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codeName="ThisWorkbook" defaultThemeVersion="166925"/>
  <mc:AlternateContent xmlns:mc="http://schemas.openxmlformats.org/markup-compatibility/2006">
    <mc:Choice Requires="x15">
      <x15ac:absPath xmlns:x15ac="http://schemas.microsoft.com/office/spreadsheetml/2010/11/ac" url="/Users/chasesanders/Downloads/"/>
    </mc:Choice>
  </mc:AlternateContent>
  <xr:revisionPtr revIDLastSave="0" documentId="8_{7E8DA83F-AFE5-9E46-8772-95B4C0E6060E}" xr6:coauthVersionLast="47" xr6:coauthVersionMax="47" xr10:uidLastSave="{00000000-0000-0000-0000-000000000000}"/>
  <bookViews>
    <workbookView xWindow="0" yWindow="660" windowWidth="30240" windowHeight="17540" activeTab="1" xr2:uid="{12DD11C4-A95F-4ED9-B31D-C328900C8BEC}"/>
  </bookViews>
  <sheets>
    <sheet name="Data Dictionary" sheetId="7" r:id="rId1"/>
    <sheet name="BART Ridership Analysis" sheetId="8" r:id="rId2"/>
    <sheet name="Solutions" sheetId="5" state="veryHidden"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2" i="7" l="1"/>
  <c r="C69" i="8"/>
  <c r="C68" i="8"/>
  <c r="N3" i="8"/>
  <c r="N4" i="8"/>
  <c r="N5" i="8"/>
  <c r="N6" i="8"/>
  <c r="N7" i="8"/>
  <c r="N8" i="8"/>
  <c r="N9" i="8"/>
  <c r="N10" i="8"/>
  <c r="N11" i="8"/>
  <c r="N12" i="8"/>
  <c r="N13" i="8"/>
  <c r="N14" i="8"/>
  <c r="N15" i="8"/>
  <c r="N16" i="8"/>
  <c r="N17" i="8"/>
  <c r="N18" i="8"/>
  <c r="N19" i="8"/>
  <c r="N20" i="8"/>
  <c r="N21" i="8"/>
  <c r="N22" i="8"/>
  <c r="N23" i="8"/>
  <c r="N24" i="8"/>
  <c r="N25" i="8"/>
  <c r="N26" i="8"/>
  <c r="N27" i="8"/>
  <c r="N28" i="8"/>
  <c r="N29" i="8"/>
  <c r="N30" i="8"/>
  <c r="N31" i="8"/>
  <c r="N32" i="8"/>
  <c r="N33" i="8"/>
  <c r="N34" i="8"/>
  <c r="N35" i="8"/>
  <c r="N36" i="8"/>
  <c r="N37" i="8"/>
  <c r="N38" i="8"/>
  <c r="N39" i="8"/>
  <c r="N40" i="8"/>
  <c r="N41" i="8"/>
  <c r="N42" i="8"/>
  <c r="N43" i="8"/>
  <c r="N44" i="8"/>
  <c r="N45" i="8"/>
  <c r="N46" i="8"/>
  <c r="N47" i="8"/>
  <c r="N48" i="8"/>
  <c r="N49" i="8"/>
  <c r="N50" i="8"/>
  <c r="N51" i="8"/>
  <c r="N52" i="8"/>
  <c r="N53" i="8"/>
  <c r="N54" i="8"/>
  <c r="N55" i="8"/>
  <c r="N56" i="8"/>
  <c r="N57" i="8"/>
  <c r="N58" i="8"/>
  <c r="N59" i="8"/>
  <c r="N60" i="8"/>
  <c r="N61" i="8"/>
  <c r="N62" i="8"/>
  <c r="N63" i="8"/>
  <c r="N64" i="8"/>
  <c r="N65" i="8"/>
  <c r="N66" i="8"/>
  <c r="N67" i="8"/>
  <c r="N68" i="8"/>
  <c r="N69" i="8"/>
  <c r="N70" i="8"/>
  <c r="N71" i="8"/>
  <c r="N72" i="8"/>
  <c r="N73" i="8"/>
  <c r="N74" i="8"/>
  <c r="N75" i="8"/>
  <c r="N76" i="8"/>
  <c r="N77" i="8"/>
  <c r="N78" i="8"/>
  <c r="N79" i="8"/>
  <c r="N80" i="8"/>
  <c r="N81" i="8"/>
  <c r="N82" i="8"/>
  <c r="N83" i="8"/>
  <c r="N84" i="8"/>
  <c r="N85" i="8"/>
  <c r="N86" i="8"/>
  <c r="N87" i="8"/>
  <c r="N88" i="8"/>
  <c r="N89" i="8"/>
  <c r="N90" i="8"/>
  <c r="N91" i="8"/>
  <c r="N92" i="8"/>
  <c r="N93" i="8"/>
  <c r="N94" i="8"/>
  <c r="N95" i="8"/>
  <c r="N96" i="8"/>
  <c r="N97" i="8"/>
  <c r="N98" i="8"/>
  <c r="N99" i="8"/>
  <c r="N100" i="8"/>
  <c r="N101" i="8"/>
  <c r="N102" i="8"/>
  <c r="N103" i="8"/>
  <c r="N104" i="8"/>
  <c r="N105" i="8"/>
  <c r="N106" i="8"/>
  <c r="N107" i="8"/>
  <c r="N108" i="8"/>
  <c r="N109" i="8"/>
  <c r="N110" i="8"/>
  <c r="N111" i="8"/>
  <c r="N112" i="8"/>
  <c r="N113" i="8"/>
  <c r="N114" i="8"/>
  <c r="N115" i="8"/>
  <c r="N116" i="8"/>
  <c r="N117" i="8"/>
  <c r="N118" i="8"/>
  <c r="N119" i="8"/>
  <c r="N120" i="8"/>
  <c r="N121" i="8"/>
  <c r="N122" i="8"/>
  <c r="N123" i="8"/>
  <c r="N124" i="8"/>
  <c r="N125" i="8"/>
  <c r="N126" i="8"/>
  <c r="N127" i="8"/>
  <c r="N128" i="8"/>
  <c r="N129" i="8"/>
  <c r="N130" i="8"/>
  <c r="N131" i="8"/>
  <c r="N132" i="8"/>
  <c r="N133" i="8"/>
  <c r="N134" i="8"/>
  <c r="N135" i="8"/>
  <c r="N136" i="8"/>
  <c r="N137" i="8"/>
  <c r="N138" i="8"/>
  <c r="N139" i="8"/>
  <c r="N140" i="8"/>
  <c r="N141" i="8"/>
  <c r="N142" i="8"/>
  <c r="N143" i="8"/>
  <c r="N144" i="8"/>
  <c r="N145" i="8"/>
  <c r="N146" i="8"/>
  <c r="N147" i="8"/>
  <c r="N148" i="8"/>
  <c r="N149" i="8"/>
  <c r="N150" i="8"/>
  <c r="N151" i="8"/>
  <c r="N152" i="8"/>
  <c r="N153" i="8"/>
  <c r="N154" i="8"/>
  <c r="N155" i="8"/>
  <c r="N156" i="8"/>
  <c r="N157" i="8"/>
  <c r="N158" i="8"/>
  <c r="N159" i="8"/>
  <c r="N160" i="8"/>
  <c r="N161" i="8"/>
  <c r="N162" i="8"/>
  <c r="N163" i="8"/>
  <c r="N164" i="8"/>
  <c r="N165" i="8"/>
  <c r="N166" i="8"/>
  <c r="N167" i="8"/>
  <c r="N168" i="8"/>
  <c r="N169" i="8"/>
  <c r="N170" i="8"/>
  <c r="N171" i="8"/>
  <c r="N172" i="8"/>
  <c r="N173" i="8"/>
  <c r="N174" i="8"/>
  <c r="N175" i="8"/>
  <c r="N176" i="8"/>
  <c r="N177" i="8"/>
  <c r="N178" i="8"/>
  <c r="N179" i="8"/>
  <c r="N180" i="8"/>
  <c r="N181" i="8"/>
  <c r="N182" i="8"/>
  <c r="N183" i="8"/>
  <c r="N184" i="8"/>
  <c r="N185" i="8"/>
  <c r="N186" i="8"/>
  <c r="N187" i="8"/>
  <c r="N188" i="8"/>
  <c r="N189" i="8"/>
  <c r="N190" i="8"/>
  <c r="N191" i="8"/>
  <c r="N192" i="8"/>
  <c r="N193" i="8"/>
  <c r="N194" i="8"/>
  <c r="N195" i="8"/>
  <c r="N196" i="8"/>
  <c r="N197" i="8"/>
  <c r="N198" i="8"/>
  <c r="N199" i="8"/>
  <c r="N200" i="8"/>
  <c r="N201" i="8"/>
  <c r="N202" i="8"/>
  <c r="N203" i="8"/>
  <c r="N204" i="8"/>
  <c r="N205" i="8"/>
  <c r="N206" i="8"/>
  <c r="N207" i="8"/>
  <c r="N208" i="8"/>
  <c r="N209" i="8"/>
  <c r="N210" i="8"/>
  <c r="N211" i="8"/>
  <c r="N212" i="8"/>
  <c r="N213" i="8"/>
  <c r="N214" i="8"/>
  <c r="N215" i="8"/>
  <c r="N216" i="8"/>
  <c r="N217" i="8"/>
  <c r="N218" i="8"/>
  <c r="N219" i="8"/>
  <c r="N220" i="8"/>
  <c r="N221" i="8"/>
  <c r="N222" i="8"/>
  <c r="N223" i="8"/>
  <c r="N224" i="8"/>
  <c r="N225" i="8"/>
  <c r="N226" i="8"/>
  <c r="N227" i="8"/>
  <c r="N228" i="8"/>
  <c r="N229" i="8"/>
  <c r="N230" i="8"/>
  <c r="N231" i="8"/>
  <c r="N232" i="8"/>
  <c r="N233" i="8"/>
  <c r="N234" i="8"/>
  <c r="N235" i="8"/>
  <c r="N236" i="8"/>
  <c r="N237" i="8"/>
  <c r="N238" i="8"/>
  <c r="N239" i="8"/>
  <c r="N240" i="8"/>
  <c r="N241" i="8"/>
  <c r="N242" i="8"/>
  <c r="N243" i="8"/>
  <c r="N244" i="8"/>
  <c r="N245" i="8"/>
  <c r="N246" i="8"/>
  <c r="N247" i="8"/>
  <c r="N248" i="8"/>
  <c r="N249" i="8"/>
  <c r="N250" i="8"/>
  <c r="N251" i="8"/>
  <c r="N252" i="8"/>
  <c r="N253" i="8"/>
  <c r="N254" i="8"/>
  <c r="N255" i="8"/>
  <c r="N256" i="8"/>
  <c r="N257" i="8"/>
  <c r="N258" i="8"/>
  <c r="N259" i="8"/>
  <c r="N260" i="8"/>
  <c r="N261" i="8"/>
  <c r="N262" i="8"/>
  <c r="N263" i="8"/>
  <c r="N264" i="8"/>
  <c r="N265" i="8"/>
  <c r="N266" i="8"/>
  <c r="N267" i="8"/>
  <c r="N268" i="8"/>
  <c r="N269" i="8"/>
  <c r="N270" i="8"/>
  <c r="N271" i="8"/>
  <c r="N272" i="8"/>
  <c r="N273" i="8"/>
  <c r="N274" i="8"/>
  <c r="N275" i="8"/>
  <c r="N276" i="8"/>
  <c r="N277" i="8"/>
  <c r="N278" i="8"/>
  <c r="N279" i="8"/>
  <c r="N280" i="8"/>
  <c r="N281" i="8"/>
  <c r="N282" i="8"/>
  <c r="N283" i="8"/>
  <c r="N284" i="8"/>
  <c r="N285" i="8"/>
  <c r="N286" i="8"/>
  <c r="N287" i="8"/>
  <c r="N288" i="8"/>
  <c r="N289" i="8"/>
  <c r="N290" i="8"/>
  <c r="N291" i="8"/>
  <c r="N292" i="8"/>
  <c r="N293" i="8"/>
  <c r="N294" i="8"/>
  <c r="N295" i="8"/>
  <c r="N296" i="8"/>
  <c r="N297" i="8"/>
  <c r="N298" i="8"/>
  <c r="N299" i="8"/>
  <c r="N300" i="8"/>
  <c r="N301" i="8"/>
  <c r="N302" i="8"/>
  <c r="N303" i="8"/>
  <c r="N304" i="8"/>
  <c r="N305" i="8"/>
  <c r="N306" i="8"/>
  <c r="N307" i="8"/>
  <c r="N308" i="8"/>
  <c r="N309" i="8"/>
  <c r="N310" i="8"/>
  <c r="N311" i="8"/>
  <c r="N312" i="8"/>
  <c r="N313" i="8"/>
  <c r="N314" i="8"/>
  <c r="N315" i="8"/>
  <c r="N316" i="8"/>
  <c r="N317" i="8"/>
  <c r="N318" i="8"/>
  <c r="N319" i="8"/>
  <c r="N320" i="8"/>
  <c r="N321" i="8"/>
  <c r="N322" i="8"/>
  <c r="N323" i="8"/>
  <c r="N324" i="8"/>
  <c r="N325" i="8"/>
  <c r="N326" i="8"/>
  <c r="N327" i="8"/>
  <c r="N328" i="8"/>
  <c r="N329" i="8"/>
  <c r="N330" i="8"/>
  <c r="N331" i="8"/>
  <c r="N332" i="8"/>
  <c r="N333" i="8"/>
  <c r="N334" i="8"/>
  <c r="N335" i="8"/>
  <c r="N336" i="8"/>
  <c r="N337" i="8"/>
  <c r="N338" i="8"/>
  <c r="N339" i="8"/>
  <c r="N340" i="8"/>
  <c r="N341" i="8"/>
  <c r="N342" i="8"/>
  <c r="N343" i="8"/>
  <c r="N344" i="8"/>
  <c r="N345" i="8"/>
  <c r="N346" i="8"/>
  <c r="N347" i="8"/>
  <c r="N348" i="8"/>
  <c r="N349" i="8"/>
  <c r="N350" i="8"/>
  <c r="N351" i="8"/>
  <c r="N352" i="8"/>
  <c r="N353" i="8"/>
  <c r="N354" i="8"/>
  <c r="N355" i="8"/>
  <c r="N356" i="8"/>
  <c r="N357" i="8"/>
  <c r="N358" i="8"/>
  <c r="N359" i="8"/>
  <c r="N360" i="8"/>
  <c r="N361" i="8"/>
  <c r="N362" i="8"/>
  <c r="N363" i="8"/>
  <c r="N364" i="8"/>
  <c r="N365" i="8"/>
  <c r="N366" i="8"/>
  <c r="N367" i="8"/>
  <c r="N368" i="8"/>
  <c r="N369" i="8"/>
  <c r="N370" i="8"/>
  <c r="N371" i="8"/>
  <c r="N372" i="8"/>
  <c r="N373" i="8"/>
  <c r="N374" i="8"/>
  <c r="N375" i="8"/>
  <c r="N376" i="8"/>
  <c r="N377" i="8"/>
  <c r="N378" i="8"/>
  <c r="N379" i="8"/>
  <c r="N380" i="8"/>
  <c r="N381" i="8"/>
  <c r="N382" i="8"/>
  <c r="N383" i="8"/>
  <c r="N384" i="8"/>
  <c r="N385" i="8"/>
  <c r="N386" i="8"/>
  <c r="N387" i="8"/>
  <c r="N388" i="8"/>
  <c r="N389" i="8"/>
  <c r="N390" i="8"/>
  <c r="N391" i="8"/>
  <c r="N392" i="8"/>
  <c r="N393" i="8"/>
  <c r="N394" i="8"/>
  <c r="N395" i="8"/>
  <c r="N396" i="8"/>
  <c r="N397" i="8"/>
  <c r="N398" i="8"/>
  <c r="N399" i="8"/>
  <c r="N400" i="8"/>
  <c r="N401" i="8"/>
  <c r="N402" i="8"/>
  <c r="N403" i="8"/>
  <c r="N404" i="8"/>
  <c r="N405" i="8"/>
  <c r="N406" i="8"/>
  <c r="N407" i="8"/>
  <c r="N408" i="8"/>
  <c r="N409" i="8"/>
  <c r="N410" i="8"/>
  <c r="N411" i="8"/>
  <c r="N412" i="8"/>
  <c r="N413" i="8"/>
  <c r="N414" i="8"/>
  <c r="N415" i="8"/>
  <c r="N416" i="8"/>
  <c r="N417" i="8"/>
  <c r="N418" i="8"/>
  <c r="N419" i="8"/>
  <c r="N420" i="8"/>
  <c r="N421" i="8"/>
  <c r="N422" i="8"/>
  <c r="N423" i="8"/>
  <c r="N424" i="8"/>
  <c r="N425" i="8"/>
  <c r="N426" i="8"/>
  <c r="N427" i="8"/>
  <c r="N428" i="8"/>
  <c r="N429" i="8"/>
  <c r="N430" i="8"/>
  <c r="N431" i="8"/>
  <c r="N432" i="8"/>
  <c r="N433" i="8"/>
  <c r="N434" i="8"/>
  <c r="N435" i="8"/>
  <c r="N436" i="8"/>
  <c r="N437" i="8"/>
  <c r="N438" i="8"/>
  <c r="N439" i="8"/>
  <c r="N440" i="8"/>
  <c r="N441" i="8"/>
  <c r="N442" i="8"/>
  <c r="N443" i="8"/>
  <c r="N444" i="8"/>
  <c r="N445" i="8"/>
  <c r="N446" i="8"/>
  <c r="N447" i="8"/>
  <c r="N448" i="8"/>
  <c r="N449" i="8"/>
  <c r="N450" i="8"/>
  <c r="N451" i="8"/>
  <c r="N452" i="8"/>
  <c r="N453" i="8"/>
  <c r="N454" i="8"/>
  <c r="N455" i="8"/>
  <c r="N456" i="8"/>
  <c r="N457" i="8"/>
  <c r="N458" i="8"/>
  <c r="N459" i="8"/>
  <c r="N460" i="8"/>
  <c r="N461" i="8"/>
  <c r="N462" i="8"/>
  <c r="N463" i="8"/>
  <c r="N464" i="8"/>
  <c r="N465" i="8"/>
  <c r="N466" i="8"/>
  <c r="N467" i="8"/>
  <c r="N468" i="8"/>
  <c r="N469" i="8"/>
  <c r="N470" i="8"/>
  <c r="N471" i="8"/>
  <c r="N472" i="8"/>
  <c r="N473" i="8"/>
  <c r="N474" i="8"/>
  <c r="N475" i="8"/>
  <c r="N476" i="8"/>
  <c r="N477" i="8"/>
  <c r="N478" i="8"/>
  <c r="N479" i="8"/>
  <c r="N480" i="8"/>
  <c r="N481" i="8"/>
  <c r="N482" i="8"/>
  <c r="N483" i="8"/>
  <c r="N484" i="8"/>
  <c r="N485" i="8"/>
  <c r="N486" i="8"/>
  <c r="N487" i="8"/>
  <c r="N488" i="8"/>
  <c r="N489" i="8"/>
  <c r="N490" i="8"/>
  <c r="N491" i="8"/>
  <c r="N492" i="8"/>
  <c r="N493" i="8"/>
  <c r="N494" i="8"/>
  <c r="N495" i="8"/>
  <c r="N496" i="8"/>
  <c r="N497" i="8"/>
  <c r="N498" i="8"/>
  <c r="N499" i="8"/>
  <c r="N500" i="8"/>
  <c r="N501" i="8"/>
  <c r="N502" i="8"/>
  <c r="N503" i="8"/>
  <c r="N504" i="8"/>
  <c r="N505" i="8"/>
  <c r="N506" i="8"/>
  <c r="N507" i="8"/>
  <c r="N508" i="8"/>
  <c r="N509" i="8"/>
  <c r="N510" i="8"/>
  <c r="N511" i="8"/>
  <c r="N512" i="8"/>
  <c r="N513" i="8"/>
  <c r="N514" i="8"/>
  <c r="N515" i="8"/>
  <c r="N516" i="8"/>
  <c r="N517" i="8"/>
  <c r="N518" i="8"/>
  <c r="N519" i="8"/>
  <c r="N520" i="8"/>
  <c r="N521" i="8"/>
  <c r="N522" i="8"/>
  <c r="N523" i="8"/>
  <c r="N524" i="8"/>
  <c r="N525" i="8"/>
  <c r="N526" i="8"/>
  <c r="N527" i="8"/>
  <c r="N528" i="8"/>
  <c r="N529" i="8"/>
  <c r="N530" i="8"/>
  <c r="N531" i="8"/>
  <c r="N532" i="8"/>
  <c r="N533" i="8"/>
  <c r="N534" i="8"/>
  <c r="N535" i="8"/>
  <c r="N536" i="8"/>
  <c r="N537" i="8"/>
  <c r="N538" i="8"/>
  <c r="N539" i="8"/>
  <c r="N540" i="8"/>
  <c r="N541" i="8"/>
  <c r="N542" i="8"/>
  <c r="N543" i="8"/>
  <c r="N544" i="8"/>
  <c r="N545" i="8"/>
  <c r="N546" i="8"/>
  <c r="N547" i="8"/>
  <c r="N548" i="8"/>
  <c r="N549" i="8"/>
  <c r="N550" i="8"/>
  <c r="N551" i="8"/>
  <c r="N552" i="8"/>
  <c r="N553" i="8"/>
  <c r="N554" i="8"/>
  <c r="N555" i="8"/>
  <c r="N556" i="8"/>
  <c r="N557" i="8"/>
  <c r="N558" i="8"/>
  <c r="N559" i="8"/>
  <c r="N560" i="8"/>
  <c r="N561" i="8"/>
  <c r="N562" i="8"/>
  <c r="N563" i="8"/>
  <c r="N564" i="8"/>
  <c r="N565" i="8"/>
  <c r="N566" i="8"/>
  <c r="N567" i="8"/>
  <c r="N568" i="8"/>
  <c r="N569" i="8"/>
  <c r="N570" i="8"/>
  <c r="N571" i="8"/>
  <c r="N572" i="8"/>
  <c r="N573" i="8"/>
  <c r="N574" i="8"/>
  <c r="N575" i="8"/>
  <c r="N576" i="8"/>
  <c r="N577" i="8"/>
  <c r="N578" i="8"/>
  <c r="N579" i="8"/>
  <c r="N580" i="8"/>
  <c r="N581" i="8"/>
  <c r="N582" i="8"/>
  <c r="N583" i="8"/>
  <c r="N584" i="8"/>
  <c r="N585" i="8"/>
  <c r="N586" i="8"/>
  <c r="N587" i="8"/>
  <c r="N588" i="8"/>
  <c r="N589" i="8"/>
  <c r="N590" i="8"/>
  <c r="N591" i="8"/>
  <c r="N592" i="8"/>
  <c r="N593" i="8"/>
  <c r="N594" i="8"/>
  <c r="N595" i="8"/>
  <c r="N596" i="8"/>
  <c r="N597" i="8"/>
  <c r="N598" i="8"/>
  <c r="N599" i="8"/>
  <c r="N600" i="8"/>
  <c r="N601" i="8"/>
  <c r="N602" i="8"/>
  <c r="N603" i="8"/>
  <c r="N604" i="8"/>
  <c r="N605" i="8"/>
  <c r="N606" i="8"/>
  <c r="N607" i="8"/>
  <c r="N608" i="8"/>
  <c r="N609" i="8"/>
  <c r="N610" i="8"/>
  <c r="N611" i="8"/>
  <c r="N612" i="8"/>
  <c r="N613" i="8"/>
  <c r="N614" i="8"/>
  <c r="N615" i="8"/>
  <c r="N616" i="8"/>
  <c r="N617" i="8"/>
  <c r="N618" i="8"/>
  <c r="N619" i="8"/>
  <c r="N620" i="8"/>
  <c r="N621" i="8"/>
  <c r="N622" i="8"/>
  <c r="N623" i="8"/>
  <c r="N624" i="8"/>
  <c r="N625" i="8"/>
  <c r="N626" i="8"/>
  <c r="N627" i="8"/>
  <c r="N628" i="8"/>
  <c r="N629" i="8"/>
  <c r="N630" i="8"/>
  <c r="N631" i="8"/>
  <c r="N632" i="8"/>
  <c r="N633" i="8"/>
  <c r="N634" i="8"/>
  <c r="N635" i="8"/>
  <c r="N636" i="8"/>
  <c r="N637" i="8"/>
  <c r="N638" i="8"/>
  <c r="N639" i="8"/>
  <c r="N640" i="8"/>
  <c r="N641" i="8"/>
  <c r="N642" i="8"/>
  <c r="N643" i="8"/>
  <c r="N644" i="8"/>
  <c r="N645" i="8"/>
  <c r="N646" i="8"/>
  <c r="N647" i="8"/>
  <c r="N648" i="8"/>
  <c r="N649" i="8"/>
  <c r="N650" i="8"/>
  <c r="N651" i="8"/>
  <c r="N652" i="8"/>
  <c r="N653" i="8"/>
  <c r="N654" i="8"/>
  <c r="N655" i="8"/>
  <c r="N656" i="8"/>
  <c r="N657" i="8"/>
  <c r="N658" i="8"/>
  <c r="N659" i="8"/>
  <c r="N660" i="8"/>
  <c r="N661" i="8"/>
  <c r="N662" i="8"/>
  <c r="N663" i="8"/>
  <c r="N664" i="8"/>
  <c r="N665" i="8"/>
  <c r="N666" i="8"/>
  <c r="N667" i="8"/>
  <c r="N668" i="8"/>
  <c r="N669" i="8"/>
  <c r="N670" i="8"/>
  <c r="N671" i="8"/>
  <c r="N672" i="8"/>
  <c r="N673" i="8"/>
  <c r="N674" i="8"/>
  <c r="N675" i="8"/>
  <c r="N676" i="8"/>
  <c r="N677" i="8"/>
  <c r="N678" i="8"/>
  <c r="N679" i="8"/>
  <c r="N680" i="8"/>
  <c r="N681" i="8"/>
  <c r="N682" i="8"/>
  <c r="N683" i="8"/>
  <c r="N684" i="8"/>
  <c r="N685" i="8"/>
  <c r="N686" i="8"/>
  <c r="N687" i="8"/>
  <c r="N688" i="8"/>
  <c r="N689" i="8"/>
  <c r="N690" i="8"/>
  <c r="N691" i="8"/>
  <c r="N692" i="8"/>
  <c r="N693" i="8"/>
  <c r="N694" i="8"/>
  <c r="N695" i="8"/>
  <c r="N696" i="8"/>
  <c r="N697" i="8"/>
  <c r="N698" i="8"/>
  <c r="N699" i="8"/>
  <c r="N700" i="8"/>
  <c r="N701" i="8"/>
  <c r="N702" i="8"/>
  <c r="N703" i="8"/>
  <c r="N704" i="8"/>
  <c r="N705" i="8"/>
  <c r="N706" i="8"/>
  <c r="N707" i="8"/>
  <c r="N708" i="8"/>
  <c r="N709" i="8"/>
  <c r="N710" i="8"/>
  <c r="N711" i="8"/>
  <c r="N712" i="8"/>
  <c r="N713" i="8"/>
  <c r="N714" i="8"/>
  <c r="N715" i="8"/>
  <c r="N716" i="8"/>
  <c r="N717" i="8"/>
  <c r="N718" i="8"/>
  <c r="N719" i="8"/>
  <c r="N720" i="8"/>
  <c r="N721" i="8"/>
  <c r="N722" i="8"/>
  <c r="N723" i="8"/>
  <c r="N724" i="8"/>
  <c r="N725" i="8"/>
  <c r="N726" i="8"/>
  <c r="N727" i="8"/>
  <c r="N728" i="8"/>
  <c r="N729" i="8"/>
  <c r="N730" i="8"/>
  <c r="N731" i="8"/>
  <c r="N732" i="8"/>
  <c r="N733" i="8"/>
  <c r="N734" i="8"/>
  <c r="N735" i="8"/>
  <c r="N736" i="8"/>
  <c r="N737" i="8"/>
  <c r="N738" i="8"/>
  <c r="N739" i="8"/>
  <c r="N740" i="8"/>
  <c r="N741" i="8"/>
  <c r="N742" i="8"/>
  <c r="N743" i="8"/>
  <c r="N744" i="8"/>
  <c r="N745" i="8"/>
  <c r="N746" i="8"/>
  <c r="N747" i="8"/>
  <c r="N748" i="8"/>
  <c r="N749" i="8"/>
  <c r="N750" i="8"/>
  <c r="N751" i="8"/>
  <c r="N752" i="8"/>
  <c r="N753" i="8"/>
  <c r="N754" i="8"/>
  <c r="N755" i="8"/>
  <c r="N756" i="8"/>
  <c r="N757" i="8"/>
  <c r="N758" i="8"/>
  <c r="N759" i="8"/>
  <c r="N760" i="8"/>
  <c r="N761" i="8"/>
  <c r="N762" i="8"/>
  <c r="N763" i="8"/>
  <c r="N764" i="8"/>
  <c r="N765" i="8"/>
  <c r="N766" i="8"/>
  <c r="N767" i="8"/>
  <c r="N768" i="8"/>
  <c r="N769" i="8"/>
  <c r="N770" i="8"/>
  <c r="N771" i="8"/>
  <c r="N772" i="8"/>
  <c r="N773" i="8"/>
  <c r="N774" i="8"/>
  <c r="N775" i="8"/>
  <c r="N776" i="8"/>
  <c r="N777" i="8"/>
  <c r="N778" i="8"/>
  <c r="N779" i="8"/>
  <c r="N780" i="8"/>
  <c r="N781" i="8"/>
  <c r="N782" i="8"/>
  <c r="N783" i="8"/>
  <c r="N784" i="8"/>
  <c r="N785" i="8"/>
  <c r="N786" i="8"/>
  <c r="N787" i="8"/>
  <c r="N788" i="8"/>
  <c r="N789" i="8"/>
  <c r="N790" i="8"/>
  <c r="N791" i="8"/>
  <c r="N792" i="8"/>
  <c r="N793" i="8"/>
  <c r="N794" i="8"/>
  <c r="N795" i="8"/>
  <c r="N796" i="8"/>
  <c r="N797" i="8"/>
  <c r="N798" i="8"/>
  <c r="N799" i="8"/>
  <c r="N800" i="8"/>
  <c r="N801" i="8"/>
  <c r="N802" i="8"/>
  <c r="N803" i="8"/>
  <c r="N804" i="8"/>
  <c r="N805" i="8"/>
  <c r="N806" i="8"/>
  <c r="N807" i="8"/>
  <c r="N808" i="8"/>
  <c r="N809" i="8"/>
  <c r="N810" i="8"/>
  <c r="N811" i="8"/>
  <c r="N812" i="8"/>
  <c r="N813" i="8"/>
  <c r="N814" i="8"/>
  <c r="N815" i="8"/>
  <c r="N816" i="8"/>
  <c r="N817" i="8"/>
  <c r="N818" i="8"/>
  <c r="N819" i="8"/>
  <c r="N820" i="8"/>
  <c r="N821" i="8"/>
  <c r="N822" i="8"/>
  <c r="N823" i="8"/>
  <c r="N824" i="8"/>
  <c r="N825" i="8"/>
  <c r="N826" i="8"/>
  <c r="N827" i="8"/>
  <c r="N828" i="8"/>
  <c r="N829" i="8"/>
  <c r="N830" i="8"/>
  <c r="N831" i="8"/>
  <c r="N832" i="8"/>
  <c r="N833" i="8"/>
  <c r="N834" i="8"/>
  <c r="N835" i="8"/>
  <c r="N836" i="8"/>
  <c r="N837" i="8"/>
  <c r="N838" i="8"/>
  <c r="N839" i="8"/>
  <c r="N840" i="8"/>
  <c r="N841" i="8"/>
  <c r="N842" i="8"/>
  <c r="N843" i="8"/>
  <c r="N844" i="8"/>
  <c r="N845" i="8"/>
  <c r="N846" i="8"/>
  <c r="N847" i="8"/>
  <c r="N848" i="8"/>
  <c r="N849" i="8"/>
  <c r="N850" i="8"/>
  <c r="N851" i="8"/>
  <c r="N852" i="8"/>
  <c r="N853" i="8"/>
  <c r="N854" i="8"/>
  <c r="N855" i="8"/>
  <c r="N856" i="8"/>
  <c r="N857" i="8"/>
  <c r="N858" i="8"/>
  <c r="N859" i="8"/>
  <c r="N860" i="8"/>
  <c r="N861" i="8"/>
  <c r="N862" i="8"/>
  <c r="N863" i="8"/>
  <c r="N864" i="8"/>
  <c r="N865" i="8"/>
  <c r="N866" i="8"/>
  <c r="N867" i="8"/>
  <c r="N868" i="8"/>
  <c r="N869" i="8"/>
  <c r="N870" i="8"/>
  <c r="N871" i="8"/>
  <c r="N872" i="8"/>
  <c r="N873" i="8"/>
  <c r="N874" i="8"/>
  <c r="N875" i="8"/>
  <c r="N876" i="8"/>
  <c r="N877" i="8"/>
  <c r="N878" i="8"/>
  <c r="N879" i="8"/>
  <c r="N880" i="8"/>
  <c r="N881" i="8"/>
  <c r="N882" i="8"/>
  <c r="N883" i="8"/>
  <c r="N884" i="8"/>
  <c r="N885" i="8"/>
  <c r="N886" i="8"/>
  <c r="N887" i="8"/>
  <c r="N888" i="8"/>
  <c r="N889" i="8"/>
  <c r="N890" i="8"/>
  <c r="N891" i="8"/>
  <c r="N892" i="8"/>
  <c r="N893" i="8"/>
  <c r="N894" i="8"/>
  <c r="N895" i="8"/>
  <c r="N896" i="8"/>
  <c r="N897" i="8"/>
  <c r="N898" i="8"/>
  <c r="N899" i="8"/>
  <c r="N900" i="8"/>
  <c r="N901" i="8"/>
  <c r="N902" i="8"/>
  <c r="N903" i="8"/>
  <c r="N904" i="8"/>
  <c r="N905" i="8"/>
  <c r="N906" i="8"/>
  <c r="N907" i="8"/>
  <c r="N908" i="8"/>
  <c r="N909" i="8"/>
  <c r="N910" i="8"/>
  <c r="N911" i="8"/>
  <c r="N912" i="8"/>
  <c r="N913" i="8"/>
  <c r="N914" i="8"/>
  <c r="N915" i="8"/>
  <c r="N916" i="8"/>
  <c r="N917" i="8"/>
  <c r="N918" i="8"/>
  <c r="N919" i="8"/>
  <c r="N920" i="8"/>
  <c r="N921" i="8"/>
  <c r="N922" i="8"/>
  <c r="N923" i="8"/>
  <c r="N924" i="8"/>
  <c r="N925" i="8"/>
  <c r="N926" i="8"/>
  <c r="N927" i="8"/>
  <c r="N928" i="8"/>
  <c r="N929" i="8"/>
  <c r="N930" i="8"/>
  <c r="N931" i="8"/>
  <c r="N932" i="8"/>
  <c r="N933" i="8"/>
  <c r="N934" i="8"/>
  <c r="N935" i="8"/>
  <c r="N936" i="8"/>
  <c r="N937" i="8"/>
  <c r="N938" i="8"/>
  <c r="N939" i="8"/>
  <c r="N940" i="8"/>
  <c r="N941" i="8"/>
  <c r="N942" i="8"/>
  <c r="N943" i="8"/>
  <c r="N944" i="8"/>
  <c r="N945" i="8"/>
  <c r="N946" i="8"/>
  <c r="N947" i="8"/>
  <c r="N948" i="8"/>
  <c r="N949" i="8"/>
  <c r="N950" i="8"/>
  <c r="N951" i="8"/>
  <c r="N952" i="8"/>
  <c r="N953" i="8"/>
  <c r="N954" i="8"/>
  <c r="N955" i="8"/>
  <c r="N956" i="8"/>
  <c r="N957" i="8"/>
  <c r="N958" i="8"/>
  <c r="N959" i="8"/>
  <c r="N960" i="8"/>
  <c r="N961" i="8"/>
  <c r="N962" i="8"/>
  <c r="N963" i="8"/>
  <c r="N964" i="8"/>
  <c r="N965" i="8"/>
  <c r="N966" i="8"/>
  <c r="N967" i="8"/>
  <c r="N968" i="8"/>
  <c r="N969" i="8"/>
  <c r="N970" i="8"/>
  <c r="N971" i="8"/>
  <c r="N972" i="8"/>
  <c r="N973" i="8"/>
  <c r="N974" i="8"/>
  <c r="N975" i="8"/>
  <c r="N976" i="8"/>
  <c r="N977" i="8"/>
  <c r="N978" i="8"/>
  <c r="N979" i="8"/>
  <c r="N980" i="8"/>
  <c r="N981" i="8"/>
  <c r="N982" i="8"/>
  <c r="N983" i="8"/>
  <c r="N984" i="8"/>
  <c r="N985" i="8"/>
  <c r="N986" i="8"/>
  <c r="N987" i="8"/>
  <c r="N988" i="8"/>
  <c r="N989" i="8"/>
  <c r="N990" i="8"/>
  <c r="N991" i="8"/>
  <c r="N992" i="8"/>
  <c r="N993" i="8"/>
  <c r="N994" i="8"/>
  <c r="N995" i="8"/>
  <c r="N996" i="8"/>
  <c r="N997" i="8"/>
  <c r="N998" i="8"/>
  <c r="N999" i="8"/>
  <c r="N1000" i="8"/>
  <c r="N1001" i="8"/>
  <c r="N1002" i="8"/>
  <c r="N1003" i="8"/>
  <c r="N1004" i="8"/>
  <c r="N1005" i="8"/>
  <c r="N1006" i="8"/>
  <c r="N1007" i="8"/>
  <c r="N1008" i="8"/>
  <c r="N1009" i="8"/>
  <c r="N1010" i="8"/>
  <c r="N1011" i="8"/>
  <c r="N1012" i="8"/>
  <c r="N1013" i="8"/>
  <c r="N1014" i="8"/>
  <c r="N1015" i="8"/>
  <c r="N1016" i="8"/>
  <c r="N1017" i="8"/>
  <c r="N1018" i="8"/>
  <c r="N1019" i="8"/>
  <c r="N1020" i="8"/>
  <c r="N1021" i="8"/>
  <c r="N1022" i="8"/>
  <c r="N1023" i="8"/>
  <c r="N1024" i="8"/>
  <c r="N1025" i="8"/>
  <c r="N1026" i="8"/>
  <c r="N1027" i="8"/>
  <c r="N1028" i="8"/>
  <c r="N1029" i="8"/>
  <c r="N1030" i="8"/>
  <c r="N1031" i="8"/>
  <c r="N1032" i="8"/>
  <c r="N1033" i="8"/>
  <c r="N1034" i="8"/>
  <c r="N1035" i="8"/>
  <c r="N1036" i="8"/>
  <c r="N1037" i="8"/>
  <c r="N1038" i="8"/>
  <c r="N1039" i="8"/>
  <c r="N1040" i="8"/>
  <c r="N1041" i="8"/>
  <c r="N1042" i="8"/>
  <c r="N1043" i="8"/>
  <c r="N1044" i="8"/>
  <c r="N1045" i="8"/>
  <c r="N1046" i="8"/>
  <c r="N1047" i="8"/>
  <c r="N1048" i="8"/>
  <c r="N1049" i="8"/>
  <c r="N1050" i="8"/>
  <c r="N1051" i="8"/>
  <c r="N1052" i="8"/>
  <c r="N1053" i="8"/>
  <c r="N1054" i="8"/>
  <c r="N1055" i="8"/>
  <c r="N1056" i="8"/>
  <c r="N1057" i="8"/>
  <c r="N1058" i="8"/>
  <c r="N1059" i="8"/>
  <c r="N1060" i="8"/>
  <c r="N1061" i="8"/>
  <c r="N1062" i="8"/>
  <c r="N1063" i="8"/>
  <c r="N1064" i="8"/>
  <c r="N1065" i="8"/>
  <c r="N1066" i="8"/>
  <c r="N1067" i="8"/>
  <c r="N1068" i="8"/>
  <c r="N1069" i="8"/>
  <c r="N1070" i="8"/>
  <c r="N1071" i="8"/>
  <c r="N1072" i="8"/>
  <c r="N1073" i="8"/>
  <c r="N1074" i="8"/>
  <c r="N1075" i="8"/>
  <c r="N1076" i="8"/>
  <c r="N1077" i="8"/>
  <c r="N1078" i="8"/>
  <c r="N1079" i="8"/>
  <c r="N1080" i="8"/>
  <c r="N1081" i="8"/>
  <c r="N1082" i="8"/>
  <c r="N1083" i="8"/>
  <c r="N1084" i="8"/>
  <c r="N1085" i="8"/>
  <c r="N1086" i="8"/>
  <c r="N1087" i="8"/>
  <c r="N1088" i="8"/>
  <c r="N1089" i="8"/>
  <c r="N1090" i="8"/>
  <c r="N1091" i="8"/>
  <c r="N1092" i="8"/>
  <c r="N1093" i="8"/>
  <c r="N1094" i="8"/>
  <c r="N1095" i="8"/>
  <c r="N1096" i="8"/>
  <c r="N1097" i="8"/>
  <c r="N1098" i="8"/>
  <c r="N1099" i="8"/>
  <c r="N1100" i="8"/>
  <c r="N1101" i="8"/>
  <c r="N1102" i="8"/>
  <c r="N1103" i="8"/>
  <c r="N1104" i="8"/>
  <c r="N1105" i="8"/>
  <c r="N1106" i="8"/>
  <c r="N1107" i="8"/>
  <c r="N1108" i="8"/>
  <c r="N1109" i="8"/>
  <c r="N1110" i="8"/>
  <c r="N1111" i="8"/>
  <c r="N1112" i="8"/>
  <c r="N1113" i="8"/>
  <c r="N1114" i="8"/>
  <c r="N1115" i="8"/>
  <c r="N1116" i="8"/>
  <c r="N1117" i="8"/>
  <c r="N1118" i="8"/>
  <c r="N1119" i="8"/>
  <c r="N1120" i="8"/>
  <c r="N1121" i="8"/>
  <c r="N1122" i="8"/>
  <c r="N1123" i="8"/>
  <c r="N1124" i="8"/>
  <c r="N1125" i="8"/>
  <c r="N1126" i="8"/>
  <c r="N1127" i="8"/>
  <c r="N1128" i="8"/>
  <c r="N1129" i="8"/>
  <c r="N1130" i="8"/>
  <c r="N1131" i="8"/>
  <c r="N1132" i="8"/>
  <c r="N1133" i="8"/>
  <c r="N1134" i="8"/>
  <c r="N1135" i="8"/>
  <c r="N1136" i="8"/>
  <c r="N1137" i="8"/>
  <c r="N1138" i="8"/>
  <c r="N1139" i="8"/>
  <c r="N1140" i="8"/>
  <c r="N1141" i="8"/>
  <c r="N1142" i="8"/>
  <c r="N1143" i="8"/>
  <c r="N1144" i="8"/>
  <c r="N1145" i="8"/>
  <c r="N1146" i="8"/>
  <c r="N1147" i="8"/>
  <c r="N1148" i="8"/>
  <c r="N1149" i="8"/>
  <c r="N1150" i="8"/>
  <c r="N1151" i="8"/>
  <c r="N1152" i="8"/>
  <c r="N1153" i="8"/>
  <c r="N1154" i="8"/>
  <c r="N1155" i="8"/>
  <c r="N1156" i="8"/>
  <c r="N1157" i="8"/>
  <c r="N1158" i="8"/>
  <c r="N1159" i="8"/>
  <c r="N1160" i="8"/>
  <c r="N1161" i="8"/>
  <c r="N1162" i="8"/>
  <c r="N1163" i="8"/>
  <c r="N1164" i="8"/>
  <c r="N1165" i="8"/>
  <c r="N1166" i="8"/>
  <c r="N1167" i="8"/>
  <c r="N1168" i="8"/>
  <c r="N1169" i="8"/>
  <c r="N1170" i="8"/>
  <c r="N1171" i="8"/>
  <c r="N1172" i="8"/>
  <c r="N1173" i="8"/>
  <c r="N1174" i="8"/>
  <c r="N1175" i="8"/>
  <c r="N1176" i="8"/>
  <c r="N1177" i="8"/>
  <c r="N1178" i="8"/>
  <c r="N1179" i="8"/>
  <c r="N1180" i="8"/>
  <c r="N1181" i="8"/>
  <c r="N1182" i="8"/>
  <c r="N1183" i="8"/>
  <c r="N1184" i="8"/>
  <c r="N1185" i="8"/>
  <c r="N1186" i="8"/>
  <c r="N1187" i="8"/>
  <c r="N1188" i="8"/>
  <c r="N1189" i="8"/>
  <c r="N1190" i="8"/>
  <c r="N1191" i="8"/>
  <c r="N1192" i="8"/>
  <c r="N1193" i="8"/>
  <c r="N1194" i="8"/>
  <c r="N1195" i="8"/>
  <c r="N1196" i="8"/>
  <c r="N1197" i="8"/>
  <c r="N1198" i="8"/>
  <c r="N1199" i="8"/>
  <c r="N1200" i="8"/>
  <c r="N1201" i="8"/>
  <c r="N1202" i="8"/>
  <c r="N1203" i="8"/>
  <c r="N1204" i="8"/>
  <c r="N1205" i="8"/>
  <c r="N1206" i="8"/>
  <c r="N1207" i="8"/>
  <c r="N1208" i="8"/>
  <c r="N1209" i="8"/>
  <c r="N1210" i="8"/>
  <c r="N1211" i="8"/>
  <c r="N1212" i="8"/>
  <c r="N1213" i="8"/>
  <c r="N1214" i="8"/>
  <c r="N1215" i="8"/>
  <c r="N1216" i="8"/>
  <c r="N1217" i="8"/>
  <c r="N1218" i="8"/>
  <c r="N1219" i="8"/>
  <c r="N1220" i="8"/>
  <c r="N1221" i="8"/>
  <c r="N1222" i="8"/>
  <c r="N1223" i="8"/>
  <c r="N1224" i="8"/>
  <c r="N1225" i="8"/>
  <c r="N1226" i="8"/>
  <c r="N1227" i="8"/>
  <c r="N1228" i="8"/>
  <c r="N1229" i="8"/>
  <c r="N1230" i="8"/>
  <c r="N1231" i="8"/>
  <c r="N1232" i="8"/>
  <c r="N1233" i="8"/>
  <c r="N1234" i="8"/>
  <c r="N1235" i="8"/>
  <c r="N1236" i="8"/>
  <c r="N1237" i="8"/>
  <c r="N1238" i="8"/>
  <c r="N1239" i="8"/>
  <c r="N1240" i="8"/>
  <c r="N1241" i="8"/>
  <c r="N1242" i="8"/>
  <c r="N1243" i="8"/>
  <c r="N1244" i="8"/>
  <c r="N1245" i="8"/>
  <c r="N1246" i="8"/>
  <c r="N1247" i="8"/>
  <c r="N1248" i="8"/>
  <c r="N1249" i="8"/>
  <c r="N1250" i="8"/>
  <c r="N1251" i="8"/>
  <c r="N1252" i="8"/>
  <c r="N1253" i="8"/>
  <c r="N1254" i="8"/>
  <c r="N1255" i="8"/>
  <c r="N1256" i="8"/>
  <c r="N1257" i="8"/>
  <c r="N1258" i="8"/>
  <c r="N1259" i="8"/>
  <c r="N1260" i="8"/>
  <c r="N1261" i="8"/>
  <c r="N1262" i="8"/>
  <c r="N1263" i="8"/>
  <c r="N1264" i="8"/>
  <c r="N1265" i="8"/>
  <c r="N1266" i="8"/>
  <c r="N1267" i="8"/>
  <c r="N1268" i="8"/>
  <c r="N1269" i="8"/>
  <c r="N1270" i="8"/>
  <c r="N1271" i="8"/>
  <c r="N1272" i="8"/>
  <c r="N1273" i="8"/>
  <c r="N1274" i="8"/>
  <c r="N1275" i="8"/>
  <c r="N1276" i="8"/>
  <c r="N1277" i="8"/>
  <c r="N1278" i="8"/>
  <c r="N1279" i="8"/>
  <c r="N1280" i="8"/>
  <c r="N1281" i="8"/>
  <c r="N1282" i="8"/>
  <c r="N1283" i="8"/>
  <c r="N1284" i="8"/>
  <c r="N1285" i="8"/>
  <c r="N1286" i="8"/>
  <c r="N1287" i="8"/>
  <c r="N1288" i="8"/>
  <c r="N1289" i="8"/>
  <c r="N1290" i="8"/>
  <c r="N1291" i="8"/>
  <c r="N1292" i="8"/>
  <c r="N1293" i="8"/>
  <c r="N1294" i="8"/>
  <c r="N1295" i="8"/>
  <c r="N1296" i="8"/>
  <c r="N1297" i="8"/>
  <c r="N1298" i="8"/>
  <c r="N1299" i="8"/>
  <c r="N1300" i="8"/>
  <c r="N1301" i="8"/>
  <c r="N1302" i="8"/>
  <c r="N1303" i="8"/>
  <c r="N1304" i="8"/>
  <c r="N1305" i="8"/>
  <c r="N1306" i="8"/>
  <c r="N1307" i="8"/>
  <c r="N1308" i="8"/>
  <c r="N1309" i="8"/>
  <c r="N1310" i="8"/>
  <c r="N1311" i="8"/>
  <c r="N1312" i="8"/>
  <c r="N1313" i="8"/>
  <c r="N1314" i="8"/>
  <c r="N1315" i="8"/>
  <c r="N1316" i="8"/>
  <c r="N1317" i="8"/>
  <c r="N1318" i="8"/>
  <c r="N1319" i="8"/>
  <c r="N1320" i="8"/>
  <c r="N1321" i="8"/>
  <c r="N1322" i="8"/>
  <c r="N1323" i="8"/>
  <c r="N1324" i="8"/>
  <c r="N1325" i="8"/>
  <c r="N1326" i="8"/>
  <c r="N1327" i="8"/>
  <c r="N1328" i="8"/>
  <c r="N1329" i="8"/>
  <c r="N1330" i="8"/>
  <c r="N1331" i="8"/>
  <c r="N1332" i="8"/>
  <c r="N1333" i="8"/>
  <c r="N1334" i="8"/>
  <c r="N1335" i="8"/>
  <c r="N1336" i="8"/>
  <c r="N1337" i="8"/>
  <c r="N1338" i="8"/>
  <c r="N1339" i="8"/>
  <c r="N1340" i="8"/>
  <c r="N1341" i="8"/>
  <c r="N1342" i="8"/>
  <c r="N1343" i="8"/>
  <c r="N1344" i="8"/>
  <c r="N1345" i="8"/>
  <c r="N1346" i="8"/>
  <c r="N1347" i="8"/>
  <c r="N1348" i="8"/>
  <c r="N1349" i="8"/>
  <c r="N1350" i="8"/>
  <c r="N1351" i="8"/>
  <c r="N1352" i="8"/>
  <c r="N1353" i="8"/>
  <c r="N1354" i="8"/>
  <c r="N1355" i="8"/>
  <c r="N1356" i="8"/>
  <c r="N1357" i="8"/>
  <c r="N1358" i="8"/>
  <c r="N1359" i="8"/>
  <c r="N1360" i="8"/>
  <c r="N1361" i="8"/>
  <c r="N1362" i="8"/>
  <c r="N1363" i="8"/>
  <c r="N1364" i="8"/>
  <c r="N1365" i="8"/>
  <c r="N1366" i="8"/>
  <c r="N1367" i="8"/>
  <c r="N1368" i="8"/>
  <c r="N1369" i="8"/>
  <c r="N1370" i="8"/>
  <c r="N1371" i="8"/>
  <c r="N1372" i="8"/>
  <c r="N1373" i="8"/>
  <c r="N1374" i="8"/>
  <c r="N1375" i="8"/>
  <c r="N1376" i="8"/>
  <c r="N1377" i="8"/>
  <c r="N1378" i="8"/>
  <c r="N1379" i="8"/>
  <c r="N1380" i="8"/>
  <c r="N1381" i="8"/>
  <c r="N1382" i="8"/>
  <c r="N1383" i="8"/>
  <c r="N1384" i="8"/>
  <c r="N1385" i="8"/>
  <c r="N1386" i="8"/>
  <c r="N1387" i="8"/>
  <c r="N1388" i="8"/>
  <c r="N1389" i="8"/>
  <c r="N1390" i="8"/>
  <c r="N1391" i="8"/>
  <c r="N1392" i="8"/>
  <c r="N1393" i="8"/>
  <c r="N1394" i="8"/>
  <c r="N1395" i="8"/>
  <c r="N1396" i="8"/>
  <c r="N1397" i="8"/>
  <c r="N1398" i="8"/>
  <c r="N1399" i="8"/>
  <c r="N1400" i="8"/>
  <c r="N1401" i="8"/>
  <c r="N1402" i="8"/>
  <c r="N1403" i="8"/>
  <c r="N1404" i="8"/>
  <c r="N1405" i="8"/>
  <c r="N1406" i="8"/>
  <c r="N1407" i="8"/>
  <c r="N1408" i="8"/>
  <c r="N1409" i="8"/>
  <c r="N1410" i="8"/>
  <c r="N1411" i="8"/>
  <c r="N1412" i="8"/>
  <c r="N1413" i="8"/>
  <c r="N1414" i="8"/>
  <c r="N1415" i="8"/>
  <c r="N1416" i="8"/>
  <c r="N1417" i="8"/>
  <c r="N1418" i="8"/>
  <c r="N1419" i="8"/>
  <c r="N1420" i="8"/>
  <c r="N1421" i="8"/>
  <c r="N1422" i="8"/>
  <c r="N1423" i="8"/>
  <c r="N1424" i="8"/>
  <c r="N1425" i="8"/>
  <c r="N1426" i="8"/>
  <c r="N1427" i="8"/>
  <c r="N1428" i="8"/>
  <c r="N1429" i="8"/>
  <c r="N1430" i="8"/>
  <c r="N1431" i="8"/>
  <c r="N1432" i="8"/>
  <c r="N1433" i="8"/>
  <c r="N1434" i="8"/>
  <c r="N1435" i="8"/>
  <c r="N1436" i="8"/>
  <c r="N1437" i="8"/>
  <c r="N1438" i="8"/>
  <c r="N1439" i="8"/>
  <c r="N1440" i="8"/>
  <c r="N1441" i="8"/>
  <c r="N1442" i="8"/>
  <c r="N1443" i="8"/>
  <c r="N1444" i="8"/>
  <c r="N1445" i="8"/>
  <c r="N1446" i="8"/>
  <c r="N1447" i="8"/>
  <c r="N1448" i="8"/>
  <c r="N1449" i="8"/>
  <c r="N1450" i="8"/>
  <c r="N1451" i="8"/>
  <c r="N1452" i="8"/>
  <c r="N1453" i="8"/>
  <c r="N1454" i="8"/>
  <c r="N1455" i="8"/>
  <c r="N1456" i="8"/>
  <c r="N1457" i="8"/>
  <c r="N1458" i="8"/>
  <c r="N1459" i="8"/>
  <c r="N1460" i="8"/>
  <c r="N1461" i="8"/>
  <c r="N1462" i="8"/>
  <c r="N1463" i="8"/>
  <c r="N1464" i="8"/>
  <c r="N1465" i="8"/>
  <c r="N1466" i="8"/>
  <c r="N1467" i="8"/>
  <c r="N1468" i="8"/>
  <c r="N1469" i="8"/>
  <c r="N1470" i="8"/>
  <c r="N1471" i="8"/>
  <c r="N1472" i="8"/>
  <c r="N1473" i="8"/>
  <c r="N1474" i="8"/>
  <c r="N1475" i="8"/>
  <c r="N1476" i="8"/>
  <c r="N1477" i="8"/>
  <c r="N1478" i="8"/>
  <c r="N1479" i="8"/>
  <c r="N1480" i="8"/>
  <c r="N1481" i="8"/>
  <c r="N1482" i="8"/>
  <c r="N1483" i="8"/>
  <c r="N1484" i="8"/>
  <c r="N1485" i="8"/>
  <c r="N1486" i="8"/>
  <c r="N1487" i="8"/>
  <c r="N1488" i="8"/>
  <c r="N1489" i="8"/>
  <c r="N1490" i="8"/>
  <c r="N1491" i="8"/>
  <c r="N1492" i="8"/>
  <c r="N1493" i="8"/>
  <c r="N1494" i="8"/>
  <c r="N1495" i="8"/>
  <c r="N1496" i="8"/>
  <c r="N1497" i="8"/>
  <c r="N1498" i="8"/>
  <c r="N1499" i="8"/>
  <c r="N1500" i="8"/>
  <c r="N1501" i="8"/>
  <c r="N1502" i="8"/>
  <c r="N1503" i="8"/>
  <c r="N1504" i="8"/>
  <c r="N1505" i="8"/>
  <c r="N1506" i="8"/>
  <c r="N1507" i="8"/>
  <c r="N1508" i="8"/>
  <c r="N1509" i="8"/>
  <c r="N1510" i="8"/>
  <c r="N1511" i="8"/>
  <c r="N1512" i="8"/>
  <c r="N1513" i="8"/>
  <c r="N1514" i="8"/>
  <c r="N1515" i="8"/>
  <c r="N1516" i="8"/>
  <c r="N1517" i="8"/>
  <c r="N1518" i="8"/>
  <c r="N1519" i="8"/>
  <c r="N1520" i="8"/>
  <c r="N1521" i="8"/>
  <c r="N1522" i="8"/>
  <c r="N1523" i="8"/>
  <c r="N1524" i="8"/>
  <c r="N1525" i="8"/>
  <c r="N1526" i="8"/>
  <c r="N1527" i="8"/>
  <c r="N1528" i="8"/>
  <c r="N1529" i="8"/>
  <c r="N1530" i="8"/>
  <c r="N1531" i="8"/>
  <c r="N1532" i="8"/>
  <c r="N1533" i="8"/>
  <c r="N1534" i="8"/>
  <c r="N1535" i="8"/>
  <c r="N1536" i="8"/>
  <c r="N1537" i="8"/>
  <c r="N1538" i="8"/>
  <c r="N1539" i="8"/>
  <c r="N1540" i="8"/>
  <c r="N1541" i="8"/>
  <c r="N1542" i="8"/>
  <c r="N1543" i="8"/>
  <c r="N1544" i="8"/>
  <c r="N1545" i="8"/>
  <c r="N1546" i="8"/>
  <c r="N1547" i="8"/>
  <c r="N1548" i="8"/>
  <c r="N1549" i="8"/>
  <c r="N1550" i="8"/>
  <c r="N1551" i="8"/>
  <c r="N1552" i="8"/>
  <c r="N1553" i="8"/>
  <c r="N1554" i="8"/>
  <c r="N1555" i="8"/>
  <c r="N1556" i="8"/>
  <c r="N1557" i="8"/>
  <c r="N1558" i="8"/>
  <c r="N1559" i="8"/>
  <c r="N1560" i="8"/>
  <c r="N1561" i="8"/>
  <c r="N1562" i="8"/>
  <c r="N1563" i="8"/>
  <c r="N1564" i="8"/>
  <c r="N1565" i="8"/>
  <c r="N1566" i="8"/>
  <c r="N1567" i="8"/>
  <c r="N1568" i="8"/>
  <c r="N1569" i="8"/>
  <c r="N1570" i="8"/>
  <c r="N1571" i="8"/>
  <c r="N1572" i="8"/>
  <c r="N1573" i="8"/>
  <c r="N1574" i="8"/>
  <c r="N1575" i="8"/>
  <c r="N1576" i="8"/>
  <c r="N1577" i="8"/>
  <c r="N1578" i="8"/>
  <c r="N1579" i="8"/>
  <c r="N1580" i="8"/>
  <c r="N1581" i="8"/>
  <c r="N1582" i="8"/>
  <c r="N1583" i="8"/>
  <c r="N1584" i="8"/>
  <c r="N1585" i="8"/>
  <c r="N1586" i="8"/>
  <c r="N1587" i="8"/>
  <c r="N1588" i="8"/>
  <c r="N1589" i="8"/>
  <c r="N1590" i="8"/>
  <c r="N1591" i="8"/>
  <c r="N1592" i="8"/>
  <c r="N1593" i="8"/>
  <c r="N1594" i="8"/>
  <c r="N1595" i="8"/>
  <c r="N1596" i="8"/>
  <c r="N1597" i="8"/>
  <c r="N1598" i="8"/>
  <c r="N1599" i="8"/>
  <c r="N1600" i="8"/>
  <c r="N1601" i="8"/>
  <c r="N1602" i="8"/>
  <c r="N1603" i="8"/>
  <c r="N1604" i="8"/>
  <c r="N1605" i="8"/>
  <c r="N1606" i="8"/>
  <c r="N1607" i="8"/>
  <c r="N1608" i="8"/>
  <c r="N1609" i="8"/>
  <c r="N1610" i="8"/>
  <c r="N1611" i="8"/>
  <c r="N1612" i="8"/>
  <c r="N1613" i="8"/>
  <c r="N1614" i="8"/>
  <c r="N1615" i="8"/>
  <c r="N1616" i="8"/>
  <c r="N1617" i="8"/>
  <c r="N1618" i="8"/>
  <c r="N1619" i="8"/>
  <c r="N1620" i="8"/>
  <c r="N1621" i="8"/>
  <c r="N1622" i="8"/>
  <c r="N1623" i="8"/>
  <c r="N1624" i="8"/>
  <c r="N1625" i="8"/>
  <c r="N1626" i="8"/>
  <c r="N1627" i="8"/>
  <c r="N1628" i="8"/>
  <c r="N1629" i="8"/>
  <c r="N1630" i="8"/>
  <c r="N1631" i="8"/>
  <c r="N1632" i="8"/>
  <c r="N1633" i="8"/>
  <c r="N1634" i="8"/>
  <c r="N1635" i="8"/>
  <c r="N1636" i="8"/>
  <c r="N1637" i="8"/>
  <c r="N1638" i="8"/>
  <c r="N1639" i="8"/>
  <c r="N1640" i="8"/>
  <c r="N1641" i="8"/>
  <c r="N1642" i="8"/>
  <c r="N1643" i="8"/>
  <c r="N1644" i="8"/>
  <c r="N1645" i="8"/>
  <c r="N1646" i="8"/>
  <c r="N1647" i="8"/>
  <c r="N1648" i="8"/>
  <c r="N1649" i="8"/>
  <c r="N1650" i="8"/>
  <c r="N1651" i="8"/>
  <c r="N1652" i="8"/>
  <c r="N1653" i="8"/>
  <c r="N1654" i="8"/>
  <c r="N1655" i="8"/>
  <c r="N1656" i="8"/>
  <c r="N1657" i="8"/>
  <c r="N1658" i="8"/>
  <c r="N1659" i="8"/>
  <c r="N1660" i="8"/>
  <c r="N1661" i="8"/>
  <c r="N1662" i="8"/>
  <c r="N1663" i="8"/>
  <c r="N1664" i="8"/>
  <c r="N1665" i="8"/>
  <c r="N1666" i="8"/>
  <c r="N1667" i="8"/>
  <c r="N1668" i="8"/>
  <c r="N1669" i="8"/>
  <c r="N1670" i="8"/>
  <c r="N1671" i="8"/>
  <c r="N1672" i="8"/>
  <c r="N1673" i="8"/>
  <c r="N1674" i="8"/>
  <c r="N1675" i="8"/>
  <c r="N1676" i="8"/>
  <c r="N1677" i="8"/>
  <c r="N1678" i="8"/>
  <c r="N1679" i="8"/>
  <c r="N1680" i="8"/>
  <c r="N1681" i="8"/>
  <c r="N1682" i="8"/>
  <c r="N1683" i="8"/>
  <c r="N1684" i="8"/>
  <c r="N1685" i="8"/>
  <c r="N1686" i="8"/>
  <c r="N1687" i="8"/>
  <c r="N1688" i="8"/>
  <c r="N1689" i="8"/>
  <c r="N1690" i="8"/>
  <c r="N1691" i="8"/>
  <c r="N1692" i="8"/>
  <c r="N1693" i="8"/>
  <c r="N1694" i="8"/>
  <c r="N1695" i="8"/>
  <c r="N1696" i="8"/>
  <c r="N1697" i="8"/>
  <c r="N1698" i="8"/>
  <c r="N1699" i="8"/>
  <c r="N1700" i="8"/>
  <c r="N1701" i="8"/>
  <c r="N1702" i="8"/>
  <c r="N1703" i="8"/>
  <c r="N1704" i="8"/>
  <c r="N1705" i="8"/>
  <c r="N1706" i="8"/>
  <c r="N1707" i="8"/>
  <c r="N1708" i="8"/>
  <c r="N1709" i="8"/>
  <c r="N1710" i="8"/>
  <c r="N1711" i="8"/>
  <c r="N1712" i="8"/>
  <c r="N1713" i="8"/>
  <c r="N1714" i="8"/>
  <c r="N1715" i="8"/>
  <c r="N1716" i="8"/>
  <c r="N1717" i="8"/>
  <c r="N1718" i="8"/>
  <c r="N1719" i="8"/>
  <c r="N1720" i="8"/>
  <c r="N1721" i="8"/>
  <c r="N1722" i="8"/>
  <c r="N1723" i="8"/>
  <c r="N1724" i="8"/>
  <c r="N1725" i="8"/>
  <c r="N1726" i="8"/>
  <c r="N1727" i="8"/>
  <c r="N1728" i="8"/>
  <c r="N1729" i="8"/>
  <c r="N1730" i="8"/>
  <c r="N1731" i="8"/>
  <c r="N1732" i="8"/>
  <c r="N1733" i="8"/>
  <c r="N1734" i="8"/>
  <c r="N1735" i="8"/>
  <c r="N1736" i="8"/>
  <c r="N1737" i="8"/>
  <c r="N1738" i="8"/>
  <c r="N1739" i="8"/>
  <c r="N1740" i="8"/>
  <c r="N1741" i="8"/>
  <c r="N1742" i="8"/>
  <c r="N1743" i="8"/>
  <c r="N1744" i="8"/>
  <c r="N1745" i="8"/>
  <c r="N1746" i="8"/>
  <c r="N1747" i="8"/>
  <c r="N1748" i="8"/>
  <c r="N1749" i="8"/>
  <c r="N1750" i="8"/>
  <c r="N1751" i="8"/>
  <c r="N1752" i="8"/>
  <c r="N1753" i="8"/>
  <c r="N1754" i="8"/>
  <c r="N1755" i="8"/>
  <c r="N1756" i="8"/>
  <c r="N1757" i="8"/>
  <c r="N1758" i="8"/>
  <c r="N1759" i="8"/>
  <c r="N1760" i="8"/>
  <c r="N1761" i="8"/>
  <c r="N1762" i="8"/>
  <c r="N1763" i="8"/>
  <c r="N1764" i="8"/>
  <c r="N1765" i="8"/>
  <c r="N1766" i="8"/>
  <c r="N1767" i="8"/>
  <c r="N1768" i="8"/>
  <c r="N1769" i="8"/>
  <c r="N1770" i="8"/>
  <c r="N1771" i="8"/>
  <c r="N1772" i="8"/>
  <c r="N1773" i="8"/>
  <c r="N1774" i="8"/>
  <c r="N1775" i="8"/>
  <c r="N1776" i="8"/>
  <c r="N1777" i="8"/>
  <c r="N1778" i="8"/>
  <c r="N1779" i="8"/>
  <c r="N1780" i="8"/>
  <c r="N1781" i="8"/>
  <c r="N1782" i="8"/>
  <c r="N1783" i="8"/>
  <c r="N1784" i="8"/>
  <c r="N1785" i="8"/>
  <c r="N1786" i="8"/>
  <c r="N1787" i="8"/>
  <c r="N1788" i="8"/>
  <c r="N1789" i="8"/>
  <c r="N1790" i="8"/>
  <c r="N1791" i="8"/>
  <c r="N1792" i="8"/>
  <c r="N1793" i="8"/>
  <c r="N1794" i="8"/>
  <c r="N1795" i="8"/>
  <c r="N1796" i="8"/>
  <c r="N1797" i="8"/>
  <c r="N1798" i="8"/>
  <c r="N1799" i="8"/>
  <c r="N1800" i="8"/>
  <c r="N1801" i="8"/>
  <c r="N1802" i="8"/>
  <c r="N1803" i="8"/>
  <c r="N1804" i="8"/>
  <c r="N1805" i="8"/>
  <c r="N1806" i="8"/>
  <c r="N1807" i="8"/>
  <c r="N1808" i="8"/>
  <c r="N1809" i="8"/>
  <c r="N1810" i="8"/>
  <c r="N1811" i="8"/>
  <c r="N1812" i="8"/>
  <c r="N1813" i="8"/>
  <c r="N1814" i="8"/>
  <c r="N1815" i="8"/>
  <c r="N1816" i="8"/>
  <c r="N1817" i="8"/>
  <c r="N1818" i="8"/>
  <c r="N1819" i="8"/>
  <c r="N1820" i="8"/>
  <c r="N1821" i="8"/>
  <c r="N1822" i="8"/>
  <c r="N1823" i="8"/>
  <c r="N1824" i="8"/>
  <c r="N1825" i="8"/>
  <c r="N1826" i="8"/>
  <c r="N1827" i="8"/>
  <c r="N1828" i="8"/>
  <c r="N1829" i="8"/>
  <c r="N1830" i="8"/>
  <c r="N1831" i="8"/>
  <c r="N1832" i="8"/>
  <c r="N1833" i="8"/>
  <c r="N1834" i="8"/>
  <c r="N1835" i="8"/>
  <c r="N1836" i="8"/>
  <c r="N1837" i="8"/>
  <c r="N1838" i="8"/>
  <c r="N1839" i="8"/>
  <c r="N1840" i="8"/>
  <c r="N1841" i="8"/>
  <c r="N1842" i="8"/>
  <c r="N1843" i="8"/>
  <c r="N1844" i="8"/>
  <c r="N1845" i="8"/>
  <c r="N1846" i="8"/>
  <c r="N1847" i="8"/>
  <c r="N1848" i="8"/>
  <c r="N1849" i="8"/>
  <c r="N1850" i="8"/>
  <c r="N1851" i="8"/>
  <c r="N1852" i="8"/>
  <c r="N1853" i="8"/>
  <c r="N1854" i="8"/>
  <c r="N1855" i="8"/>
  <c r="N1856" i="8"/>
  <c r="N1857" i="8"/>
  <c r="N1858" i="8"/>
  <c r="N1859" i="8"/>
  <c r="N1860" i="8"/>
  <c r="N1861" i="8"/>
  <c r="N1862" i="8"/>
  <c r="N1863" i="8"/>
  <c r="N1864" i="8"/>
  <c r="N1865" i="8"/>
  <c r="N1866" i="8"/>
  <c r="N1867" i="8"/>
  <c r="N1868" i="8"/>
  <c r="N1869" i="8"/>
  <c r="N1870" i="8"/>
  <c r="N1871" i="8"/>
  <c r="N1872" i="8"/>
  <c r="N1873" i="8"/>
  <c r="N1874" i="8"/>
  <c r="N1875" i="8"/>
  <c r="N1876" i="8"/>
  <c r="N1877" i="8"/>
  <c r="N1878" i="8"/>
  <c r="N1879" i="8"/>
  <c r="N1880" i="8"/>
  <c r="N1881" i="8"/>
  <c r="N1882" i="8"/>
  <c r="N1883" i="8"/>
  <c r="N1884" i="8"/>
  <c r="N1885" i="8"/>
  <c r="N1886" i="8"/>
  <c r="N1887" i="8"/>
  <c r="N1888" i="8"/>
  <c r="N1889" i="8"/>
  <c r="N1890" i="8"/>
  <c r="N1891" i="8"/>
  <c r="N1892" i="8"/>
  <c r="N1893" i="8"/>
  <c r="N1894" i="8"/>
  <c r="N1895" i="8"/>
  <c r="N1896" i="8"/>
  <c r="N1897" i="8"/>
  <c r="N1898" i="8"/>
  <c r="N1899" i="8"/>
  <c r="N1900" i="8"/>
  <c r="N1901" i="8"/>
  <c r="N1902" i="8"/>
  <c r="N1903" i="8"/>
  <c r="N1904" i="8"/>
  <c r="N1905" i="8"/>
  <c r="N1906" i="8"/>
  <c r="N1907" i="8"/>
  <c r="N1908" i="8"/>
  <c r="N1909" i="8"/>
  <c r="N1910" i="8"/>
  <c r="N1911" i="8"/>
  <c r="N1912" i="8"/>
  <c r="N1913" i="8"/>
  <c r="N1914" i="8"/>
  <c r="N1915" i="8"/>
  <c r="N1916" i="8"/>
  <c r="N1917" i="8"/>
  <c r="N1918" i="8"/>
  <c r="N1919" i="8"/>
  <c r="N1920" i="8"/>
  <c r="N1921" i="8"/>
  <c r="N1922" i="8"/>
  <c r="N1923" i="8"/>
  <c r="N1924" i="8"/>
  <c r="N1925" i="8"/>
  <c r="N1926" i="8"/>
  <c r="N1927" i="8"/>
  <c r="N1928" i="8"/>
  <c r="N1929" i="8"/>
  <c r="N1930" i="8"/>
  <c r="N1931" i="8"/>
  <c r="N1932" i="8"/>
  <c r="N1933" i="8"/>
  <c r="N1934" i="8"/>
  <c r="N1935" i="8"/>
  <c r="N1936" i="8"/>
  <c r="N1937" i="8"/>
  <c r="N1938" i="8"/>
  <c r="N1939" i="8"/>
  <c r="N1940" i="8"/>
  <c r="N1941" i="8"/>
  <c r="N1942" i="8"/>
  <c r="N1943" i="8"/>
  <c r="N1944" i="8"/>
  <c r="N1945" i="8"/>
  <c r="N1946" i="8"/>
  <c r="N1947" i="8"/>
  <c r="N1948" i="8"/>
  <c r="N1949" i="8"/>
  <c r="N1950" i="8"/>
  <c r="N1951" i="8"/>
  <c r="N1952" i="8"/>
  <c r="N1953" i="8"/>
  <c r="N1954" i="8"/>
  <c r="N1955" i="8"/>
  <c r="N1956" i="8"/>
  <c r="N1957" i="8"/>
  <c r="N1958" i="8"/>
  <c r="N1959" i="8"/>
  <c r="N1960" i="8"/>
  <c r="N1961" i="8"/>
  <c r="N1962" i="8"/>
  <c r="N1963" i="8"/>
  <c r="N1964" i="8"/>
  <c r="N1965" i="8"/>
  <c r="N1966" i="8"/>
  <c r="N1967" i="8"/>
  <c r="N1968" i="8"/>
  <c r="N1969" i="8"/>
  <c r="N1970" i="8"/>
  <c r="N1971" i="8"/>
  <c r="N1972" i="8"/>
  <c r="N1973" i="8"/>
  <c r="N1974" i="8"/>
  <c r="N1975" i="8"/>
  <c r="N1976" i="8"/>
  <c r="N1977" i="8"/>
  <c r="N1978" i="8"/>
  <c r="N1979" i="8"/>
  <c r="N1980" i="8"/>
  <c r="N1981" i="8"/>
  <c r="N1982" i="8"/>
  <c r="N1983" i="8"/>
  <c r="N1984" i="8"/>
  <c r="N1985" i="8"/>
  <c r="N1986" i="8"/>
  <c r="N1987" i="8"/>
  <c r="N1988" i="8"/>
  <c r="N1989" i="8"/>
  <c r="N1990" i="8"/>
  <c r="N1991" i="8"/>
  <c r="N1992" i="8"/>
  <c r="N1993" i="8"/>
  <c r="N1994" i="8"/>
  <c r="N1995" i="8"/>
  <c r="N1996" i="8"/>
  <c r="N1997" i="8"/>
  <c r="N1998" i="8"/>
  <c r="N1999" i="8"/>
  <c r="N2000" i="8"/>
  <c r="N2001" i="8"/>
  <c r="N2002" i="8"/>
  <c r="N2003" i="8"/>
  <c r="N2004" i="8"/>
  <c r="N2005" i="8"/>
  <c r="N2006" i="8"/>
  <c r="N2007" i="8"/>
  <c r="N2008" i="8"/>
  <c r="N2009" i="8"/>
  <c r="N2010" i="8"/>
  <c r="N2011" i="8"/>
  <c r="N2012" i="8"/>
  <c r="N2013" i="8"/>
  <c r="N2014" i="8"/>
  <c r="N2015" i="8"/>
  <c r="N2016" i="8"/>
  <c r="N2017" i="8"/>
  <c r="N2018" i="8"/>
  <c r="N2019" i="8"/>
  <c r="N2020" i="8"/>
  <c r="N2021" i="8"/>
  <c r="N2022" i="8"/>
  <c r="N2023" i="8"/>
  <c r="N2024" i="8"/>
  <c r="N2025" i="8"/>
  <c r="N2026" i="8"/>
  <c r="N2027" i="8"/>
  <c r="N2028" i="8"/>
  <c r="N2029" i="8"/>
  <c r="N2030" i="8"/>
  <c r="N2031" i="8"/>
  <c r="N2032" i="8"/>
  <c r="N2033" i="8"/>
  <c r="N2034" i="8"/>
  <c r="N2035" i="8"/>
  <c r="N2036" i="8"/>
  <c r="N2037" i="8"/>
  <c r="N2038" i="8"/>
  <c r="N2039" i="8"/>
  <c r="N2040" i="8"/>
  <c r="N2041" i="8"/>
  <c r="N2042" i="8"/>
  <c r="N2043" i="8"/>
  <c r="N2044" i="8"/>
  <c r="N2045" i="8"/>
  <c r="N2046" i="8"/>
  <c r="N2047" i="8"/>
  <c r="N2048" i="8"/>
  <c r="N2049" i="8"/>
  <c r="N2050" i="8"/>
  <c r="N2051" i="8"/>
  <c r="N2052" i="8"/>
  <c r="N2053" i="8"/>
  <c r="N2054" i="8"/>
  <c r="N2055" i="8"/>
  <c r="N2056" i="8"/>
  <c r="N2057" i="8"/>
  <c r="N2058" i="8"/>
  <c r="N2059" i="8"/>
  <c r="N2060" i="8"/>
  <c r="N2061" i="8"/>
  <c r="N2062" i="8"/>
  <c r="N2063" i="8"/>
  <c r="N2064" i="8"/>
  <c r="N2065" i="8"/>
  <c r="N2066" i="8"/>
  <c r="N2067" i="8"/>
  <c r="N2068" i="8"/>
  <c r="N2069" i="8"/>
  <c r="N2070" i="8"/>
  <c r="N2071" i="8"/>
  <c r="N2072" i="8"/>
  <c r="N2073" i="8"/>
  <c r="N2074" i="8"/>
  <c r="N2075" i="8"/>
  <c r="N2076" i="8"/>
  <c r="N2077" i="8"/>
  <c r="N2078" i="8"/>
  <c r="N2079" i="8"/>
  <c r="N2080" i="8"/>
  <c r="N2081" i="8"/>
  <c r="N2082" i="8"/>
  <c r="N2083" i="8"/>
  <c r="N2084" i="8"/>
  <c r="N2085" i="8"/>
  <c r="N2086" i="8"/>
  <c r="N2087" i="8"/>
  <c r="N2088" i="8"/>
  <c r="N2089" i="8"/>
  <c r="N2090" i="8"/>
  <c r="N2091" i="8"/>
  <c r="N2092" i="8"/>
  <c r="N2093" i="8"/>
  <c r="N2094" i="8"/>
  <c r="N2095" i="8"/>
  <c r="N2096" i="8"/>
  <c r="N2097" i="8"/>
  <c r="N2098" i="8"/>
  <c r="N2099" i="8"/>
  <c r="N2100" i="8"/>
  <c r="N2101" i="8"/>
  <c r="N2102" i="8"/>
  <c r="N2103" i="8"/>
  <c r="N2104" i="8"/>
  <c r="N2105" i="8"/>
  <c r="N2106" i="8"/>
  <c r="N2107" i="8"/>
  <c r="N2108" i="8"/>
  <c r="N2109" i="8"/>
  <c r="N2110" i="8"/>
  <c r="N2111" i="8"/>
  <c r="N2112" i="8"/>
  <c r="N2113" i="8"/>
  <c r="N2114" i="8"/>
  <c r="N2115" i="8"/>
  <c r="N2116" i="8"/>
  <c r="N2117" i="8"/>
  <c r="N2118" i="8"/>
  <c r="N2119" i="8"/>
  <c r="N2120" i="8"/>
  <c r="N2121" i="8"/>
  <c r="N2122" i="8"/>
  <c r="N2123" i="8"/>
  <c r="N2124" i="8"/>
  <c r="N2125" i="8"/>
  <c r="N2126" i="8"/>
  <c r="N2127" i="8"/>
  <c r="N2128" i="8"/>
  <c r="N2129" i="8"/>
  <c r="N2130" i="8"/>
  <c r="N2131" i="8"/>
  <c r="N2132" i="8"/>
  <c r="N2133" i="8"/>
  <c r="N2134" i="8"/>
  <c r="N2135" i="8"/>
  <c r="N2136" i="8"/>
  <c r="N2137" i="8"/>
  <c r="N2138" i="8"/>
  <c r="N2139" i="8"/>
  <c r="N2140" i="8"/>
  <c r="N2141" i="8"/>
  <c r="N2142" i="8"/>
  <c r="N2143" i="8"/>
  <c r="N2144" i="8"/>
  <c r="N2145" i="8"/>
  <c r="N2146" i="8"/>
  <c r="N2147" i="8"/>
  <c r="N2148" i="8"/>
  <c r="N2149" i="8"/>
  <c r="N2150" i="8"/>
  <c r="N2151" i="8"/>
  <c r="N2152" i="8"/>
  <c r="N2153" i="8"/>
  <c r="N2154" i="8"/>
  <c r="N2155" i="8"/>
  <c r="N2156" i="8"/>
  <c r="N2157" i="8"/>
  <c r="N2158" i="8"/>
  <c r="N2159" i="8"/>
  <c r="N2160" i="8"/>
  <c r="N2161" i="8"/>
  <c r="N2162" i="8"/>
  <c r="N2163" i="8"/>
  <c r="N2164" i="8"/>
  <c r="N2165" i="8"/>
  <c r="N2166" i="8"/>
  <c r="N2167" i="8"/>
  <c r="N2168" i="8"/>
  <c r="N2169" i="8"/>
  <c r="N2170" i="8"/>
  <c r="N2171" i="8"/>
  <c r="N2172" i="8"/>
  <c r="N2173" i="8"/>
  <c r="N2174" i="8"/>
  <c r="N2175" i="8"/>
  <c r="N2176" i="8"/>
  <c r="N2177" i="8"/>
  <c r="N2178" i="8"/>
  <c r="N2179" i="8"/>
  <c r="N2180" i="8"/>
  <c r="N2181" i="8"/>
  <c r="N2182" i="8"/>
  <c r="N2183" i="8"/>
  <c r="N2184" i="8"/>
  <c r="N2185" i="8"/>
  <c r="N2186" i="8"/>
  <c r="N2187" i="8"/>
  <c r="N2188" i="8"/>
  <c r="N2189" i="8"/>
  <c r="N2190" i="8"/>
  <c r="N2191" i="8"/>
  <c r="N2192" i="8"/>
  <c r="N2193" i="8"/>
  <c r="N2194" i="8"/>
  <c r="N2195" i="8"/>
  <c r="N2196" i="8"/>
  <c r="N2197" i="8"/>
  <c r="N2198" i="8"/>
  <c r="N2199" i="8"/>
  <c r="N2200" i="8"/>
  <c r="N2201" i="8"/>
  <c r="N2202" i="8"/>
  <c r="N2203" i="8"/>
  <c r="N2204" i="8"/>
  <c r="N2205" i="8"/>
  <c r="N2206" i="8"/>
  <c r="N2207" i="8"/>
  <c r="N2208" i="8"/>
  <c r="N2209" i="8"/>
  <c r="N2210" i="8"/>
  <c r="N2211" i="8"/>
  <c r="N2212" i="8"/>
  <c r="N2213" i="8"/>
  <c r="N2214" i="8"/>
  <c r="N2215" i="8"/>
  <c r="N2216" i="8"/>
  <c r="N2217" i="8"/>
  <c r="N2218" i="8"/>
  <c r="N2219" i="8"/>
  <c r="N2220" i="8"/>
  <c r="N2221" i="8"/>
  <c r="N2222" i="8"/>
  <c r="N2223" i="8"/>
  <c r="N2224" i="8"/>
  <c r="N2225" i="8"/>
  <c r="N2226" i="8"/>
  <c r="N2227" i="8"/>
  <c r="N2228" i="8"/>
  <c r="N2229" i="8"/>
  <c r="N2230" i="8"/>
  <c r="N2231" i="8"/>
  <c r="N2232" i="8"/>
  <c r="N2233" i="8"/>
  <c r="N2234" i="8"/>
  <c r="N2235" i="8"/>
  <c r="N2236" i="8"/>
  <c r="N2237" i="8"/>
  <c r="N2238" i="8"/>
  <c r="N2239" i="8"/>
  <c r="N2240" i="8"/>
  <c r="N2241" i="8"/>
  <c r="N2242" i="8"/>
  <c r="N2243" i="8"/>
  <c r="N2244" i="8"/>
  <c r="N2245" i="8"/>
  <c r="N2246" i="8"/>
  <c r="N2247" i="8"/>
  <c r="N2248" i="8"/>
  <c r="N2249" i="8"/>
  <c r="N2250" i="8"/>
  <c r="N2251" i="8"/>
  <c r="N2252" i="8"/>
  <c r="N2253" i="8"/>
  <c r="N2254" i="8"/>
  <c r="N2255" i="8"/>
  <c r="N2256" i="8"/>
  <c r="N2257" i="8"/>
  <c r="N2258" i="8"/>
  <c r="N2259" i="8"/>
  <c r="N2260" i="8"/>
  <c r="N2261" i="8"/>
  <c r="N2262" i="8"/>
  <c r="N2263" i="8"/>
  <c r="N2264" i="8"/>
  <c r="N2265" i="8"/>
  <c r="N2266" i="8"/>
  <c r="N2267" i="8"/>
  <c r="N2268" i="8"/>
  <c r="N2269" i="8"/>
  <c r="N2270" i="8"/>
  <c r="N2271" i="8"/>
  <c r="N2272" i="8"/>
  <c r="N2273" i="8"/>
  <c r="N2274" i="8"/>
  <c r="N2275" i="8"/>
  <c r="N2276" i="8"/>
  <c r="N2277" i="8"/>
  <c r="N2278" i="8"/>
  <c r="N2279" i="8"/>
  <c r="N2280" i="8"/>
  <c r="N2281" i="8"/>
  <c r="N2282" i="8"/>
  <c r="N2283" i="8"/>
  <c r="N2284" i="8"/>
  <c r="N2285" i="8"/>
  <c r="N2286" i="8"/>
  <c r="N2287" i="8"/>
  <c r="N2288" i="8"/>
  <c r="N2289" i="8"/>
  <c r="N2290" i="8"/>
  <c r="N2291" i="8"/>
  <c r="N2292" i="8"/>
  <c r="N2293" i="8"/>
  <c r="N2294" i="8"/>
  <c r="N2295" i="8"/>
  <c r="N2296" i="8"/>
  <c r="N2297" i="8"/>
  <c r="N2298" i="8"/>
  <c r="N2299" i="8"/>
  <c r="N2300" i="8"/>
  <c r="N2301" i="8"/>
  <c r="N2302" i="8"/>
  <c r="N2303" i="8"/>
  <c r="N2304" i="8"/>
  <c r="N2305" i="8"/>
  <c r="N2306" i="8"/>
  <c r="N2307" i="8"/>
  <c r="N2308" i="8"/>
  <c r="N2309" i="8"/>
  <c r="N2310" i="8"/>
  <c r="N2311" i="8"/>
  <c r="N2312" i="8"/>
  <c r="N2313" i="8"/>
  <c r="N2314" i="8"/>
  <c r="N2315" i="8"/>
  <c r="N2316" i="8"/>
  <c r="N2317" i="8"/>
  <c r="N2318" i="8"/>
  <c r="N2319" i="8"/>
  <c r="N2320" i="8"/>
  <c r="N2321" i="8"/>
  <c r="N2322" i="8"/>
  <c r="N2323" i="8"/>
  <c r="N2324" i="8"/>
  <c r="N2325" i="8"/>
  <c r="N2326" i="8"/>
  <c r="N2327" i="8"/>
  <c r="N2328" i="8"/>
  <c r="N2329" i="8"/>
  <c r="N2330" i="8"/>
  <c r="N2331" i="8"/>
  <c r="N2332" i="8"/>
  <c r="N2333" i="8"/>
  <c r="N2334" i="8"/>
  <c r="N2335" i="8"/>
  <c r="N2336" i="8"/>
  <c r="N2337" i="8"/>
  <c r="N2338" i="8"/>
  <c r="N2339" i="8"/>
  <c r="N2340" i="8"/>
  <c r="N2341" i="8"/>
  <c r="N2342" i="8"/>
  <c r="N2343" i="8"/>
  <c r="N2344" i="8"/>
  <c r="N2345" i="8"/>
  <c r="N2346" i="8"/>
  <c r="N2347" i="8"/>
  <c r="N2348" i="8"/>
  <c r="N2349" i="8"/>
  <c r="N2350" i="8"/>
  <c r="N2351" i="8"/>
  <c r="N2352" i="8"/>
  <c r="N2353" i="8"/>
  <c r="N2354" i="8"/>
  <c r="N2355" i="8"/>
  <c r="N2356" i="8"/>
  <c r="N2357" i="8"/>
  <c r="N2358" i="8"/>
  <c r="N2359" i="8"/>
  <c r="N2360" i="8"/>
  <c r="N2361" i="8"/>
  <c r="N2362" i="8"/>
  <c r="N2363" i="8"/>
  <c r="N2364" i="8"/>
  <c r="N2365" i="8"/>
  <c r="N2366" i="8"/>
  <c r="N2367" i="8"/>
  <c r="N2368" i="8"/>
  <c r="N2369" i="8"/>
  <c r="N2370" i="8"/>
  <c r="N2371" i="8"/>
  <c r="N2372" i="8"/>
  <c r="N2373" i="8"/>
  <c r="N2374" i="8"/>
  <c r="N2375" i="8"/>
  <c r="N2376" i="8"/>
  <c r="N2377" i="8"/>
  <c r="N2378" i="8"/>
  <c r="N2379" i="8"/>
  <c r="N2380" i="8"/>
  <c r="N2381" i="8"/>
  <c r="N2382" i="8"/>
  <c r="N2383" i="8"/>
  <c r="N2384" i="8"/>
  <c r="N2385" i="8"/>
  <c r="N2386" i="8"/>
  <c r="N2387" i="8"/>
  <c r="N2388" i="8"/>
  <c r="N2389" i="8"/>
  <c r="N2390" i="8"/>
  <c r="N2391" i="8"/>
  <c r="N2392" i="8"/>
  <c r="N2393" i="8"/>
  <c r="N2394" i="8"/>
  <c r="N2395" i="8"/>
  <c r="N2396" i="8"/>
  <c r="N2397" i="8"/>
  <c r="N2398" i="8"/>
  <c r="N2399" i="8"/>
  <c r="N2400" i="8"/>
  <c r="N2401" i="8"/>
  <c r="N2402" i="8"/>
  <c r="N2403" i="8"/>
  <c r="N2404" i="8"/>
  <c r="N2405" i="8"/>
  <c r="N2406" i="8"/>
  <c r="N2407" i="8"/>
  <c r="N2408" i="8"/>
  <c r="N2409" i="8"/>
  <c r="N2410" i="8"/>
  <c r="N2411" i="8"/>
  <c r="N2412" i="8"/>
  <c r="N2413" i="8"/>
  <c r="N2414" i="8"/>
  <c r="N2415" i="8"/>
  <c r="N2416" i="8"/>
  <c r="N2417" i="8"/>
  <c r="N2418" i="8"/>
  <c r="N2419" i="8"/>
  <c r="N2420" i="8"/>
  <c r="N2421" i="8"/>
  <c r="N2422" i="8"/>
  <c r="N2423" i="8"/>
  <c r="N2424" i="8"/>
  <c r="N2425" i="8"/>
  <c r="N2426" i="8"/>
  <c r="N2427" i="8"/>
  <c r="N2428" i="8"/>
  <c r="N2429" i="8"/>
  <c r="N2430" i="8"/>
  <c r="N2431" i="8"/>
  <c r="N2432" i="8"/>
  <c r="N2433" i="8"/>
  <c r="N2434" i="8"/>
  <c r="N2435" i="8"/>
  <c r="N2436" i="8"/>
  <c r="N2437" i="8"/>
  <c r="N2438" i="8"/>
  <c r="N2439" i="8"/>
  <c r="N2440" i="8"/>
  <c r="N2441" i="8"/>
  <c r="N2442" i="8"/>
  <c r="N2443" i="8"/>
  <c r="N2444" i="8"/>
  <c r="N2445" i="8"/>
  <c r="N2446" i="8"/>
  <c r="N2447" i="8"/>
  <c r="N2448" i="8"/>
  <c r="N2449" i="8"/>
  <c r="N2450" i="8"/>
  <c r="N2451" i="8"/>
  <c r="N2452" i="8"/>
  <c r="N2453" i="8"/>
  <c r="N2454" i="8"/>
  <c r="N2455" i="8"/>
  <c r="N2456" i="8"/>
  <c r="N2457" i="8"/>
  <c r="N2458" i="8"/>
  <c r="N2459" i="8"/>
  <c r="N2460" i="8"/>
  <c r="N2461" i="8"/>
  <c r="N2462" i="8"/>
  <c r="N2463" i="8"/>
  <c r="N2464" i="8"/>
  <c r="N2465" i="8"/>
  <c r="N2466" i="8"/>
  <c r="N2467" i="8"/>
  <c r="N2468" i="8"/>
  <c r="N2469" i="8"/>
  <c r="N2470" i="8"/>
  <c r="N2471" i="8"/>
  <c r="N2472" i="8"/>
  <c r="N2473" i="8"/>
  <c r="N2474" i="8"/>
  <c r="N2475" i="8"/>
  <c r="N2476" i="8"/>
  <c r="N2477" i="8"/>
  <c r="N2478" i="8"/>
  <c r="N2479" i="8"/>
  <c r="N2480" i="8"/>
  <c r="N2481" i="8"/>
  <c r="N2482" i="8"/>
  <c r="N2483" i="8"/>
  <c r="N2484" i="8"/>
  <c r="N2485" i="8"/>
  <c r="N2486" i="8"/>
  <c r="N2487" i="8"/>
  <c r="N2488" i="8"/>
  <c r="N2489" i="8"/>
  <c r="N2490" i="8"/>
  <c r="N2491" i="8"/>
  <c r="N2492" i="8"/>
  <c r="N2493" i="8"/>
  <c r="N2494" i="8"/>
  <c r="N2495" i="8"/>
  <c r="N2496" i="8"/>
  <c r="N2497" i="8"/>
  <c r="N2498" i="8"/>
  <c r="N2499" i="8"/>
  <c r="N2500" i="8"/>
  <c r="N2501" i="8"/>
  <c r="N2502" i="8"/>
  <c r="N2503" i="8"/>
  <c r="N2504" i="8"/>
  <c r="N2505" i="8"/>
  <c r="N2506" i="8"/>
  <c r="N2507" i="8"/>
  <c r="N2508" i="8"/>
  <c r="N2509" i="8"/>
  <c r="N2510" i="8"/>
  <c r="N2511" i="8"/>
  <c r="N2512" i="8"/>
  <c r="N2513" i="8"/>
  <c r="N2514" i="8"/>
  <c r="N2515" i="8"/>
  <c r="N2516" i="8"/>
  <c r="N2517" i="8"/>
  <c r="N2518" i="8"/>
  <c r="N2519" i="8"/>
  <c r="N2520" i="8"/>
  <c r="N2521" i="8"/>
  <c r="N2522" i="8"/>
  <c r="N2523" i="8"/>
  <c r="N2524" i="8"/>
  <c r="N2525" i="8"/>
  <c r="N2526" i="8"/>
  <c r="N2527" i="8"/>
  <c r="N2528" i="8"/>
  <c r="N2529" i="8"/>
  <c r="N2530" i="8"/>
  <c r="N2531" i="8"/>
  <c r="N2532" i="8"/>
  <c r="N2533" i="8"/>
  <c r="N2534" i="8"/>
  <c r="N2535" i="8"/>
  <c r="N2536" i="8"/>
  <c r="N2537" i="8"/>
  <c r="N2538" i="8"/>
  <c r="N2539" i="8"/>
  <c r="N2540" i="8"/>
  <c r="N2541" i="8"/>
  <c r="N2542" i="8"/>
  <c r="N2543" i="8"/>
  <c r="N2544" i="8"/>
  <c r="N2545" i="8"/>
  <c r="N2546" i="8"/>
  <c r="N2547" i="8"/>
  <c r="N2548" i="8"/>
  <c r="N2549" i="8"/>
  <c r="N2550" i="8"/>
  <c r="N2551" i="8"/>
  <c r="N2552" i="8"/>
  <c r="N2553" i="8"/>
  <c r="N2554" i="8"/>
  <c r="N2555" i="8"/>
  <c r="N2556" i="8"/>
  <c r="N2557" i="8"/>
  <c r="N2558" i="8"/>
  <c r="N2559" i="8"/>
  <c r="N2560" i="8"/>
  <c r="N2561" i="8"/>
  <c r="N2562" i="8"/>
  <c r="N2563" i="8"/>
  <c r="N2564" i="8"/>
  <c r="N2565" i="8"/>
  <c r="N2566" i="8"/>
  <c r="N2567" i="8"/>
  <c r="N2568" i="8"/>
  <c r="N2569" i="8"/>
  <c r="N2570" i="8"/>
  <c r="N2571" i="8"/>
  <c r="N2572" i="8"/>
  <c r="N2573" i="8"/>
  <c r="N2574" i="8"/>
  <c r="N2575" i="8"/>
  <c r="N2576" i="8"/>
  <c r="N2577" i="8"/>
  <c r="N2578" i="8"/>
  <c r="N2579" i="8"/>
  <c r="N2580" i="8"/>
  <c r="N2581" i="8"/>
  <c r="N2582" i="8"/>
  <c r="N2583" i="8"/>
  <c r="N2584" i="8"/>
  <c r="N2585" i="8"/>
  <c r="N2586" i="8"/>
  <c r="N2587" i="8"/>
  <c r="N2588" i="8"/>
  <c r="N2589" i="8"/>
  <c r="N2590" i="8"/>
  <c r="N2591" i="8"/>
  <c r="N2592" i="8"/>
  <c r="N2593" i="8"/>
  <c r="N2594" i="8"/>
  <c r="N2595" i="8"/>
  <c r="N2596" i="8"/>
  <c r="N2597" i="8"/>
  <c r="N2598" i="8"/>
  <c r="N2599" i="8"/>
  <c r="N2600" i="8"/>
  <c r="N2601" i="8"/>
  <c r="N2602" i="8"/>
  <c r="N2603" i="8"/>
  <c r="N2604" i="8"/>
  <c r="N2605" i="8"/>
  <c r="N2606" i="8"/>
  <c r="N2607" i="8"/>
  <c r="N2608" i="8"/>
  <c r="N2609" i="8"/>
  <c r="N2610" i="8"/>
  <c r="N2611" i="8"/>
  <c r="N2612" i="8"/>
  <c r="N2613" i="8"/>
  <c r="N2614" i="8"/>
  <c r="N2615" i="8"/>
  <c r="N2616" i="8"/>
  <c r="N2617" i="8"/>
  <c r="N2618" i="8"/>
  <c r="N2619" i="8"/>
  <c r="N2620" i="8"/>
  <c r="N2621" i="8"/>
  <c r="N2622" i="8"/>
  <c r="N2623" i="8"/>
  <c r="N2624" i="8"/>
  <c r="N2625" i="8"/>
  <c r="N2626" i="8"/>
  <c r="N2627" i="8"/>
  <c r="N2628" i="8"/>
  <c r="N2629" i="8"/>
  <c r="N2630" i="8"/>
  <c r="N2631" i="8"/>
  <c r="N2632" i="8"/>
  <c r="N2633" i="8"/>
  <c r="N2634" i="8"/>
  <c r="N2635" i="8"/>
  <c r="N2636" i="8"/>
  <c r="N2637" i="8"/>
  <c r="N2638" i="8"/>
  <c r="N2639" i="8"/>
  <c r="N2640" i="8"/>
  <c r="N2641" i="8"/>
  <c r="N2642" i="8"/>
  <c r="N2643" i="8"/>
  <c r="N2644" i="8"/>
  <c r="N2645" i="8"/>
  <c r="N2646" i="8"/>
  <c r="N2647" i="8"/>
  <c r="N2648" i="8"/>
  <c r="N2649" i="8"/>
  <c r="N2650" i="8"/>
  <c r="N2651" i="8"/>
  <c r="N2652" i="8"/>
  <c r="N2653" i="8"/>
  <c r="N2654" i="8"/>
  <c r="N2655" i="8"/>
  <c r="N2656" i="8"/>
  <c r="N2657" i="8"/>
  <c r="N2658" i="8"/>
  <c r="N2659" i="8"/>
  <c r="N2660" i="8"/>
  <c r="N2661" i="8"/>
  <c r="N2662" i="8"/>
  <c r="N2663" i="8"/>
  <c r="N2664" i="8"/>
  <c r="N2665" i="8"/>
  <c r="N2666" i="8"/>
  <c r="N2667" i="8"/>
  <c r="N2668" i="8"/>
  <c r="N2669" i="8"/>
  <c r="N2670" i="8"/>
  <c r="N2671" i="8"/>
  <c r="N2672" i="8"/>
  <c r="N2673" i="8"/>
  <c r="N2674" i="8"/>
  <c r="N2675" i="8"/>
  <c r="N2676" i="8"/>
  <c r="N2677" i="8"/>
  <c r="N2678" i="8"/>
  <c r="N2679" i="8"/>
  <c r="N2680" i="8"/>
  <c r="N2681" i="8"/>
  <c r="N2682" i="8"/>
  <c r="N2683" i="8"/>
  <c r="N2684" i="8"/>
  <c r="N2685" i="8"/>
  <c r="N2686" i="8"/>
  <c r="N2687" i="8"/>
  <c r="N2688" i="8"/>
  <c r="N2689" i="8"/>
  <c r="N2690" i="8"/>
  <c r="N2691" i="8"/>
  <c r="N2692" i="8"/>
  <c r="N2693" i="8"/>
  <c r="N2694" i="8"/>
  <c r="N2695" i="8"/>
  <c r="N2696" i="8"/>
  <c r="N2697" i="8"/>
  <c r="N2698" i="8"/>
  <c r="N2699" i="8"/>
  <c r="N2700" i="8"/>
  <c r="N2701" i="8"/>
  <c r="N2702" i="8"/>
  <c r="N2703" i="8"/>
  <c r="N2704" i="8"/>
  <c r="N2705" i="8"/>
  <c r="N2706" i="8"/>
  <c r="N2707" i="8"/>
  <c r="N2708" i="8"/>
  <c r="N2709" i="8"/>
  <c r="N2710" i="8"/>
  <c r="N2711" i="8"/>
  <c r="N2712" i="8"/>
  <c r="N2713" i="8"/>
  <c r="N2714" i="8"/>
  <c r="N2715" i="8"/>
  <c r="N2716" i="8"/>
  <c r="N2717" i="8"/>
  <c r="N2718" i="8"/>
  <c r="N2719" i="8"/>
  <c r="N2720" i="8"/>
  <c r="N2721" i="8"/>
  <c r="N2722" i="8"/>
  <c r="N2723" i="8"/>
  <c r="N2724" i="8"/>
  <c r="N2725" i="8"/>
  <c r="N2726" i="8"/>
  <c r="N2727" i="8"/>
  <c r="N2728" i="8"/>
  <c r="N2729" i="8"/>
  <c r="N2730" i="8"/>
  <c r="N2731" i="8"/>
  <c r="N2732" i="8"/>
  <c r="N2733" i="8"/>
  <c r="N2734" i="8"/>
  <c r="N2735" i="8"/>
  <c r="N2736" i="8"/>
  <c r="N2737" i="8"/>
  <c r="N2738" i="8"/>
  <c r="N2739" i="8"/>
  <c r="N2740" i="8"/>
  <c r="N2741" i="8"/>
  <c r="N2742" i="8"/>
  <c r="N2743" i="8"/>
  <c r="N2744" i="8"/>
  <c r="N2745" i="8"/>
  <c r="N2746" i="8"/>
  <c r="N2747" i="8"/>
  <c r="N2748" i="8"/>
  <c r="N2749" i="8"/>
  <c r="N2750" i="8"/>
  <c r="N2751" i="8"/>
  <c r="N2752" i="8"/>
  <c r="N2753" i="8"/>
  <c r="N2754" i="8"/>
  <c r="N2755" i="8"/>
  <c r="N2756" i="8"/>
  <c r="N2757" i="8"/>
  <c r="N2758" i="8"/>
  <c r="N2759" i="8"/>
  <c r="N2760" i="8"/>
  <c r="N2761" i="8"/>
  <c r="N2762" i="8"/>
  <c r="N2763" i="8"/>
  <c r="N2764" i="8"/>
  <c r="N2765" i="8"/>
  <c r="N2766" i="8"/>
  <c r="N2767" i="8"/>
  <c r="N2768" i="8"/>
  <c r="N2769" i="8"/>
  <c r="N2770" i="8"/>
  <c r="N2771" i="8"/>
  <c r="N2772" i="8"/>
  <c r="N2773" i="8"/>
  <c r="N2774" i="8"/>
  <c r="N2775" i="8"/>
  <c r="N2776" i="8"/>
  <c r="N2777" i="8"/>
  <c r="N2778" i="8"/>
  <c r="N2779" i="8"/>
  <c r="N2780" i="8"/>
  <c r="N2781" i="8"/>
  <c r="N2782" i="8"/>
  <c r="N2783" i="8"/>
  <c r="N2784" i="8"/>
  <c r="N2785" i="8"/>
  <c r="N2786" i="8"/>
  <c r="N2787" i="8"/>
  <c r="N2788" i="8"/>
  <c r="N2789" i="8"/>
  <c r="N2790" i="8"/>
  <c r="N2791" i="8"/>
  <c r="N2792" i="8"/>
  <c r="N2793" i="8"/>
  <c r="N2794" i="8"/>
  <c r="N2795" i="8"/>
  <c r="N2796" i="8"/>
  <c r="N2797" i="8"/>
  <c r="N2798" i="8"/>
  <c r="N2799" i="8"/>
  <c r="N2800" i="8"/>
  <c r="N2801" i="8"/>
  <c r="N2802" i="8"/>
  <c r="N2803" i="8"/>
  <c r="N2804" i="8"/>
  <c r="N2805" i="8"/>
  <c r="N2806" i="8"/>
  <c r="N2807" i="8"/>
  <c r="N2808" i="8"/>
  <c r="N2809" i="8"/>
  <c r="N2810" i="8"/>
  <c r="N2811" i="8"/>
  <c r="N2812" i="8"/>
  <c r="N2813" i="8"/>
  <c r="N2814" i="8"/>
  <c r="N2815" i="8"/>
  <c r="N2816" i="8"/>
  <c r="N2817" i="8"/>
  <c r="N2818" i="8"/>
  <c r="N2819" i="8"/>
  <c r="N2820" i="8"/>
  <c r="N2821" i="8"/>
  <c r="N2822" i="8"/>
  <c r="N2823" i="8"/>
  <c r="N2824" i="8"/>
  <c r="N2825" i="8"/>
  <c r="N2826" i="8"/>
  <c r="N2827" i="8"/>
  <c r="N2828" i="8"/>
  <c r="N2829" i="8"/>
  <c r="N2830" i="8"/>
  <c r="N2831" i="8"/>
  <c r="N2832" i="8"/>
  <c r="N2833" i="8"/>
  <c r="N2834" i="8"/>
  <c r="N2835" i="8"/>
  <c r="N2836" i="8"/>
  <c r="N2837" i="8"/>
  <c r="N2838" i="8"/>
  <c r="N2839" i="8"/>
  <c r="N2840" i="8"/>
  <c r="N2841" i="8"/>
  <c r="N2842" i="8"/>
  <c r="N2843" i="8"/>
  <c r="N2844" i="8"/>
  <c r="N2845" i="8"/>
  <c r="N2846" i="8"/>
  <c r="N2847" i="8"/>
  <c r="N2848" i="8"/>
  <c r="N2849" i="8"/>
  <c r="N2850" i="8"/>
  <c r="N2851" i="8"/>
  <c r="N2852" i="8"/>
  <c r="N2853" i="8"/>
  <c r="N2854" i="8"/>
  <c r="N2855" i="8"/>
  <c r="N2856" i="8"/>
  <c r="N2857" i="8"/>
  <c r="N2858" i="8"/>
  <c r="N2859" i="8"/>
  <c r="N2860" i="8"/>
  <c r="N2861" i="8"/>
  <c r="N2862" i="8"/>
  <c r="N2863" i="8"/>
  <c r="N2864" i="8"/>
  <c r="N2865" i="8"/>
  <c r="N2866" i="8"/>
  <c r="N2867" i="8"/>
  <c r="N2868" i="8"/>
  <c r="N2869" i="8"/>
  <c r="N2870" i="8"/>
  <c r="N2871" i="8"/>
  <c r="N2872" i="8"/>
  <c r="N2873" i="8"/>
  <c r="N2874" i="8"/>
  <c r="N2875" i="8"/>
  <c r="N2876" i="8"/>
  <c r="N2877" i="8"/>
  <c r="N2878" i="8"/>
  <c r="N2879" i="8"/>
  <c r="N2880" i="8"/>
  <c r="N2881" i="8"/>
  <c r="N2882" i="8"/>
  <c r="N2883" i="8"/>
  <c r="N2884" i="8"/>
  <c r="N2885" i="8"/>
  <c r="N2886" i="8"/>
  <c r="N2887" i="8"/>
  <c r="N2888" i="8"/>
  <c r="N2889" i="8"/>
  <c r="N2890" i="8"/>
  <c r="N2891" i="8"/>
  <c r="N2892" i="8"/>
  <c r="N2893" i="8"/>
  <c r="N2894" i="8"/>
  <c r="N2895" i="8"/>
  <c r="N2896" i="8"/>
  <c r="N2897" i="8"/>
  <c r="N2898" i="8"/>
  <c r="N2899" i="8"/>
  <c r="N2900" i="8"/>
  <c r="N2901" i="8"/>
  <c r="N2902" i="8"/>
  <c r="N2903" i="8"/>
  <c r="N2904" i="8"/>
  <c r="N2905" i="8"/>
  <c r="N2906" i="8"/>
  <c r="N2907" i="8"/>
  <c r="N2908" i="8"/>
  <c r="N2909" i="8"/>
  <c r="N2910" i="8"/>
  <c r="N2911" i="8"/>
  <c r="N2912" i="8"/>
  <c r="N2913" i="8"/>
  <c r="N2914" i="8"/>
  <c r="N2915" i="8"/>
  <c r="N2916" i="8"/>
  <c r="N2917" i="8"/>
  <c r="N2918" i="8"/>
  <c r="N2919" i="8"/>
  <c r="N2920" i="8"/>
  <c r="N2921" i="8"/>
  <c r="N2922" i="8"/>
  <c r="N2923" i="8"/>
  <c r="N2924" i="8"/>
  <c r="N2925" i="8"/>
  <c r="N2926" i="8"/>
  <c r="N2927" i="8"/>
  <c r="N2928" i="8"/>
  <c r="N2929" i="8"/>
  <c r="N2930" i="8"/>
  <c r="N2931" i="8"/>
  <c r="N2932" i="8"/>
  <c r="N2933" i="8"/>
  <c r="N2934" i="8"/>
  <c r="N2935" i="8"/>
  <c r="N2936" i="8"/>
  <c r="N2937" i="8"/>
  <c r="N2938" i="8"/>
  <c r="N2939" i="8"/>
  <c r="N2940" i="8"/>
  <c r="N2941" i="8"/>
  <c r="N2942" i="8"/>
  <c r="N2943" i="8"/>
  <c r="N2944" i="8"/>
  <c r="N2945" i="8"/>
  <c r="N2946" i="8"/>
  <c r="N2947" i="8"/>
  <c r="N2948" i="8"/>
  <c r="N2949" i="8"/>
  <c r="N2950" i="8"/>
  <c r="N2951" i="8"/>
  <c r="N2952" i="8"/>
  <c r="N2953" i="8"/>
  <c r="N2954" i="8"/>
  <c r="N2955" i="8"/>
  <c r="N2956" i="8"/>
  <c r="N2957" i="8"/>
  <c r="N2958" i="8"/>
  <c r="N2959" i="8"/>
  <c r="N2960" i="8"/>
  <c r="N2961" i="8"/>
  <c r="N2962" i="8"/>
  <c r="N2963" i="8"/>
  <c r="N2964" i="8"/>
  <c r="N2965" i="8"/>
  <c r="N2966" i="8"/>
  <c r="N2967" i="8"/>
  <c r="N2968" i="8"/>
  <c r="N2969" i="8"/>
  <c r="N2970" i="8"/>
  <c r="N2971" i="8"/>
  <c r="N2972" i="8"/>
  <c r="N2973" i="8"/>
  <c r="N2974" i="8"/>
  <c r="N2975" i="8"/>
  <c r="N2976" i="8"/>
  <c r="N2977" i="8"/>
  <c r="N2978" i="8"/>
  <c r="N2979" i="8"/>
  <c r="N2980" i="8"/>
  <c r="N2981" i="8"/>
  <c r="N2982" i="8"/>
  <c r="N2983" i="8"/>
  <c r="N2984" i="8"/>
  <c r="N2985" i="8"/>
  <c r="N2986" i="8"/>
  <c r="N2987" i="8"/>
  <c r="N2988" i="8"/>
  <c r="N2989" i="8"/>
  <c r="N2990" i="8"/>
  <c r="N2991" i="8"/>
  <c r="N2992" i="8"/>
  <c r="N2993" i="8"/>
  <c r="N2994" i="8"/>
  <c r="N2995" i="8"/>
  <c r="N2996" i="8"/>
  <c r="N2997" i="8"/>
  <c r="N2998" i="8"/>
  <c r="N2999" i="8"/>
  <c r="N3000" i="8"/>
  <c r="N3001" i="8"/>
  <c r="N3002" i="8"/>
  <c r="N3003" i="8"/>
  <c r="N3004" i="8"/>
  <c r="N3005" i="8"/>
  <c r="N3006" i="8"/>
  <c r="N3007" i="8"/>
  <c r="N3008" i="8"/>
  <c r="N3009" i="8"/>
  <c r="N3010" i="8"/>
  <c r="N3011" i="8"/>
  <c r="N3012" i="8"/>
  <c r="N3013" i="8"/>
  <c r="N3014" i="8"/>
  <c r="N3015" i="8"/>
  <c r="N3016" i="8"/>
  <c r="N3017" i="8"/>
  <c r="N3018" i="8"/>
  <c r="N3019" i="8"/>
  <c r="N3020" i="8"/>
  <c r="N3021" i="8"/>
  <c r="N3022" i="8"/>
  <c r="N3023" i="8"/>
  <c r="N3024" i="8"/>
  <c r="N3025" i="8"/>
  <c r="N3026" i="8"/>
  <c r="N3027" i="8"/>
  <c r="N3028" i="8"/>
  <c r="N3029" i="8"/>
  <c r="N3030" i="8"/>
  <c r="N3031" i="8"/>
  <c r="N3032" i="8"/>
  <c r="N3033" i="8"/>
  <c r="N3034" i="8"/>
  <c r="N3035" i="8"/>
  <c r="N3036" i="8"/>
  <c r="N3037" i="8"/>
  <c r="N3038" i="8"/>
  <c r="N3039" i="8"/>
  <c r="N3040" i="8"/>
  <c r="N3041" i="8"/>
  <c r="N3042" i="8"/>
  <c r="N3043" i="8"/>
  <c r="N3044" i="8"/>
  <c r="N3045" i="8"/>
  <c r="N3046" i="8"/>
  <c r="N3047" i="8"/>
  <c r="N3048" i="8"/>
  <c r="N3049" i="8"/>
  <c r="N3050" i="8"/>
  <c r="N3051" i="8"/>
  <c r="N3052" i="8"/>
  <c r="N3053" i="8"/>
  <c r="N3054" i="8"/>
  <c r="N3055" i="8"/>
  <c r="N3056" i="8"/>
  <c r="N3057" i="8"/>
  <c r="N3058" i="8"/>
  <c r="N3059" i="8"/>
  <c r="N3060" i="8"/>
  <c r="N3061" i="8"/>
  <c r="N3062" i="8"/>
  <c r="N3063" i="8"/>
  <c r="N3064" i="8"/>
  <c r="N3065" i="8"/>
  <c r="N3066" i="8"/>
  <c r="N3067" i="8"/>
  <c r="N3068" i="8"/>
  <c r="N3069" i="8"/>
  <c r="N3070" i="8"/>
  <c r="N3071" i="8"/>
  <c r="N3072" i="8"/>
  <c r="N3073" i="8"/>
  <c r="N3074" i="8"/>
  <c r="N3075" i="8"/>
  <c r="N3076" i="8"/>
  <c r="N3077" i="8"/>
  <c r="N3078" i="8"/>
  <c r="N3079" i="8"/>
  <c r="N3080" i="8"/>
  <c r="N3081" i="8"/>
  <c r="N3082" i="8"/>
  <c r="N3083" i="8"/>
  <c r="N3084" i="8"/>
  <c r="N3085" i="8"/>
  <c r="N3086" i="8"/>
  <c r="N3087" i="8"/>
  <c r="N3088" i="8"/>
  <c r="N3089" i="8"/>
  <c r="N3090" i="8"/>
  <c r="N3091" i="8"/>
  <c r="N3092" i="8"/>
  <c r="N3093" i="8"/>
  <c r="N3094" i="8"/>
  <c r="N3095" i="8"/>
  <c r="N3096" i="8"/>
  <c r="N3097" i="8"/>
  <c r="N3098" i="8"/>
  <c r="N3099" i="8"/>
  <c r="N3100" i="8"/>
  <c r="N3101" i="8"/>
  <c r="N3102" i="8"/>
  <c r="N3103" i="8"/>
  <c r="N3104" i="8"/>
  <c r="N3105" i="8"/>
  <c r="N3106" i="8"/>
  <c r="N3107" i="8"/>
  <c r="N3108" i="8"/>
  <c r="N3109" i="8"/>
  <c r="N3110" i="8"/>
  <c r="N3111" i="8"/>
  <c r="N3112" i="8"/>
  <c r="N3113" i="8"/>
  <c r="N3114" i="8"/>
  <c r="N3115" i="8"/>
  <c r="N3116" i="8"/>
  <c r="N3117" i="8"/>
  <c r="N3118" i="8"/>
  <c r="N3119" i="8"/>
  <c r="N3120" i="8"/>
  <c r="N3121" i="8"/>
  <c r="N3122" i="8"/>
  <c r="N3123" i="8"/>
  <c r="N3124" i="8"/>
  <c r="N3125" i="8"/>
  <c r="N3126" i="8"/>
  <c r="N3127" i="8"/>
  <c r="N3128" i="8"/>
  <c r="N3129" i="8"/>
  <c r="N3130" i="8"/>
  <c r="N3131" i="8"/>
  <c r="N3132" i="8"/>
  <c r="N3133" i="8"/>
  <c r="N3134" i="8"/>
  <c r="N3135" i="8"/>
  <c r="N3136" i="8"/>
  <c r="N3137" i="8"/>
  <c r="N3138" i="8"/>
  <c r="N3139" i="8"/>
  <c r="N3140" i="8"/>
  <c r="N3141" i="8"/>
  <c r="N3142" i="8"/>
  <c r="N3143" i="8"/>
  <c r="N3144" i="8"/>
  <c r="N3145" i="8"/>
  <c r="N3146" i="8"/>
  <c r="N3147" i="8"/>
  <c r="N3148" i="8"/>
  <c r="N3149" i="8"/>
  <c r="N3150" i="8"/>
  <c r="N3151" i="8"/>
  <c r="N3152" i="8"/>
  <c r="N3153" i="8"/>
  <c r="N3154" i="8"/>
  <c r="N3155" i="8"/>
  <c r="N3156" i="8"/>
  <c r="N3157" i="8"/>
  <c r="N3158" i="8"/>
  <c r="N3159" i="8"/>
  <c r="N3160" i="8"/>
  <c r="N3161" i="8"/>
  <c r="N3162" i="8"/>
  <c r="N3163" i="8"/>
  <c r="N3164" i="8"/>
  <c r="N3165" i="8"/>
  <c r="N3166" i="8"/>
  <c r="N3167" i="8"/>
  <c r="N3168" i="8"/>
  <c r="N3169" i="8"/>
  <c r="N3170" i="8"/>
  <c r="N3171" i="8"/>
  <c r="N3172" i="8"/>
  <c r="N3173" i="8"/>
  <c r="N3174" i="8"/>
  <c r="N3175" i="8"/>
  <c r="N3176" i="8"/>
  <c r="N3177" i="8"/>
  <c r="N3178" i="8"/>
  <c r="N3179" i="8"/>
  <c r="N3180" i="8"/>
  <c r="N3181" i="8"/>
  <c r="N3182" i="8"/>
  <c r="N3183" i="8"/>
  <c r="N3184" i="8"/>
  <c r="N3185" i="8"/>
  <c r="N3186" i="8"/>
  <c r="N3187" i="8"/>
  <c r="N3188" i="8"/>
  <c r="N3189" i="8"/>
  <c r="N3190" i="8"/>
  <c r="N3191" i="8"/>
  <c r="N3192" i="8"/>
  <c r="N3193" i="8"/>
  <c r="N3194" i="8"/>
  <c r="N3195" i="8"/>
  <c r="N3196" i="8"/>
  <c r="N3197" i="8"/>
  <c r="N3198" i="8"/>
  <c r="N3199" i="8"/>
  <c r="N3200" i="8"/>
  <c r="N3201" i="8"/>
  <c r="N3202" i="8"/>
  <c r="N3203" i="8"/>
  <c r="N3204" i="8"/>
  <c r="N3205" i="8"/>
  <c r="N3206" i="8"/>
  <c r="N3207" i="8"/>
  <c r="N3208" i="8"/>
  <c r="N3209" i="8"/>
  <c r="N3210" i="8"/>
  <c r="N3211" i="8"/>
  <c r="N3212" i="8"/>
  <c r="N3213" i="8"/>
  <c r="N3214" i="8"/>
  <c r="N3215" i="8"/>
  <c r="N3216" i="8"/>
  <c r="N3217" i="8"/>
  <c r="N3218" i="8"/>
  <c r="N3219" i="8"/>
  <c r="N3220" i="8"/>
  <c r="N3221" i="8"/>
  <c r="N3222" i="8"/>
  <c r="N3223" i="8"/>
  <c r="N3224" i="8"/>
  <c r="N3225" i="8"/>
  <c r="N3226" i="8"/>
  <c r="N3227" i="8"/>
  <c r="N3228" i="8"/>
  <c r="N3229" i="8"/>
  <c r="N3230" i="8"/>
  <c r="N3231" i="8"/>
  <c r="N3232" i="8"/>
  <c r="N3233" i="8"/>
  <c r="N3234" i="8"/>
  <c r="N3235" i="8"/>
  <c r="N3236" i="8"/>
  <c r="N3237" i="8"/>
  <c r="N3238" i="8"/>
  <c r="N3239" i="8"/>
  <c r="N3240" i="8"/>
  <c r="N3241" i="8"/>
  <c r="N3242" i="8"/>
  <c r="N3243" i="8"/>
  <c r="N3244" i="8"/>
  <c r="N3245" i="8"/>
  <c r="N3246" i="8"/>
  <c r="N3247" i="8"/>
  <c r="N3248" i="8"/>
  <c r="N3249" i="8"/>
  <c r="N3250" i="8"/>
  <c r="N3251" i="8"/>
  <c r="N3252" i="8"/>
  <c r="N3253" i="8"/>
  <c r="N3254" i="8"/>
  <c r="N3255" i="8"/>
  <c r="N3256" i="8"/>
  <c r="N3257" i="8"/>
  <c r="N3258" i="8"/>
  <c r="N3259" i="8"/>
  <c r="N3260" i="8"/>
  <c r="N3261" i="8"/>
  <c r="N3262" i="8"/>
  <c r="N3263" i="8"/>
  <c r="N3264" i="8"/>
  <c r="N3265" i="8"/>
  <c r="N3266" i="8"/>
  <c r="N3267" i="8"/>
  <c r="N3268" i="8"/>
  <c r="N3269" i="8"/>
  <c r="N3270" i="8"/>
  <c r="N3271" i="8"/>
  <c r="N3272" i="8"/>
  <c r="N3273" i="8"/>
  <c r="N3274" i="8"/>
  <c r="N3275" i="8"/>
  <c r="N3276" i="8"/>
  <c r="N3277" i="8"/>
  <c r="N3278" i="8"/>
  <c r="N3279" i="8"/>
  <c r="N3280" i="8"/>
  <c r="N3281" i="8"/>
  <c r="N3282" i="8"/>
  <c r="N3283" i="8"/>
  <c r="N3284" i="8"/>
  <c r="N3285" i="8"/>
  <c r="N3286" i="8"/>
  <c r="N3287" i="8"/>
  <c r="N3288" i="8"/>
  <c r="N3289" i="8"/>
  <c r="N3290" i="8"/>
  <c r="N3291" i="8"/>
  <c r="N3292" i="8"/>
  <c r="N3293" i="8"/>
  <c r="N3294" i="8"/>
  <c r="N3295" i="8"/>
  <c r="N3296" i="8"/>
  <c r="N3297" i="8"/>
  <c r="N3298" i="8"/>
  <c r="N3299" i="8"/>
  <c r="N3300" i="8"/>
  <c r="N3301" i="8"/>
  <c r="N3302" i="8"/>
  <c r="N3303" i="8"/>
  <c r="N3304" i="8"/>
  <c r="N3305" i="8"/>
  <c r="N3306" i="8"/>
  <c r="N3307" i="8"/>
  <c r="N3308" i="8"/>
  <c r="N3309" i="8"/>
  <c r="N3310" i="8"/>
  <c r="N3311" i="8"/>
  <c r="N3312" i="8"/>
  <c r="N3313" i="8"/>
  <c r="N3314" i="8"/>
  <c r="N3315" i="8"/>
  <c r="N3316" i="8"/>
  <c r="N3317" i="8"/>
  <c r="N3318" i="8"/>
  <c r="N3319" i="8"/>
  <c r="N3320" i="8"/>
  <c r="N3321" i="8"/>
  <c r="N3322" i="8"/>
  <c r="N3323" i="8"/>
  <c r="N3324" i="8"/>
  <c r="N3325" i="8"/>
  <c r="N3326" i="8"/>
  <c r="N3327" i="8"/>
  <c r="N3328" i="8"/>
  <c r="N3329" i="8"/>
  <c r="N3330" i="8"/>
  <c r="N3331" i="8"/>
  <c r="N3332" i="8"/>
  <c r="N3333" i="8"/>
  <c r="N3334" i="8"/>
  <c r="N3335" i="8"/>
  <c r="N3336" i="8"/>
  <c r="N3337" i="8"/>
  <c r="N3338" i="8"/>
  <c r="N3339" i="8"/>
  <c r="N3340" i="8"/>
  <c r="N3341" i="8"/>
  <c r="N3342" i="8"/>
  <c r="N3343" i="8"/>
  <c r="N3344" i="8"/>
  <c r="N3345" i="8"/>
  <c r="N3346" i="8"/>
  <c r="N3347" i="8"/>
  <c r="N3348" i="8"/>
  <c r="N3349" i="8"/>
  <c r="N3350" i="8"/>
  <c r="N3351" i="8"/>
  <c r="N3352" i="8"/>
  <c r="N3353" i="8"/>
  <c r="N3354" i="8"/>
  <c r="N3355" i="8"/>
  <c r="N3356" i="8"/>
  <c r="N3357" i="8"/>
  <c r="N3358" i="8"/>
  <c r="N3359" i="8"/>
  <c r="N3360" i="8"/>
  <c r="N3361" i="8"/>
  <c r="N3362" i="8"/>
  <c r="N3363" i="8"/>
  <c r="N3364" i="8"/>
  <c r="N3365" i="8"/>
  <c r="N3366" i="8"/>
  <c r="N3367" i="8"/>
  <c r="N3368" i="8"/>
  <c r="N3369" i="8"/>
  <c r="N3370" i="8"/>
  <c r="N3371" i="8"/>
  <c r="N3372" i="8"/>
  <c r="N3373" i="8"/>
  <c r="N3374" i="8"/>
  <c r="N3375" i="8"/>
  <c r="N3376" i="8"/>
  <c r="N3377" i="8"/>
  <c r="N3378" i="8"/>
  <c r="N3379" i="8"/>
  <c r="N3380" i="8"/>
  <c r="N3381" i="8"/>
  <c r="N3382" i="8"/>
  <c r="N3383" i="8"/>
  <c r="N3384" i="8"/>
  <c r="N3385" i="8"/>
  <c r="N3386" i="8"/>
  <c r="N3387" i="8"/>
  <c r="N3388" i="8"/>
  <c r="N3389" i="8"/>
  <c r="N3390" i="8"/>
  <c r="N3391" i="8"/>
  <c r="N3392" i="8"/>
  <c r="N3393" i="8"/>
  <c r="N3394" i="8"/>
  <c r="N3395" i="8"/>
  <c r="N3396" i="8"/>
  <c r="N3397" i="8"/>
  <c r="N3398" i="8"/>
  <c r="N3399" i="8"/>
  <c r="N3400" i="8"/>
  <c r="N3401" i="8"/>
  <c r="N3402" i="8"/>
  <c r="N3403" i="8"/>
  <c r="N3404" i="8"/>
  <c r="N3405" i="8"/>
  <c r="N3406" i="8"/>
  <c r="N3407" i="8"/>
  <c r="N3408" i="8"/>
  <c r="N3409" i="8"/>
  <c r="N3410" i="8"/>
  <c r="N3411" i="8"/>
  <c r="N3412" i="8"/>
  <c r="N3413" i="8"/>
  <c r="N3414" i="8"/>
  <c r="N3415" i="8"/>
  <c r="N3416" i="8"/>
  <c r="N3417" i="8"/>
  <c r="N3418" i="8"/>
  <c r="N3419" i="8"/>
  <c r="N3420" i="8"/>
  <c r="N3421" i="8"/>
  <c r="N3422" i="8"/>
  <c r="N3423" i="8"/>
  <c r="N3424" i="8"/>
  <c r="N3425" i="8"/>
  <c r="N3426" i="8"/>
  <c r="N3427" i="8"/>
  <c r="N3428" i="8"/>
  <c r="N3429" i="8"/>
  <c r="N3430" i="8"/>
  <c r="N3431" i="8"/>
  <c r="N3432" i="8"/>
  <c r="N3433" i="8"/>
  <c r="N3434" i="8"/>
  <c r="N3435" i="8"/>
  <c r="N3436" i="8"/>
  <c r="N3437" i="8"/>
  <c r="N3438" i="8"/>
  <c r="N3439" i="8"/>
  <c r="N3440" i="8"/>
  <c r="N3441" i="8"/>
  <c r="N3442" i="8"/>
  <c r="N3443" i="8"/>
  <c r="N3444" i="8"/>
  <c r="N3445" i="8"/>
  <c r="N3446" i="8"/>
  <c r="N3447" i="8"/>
  <c r="N3448" i="8"/>
  <c r="N3449" i="8"/>
  <c r="N3450" i="8"/>
  <c r="N3451" i="8"/>
  <c r="N3452" i="8"/>
  <c r="N3453" i="8"/>
  <c r="N3454" i="8"/>
  <c r="N3455" i="8"/>
  <c r="N3456" i="8"/>
  <c r="N3457" i="8"/>
  <c r="N3458" i="8"/>
  <c r="N3459" i="8"/>
  <c r="N3460" i="8"/>
  <c r="N3461" i="8"/>
  <c r="N3462" i="8"/>
  <c r="N3463" i="8"/>
  <c r="N3464" i="8"/>
  <c r="N3465" i="8"/>
  <c r="N3466" i="8"/>
  <c r="N3467" i="8"/>
  <c r="N3468" i="8"/>
  <c r="N3469" i="8"/>
  <c r="N3470" i="8"/>
  <c r="N3471" i="8"/>
  <c r="N3472" i="8"/>
  <c r="N3473" i="8"/>
  <c r="N3474" i="8"/>
  <c r="N3475" i="8"/>
  <c r="N3476" i="8"/>
  <c r="N3477" i="8"/>
  <c r="N3478" i="8"/>
  <c r="N3479" i="8"/>
  <c r="N3480" i="8"/>
  <c r="N3481" i="8"/>
  <c r="N3482" i="8"/>
  <c r="N3483" i="8"/>
  <c r="N3484" i="8"/>
  <c r="N3485" i="8"/>
  <c r="N3486" i="8"/>
  <c r="N3487" i="8"/>
  <c r="N3488" i="8"/>
  <c r="N3489" i="8"/>
  <c r="N3490" i="8"/>
  <c r="N3491" i="8"/>
  <c r="N3492" i="8"/>
  <c r="N3493" i="8"/>
  <c r="N3494" i="8"/>
  <c r="N3495" i="8"/>
  <c r="N3496" i="8"/>
  <c r="N3497" i="8"/>
  <c r="N3498" i="8"/>
  <c r="N3499" i="8"/>
  <c r="N3500" i="8"/>
  <c r="N3501" i="8"/>
  <c r="N3502" i="8"/>
  <c r="N3503" i="8"/>
  <c r="N3504" i="8"/>
  <c r="N3505" i="8"/>
  <c r="N3506" i="8"/>
  <c r="N3507" i="8"/>
  <c r="N3508" i="8"/>
  <c r="N3509" i="8"/>
  <c r="N3510" i="8"/>
  <c r="N3511" i="8"/>
  <c r="N3512" i="8"/>
  <c r="N3513" i="8"/>
  <c r="N3514" i="8"/>
  <c r="N3515" i="8"/>
  <c r="N3516" i="8"/>
  <c r="N3517" i="8"/>
  <c r="N3518" i="8"/>
  <c r="N3519" i="8"/>
  <c r="N3520" i="8"/>
  <c r="N3521" i="8"/>
  <c r="N3522" i="8"/>
  <c r="N3523" i="8"/>
  <c r="N3524" i="8"/>
  <c r="N3525" i="8"/>
  <c r="N3526" i="8"/>
  <c r="N3527" i="8"/>
  <c r="N3528" i="8"/>
  <c r="N3529" i="8"/>
  <c r="N3530" i="8"/>
  <c r="N3531" i="8"/>
  <c r="N3532" i="8"/>
  <c r="N3533" i="8"/>
  <c r="N3534" i="8"/>
  <c r="N3535" i="8"/>
  <c r="N3536" i="8"/>
  <c r="N3537" i="8"/>
  <c r="N3538" i="8"/>
  <c r="N3539" i="8"/>
  <c r="N3540" i="8"/>
  <c r="N3541" i="8"/>
  <c r="N3542" i="8"/>
  <c r="N3543" i="8"/>
  <c r="N3544" i="8"/>
  <c r="N3545" i="8"/>
  <c r="N3546" i="8"/>
  <c r="N3547" i="8"/>
  <c r="N3548" i="8"/>
  <c r="N3549" i="8"/>
  <c r="N3550" i="8"/>
  <c r="N3551" i="8"/>
  <c r="N3552" i="8"/>
  <c r="N3553" i="8"/>
  <c r="N3554" i="8"/>
  <c r="N3555" i="8"/>
  <c r="N3556" i="8"/>
  <c r="N3557" i="8"/>
  <c r="N3558" i="8"/>
  <c r="N3559" i="8"/>
  <c r="N3560" i="8"/>
  <c r="N3561" i="8"/>
  <c r="N3562" i="8"/>
  <c r="N3563" i="8"/>
  <c r="N3564" i="8"/>
  <c r="N3565" i="8"/>
  <c r="N3566" i="8"/>
  <c r="N3567" i="8"/>
  <c r="N3568" i="8"/>
  <c r="N3569" i="8"/>
  <c r="N3570" i="8"/>
  <c r="N3571" i="8"/>
  <c r="N3572" i="8"/>
  <c r="N3573" i="8"/>
  <c r="N3574" i="8"/>
  <c r="N3575" i="8"/>
  <c r="N3576" i="8"/>
  <c r="N3577" i="8"/>
  <c r="N3578" i="8"/>
  <c r="N3579" i="8"/>
  <c r="N3580" i="8"/>
  <c r="N3581" i="8"/>
  <c r="N3582" i="8"/>
  <c r="N3583" i="8"/>
  <c r="N3584" i="8"/>
  <c r="N3585" i="8"/>
  <c r="N3586" i="8"/>
  <c r="N3587" i="8"/>
  <c r="N3588" i="8"/>
  <c r="N3589" i="8"/>
  <c r="N3590" i="8"/>
  <c r="N3591" i="8"/>
  <c r="N3592" i="8"/>
  <c r="N3593" i="8"/>
  <c r="N3594" i="8"/>
  <c r="N3595" i="8"/>
  <c r="N3596" i="8"/>
  <c r="N3597" i="8"/>
  <c r="N3598" i="8"/>
  <c r="N3599" i="8"/>
  <c r="N3600" i="8"/>
  <c r="N3601" i="8"/>
  <c r="N3602" i="8"/>
  <c r="N3603" i="8"/>
  <c r="N3604" i="8"/>
  <c r="N3605" i="8"/>
  <c r="N3606" i="8"/>
  <c r="N3607" i="8"/>
  <c r="N3608" i="8"/>
  <c r="N3609" i="8"/>
  <c r="N3610" i="8"/>
  <c r="N3611" i="8"/>
  <c r="N3612" i="8"/>
  <c r="N3613" i="8"/>
  <c r="N3614" i="8"/>
  <c r="N3615" i="8"/>
  <c r="N3616" i="8"/>
  <c r="N3617" i="8"/>
  <c r="N3618" i="8"/>
  <c r="N3619" i="8"/>
  <c r="N3620" i="8"/>
  <c r="N3621" i="8"/>
  <c r="N3622" i="8"/>
  <c r="N3623" i="8"/>
  <c r="N3624" i="8"/>
  <c r="N3625" i="8"/>
  <c r="N3626" i="8"/>
  <c r="N3627" i="8"/>
  <c r="N3628" i="8"/>
  <c r="N3629" i="8"/>
  <c r="N3630" i="8"/>
  <c r="N3631" i="8"/>
  <c r="N3632" i="8"/>
  <c r="N3633" i="8"/>
  <c r="N3634" i="8"/>
  <c r="N3635" i="8"/>
  <c r="N3636" i="8"/>
  <c r="N3637" i="8"/>
  <c r="N3638" i="8"/>
  <c r="N3639" i="8"/>
  <c r="N3640" i="8"/>
  <c r="N3641" i="8"/>
  <c r="N3642" i="8"/>
  <c r="N3643" i="8"/>
  <c r="N3644" i="8"/>
  <c r="N3645" i="8"/>
  <c r="N3646" i="8"/>
  <c r="N3647" i="8"/>
  <c r="N3648" i="8"/>
  <c r="N3649" i="8"/>
  <c r="N3650" i="8"/>
  <c r="N3651" i="8"/>
  <c r="N3652" i="8"/>
  <c r="N3653" i="8"/>
  <c r="N3654" i="8"/>
  <c r="N3655" i="8"/>
  <c r="N3656" i="8"/>
  <c r="N3657" i="8"/>
  <c r="N3658" i="8"/>
  <c r="N3659" i="8"/>
  <c r="N3660" i="8"/>
  <c r="N3661" i="8"/>
  <c r="N3662" i="8"/>
  <c r="N3663" i="8"/>
  <c r="N3664" i="8"/>
  <c r="N3665" i="8"/>
  <c r="N3666" i="8"/>
  <c r="N3667" i="8"/>
  <c r="N3668" i="8"/>
  <c r="N3669" i="8"/>
  <c r="N3670" i="8"/>
  <c r="N3671" i="8"/>
  <c r="N3672" i="8"/>
  <c r="N3673" i="8"/>
  <c r="N3674" i="8"/>
  <c r="N3675" i="8"/>
  <c r="N3676" i="8"/>
  <c r="N3677" i="8"/>
  <c r="N3678" i="8"/>
  <c r="N3679" i="8"/>
  <c r="N3680" i="8"/>
  <c r="N3681" i="8"/>
  <c r="N3682" i="8"/>
  <c r="N3683" i="8"/>
  <c r="N3684" i="8"/>
  <c r="N3685" i="8"/>
  <c r="N3686" i="8"/>
  <c r="N3687" i="8"/>
  <c r="N3688" i="8"/>
  <c r="N3689" i="8"/>
  <c r="N3690" i="8"/>
  <c r="N3691" i="8"/>
  <c r="N3692" i="8"/>
  <c r="N3693" i="8"/>
  <c r="N3694" i="8"/>
  <c r="N3695" i="8"/>
  <c r="N3696" i="8"/>
  <c r="N3697" i="8"/>
  <c r="N3698" i="8"/>
  <c r="N3699" i="8"/>
  <c r="N3700" i="8"/>
  <c r="N3701" i="8"/>
  <c r="N3702" i="8"/>
  <c r="N3703" i="8"/>
  <c r="N3704" i="8"/>
  <c r="N3705" i="8"/>
  <c r="N3706" i="8"/>
  <c r="N3707" i="8"/>
  <c r="N3708" i="8"/>
  <c r="N3709" i="8"/>
  <c r="N3710" i="8"/>
  <c r="N3711" i="8"/>
  <c r="N3712" i="8"/>
  <c r="N3713" i="8"/>
  <c r="N3714" i="8"/>
  <c r="N3715" i="8"/>
  <c r="N3716" i="8"/>
  <c r="N3717" i="8"/>
  <c r="N3718" i="8"/>
  <c r="N3719" i="8"/>
  <c r="N3720" i="8"/>
  <c r="N3721" i="8"/>
  <c r="N3722" i="8"/>
  <c r="N3723" i="8"/>
  <c r="N3724" i="8"/>
  <c r="N3725" i="8"/>
  <c r="N3726" i="8"/>
  <c r="N3727" i="8"/>
  <c r="N3728" i="8"/>
  <c r="N3729" i="8"/>
  <c r="N3730" i="8"/>
  <c r="N3731" i="8"/>
  <c r="N3732" i="8"/>
  <c r="N3733" i="8"/>
  <c r="N3734" i="8"/>
  <c r="N3735" i="8"/>
  <c r="N3736" i="8"/>
  <c r="N3737" i="8"/>
  <c r="N3738" i="8"/>
  <c r="N3739" i="8"/>
  <c r="N3740" i="8"/>
  <c r="N3741" i="8"/>
  <c r="N3742" i="8"/>
  <c r="N3743" i="8"/>
  <c r="N3744" i="8"/>
  <c r="N3745" i="8"/>
  <c r="N3746" i="8"/>
  <c r="N3747" i="8"/>
  <c r="N3748" i="8"/>
  <c r="N3749" i="8"/>
  <c r="N3750" i="8"/>
  <c r="N3751" i="8"/>
  <c r="N3752" i="8"/>
  <c r="N3753" i="8"/>
  <c r="N3754" i="8"/>
  <c r="N3755" i="8"/>
  <c r="N3756" i="8"/>
  <c r="N3757" i="8"/>
  <c r="N3758" i="8"/>
  <c r="N3759" i="8"/>
  <c r="N3760" i="8"/>
  <c r="N3761" i="8"/>
  <c r="N3762" i="8"/>
  <c r="N3763" i="8"/>
  <c r="N3764" i="8"/>
  <c r="N3765" i="8"/>
  <c r="N3766" i="8"/>
  <c r="N3767" i="8"/>
  <c r="N3768" i="8"/>
  <c r="N3769" i="8"/>
  <c r="N3770" i="8"/>
  <c r="N3771" i="8"/>
  <c r="N3772" i="8"/>
  <c r="N3773" i="8"/>
  <c r="N3774" i="8"/>
  <c r="N3775" i="8"/>
  <c r="N3776" i="8"/>
  <c r="N3777" i="8"/>
  <c r="N3778" i="8"/>
  <c r="N3779" i="8"/>
  <c r="N3780" i="8"/>
  <c r="N3781" i="8"/>
  <c r="N3782" i="8"/>
  <c r="N3783" i="8"/>
  <c r="N3784" i="8"/>
  <c r="N3785" i="8"/>
  <c r="N3786" i="8"/>
  <c r="N3787" i="8"/>
  <c r="N3788" i="8"/>
  <c r="N3789" i="8"/>
  <c r="N3790" i="8"/>
  <c r="N3791" i="8"/>
  <c r="N3792" i="8"/>
  <c r="N3793" i="8"/>
  <c r="N3794" i="8"/>
  <c r="N3795" i="8"/>
  <c r="N3796" i="8"/>
  <c r="N3797" i="8"/>
  <c r="N3798" i="8"/>
  <c r="N3799" i="8"/>
  <c r="N3800" i="8"/>
  <c r="N3801" i="8"/>
  <c r="N3802" i="8"/>
  <c r="N3803" i="8"/>
  <c r="N3804" i="8"/>
  <c r="N3805" i="8"/>
  <c r="N3806" i="8"/>
  <c r="N3807" i="8"/>
  <c r="N3808" i="8"/>
  <c r="N3809" i="8"/>
  <c r="N3810" i="8"/>
  <c r="N3811" i="8"/>
  <c r="N3812" i="8"/>
  <c r="N3813" i="8"/>
  <c r="N3814" i="8"/>
  <c r="N3815" i="8"/>
  <c r="N3816" i="8"/>
  <c r="N3817" i="8"/>
  <c r="N3818" i="8"/>
  <c r="N3819" i="8"/>
  <c r="N3820" i="8"/>
  <c r="N3821" i="8"/>
  <c r="N3822" i="8"/>
  <c r="N3823" i="8"/>
  <c r="N3824" i="8"/>
  <c r="N3825" i="8"/>
  <c r="N3826" i="8"/>
  <c r="N3827" i="8"/>
  <c r="N3828" i="8"/>
  <c r="N3829" i="8"/>
  <c r="N3830" i="8"/>
  <c r="N3831" i="8"/>
  <c r="N3832" i="8"/>
  <c r="N3833" i="8"/>
  <c r="N3834" i="8"/>
  <c r="N3835" i="8"/>
  <c r="N3836" i="8"/>
  <c r="N3837" i="8"/>
  <c r="N3838" i="8"/>
  <c r="N3839" i="8"/>
  <c r="N3840" i="8"/>
  <c r="N3841" i="8"/>
  <c r="N3842" i="8"/>
  <c r="N3843" i="8"/>
  <c r="N3844" i="8"/>
  <c r="N3845" i="8"/>
  <c r="N3846" i="8"/>
  <c r="N3847" i="8"/>
  <c r="N3848" i="8"/>
  <c r="N3849" i="8"/>
  <c r="N3850" i="8"/>
  <c r="N3851" i="8"/>
  <c r="N3852" i="8"/>
  <c r="N3853" i="8"/>
  <c r="N3854" i="8"/>
  <c r="N3855" i="8"/>
  <c r="N3856" i="8"/>
  <c r="N3857" i="8"/>
  <c r="N3858" i="8"/>
  <c r="N3859" i="8"/>
  <c r="N3860" i="8"/>
  <c r="N3861" i="8"/>
  <c r="N3862" i="8"/>
  <c r="N3863" i="8"/>
  <c r="N3864" i="8"/>
  <c r="N3865" i="8"/>
  <c r="N3866" i="8"/>
  <c r="N3867" i="8"/>
  <c r="N3868" i="8"/>
  <c r="N3869" i="8"/>
  <c r="N3870" i="8"/>
  <c r="N3871" i="8"/>
  <c r="N3872" i="8"/>
  <c r="N3873" i="8"/>
  <c r="N3874" i="8"/>
  <c r="N3875" i="8"/>
  <c r="N3876" i="8"/>
  <c r="N3877" i="8"/>
  <c r="N3878" i="8"/>
  <c r="N3879" i="8"/>
  <c r="N3880" i="8"/>
  <c r="N3881" i="8"/>
  <c r="N3882" i="8"/>
  <c r="N3883" i="8"/>
  <c r="N3884" i="8"/>
  <c r="N3885" i="8"/>
  <c r="N3886" i="8"/>
  <c r="N3887" i="8"/>
  <c r="N3888" i="8"/>
  <c r="N3889" i="8"/>
  <c r="N3890" i="8"/>
  <c r="N3891" i="8"/>
  <c r="N3892" i="8"/>
  <c r="N3893" i="8"/>
  <c r="N3894" i="8"/>
  <c r="N3895" i="8"/>
  <c r="N3896" i="8"/>
  <c r="N3897" i="8"/>
  <c r="N3898" i="8"/>
  <c r="N3899" i="8"/>
  <c r="N3900" i="8"/>
  <c r="N3901" i="8"/>
  <c r="N3902" i="8"/>
  <c r="N3903" i="8"/>
  <c r="N3904" i="8"/>
  <c r="N3905" i="8"/>
  <c r="N3906" i="8"/>
  <c r="N3907" i="8"/>
  <c r="N3908" i="8"/>
  <c r="N3909" i="8"/>
  <c r="N3910" i="8"/>
  <c r="N3911" i="8"/>
  <c r="N3912" i="8"/>
  <c r="N3913" i="8"/>
  <c r="N3914" i="8"/>
  <c r="N3915" i="8"/>
  <c r="N3916" i="8"/>
  <c r="N3917" i="8"/>
  <c r="N3918" i="8"/>
  <c r="N3919" i="8"/>
  <c r="N3920" i="8"/>
  <c r="N3921" i="8"/>
  <c r="N3922" i="8"/>
  <c r="N3923" i="8"/>
  <c r="N3924" i="8"/>
  <c r="N3925" i="8"/>
  <c r="N3926" i="8"/>
  <c r="N3927" i="8"/>
  <c r="N3928" i="8"/>
  <c r="N3929" i="8"/>
  <c r="N3930" i="8"/>
  <c r="N3931" i="8"/>
  <c r="N3932" i="8"/>
  <c r="N3933" i="8"/>
  <c r="N3934" i="8"/>
  <c r="N3935" i="8"/>
  <c r="N3936" i="8"/>
  <c r="N3937" i="8"/>
  <c r="N3938" i="8"/>
  <c r="N3939" i="8"/>
  <c r="N3940" i="8"/>
  <c r="N3941" i="8"/>
  <c r="N3942" i="8"/>
  <c r="N3943" i="8"/>
  <c r="N3944" i="8"/>
  <c r="N3945" i="8"/>
  <c r="N3946" i="8"/>
  <c r="N3947" i="8"/>
  <c r="N3948" i="8"/>
  <c r="N3949" i="8"/>
  <c r="N3950" i="8"/>
  <c r="N3951" i="8"/>
  <c r="N3952" i="8"/>
  <c r="N3953" i="8"/>
  <c r="N3954" i="8"/>
  <c r="N3955" i="8"/>
  <c r="N3956" i="8"/>
  <c r="N3957" i="8"/>
  <c r="N3958" i="8"/>
  <c r="N3959" i="8"/>
  <c r="N3960" i="8"/>
  <c r="N3961" i="8"/>
  <c r="N3962" i="8"/>
  <c r="N3963" i="8"/>
  <c r="N3964" i="8"/>
  <c r="N3965" i="8"/>
  <c r="N3966" i="8"/>
  <c r="N3967" i="8"/>
  <c r="N3968" i="8"/>
  <c r="N3969" i="8"/>
  <c r="N3970" i="8"/>
  <c r="N3971" i="8"/>
  <c r="N3972" i="8"/>
  <c r="N3973" i="8"/>
  <c r="N3974" i="8"/>
  <c r="N3975" i="8"/>
  <c r="N3976" i="8"/>
  <c r="N3977" i="8"/>
  <c r="N3978" i="8"/>
  <c r="N3979" i="8"/>
  <c r="N3980" i="8"/>
  <c r="N3981" i="8"/>
  <c r="N3982" i="8"/>
  <c r="N3983" i="8"/>
  <c r="N3984" i="8"/>
  <c r="N3985" i="8"/>
  <c r="N3986" i="8"/>
  <c r="N3987" i="8"/>
  <c r="N3988" i="8"/>
  <c r="N3989" i="8"/>
  <c r="N3990" i="8"/>
  <c r="N3991" i="8"/>
  <c r="N3992" i="8"/>
  <c r="N3993" i="8"/>
  <c r="N3994" i="8"/>
  <c r="N3995" i="8"/>
  <c r="N3996" i="8"/>
  <c r="N3997" i="8"/>
  <c r="N3998" i="8"/>
  <c r="N3999" i="8"/>
  <c r="N4000" i="8"/>
  <c r="N4001" i="8"/>
  <c r="N4002" i="8"/>
  <c r="N4003" i="8"/>
  <c r="N4004" i="8"/>
  <c r="N4005" i="8"/>
  <c r="N4006" i="8"/>
  <c r="N4007" i="8"/>
  <c r="N4008" i="8"/>
  <c r="N4009" i="8"/>
  <c r="N4010" i="8"/>
  <c r="N4011" i="8"/>
  <c r="N4012" i="8"/>
  <c r="N4013" i="8"/>
  <c r="N4014" i="8"/>
  <c r="N4015" i="8"/>
  <c r="N4016" i="8"/>
  <c r="N4017" i="8"/>
  <c r="N4018" i="8"/>
  <c r="N4019" i="8"/>
  <c r="N4020" i="8"/>
  <c r="N4021" i="8"/>
  <c r="N4022" i="8"/>
  <c r="N4023" i="8"/>
  <c r="N4024" i="8"/>
  <c r="N4025" i="8"/>
  <c r="N4026" i="8"/>
  <c r="N4027" i="8"/>
  <c r="N4028" i="8"/>
  <c r="N4029" i="8"/>
  <c r="N4030" i="8"/>
  <c r="N4031" i="8"/>
  <c r="N4032" i="8"/>
  <c r="N4033" i="8"/>
  <c r="N4034" i="8"/>
  <c r="N4035" i="8"/>
  <c r="N4036" i="8"/>
  <c r="N4037" i="8"/>
  <c r="N4038" i="8"/>
  <c r="N4039" i="8"/>
  <c r="N4040" i="8"/>
  <c r="N4041" i="8"/>
  <c r="N4042" i="8"/>
  <c r="N4043" i="8"/>
  <c r="N4044" i="8"/>
  <c r="N4045" i="8"/>
  <c r="N4046" i="8"/>
  <c r="N4047" i="8"/>
  <c r="N4048" i="8"/>
  <c r="N4049" i="8"/>
  <c r="N4050" i="8"/>
  <c r="N4051" i="8"/>
  <c r="N4052" i="8"/>
  <c r="N4053" i="8"/>
  <c r="N4054" i="8"/>
  <c r="N4055" i="8"/>
  <c r="N4056" i="8"/>
  <c r="N4057" i="8"/>
  <c r="N4058" i="8"/>
  <c r="N4059" i="8"/>
  <c r="N4060" i="8"/>
  <c r="N4061" i="8"/>
  <c r="N4062" i="8"/>
  <c r="N4063" i="8"/>
  <c r="N4064" i="8"/>
  <c r="N4065" i="8"/>
  <c r="N4066" i="8"/>
  <c r="N4067" i="8"/>
  <c r="N4068" i="8"/>
  <c r="N4069" i="8"/>
  <c r="N4070" i="8"/>
  <c r="N4071" i="8"/>
  <c r="N4072" i="8"/>
  <c r="N4073" i="8"/>
  <c r="N4074" i="8"/>
  <c r="N4075" i="8"/>
  <c r="N4076" i="8"/>
  <c r="N4077" i="8"/>
  <c r="N4078" i="8"/>
  <c r="N4079" i="8"/>
  <c r="N4080" i="8"/>
  <c r="N4081" i="8"/>
  <c r="N4082" i="8"/>
  <c r="N4083" i="8"/>
  <c r="N4084" i="8"/>
  <c r="N4085" i="8"/>
  <c r="N4086" i="8"/>
  <c r="N4087" i="8"/>
  <c r="N4088" i="8"/>
  <c r="N4089" i="8"/>
  <c r="N4090" i="8"/>
  <c r="N4091" i="8"/>
  <c r="N4092" i="8"/>
  <c r="N4093" i="8"/>
  <c r="N4094" i="8"/>
  <c r="N4095" i="8"/>
  <c r="N4096" i="8"/>
  <c r="N4097" i="8"/>
  <c r="N4098" i="8"/>
  <c r="N4099" i="8"/>
  <c r="N4100" i="8"/>
  <c r="N4101" i="8"/>
  <c r="N4102" i="8"/>
  <c r="N4103" i="8"/>
  <c r="N4104" i="8"/>
  <c r="N4105" i="8"/>
  <c r="N4106" i="8"/>
  <c r="N4107" i="8"/>
  <c r="N4108" i="8"/>
  <c r="N4109" i="8"/>
  <c r="N4110" i="8"/>
  <c r="N4111" i="8"/>
  <c r="N4112" i="8"/>
  <c r="N4113" i="8"/>
  <c r="N4114" i="8"/>
  <c r="N4115" i="8"/>
  <c r="N4116" i="8"/>
  <c r="N4117" i="8"/>
  <c r="N4118" i="8"/>
  <c r="N4119" i="8"/>
  <c r="N4120" i="8"/>
  <c r="N4121" i="8"/>
  <c r="N4122" i="8"/>
  <c r="N4123" i="8"/>
  <c r="N4124" i="8"/>
  <c r="N4125" i="8"/>
  <c r="N4126" i="8"/>
  <c r="N4127" i="8"/>
  <c r="N4128" i="8"/>
  <c r="N4129" i="8"/>
  <c r="N4130" i="8"/>
  <c r="N4131" i="8"/>
  <c r="N4132" i="8"/>
  <c r="N4133" i="8"/>
  <c r="N4134" i="8"/>
  <c r="N4135" i="8"/>
  <c r="N4136" i="8"/>
  <c r="N4137" i="8"/>
  <c r="N4138" i="8"/>
  <c r="N4139" i="8"/>
  <c r="N4140" i="8"/>
  <c r="N4141" i="8"/>
  <c r="N4142" i="8"/>
  <c r="N4143" i="8"/>
  <c r="N4144" i="8"/>
  <c r="N4145" i="8"/>
  <c r="N4146" i="8"/>
  <c r="N4147" i="8"/>
  <c r="N4148" i="8"/>
  <c r="N4149" i="8"/>
  <c r="N4150" i="8"/>
  <c r="N4151" i="8"/>
  <c r="N4152" i="8"/>
  <c r="N4153" i="8"/>
  <c r="N4154" i="8"/>
  <c r="N4155" i="8"/>
  <c r="N4156" i="8"/>
  <c r="N4157" i="8"/>
  <c r="N4158" i="8"/>
  <c r="N4159" i="8"/>
  <c r="N4160" i="8"/>
  <c r="N4161" i="8"/>
  <c r="N4162" i="8"/>
  <c r="N4163" i="8"/>
  <c r="N4164" i="8"/>
  <c r="N4165" i="8"/>
  <c r="N4166" i="8"/>
  <c r="N4167" i="8"/>
  <c r="N4168" i="8"/>
  <c r="N4169" i="8"/>
  <c r="N4170" i="8"/>
  <c r="N4171" i="8"/>
  <c r="N4172" i="8"/>
  <c r="N4173" i="8"/>
  <c r="N4174" i="8"/>
  <c r="N4175" i="8"/>
  <c r="N4176" i="8"/>
  <c r="N4177" i="8"/>
  <c r="N4178" i="8"/>
  <c r="N4179" i="8"/>
  <c r="N4180" i="8"/>
  <c r="N4181" i="8"/>
  <c r="N4182" i="8"/>
  <c r="N4183" i="8"/>
  <c r="N4184" i="8"/>
  <c r="N4185" i="8"/>
  <c r="N4186" i="8"/>
  <c r="N4187" i="8"/>
  <c r="N4188" i="8"/>
  <c r="N4189" i="8"/>
  <c r="N4190" i="8"/>
  <c r="N4191" i="8"/>
  <c r="N4192" i="8"/>
  <c r="N4193" i="8"/>
  <c r="N4194" i="8"/>
  <c r="N4195" i="8"/>
  <c r="N4196" i="8"/>
  <c r="N4197" i="8"/>
  <c r="N4198" i="8"/>
  <c r="N4199" i="8"/>
  <c r="N4200" i="8"/>
  <c r="N4201" i="8"/>
  <c r="N4202" i="8"/>
  <c r="N4203" i="8"/>
  <c r="N4204" i="8"/>
  <c r="N4205" i="8"/>
  <c r="N4206" i="8"/>
  <c r="N4207" i="8"/>
  <c r="N4208" i="8"/>
  <c r="N4209" i="8"/>
  <c r="N4210" i="8"/>
  <c r="N4211" i="8"/>
  <c r="N4212" i="8"/>
  <c r="N4213" i="8"/>
  <c r="N4214" i="8"/>
  <c r="N4215" i="8"/>
  <c r="N4216" i="8"/>
  <c r="N4217" i="8"/>
  <c r="N4218" i="8"/>
  <c r="N4219" i="8"/>
  <c r="N4220" i="8"/>
  <c r="N4221" i="8"/>
  <c r="N4222" i="8"/>
  <c r="N4223" i="8"/>
  <c r="N4224" i="8"/>
  <c r="N4225" i="8"/>
  <c r="N4226" i="8"/>
  <c r="N4227" i="8"/>
  <c r="N4228" i="8"/>
  <c r="N4229" i="8"/>
  <c r="N4230" i="8"/>
  <c r="N4231" i="8"/>
  <c r="N4232" i="8"/>
  <c r="N4233" i="8"/>
  <c r="N4234" i="8"/>
  <c r="N4235" i="8"/>
  <c r="N4236" i="8"/>
  <c r="N4237" i="8"/>
  <c r="N4238" i="8"/>
  <c r="N4239" i="8"/>
  <c r="N4240" i="8"/>
  <c r="N4241" i="8"/>
  <c r="N4242" i="8"/>
  <c r="N4243" i="8"/>
  <c r="N4244" i="8"/>
  <c r="N4245" i="8"/>
  <c r="N4246" i="8"/>
  <c r="N4247" i="8"/>
  <c r="N4248" i="8"/>
  <c r="N4249" i="8"/>
  <c r="N4250" i="8"/>
  <c r="N4251" i="8"/>
  <c r="N4252" i="8"/>
  <c r="N4253" i="8"/>
  <c r="N4254" i="8"/>
  <c r="N4255" i="8"/>
  <c r="N4256" i="8"/>
  <c r="N4257" i="8"/>
  <c r="N4258" i="8"/>
  <c r="N4259" i="8"/>
  <c r="N4260" i="8"/>
  <c r="N4261" i="8"/>
  <c r="N4262" i="8"/>
  <c r="N4263" i="8"/>
  <c r="N4264" i="8"/>
  <c r="N4265" i="8"/>
  <c r="N4266" i="8"/>
  <c r="N4267" i="8"/>
  <c r="N4268" i="8"/>
  <c r="N4269" i="8"/>
  <c r="N4270" i="8"/>
  <c r="N4271" i="8"/>
  <c r="N4272" i="8"/>
  <c r="N4273" i="8"/>
  <c r="N4274" i="8"/>
  <c r="N4275" i="8"/>
  <c r="N4276" i="8"/>
  <c r="N4277" i="8"/>
  <c r="N4278" i="8"/>
  <c r="N4279" i="8"/>
  <c r="N4280" i="8"/>
  <c r="N4281" i="8"/>
  <c r="N4282" i="8"/>
  <c r="N4283" i="8"/>
  <c r="N4284" i="8"/>
  <c r="N4285" i="8"/>
  <c r="N4286" i="8"/>
  <c r="N4287" i="8"/>
  <c r="N4288" i="8"/>
  <c r="N4289" i="8"/>
  <c r="N4290" i="8"/>
  <c r="N4291" i="8"/>
  <c r="N4292" i="8"/>
  <c r="N4293" i="8"/>
  <c r="N4294" i="8"/>
  <c r="N4295" i="8"/>
  <c r="N4296" i="8"/>
  <c r="N4297" i="8"/>
  <c r="N4298" i="8"/>
  <c r="N4299" i="8"/>
  <c r="N4300" i="8"/>
  <c r="N4301" i="8"/>
  <c r="N4302" i="8"/>
  <c r="N4303" i="8"/>
  <c r="N4304" i="8"/>
  <c r="N4305" i="8"/>
  <c r="N4306" i="8"/>
  <c r="N4307" i="8"/>
  <c r="N4308" i="8"/>
  <c r="N4309" i="8"/>
  <c r="N4310" i="8"/>
  <c r="N4311" i="8"/>
  <c r="N4312" i="8"/>
  <c r="N4313" i="8"/>
  <c r="N4314" i="8"/>
  <c r="N4315" i="8"/>
  <c r="N4316" i="8"/>
  <c r="N4317" i="8"/>
  <c r="N4318" i="8"/>
  <c r="N4319" i="8"/>
  <c r="N4320" i="8"/>
  <c r="N4321" i="8"/>
  <c r="N4322" i="8"/>
  <c r="N4323" i="8"/>
  <c r="N4324" i="8"/>
  <c r="N4325" i="8"/>
  <c r="N4326" i="8"/>
  <c r="N4327" i="8"/>
  <c r="N4328" i="8"/>
  <c r="N4329" i="8"/>
  <c r="N4330" i="8"/>
  <c r="N4331" i="8"/>
  <c r="N4332" i="8"/>
  <c r="N4333" i="8"/>
  <c r="N4334" i="8"/>
  <c r="N4335" i="8"/>
  <c r="N4336" i="8"/>
  <c r="N4337" i="8"/>
  <c r="N4338" i="8"/>
  <c r="N4339" i="8"/>
  <c r="N4340" i="8"/>
  <c r="N4341" i="8"/>
  <c r="N4342" i="8"/>
  <c r="N4343" i="8"/>
  <c r="N4344" i="8"/>
  <c r="N4345" i="8"/>
  <c r="N4346" i="8"/>
  <c r="N4347" i="8"/>
  <c r="N4348" i="8"/>
  <c r="N4349" i="8"/>
  <c r="N4350" i="8"/>
  <c r="N4351" i="8"/>
  <c r="N4352" i="8"/>
  <c r="N4353" i="8"/>
  <c r="N4354" i="8"/>
  <c r="N4355" i="8"/>
  <c r="N4356" i="8"/>
  <c r="N4357" i="8"/>
  <c r="N4358" i="8"/>
  <c r="N4359" i="8"/>
  <c r="N4360" i="8"/>
  <c r="N4361" i="8"/>
  <c r="N4362" i="8"/>
  <c r="N4363" i="8"/>
  <c r="N4364" i="8"/>
  <c r="N4365" i="8"/>
  <c r="N4366" i="8"/>
  <c r="N4367" i="8"/>
  <c r="N4368" i="8"/>
  <c r="N4369" i="8"/>
  <c r="N4370" i="8"/>
  <c r="N4371" i="8"/>
  <c r="N4372" i="8"/>
  <c r="N4373" i="8"/>
  <c r="N4374" i="8"/>
  <c r="N4375" i="8"/>
  <c r="N4376" i="8"/>
  <c r="N4377" i="8"/>
  <c r="N4378" i="8"/>
  <c r="N4379" i="8"/>
  <c r="N4380" i="8"/>
  <c r="N4381" i="8"/>
  <c r="N4382" i="8"/>
  <c r="N4383" i="8"/>
  <c r="N4384" i="8"/>
  <c r="N4385" i="8"/>
  <c r="N4386" i="8"/>
  <c r="N4387" i="8"/>
  <c r="N4388" i="8"/>
  <c r="N4389" i="8"/>
  <c r="N4390" i="8"/>
  <c r="N4391" i="8"/>
  <c r="N4392" i="8"/>
  <c r="N4393" i="8"/>
  <c r="N4394" i="8"/>
  <c r="N4395" i="8"/>
  <c r="N4396" i="8"/>
  <c r="N4397" i="8"/>
  <c r="N4398" i="8"/>
  <c r="N4399" i="8"/>
  <c r="N4400" i="8"/>
  <c r="N4401" i="8"/>
  <c r="N4402" i="8"/>
  <c r="N4403" i="8"/>
  <c r="N4404" i="8"/>
  <c r="N4405" i="8"/>
  <c r="N4406" i="8"/>
  <c r="N4407" i="8"/>
  <c r="N4408" i="8"/>
  <c r="N4409" i="8"/>
  <c r="N4410" i="8"/>
  <c r="N4411" i="8"/>
  <c r="N4412" i="8"/>
  <c r="N4413" i="8"/>
  <c r="N4414" i="8"/>
  <c r="N4415" i="8"/>
  <c r="N4416" i="8"/>
  <c r="N4417" i="8"/>
  <c r="N4418" i="8"/>
  <c r="N4419" i="8"/>
  <c r="N4420" i="8"/>
  <c r="N4421" i="8"/>
  <c r="N4422" i="8"/>
  <c r="N4423" i="8"/>
  <c r="N4424" i="8"/>
  <c r="N4425" i="8"/>
  <c r="N4426" i="8"/>
  <c r="N4427" i="8"/>
  <c r="N4428" i="8"/>
  <c r="N4429" i="8"/>
  <c r="N4430" i="8"/>
  <c r="N4431" i="8"/>
  <c r="N4432" i="8"/>
  <c r="N4433" i="8"/>
  <c r="N4434" i="8"/>
  <c r="N4435" i="8"/>
  <c r="N4436" i="8"/>
  <c r="N4437" i="8"/>
  <c r="N4438" i="8"/>
  <c r="N4439" i="8"/>
  <c r="N4440" i="8"/>
  <c r="N4441" i="8"/>
  <c r="N4442" i="8"/>
  <c r="N4443" i="8"/>
  <c r="N4444" i="8"/>
  <c r="N4445" i="8"/>
  <c r="N4446" i="8"/>
  <c r="N4447" i="8"/>
  <c r="N4448" i="8"/>
  <c r="N4449" i="8"/>
  <c r="N4450" i="8"/>
  <c r="N4451" i="8"/>
  <c r="N4452" i="8"/>
  <c r="N4453" i="8"/>
  <c r="N4454" i="8"/>
  <c r="N4455" i="8"/>
  <c r="N4456" i="8"/>
  <c r="N4457" i="8"/>
  <c r="N4458" i="8"/>
  <c r="N4459" i="8"/>
  <c r="N4460" i="8"/>
  <c r="N4461" i="8"/>
  <c r="N4462" i="8"/>
  <c r="N4463" i="8"/>
  <c r="N4464" i="8"/>
  <c r="N4465" i="8"/>
  <c r="N4466" i="8"/>
  <c r="N4467" i="8"/>
  <c r="N4468" i="8"/>
  <c r="N4469" i="8"/>
  <c r="N4470" i="8"/>
  <c r="N4471" i="8"/>
  <c r="N4472" i="8"/>
  <c r="N4473" i="8"/>
  <c r="N4474" i="8"/>
  <c r="N4475" i="8"/>
  <c r="N4476" i="8"/>
  <c r="N4477" i="8"/>
  <c r="N4478" i="8"/>
  <c r="N4479" i="8"/>
  <c r="N4480" i="8"/>
  <c r="N4481" i="8"/>
  <c r="N4482" i="8"/>
  <c r="N4483" i="8"/>
  <c r="N4484" i="8"/>
  <c r="N4485" i="8"/>
  <c r="N4486" i="8"/>
  <c r="N4487" i="8"/>
  <c r="N4488" i="8"/>
  <c r="N4489" i="8"/>
  <c r="N4490" i="8"/>
  <c r="N4491" i="8"/>
  <c r="N4492" i="8"/>
  <c r="N4493" i="8"/>
  <c r="N4494" i="8"/>
  <c r="N4495" i="8"/>
  <c r="N4496" i="8"/>
  <c r="N4497" i="8"/>
  <c r="N4498" i="8"/>
  <c r="N4499" i="8"/>
  <c r="N4500" i="8"/>
  <c r="N4501" i="8"/>
  <c r="N4502" i="8"/>
  <c r="N4503" i="8"/>
  <c r="N4504" i="8"/>
  <c r="N4505" i="8"/>
  <c r="N4506" i="8"/>
  <c r="N4507" i="8"/>
  <c r="N4508" i="8"/>
  <c r="N4509" i="8"/>
  <c r="N4510" i="8"/>
  <c r="N4511" i="8"/>
  <c r="N4512" i="8"/>
  <c r="N4513" i="8"/>
  <c r="N4514" i="8"/>
  <c r="N4515" i="8"/>
  <c r="N4516" i="8"/>
  <c r="N4517" i="8"/>
  <c r="N4518" i="8"/>
  <c r="N4519" i="8"/>
  <c r="N4520" i="8"/>
  <c r="N4521" i="8"/>
  <c r="N4522" i="8"/>
  <c r="N4523" i="8"/>
  <c r="N4524" i="8"/>
  <c r="N4525" i="8"/>
  <c r="N4526" i="8"/>
  <c r="N4527" i="8"/>
  <c r="N4528" i="8"/>
  <c r="N4529" i="8"/>
  <c r="N4530" i="8"/>
  <c r="N4531" i="8"/>
  <c r="N4532" i="8"/>
  <c r="N4533" i="8"/>
  <c r="N4534" i="8"/>
  <c r="N4535" i="8"/>
  <c r="N4536" i="8"/>
  <c r="N4537" i="8"/>
  <c r="N4538" i="8"/>
  <c r="N4539" i="8"/>
  <c r="N4540" i="8"/>
  <c r="N4541" i="8"/>
  <c r="N4542" i="8"/>
  <c r="N4543" i="8"/>
  <c r="N4544" i="8"/>
  <c r="N4545" i="8"/>
  <c r="N4546" i="8"/>
  <c r="N4547" i="8"/>
  <c r="N4548" i="8"/>
  <c r="N4549" i="8"/>
  <c r="N4550" i="8"/>
  <c r="N4551" i="8"/>
  <c r="N4552" i="8"/>
  <c r="N4553" i="8"/>
  <c r="N4554" i="8"/>
  <c r="N4555" i="8"/>
  <c r="N4556" i="8"/>
  <c r="N4557" i="8"/>
  <c r="N4558" i="8"/>
  <c r="N4559" i="8"/>
  <c r="N4560" i="8"/>
  <c r="N4561" i="8"/>
  <c r="N4562" i="8"/>
  <c r="N4563" i="8"/>
  <c r="N4564" i="8"/>
  <c r="N4565" i="8"/>
  <c r="N4566" i="8"/>
  <c r="N4567" i="8"/>
  <c r="N4568" i="8"/>
  <c r="N4569" i="8"/>
  <c r="N4570" i="8"/>
  <c r="N4571" i="8"/>
  <c r="N4572" i="8"/>
  <c r="N4573" i="8"/>
  <c r="N4574" i="8"/>
  <c r="N4575" i="8"/>
  <c r="N4576" i="8"/>
  <c r="N4577" i="8"/>
  <c r="N4578" i="8"/>
  <c r="N4579" i="8"/>
  <c r="N4580" i="8"/>
  <c r="N4581" i="8"/>
  <c r="N4582" i="8"/>
  <c r="N4583" i="8"/>
  <c r="N4584" i="8"/>
  <c r="N4585" i="8"/>
  <c r="N4586" i="8"/>
  <c r="N4587" i="8"/>
  <c r="N4588" i="8"/>
  <c r="N4589" i="8"/>
  <c r="N4590" i="8"/>
  <c r="N4591" i="8"/>
  <c r="N4592" i="8"/>
  <c r="N4593" i="8"/>
  <c r="N4594" i="8"/>
  <c r="N4595" i="8"/>
  <c r="N4596" i="8"/>
  <c r="N4597" i="8"/>
  <c r="N4598" i="8"/>
  <c r="N4599" i="8"/>
  <c r="N4600" i="8"/>
  <c r="N4601" i="8"/>
  <c r="N4602" i="8"/>
  <c r="N4603" i="8"/>
  <c r="N4604" i="8"/>
  <c r="N4605" i="8"/>
  <c r="N4606" i="8"/>
  <c r="N4607" i="8"/>
  <c r="N4608" i="8"/>
  <c r="N4609" i="8"/>
  <c r="N4610" i="8"/>
  <c r="N4611" i="8"/>
  <c r="N4612" i="8"/>
  <c r="N4613" i="8"/>
  <c r="N4614" i="8"/>
  <c r="N4615" i="8"/>
  <c r="N4616" i="8"/>
  <c r="N4617" i="8"/>
  <c r="N4618" i="8"/>
  <c r="N4619" i="8"/>
  <c r="N4620" i="8"/>
  <c r="N4621" i="8"/>
  <c r="N4622" i="8"/>
  <c r="N4623" i="8"/>
  <c r="N4624" i="8"/>
  <c r="N4625" i="8"/>
  <c r="N4626" i="8"/>
  <c r="N4627" i="8"/>
  <c r="N4628" i="8"/>
  <c r="N4629" i="8"/>
  <c r="N4630" i="8"/>
  <c r="N4631" i="8"/>
  <c r="N4632" i="8"/>
  <c r="N4633" i="8"/>
  <c r="N4634" i="8"/>
  <c r="N4635" i="8"/>
  <c r="N4636" i="8"/>
  <c r="N4637" i="8"/>
  <c r="N4638" i="8"/>
  <c r="N4639" i="8"/>
  <c r="N4640" i="8"/>
  <c r="N4641" i="8"/>
  <c r="N4642" i="8"/>
  <c r="N4643" i="8"/>
  <c r="N4644" i="8"/>
  <c r="N4645" i="8"/>
  <c r="N4646" i="8"/>
  <c r="N4647" i="8"/>
  <c r="N4648" i="8"/>
  <c r="N4649" i="8"/>
  <c r="N4650" i="8"/>
  <c r="N4651" i="8"/>
  <c r="N4652" i="8"/>
  <c r="N4653" i="8"/>
  <c r="N4654" i="8"/>
  <c r="N4655" i="8"/>
  <c r="N4656" i="8"/>
  <c r="N4657" i="8"/>
  <c r="N4658" i="8"/>
  <c r="N4659" i="8"/>
  <c r="N4660" i="8"/>
  <c r="N4661" i="8"/>
  <c r="N4662" i="8"/>
  <c r="N4663" i="8"/>
  <c r="N4664" i="8"/>
  <c r="N4665" i="8"/>
  <c r="N4666" i="8"/>
  <c r="N4667" i="8"/>
  <c r="N4668" i="8"/>
  <c r="N4669" i="8"/>
  <c r="N4670" i="8"/>
  <c r="N4671" i="8"/>
  <c r="N4672" i="8"/>
  <c r="N4673" i="8"/>
  <c r="N4674" i="8"/>
  <c r="N4675" i="8"/>
  <c r="N4676" i="8"/>
  <c r="N4677" i="8"/>
  <c r="N4678" i="8"/>
  <c r="N4679" i="8"/>
  <c r="N4680" i="8"/>
  <c r="N4681" i="8"/>
  <c r="N4682" i="8"/>
  <c r="N4683" i="8"/>
  <c r="N4684" i="8"/>
  <c r="N4685" i="8"/>
  <c r="N4686" i="8"/>
  <c r="N4687" i="8"/>
  <c r="N4688" i="8"/>
  <c r="N4689" i="8"/>
  <c r="N4690" i="8"/>
  <c r="N4691" i="8"/>
  <c r="N4692" i="8"/>
  <c r="N4693" i="8"/>
  <c r="N4694" i="8"/>
  <c r="N4695" i="8"/>
  <c r="N4696" i="8"/>
  <c r="N4697" i="8"/>
  <c r="N4698" i="8"/>
  <c r="N4699" i="8"/>
  <c r="N4700" i="8"/>
  <c r="N4701" i="8"/>
  <c r="N4702" i="8"/>
  <c r="N4703" i="8"/>
  <c r="N4704" i="8"/>
  <c r="N4705" i="8"/>
  <c r="N4706" i="8"/>
  <c r="N4707" i="8"/>
  <c r="N4708" i="8"/>
  <c r="N4709" i="8"/>
  <c r="N4710" i="8"/>
  <c r="N4711" i="8"/>
  <c r="N4712" i="8"/>
  <c r="N4713" i="8"/>
  <c r="N4714" i="8"/>
  <c r="N4715" i="8"/>
  <c r="N4716" i="8"/>
  <c r="N4717" i="8"/>
  <c r="N4718" i="8"/>
  <c r="N4719" i="8"/>
  <c r="N4720" i="8"/>
  <c r="N4721" i="8"/>
  <c r="N4722" i="8"/>
  <c r="N4723" i="8"/>
  <c r="N4724" i="8"/>
  <c r="N4725" i="8"/>
  <c r="N4726" i="8"/>
  <c r="N4727" i="8"/>
  <c r="N4728" i="8"/>
  <c r="N4729" i="8"/>
  <c r="N4730" i="8"/>
  <c r="N4731" i="8"/>
  <c r="N4732" i="8"/>
  <c r="N4733" i="8"/>
  <c r="N4734" i="8"/>
  <c r="N4735" i="8"/>
  <c r="N4736" i="8"/>
  <c r="N4737" i="8"/>
  <c r="N4738" i="8"/>
  <c r="N4739" i="8"/>
  <c r="N4740" i="8"/>
  <c r="N4741" i="8"/>
  <c r="N4742" i="8"/>
  <c r="N4743" i="8"/>
  <c r="N4744" i="8"/>
  <c r="N4745" i="8"/>
  <c r="N4746" i="8"/>
  <c r="N4747" i="8"/>
  <c r="N4748" i="8"/>
  <c r="N4749" i="8"/>
  <c r="N4750" i="8"/>
  <c r="N4751" i="8"/>
  <c r="N4752" i="8"/>
  <c r="N4753" i="8"/>
  <c r="N4754" i="8"/>
  <c r="N4755" i="8"/>
  <c r="N4756" i="8"/>
  <c r="N4757" i="8"/>
  <c r="N4758" i="8"/>
  <c r="N4759" i="8"/>
  <c r="N4760" i="8"/>
  <c r="N4761" i="8"/>
  <c r="N4762" i="8"/>
  <c r="N4763" i="8"/>
  <c r="N4764" i="8"/>
  <c r="N4765" i="8"/>
  <c r="N4766" i="8"/>
  <c r="N4767" i="8"/>
  <c r="N4768" i="8"/>
  <c r="N4769" i="8"/>
  <c r="N4770" i="8"/>
  <c r="N4771" i="8"/>
  <c r="N4772" i="8"/>
  <c r="N4773" i="8"/>
  <c r="N4774" i="8"/>
  <c r="N4775" i="8"/>
  <c r="N4776" i="8"/>
  <c r="N4777" i="8"/>
  <c r="N4778" i="8"/>
  <c r="N4779" i="8"/>
  <c r="N4780" i="8"/>
  <c r="N4781" i="8"/>
  <c r="N4782" i="8"/>
  <c r="N4783" i="8"/>
  <c r="N4784" i="8"/>
  <c r="N4785" i="8"/>
  <c r="N4786" i="8"/>
  <c r="N4787" i="8"/>
  <c r="N4788" i="8"/>
  <c r="N4789" i="8"/>
  <c r="N4790" i="8"/>
  <c r="N4791" i="8"/>
  <c r="N4792" i="8"/>
  <c r="N4793" i="8"/>
  <c r="N4794" i="8"/>
  <c r="N4795" i="8"/>
  <c r="N4796" i="8"/>
  <c r="N4797" i="8"/>
  <c r="N4798" i="8"/>
  <c r="N4799" i="8"/>
  <c r="N4800" i="8"/>
  <c r="N4801" i="8"/>
  <c r="N4802" i="8"/>
  <c r="N4803" i="8"/>
  <c r="N4804" i="8"/>
  <c r="N4805" i="8"/>
  <c r="N4806" i="8"/>
  <c r="N4807" i="8"/>
  <c r="N4808" i="8"/>
  <c r="N4809" i="8"/>
  <c r="N4810" i="8"/>
  <c r="N4811" i="8"/>
  <c r="N4812" i="8"/>
  <c r="N4813" i="8"/>
  <c r="N4814" i="8"/>
  <c r="N4815" i="8"/>
  <c r="N4816" i="8"/>
  <c r="N4817" i="8"/>
  <c r="N4818" i="8"/>
  <c r="N4819" i="8"/>
  <c r="N4820" i="8"/>
  <c r="N4821" i="8"/>
  <c r="N4822" i="8"/>
  <c r="N4823" i="8"/>
  <c r="N4824" i="8"/>
  <c r="N4825" i="8"/>
  <c r="N4826" i="8"/>
  <c r="N4827" i="8"/>
  <c r="N4828" i="8"/>
  <c r="N4829" i="8"/>
  <c r="N4830" i="8"/>
  <c r="N4831" i="8"/>
  <c r="N4832" i="8"/>
  <c r="N4833" i="8"/>
  <c r="N4834" i="8"/>
  <c r="N4835" i="8"/>
  <c r="N4836" i="8"/>
  <c r="N4837" i="8"/>
  <c r="N4838" i="8"/>
  <c r="N4839" i="8"/>
  <c r="N4840" i="8"/>
  <c r="N4841" i="8"/>
  <c r="N4842" i="8"/>
  <c r="N4843" i="8"/>
  <c r="N4844" i="8"/>
  <c r="N4845" i="8"/>
  <c r="N4846" i="8"/>
  <c r="N4847" i="8"/>
  <c r="N4848" i="8"/>
  <c r="N4849" i="8"/>
  <c r="N4850" i="8"/>
  <c r="N4851" i="8"/>
  <c r="N4852" i="8"/>
  <c r="N4853" i="8"/>
  <c r="N4854" i="8"/>
  <c r="N4855" i="8"/>
  <c r="N4856" i="8"/>
  <c r="N4857" i="8"/>
  <c r="N4858" i="8"/>
  <c r="N4859" i="8"/>
  <c r="N4860" i="8"/>
  <c r="N4861" i="8"/>
  <c r="N4862" i="8"/>
  <c r="N4863" i="8"/>
  <c r="N4864" i="8"/>
  <c r="N4865" i="8"/>
  <c r="N4866" i="8"/>
  <c r="N4867" i="8"/>
  <c r="N4868" i="8"/>
  <c r="N4869" i="8"/>
  <c r="N4870" i="8"/>
  <c r="N4871" i="8"/>
  <c r="N4872" i="8"/>
  <c r="N4873" i="8"/>
  <c r="N4874" i="8"/>
  <c r="N4875" i="8"/>
  <c r="N4876" i="8"/>
  <c r="N4877" i="8"/>
  <c r="N4878" i="8"/>
  <c r="N4879" i="8"/>
  <c r="N4880" i="8"/>
  <c r="N4881" i="8"/>
  <c r="N4882" i="8"/>
  <c r="N4883" i="8"/>
  <c r="N4884" i="8"/>
  <c r="N4885" i="8"/>
  <c r="N4886" i="8"/>
  <c r="N4887" i="8"/>
  <c r="N4888" i="8"/>
  <c r="N4889" i="8"/>
  <c r="N4890" i="8"/>
  <c r="N4891" i="8"/>
  <c r="N4892" i="8"/>
  <c r="N4893" i="8"/>
  <c r="N4894" i="8"/>
  <c r="N4895" i="8"/>
  <c r="N4896" i="8"/>
  <c r="N4897" i="8"/>
  <c r="N4898" i="8"/>
  <c r="N4899" i="8"/>
  <c r="N4900" i="8"/>
  <c r="N4901" i="8"/>
  <c r="N4902" i="8"/>
  <c r="N4903" i="8"/>
  <c r="N4904" i="8"/>
  <c r="N4905" i="8"/>
  <c r="N4906" i="8"/>
  <c r="N4907" i="8"/>
  <c r="N4908" i="8"/>
  <c r="N4909" i="8"/>
  <c r="N4910" i="8"/>
  <c r="N4911" i="8"/>
  <c r="N4912" i="8"/>
  <c r="N4913" i="8"/>
  <c r="N4914" i="8"/>
  <c r="N4915" i="8"/>
  <c r="N4916" i="8"/>
  <c r="N4917" i="8"/>
  <c r="N4918" i="8"/>
  <c r="N4919" i="8"/>
  <c r="N4920" i="8"/>
  <c r="N4921" i="8"/>
  <c r="N4922" i="8"/>
  <c r="N4923" i="8"/>
  <c r="N4924" i="8"/>
  <c r="N4925" i="8"/>
  <c r="N4926" i="8"/>
  <c r="N4927" i="8"/>
  <c r="N4928" i="8"/>
  <c r="N4929" i="8"/>
  <c r="N4930" i="8"/>
  <c r="N4931" i="8"/>
  <c r="N4932" i="8"/>
  <c r="N4933" i="8"/>
  <c r="N4934" i="8"/>
  <c r="N4935" i="8"/>
  <c r="N4936" i="8"/>
  <c r="N4937" i="8"/>
  <c r="N4938" i="8"/>
  <c r="N4939" i="8"/>
  <c r="N4940" i="8"/>
  <c r="N4941" i="8"/>
  <c r="N4942" i="8"/>
  <c r="N4943" i="8"/>
  <c r="N4944" i="8"/>
  <c r="N4945" i="8"/>
  <c r="N4946" i="8"/>
  <c r="N4947" i="8"/>
  <c r="N4948" i="8"/>
  <c r="N4949" i="8"/>
  <c r="N4950" i="8"/>
  <c r="N4951" i="8"/>
  <c r="N4952" i="8"/>
  <c r="N4953" i="8"/>
  <c r="N4954" i="8"/>
  <c r="N4955" i="8"/>
  <c r="N4956" i="8"/>
  <c r="N4957" i="8"/>
  <c r="N4958" i="8"/>
  <c r="N4959" i="8"/>
  <c r="N4960" i="8"/>
  <c r="N4961" i="8"/>
  <c r="N4962" i="8"/>
  <c r="N4963" i="8"/>
  <c r="N4964" i="8"/>
  <c r="N4965" i="8"/>
  <c r="N4966" i="8"/>
  <c r="N4967" i="8"/>
  <c r="N4968" i="8"/>
  <c r="N4969" i="8"/>
  <c r="N4970" i="8"/>
  <c r="N4971" i="8"/>
  <c r="N4972" i="8"/>
  <c r="N4973" i="8"/>
  <c r="N4974" i="8"/>
  <c r="N4975" i="8"/>
  <c r="N4976" i="8"/>
  <c r="N4977" i="8"/>
  <c r="N4978" i="8"/>
  <c r="N4979" i="8"/>
  <c r="N4980" i="8"/>
  <c r="N4981" i="8"/>
  <c r="N4982" i="8"/>
  <c r="N4983" i="8"/>
  <c r="N4984" i="8"/>
  <c r="N4985" i="8"/>
  <c r="N4986" i="8"/>
  <c r="N4987" i="8"/>
  <c r="N4988" i="8"/>
  <c r="N4989" i="8"/>
  <c r="N4990" i="8"/>
  <c r="N4991" i="8"/>
  <c r="N4992" i="8"/>
  <c r="N4993" i="8"/>
  <c r="N4994" i="8"/>
  <c r="N4995" i="8"/>
  <c r="N4996" i="8"/>
  <c r="N4997" i="8"/>
  <c r="N4998" i="8"/>
  <c r="N4999" i="8"/>
  <c r="N5000" i="8"/>
  <c r="N5001" i="8"/>
  <c r="N5002" i="8"/>
  <c r="N5003" i="8"/>
  <c r="N5004" i="8"/>
  <c r="N5005" i="8"/>
  <c r="N5006" i="8"/>
  <c r="N5007" i="8"/>
  <c r="N5008" i="8"/>
  <c r="N5009" i="8"/>
  <c r="N5010" i="8"/>
  <c r="N5011" i="8"/>
  <c r="N5012" i="8"/>
  <c r="N5013" i="8"/>
  <c r="N5014" i="8"/>
  <c r="N5015" i="8"/>
  <c r="N5016" i="8"/>
  <c r="N5017" i="8"/>
  <c r="N5018" i="8"/>
  <c r="N5019" i="8"/>
  <c r="N5020" i="8"/>
  <c r="N5021" i="8"/>
  <c r="N5022" i="8"/>
  <c r="N5023" i="8"/>
  <c r="N5024" i="8"/>
  <c r="N5025" i="8"/>
  <c r="N5026" i="8"/>
  <c r="N5027" i="8"/>
  <c r="N5028" i="8"/>
  <c r="N5029" i="8"/>
  <c r="N5030" i="8"/>
  <c r="N5031" i="8"/>
  <c r="N5032" i="8"/>
  <c r="N5033" i="8"/>
  <c r="N5034" i="8"/>
  <c r="N5035" i="8"/>
  <c r="N5036" i="8"/>
  <c r="N5037" i="8"/>
  <c r="N5038" i="8"/>
  <c r="N5039" i="8"/>
  <c r="N5040" i="8"/>
  <c r="N5041" i="8"/>
  <c r="N5042" i="8"/>
  <c r="N5043" i="8"/>
  <c r="N5044" i="8"/>
  <c r="N5045" i="8"/>
  <c r="N5046" i="8"/>
  <c r="N5047" i="8"/>
  <c r="N5048" i="8"/>
  <c r="N5049" i="8"/>
  <c r="N5050" i="8"/>
  <c r="N5051" i="8"/>
  <c r="N5052" i="8"/>
  <c r="N5053" i="8"/>
  <c r="N5054" i="8"/>
  <c r="N5055" i="8"/>
  <c r="N5056" i="8"/>
  <c r="N5057" i="8"/>
  <c r="N5058" i="8"/>
  <c r="N5059" i="8"/>
  <c r="N5060" i="8"/>
  <c r="N5061" i="8"/>
  <c r="N5062" i="8"/>
  <c r="N5063" i="8"/>
  <c r="N5064" i="8"/>
  <c r="N5065" i="8"/>
  <c r="N5066" i="8"/>
  <c r="N5067" i="8"/>
  <c r="N5068" i="8"/>
  <c r="N5069" i="8"/>
  <c r="N5070" i="8"/>
  <c r="N5071" i="8"/>
  <c r="N5072" i="8"/>
  <c r="N5073" i="8"/>
  <c r="N5074" i="8"/>
  <c r="N5075" i="8"/>
  <c r="N5076" i="8"/>
  <c r="N5077" i="8"/>
  <c r="N5078" i="8"/>
  <c r="N5079" i="8"/>
  <c r="N5080" i="8"/>
  <c r="N5081" i="8"/>
  <c r="N5082" i="8"/>
  <c r="N5083" i="8"/>
  <c r="N5084" i="8"/>
  <c r="N5085" i="8"/>
  <c r="N5086" i="8"/>
  <c r="N5087" i="8"/>
  <c r="N5088" i="8"/>
  <c r="N5089" i="8"/>
  <c r="N5090" i="8"/>
  <c r="N5091" i="8"/>
  <c r="N5092" i="8"/>
  <c r="N5093" i="8"/>
  <c r="N5094" i="8"/>
  <c r="N5095" i="8"/>
  <c r="N5096" i="8"/>
  <c r="N5097" i="8"/>
  <c r="N5098" i="8"/>
  <c r="N5099" i="8"/>
  <c r="N5100" i="8"/>
  <c r="N5101" i="8"/>
  <c r="N5102" i="8"/>
  <c r="N5103" i="8"/>
  <c r="N5104" i="8"/>
  <c r="N5105" i="8"/>
  <c r="N5106" i="8"/>
  <c r="N5107" i="8"/>
  <c r="N5108" i="8"/>
  <c r="N5109" i="8"/>
  <c r="N5110" i="8"/>
  <c r="N5111" i="8"/>
  <c r="N5112" i="8"/>
  <c r="N5113" i="8"/>
  <c r="N5114" i="8"/>
  <c r="N5115" i="8"/>
  <c r="N5116" i="8"/>
  <c r="N5117" i="8"/>
  <c r="N5118" i="8"/>
  <c r="N5119" i="8"/>
  <c r="N5120" i="8"/>
  <c r="N5121" i="8"/>
  <c r="N5122" i="8"/>
  <c r="N5123" i="8"/>
  <c r="N5124" i="8"/>
  <c r="N5125" i="8"/>
  <c r="N5126" i="8"/>
  <c r="N5127" i="8"/>
  <c r="N5128" i="8"/>
  <c r="N5129" i="8"/>
  <c r="N5130" i="8"/>
  <c r="N5131" i="8"/>
  <c r="N5132" i="8"/>
  <c r="N5133" i="8"/>
  <c r="N5134" i="8"/>
  <c r="N5135" i="8"/>
  <c r="N5136" i="8"/>
  <c r="N5137" i="8"/>
  <c r="N5138" i="8"/>
  <c r="N5139" i="8"/>
  <c r="N5140" i="8"/>
  <c r="N5141" i="8"/>
  <c r="N5142" i="8"/>
  <c r="N5143" i="8"/>
  <c r="N5144" i="8"/>
  <c r="N5145" i="8"/>
  <c r="N5146" i="8"/>
  <c r="N5147" i="8"/>
  <c r="N5148" i="8"/>
  <c r="N5149" i="8"/>
  <c r="N5150" i="8"/>
  <c r="N5151" i="8"/>
  <c r="N5152" i="8"/>
  <c r="N5153" i="8"/>
  <c r="N5154" i="8"/>
  <c r="N5155" i="8"/>
  <c r="N5156" i="8"/>
  <c r="N5157" i="8"/>
  <c r="N5158" i="8"/>
  <c r="N5159" i="8"/>
  <c r="N5160" i="8"/>
  <c r="N5161" i="8"/>
  <c r="N5162" i="8"/>
  <c r="N5163" i="8"/>
  <c r="N5164" i="8"/>
  <c r="N5165" i="8"/>
  <c r="N5166" i="8"/>
  <c r="N5167" i="8"/>
  <c r="N5168" i="8"/>
  <c r="N5169" i="8"/>
  <c r="N5170" i="8"/>
  <c r="N5171" i="8"/>
  <c r="N5172" i="8"/>
  <c r="N5173" i="8"/>
  <c r="N5174" i="8"/>
  <c r="N5175" i="8"/>
  <c r="N5176" i="8"/>
  <c r="N5177" i="8"/>
  <c r="N5178" i="8"/>
  <c r="N5179" i="8"/>
  <c r="N5180" i="8"/>
  <c r="N5181" i="8"/>
  <c r="N5182" i="8"/>
  <c r="N5183" i="8"/>
  <c r="N5184" i="8"/>
  <c r="N5185" i="8"/>
  <c r="N5186" i="8"/>
  <c r="N5187" i="8"/>
  <c r="N5188" i="8"/>
  <c r="N5189" i="8"/>
  <c r="N5190" i="8"/>
  <c r="N5191" i="8"/>
  <c r="N5192" i="8"/>
  <c r="N5193" i="8"/>
  <c r="N5194" i="8"/>
  <c r="N5195" i="8"/>
  <c r="N5196" i="8"/>
  <c r="N5197" i="8"/>
  <c r="N5198" i="8"/>
  <c r="N5199" i="8"/>
  <c r="N5200" i="8"/>
  <c r="N5201" i="8"/>
  <c r="N5202" i="8"/>
  <c r="N5203" i="8"/>
  <c r="N5204" i="8"/>
  <c r="N5205" i="8"/>
  <c r="N5206" i="8"/>
  <c r="N5207" i="8"/>
  <c r="N5208" i="8"/>
  <c r="N5209" i="8"/>
  <c r="N5210" i="8"/>
  <c r="N5211" i="8"/>
  <c r="N5212" i="8"/>
  <c r="N5213" i="8"/>
  <c r="N5214" i="8"/>
  <c r="N5215" i="8"/>
  <c r="N5216" i="8"/>
  <c r="N5217" i="8"/>
  <c r="N5218" i="8"/>
  <c r="N5219" i="8"/>
  <c r="N5220" i="8"/>
  <c r="N5221" i="8"/>
  <c r="N5222" i="8"/>
  <c r="N5223" i="8"/>
  <c r="N5224" i="8"/>
  <c r="N5225" i="8"/>
  <c r="N5226" i="8"/>
  <c r="N5227" i="8"/>
  <c r="N5228" i="8"/>
  <c r="N5229" i="8"/>
  <c r="N5230" i="8"/>
  <c r="N5231" i="8"/>
  <c r="N5232" i="8"/>
  <c r="N5233" i="8"/>
  <c r="N5234" i="8"/>
  <c r="N5235" i="8"/>
  <c r="N5236" i="8"/>
  <c r="N5237" i="8"/>
  <c r="N5238" i="8"/>
  <c r="N5239" i="8"/>
  <c r="N5240" i="8"/>
  <c r="N5241" i="8"/>
  <c r="N5242" i="8"/>
  <c r="N5243" i="8"/>
  <c r="N5244" i="8"/>
  <c r="N5245" i="8"/>
  <c r="N5246" i="8"/>
  <c r="N5247" i="8"/>
  <c r="N5248" i="8"/>
  <c r="N5249" i="8"/>
  <c r="N5250" i="8"/>
  <c r="N5251" i="8"/>
  <c r="N5252" i="8"/>
  <c r="N5253" i="8"/>
  <c r="N5254" i="8"/>
  <c r="N5255" i="8"/>
  <c r="N5256" i="8"/>
  <c r="N5257" i="8"/>
  <c r="N5258" i="8"/>
  <c r="N5259" i="8"/>
  <c r="N5260" i="8"/>
  <c r="N5261" i="8"/>
  <c r="N5262" i="8"/>
  <c r="N5263" i="8"/>
  <c r="N5264" i="8"/>
  <c r="N5265" i="8"/>
  <c r="N5266" i="8"/>
  <c r="N5267" i="8"/>
  <c r="N5268" i="8"/>
  <c r="N5269" i="8"/>
  <c r="N5270" i="8"/>
  <c r="N5271" i="8"/>
  <c r="N5272" i="8"/>
  <c r="N5273" i="8"/>
  <c r="N5274" i="8"/>
  <c r="N5275" i="8"/>
  <c r="N5276" i="8"/>
  <c r="N5277" i="8"/>
  <c r="N5278" i="8"/>
  <c r="N5279" i="8"/>
  <c r="N5280" i="8"/>
  <c r="N5281" i="8"/>
  <c r="N5282" i="8"/>
  <c r="N5283" i="8"/>
  <c r="N5284" i="8"/>
  <c r="N5285" i="8"/>
  <c r="N5286" i="8"/>
  <c r="N5287" i="8"/>
  <c r="N5288" i="8"/>
  <c r="N5289" i="8"/>
  <c r="N5290" i="8"/>
  <c r="N5291" i="8"/>
  <c r="N5292" i="8"/>
  <c r="N5293" i="8"/>
  <c r="N5294" i="8"/>
  <c r="N5295" i="8"/>
  <c r="N5296" i="8"/>
  <c r="N5297" i="8"/>
  <c r="N5298" i="8"/>
  <c r="N5299" i="8"/>
  <c r="N5300" i="8"/>
  <c r="N5301" i="8"/>
  <c r="N5302" i="8"/>
  <c r="N5303" i="8"/>
  <c r="N5304" i="8"/>
  <c r="N5305" i="8"/>
  <c r="N5306" i="8"/>
  <c r="N5307" i="8"/>
  <c r="N5308" i="8"/>
  <c r="N5309" i="8"/>
  <c r="N5310" i="8"/>
  <c r="N5311" i="8"/>
  <c r="N5312" i="8"/>
  <c r="N5313" i="8"/>
  <c r="N5314" i="8"/>
  <c r="N5315" i="8"/>
  <c r="N5316" i="8"/>
  <c r="N5317" i="8"/>
  <c r="N5318" i="8"/>
  <c r="N5319" i="8"/>
  <c r="N5320" i="8"/>
  <c r="N5321" i="8"/>
  <c r="N5322" i="8"/>
  <c r="N5323" i="8"/>
  <c r="N5324" i="8"/>
  <c r="N5325" i="8"/>
  <c r="N5326" i="8"/>
  <c r="N5327" i="8"/>
  <c r="N5328" i="8"/>
  <c r="N5329" i="8"/>
  <c r="N5330" i="8"/>
  <c r="N5331" i="8"/>
  <c r="N5332" i="8"/>
  <c r="N5333" i="8"/>
  <c r="N5334" i="8"/>
  <c r="N5335" i="8"/>
  <c r="N5336" i="8"/>
  <c r="N5337" i="8"/>
  <c r="N5338" i="8"/>
  <c r="N5339" i="8"/>
  <c r="N5340" i="8"/>
  <c r="N5341" i="8"/>
  <c r="N5342" i="8"/>
  <c r="N5343" i="8"/>
  <c r="N5344" i="8"/>
  <c r="N5345" i="8"/>
  <c r="N5346" i="8"/>
  <c r="N5347" i="8"/>
  <c r="N5348" i="8"/>
  <c r="N5349" i="8"/>
  <c r="N5350" i="8"/>
  <c r="N5351" i="8"/>
  <c r="N5352" i="8"/>
  <c r="N5353" i="8"/>
  <c r="N5354" i="8"/>
  <c r="N5355" i="8"/>
  <c r="N5356" i="8"/>
  <c r="N5357" i="8"/>
  <c r="N5358" i="8"/>
  <c r="N5359" i="8"/>
  <c r="N5360" i="8"/>
  <c r="N5361" i="8"/>
  <c r="N5362" i="8"/>
  <c r="N5363" i="8"/>
  <c r="N5364" i="8"/>
  <c r="N5365" i="8"/>
  <c r="N5366" i="8"/>
  <c r="N5367" i="8"/>
  <c r="N5368" i="8"/>
  <c r="N5369" i="8"/>
  <c r="N5370" i="8"/>
  <c r="N5371" i="8"/>
  <c r="N5372" i="8"/>
  <c r="N5373" i="8"/>
  <c r="N5374" i="8"/>
  <c r="N5375" i="8"/>
  <c r="N5376" i="8"/>
  <c r="N5377" i="8"/>
  <c r="N5378" i="8"/>
  <c r="N5379" i="8"/>
  <c r="N5380" i="8"/>
  <c r="N5381" i="8"/>
  <c r="N5382" i="8"/>
  <c r="N5383" i="8"/>
  <c r="N5384" i="8"/>
  <c r="N5385" i="8"/>
  <c r="N5386" i="8"/>
  <c r="N5387" i="8"/>
  <c r="N5388" i="8"/>
  <c r="N5389" i="8"/>
  <c r="N5390" i="8"/>
  <c r="N5391" i="8"/>
  <c r="N5392" i="8"/>
  <c r="N5393" i="8"/>
  <c r="N5394" i="8"/>
  <c r="N5395" i="8"/>
  <c r="N5396" i="8"/>
  <c r="N5397" i="8"/>
  <c r="N5398" i="8"/>
  <c r="N5399" i="8"/>
  <c r="N5400" i="8"/>
  <c r="N5401" i="8"/>
  <c r="N5402" i="8"/>
  <c r="N5403" i="8"/>
  <c r="N5404" i="8"/>
  <c r="N5405" i="8"/>
  <c r="N5406" i="8"/>
  <c r="N5407" i="8"/>
  <c r="N5408" i="8"/>
  <c r="N5409" i="8"/>
  <c r="N5410" i="8"/>
  <c r="N5411" i="8"/>
  <c r="N5412" i="8"/>
  <c r="N5413" i="8"/>
  <c r="N5414" i="8"/>
  <c r="N5415" i="8"/>
  <c r="N5416" i="8"/>
  <c r="N5417" i="8"/>
  <c r="N5418" i="8"/>
  <c r="N5419" i="8"/>
  <c r="N5420" i="8"/>
  <c r="N5421" i="8"/>
  <c r="N5422" i="8"/>
  <c r="N5423" i="8"/>
  <c r="N5424" i="8"/>
  <c r="N5425" i="8"/>
  <c r="N5426" i="8"/>
  <c r="N5427" i="8"/>
  <c r="N5428" i="8"/>
  <c r="N5429" i="8"/>
  <c r="N5430" i="8"/>
  <c r="N5431" i="8"/>
  <c r="N5432" i="8"/>
  <c r="N5433" i="8"/>
  <c r="N5434" i="8"/>
  <c r="N5435" i="8"/>
  <c r="N5436" i="8"/>
  <c r="N5437" i="8"/>
  <c r="N5438" i="8"/>
  <c r="N5439" i="8"/>
  <c r="N5440" i="8"/>
  <c r="N5441" i="8"/>
  <c r="N5442" i="8"/>
  <c r="N5443" i="8"/>
  <c r="N5444" i="8"/>
  <c r="N5445" i="8"/>
  <c r="N5446" i="8"/>
  <c r="N5447" i="8"/>
  <c r="N5448" i="8"/>
  <c r="N5449" i="8"/>
  <c r="N5450" i="8"/>
  <c r="N5451" i="8"/>
  <c r="N5452" i="8"/>
  <c r="N5453" i="8"/>
  <c r="N5454" i="8"/>
  <c r="N5455" i="8"/>
  <c r="N5456" i="8"/>
  <c r="N5457" i="8"/>
  <c r="N5458" i="8"/>
  <c r="N5459" i="8"/>
  <c r="N5460" i="8"/>
  <c r="N5461" i="8"/>
  <c r="N5462" i="8"/>
  <c r="N5463" i="8"/>
  <c r="N5464" i="8"/>
  <c r="N5465" i="8"/>
  <c r="N5466" i="8"/>
  <c r="N5467" i="8"/>
  <c r="N5468" i="8"/>
  <c r="N5469" i="8"/>
  <c r="N5470" i="8"/>
  <c r="N5471" i="8"/>
  <c r="N5472" i="8"/>
  <c r="N5473" i="8"/>
  <c r="N5474" i="8"/>
  <c r="N5475" i="8"/>
  <c r="N5476" i="8"/>
  <c r="N5477" i="8"/>
  <c r="N5478" i="8"/>
  <c r="N5479" i="8"/>
  <c r="N5480" i="8"/>
  <c r="N5481" i="8"/>
  <c r="N5482" i="8"/>
  <c r="N5483" i="8"/>
  <c r="N5484" i="8"/>
  <c r="N5485" i="8"/>
  <c r="N5486" i="8"/>
  <c r="N5487" i="8"/>
  <c r="N5488" i="8"/>
  <c r="N5489" i="8"/>
  <c r="N5490" i="8"/>
  <c r="N5491" i="8"/>
  <c r="N5492" i="8"/>
  <c r="N5493" i="8"/>
  <c r="N5494" i="8"/>
  <c r="N5495" i="8"/>
  <c r="N5496" i="8"/>
  <c r="N5497" i="8"/>
  <c r="N5498" i="8"/>
  <c r="N5499" i="8"/>
  <c r="N5500" i="8"/>
  <c r="N5501" i="8"/>
  <c r="N5502" i="8"/>
  <c r="N5503" i="8"/>
  <c r="N5504" i="8"/>
  <c r="N5505" i="8"/>
  <c r="N5506" i="8"/>
  <c r="N5507" i="8"/>
  <c r="N5508" i="8"/>
  <c r="N5509" i="8"/>
  <c r="N5510" i="8"/>
  <c r="N5511" i="8"/>
  <c r="N5512" i="8"/>
  <c r="N5513" i="8"/>
  <c r="N5514" i="8"/>
  <c r="N5515" i="8"/>
  <c r="N5516" i="8"/>
  <c r="N5517" i="8"/>
  <c r="N5518" i="8"/>
  <c r="N5519" i="8"/>
  <c r="N5520" i="8"/>
  <c r="N5521" i="8"/>
  <c r="N5522" i="8"/>
  <c r="N5523" i="8"/>
  <c r="N5524" i="8"/>
  <c r="N5525" i="8"/>
  <c r="N5526" i="8"/>
  <c r="N5527" i="8"/>
  <c r="N5528" i="8"/>
  <c r="N5529" i="8"/>
  <c r="N5530" i="8"/>
  <c r="N5531" i="8"/>
  <c r="N5532" i="8"/>
  <c r="N5533" i="8"/>
  <c r="N5534" i="8"/>
  <c r="N5535" i="8"/>
  <c r="N5536" i="8"/>
  <c r="N5537" i="8"/>
  <c r="N5538" i="8"/>
  <c r="N5539" i="8"/>
  <c r="N5540" i="8"/>
  <c r="N5541" i="8"/>
  <c r="N5542" i="8"/>
  <c r="N5543" i="8"/>
  <c r="N5544" i="8"/>
  <c r="N5545" i="8"/>
  <c r="N5546" i="8"/>
  <c r="N5547" i="8"/>
  <c r="N5548" i="8"/>
  <c r="N5549" i="8"/>
  <c r="N5550" i="8"/>
  <c r="N5551" i="8"/>
  <c r="N5552" i="8"/>
  <c r="N5553" i="8"/>
  <c r="N5554" i="8"/>
  <c r="N5555" i="8"/>
  <c r="N5556" i="8"/>
  <c r="N5557" i="8"/>
  <c r="N5558" i="8"/>
  <c r="N5559" i="8"/>
  <c r="N5560" i="8"/>
  <c r="N5561" i="8"/>
  <c r="N5562" i="8"/>
  <c r="N5563" i="8"/>
  <c r="N5564" i="8"/>
  <c r="N5565" i="8"/>
  <c r="N5566" i="8"/>
  <c r="N5567" i="8"/>
  <c r="N5568" i="8"/>
  <c r="N5569" i="8"/>
  <c r="N5570" i="8"/>
  <c r="N5571" i="8"/>
  <c r="N5572" i="8"/>
  <c r="N5573" i="8"/>
  <c r="N5574" i="8"/>
  <c r="N5575" i="8"/>
  <c r="N5576" i="8"/>
  <c r="N5577" i="8"/>
  <c r="N5578" i="8"/>
  <c r="N5579" i="8"/>
  <c r="N5580" i="8"/>
  <c r="N5581" i="8"/>
  <c r="N5582" i="8"/>
  <c r="N5583" i="8"/>
  <c r="N5584" i="8"/>
  <c r="N5585" i="8"/>
  <c r="N5586" i="8"/>
  <c r="N5587" i="8"/>
  <c r="N5588" i="8"/>
  <c r="N5589" i="8"/>
  <c r="N5590" i="8"/>
  <c r="N5591" i="8"/>
  <c r="N5592" i="8"/>
  <c r="N5593" i="8"/>
  <c r="N5594" i="8"/>
  <c r="N5595" i="8"/>
  <c r="N5596" i="8"/>
  <c r="N5597" i="8"/>
  <c r="N5598" i="8"/>
  <c r="N5599" i="8"/>
  <c r="N5600" i="8"/>
  <c r="N5601" i="8"/>
  <c r="N5602" i="8"/>
  <c r="N5603" i="8"/>
  <c r="N5604" i="8"/>
  <c r="N5605" i="8"/>
  <c r="N5606" i="8"/>
  <c r="N5607" i="8"/>
  <c r="N5608" i="8"/>
  <c r="N5609" i="8"/>
  <c r="N5610" i="8"/>
  <c r="N5611" i="8"/>
  <c r="N5612" i="8"/>
  <c r="N5613" i="8"/>
  <c r="N5614" i="8"/>
  <c r="N5615" i="8"/>
  <c r="N5616" i="8"/>
  <c r="N5617" i="8"/>
  <c r="N5618" i="8"/>
  <c r="N5619" i="8"/>
  <c r="N5620" i="8"/>
  <c r="N5621" i="8"/>
  <c r="N5622" i="8"/>
  <c r="N5623" i="8"/>
  <c r="N5624" i="8"/>
  <c r="N5625" i="8"/>
  <c r="N5626" i="8"/>
  <c r="N5627" i="8"/>
  <c r="N5628" i="8"/>
  <c r="N5629" i="8"/>
  <c r="N5630" i="8"/>
  <c r="N5631" i="8"/>
  <c r="N5632" i="8"/>
  <c r="N5633" i="8"/>
  <c r="N5634" i="8"/>
  <c r="N5635" i="8"/>
  <c r="N5636" i="8"/>
  <c r="N5637" i="8"/>
  <c r="N5638" i="8"/>
  <c r="N5639" i="8"/>
  <c r="N5640" i="8"/>
  <c r="N5641" i="8"/>
  <c r="N5642" i="8"/>
  <c r="N5643" i="8"/>
  <c r="N5644" i="8"/>
  <c r="N5645" i="8"/>
  <c r="N5646" i="8"/>
  <c r="N5647" i="8"/>
  <c r="N5648" i="8"/>
  <c r="N5649" i="8"/>
  <c r="N5650" i="8"/>
  <c r="N5651" i="8"/>
  <c r="N5652" i="8"/>
  <c r="N5653" i="8"/>
  <c r="N5654" i="8"/>
  <c r="N5655" i="8"/>
  <c r="N5656" i="8"/>
  <c r="N5657" i="8"/>
  <c r="N5658" i="8"/>
  <c r="N5659" i="8"/>
  <c r="N5660" i="8"/>
  <c r="N5661" i="8"/>
  <c r="N5662" i="8"/>
  <c r="N5663" i="8"/>
  <c r="N5664" i="8"/>
  <c r="N5665" i="8"/>
  <c r="N5666" i="8"/>
  <c r="N5667" i="8"/>
  <c r="N5668" i="8"/>
  <c r="N5669" i="8"/>
  <c r="N5670" i="8"/>
  <c r="N5671" i="8"/>
  <c r="N5672" i="8"/>
  <c r="N5673" i="8"/>
  <c r="N5674" i="8"/>
  <c r="N5675" i="8"/>
  <c r="N5676" i="8"/>
  <c r="N5677" i="8"/>
  <c r="N5678" i="8"/>
  <c r="N5679" i="8"/>
  <c r="N5680" i="8"/>
  <c r="N5681" i="8"/>
  <c r="N5682" i="8"/>
  <c r="N5683" i="8"/>
  <c r="N5684" i="8"/>
  <c r="N5685" i="8"/>
  <c r="N5686" i="8"/>
  <c r="N5687" i="8"/>
  <c r="N5688" i="8"/>
  <c r="N5689" i="8"/>
  <c r="N5690" i="8"/>
  <c r="N5691" i="8"/>
  <c r="N5692" i="8"/>
  <c r="N5693" i="8"/>
  <c r="N5694" i="8"/>
  <c r="N5695" i="8"/>
  <c r="N5696" i="8"/>
  <c r="N5697" i="8"/>
  <c r="N5698" i="8"/>
  <c r="N5699" i="8"/>
  <c r="N5700" i="8"/>
  <c r="N5701" i="8"/>
  <c r="N5702" i="8"/>
  <c r="N5703" i="8"/>
  <c r="N5704" i="8"/>
  <c r="N5705" i="8"/>
  <c r="N5706" i="8"/>
  <c r="N5707" i="8"/>
  <c r="N5708" i="8"/>
  <c r="N5709" i="8"/>
  <c r="N5710" i="8"/>
  <c r="N5711" i="8"/>
  <c r="N5712" i="8"/>
  <c r="N5713" i="8"/>
  <c r="N5714" i="8"/>
  <c r="N5715" i="8"/>
  <c r="N5716" i="8"/>
  <c r="N5717" i="8"/>
  <c r="N5718" i="8"/>
  <c r="N5719" i="8"/>
  <c r="N5720" i="8"/>
  <c r="N5721" i="8"/>
  <c r="N5722" i="8"/>
  <c r="N5723" i="8"/>
  <c r="N5724" i="8"/>
  <c r="N5725" i="8"/>
  <c r="N5726" i="8"/>
  <c r="N5727" i="8"/>
  <c r="N5728" i="8"/>
  <c r="N5729" i="8"/>
  <c r="N5730" i="8"/>
  <c r="N5731" i="8"/>
  <c r="N5732" i="8"/>
  <c r="N5733" i="8"/>
  <c r="N5734" i="8"/>
  <c r="N5735" i="8"/>
  <c r="N5736" i="8"/>
  <c r="N5737" i="8"/>
  <c r="N5738" i="8"/>
  <c r="N5739" i="8"/>
  <c r="N5740" i="8"/>
  <c r="N5741" i="8"/>
  <c r="N5742" i="8"/>
  <c r="N5743" i="8"/>
  <c r="N5744" i="8"/>
  <c r="N5745" i="8"/>
  <c r="N5746" i="8"/>
  <c r="N5747" i="8"/>
  <c r="N5748" i="8"/>
  <c r="N5749" i="8"/>
  <c r="N5750" i="8"/>
  <c r="N5751" i="8"/>
  <c r="N5752" i="8"/>
  <c r="N5753" i="8"/>
  <c r="N5754" i="8"/>
  <c r="N5755" i="8"/>
  <c r="N5756" i="8"/>
  <c r="N5757" i="8"/>
  <c r="N5758" i="8"/>
  <c r="N5759" i="8"/>
  <c r="N5760" i="8"/>
  <c r="N5761" i="8"/>
  <c r="N5762" i="8"/>
  <c r="N5763" i="8"/>
  <c r="N5764" i="8"/>
  <c r="N5765" i="8"/>
  <c r="N5766" i="8"/>
  <c r="N5767" i="8"/>
  <c r="N5768" i="8"/>
  <c r="N5769" i="8"/>
  <c r="N5770" i="8"/>
  <c r="N5771" i="8"/>
  <c r="N5772" i="8"/>
  <c r="N5773" i="8"/>
  <c r="N5774" i="8"/>
  <c r="N5775" i="8"/>
  <c r="N5776" i="8"/>
  <c r="N5777" i="8"/>
  <c r="N5778" i="8"/>
  <c r="N5779" i="8"/>
  <c r="N5780" i="8"/>
  <c r="N5781" i="8"/>
  <c r="N5782" i="8"/>
  <c r="N5783" i="8"/>
  <c r="N5784" i="8"/>
  <c r="N5785" i="8"/>
  <c r="N5786" i="8"/>
  <c r="N5787" i="8"/>
  <c r="N5788" i="8"/>
  <c r="N5789" i="8"/>
  <c r="N5790" i="8"/>
  <c r="N5791" i="8"/>
  <c r="N5792" i="8"/>
  <c r="N5793" i="8"/>
  <c r="N5794" i="8"/>
  <c r="N5795" i="8"/>
  <c r="N5796" i="8"/>
  <c r="N5797" i="8"/>
  <c r="N5798" i="8"/>
  <c r="N5799" i="8"/>
  <c r="N5800" i="8"/>
  <c r="N5801" i="8"/>
  <c r="N5802" i="8"/>
  <c r="N5803" i="8"/>
  <c r="N5804" i="8"/>
  <c r="N5805" i="8"/>
  <c r="N5806" i="8"/>
  <c r="N5807" i="8"/>
  <c r="N5808" i="8"/>
  <c r="N5809" i="8"/>
  <c r="N5810" i="8"/>
  <c r="N5811" i="8"/>
  <c r="N5812" i="8"/>
  <c r="N5813" i="8"/>
  <c r="N5814" i="8"/>
  <c r="N5815" i="8"/>
  <c r="N5816" i="8"/>
  <c r="N5817" i="8"/>
  <c r="N5818" i="8"/>
  <c r="N5819" i="8"/>
  <c r="N5820" i="8"/>
  <c r="N5821" i="8"/>
  <c r="N5822" i="8"/>
  <c r="N5823" i="8"/>
  <c r="N5824" i="8"/>
  <c r="N5825" i="8"/>
  <c r="N5826" i="8"/>
  <c r="N5827" i="8"/>
  <c r="N5828" i="8"/>
  <c r="N5829" i="8"/>
  <c r="N5830" i="8"/>
  <c r="N5831" i="8"/>
  <c r="N5832" i="8"/>
  <c r="N5833" i="8"/>
  <c r="N5834" i="8"/>
  <c r="N5835" i="8"/>
  <c r="N5836" i="8"/>
  <c r="N5837" i="8"/>
  <c r="N5838" i="8"/>
  <c r="N5839" i="8"/>
  <c r="N5840" i="8"/>
  <c r="N5841" i="8"/>
  <c r="N5842" i="8"/>
  <c r="N5843" i="8"/>
  <c r="N5844" i="8"/>
  <c r="N5845" i="8"/>
  <c r="N5846" i="8"/>
  <c r="N5847" i="8"/>
  <c r="N5848" i="8"/>
  <c r="N5849" i="8"/>
  <c r="N5850" i="8"/>
  <c r="N5851" i="8"/>
  <c r="N5852" i="8"/>
  <c r="N5853" i="8"/>
  <c r="N5854" i="8"/>
  <c r="N5855" i="8"/>
  <c r="N5856" i="8"/>
  <c r="N5857" i="8"/>
  <c r="N5858" i="8"/>
  <c r="N5859" i="8"/>
  <c r="N5860" i="8"/>
  <c r="N5861" i="8"/>
  <c r="N5862" i="8"/>
  <c r="N5863" i="8"/>
  <c r="N5864" i="8"/>
  <c r="N5865" i="8"/>
  <c r="N5866" i="8"/>
  <c r="N5867" i="8"/>
  <c r="N5868" i="8"/>
  <c r="N5869" i="8"/>
  <c r="N5870" i="8"/>
  <c r="N5871" i="8"/>
  <c r="N5872" i="8"/>
  <c r="N5873" i="8"/>
  <c r="N5874" i="8"/>
  <c r="N5875" i="8"/>
  <c r="N5876" i="8"/>
  <c r="N5877" i="8"/>
  <c r="N5878" i="8"/>
  <c r="N5879" i="8"/>
  <c r="N5880" i="8"/>
  <c r="N5881" i="8"/>
  <c r="N5882" i="8"/>
  <c r="N5883" i="8"/>
  <c r="N5884" i="8"/>
  <c r="N5885" i="8"/>
  <c r="N5886" i="8"/>
  <c r="N5887" i="8"/>
  <c r="N5888" i="8"/>
  <c r="N5889" i="8"/>
  <c r="N5890" i="8"/>
  <c r="N5891" i="8"/>
  <c r="N5892" i="8"/>
  <c r="N5893" i="8"/>
  <c r="N5894" i="8"/>
  <c r="N5895" i="8"/>
  <c r="N5896" i="8"/>
  <c r="N5897" i="8"/>
  <c r="N5898" i="8"/>
  <c r="N5899" i="8"/>
  <c r="N5900" i="8"/>
  <c r="N5901" i="8"/>
  <c r="N5902" i="8"/>
  <c r="N5903" i="8"/>
  <c r="N5904" i="8"/>
  <c r="N5905" i="8"/>
  <c r="N5906" i="8"/>
  <c r="N5907" i="8"/>
  <c r="N5908" i="8"/>
  <c r="N5909" i="8"/>
  <c r="N5910" i="8"/>
  <c r="N5911" i="8"/>
  <c r="N5912" i="8"/>
  <c r="N5913" i="8"/>
  <c r="N5914" i="8"/>
  <c r="N5915" i="8"/>
  <c r="N5916" i="8"/>
  <c r="N5917" i="8"/>
  <c r="N5918" i="8"/>
  <c r="N5919" i="8"/>
  <c r="N5920" i="8"/>
  <c r="N5921" i="8"/>
  <c r="N5922" i="8"/>
  <c r="N5923" i="8"/>
  <c r="N5924" i="8"/>
  <c r="N5925" i="8"/>
  <c r="N5926" i="8"/>
  <c r="N5927" i="8"/>
  <c r="N5928" i="8"/>
  <c r="N5929" i="8"/>
  <c r="N5930" i="8"/>
  <c r="N5931" i="8"/>
  <c r="N5932" i="8"/>
  <c r="N5933" i="8"/>
  <c r="N5934" i="8"/>
  <c r="N5935" i="8"/>
  <c r="N5936" i="8"/>
  <c r="N5937" i="8"/>
  <c r="N5938" i="8"/>
  <c r="N5939" i="8"/>
  <c r="N5940" i="8"/>
  <c r="N5941" i="8"/>
  <c r="N5942" i="8"/>
  <c r="N5943" i="8"/>
  <c r="N5944" i="8"/>
  <c r="N5945" i="8"/>
  <c r="N5946" i="8"/>
  <c r="N5947" i="8"/>
  <c r="N5948" i="8"/>
  <c r="N5949" i="8"/>
  <c r="N5950" i="8"/>
  <c r="N5951" i="8"/>
  <c r="N5952" i="8"/>
  <c r="N5953" i="8"/>
  <c r="N5954" i="8"/>
  <c r="N5955" i="8"/>
  <c r="N5956" i="8"/>
  <c r="N5957" i="8"/>
  <c r="N5958" i="8"/>
  <c r="N5959" i="8"/>
  <c r="N5960" i="8"/>
  <c r="N5961" i="8"/>
  <c r="N5962" i="8"/>
  <c r="N5963" i="8"/>
  <c r="N5964" i="8"/>
  <c r="N5965" i="8"/>
  <c r="N5966" i="8"/>
  <c r="N5967" i="8"/>
  <c r="N5968" i="8"/>
  <c r="N5969" i="8"/>
  <c r="N5970" i="8"/>
  <c r="N5971" i="8"/>
  <c r="N5972" i="8"/>
  <c r="N5973" i="8"/>
  <c r="N5974" i="8"/>
  <c r="N5975" i="8"/>
  <c r="N5976" i="8"/>
  <c r="N5977" i="8"/>
  <c r="N5978" i="8"/>
  <c r="N5979" i="8"/>
  <c r="N5980" i="8"/>
  <c r="N5981" i="8"/>
  <c r="N5982" i="8"/>
  <c r="N5983" i="8"/>
  <c r="N5984" i="8"/>
  <c r="N5985" i="8"/>
  <c r="N5986" i="8"/>
  <c r="N5987" i="8"/>
  <c r="N5988" i="8"/>
  <c r="N5989" i="8"/>
  <c r="N5990" i="8"/>
  <c r="N5991" i="8"/>
  <c r="N5992" i="8"/>
  <c r="N5993" i="8"/>
  <c r="N5994" i="8"/>
  <c r="N5995" i="8"/>
  <c r="N5996" i="8"/>
  <c r="N5997" i="8"/>
  <c r="N5998" i="8"/>
  <c r="N5999" i="8"/>
  <c r="N6000" i="8"/>
  <c r="N6001" i="8"/>
  <c r="N6002" i="8"/>
  <c r="N6003" i="8"/>
  <c r="N6004" i="8"/>
  <c r="N6005" i="8"/>
  <c r="N6006" i="8"/>
  <c r="N6007" i="8"/>
  <c r="N6008" i="8"/>
  <c r="N6009" i="8"/>
  <c r="N6010" i="8"/>
  <c r="N6011" i="8"/>
  <c r="N6012" i="8"/>
  <c r="N6013" i="8"/>
  <c r="N6014" i="8"/>
  <c r="N6015" i="8"/>
  <c r="N6016" i="8"/>
  <c r="N6017" i="8"/>
  <c r="N6018" i="8"/>
  <c r="N6019" i="8"/>
  <c r="N6020" i="8"/>
  <c r="N6021" i="8"/>
  <c r="N6022" i="8"/>
  <c r="N6023" i="8"/>
  <c r="N6024" i="8"/>
  <c r="N6025" i="8"/>
  <c r="N6026" i="8"/>
  <c r="N6027" i="8"/>
  <c r="N6028" i="8"/>
  <c r="N6029" i="8"/>
  <c r="N6030" i="8"/>
  <c r="N6031" i="8"/>
  <c r="N6032" i="8"/>
  <c r="N6033" i="8"/>
  <c r="N6034" i="8"/>
  <c r="N6035" i="8"/>
  <c r="N6036" i="8"/>
  <c r="N6037" i="8"/>
  <c r="N6038" i="8"/>
  <c r="N6039" i="8"/>
  <c r="N6040" i="8"/>
  <c r="N6041" i="8"/>
  <c r="N6042" i="8"/>
  <c r="N6043" i="8"/>
  <c r="N6044" i="8"/>
  <c r="N6045" i="8"/>
  <c r="N6046" i="8"/>
  <c r="N6047" i="8"/>
  <c r="N6048" i="8"/>
  <c r="N6049" i="8"/>
  <c r="N6050" i="8"/>
  <c r="N6051" i="8"/>
  <c r="N6052" i="8"/>
  <c r="N6053" i="8"/>
  <c r="N6054" i="8"/>
  <c r="N6055" i="8"/>
  <c r="N6056" i="8"/>
  <c r="N6057" i="8"/>
  <c r="N6058" i="8"/>
  <c r="N6059" i="8"/>
  <c r="N6060" i="8"/>
  <c r="N6061" i="8"/>
  <c r="N6062" i="8"/>
  <c r="N6063" i="8"/>
  <c r="N6064" i="8"/>
  <c r="N6065" i="8"/>
  <c r="N6066" i="8"/>
  <c r="N6067" i="8"/>
  <c r="N6068" i="8"/>
  <c r="N6069" i="8"/>
  <c r="N6070" i="8"/>
  <c r="N6071" i="8"/>
  <c r="N6072" i="8"/>
  <c r="N6073" i="8"/>
  <c r="N6074" i="8"/>
  <c r="N6075" i="8"/>
  <c r="N6076" i="8"/>
  <c r="N6077" i="8"/>
  <c r="N6078" i="8"/>
  <c r="N6079" i="8"/>
  <c r="N6080" i="8"/>
  <c r="N6081" i="8"/>
  <c r="N6082" i="8"/>
  <c r="N6083" i="8"/>
  <c r="N6084" i="8"/>
  <c r="N6085" i="8"/>
  <c r="N6086" i="8"/>
  <c r="N6087" i="8"/>
  <c r="N6088" i="8"/>
  <c r="N6089" i="8"/>
  <c r="N6090" i="8"/>
  <c r="N6091" i="8"/>
  <c r="N6092" i="8"/>
  <c r="N6093" i="8"/>
  <c r="N6094" i="8"/>
  <c r="N6095" i="8"/>
  <c r="N6096" i="8"/>
  <c r="N6097" i="8"/>
  <c r="N6098" i="8"/>
  <c r="N6099" i="8"/>
  <c r="N6100" i="8"/>
  <c r="N6101" i="8"/>
  <c r="N6102" i="8"/>
  <c r="N6103" i="8"/>
  <c r="N6104" i="8"/>
  <c r="N6105" i="8"/>
  <c r="N6106" i="8"/>
  <c r="N6107" i="8"/>
  <c r="N6108" i="8"/>
  <c r="N6109" i="8"/>
  <c r="N6110" i="8"/>
  <c r="N6111" i="8"/>
  <c r="N6112" i="8"/>
  <c r="N6113" i="8"/>
  <c r="N6114" i="8"/>
  <c r="N6115" i="8"/>
  <c r="N6116" i="8"/>
  <c r="N6117" i="8"/>
  <c r="N6118" i="8"/>
  <c r="N6119" i="8"/>
  <c r="N6120" i="8"/>
  <c r="N6121" i="8"/>
  <c r="N6122" i="8"/>
  <c r="N6123" i="8"/>
  <c r="N6124" i="8"/>
  <c r="N6125" i="8"/>
  <c r="N6126" i="8"/>
  <c r="N6127" i="8"/>
  <c r="N6128" i="8"/>
  <c r="N6129" i="8"/>
  <c r="N6130" i="8"/>
  <c r="N6131" i="8"/>
  <c r="N6132" i="8"/>
  <c r="N6133" i="8"/>
  <c r="N6134" i="8"/>
  <c r="N6135" i="8"/>
  <c r="N6136" i="8"/>
  <c r="N6137" i="8"/>
  <c r="N6138" i="8"/>
  <c r="N6139" i="8"/>
  <c r="N6140" i="8"/>
  <c r="N6141" i="8"/>
  <c r="N6142" i="8"/>
  <c r="N6143" i="8"/>
  <c r="N6144" i="8"/>
  <c r="N6145" i="8"/>
  <c r="N6146" i="8"/>
  <c r="N6147" i="8"/>
  <c r="N6148" i="8"/>
  <c r="N6149" i="8"/>
  <c r="N6150" i="8"/>
  <c r="N6151" i="8"/>
  <c r="N6152" i="8"/>
  <c r="N6153" i="8"/>
  <c r="N6154" i="8"/>
  <c r="N6155" i="8"/>
  <c r="N6156" i="8"/>
  <c r="N6157" i="8"/>
  <c r="N6158" i="8"/>
  <c r="N6159" i="8"/>
  <c r="N6160" i="8"/>
  <c r="N6161" i="8"/>
  <c r="N6162" i="8"/>
  <c r="N6163" i="8"/>
  <c r="N6164" i="8"/>
  <c r="N6165" i="8"/>
  <c r="N6166" i="8"/>
  <c r="N6167" i="8"/>
  <c r="N6168" i="8"/>
  <c r="N6169" i="8"/>
  <c r="N6170" i="8"/>
  <c r="N6171" i="8"/>
  <c r="N6172" i="8"/>
  <c r="N6173" i="8"/>
  <c r="N6174" i="8"/>
  <c r="N6175" i="8"/>
  <c r="N6176" i="8"/>
  <c r="N6177" i="8"/>
  <c r="N6178" i="8"/>
  <c r="N6179" i="8"/>
  <c r="N6180" i="8"/>
  <c r="N6181" i="8"/>
  <c r="N6182" i="8"/>
  <c r="N6183" i="8"/>
  <c r="N6184" i="8"/>
  <c r="N6185" i="8"/>
  <c r="N6186" i="8"/>
  <c r="N6187" i="8"/>
  <c r="N6188" i="8"/>
  <c r="N6189" i="8"/>
  <c r="N6190" i="8"/>
  <c r="N6191" i="8"/>
  <c r="N6192" i="8"/>
  <c r="N6193" i="8"/>
  <c r="N6194" i="8"/>
  <c r="N6195" i="8"/>
  <c r="N6196" i="8"/>
  <c r="N6197" i="8"/>
  <c r="N6198" i="8"/>
  <c r="N6199" i="8"/>
  <c r="N6200" i="8"/>
  <c r="N6201" i="8"/>
  <c r="N6202" i="8"/>
  <c r="N6203" i="8"/>
  <c r="N6204" i="8"/>
  <c r="N6205" i="8"/>
  <c r="N6206" i="8"/>
  <c r="N6207" i="8"/>
  <c r="N6208" i="8"/>
  <c r="N6209" i="8"/>
  <c r="N6210" i="8"/>
  <c r="N6211" i="8"/>
  <c r="N6212" i="8"/>
  <c r="N6213" i="8"/>
  <c r="N6214" i="8"/>
  <c r="N6215" i="8"/>
  <c r="N6216" i="8"/>
  <c r="N6217" i="8"/>
  <c r="N6218" i="8"/>
  <c r="N6219" i="8"/>
  <c r="N6220" i="8"/>
  <c r="N6221" i="8"/>
  <c r="N6222" i="8"/>
  <c r="N6223" i="8"/>
  <c r="N6224" i="8"/>
  <c r="N6225" i="8"/>
  <c r="N6226" i="8"/>
  <c r="N6227" i="8"/>
  <c r="N6228" i="8"/>
  <c r="N6229" i="8"/>
  <c r="N6230" i="8"/>
  <c r="N6231" i="8"/>
  <c r="N6232" i="8"/>
  <c r="N6233" i="8"/>
  <c r="N6234" i="8"/>
  <c r="N6235" i="8"/>
  <c r="N6236" i="8"/>
  <c r="N6237" i="8"/>
  <c r="N6238" i="8"/>
  <c r="N6239" i="8"/>
  <c r="N6240" i="8"/>
  <c r="N6241" i="8"/>
  <c r="N6242" i="8"/>
  <c r="N6243" i="8"/>
  <c r="N6244" i="8"/>
  <c r="N6245" i="8"/>
  <c r="N6246" i="8"/>
  <c r="N6247" i="8"/>
  <c r="N6248" i="8"/>
  <c r="N6249" i="8"/>
  <c r="N6250" i="8"/>
  <c r="N6251" i="8"/>
  <c r="N6252" i="8"/>
  <c r="N6253" i="8"/>
  <c r="N6254" i="8"/>
  <c r="N6255" i="8"/>
  <c r="N6256" i="8"/>
  <c r="N6257" i="8"/>
  <c r="N6258" i="8"/>
  <c r="N6259" i="8"/>
  <c r="N6260" i="8"/>
  <c r="N6261" i="8"/>
  <c r="N6262" i="8"/>
  <c r="N6263" i="8"/>
  <c r="N6264" i="8"/>
  <c r="N6265" i="8"/>
  <c r="N6266" i="8"/>
  <c r="N6267" i="8"/>
  <c r="N6268" i="8"/>
  <c r="N6269" i="8"/>
  <c r="N6270" i="8"/>
  <c r="N6271" i="8"/>
  <c r="N6272" i="8"/>
  <c r="N6273" i="8"/>
  <c r="N6274" i="8"/>
  <c r="N6275" i="8"/>
  <c r="N6276" i="8"/>
  <c r="N6277" i="8"/>
  <c r="N6278" i="8"/>
  <c r="N6279" i="8"/>
  <c r="N6280" i="8"/>
  <c r="N6281" i="8"/>
  <c r="N6282" i="8"/>
  <c r="N6283" i="8"/>
  <c r="N6284" i="8"/>
  <c r="N6285" i="8"/>
  <c r="N6286" i="8"/>
  <c r="N6287" i="8"/>
  <c r="N6288" i="8"/>
  <c r="N6289" i="8"/>
  <c r="N6290" i="8"/>
  <c r="N6291" i="8"/>
  <c r="N6292" i="8"/>
  <c r="N6293" i="8"/>
  <c r="N6294" i="8"/>
  <c r="N6295" i="8"/>
  <c r="N6296" i="8"/>
  <c r="N6297" i="8"/>
  <c r="N6298" i="8"/>
  <c r="N6299" i="8"/>
  <c r="N6300" i="8"/>
  <c r="N6301" i="8"/>
  <c r="N6302" i="8"/>
  <c r="N6303" i="8"/>
  <c r="N6304" i="8"/>
  <c r="N6305" i="8"/>
  <c r="N6306" i="8"/>
  <c r="N6307" i="8"/>
  <c r="N6308" i="8"/>
  <c r="N6309" i="8"/>
  <c r="N6310" i="8"/>
  <c r="N6311" i="8"/>
  <c r="N6312" i="8"/>
  <c r="N6313" i="8"/>
  <c r="N6314" i="8"/>
  <c r="N6315" i="8"/>
  <c r="N6316" i="8"/>
  <c r="N6317" i="8"/>
  <c r="N6318" i="8"/>
  <c r="N6319" i="8"/>
  <c r="N6320" i="8"/>
  <c r="N6321" i="8"/>
  <c r="N6322" i="8"/>
  <c r="N6323" i="8"/>
  <c r="N6324" i="8"/>
  <c r="N6325" i="8"/>
  <c r="N6326" i="8"/>
  <c r="N6327" i="8"/>
  <c r="N6328" i="8"/>
  <c r="N6329" i="8"/>
  <c r="N6330" i="8"/>
  <c r="N6331" i="8"/>
  <c r="N6332" i="8"/>
  <c r="N6333" i="8"/>
  <c r="N6334" i="8"/>
  <c r="N6335" i="8"/>
  <c r="N6336" i="8"/>
  <c r="N6337" i="8"/>
  <c r="N6338" i="8"/>
  <c r="N6339" i="8"/>
  <c r="N6340" i="8"/>
  <c r="N6341" i="8"/>
  <c r="N6342" i="8"/>
  <c r="N6343" i="8"/>
  <c r="N6344" i="8"/>
  <c r="N6345" i="8"/>
  <c r="N6346" i="8"/>
  <c r="N6347" i="8"/>
  <c r="N6348" i="8"/>
  <c r="N6349" i="8"/>
  <c r="N6350" i="8"/>
  <c r="N6351" i="8"/>
  <c r="N6352" i="8"/>
  <c r="N6353" i="8"/>
  <c r="N6354" i="8"/>
  <c r="N6355" i="8"/>
  <c r="N6356" i="8"/>
  <c r="N6357" i="8"/>
  <c r="N6358" i="8"/>
  <c r="N6359" i="8"/>
  <c r="N6360" i="8"/>
  <c r="N6361" i="8"/>
  <c r="N6362" i="8"/>
  <c r="N6363" i="8"/>
  <c r="N6364" i="8"/>
  <c r="N6365" i="8"/>
  <c r="N6366" i="8"/>
  <c r="N6367" i="8"/>
  <c r="N6368" i="8"/>
  <c r="N6369" i="8"/>
  <c r="N6370" i="8"/>
  <c r="N6371" i="8"/>
  <c r="N6372" i="8"/>
  <c r="N6373" i="8"/>
  <c r="N6374" i="8"/>
  <c r="N6375" i="8"/>
  <c r="N6376" i="8"/>
  <c r="N6377" i="8"/>
  <c r="N6378" i="8"/>
  <c r="N6379" i="8"/>
  <c r="N6380" i="8"/>
  <c r="N6381" i="8"/>
  <c r="N6382" i="8"/>
  <c r="N6383" i="8"/>
  <c r="N6384" i="8"/>
  <c r="N6385" i="8"/>
  <c r="N6386" i="8"/>
  <c r="N6387" i="8"/>
  <c r="N6388" i="8"/>
  <c r="N6389" i="8"/>
  <c r="N6390" i="8"/>
  <c r="N6391" i="8"/>
  <c r="N6392" i="8"/>
  <c r="N6393" i="8"/>
  <c r="N6394" i="8"/>
  <c r="N6395" i="8"/>
  <c r="N6396" i="8"/>
  <c r="N6397" i="8"/>
  <c r="N6398" i="8"/>
  <c r="N6399" i="8"/>
  <c r="N6400" i="8"/>
  <c r="N6401" i="8"/>
  <c r="N6402" i="8"/>
  <c r="N6403" i="8"/>
  <c r="N6404" i="8"/>
  <c r="N6405" i="8"/>
  <c r="N6406" i="8"/>
  <c r="N6407" i="8"/>
  <c r="N6408" i="8"/>
  <c r="N6409" i="8"/>
  <c r="N6410" i="8"/>
  <c r="N6411" i="8"/>
  <c r="N6412" i="8"/>
  <c r="N6413" i="8"/>
  <c r="N6414" i="8"/>
  <c r="N6415" i="8"/>
  <c r="N6416" i="8"/>
  <c r="N6417" i="8"/>
  <c r="N6418" i="8"/>
  <c r="N6419" i="8"/>
  <c r="N6420" i="8"/>
  <c r="N6421" i="8"/>
  <c r="N6422" i="8"/>
  <c r="N6423" i="8"/>
  <c r="N6424" i="8"/>
  <c r="N6425" i="8"/>
  <c r="N6426" i="8"/>
  <c r="N6427" i="8"/>
  <c r="N6428" i="8"/>
  <c r="N6429" i="8"/>
  <c r="N6430" i="8"/>
  <c r="N6431" i="8"/>
  <c r="N6432" i="8"/>
  <c r="N6433" i="8"/>
  <c r="N6434" i="8"/>
  <c r="N6435" i="8"/>
  <c r="N6436" i="8"/>
  <c r="N6437" i="8"/>
  <c r="N6438" i="8"/>
  <c r="N6439" i="8"/>
  <c r="N6440" i="8"/>
  <c r="N6441" i="8"/>
  <c r="N6442" i="8"/>
  <c r="N6443" i="8"/>
  <c r="N6444" i="8"/>
  <c r="N6445" i="8"/>
  <c r="N6446" i="8"/>
  <c r="N6447" i="8"/>
  <c r="N6448" i="8"/>
  <c r="N6449" i="8"/>
  <c r="N6450" i="8"/>
  <c r="N6451" i="8"/>
  <c r="N6452" i="8"/>
  <c r="N6453" i="8"/>
  <c r="N6454" i="8"/>
  <c r="N6455" i="8"/>
  <c r="N6456" i="8"/>
  <c r="N6457" i="8"/>
  <c r="N6458" i="8"/>
  <c r="N6459" i="8"/>
  <c r="N6460" i="8"/>
  <c r="N6461" i="8"/>
  <c r="N6462" i="8"/>
  <c r="N6463" i="8"/>
  <c r="N6464" i="8"/>
  <c r="N6465" i="8"/>
  <c r="N6466" i="8"/>
  <c r="N6467" i="8"/>
  <c r="N6468" i="8"/>
  <c r="N6469" i="8"/>
  <c r="N6470" i="8"/>
  <c r="N6471" i="8"/>
  <c r="N6472" i="8"/>
  <c r="N6473" i="8"/>
  <c r="N6474" i="8"/>
  <c r="N6475" i="8"/>
  <c r="N6476" i="8"/>
  <c r="N6477" i="8"/>
  <c r="N6478" i="8"/>
  <c r="N6479" i="8"/>
  <c r="N6480" i="8"/>
  <c r="N6481" i="8"/>
  <c r="N6482" i="8"/>
  <c r="N6483" i="8"/>
  <c r="N6484" i="8"/>
  <c r="N6485" i="8"/>
  <c r="N6486" i="8"/>
  <c r="N6487" i="8"/>
  <c r="N6488" i="8"/>
  <c r="N6489" i="8"/>
  <c r="N6490" i="8"/>
  <c r="N6491" i="8"/>
  <c r="N6492" i="8"/>
  <c r="N6493" i="8"/>
  <c r="N6494" i="8"/>
  <c r="N6495" i="8"/>
  <c r="N6496" i="8"/>
  <c r="N6497" i="8"/>
  <c r="N6498" i="8"/>
  <c r="N6499" i="8"/>
  <c r="N6500" i="8"/>
  <c r="N6501" i="8"/>
  <c r="N6502" i="8"/>
  <c r="N6503" i="8"/>
  <c r="N6504" i="8"/>
  <c r="N6505" i="8"/>
  <c r="N6506" i="8"/>
  <c r="N6507" i="8"/>
  <c r="N6508" i="8"/>
  <c r="N6509" i="8"/>
  <c r="N6510" i="8"/>
  <c r="N6511" i="8"/>
  <c r="N6512" i="8"/>
  <c r="N6513" i="8"/>
  <c r="N6514" i="8"/>
  <c r="N6515" i="8"/>
  <c r="N6516" i="8"/>
  <c r="N6517" i="8"/>
  <c r="N6518" i="8"/>
  <c r="N6519" i="8"/>
  <c r="N6520" i="8"/>
  <c r="N6521" i="8"/>
  <c r="N6522" i="8"/>
  <c r="N6523" i="8"/>
  <c r="N6524" i="8"/>
  <c r="N6525" i="8"/>
  <c r="N6526" i="8"/>
  <c r="N6527" i="8"/>
  <c r="N6528" i="8"/>
  <c r="N6529" i="8"/>
  <c r="N6530" i="8"/>
  <c r="N6531" i="8"/>
  <c r="N6532" i="8"/>
  <c r="N6533" i="8"/>
  <c r="N6534" i="8"/>
  <c r="N6535" i="8"/>
  <c r="N6536" i="8"/>
  <c r="N6537" i="8"/>
  <c r="N6538" i="8"/>
  <c r="N6539" i="8"/>
  <c r="N6540" i="8"/>
  <c r="N6541" i="8"/>
  <c r="N6542" i="8"/>
  <c r="N6543" i="8"/>
  <c r="N6544" i="8"/>
  <c r="N6545" i="8"/>
  <c r="N6546" i="8"/>
  <c r="N6547" i="8"/>
  <c r="N6548" i="8"/>
  <c r="N6549" i="8"/>
  <c r="N6550" i="8"/>
  <c r="N6551" i="8"/>
  <c r="N6552" i="8"/>
  <c r="N6553" i="8"/>
  <c r="N6554" i="8"/>
  <c r="N6555" i="8"/>
  <c r="N6556" i="8"/>
  <c r="N6557" i="8"/>
  <c r="N6558" i="8"/>
  <c r="N6559" i="8"/>
  <c r="N6560" i="8"/>
  <c r="N6561" i="8"/>
  <c r="N6562" i="8"/>
  <c r="N6563" i="8"/>
  <c r="N6564" i="8"/>
  <c r="N6565" i="8"/>
  <c r="N6566" i="8"/>
  <c r="N6567" i="8"/>
  <c r="N6568" i="8"/>
  <c r="N6569" i="8"/>
  <c r="N6570" i="8"/>
  <c r="N6571" i="8"/>
  <c r="N6572" i="8"/>
  <c r="N6573" i="8"/>
  <c r="N6574" i="8"/>
  <c r="N6575" i="8"/>
  <c r="N6576" i="8"/>
  <c r="N6577" i="8"/>
  <c r="N6578" i="8"/>
  <c r="N6579" i="8"/>
  <c r="N6580" i="8"/>
  <c r="N6581" i="8"/>
  <c r="N6582" i="8"/>
  <c r="N6583" i="8"/>
  <c r="N6584" i="8"/>
  <c r="N6585" i="8"/>
  <c r="N6586" i="8"/>
  <c r="N6587" i="8"/>
  <c r="N6588" i="8"/>
  <c r="N6589" i="8"/>
  <c r="N6590" i="8"/>
  <c r="N6591" i="8"/>
  <c r="N6592" i="8"/>
  <c r="N6593" i="8"/>
  <c r="N6594" i="8"/>
  <c r="N6595" i="8"/>
  <c r="N6596" i="8"/>
  <c r="N6597" i="8"/>
  <c r="N6598" i="8"/>
  <c r="N6599" i="8"/>
  <c r="N6600" i="8"/>
  <c r="N6601" i="8"/>
  <c r="N6602" i="8"/>
  <c r="N6603" i="8"/>
  <c r="N6604" i="8"/>
  <c r="N6605" i="8"/>
  <c r="N6606" i="8"/>
  <c r="N6607" i="8"/>
  <c r="N6608" i="8"/>
  <c r="N6609" i="8"/>
  <c r="N6610" i="8"/>
  <c r="N6611" i="8"/>
  <c r="N6612" i="8"/>
  <c r="N6613" i="8"/>
  <c r="N6614" i="8"/>
  <c r="N6615" i="8"/>
  <c r="N6616" i="8"/>
  <c r="N6617" i="8"/>
  <c r="N6618" i="8"/>
  <c r="N6619" i="8"/>
  <c r="N6620" i="8"/>
  <c r="N6621" i="8"/>
  <c r="N6622" i="8"/>
  <c r="N6623" i="8"/>
  <c r="N6624" i="8"/>
  <c r="N6625" i="8"/>
  <c r="N6626" i="8"/>
  <c r="N6627" i="8"/>
  <c r="N6628" i="8"/>
  <c r="N6629" i="8"/>
  <c r="N6630" i="8"/>
  <c r="N6631" i="8"/>
  <c r="N6632" i="8"/>
  <c r="N6633" i="8"/>
  <c r="N6634" i="8"/>
  <c r="N6635" i="8"/>
  <c r="N6636" i="8"/>
  <c r="N6637" i="8"/>
  <c r="N6638" i="8"/>
  <c r="N6639" i="8"/>
  <c r="N6640" i="8"/>
  <c r="N6641" i="8"/>
  <c r="N6642" i="8"/>
  <c r="N6643" i="8"/>
  <c r="N6644" i="8"/>
  <c r="N6645" i="8"/>
  <c r="N6646" i="8"/>
  <c r="N6647" i="8"/>
  <c r="N6648" i="8"/>
  <c r="N6649" i="8"/>
  <c r="N6650" i="8"/>
  <c r="N6651" i="8"/>
  <c r="N6652" i="8"/>
  <c r="N6653" i="8"/>
  <c r="N6654" i="8"/>
  <c r="N6655" i="8"/>
  <c r="N6656" i="8"/>
  <c r="N6657" i="8"/>
  <c r="N6658" i="8"/>
  <c r="N6659" i="8"/>
  <c r="N6660" i="8"/>
  <c r="N6661" i="8"/>
  <c r="N6662" i="8"/>
  <c r="N6663" i="8"/>
  <c r="N6664" i="8"/>
  <c r="N6665" i="8"/>
  <c r="N6666" i="8"/>
  <c r="N6667" i="8"/>
  <c r="N6668" i="8"/>
  <c r="N6669" i="8"/>
  <c r="N6670" i="8"/>
  <c r="N6671" i="8"/>
  <c r="N6672" i="8"/>
  <c r="N6673" i="8"/>
  <c r="N6674" i="8"/>
  <c r="N6675" i="8"/>
  <c r="N6676" i="8"/>
  <c r="N6677" i="8"/>
  <c r="N6678" i="8"/>
  <c r="N6679" i="8"/>
  <c r="N6680" i="8"/>
  <c r="N6681" i="8"/>
  <c r="N6682" i="8"/>
  <c r="N6683" i="8"/>
  <c r="N6684" i="8"/>
  <c r="N6685" i="8"/>
  <c r="N6686" i="8"/>
  <c r="N6687" i="8"/>
  <c r="N6688" i="8"/>
  <c r="N6689" i="8"/>
  <c r="N6690" i="8"/>
  <c r="N6691" i="8"/>
  <c r="N6692" i="8"/>
  <c r="N6693" i="8"/>
  <c r="N6694" i="8"/>
  <c r="N6695" i="8"/>
  <c r="N6696" i="8"/>
  <c r="N6697" i="8"/>
  <c r="N6698" i="8"/>
  <c r="N6699" i="8"/>
  <c r="N6700" i="8"/>
  <c r="N6701" i="8"/>
  <c r="N6702" i="8"/>
  <c r="N6703" i="8"/>
  <c r="N6704" i="8"/>
  <c r="N6705" i="8"/>
  <c r="N6706" i="8"/>
  <c r="N6707" i="8"/>
  <c r="N6708" i="8"/>
  <c r="N6709" i="8"/>
  <c r="N6710" i="8"/>
  <c r="N6711" i="8"/>
  <c r="N6712" i="8"/>
  <c r="N6713" i="8"/>
  <c r="N6714" i="8"/>
  <c r="N6715" i="8"/>
  <c r="N6716" i="8"/>
  <c r="N6717" i="8"/>
  <c r="N6718" i="8"/>
  <c r="N6719" i="8"/>
  <c r="N6720" i="8"/>
  <c r="N6721" i="8"/>
  <c r="N6722" i="8"/>
  <c r="N6723" i="8"/>
  <c r="N6724" i="8"/>
  <c r="N6725" i="8"/>
  <c r="N6726" i="8"/>
  <c r="N6727" i="8"/>
  <c r="N6728" i="8"/>
  <c r="N6729" i="8"/>
  <c r="N6730" i="8"/>
  <c r="N6731" i="8"/>
  <c r="N6732" i="8"/>
  <c r="N6733" i="8"/>
  <c r="N6734" i="8"/>
  <c r="N6735" i="8"/>
  <c r="N6736" i="8"/>
  <c r="N6737" i="8"/>
  <c r="N6738" i="8"/>
  <c r="N6739" i="8"/>
  <c r="N6740" i="8"/>
  <c r="N6741" i="8"/>
  <c r="N6742" i="8"/>
  <c r="N6743" i="8"/>
  <c r="N6744" i="8"/>
  <c r="N6745" i="8"/>
  <c r="N6746" i="8"/>
  <c r="N6747" i="8"/>
  <c r="N6748" i="8"/>
  <c r="N6749" i="8"/>
  <c r="N6750" i="8"/>
  <c r="N6751" i="8"/>
  <c r="N6752" i="8"/>
  <c r="N6753" i="8"/>
  <c r="N6754" i="8"/>
  <c r="N6755" i="8"/>
  <c r="N6756" i="8"/>
  <c r="N6757" i="8"/>
  <c r="N6758" i="8"/>
  <c r="N6759" i="8"/>
  <c r="N6760" i="8"/>
  <c r="N6761" i="8"/>
  <c r="N6762" i="8"/>
  <c r="N6763" i="8"/>
  <c r="N6764" i="8"/>
  <c r="N6765" i="8"/>
  <c r="N6766" i="8"/>
  <c r="N6767" i="8"/>
  <c r="N6768" i="8"/>
  <c r="N6769" i="8"/>
  <c r="N6770" i="8"/>
  <c r="N6771" i="8"/>
  <c r="N6772" i="8"/>
  <c r="N6773" i="8"/>
  <c r="N6774" i="8"/>
  <c r="N6775" i="8"/>
  <c r="N6776" i="8"/>
  <c r="N6777" i="8"/>
  <c r="N6778" i="8"/>
  <c r="N6779" i="8"/>
  <c r="N6780" i="8"/>
  <c r="N6781" i="8"/>
  <c r="N6782" i="8"/>
  <c r="N6783" i="8"/>
  <c r="N6784" i="8"/>
  <c r="N6785" i="8"/>
  <c r="N6786" i="8"/>
  <c r="N6787" i="8"/>
  <c r="N6788" i="8"/>
  <c r="N6789" i="8"/>
  <c r="N6790" i="8"/>
  <c r="N6791" i="8"/>
  <c r="N6792" i="8"/>
  <c r="N6793" i="8"/>
  <c r="N6794" i="8"/>
  <c r="N6795" i="8"/>
  <c r="N6796" i="8"/>
  <c r="N6797" i="8"/>
  <c r="N6798" i="8"/>
  <c r="N6799" i="8"/>
  <c r="N6800" i="8"/>
  <c r="N6801" i="8"/>
  <c r="N6802" i="8"/>
  <c r="N6803" i="8"/>
  <c r="N6804" i="8"/>
  <c r="N6805" i="8"/>
  <c r="N6806" i="8"/>
  <c r="N6807" i="8"/>
  <c r="N6808" i="8"/>
  <c r="N6809" i="8"/>
  <c r="N6810" i="8"/>
  <c r="N6811" i="8"/>
  <c r="N6812" i="8"/>
  <c r="N6813" i="8"/>
  <c r="N6814" i="8"/>
  <c r="N6815" i="8"/>
  <c r="N6816" i="8"/>
  <c r="N6817" i="8"/>
  <c r="N6818" i="8"/>
  <c r="N6819" i="8"/>
  <c r="N6820" i="8"/>
  <c r="N6821" i="8"/>
  <c r="N6822" i="8"/>
  <c r="N6823" i="8"/>
  <c r="N6824" i="8"/>
  <c r="N6825" i="8"/>
  <c r="N6826" i="8"/>
  <c r="N6827" i="8"/>
  <c r="N6828" i="8"/>
  <c r="N6829" i="8"/>
  <c r="N6830" i="8"/>
  <c r="N6831" i="8"/>
  <c r="N6832" i="8"/>
  <c r="N6833" i="8"/>
  <c r="N6834" i="8"/>
  <c r="N6835" i="8"/>
  <c r="N6836" i="8"/>
  <c r="N6837" i="8"/>
  <c r="N6838" i="8"/>
  <c r="N6839" i="8"/>
  <c r="N6840" i="8"/>
  <c r="N6841" i="8"/>
  <c r="N6842" i="8"/>
  <c r="N6843" i="8"/>
  <c r="N6844" i="8"/>
  <c r="N6845" i="8"/>
  <c r="N6846" i="8"/>
  <c r="N6847" i="8"/>
  <c r="N6848" i="8"/>
  <c r="N6849" i="8"/>
  <c r="N6850" i="8"/>
  <c r="N6851" i="8"/>
  <c r="N6852" i="8"/>
  <c r="N6853" i="8"/>
  <c r="N6854" i="8"/>
  <c r="N6855" i="8"/>
  <c r="N6856" i="8"/>
  <c r="N6857" i="8"/>
  <c r="N6858" i="8"/>
  <c r="N6859" i="8"/>
  <c r="N6860" i="8"/>
  <c r="N6861" i="8"/>
  <c r="N6862" i="8"/>
  <c r="N6863" i="8"/>
  <c r="N6864" i="8"/>
  <c r="N6865" i="8"/>
  <c r="N6866" i="8"/>
  <c r="N6867" i="8"/>
  <c r="N6868" i="8"/>
  <c r="N6869" i="8"/>
  <c r="N6870" i="8"/>
  <c r="N6871" i="8"/>
  <c r="N6872" i="8"/>
  <c r="N6873" i="8"/>
  <c r="N6874" i="8"/>
  <c r="N6875" i="8"/>
  <c r="N6876" i="8"/>
  <c r="N6877" i="8"/>
  <c r="N6878" i="8"/>
  <c r="N6879" i="8"/>
  <c r="N6880" i="8"/>
  <c r="N6881" i="8"/>
  <c r="N6882" i="8"/>
  <c r="N6883" i="8"/>
  <c r="N6884" i="8"/>
  <c r="N6885" i="8"/>
  <c r="N6886" i="8"/>
  <c r="N6887" i="8"/>
  <c r="N6888" i="8"/>
  <c r="N6889" i="8"/>
  <c r="N6890" i="8"/>
  <c r="N6891" i="8"/>
  <c r="N6892" i="8"/>
  <c r="N6893" i="8"/>
  <c r="N6894" i="8"/>
  <c r="N6895" i="8"/>
  <c r="N6896" i="8"/>
  <c r="N6897" i="8"/>
  <c r="N6898" i="8"/>
  <c r="N6899" i="8"/>
  <c r="N6900" i="8"/>
  <c r="N6901" i="8"/>
  <c r="N6902" i="8"/>
  <c r="N6903" i="8"/>
  <c r="N6904" i="8"/>
  <c r="N6905" i="8"/>
  <c r="N6906" i="8"/>
  <c r="N6907" i="8"/>
  <c r="N6908" i="8"/>
  <c r="N6909" i="8"/>
  <c r="N6910" i="8"/>
  <c r="N6911" i="8"/>
  <c r="N6912" i="8"/>
  <c r="N6913" i="8"/>
  <c r="N6914" i="8"/>
  <c r="N6915" i="8"/>
  <c r="N6916" i="8"/>
  <c r="N6917" i="8"/>
  <c r="N6918" i="8"/>
  <c r="N6919" i="8"/>
  <c r="N6920" i="8"/>
  <c r="N6921" i="8"/>
  <c r="N6922" i="8"/>
  <c r="N6923" i="8"/>
  <c r="N6924" i="8"/>
  <c r="N6925" i="8"/>
  <c r="N6926" i="8"/>
  <c r="N6927" i="8"/>
  <c r="N6928" i="8"/>
  <c r="N6929" i="8"/>
  <c r="N6930" i="8"/>
  <c r="N6931" i="8"/>
  <c r="N6932" i="8"/>
  <c r="N6933" i="8"/>
  <c r="N6934" i="8"/>
  <c r="N6935" i="8"/>
  <c r="N6936" i="8"/>
  <c r="N6937" i="8"/>
  <c r="N6938" i="8"/>
  <c r="N6939" i="8"/>
  <c r="N6940" i="8"/>
  <c r="N6941" i="8"/>
  <c r="N6942" i="8"/>
  <c r="N6943" i="8"/>
  <c r="N6944" i="8"/>
  <c r="N6945" i="8"/>
  <c r="N6946" i="8"/>
  <c r="N6947" i="8"/>
  <c r="N6948" i="8"/>
  <c r="N6949" i="8"/>
  <c r="N6950" i="8"/>
  <c r="N6951" i="8"/>
  <c r="N6952" i="8"/>
  <c r="N6953" i="8"/>
  <c r="N6954" i="8"/>
  <c r="N6955" i="8"/>
  <c r="N6956" i="8"/>
  <c r="N6957" i="8"/>
  <c r="N6958" i="8"/>
  <c r="N6959" i="8"/>
  <c r="N6960" i="8"/>
  <c r="N6961" i="8"/>
  <c r="N6962" i="8"/>
  <c r="N6963" i="8"/>
  <c r="N6964" i="8"/>
  <c r="N6965" i="8"/>
  <c r="N6966" i="8"/>
  <c r="N6967" i="8"/>
  <c r="N6968" i="8"/>
  <c r="N6969" i="8"/>
  <c r="N6970" i="8"/>
  <c r="N6971" i="8"/>
  <c r="N6972" i="8"/>
  <c r="N6973" i="8"/>
  <c r="N6974" i="8"/>
  <c r="N6975" i="8"/>
  <c r="N6976" i="8"/>
  <c r="N6977" i="8"/>
  <c r="N6978" i="8"/>
  <c r="N6979" i="8"/>
  <c r="N6980" i="8"/>
  <c r="N6981" i="8"/>
  <c r="N6982" i="8"/>
  <c r="N6983" i="8"/>
  <c r="N6984" i="8"/>
  <c r="N6985" i="8"/>
  <c r="N6986" i="8"/>
  <c r="N6987" i="8"/>
  <c r="N6988" i="8"/>
  <c r="N6989" i="8"/>
  <c r="N6990" i="8"/>
  <c r="N6991" i="8"/>
  <c r="N6992" i="8"/>
  <c r="N6993" i="8"/>
  <c r="N6994" i="8"/>
  <c r="N6995" i="8"/>
  <c r="N6996" i="8"/>
  <c r="N6997" i="8"/>
  <c r="N6998" i="8"/>
  <c r="N6999" i="8"/>
  <c r="N7000" i="8"/>
  <c r="N7001" i="8"/>
  <c r="N7002" i="8"/>
  <c r="N7003" i="8"/>
  <c r="N7004" i="8"/>
  <c r="N7005" i="8"/>
  <c r="N7006" i="8"/>
  <c r="N7007" i="8"/>
  <c r="N7008" i="8"/>
  <c r="N7009" i="8"/>
  <c r="N7010" i="8"/>
  <c r="N7011" i="8"/>
  <c r="N7012" i="8"/>
  <c r="N7013" i="8"/>
  <c r="N7014" i="8"/>
  <c r="N7015" i="8"/>
  <c r="N7016" i="8"/>
  <c r="N7017" i="8"/>
  <c r="N7018" i="8"/>
  <c r="N7019" i="8"/>
  <c r="N7020" i="8"/>
  <c r="N7021" i="8"/>
  <c r="N7022" i="8"/>
  <c r="N7023" i="8"/>
  <c r="N7024" i="8"/>
  <c r="N7025" i="8"/>
  <c r="N7026" i="8"/>
  <c r="N7027" i="8"/>
  <c r="N7028" i="8"/>
  <c r="N7029" i="8"/>
  <c r="N7030" i="8"/>
  <c r="N7031" i="8"/>
  <c r="N7032" i="8"/>
  <c r="N7033" i="8"/>
  <c r="N7034" i="8"/>
  <c r="N7035" i="8"/>
  <c r="N7036" i="8"/>
  <c r="N7037" i="8"/>
  <c r="N7038" i="8"/>
  <c r="N7039" i="8"/>
  <c r="N7040" i="8"/>
  <c r="N7041" i="8"/>
  <c r="N7042" i="8"/>
  <c r="N7043" i="8"/>
  <c r="N7044" i="8"/>
  <c r="N7045" i="8"/>
  <c r="N7046" i="8"/>
  <c r="N7047" i="8"/>
  <c r="N7048" i="8"/>
  <c r="N7049" i="8"/>
  <c r="N7050" i="8"/>
  <c r="N7051" i="8"/>
  <c r="N7052" i="8"/>
  <c r="N7053" i="8"/>
  <c r="N7054" i="8"/>
  <c r="N7055" i="8"/>
  <c r="N7056" i="8"/>
  <c r="N7057" i="8"/>
  <c r="N7058" i="8"/>
  <c r="N7059" i="8"/>
  <c r="N7060" i="8"/>
  <c r="N7061" i="8"/>
  <c r="N7062" i="8"/>
  <c r="N7063" i="8"/>
  <c r="N7064" i="8"/>
  <c r="N7065" i="8"/>
  <c r="N7066" i="8"/>
  <c r="N7067" i="8"/>
  <c r="N7068" i="8"/>
  <c r="N7069" i="8"/>
  <c r="N7070" i="8"/>
  <c r="N7071" i="8"/>
  <c r="N7072" i="8"/>
  <c r="N7073" i="8"/>
  <c r="N7074" i="8"/>
  <c r="N7075" i="8"/>
  <c r="N7076" i="8"/>
  <c r="N7077" i="8"/>
  <c r="N7078" i="8"/>
  <c r="N7079" i="8"/>
  <c r="N7080" i="8"/>
  <c r="N7081" i="8"/>
  <c r="N7082" i="8"/>
  <c r="N7083" i="8"/>
  <c r="N7084" i="8"/>
  <c r="N7085" i="8"/>
  <c r="N7086" i="8"/>
  <c r="N7087" i="8"/>
  <c r="N7088" i="8"/>
  <c r="N7089" i="8"/>
  <c r="N7090" i="8"/>
  <c r="N7091" i="8"/>
  <c r="N7092" i="8"/>
  <c r="N7093" i="8"/>
  <c r="N7094" i="8"/>
  <c r="N7095" i="8"/>
  <c r="N7096" i="8"/>
  <c r="N7097" i="8"/>
  <c r="N7098" i="8"/>
  <c r="N7099" i="8"/>
  <c r="N7100" i="8"/>
  <c r="N7101" i="8"/>
  <c r="N7102" i="8"/>
  <c r="N7103" i="8"/>
  <c r="N7104" i="8"/>
  <c r="N7105" i="8"/>
  <c r="N7106" i="8"/>
  <c r="N7107" i="8"/>
  <c r="N7108" i="8"/>
  <c r="N7109" i="8"/>
  <c r="N7110" i="8"/>
  <c r="N7111" i="8"/>
  <c r="N7112" i="8"/>
  <c r="N7113" i="8"/>
  <c r="N7114" i="8"/>
  <c r="N7115" i="8"/>
  <c r="N7116" i="8"/>
  <c r="N7117" i="8"/>
  <c r="N7118" i="8"/>
  <c r="N7119" i="8"/>
  <c r="N7120" i="8"/>
  <c r="N7121" i="8"/>
  <c r="N7122" i="8"/>
  <c r="N7123" i="8"/>
  <c r="N7124" i="8"/>
  <c r="N7125" i="8"/>
  <c r="N7126" i="8"/>
  <c r="N7127" i="8"/>
  <c r="N7128" i="8"/>
  <c r="N7129" i="8"/>
  <c r="N7130" i="8"/>
  <c r="N7131" i="8"/>
  <c r="N7132" i="8"/>
  <c r="N7133" i="8"/>
  <c r="N7134" i="8"/>
  <c r="N7135" i="8"/>
  <c r="N7136" i="8"/>
  <c r="N7137" i="8"/>
  <c r="N7138" i="8"/>
  <c r="N7139" i="8"/>
  <c r="N7140" i="8"/>
  <c r="N7141" i="8"/>
  <c r="N7142" i="8"/>
  <c r="N7143" i="8"/>
  <c r="N7144" i="8"/>
  <c r="N7145" i="8"/>
  <c r="N7146" i="8"/>
  <c r="N7147" i="8"/>
  <c r="N7148" i="8"/>
  <c r="N7149" i="8"/>
  <c r="N7150" i="8"/>
  <c r="N7151" i="8"/>
  <c r="N7152" i="8"/>
  <c r="N7153" i="8"/>
  <c r="N7154" i="8"/>
  <c r="N7155" i="8"/>
  <c r="N7156" i="8"/>
  <c r="N7157" i="8"/>
  <c r="N7158" i="8"/>
  <c r="N7159" i="8"/>
  <c r="N7160" i="8"/>
  <c r="N7161" i="8"/>
  <c r="N7162" i="8"/>
  <c r="N7163" i="8"/>
  <c r="N7164" i="8"/>
  <c r="N7165" i="8"/>
  <c r="N7166" i="8"/>
  <c r="N7167" i="8"/>
  <c r="N7168" i="8"/>
  <c r="N7169" i="8"/>
  <c r="N7170" i="8"/>
  <c r="N7171" i="8"/>
  <c r="N7172" i="8"/>
  <c r="N7173" i="8"/>
  <c r="N7174" i="8"/>
  <c r="N7175" i="8"/>
  <c r="N7176" i="8"/>
  <c r="N7177" i="8"/>
  <c r="N7178" i="8"/>
  <c r="N7179" i="8"/>
  <c r="N7180" i="8"/>
  <c r="N7181" i="8"/>
  <c r="N7182" i="8"/>
  <c r="N7183" i="8"/>
  <c r="N7184" i="8"/>
  <c r="N7185" i="8"/>
  <c r="N7186" i="8"/>
  <c r="N7187" i="8"/>
  <c r="N7188" i="8"/>
  <c r="N7189" i="8"/>
  <c r="N7190" i="8"/>
  <c r="N7191" i="8"/>
  <c r="N7192" i="8"/>
  <c r="N7193" i="8"/>
  <c r="N7194" i="8"/>
  <c r="N7195" i="8"/>
  <c r="N7196" i="8"/>
  <c r="N7197" i="8"/>
  <c r="N7198" i="8"/>
  <c r="N7199" i="8"/>
  <c r="N7200" i="8"/>
  <c r="N7201" i="8"/>
  <c r="N7202" i="8"/>
  <c r="N7203" i="8"/>
  <c r="N7204" i="8"/>
  <c r="N7205" i="8"/>
  <c r="N7206" i="8"/>
  <c r="N7207" i="8"/>
  <c r="N7208" i="8"/>
  <c r="N7209" i="8"/>
  <c r="N7210" i="8"/>
  <c r="N7211" i="8"/>
  <c r="N7212" i="8"/>
  <c r="N7213" i="8"/>
  <c r="N7214" i="8"/>
  <c r="N7215" i="8"/>
  <c r="N7216" i="8"/>
  <c r="N7217" i="8"/>
  <c r="N7218" i="8"/>
  <c r="N7219" i="8"/>
  <c r="N7220" i="8"/>
  <c r="N7221" i="8"/>
  <c r="N7222" i="8"/>
  <c r="N7223" i="8"/>
  <c r="N7224" i="8"/>
  <c r="N7225" i="8"/>
  <c r="N7226" i="8"/>
  <c r="N7227" i="8"/>
  <c r="N7228" i="8"/>
  <c r="N7229" i="8"/>
  <c r="N7230" i="8"/>
  <c r="N7231" i="8"/>
  <c r="N7232" i="8"/>
  <c r="N7233" i="8"/>
  <c r="N7234" i="8"/>
  <c r="N7235" i="8"/>
  <c r="N7236" i="8"/>
  <c r="N7237" i="8"/>
  <c r="N7238" i="8"/>
  <c r="N7239" i="8"/>
  <c r="N7240" i="8"/>
  <c r="N7241" i="8"/>
  <c r="N7242" i="8"/>
  <c r="N7243" i="8"/>
  <c r="N7244" i="8"/>
  <c r="N7245" i="8"/>
  <c r="N7246" i="8"/>
  <c r="N7247" i="8"/>
  <c r="N7248" i="8"/>
  <c r="N7249" i="8"/>
  <c r="N7250" i="8"/>
  <c r="N7251" i="8"/>
  <c r="N7252" i="8"/>
  <c r="N7253" i="8"/>
  <c r="N7254" i="8"/>
  <c r="N7255" i="8"/>
  <c r="N7256" i="8"/>
  <c r="N7257" i="8"/>
  <c r="N7258" i="8"/>
  <c r="N7259" i="8"/>
  <c r="N7260" i="8"/>
  <c r="N7261" i="8"/>
  <c r="N7262" i="8"/>
  <c r="N7263" i="8"/>
  <c r="N7264" i="8"/>
  <c r="N7265" i="8"/>
  <c r="N7266" i="8"/>
  <c r="N7267" i="8"/>
  <c r="N7268" i="8"/>
  <c r="N7269" i="8"/>
  <c r="N7270" i="8"/>
  <c r="N7271" i="8"/>
  <c r="N7272" i="8"/>
  <c r="N7273" i="8"/>
  <c r="N7274" i="8"/>
  <c r="N7275" i="8"/>
  <c r="N7276" i="8"/>
  <c r="N7277" i="8"/>
  <c r="N7278" i="8"/>
  <c r="N7279" i="8"/>
  <c r="N7280" i="8"/>
  <c r="N7281" i="8"/>
  <c r="N7282" i="8"/>
  <c r="N7283" i="8"/>
  <c r="N7284" i="8"/>
  <c r="N7285" i="8"/>
  <c r="N7286" i="8"/>
  <c r="N7287" i="8"/>
  <c r="N7288" i="8"/>
  <c r="N7289" i="8"/>
  <c r="N7290" i="8"/>
  <c r="N7291" i="8"/>
  <c r="N7292" i="8"/>
  <c r="N7293" i="8"/>
  <c r="N7294" i="8"/>
  <c r="N7295" i="8"/>
  <c r="N7296" i="8"/>
  <c r="N7297" i="8"/>
  <c r="N7298" i="8"/>
  <c r="N7299" i="8"/>
  <c r="N7300" i="8"/>
  <c r="N7301" i="8"/>
  <c r="N7302" i="8"/>
  <c r="N7303" i="8"/>
  <c r="N7304" i="8"/>
  <c r="N7305" i="8"/>
  <c r="N7306" i="8"/>
  <c r="N7307" i="8"/>
  <c r="N7308" i="8"/>
  <c r="N7309" i="8"/>
  <c r="N7310" i="8"/>
  <c r="N7311" i="8"/>
  <c r="N7312" i="8"/>
  <c r="N7313" i="8"/>
  <c r="N7314" i="8"/>
  <c r="N7315" i="8"/>
  <c r="N7316" i="8"/>
  <c r="N7317" i="8"/>
  <c r="N7318" i="8"/>
  <c r="N7319" i="8"/>
  <c r="N7320" i="8"/>
  <c r="N7321" i="8"/>
  <c r="N7322" i="8"/>
  <c r="N7323" i="8"/>
  <c r="N7324" i="8"/>
  <c r="N7325" i="8"/>
  <c r="N7326" i="8"/>
  <c r="N7327" i="8"/>
  <c r="N7328" i="8"/>
  <c r="N7329" i="8"/>
  <c r="N7330" i="8"/>
  <c r="N7331" i="8"/>
  <c r="N7332" i="8"/>
  <c r="N7333" i="8"/>
  <c r="N7334" i="8"/>
  <c r="N7335" i="8"/>
  <c r="N7336" i="8"/>
  <c r="N7337" i="8"/>
  <c r="N7338" i="8"/>
  <c r="N7339" i="8"/>
  <c r="N7340" i="8"/>
  <c r="N7341" i="8"/>
  <c r="N7342" i="8"/>
  <c r="N7343" i="8"/>
  <c r="N7344" i="8"/>
  <c r="N7345" i="8"/>
  <c r="N7346" i="8"/>
  <c r="N7347" i="8"/>
  <c r="N7348" i="8"/>
  <c r="N7349" i="8"/>
  <c r="N7350" i="8"/>
  <c r="N7351" i="8"/>
  <c r="N7352" i="8"/>
  <c r="N7353" i="8"/>
  <c r="N7354" i="8"/>
  <c r="N7355" i="8"/>
  <c r="N7356" i="8"/>
  <c r="N7357" i="8"/>
  <c r="N7358" i="8"/>
  <c r="N7359" i="8"/>
  <c r="N7360" i="8"/>
  <c r="N7361" i="8"/>
  <c r="N7362" i="8"/>
  <c r="N7363" i="8"/>
  <c r="N7364" i="8"/>
  <c r="N7365" i="8"/>
  <c r="N7366" i="8"/>
  <c r="N7367" i="8"/>
  <c r="N7368" i="8"/>
  <c r="N7369" i="8"/>
  <c r="N7370" i="8"/>
  <c r="N7371" i="8"/>
  <c r="N7372" i="8"/>
  <c r="N7373" i="8"/>
  <c r="N7374" i="8"/>
  <c r="N7375" i="8"/>
  <c r="N7376" i="8"/>
  <c r="N7377" i="8"/>
  <c r="N7378" i="8"/>
  <c r="N7379" i="8"/>
  <c r="N7380" i="8"/>
  <c r="N7381" i="8"/>
  <c r="N7382" i="8"/>
  <c r="N7383" i="8"/>
  <c r="N7384" i="8"/>
  <c r="N7385" i="8"/>
  <c r="N7386" i="8"/>
  <c r="N7387" i="8"/>
  <c r="N7388" i="8"/>
  <c r="N7389" i="8"/>
  <c r="N7390" i="8"/>
  <c r="N7391" i="8"/>
  <c r="N7392" i="8"/>
  <c r="N7393" i="8"/>
  <c r="N7394" i="8"/>
  <c r="N7395" i="8"/>
  <c r="N7396" i="8"/>
  <c r="N7397" i="8"/>
  <c r="N7398" i="8"/>
  <c r="N7399" i="8"/>
  <c r="N7400" i="8"/>
  <c r="N7401" i="8"/>
  <c r="N7402" i="8"/>
  <c r="N7403" i="8"/>
  <c r="N7404" i="8"/>
  <c r="N7405" i="8"/>
  <c r="N7406" i="8"/>
  <c r="N7407" i="8"/>
  <c r="N7408" i="8"/>
  <c r="N7409" i="8"/>
  <c r="N7410" i="8"/>
  <c r="N7411" i="8"/>
  <c r="N7412" i="8"/>
  <c r="N7413" i="8"/>
  <c r="N7414" i="8"/>
  <c r="N7415" i="8"/>
  <c r="N7416" i="8"/>
  <c r="N7417" i="8"/>
  <c r="N7418" i="8"/>
  <c r="N7419" i="8"/>
  <c r="N7420" i="8"/>
  <c r="N7421" i="8"/>
  <c r="N7422" i="8"/>
  <c r="N7423" i="8"/>
  <c r="N7424" i="8"/>
  <c r="N7425" i="8"/>
  <c r="N7426" i="8"/>
  <c r="N7427" i="8"/>
  <c r="N7428" i="8"/>
  <c r="N7429" i="8"/>
  <c r="N7430" i="8"/>
  <c r="N7431" i="8"/>
  <c r="N7432" i="8"/>
  <c r="N7433" i="8"/>
  <c r="N7434" i="8"/>
  <c r="N7435" i="8"/>
  <c r="N7436" i="8"/>
  <c r="N7437" i="8"/>
  <c r="N7438" i="8"/>
  <c r="N7439" i="8"/>
  <c r="N7440" i="8"/>
  <c r="N7441" i="8"/>
  <c r="N7442" i="8"/>
  <c r="N7443" i="8"/>
  <c r="N7444" i="8"/>
  <c r="N7445" i="8"/>
  <c r="N7446" i="8"/>
  <c r="N7447" i="8"/>
  <c r="N7448" i="8"/>
  <c r="N7449" i="8"/>
  <c r="N7450" i="8"/>
  <c r="N7451" i="8"/>
  <c r="N7452" i="8"/>
  <c r="N7453" i="8"/>
  <c r="N7454" i="8"/>
  <c r="N7455" i="8"/>
  <c r="N7456" i="8"/>
  <c r="N7457" i="8"/>
  <c r="N7458" i="8"/>
  <c r="N7459" i="8"/>
  <c r="N7460" i="8"/>
  <c r="N7461" i="8"/>
  <c r="N7462" i="8"/>
  <c r="N7463" i="8"/>
  <c r="N7464" i="8"/>
  <c r="N7465" i="8"/>
  <c r="N7466" i="8"/>
  <c r="N7467" i="8"/>
  <c r="N7468" i="8"/>
  <c r="N7469" i="8"/>
  <c r="N7470" i="8"/>
  <c r="N7471" i="8"/>
  <c r="N7472" i="8"/>
  <c r="N7473" i="8"/>
  <c r="N7474" i="8"/>
  <c r="N7475" i="8"/>
  <c r="N7476" i="8"/>
  <c r="N7477" i="8"/>
  <c r="N7478" i="8"/>
  <c r="N7479" i="8"/>
  <c r="N7480" i="8"/>
  <c r="N7481" i="8"/>
  <c r="N7482" i="8"/>
  <c r="N7483" i="8"/>
  <c r="N7484" i="8"/>
  <c r="N7485" i="8"/>
  <c r="N7486" i="8"/>
  <c r="N7487" i="8"/>
  <c r="N7488" i="8"/>
  <c r="N7489" i="8"/>
  <c r="N7490" i="8"/>
  <c r="N7491" i="8"/>
  <c r="N7492" i="8"/>
  <c r="N7493" i="8"/>
  <c r="N7494" i="8"/>
  <c r="N7495" i="8"/>
  <c r="N7496" i="8"/>
  <c r="N7497" i="8"/>
  <c r="N7498" i="8"/>
  <c r="N7499" i="8"/>
  <c r="N7500" i="8"/>
  <c r="N7501" i="8"/>
  <c r="N7502" i="8"/>
  <c r="N7503" i="8"/>
  <c r="N7504" i="8"/>
  <c r="N7505" i="8"/>
  <c r="N7506" i="8"/>
  <c r="N7507" i="8"/>
  <c r="N7508" i="8"/>
  <c r="N7509" i="8"/>
  <c r="N7510" i="8"/>
  <c r="N7511" i="8"/>
  <c r="N7512" i="8"/>
  <c r="N7513" i="8"/>
  <c r="N7514" i="8"/>
  <c r="N7515" i="8"/>
  <c r="N7516" i="8"/>
  <c r="N7517" i="8"/>
  <c r="N7518" i="8"/>
  <c r="N7519" i="8"/>
  <c r="N7520" i="8"/>
  <c r="N7521" i="8"/>
  <c r="N7522" i="8"/>
  <c r="N7523" i="8"/>
  <c r="N7524" i="8"/>
  <c r="N7525" i="8"/>
  <c r="N7526" i="8"/>
  <c r="N7527" i="8"/>
  <c r="N7528" i="8"/>
  <c r="N7529" i="8"/>
  <c r="N7530" i="8"/>
  <c r="N7531" i="8"/>
  <c r="N7532" i="8"/>
  <c r="N7533" i="8"/>
  <c r="N7534" i="8"/>
  <c r="N7535" i="8"/>
  <c r="N7536" i="8"/>
  <c r="N7537" i="8"/>
  <c r="N7538" i="8"/>
  <c r="N7539" i="8"/>
  <c r="N7540" i="8"/>
  <c r="N7541" i="8"/>
  <c r="N7542" i="8"/>
  <c r="N7543" i="8"/>
  <c r="N7544" i="8"/>
  <c r="N7545" i="8"/>
  <c r="N7546" i="8"/>
  <c r="N7547" i="8"/>
  <c r="N7548" i="8"/>
  <c r="N7549" i="8"/>
  <c r="N7550" i="8"/>
  <c r="N7551" i="8"/>
  <c r="N7552" i="8"/>
  <c r="N7553" i="8"/>
  <c r="N7554" i="8"/>
  <c r="N7555" i="8"/>
  <c r="N7556" i="8"/>
  <c r="N7557" i="8"/>
  <c r="N7558" i="8"/>
  <c r="N7559" i="8"/>
  <c r="N7560" i="8"/>
  <c r="N7561" i="8"/>
  <c r="N7562" i="8"/>
  <c r="N7563" i="8"/>
  <c r="N7564" i="8"/>
  <c r="N7565" i="8"/>
  <c r="N7566" i="8"/>
  <c r="N7567" i="8"/>
  <c r="N7568" i="8"/>
  <c r="N7569" i="8"/>
  <c r="N7570" i="8"/>
  <c r="N7571" i="8"/>
  <c r="N7572" i="8"/>
  <c r="N7573" i="8"/>
  <c r="N7574" i="8"/>
  <c r="N7575" i="8"/>
  <c r="N7576" i="8"/>
  <c r="N7577" i="8"/>
  <c r="N7578" i="8"/>
  <c r="N7579" i="8"/>
  <c r="N7580" i="8"/>
  <c r="N7581" i="8"/>
  <c r="N7582" i="8"/>
  <c r="N7583" i="8"/>
  <c r="N7584" i="8"/>
  <c r="N7585" i="8"/>
  <c r="N7586" i="8"/>
  <c r="N7587" i="8"/>
  <c r="N7588" i="8"/>
  <c r="N7589" i="8"/>
  <c r="N7590" i="8"/>
  <c r="N7591" i="8"/>
  <c r="N7592" i="8"/>
  <c r="N7593" i="8"/>
  <c r="N7594" i="8"/>
  <c r="N7595" i="8"/>
  <c r="N7596" i="8"/>
  <c r="N7597" i="8"/>
  <c r="N7598" i="8"/>
  <c r="N7599" i="8"/>
  <c r="N7600" i="8"/>
  <c r="N7601" i="8"/>
  <c r="N7602" i="8"/>
  <c r="N7603" i="8"/>
  <c r="N7604" i="8"/>
  <c r="N7605" i="8"/>
  <c r="N7606" i="8"/>
  <c r="N7607" i="8"/>
  <c r="N7608" i="8"/>
  <c r="N7609" i="8"/>
  <c r="N7610" i="8"/>
  <c r="N7611" i="8"/>
  <c r="N7612" i="8"/>
  <c r="N7613" i="8"/>
  <c r="N7614" i="8"/>
  <c r="N7615" i="8"/>
  <c r="N7616" i="8"/>
  <c r="N7617" i="8"/>
  <c r="N7618" i="8"/>
  <c r="N7619" i="8"/>
  <c r="N7620" i="8"/>
  <c r="N7621" i="8"/>
  <c r="N7622" i="8"/>
  <c r="N7623" i="8"/>
  <c r="N7624" i="8"/>
  <c r="N7625" i="8"/>
  <c r="N7626" i="8"/>
  <c r="N7627" i="8"/>
  <c r="N7628" i="8"/>
  <c r="N7629" i="8"/>
  <c r="N7630" i="8"/>
  <c r="N7631" i="8"/>
  <c r="N7632" i="8"/>
  <c r="N7633" i="8"/>
  <c r="N7634" i="8"/>
  <c r="N7635" i="8"/>
  <c r="N7636" i="8"/>
  <c r="N7637" i="8"/>
  <c r="N7638" i="8"/>
  <c r="N7639" i="8"/>
  <c r="N7640" i="8"/>
  <c r="N7641" i="8"/>
  <c r="N7642" i="8"/>
  <c r="N7643" i="8"/>
  <c r="N7644" i="8"/>
  <c r="N7645" i="8"/>
  <c r="N7646" i="8"/>
  <c r="N7647" i="8"/>
  <c r="N7648" i="8"/>
  <c r="N7649" i="8"/>
  <c r="N7650" i="8"/>
  <c r="N7651" i="8"/>
  <c r="N7652" i="8"/>
  <c r="N7653" i="8"/>
  <c r="N7654" i="8"/>
  <c r="N7655" i="8"/>
  <c r="N7656" i="8"/>
  <c r="N7657" i="8"/>
  <c r="N7658" i="8"/>
  <c r="N7659" i="8"/>
  <c r="N7660" i="8"/>
  <c r="N7661" i="8"/>
  <c r="N7662" i="8"/>
  <c r="N7663" i="8"/>
  <c r="N7664" i="8"/>
  <c r="N7665" i="8"/>
  <c r="N7666" i="8"/>
  <c r="N7667" i="8"/>
  <c r="N7668" i="8"/>
  <c r="N7669" i="8"/>
  <c r="N7670" i="8"/>
  <c r="N7671" i="8"/>
  <c r="N7672" i="8"/>
  <c r="N7673" i="8"/>
  <c r="N7674" i="8"/>
  <c r="N7675" i="8"/>
  <c r="N7676" i="8"/>
  <c r="N7677" i="8"/>
  <c r="N7678" i="8"/>
  <c r="N7679" i="8"/>
  <c r="N7680" i="8"/>
  <c r="N7681" i="8"/>
  <c r="N7682" i="8"/>
  <c r="N7683" i="8"/>
  <c r="N7684" i="8"/>
  <c r="N7685" i="8"/>
  <c r="N7686" i="8"/>
  <c r="N7687" i="8"/>
  <c r="N7688" i="8"/>
  <c r="N7689" i="8"/>
  <c r="N7690" i="8"/>
  <c r="N7691" i="8"/>
  <c r="N7692" i="8"/>
  <c r="N7693" i="8"/>
  <c r="N7694" i="8"/>
  <c r="N7695" i="8"/>
  <c r="N7696" i="8"/>
  <c r="N7697" i="8"/>
  <c r="N7698" i="8"/>
  <c r="N7699" i="8"/>
  <c r="N7700" i="8"/>
  <c r="N7701" i="8"/>
  <c r="N7702" i="8"/>
  <c r="N7703" i="8"/>
  <c r="N7704" i="8"/>
  <c r="N7705" i="8"/>
  <c r="N7706" i="8"/>
  <c r="N7707" i="8"/>
  <c r="N7708" i="8"/>
  <c r="N7709" i="8"/>
  <c r="N7710" i="8"/>
  <c r="N7711" i="8"/>
  <c r="N7712" i="8"/>
  <c r="N7713" i="8"/>
  <c r="N7714" i="8"/>
  <c r="N7715" i="8"/>
  <c r="N7716" i="8"/>
  <c r="N7717" i="8"/>
  <c r="N7718" i="8"/>
  <c r="N7719" i="8"/>
  <c r="N7720" i="8"/>
  <c r="N7721" i="8"/>
  <c r="N7722" i="8"/>
  <c r="N7723" i="8"/>
  <c r="N7724" i="8"/>
  <c r="N7725" i="8"/>
  <c r="N7726" i="8"/>
  <c r="N7727" i="8"/>
  <c r="N7728" i="8"/>
  <c r="N7729" i="8"/>
  <c r="N7730" i="8"/>
  <c r="N7731" i="8"/>
  <c r="N7732" i="8"/>
  <c r="N7733" i="8"/>
  <c r="N7734" i="8"/>
  <c r="N7735" i="8"/>
  <c r="N7736" i="8"/>
  <c r="N7737" i="8"/>
  <c r="N7738" i="8"/>
  <c r="N7739" i="8"/>
  <c r="N7740" i="8"/>
  <c r="N7741" i="8"/>
  <c r="N7742" i="8"/>
  <c r="N7743" i="8"/>
  <c r="N7744" i="8"/>
  <c r="N7745" i="8"/>
  <c r="N7746" i="8"/>
  <c r="N7747" i="8"/>
  <c r="N7748" i="8"/>
  <c r="N7749" i="8"/>
  <c r="N7750" i="8"/>
  <c r="N7751" i="8"/>
  <c r="N7752" i="8"/>
  <c r="N7753" i="8"/>
  <c r="N7754" i="8"/>
  <c r="N7755" i="8"/>
  <c r="N7756" i="8"/>
  <c r="N7757" i="8"/>
  <c r="N7758" i="8"/>
  <c r="N7759" i="8"/>
  <c r="N7760" i="8"/>
  <c r="N7761" i="8"/>
  <c r="N7762" i="8"/>
  <c r="N7763" i="8"/>
  <c r="N7764" i="8"/>
  <c r="N7765" i="8"/>
  <c r="N7766" i="8"/>
  <c r="N7767" i="8"/>
  <c r="N7768" i="8"/>
  <c r="N7769" i="8"/>
  <c r="N7770" i="8"/>
  <c r="N7771" i="8"/>
  <c r="N7772" i="8"/>
  <c r="N7773" i="8"/>
  <c r="N7774" i="8"/>
  <c r="N7775" i="8"/>
  <c r="N7776" i="8"/>
  <c r="N7777" i="8"/>
  <c r="N7778" i="8"/>
  <c r="N7779" i="8"/>
  <c r="N7780" i="8"/>
  <c r="N7781" i="8"/>
  <c r="N7782" i="8"/>
  <c r="N7783" i="8"/>
  <c r="N7784" i="8"/>
  <c r="N7785" i="8"/>
  <c r="N7786" i="8"/>
  <c r="N7787" i="8"/>
  <c r="N7788" i="8"/>
  <c r="N7789" i="8"/>
  <c r="N7790" i="8"/>
  <c r="N7791" i="8"/>
  <c r="N7792" i="8"/>
  <c r="N7793" i="8"/>
  <c r="N7794" i="8"/>
  <c r="N7795" i="8"/>
  <c r="N7796" i="8"/>
  <c r="N7797" i="8"/>
  <c r="N7798" i="8"/>
  <c r="N7799" i="8"/>
  <c r="N7800" i="8"/>
  <c r="N7801" i="8"/>
  <c r="N7802" i="8"/>
  <c r="N7803" i="8"/>
  <c r="N7804" i="8"/>
  <c r="N7805" i="8"/>
  <c r="N7806" i="8"/>
  <c r="N7807" i="8"/>
  <c r="N7808" i="8"/>
  <c r="N7809" i="8"/>
  <c r="N7810" i="8"/>
  <c r="N7811" i="8"/>
  <c r="N7812" i="8"/>
  <c r="N7813" i="8"/>
  <c r="N7814" i="8"/>
  <c r="N7815" i="8"/>
  <c r="N7816" i="8"/>
  <c r="N7817" i="8"/>
  <c r="N7818" i="8"/>
  <c r="N7819" i="8"/>
  <c r="N7820" i="8"/>
  <c r="N7821" i="8"/>
  <c r="N7822" i="8"/>
  <c r="N7823" i="8"/>
  <c r="N7824" i="8"/>
  <c r="N7825" i="8"/>
  <c r="N7826" i="8"/>
  <c r="N7827" i="8"/>
  <c r="N7828" i="8"/>
  <c r="N7829" i="8"/>
  <c r="N7830" i="8"/>
  <c r="N7831" i="8"/>
  <c r="N7832" i="8"/>
  <c r="N7833" i="8"/>
  <c r="N7834" i="8"/>
  <c r="N7835" i="8"/>
  <c r="N7836" i="8"/>
  <c r="N7837" i="8"/>
  <c r="N7838" i="8"/>
  <c r="N7839" i="8"/>
  <c r="N7840" i="8"/>
  <c r="N7841" i="8"/>
  <c r="N7842" i="8"/>
  <c r="N7843" i="8"/>
  <c r="N7844" i="8"/>
  <c r="N7845" i="8"/>
  <c r="N7846" i="8"/>
  <c r="N7847" i="8"/>
  <c r="N7848" i="8"/>
  <c r="N7849" i="8"/>
  <c r="N7850" i="8"/>
  <c r="N7851" i="8"/>
  <c r="N7852" i="8"/>
  <c r="N7853" i="8"/>
  <c r="N7854" i="8"/>
  <c r="N7855" i="8"/>
  <c r="N7856" i="8"/>
  <c r="N7857" i="8"/>
  <c r="N7858" i="8"/>
  <c r="N7859" i="8"/>
  <c r="N7860" i="8"/>
  <c r="N7861" i="8"/>
  <c r="N7862" i="8"/>
  <c r="N7863" i="8"/>
  <c r="N7864" i="8"/>
  <c r="N7865" i="8"/>
  <c r="N7866" i="8"/>
  <c r="N7867" i="8"/>
  <c r="N7868" i="8"/>
  <c r="N7869" i="8"/>
  <c r="N7870" i="8"/>
  <c r="N7871" i="8"/>
  <c r="N7872" i="8"/>
  <c r="N7873" i="8"/>
  <c r="N7874" i="8"/>
  <c r="N7875" i="8"/>
  <c r="N7876" i="8"/>
  <c r="N7877" i="8"/>
  <c r="N7878" i="8"/>
  <c r="N7879" i="8"/>
  <c r="N7880" i="8"/>
  <c r="N7881" i="8"/>
  <c r="N7882" i="8"/>
  <c r="N7883" i="8"/>
  <c r="N7884" i="8"/>
  <c r="N7885" i="8"/>
  <c r="N7886" i="8"/>
  <c r="N7887" i="8"/>
  <c r="N7888" i="8"/>
  <c r="N7889" i="8"/>
  <c r="N7890" i="8"/>
  <c r="N7891" i="8"/>
  <c r="N7892" i="8"/>
  <c r="N7893" i="8"/>
  <c r="N7894" i="8"/>
  <c r="N7895" i="8"/>
  <c r="N7896" i="8"/>
  <c r="N7897" i="8"/>
  <c r="N7898" i="8"/>
  <c r="N7899" i="8"/>
  <c r="N7900" i="8"/>
  <c r="N7901" i="8"/>
  <c r="N7902" i="8"/>
  <c r="N7903" i="8"/>
  <c r="N7904" i="8"/>
  <c r="N7905" i="8"/>
  <c r="N7906" i="8"/>
  <c r="N7907" i="8"/>
  <c r="N7908" i="8"/>
  <c r="N7909" i="8"/>
  <c r="N7910" i="8"/>
  <c r="N7911" i="8"/>
  <c r="N7912" i="8"/>
  <c r="N7913" i="8"/>
  <c r="N7914" i="8"/>
  <c r="N7915" i="8"/>
  <c r="N7916" i="8"/>
  <c r="N7917" i="8"/>
  <c r="N7918" i="8"/>
  <c r="N7919" i="8"/>
  <c r="N7920" i="8"/>
  <c r="N7921" i="8"/>
  <c r="N7922" i="8"/>
  <c r="N7923" i="8"/>
  <c r="N7924" i="8"/>
  <c r="N7925" i="8"/>
  <c r="N7926" i="8"/>
  <c r="N7927" i="8"/>
  <c r="N7928" i="8"/>
  <c r="N7929" i="8"/>
  <c r="N7930" i="8"/>
  <c r="N7931" i="8"/>
  <c r="N7932" i="8"/>
  <c r="N7933" i="8"/>
  <c r="N7934" i="8"/>
  <c r="N7935" i="8"/>
  <c r="N7936" i="8"/>
  <c r="N7937" i="8"/>
  <c r="N7938" i="8"/>
  <c r="N7939" i="8"/>
  <c r="N7940" i="8"/>
  <c r="N7941" i="8"/>
  <c r="N7942" i="8"/>
  <c r="N7943" i="8"/>
  <c r="N7944" i="8"/>
  <c r="N7945" i="8"/>
  <c r="N7946" i="8"/>
  <c r="N7947" i="8"/>
  <c r="N7948" i="8"/>
  <c r="N7949" i="8"/>
  <c r="N7950" i="8"/>
  <c r="N7951" i="8"/>
  <c r="N7952" i="8"/>
  <c r="N7953" i="8"/>
  <c r="N7954" i="8"/>
  <c r="N7955" i="8"/>
  <c r="N7956" i="8"/>
  <c r="N7957" i="8"/>
  <c r="N7958" i="8"/>
  <c r="N7959" i="8"/>
  <c r="N7960" i="8"/>
  <c r="N7961" i="8"/>
  <c r="N7962" i="8"/>
  <c r="N7963" i="8"/>
  <c r="N7964" i="8"/>
  <c r="N7965" i="8"/>
  <c r="N7966" i="8"/>
  <c r="N7967" i="8"/>
  <c r="N7968" i="8"/>
  <c r="N7969" i="8"/>
  <c r="N7970" i="8"/>
  <c r="N7971" i="8"/>
  <c r="N7972" i="8"/>
  <c r="N7973" i="8"/>
  <c r="N7974" i="8"/>
  <c r="N7975" i="8"/>
  <c r="N7976" i="8"/>
  <c r="N7977" i="8"/>
  <c r="N7978" i="8"/>
  <c r="N7979" i="8"/>
  <c r="N7980" i="8"/>
  <c r="N7981" i="8"/>
  <c r="N7982" i="8"/>
  <c r="N7983" i="8"/>
  <c r="N7984" i="8"/>
  <c r="N7985" i="8"/>
  <c r="N7986" i="8"/>
  <c r="N7987" i="8"/>
  <c r="N7988" i="8"/>
  <c r="N7989" i="8"/>
  <c r="N7990" i="8"/>
  <c r="N7991" i="8"/>
  <c r="N7992" i="8"/>
  <c r="N7993" i="8"/>
  <c r="N7994" i="8"/>
  <c r="N7995" i="8"/>
  <c r="N7996" i="8"/>
  <c r="N7997" i="8"/>
  <c r="N7998" i="8"/>
  <c r="N7999" i="8"/>
  <c r="N8000" i="8"/>
  <c r="N8001" i="8"/>
  <c r="N8002" i="8"/>
  <c r="N8003" i="8"/>
  <c r="N8004" i="8"/>
  <c r="N8005" i="8"/>
  <c r="N8006" i="8"/>
  <c r="N8007" i="8"/>
  <c r="N8008" i="8"/>
  <c r="N8009" i="8"/>
  <c r="N8010" i="8"/>
  <c r="N8011" i="8"/>
  <c r="N8012" i="8"/>
  <c r="N8013" i="8"/>
  <c r="N8014" i="8"/>
  <c r="N8015" i="8"/>
  <c r="N8016" i="8"/>
  <c r="N8017" i="8"/>
  <c r="N8018" i="8"/>
  <c r="N8019" i="8"/>
  <c r="N8020" i="8"/>
  <c r="N8021" i="8"/>
  <c r="N8022" i="8"/>
  <c r="N8023" i="8"/>
  <c r="N8024" i="8"/>
  <c r="N8025" i="8"/>
  <c r="N8026" i="8"/>
  <c r="N8027" i="8"/>
  <c r="N8028" i="8"/>
  <c r="N8029" i="8"/>
  <c r="N8030" i="8"/>
  <c r="N8031" i="8"/>
  <c r="N8032" i="8"/>
  <c r="N8033" i="8"/>
  <c r="N8034" i="8"/>
  <c r="N8035" i="8"/>
  <c r="N8036" i="8"/>
  <c r="N8037" i="8"/>
  <c r="N8038" i="8"/>
  <c r="N8039" i="8"/>
  <c r="N8040" i="8"/>
  <c r="N8041" i="8"/>
  <c r="N8042" i="8"/>
  <c r="N8043" i="8"/>
  <c r="N8044" i="8"/>
  <c r="N8045" i="8"/>
  <c r="N8046" i="8"/>
  <c r="N8047" i="8"/>
  <c r="N8048" i="8"/>
  <c r="N8049" i="8"/>
  <c r="N8050" i="8"/>
  <c r="N8051" i="8"/>
  <c r="N8052" i="8"/>
  <c r="N8053" i="8"/>
  <c r="N8054" i="8"/>
  <c r="N8055" i="8"/>
  <c r="N8056" i="8"/>
  <c r="N8057" i="8"/>
  <c r="N8058" i="8"/>
  <c r="N8059" i="8"/>
  <c r="N8060" i="8"/>
  <c r="N8061" i="8"/>
  <c r="N8062" i="8"/>
  <c r="N8063" i="8"/>
  <c r="N8064" i="8"/>
  <c r="N8065" i="8"/>
  <c r="N8066" i="8"/>
  <c r="N8067" i="8"/>
  <c r="N8068" i="8"/>
  <c r="N8069" i="8"/>
  <c r="N8070" i="8"/>
  <c r="N8071" i="8"/>
  <c r="N8072" i="8"/>
  <c r="N8073" i="8"/>
  <c r="N8074" i="8"/>
  <c r="N8075" i="8"/>
  <c r="N8076" i="8"/>
  <c r="N8077" i="8"/>
  <c r="N8078" i="8"/>
  <c r="N8079" i="8"/>
  <c r="N8080" i="8"/>
  <c r="N8081" i="8"/>
  <c r="N8082" i="8"/>
  <c r="N8083" i="8"/>
  <c r="N8084" i="8"/>
  <c r="N8085" i="8"/>
  <c r="N8086" i="8"/>
  <c r="N8087" i="8"/>
  <c r="N8088" i="8"/>
  <c r="N8089" i="8"/>
  <c r="N8090" i="8"/>
  <c r="N8091" i="8"/>
  <c r="N8092" i="8"/>
  <c r="N8093" i="8"/>
  <c r="N8094" i="8"/>
  <c r="N8095" i="8"/>
  <c r="N8096" i="8"/>
  <c r="N8097" i="8"/>
  <c r="N8098" i="8"/>
  <c r="N8099" i="8"/>
  <c r="N8100" i="8"/>
  <c r="N8101" i="8"/>
  <c r="N8102" i="8"/>
  <c r="N8103" i="8"/>
  <c r="N8104" i="8"/>
  <c r="N8105" i="8"/>
  <c r="N8106" i="8"/>
  <c r="N8107" i="8"/>
  <c r="N8108" i="8"/>
  <c r="N8109" i="8"/>
  <c r="N8110" i="8"/>
  <c r="N8111" i="8"/>
  <c r="N8112" i="8"/>
  <c r="N8113" i="8"/>
  <c r="N8114" i="8"/>
  <c r="N8115" i="8"/>
  <c r="N8116" i="8"/>
  <c r="N8117" i="8"/>
  <c r="N8118" i="8"/>
  <c r="N8119" i="8"/>
  <c r="N8120" i="8"/>
  <c r="N8121" i="8"/>
  <c r="N8122" i="8"/>
  <c r="N8123" i="8"/>
  <c r="N8124" i="8"/>
  <c r="N8125" i="8"/>
  <c r="N8126" i="8"/>
  <c r="N8127" i="8"/>
  <c r="N8128" i="8"/>
  <c r="N8129" i="8"/>
  <c r="N8130" i="8"/>
  <c r="N8131" i="8"/>
  <c r="N8132" i="8"/>
  <c r="N8133" i="8"/>
  <c r="N8134" i="8"/>
  <c r="N8135" i="8"/>
  <c r="N8136" i="8"/>
  <c r="N8137" i="8"/>
  <c r="N8138" i="8"/>
  <c r="N8139" i="8"/>
  <c r="N8140" i="8"/>
  <c r="N8141" i="8"/>
  <c r="N8142" i="8"/>
  <c r="N8143" i="8"/>
  <c r="N8144" i="8"/>
  <c r="N8145" i="8"/>
  <c r="N8146" i="8"/>
  <c r="N8147" i="8"/>
  <c r="N8148" i="8"/>
  <c r="N8149" i="8"/>
  <c r="N8150" i="8"/>
  <c r="N8151" i="8"/>
  <c r="N8152" i="8"/>
  <c r="N8153" i="8"/>
  <c r="N8154" i="8"/>
  <c r="N8155" i="8"/>
  <c r="N8156" i="8"/>
  <c r="N8157" i="8"/>
  <c r="N8158" i="8"/>
  <c r="N8159" i="8"/>
  <c r="N8160" i="8"/>
  <c r="N8161" i="8"/>
  <c r="N8162" i="8"/>
  <c r="N8163" i="8"/>
  <c r="N8164" i="8"/>
  <c r="N8165" i="8"/>
  <c r="N8166" i="8"/>
  <c r="N8167" i="8"/>
  <c r="N8168" i="8"/>
  <c r="N8169" i="8"/>
  <c r="N8170" i="8"/>
  <c r="N8171" i="8"/>
  <c r="N8172" i="8"/>
  <c r="N8173" i="8"/>
  <c r="N8174" i="8"/>
  <c r="N8175" i="8"/>
  <c r="N8176" i="8"/>
  <c r="N8177" i="8"/>
  <c r="N8178" i="8"/>
  <c r="N8179" i="8"/>
  <c r="N8180" i="8"/>
  <c r="N8181" i="8"/>
  <c r="N8182" i="8"/>
  <c r="N8183" i="8"/>
  <c r="N8184" i="8"/>
  <c r="N8185" i="8"/>
  <c r="N8186" i="8"/>
  <c r="N8187" i="8"/>
  <c r="N8188" i="8"/>
  <c r="N8189" i="8"/>
  <c r="N8190" i="8"/>
  <c r="N8191" i="8"/>
  <c r="N8192" i="8"/>
  <c r="N8193" i="8"/>
  <c r="N8194" i="8"/>
  <c r="N8195" i="8"/>
  <c r="N8196" i="8"/>
  <c r="N8197" i="8"/>
  <c r="N8198" i="8"/>
  <c r="N8199" i="8"/>
  <c r="N8200" i="8"/>
  <c r="N8201" i="8"/>
  <c r="N8202" i="8"/>
  <c r="N8203" i="8"/>
  <c r="N8204" i="8"/>
  <c r="N8205" i="8"/>
  <c r="N8206" i="8"/>
  <c r="N8207" i="8"/>
  <c r="N8208" i="8"/>
  <c r="N8209" i="8"/>
  <c r="N8210" i="8"/>
  <c r="N8211" i="8"/>
  <c r="N8212" i="8"/>
  <c r="N8213" i="8"/>
  <c r="N8214" i="8"/>
  <c r="N8215" i="8"/>
  <c r="N8216" i="8"/>
  <c r="N8217" i="8"/>
  <c r="N8218" i="8"/>
  <c r="N8219" i="8"/>
  <c r="N8220" i="8"/>
  <c r="N8221" i="8"/>
  <c r="N8222" i="8"/>
  <c r="N8223" i="8"/>
  <c r="N8224" i="8"/>
  <c r="N8225" i="8"/>
  <c r="N8226" i="8"/>
  <c r="N8227" i="8"/>
  <c r="N8228" i="8"/>
  <c r="N8229" i="8"/>
  <c r="N8230" i="8"/>
  <c r="N8231" i="8"/>
  <c r="N8232" i="8"/>
  <c r="N8233" i="8"/>
  <c r="N8234" i="8"/>
  <c r="N8235" i="8"/>
  <c r="N8236" i="8"/>
  <c r="N8237" i="8"/>
  <c r="N8238" i="8"/>
  <c r="N8239" i="8"/>
  <c r="N8240" i="8"/>
  <c r="N8241" i="8"/>
  <c r="N8242" i="8"/>
  <c r="N8243" i="8"/>
  <c r="N8244" i="8"/>
  <c r="N8245" i="8"/>
  <c r="N8246" i="8"/>
  <c r="N8247" i="8"/>
  <c r="N8248" i="8"/>
  <c r="N8249" i="8"/>
  <c r="N8250" i="8"/>
  <c r="N8251" i="8"/>
  <c r="N8252" i="8"/>
  <c r="N8253" i="8"/>
  <c r="N8254" i="8"/>
  <c r="N8255" i="8"/>
  <c r="N8256" i="8"/>
  <c r="N8257" i="8"/>
  <c r="N8258" i="8"/>
  <c r="N8259" i="8"/>
  <c r="N8260" i="8"/>
  <c r="N8261" i="8"/>
  <c r="N8262" i="8"/>
  <c r="N8263" i="8"/>
  <c r="N8264" i="8"/>
  <c r="N8265" i="8"/>
  <c r="N8266" i="8"/>
  <c r="N8267" i="8"/>
  <c r="N8268" i="8"/>
  <c r="N8269" i="8"/>
  <c r="N8270" i="8"/>
  <c r="N8271" i="8"/>
  <c r="N8272" i="8"/>
  <c r="N8273" i="8"/>
  <c r="N8274" i="8"/>
  <c r="N8275" i="8"/>
  <c r="N8276" i="8"/>
  <c r="N8277" i="8"/>
  <c r="N8278" i="8"/>
  <c r="N8279" i="8"/>
  <c r="N8280" i="8"/>
  <c r="N8281" i="8"/>
  <c r="N8282" i="8"/>
  <c r="N8283" i="8"/>
  <c r="N8284" i="8"/>
  <c r="N8285" i="8"/>
  <c r="N8286" i="8"/>
  <c r="N8287" i="8"/>
  <c r="N8288" i="8"/>
  <c r="N8289" i="8"/>
  <c r="N8290" i="8"/>
  <c r="N8291" i="8"/>
  <c r="N8292" i="8"/>
  <c r="N8293" i="8"/>
  <c r="N8294" i="8"/>
  <c r="N8295" i="8"/>
  <c r="N8296" i="8"/>
  <c r="N8297" i="8"/>
  <c r="N8298" i="8"/>
  <c r="N8299" i="8"/>
  <c r="N8300" i="8"/>
  <c r="N8301" i="8"/>
  <c r="N8302" i="8"/>
  <c r="N8303" i="8"/>
  <c r="N8304" i="8"/>
  <c r="N8305" i="8"/>
  <c r="N8306" i="8"/>
  <c r="N8307" i="8"/>
  <c r="N8308" i="8"/>
  <c r="N8309" i="8"/>
  <c r="N8310" i="8"/>
  <c r="N8311" i="8"/>
  <c r="N8312" i="8"/>
  <c r="N8313" i="8"/>
  <c r="N8314" i="8"/>
  <c r="N8315" i="8"/>
  <c r="N8316" i="8"/>
  <c r="N8317" i="8"/>
  <c r="N8318" i="8"/>
  <c r="N8319" i="8"/>
  <c r="N8320" i="8"/>
  <c r="N8321" i="8"/>
  <c r="N8322" i="8"/>
  <c r="N8323" i="8"/>
  <c r="N8324" i="8"/>
  <c r="N8325" i="8"/>
  <c r="N8326" i="8"/>
  <c r="N8327" i="8"/>
  <c r="N8328" i="8"/>
  <c r="N8329" i="8"/>
  <c r="N8330" i="8"/>
  <c r="N8331" i="8"/>
  <c r="N8332" i="8"/>
  <c r="N8333" i="8"/>
  <c r="N8334" i="8"/>
  <c r="N8335" i="8"/>
  <c r="N8336" i="8"/>
  <c r="N8337" i="8"/>
  <c r="N8338" i="8"/>
  <c r="N8339" i="8"/>
  <c r="N8340" i="8"/>
  <c r="N8341" i="8"/>
  <c r="N8342" i="8"/>
  <c r="N8343" i="8"/>
  <c r="N8344" i="8"/>
  <c r="N8345" i="8"/>
  <c r="N8346" i="8"/>
  <c r="N8347" i="8"/>
  <c r="N8348" i="8"/>
  <c r="N8349" i="8"/>
  <c r="N8350" i="8"/>
  <c r="N8351" i="8"/>
  <c r="N8352" i="8"/>
  <c r="N8353" i="8"/>
  <c r="N8354" i="8"/>
  <c r="N8355" i="8"/>
  <c r="N8356" i="8"/>
  <c r="N8357" i="8"/>
  <c r="N8358" i="8"/>
  <c r="N8359" i="8"/>
  <c r="N8360" i="8"/>
  <c r="N8361" i="8"/>
  <c r="N8362" i="8"/>
  <c r="N8363" i="8"/>
  <c r="N8364" i="8"/>
  <c r="N8365" i="8"/>
  <c r="N8366" i="8"/>
  <c r="N8367" i="8"/>
  <c r="N8368" i="8"/>
  <c r="N8369" i="8"/>
  <c r="N8370" i="8"/>
  <c r="N8371" i="8"/>
  <c r="N8372" i="8"/>
  <c r="N8373" i="8"/>
  <c r="N8374" i="8"/>
  <c r="N8375" i="8"/>
  <c r="N8376" i="8"/>
  <c r="N8377" i="8"/>
  <c r="N8378" i="8"/>
  <c r="N8379" i="8"/>
  <c r="N8380" i="8"/>
  <c r="N8381" i="8"/>
  <c r="N8382" i="8"/>
  <c r="N8383" i="8"/>
  <c r="N8384" i="8"/>
  <c r="N8385" i="8"/>
  <c r="N8386" i="8"/>
  <c r="N8387" i="8"/>
  <c r="N8388" i="8"/>
  <c r="N8389" i="8"/>
  <c r="N8390" i="8"/>
  <c r="N8391" i="8"/>
  <c r="N8392" i="8"/>
  <c r="N8393" i="8"/>
  <c r="N8394" i="8"/>
  <c r="N8395" i="8"/>
  <c r="N8396" i="8"/>
  <c r="N8397" i="8"/>
  <c r="N8398" i="8"/>
  <c r="N8399" i="8"/>
  <c r="N8400" i="8"/>
  <c r="N8401" i="8"/>
  <c r="N8402" i="8"/>
  <c r="N8403" i="8"/>
  <c r="N8404" i="8"/>
  <c r="N8405" i="8"/>
  <c r="N8406" i="8"/>
  <c r="N8407" i="8"/>
  <c r="N8408" i="8"/>
  <c r="N8409" i="8"/>
  <c r="N8410" i="8"/>
  <c r="N8411" i="8"/>
  <c r="N8412" i="8"/>
  <c r="N8413" i="8"/>
  <c r="N8414" i="8"/>
  <c r="N8415" i="8"/>
  <c r="N8416" i="8"/>
  <c r="N8417" i="8"/>
  <c r="N8418" i="8"/>
  <c r="N8419" i="8"/>
  <c r="N8420" i="8"/>
  <c r="N8421" i="8"/>
  <c r="N8422" i="8"/>
  <c r="N8423" i="8"/>
  <c r="N8424" i="8"/>
  <c r="N8425" i="8"/>
  <c r="N8426" i="8"/>
  <c r="N8427" i="8"/>
  <c r="N8428" i="8"/>
  <c r="N8429" i="8"/>
  <c r="N8430" i="8"/>
  <c r="N8431" i="8"/>
  <c r="N8432" i="8"/>
  <c r="N8433" i="8"/>
  <c r="N8434" i="8"/>
  <c r="N8435" i="8"/>
  <c r="N8436" i="8"/>
  <c r="N8437" i="8"/>
  <c r="N8438" i="8"/>
  <c r="N8439" i="8"/>
  <c r="N8440" i="8"/>
  <c r="N8441" i="8"/>
  <c r="N8442" i="8"/>
  <c r="N8443" i="8"/>
  <c r="N8444" i="8"/>
  <c r="N8445" i="8"/>
  <c r="N8446" i="8"/>
  <c r="N8447" i="8"/>
  <c r="N8448" i="8"/>
  <c r="N8449" i="8"/>
  <c r="N8450" i="8"/>
  <c r="N8451" i="8"/>
  <c r="N8452" i="8"/>
  <c r="N8453" i="8"/>
  <c r="N8454" i="8"/>
  <c r="N8455" i="8"/>
  <c r="N8456" i="8"/>
  <c r="N8457" i="8"/>
  <c r="N8458" i="8"/>
  <c r="N8459" i="8"/>
  <c r="N8460" i="8"/>
  <c r="N8461" i="8"/>
  <c r="N8462" i="8"/>
  <c r="N8463" i="8"/>
  <c r="N8464" i="8"/>
  <c r="N8465" i="8"/>
  <c r="N8466" i="8"/>
  <c r="N8467" i="8"/>
  <c r="N8468" i="8"/>
  <c r="N8469" i="8"/>
  <c r="N8470" i="8"/>
  <c r="N8471" i="8"/>
  <c r="N8472" i="8"/>
  <c r="N8473" i="8"/>
  <c r="N8474" i="8"/>
  <c r="N8475" i="8"/>
  <c r="N8476" i="8"/>
  <c r="N8477" i="8"/>
  <c r="N8478" i="8"/>
  <c r="N8479" i="8"/>
  <c r="N8480" i="8"/>
  <c r="N8481" i="8"/>
  <c r="N8482" i="8"/>
  <c r="N8483" i="8"/>
  <c r="N8484" i="8"/>
  <c r="N8485" i="8"/>
  <c r="N8486" i="8"/>
  <c r="N8487" i="8"/>
  <c r="N8488" i="8"/>
  <c r="N8489" i="8"/>
  <c r="N8490" i="8"/>
  <c r="N8491" i="8"/>
  <c r="N8492" i="8"/>
  <c r="N8493" i="8"/>
  <c r="N8494" i="8"/>
  <c r="N8495" i="8"/>
  <c r="N8496" i="8"/>
  <c r="N8497" i="8"/>
  <c r="N8498" i="8"/>
  <c r="N8499" i="8"/>
  <c r="N8500" i="8"/>
  <c r="N8501" i="8"/>
  <c r="N8502" i="8"/>
  <c r="N8503" i="8"/>
  <c r="N8504" i="8"/>
  <c r="N8505" i="8"/>
  <c r="N8506" i="8"/>
  <c r="N8507" i="8"/>
  <c r="N8508" i="8"/>
  <c r="N8509" i="8"/>
  <c r="N8510" i="8"/>
  <c r="N8511" i="8"/>
  <c r="N8512" i="8"/>
  <c r="N8513" i="8"/>
  <c r="N8514" i="8"/>
  <c r="N8515" i="8"/>
  <c r="N8516" i="8"/>
  <c r="N8517" i="8"/>
  <c r="N8518" i="8"/>
  <c r="N8519" i="8"/>
  <c r="N8520" i="8"/>
  <c r="N8521" i="8"/>
  <c r="N8522" i="8"/>
  <c r="N8523" i="8"/>
  <c r="N8524" i="8"/>
  <c r="N8525" i="8"/>
  <c r="N8526" i="8"/>
  <c r="N8527" i="8"/>
  <c r="N8528" i="8"/>
  <c r="N8529" i="8"/>
  <c r="N8530" i="8"/>
  <c r="N8531" i="8"/>
  <c r="N8532" i="8"/>
  <c r="N8533" i="8"/>
  <c r="N8534" i="8"/>
  <c r="N8535" i="8"/>
  <c r="N8536" i="8"/>
  <c r="N8537" i="8"/>
  <c r="N8538" i="8"/>
  <c r="N8539" i="8"/>
  <c r="N8540" i="8"/>
  <c r="N8541" i="8"/>
  <c r="N8542" i="8"/>
  <c r="N8543" i="8"/>
  <c r="N8544" i="8"/>
  <c r="N8545" i="8"/>
  <c r="N8546" i="8"/>
  <c r="N8547" i="8"/>
  <c r="N8548" i="8"/>
  <c r="N8549" i="8"/>
  <c r="N8550" i="8"/>
  <c r="N8551" i="8"/>
  <c r="N8552" i="8"/>
  <c r="N8553" i="8"/>
  <c r="N8554" i="8"/>
  <c r="N8555" i="8"/>
  <c r="N8556" i="8"/>
  <c r="N8557" i="8"/>
  <c r="N8558" i="8"/>
  <c r="N8559" i="8"/>
  <c r="N8560" i="8"/>
  <c r="N8561" i="8"/>
  <c r="N8562" i="8"/>
  <c r="N8563" i="8"/>
  <c r="N8564" i="8"/>
  <c r="N8565" i="8"/>
  <c r="N8566" i="8"/>
  <c r="N8567" i="8"/>
  <c r="N8568" i="8"/>
  <c r="N8569" i="8"/>
  <c r="N8570" i="8"/>
  <c r="N8571" i="8"/>
  <c r="N8572" i="8"/>
  <c r="N8573" i="8"/>
  <c r="N8574" i="8"/>
  <c r="N8575" i="8"/>
  <c r="N8576" i="8"/>
  <c r="N8577" i="8"/>
  <c r="N8578" i="8"/>
  <c r="N8579" i="8"/>
  <c r="N8580" i="8"/>
  <c r="N8581" i="8"/>
  <c r="N8582" i="8"/>
  <c r="N8583" i="8"/>
  <c r="N8584" i="8"/>
  <c r="N8585" i="8"/>
  <c r="N8586" i="8"/>
  <c r="N8587" i="8"/>
  <c r="N8588" i="8"/>
  <c r="N8589" i="8"/>
  <c r="N8590" i="8"/>
  <c r="N8591" i="8"/>
  <c r="N8592" i="8"/>
  <c r="N8593" i="8"/>
  <c r="N8594" i="8"/>
  <c r="N8595" i="8"/>
  <c r="N8596" i="8"/>
  <c r="N8597" i="8"/>
  <c r="N8598" i="8"/>
  <c r="N8599" i="8"/>
  <c r="N8600" i="8"/>
  <c r="N8601" i="8"/>
  <c r="N8602" i="8"/>
  <c r="N8603" i="8"/>
  <c r="N8604" i="8"/>
  <c r="N8605" i="8"/>
  <c r="N8606" i="8"/>
  <c r="N8607" i="8"/>
  <c r="N8608" i="8"/>
  <c r="N8609" i="8"/>
  <c r="N8610" i="8"/>
  <c r="N8611" i="8"/>
  <c r="N8612" i="8"/>
  <c r="N8613" i="8"/>
  <c r="N8614" i="8"/>
  <c r="N8615" i="8"/>
  <c r="N8616" i="8"/>
  <c r="N8617" i="8"/>
  <c r="N8618" i="8"/>
  <c r="N8619" i="8"/>
  <c r="N8620" i="8"/>
  <c r="N8621" i="8"/>
  <c r="N8622" i="8"/>
  <c r="N8623" i="8"/>
  <c r="N8624" i="8"/>
  <c r="N8625" i="8"/>
  <c r="N8626" i="8"/>
  <c r="N8627" i="8"/>
  <c r="N8628" i="8"/>
  <c r="N8629" i="8"/>
  <c r="N8630" i="8"/>
  <c r="N8631" i="8"/>
  <c r="N8632" i="8"/>
  <c r="N8633" i="8"/>
  <c r="N8634" i="8"/>
  <c r="N8635" i="8"/>
  <c r="N8636" i="8"/>
  <c r="N8637" i="8"/>
  <c r="N8638" i="8"/>
  <c r="N8639" i="8"/>
  <c r="N8640" i="8"/>
  <c r="N8641" i="8"/>
  <c r="N8642" i="8"/>
  <c r="N8643" i="8"/>
  <c r="N8644" i="8"/>
  <c r="N8645" i="8"/>
  <c r="N8646" i="8"/>
  <c r="N8647" i="8"/>
  <c r="N8648" i="8"/>
  <c r="N8649" i="8"/>
  <c r="N8650" i="8"/>
  <c r="N8651" i="8"/>
  <c r="N8652" i="8"/>
  <c r="N8653" i="8"/>
  <c r="N8654" i="8"/>
  <c r="N8655" i="8"/>
  <c r="N8656" i="8"/>
  <c r="N8657" i="8"/>
  <c r="N8658" i="8"/>
  <c r="N8659" i="8"/>
  <c r="N8660" i="8"/>
  <c r="N8661" i="8"/>
  <c r="N8662" i="8"/>
  <c r="N8663" i="8"/>
  <c r="N8664" i="8"/>
  <c r="N8665" i="8"/>
  <c r="N8666" i="8"/>
  <c r="N8667" i="8"/>
  <c r="N8668" i="8"/>
  <c r="N8669" i="8"/>
  <c r="N8670" i="8"/>
  <c r="N8671" i="8"/>
  <c r="N8672" i="8"/>
  <c r="N8673" i="8"/>
  <c r="N8674" i="8"/>
  <c r="N8675" i="8"/>
  <c r="N8676" i="8"/>
  <c r="N8677" i="8"/>
  <c r="N8678" i="8"/>
  <c r="N8679" i="8"/>
  <c r="N8680" i="8"/>
  <c r="N8681" i="8"/>
  <c r="N8682" i="8"/>
  <c r="N8683" i="8"/>
  <c r="N8684" i="8"/>
  <c r="N8685" i="8"/>
  <c r="N8686" i="8"/>
  <c r="N8687" i="8"/>
  <c r="N8688" i="8"/>
  <c r="N8689" i="8"/>
  <c r="N8690" i="8"/>
  <c r="N8691" i="8"/>
  <c r="N8692" i="8"/>
  <c r="N8693" i="8"/>
  <c r="N8694" i="8"/>
  <c r="N8695" i="8"/>
  <c r="N8696" i="8"/>
  <c r="N8697" i="8"/>
  <c r="N8698" i="8"/>
  <c r="N8699" i="8"/>
  <c r="N8700" i="8"/>
  <c r="N8701" i="8"/>
  <c r="N8702" i="8"/>
  <c r="N8703" i="8"/>
  <c r="N8704" i="8"/>
  <c r="N8705" i="8"/>
  <c r="N8706" i="8"/>
  <c r="N8707" i="8"/>
  <c r="N8708" i="8"/>
  <c r="N8709" i="8"/>
  <c r="N8710" i="8"/>
  <c r="N8711" i="8"/>
  <c r="N8712" i="8"/>
  <c r="N8713" i="8"/>
  <c r="N8714" i="8"/>
  <c r="N8715" i="8"/>
  <c r="N8716" i="8"/>
  <c r="N8717" i="8"/>
  <c r="N8718" i="8"/>
  <c r="N8719" i="8"/>
  <c r="N8720" i="8"/>
  <c r="N8721" i="8"/>
  <c r="N8722" i="8"/>
  <c r="N8723" i="8"/>
  <c r="N8724" i="8"/>
  <c r="N8725" i="8"/>
  <c r="N8726" i="8"/>
  <c r="N8727" i="8"/>
  <c r="N8728" i="8"/>
  <c r="N8729" i="8"/>
  <c r="N8730" i="8"/>
  <c r="N8731" i="8"/>
  <c r="N8732" i="8"/>
  <c r="N8733" i="8"/>
  <c r="N8734" i="8"/>
  <c r="N8735" i="8"/>
  <c r="N8736" i="8"/>
  <c r="N8737" i="8"/>
  <c r="N8738" i="8"/>
  <c r="N8739" i="8"/>
  <c r="N8740" i="8"/>
  <c r="N8741" i="8"/>
  <c r="N8742" i="8"/>
  <c r="N8743" i="8"/>
  <c r="N8744" i="8"/>
  <c r="N8745" i="8"/>
  <c r="N8746" i="8"/>
  <c r="N8747" i="8"/>
  <c r="N8748" i="8"/>
  <c r="N8749" i="8"/>
  <c r="N8750" i="8"/>
  <c r="N8751" i="8"/>
  <c r="N8752" i="8"/>
  <c r="N8753" i="8"/>
  <c r="N8754" i="8"/>
  <c r="N8755" i="8"/>
  <c r="N8756" i="8"/>
  <c r="N8757" i="8"/>
  <c r="N8758" i="8"/>
  <c r="N8759" i="8"/>
  <c r="N8760" i="8"/>
  <c r="N8761" i="8"/>
  <c r="N8762" i="8"/>
  <c r="N8763" i="8"/>
  <c r="N8764" i="8"/>
  <c r="N8765" i="8"/>
  <c r="N8766" i="8"/>
  <c r="N8767" i="8"/>
  <c r="N8768" i="8"/>
  <c r="N8769" i="8"/>
  <c r="N8770" i="8"/>
  <c r="N8771" i="8"/>
  <c r="N8772" i="8"/>
  <c r="N8773" i="8"/>
  <c r="N8774" i="8"/>
  <c r="N8775" i="8"/>
  <c r="N8776" i="8"/>
  <c r="N8777" i="8"/>
  <c r="N8778" i="8"/>
  <c r="N8779" i="8"/>
  <c r="N8780" i="8"/>
  <c r="N8781" i="8"/>
  <c r="N8782" i="8"/>
  <c r="N8783" i="8"/>
  <c r="N8784" i="8"/>
  <c r="N8785" i="8"/>
  <c r="N8786" i="8"/>
  <c r="N8787" i="8"/>
  <c r="N8788" i="8"/>
  <c r="N8789" i="8"/>
  <c r="N8790" i="8"/>
  <c r="N8791" i="8"/>
  <c r="N8792" i="8"/>
  <c r="N8793" i="8"/>
  <c r="N8794" i="8"/>
  <c r="N8795" i="8"/>
  <c r="N8796" i="8"/>
  <c r="N8797" i="8"/>
  <c r="N8798" i="8"/>
  <c r="N8799" i="8"/>
  <c r="N8800" i="8"/>
  <c r="N8801" i="8"/>
  <c r="N8802" i="8"/>
  <c r="N8803" i="8"/>
  <c r="N8804" i="8"/>
  <c r="N8805" i="8"/>
  <c r="N8806" i="8"/>
  <c r="N8807" i="8"/>
  <c r="N8808" i="8"/>
  <c r="N8809" i="8"/>
  <c r="N8810" i="8"/>
  <c r="N8811" i="8"/>
  <c r="N8812" i="8"/>
  <c r="N8813" i="8"/>
  <c r="N8814" i="8"/>
  <c r="N8815" i="8"/>
  <c r="N8816" i="8"/>
  <c r="N8817" i="8"/>
  <c r="N8818" i="8"/>
  <c r="N8819" i="8"/>
  <c r="N8820" i="8"/>
  <c r="N8821" i="8"/>
  <c r="N8822" i="8"/>
  <c r="N8823" i="8"/>
  <c r="N8824" i="8"/>
  <c r="N8825" i="8"/>
  <c r="N8826" i="8"/>
  <c r="N8827" i="8"/>
  <c r="N8828" i="8"/>
  <c r="N8829" i="8"/>
  <c r="N8830" i="8"/>
  <c r="N8831" i="8"/>
  <c r="N8832" i="8"/>
  <c r="N8833" i="8"/>
  <c r="N8834" i="8"/>
  <c r="N8835" i="8"/>
  <c r="N8836" i="8"/>
  <c r="N8837" i="8"/>
  <c r="N8838" i="8"/>
  <c r="N8839" i="8"/>
  <c r="N8840" i="8"/>
  <c r="N8841" i="8"/>
  <c r="N8842" i="8"/>
  <c r="N8843" i="8"/>
  <c r="N8844" i="8"/>
  <c r="N8845" i="8"/>
  <c r="N8846" i="8"/>
  <c r="N8847" i="8"/>
  <c r="N8848" i="8"/>
  <c r="N8849" i="8"/>
  <c r="N8850" i="8"/>
  <c r="N8851" i="8"/>
  <c r="N8852" i="8"/>
  <c r="N8853" i="8"/>
  <c r="N8854" i="8"/>
  <c r="N8855" i="8"/>
  <c r="N8856" i="8"/>
  <c r="N8857" i="8"/>
  <c r="N8858" i="8"/>
  <c r="N8859" i="8"/>
  <c r="N8860" i="8"/>
  <c r="N8861" i="8"/>
  <c r="N8862" i="8"/>
  <c r="N8863" i="8"/>
  <c r="N8864" i="8"/>
  <c r="N8865" i="8"/>
  <c r="N8866" i="8"/>
  <c r="N8867" i="8"/>
  <c r="N8868" i="8"/>
  <c r="N8869" i="8"/>
  <c r="N8870" i="8"/>
  <c r="N8871" i="8"/>
  <c r="N8872" i="8"/>
  <c r="N8873" i="8"/>
  <c r="N8874" i="8"/>
  <c r="N8875" i="8"/>
  <c r="N8876" i="8"/>
  <c r="N8877" i="8"/>
  <c r="N8878" i="8"/>
  <c r="N8879" i="8"/>
  <c r="N8880" i="8"/>
  <c r="N8881" i="8"/>
  <c r="N8882" i="8"/>
  <c r="N8883" i="8"/>
  <c r="N8884" i="8"/>
  <c r="N8885" i="8"/>
  <c r="N8886" i="8"/>
  <c r="N8887" i="8"/>
  <c r="N8888" i="8"/>
  <c r="N8889" i="8"/>
  <c r="N8890" i="8"/>
  <c r="N8891" i="8"/>
  <c r="N8892" i="8"/>
  <c r="N8893" i="8"/>
  <c r="N8894" i="8"/>
  <c r="N8895" i="8"/>
  <c r="N8896" i="8"/>
  <c r="N8897" i="8"/>
  <c r="N8898" i="8"/>
  <c r="N8899" i="8"/>
  <c r="N8900" i="8"/>
  <c r="N8901" i="8"/>
  <c r="N8902" i="8"/>
  <c r="N8903" i="8"/>
  <c r="N8904" i="8"/>
  <c r="N8905" i="8"/>
  <c r="N8906" i="8"/>
  <c r="N8907" i="8"/>
  <c r="N8908" i="8"/>
  <c r="N8909" i="8"/>
  <c r="N8910" i="8"/>
  <c r="N8911" i="8"/>
  <c r="N8912" i="8"/>
  <c r="N8913" i="8"/>
  <c r="N8914" i="8"/>
  <c r="N8915" i="8"/>
  <c r="N8916" i="8"/>
  <c r="N8917" i="8"/>
  <c r="N8918" i="8"/>
  <c r="N8919" i="8"/>
  <c r="N8920" i="8"/>
  <c r="N8921" i="8"/>
  <c r="N8922" i="8"/>
  <c r="N8923" i="8"/>
  <c r="N8924" i="8"/>
  <c r="N8925" i="8"/>
  <c r="N8926" i="8"/>
  <c r="N8927" i="8"/>
  <c r="N8928" i="8"/>
  <c r="N8929" i="8"/>
  <c r="N8930" i="8"/>
  <c r="N8931" i="8"/>
  <c r="N8932" i="8"/>
  <c r="N8933" i="8"/>
  <c r="N8934" i="8"/>
  <c r="N8935" i="8"/>
  <c r="N8936" i="8"/>
  <c r="N8937" i="8"/>
  <c r="N8938" i="8"/>
  <c r="N8939" i="8"/>
  <c r="N8940" i="8"/>
  <c r="N8941" i="8"/>
  <c r="N8942" i="8"/>
  <c r="N8943" i="8"/>
  <c r="N8944" i="8"/>
  <c r="N8945" i="8"/>
  <c r="N8946" i="8"/>
  <c r="N8947" i="8"/>
  <c r="N8948" i="8"/>
  <c r="N8949" i="8"/>
  <c r="N8950" i="8"/>
  <c r="N8951" i="8"/>
  <c r="N8952" i="8"/>
  <c r="N8953" i="8"/>
  <c r="N8954" i="8"/>
  <c r="N8955" i="8"/>
  <c r="N8956" i="8"/>
  <c r="N8957" i="8"/>
  <c r="N8958" i="8"/>
  <c r="N8959" i="8"/>
  <c r="N8960" i="8"/>
  <c r="N8961" i="8"/>
  <c r="N8962" i="8"/>
  <c r="N8963" i="8"/>
  <c r="N8964" i="8"/>
  <c r="N8965" i="8"/>
  <c r="N8966" i="8"/>
  <c r="N8967" i="8"/>
  <c r="N8968" i="8"/>
  <c r="N8969" i="8"/>
  <c r="N8970" i="8"/>
  <c r="N8971" i="8"/>
  <c r="N8972" i="8"/>
  <c r="N8973" i="8"/>
  <c r="N8974" i="8"/>
  <c r="N8975" i="8"/>
  <c r="N8976" i="8"/>
  <c r="N8977" i="8"/>
  <c r="N8978" i="8"/>
  <c r="N8979" i="8"/>
  <c r="N8980" i="8"/>
  <c r="N8981" i="8"/>
  <c r="N8982" i="8"/>
  <c r="N8983" i="8"/>
  <c r="N8984" i="8"/>
  <c r="N8985" i="8"/>
  <c r="N8986" i="8"/>
  <c r="N8987" i="8"/>
  <c r="N8988" i="8"/>
  <c r="N8989" i="8"/>
  <c r="N8990" i="8"/>
  <c r="N8991" i="8"/>
  <c r="N8992" i="8"/>
  <c r="N8993" i="8"/>
  <c r="N8994" i="8"/>
  <c r="N8995" i="8"/>
  <c r="N8996" i="8"/>
  <c r="N8997" i="8"/>
  <c r="N8998" i="8"/>
  <c r="N8999" i="8"/>
  <c r="N9000" i="8"/>
  <c r="N9001" i="8"/>
  <c r="N9002" i="8"/>
  <c r="N9003" i="8"/>
  <c r="N9004" i="8"/>
  <c r="N9005" i="8"/>
  <c r="N9006" i="8"/>
  <c r="N9007" i="8"/>
  <c r="N9008" i="8"/>
  <c r="N9009" i="8"/>
  <c r="N9010" i="8"/>
  <c r="N9011" i="8"/>
  <c r="N9012" i="8"/>
  <c r="N9013" i="8"/>
  <c r="N9014" i="8"/>
  <c r="N9015" i="8"/>
  <c r="N9016" i="8"/>
  <c r="N9017" i="8"/>
  <c r="N9018" i="8"/>
  <c r="N9019" i="8"/>
  <c r="N9020" i="8"/>
  <c r="N9021" i="8"/>
  <c r="N9022" i="8"/>
  <c r="N9023" i="8"/>
  <c r="N9024" i="8"/>
  <c r="N9025" i="8"/>
  <c r="N9026" i="8"/>
  <c r="N9027" i="8"/>
  <c r="N9028" i="8"/>
  <c r="N9029" i="8"/>
  <c r="N9030" i="8"/>
  <c r="N9031" i="8"/>
  <c r="N9032" i="8"/>
  <c r="N9033" i="8"/>
  <c r="N9034" i="8"/>
  <c r="N9035" i="8"/>
  <c r="N9036" i="8"/>
  <c r="N9037" i="8"/>
  <c r="N9038" i="8"/>
  <c r="N9039" i="8"/>
  <c r="N9040" i="8"/>
  <c r="N9041" i="8"/>
  <c r="N9042" i="8"/>
  <c r="N9043" i="8"/>
  <c r="N9044" i="8"/>
  <c r="N9045" i="8"/>
  <c r="N9046" i="8"/>
  <c r="N9047" i="8"/>
  <c r="N9048" i="8"/>
  <c r="N9049" i="8"/>
  <c r="N9050" i="8"/>
  <c r="N9051" i="8"/>
  <c r="N9052" i="8"/>
  <c r="N9053" i="8"/>
  <c r="N9054" i="8"/>
  <c r="N9055" i="8"/>
  <c r="N9056" i="8"/>
  <c r="N9057" i="8"/>
  <c r="N9058" i="8"/>
  <c r="N9059" i="8"/>
  <c r="N9060" i="8"/>
  <c r="N9061" i="8"/>
  <c r="N9062" i="8"/>
  <c r="N9063" i="8"/>
  <c r="N9064" i="8"/>
  <c r="N9065" i="8"/>
  <c r="N9066" i="8"/>
  <c r="N9067" i="8"/>
  <c r="N9068" i="8"/>
  <c r="N9069" i="8"/>
  <c r="N9070" i="8"/>
  <c r="N9071" i="8"/>
  <c r="N9072" i="8"/>
  <c r="N9073" i="8"/>
  <c r="N9074" i="8"/>
  <c r="N9075" i="8"/>
  <c r="N9076" i="8"/>
  <c r="N9077" i="8"/>
  <c r="N9078" i="8"/>
  <c r="N9079" i="8"/>
  <c r="N9080" i="8"/>
  <c r="N9081" i="8"/>
  <c r="N9082" i="8"/>
  <c r="N9083" i="8"/>
  <c r="N9084" i="8"/>
  <c r="N9085" i="8"/>
  <c r="N9086" i="8"/>
  <c r="N9087" i="8"/>
  <c r="N9088" i="8"/>
  <c r="N9089" i="8"/>
  <c r="N9090" i="8"/>
  <c r="N9091" i="8"/>
  <c r="N9092" i="8"/>
  <c r="N9093" i="8"/>
  <c r="N9094" i="8"/>
  <c r="N9095" i="8"/>
  <c r="N9096" i="8"/>
  <c r="N9097" i="8"/>
  <c r="N9098" i="8"/>
  <c r="N9099" i="8"/>
  <c r="N9100" i="8"/>
  <c r="N9101" i="8"/>
  <c r="N9102" i="8"/>
  <c r="N9103" i="8"/>
  <c r="N9104" i="8"/>
  <c r="N9105" i="8"/>
  <c r="N9106" i="8"/>
  <c r="N9107" i="8"/>
  <c r="N9108" i="8"/>
  <c r="N9109" i="8"/>
  <c r="N9110" i="8"/>
  <c r="N9111" i="8"/>
  <c r="N9112" i="8"/>
  <c r="N9113" i="8"/>
  <c r="N9114" i="8"/>
  <c r="N9115" i="8"/>
  <c r="N9116" i="8"/>
  <c r="N9117" i="8"/>
  <c r="N9118" i="8"/>
  <c r="N9119" i="8"/>
  <c r="N9120" i="8"/>
  <c r="N9121" i="8"/>
  <c r="N9122" i="8"/>
  <c r="N9123" i="8"/>
  <c r="N9124" i="8"/>
  <c r="N9125" i="8"/>
  <c r="N9126" i="8"/>
  <c r="N9127" i="8"/>
  <c r="N9128" i="8"/>
  <c r="N9129" i="8"/>
  <c r="N9130" i="8"/>
  <c r="N9131" i="8"/>
  <c r="N9132" i="8"/>
  <c r="N9133" i="8"/>
  <c r="N9134" i="8"/>
  <c r="N9135" i="8"/>
  <c r="N9136" i="8"/>
  <c r="N9137" i="8"/>
  <c r="N9138" i="8"/>
  <c r="N9139" i="8"/>
  <c r="N9140" i="8"/>
  <c r="N9141" i="8"/>
  <c r="N9142" i="8"/>
  <c r="N9143" i="8"/>
  <c r="N9144" i="8"/>
  <c r="N9145" i="8"/>
  <c r="N9146" i="8"/>
  <c r="N9147" i="8"/>
  <c r="N9148" i="8"/>
  <c r="N9149" i="8"/>
  <c r="N9150" i="8"/>
  <c r="N9151" i="8"/>
  <c r="N9152" i="8"/>
  <c r="N9153" i="8"/>
  <c r="N9154" i="8"/>
  <c r="N9155" i="8"/>
  <c r="N9156" i="8"/>
  <c r="N9157" i="8"/>
  <c r="N9158" i="8"/>
  <c r="N9159" i="8"/>
  <c r="N9160" i="8"/>
  <c r="N9161" i="8"/>
  <c r="N9162" i="8"/>
  <c r="N9163" i="8"/>
  <c r="N9164" i="8"/>
  <c r="N9165" i="8"/>
  <c r="N9166" i="8"/>
  <c r="N9167" i="8"/>
  <c r="N9168" i="8"/>
  <c r="N9169" i="8"/>
  <c r="N9170" i="8"/>
  <c r="N9171" i="8"/>
  <c r="N9172" i="8"/>
  <c r="N9173" i="8"/>
  <c r="N9174" i="8"/>
  <c r="N9175" i="8"/>
  <c r="N9176" i="8"/>
  <c r="N9177" i="8"/>
  <c r="N9178" i="8"/>
  <c r="N9179" i="8"/>
  <c r="N9180" i="8"/>
  <c r="N9181" i="8"/>
  <c r="N9182" i="8"/>
  <c r="N9183" i="8"/>
  <c r="N9184" i="8"/>
  <c r="N9185" i="8"/>
  <c r="N9186" i="8"/>
  <c r="N9187" i="8"/>
  <c r="N9188" i="8"/>
  <c r="N9189" i="8"/>
  <c r="N9190" i="8"/>
  <c r="N9191" i="8"/>
  <c r="N9192" i="8"/>
  <c r="N9193" i="8"/>
  <c r="N9194" i="8"/>
  <c r="N9195" i="8"/>
  <c r="N9196" i="8"/>
  <c r="N9197" i="8"/>
  <c r="N9198" i="8"/>
  <c r="N9199" i="8"/>
  <c r="N9200" i="8"/>
  <c r="N9201" i="8"/>
  <c r="N9202" i="8"/>
  <c r="N9203" i="8"/>
  <c r="N9204" i="8"/>
  <c r="N9205" i="8"/>
  <c r="N9206" i="8"/>
  <c r="N9207" i="8"/>
  <c r="N9208" i="8"/>
  <c r="N9209" i="8"/>
  <c r="N9210" i="8"/>
  <c r="N9211" i="8"/>
  <c r="N9212" i="8"/>
  <c r="N9213" i="8"/>
  <c r="N9214" i="8"/>
  <c r="N9215" i="8"/>
  <c r="N9216" i="8"/>
  <c r="N9217" i="8"/>
  <c r="N9218" i="8"/>
  <c r="N9219" i="8"/>
  <c r="N9220" i="8"/>
  <c r="N9221" i="8"/>
  <c r="N9222" i="8"/>
  <c r="N9223" i="8"/>
  <c r="N9224" i="8"/>
  <c r="N9225" i="8"/>
  <c r="N9226" i="8"/>
  <c r="N9227" i="8"/>
  <c r="N9228" i="8"/>
  <c r="N9229" i="8"/>
  <c r="N9230" i="8"/>
  <c r="N9231" i="8"/>
  <c r="N9232" i="8"/>
  <c r="N9233" i="8"/>
  <c r="N9234" i="8"/>
  <c r="N9235" i="8"/>
  <c r="N9236" i="8"/>
  <c r="N9237" i="8"/>
  <c r="N9238" i="8"/>
  <c r="N9239" i="8"/>
  <c r="N9240" i="8"/>
  <c r="N9241" i="8"/>
  <c r="N9242" i="8"/>
  <c r="N9243" i="8"/>
  <c r="N9244" i="8"/>
  <c r="N9245" i="8"/>
  <c r="N9246" i="8"/>
  <c r="N9247" i="8"/>
  <c r="N9248" i="8"/>
  <c r="N9249" i="8"/>
  <c r="N9250" i="8"/>
  <c r="N9251" i="8"/>
  <c r="N9252" i="8"/>
  <c r="N9253" i="8"/>
  <c r="N9254" i="8"/>
  <c r="N9255" i="8"/>
  <c r="N9256" i="8"/>
  <c r="N9257" i="8"/>
  <c r="N9258" i="8"/>
  <c r="N9259" i="8"/>
  <c r="N9260" i="8"/>
  <c r="N9261" i="8"/>
  <c r="N9262" i="8"/>
  <c r="N9263" i="8"/>
  <c r="N9264" i="8"/>
  <c r="N9265" i="8"/>
  <c r="N9266" i="8"/>
  <c r="N9267" i="8"/>
  <c r="N9268" i="8"/>
  <c r="N9269" i="8"/>
  <c r="N9270" i="8"/>
  <c r="N9271" i="8"/>
  <c r="N9272" i="8"/>
  <c r="N9273" i="8"/>
  <c r="N9274" i="8"/>
  <c r="N9275" i="8"/>
  <c r="N9276" i="8"/>
  <c r="N9277" i="8"/>
  <c r="N9278" i="8"/>
  <c r="N9279" i="8"/>
  <c r="N9280" i="8"/>
  <c r="N9281" i="8"/>
  <c r="N9282" i="8"/>
  <c r="N9283" i="8"/>
  <c r="N9284" i="8"/>
  <c r="N9285" i="8"/>
  <c r="N9286" i="8"/>
  <c r="N9287" i="8"/>
  <c r="N9288" i="8"/>
  <c r="N9289" i="8"/>
  <c r="N9290" i="8"/>
  <c r="N9291" i="8"/>
  <c r="N9292" i="8"/>
  <c r="N9293" i="8"/>
  <c r="N9294" i="8"/>
  <c r="N9295" i="8"/>
  <c r="N9296" i="8"/>
  <c r="N9297" i="8"/>
  <c r="N9298" i="8"/>
  <c r="N9299" i="8"/>
  <c r="N9300" i="8"/>
  <c r="N9301" i="8"/>
  <c r="N9302" i="8"/>
  <c r="N9303" i="8"/>
  <c r="N9304" i="8"/>
  <c r="N9305" i="8"/>
  <c r="N9306" i="8"/>
  <c r="N9307" i="8"/>
  <c r="N9308" i="8"/>
  <c r="N9309" i="8"/>
  <c r="N9310" i="8"/>
  <c r="N9311" i="8"/>
  <c r="N9312" i="8"/>
  <c r="N9313" i="8"/>
  <c r="N9314" i="8"/>
  <c r="N9315" i="8"/>
  <c r="N9316" i="8"/>
  <c r="N9317" i="8"/>
  <c r="N9318" i="8"/>
  <c r="N9319" i="8"/>
  <c r="N9320" i="8"/>
  <c r="N9321" i="8"/>
  <c r="N9322" i="8"/>
  <c r="N9323" i="8"/>
  <c r="N9324" i="8"/>
  <c r="N9325" i="8"/>
  <c r="N9326" i="8"/>
  <c r="N9327" i="8"/>
  <c r="N9328" i="8"/>
  <c r="N9329" i="8"/>
  <c r="N9330" i="8"/>
  <c r="N9331" i="8"/>
  <c r="N9332" i="8"/>
  <c r="N9333" i="8"/>
  <c r="N9334" i="8"/>
  <c r="N9335" i="8"/>
  <c r="N9336" i="8"/>
  <c r="N9337" i="8"/>
  <c r="N9338" i="8"/>
  <c r="N9339" i="8"/>
  <c r="N9340" i="8"/>
  <c r="N9341" i="8"/>
  <c r="N9342" i="8"/>
  <c r="N9343" i="8"/>
  <c r="N9344" i="8"/>
  <c r="N9345" i="8"/>
  <c r="N9346" i="8"/>
  <c r="N9347" i="8"/>
  <c r="N9348" i="8"/>
  <c r="N9349" i="8"/>
  <c r="N9350" i="8"/>
  <c r="N9351" i="8"/>
  <c r="N9352" i="8"/>
  <c r="N9353" i="8"/>
  <c r="N9354" i="8"/>
  <c r="N9355" i="8"/>
  <c r="N9356" i="8"/>
  <c r="N9357" i="8"/>
  <c r="N9358" i="8"/>
  <c r="N9359" i="8"/>
  <c r="N9360" i="8"/>
  <c r="N9361" i="8"/>
  <c r="N9362" i="8"/>
  <c r="N9363" i="8"/>
  <c r="N9364" i="8"/>
  <c r="N9365" i="8"/>
  <c r="N9366" i="8"/>
  <c r="N9367" i="8"/>
  <c r="N9368" i="8"/>
  <c r="N9369" i="8"/>
  <c r="N9370" i="8"/>
  <c r="N9371" i="8"/>
  <c r="N9372" i="8"/>
  <c r="N9373" i="8"/>
  <c r="N9374" i="8"/>
  <c r="N9375" i="8"/>
  <c r="N9376" i="8"/>
  <c r="N9377" i="8"/>
  <c r="N9378" i="8"/>
  <c r="N9379" i="8"/>
  <c r="N9380" i="8"/>
  <c r="N9381" i="8"/>
  <c r="N9382" i="8"/>
  <c r="N9383" i="8"/>
  <c r="N9384" i="8"/>
  <c r="N9385" i="8"/>
  <c r="N9386" i="8"/>
  <c r="N9387" i="8"/>
  <c r="N9388" i="8"/>
  <c r="N9389" i="8"/>
  <c r="N9390" i="8"/>
  <c r="N9391" i="8"/>
  <c r="N9392" i="8"/>
  <c r="N9393" i="8"/>
  <c r="N9394" i="8"/>
  <c r="N9395" i="8"/>
  <c r="N9396" i="8"/>
  <c r="N9397" i="8"/>
  <c r="N9398" i="8"/>
  <c r="N9399" i="8"/>
  <c r="N9400" i="8"/>
  <c r="N9401" i="8"/>
  <c r="N9402" i="8"/>
  <c r="N9403" i="8"/>
  <c r="N9404" i="8"/>
  <c r="N9405" i="8"/>
  <c r="N9406" i="8"/>
  <c r="N9407" i="8"/>
  <c r="N9408" i="8"/>
  <c r="N9409" i="8"/>
  <c r="N9410" i="8"/>
  <c r="N9411" i="8"/>
  <c r="N9412" i="8"/>
  <c r="N9413" i="8"/>
  <c r="N9414" i="8"/>
  <c r="N9415" i="8"/>
  <c r="N9416" i="8"/>
  <c r="N9417" i="8"/>
  <c r="N9418" i="8"/>
  <c r="N9419" i="8"/>
  <c r="N9420" i="8"/>
  <c r="N9421" i="8"/>
  <c r="N9422" i="8"/>
  <c r="N9423" i="8"/>
  <c r="N9424" i="8"/>
  <c r="N9425" i="8"/>
  <c r="N9426" i="8"/>
  <c r="N9427" i="8"/>
  <c r="N9428" i="8"/>
  <c r="N9429" i="8"/>
  <c r="N9430" i="8"/>
  <c r="N9431" i="8"/>
  <c r="N9432" i="8"/>
  <c r="N9433" i="8"/>
  <c r="N9434" i="8"/>
  <c r="N9435" i="8"/>
  <c r="N9436" i="8"/>
  <c r="N9437" i="8"/>
  <c r="N9438" i="8"/>
  <c r="N9439" i="8"/>
  <c r="N9440" i="8"/>
  <c r="N9441" i="8"/>
  <c r="N9442" i="8"/>
  <c r="N9443" i="8"/>
  <c r="N9444" i="8"/>
  <c r="N9445" i="8"/>
  <c r="N9446" i="8"/>
  <c r="N9447" i="8"/>
  <c r="N9448" i="8"/>
  <c r="N9449" i="8"/>
  <c r="N9450" i="8"/>
  <c r="N9451" i="8"/>
  <c r="N9452" i="8"/>
  <c r="N9453" i="8"/>
  <c r="N9454" i="8"/>
  <c r="N9455" i="8"/>
  <c r="N9456" i="8"/>
  <c r="N9457" i="8"/>
  <c r="N9458" i="8"/>
  <c r="N9459" i="8"/>
  <c r="N9460" i="8"/>
  <c r="N9461" i="8"/>
  <c r="N9462" i="8"/>
  <c r="N9463" i="8"/>
  <c r="N9464" i="8"/>
  <c r="N9465" i="8"/>
  <c r="N9466" i="8"/>
  <c r="N9467" i="8"/>
  <c r="N9468" i="8"/>
  <c r="N9469" i="8"/>
  <c r="N9470" i="8"/>
  <c r="N9471" i="8"/>
  <c r="N9472" i="8"/>
  <c r="N9473" i="8"/>
  <c r="N9474" i="8"/>
  <c r="N9475" i="8"/>
  <c r="N9476" i="8"/>
  <c r="N9477" i="8"/>
  <c r="N9478" i="8"/>
  <c r="N9479" i="8"/>
  <c r="N9480" i="8"/>
  <c r="N9481" i="8"/>
  <c r="N9482" i="8"/>
  <c r="N9483" i="8"/>
  <c r="N9484" i="8"/>
  <c r="N9485" i="8"/>
  <c r="N9486" i="8"/>
  <c r="N9487" i="8"/>
  <c r="N9488" i="8"/>
  <c r="N9489" i="8"/>
  <c r="N9490" i="8"/>
  <c r="N9491" i="8"/>
  <c r="N9492" i="8"/>
  <c r="N9493" i="8"/>
  <c r="N9494" i="8"/>
  <c r="N9495" i="8"/>
  <c r="N9496" i="8"/>
  <c r="N9497" i="8"/>
  <c r="N9498" i="8"/>
  <c r="N9499" i="8"/>
  <c r="N9500" i="8"/>
  <c r="N9501" i="8"/>
  <c r="N9502" i="8"/>
  <c r="N9503" i="8"/>
  <c r="N9504" i="8"/>
  <c r="N9505" i="8"/>
  <c r="N9506" i="8"/>
  <c r="N9507" i="8"/>
  <c r="N9508" i="8"/>
  <c r="N9509" i="8"/>
  <c r="N9510" i="8"/>
  <c r="N9511" i="8"/>
  <c r="N9512" i="8"/>
  <c r="N9513" i="8"/>
  <c r="N9514" i="8"/>
  <c r="N9515" i="8"/>
  <c r="N9516" i="8"/>
  <c r="N9517" i="8"/>
  <c r="N9518" i="8"/>
  <c r="N9519" i="8"/>
  <c r="N9520" i="8"/>
  <c r="N9521" i="8"/>
  <c r="N9522" i="8"/>
  <c r="N9523" i="8"/>
  <c r="N9524" i="8"/>
  <c r="N9525" i="8"/>
  <c r="N9526" i="8"/>
  <c r="N9527" i="8"/>
  <c r="N9528" i="8"/>
  <c r="N9529" i="8"/>
  <c r="N9530" i="8"/>
  <c r="N9531" i="8"/>
  <c r="N9532" i="8"/>
  <c r="N9533" i="8"/>
  <c r="N9534" i="8"/>
  <c r="N9535" i="8"/>
  <c r="N9536" i="8"/>
  <c r="N9537" i="8"/>
  <c r="N9538" i="8"/>
  <c r="N9539" i="8"/>
  <c r="N9540" i="8"/>
  <c r="N9541" i="8"/>
  <c r="N9542" i="8"/>
  <c r="N9543" i="8"/>
  <c r="N9544" i="8"/>
  <c r="N9545" i="8"/>
  <c r="N9546" i="8"/>
  <c r="N9547" i="8"/>
  <c r="N9548" i="8"/>
  <c r="N9549" i="8"/>
  <c r="N9550" i="8"/>
  <c r="N9551" i="8"/>
  <c r="N9552" i="8"/>
  <c r="N9553" i="8"/>
  <c r="N9554" i="8"/>
  <c r="N9555" i="8"/>
  <c r="N9556" i="8"/>
  <c r="N9557" i="8"/>
  <c r="N9558" i="8"/>
  <c r="N9559" i="8"/>
  <c r="N9560" i="8"/>
  <c r="N9561" i="8"/>
  <c r="N9562" i="8"/>
  <c r="N9563" i="8"/>
  <c r="N9564" i="8"/>
  <c r="N9565" i="8"/>
  <c r="N9566" i="8"/>
  <c r="N9567" i="8"/>
  <c r="N9568" i="8"/>
  <c r="N9569" i="8"/>
  <c r="N9570" i="8"/>
  <c r="N9571" i="8"/>
  <c r="N9572" i="8"/>
  <c r="N9573" i="8"/>
  <c r="N9574" i="8"/>
  <c r="N9575" i="8"/>
  <c r="N9576" i="8"/>
  <c r="N9577" i="8"/>
  <c r="N9578" i="8"/>
  <c r="N9579" i="8"/>
  <c r="N9580" i="8"/>
  <c r="N9581" i="8"/>
  <c r="N9582" i="8"/>
  <c r="N9583" i="8"/>
  <c r="N9584" i="8"/>
  <c r="N9585" i="8"/>
  <c r="N9586" i="8"/>
  <c r="N9587" i="8"/>
  <c r="N9588" i="8"/>
  <c r="N9589" i="8"/>
  <c r="N9590" i="8"/>
  <c r="N9591" i="8"/>
  <c r="N9592" i="8"/>
  <c r="N9593" i="8"/>
  <c r="N9594" i="8"/>
  <c r="N9595" i="8"/>
  <c r="N9596" i="8"/>
  <c r="N9597" i="8"/>
  <c r="N9598" i="8"/>
  <c r="N9599" i="8"/>
  <c r="N9600" i="8"/>
  <c r="N9601" i="8"/>
  <c r="N9602" i="8"/>
  <c r="N9603" i="8"/>
  <c r="N9604" i="8"/>
  <c r="N9605" i="8"/>
  <c r="N9606" i="8"/>
  <c r="N9607" i="8"/>
  <c r="N9608" i="8"/>
  <c r="N9609" i="8"/>
  <c r="N9610" i="8"/>
  <c r="N9611" i="8"/>
  <c r="N9612" i="8"/>
  <c r="N9613" i="8"/>
  <c r="N9614" i="8"/>
  <c r="N9615" i="8"/>
  <c r="N9616" i="8"/>
  <c r="N9617" i="8"/>
  <c r="N9618" i="8"/>
  <c r="N9619" i="8"/>
  <c r="N9620" i="8"/>
  <c r="N9621" i="8"/>
  <c r="N9622" i="8"/>
  <c r="N9623" i="8"/>
  <c r="N9624" i="8"/>
  <c r="N9625" i="8"/>
  <c r="N9626" i="8"/>
  <c r="N9627" i="8"/>
  <c r="N9628" i="8"/>
  <c r="N9629" i="8"/>
  <c r="N9630" i="8"/>
  <c r="N9631" i="8"/>
  <c r="N9632" i="8"/>
  <c r="N9633" i="8"/>
  <c r="N9634" i="8"/>
  <c r="N9635" i="8"/>
  <c r="N9636" i="8"/>
  <c r="N9637" i="8"/>
  <c r="N9638" i="8"/>
  <c r="N9639" i="8"/>
  <c r="N9640" i="8"/>
  <c r="N9641" i="8"/>
  <c r="N9642" i="8"/>
  <c r="N9643" i="8"/>
  <c r="N9644" i="8"/>
  <c r="N9645" i="8"/>
  <c r="N9646" i="8"/>
  <c r="N9647" i="8"/>
  <c r="N9648" i="8"/>
  <c r="N9649" i="8"/>
  <c r="N9650" i="8"/>
  <c r="N9651" i="8"/>
  <c r="N9652" i="8"/>
  <c r="N9653" i="8"/>
  <c r="N9654" i="8"/>
  <c r="N9655" i="8"/>
  <c r="N9656" i="8"/>
  <c r="N9657" i="8"/>
  <c r="N9658" i="8"/>
  <c r="N9659" i="8"/>
  <c r="N9660" i="8"/>
  <c r="N9661" i="8"/>
  <c r="N9662" i="8"/>
  <c r="N9663" i="8"/>
  <c r="N9664" i="8"/>
  <c r="N9665" i="8"/>
  <c r="N9666" i="8"/>
  <c r="N9667" i="8"/>
  <c r="N9668" i="8"/>
  <c r="N9669" i="8"/>
  <c r="N9670" i="8"/>
  <c r="N9671" i="8"/>
  <c r="N9672" i="8"/>
  <c r="N9673" i="8"/>
  <c r="N9674" i="8"/>
  <c r="N9675" i="8"/>
  <c r="N9676" i="8"/>
  <c r="N9677" i="8"/>
  <c r="N9678" i="8"/>
  <c r="N9679" i="8"/>
  <c r="N9680" i="8"/>
  <c r="N9681" i="8"/>
  <c r="N9682" i="8"/>
  <c r="N9683" i="8"/>
  <c r="N9684" i="8"/>
  <c r="N9685" i="8"/>
  <c r="N9686" i="8"/>
  <c r="N9687" i="8"/>
  <c r="N9688" i="8"/>
  <c r="N9689" i="8"/>
  <c r="N9690" i="8"/>
  <c r="N9691" i="8"/>
  <c r="N9692" i="8"/>
  <c r="N9693" i="8"/>
  <c r="N9694" i="8"/>
  <c r="N9695" i="8"/>
  <c r="N9696" i="8"/>
  <c r="N9697" i="8"/>
  <c r="N9698" i="8"/>
  <c r="N9699" i="8"/>
  <c r="N9700" i="8"/>
  <c r="N9701" i="8"/>
  <c r="N9702" i="8"/>
  <c r="N9703" i="8"/>
  <c r="N9704" i="8"/>
  <c r="N9705" i="8"/>
  <c r="N9706" i="8"/>
  <c r="N9707" i="8"/>
  <c r="N9708" i="8"/>
  <c r="N9709" i="8"/>
  <c r="N9710" i="8"/>
  <c r="N9711" i="8"/>
  <c r="N9712" i="8"/>
  <c r="N9713" i="8"/>
  <c r="N9714" i="8"/>
  <c r="N9715" i="8"/>
  <c r="N9716" i="8"/>
  <c r="N9717" i="8"/>
  <c r="N9718" i="8"/>
  <c r="N9719" i="8"/>
  <c r="N9720" i="8"/>
  <c r="N9721" i="8"/>
  <c r="N9722" i="8"/>
  <c r="N9723" i="8"/>
  <c r="N9724" i="8"/>
  <c r="N9725" i="8"/>
  <c r="N9726" i="8"/>
  <c r="N9727" i="8"/>
  <c r="N9728" i="8"/>
  <c r="N9729" i="8"/>
  <c r="N9730" i="8"/>
  <c r="N9731" i="8"/>
  <c r="N9732" i="8"/>
  <c r="N9733" i="8"/>
  <c r="N9734" i="8"/>
  <c r="N9735" i="8"/>
  <c r="N9736" i="8"/>
  <c r="N9737" i="8"/>
  <c r="N9738" i="8"/>
  <c r="N9739" i="8"/>
  <c r="N9740" i="8"/>
  <c r="N9741" i="8"/>
  <c r="N9742" i="8"/>
  <c r="N9743" i="8"/>
  <c r="N9744" i="8"/>
  <c r="N9745" i="8"/>
  <c r="N9746" i="8"/>
  <c r="N9747" i="8"/>
  <c r="N9748" i="8"/>
  <c r="N9749" i="8"/>
  <c r="N9750" i="8"/>
  <c r="N9751" i="8"/>
  <c r="N9752" i="8"/>
  <c r="N9753" i="8"/>
  <c r="N9754" i="8"/>
  <c r="N9755" i="8"/>
  <c r="N9756" i="8"/>
  <c r="N9757" i="8"/>
  <c r="N9758" i="8"/>
  <c r="N9759" i="8"/>
  <c r="N9760" i="8"/>
  <c r="N9761" i="8"/>
  <c r="N9762" i="8"/>
  <c r="N9763" i="8"/>
  <c r="N9764" i="8"/>
  <c r="N9765" i="8"/>
  <c r="N9766" i="8"/>
  <c r="N9767" i="8"/>
  <c r="N9768" i="8"/>
  <c r="N9769" i="8"/>
  <c r="N9770" i="8"/>
  <c r="N9771" i="8"/>
  <c r="N9772" i="8"/>
  <c r="N9773" i="8"/>
  <c r="N9774" i="8"/>
  <c r="N9775" i="8"/>
  <c r="N9776" i="8"/>
  <c r="N9777" i="8"/>
  <c r="N9778" i="8"/>
  <c r="N9779" i="8"/>
  <c r="N9780" i="8"/>
  <c r="N9781" i="8"/>
  <c r="N9782" i="8"/>
  <c r="N9783" i="8"/>
  <c r="N9784" i="8"/>
  <c r="N9785" i="8"/>
  <c r="N9786" i="8"/>
  <c r="N9787" i="8"/>
  <c r="N9788" i="8"/>
  <c r="N9789" i="8"/>
  <c r="N9790" i="8"/>
  <c r="N9791" i="8"/>
  <c r="N9792" i="8"/>
  <c r="N9793" i="8"/>
  <c r="N9794" i="8"/>
  <c r="N9795" i="8"/>
  <c r="N9796" i="8"/>
  <c r="N9797" i="8"/>
  <c r="N9798" i="8"/>
  <c r="N9799" i="8"/>
  <c r="N9800" i="8"/>
  <c r="N9801" i="8"/>
  <c r="N9802" i="8"/>
  <c r="N9803" i="8"/>
  <c r="N9804" i="8"/>
  <c r="N9805" i="8"/>
  <c r="N9806" i="8"/>
  <c r="N9807" i="8"/>
  <c r="N9808" i="8"/>
  <c r="N9809" i="8"/>
  <c r="N9810" i="8"/>
  <c r="N9811" i="8"/>
  <c r="N9812" i="8"/>
  <c r="N9813" i="8"/>
  <c r="N9814" i="8"/>
  <c r="N9815" i="8"/>
  <c r="N9816" i="8"/>
  <c r="N9817" i="8"/>
  <c r="N9818" i="8"/>
  <c r="N9819" i="8"/>
  <c r="N9820" i="8"/>
  <c r="N9821" i="8"/>
  <c r="N9822" i="8"/>
  <c r="N9823" i="8"/>
  <c r="N9824" i="8"/>
  <c r="N9825" i="8"/>
  <c r="N9826" i="8"/>
  <c r="N9827" i="8"/>
  <c r="N9828" i="8"/>
  <c r="N9829" i="8"/>
  <c r="N9830" i="8"/>
  <c r="N9831" i="8"/>
  <c r="N9832" i="8"/>
  <c r="N9833" i="8"/>
  <c r="N9834" i="8"/>
  <c r="N9835" i="8"/>
  <c r="N9836" i="8"/>
  <c r="N9837" i="8"/>
  <c r="N9838" i="8"/>
  <c r="N9839" i="8"/>
  <c r="N9840" i="8"/>
  <c r="N9841" i="8"/>
  <c r="N9842" i="8"/>
  <c r="N9843" i="8"/>
  <c r="N9844" i="8"/>
  <c r="N9845" i="8"/>
  <c r="N9846" i="8"/>
  <c r="N9847" i="8"/>
  <c r="N9848" i="8"/>
  <c r="N9849" i="8"/>
  <c r="N9850" i="8"/>
  <c r="N9851" i="8"/>
  <c r="N9852" i="8"/>
  <c r="N9853" i="8"/>
  <c r="N9854" i="8"/>
  <c r="N9855" i="8"/>
  <c r="N9856" i="8"/>
  <c r="N9857" i="8"/>
  <c r="N9858" i="8"/>
  <c r="N9859" i="8"/>
  <c r="N9860" i="8"/>
  <c r="N9861" i="8"/>
  <c r="N9862" i="8"/>
  <c r="N9863" i="8"/>
  <c r="N9864" i="8"/>
  <c r="N9865" i="8"/>
  <c r="N9866" i="8"/>
  <c r="N9867" i="8"/>
  <c r="N9868" i="8"/>
  <c r="N9869" i="8"/>
  <c r="N9870" i="8"/>
  <c r="N9871" i="8"/>
  <c r="N9872" i="8"/>
  <c r="N9873" i="8"/>
  <c r="N9874" i="8"/>
  <c r="N9875" i="8"/>
  <c r="N9876" i="8"/>
  <c r="N9877" i="8"/>
  <c r="N9878" i="8"/>
  <c r="N9879" i="8"/>
  <c r="N9880" i="8"/>
  <c r="N9881" i="8"/>
  <c r="N9882" i="8"/>
  <c r="N9883" i="8"/>
  <c r="N9884" i="8"/>
  <c r="N9885" i="8"/>
  <c r="N9886" i="8"/>
  <c r="N9887" i="8"/>
  <c r="N9888" i="8"/>
  <c r="N9889" i="8"/>
  <c r="N9890" i="8"/>
  <c r="N9891" i="8"/>
  <c r="N9892" i="8"/>
  <c r="N9893" i="8"/>
  <c r="N9894" i="8"/>
  <c r="N9895" i="8"/>
  <c r="N9896" i="8"/>
  <c r="N9897" i="8"/>
  <c r="N9898" i="8"/>
  <c r="N9899" i="8"/>
  <c r="N9900" i="8"/>
  <c r="N9901" i="8"/>
  <c r="N9902" i="8"/>
  <c r="N9903" i="8"/>
  <c r="N9904" i="8"/>
  <c r="N9905" i="8"/>
  <c r="N9906" i="8"/>
  <c r="N9907" i="8"/>
  <c r="N9908" i="8"/>
  <c r="N9909" i="8"/>
  <c r="N9910" i="8"/>
  <c r="N9911" i="8"/>
  <c r="N9912" i="8"/>
  <c r="N9913" i="8"/>
  <c r="N9914" i="8"/>
  <c r="N9915" i="8"/>
  <c r="N9916" i="8"/>
  <c r="N9917" i="8"/>
  <c r="N9918" i="8"/>
  <c r="N9919" i="8"/>
  <c r="N9920" i="8"/>
  <c r="N9921" i="8"/>
  <c r="N9922" i="8"/>
  <c r="N9923" i="8"/>
  <c r="N9924" i="8"/>
  <c r="N9925" i="8"/>
  <c r="N9926" i="8"/>
  <c r="N9927" i="8"/>
  <c r="N9928" i="8"/>
  <c r="N9929" i="8"/>
  <c r="N9930" i="8"/>
  <c r="N9931" i="8"/>
  <c r="N9932" i="8"/>
  <c r="N9933" i="8"/>
  <c r="N9934" i="8"/>
  <c r="N9935" i="8"/>
  <c r="N9936" i="8"/>
  <c r="N9937" i="8"/>
  <c r="N9938" i="8"/>
  <c r="N9939" i="8"/>
  <c r="N9940" i="8"/>
  <c r="N9941" i="8"/>
  <c r="N9942" i="8"/>
  <c r="N9943" i="8"/>
  <c r="N9944" i="8"/>
  <c r="N9945" i="8"/>
  <c r="N9946" i="8"/>
  <c r="N9947" i="8"/>
  <c r="N9948" i="8"/>
  <c r="N9949" i="8"/>
  <c r="N9950" i="8"/>
  <c r="N9951" i="8"/>
  <c r="N9952" i="8"/>
  <c r="N9953" i="8"/>
  <c r="N9954" i="8"/>
  <c r="N9955" i="8"/>
  <c r="N9956" i="8"/>
  <c r="N9957" i="8"/>
  <c r="N9958" i="8"/>
  <c r="N9959" i="8"/>
  <c r="N9960" i="8"/>
  <c r="N9961" i="8"/>
  <c r="N9962" i="8"/>
  <c r="N9963" i="8"/>
  <c r="N9964" i="8"/>
  <c r="N9965" i="8"/>
  <c r="N9966" i="8"/>
  <c r="N9967" i="8"/>
  <c r="N9968" i="8"/>
  <c r="N9969" i="8"/>
  <c r="N9970" i="8"/>
  <c r="N9971" i="8"/>
  <c r="N9972" i="8"/>
  <c r="N9973" i="8"/>
  <c r="N9974" i="8"/>
  <c r="N9975" i="8"/>
  <c r="N9976" i="8"/>
  <c r="N9977" i="8"/>
  <c r="N9978" i="8"/>
  <c r="N9979" i="8"/>
  <c r="N9980" i="8"/>
  <c r="N9981" i="8"/>
  <c r="N9982" i="8"/>
  <c r="N9983" i="8"/>
  <c r="N9984" i="8"/>
  <c r="N9985" i="8"/>
  <c r="N9986" i="8"/>
  <c r="N9987" i="8"/>
  <c r="N9988" i="8"/>
  <c r="N9989" i="8"/>
  <c r="N9990" i="8"/>
  <c r="N9991" i="8"/>
  <c r="N9992" i="8"/>
  <c r="N9993" i="8"/>
  <c r="N9994" i="8"/>
  <c r="N9995" i="8"/>
  <c r="N9996" i="8"/>
  <c r="N9997" i="8"/>
  <c r="N9998" i="8"/>
  <c r="N9999" i="8"/>
  <c r="N10000" i="8"/>
  <c r="N10001" i="8"/>
  <c r="N10002" i="8"/>
  <c r="N10003" i="8"/>
  <c r="N10004" i="8"/>
  <c r="N10005" i="8"/>
  <c r="N10006" i="8"/>
  <c r="N10007" i="8"/>
  <c r="N10008" i="8"/>
  <c r="N10009" i="8"/>
  <c r="N10010" i="8"/>
  <c r="N10011" i="8"/>
  <c r="N10012" i="8"/>
  <c r="N10013" i="8"/>
  <c r="N10014" i="8"/>
  <c r="N10015" i="8"/>
  <c r="N10016" i="8"/>
  <c r="N10017" i="8"/>
  <c r="N10018" i="8"/>
  <c r="N10019" i="8"/>
  <c r="N10020" i="8"/>
  <c r="N10021" i="8"/>
  <c r="N10022" i="8"/>
  <c r="N10023" i="8"/>
  <c r="N10024" i="8"/>
  <c r="N10025" i="8"/>
  <c r="N10026" i="8"/>
  <c r="N10027" i="8"/>
  <c r="N10028" i="8"/>
  <c r="N10029" i="8"/>
  <c r="N10030" i="8"/>
  <c r="N10031" i="8"/>
  <c r="N10032" i="8"/>
  <c r="N10033" i="8"/>
  <c r="N10034" i="8"/>
  <c r="N10035" i="8"/>
  <c r="N10036" i="8"/>
  <c r="N10037" i="8"/>
  <c r="N10038" i="8"/>
  <c r="N10039" i="8"/>
  <c r="N10040" i="8"/>
  <c r="N10041" i="8"/>
  <c r="N10042" i="8"/>
  <c r="N10043" i="8"/>
  <c r="N10044" i="8"/>
  <c r="N10045" i="8"/>
  <c r="N10046" i="8"/>
  <c r="N10047" i="8"/>
  <c r="N10048" i="8"/>
  <c r="N10049" i="8"/>
  <c r="N10050" i="8"/>
  <c r="N10051" i="8"/>
  <c r="N10052" i="8"/>
  <c r="N10053" i="8"/>
  <c r="N10054" i="8"/>
  <c r="N10055" i="8"/>
  <c r="N10056" i="8"/>
  <c r="N10057" i="8"/>
  <c r="N10058" i="8"/>
  <c r="N10059" i="8"/>
  <c r="N10060" i="8"/>
  <c r="N10061" i="8"/>
  <c r="N10062" i="8"/>
  <c r="N10063" i="8"/>
  <c r="N10064" i="8"/>
  <c r="N10065" i="8"/>
  <c r="N10066" i="8"/>
  <c r="N10067" i="8"/>
  <c r="N10068" i="8"/>
  <c r="N10069" i="8"/>
  <c r="N10070" i="8"/>
  <c r="N10071" i="8"/>
  <c r="N10072" i="8"/>
  <c r="N10073" i="8"/>
  <c r="N10074" i="8"/>
  <c r="N10075" i="8"/>
  <c r="N10076" i="8"/>
  <c r="N10077" i="8"/>
  <c r="N10078" i="8"/>
  <c r="N10079" i="8"/>
  <c r="N10080" i="8"/>
  <c r="N10081" i="8"/>
  <c r="N10082" i="8"/>
  <c r="N10083" i="8"/>
  <c r="N10084" i="8"/>
  <c r="N10085" i="8"/>
  <c r="N10086" i="8"/>
  <c r="N10087" i="8"/>
  <c r="N10088" i="8"/>
  <c r="N10089" i="8"/>
  <c r="N10090" i="8"/>
  <c r="N10091" i="8"/>
  <c r="N10092" i="8"/>
  <c r="N10093" i="8"/>
  <c r="N10094" i="8"/>
  <c r="N10095" i="8"/>
  <c r="N10096" i="8"/>
  <c r="N10097" i="8"/>
  <c r="N10098" i="8"/>
  <c r="N10099" i="8"/>
  <c r="N10100" i="8"/>
  <c r="N10101" i="8"/>
  <c r="N10102" i="8"/>
  <c r="N10103" i="8"/>
  <c r="N10104" i="8"/>
  <c r="N10105" i="8"/>
  <c r="N10106" i="8"/>
  <c r="N10107" i="8"/>
  <c r="N10108" i="8"/>
  <c r="N10109" i="8"/>
  <c r="N10110" i="8"/>
  <c r="N10111" i="8"/>
  <c r="N10112" i="8"/>
  <c r="N10113" i="8"/>
  <c r="N10114" i="8"/>
  <c r="N10115" i="8"/>
  <c r="N10116" i="8"/>
  <c r="N10117" i="8"/>
  <c r="N10118" i="8"/>
  <c r="N10119" i="8"/>
  <c r="N10120" i="8"/>
  <c r="N10121" i="8"/>
  <c r="N10122" i="8"/>
  <c r="N10123" i="8"/>
  <c r="N10124" i="8"/>
  <c r="N10125" i="8"/>
  <c r="N10126" i="8"/>
  <c r="N10127" i="8"/>
  <c r="N10128" i="8"/>
  <c r="N10129" i="8"/>
  <c r="N10130" i="8"/>
  <c r="N10131" i="8"/>
  <c r="N10132" i="8"/>
  <c r="N10133" i="8"/>
  <c r="N10134" i="8"/>
  <c r="N10135" i="8"/>
  <c r="N10136" i="8"/>
  <c r="N10137" i="8"/>
  <c r="N10138" i="8"/>
  <c r="N10139" i="8"/>
  <c r="N10140" i="8"/>
  <c r="N10141" i="8"/>
  <c r="N10142" i="8"/>
  <c r="N10143" i="8"/>
  <c r="N10144" i="8"/>
  <c r="N10145" i="8"/>
  <c r="N10146" i="8"/>
  <c r="N10147" i="8"/>
  <c r="N10148" i="8"/>
  <c r="N10149" i="8"/>
  <c r="N10150" i="8"/>
  <c r="N10151" i="8"/>
  <c r="N10152" i="8"/>
  <c r="N10153" i="8"/>
  <c r="N10154" i="8"/>
  <c r="N10155" i="8"/>
  <c r="N10156" i="8"/>
  <c r="N10157" i="8"/>
  <c r="N10158" i="8"/>
  <c r="N10159" i="8"/>
  <c r="N10160" i="8"/>
  <c r="N10161" i="8"/>
  <c r="N10162" i="8"/>
  <c r="N10163" i="8"/>
  <c r="N10164" i="8"/>
  <c r="N10165" i="8"/>
  <c r="N10166" i="8"/>
  <c r="N10167" i="8"/>
  <c r="N10168" i="8"/>
  <c r="N10169" i="8"/>
  <c r="N10170" i="8"/>
  <c r="N10171" i="8"/>
  <c r="N10172" i="8"/>
  <c r="N10173" i="8"/>
  <c r="N10174" i="8"/>
  <c r="N10175" i="8"/>
  <c r="N10176" i="8"/>
  <c r="N10177" i="8"/>
  <c r="N10178" i="8"/>
  <c r="N10179" i="8"/>
  <c r="N10180" i="8"/>
  <c r="N10181" i="8"/>
  <c r="N10182" i="8"/>
  <c r="N10183" i="8"/>
  <c r="N10184" i="8"/>
  <c r="N10185" i="8"/>
  <c r="N10186" i="8"/>
  <c r="N10187" i="8"/>
  <c r="N10188" i="8"/>
  <c r="N10189" i="8"/>
  <c r="N10190" i="8"/>
  <c r="N10191" i="8"/>
  <c r="N10192" i="8"/>
  <c r="N10193" i="8"/>
  <c r="N10194" i="8"/>
  <c r="N10195" i="8"/>
  <c r="N10196" i="8"/>
  <c r="N10197" i="8"/>
  <c r="N10198" i="8"/>
  <c r="N10199" i="8"/>
  <c r="N10200" i="8"/>
  <c r="N10201" i="8"/>
  <c r="N10202" i="8"/>
  <c r="N10203" i="8"/>
  <c r="N10204" i="8"/>
  <c r="N10205" i="8"/>
  <c r="N10206" i="8"/>
  <c r="N10207" i="8"/>
  <c r="N10208" i="8"/>
  <c r="N10209" i="8"/>
  <c r="N10210" i="8"/>
  <c r="N10211" i="8"/>
  <c r="N10212" i="8"/>
  <c r="N10213" i="8"/>
  <c r="N10214" i="8"/>
  <c r="N10215" i="8"/>
  <c r="N10216" i="8"/>
  <c r="N10217" i="8"/>
  <c r="N10218" i="8"/>
  <c r="N10219" i="8"/>
  <c r="N10220" i="8"/>
  <c r="N10221" i="8"/>
  <c r="N10222" i="8"/>
  <c r="N10223" i="8"/>
  <c r="N10224" i="8"/>
  <c r="N10225" i="8"/>
  <c r="N10226" i="8"/>
  <c r="N10227" i="8"/>
  <c r="N10228" i="8"/>
  <c r="N10229" i="8"/>
  <c r="N10230" i="8"/>
  <c r="N10231" i="8"/>
  <c r="N10232" i="8"/>
  <c r="N10233" i="8"/>
  <c r="N10234" i="8"/>
  <c r="N10235" i="8"/>
  <c r="N10236" i="8"/>
  <c r="N10237" i="8"/>
  <c r="N10238" i="8"/>
  <c r="N10239" i="8"/>
  <c r="N10240" i="8"/>
  <c r="N10241" i="8"/>
  <c r="N10242" i="8"/>
  <c r="N10243" i="8"/>
  <c r="N10244" i="8"/>
  <c r="N10245" i="8"/>
  <c r="N10246" i="8"/>
  <c r="N10247" i="8"/>
  <c r="N10248" i="8"/>
  <c r="N10249" i="8"/>
  <c r="N10250" i="8"/>
  <c r="N10251" i="8"/>
  <c r="N10252" i="8"/>
  <c r="N10253" i="8"/>
  <c r="N10254" i="8"/>
  <c r="N10255" i="8"/>
  <c r="N10256" i="8"/>
  <c r="N10257" i="8"/>
  <c r="N10258" i="8"/>
  <c r="N10259" i="8"/>
  <c r="N10260" i="8"/>
  <c r="N10261" i="8"/>
  <c r="N10262" i="8"/>
  <c r="N10263" i="8"/>
  <c r="N10264" i="8"/>
  <c r="N10265" i="8"/>
  <c r="N10266" i="8"/>
  <c r="N10267" i="8"/>
  <c r="N10268" i="8"/>
  <c r="N10269" i="8"/>
  <c r="N10270" i="8"/>
  <c r="N10271" i="8"/>
  <c r="N10272" i="8"/>
  <c r="N10273" i="8"/>
  <c r="N10274" i="8"/>
  <c r="N10275" i="8"/>
  <c r="N10276" i="8"/>
  <c r="N10277" i="8"/>
  <c r="N10278" i="8"/>
  <c r="N10279" i="8"/>
  <c r="N10280" i="8"/>
  <c r="N10281" i="8"/>
  <c r="N10282" i="8"/>
  <c r="N10283" i="8"/>
  <c r="N10284" i="8"/>
  <c r="N10285" i="8"/>
  <c r="N10286" i="8"/>
  <c r="N10287" i="8"/>
  <c r="N10288" i="8"/>
  <c r="N10289" i="8"/>
  <c r="N10290" i="8"/>
  <c r="N10291" i="8"/>
  <c r="N10292" i="8"/>
  <c r="N10293" i="8"/>
  <c r="N10294" i="8"/>
  <c r="N10295" i="8"/>
  <c r="N10296" i="8"/>
  <c r="N10297" i="8"/>
  <c r="N10298" i="8"/>
  <c r="N10299" i="8"/>
  <c r="N10300" i="8"/>
  <c r="N10301" i="8"/>
  <c r="N10302" i="8"/>
  <c r="N10303" i="8"/>
  <c r="N10304" i="8"/>
  <c r="N10305" i="8"/>
  <c r="N10306" i="8"/>
  <c r="N10307" i="8"/>
  <c r="N10308" i="8"/>
  <c r="N10309" i="8"/>
  <c r="N10310" i="8"/>
  <c r="N10311" i="8"/>
  <c r="N10312" i="8"/>
  <c r="N10313" i="8"/>
  <c r="N10314" i="8"/>
  <c r="N10315" i="8"/>
  <c r="N10316" i="8"/>
  <c r="N10317" i="8"/>
  <c r="N10318" i="8"/>
  <c r="N10319" i="8"/>
  <c r="N10320" i="8"/>
  <c r="N10321" i="8"/>
  <c r="N10322" i="8"/>
  <c r="N10323" i="8"/>
  <c r="N10324" i="8"/>
  <c r="N10325" i="8"/>
  <c r="N10326" i="8"/>
  <c r="N10327" i="8"/>
  <c r="N10328" i="8"/>
  <c r="N10329" i="8"/>
  <c r="N10330" i="8"/>
  <c r="N10331" i="8"/>
  <c r="N10332" i="8"/>
  <c r="N10333" i="8"/>
  <c r="N10334" i="8"/>
  <c r="N10335" i="8"/>
  <c r="N10336" i="8"/>
  <c r="N10337" i="8"/>
  <c r="N10338" i="8"/>
  <c r="N10339" i="8"/>
  <c r="N10340" i="8"/>
  <c r="N10341" i="8"/>
  <c r="N10342" i="8"/>
  <c r="N10343" i="8"/>
  <c r="N10344" i="8"/>
  <c r="N10345" i="8"/>
  <c r="N10346" i="8"/>
  <c r="N10347" i="8"/>
  <c r="N10348" i="8"/>
  <c r="N10349" i="8"/>
  <c r="N10350" i="8"/>
  <c r="N10351" i="8"/>
  <c r="N10352" i="8"/>
  <c r="N10353" i="8"/>
  <c r="N10354" i="8"/>
  <c r="N10355" i="8"/>
  <c r="N10356" i="8"/>
  <c r="N10357" i="8"/>
  <c r="N10358" i="8"/>
  <c r="N10359" i="8"/>
  <c r="N10360" i="8"/>
  <c r="N10361" i="8"/>
  <c r="N10362" i="8"/>
  <c r="N10363" i="8"/>
  <c r="N10364" i="8"/>
  <c r="N10365" i="8"/>
  <c r="N10366" i="8"/>
  <c r="N10367" i="8"/>
  <c r="N10368" i="8"/>
  <c r="N10369" i="8"/>
  <c r="N10370" i="8"/>
  <c r="N10371" i="8"/>
  <c r="N10372" i="8"/>
  <c r="N10373" i="8"/>
  <c r="N10374" i="8"/>
  <c r="N10375" i="8"/>
  <c r="N10376" i="8"/>
  <c r="N10377" i="8"/>
  <c r="N10378" i="8"/>
  <c r="N10379" i="8"/>
  <c r="N10380" i="8"/>
  <c r="N10381" i="8"/>
  <c r="N10382" i="8"/>
  <c r="N10383" i="8"/>
  <c r="N10384" i="8"/>
  <c r="N10385" i="8"/>
  <c r="N10386" i="8"/>
  <c r="N10387" i="8"/>
  <c r="N10388" i="8"/>
  <c r="N10389" i="8"/>
  <c r="N10390" i="8"/>
  <c r="N10391" i="8"/>
  <c r="N10392" i="8"/>
  <c r="N10393" i="8"/>
  <c r="N10394" i="8"/>
  <c r="N10395" i="8"/>
  <c r="N10396" i="8"/>
  <c r="N10397" i="8"/>
  <c r="N10398" i="8"/>
  <c r="N10399" i="8"/>
  <c r="N10400" i="8"/>
  <c r="N10401" i="8"/>
  <c r="N10402" i="8"/>
  <c r="N10403" i="8"/>
  <c r="N10404" i="8"/>
  <c r="N10405" i="8"/>
  <c r="N10406" i="8"/>
  <c r="N10407" i="8"/>
  <c r="N10408" i="8"/>
  <c r="N10409" i="8"/>
  <c r="N10410" i="8"/>
  <c r="N10411" i="8"/>
  <c r="N10412" i="8"/>
  <c r="N10413" i="8"/>
  <c r="N10414" i="8"/>
  <c r="N10415" i="8"/>
  <c r="N10416" i="8"/>
  <c r="N10417" i="8"/>
  <c r="N10418" i="8"/>
  <c r="N10419" i="8"/>
  <c r="N10420" i="8"/>
  <c r="N10421" i="8"/>
  <c r="N10422" i="8"/>
  <c r="N10423" i="8"/>
  <c r="N10424" i="8"/>
  <c r="N10425" i="8"/>
  <c r="N10426" i="8"/>
  <c r="N10427" i="8"/>
  <c r="N10428" i="8"/>
  <c r="N10429" i="8"/>
  <c r="N10430" i="8"/>
  <c r="N10431" i="8"/>
  <c r="N10432" i="8"/>
  <c r="N10433" i="8"/>
  <c r="N10434" i="8"/>
  <c r="N10435" i="8"/>
  <c r="N10436" i="8"/>
  <c r="N10437" i="8"/>
  <c r="N10438" i="8"/>
  <c r="N10439" i="8"/>
  <c r="N10440" i="8"/>
  <c r="N10441" i="8"/>
  <c r="N10442" i="8"/>
  <c r="N10443" i="8"/>
  <c r="N10444" i="8"/>
  <c r="N10445" i="8"/>
  <c r="N10446" i="8"/>
  <c r="N10447" i="8"/>
  <c r="N10448" i="8"/>
  <c r="N10449" i="8"/>
  <c r="N10450" i="8"/>
  <c r="N10451" i="8"/>
  <c r="N10452" i="8"/>
  <c r="N10453" i="8"/>
  <c r="N10454" i="8"/>
  <c r="N10455" i="8"/>
  <c r="N10456" i="8"/>
  <c r="N10457" i="8"/>
  <c r="N10458" i="8"/>
  <c r="N10459" i="8"/>
  <c r="N10460" i="8"/>
  <c r="N10461" i="8"/>
  <c r="N10462" i="8"/>
  <c r="N10463" i="8"/>
  <c r="N10464" i="8"/>
  <c r="N10465" i="8"/>
  <c r="N10466" i="8"/>
  <c r="N10467" i="8"/>
  <c r="N10468" i="8"/>
  <c r="N10469" i="8"/>
  <c r="N10470" i="8"/>
  <c r="N10471" i="8"/>
  <c r="N10472" i="8"/>
  <c r="N10473" i="8"/>
  <c r="N10474" i="8"/>
  <c r="N10475" i="8"/>
  <c r="N10476" i="8"/>
  <c r="N10477" i="8"/>
  <c r="N10478" i="8"/>
  <c r="N10479" i="8"/>
  <c r="N10480" i="8"/>
  <c r="N10481" i="8"/>
  <c r="N10482" i="8"/>
  <c r="N10483" i="8"/>
  <c r="N10484" i="8"/>
  <c r="N10485" i="8"/>
  <c r="N10486" i="8"/>
  <c r="N10487" i="8"/>
  <c r="N10488" i="8"/>
  <c r="N10489" i="8"/>
  <c r="N10490" i="8"/>
  <c r="N10491" i="8"/>
  <c r="N10492" i="8"/>
  <c r="N10493" i="8"/>
  <c r="N10494" i="8"/>
  <c r="N10495" i="8"/>
  <c r="N10496" i="8"/>
  <c r="N10497" i="8"/>
  <c r="N10498" i="8"/>
  <c r="N10499" i="8"/>
  <c r="N10500" i="8"/>
  <c r="N10501" i="8"/>
  <c r="N10502" i="8"/>
  <c r="N10503" i="8"/>
  <c r="N10504" i="8"/>
  <c r="N10505" i="8"/>
  <c r="N10506" i="8"/>
  <c r="N10507" i="8"/>
  <c r="N10508" i="8"/>
  <c r="N10509" i="8"/>
  <c r="N10510" i="8"/>
  <c r="N10511" i="8"/>
  <c r="N10512" i="8"/>
  <c r="N10513" i="8"/>
  <c r="N10514" i="8"/>
  <c r="N10515" i="8"/>
  <c r="N10516" i="8"/>
  <c r="N10517" i="8"/>
  <c r="N10518" i="8"/>
  <c r="N10519" i="8"/>
  <c r="N10520" i="8"/>
  <c r="N10521" i="8"/>
  <c r="N10522" i="8"/>
  <c r="N10523" i="8"/>
  <c r="N10524" i="8"/>
  <c r="N10525" i="8"/>
  <c r="N10526" i="8"/>
  <c r="N10527" i="8"/>
  <c r="N10528" i="8"/>
  <c r="N10529" i="8"/>
  <c r="N10530" i="8"/>
  <c r="N10531" i="8"/>
  <c r="N10532" i="8"/>
  <c r="N10533" i="8"/>
  <c r="N10534" i="8"/>
  <c r="N10535" i="8"/>
  <c r="N10536" i="8"/>
  <c r="N10537" i="8"/>
  <c r="N10538" i="8"/>
  <c r="N10539" i="8"/>
  <c r="N10540" i="8"/>
  <c r="N10541" i="8"/>
  <c r="N10542" i="8"/>
  <c r="N10543" i="8"/>
  <c r="N10544" i="8"/>
  <c r="N10545" i="8"/>
  <c r="N10546" i="8"/>
  <c r="N10547" i="8"/>
  <c r="N10548" i="8"/>
  <c r="N10549" i="8"/>
  <c r="N10550" i="8"/>
  <c r="N10551" i="8"/>
  <c r="N10552" i="8"/>
  <c r="N10553" i="8"/>
  <c r="N10554" i="8"/>
  <c r="N10555" i="8"/>
  <c r="N10556" i="8"/>
  <c r="N10557" i="8"/>
  <c r="N10558" i="8"/>
  <c r="N10559" i="8"/>
  <c r="N10560" i="8"/>
  <c r="N10561" i="8"/>
  <c r="N10562" i="8"/>
  <c r="N10563" i="8"/>
  <c r="N10564" i="8"/>
  <c r="N10565" i="8"/>
  <c r="N10566" i="8"/>
  <c r="N10567" i="8"/>
  <c r="N10568" i="8"/>
  <c r="N10569" i="8"/>
  <c r="N10570" i="8"/>
  <c r="N10571" i="8"/>
  <c r="N10572" i="8"/>
  <c r="N10573" i="8"/>
  <c r="N10574" i="8"/>
  <c r="N10575" i="8"/>
  <c r="N10576" i="8"/>
  <c r="N10577" i="8"/>
  <c r="N10578" i="8"/>
  <c r="N10579" i="8"/>
  <c r="N10580" i="8"/>
  <c r="N10581" i="8"/>
  <c r="N10582" i="8"/>
  <c r="N10583" i="8"/>
  <c r="N10584" i="8"/>
  <c r="N10585" i="8"/>
  <c r="N10586" i="8"/>
  <c r="N10587" i="8"/>
  <c r="N10588" i="8"/>
  <c r="N10589" i="8"/>
  <c r="N10590" i="8"/>
  <c r="N10591" i="8"/>
  <c r="N10592" i="8"/>
  <c r="N10593" i="8"/>
  <c r="N10594" i="8"/>
  <c r="N10595" i="8"/>
  <c r="N10596" i="8"/>
  <c r="N10597" i="8"/>
  <c r="N10598" i="8"/>
  <c r="N10599" i="8"/>
  <c r="N10600" i="8"/>
  <c r="N10601" i="8"/>
  <c r="N10602" i="8"/>
  <c r="N10603" i="8"/>
  <c r="N10604" i="8"/>
  <c r="N10605" i="8"/>
  <c r="N10606" i="8"/>
  <c r="N10607" i="8"/>
  <c r="N10608" i="8"/>
  <c r="N10609" i="8"/>
  <c r="N10610" i="8"/>
  <c r="N10611" i="8"/>
  <c r="N10612" i="8"/>
  <c r="N10613" i="8"/>
  <c r="N10614" i="8"/>
  <c r="N10615" i="8"/>
  <c r="N10616" i="8"/>
  <c r="N10617" i="8"/>
  <c r="N10618" i="8"/>
  <c r="N10619" i="8"/>
  <c r="N10620" i="8"/>
  <c r="N10621" i="8"/>
  <c r="N10622" i="8"/>
  <c r="N10623" i="8"/>
  <c r="N10624" i="8"/>
  <c r="N10625" i="8"/>
  <c r="N10626" i="8"/>
  <c r="N10627" i="8"/>
  <c r="N10628" i="8"/>
  <c r="N10629" i="8"/>
  <c r="N10630" i="8"/>
  <c r="N10631" i="8"/>
  <c r="N10632" i="8"/>
  <c r="N10633" i="8"/>
  <c r="N10634" i="8"/>
  <c r="N10635" i="8"/>
  <c r="N10636" i="8"/>
  <c r="N10637" i="8"/>
  <c r="N10638" i="8"/>
  <c r="N10639" i="8"/>
  <c r="N10640" i="8"/>
  <c r="N10641" i="8"/>
  <c r="N10642" i="8"/>
  <c r="N10643" i="8"/>
  <c r="N10644" i="8"/>
  <c r="N10645" i="8"/>
  <c r="N10646" i="8"/>
  <c r="N10647" i="8"/>
  <c r="N10648" i="8"/>
  <c r="N10649" i="8"/>
  <c r="N10650" i="8"/>
  <c r="N10651" i="8"/>
  <c r="N10652" i="8"/>
  <c r="N10653" i="8"/>
  <c r="N10654" i="8"/>
  <c r="N10655" i="8"/>
  <c r="N10656" i="8"/>
  <c r="N10657" i="8"/>
  <c r="N10658" i="8"/>
  <c r="N10659" i="8"/>
  <c r="N10660" i="8"/>
  <c r="N10661" i="8"/>
  <c r="N10662" i="8"/>
  <c r="N10663" i="8"/>
  <c r="N10664" i="8"/>
  <c r="N10665" i="8"/>
  <c r="N10666" i="8"/>
  <c r="N10667" i="8"/>
  <c r="N10668" i="8"/>
  <c r="N10669" i="8"/>
  <c r="N10670" i="8"/>
  <c r="N10671" i="8"/>
  <c r="N10672" i="8"/>
  <c r="N10673" i="8"/>
  <c r="N10674" i="8"/>
  <c r="N10675" i="8"/>
  <c r="N10676" i="8"/>
  <c r="N10677" i="8"/>
  <c r="N10678" i="8"/>
  <c r="N10679" i="8"/>
  <c r="N10680" i="8"/>
  <c r="N10681" i="8"/>
  <c r="N10682" i="8"/>
  <c r="N10683" i="8"/>
  <c r="N10684" i="8"/>
  <c r="N10685" i="8"/>
  <c r="N10686" i="8"/>
  <c r="N10687" i="8"/>
  <c r="N10688" i="8"/>
  <c r="N10689" i="8"/>
  <c r="N10690" i="8"/>
  <c r="N10691" i="8"/>
  <c r="N10692" i="8"/>
  <c r="N10693" i="8"/>
  <c r="N10694" i="8"/>
  <c r="N10695" i="8"/>
  <c r="N10696" i="8"/>
  <c r="N10697" i="8"/>
  <c r="N10698" i="8"/>
  <c r="N10699" i="8"/>
  <c r="N10700" i="8"/>
  <c r="N10701" i="8"/>
  <c r="N10702" i="8"/>
  <c r="N10703" i="8"/>
  <c r="N10704" i="8"/>
  <c r="N10705" i="8"/>
  <c r="N10706" i="8"/>
  <c r="N10707" i="8"/>
  <c r="N10708" i="8"/>
  <c r="N10709" i="8"/>
  <c r="N10710" i="8"/>
  <c r="N10711" i="8"/>
  <c r="N10712" i="8"/>
  <c r="N10713" i="8"/>
  <c r="N10714" i="8"/>
  <c r="N10715" i="8"/>
  <c r="N10716" i="8"/>
  <c r="N10717" i="8"/>
  <c r="N10718" i="8"/>
  <c r="N10719" i="8"/>
  <c r="N10720" i="8"/>
  <c r="N10721" i="8"/>
  <c r="N10722" i="8"/>
  <c r="N10723" i="8"/>
  <c r="N10724" i="8"/>
  <c r="N10725" i="8"/>
  <c r="N10726" i="8"/>
  <c r="N10727" i="8"/>
  <c r="N10728" i="8"/>
  <c r="N10729" i="8"/>
  <c r="N10730" i="8"/>
  <c r="N10731" i="8"/>
  <c r="N10732" i="8"/>
  <c r="N10733" i="8"/>
  <c r="N10734" i="8"/>
  <c r="N10735" i="8"/>
  <c r="N10736" i="8"/>
  <c r="N10737" i="8"/>
  <c r="N10738" i="8"/>
  <c r="N10739" i="8"/>
  <c r="N10740" i="8"/>
  <c r="N10741" i="8"/>
  <c r="N10742" i="8"/>
  <c r="N10743" i="8"/>
  <c r="N10744" i="8"/>
  <c r="N10745" i="8"/>
  <c r="N10746" i="8"/>
  <c r="N10747" i="8"/>
  <c r="N10748" i="8"/>
  <c r="N10749" i="8"/>
  <c r="N10750" i="8"/>
  <c r="N10751" i="8"/>
  <c r="N10752" i="8"/>
  <c r="N10753" i="8"/>
  <c r="N10754" i="8"/>
  <c r="N10755" i="8"/>
  <c r="N10756" i="8"/>
  <c r="N10757" i="8"/>
  <c r="N10758" i="8"/>
  <c r="N10759" i="8"/>
  <c r="N10760" i="8"/>
  <c r="N10761" i="8"/>
  <c r="N10762" i="8"/>
  <c r="N10763" i="8"/>
  <c r="N10764" i="8"/>
  <c r="N10765" i="8"/>
  <c r="N10766" i="8"/>
  <c r="N10767" i="8"/>
  <c r="N10768" i="8"/>
  <c r="N10769" i="8"/>
  <c r="N10770" i="8"/>
  <c r="N10771" i="8"/>
  <c r="N10772" i="8"/>
  <c r="N10773" i="8"/>
  <c r="N10774" i="8"/>
  <c r="N10775" i="8"/>
  <c r="N10776" i="8"/>
  <c r="N10777" i="8"/>
  <c r="N10778" i="8"/>
  <c r="N10779" i="8"/>
  <c r="N10780" i="8"/>
  <c r="N10781" i="8"/>
  <c r="N10782" i="8"/>
  <c r="N10783" i="8"/>
  <c r="N10784" i="8"/>
  <c r="N10785" i="8"/>
  <c r="N10786" i="8"/>
  <c r="N10787" i="8"/>
  <c r="N10788" i="8"/>
  <c r="N10789" i="8"/>
  <c r="N10790" i="8"/>
  <c r="N10791" i="8"/>
  <c r="N10792" i="8"/>
  <c r="N10793" i="8"/>
  <c r="N10794" i="8"/>
  <c r="N10795" i="8"/>
  <c r="N10796" i="8"/>
  <c r="N10797" i="8"/>
  <c r="N10798" i="8"/>
  <c r="N10799" i="8"/>
  <c r="N10800" i="8"/>
  <c r="N10801" i="8"/>
  <c r="N10802" i="8"/>
  <c r="N10803" i="8"/>
  <c r="N10804" i="8"/>
  <c r="N10805" i="8"/>
  <c r="N10806" i="8"/>
  <c r="N10807" i="8"/>
  <c r="N10808" i="8"/>
  <c r="N10809" i="8"/>
  <c r="N10810" i="8"/>
  <c r="N10811" i="8"/>
  <c r="N10812" i="8"/>
  <c r="N10813" i="8"/>
  <c r="N10814" i="8"/>
  <c r="N10815" i="8"/>
  <c r="N10816" i="8"/>
  <c r="N10817" i="8"/>
  <c r="N10818" i="8"/>
  <c r="N10819" i="8"/>
  <c r="N10820" i="8"/>
  <c r="N10821" i="8"/>
  <c r="N10822" i="8"/>
  <c r="N10823" i="8"/>
  <c r="N10824" i="8"/>
  <c r="N10825" i="8"/>
  <c r="N10826" i="8"/>
  <c r="N10827" i="8"/>
  <c r="N10828" i="8"/>
  <c r="N10829" i="8"/>
  <c r="N10830" i="8"/>
  <c r="N10831" i="8"/>
  <c r="N10832" i="8"/>
  <c r="N10833" i="8"/>
  <c r="N10834" i="8"/>
  <c r="N10835" i="8"/>
  <c r="N10836" i="8"/>
  <c r="N10837" i="8"/>
  <c r="N10838" i="8"/>
  <c r="N10839" i="8"/>
  <c r="N10840" i="8"/>
  <c r="N10841" i="8"/>
  <c r="N10842" i="8"/>
  <c r="N10843" i="8"/>
  <c r="N10844" i="8"/>
  <c r="N10845" i="8"/>
  <c r="N10846" i="8"/>
  <c r="N10847" i="8"/>
  <c r="N10848" i="8"/>
  <c r="N10849" i="8"/>
  <c r="N10850" i="8"/>
  <c r="N10851" i="8"/>
  <c r="N10852" i="8"/>
  <c r="N10853" i="8"/>
  <c r="N10854" i="8"/>
  <c r="N10855" i="8"/>
  <c r="N10856" i="8"/>
  <c r="N10857" i="8"/>
  <c r="N10858" i="8"/>
  <c r="N10859" i="8"/>
  <c r="N10860" i="8"/>
  <c r="N10861" i="8"/>
  <c r="N10862" i="8"/>
  <c r="N10863" i="8"/>
  <c r="N10864" i="8"/>
  <c r="N10865" i="8"/>
  <c r="N10866" i="8"/>
  <c r="N10867" i="8"/>
  <c r="N10868" i="8"/>
  <c r="N10869" i="8"/>
  <c r="N10870" i="8"/>
  <c r="N10871" i="8"/>
  <c r="N10872" i="8"/>
  <c r="N10873" i="8"/>
  <c r="N10874" i="8"/>
  <c r="N10875" i="8"/>
  <c r="N10876" i="8"/>
  <c r="N10877" i="8"/>
  <c r="N10878" i="8"/>
  <c r="N10879" i="8"/>
  <c r="N10880" i="8"/>
  <c r="N10881" i="8"/>
  <c r="N10882" i="8"/>
  <c r="N10883" i="8"/>
  <c r="N10884" i="8"/>
  <c r="N10885" i="8"/>
  <c r="N10886" i="8"/>
  <c r="N10887" i="8"/>
  <c r="N10888" i="8"/>
  <c r="N10889" i="8"/>
  <c r="N10890" i="8"/>
  <c r="N10891" i="8"/>
  <c r="N10892" i="8"/>
  <c r="N10893" i="8"/>
  <c r="N10894" i="8"/>
  <c r="N10895" i="8"/>
  <c r="N10896" i="8"/>
  <c r="N10897" i="8"/>
  <c r="N10898" i="8"/>
  <c r="N10899" i="8"/>
  <c r="N10900" i="8"/>
  <c r="N10901" i="8"/>
  <c r="N10902" i="8"/>
  <c r="N10903" i="8"/>
  <c r="N10904" i="8"/>
  <c r="N10905" i="8"/>
  <c r="N10906" i="8"/>
  <c r="N10907" i="8"/>
  <c r="N10908" i="8"/>
  <c r="N10909" i="8"/>
  <c r="N10910" i="8"/>
  <c r="N10911" i="8"/>
  <c r="N10912" i="8"/>
  <c r="N10913" i="8"/>
  <c r="N10914" i="8"/>
  <c r="N10915" i="8"/>
  <c r="N10916" i="8"/>
  <c r="N10917" i="8"/>
  <c r="N10918" i="8"/>
  <c r="N10919" i="8"/>
  <c r="N10920" i="8"/>
  <c r="N10921" i="8"/>
  <c r="N10922" i="8"/>
  <c r="N10923" i="8"/>
  <c r="N10924" i="8"/>
  <c r="N10925" i="8"/>
  <c r="N10926" i="8"/>
  <c r="N10927" i="8"/>
  <c r="N10928" i="8"/>
  <c r="N10929" i="8"/>
  <c r="N10930" i="8"/>
  <c r="N10931" i="8"/>
  <c r="N10932" i="8"/>
  <c r="N10933" i="8"/>
  <c r="N10934" i="8"/>
  <c r="N10935" i="8"/>
  <c r="N10936" i="8"/>
  <c r="N10937" i="8"/>
  <c r="N10938" i="8"/>
  <c r="N10939" i="8"/>
  <c r="N10940" i="8"/>
  <c r="N10941" i="8"/>
  <c r="N10942" i="8"/>
  <c r="N10943" i="8"/>
  <c r="N10944" i="8"/>
  <c r="N10945" i="8"/>
  <c r="N10946" i="8"/>
  <c r="N10947" i="8"/>
  <c r="N10948" i="8"/>
  <c r="N10949" i="8"/>
  <c r="N10950" i="8"/>
  <c r="N10951" i="8"/>
  <c r="N10952" i="8"/>
  <c r="N10953" i="8"/>
  <c r="N10954" i="8"/>
  <c r="N10955" i="8"/>
  <c r="N10956" i="8"/>
  <c r="N10957" i="8"/>
  <c r="N10958" i="8"/>
  <c r="N10959" i="8"/>
  <c r="N10960" i="8"/>
  <c r="N10961" i="8"/>
  <c r="N10962" i="8"/>
  <c r="N10963" i="8"/>
  <c r="N10964" i="8"/>
  <c r="N10965" i="8"/>
  <c r="N10966" i="8"/>
  <c r="N10967" i="8"/>
  <c r="N10968" i="8"/>
  <c r="N10969" i="8"/>
  <c r="N10970" i="8"/>
  <c r="N10971" i="8"/>
  <c r="N10972" i="8"/>
  <c r="N10973" i="8"/>
  <c r="N10974" i="8"/>
  <c r="N10975" i="8"/>
  <c r="N10976" i="8"/>
  <c r="N10977" i="8"/>
  <c r="N10978" i="8"/>
  <c r="N10979" i="8"/>
  <c r="N10980" i="8"/>
  <c r="N10981" i="8"/>
  <c r="N10982" i="8"/>
  <c r="N10983" i="8"/>
  <c r="N10984" i="8"/>
  <c r="N10985" i="8"/>
  <c r="N10986" i="8"/>
  <c r="N10987" i="8"/>
  <c r="N10988" i="8"/>
  <c r="N10989" i="8"/>
  <c r="N10990" i="8"/>
  <c r="N10991" i="8"/>
  <c r="N10992" i="8"/>
  <c r="N10993" i="8"/>
  <c r="N10994" i="8"/>
  <c r="N10995" i="8"/>
  <c r="N10996" i="8"/>
  <c r="N10997" i="8"/>
  <c r="N10998" i="8"/>
  <c r="N10999" i="8"/>
  <c r="N11000" i="8"/>
  <c r="N11001" i="8"/>
  <c r="N11002" i="8"/>
  <c r="N11003" i="8"/>
  <c r="N11004" i="8"/>
  <c r="N11005" i="8"/>
  <c r="N11006" i="8"/>
  <c r="N11007" i="8"/>
  <c r="N11008" i="8"/>
  <c r="N11009" i="8"/>
  <c r="N11010" i="8"/>
  <c r="N11011" i="8"/>
  <c r="N11012" i="8"/>
  <c r="N11013" i="8"/>
  <c r="N11014" i="8"/>
  <c r="N11015" i="8"/>
  <c r="N11016" i="8"/>
  <c r="N11017" i="8"/>
  <c r="N11018" i="8"/>
  <c r="N11019" i="8"/>
  <c r="N11020" i="8"/>
  <c r="N11021" i="8"/>
  <c r="N11022" i="8"/>
  <c r="N11023" i="8"/>
  <c r="N11024" i="8"/>
  <c r="N11025" i="8"/>
  <c r="N11026" i="8"/>
  <c r="N11027" i="8"/>
  <c r="N11028" i="8"/>
  <c r="N11029" i="8"/>
  <c r="N11030" i="8"/>
  <c r="N11031" i="8"/>
  <c r="N11032" i="8"/>
  <c r="N11033" i="8"/>
  <c r="N11034" i="8"/>
  <c r="N11035" i="8"/>
  <c r="N11036" i="8"/>
  <c r="N11037" i="8"/>
  <c r="N11038" i="8"/>
  <c r="N11039" i="8"/>
  <c r="N11040" i="8"/>
  <c r="N11041" i="8"/>
  <c r="N11042" i="8"/>
  <c r="N11043" i="8"/>
  <c r="N11044" i="8"/>
  <c r="N11045" i="8"/>
  <c r="N11046" i="8"/>
  <c r="N11047" i="8"/>
  <c r="N11048" i="8"/>
  <c r="N11049" i="8"/>
  <c r="N11050" i="8"/>
  <c r="N11051" i="8"/>
  <c r="N11052" i="8"/>
  <c r="N11053" i="8"/>
  <c r="N11054" i="8"/>
  <c r="N11055" i="8"/>
  <c r="N11056" i="8"/>
  <c r="N11057" i="8"/>
  <c r="N11058" i="8"/>
  <c r="N11059" i="8"/>
  <c r="N11060" i="8"/>
  <c r="N11061" i="8"/>
  <c r="N11062" i="8"/>
  <c r="N11063" i="8"/>
  <c r="N11064" i="8"/>
  <c r="N11065" i="8"/>
  <c r="N11066" i="8"/>
  <c r="N11067" i="8"/>
  <c r="N11068" i="8"/>
  <c r="N11069" i="8"/>
  <c r="N11070" i="8"/>
  <c r="N11071" i="8"/>
  <c r="N11072" i="8"/>
  <c r="N11073" i="8"/>
  <c r="N11074" i="8"/>
  <c r="N11075" i="8"/>
  <c r="N11076" i="8"/>
  <c r="N11077" i="8"/>
  <c r="N11078" i="8"/>
  <c r="N11079" i="8"/>
  <c r="N11080" i="8"/>
  <c r="N11081" i="8"/>
  <c r="N11082" i="8"/>
  <c r="N11083" i="8"/>
  <c r="N11084" i="8"/>
  <c r="N11085" i="8"/>
  <c r="N11086" i="8"/>
  <c r="N11087" i="8"/>
  <c r="N11088" i="8"/>
  <c r="N11089" i="8"/>
  <c r="N11090" i="8"/>
  <c r="N11091" i="8"/>
  <c r="N11092" i="8"/>
  <c r="N11093" i="8"/>
  <c r="N11094" i="8"/>
  <c r="N11095" i="8"/>
  <c r="N11096" i="8"/>
  <c r="N11097" i="8"/>
  <c r="N11098" i="8"/>
  <c r="N11099" i="8"/>
  <c r="N11100" i="8"/>
  <c r="N11101" i="8"/>
  <c r="N11102" i="8"/>
  <c r="N11103" i="8"/>
  <c r="N11104" i="8"/>
  <c r="N11105" i="8"/>
  <c r="N11106" i="8"/>
  <c r="N11107" i="8"/>
  <c r="N11108" i="8"/>
  <c r="N11109" i="8"/>
  <c r="N11110" i="8"/>
  <c r="N11111" i="8"/>
  <c r="N11112" i="8"/>
  <c r="N11113" i="8"/>
  <c r="N11114" i="8"/>
  <c r="N11115" i="8"/>
  <c r="N11116" i="8"/>
  <c r="N11117" i="8"/>
  <c r="N11118" i="8"/>
  <c r="N11119" i="8"/>
  <c r="N11120" i="8"/>
  <c r="N11121" i="8"/>
  <c r="N11122" i="8"/>
  <c r="N11123" i="8"/>
  <c r="N11124" i="8"/>
  <c r="N11125" i="8"/>
  <c r="N11126" i="8"/>
  <c r="N11127" i="8"/>
  <c r="N11128" i="8"/>
  <c r="N11129" i="8"/>
  <c r="N11130" i="8"/>
  <c r="N11131" i="8"/>
  <c r="N11132" i="8"/>
  <c r="N11133" i="8"/>
  <c r="N11134" i="8"/>
  <c r="N11135" i="8"/>
  <c r="N11136" i="8"/>
  <c r="N11137" i="8"/>
  <c r="N11138" i="8"/>
  <c r="N11139" i="8"/>
  <c r="N11140" i="8"/>
  <c r="N11141" i="8"/>
  <c r="N11142" i="8"/>
  <c r="N11143" i="8"/>
  <c r="N11144" i="8"/>
  <c r="N11145" i="8"/>
  <c r="N11146" i="8"/>
  <c r="N11147" i="8"/>
  <c r="N11148" i="8"/>
  <c r="N11149" i="8"/>
  <c r="N11150" i="8"/>
  <c r="N11151" i="8"/>
  <c r="N11152" i="8"/>
  <c r="N11153" i="8"/>
  <c r="N11154" i="8"/>
  <c r="N11155" i="8"/>
  <c r="N11156" i="8"/>
  <c r="N11157" i="8"/>
  <c r="N11158" i="8"/>
  <c r="N11159" i="8"/>
  <c r="N11160" i="8"/>
  <c r="N11161" i="8"/>
  <c r="N11162" i="8"/>
  <c r="N11163" i="8"/>
  <c r="N11164" i="8"/>
  <c r="N11165" i="8"/>
  <c r="N11166" i="8"/>
  <c r="N11167" i="8"/>
  <c r="N11168" i="8"/>
  <c r="N11169" i="8"/>
  <c r="N11170" i="8"/>
  <c r="N11171" i="8"/>
  <c r="N11172" i="8"/>
  <c r="N11173" i="8"/>
  <c r="N11174" i="8"/>
  <c r="N11175" i="8"/>
  <c r="N11176" i="8"/>
  <c r="N11177" i="8"/>
  <c r="N11178" i="8"/>
  <c r="N11179" i="8"/>
  <c r="N11180" i="8"/>
  <c r="N11181" i="8"/>
  <c r="N11182" i="8"/>
  <c r="N11183" i="8"/>
  <c r="N11184" i="8"/>
  <c r="N11185" i="8"/>
  <c r="N11186" i="8"/>
  <c r="N11187" i="8"/>
  <c r="N11188" i="8"/>
  <c r="N11189" i="8"/>
  <c r="N11190" i="8"/>
  <c r="N11191" i="8"/>
  <c r="N11192" i="8"/>
  <c r="N11193" i="8"/>
  <c r="N11194" i="8"/>
  <c r="N11195" i="8"/>
  <c r="N11196" i="8"/>
  <c r="N11197" i="8"/>
  <c r="N11198" i="8"/>
  <c r="N11199" i="8"/>
  <c r="N11200" i="8"/>
  <c r="N11201" i="8"/>
  <c r="N11202" i="8"/>
  <c r="N11203" i="8"/>
  <c r="N11204" i="8"/>
  <c r="N11205" i="8"/>
  <c r="N11206" i="8"/>
  <c r="N11207" i="8"/>
  <c r="N11208" i="8"/>
  <c r="N11209" i="8"/>
  <c r="N11210" i="8"/>
  <c r="N11211" i="8"/>
  <c r="N11212" i="8"/>
  <c r="N11213" i="8"/>
  <c r="N11214" i="8"/>
  <c r="N11215" i="8"/>
  <c r="N11216" i="8"/>
  <c r="N11217" i="8"/>
  <c r="N11218" i="8"/>
  <c r="N11219" i="8"/>
  <c r="N11220" i="8"/>
  <c r="N11221" i="8"/>
  <c r="N11222" i="8"/>
  <c r="N11223" i="8"/>
  <c r="N11224" i="8"/>
  <c r="N11225" i="8"/>
  <c r="N11226" i="8"/>
  <c r="N11227" i="8"/>
  <c r="N11228" i="8"/>
  <c r="N11229" i="8"/>
  <c r="N11230" i="8"/>
  <c r="N11231" i="8"/>
  <c r="N11232" i="8"/>
  <c r="N11233" i="8"/>
  <c r="N11234" i="8"/>
  <c r="N11235" i="8"/>
  <c r="N11236" i="8"/>
  <c r="N11237" i="8"/>
  <c r="N11238" i="8"/>
  <c r="N11239" i="8"/>
  <c r="N11240" i="8"/>
  <c r="N11241" i="8"/>
  <c r="N11242" i="8"/>
  <c r="N11243" i="8"/>
  <c r="N11244" i="8"/>
  <c r="N11245" i="8"/>
  <c r="N11246" i="8"/>
  <c r="N11247" i="8"/>
  <c r="N11248" i="8"/>
  <c r="N11249" i="8"/>
  <c r="N11250" i="8"/>
  <c r="N11251" i="8"/>
  <c r="N11252" i="8"/>
  <c r="N11253" i="8"/>
  <c r="N11254" i="8"/>
  <c r="N11255" i="8"/>
  <c r="N11256" i="8"/>
  <c r="N11257" i="8"/>
  <c r="N11258" i="8"/>
  <c r="N11259" i="8"/>
  <c r="N11260" i="8"/>
  <c r="N11261" i="8"/>
  <c r="N11262" i="8"/>
  <c r="N11263" i="8"/>
  <c r="N11264" i="8"/>
  <c r="N11265" i="8"/>
  <c r="N11266" i="8"/>
  <c r="N11267" i="8"/>
  <c r="N11268" i="8"/>
  <c r="N11269" i="8"/>
  <c r="N11270" i="8"/>
  <c r="N11271" i="8"/>
  <c r="N11272" i="8"/>
  <c r="N11273" i="8"/>
  <c r="N11274" i="8"/>
  <c r="N11275" i="8"/>
  <c r="N11276" i="8"/>
  <c r="N11277" i="8"/>
  <c r="N11278" i="8"/>
  <c r="N11279" i="8"/>
  <c r="N11280" i="8"/>
  <c r="N11281" i="8"/>
  <c r="N11282" i="8"/>
  <c r="N11283" i="8"/>
  <c r="N11284" i="8"/>
  <c r="N11285" i="8"/>
  <c r="N11286" i="8"/>
  <c r="N11287" i="8"/>
  <c r="N11288" i="8"/>
  <c r="N11289" i="8"/>
  <c r="N11290" i="8"/>
  <c r="N11291" i="8"/>
  <c r="N11292" i="8"/>
  <c r="N11293" i="8"/>
  <c r="N11294" i="8"/>
  <c r="N11295" i="8"/>
  <c r="N11296" i="8"/>
  <c r="N11297" i="8"/>
  <c r="N11298" i="8"/>
  <c r="N11299" i="8"/>
  <c r="N11300" i="8"/>
  <c r="N11301" i="8"/>
  <c r="N11302" i="8"/>
  <c r="N11303" i="8"/>
  <c r="N11304" i="8"/>
  <c r="N11305" i="8"/>
  <c r="N11306" i="8"/>
  <c r="N11307" i="8"/>
  <c r="N11308" i="8"/>
  <c r="N11309" i="8"/>
  <c r="N11310" i="8"/>
  <c r="N11311" i="8"/>
  <c r="N11312" i="8"/>
  <c r="N11313" i="8"/>
  <c r="N11314" i="8"/>
  <c r="N11315" i="8"/>
  <c r="N11316" i="8"/>
  <c r="N11317" i="8"/>
  <c r="N11318" i="8"/>
  <c r="N11319" i="8"/>
  <c r="N11320" i="8"/>
  <c r="N11321" i="8"/>
  <c r="N11322" i="8"/>
  <c r="N11323" i="8"/>
  <c r="N11324" i="8"/>
  <c r="N11325" i="8"/>
  <c r="N11326" i="8"/>
  <c r="N11327" i="8"/>
  <c r="N11328" i="8"/>
  <c r="N11329" i="8"/>
  <c r="N11330" i="8"/>
  <c r="N11331" i="8"/>
  <c r="N11332" i="8"/>
  <c r="N11333" i="8"/>
  <c r="N11334" i="8"/>
  <c r="N11335" i="8"/>
  <c r="N11336" i="8"/>
  <c r="N11337" i="8"/>
  <c r="N11338" i="8"/>
  <c r="N11339" i="8"/>
  <c r="N11340" i="8"/>
  <c r="N11341" i="8"/>
  <c r="N11342" i="8"/>
  <c r="N11343" i="8"/>
  <c r="N11344" i="8"/>
  <c r="N11345" i="8"/>
  <c r="N11346" i="8"/>
  <c r="N11347" i="8"/>
  <c r="N11348" i="8"/>
  <c r="N11349" i="8"/>
  <c r="N11350" i="8"/>
  <c r="N11351" i="8"/>
  <c r="N11352" i="8"/>
  <c r="N11353" i="8"/>
  <c r="N11354" i="8"/>
  <c r="N11355" i="8"/>
  <c r="N11356" i="8"/>
  <c r="N11357" i="8"/>
  <c r="N11358" i="8"/>
  <c r="N11359" i="8"/>
  <c r="N11360" i="8"/>
  <c r="N11361" i="8"/>
  <c r="N11362" i="8"/>
  <c r="N11363" i="8"/>
  <c r="N11364" i="8"/>
  <c r="N11365" i="8"/>
  <c r="N11366" i="8"/>
  <c r="N11367" i="8"/>
  <c r="N11368" i="8"/>
  <c r="N11369" i="8"/>
  <c r="N11370" i="8"/>
  <c r="N11371" i="8"/>
  <c r="N11372" i="8"/>
  <c r="N11373" i="8"/>
  <c r="N11374" i="8"/>
  <c r="N11375" i="8"/>
  <c r="N11376" i="8"/>
  <c r="N11377" i="8"/>
  <c r="N11378" i="8"/>
  <c r="N11379" i="8"/>
  <c r="N11380" i="8"/>
  <c r="N11381" i="8"/>
  <c r="N11382" i="8"/>
  <c r="N11383" i="8"/>
  <c r="N11384" i="8"/>
  <c r="N11385" i="8"/>
  <c r="N11386" i="8"/>
  <c r="N11387" i="8"/>
  <c r="N11388" i="8"/>
  <c r="N11389" i="8"/>
  <c r="N11390" i="8"/>
  <c r="N11391" i="8"/>
  <c r="N11392" i="8"/>
  <c r="N11393" i="8"/>
  <c r="N11394" i="8"/>
  <c r="N11395" i="8"/>
  <c r="N11396" i="8"/>
  <c r="N11397" i="8"/>
  <c r="N11398" i="8"/>
  <c r="N11399" i="8"/>
  <c r="N11400" i="8"/>
  <c r="N11401" i="8"/>
  <c r="N11402" i="8"/>
  <c r="N11403" i="8"/>
  <c r="N11404" i="8"/>
  <c r="N11405" i="8"/>
  <c r="N11406" i="8"/>
  <c r="N11407" i="8"/>
  <c r="N11408" i="8"/>
  <c r="N11409" i="8"/>
  <c r="N11410" i="8"/>
  <c r="N11411" i="8"/>
  <c r="N11412" i="8"/>
  <c r="N11413" i="8"/>
  <c r="N11414" i="8"/>
  <c r="N11415" i="8"/>
  <c r="N11416" i="8"/>
  <c r="N11417" i="8"/>
  <c r="N11418" i="8"/>
  <c r="N11419" i="8"/>
  <c r="N11420" i="8"/>
  <c r="N11421" i="8"/>
  <c r="N11422" i="8"/>
  <c r="N11423" i="8"/>
  <c r="N11424" i="8"/>
  <c r="N11425" i="8"/>
  <c r="N11426" i="8"/>
  <c r="N11427" i="8"/>
  <c r="N11428" i="8"/>
  <c r="N11429" i="8"/>
  <c r="N11430" i="8"/>
  <c r="N11431" i="8"/>
  <c r="N11432" i="8"/>
  <c r="N11433" i="8"/>
  <c r="N11434" i="8"/>
  <c r="N11435" i="8"/>
  <c r="N11436" i="8"/>
  <c r="N11437" i="8"/>
  <c r="N11438" i="8"/>
  <c r="N11439" i="8"/>
  <c r="N11440" i="8"/>
  <c r="N11441" i="8"/>
  <c r="N11442" i="8"/>
  <c r="N11443" i="8"/>
  <c r="N11444" i="8"/>
  <c r="N11445" i="8"/>
  <c r="N11446" i="8"/>
  <c r="N11447" i="8"/>
  <c r="N11448" i="8"/>
  <c r="N11449" i="8"/>
  <c r="N11450" i="8"/>
  <c r="N11451" i="8"/>
  <c r="N11452" i="8"/>
  <c r="N11453" i="8"/>
  <c r="N11454" i="8"/>
  <c r="N11455" i="8"/>
  <c r="N11456" i="8"/>
  <c r="N11457" i="8"/>
  <c r="N11458" i="8"/>
  <c r="N11459" i="8"/>
  <c r="N11460" i="8"/>
  <c r="N11461" i="8"/>
  <c r="N11462" i="8"/>
  <c r="N11463" i="8"/>
  <c r="N11464" i="8"/>
  <c r="N11465" i="8"/>
  <c r="N11466" i="8"/>
  <c r="N11467" i="8"/>
  <c r="N11468" i="8"/>
  <c r="N11469" i="8"/>
  <c r="N11470" i="8"/>
  <c r="N11471" i="8"/>
  <c r="N11472" i="8"/>
  <c r="N11473" i="8"/>
  <c r="N11474" i="8"/>
  <c r="N11475" i="8"/>
  <c r="N11476" i="8"/>
  <c r="N11477" i="8"/>
  <c r="N11478" i="8"/>
  <c r="N11479" i="8"/>
  <c r="N11480" i="8"/>
  <c r="N11481" i="8"/>
  <c r="N11482" i="8"/>
  <c r="N11483" i="8"/>
  <c r="N11484" i="8"/>
  <c r="N11485" i="8"/>
  <c r="N11486" i="8"/>
  <c r="N11487" i="8"/>
  <c r="N11488" i="8"/>
  <c r="N11489" i="8"/>
  <c r="N11490" i="8"/>
  <c r="N11491" i="8"/>
  <c r="N11492" i="8"/>
  <c r="N11493" i="8"/>
  <c r="N11494" i="8"/>
  <c r="N11495" i="8"/>
  <c r="N11496" i="8"/>
  <c r="N11497" i="8"/>
  <c r="N11498" i="8"/>
  <c r="N11499" i="8"/>
  <c r="N11500" i="8"/>
  <c r="N11501" i="8"/>
  <c r="N11502" i="8"/>
  <c r="N11503" i="8"/>
  <c r="N11504" i="8"/>
  <c r="N11505" i="8"/>
  <c r="N11506" i="8"/>
  <c r="N11507" i="8"/>
  <c r="N11508" i="8"/>
  <c r="N11509" i="8"/>
  <c r="N11510" i="8"/>
  <c r="N11511" i="8"/>
  <c r="N11512" i="8"/>
  <c r="N11513" i="8"/>
  <c r="N11514" i="8"/>
  <c r="N11515" i="8"/>
  <c r="N11516" i="8"/>
  <c r="N11517" i="8"/>
  <c r="N11518" i="8"/>
  <c r="N11519" i="8"/>
  <c r="N11520" i="8"/>
  <c r="N11521" i="8"/>
  <c r="N11522" i="8"/>
  <c r="N11523" i="8"/>
  <c r="N11524" i="8"/>
  <c r="N11525" i="8"/>
  <c r="N11526" i="8"/>
  <c r="N11527" i="8"/>
  <c r="N11528" i="8"/>
  <c r="N11529" i="8"/>
  <c r="N11530" i="8"/>
  <c r="N11531" i="8"/>
  <c r="N11532" i="8"/>
  <c r="N11533" i="8"/>
  <c r="N11534" i="8"/>
  <c r="N11535" i="8"/>
  <c r="N11536" i="8"/>
  <c r="N11537" i="8"/>
  <c r="N11538" i="8"/>
  <c r="N11539" i="8"/>
  <c r="N11540" i="8"/>
  <c r="N11541" i="8"/>
  <c r="N11542" i="8"/>
  <c r="N11543" i="8"/>
  <c r="N11544" i="8"/>
  <c r="N11545" i="8"/>
  <c r="N11546" i="8"/>
  <c r="N11547" i="8"/>
  <c r="N11548" i="8"/>
  <c r="N11549" i="8"/>
  <c r="N11550" i="8"/>
  <c r="N11551" i="8"/>
  <c r="N11552" i="8"/>
  <c r="N11553" i="8"/>
  <c r="N11554" i="8"/>
  <c r="N11555" i="8"/>
  <c r="N11556" i="8"/>
  <c r="N11557" i="8"/>
  <c r="N11558" i="8"/>
  <c r="N11559" i="8"/>
  <c r="N11560" i="8"/>
  <c r="N11561" i="8"/>
  <c r="N11562" i="8"/>
  <c r="N11563" i="8"/>
  <c r="N11564" i="8"/>
  <c r="N11565" i="8"/>
  <c r="N11566" i="8"/>
  <c r="N11567" i="8"/>
  <c r="N11568" i="8"/>
  <c r="N11569" i="8"/>
  <c r="N11570" i="8"/>
  <c r="N11571" i="8"/>
  <c r="N11572" i="8"/>
  <c r="N11573" i="8"/>
  <c r="N11574" i="8"/>
  <c r="N11575" i="8"/>
  <c r="N11576" i="8"/>
  <c r="N11577" i="8"/>
  <c r="N11578" i="8"/>
  <c r="N11579" i="8"/>
  <c r="N11580" i="8"/>
  <c r="N11581" i="8"/>
  <c r="N11582" i="8"/>
  <c r="N11583" i="8"/>
  <c r="N11584" i="8"/>
  <c r="N11585" i="8"/>
  <c r="N11586" i="8"/>
  <c r="N11587" i="8"/>
  <c r="N11588" i="8"/>
  <c r="N11589" i="8"/>
  <c r="N11590" i="8"/>
  <c r="N11591" i="8"/>
  <c r="N11592" i="8"/>
  <c r="N11593" i="8"/>
  <c r="N11594" i="8"/>
  <c r="N11595" i="8"/>
  <c r="N11596" i="8"/>
  <c r="N11597" i="8"/>
  <c r="N11598" i="8"/>
  <c r="N11599" i="8"/>
  <c r="N11600" i="8"/>
  <c r="N11601" i="8"/>
  <c r="N11602" i="8"/>
  <c r="N11603" i="8"/>
  <c r="N11604" i="8"/>
  <c r="N11605" i="8"/>
  <c r="N11606" i="8"/>
  <c r="N11607" i="8"/>
  <c r="N11608" i="8"/>
  <c r="N11609" i="8"/>
  <c r="N11610" i="8"/>
  <c r="N11611" i="8"/>
  <c r="N11612" i="8"/>
  <c r="N11613" i="8"/>
  <c r="N11614" i="8"/>
  <c r="N11615" i="8"/>
  <c r="N11616" i="8"/>
  <c r="N11617" i="8"/>
  <c r="N11618" i="8"/>
  <c r="N11619" i="8"/>
  <c r="N11620" i="8"/>
  <c r="N11621" i="8"/>
  <c r="N11622" i="8"/>
  <c r="N11623" i="8"/>
  <c r="N11624" i="8"/>
  <c r="N11625" i="8"/>
  <c r="N11626" i="8"/>
  <c r="N11627" i="8"/>
  <c r="N11628" i="8"/>
  <c r="N11629" i="8"/>
  <c r="N11630" i="8"/>
  <c r="N11631" i="8"/>
  <c r="N11632" i="8"/>
  <c r="N11633" i="8"/>
  <c r="N11634" i="8"/>
  <c r="N11635" i="8"/>
  <c r="N11636" i="8"/>
  <c r="N11637" i="8"/>
  <c r="N11638" i="8"/>
  <c r="N11639" i="8"/>
  <c r="N11640" i="8"/>
  <c r="N11641" i="8"/>
  <c r="N11642" i="8"/>
  <c r="N11643" i="8"/>
  <c r="N11644" i="8"/>
  <c r="N11645" i="8"/>
  <c r="N11646" i="8"/>
  <c r="N11647" i="8"/>
  <c r="N11648" i="8"/>
  <c r="N11649" i="8"/>
  <c r="N11650" i="8"/>
  <c r="N11651" i="8"/>
  <c r="N11652" i="8"/>
  <c r="N11653" i="8"/>
  <c r="N11654" i="8"/>
  <c r="N11655" i="8"/>
  <c r="N11656" i="8"/>
  <c r="N11657" i="8"/>
  <c r="N11658" i="8"/>
  <c r="N11659" i="8"/>
  <c r="N11660" i="8"/>
  <c r="N11661" i="8"/>
  <c r="N11662" i="8"/>
  <c r="N11663" i="8"/>
  <c r="N11664" i="8"/>
  <c r="N11665" i="8"/>
  <c r="N11666" i="8"/>
  <c r="N11667" i="8"/>
  <c r="N11668" i="8"/>
  <c r="N11669" i="8"/>
  <c r="N11670" i="8"/>
  <c r="N11671" i="8"/>
  <c r="N11672" i="8"/>
  <c r="N11673" i="8"/>
  <c r="N11674" i="8"/>
  <c r="N11675" i="8"/>
  <c r="N11676" i="8"/>
  <c r="N11677" i="8"/>
  <c r="N11678" i="8"/>
  <c r="N11679" i="8"/>
  <c r="N11680" i="8"/>
  <c r="N11681" i="8"/>
  <c r="N11682" i="8"/>
  <c r="N11683" i="8"/>
  <c r="N11684" i="8"/>
  <c r="N11685" i="8"/>
  <c r="N11686" i="8"/>
  <c r="N11687" i="8"/>
  <c r="N11688" i="8"/>
  <c r="N11689" i="8"/>
  <c r="N11690" i="8"/>
  <c r="N11691" i="8"/>
  <c r="N11692" i="8"/>
  <c r="N11693" i="8"/>
  <c r="N11694" i="8"/>
  <c r="N11695" i="8"/>
  <c r="N11696" i="8"/>
  <c r="N11697" i="8"/>
  <c r="N11698" i="8"/>
  <c r="N11699" i="8"/>
  <c r="N11700" i="8"/>
  <c r="N11701" i="8"/>
  <c r="N11702" i="8"/>
  <c r="N11703" i="8"/>
  <c r="N11704" i="8"/>
  <c r="N11705" i="8"/>
  <c r="N11706" i="8"/>
  <c r="N11707" i="8"/>
  <c r="N11708" i="8"/>
  <c r="N11709" i="8"/>
  <c r="N11710" i="8"/>
  <c r="N11711" i="8"/>
  <c r="N11712" i="8"/>
  <c r="N11713" i="8"/>
  <c r="N11714" i="8"/>
  <c r="N11715" i="8"/>
  <c r="N11716" i="8"/>
  <c r="N11717" i="8"/>
  <c r="N11718" i="8"/>
  <c r="N11719" i="8"/>
  <c r="N11720" i="8"/>
  <c r="N11721" i="8"/>
  <c r="N11722" i="8"/>
  <c r="N11723" i="8"/>
  <c r="N11724" i="8"/>
  <c r="N11725" i="8"/>
  <c r="N11726" i="8"/>
  <c r="N11727" i="8"/>
  <c r="N11728" i="8"/>
  <c r="N11729" i="8"/>
  <c r="N11730" i="8"/>
  <c r="N11731" i="8"/>
  <c r="N11732" i="8"/>
  <c r="N11733" i="8"/>
  <c r="N11734" i="8"/>
  <c r="N11735" i="8"/>
  <c r="N11736" i="8"/>
  <c r="N11737" i="8"/>
  <c r="N11738" i="8"/>
  <c r="N11739" i="8"/>
  <c r="N11740" i="8"/>
  <c r="N11741" i="8"/>
  <c r="N11742" i="8"/>
  <c r="N11743" i="8"/>
  <c r="N11744" i="8"/>
  <c r="N11745" i="8"/>
  <c r="N11746" i="8"/>
  <c r="N11747" i="8"/>
  <c r="N11748" i="8"/>
  <c r="N11749" i="8"/>
  <c r="N11750" i="8"/>
  <c r="N11751" i="8"/>
  <c r="N11752" i="8"/>
  <c r="N11753" i="8"/>
  <c r="N11754" i="8"/>
  <c r="N11755" i="8"/>
  <c r="N11756" i="8"/>
  <c r="N11757" i="8"/>
  <c r="N11758" i="8"/>
  <c r="N11759" i="8"/>
  <c r="N11760" i="8"/>
  <c r="N11761" i="8"/>
  <c r="N11762" i="8"/>
  <c r="N11763" i="8"/>
  <c r="N11764" i="8"/>
  <c r="N11765" i="8"/>
  <c r="N11766" i="8"/>
  <c r="N11767" i="8"/>
  <c r="N11768" i="8"/>
  <c r="N11769" i="8"/>
  <c r="N11770" i="8"/>
  <c r="N11771" i="8"/>
  <c r="N11772" i="8"/>
  <c r="N11773" i="8"/>
  <c r="N11774" i="8"/>
  <c r="N11775" i="8"/>
  <c r="N11776" i="8"/>
  <c r="N11777" i="8"/>
  <c r="N11778" i="8"/>
  <c r="N11779" i="8"/>
  <c r="N11780" i="8"/>
  <c r="N11781" i="8"/>
  <c r="N11782" i="8"/>
  <c r="N11783" i="8"/>
  <c r="N11784" i="8"/>
  <c r="N11785" i="8"/>
  <c r="N11786" i="8"/>
  <c r="N11787" i="8"/>
  <c r="N11788" i="8"/>
  <c r="N11789" i="8"/>
  <c r="N11790" i="8"/>
  <c r="N11791" i="8"/>
  <c r="N11792" i="8"/>
  <c r="N11793" i="8"/>
  <c r="N11794" i="8"/>
  <c r="N11795" i="8"/>
  <c r="N11796" i="8"/>
  <c r="N11797" i="8"/>
  <c r="N11798" i="8"/>
  <c r="N11799" i="8"/>
  <c r="N11800" i="8"/>
  <c r="N11801" i="8"/>
  <c r="N11802" i="8"/>
  <c r="N11803" i="8"/>
  <c r="N11804" i="8"/>
  <c r="N11805" i="8"/>
  <c r="N11806" i="8"/>
  <c r="N11807" i="8"/>
  <c r="N11808" i="8"/>
  <c r="N11809" i="8"/>
  <c r="N11810" i="8"/>
  <c r="N11811" i="8"/>
  <c r="N11812" i="8"/>
  <c r="N11813" i="8"/>
  <c r="N11814" i="8"/>
  <c r="N11815" i="8"/>
  <c r="N11816" i="8"/>
  <c r="N11817" i="8"/>
  <c r="N11818" i="8"/>
  <c r="N11819" i="8"/>
  <c r="N11820" i="8"/>
  <c r="N11821" i="8"/>
  <c r="N11822" i="8"/>
  <c r="N11823" i="8"/>
  <c r="N11824" i="8"/>
  <c r="N11825" i="8"/>
  <c r="N11826" i="8"/>
  <c r="N11827" i="8"/>
  <c r="N11828" i="8"/>
  <c r="N11829" i="8"/>
  <c r="N11830" i="8"/>
  <c r="N11831" i="8"/>
  <c r="N11832" i="8"/>
  <c r="N11833" i="8"/>
  <c r="N11834" i="8"/>
  <c r="N11835" i="8"/>
  <c r="N11836" i="8"/>
  <c r="N11837" i="8"/>
  <c r="N11838" i="8"/>
  <c r="N11839" i="8"/>
  <c r="N11840" i="8"/>
  <c r="N11841" i="8"/>
  <c r="N11842" i="8"/>
  <c r="N11843" i="8"/>
  <c r="N11844" i="8"/>
  <c r="N11845" i="8"/>
  <c r="N11846" i="8"/>
  <c r="N11847" i="8"/>
  <c r="N11848" i="8"/>
  <c r="N11849" i="8"/>
  <c r="N11850" i="8"/>
  <c r="N11851" i="8"/>
  <c r="N11852" i="8"/>
  <c r="N11853" i="8"/>
  <c r="N11854" i="8"/>
  <c r="N11855" i="8"/>
  <c r="N11856" i="8"/>
  <c r="N11857" i="8"/>
  <c r="N11858" i="8"/>
  <c r="N11859" i="8"/>
  <c r="N11860" i="8"/>
  <c r="N11861" i="8"/>
  <c r="N11862" i="8"/>
  <c r="N11863" i="8"/>
  <c r="N11864" i="8"/>
  <c r="N11865" i="8"/>
  <c r="N11866" i="8"/>
  <c r="N11867" i="8"/>
  <c r="N11868" i="8"/>
  <c r="N11869" i="8"/>
  <c r="N11870" i="8"/>
  <c r="N11871" i="8"/>
  <c r="N11872" i="8"/>
  <c r="N11873" i="8"/>
  <c r="N11874" i="8"/>
  <c r="N11875" i="8"/>
  <c r="N11876" i="8"/>
  <c r="N11877" i="8"/>
  <c r="N11878" i="8"/>
  <c r="N11879" i="8"/>
  <c r="N11880" i="8"/>
  <c r="N11881" i="8"/>
  <c r="N11882" i="8"/>
  <c r="N11883" i="8"/>
  <c r="N11884" i="8"/>
  <c r="N11885" i="8"/>
  <c r="N11886" i="8"/>
  <c r="N11887" i="8"/>
  <c r="N11888" i="8"/>
  <c r="N11889" i="8"/>
  <c r="N11890" i="8"/>
  <c r="N11891" i="8"/>
  <c r="N11892" i="8"/>
  <c r="N11893" i="8"/>
  <c r="N11894" i="8"/>
  <c r="N11895" i="8"/>
  <c r="N11896" i="8"/>
  <c r="N11897" i="8"/>
  <c r="N11898" i="8"/>
  <c r="N11899" i="8"/>
  <c r="N11900" i="8"/>
  <c r="N11901" i="8"/>
  <c r="N11902" i="8"/>
  <c r="N11903" i="8"/>
  <c r="N11904" i="8"/>
  <c r="N11905" i="8"/>
  <c r="N11906" i="8"/>
  <c r="N11907" i="8"/>
  <c r="N11908" i="8"/>
  <c r="N11909" i="8"/>
  <c r="N11910" i="8"/>
  <c r="N11911" i="8"/>
  <c r="N11912" i="8"/>
  <c r="N11913" i="8"/>
  <c r="N11914" i="8"/>
  <c r="N11915" i="8"/>
  <c r="N11916" i="8"/>
  <c r="N11917" i="8"/>
  <c r="N11918" i="8"/>
  <c r="N11919" i="8"/>
  <c r="N11920" i="8"/>
  <c r="N11921" i="8"/>
  <c r="N11922" i="8"/>
  <c r="N11923" i="8"/>
  <c r="N11924" i="8"/>
  <c r="N11925" i="8"/>
  <c r="N11926" i="8"/>
  <c r="N11927" i="8"/>
  <c r="N11928" i="8"/>
  <c r="N11929" i="8"/>
  <c r="N11930" i="8"/>
  <c r="N11931" i="8"/>
  <c r="N11932" i="8"/>
  <c r="N11933" i="8"/>
  <c r="N11934" i="8"/>
  <c r="N11935" i="8"/>
  <c r="N11936" i="8"/>
  <c r="N11937" i="8"/>
  <c r="N11938" i="8"/>
  <c r="N11939" i="8"/>
  <c r="N11940" i="8"/>
  <c r="N11941" i="8"/>
  <c r="N11942" i="8"/>
  <c r="N11943" i="8"/>
  <c r="N11944" i="8"/>
  <c r="N11945" i="8"/>
  <c r="N11946" i="8"/>
  <c r="N11947" i="8"/>
  <c r="N11948" i="8"/>
  <c r="N11949" i="8"/>
  <c r="N11950" i="8"/>
  <c r="N11951" i="8"/>
  <c r="N11952" i="8"/>
  <c r="N11953" i="8"/>
  <c r="N11954" i="8"/>
  <c r="N11955" i="8"/>
  <c r="N11956" i="8"/>
  <c r="N11957" i="8"/>
  <c r="N11958" i="8"/>
  <c r="N11959" i="8"/>
  <c r="N11960" i="8"/>
  <c r="N11961" i="8"/>
  <c r="N11962" i="8"/>
  <c r="N11963" i="8"/>
  <c r="N11964" i="8"/>
  <c r="N11965" i="8"/>
  <c r="N11966" i="8"/>
  <c r="N11967" i="8"/>
  <c r="N11968" i="8"/>
  <c r="N11969" i="8"/>
  <c r="N11970" i="8"/>
  <c r="N11971" i="8"/>
  <c r="N11972" i="8"/>
  <c r="N11973" i="8"/>
  <c r="N11974" i="8"/>
  <c r="N11975" i="8"/>
  <c r="N11976" i="8"/>
  <c r="N11977" i="8"/>
  <c r="N11978" i="8"/>
  <c r="N11979" i="8"/>
  <c r="N11980" i="8"/>
  <c r="N11981" i="8"/>
  <c r="N11982" i="8"/>
  <c r="N11983" i="8"/>
  <c r="N11984" i="8"/>
  <c r="N11985" i="8"/>
  <c r="N11986" i="8"/>
  <c r="N11987" i="8"/>
  <c r="N11988" i="8"/>
  <c r="N11989" i="8"/>
  <c r="N11990" i="8"/>
  <c r="N11991" i="8"/>
  <c r="N11992" i="8"/>
  <c r="N11993" i="8"/>
  <c r="N11994" i="8"/>
  <c r="N11995" i="8"/>
  <c r="N11996" i="8"/>
  <c r="N11997" i="8"/>
  <c r="N11998" i="8"/>
  <c r="N11999" i="8"/>
  <c r="N12000" i="8"/>
  <c r="N12001" i="8"/>
  <c r="N12002" i="8"/>
  <c r="N12003" i="8"/>
  <c r="N12004" i="8"/>
  <c r="N12005" i="8"/>
  <c r="N12006" i="8"/>
  <c r="N12007" i="8"/>
  <c r="N12008" i="8"/>
  <c r="N12009" i="8"/>
  <c r="N12010" i="8"/>
  <c r="N12011" i="8"/>
  <c r="N12012" i="8"/>
  <c r="N12013" i="8"/>
  <c r="N12014" i="8"/>
  <c r="N12015" i="8"/>
  <c r="N12016" i="8"/>
  <c r="N12017" i="8"/>
  <c r="N12018" i="8"/>
  <c r="N12019" i="8"/>
  <c r="N12020" i="8"/>
  <c r="N12021" i="8"/>
  <c r="N12022" i="8"/>
  <c r="N12023" i="8"/>
  <c r="N12024" i="8"/>
  <c r="N12025" i="8"/>
  <c r="N12026" i="8"/>
  <c r="N12027" i="8"/>
  <c r="N12028" i="8"/>
  <c r="N12029" i="8"/>
  <c r="N12030" i="8"/>
  <c r="N12031" i="8"/>
  <c r="N12032" i="8"/>
  <c r="N12033" i="8"/>
  <c r="N12034" i="8"/>
  <c r="N12035" i="8"/>
  <c r="N12036" i="8"/>
  <c r="N12037" i="8"/>
  <c r="N12038" i="8"/>
  <c r="N12039" i="8"/>
  <c r="N12040" i="8"/>
  <c r="N12041" i="8"/>
  <c r="N12042" i="8"/>
  <c r="N12043" i="8"/>
  <c r="N12044" i="8"/>
  <c r="N12045" i="8"/>
  <c r="N12046" i="8"/>
  <c r="N12047" i="8"/>
  <c r="N12048" i="8"/>
  <c r="N12049" i="8"/>
  <c r="N12050" i="8"/>
  <c r="N12051" i="8"/>
  <c r="N12052" i="8"/>
  <c r="N12053" i="8"/>
  <c r="N12054" i="8"/>
  <c r="N12055" i="8"/>
  <c r="N12056" i="8"/>
  <c r="N12057" i="8"/>
  <c r="N12058" i="8"/>
  <c r="N12059" i="8"/>
  <c r="N12060" i="8"/>
  <c r="N12061" i="8"/>
  <c r="N12062" i="8"/>
  <c r="N12063" i="8"/>
  <c r="N12064" i="8"/>
  <c r="N12065" i="8"/>
  <c r="N12066" i="8"/>
  <c r="N12067" i="8"/>
  <c r="N12068" i="8"/>
  <c r="N12069" i="8"/>
  <c r="N12070" i="8"/>
  <c r="N12071" i="8"/>
  <c r="N12072" i="8"/>
  <c r="N12073" i="8"/>
  <c r="N12074" i="8"/>
  <c r="N12075" i="8"/>
  <c r="N12076" i="8"/>
  <c r="N12077" i="8"/>
  <c r="N12078" i="8"/>
  <c r="N12079" i="8"/>
  <c r="N12080" i="8"/>
  <c r="N12081" i="8"/>
  <c r="N12082" i="8"/>
  <c r="N12083" i="8"/>
  <c r="N12084" i="8"/>
  <c r="N12085" i="8"/>
  <c r="N12086" i="8"/>
  <c r="N12087" i="8"/>
  <c r="N12088" i="8"/>
  <c r="N12089" i="8"/>
  <c r="N12090" i="8"/>
  <c r="N12091" i="8"/>
  <c r="N12092" i="8"/>
  <c r="N12093" i="8"/>
  <c r="N12094" i="8"/>
  <c r="N12095" i="8"/>
  <c r="N12096" i="8"/>
  <c r="N12097" i="8"/>
  <c r="N12098" i="8"/>
  <c r="N12099" i="8"/>
  <c r="N12100" i="8"/>
  <c r="N12101" i="8"/>
  <c r="N12102" i="8"/>
  <c r="N12103" i="8"/>
  <c r="N12104" i="8"/>
  <c r="N12105" i="8"/>
  <c r="N12106" i="8"/>
  <c r="N12107" i="8"/>
  <c r="N12108" i="8"/>
  <c r="N12109" i="8"/>
  <c r="N12110" i="8"/>
  <c r="N12111" i="8"/>
  <c r="N12112" i="8"/>
  <c r="N12113" i="8"/>
  <c r="N12114" i="8"/>
  <c r="N12115" i="8"/>
  <c r="N12116" i="8"/>
  <c r="N12117" i="8"/>
  <c r="N12118" i="8"/>
  <c r="N12119" i="8"/>
  <c r="N12120" i="8"/>
  <c r="N12121" i="8"/>
  <c r="N12122" i="8"/>
  <c r="N12123" i="8"/>
  <c r="N12124" i="8"/>
  <c r="N12125" i="8"/>
  <c r="N12126" i="8"/>
  <c r="N12127" i="8"/>
  <c r="N12128" i="8"/>
  <c r="N12129" i="8"/>
  <c r="N12130" i="8"/>
  <c r="N12131" i="8"/>
  <c r="N12132" i="8"/>
  <c r="N12133" i="8"/>
  <c r="N12134" i="8"/>
  <c r="N12135" i="8"/>
  <c r="N12136" i="8"/>
  <c r="N12137" i="8"/>
  <c r="N12138" i="8"/>
  <c r="N12139" i="8"/>
  <c r="N12140" i="8"/>
  <c r="N12141" i="8"/>
  <c r="N12142" i="8"/>
  <c r="N12143" i="8"/>
  <c r="N12144" i="8"/>
  <c r="N12145" i="8"/>
  <c r="N12146" i="8"/>
  <c r="N12147" i="8"/>
  <c r="N12148" i="8"/>
  <c r="N12149" i="8"/>
  <c r="N12150" i="8"/>
  <c r="N12151" i="8"/>
  <c r="N12152" i="8"/>
  <c r="N12153" i="8"/>
  <c r="N12154" i="8"/>
  <c r="N12155" i="8"/>
  <c r="N12156" i="8"/>
  <c r="N12157" i="8"/>
  <c r="N12158" i="8"/>
  <c r="N12159" i="8"/>
  <c r="N12160" i="8"/>
  <c r="N12161" i="8"/>
  <c r="N12162" i="8"/>
  <c r="N12163" i="8"/>
  <c r="N12164" i="8"/>
  <c r="N12165" i="8"/>
  <c r="N12166" i="8"/>
  <c r="N12167" i="8"/>
  <c r="N12168" i="8"/>
  <c r="N12169" i="8"/>
  <c r="N12170" i="8"/>
  <c r="N12171" i="8"/>
  <c r="N12172" i="8"/>
  <c r="N12173" i="8"/>
  <c r="N12174" i="8"/>
  <c r="N12175" i="8"/>
  <c r="N12176" i="8"/>
  <c r="N12177" i="8"/>
  <c r="N12178" i="8"/>
  <c r="N12179" i="8"/>
  <c r="N12180" i="8"/>
  <c r="N12181" i="8"/>
  <c r="N12182" i="8"/>
  <c r="N12183" i="8"/>
  <c r="N12184" i="8"/>
  <c r="N12185" i="8"/>
  <c r="N12186" i="8"/>
  <c r="N12187" i="8"/>
  <c r="N12188" i="8"/>
  <c r="N12189" i="8"/>
  <c r="N12190" i="8"/>
  <c r="N12191" i="8"/>
  <c r="N12192" i="8"/>
  <c r="N12193" i="8"/>
  <c r="N12194" i="8"/>
  <c r="N12195" i="8"/>
  <c r="N12196" i="8"/>
  <c r="N12197" i="8"/>
  <c r="N12198" i="8"/>
  <c r="N12199" i="8"/>
  <c r="N12200" i="8"/>
  <c r="N12201" i="8"/>
  <c r="N12202" i="8"/>
  <c r="N12203" i="8"/>
  <c r="N12204" i="8"/>
  <c r="N12205" i="8"/>
  <c r="N12206" i="8"/>
  <c r="N12207" i="8"/>
  <c r="N12208" i="8"/>
  <c r="N12209" i="8"/>
  <c r="N12210" i="8"/>
  <c r="N12211" i="8"/>
  <c r="N12212" i="8"/>
  <c r="N12213" i="8"/>
  <c r="N12214" i="8"/>
  <c r="N12215" i="8"/>
  <c r="N12216" i="8"/>
  <c r="N12217" i="8"/>
  <c r="N12218" i="8"/>
  <c r="N12219" i="8"/>
  <c r="N12220" i="8"/>
  <c r="N12221" i="8"/>
  <c r="N12222" i="8"/>
  <c r="N12223" i="8"/>
  <c r="N12224" i="8"/>
  <c r="N12225" i="8"/>
  <c r="N12226" i="8"/>
  <c r="N12227" i="8"/>
  <c r="N12228" i="8"/>
  <c r="N12229" i="8"/>
  <c r="N12230" i="8"/>
  <c r="N12231" i="8"/>
  <c r="N12232" i="8"/>
  <c r="N12233" i="8"/>
  <c r="N12234" i="8"/>
  <c r="N12235" i="8"/>
  <c r="N12236" i="8"/>
  <c r="N12237" i="8"/>
  <c r="N12238" i="8"/>
  <c r="N12239" i="8"/>
  <c r="N12240" i="8"/>
  <c r="N12241" i="8"/>
  <c r="N12242" i="8"/>
  <c r="N12243" i="8"/>
  <c r="N12244" i="8"/>
  <c r="N12245" i="8"/>
  <c r="N12246" i="8"/>
  <c r="N12247" i="8"/>
  <c r="N12248" i="8"/>
  <c r="N12249" i="8"/>
  <c r="N12250" i="8"/>
  <c r="N12251" i="8"/>
  <c r="N12252" i="8"/>
  <c r="N12253" i="8"/>
  <c r="N12254" i="8"/>
  <c r="N12255" i="8"/>
  <c r="N12256" i="8"/>
  <c r="N12257" i="8"/>
  <c r="N12258" i="8"/>
  <c r="N12259" i="8"/>
  <c r="N12260" i="8"/>
  <c r="N12261" i="8"/>
  <c r="N12262" i="8"/>
  <c r="N12263" i="8"/>
  <c r="N12264" i="8"/>
  <c r="N12265" i="8"/>
  <c r="N12266" i="8"/>
  <c r="N12267" i="8"/>
  <c r="N12268" i="8"/>
  <c r="N12269" i="8"/>
  <c r="N12270" i="8"/>
  <c r="N12271" i="8"/>
  <c r="N12272" i="8"/>
  <c r="N12273" i="8"/>
  <c r="N12274" i="8"/>
  <c r="N12275" i="8"/>
  <c r="N12276" i="8"/>
  <c r="N12277" i="8"/>
  <c r="N12278" i="8"/>
  <c r="N12279" i="8"/>
  <c r="N12280" i="8"/>
  <c r="N12281" i="8"/>
  <c r="N12282" i="8"/>
  <c r="N12283" i="8"/>
  <c r="N12284" i="8"/>
  <c r="N12285" i="8"/>
  <c r="N12286" i="8"/>
  <c r="N12287" i="8"/>
  <c r="N12288" i="8"/>
  <c r="N12289" i="8"/>
  <c r="N12290" i="8"/>
  <c r="N12291" i="8"/>
  <c r="N12292" i="8"/>
  <c r="N12293" i="8"/>
  <c r="N12294" i="8"/>
  <c r="N12295" i="8"/>
  <c r="N12296" i="8"/>
  <c r="N12297" i="8"/>
  <c r="N12298" i="8"/>
  <c r="N12299" i="8"/>
  <c r="N12300" i="8"/>
  <c r="N12301" i="8"/>
  <c r="N12302" i="8"/>
  <c r="N12303" i="8"/>
  <c r="N12304" i="8"/>
  <c r="N12305" i="8"/>
  <c r="N12306" i="8"/>
  <c r="N12307" i="8"/>
  <c r="N12308" i="8"/>
  <c r="N12309" i="8"/>
  <c r="N12310" i="8"/>
  <c r="N12311" i="8"/>
  <c r="N12312" i="8"/>
  <c r="N12313" i="8"/>
  <c r="N12314" i="8"/>
  <c r="N12315" i="8"/>
  <c r="N12316" i="8"/>
  <c r="N12317" i="8"/>
  <c r="N12318" i="8"/>
  <c r="N12319" i="8"/>
  <c r="N12320" i="8"/>
  <c r="N12321" i="8"/>
  <c r="N12322" i="8"/>
  <c r="N12323" i="8"/>
  <c r="N12324" i="8"/>
  <c r="N12325" i="8"/>
  <c r="N12326" i="8"/>
  <c r="N12327" i="8"/>
  <c r="N12328" i="8"/>
  <c r="N12329" i="8"/>
  <c r="N12330" i="8"/>
  <c r="N12331" i="8"/>
  <c r="N12332" i="8"/>
  <c r="N12333" i="8"/>
  <c r="N12334" i="8"/>
  <c r="N12335" i="8"/>
  <c r="N12336" i="8"/>
  <c r="N12337" i="8"/>
  <c r="N12338" i="8"/>
  <c r="N12339" i="8"/>
  <c r="N12340" i="8"/>
  <c r="N12341" i="8"/>
  <c r="N12342" i="8"/>
  <c r="N12343" i="8"/>
  <c r="N12344" i="8"/>
  <c r="N12345" i="8"/>
  <c r="N12346" i="8"/>
  <c r="N12347" i="8"/>
  <c r="N12348" i="8"/>
  <c r="N12349" i="8"/>
  <c r="N12350" i="8"/>
  <c r="N12351" i="8"/>
  <c r="N12352" i="8"/>
  <c r="N12353" i="8"/>
  <c r="N12354" i="8"/>
  <c r="N12355" i="8"/>
  <c r="N12356" i="8"/>
  <c r="N12357" i="8"/>
  <c r="N12358" i="8"/>
  <c r="N12359" i="8"/>
  <c r="N12360" i="8"/>
  <c r="N12361" i="8"/>
  <c r="N12362" i="8"/>
  <c r="N12363" i="8"/>
  <c r="N12364" i="8"/>
  <c r="N12365" i="8"/>
  <c r="N12366" i="8"/>
  <c r="N12367" i="8"/>
  <c r="N12368" i="8"/>
  <c r="N12369" i="8"/>
  <c r="N12370" i="8"/>
  <c r="N12371" i="8"/>
  <c r="N12372" i="8"/>
  <c r="N12373" i="8"/>
  <c r="N12374" i="8"/>
  <c r="N12375" i="8"/>
  <c r="N12376" i="8"/>
  <c r="N12377" i="8"/>
  <c r="N12378" i="8"/>
  <c r="N12379" i="8"/>
  <c r="N12380" i="8"/>
  <c r="N12381" i="8"/>
  <c r="N12382" i="8"/>
  <c r="N12383" i="8"/>
  <c r="N12384" i="8"/>
  <c r="N12385" i="8"/>
  <c r="N12386" i="8"/>
  <c r="N12387" i="8"/>
  <c r="N12388" i="8"/>
  <c r="N12389" i="8"/>
  <c r="N12390" i="8"/>
  <c r="N12391" i="8"/>
  <c r="N12392" i="8"/>
  <c r="N12393" i="8"/>
  <c r="N12394" i="8"/>
  <c r="N12395" i="8"/>
  <c r="N12396" i="8"/>
  <c r="N12397" i="8"/>
  <c r="N12398" i="8"/>
  <c r="N12399" i="8"/>
  <c r="N12400" i="8"/>
  <c r="N12401" i="8"/>
  <c r="N12402" i="8"/>
  <c r="N12403" i="8"/>
  <c r="N12404" i="8"/>
  <c r="N12405" i="8"/>
  <c r="N12406" i="8"/>
  <c r="N12407" i="8"/>
  <c r="N12408" i="8"/>
  <c r="N12409" i="8"/>
  <c r="N12410" i="8"/>
  <c r="N12411" i="8"/>
  <c r="N12412" i="8"/>
  <c r="N12413" i="8"/>
  <c r="N12414" i="8"/>
  <c r="N12415" i="8"/>
  <c r="N12416" i="8"/>
  <c r="N12417" i="8"/>
  <c r="N12418" i="8"/>
  <c r="N12419" i="8"/>
  <c r="N12420" i="8"/>
  <c r="N12421" i="8"/>
  <c r="N12422" i="8"/>
  <c r="N12423" i="8"/>
  <c r="N12424" i="8"/>
  <c r="N12425" i="8"/>
  <c r="N12426" i="8"/>
  <c r="N12427" i="8"/>
  <c r="N12428" i="8"/>
  <c r="N12429" i="8"/>
  <c r="N12430" i="8"/>
  <c r="N12431" i="8"/>
  <c r="N12432" i="8"/>
  <c r="N12433" i="8"/>
  <c r="N12434" i="8"/>
  <c r="N12435" i="8"/>
  <c r="N12436" i="8"/>
  <c r="N12437" i="8"/>
  <c r="N12438" i="8"/>
  <c r="N12439" i="8"/>
  <c r="N12440" i="8"/>
  <c r="N12441" i="8"/>
  <c r="N12442" i="8"/>
  <c r="N12443" i="8"/>
  <c r="N12444" i="8"/>
  <c r="N12445" i="8"/>
  <c r="N12446" i="8"/>
  <c r="N12447" i="8"/>
  <c r="N12448" i="8"/>
  <c r="N12449" i="8"/>
  <c r="N12450" i="8"/>
  <c r="N12451" i="8"/>
  <c r="N12452" i="8"/>
  <c r="N12453" i="8"/>
  <c r="N12454" i="8"/>
  <c r="N12455" i="8"/>
  <c r="N12456" i="8"/>
  <c r="N12457" i="8"/>
  <c r="N12458" i="8"/>
  <c r="N12459" i="8"/>
  <c r="N12460" i="8"/>
  <c r="N12461" i="8"/>
  <c r="N12462" i="8"/>
  <c r="N12463" i="8"/>
  <c r="N12464" i="8"/>
  <c r="N12465" i="8"/>
  <c r="N12466" i="8"/>
  <c r="N12467" i="8"/>
  <c r="N12468" i="8"/>
  <c r="N12469" i="8"/>
  <c r="N12470" i="8"/>
  <c r="N12471" i="8"/>
  <c r="N12472" i="8"/>
  <c r="N12473" i="8"/>
  <c r="N12474" i="8"/>
  <c r="N12475" i="8"/>
  <c r="N12476" i="8"/>
  <c r="N12477" i="8"/>
  <c r="N12478" i="8"/>
  <c r="N12479" i="8"/>
  <c r="N12480" i="8"/>
  <c r="N12481" i="8"/>
  <c r="N12482" i="8"/>
  <c r="N12483" i="8"/>
  <c r="N12484" i="8"/>
  <c r="N12485" i="8"/>
  <c r="N12486" i="8"/>
  <c r="N12487" i="8"/>
  <c r="N12488" i="8"/>
  <c r="N12489" i="8"/>
  <c r="N12490" i="8"/>
  <c r="N12491" i="8"/>
  <c r="N12492" i="8"/>
  <c r="N12493" i="8"/>
  <c r="N12494" i="8"/>
  <c r="N12495" i="8"/>
  <c r="N12496" i="8"/>
  <c r="N12497" i="8"/>
  <c r="N12498" i="8"/>
  <c r="N12499" i="8"/>
  <c r="N12500" i="8"/>
  <c r="N12501" i="8"/>
  <c r="N12502" i="8"/>
  <c r="N12503" i="8"/>
  <c r="N12504" i="8"/>
  <c r="N12505" i="8"/>
  <c r="N12506" i="8"/>
  <c r="N12507" i="8"/>
  <c r="N12508" i="8"/>
  <c r="N12509" i="8"/>
  <c r="N12510" i="8"/>
  <c r="N12511" i="8"/>
  <c r="N12512" i="8"/>
  <c r="N12513" i="8"/>
  <c r="N12514" i="8"/>
  <c r="N12515" i="8"/>
  <c r="N12516" i="8"/>
  <c r="N12517" i="8"/>
  <c r="N12518" i="8"/>
  <c r="N12519" i="8"/>
  <c r="N12520" i="8"/>
  <c r="N12521" i="8"/>
  <c r="N12522" i="8"/>
  <c r="N12523" i="8"/>
  <c r="N12524" i="8"/>
  <c r="N12525" i="8"/>
  <c r="N12526" i="8"/>
  <c r="N12527" i="8"/>
  <c r="N12528" i="8"/>
  <c r="N12529" i="8"/>
  <c r="N12530" i="8"/>
  <c r="N12531" i="8"/>
  <c r="N12532" i="8"/>
  <c r="N12533" i="8"/>
  <c r="N12534" i="8"/>
  <c r="N12535" i="8"/>
  <c r="N12536" i="8"/>
  <c r="N12537" i="8"/>
  <c r="N12538" i="8"/>
  <c r="N12539" i="8"/>
  <c r="N12540" i="8"/>
  <c r="N12541" i="8"/>
  <c r="N12542" i="8"/>
  <c r="N12543" i="8"/>
  <c r="N12544" i="8"/>
  <c r="N12545" i="8"/>
  <c r="N12546" i="8"/>
  <c r="N12547" i="8"/>
  <c r="N12548" i="8"/>
  <c r="N12549" i="8"/>
  <c r="N12550" i="8"/>
  <c r="N12551" i="8"/>
  <c r="N12552" i="8"/>
  <c r="N12553" i="8"/>
  <c r="N12554" i="8"/>
  <c r="N12555" i="8"/>
  <c r="N12556" i="8"/>
  <c r="N12557" i="8"/>
  <c r="N12558" i="8"/>
  <c r="N12559" i="8"/>
  <c r="N12560" i="8"/>
  <c r="N12561" i="8"/>
  <c r="N12562" i="8"/>
  <c r="N12563" i="8"/>
  <c r="N12564" i="8"/>
  <c r="N12565" i="8"/>
  <c r="N12566" i="8"/>
  <c r="N12567" i="8"/>
  <c r="N12568" i="8"/>
  <c r="N12569" i="8"/>
  <c r="N12570" i="8"/>
  <c r="N12571" i="8"/>
  <c r="N12572" i="8"/>
  <c r="N12573" i="8"/>
  <c r="N12574" i="8"/>
  <c r="N12575" i="8"/>
  <c r="N12576" i="8"/>
  <c r="N12577" i="8"/>
  <c r="N12578" i="8"/>
  <c r="N12579" i="8"/>
  <c r="N12580" i="8"/>
  <c r="N12581" i="8"/>
  <c r="N12582" i="8"/>
  <c r="N12583" i="8"/>
  <c r="N12584" i="8"/>
  <c r="N12585" i="8"/>
  <c r="N12586" i="8"/>
  <c r="N12587" i="8"/>
  <c r="N12588" i="8"/>
  <c r="N12589" i="8"/>
  <c r="N12590" i="8"/>
  <c r="N12591" i="8"/>
  <c r="N12592" i="8"/>
  <c r="N12593" i="8"/>
  <c r="N12594" i="8"/>
  <c r="N12595" i="8"/>
  <c r="N12596" i="8"/>
  <c r="N12597" i="8"/>
  <c r="N12598" i="8"/>
  <c r="N12599" i="8"/>
  <c r="N12600" i="8"/>
  <c r="N12601" i="8"/>
  <c r="N12602" i="8"/>
  <c r="N12603" i="8"/>
  <c r="N12604" i="8"/>
  <c r="N12605" i="8"/>
  <c r="N12606" i="8"/>
  <c r="N12607" i="8"/>
  <c r="N12608" i="8"/>
  <c r="N12609" i="8"/>
  <c r="N12610" i="8"/>
  <c r="N12611" i="8"/>
  <c r="N12612" i="8"/>
  <c r="N12613" i="8"/>
  <c r="N12614" i="8"/>
  <c r="N12615" i="8"/>
  <c r="N12616" i="8"/>
  <c r="N12617" i="8"/>
  <c r="N12618" i="8"/>
  <c r="N12619" i="8"/>
  <c r="N12620" i="8"/>
  <c r="N12621" i="8"/>
  <c r="N12622" i="8"/>
  <c r="N12623" i="8"/>
  <c r="N12624" i="8"/>
  <c r="N12625" i="8"/>
  <c r="N12626" i="8"/>
  <c r="N12627" i="8"/>
  <c r="N12628" i="8"/>
  <c r="N12629" i="8"/>
  <c r="N12630" i="8"/>
  <c r="N12631" i="8"/>
  <c r="N12632" i="8"/>
  <c r="N12633" i="8"/>
  <c r="N12634" i="8"/>
  <c r="N12635" i="8"/>
  <c r="N12636" i="8"/>
  <c r="N12637" i="8"/>
  <c r="N12638" i="8"/>
  <c r="N12639" i="8"/>
  <c r="N12640" i="8"/>
  <c r="N12641" i="8"/>
  <c r="N12642" i="8"/>
  <c r="N12643" i="8"/>
  <c r="N12644" i="8"/>
  <c r="N12645" i="8"/>
  <c r="N12646" i="8"/>
  <c r="N12647" i="8"/>
  <c r="N12648" i="8"/>
  <c r="N12649" i="8"/>
  <c r="N12650" i="8"/>
  <c r="N12651" i="8"/>
  <c r="N12652" i="8"/>
  <c r="N12653" i="8"/>
  <c r="N12654" i="8"/>
  <c r="N12655" i="8"/>
  <c r="N12656" i="8"/>
  <c r="N12657" i="8"/>
  <c r="N12658" i="8"/>
  <c r="N12659" i="8"/>
  <c r="N12660" i="8"/>
  <c r="N12661" i="8"/>
  <c r="N12662" i="8"/>
  <c r="N12663" i="8"/>
  <c r="N12664" i="8"/>
  <c r="N12665" i="8"/>
  <c r="N12666" i="8"/>
  <c r="N12667" i="8"/>
  <c r="N12668" i="8"/>
  <c r="N12669" i="8"/>
  <c r="N12670" i="8"/>
  <c r="N12671" i="8"/>
  <c r="N12672" i="8"/>
  <c r="N12673" i="8"/>
  <c r="N12674" i="8"/>
  <c r="N12675" i="8"/>
  <c r="N12676" i="8"/>
  <c r="N12677" i="8"/>
  <c r="N12678" i="8"/>
  <c r="N12679" i="8"/>
  <c r="N12680" i="8"/>
  <c r="N12681" i="8"/>
  <c r="N12682" i="8"/>
  <c r="N12683" i="8"/>
  <c r="N12684" i="8"/>
  <c r="N12685" i="8"/>
  <c r="N12686" i="8"/>
  <c r="N12687" i="8"/>
  <c r="N12688" i="8"/>
  <c r="N12689" i="8"/>
  <c r="N12690" i="8"/>
  <c r="N12691" i="8"/>
  <c r="N12692" i="8"/>
  <c r="N12693" i="8"/>
  <c r="N12694" i="8"/>
  <c r="N12695" i="8"/>
  <c r="N12696" i="8"/>
  <c r="N12697" i="8"/>
  <c r="N12698" i="8"/>
  <c r="N12699" i="8"/>
  <c r="N12700" i="8"/>
  <c r="N12701" i="8"/>
  <c r="N12702" i="8"/>
  <c r="N12703" i="8"/>
  <c r="N12704" i="8"/>
  <c r="N12705" i="8"/>
  <c r="N12706" i="8"/>
  <c r="N12707" i="8"/>
  <c r="N12708" i="8"/>
  <c r="N12709" i="8"/>
  <c r="N12710" i="8"/>
  <c r="N12711" i="8"/>
  <c r="N12712" i="8"/>
  <c r="N12713" i="8"/>
  <c r="N12714" i="8"/>
  <c r="N12715" i="8"/>
  <c r="N12716" i="8"/>
  <c r="N12717" i="8"/>
  <c r="N12718" i="8"/>
  <c r="N12719" i="8"/>
  <c r="N12720" i="8"/>
  <c r="N12721" i="8"/>
  <c r="N12722" i="8"/>
  <c r="N12723" i="8"/>
  <c r="N12724" i="8"/>
  <c r="N12725" i="8"/>
  <c r="N12726" i="8"/>
  <c r="N12727" i="8"/>
  <c r="N12728" i="8"/>
  <c r="N12729" i="8"/>
  <c r="N12730" i="8"/>
  <c r="N12731" i="8"/>
  <c r="N12732" i="8"/>
  <c r="N12733" i="8"/>
  <c r="N12734" i="8"/>
  <c r="N12735" i="8"/>
  <c r="N12736" i="8"/>
  <c r="N12737" i="8"/>
  <c r="N12738" i="8"/>
  <c r="N12739" i="8"/>
  <c r="N12740" i="8"/>
  <c r="N12741" i="8"/>
  <c r="N12742" i="8"/>
  <c r="N12743" i="8"/>
  <c r="N12744" i="8"/>
  <c r="N12745" i="8"/>
  <c r="N12746" i="8"/>
  <c r="N12747" i="8"/>
  <c r="N12748" i="8"/>
  <c r="N12749" i="8"/>
  <c r="N12750" i="8"/>
  <c r="N12751" i="8"/>
  <c r="N12752" i="8"/>
  <c r="N12753" i="8"/>
  <c r="N12754" i="8"/>
  <c r="N12755" i="8"/>
  <c r="N12756" i="8"/>
  <c r="N12757" i="8"/>
  <c r="N12758" i="8"/>
  <c r="N12759" i="8"/>
  <c r="N12760" i="8"/>
  <c r="N12761" i="8"/>
  <c r="N12762" i="8"/>
  <c r="N12763" i="8"/>
  <c r="N12764" i="8"/>
  <c r="N12765" i="8"/>
  <c r="N12766" i="8"/>
  <c r="N12767" i="8"/>
  <c r="N12768" i="8"/>
  <c r="N12769" i="8"/>
  <c r="N12770" i="8"/>
  <c r="N12771" i="8"/>
  <c r="N12772" i="8"/>
  <c r="N12773" i="8"/>
  <c r="N12774" i="8"/>
  <c r="N12775" i="8"/>
  <c r="N12776" i="8"/>
  <c r="N12777" i="8"/>
  <c r="N12778" i="8"/>
  <c r="N12779" i="8"/>
  <c r="N12780" i="8"/>
  <c r="N12781" i="8"/>
  <c r="N12782" i="8"/>
  <c r="N12783" i="8"/>
  <c r="N12784" i="8"/>
  <c r="N12785" i="8"/>
  <c r="N12786" i="8"/>
  <c r="N12787" i="8"/>
  <c r="N12788" i="8"/>
  <c r="N12789" i="8"/>
  <c r="N12790" i="8"/>
  <c r="N12791" i="8"/>
  <c r="N12792" i="8"/>
  <c r="N12793" i="8"/>
  <c r="N12794" i="8"/>
  <c r="N12795" i="8"/>
  <c r="N12796" i="8"/>
  <c r="N12797" i="8"/>
  <c r="N12798" i="8"/>
  <c r="N12799" i="8"/>
  <c r="N12800" i="8"/>
  <c r="N12801" i="8"/>
  <c r="N12802" i="8"/>
  <c r="N12803" i="8"/>
  <c r="N12804" i="8"/>
  <c r="N12805" i="8"/>
  <c r="N12806" i="8"/>
  <c r="N12807" i="8"/>
  <c r="N12808" i="8"/>
  <c r="N12809" i="8"/>
  <c r="N12810" i="8"/>
  <c r="N12811" i="8"/>
  <c r="N12812" i="8"/>
  <c r="N12813" i="8"/>
  <c r="N12814" i="8"/>
  <c r="N12815" i="8"/>
  <c r="N12816" i="8"/>
  <c r="N12817" i="8"/>
  <c r="N12818" i="8"/>
  <c r="N12819" i="8"/>
  <c r="N12820" i="8"/>
  <c r="N12821" i="8"/>
  <c r="N12822" i="8"/>
  <c r="N12823" i="8"/>
  <c r="N12824" i="8"/>
  <c r="N12825" i="8"/>
  <c r="N12826" i="8"/>
  <c r="N12827" i="8"/>
  <c r="N12828" i="8"/>
  <c r="N12829" i="8"/>
  <c r="N12830" i="8"/>
  <c r="N12831" i="8"/>
  <c r="N12832" i="8"/>
  <c r="N12833" i="8"/>
  <c r="N12834" i="8"/>
  <c r="N12835" i="8"/>
  <c r="N12836" i="8"/>
  <c r="N12837" i="8"/>
  <c r="N12838" i="8"/>
  <c r="N12839" i="8"/>
  <c r="N12840" i="8"/>
  <c r="N12841" i="8"/>
  <c r="N12842" i="8"/>
  <c r="N12843" i="8"/>
  <c r="N12844" i="8"/>
  <c r="N12845" i="8"/>
  <c r="N12846" i="8"/>
  <c r="N12847" i="8"/>
  <c r="N12848" i="8"/>
  <c r="N12849" i="8"/>
  <c r="N12850" i="8"/>
  <c r="N12851" i="8"/>
  <c r="N12852" i="8"/>
  <c r="N12853" i="8"/>
  <c r="N12854" i="8"/>
  <c r="N12855" i="8"/>
  <c r="N12856" i="8"/>
  <c r="N12857" i="8"/>
  <c r="N12858" i="8"/>
  <c r="N12859" i="8"/>
  <c r="N12860" i="8"/>
  <c r="N12861" i="8"/>
  <c r="N12862" i="8"/>
  <c r="N12863" i="8"/>
  <c r="N12864" i="8"/>
  <c r="N12865" i="8"/>
  <c r="N12866" i="8"/>
  <c r="N12867" i="8"/>
  <c r="N12868" i="8"/>
  <c r="N12869" i="8"/>
  <c r="N12870" i="8"/>
  <c r="N12871" i="8"/>
  <c r="N12872" i="8"/>
  <c r="N12873" i="8"/>
  <c r="N12874" i="8"/>
  <c r="N12875" i="8"/>
  <c r="N12876" i="8"/>
  <c r="N12877" i="8"/>
  <c r="N12878" i="8"/>
  <c r="N12879" i="8"/>
  <c r="N12880" i="8"/>
  <c r="N12881" i="8"/>
  <c r="N12882" i="8"/>
  <c r="N12883" i="8"/>
  <c r="N12884" i="8"/>
  <c r="N12885" i="8"/>
  <c r="N12886" i="8"/>
  <c r="N12887" i="8"/>
  <c r="N12888" i="8"/>
  <c r="N12889" i="8"/>
  <c r="N12890" i="8"/>
  <c r="N12891" i="8"/>
  <c r="N12892" i="8"/>
  <c r="N12893" i="8"/>
  <c r="N12894" i="8"/>
  <c r="N12895" i="8"/>
  <c r="N12896" i="8"/>
  <c r="N12897" i="8"/>
  <c r="N12898" i="8"/>
  <c r="N12899" i="8"/>
  <c r="N12900" i="8"/>
  <c r="N12901" i="8"/>
  <c r="N12902" i="8"/>
  <c r="N12903" i="8"/>
  <c r="N12904" i="8"/>
  <c r="N12905" i="8"/>
  <c r="N12906" i="8"/>
  <c r="N12907" i="8"/>
  <c r="N12908" i="8"/>
  <c r="N12909" i="8"/>
  <c r="N12910" i="8"/>
  <c r="N12911" i="8"/>
  <c r="N12912" i="8"/>
  <c r="N12913" i="8"/>
  <c r="N12914" i="8"/>
  <c r="N12915" i="8"/>
  <c r="N12916" i="8"/>
  <c r="N12917" i="8"/>
  <c r="N12918" i="8"/>
  <c r="N12919" i="8"/>
  <c r="N12920" i="8"/>
  <c r="N12921" i="8"/>
  <c r="N12922" i="8"/>
  <c r="N12923" i="8"/>
  <c r="N12924" i="8"/>
  <c r="N12925" i="8"/>
  <c r="N12926" i="8"/>
  <c r="N12927" i="8"/>
  <c r="N12928" i="8"/>
  <c r="N12929" i="8"/>
  <c r="N12930" i="8"/>
  <c r="N12931" i="8"/>
  <c r="N12932" i="8"/>
  <c r="N12933" i="8"/>
  <c r="N12934" i="8"/>
  <c r="N12935" i="8"/>
  <c r="N12936" i="8"/>
  <c r="N12937" i="8"/>
  <c r="N12938" i="8"/>
  <c r="N12939" i="8"/>
  <c r="N12940" i="8"/>
  <c r="N12941" i="8"/>
  <c r="N12942" i="8"/>
  <c r="N12943" i="8"/>
  <c r="N12944" i="8"/>
  <c r="N12945" i="8"/>
  <c r="N12946" i="8"/>
  <c r="N12947" i="8"/>
  <c r="N12948" i="8"/>
  <c r="N12949" i="8"/>
  <c r="N12950" i="8"/>
  <c r="N12951" i="8"/>
  <c r="N12952" i="8"/>
  <c r="N12953" i="8"/>
  <c r="N12954" i="8"/>
  <c r="N12955" i="8"/>
  <c r="N12956" i="8"/>
  <c r="N12957" i="8"/>
  <c r="N12958" i="8"/>
  <c r="N12959" i="8"/>
  <c r="N12960" i="8"/>
  <c r="N12961" i="8"/>
  <c r="N12962" i="8"/>
  <c r="N12963" i="8"/>
  <c r="N12964" i="8"/>
  <c r="N12965" i="8"/>
  <c r="N12966" i="8"/>
  <c r="N12967" i="8"/>
  <c r="N12968" i="8"/>
  <c r="N12969" i="8"/>
  <c r="N12970" i="8"/>
  <c r="N12971" i="8"/>
  <c r="N12972" i="8"/>
  <c r="N12973" i="8"/>
  <c r="N12974" i="8"/>
  <c r="N12975" i="8"/>
  <c r="N12976" i="8"/>
  <c r="N12977" i="8"/>
  <c r="N12978" i="8"/>
  <c r="N12979" i="8"/>
  <c r="N12980" i="8"/>
  <c r="N12981" i="8"/>
  <c r="N12982" i="8"/>
  <c r="N12983" i="8"/>
  <c r="N12984" i="8"/>
  <c r="N12985" i="8"/>
  <c r="N12986" i="8"/>
  <c r="N12987" i="8"/>
  <c r="N12988" i="8"/>
  <c r="N12989" i="8"/>
  <c r="N12990" i="8"/>
  <c r="N12991" i="8"/>
  <c r="N12992" i="8"/>
  <c r="N12993" i="8"/>
  <c r="N12994" i="8"/>
  <c r="N12995" i="8"/>
  <c r="N12996" i="8"/>
  <c r="N12997" i="8"/>
  <c r="N12998" i="8"/>
  <c r="N12999" i="8"/>
  <c r="N13000" i="8"/>
  <c r="N13001" i="8"/>
  <c r="N13002" i="8"/>
  <c r="N13003" i="8"/>
  <c r="N13004" i="8"/>
  <c r="N13005" i="8"/>
  <c r="N13006" i="8"/>
  <c r="N13007" i="8"/>
  <c r="N13008" i="8"/>
  <c r="N13009" i="8"/>
  <c r="N13010" i="8"/>
  <c r="N13011" i="8"/>
  <c r="N13012" i="8"/>
  <c r="N13013" i="8"/>
  <c r="N13014" i="8"/>
  <c r="N13015" i="8"/>
  <c r="N13016" i="8"/>
  <c r="N13017" i="8"/>
  <c r="N13018" i="8"/>
  <c r="N13019" i="8"/>
  <c r="N13020" i="8"/>
  <c r="N13021" i="8"/>
  <c r="N13022" i="8"/>
  <c r="N13023" i="8"/>
  <c r="N13024" i="8"/>
  <c r="N13025" i="8"/>
  <c r="N13026" i="8"/>
  <c r="N13027" i="8"/>
  <c r="N13028" i="8"/>
  <c r="N13029" i="8"/>
  <c r="N13030" i="8"/>
  <c r="N13031" i="8"/>
  <c r="N13032" i="8"/>
  <c r="N13033" i="8"/>
  <c r="N13034" i="8"/>
  <c r="N13035" i="8"/>
  <c r="N13036" i="8"/>
  <c r="N13037" i="8"/>
  <c r="N13038" i="8"/>
  <c r="N13039" i="8"/>
  <c r="N13040" i="8"/>
  <c r="N13041" i="8"/>
  <c r="N13042" i="8"/>
  <c r="N13043" i="8"/>
  <c r="N13044" i="8"/>
  <c r="N13045" i="8"/>
  <c r="N13046" i="8"/>
  <c r="N13047" i="8"/>
  <c r="N13048" i="8"/>
  <c r="N13049" i="8"/>
  <c r="N13050" i="8"/>
  <c r="N13051" i="8"/>
  <c r="N13052" i="8"/>
  <c r="N13053" i="8"/>
  <c r="N13054" i="8"/>
  <c r="N13055" i="8"/>
  <c r="N13056" i="8"/>
  <c r="N13057" i="8"/>
  <c r="N13058" i="8"/>
  <c r="N13059" i="8"/>
  <c r="N13060" i="8"/>
  <c r="N13061" i="8"/>
  <c r="N13062" i="8"/>
  <c r="N13063" i="8"/>
  <c r="N13064" i="8"/>
  <c r="N13065" i="8"/>
  <c r="N13066" i="8"/>
  <c r="N13067" i="8"/>
  <c r="N13068" i="8"/>
  <c r="N13069" i="8"/>
  <c r="N13070" i="8"/>
  <c r="N13071" i="8"/>
  <c r="N13072" i="8"/>
  <c r="N13073" i="8"/>
  <c r="N13074" i="8"/>
  <c r="N13075" i="8"/>
  <c r="N13076" i="8"/>
  <c r="N13077" i="8"/>
  <c r="N13078" i="8"/>
  <c r="N13079" i="8"/>
  <c r="N13080" i="8"/>
  <c r="N13081" i="8"/>
  <c r="N13082" i="8"/>
  <c r="N13083" i="8"/>
  <c r="N13084" i="8"/>
  <c r="N13085" i="8"/>
  <c r="N13086" i="8"/>
  <c r="N13087" i="8"/>
  <c r="N13088" i="8"/>
  <c r="N13089" i="8"/>
  <c r="N13090" i="8"/>
  <c r="N13091" i="8"/>
  <c r="N13092" i="8"/>
  <c r="N13093" i="8"/>
  <c r="N13094" i="8"/>
  <c r="N13095" i="8"/>
  <c r="N13096" i="8"/>
  <c r="N13097" i="8"/>
  <c r="N13098" i="8"/>
  <c r="N13099" i="8"/>
  <c r="N13100" i="8"/>
  <c r="N13101" i="8"/>
  <c r="N13102" i="8"/>
  <c r="N13103" i="8"/>
  <c r="N13104" i="8"/>
  <c r="N13105" i="8"/>
  <c r="N13106" i="8"/>
  <c r="N13107" i="8"/>
  <c r="N13108" i="8"/>
  <c r="N13109" i="8"/>
  <c r="N13110" i="8"/>
  <c r="N13111" i="8"/>
  <c r="N13112" i="8"/>
  <c r="N13113" i="8"/>
  <c r="N13114" i="8"/>
  <c r="N13115" i="8"/>
  <c r="N13116" i="8"/>
  <c r="N13117" i="8"/>
  <c r="N13118" i="8"/>
  <c r="N13119" i="8"/>
  <c r="N13120" i="8"/>
  <c r="N13121" i="8"/>
  <c r="N13122" i="8"/>
  <c r="N13123" i="8"/>
  <c r="N13124" i="8"/>
  <c r="N13125" i="8"/>
  <c r="N13126" i="8"/>
  <c r="N13127" i="8"/>
  <c r="N13128" i="8"/>
  <c r="N13129" i="8"/>
  <c r="N13130" i="8"/>
  <c r="N13131" i="8"/>
  <c r="N13132" i="8"/>
  <c r="N13133" i="8"/>
  <c r="N13134" i="8"/>
  <c r="N13135" i="8"/>
  <c r="N13136" i="8"/>
  <c r="N13137" i="8"/>
  <c r="N13138" i="8"/>
  <c r="N13139" i="8"/>
  <c r="N13140" i="8"/>
  <c r="N13141" i="8"/>
  <c r="N13142" i="8"/>
  <c r="N13143" i="8"/>
  <c r="N13144" i="8"/>
  <c r="N13145" i="8"/>
  <c r="N13146" i="8"/>
  <c r="N13147" i="8"/>
  <c r="N13148" i="8"/>
  <c r="N13149" i="8"/>
  <c r="N13150" i="8"/>
  <c r="N13151" i="8"/>
  <c r="N13152" i="8"/>
  <c r="N13153" i="8"/>
  <c r="N13154" i="8"/>
  <c r="N13155" i="8"/>
  <c r="N13156" i="8"/>
  <c r="N13157" i="8"/>
  <c r="N13158" i="8"/>
  <c r="N13159" i="8"/>
  <c r="N13160" i="8"/>
  <c r="N13161" i="8"/>
  <c r="N13162" i="8"/>
  <c r="N13163" i="8"/>
  <c r="N13164" i="8"/>
  <c r="N13165" i="8"/>
  <c r="N13166" i="8"/>
  <c r="N13167" i="8"/>
  <c r="N13168" i="8"/>
  <c r="N13169" i="8"/>
  <c r="N13170" i="8"/>
  <c r="N13171" i="8"/>
  <c r="N13172" i="8"/>
  <c r="N13173" i="8"/>
  <c r="N13174" i="8"/>
  <c r="N13175" i="8"/>
  <c r="N13176" i="8"/>
  <c r="N13177" i="8"/>
  <c r="N13178" i="8"/>
  <c r="N13179" i="8"/>
  <c r="N13180" i="8"/>
  <c r="N13181" i="8"/>
  <c r="N13182" i="8"/>
  <c r="N13183" i="8"/>
  <c r="N13184" i="8"/>
  <c r="N13185" i="8"/>
  <c r="N13186" i="8"/>
  <c r="N13187" i="8"/>
  <c r="N13188" i="8"/>
  <c r="N13189" i="8"/>
  <c r="N13190" i="8"/>
  <c r="N13191" i="8"/>
  <c r="N13192" i="8"/>
  <c r="N13193" i="8"/>
  <c r="N13194" i="8"/>
  <c r="N13195" i="8"/>
  <c r="N13196" i="8"/>
  <c r="N13197" i="8"/>
  <c r="N13198" i="8"/>
  <c r="N13199" i="8"/>
  <c r="N13200" i="8"/>
  <c r="N13201" i="8"/>
  <c r="N13202" i="8"/>
  <c r="N13203" i="8"/>
  <c r="N13204" i="8"/>
  <c r="N13205" i="8"/>
  <c r="N13206" i="8"/>
  <c r="N13207" i="8"/>
  <c r="N13208" i="8"/>
  <c r="N13209" i="8"/>
  <c r="N13210" i="8"/>
  <c r="N13211" i="8"/>
  <c r="N13212" i="8"/>
  <c r="N13213" i="8"/>
  <c r="N13214" i="8"/>
  <c r="N13215" i="8"/>
  <c r="N13216" i="8"/>
  <c r="N13217" i="8"/>
  <c r="N13218" i="8"/>
  <c r="N13219" i="8"/>
  <c r="N13220" i="8"/>
  <c r="N13221" i="8"/>
  <c r="N13222" i="8"/>
  <c r="N13223" i="8"/>
  <c r="N13224" i="8"/>
  <c r="N13225" i="8"/>
  <c r="N13226" i="8"/>
  <c r="N13227" i="8"/>
  <c r="N13228" i="8"/>
  <c r="N13229" i="8"/>
  <c r="N13230" i="8"/>
  <c r="N13231" i="8"/>
  <c r="N13232" i="8"/>
  <c r="N13233" i="8"/>
  <c r="N13234" i="8"/>
  <c r="N13235" i="8"/>
  <c r="N13236" i="8"/>
  <c r="N13237" i="8"/>
  <c r="N13238" i="8"/>
  <c r="N13239" i="8"/>
  <c r="N13240" i="8"/>
  <c r="N13241" i="8"/>
  <c r="N13242" i="8"/>
  <c r="N13243" i="8"/>
  <c r="N13244" i="8"/>
  <c r="N13245" i="8"/>
  <c r="N13246" i="8"/>
  <c r="N13247" i="8"/>
  <c r="N13248" i="8"/>
  <c r="N13249" i="8"/>
  <c r="N13250" i="8"/>
  <c r="N13251" i="8"/>
  <c r="N13252" i="8"/>
  <c r="N13253" i="8"/>
  <c r="N13254" i="8"/>
  <c r="N13255" i="8"/>
  <c r="N13256" i="8"/>
  <c r="N13257" i="8"/>
  <c r="N13258" i="8"/>
  <c r="N13259" i="8"/>
  <c r="N13260" i="8"/>
  <c r="N13261" i="8"/>
  <c r="N13262" i="8"/>
  <c r="N13263" i="8"/>
  <c r="N13264" i="8"/>
  <c r="N13265" i="8"/>
  <c r="N13266" i="8"/>
  <c r="N13267" i="8"/>
  <c r="N13268" i="8"/>
  <c r="N13269" i="8"/>
  <c r="N13270" i="8"/>
  <c r="N13271" i="8"/>
  <c r="N13272" i="8"/>
  <c r="N13273" i="8"/>
  <c r="N13274" i="8"/>
  <c r="N13275" i="8"/>
  <c r="N13276" i="8"/>
  <c r="N13277" i="8"/>
  <c r="N13278" i="8"/>
  <c r="N13279" i="8"/>
  <c r="N13280" i="8"/>
  <c r="N13281" i="8"/>
  <c r="N13282" i="8"/>
  <c r="N13283" i="8"/>
  <c r="N13284" i="8"/>
  <c r="N13285" i="8"/>
  <c r="N13286" i="8"/>
  <c r="N13287" i="8"/>
  <c r="N13288" i="8"/>
  <c r="N13289" i="8"/>
  <c r="N13290" i="8"/>
  <c r="N13291" i="8"/>
  <c r="N13292" i="8"/>
  <c r="N13293" i="8"/>
  <c r="N13294" i="8"/>
  <c r="N13295" i="8"/>
  <c r="N13296" i="8"/>
  <c r="N13297" i="8"/>
  <c r="N13298" i="8"/>
  <c r="N13299" i="8"/>
  <c r="N13300" i="8"/>
  <c r="N13301" i="8"/>
  <c r="N13302" i="8"/>
  <c r="N13303" i="8"/>
  <c r="N13304" i="8"/>
  <c r="N13305" i="8"/>
  <c r="N13306" i="8"/>
  <c r="N13307" i="8"/>
  <c r="N13308" i="8"/>
  <c r="N13309" i="8"/>
  <c r="N13310" i="8"/>
  <c r="N13311" i="8"/>
  <c r="N13312" i="8"/>
  <c r="N13313" i="8"/>
  <c r="N13314" i="8"/>
  <c r="N13315" i="8"/>
  <c r="N13316" i="8"/>
  <c r="N13317" i="8"/>
  <c r="N13318" i="8"/>
  <c r="N13319" i="8"/>
  <c r="N13320" i="8"/>
  <c r="N13321" i="8"/>
  <c r="N13322" i="8"/>
  <c r="N13323" i="8"/>
  <c r="N13324" i="8"/>
  <c r="N13325" i="8"/>
  <c r="N13326" i="8"/>
  <c r="N13327" i="8"/>
  <c r="N13328" i="8"/>
  <c r="N13329" i="8"/>
  <c r="N13330" i="8"/>
  <c r="N13331" i="8"/>
  <c r="N13332" i="8"/>
  <c r="N13333" i="8"/>
  <c r="N13334" i="8"/>
  <c r="N13335" i="8"/>
  <c r="N13336" i="8"/>
  <c r="N13337" i="8"/>
  <c r="N13338" i="8"/>
  <c r="N13339" i="8"/>
  <c r="N13340" i="8"/>
  <c r="N13341" i="8"/>
  <c r="N13342" i="8"/>
  <c r="N13343" i="8"/>
  <c r="N13344" i="8"/>
  <c r="N13345" i="8"/>
  <c r="N13346" i="8"/>
  <c r="N13347" i="8"/>
  <c r="N13348" i="8"/>
  <c r="N13349" i="8"/>
  <c r="N13350" i="8"/>
  <c r="N13351" i="8"/>
  <c r="N13352" i="8"/>
  <c r="N13353" i="8"/>
  <c r="N13354" i="8"/>
  <c r="N13355" i="8"/>
  <c r="N13356" i="8"/>
  <c r="N13357" i="8"/>
  <c r="N13358" i="8"/>
  <c r="N13359" i="8"/>
  <c r="N13360" i="8"/>
  <c r="N13361" i="8"/>
  <c r="N13362" i="8"/>
  <c r="N13363" i="8"/>
  <c r="N13364" i="8"/>
  <c r="N13365" i="8"/>
  <c r="N13366" i="8"/>
  <c r="N13367" i="8"/>
  <c r="N13368" i="8"/>
  <c r="N13369" i="8"/>
  <c r="N13370" i="8"/>
  <c r="N13371" i="8"/>
  <c r="N13372" i="8"/>
  <c r="N13373" i="8"/>
  <c r="N13374" i="8"/>
  <c r="N13375" i="8"/>
  <c r="N13376" i="8"/>
  <c r="N13377" i="8"/>
  <c r="N13378" i="8"/>
  <c r="N13379" i="8"/>
  <c r="N13380" i="8"/>
  <c r="N13381" i="8"/>
  <c r="N13382" i="8"/>
  <c r="N13383" i="8"/>
  <c r="N13384" i="8"/>
  <c r="N13385" i="8"/>
  <c r="N13386" i="8"/>
  <c r="N13387" i="8"/>
  <c r="N13388" i="8"/>
  <c r="N13389" i="8"/>
  <c r="N13390" i="8"/>
  <c r="N13391" i="8"/>
  <c r="N13392" i="8"/>
  <c r="N13393" i="8"/>
  <c r="N13394" i="8"/>
  <c r="N13395" i="8"/>
  <c r="N13396" i="8"/>
  <c r="N13397" i="8"/>
  <c r="N13398" i="8"/>
  <c r="N13399" i="8"/>
  <c r="N13400" i="8"/>
  <c r="N13401" i="8"/>
  <c r="N13402" i="8"/>
  <c r="N13403" i="8"/>
  <c r="N13404" i="8"/>
  <c r="N13405" i="8"/>
  <c r="N13406" i="8"/>
  <c r="N13407" i="8"/>
  <c r="N13408" i="8"/>
  <c r="N13409" i="8"/>
  <c r="N13410" i="8"/>
  <c r="N13411" i="8"/>
  <c r="N13412" i="8"/>
  <c r="N13413" i="8"/>
  <c r="N13414" i="8"/>
  <c r="N13415" i="8"/>
  <c r="N13416" i="8"/>
  <c r="N13417" i="8"/>
  <c r="N13418" i="8"/>
  <c r="N13419" i="8"/>
  <c r="N13420" i="8"/>
  <c r="N13421" i="8"/>
  <c r="N13422" i="8"/>
  <c r="N13423" i="8"/>
  <c r="N13424" i="8"/>
  <c r="N13425" i="8"/>
  <c r="N13426" i="8"/>
  <c r="N13427" i="8"/>
  <c r="N13428" i="8"/>
  <c r="N13429" i="8"/>
  <c r="N13430" i="8"/>
  <c r="N13431" i="8"/>
  <c r="N13432" i="8"/>
  <c r="N13433" i="8"/>
  <c r="N13434" i="8"/>
  <c r="N13435" i="8"/>
  <c r="N13436" i="8"/>
  <c r="N13437" i="8"/>
  <c r="N13438" i="8"/>
  <c r="N13439" i="8"/>
  <c r="N13440" i="8"/>
  <c r="N13441" i="8"/>
  <c r="N13442" i="8"/>
  <c r="N13443" i="8"/>
  <c r="N13444" i="8"/>
  <c r="N13445" i="8"/>
  <c r="N13446" i="8"/>
  <c r="N13447" i="8"/>
  <c r="N13448" i="8"/>
  <c r="N13449" i="8"/>
  <c r="N13450" i="8"/>
  <c r="N13451" i="8"/>
  <c r="N13452" i="8"/>
  <c r="N13453" i="8"/>
  <c r="N13454" i="8"/>
  <c r="N13455" i="8"/>
  <c r="N13456" i="8"/>
  <c r="N13457" i="8"/>
  <c r="N13458" i="8"/>
  <c r="N13459" i="8"/>
  <c r="N13460" i="8"/>
  <c r="N13461" i="8"/>
  <c r="N13462" i="8"/>
  <c r="N13463" i="8"/>
  <c r="N13464" i="8"/>
  <c r="N13465" i="8"/>
  <c r="N13466" i="8"/>
  <c r="N13467" i="8"/>
  <c r="N13468" i="8"/>
  <c r="N13469" i="8"/>
  <c r="N13470" i="8"/>
  <c r="N13471" i="8"/>
  <c r="N13472" i="8"/>
  <c r="N13473" i="8"/>
  <c r="N13474" i="8"/>
  <c r="N13475" i="8"/>
  <c r="N13476" i="8"/>
  <c r="N13477" i="8"/>
  <c r="N13478" i="8"/>
  <c r="N13479" i="8"/>
  <c r="N13480" i="8"/>
  <c r="N13481" i="8"/>
  <c r="N13482" i="8"/>
  <c r="N13483" i="8"/>
  <c r="N13484" i="8"/>
  <c r="N13485" i="8"/>
  <c r="N13486" i="8"/>
  <c r="N13487" i="8"/>
  <c r="N13488" i="8"/>
  <c r="N13489" i="8"/>
  <c r="N13490" i="8"/>
  <c r="N13491" i="8"/>
  <c r="N13492" i="8"/>
  <c r="N13493" i="8"/>
  <c r="N13494" i="8"/>
  <c r="N13495" i="8"/>
  <c r="N13496" i="8"/>
  <c r="N13497" i="8"/>
  <c r="N13498" i="8"/>
  <c r="N13499" i="8"/>
  <c r="N13500" i="8"/>
  <c r="N13501" i="8"/>
  <c r="N13502" i="8"/>
  <c r="N13503" i="8"/>
  <c r="N13504" i="8"/>
  <c r="N13505" i="8"/>
  <c r="N13506" i="8"/>
  <c r="N13507" i="8"/>
  <c r="N13508" i="8"/>
  <c r="N13509" i="8"/>
  <c r="N13510" i="8"/>
  <c r="N13511" i="8"/>
  <c r="N13512" i="8"/>
  <c r="N13513" i="8"/>
  <c r="N13514" i="8"/>
  <c r="N13515" i="8"/>
  <c r="N13516" i="8"/>
  <c r="N13517" i="8"/>
  <c r="N13518" i="8"/>
  <c r="N13519" i="8"/>
  <c r="N13520" i="8"/>
  <c r="N13521" i="8"/>
  <c r="N13522" i="8"/>
  <c r="N13523" i="8"/>
  <c r="N13524" i="8"/>
  <c r="N13525" i="8"/>
  <c r="N13526" i="8"/>
  <c r="N13527" i="8"/>
  <c r="N13528" i="8"/>
  <c r="N13529" i="8"/>
  <c r="N13530" i="8"/>
  <c r="N13531" i="8"/>
  <c r="N13532" i="8"/>
  <c r="N13533" i="8"/>
  <c r="N13534" i="8"/>
  <c r="N13535" i="8"/>
  <c r="N13536" i="8"/>
  <c r="N13537" i="8"/>
  <c r="N13538" i="8"/>
  <c r="N13539" i="8"/>
  <c r="N13540" i="8"/>
  <c r="N13541" i="8"/>
  <c r="N13542" i="8"/>
  <c r="N13543" i="8"/>
  <c r="N13544" i="8"/>
  <c r="N13545" i="8"/>
  <c r="N13546" i="8"/>
  <c r="N13547" i="8"/>
  <c r="N13548" i="8"/>
  <c r="N13549" i="8"/>
  <c r="N13550" i="8"/>
  <c r="N13551" i="8"/>
  <c r="N13552" i="8"/>
  <c r="N13553" i="8"/>
  <c r="N13554" i="8"/>
  <c r="N13555" i="8"/>
  <c r="N13556" i="8"/>
  <c r="N13557" i="8"/>
  <c r="N13558" i="8"/>
  <c r="N13559" i="8"/>
  <c r="N13560" i="8"/>
  <c r="N13561" i="8"/>
  <c r="N13562" i="8"/>
  <c r="N13563" i="8"/>
  <c r="N13564" i="8"/>
  <c r="N13565" i="8"/>
  <c r="N13566" i="8"/>
  <c r="N13567" i="8"/>
  <c r="N13568" i="8"/>
  <c r="N13569" i="8"/>
  <c r="N13570" i="8"/>
  <c r="N13571" i="8"/>
  <c r="N13572" i="8"/>
  <c r="N13573" i="8"/>
  <c r="N13574" i="8"/>
  <c r="N13575" i="8"/>
  <c r="N13576" i="8"/>
  <c r="N13577" i="8"/>
  <c r="N13578" i="8"/>
  <c r="N13579" i="8"/>
  <c r="N13580" i="8"/>
  <c r="N13581" i="8"/>
  <c r="N13582" i="8"/>
  <c r="N13583" i="8"/>
  <c r="N13584" i="8"/>
  <c r="N13585" i="8"/>
  <c r="N13586" i="8"/>
  <c r="N13587" i="8"/>
  <c r="N13588" i="8"/>
  <c r="N13589" i="8"/>
  <c r="N13590" i="8"/>
  <c r="N13591" i="8"/>
  <c r="N13592" i="8"/>
  <c r="N13593" i="8"/>
  <c r="N13594" i="8"/>
  <c r="N13595" i="8"/>
  <c r="N13596" i="8"/>
  <c r="N13597" i="8"/>
  <c r="N13598" i="8"/>
  <c r="N13599" i="8"/>
  <c r="N13600" i="8"/>
  <c r="N13601" i="8"/>
  <c r="N13602" i="8"/>
  <c r="N13603" i="8"/>
  <c r="N13604" i="8"/>
  <c r="N13605" i="8"/>
  <c r="N13606" i="8"/>
  <c r="N13607" i="8"/>
  <c r="N13608" i="8"/>
  <c r="N13609" i="8"/>
  <c r="N13610" i="8"/>
  <c r="N13611" i="8"/>
  <c r="N13612" i="8"/>
  <c r="N13613" i="8"/>
  <c r="N13614" i="8"/>
  <c r="N13615" i="8"/>
  <c r="N13616" i="8"/>
  <c r="N13617" i="8"/>
  <c r="N13618" i="8"/>
  <c r="N13619" i="8"/>
  <c r="N13620" i="8"/>
  <c r="N13621" i="8"/>
  <c r="N13622" i="8"/>
  <c r="N13623" i="8"/>
  <c r="N13624" i="8"/>
  <c r="N13625" i="8"/>
  <c r="N13626" i="8"/>
  <c r="N13627" i="8"/>
  <c r="N13628" i="8"/>
  <c r="N13629" i="8"/>
  <c r="N13630" i="8"/>
  <c r="N13631" i="8"/>
  <c r="N13632" i="8"/>
  <c r="N13633" i="8"/>
  <c r="N13634" i="8"/>
  <c r="N13635" i="8"/>
  <c r="N13636" i="8"/>
  <c r="N13637" i="8"/>
  <c r="N13638" i="8"/>
  <c r="N13639" i="8"/>
  <c r="N13640" i="8"/>
  <c r="N13641" i="8"/>
  <c r="N13642" i="8"/>
  <c r="N13643" i="8"/>
  <c r="N13644" i="8"/>
  <c r="N13645" i="8"/>
  <c r="N13646" i="8"/>
  <c r="N13647" i="8"/>
  <c r="N13648" i="8"/>
  <c r="N13649" i="8"/>
  <c r="N13650" i="8"/>
  <c r="N13651" i="8"/>
  <c r="N13652" i="8"/>
  <c r="N13653" i="8"/>
  <c r="N13654" i="8"/>
  <c r="N13655" i="8"/>
  <c r="N13656" i="8"/>
  <c r="N13657" i="8"/>
  <c r="N13658" i="8"/>
  <c r="N13659" i="8"/>
  <c r="N13660" i="8"/>
  <c r="N13661" i="8"/>
  <c r="N13662" i="8"/>
  <c r="N13663" i="8"/>
  <c r="N13664" i="8"/>
  <c r="N13665" i="8"/>
  <c r="N13666" i="8"/>
  <c r="N13667" i="8"/>
  <c r="N13668" i="8"/>
  <c r="N13669" i="8"/>
  <c r="N13670" i="8"/>
  <c r="N13671" i="8"/>
  <c r="N13672" i="8"/>
  <c r="N13673" i="8"/>
  <c r="N13674" i="8"/>
  <c r="N13675" i="8"/>
  <c r="N13676" i="8"/>
  <c r="N13677" i="8"/>
  <c r="N13678" i="8"/>
  <c r="N13679" i="8"/>
  <c r="N13680" i="8"/>
  <c r="N13681" i="8"/>
  <c r="N13682" i="8"/>
  <c r="N13683" i="8"/>
  <c r="N13684" i="8"/>
  <c r="N13685" i="8"/>
  <c r="N13686" i="8"/>
  <c r="N13687" i="8"/>
  <c r="N13688" i="8"/>
  <c r="N13689" i="8"/>
  <c r="N13690" i="8"/>
  <c r="N13691" i="8"/>
  <c r="N13692" i="8"/>
  <c r="N13693" i="8"/>
  <c r="N13694" i="8"/>
  <c r="N13695" i="8"/>
  <c r="N13696" i="8"/>
  <c r="N13697" i="8"/>
  <c r="N13698" i="8"/>
  <c r="N13699" i="8"/>
  <c r="N13700" i="8"/>
  <c r="N13701" i="8"/>
  <c r="N13702" i="8"/>
  <c r="N13703" i="8"/>
  <c r="N13704" i="8"/>
  <c r="N13705" i="8"/>
  <c r="N13706" i="8"/>
  <c r="N13707" i="8"/>
  <c r="N13708" i="8"/>
  <c r="N13709" i="8"/>
  <c r="N13710" i="8"/>
  <c r="N13711" i="8"/>
  <c r="N13712" i="8"/>
  <c r="N13713" i="8"/>
  <c r="N13714" i="8"/>
  <c r="N13715" i="8"/>
  <c r="N13716" i="8"/>
  <c r="N13717" i="8"/>
  <c r="N13718" i="8"/>
  <c r="N13719" i="8"/>
  <c r="N13720" i="8"/>
  <c r="N13721" i="8"/>
  <c r="N13722" i="8"/>
  <c r="N13723" i="8"/>
  <c r="N13724" i="8"/>
  <c r="N13725" i="8"/>
  <c r="N13726" i="8"/>
  <c r="N13727" i="8"/>
  <c r="N13728" i="8"/>
  <c r="N13729" i="8"/>
  <c r="N13730" i="8"/>
  <c r="N13731" i="8"/>
  <c r="N13732" i="8"/>
  <c r="N13733" i="8"/>
  <c r="N13734" i="8"/>
  <c r="N13735" i="8"/>
  <c r="N13736" i="8"/>
  <c r="N13737" i="8"/>
  <c r="N13738" i="8"/>
  <c r="N13739" i="8"/>
  <c r="N13740" i="8"/>
  <c r="N13741" i="8"/>
  <c r="N13742" i="8"/>
  <c r="N13743" i="8"/>
  <c r="N13744" i="8"/>
  <c r="N13745" i="8"/>
  <c r="N13746" i="8"/>
  <c r="N13747" i="8"/>
  <c r="N13748" i="8"/>
  <c r="N13749" i="8"/>
  <c r="N13750" i="8"/>
  <c r="N13751" i="8"/>
  <c r="N13752" i="8"/>
  <c r="N13753" i="8"/>
  <c r="N13754" i="8"/>
  <c r="N13755" i="8"/>
  <c r="N13756" i="8"/>
  <c r="N13757" i="8"/>
  <c r="N13758" i="8"/>
  <c r="N13759" i="8"/>
  <c r="N13760" i="8"/>
  <c r="N13761" i="8"/>
  <c r="N13762" i="8"/>
  <c r="N13763" i="8"/>
  <c r="N13764" i="8"/>
  <c r="N13765" i="8"/>
  <c r="N13766" i="8"/>
  <c r="N13767" i="8"/>
  <c r="N13768" i="8"/>
  <c r="N13769" i="8"/>
  <c r="N13770" i="8"/>
  <c r="N13771" i="8"/>
  <c r="N13772" i="8"/>
  <c r="N13773" i="8"/>
  <c r="N13774" i="8"/>
  <c r="N13775" i="8"/>
  <c r="N13776" i="8"/>
  <c r="N13777" i="8"/>
  <c r="N13778" i="8"/>
  <c r="N13779" i="8"/>
  <c r="N13780" i="8"/>
  <c r="N13781" i="8"/>
  <c r="N13782" i="8"/>
  <c r="N13783" i="8"/>
  <c r="N13784" i="8"/>
  <c r="N13785" i="8"/>
  <c r="N13786" i="8"/>
  <c r="N13787" i="8"/>
  <c r="N13788" i="8"/>
  <c r="N13789" i="8"/>
  <c r="N13790" i="8"/>
  <c r="N13791" i="8"/>
  <c r="N13792" i="8"/>
  <c r="N13793" i="8"/>
  <c r="N13794" i="8"/>
  <c r="N13795" i="8"/>
  <c r="N13796" i="8"/>
  <c r="N13797" i="8"/>
  <c r="N13798" i="8"/>
  <c r="N13799" i="8"/>
  <c r="N13800" i="8"/>
  <c r="N13801" i="8"/>
  <c r="N13802" i="8"/>
  <c r="N13803" i="8"/>
  <c r="N13804" i="8"/>
  <c r="N13805" i="8"/>
  <c r="N13806" i="8"/>
  <c r="N13807" i="8"/>
  <c r="N13808" i="8"/>
  <c r="N13809" i="8"/>
  <c r="N13810" i="8"/>
  <c r="N13811" i="8"/>
  <c r="N13812" i="8"/>
  <c r="N13813" i="8"/>
  <c r="N13814" i="8"/>
  <c r="N13815" i="8"/>
  <c r="N13816" i="8"/>
  <c r="N13817" i="8"/>
  <c r="N13818" i="8"/>
  <c r="N13819" i="8"/>
  <c r="N13820" i="8"/>
  <c r="N13821" i="8"/>
  <c r="N13822" i="8"/>
  <c r="N13823" i="8"/>
  <c r="N13824" i="8"/>
  <c r="N13825" i="8"/>
  <c r="N13826" i="8"/>
  <c r="N13827" i="8"/>
  <c r="N13828" i="8"/>
  <c r="N13829" i="8"/>
  <c r="N13830" i="8"/>
  <c r="N13831" i="8"/>
  <c r="N13832" i="8"/>
  <c r="N13833" i="8"/>
  <c r="N13834" i="8"/>
  <c r="N13835" i="8"/>
  <c r="N13836" i="8"/>
  <c r="N13837" i="8"/>
  <c r="N13838" i="8"/>
  <c r="N13839" i="8"/>
  <c r="N13840" i="8"/>
  <c r="N13841" i="8"/>
  <c r="N13842" i="8"/>
  <c r="N13843" i="8"/>
  <c r="N13844" i="8"/>
  <c r="N13845" i="8"/>
  <c r="N13846" i="8"/>
  <c r="N13847" i="8"/>
  <c r="N13848" i="8"/>
  <c r="N13849" i="8"/>
  <c r="N13850" i="8"/>
  <c r="N13851" i="8"/>
  <c r="N13852" i="8"/>
  <c r="N13853" i="8"/>
  <c r="N13854" i="8"/>
  <c r="N13855" i="8"/>
  <c r="N13856" i="8"/>
  <c r="N13857" i="8"/>
  <c r="N13858" i="8"/>
  <c r="N13859" i="8"/>
  <c r="N13860" i="8"/>
  <c r="N13861" i="8"/>
  <c r="N13862" i="8"/>
  <c r="N13863" i="8"/>
  <c r="N13864" i="8"/>
  <c r="N13865" i="8"/>
  <c r="N13866" i="8"/>
  <c r="N13867" i="8"/>
  <c r="N13868" i="8"/>
  <c r="N13869" i="8"/>
  <c r="N13870" i="8"/>
  <c r="N13871" i="8"/>
  <c r="N13872" i="8"/>
  <c r="N13873" i="8"/>
  <c r="N13874" i="8"/>
  <c r="N13875" i="8"/>
  <c r="N13876" i="8"/>
  <c r="N13877" i="8"/>
  <c r="N13878" i="8"/>
  <c r="N13879" i="8"/>
  <c r="N13880" i="8"/>
  <c r="N13881" i="8"/>
  <c r="N13882" i="8"/>
  <c r="N13883" i="8"/>
  <c r="N13884" i="8"/>
  <c r="N13885" i="8"/>
  <c r="N13886" i="8"/>
  <c r="N13887" i="8"/>
  <c r="N13888" i="8"/>
  <c r="N13889" i="8"/>
  <c r="N13890" i="8"/>
  <c r="N13891" i="8"/>
  <c r="N13892" i="8"/>
  <c r="N13893" i="8"/>
  <c r="N13894" i="8"/>
  <c r="N13895" i="8"/>
  <c r="N13896" i="8"/>
  <c r="N13897" i="8"/>
  <c r="N13898" i="8"/>
  <c r="N13899" i="8"/>
  <c r="N13900" i="8"/>
  <c r="N13901" i="8"/>
  <c r="N13902" i="8"/>
  <c r="N13903" i="8"/>
  <c r="N13904" i="8"/>
  <c r="N13905" i="8"/>
  <c r="N13906" i="8"/>
  <c r="N13907" i="8"/>
  <c r="N13908" i="8"/>
  <c r="N13909" i="8"/>
  <c r="N13910" i="8"/>
  <c r="N13911" i="8"/>
  <c r="N13912" i="8"/>
  <c r="N13913" i="8"/>
  <c r="N13914" i="8"/>
  <c r="N13915" i="8"/>
  <c r="N13916" i="8"/>
  <c r="N13917" i="8"/>
  <c r="N13918" i="8"/>
  <c r="N13919" i="8"/>
  <c r="N13920" i="8"/>
  <c r="N13921" i="8"/>
  <c r="N13922" i="8"/>
  <c r="N13923" i="8"/>
  <c r="N13924" i="8"/>
  <c r="N13925" i="8"/>
  <c r="N13926" i="8"/>
  <c r="N13927" i="8"/>
  <c r="N13928" i="8"/>
  <c r="N13929" i="8"/>
  <c r="N13930" i="8"/>
  <c r="N13931" i="8"/>
  <c r="N13932" i="8"/>
  <c r="N13933" i="8"/>
  <c r="N13934" i="8"/>
  <c r="N13935" i="8"/>
  <c r="N13936" i="8"/>
  <c r="N13937" i="8"/>
  <c r="N13938" i="8"/>
  <c r="N13939" i="8"/>
  <c r="N13940" i="8"/>
  <c r="N13941" i="8"/>
  <c r="N13942" i="8"/>
  <c r="N13943" i="8"/>
  <c r="N13944" i="8"/>
  <c r="N13945" i="8"/>
  <c r="N13946" i="8"/>
  <c r="N13947" i="8"/>
  <c r="N13948" i="8"/>
  <c r="N13949" i="8"/>
  <c r="N13950" i="8"/>
  <c r="N13951" i="8"/>
  <c r="N13952" i="8"/>
  <c r="N13953" i="8"/>
  <c r="N13954" i="8"/>
  <c r="N13955" i="8"/>
  <c r="N13956" i="8"/>
  <c r="N13957" i="8"/>
  <c r="N13958" i="8"/>
  <c r="N13959" i="8"/>
  <c r="N13960" i="8"/>
  <c r="N13961" i="8"/>
  <c r="N13962" i="8"/>
  <c r="N13963" i="8"/>
  <c r="N13964" i="8"/>
  <c r="N13965" i="8"/>
  <c r="N13966" i="8"/>
  <c r="N13967" i="8"/>
  <c r="N13968" i="8"/>
  <c r="N13969" i="8"/>
  <c r="N13970" i="8"/>
  <c r="N13971" i="8"/>
  <c r="N13972" i="8"/>
  <c r="N13973" i="8"/>
  <c r="N13974" i="8"/>
  <c r="N13975" i="8"/>
  <c r="N13976" i="8"/>
  <c r="N13977" i="8"/>
  <c r="N13978" i="8"/>
  <c r="N13979" i="8"/>
  <c r="N13980" i="8"/>
  <c r="N13981" i="8"/>
  <c r="N13982" i="8"/>
  <c r="N13983" i="8"/>
  <c r="N13984" i="8"/>
  <c r="N13985" i="8"/>
  <c r="N13986" i="8"/>
  <c r="N13987" i="8"/>
  <c r="N13988" i="8"/>
  <c r="N13989" i="8"/>
  <c r="N13990" i="8"/>
  <c r="N13991" i="8"/>
  <c r="N13992" i="8"/>
  <c r="N13993" i="8"/>
  <c r="N13994" i="8"/>
  <c r="N13995" i="8"/>
  <c r="N13996" i="8"/>
  <c r="N13997" i="8"/>
  <c r="N13998" i="8"/>
  <c r="N13999" i="8"/>
  <c r="N14000" i="8"/>
  <c r="N14001" i="8"/>
  <c r="N14002" i="8"/>
  <c r="N14003" i="8"/>
  <c r="N14004" i="8"/>
  <c r="N14005" i="8"/>
  <c r="N14006" i="8"/>
  <c r="N14007" i="8"/>
  <c r="N14008" i="8"/>
  <c r="N14009" i="8"/>
  <c r="N14010" i="8"/>
  <c r="N14011" i="8"/>
  <c r="N14012" i="8"/>
  <c r="N14013" i="8"/>
  <c r="N14014" i="8"/>
  <c r="N14015" i="8"/>
  <c r="N14016" i="8"/>
  <c r="N14017" i="8"/>
  <c r="N14018" i="8"/>
  <c r="N14019" i="8"/>
  <c r="N14020" i="8"/>
  <c r="N14021" i="8"/>
  <c r="N14022" i="8"/>
  <c r="N14023" i="8"/>
  <c r="N14024" i="8"/>
  <c r="N14025" i="8"/>
  <c r="N14026" i="8"/>
  <c r="N14027" i="8"/>
  <c r="N14028" i="8"/>
  <c r="N14029" i="8"/>
  <c r="N14030" i="8"/>
  <c r="N14031" i="8"/>
  <c r="N14032" i="8"/>
  <c r="N14033" i="8"/>
  <c r="N14034" i="8"/>
  <c r="N14035" i="8"/>
  <c r="N14036" i="8"/>
  <c r="N14037" i="8"/>
  <c r="N14038" i="8"/>
  <c r="N14039" i="8"/>
  <c r="N14040" i="8"/>
  <c r="N14041" i="8"/>
  <c r="N14042" i="8"/>
  <c r="N14043" i="8"/>
  <c r="N14044" i="8"/>
  <c r="N14045" i="8"/>
  <c r="N14046" i="8"/>
  <c r="N14047" i="8"/>
  <c r="N14048" i="8"/>
  <c r="N14049" i="8"/>
  <c r="N14050" i="8"/>
  <c r="N14051" i="8"/>
  <c r="N14052" i="8"/>
  <c r="N14053" i="8"/>
  <c r="N14054" i="8"/>
  <c r="N14055" i="8"/>
  <c r="N14056" i="8"/>
  <c r="N14057" i="8"/>
  <c r="N14058" i="8"/>
  <c r="N14059" i="8"/>
  <c r="N14060" i="8"/>
  <c r="N14061" i="8"/>
  <c r="N14062" i="8"/>
  <c r="N14063" i="8"/>
  <c r="N14064" i="8"/>
  <c r="N14065" i="8"/>
  <c r="N14066" i="8"/>
  <c r="N14067" i="8"/>
  <c r="N14068" i="8"/>
  <c r="N14069" i="8"/>
  <c r="N14070" i="8"/>
  <c r="N14071" i="8"/>
  <c r="N14072" i="8"/>
  <c r="N14073" i="8"/>
  <c r="N14074" i="8"/>
  <c r="N14075" i="8"/>
  <c r="N14076" i="8"/>
  <c r="N14077" i="8"/>
  <c r="N14078" i="8"/>
  <c r="N14079" i="8"/>
  <c r="N14080" i="8"/>
  <c r="N14081" i="8"/>
  <c r="N14082" i="8"/>
  <c r="N14083" i="8"/>
  <c r="N14084" i="8"/>
  <c r="N14085" i="8"/>
  <c r="N14086" i="8"/>
  <c r="N14087" i="8"/>
  <c r="N14088" i="8"/>
  <c r="N14089" i="8"/>
  <c r="N14090" i="8"/>
  <c r="N14091" i="8"/>
  <c r="N14092" i="8"/>
  <c r="N14093" i="8"/>
  <c r="N14094" i="8"/>
  <c r="N14095" i="8"/>
  <c r="N14096" i="8"/>
  <c r="N14097" i="8"/>
  <c r="N14098" i="8"/>
  <c r="N14099" i="8"/>
  <c r="N14100" i="8"/>
  <c r="N14101" i="8"/>
  <c r="N14102" i="8"/>
  <c r="N14103" i="8"/>
  <c r="N14104" i="8"/>
  <c r="N14105" i="8"/>
  <c r="N14106" i="8"/>
  <c r="N14107" i="8"/>
  <c r="N14108" i="8"/>
  <c r="N14109" i="8"/>
  <c r="N14110" i="8"/>
  <c r="N14111" i="8"/>
  <c r="N14112" i="8"/>
  <c r="N14113" i="8"/>
  <c r="N14114" i="8"/>
  <c r="N14115" i="8"/>
  <c r="N14116" i="8"/>
  <c r="N14117" i="8"/>
  <c r="N14118" i="8"/>
  <c r="N14119" i="8"/>
  <c r="N14120" i="8"/>
  <c r="N14121" i="8"/>
  <c r="N14122" i="8"/>
  <c r="N14123" i="8"/>
  <c r="N14124" i="8"/>
  <c r="N14125" i="8"/>
  <c r="N14126" i="8"/>
  <c r="N14127" i="8"/>
  <c r="N14128" i="8"/>
  <c r="N14129" i="8"/>
  <c r="N14130" i="8"/>
  <c r="N14131" i="8"/>
  <c r="N14132" i="8"/>
  <c r="N14133" i="8"/>
  <c r="N14134" i="8"/>
  <c r="N14135" i="8"/>
  <c r="N14136" i="8"/>
  <c r="N14137" i="8"/>
  <c r="N14138" i="8"/>
  <c r="N14139" i="8"/>
  <c r="N14140" i="8"/>
  <c r="N14141" i="8"/>
  <c r="N14142" i="8"/>
  <c r="N14143" i="8"/>
  <c r="N14144" i="8"/>
  <c r="N14145" i="8"/>
  <c r="N14146" i="8"/>
  <c r="N14147" i="8"/>
  <c r="N14148" i="8"/>
  <c r="N14149" i="8"/>
  <c r="N14150" i="8"/>
  <c r="N14151" i="8"/>
  <c r="N14152" i="8"/>
  <c r="N14153" i="8"/>
  <c r="N14154" i="8"/>
  <c r="N14155" i="8"/>
  <c r="N14156" i="8"/>
  <c r="N14157" i="8"/>
  <c r="N14158" i="8"/>
  <c r="N14159" i="8"/>
  <c r="N14160" i="8"/>
  <c r="N14161" i="8"/>
  <c r="N14162" i="8"/>
  <c r="N14163" i="8"/>
  <c r="N14164" i="8"/>
  <c r="N14165" i="8"/>
  <c r="N14166" i="8"/>
  <c r="N14167" i="8"/>
  <c r="N14168" i="8"/>
  <c r="N14169" i="8"/>
  <c r="N14170" i="8"/>
  <c r="N14171" i="8"/>
  <c r="N14172" i="8"/>
  <c r="N14173" i="8"/>
  <c r="N14174" i="8"/>
  <c r="N14175" i="8"/>
  <c r="N14176" i="8"/>
  <c r="N14177" i="8"/>
  <c r="N14178" i="8"/>
  <c r="N14179" i="8"/>
  <c r="N14180" i="8"/>
  <c r="N14181" i="8"/>
  <c r="N14182" i="8"/>
  <c r="N14183" i="8"/>
  <c r="N14184" i="8"/>
  <c r="N14185" i="8"/>
  <c r="N14186" i="8"/>
  <c r="N14187" i="8"/>
  <c r="N14188" i="8"/>
  <c r="N14189" i="8"/>
  <c r="N14190" i="8"/>
  <c r="N14191" i="8"/>
  <c r="N14192" i="8"/>
  <c r="N14193" i="8"/>
  <c r="N14194" i="8"/>
  <c r="N14195" i="8"/>
  <c r="N14196" i="8"/>
  <c r="N14197" i="8"/>
  <c r="N14198" i="8"/>
  <c r="N14199" i="8"/>
  <c r="N14200" i="8"/>
  <c r="N14201" i="8"/>
  <c r="N14202" i="8"/>
  <c r="N14203" i="8"/>
  <c r="N14204" i="8"/>
  <c r="N14205" i="8"/>
  <c r="N14206" i="8"/>
  <c r="N14207" i="8"/>
  <c r="N14208" i="8"/>
  <c r="N14209" i="8"/>
  <c r="N14210" i="8"/>
  <c r="N14211" i="8"/>
  <c r="N14212" i="8"/>
  <c r="N14213" i="8"/>
  <c r="N14214" i="8"/>
  <c r="N14215" i="8"/>
  <c r="N14216" i="8"/>
  <c r="N14217" i="8"/>
  <c r="N14218" i="8"/>
  <c r="N14219" i="8"/>
  <c r="N14220" i="8"/>
  <c r="N14221" i="8"/>
  <c r="N14222" i="8"/>
  <c r="N14223" i="8"/>
  <c r="N14224" i="8"/>
  <c r="N14225" i="8"/>
  <c r="N14226" i="8"/>
  <c r="N14227" i="8"/>
  <c r="N14228" i="8"/>
  <c r="N14229" i="8"/>
  <c r="N14230" i="8"/>
  <c r="N14231" i="8"/>
  <c r="N14232" i="8"/>
  <c r="N14233" i="8"/>
  <c r="N14234" i="8"/>
  <c r="N14235" i="8"/>
  <c r="N14236" i="8"/>
  <c r="N14237" i="8"/>
  <c r="N14238" i="8"/>
  <c r="N14239" i="8"/>
  <c r="N14240" i="8"/>
  <c r="N14241" i="8"/>
  <c r="N14242" i="8"/>
  <c r="N14243" i="8"/>
  <c r="N14244" i="8"/>
  <c r="N14245" i="8"/>
  <c r="N14246" i="8"/>
  <c r="N14247" i="8"/>
  <c r="N14248" i="8"/>
  <c r="N14249" i="8"/>
  <c r="N14250" i="8"/>
  <c r="N14251" i="8"/>
  <c r="N14252" i="8"/>
  <c r="N14253" i="8"/>
  <c r="N14254" i="8"/>
  <c r="N14255" i="8"/>
  <c r="N14256" i="8"/>
  <c r="N14257" i="8"/>
  <c r="N14258" i="8"/>
  <c r="N14259" i="8"/>
  <c r="N14260" i="8"/>
  <c r="N14261" i="8"/>
  <c r="N14262" i="8"/>
  <c r="N14263" i="8"/>
  <c r="N14264" i="8"/>
  <c r="N14265" i="8"/>
  <c r="N14266" i="8"/>
  <c r="N14267" i="8"/>
  <c r="N14268" i="8"/>
  <c r="N14269" i="8"/>
  <c r="N14270" i="8"/>
  <c r="N14271" i="8"/>
  <c r="N14272" i="8"/>
  <c r="N14273" i="8"/>
  <c r="N14274" i="8"/>
  <c r="N14275" i="8"/>
  <c r="N14276" i="8"/>
  <c r="N14277" i="8"/>
  <c r="N14278" i="8"/>
  <c r="N14279" i="8"/>
  <c r="N14280" i="8"/>
  <c r="N14281" i="8"/>
  <c r="N14282" i="8"/>
  <c r="N14283" i="8"/>
  <c r="N14284" i="8"/>
  <c r="N14285" i="8"/>
  <c r="N14286" i="8"/>
  <c r="N14287" i="8"/>
  <c r="N14288" i="8"/>
  <c r="N14289" i="8"/>
  <c r="N14290" i="8"/>
  <c r="N14291" i="8"/>
  <c r="N14292" i="8"/>
  <c r="N14293" i="8"/>
  <c r="N14294" i="8"/>
  <c r="N14295" i="8"/>
  <c r="N14296" i="8"/>
  <c r="N14297" i="8"/>
  <c r="N14298" i="8"/>
  <c r="N14299" i="8"/>
  <c r="N14300" i="8"/>
  <c r="N14301" i="8"/>
  <c r="N14302" i="8"/>
  <c r="N14303" i="8"/>
  <c r="N14304" i="8"/>
  <c r="N14305" i="8"/>
  <c r="N14306" i="8"/>
  <c r="N14307" i="8"/>
  <c r="N14308" i="8"/>
  <c r="N14309" i="8"/>
  <c r="N14310" i="8"/>
  <c r="N14311" i="8"/>
  <c r="N14312" i="8"/>
  <c r="N14313" i="8"/>
  <c r="N14314" i="8"/>
  <c r="N14315" i="8"/>
  <c r="N14316" i="8"/>
  <c r="N14317" i="8"/>
  <c r="N14318" i="8"/>
  <c r="N14319" i="8"/>
  <c r="N14320" i="8"/>
  <c r="N14321" i="8"/>
  <c r="N14322" i="8"/>
  <c r="N14323" i="8"/>
  <c r="N14324" i="8"/>
  <c r="N14325" i="8"/>
  <c r="N14326" i="8"/>
  <c r="N14327" i="8"/>
  <c r="N14328" i="8"/>
  <c r="N14329" i="8"/>
  <c r="N14330" i="8"/>
  <c r="N14331" i="8"/>
  <c r="N14332" i="8"/>
  <c r="N14333" i="8"/>
  <c r="N14334" i="8"/>
  <c r="N14335" i="8"/>
  <c r="N14336" i="8"/>
  <c r="N14337" i="8"/>
  <c r="N14338" i="8"/>
  <c r="N14339" i="8"/>
  <c r="N14340" i="8"/>
  <c r="N14341" i="8"/>
  <c r="N14342" i="8"/>
  <c r="N14343" i="8"/>
  <c r="N14344" i="8"/>
  <c r="N14345" i="8"/>
  <c r="N14346" i="8"/>
  <c r="N14347" i="8"/>
  <c r="N14348" i="8"/>
  <c r="N14349" i="8"/>
  <c r="N14350" i="8"/>
  <c r="N14351" i="8"/>
  <c r="N14352" i="8"/>
  <c r="N14353" i="8"/>
  <c r="N14354" i="8"/>
  <c r="N14355" i="8"/>
  <c r="N14356" i="8"/>
  <c r="N14357" i="8"/>
  <c r="N14358" i="8"/>
  <c r="N14359" i="8"/>
  <c r="N14360" i="8"/>
  <c r="N14361" i="8"/>
  <c r="N14362" i="8"/>
  <c r="N14363" i="8"/>
  <c r="N14364" i="8"/>
  <c r="N14365" i="8"/>
  <c r="N14366" i="8"/>
  <c r="N14367" i="8"/>
  <c r="N14368" i="8"/>
  <c r="N14369" i="8"/>
  <c r="N14370" i="8"/>
  <c r="N14371" i="8"/>
  <c r="N14372" i="8"/>
  <c r="N14373" i="8"/>
  <c r="N14374" i="8"/>
  <c r="N14375" i="8"/>
  <c r="N14376" i="8"/>
  <c r="N14377" i="8"/>
  <c r="N14378" i="8"/>
  <c r="N14379" i="8"/>
  <c r="N14380" i="8"/>
  <c r="N14381" i="8"/>
  <c r="N14382" i="8"/>
  <c r="N14383" i="8"/>
  <c r="N14384" i="8"/>
  <c r="N14385" i="8"/>
  <c r="N14386" i="8"/>
  <c r="N14387" i="8"/>
  <c r="N14388" i="8"/>
  <c r="N14389" i="8"/>
  <c r="N14390" i="8"/>
  <c r="N14391" i="8"/>
  <c r="N14392" i="8"/>
  <c r="N14393" i="8"/>
  <c r="N14394" i="8"/>
  <c r="N14395" i="8"/>
  <c r="N14396" i="8"/>
  <c r="N14397" i="8"/>
  <c r="N14398" i="8"/>
  <c r="N14399" i="8"/>
  <c r="N14400" i="8"/>
  <c r="N14401" i="8"/>
  <c r="N14402" i="8"/>
  <c r="N14403" i="8"/>
  <c r="N14404" i="8"/>
  <c r="N14405" i="8"/>
  <c r="N14406" i="8"/>
  <c r="N14407" i="8"/>
  <c r="N14408" i="8"/>
  <c r="N14409" i="8"/>
  <c r="N14410" i="8"/>
  <c r="N14411" i="8"/>
  <c r="N14412" i="8"/>
  <c r="N14413" i="8"/>
  <c r="N14414" i="8"/>
  <c r="N14415" i="8"/>
  <c r="N14416" i="8"/>
  <c r="N14417" i="8"/>
  <c r="N14418" i="8"/>
  <c r="N14419" i="8"/>
  <c r="N14420" i="8"/>
  <c r="N14421" i="8"/>
  <c r="N14422" i="8"/>
  <c r="N14423" i="8"/>
  <c r="N14424" i="8"/>
  <c r="N14425" i="8"/>
  <c r="N14426" i="8"/>
  <c r="N14427" i="8"/>
  <c r="N14428" i="8"/>
  <c r="N14429" i="8"/>
  <c r="N14430" i="8"/>
  <c r="N14431" i="8"/>
  <c r="N14432" i="8"/>
  <c r="N14433" i="8"/>
  <c r="N14434" i="8"/>
  <c r="N14435" i="8"/>
  <c r="N14436" i="8"/>
  <c r="N14437" i="8"/>
  <c r="N14438" i="8"/>
  <c r="N14439" i="8"/>
  <c r="N14440" i="8"/>
  <c r="N14441" i="8"/>
  <c r="N14442" i="8"/>
  <c r="N14443" i="8"/>
  <c r="N14444" i="8"/>
  <c r="N14445" i="8"/>
  <c r="N14446" i="8"/>
  <c r="N14447" i="8"/>
  <c r="N14448" i="8"/>
  <c r="N14449" i="8"/>
  <c r="N14450" i="8"/>
  <c r="N14451" i="8"/>
  <c r="N14452" i="8"/>
  <c r="N14453" i="8"/>
  <c r="N14454" i="8"/>
  <c r="N14455" i="8"/>
  <c r="N14456" i="8"/>
  <c r="N14457" i="8"/>
  <c r="N14458" i="8"/>
  <c r="N14459" i="8"/>
  <c r="N14460" i="8"/>
  <c r="N14461" i="8"/>
  <c r="N14462" i="8"/>
  <c r="N14463" i="8"/>
  <c r="N14464" i="8"/>
  <c r="N14465" i="8"/>
  <c r="N14466" i="8"/>
  <c r="N14467" i="8"/>
  <c r="N14468" i="8"/>
  <c r="N14469" i="8"/>
  <c r="N14470" i="8"/>
  <c r="N14471" i="8"/>
  <c r="N14472" i="8"/>
  <c r="N14473" i="8"/>
  <c r="N14474" i="8"/>
  <c r="N14475" i="8"/>
  <c r="N14476" i="8"/>
  <c r="N14477" i="8"/>
  <c r="N14478" i="8"/>
  <c r="N14479" i="8"/>
  <c r="N14480" i="8"/>
  <c r="N14481" i="8"/>
  <c r="N14482" i="8"/>
  <c r="N14483" i="8"/>
  <c r="N14484" i="8"/>
  <c r="N14485" i="8"/>
  <c r="N14486" i="8"/>
  <c r="N14487" i="8"/>
  <c r="N14488" i="8"/>
  <c r="N14489" i="8"/>
  <c r="N14490" i="8"/>
  <c r="N14491" i="8"/>
  <c r="N14492" i="8"/>
  <c r="N14493" i="8"/>
  <c r="N14494" i="8"/>
  <c r="N14495" i="8"/>
  <c r="N14496" i="8"/>
  <c r="N14497" i="8"/>
  <c r="N14498" i="8"/>
  <c r="N14499" i="8"/>
  <c r="N14500" i="8"/>
  <c r="N14501" i="8"/>
  <c r="N14502" i="8"/>
  <c r="N14503" i="8"/>
  <c r="N14504" i="8"/>
  <c r="N14505" i="8"/>
  <c r="N14506" i="8"/>
  <c r="N14507" i="8"/>
  <c r="N14508" i="8"/>
  <c r="N14509" i="8"/>
  <c r="N14510" i="8"/>
  <c r="N14511" i="8"/>
  <c r="N14512" i="8"/>
  <c r="N14513" i="8"/>
  <c r="N14514" i="8"/>
  <c r="N14515" i="8"/>
  <c r="N14516" i="8"/>
  <c r="N14517" i="8"/>
  <c r="N14518" i="8"/>
  <c r="N14519" i="8"/>
  <c r="N14520" i="8"/>
  <c r="N14521" i="8"/>
  <c r="N14522" i="8"/>
  <c r="N14523" i="8"/>
  <c r="N14524" i="8"/>
  <c r="N14525" i="8"/>
  <c r="N14526" i="8"/>
  <c r="N14527" i="8"/>
  <c r="N14528" i="8"/>
  <c r="N14529" i="8"/>
  <c r="N14530" i="8"/>
  <c r="N14531" i="8"/>
  <c r="N14532" i="8"/>
  <c r="N14533" i="8"/>
  <c r="N14534" i="8"/>
  <c r="N14535" i="8"/>
  <c r="N14536" i="8"/>
  <c r="N14537" i="8"/>
  <c r="N14538" i="8"/>
  <c r="N14539" i="8"/>
  <c r="N14540" i="8"/>
  <c r="N14541" i="8"/>
  <c r="N14542" i="8"/>
  <c r="N14543" i="8"/>
  <c r="N14544" i="8"/>
  <c r="N14545" i="8"/>
  <c r="N14546" i="8"/>
  <c r="N14547" i="8"/>
  <c r="N14548" i="8"/>
  <c r="N14549" i="8"/>
  <c r="N14550" i="8"/>
  <c r="N14551" i="8"/>
  <c r="N14552" i="8"/>
  <c r="N14553" i="8"/>
  <c r="N14554" i="8"/>
  <c r="N14555" i="8"/>
  <c r="N14556" i="8"/>
  <c r="N14557" i="8"/>
  <c r="N14558" i="8"/>
  <c r="N14559" i="8"/>
  <c r="N14560" i="8"/>
  <c r="N14561" i="8"/>
  <c r="N14562" i="8"/>
  <c r="N14563" i="8"/>
  <c r="N14564" i="8"/>
  <c r="N14565" i="8"/>
  <c r="N14566" i="8"/>
  <c r="N14567" i="8"/>
  <c r="N14568" i="8"/>
  <c r="N14569" i="8"/>
  <c r="N14570" i="8"/>
  <c r="N14571" i="8"/>
  <c r="N14572" i="8"/>
  <c r="N14573" i="8"/>
  <c r="N14574" i="8"/>
  <c r="N14575" i="8"/>
  <c r="N14576" i="8"/>
  <c r="N14577" i="8"/>
  <c r="N14578" i="8"/>
  <c r="N14579" i="8"/>
  <c r="N14580" i="8"/>
  <c r="N14581" i="8"/>
  <c r="N14582" i="8"/>
  <c r="N14583" i="8"/>
  <c r="N14584" i="8"/>
  <c r="N14585" i="8"/>
  <c r="N14586" i="8"/>
  <c r="N14587" i="8"/>
  <c r="N14588" i="8"/>
  <c r="N14589" i="8"/>
  <c r="N14590" i="8"/>
  <c r="N14591" i="8"/>
  <c r="N14592" i="8"/>
  <c r="N14593" i="8"/>
  <c r="N14594" i="8"/>
  <c r="N14595" i="8"/>
  <c r="N14596" i="8"/>
  <c r="N14597" i="8"/>
  <c r="N14598" i="8"/>
  <c r="N14599" i="8"/>
  <c r="N14600" i="8"/>
  <c r="N14601" i="8"/>
  <c r="N14602" i="8"/>
  <c r="N14603" i="8"/>
  <c r="N14604" i="8"/>
  <c r="N14605" i="8"/>
  <c r="N14606" i="8"/>
  <c r="N14607" i="8"/>
  <c r="N14608" i="8"/>
  <c r="N14609" i="8"/>
  <c r="N14610" i="8"/>
  <c r="N14611" i="8"/>
  <c r="N14612" i="8"/>
  <c r="N14613" i="8"/>
  <c r="N14614" i="8"/>
  <c r="N14615" i="8"/>
  <c r="N14616" i="8"/>
  <c r="N14617" i="8"/>
  <c r="N14618" i="8"/>
  <c r="N14619" i="8"/>
  <c r="N14620" i="8"/>
  <c r="N14621" i="8"/>
  <c r="N14622" i="8"/>
  <c r="N14623" i="8"/>
  <c r="N14624" i="8"/>
  <c r="N14625" i="8"/>
  <c r="N14626" i="8"/>
  <c r="N14627" i="8"/>
  <c r="N14628" i="8"/>
  <c r="N14629" i="8"/>
  <c r="N14630" i="8"/>
  <c r="N14631" i="8"/>
  <c r="N14632" i="8"/>
  <c r="N14633" i="8"/>
  <c r="N14634" i="8"/>
  <c r="N14635" i="8"/>
  <c r="N14636" i="8"/>
  <c r="N14637" i="8"/>
  <c r="N14638" i="8"/>
  <c r="N14639" i="8"/>
  <c r="N14640" i="8"/>
  <c r="N14641" i="8"/>
  <c r="N14642" i="8"/>
  <c r="N14643" i="8"/>
  <c r="N14644" i="8"/>
  <c r="N14645" i="8"/>
  <c r="N14646" i="8"/>
  <c r="N14647" i="8"/>
  <c r="N14648" i="8"/>
  <c r="N14649" i="8"/>
  <c r="N14650" i="8"/>
  <c r="N14651" i="8"/>
  <c r="N14652" i="8"/>
  <c r="N14653" i="8"/>
  <c r="N14654" i="8"/>
  <c r="N14655" i="8"/>
  <c r="N14656" i="8"/>
  <c r="N14657" i="8"/>
  <c r="N14658" i="8"/>
  <c r="N14659" i="8"/>
  <c r="N14660" i="8"/>
  <c r="N14661" i="8"/>
  <c r="N14662" i="8"/>
  <c r="N14663" i="8"/>
  <c r="N14664" i="8"/>
  <c r="N14665" i="8"/>
  <c r="N14666" i="8"/>
  <c r="N14667" i="8"/>
  <c r="N14668" i="8"/>
  <c r="N14669" i="8"/>
  <c r="N14670" i="8"/>
  <c r="N14671" i="8"/>
  <c r="N14672" i="8"/>
  <c r="N14673" i="8"/>
  <c r="N14674" i="8"/>
  <c r="N14675" i="8"/>
  <c r="N14676" i="8"/>
  <c r="N14677" i="8"/>
  <c r="N14678" i="8"/>
  <c r="N14679" i="8"/>
  <c r="N14680" i="8"/>
  <c r="N14681" i="8"/>
  <c r="N14682" i="8"/>
  <c r="N14683" i="8"/>
  <c r="N14684" i="8"/>
  <c r="N14685" i="8"/>
  <c r="N14686" i="8"/>
  <c r="N14687" i="8"/>
  <c r="N14688" i="8"/>
  <c r="N14689" i="8"/>
  <c r="N14690" i="8"/>
  <c r="N14691" i="8"/>
  <c r="N14692" i="8"/>
  <c r="N14693" i="8"/>
  <c r="N14694" i="8"/>
  <c r="N14695" i="8"/>
  <c r="N14696" i="8"/>
  <c r="N14697" i="8"/>
  <c r="N14698" i="8"/>
  <c r="N14699" i="8"/>
  <c r="N14700" i="8"/>
  <c r="N14701" i="8"/>
  <c r="N14702" i="8"/>
  <c r="N14703" i="8"/>
  <c r="N14704" i="8"/>
  <c r="N14705" i="8"/>
  <c r="N14706" i="8"/>
  <c r="N14707" i="8"/>
  <c r="N14708" i="8"/>
  <c r="N14709" i="8"/>
  <c r="N14710" i="8"/>
  <c r="N14711" i="8"/>
  <c r="N14712" i="8"/>
  <c r="N14713" i="8"/>
  <c r="N14714" i="8"/>
  <c r="N14715" i="8"/>
  <c r="N14716" i="8"/>
  <c r="N14717" i="8"/>
  <c r="N14718" i="8"/>
  <c r="N14719" i="8"/>
  <c r="N14720" i="8"/>
  <c r="N14721" i="8"/>
  <c r="N14722" i="8"/>
  <c r="N14723" i="8"/>
  <c r="N14724" i="8"/>
  <c r="N14725" i="8"/>
  <c r="N14726" i="8"/>
  <c r="N14727" i="8"/>
  <c r="N14728" i="8"/>
  <c r="N14729" i="8"/>
  <c r="N14730" i="8"/>
  <c r="N14731" i="8"/>
  <c r="N14732" i="8"/>
  <c r="N14733" i="8"/>
  <c r="N14734" i="8"/>
  <c r="N14735" i="8"/>
  <c r="N14736" i="8"/>
  <c r="N14737" i="8"/>
  <c r="N14738" i="8"/>
  <c r="N14739" i="8"/>
  <c r="N14740" i="8"/>
  <c r="N14741" i="8"/>
  <c r="N14742" i="8"/>
  <c r="N14743" i="8"/>
  <c r="N14744" i="8"/>
  <c r="N14745" i="8"/>
  <c r="N14746" i="8"/>
  <c r="N14747" i="8"/>
  <c r="N14748" i="8"/>
  <c r="N14749" i="8"/>
  <c r="N14750" i="8"/>
  <c r="N14751" i="8"/>
  <c r="N14752" i="8"/>
  <c r="N14753" i="8"/>
  <c r="N14754" i="8"/>
  <c r="N14755" i="8"/>
  <c r="N14756" i="8"/>
  <c r="N14757" i="8"/>
  <c r="N14758" i="8"/>
  <c r="N14759" i="8"/>
  <c r="N14760" i="8"/>
  <c r="N14761" i="8"/>
  <c r="N14762" i="8"/>
  <c r="N14763" i="8"/>
  <c r="N14764" i="8"/>
  <c r="N14765" i="8"/>
  <c r="N14766" i="8"/>
  <c r="N14767" i="8"/>
  <c r="N14768" i="8"/>
  <c r="N14769" i="8"/>
  <c r="N14770" i="8"/>
  <c r="N14771" i="8"/>
  <c r="N14772" i="8"/>
  <c r="N14773" i="8"/>
  <c r="N14774" i="8"/>
  <c r="N14775" i="8"/>
  <c r="N14776" i="8"/>
  <c r="N14777" i="8"/>
  <c r="N14778" i="8"/>
  <c r="N14779" i="8"/>
  <c r="N14780" i="8"/>
  <c r="N14781" i="8"/>
  <c r="N14782" i="8"/>
  <c r="N14783" i="8"/>
  <c r="N14784" i="8"/>
  <c r="N14785" i="8"/>
  <c r="N14786" i="8"/>
  <c r="N14787" i="8"/>
  <c r="N14788" i="8"/>
  <c r="N14789" i="8"/>
  <c r="N14790" i="8"/>
  <c r="N14791" i="8"/>
  <c r="N14792" i="8"/>
  <c r="N14793" i="8"/>
  <c r="N14794" i="8"/>
  <c r="N14795" i="8"/>
  <c r="N14796" i="8"/>
  <c r="N14797" i="8"/>
  <c r="N14798" i="8"/>
  <c r="N14799" i="8"/>
  <c r="N14800" i="8"/>
  <c r="N14801" i="8"/>
  <c r="N14802" i="8"/>
  <c r="N14803" i="8"/>
  <c r="N14804" i="8"/>
  <c r="N14805" i="8"/>
  <c r="N14806" i="8"/>
  <c r="N14807" i="8"/>
  <c r="N14808" i="8"/>
  <c r="N14809" i="8"/>
  <c r="N14810" i="8"/>
  <c r="N14811" i="8"/>
  <c r="N14812" i="8"/>
  <c r="N14813" i="8"/>
  <c r="N14814" i="8"/>
  <c r="N14815" i="8"/>
  <c r="N14816" i="8"/>
  <c r="N14817" i="8"/>
  <c r="N14818" i="8"/>
  <c r="N14819" i="8"/>
  <c r="N14820" i="8"/>
  <c r="N14821" i="8"/>
  <c r="N14822" i="8"/>
  <c r="N14823" i="8"/>
  <c r="N14824" i="8"/>
  <c r="N14825" i="8"/>
  <c r="N14826" i="8"/>
  <c r="N14827" i="8"/>
  <c r="N14828" i="8"/>
  <c r="N14829" i="8"/>
  <c r="N14830" i="8"/>
  <c r="N14831" i="8"/>
  <c r="N14832" i="8"/>
  <c r="N14833" i="8"/>
  <c r="N14834" i="8"/>
  <c r="N14835" i="8"/>
  <c r="N14836" i="8"/>
  <c r="N14837" i="8"/>
  <c r="N14838" i="8"/>
  <c r="N14839" i="8"/>
  <c r="N14840" i="8"/>
  <c r="N14841" i="8"/>
  <c r="N14842" i="8"/>
  <c r="N14843" i="8"/>
  <c r="N14844" i="8"/>
  <c r="N14845" i="8"/>
  <c r="N14846" i="8"/>
  <c r="N14847" i="8"/>
  <c r="N14848" i="8"/>
  <c r="N14849" i="8"/>
  <c r="N14850" i="8"/>
  <c r="N14851" i="8"/>
  <c r="N14852" i="8"/>
  <c r="N14853" i="8"/>
  <c r="N14854" i="8"/>
  <c r="N14855" i="8"/>
  <c r="N14856" i="8"/>
  <c r="N14857" i="8"/>
  <c r="N14858" i="8"/>
  <c r="N14859" i="8"/>
  <c r="N14860" i="8"/>
  <c r="N14861" i="8"/>
  <c r="N14862" i="8"/>
  <c r="N14863" i="8"/>
  <c r="N14864" i="8"/>
  <c r="N14865" i="8"/>
  <c r="N14866" i="8"/>
  <c r="N14867" i="8"/>
  <c r="N14868" i="8"/>
  <c r="N14869" i="8"/>
  <c r="N14870" i="8"/>
  <c r="N14871" i="8"/>
  <c r="N14872" i="8"/>
  <c r="N14873" i="8"/>
  <c r="N14874" i="8"/>
  <c r="N14875" i="8"/>
  <c r="N14876" i="8"/>
  <c r="N14877" i="8"/>
  <c r="N14878" i="8"/>
  <c r="N14879" i="8"/>
  <c r="N14880" i="8"/>
  <c r="N14881" i="8"/>
  <c r="N14882" i="8"/>
  <c r="N14883" i="8"/>
  <c r="N14884" i="8"/>
  <c r="N14885" i="8"/>
  <c r="N14886" i="8"/>
  <c r="N14887" i="8"/>
  <c r="N14888" i="8"/>
  <c r="N14889" i="8"/>
  <c r="N14890" i="8"/>
  <c r="N14891" i="8"/>
  <c r="N14892" i="8"/>
  <c r="N14893" i="8"/>
  <c r="N14894" i="8"/>
  <c r="N14895" i="8"/>
  <c r="N14896" i="8"/>
  <c r="N14897" i="8"/>
  <c r="N14898" i="8"/>
  <c r="N14899" i="8"/>
  <c r="N14900" i="8"/>
  <c r="N14901" i="8"/>
  <c r="N14902" i="8"/>
  <c r="N14903" i="8"/>
  <c r="N14904" i="8"/>
  <c r="N14905" i="8"/>
  <c r="N14906" i="8"/>
  <c r="N14907" i="8"/>
  <c r="N14908" i="8"/>
  <c r="N14909" i="8"/>
  <c r="N14910" i="8"/>
  <c r="N14911" i="8"/>
  <c r="N14912" i="8"/>
  <c r="N14913" i="8"/>
  <c r="N14914" i="8"/>
  <c r="N14915" i="8"/>
  <c r="N14916" i="8"/>
  <c r="N14917" i="8"/>
  <c r="N14918" i="8"/>
  <c r="N14919" i="8"/>
  <c r="N14920" i="8"/>
  <c r="N14921" i="8"/>
  <c r="N14922" i="8"/>
  <c r="N14923" i="8"/>
  <c r="N14924" i="8"/>
  <c r="N14925" i="8"/>
  <c r="N14926" i="8"/>
  <c r="N14927" i="8"/>
  <c r="N14928" i="8"/>
  <c r="N14929" i="8"/>
  <c r="N14930" i="8"/>
  <c r="N14931" i="8"/>
  <c r="N14932" i="8"/>
  <c r="N14933" i="8"/>
  <c r="N14934" i="8"/>
  <c r="N14935" i="8"/>
  <c r="N14936" i="8"/>
  <c r="N14937" i="8"/>
  <c r="N14938" i="8"/>
  <c r="N14939" i="8"/>
  <c r="N14940" i="8"/>
  <c r="N14941" i="8"/>
  <c r="N14942" i="8"/>
  <c r="N14943" i="8"/>
  <c r="N14944" i="8"/>
  <c r="N14945" i="8"/>
  <c r="N14946" i="8"/>
  <c r="N14947" i="8"/>
  <c r="N14948" i="8"/>
  <c r="N14949" i="8"/>
  <c r="N14950" i="8"/>
  <c r="N14951" i="8"/>
  <c r="N14952" i="8"/>
  <c r="N14953" i="8"/>
  <c r="N14954" i="8"/>
  <c r="N14955" i="8"/>
  <c r="N14956" i="8"/>
  <c r="N14957" i="8"/>
  <c r="N14958" i="8"/>
  <c r="N14959" i="8"/>
  <c r="N14960" i="8"/>
  <c r="N14961" i="8"/>
  <c r="N14962" i="8"/>
  <c r="N14963" i="8"/>
  <c r="N14964" i="8"/>
  <c r="N14965" i="8"/>
  <c r="N14966" i="8"/>
  <c r="N14967" i="8"/>
  <c r="N14968" i="8"/>
  <c r="N14969" i="8"/>
  <c r="N14970" i="8"/>
  <c r="N14971" i="8"/>
  <c r="N14972" i="8"/>
  <c r="N14973" i="8"/>
  <c r="N14974" i="8"/>
  <c r="N14975" i="8"/>
  <c r="N14976" i="8"/>
  <c r="N14977" i="8"/>
  <c r="N14978" i="8"/>
  <c r="N14979" i="8"/>
  <c r="N14980" i="8"/>
  <c r="N14981" i="8"/>
  <c r="N14982" i="8"/>
  <c r="N14983" i="8"/>
  <c r="N14984" i="8"/>
  <c r="N14985" i="8"/>
  <c r="N14986" i="8"/>
  <c r="N14987" i="8"/>
  <c r="N14988" i="8"/>
  <c r="N14989" i="8"/>
  <c r="N14990" i="8"/>
  <c r="N14991" i="8"/>
  <c r="N14992" i="8"/>
  <c r="N14993" i="8"/>
  <c r="N14994" i="8"/>
  <c r="N14995" i="8"/>
  <c r="N14996" i="8"/>
  <c r="N14997" i="8"/>
  <c r="N14998" i="8"/>
  <c r="N14999" i="8"/>
  <c r="N15000" i="8"/>
  <c r="N15001" i="8"/>
  <c r="N15002" i="8"/>
  <c r="N15003" i="8"/>
  <c r="N15004" i="8"/>
  <c r="N15005" i="8"/>
  <c r="N15006" i="8"/>
  <c r="N15007" i="8"/>
  <c r="N15008" i="8"/>
  <c r="N15009" i="8"/>
  <c r="N15010" i="8"/>
  <c r="N15011" i="8"/>
  <c r="N15012" i="8"/>
  <c r="N15013" i="8"/>
  <c r="N15014" i="8"/>
  <c r="N15015" i="8"/>
  <c r="N15016" i="8"/>
  <c r="N15017" i="8"/>
  <c r="N15018" i="8"/>
  <c r="N15019" i="8"/>
  <c r="N15020" i="8"/>
  <c r="N15021" i="8"/>
  <c r="N15022" i="8"/>
  <c r="N15023" i="8"/>
  <c r="N15024" i="8"/>
  <c r="N15025" i="8"/>
  <c r="N15026" i="8"/>
  <c r="N15027" i="8"/>
  <c r="N15028" i="8"/>
  <c r="N15029" i="8"/>
  <c r="N15030" i="8"/>
  <c r="N15031" i="8"/>
  <c r="N15032" i="8"/>
  <c r="N15033" i="8"/>
  <c r="N15034" i="8"/>
  <c r="N15035" i="8"/>
  <c r="N15036" i="8"/>
  <c r="N15037" i="8"/>
  <c r="N15038" i="8"/>
  <c r="N15039" i="8"/>
  <c r="N15040" i="8"/>
  <c r="N15041" i="8"/>
  <c r="N15042" i="8"/>
  <c r="N15043" i="8"/>
  <c r="N15044" i="8"/>
  <c r="N15045" i="8"/>
  <c r="N15046" i="8"/>
  <c r="N15047" i="8"/>
  <c r="N15048" i="8"/>
  <c r="N15049" i="8"/>
  <c r="N15050" i="8"/>
  <c r="N15051" i="8"/>
  <c r="N15052" i="8"/>
  <c r="N15053" i="8"/>
  <c r="N15054" i="8"/>
  <c r="N15055" i="8"/>
  <c r="N15056" i="8"/>
  <c r="N15057" i="8"/>
  <c r="N15058" i="8"/>
  <c r="N15059" i="8"/>
  <c r="N15060" i="8"/>
  <c r="N15061" i="8"/>
  <c r="N15062" i="8"/>
  <c r="N15063" i="8"/>
  <c r="N15064" i="8"/>
  <c r="N15065" i="8"/>
  <c r="N15066" i="8"/>
  <c r="N15067" i="8"/>
  <c r="N15068" i="8"/>
  <c r="N15069" i="8"/>
  <c r="N15070" i="8"/>
  <c r="N15071" i="8"/>
  <c r="N15072" i="8"/>
  <c r="N15073" i="8"/>
  <c r="N15074" i="8"/>
  <c r="N15075" i="8"/>
  <c r="N15076" i="8"/>
  <c r="N15077" i="8"/>
  <c r="N15078" i="8"/>
  <c r="N15079" i="8"/>
  <c r="N15080" i="8"/>
  <c r="N15081" i="8"/>
  <c r="N15082" i="8"/>
  <c r="N15083" i="8"/>
  <c r="N15084" i="8"/>
  <c r="N15085" i="8"/>
  <c r="N15086" i="8"/>
  <c r="N15087" i="8"/>
  <c r="N15088" i="8"/>
  <c r="N15089" i="8"/>
  <c r="N15090" i="8"/>
  <c r="N15091" i="8"/>
  <c r="N15092" i="8"/>
  <c r="N15093" i="8"/>
  <c r="N15094" i="8"/>
  <c r="N15095" i="8"/>
  <c r="N15096" i="8"/>
  <c r="N15097" i="8"/>
  <c r="N15098" i="8"/>
  <c r="N15099" i="8"/>
  <c r="N15100" i="8"/>
  <c r="N15101" i="8"/>
  <c r="N15102" i="8"/>
  <c r="N15103" i="8"/>
  <c r="N15104" i="8"/>
  <c r="N15105" i="8"/>
  <c r="N15106" i="8"/>
  <c r="N15107" i="8"/>
  <c r="N15108" i="8"/>
  <c r="N15109" i="8"/>
  <c r="N15110" i="8"/>
  <c r="N15111" i="8"/>
  <c r="N15112" i="8"/>
  <c r="N15113" i="8"/>
  <c r="N15114" i="8"/>
  <c r="N15115" i="8"/>
  <c r="N15116" i="8"/>
  <c r="N15117" i="8"/>
  <c r="N15118" i="8"/>
  <c r="N15119" i="8"/>
  <c r="N15120" i="8"/>
  <c r="N15121" i="8"/>
  <c r="N15122" i="8"/>
  <c r="N15123" i="8"/>
  <c r="N15124" i="8"/>
  <c r="N15125" i="8"/>
  <c r="N15126" i="8"/>
  <c r="N15127" i="8"/>
  <c r="N15128" i="8"/>
  <c r="N15129" i="8"/>
  <c r="N15130" i="8"/>
  <c r="N15131" i="8"/>
  <c r="N15132" i="8"/>
  <c r="N15133" i="8"/>
  <c r="N15134" i="8"/>
  <c r="N15135" i="8"/>
  <c r="N15136" i="8"/>
  <c r="N15137" i="8"/>
  <c r="N15138" i="8"/>
  <c r="N15139" i="8"/>
  <c r="N15140" i="8"/>
  <c r="N15141" i="8"/>
  <c r="N15142" i="8"/>
  <c r="N15143" i="8"/>
  <c r="N15144" i="8"/>
  <c r="N15145" i="8"/>
  <c r="N15146" i="8"/>
  <c r="N15147" i="8"/>
  <c r="N15148" i="8"/>
  <c r="N15149" i="8"/>
  <c r="N15150" i="8"/>
  <c r="N15151" i="8"/>
  <c r="N15152" i="8"/>
  <c r="N15153" i="8"/>
  <c r="N15154" i="8"/>
  <c r="N15155" i="8"/>
  <c r="N15156" i="8"/>
  <c r="N15157" i="8"/>
  <c r="N15158" i="8"/>
  <c r="N15159" i="8"/>
  <c r="N15160" i="8"/>
  <c r="N15161" i="8"/>
  <c r="N15162" i="8"/>
  <c r="N15163" i="8"/>
  <c r="N15164" i="8"/>
  <c r="N15165" i="8"/>
  <c r="N15166" i="8"/>
  <c r="N15167" i="8"/>
  <c r="N15168" i="8"/>
  <c r="N15169" i="8"/>
  <c r="N15170" i="8"/>
  <c r="N15171" i="8"/>
  <c r="N15172" i="8"/>
  <c r="N15173" i="8"/>
  <c r="N15174" i="8"/>
  <c r="N15175" i="8"/>
  <c r="N15176" i="8"/>
  <c r="N15177" i="8"/>
  <c r="N15178" i="8"/>
  <c r="N15179" i="8"/>
  <c r="N15180" i="8"/>
  <c r="N15181" i="8"/>
  <c r="N15182" i="8"/>
  <c r="N15183" i="8"/>
  <c r="N15184" i="8"/>
  <c r="N15185" i="8"/>
  <c r="N15186" i="8"/>
  <c r="N15187" i="8"/>
  <c r="N15188" i="8"/>
  <c r="N15189" i="8"/>
  <c r="N15190" i="8"/>
  <c r="N15191" i="8"/>
  <c r="N15192" i="8"/>
  <c r="N15193" i="8"/>
  <c r="N15194" i="8"/>
  <c r="N15195" i="8"/>
  <c r="N15196" i="8"/>
  <c r="N15197" i="8"/>
  <c r="N15198" i="8"/>
  <c r="N15199" i="8"/>
  <c r="N15200" i="8"/>
  <c r="N15201" i="8"/>
  <c r="N15202" i="8"/>
  <c r="N15203" i="8"/>
  <c r="N15204" i="8"/>
  <c r="N15205" i="8"/>
  <c r="N15206" i="8"/>
  <c r="N15207" i="8"/>
  <c r="N15208" i="8"/>
  <c r="N15209" i="8"/>
  <c r="N15210" i="8"/>
  <c r="N15211" i="8"/>
  <c r="N15212" i="8"/>
  <c r="N15213" i="8"/>
  <c r="N15214" i="8"/>
  <c r="N15215" i="8"/>
  <c r="N15216" i="8"/>
  <c r="N15217" i="8"/>
  <c r="N15218" i="8"/>
  <c r="N15219" i="8"/>
  <c r="N15220" i="8"/>
  <c r="N15221" i="8"/>
  <c r="N15222" i="8"/>
  <c r="N15223" i="8"/>
  <c r="N15224" i="8"/>
  <c r="N15225" i="8"/>
  <c r="N15226" i="8"/>
  <c r="N15227" i="8"/>
  <c r="N15228" i="8"/>
  <c r="N15229" i="8"/>
  <c r="N15230" i="8"/>
  <c r="N15231" i="8"/>
  <c r="N15232" i="8"/>
  <c r="N15233" i="8"/>
  <c r="N15234" i="8"/>
  <c r="N15235" i="8"/>
  <c r="N15236" i="8"/>
  <c r="N15237" i="8"/>
  <c r="N15238" i="8"/>
  <c r="N15239" i="8"/>
  <c r="N15240" i="8"/>
  <c r="N15241" i="8"/>
  <c r="N15242" i="8"/>
  <c r="N15243" i="8"/>
  <c r="N15244" i="8"/>
  <c r="N15245" i="8"/>
  <c r="N15246" i="8"/>
  <c r="N15247" i="8"/>
  <c r="N15248" i="8"/>
  <c r="N15249" i="8"/>
  <c r="N15250" i="8"/>
  <c r="N15251" i="8"/>
  <c r="N15252" i="8"/>
  <c r="N15253" i="8"/>
  <c r="N15254" i="8"/>
  <c r="N15255" i="8"/>
  <c r="N15256" i="8"/>
  <c r="N15257" i="8"/>
  <c r="N15258" i="8"/>
  <c r="N15259" i="8"/>
  <c r="N15260" i="8"/>
  <c r="N15261" i="8"/>
  <c r="N15262" i="8"/>
  <c r="N15263" i="8"/>
  <c r="N15264" i="8"/>
  <c r="N15265" i="8"/>
  <c r="N15266" i="8"/>
  <c r="N15267" i="8"/>
  <c r="N15268" i="8"/>
  <c r="N15269" i="8"/>
  <c r="N15270" i="8"/>
  <c r="N15271" i="8"/>
  <c r="N15272" i="8"/>
  <c r="N15273" i="8"/>
  <c r="N15274" i="8"/>
  <c r="N15275" i="8"/>
  <c r="N15276" i="8"/>
  <c r="N15277" i="8"/>
  <c r="N15278" i="8"/>
  <c r="N15279" i="8"/>
  <c r="N15280" i="8"/>
  <c r="N15281" i="8"/>
  <c r="N15282" i="8"/>
  <c r="N15283" i="8"/>
  <c r="N15284" i="8"/>
  <c r="N15285" i="8"/>
  <c r="N15286" i="8"/>
  <c r="N15287" i="8"/>
  <c r="N15288" i="8"/>
  <c r="N15289" i="8"/>
  <c r="N15290" i="8"/>
  <c r="N15291" i="8"/>
  <c r="N15292" i="8"/>
  <c r="N15293" i="8"/>
  <c r="N15294" i="8"/>
  <c r="N15295" i="8"/>
  <c r="N15296" i="8"/>
  <c r="N15297" i="8"/>
  <c r="N15298" i="8"/>
  <c r="N15299" i="8"/>
  <c r="N15300" i="8"/>
  <c r="N15301" i="8"/>
  <c r="N15302" i="8"/>
  <c r="N15303" i="8"/>
  <c r="N15304" i="8"/>
  <c r="N15305" i="8"/>
  <c r="N15306" i="8"/>
  <c r="N15307" i="8"/>
  <c r="N15308" i="8"/>
  <c r="N15309" i="8"/>
  <c r="N15310" i="8"/>
  <c r="N15311" i="8"/>
  <c r="N15312" i="8"/>
  <c r="N15313" i="8"/>
  <c r="N15314" i="8"/>
  <c r="N15315" i="8"/>
  <c r="N15316" i="8"/>
  <c r="N15317" i="8"/>
  <c r="N15318" i="8"/>
  <c r="N15319" i="8"/>
  <c r="N15320" i="8"/>
  <c r="N15321" i="8"/>
  <c r="N15322" i="8"/>
  <c r="N15323" i="8"/>
  <c r="N15324" i="8"/>
  <c r="N15325" i="8"/>
  <c r="N15326" i="8"/>
  <c r="N15327" i="8"/>
  <c r="N15328" i="8"/>
  <c r="N15329" i="8"/>
  <c r="N15330" i="8"/>
  <c r="N15331" i="8"/>
  <c r="N15332" i="8"/>
  <c r="N15333" i="8"/>
  <c r="N15334" i="8"/>
  <c r="N15335" i="8"/>
  <c r="N15336" i="8"/>
  <c r="N15337" i="8"/>
  <c r="N15338" i="8"/>
  <c r="N15339" i="8"/>
  <c r="N15340" i="8"/>
  <c r="N15341" i="8"/>
  <c r="N15342" i="8"/>
  <c r="N15343" i="8"/>
  <c r="N15344" i="8"/>
  <c r="N15345" i="8"/>
  <c r="N15346" i="8"/>
  <c r="N15347" i="8"/>
  <c r="N15348" i="8"/>
  <c r="N15349" i="8"/>
  <c r="N15350" i="8"/>
  <c r="N15351" i="8"/>
  <c r="N15352" i="8"/>
  <c r="N15353" i="8"/>
  <c r="N15354" i="8"/>
  <c r="N15355" i="8"/>
  <c r="N15356" i="8"/>
  <c r="N15357" i="8"/>
  <c r="N15358" i="8"/>
  <c r="N15359" i="8"/>
  <c r="N15360" i="8"/>
  <c r="N15361" i="8"/>
  <c r="N15362" i="8"/>
  <c r="N15363" i="8"/>
  <c r="N15364" i="8"/>
  <c r="N15365" i="8"/>
  <c r="N15366" i="8"/>
  <c r="N15367" i="8"/>
  <c r="N15368" i="8"/>
  <c r="N15369" i="8"/>
  <c r="N15370" i="8"/>
  <c r="N15371" i="8"/>
  <c r="N15372" i="8"/>
  <c r="N15373" i="8"/>
  <c r="N15374" i="8"/>
  <c r="N15375" i="8"/>
  <c r="N15376" i="8"/>
  <c r="N15377" i="8"/>
  <c r="N15378" i="8"/>
  <c r="N15379" i="8"/>
  <c r="N15380" i="8"/>
  <c r="N15381" i="8"/>
  <c r="N15382" i="8"/>
  <c r="N15383" i="8"/>
  <c r="N15384" i="8"/>
  <c r="N15385" i="8"/>
  <c r="N15386" i="8"/>
  <c r="N15387" i="8"/>
  <c r="N15388" i="8"/>
  <c r="N15389" i="8"/>
  <c r="N15390" i="8"/>
  <c r="N15391" i="8"/>
  <c r="N15392" i="8"/>
  <c r="N15393" i="8"/>
  <c r="N15394" i="8"/>
  <c r="N15395" i="8"/>
  <c r="N15396" i="8"/>
  <c r="N15397" i="8"/>
  <c r="N15398" i="8"/>
  <c r="N15399" i="8"/>
  <c r="N15400" i="8"/>
  <c r="N15401" i="8"/>
  <c r="N15402" i="8"/>
  <c r="N15403" i="8"/>
  <c r="N15404" i="8"/>
  <c r="N15405" i="8"/>
  <c r="N15406" i="8"/>
  <c r="N15407" i="8"/>
  <c r="N15408" i="8"/>
  <c r="N15409" i="8"/>
  <c r="N15410" i="8"/>
  <c r="N15411" i="8"/>
  <c r="N15412" i="8"/>
  <c r="N15413" i="8"/>
  <c r="N15414" i="8"/>
  <c r="N15415" i="8"/>
  <c r="N15416" i="8"/>
  <c r="N15417" i="8"/>
  <c r="N15418" i="8"/>
  <c r="N15419" i="8"/>
  <c r="N15420" i="8"/>
  <c r="N15421" i="8"/>
  <c r="N15422" i="8"/>
  <c r="N15423" i="8"/>
  <c r="N15424" i="8"/>
  <c r="N15425" i="8"/>
  <c r="N15426" i="8"/>
  <c r="N15427" i="8"/>
  <c r="N15428" i="8"/>
  <c r="N15429" i="8"/>
  <c r="N15430" i="8"/>
  <c r="N15431" i="8"/>
  <c r="N15432" i="8"/>
  <c r="N15433" i="8"/>
  <c r="N15434" i="8"/>
  <c r="N15435" i="8"/>
  <c r="N15436" i="8"/>
  <c r="N15437" i="8"/>
  <c r="N15438" i="8"/>
  <c r="N15439" i="8"/>
  <c r="N15440" i="8"/>
  <c r="N15441" i="8"/>
  <c r="N15442" i="8"/>
  <c r="N15443" i="8"/>
  <c r="N15444" i="8"/>
  <c r="N15445" i="8"/>
  <c r="N15446" i="8"/>
  <c r="N15447" i="8"/>
  <c r="N15448" i="8"/>
  <c r="N15449" i="8"/>
  <c r="N15450" i="8"/>
  <c r="N15451" i="8"/>
  <c r="N15452" i="8"/>
  <c r="N15453" i="8"/>
  <c r="N15454" i="8"/>
  <c r="N15455" i="8"/>
  <c r="N15456" i="8"/>
  <c r="N15457" i="8"/>
  <c r="N15458" i="8"/>
  <c r="N15459" i="8"/>
  <c r="N15460" i="8"/>
  <c r="N15461" i="8"/>
  <c r="N15462" i="8"/>
  <c r="N15463" i="8"/>
  <c r="N15464" i="8"/>
  <c r="N15465" i="8"/>
  <c r="N15466" i="8"/>
  <c r="N15467" i="8"/>
  <c r="N15468" i="8"/>
  <c r="N15469" i="8"/>
  <c r="N15470" i="8"/>
  <c r="N15471" i="8"/>
  <c r="N15472" i="8"/>
  <c r="N15473" i="8"/>
  <c r="N15474" i="8"/>
  <c r="N15475" i="8"/>
  <c r="N15476" i="8"/>
  <c r="N15477" i="8"/>
  <c r="N15478" i="8"/>
  <c r="N15479" i="8"/>
  <c r="N15480" i="8"/>
  <c r="N15481" i="8"/>
  <c r="N15482" i="8"/>
  <c r="N15483" i="8"/>
  <c r="N15484" i="8"/>
  <c r="N15485" i="8"/>
  <c r="N15486" i="8"/>
  <c r="N15487" i="8"/>
  <c r="N15488" i="8"/>
  <c r="N15489" i="8"/>
  <c r="N15490" i="8"/>
  <c r="N15491" i="8"/>
  <c r="N15492" i="8"/>
  <c r="N15493" i="8"/>
  <c r="N15494" i="8"/>
  <c r="N15495" i="8"/>
  <c r="N15496" i="8"/>
  <c r="N15497" i="8"/>
  <c r="N15498" i="8"/>
  <c r="N15499" i="8"/>
  <c r="N15500" i="8"/>
  <c r="N15501" i="8"/>
  <c r="N15502" i="8"/>
  <c r="N15503" i="8"/>
  <c r="N15504" i="8"/>
  <c r="N15505" i="8"/>
  <c r="N15506" i="8"/>
  <c r="N15507" i="8"/>
  <c r="N15508" i="8"/>
  <c r="N15509" i="8"/>
  <c r="N15510" i="8"/>
  <c r="N15511" i="8"/>
  <c r="N15512" i="8"/>
  <c r="N15513" i="8"/>
  <c r="N15514" i="8"/>
  <c r="N15515" i="8"/>
  <c r="N15516" i="8"/>
  <c r="N15517" i="8"/>
  <c r="N15518" i="8"/>
  <c r="N15519" i="8"/>
  <c r="N15520" i="8"/>
  <c r="N15521" i="8"/>
  <c r="N15522" i="8"/>
  <c r="N15523" i="8"/>
  <c r="N15524" i="8"/>
  <c r="N15525" i="8"/>
  <c r="N15526" i="8"/>
  <c r="N15527" i="8"/>
  <c r="N15528" i="8"/>
  <c r="N15529" i="8"/>
  <c r="N15530" i="8"/>
  <c r="N15531" i="8"/>
  <c r="N15532" i="8"/>
  <c r="N15533" i="8"/>
  <c r="N15534" i="8"/>
  <c r="N15535" i="8"/>
  <c r="N15536" i="8"/>
  <c r="N15537" i="8"/>
  <c r="N15538" i="8"/>
  <c r="N15539" i="8"/>
  <c r="N15540" i="8"/>
  <c r="N15541" i="8"/>
  <c r="N15542" i="8"/>
  <c r="N15543" i="8"/>
  <c r="N15544" i="8"/>
  <c r="N15545" i="8"/>
  <c r="N15546" i="8"/>
  <c r="N15547" i="8"/>
  <c r="N15548" i="8"/>
  <c r="N15549" i="8"/>
  <c r="N15550" i="8"/>
  <c r="N15551" i="8"/>
  <c r="N15552" i="8"/>
  <c r="N15553" i="8"/>
  <c r="N15554" i="8"/>
  <c r="N15555" i="8"/>
  <c r="N15556" i="8"/>
  <c r="N15557" i="8"/>
  <c r="N15558" i="8"/>
  <c r="N15559" i="8"/>
  <c r="N15560" i="8"/>
  <c r="N15561" i="8"/>
  <c r="N15562" i="8"/>
  <c r="N15563" i="8"/>
  <c r="N15564" i="8"/>
  <c r="N15565" i="8"/>
  <c r="N15566" i="8"/>
  <c r="N15567" i="8"/>
  <c r="N15568" i="8"/>
  <c r="N15569" i="8"/>
  <c r="N15570" i="8"/>
  <c r="N15571" i="8"/>
  <c r="N15572" i="8"/>
  <c r="N15573" i="8"/>
  <c r="N15574" i="8"/>
  <c r="N15575" i="8"/>
  <c r="N15576" i="8"/>
  <c r="N15577" i="8"/>
  <c r="N15578" i="8"/>
  <c r="N15579" i="8"/>
  <c r="N15580" i="8"/>
  <c r="N15581" i="8"/>
  <c r="N15582" i="8"/>
  <c r="N15583" i="8"/>
  <c r="N15584" i="8"/>
  <c r="N15585" i="8"/>
  <c r="N15586" i="8"/>
  <c r="N15587" i="8"/>
  <c r="N15588" i="8"/>
  <c r="N15589" i="8"/>
  <c r="N15590" i="8"/>
  <c r="N15591" i="8"/>
  <c r="N15592" i="8"/>
  <c r="N15593" i="8"/>
  <c r="N15594" i="8"/>
  <c r="N15595" i="8"/>
  <c r="N15596" i="8"/>
  <c r="N15597" i="8"/>
  <c r="N15598" i="8"/>
  <c r="N15599" i="8"/>
  <c r="N15600" i="8"/>
  <c r="N15601" i="8"/>
  <c r="N15602" i="8"/>
  <c r="N15603" i="8"/>
  <c r="N15604" i="8"/>
  <c r="N15605" i="8"/>
  <c r="N15606" i="8"/>
  <c r="N15607" i="8"/>
  <c r="N15608" i="8"/>
  <c r="N15609" i="8"/>
  <c r="N15610" i="8"/>
  <c r="N15611" i="8"/>
  <c r="N15612" i="8"/>
  <c r="N15613" i="8"/>
  <c r="N15614" i="8"/>
  <c r="N15615" i="8"/>
  <c r="N15616" i="8"/>
  <c r="N15617" i="8"/>
  <c r="N15618" i="8"/>
  <c r="N15619" i="8"/>
  <c r="N15620" i="8"/>
  <c r="N15621" i="8"/>
  <c r="N15622" i="8"/>
  <c r="N15623" i="8"/>
  <c r="N15624" i="8"/>
  <c r="N15625" i="8"/>
  <c r="N15626" i="8"/>
  <c r="N15627" i="8"/>
  <c r="N15628" i="8"/>
  <c r="N15629" i="8"/>
  <c r="N15630" i="8"/>
  <c r="N15631" i="8"/>
  <c r="N15632" i="8"/>
  <c r="N15633" i="8"/>
  <c r="N15634" i="8"/>
  <c r="N15635" i="8"/>
  <c r="N15636" i="8"/>
  <c r="N15637" i="8"/>
  <c r="N15638" i="8"/>
  <c r="N15639" i="8"/>
  <c r="N15640" i="8"/>
  <c r="N15641" i="8"/>
  <c r="N15642" i="8"/>
  <c r="N15643" i="8"/>
  <c r="N15644" i="8"/>
  <c r="N15645" i="8"/>
  <c r="N15646" i="8"/>
  <c r="N15647" i="8"/>
  <c r="N15648" i="8"/>
  <c r="N15649" i="8"/>
  <c r="N15650" i="8"/>
  <c r="N15651" i="8"/>
  <c r="N15652" i="8"/>
  <c r="N15653" i="8"/>
  <c r="N15654" i="8"/>
  <c r="N15655" i="8"/>
  <c r="N15656" i="8"/>
  <c r="N15657" i="8"/>
  <c r="N15658" i="8"/>
  <c r="N15659" i="8"/>
  <c r="N15660" i="8"/>
  <c r="N15661" i="8"/>
  <c r="N15662" i="8"/>
  <c r="N15663" i="8"/>
  <c r="N15664" i="8"/>
  <c r="N15665" i="8"/>
  <c r="N15666" i="8"/>
  <c r="N15667" i="8"/>
  <c r="N15668" i="8"/>
  <c r="N15669" i="8"/>
  <c r="N15670" i="8"/>
  <c r="N15671" i="8"/>
  <c r="N15672" i="8"/>
  <c r="N15673" i="8"/>
  <c r="N15674" i="8"/>
  <c r="N15675" i="8"/>
  <c r="N15676" i="8"/>
  <c r="N15677" i="8"/>
  <c r="N15678" i="8"/>
  <c r="N15679" i="8"/>
  <c r="N15680" i="8"/>
  <c r="N15681" i="8"/>
  <c r="N15682" i="8"/>
  <c r="N15683" i="8"/>
  <c r="N15684" i="8"/>
  <c r="N15685" i="8"/>
  <c r="N15686" i="8"/>
  <c r="N15687" i="8"/>
  <c r="N15688" i="8"/>
  <c r="N15689" i="8"/>
  <c r="N15690" i="8"/>
  <c r="N15691" i="8"/>
  <c r="N15692" i="8"/>
  <c r="N15693" i="8"/>
  <c r="N15694" i="8"/>
  <c r="N15695" i="8"/>
  <c r="N15696" i="8"/>
  <c r="N15697" i="8"/>
  <c r="N15698" i="8"/>
  <c r="N15699" i="8"/>
  <c r="N15700" i="8"/>
  <c r="N15701" i="8"/>
  <c r="N15702" i="8"/>
  <c r="N15703" i="8"/>
  <c r="N15704" i="8"/>
  <c r="N15705" i="8"/>
  <c r="N15706" i="8"/>
  <c r="N15707" i="8"/>
  <c r="N15708" i="8"/>
  <c r="N15709" i="8"/>
  <c r="N15710" i="8"/>
  <c r="N15711" i="8"/>
  <c r="N15712" i="8"/>
  <c r="N15713" i="8"/>
  <c r="N15714" i="8"/>
  <c r="N15715" i="8"/>
  <c r="N15716" i="8"/>
  <c r="N15717" i="8"/>
  <c r="N15718" i="8"/>
  <c r="N15719" i="8"/>
  <c r="N15720" i="8"/>
  <c r="N15721" i="8"/>
  <c r="N15722" i="8"/>
  <c r="N15723" i="8"/>
  <c r="N15724" i="8"/>
  <c r="N15725" i="8"/>
  <c r="N15726" i="8"/>
  <c r="N15727" i="8"/>
  <c r="N15728" i="8"/>
  <c r="N15729" i="8"/>
  <c r="N15730" i="8"/>
  <c r="N15731" i="8"/>
  <c r="N15732" i="8"/>
  <c r="N15733" i="8"/>
  <c r="N15734" i="8"/>
  <c r="N15735" i="8"/>
  <c r="N15736" i="8"/>
  <c r="N15737" i="8"/>
  <c r="N15738" i="8"/>
  <c r="N15739" i="8"/>
  <c r="N15740" i="8"/>
  <c r="N15741" i="8"/>
  <c r="N15742" i="8"/>
  <c r="N15743" i="8"/>
  <c r="N15744" i="8"/>
  <c r="N15745" i="8"/>
  <c r="N15746" i="8"/>
  <c r="N15747" i="8"/>
  <c r="N15748" i="8"/>
  <c r="N15749" i="8"/>
  <c r="N15750" i="8"/>
  <c r="N15751" i="8"/>
  <c r="N15752" i="8"/>
  <c r="N15753" i="8"/>
  <c r="N15754" i="8"/>
  <c r="N15755" i="8"/>
  <c r="N15756" i="8"/>
  <c r="N15757" i="8"/>
  <c r="N15758" i="8"/>
  <c r="N15759" i="8"/>
  <c r="N15760" i="8"/>
  <c r="N15761" i="8"/>
  <c r="N15762" i="8"/>
  <c r="N15763" i="8"/>
  <c r="N15764" i="8"/>
  <c r="N15765" i="8"/>
  <c r="N15766" i="8"/>
  <c r="N15767" i="8"/>
  <c r="N15768" i="8"/>
  <c r="N15769" i="8"/>
  <c r="N15770" i="8"/>
  <c r="N15771" i="8"/>
  <c r="N15772" i="8"/>
  <c r="N15773" i="8"/>
  <c r="N15774" i="8"/>
  <c r="N15775" i="8"/>
  <c r="N15776" i="8"/>
  <c r="N15777" i="8"/>
  <c r="N15778" i="8"/>
  <c r="N15779" i="8"/>
  <c r="N15780" i="8"/>
  <c r="N15781" i="8"/>
  <c r="N15782" i="8"/>
  <c r="N15783" i="8"/>
  <c r="N15784" i="8"/>
  <c r="N15785" i="8"/>
  <c r="N15786" i="8"/>
  <c r="N15787" i="8"/>
  <c r="N15788" i="8"/>
  <c r="N15789" i="8"/>
  <c r="N15790" i="8"/>
  <c r="N15791" i="8"/>
  <c r="N15792" i="8"/>
  <c r="N15793" i="8"/>
  <c r="N15794" i="8"/>
  <c r="N15795" i="8"/>
  <c r="N15796" i="8"/>
  <c r="N15797" i="8"/>
  <c r="N15798" i="8"/>
  <c r="N15799" i="8"/>
  <c r="N15800" i="8"/>
  <c r="N15801" i="8"/>
  <c r="N15802" i="8"/>
  <c r="N15803" i="8"/>
  <c r="N15804" i="8"/>
  <c r="N15805" i="8"/>
  <c r="N15806" i="8"/>
  <c r="N15807" i="8"/>
  <c r="N15808" i="8"/>
  <c r="N15809" i="8"/>
  <c r="N15810" i="8"/>
  <c r="N15811" i="8"/>
  <c r="N15812" i="8"/>
  <c r="N15813" i="8"/>
  <c r="N15814" i="8"/>
  <c r="N15815" i="8"/>
  <c r="N15816" i="8"/>
  <c r="N15817" i="8"/>
  <c r="N15818" i="8"/>
  <c r="N15819" i="8"/>
  <c r="N15820" i="8"/>
  <c r="N15821" i="8"/>
  <c r="N15822" i="8"/>
  <c r="N15823" i="8"/>
  <c r="N15824" i="8"/>
  <c r="N15825" i="8"/>
  <c r="N15826" i="8"/>
  <c r="N15827" i="8"/>
  <c r="N15828" i="8"/>
  <c r="N15829" i="8"/>
  <c r="N15830" i="8"/>
  <c r="N15831" i="8"/>
  <c r="N15832" i="8"/>
  <c r="N15833" i="8"/>
  <c r="N15834" i="8"/>
  <c r="N15835" i="8"/>
  <c r="N15836" i="8"/>
  <c r="N15837" i="8"/>
  <c r="N15838" i="8"/>
  <c r="N15839" i="8"/>
  <c r="N15840" i="8"/>
  <c r="N15841" i="8"/>
  <c r="N15842" i="8"/>
  <c r="N15843" i="8"/>
  <c r="N15844" i="8"/>
  <c r="N15845" i="8"/>
  <c r="N15846" i="8"/>
  <c r="N15847" i="8"/>
  <c r="N15848" i="8"/>
  <c r="N15849" i="8"/>
  <c r="N15850" i="8"/>
  <c r="N15851" i="8"/>
  <c r="N15852" i="8"/>
  <c r="N15853" i="8"/>
  <c r="N15854" i="8"/>
  <c r="N15855" i="8"/>
  <c r="N15856" i="8"/>
  <c r="N15857" i="8"/>
  <c r="N15858" i="8"/>
  <c r="N15859" i="8"/>
  <c r="N15860" i="8"/>
  <c r="N15861" i="8"/>
  <c r="N15862" i="8"/>
  <c r="N15863" i="8"/>
  <c r="N15864" i="8"/>
  <c r="N15865" i="8"/>
  <c r="N15866" i="8"/>
  <c r="N15867" i="8"/>
  <c r="N15868" i="8"/>
  <c r="N15869" i="8"/>
  <c r="N15870" i="8"/>
  <c r="N15871" i="8"/>
  <c r="N15872" i="8"/>
  <c r="N15873" i="8"/>
  <c r="N15874" i="8"/>
  <c r="N15875" i="8"/>
  <c r="N15876" i="8"/>
  <c r="N15877" i="8"/>
  <c r="N15878" i="8"/>
  <c r="N15879" i="8"/>
  <c r="N15880" i="8"/>
  <c r="N15881" i="8"/>
  <c r="N15882" i="8"/>
  <c r="N15883" i="8"/>
  <c r="N15884" i="8"/>
  <c r="N15885" i="8"/>
  <c r="N15886" i="8"/>
  <c r="N15887" i="8"/>
  <c r="N15888" i="8"/>
  <c r="N15889" i="8"/>
  <c r="N15890" i="8"/>
  <c r="N15891" i="8"/>
  <c r="N15892" i="8"/>
  <c r="N15893" i="8"/>
  <c r="N15894" i="8"/>
  <c r="N15895" i="8"/>
  <c r="N15896" i="8"/>
  <c r="N15897" i="8"/>
  <c r="N15898" i="8"/>
  <c r="N15899" i="8"/>
  <c r="N15900" i="8"/>
  <c r="N15901" i="8"/>
  <c r="N15902" i="8"/>
  <c r="N15903" i="8"/>
  <c r="N15904" i="8"/>
  <c r="N15905" i="8"/>
  <c r="N15906" i="8"/>
  <c r="N15907" i="8"/>
  <c r="N15908" i="8"/>
  <c r="N15909" i="8"/>
  <c r="N15910" i="8"/>
  <c r="N15911" i="8"/>
  <c r="N15912" i="8"/>
  <c r="N15913" i="8"/>
  <c r="N15914" i="8"/>
  <c r="N15915" i="8"/>
  <c r="N15916" i="8"/>
  <c r="N15917" i="8"/>
  <c r="N15918" i="8"/>
  <c r="N15919" i="8"/>
  <c r="N15920" i="8"/>
  <c r="N15921" i="8"/>
  <c r="N15922" i="8"/>
  <c r="N15923" i="8"/>
  <c r="N15924" i="8"/>
  <c r="N15925" i="8"/>
  <c r="N15926" i="8"/>
  <c r="N15927" i="8"/>
  <c r="N15928" i="8"/>
  <c r="N15929" i="8"/>
  <c r="N15930" i="8"/>
  <c r="N15931" i="8"/>
  <c r="N15932" i="8"/>
  <c r="N15933" i="8"/>
  <c r="N15934" i="8"/>
  <c r="N15935" i="8"/>
  <c r="N15936" i="8"/>
  <c r="N15937" i="8"/>
  <c r="N15938" i="8"/>
  <c r="N15939" i="8"/>
  <c r="N15940" i="8"/>
  <c r="N15941" i="8"/>
  <c r="N15942" i="8"/>
  <c r="N15943" i="8"/>
  <c r="N15944" i="8"/>
  <c r="N15945" i="8"/>
  <c r="N15946" i="8"/>
  <c r="N15947" i="8"/>
  <c r="N15948" i="8"/>
  <c r="N15949" i="8"/>
  <c r="N15950" i="8"/>
  <c r="N15951" i="8"/>
  <c r="N15952" i="8"/>
  <c r="N15953" i="8"/>
  <c r="N15954" i="8"/>
  <c r="N15955" i="8"/>
  <c r="N15956" i="8"/>
  <c r="N15957" i="8"/>
  <c r="N15958" i="8"/>
  <c r="N15959" i="8"/>
  <c r="N15960" i="8"/>
  <c r="N15961" i="8"/>
  <c r="N15962" i="8"/>
  <c r="N15963" i="8"/>
  <c r="N15964" i="8"/>
  <c r="N15965" i="8"/>
  <c r="N15966" i="8"/>
  <c r="N15967" i="8"/>
  <c r="N15968" i="8"/>
  <c r="N15969" i="8"/>
  <c r="N15970" i="8"/>
  <c r="N15971" i="8"/>
  <c r="N15972" i="8"/>
  <c r="N15973" i="8"/>
  <c r="N15974" i="8"/>
  <c r="N15975" i="8"/>
  <c r="N15976" i="8"/>
  <c r="N15977" i="8"/>
  <c r="N15978" i="8"/>
  <c r="N15979" i="8"/>
  <c r="N15980" i="8"/>
  <c r="N15981" i="8"/>
  <c r="N15982" i="8"/>
  <c r="N15983" i="8"/>
  <c r="N15984" i="8"/>
  <c r="N15985" i="8"/>
  <c r="N15986" i="8"/>
  <c r="N15987" i="8"/>
  <c r="N15988" i="8"/>
  <c r="N15989" i="8"/>
  <c r="N15990" i="8"/>
  <c r="N15991" i="8"/>
  <c r="N15992" i="8"/>
  <c r="N15993" i="8"/>
  <c r="N15994" i="8"/>
  <c r="N15995" i="8"/>
  <c r="N15996" i="8"/>
  <c r="N15997" i="8"/>
  <c r="N15998" i="8"/>
  <c r="N15999" i="8"/>
  <c r="N16000" i="8"/>
  <c r="N16001" i="8"/>
  <c r="N16002" i="8"/>
  <c r="N16003" i="8"/>
  <c r="N16004" i="8"/>
  <c r="N16005" i="8"/>
  <c r="N16006" i="8"/>
  <c r="N16007" i="8"/>
  <c r="N16008" i="8"/>
  <c r="N16009" i="8"/>
  <c r="N16010" i="8"/>
  <c r="N16011" i="8"/>
  <c r="N16012" i="8"/>
  <c r="N16013" i="8"/>
  <c r="N16014" i="8"/>
  <c r="N16015" i="8"/>
  <c r="N16016" i="8"/>
  <c r="N16017" i="8"/>
  <c r="N16018" i="8"/>
  <c r="N16019" i="8"/>
  <c r="N16020" i="8"/>
  <c r="N16021" i="8"/>
  <c r="N16022" i="8"/>
  <c r="N16023" i="8"/>
  <c r="N16024" i="8"/>
  <c r="N16025" i="8"/>
  <c r="N16026" i="8"/>
  <c r="N16027" i="8"/>
  <c r="N16028" i="8"/>
  <c r="N16029" i="8"/>
  <c r="N16030" i="8"/>
  <c r="N16031" i="8"/>
  <c r="N16032" i="8"/>
  <c r="N16033" i="8"/>
  <c r="N16034" i="8"/>
  <c r="N16035" i="8"/>
  <c r="N16036" i="8"/>
  <c r="N16037" i="8"/>
  <c r="N16038" i="8"/>
  <c r="N16039" i="8"/>
  <c r="N16040" i="8"/>
  <c r="N16041" i="8"/>
  <c r="N16042" i="8"/>
  <c r="N16043" i="8"/>
  <c r="N16044" i="8"/>
  <c r="N16045" i="8"/>
  <c r="N16046" i="8"/>
  <c r="N16047" i="8"/>
  <c r="N16048" i="8"/>
  <c r="N16049" i="8"/>
  <c r="N16050" i="8"/>
  <c r="N16051" i="8"/>
  <c r="N16052" i="8"/>
  <c r="N16053" i="8"/>
  <c r="N16054" i="8"/>
  <c r="N16055" i="8"/>
  <c r="N16056" i="8"/>
  <c r="N16057" i="8"/>
  <c r="N16058" i="8"/>
  <c r="N16059" i="8"/>
  <c r="N16060" i="8"/>
  <c r="N16061" i="8"/>
  <c r="N16062" i="8"/>
  <c r="N16063" i="8"/>
  <c r="N16064" i="8"/>
  <c r="N16065" i="8"/>
  <c r="N16066" i="8"/>
  <c r="N16067" i="8"/>
  <c r="N16068" i="8"/>
  <c r="N16069" i="8"/>
  <c r="N16070" i="8"/>
  <c r="N16071" i="8"/>
  <c r="N16072" i="8"/>
  <c r="N16073" i="8"/>
  <c r="N16074" i="8"/>
  <c r="N16075" i="8"/>
  <c r="N16076" i="8"/>
  <c r="N16077" i="8"/>
  <c r="N16078" i="8"/>
  <c r="N16079" i="8"/>
  <c r="N16080" i="8"/>
  <c r="N16081" i="8"/>
  <c r="N16082" i="8"/>
  <c r="N16083" i="8"/>
  <c r="N16084" i="8"/>
  <c r="N16085" i="8"/>
  <c r="N16086" i="8"/>
  <c r="N16087" i="8"/>
  <c r="N16088" i="8"/>
  <c r="N16089" i="8"/>
  <c r="N16090" i="8"/>
  <c r="N16091" i="8"/>
  <c r="N16092" i="8"/>
  <c r="N16093" i="8"/>
  <c r="N16094" i="8"/>
  <c r="N16095" i="8"/>
  <c r="N16096" i="8"/>
  <c r="N16097" i="8"/>
  <c r="N16098" i="8"/>
  <c r="N16099" i="8"/>
  <c r="N16100" i="8"/>
  <c r="N16101" i="8"/>
  <c r="N16102" i="8"/>
  <c r="N16103" i="8"/>
  <c r="N16104" i="8"/>
  <c r="N16105" i="8"/>
  <c r="N16106" i="8"/>
  <c r="N16107" i="8"/>
  <c r="N16108" i="8"/>
  <c r="N16109" i="8"/>
  <c r="N16110" i="8"/>
  <c r="N16111" i="8"/>
  <c r="N16112" i="8"/>
  <c r="N16113" i="8"/>
  <c r="N16114" i="8"/>
  <c r="N16115" i="8"/>
  <c r="N16116" i="8"/>
  <c r="N16117" i="8"/>
  <c r="N16118" i="8"/>
  <c r="N16119" i="8"/>
  <c r="N16120" i="8"/>
  <c r="N16121" i="8"/>
  <c r="N16122" i="8"/>
  <c r="N16123" i="8"/>
  <c r="N16124" i="8"/>
  <c r="N16125" i="8"/>
  <c r="N16126" i="8"/>
  <c r="N16127" i="8"/>
  <c r="N16128" i="8"/>
  <c r="N16129" i="8"/>
  <c r="N16130" i="8"/>
  <c r="N16131" i="8"/>
  <c r="N16132" i="8"/>
  <c r="N16133" i="8"/>
  <c r="N16134" i="8"/>
  <c r="N16135" i="8"/>
  <c r="N16136" i="8"/>
  <c r="N16137" i="8"/>
  <c r="N16138" i="8"/>
  <c r="N16139" i="8"/>
  <c r="N16140" i="8"/>
  <c r="N16141" i="8"/>
  <c r="N16142" i="8"/>
  <c r="N16143" i="8"/>
  <c r="N16144" i="8"/>
  <c r="N16145" i="8"/>
  <c r="N16146" i="8"/>
  <c r="N16147" i="8"/>
  <c r="N16148" i="8"/>
  <c r="N16149" i="8"/>
  <c r="N16150" i="8"/>
  <c r="N16151" i="8"/>
  <c r="N16152" i="8"/>
  <c r="N16153" i="8"/>
  <c r="N16154" i="8"/>
  <c r="N16155" i="8"/>
  <c r="N16156" i="8"/>
  <c r="N16157" i="8"/>
  <c r="N16158" i="8"/>
  <c r="N16159" i="8"/>
  <c r="N16160" i="8"/>
  <c r="N16161" i="8"/>
  <c r="N16162" i="8"/>
  <c r="N16163" i="8"/>
  <c r="N16164" i="8"/>
  <c r="N16165" i="8"/>
  <c r="N16166" i="8"/>
  <c r="N16167" i="8"/>
  <c r="N16168" i="8"/>
  <c r="N16169" i="8"/>
  <c r="N16170" i="8"/>
  <c r="N16171" i="8"/>
  <c r="N16172" i="8"/>
  <c r="N16173" i="8"/>
  <c r="N16174" i="8"/>
  <c r="N16175" i="8"/>
  <c r="N16176" i="8"/>
  <c r="N16177" i="8"/>
  <c r="N16178" i="8"/>
  <c r="N16179" i="8"/>
  <c r="N16180" i="8"/>
  <c r="N16181" i="8"/>
  <c r="N16182" i="8"/>
  <c r="N16183" i="8"/>
  <c r="N16184" i="8"/>
  <c r="N16185" i="8"/>
  <c r="N16186" i="8"/>
  <c r="N16187" i="8"/>
  <c r="N16188" i="8"/>
  <c r="N16189" i="8"/>
  <c r="N16190" i="8"/>
  <c r="N16191" i="8"/>
  <c r="N16192" i="8"/>
  <c r="N16193" i="8"/>
  <c r="N16194" i="8"/>
  <c r="N16195" i="8"/>
  <c r="N16196" i="8"/>
  <c r="N16197" i="8"/>
  <c r="N16198" i="8"/>
  <c r="N16199" i="8"/>
  <c r="N16200" i="8"/>
  <c r="N16201" i="8"/>
  <c r="N16202" i="8"/>
  <c r="N16203" i="8"/>
  <c r="N16204" i="8"/>
  <c r="N16205" i="8"/>
  <c r="N16206" i="8"/>
  <c r="N16207" i="8"/>
  <c r="N16208" i="8"/>
  <c r="N16209" i="8"/>
  <c r="N16210" i="8"/>
  <c r="N16211" i="8"/>
  <c r="N16212" i="8"/>
  <c r="N16213" i="8"/>
  <c r="N16214" i="8"/>
  <c r="N16215" i="8"/>
  <c r="N16216" i="8"/>
  <c r="N16217" i="8"/>
  <c r="N16218" i="8"/>
  <c r="N16219" i="8"/>
  <c r="N16220" i="8"/>
  <c r="N16221" i="8"/>
  <c r="N16222" i="8"/>
  <c r="N16223" i="8"/>
  <c r="N16224" i="8"/>
  <c r="N16225" i="8"/>
  <c r="N16226" i="8"/>
  <c r="N16227" i="8"/>
  <c r="N16228" i="8"/>
  <c r="N16229" i="8"/>
  <c r="N16230" i="8"/>
  <c r="N16231" i="8"/>
  <c r="N16232" i="8"/>
  <c r="N16233" i="8"/>
  <c r="N16234" i="8"/>
  <c r="N16235" i="8"/>
  <c r="N16236" i="8"/>
  <c r="N16237" i="8"/>
  <c r="N16238" i="8"/>
  <c r="N16239" i="8"/>
  <c r="N16240" i="8"/>
  <c r="N16241" i="8"/>
  <c r="N16242" i="8"/>
  <c r="N16243" i="8"/>
  <c r="N16244" i="8"/>
  <c r="N16245" i="8"/>
  <c r="N16246" i="8"/>
  <c r="N16247" i="8"/>
  <c r="N16248" i="8"/>
  <c r="N16249" i="8"/>
  <c r="N16250" i="8"/>
  <c r="N16251" i="8"/>
  <c r="N16252" i="8"/>
  <c r="N16253" i="8"/>
  <c r="N16254" i="8"/>
  <c r="N16255" i="8"/>
  <c r="N16256" i="8"/>
  <c r="N16257" i="8"/>
  <c r="N16258" i="8"/>
  <c r="N16259" i="8"/>
  <c r="N16260" i="8"/>
  <c r="N16261" i="8"/>
  <c r="N16262" i="8"/>
  <c r="N16263" i="8"/>
  <c r="N16264" i="8"/>
  <c r="N16265" i="8"/>
  <c r="N16266" i="8"/>
  <c r="N16267" i="8"/>
  <c r="N16268" i="8"/>
  <c r="N16269" i="8"/>
  <c r="N16270" i="8"/>
  <c r="N16271" i="8"/>
  <c r="N16272" i="8"/>
  <c r="N16273" i="8"/>
  <c r="N16274" i="8"/>
  <c r="N16275" i="8"/>
  <c r="N16276" i="8"/>
  <c r="N16277" i="8"/>
  <c r="N16278" i="8"/>
  <c r="N16279" i="8"/>
  <c r="N16280" i="8"/>
  <c r="N16281" i="8"/>
  <c r="N16282" i="8"/>
  <c r="N16283" i="8"/>
  <c r="N16284" i="8"/>
  <c r="N16285" i="8"/>
  <c r="N16286" i="8"/>
  <c r="N16287" i="8"/>
  <c r="N16288" i="8"/>
  <c r="N16289" i="8"/>
  <c r="N16290" i="8"/>
  <c r="N16291" i="8"/>
  <c r="N16292" i="8"/>
  <c r="N16293" i="8"/>
  <c r="N16294" i="8"/>
  <c r="N16295" i="8"/>
  <c r="N16296" i="8"/>
  <c r="N16297" i="8"/>
  <c r="N16298" i="8"/>
  <c r="N16299" i="8"/>
  <c r="N16300" i="8"/>
  <c r="N16301" i="8"/>
  <c r="N16302" i="8"/>
  <c r="N16303" i="8"/>
  <c r="N16304" i="8"/>
  <c r="N16305" i="8"/>
  <c r="N16306" i="8"/>
  <c r="N16307" i="8"/>
  <c r="N16308" i="8"/>
  <c r="N16309" i="8"/>
  <c r="N16310" i="8"/>
  <c r="N16311" i="8"/>
  <c r="N16312" i="8"/>
  <c r="N16313" i="8"/>
  <c r="N16314" i="8"/>
  <c r="N16315" i="8"/>
  <c r="N16316" i="8"/>
  <c r="N16317" i="8"/>
  <c r="N16318" i="8"/>
  <c r="N16319" i="8"/>
  <c r="N16320" i="8"/>
  <c r="N16321" i="8"/>
  <c r="N16322" i="8"/>
  <c r="N16323" i="8"/>
  <c r="N16324" i="8"/>
  <c r="N16325" i="8"/>
  <c r="N16326" i="8"/>
  <c r="N16327" i="8"/>
  <c r="N16328" i="8"/>
  <c r="N16329" i="8"/>
  <c r="N16330" i="8"/>
  <c r="N16331" i="8"/>
  <c r="N16332" i="8"/>
  <c r="N16333" i="8"/>
  <c r="N16334" i="8"/>
  <c r="N16335" i="8"/>
  <c r="N16336" i="8"/>
  <c r="N16337" i="8"/>
  <c r="N16338" i="8"/>
  <c r="N16339" i="8"/>
  <c r="N16340" i="8"/>
  <c r="N16341" i="8"/>
  <c r="N16342" i="8"/>
  <c r="N16343" i="8"/>
  <c r="N16344" i="8"/>
  <c r="N16345" i="8"/>
  <c r="N16346" i="8"/>
  <c r="N16347" i="8"/>
  <c r="N16348" i="8"/>
  <c r="N16349" i="8"/>
  <c r="N16350" i="8"/>
  <c r="N16351" i="8"/>
  <c r="N16352" i="8"/>
  <c r="N16353" i="8"/>
  <c r="N16354" i="8"/>
  <c r="N16355" i="8"/>
  <c r="N16356" i="8"/>
  <c r="N16357" i="8"/>
  <c r="N16358" i="8"/>
  <c r="N16359" i="8"/>
  <c r="N16360" i="8"/>
  <c r="N16361" i="8"/>
  <c r="N16362" i="8"/>
  <c r="N16363" i="8"/>
  <c r="N16364" i="8"/>
  <c r="N16365" i="8"/>
  <c r="N16366" i="8"/>
  <c r="N16367" i="8"/>
  <c r="N16368" i="8"/>
  <c r="N16369" i="8"/>
  <c r="N16370" i="8"/>
  <c r="N16371" i="8"/>
  <c r="N16372" i="8"/>
  <c r="N16373" i="8"/>
  <c r="N16374" i="8"/>
  <c r="N16375" i="8"/>
  <c r="N16376" i="8"/>
  <c r="N16377" i="8"/>
  <c r="N16378" i="8"/>
  <c r="N16379" i="8"/>
  <c r="N16380" i="8"/>
  <c r="N16381" i="8"/>
  <c r="N16382" i="8"/>
  <c r="N16383" i="8"/>
  <c r="N16384" i="8"/>
  <c r="N16385" i="8"/>
  <c r="N16386" i="8"/>
  <c r="N16387" i="8"/>
  <c r="N16388" i="8"/>
  <c r="N16389" i="8"/>
  <c r="N16390" i="8"/>
  <c r="N16391" i="8"/>
  <c r="N16392" i="8"/>
  <c r="N16393" i="8"/>
  <c r="N16394" i="8"/>
  <c r="N16395" i="8"/>
  <c r="N16396" i="8"/>
  <c r="N16397" i="8"/>
  <c r="N16398" i="8"/>
  <c r="N16399" i="8"/>
  <c r="N16400" i="8"/>
  <c r="N16401" i="8"/>
  <c r="N16402" i="8"/>
  <c r="N16403" i="8"/>
  <c r="N16404" i="8"/>
  <c r="N16405" i="8"/>
  <c r="N16406" i="8"/>
  <c r="N16407" i="8"/>
  <c r="N16408" i="8"/>
  <c r="N16409" i="8"/>
  <c r="N16410" i="8"/>
  <c r="N16411" i="8"/>
  <c r="N16412" i="8"/>
  <c r="N16413" i="8"/>
  <c r="N16414" i="8"/>
  <c r="N16415" i="8"/>
  <c r="N16416" i="8"/>
  <c r="N16417" i="8"/>
  <c r="N16418" i="8"/>
  <c r="N16419" i="8"/>
  <c r="N16420" i="8"/>
  <c r="N16421" i="8"/>
  <c r="N16422" i="8"/>
  <c r="N16423" i="8"/>
  <c r="N16424" i="8"/>
  <c r="N16425" i="8"/>
  <c r="N16426" i="8"/>
  <c r="N16427" i="8"/>
  <c r="N16428" i="8"/>
  <c r="N16429" i="8"/>
  <c r="N16430" i="8"/>
  <c r="N16431" i="8"/>
  <c r="N16432" i="8"/>
  <c r="N16433" i="8"/>
  <c r="N16434" i="8"/>
  <c r="N16435" i="8"/>
  <c r="N16436" i="8"/>
  <c r="N16437" i="8"/>
  <c r="N16438" i="8"/>
  <c r="N16439" i="8"/>
  <c r="N16440" i="8"/>
  <c r="N16441" i="8"/>
  <c r="N16442" i="8"/>
  <c r="N16443" i="8"/>
  <c r="N16444" i="8"/>
  <c r="N16445" i="8"/>
  <c r="N16446" i="8"/>
  <c r="N16447" i="8"/>
  <c r="N16448" i="8"/>
  <c r="N16449" i="8"/>
  <c r="N16450" i="8"/>
  <c r="N16451" i="8"/>
  <c r="N16452" i="8"/>
  <c r="N16453" i="8"/>
  <c r="N16454" i="8"/>
  <c r="N16455" i="8"/>
  <c r="N16456" i="8"/>
  <c r="N16457" i="8"/>
  <c r="N16458" i="8"/>
  <c r="N16459" i="8"/>
  <c r="N16460" i="8"/>
  <c r="N16461" i="8"/>
  <c r="N16462" i="8"/>
  <c r="N16463" i="8"/>
  <c r="N16464" i="8"/>
  <c r="N16465" i="8"/>
  <c r="N16466" i="8"/>
  <c r="N16467" i="8"/>
  <c r="N16468" i="8"/>
  <c r="N16469" i="8"/>
  <c r="N16470" i="8"/>
  <c r="N16471" i="8"/>
  <c r="N16472" i="8"/>
  <c r="N16473" i="8"/>
  <c r="N16474" i="8"/>
  <c r="N16475" i="8"/>
  <c r="N16476" i="8"/>
  <c r="N16477" i="8"/>
  <c r="N16478" i="8"/>
  <c r="N16479" i="8"/>
  <c r="N16480" i="8"/>
  <c r="N16481" i="8"/>
  <c r="N16482" i="8"/>
  <c r="N16483" i="8"/>
  <c r="N16484" i="8"/>
  <c r="N16485" i="8"/>
  <c r="N16486" i="8"/>
  <c r="N16487" i="8"/>
  <c r="N16488" i="8"/>
  <c r="N16489" i="8"/>
  <c r="N16490" i="8"/>
  <c r="N16491" i="8"/>
  <c r="N16492" i="8"/>
  <c r="N16493" i="8"/>
  <c r="N16494" i="8"/>
  <c r="N16495" i="8"/>
  <c r="N16496" i="8"/>
  <c r="N16497" i="8"/>
  <c r="N16498" i="8"/>
  <c r="N16499" i="8"/>
  <c r="N16500" i="8"/>
  <c r="N16501" i="8"/>
  <c r="N16502" i="8"/>
  <c r="N16503" i="8"/>
  <c r="N16504" i="8"/>
  <c r="N16505" i="8"/>
  <c r="N16506" i="8"/>
  <c r="N16507" i="8"/>
  <c r="N16508" i="8"/>
  <c r="N16509" i="8"/>
  <c r="N16510" i="8"/>
  <c r="N16511" i="8"/>
  <c r="N16512" i="8"/>
  <c r="N16513" i="8"/>
  <c r="N16514" i="8"/>
  <c r="N16515" i="8"/>
  <c r="N16516" i="8"/>
  <c r="N16517" i="8"/>
  <c r="N16518" i="8"/>
  <c r="N16519" i="8"/>
  <c r="N16520" i="8"/>
  <c r="N16521" i="8"/>
  <c r="N16522" i="8"/>
  <c r="N16523" i="8"/>
  <c r="N16524" i="8"/>
  <c r="N16525" i="8"/>
  <c r="N16526" i="8"/>
  <c r="N16527" i="8"/>
  <c r="N16528" i="8"/>
  <c r="N16529" i="8"/>
  <c r="N16530" i="8"/>
  <c r="N16531" i="8"/>
  <c r="N16532" i="8"/>
  <c r="N16533" i="8"/>
  <c r="N16534" i="8"/>
  <c r="N16535" i="8"/>
  <c r="N16536" i="8"/>
  <c r="N16537" i="8"/>
  <c r="N16538" i="8"/>
  <c r="N16539" i="8"/>
  <c r="N16540" i="8"/>
  <c r="N16541" i="8"/>
  <c r="N16542" i="8"/>
  <c r="N16543" i="8"/>
  <c r="N16544" i="8"/>
  <c r="N16545" i="8"/>
  <c r="N16546" i="8"/>
  <c r="N16547" i="8"/>
  <c r="N16548" i="8"/>
  <c r="N16549" i="8"/>
  <c r="N16550" i="8"/>
  <c r="N16551" i="8"/>
  <c r="N16552" i="8"/>
  <c r="N16553" i="8"/>
  <c r="N16554" i="8"/>
  <c r="N16555" i="8"/>
  <c r="N16556" i="8"/>
  <c r="N16557" i="8"/>
  <c r="N16558" i="8"/>
  <c r="N16559" i="8"/>
  <c r="N16560" i="8"/>
  <c r="N16561" i="8"/>
  <c r="N16562" i="8"/>
  <c r="N16563" i="8"/>
  <c r="N16564" i="8"/>
  <c r="N16565" i="8"/>
  <c r="N16566" i="8"/>
  <c r="N16567" i="8"/>
  <c r="N16568" i="8"/>
  <c r="N16569" i="8"/>
  <c r="N16570" i="8"/>
  <c r="N16571" i="8"/>
  <c r="N16572" i="8"/>
  <c r="N16573" i="8"/>
  <c r="N16574" i="8"/>
  <c r="N16575" i="8"/>
  <c r="N16576" i="8"/>
  <c r="N16577" i="8"/>
  <c r="N16578" i="8"/>
  <c r="N16579" i="8"/>
  <c r="N16580" i="8"/>
  <c r="N16581" i="8"/>
  <c r="N16582" i="8"/>
  <c r="N16583" i="8"/>
  <c r="N16584" i="8"/>
  <c r="N16585" i="8"/>
  <c r="N16586" i="8"/>
  <c r="N16587" i="8"/>
  <c r="N16588" i="8"/>
  <c r="N16589" i="8"/>
  <c r="N16590" i="8"/>
  <c r="N16591" i="8"/>
  <c r="N16592" i="8"/>
  <c r="N16593" i="8"/>
  <c r="N16594" i="8"/>
  <c r="N16595" i="8"/>
  <c r="N16596" i="8"/>
  <c r="N16597" i="8"/>
  <c r="N16598" i="8"/>
  <c r="N16599" i="8"/>
  <c r="N16600" i="8"/>
  <c r="N16601" i="8"/>
  <c r="N16602" i="8"/>
  <c r="N16603" i="8"/>
  <c r="N16604" i="8"/>
  <c r="N16605" i="8"/>
  <c r="N16606" i="8"/>
  <c r="N16607" i="8"/>
  <c r="N16608" i="8"/>
  <c r="N16609" i="8"/>
  <c r="N16610" i="8"/>
  <c r="N16611" i="8"/>
  <c r="N16612" i="8"/>
  <c r="N16613" i="8"/>
  <c r="N16614" i="8"/>
  <c r="N16615" i="8"/>
  <c r="N16616" i="8"/>
  <c r="N16617" i="8"/>
  <c r="N16618" i="8"/>
  <c r="N16619" i="8"/>
  <c r="N16620" i="8"/>
  <c r="N16621" i="8"/>
  <c r="N16622" i="8"/>
  <c r="N16623" i="8"/>
  <c r="N16624" i="8"/>
  <c r="N16625" i="8"/>
  <c r="N16626" i="8"/>
  <c r="N16627" i="8"/>
  <c r="N16628" i="8"/>
  <c r="N16629" i="8"/>
  <c r="N16630" i="8"/>
  <c r="N16631" i="8"/>
  <c r="N16632" i="8"/>
  <c r="N16633" i="8"/>
  <c r="N16634" i="8"/>
  <c r="N16635" i="8"/>
  <c r="N16636" i="8"/>
  <c r="N16637" i="8"/>
  <c r="N16638" i="8"/>
  <c r="N16639" i="8"/>
  <c r="N16640" i="8"/>
  <c r="N16641" i="8"/>
  <c r="N16642" i="8"/>
  <c r="N16643" i="8"/>
  <c r="N16644" i="8"/>
  <c r="N16645" i="8"/>
  <c r="N16646" i="8"/>
  <c r="N16647" i="8"/>
  <c r="N16648" i="8"/>
  <c r="N16649" i="8"/>
  <c r="N16650" i="8"/>
  <c r="N16651" i="8"/>
  <c r="N16652" i="8"/>
  <c r="N16653" i="8"/>
  <c r="N16654" i="8"/>
  <c r="N16655" i="8"/>
  <c r="N16656" i="8"/>
  <c r="N16657" i="8"/>
  <c r="N16658" i="8"/>
  <c r="N16659" i="8"/>
  <c r="N16660" i="8"/>
  <c r="N16661" i="8"/>
  <c r="N16662" i="8"/>
  <c r="N16663" i="8"/>
  <c r="N16664" i="8"/>
  <c r="N16665" i="8"/>
  <c r="N16666" i="8"/>
  <c r="N16667" i="8"/>
  <c r="N16668" i="8"/>
  <c r="N16669" i="8"/>
  <c r="N16670" i="8"/>
  <c r="N16671" i="8"/>
  <c r="N16672" i="8"/>
  <c r="N16673" i="8"/>
  <c r="N16674" i="8"/>
  <c r="N16675" i="8"/>
  <c r="N16676" i="8"/>
  <c r="N16677" i="8"/>
  <c r="N16678" i="8"/>
  <c r="N16679" i="8"/>
  <c r="N16680" i="8"/>
  <c r="N16681" i="8"/>
  <c r="N16682" i="8"/>
  <c r="N16683" i="8"/>
  <c r="N16684" i="8"/>
  <c r="N16685" i="8"/>
  <c r="N16686" i="8"/>
  <c r="N16687" i="8"/>
  <c r="N16688" i="8"/>
  <c r="N16689" i="8"/>
  <c r="N16690" i="8"/>
  <c r="N16691" i="8"/>
  <c r="N16692" i="8"/>
  <c r="N16693" i="8"/>
  <c r="N16694" i="8"/>
  <c r="N16695" i="8"/>
  <c r="N16696" i="8"/>
  <c r="N16697" i="8"/>
  <c r="N16698" i="8"/>
  <c r="N16699" i="8"/>
  <c r="N16700" i="8"/>
  <c r="N16701" i="8"/>
  <c r="N16702" i="8"/>
  <c r="N16703" i="8"/>
  <c r="N16704" i="8"/>
  <c r="N16705" i="8"/>
  <c r="N16706" i="8"/>
  <c r="N16707" i="8"/>
  <c r="N16708" i="8"/>
  <c r="N16709" i="8"/>
  <c r="N16710" i="8"/>
  <c r="N16711" i="8"/>
  <c r="N16712" i="8"/>
  <c r="N16713" i="8"/>
  <c r="N16714" i="8"/>
  <c r="N16715" i="8"/>
  <c r="N16716" i="8"/>
  <c r="N16717" i="8"/>
  <c r="N16718" i="8"/>
  <c r="N16719" i="8"/>
  <c r="N16720" i="8"/>
  <c r="N16721" i="8"/>
  <c r="N16722" i="8"/>
  <c r="N16723" i="8"/>
  <c r="N16724" i="8"/>
  <c r="N16725" i="8"/>
  <c r="N16726" i="8"/>
  <c r="N16727" i="8"/>
  <c r="N16728" i="8"/>
  <c r="N16729" i="8"/>
  <c r="N16730" i="8"/>
  <c r="N16731" i="8"/>
  <c r="N16732" i="8"/>
  <c r="N16733" i="8"/>
  <c r="N16734" i="8"/>
  <c r="N16735" i="8"/>
  <c r="N16736" i="8"/>
  <c r="N16737" i="8"/>
  <c r="N16738" i="8"/>
  <c r="N16739" i="8"/>
  <c r="N16740" i="8"/>
  <c r="N16741" i="8"/>
  <c r="N16742" i="8"/>
  <c r="N16743" i="8"/>
  <c r="N16744" i="8"/>
  <c r="N16745" i="8"/>
  <c r="N16746" i="8"/>
  <c r="N16747" i="8"/>
  <c r="N16748" i="8"/>
  <c r="N16749" i="8"/>
  <c r="N16750" i="8"/>
  <c r="N16751" i="8"/>
  <c r="N16752" i="8"/>
  <c r="N16753" i="8"/>
  <c r="N16754" i="8"/>
  <c r="N16755" i="8"/>
  <c r="N16756" i="8"/>
  <c r="N16757" i="8"/>
  <c r="N16758" i="8"/>
  <c r="N16759" i="8"/>
  <c r="N16760" i="8"/>
  <c r="N16761" i="8"/>
  <c r="N16762" i="8"/>
  <c r="N16763" i="8"/>
  <c r="N16764" i="8"/>
  <c r="N16765" i="8"/>
  <c r="N16766" i="8"/>
  <c r="N16767" i="8"/>
  <c r="N16768" i="8"/>
  <c r="N16769" i="8"/>
  <c r="N16770" i="8"/>
  <c r="N16771" i="8"/>
  <c r="N16772" i="8"/>
  <c r="N16773" i="8"/>
  <c r="N16774" i="8"/>
  <c r="N16775" i="8"/>
  <c r="N16776" i="8"/>
  <c r="N16777" i="8"/>
  <c r="N16778" i="8"/>
  <c r="N16779" i="8"/>
  <c r="N16780" i="8"/>
  <c r="N16781" i="8"/>
  <c r="N16782" i="8"/>
  <c r="N16783" i="8"/>
  <c r="N16784" i="8"/>
  <c r="N16785" i="8"/>
  <c r="N16786" i="8"/>
  <c r="N16787" i="8"/>
  <c r="N16788" i="8"/>
  <c r="N16789" i="8"/>
  <c r="N16790" i="8"/>
  <c r="N16791" i="8"/>
  <c r="N16792" i="8"/>
  <c r="N16793" i="8"/>
  <c r="N16794" i="8"/>
  <c r="N16795" i="8"/>
  <c r="N16796" i="8"/>
  <c r="N16797" i="8"/>
  <c r="N16798" i="8"/>
  <c r="N16799" i="8"/>
  <c r="N16800" i="8"/>
  <c r="N16801" i="8"/>
  <c r="N16802" i="8"/>
  <c r="N16803" i="8"/>
  <c r="N16804" i="8"/>
  <c r="N16805" i="8"/>
  <c r="N16806" i="8"/>
  <c r="N16807" i="8"/>
  <c r="N16808" i="8"/>
  <c r="N16809" i="8"/>
  <c r="N16810" i="8"/>
  <c r="N16811" i="8"/>
  <c r="N16812" i="8"/>
  <c r="N16813" i="8"/>
  <c r="N16814" i="8"/>
  <c r="N16815" i="8"/>
  <c r="N16816" i="8"/>
  <c r="N16817" i="8"/>
  <c r="N16818" i="8"/>
  <c r="N16819" i="8"/>
  <c r="N16820" i="8"/>
  <c r="N16821" i="8"/>
  <c r="N16822" i="8"/>
  <c r="N16823" i="8"/>
  <c r="N16824" i="8"/>
  <c r="N16825" i="8"/>
  <c r="N16826" i="8"/>
  <c r="N16827" i="8"/>
  <c r="N16828" i="8"/>
  <c r="N16829" i="8"/>
  <c r="N16830" i="8"/>
  <c r="N16831" i="8"/>
  <c r="N16832" i="8"/>
  <c r="N16833" i="8"/>
  <c r="N16834" i="8"/>
  <c r="N16835" i="8"/>
  <c r="N16836" i="8"/>
  <c r="N16837" i="8"/>
  <c r="N16838" i="8"/>
  <c r="N16839" i="8"/>
  <c r="N16840" i="8"/>
  <c r="N16841" i="8"/>
  <c r="N16842" i="8"/>
  <c r="N16843" i="8"/>
  <c r="N16844" i="8"/>
  <c r="N16845" i="8"/>
  <c r="N16846" i="8"/>
  <c r="N16847" i="8"/>
  <c r="N16848" i="8"/>
  <c r="N16849" i="8"/>
  <c r="N16850" i="8"/>
  <c r="N16851" i="8"/>
  <c r="N16852" i="8"/>
  <c r="N16853" i="8"/>
  <c r="N16854" i="8"/>
  <c r="N16855" i="8"/>
  <c r="N16856" i="8"/>
  <c r="N16857" i="8"/>
  <c r="N16858" i="8"/>
  <c r="N16859" i="8"/>
  <c r="N16860" i="8"/>
  <c r="N16861" i="8"/>
  <c r="N16862" i="8"/>
  <c r="N16863" i="8"/>
  <c r="N16864" i="8"/>
  <c r="N16865" i="8"/>
  <c r="N16866" i="8"/>
  <c r="N16867" i="8"/>
  <c r="N16868" i="8"/>
  <c r="N16869" i="8"/>
  <c r="N16870" i="8"/>
  <c r="N16871" i="8"/>
  <c r="N16872" i="8"/>
  <c r="N16873" i="8"/>
  <c r="N16874" i="8"/>
  <c r="N16875" i="8"/>
  <c r="N16876" i="8"/>
  <c r="N16877" i="8"/>
  <c r="N16878" i="8"/>
  <c r="N16879" i="8"/>
  <c r="N16880" i="8"/>
  <c r="N16881" i="8"/>
  <c r="N16882" i="8"/>
  <c r="N16883" i="8"/>
  <c r="N16884" i="8"/>
  <c r="N16885" i="8"/>
  <c r="N16886" i="8"/>
  <c r="N16887" i="8"/>
  <c r="N16888" i="8"/>
  <c r="N16889" i="8"/>
  <c r="N16890" i="8"/>
  <c r="N16891" i="8"/>
  <c r="N16892" i="8"/>
  <c r="N16893" i="8"/>
  <c r="N16894" i="8"/>
  <c r="N16895" i="8"/>
  <c r="N16896" i="8"/>
  <c r="N16897" i="8"/>
  <c r="N16898" i="8"/>
  <c r="N16899" i="8"/>
  <c r="N16900" i="8"/>
  <c r="N16901" i="8"/>
  <c r="N16902" i="8"/>
  <c r="N16903" i="8"/>
  <c r="N16904" i="8"/>
  <c r="N16905" i="8"/>
  <c r="N16906" i="8"/>
  <c r="N16907" i="8"/>
  <c r="N16908" i="8"/>
  <c r="N16909" i="8"/>
  <c r="N16910" i="8"/>
  <c r="N16911" i="8"/>
  <c r="N16912" i="8"/>
  <c r="N16913" i="8"/>
  <c r="N16914" i="8"/>
  <c r="N16915" i="8"/>
  <c r="N16916" i="8"/>
  <c r="N16917" i="8"/>
  <c r="N16918" i="8"/>
  <c r="N16919" i="8"/>
  <c r="N16920" i="8"/>
  <c r="N16921" i="8"/>
  <c r="N16922" i="8"/>
  <c r="N16923" i="8"/>
  <c r="N16924" i="8"/>
  <c r="N16925" i="8"/>
  <c r="N16926" i="8"/>
  <c r="N16927" i="8"/>
  <c r="N16928" i="8"/>
  <c r="N16929" i="8"/>
  <c r="N16930" i="8"/>
  <c r="N16931" i="8"/>
  <c r="N16932" i="8"/>
  <c r="N16933" i="8"/>
  <c r="N16934" i="8"/>
  <c r="N16935" i="8"/>
  <c r="N16936" i="8"/>
  <c r="N16937" i="8"/>
  <c r="N16938" i="8"/>
  <c r="N16939" i="8"/>
  <c r="N16940" i="8"/>
  <c r="N16941" i="8"/>
  <c r="N16942" i="8"/>
  <c r="N16943" i="8"/>
  <c r="N16944" i="8"/>
  <c r="N16945" i="8"/>
  <c r="N16946" i="8"/>
  <c r="N16947" i="8"/>
  <c r="N16948" i="8"/>
  <c r="N16949" i="8"/>
  <c r="N16950" i="8"/>
  <c r="N16951" i="8"/>
  <c r="N16952" i="8"/>
  <c r="N16953" i="8"/>
  <c r="N16954" i="8"/>
  <c r="N16955" i="8"/>
  <c r="N16956" i="8"/>
  <c r="N16957" i="8"/>
  <c r="N16958" i="8"/>
  <c r="N16959" i="8"/>
  <c r="N16960" i="8"/>
  <c r="N16961" i="8"/>
  <c r="N16962" i="8"/>
  <c r="N16963" i="8"/>
  <c r="N16964" i="8"/>
  <c r="N16965" i="8"/>
  <c r="N16966" i="8"/>
  <c r="N16967" i="8"/>
  <c r="N16968" i="8"/>
  <c r="N16969" i="8"/>
  <c r="N16970" i="8"/>
  <c r="N16971" i="8"/>
  <c r="N16972" i="8"/>
  <c r="N16973" i="8"/>
  <c r="N16974" i="8"/>
  <c r="N16975" i="8"/>
  <c r="N16976" i="8"/>
  <c r="N16977" i="8"/>
  <c r="N16978" i="8"/>
  <c r="N16979" i="8"/>
  <c r="N16980" i="8"/>
  <c r="N16981" i="8"/>
  <c r="N16982" i="8"/>
  <c r="N16983" i="8"/>
  <c r="N16984" i="8"/>
  <c r="N16985" i="8"/>
  <c r="N16986" i="8"/>
  <c r="N16987" i="8"/>
  <c r="N16988" i="8"/>
  <c r="N16989" i="8"/>
  <c r="N16990" i="8"/>
  <c r="N16991" i="8"/>
  <c r="N16992" i="8"/>
  <c r="N16993" i="8"/>
  <c r="N16994" i="8"/>
  <c r="N16995" i="8"/>
  <c r="N16996" i="8"/>
  <c r="N16997" i="8"/>
  <c r="N16998" i="8"/>
  <c r="N16999" i="8"/>
  <c r="N17000" i="8"/>
  <c r="N17001" i="8"/>
  <c r="N17002" i="8"/>
  <c r="N17003" i="8"/>
  <c r="N17004" i="8"/>
  <c r="N17005" i="8"/>
  <c r="N17006" i="8"/>
  <c r="N17007" i="8"/>
  <c r="N17008" i="8"/>
  <c r="N17009" i="8"/>
  <c r="N17010" i="8"/>
  <c r="N17011" i="8"/>
  <c r="N17012" i="8"/>
  <c r="N17013" i="8"/>
  <c r="N17014" i="8"/>
  <c r="N17015" i="8"/>
  <c r="N17016" i="8"/>
  <c r="N17017" i="8"/>
  <c r="N17018" i="8"/>
  <c r="N17019" i="8"/>
  <c r="N17020" i="8"/>
  <c r="N17021" i="8"/>
  <c r="N17022" i="8"/>
  <c r="N17023" i="8"/>
  <c r="N17024" i="8"/>
  <c r="N17025" i="8"/>
  <c r="N17026" i="8"/>
  <c r="N17027" i="8"/>
  <c r="N17028" i="8"/>
  <c r="N17029" i="8"/>
  <c r="N17030" i="8"/>
  <c r="N17031" i="8"/>
  <c r="N17032" i="8"/>
  <c r="N17033" i="8"/>
  <c r="N17034" i="8"/>
  <c r="N17035" i="8"/>
  <c r="N17036" i="8"/>
  <c r="N17037" i="8"/>
  <c r="N17038" i="8"/>
  <c r="N17039" i="8"/>
  <c r="N17040" i="8"/>
  <c r="N17041" i="8"/>
  <c r="N17042" i="8"/>
  <c r="N17043" i="8"/>
  <c r="N17044" i="8"/>
  <c r="N17045" i="8"/>
  <c r="N17046" i="8"/>
  <c r="N17047" i="8"/>
  <c r="N17048" i="8"/>
  <c r="N17049" i="8"/>
  <c r="N17050" i="8"/>
  <c r="N17051" i="8"/>
  <c r="N17052" i="8"/>
  <c r="N17053" i="8"/>
  <c r="N17054" i="8"/>
  <c r="N17055" i="8"/>
  <c r="N17056" i="8"/>
  <c r="N17057" i="8"/>
  <c r="N17058" i="8"/>
  <c r="N17059" i="8"/>
  <c r="N17060" i="8"/>
  <c r="N17061" i="8"/>
  <c r="N17062" i="8"/>
  <c r="N17063" i="8"/>
  <c r="N17064" i="8"/>
  <c r="N17065" i="8"/>
  <c r="N17066" i="8"/>
  <c r="N17067" i="8"/>
  <c r="N17068" i="8"/>
  <c r="N17069" i="8"/>
  <c r="N17070" i="8"/>
  <c r="N17071" i="8"/>
  <c r="N17072" i="8"/>
  <c r="N17073" i="8"/>
  <c r="N17074" i="8"/>
  <c r="N17075" i="8"/>
  <c r="N17076" i="8"/>
  <c r="N17077" i="8"/>
  <c r="N17078" i="8"/>
  <c r="N17079" i="8"/>
  <c r="N17080" i="8"/>
  <c r="N17081" i="8"/>
  <c r="N17082" i="8"/>
  <c r="N17083" i="8"/>
  <c r="N17084" i="8"/>
  <c r="N17085" i="8"/>
  <c r="N17086" i="8"/>
  <c r="N17087" i="8"/>
  <c r="N17088" i="8"/>
  <c r="N17089" i="8"/>
  <c r="N17090" i="8"/>
  <c r="N17091" i="8"/>
  <c r="N17092" i="8"/>
  <c r="N17093" i="8"/>
  <c r="N17094" i="8"/>
  <c r="N17095" i="8"/>
  <c r="N17096" i="8"/>
  <c r="N17097" i="8"/>
  <c r="N17098" i="8"/>
  <c r="N17099" i="8"/>
  <c r="N17100" i="8"/>
  <c r="N17101" i="8"/>
  <c r="N17102" i="8"/>
  <c r="N17103" i="8"/>
  <c r="N17104" i="8"/>
  <c r="N17105" i="8"/>
  <c r="N17106" i="8"/>
  <c r="N17107" i="8"/>
  <c r="N17108" i="8"/>
  <c r="N17109" i="8"/>
  <c r="N17110" i="8"/>
  <c r="N17111" i="8"/>
  <c r="N17112" i="8"/>
  <c r="N17113" i="8"/>
  <c r="N17114" i="8"/>
  <c r="N17115" i="8"/>
  <c r="N17116" i="8"/>
  <c r="N17117" i="8"/>
  <c r="N17118" i="8"/>
  <c r="N17119" i="8"/>
  <c r="N17120" i="8"/>
  <c r="N17121" i="8"/>
  <c r="N17122" i="8"/>
  <c r="N17123" i="8"/>
  <c r="N17124" i="8"/>
  <c r="N17125" i="8"/>
  <c r="N17126" i="8"/>
  <c r="N17127" i="8"/>
  <c r="N17128" i="8"/>
  <c r="N17129" i="8"/>
  <c r="N17130" i="8"/>
  <c r="N17131" i="8"/>
  <c r="N17132" i="8"/>
  <c r="N17133" i="8"/>
  <c r="N17134" i="8"/>
  <c r="N17135" i="8"/>
  <c r="N17136" i="8"/>
  <c r="N17137" i="8"/>
  <c r="N17138" i="8"/>
  <c r="N17139" i="8"/>
  <c r="N17140" i="8"/>
  <c r="N17141" i="8"/>
  <c r="N17142" i="8"/>
  <c r="N17143" i="8"/>
  <c r="N17144" i="8"/>
  <c r="N17145" i="8"/>
  <c r="N17146" i="8"/>
  <c r="N17147" i="8"/>
  <c r="N17148" i="8"/>
  <c r="N17149" i="8"/>
  <c r="N17150" i="8"/>
  <c r="N17151" i="8"/>
  <c r="N17152" i="8"/>
  <c r="N17153" i="8"/>
  <c r="N17154" i="8"/>
  <c r="N17155" i="8"/>
  <c r="N17156" i="8"/>
  <c r="N17157" i="8"/>
  <c r="N17158" i="8"/>
  <c r="N17159" i="8"/>
  <c r="N17160" i="8"/>
  <c r="N17161" i="8"/>
  <c r="N17162" i="8"/>
  <c r="N17163" i="8"/>
  <c r="N17164" i="8"/>
  <c r="N17165" i="8"/>
  <c r="N17166" i="8"/>
  <c r="N17167" i="8"/>
  <c r="N17168" i="8"/>
  <c r="N17169" i="8"/>
  <c r="N17170" i="8"/>
  <c r="N17171" i="8"/>
  <c r="N17172" i="8"/>
  <c r="N17173" i="8"/>
  <c r="N17174" i="8"/>
  <c r="N17175" i="8"/>
  <c r="N17176" i="8"/>
  <c r="N17177" i="8"/>
  <c r="N17178" i="8"/>
  <c r="N17179" i="8"/>
  <c r="N17180" i="8"/>
  <c r="N17181" i="8"/>
  <c r="N17182" i="8"/>
  <c r="N17183" i="8"/>
  <c r="N17184" i="8"/>
  <c r="N17185" i="8"/>
  <c r="N17186" i="8"/>
  <c r="N17187" i="8"/>
  <c r="N17188" i="8"/>
  <c r="N17189" i="8"/>
  <c r="N17190" i="8"/>
  <c r="N17191" i="8"/>
  <c r="N17192" i="8"/>
  <c r="N17193" i="8"/>
  <c r="N17194" i="8"/>
  <c r="N17195" i="8"/>
  <c r="N17196" i="8"/>
  <c r="N17197" i="8"/>
  <c r="N17198" i="8"/>
  <c r="N17199" i="8"/>
  <c r="N17200" i="8"/>
  <c r="N17201" i="8"/>
  <c r="N17202" i="8"/>
  <c r="N17203" i="8"/>
  <c r="N17204" i="8"/>
  <c r="N17205" i="8"/>
  <c r="N17206" i="8"/>
  <c r="N17207" i="8"/>
  <c r="N17208" i="8"/>
  <c r="N17209" i="8"/>
  <c r="N17210" i="8"/>
  <c r="N17211" i="8"/>
  <c r="N17212" i="8"/>
  <c r="N17213" i="8"/>
  <c r="N17214" i="8"/>
  <c r="N17215" i="8"/>
  <c r="N17216" i="8"/>
  <c r="N17217" i="8"/>
  <c r="N17218" i="8"/>
  <c r="N17219" i="8"/>
  <c r="N17220" i="8"/>
  <c r="N17221" i="8"/>
  <c r="N17222" i="8"/>
  <c r="N17223" i="8"/>
  <c r="N17224" i="8"/>
  <c r="N17225" i="8"/>
  <c r="N17226" i="8"/>
  <c r="N17227" i="8"/>
  <c r="N17228" i="8"/>
  <c r="N17229" i="8"/>
  <c r="N17230" i="8"/>
  <c r="N17231" i="8"/>
  <c r="N17232" i="8"/>
  <c r="N17233" i="8"/>
  <c r="N17234" i="8"/>
  <c r="N17235" i="8"/>
  <c r="N17236" i="8"/>
  <c r="N17237" i="8"/>
  <c r="N17238" i="8"/>
  <c r="N17239" i="8"/>
  <c r="N17240" i="8"/>
  <c r="N17241" i="8"/>
  <c r="N17242" i="8"/>
  <c r="N17243" i="8"/>
  <c r="N17244" i="8"/>
  <c r="N17245" i="8"/>
  <c r="N17246" i="8"/>
  <c r="N17247" i="8"/>
  <c r="N17248" i="8"/>
  <c r="N17249" i="8"/>
  <c r="N17250" i="8"/>
  <c r="N17251" i="8"/>
  <c r="N17252" i="8"/>
  <c r="N17253" i="8"/>
  <c r="N17254" i="8"/>
  <c r="N17255" i="8"/>
  <c r="N17256" i="8"/>
  <c r="N17257" i="8"/>
  <c r="N17258" i="8"/>
  <c r="N17259" i="8"/>
  <c r="N17260" i="8"/>
  <c r="N17261" i="8"/>
  <c r="N17262" i="8"/>
  <c r="N17263" i="8"/>
  <c r="N17264" i="8"/>
  <c r="N17265" i="8"/>
  <c r="N17266" i="8"/>
  <c r="N17267" i="8"/>
  <c r="N17268" i="8"/>
  <c r="N17269" i="8"/>
  <c r="N17270" i="8"/>
  <c r="N17271" i="8"/>
  <c r="N17272" i="8"/>
  <c r="N17273" i="8"/>
  <c r="N17274" i="8"/>
  <c r="N17275" i="8"/>
  <c r="N17276" i="8"/>
  <c r="N17277" i="8"/>
  <c r="N17278" i="8"/>
  <c r="N17279" i="8"/>
  <c r="N17280" i="8"/>
  <c r="N17281" i="8"/>
  <c r="N17282" i="8"/>
  <c r="N17283" i="8"/>
  <c r="N17284" i="8"/>
  <c r="N17285" i="8"/>
  <c r="N17286" i="8"/>
  <c r="N17287" i="8"/>
  <c r="N17288" i="8"/>
  <c r="N17289" i="8"/>
  <c r="N17290" i="8"/>
  <c r="N17291" i="8"/>
  <c r="N17292" i="8"/>
  <c r="N17293" i="8"/>
  <c r="N17294" i="8"/>
  <c r="N17295" i="8"/>
  <c r="N17296" i="8"/>
  <c r="N17297" i="8"/>
  <c r="N17298" i="8"/>
  <c r="N17299" i="8"/>
  <c r="N17300" i="8"/>
  <c r="N17301" i="8"/>
  <c r="N17302" i="8"/>
  <c r="N17303" i="8"/>
  <c r="N17304" i="8"/>
  <c r="N17305" i="8"/>
  <c r="N17306" i="8"/>
  <c r="N17307" i="8"/>
  <c r="N17308" i="8"/>
  <c r="N17309" i="8"/>
  <c r="N17310" i="8"/>
  <c r="N17311" i="8"/>
  <c r="N17312" i="8"/>
  <c r="N17313" i="8"/>
  <c r="N17314" i="8"/>
  <c r="N17315" i="8"/>
  <c r="N17316" i="8"/>
  <c r="N17317" i="8"/>
  <c r="N17318" i="8"/>
  <c r="N17319" i="8"/>
  <c r="N17320" i="8"/>
  <c r="N17321" i="8"/>
  <c r="N17322" i="8"/>
  <c r="N17323" i="8"/>
  <c r="N17324" i="8"/>
  <c r="N17325" i="8"/>
  <c r="N17326" i="8"/>
  <c r="N17327" i="8"/>
  <c r="N17328" i="8"/>
  <c r="N17329" i="8"/>
  <c r="N17330" i="8"/>
  <c r="N17331" i="8"/>
  <c r="N17332" i="8"/>
  <c r="N17333" i="8"/>
  <c r="N17334" i="8"/>
  <c r="N17335" i="8"/>
  <c r="N17336" i="8"/>
  <c r="N17337" i="8"/>
  <c r="N17338" i="8"/>
  <c r="N17339" i="8"/>
  <c r="N17340" i="8"/>
  <c r="N17341" i="8"/>
  <c r="N17342" i="8"/>
  <c r="N17343" i="8"/>
  <c r="N17344" i="8"/>
  <c r="N17345" i="8"/>
  <c r="N17346" i="8"/>
  <c r="N17347" i="8"/>
  <c r="N17348" i="8"/>
  <c r="N17349" i="8"/>
  <c r="N17350" i="8"/>
  <c r="N17351" i="8"/>
  <c r="N17352" i="8"/>
  <c r="N17353" i="8"/>
  <c r="N17354" i="8"/>
  <c r="N17355" i="8"/>
  <c r="N17356" i="8"/>
  <c r="N17357" i="8"/>
  <c r="N17358" i="8"/>
  <c r="N17359" i="8"/>
  <c r="N17360" i="8"/>
  <c r="N17361" i="8"/>
  <c r="N17362" i="8"/>
  <c r="N17363" i="8"/>
  <c r="N17364" i="8"/>
  <c r="N17365" i="8"/>
  <c r="N17366" i="8"/>
  <c r="N17367" i="8"/>
  <c r="N17368" i="8"/>
  <c r="N17369" i="8"/>
  <c r="N17370" i="8"/>
  <c r="N17371" i="8"/>
  <c r="N17372" i="8"/>
  <c r="N17373" i="8"/>
  <c r="N17374" i="8"/>
  <c r="N17375" i="8"/>
  <c r="N17376" i="8"/>
  <c r="N17377" i="8"/>
  <c r="N17378" i="8"/>
  <c r="N17379" i="8"/>
  <c r="N17380" i="8"/>
  <c r="N17381" i="8"/>
  <c r="N17382" i="8"/>
  <c r="N17383" i="8"/>
  <c r="N17384" i="8"/>
  <c r="N17385" i="8"/>
  <c r="N17386" i="8"/>
  <c r="N17387" i="8"/>
  <c r="N17388" i="8"/>
  <c r="N17389" i="8"/>
  <c r="N17390" i="8"/>
  <c r="N17391" i="8"/>
  <c r="N17392" i="8"/>
  <c r="N17393" i="8"/>
  <c r="N17394" i="8"/>
  <c r="N17395" i="8"/>
  <c r="N17396" i="8"/>
  <c r="N17397" i="8"/>
  <c r="N17398" i="8"/>
  <c r="N17399" i="8"/>
  <c r="N17400" i="8"/>
  <c r="N17401" i="8"/>
  <c r="N17402" i="8"/>
  <c r="N17403" i="8"/>
  <c r="N17404" i="8"/>
  <c r="N17405" i="8"/>
  <c r="N17406" i="8"/>
  <c r="N17407" i="8"/>
  <c r="N17408" i="8"/>
  <c r="N17409" i="8"/>
  <c r="N17410" i="8"/>
  <c r="N17411" i="8"/>
  <c r="N17412" i="8"/>
  <c r="N17413" i="8"/>
  <c r="N17414" i="8"/>
  <c r="N17415" i="8"/>
  <c r="N17416" i="8"/>
  <c r="N17417" i="8"/>
  <c r="N17418" i="8"/>
  <c r="N17419" i="8"/>
  <c r="N17420" i="8"/>
  <c r="N17421" i="8"/>
  <c r="N17422" i="8"/>
  <c r="N17423" i="8"/>
  <c r="N17424" i="8"/>
  <c r="N17425" i="8"/>
  <c r="N17426" i="8"/>
  <c r="N17427" i="8"/>
  <c r="N17428" i="8"/>
  <c r="N17429" i="8"/>
  <c r="N17430" i="8"/>
  <c r="N17431" i="8"/>
  <c r="N17432" i="8"/>
  <c r="N17433" i="8"/>
  <c r="N17434" i="8"/>
  <c r="N17435" i="8"/>
  <c r="N17436" i="8"/>
  <c r="N17437" i="8"/>
  <c r="N17438" i="8"/>
  <c r="N17439" i="8"/>
  <c r="N17440" i="8"/>
  <c r="N17441" i="8"/>
  <c r="N17442" i="8"/>
  <c r="N17443" i="8"/>
  <c r="N17444" i="8"/>
  <c r="N17445" i="8"/>
  <c r="N17446" i="8"/>
  <c r="N17447" i="8"/>
  <c r="N17448" i="8"/>
  <c r="N17449" i="8"/>
  <c r="N17450" i="8"/>
  <c r="N17451" i="8"/>
  <c r="N17452" i="8"/>
  <c r="N17453" i="8"/>
  <c r="N17454" i="8"/>
  <c r="N17455" i="8"/>
  <c r="N17456" i="8"/>
  <c r="N17457" i="8"/>
  <c r="N17458" i="8"/>
  <c r="N17459" i="8"/>
  <c r="N17460" i="8"/>
  <c r="N17461" i="8"/>
  <c r="N17462" i="8"/>
  <c r="N17463" i="8"/>
  <c r="N17464" i="8"/>
  <c r="N17465" i="8"/>
  <c r="N17466" i="8"/>
  <c r="N17467" i="8"/>
  <c r="N17468" i="8"/>
  <c r="N17469" i="8"/>
  <c r="N17470" i="8"/>
  <c r="N17471" i="8"/>
  <c r="N17472" i="8"/>
  <c r="N17473" i="8"/>
  <c r="N17474" i="8"/>
  <c r="N17475" i="8"/>
  <c r="N17476" i="8"/>
  <c r="N17477" i="8"/>
  <c r="N17478" i="8"/>
  <c r="N17479" i="8"/>
  <c r="N17480" i="8"/>
  <c r="N17481" i="8"/>
  <c r="N17482" i="8"/>
  <c r="N17483" i="8"/>
  <c r="N17484" i="8"/>
  <c r="N17485" i="8"/>
  <c r="N17486" i="8"/>
  <c r="N17487" i="8"/>
  <c r="N17488" i="8"/>
  <c r="N17489" i="8"/>
  <c r="N17490" i="8"/>
  <c r="N17491" i="8"/>
  <c r="N17492" i="8"/>
  <c r="N17493" i="8"/>
  <c r="N17494" i="8"/>
  <c r="N17495" i="8"/>
  <c r="N17496" i="8"/>
  <c r="N17497" i="8"/>
  <c r="N17498" i="8"/>
  <c r="N17499" i="8"/>
  <c r="N17500" i="8"/>
  <c r="N17501" i="8"/>
  <c r="N17502" i="8"/>
  <c r="N17503" i="8"/>
  <c r="N17504" i="8"/>
  <c r="N17505" i="8"/>
  <c r="N17506" i="8"/>
  <c r="N17507" i="8"/>
  <c r="N17508" i="8"/>
  <c r="N17509" i="8"/>
  <c r="N17510" i="8"/>
  <c r="N17511" i="8"/>
  <c r="N17512" i="8"/>
  <c r="N17513" i="8"/>
  <c r="N17514" i="8"/>
  <c r="N17515" i="8"/>
  <c r="N17516" i="8"/>
  <c r="N17517" i="8"/>
  <c r="N17518" i="8"/>
  <c r="N17519" i="8"/>
  <c r="N17520" i="8"/>
  <c r="N17521" i="8"/>
  <c r="N17522" i="8"/>
  <c r="N17523" i="8"/>
  <c r="N17524" i="8"/>
  <c r="N17525" i="8"/>
  <c r="N17526" i="8"/>
  <c r="N17527" i="8"/>
  <c r="N17528" i="8"/>
  <c r="N17529" i="8"/>
  <c r="N17530" i="8"/>
  <c r="N17531" i="8"/>
  <c r="N17532" i="8"/>
  <c r="N17533" i="8"/>
  <c r="N17534" i="8"/>
  <c r="N17535" i="8"/>
  <c r="N17536" i="8"/>
  <c r="N17537" i="8"/>
  <c r="N17538" i="8"/>
  <c r="N17539" i="8"/>
  <c r="N17540" i="8"/>
  <c r="N17541" i="8"/>
  <c r="N17542" i="8"/>
  <c r="N17543" i="8"/>
  <c r="N17544" i="8"/>
  <c r="N17545" i="8"/>
  <c r="N17546" i="8"/>
  <c r="N17547" i="8"/>
  <c r="N17548" i="8"/>
  <c r="N17549" i="8"/>
  <c r="N17550" i="8"/>
  <c r="N17551" i="8"/>
  <c r="N17552" i="8"/>
  <c r="N17553" i="8"/>
  <c r="N17554" i="8"/>
  <c r="N17555" i="8"/>
  <c r="N17556" i="8"/>
  <c r="N17557" i="8"/>
  <c r="N17558" i="8"/>
  <c r="N17559" i="8"/>
  <c r="N17560" i="8"/>
  <c r="N17561" i="8"/>
  <c r="N17562" i="8"/>
  <c r="N17563" i="8"/>
  <c r="N17564" i="8"/>
  <c r="N17565" i="8"/>
  <c r="N17566" i="8"/>
  <c r="N17567" i="8"/>
  <c r="N17568" i="8"/>
  <c r="N17569" i="8"/>
  <c r="N17570" i="8"/>
  <c r="N17571" i="8"/>
  <c r="N17572" i="8"/>
  <c r="N17573" i="8"/>
  <c r="N17574" i="8"/>
  <c r="N17575" i="8"/>
  <c r="N17576" i="8"/>
  <c r="N17577" i="8"/>
  <c r="N17578" i="8"/>
  <c r="N17579" i="8"/>
  <c r="N17580" i="8"/>
  <c r="N17581" i="8"/>
  <c r="N17582" i="8"/>
  <c r="N17583" i="8"/>
  <c r="N17584" i="8"/>
  <c r="N17585" i="8"/>
  <c r="N17586" i="8"/>
  <c r="N17587" i="8"/>
  <c r="N17588" i="8"/>
  <c r="N17589" i="8"/>
  <c r="N17590" i="8"/>
  <c r="N17591" i="8"/>
  <c r="N17592" i="8"/>
  <c r="N17593" i="8"/>
  <c r="N17594" i="8"/>
  <c r="N17595" i="8"/>
  <c r="N17596" i="8"/>
  <c r="N17597" i="8"/>
  <c r="N17598" i="8"/>
  <c r="N17599" i="8"/>
  <c r="N17600" i="8"/>
  <c r="N17601" i="8"/>
  <c r="N17602" i="8"/>
  <c r="N17603" i="8"/>
  <c r="N17604" i="8"/>
  <c r="N17605" i="8"/>
  <c r="N17606" i="8"/>
  <c r="N17607" i="8"/>
  <c r="N17608" i="8"/>
  <c r="N17609" i="8"/>
  <c r="N17610" i="8"/>
  <c r="N17611" i="8"/>
  <c r="N17612" i="8"/>
  <c r="N17613" i="8"/>
  <c r="N17614" i="8"/>
  <c r="N17615" i="8"/>
  <c r="N17616" i="8"/>
  <c r="N17617" i="8"/>
  <c r="N17618" i="8"/>
  <c r="N17619" i="8"/>
  <c r="N17620" i="8"/>
  <c r="N17621" i="8"/>
  <c r="N17622" i="8"/>
  <c r="N17623" i="8"/>
  <c r="N17624" i="8"/>
  <c r="N17625" i="8"/>
  <c r="N17626" i="8"/>
  <c r="N17627" i="8"/>
  <c r="N17628" i="8"/>
  <c r="N17629" i="8"/>
  <c r="N17630" i="8"/>
  <c r="N17631" i="8"/>
  <c r="N17632" i="8"/>
  <c r="N17633" i="8"/>
  <c r="N17634" i="8"/>
  <c r="N17635" i="8"/>
  <c r="N17636" i="8"/>
  <c r="N17637" i="8"/>
  <c r="N17638" i="8"/>
  <c r="N17639" i="8"/>
  <c r="N17640" i="8"/>
  <c r="N17641" i="8"/>
  <c r="N17642" i="8"/>
  <c r="N17643" i="8"/>
  <c r="N17644" i="8"/>
  <c r="N17645" i="8"/>
  <c r="N17646" i="8"/>
  <c r="N17647" i="8"/>
  <c r="N17648" i="8"/>
  <c r="N17649" i="8"/>
  <c r="N17650" i="8"/>
  <c r="N17651" i="8"/>
  <c r="N17652" i="8"/>
  <c r="N17653" i="8"/>
  <c r="N17654" i="8"/>
  <c r="N17655" i="8"/>
  <c r="N17656" i="8"/>
  <c r="N17657" i="8"/>
  <c r="N17658" i="8"/>
  <c r="N17659" i="8"/>
  <c r="N17660" i="8"/>
  <c r="N17661" i="8"/>
  <c r="N17662" i="8"/>
  <c r="N17663" i="8"/>
  <c r="N17664" i="8"/>
  <c r="N17665" i="8"/>
  <c r="N17666" i="8"/>
  <c r="N17667" i="8"/>
  <c r="N17668" i="8"/>
  <c r="N17669" i="8"/>
  <c r="N17670" i="8"/>
  <c r="N17671" i="8"/>
  <c r="N17672" i="8"/>
  <c r="N17673" i="8"/>
  <c r="N17674" i="8"/>
  <c r="N17675" i="8"/>
  <c r="N17676" i="8"/>
  <c r="N17677" i="8"/>
  <c r="N17678" i="8"/>
  <c r="N17679" i="8"/>
  <c r="N17680" i="8"/>
  <c r="N17681" i="8"/>
  <c r="N17682" i="8"/>
  <c r="N17683" i="8"/>
  <c r="N17684" i="8"/>
  <c r="N17685" i="8"/>
  <c r="N17686" i="8"/>
  <c r="N17687" i="8"/>
  <c r="N17688" i="8"/>
  <c r="N17689" i="8"/>
  <c r="N17690" i="8"/>
  <c r="N17691" i="8"/>
  <c r="N17692" i="8"/>
  <c r="N17693" i="8"/>
  <c r="N17694" i="8"/>
  <c r="N17695" i="8"/>
  <c r="N17696" i="8"/>
  <c r="N17697" i="8"/>
  <c r="N17698" i="8"/>
  <c r="N17699" i="8"/>
  <c r="N17700" i="8"/>
  <c r="N17701" i="8"/>
  <c r="N17702" i="8"/>
  <c r="N17703" i="8"/>
  <c r="N17704" i="8"/>
  <c r="N17705" i="8"/>
  <c r="N17706" i="8"/>
  <c r="N17707" i="8"/>
  <c r="N17708" i="8"/>
  <c r="N17709" i="8"/>
  <c r="N17710" i="8"/>
  <c r="N17711" i="8"/>
  <c r="N17712" i="8"/>
  <c r="N17713" i="8"/>
  <c r="N17714" i="8"/>
  <c r="N17715" i="8"/>
  <c r="N17716" i="8"/>
  <c r="N17717" i="8"/>
  <c r="N17718" i="8"/>
  <c r="N17719" i="8"/>
  <c r="N17720" i="8"/>
  <c r="N17721" i="8"/>
  <c r="N17722" i="8"/>
  <c r="N17723" i="8"/>
  <c r="N17724" i="8"/>
  <c r="N17725" i="8"/>
  <c r="N17726" i="8"/>
  <c r="N17727" i="8"/>
  <c r="N17728" i="8"/>
  <c r="N17729" i="8"/>
  <c r="N17730" i="8"/>
  <c r="N17731" i="8"/>
  <c r="N17732" i="8"/>
  <c r="N17733" i="8"/>
  <c r="N17734" i="8"/>
  <c r="N17735" i="8"/>
  <c r="N17736" i="8"/>
  <c r="N17737" i="8"/>
  <c r="N17738" i="8"/>
  <c r="N17739" i="8"/>
  <c r="N17740" i="8"/>
  <c r="N17741" i="8"/>
  <c r="N17742" i="8"/>
  <c r="N17743" i="8"/>
  <c r="N17744" i="8"/>
  <c r="N17745" i="8"/>
  <c r="N17746" i="8"/>
  <c r="N17747" i="8"/>
  <c r="N17748" i="8"/>
  <c r="N17749" i="8"/>
  <c r="N17750" i="8"/>
  <c r="N17751" i="8"/>
  <c r="N17752" i="8"/>
  <c r="N17753" i="8"/>
  <c r="N17754" i="8"/>
  <c r="N17755" i="8"/>
  <c r="N17756" i="8"/>
  <c r="N17757" i="8"/>
  <c r="N17758" i="8"/>
  <c r="N17759" i="8"/>
  <c r="N17760" i="8"/>
  <c r="N17761" i="8"/>
  <c r="N17762" i="8"/>
  <c r="N17763" i="8"/>
  <c r="N17764" i="8"/>
  <c r="N17765" i="8"/>
  <c r="N17766" i="8"/>
  <c r="N17767" i="8"/>
  <c r="N17768" i="8"/>
  <c r="N17769" i="8"/>
  <c r="N17770" i="8"/>
  <c r="N17771" i="8"/>
  <c r="N17772" i="8"/>
  <c r="N17773" i="8"/>
  <c r="N17774" i="8"/>
  <c r="N17775" i="8"/>
  <c r="N17776" i="8"/>
  <c r="N17777" i="8"/>
  <c r="N17778" i="8"/>
  <c r="N17779" i="8"/>
  <c r="N17780" i="8"/>
  <c r="N17781" i="8"/>
  <c r="N17782" i="8"/>
  <c r="N17783" i="8"/>
  <c r="N17784" i="8"/>
  <c r="N17785" i="8"/>
  <c r="N17786" i="8"/>
  <c r="N17787" i="8"/>
  <c r="N17788" i="8"/>
  <c r="N17789" i="8"/>
  <c r="N17790" i="8"/>
  <c r="N17791" i="8"/>
  <c r="N17792" i="8"/>
  <c r="N17793" i="8"/>
  <c r="N17794" i="8"/>
  <c r="N17795" i="8"/>
  <c r="N17796" i="8"/>
  <c r="N17797" i="8"/>
  <c r="N17798" i="8"/>
  <c r="N17799" i="8"/>
  <c r="N17800" i="8"/>
  <c r="N17801" i="8"/>
  <c r="N17802" i="8"/>
  <c r="N17803" i="8"/>
  <c r="N17804" i="8"/>
  <c r="N17805" i="8"/>
  <c r="N17806" i="8"/>
  <c r="N17807" i="8"/>
  <c r="N17808" i="8"/>
  <c r="N17809" i="8"/>
  <c r="N17810" i="8"/>
  <c r="N17811" i="8"/>
  <c r="N17812" i="8"/>
  <c r="N17813" i="8"/>
  <c r="N17814" i="8"/>
  <c r="N17815" i="8"/>
  <c r="N17816" i="8"/>
  <c r="N17817" i="8"/>
  <c r="N17818" i="8"/>
  <c r="N17819" i="8"/>
  <c r="N17820" i="8"/>
  <c r="N17821" i="8"/>
  <c r="N17822" i="8"/>
  <c r="N17823" i="8"/>
  <c r="N17824" i="8"/>
  <c r="N17825" i="8"/>
  <c r="N17826" i="8"/>
  <c r="N17827" i="8"/>
  <c r="N17828" i="8"/>
  <c r="N17829" i="8"/>
  <c r="N17830" i="8"/>
  <c r="N17831" i="8"/>
  <c r="N17832" i="8"/>
  <c r="N17833" i="8"/>
  <c r="N17834" i="8"/>
  <c r="N17835" i="8"/>
  <c r="N17836" i="8"/>
  <c r="N17837" i="8"/>
  <c r="N17838" i="8"/>
  <c r="N17839" i="8"/>
  <c r="N17840" i="8"/>
  <c r="N17841" i="8"/>
  <c r="N17842" i="8"/>
  <c r="N17843" i="8"/>
  <c r="N17844" i="8"/>
  <c r="N17845" i="8"/>
  <c r="N17846" i="8"/>
  <c r="N17847" i="8"/>
  <c r="N17848" i="8"/>
  <c r="N17849" i="8"/>
  <c r="N17850" i="8"/>
  <c r="N17851" i="8"/>
  <c r="N17852" i="8"/>
  <c r="N17853" i="8"/>
  <c r="N17854" i="8"/>
  <c r="N17855" i="8"/>
  <c r="N17856" i="8"/>
  <c r="N17857" i="8"/>
  <c r="N17858" i="8"/>
  <c r="N17859" i="8"/>
  <c r="N17860" i="8"/>
  <c r="N17861" i="8"/>
  <c r="N17862" i="8"/>
  <c r="N17863" i="8"/>
  <c r="N17864" i="8"/>
  <c r="N17865" i="8"/>
  <c r="N17866" i="8"/>
  <c r="N17867" i="8"/>
  <c r="N17868" i="8"/>
  <c r="N17869" i="8"/>
  <c r="N17870" i="8"/>
  <c r="N17871" i="8"/>
  <c r="N17872" i="8"/>
  <c r="N17873" i="8"/>
  <c r="N17874" i="8"/>
  <c r="N17875" i="8"/>
  <c r="N17876" i="8"/>
  <c r="N17877" i="8"/>
  <c r="N17878" i="8"/>
  <c r="N17879" i="8"/>
  <c r="N17880" i="8"/>
  <c r="N17881" i="8"/>
  <c r="N17882" i="8"/>
  <c r="N17883" i="8"/>
  <c r="N17884" i="8"/>
  <c r="N17885" i="8"/>
  <c r="N17886" i="8"/>
  <c r="N17887" i="8"/>
  <c r="N17888" i="8"/>
  <c r="N17889" i="8"/>
  <c r="N17890" i="8"/>
  <c r="N17891" i="8"/>
  <c r="N17892" i="8"/>
  <c r="N17893" i="8"/>
  <c r="N17894" i="8"/>
  <c r="N17895" i="8"/>
  <c r="N17896" i="8"/>
  <c r="N17897" i="8"/>
  <c r="N17898" i="8"/>
  <c r="N17899" i="8"/>
  <c r="N17900" i="8"/>
  <c r="N17901" i="8"/>
  <c r="N17902" i="8"/>
  <c r="N17903" i="8"/>
  <c r="N17904" i="8"/>
  <c r="N17905" i="8"/>
  <c r="N17906" i="8"/>
  <c r="N17907" i="8"/>
  <c r="N17908" i="8"/>
  <c r="N17909" i="8"/>
  <c r="N17910" i="8"/>
  <c r="N17911" i="8"/>
  <c r="N17912" i="8"/>
  <c r="N17913" i="8"/>
  <c r="N17914" i="8"/>
  <c r="N17915" i="8"/>
  <c r="N17916" i="8"/>
  <c r="N17917" i="8"/>
  <c r="N17918" i="8"/>
  <c r="N17919" i="8"/>
  <c r="N17920" i="8"/>
  <c r="N17921" i="8"/>
  <c r="N17922" i="8"/>
  <c r="N17923" i="8"/>
  <c r="N17924" i="8"/>
  <c r="N17925" i="8"/>
  <c r="N17926" i="8"/>
  <c r="N17927" i="8"/>
  <c r="N17928" i="8"/>
  <c r="N17929" i="8"/>
  <c r="N17930" i="8"/>
  <c r="N17931" i="8"/>
  <c r="N17932" i="8"/>
  <c r="N17933" i="8"/>
  <c r="N17934" i="8"/>
  <c r="N17935" i="8"/>
  <c r="N17936" i="8"/>
  <c r="N17937" i="8"/>
  <c r="N17938" i="8"/>
  <c r="N17939" i="8"/>
  <c r="N17940" i="8"/>
  <c r="N17941" i="8"/>
  <c r="N17942" i="8"/>
  <c r="N17943" i="8"/>
  <c r="N17944" i="8"/>
  <c r="N17945" i="8"/>
  <c r="N17946" i="8"/>
  <c r="N17947" i="8"/>
  <c r="N17948" i="8"/>
  <c r="N17949" i="8"/>
  <c r="N17950" i="8"/>
  <c r="N17951" i="8"/>
  <c r="N17952" i="8"/>
  <c r="N17953" i="8"/>
  <c r="N17954" i="8"/>
  <c r="N17955" i="8"/>
  <c r="N17956" i="8"/>
  <c r="N17957" i="8"/>
  <c r="N17958" i="8"/>
  <c r="N17959" i="8"/>
  <c r="N17960" i="8"/>
  <c r="N17961" i="8"/>
  <c r="N17962" i="8"/>
  <c r="N17963" i="8"/>
  <c r="N17964" i="8"/>
  <c r="N17965" i="8"/>
  <c r="N17966" i="8"/>
  <c r="N17967" i="8"/>
  <c r="N17968" i="8"/>
  <c r="N17969" i="8"/>
  <c r="N17970" i="8"/>
  <c r="N17971" i="8"/>
  <c r="N17972" i="8"/>
  <c r="N17973" i="8"/>
  <c r="N17974" i="8"/>
  <c r="N17975" i="8"/>
  <c r="N17976" i="8"/>
  <c r="N17977" i="8"/>
  <c r="N17978" i="8"/>
  <c r="N17979" i="8"/>
  <c r="N17980" i="8"/>
  <c r="N17981" i="8"/>
  <c r="N17982" i="8"/>
  <c r="N17983" i="8"/>
  <c r="N17984" i="8"/>
  <c r="N17985" i="8"/>
  <c r="N17986" i="8"/>
  <c r="N17987" i="8"/>
  <c r="N17988" i="8"/>
  <c r="N17989" i="8"/>
  <c r="N17990" i="8"/>
  <c r="N17991" i="8"/>
  <c r="N17992" i="8"/>
  <c r="N17993" i="8"/>
  <c r="N17994" i="8"/>
  <c r="N17995" i="8"/>
  <c r="N17996" i="8"/>
  <c r="N17997" i="8"/>
  <c r="N17998" i="8"/>
  <c r="N17999" i="8"/>
  <c r="N18000" i="8"/>
  <c r="N18001" i="8"/>
  <c r="N18002" i="8"/>
  <c r="N18003" i="8"/>
  <c r="N18004" i="8"/>
  <c r="N18005" i="8"/>
  <c r="N18006" i="8"/>
  <c r="N18007" i="8"/>
  <c r="N18008" i="8"/>
  <c r="N18009" i="8"/>
  <c r="N18010" i="8"/>
  <c r="N18011" i="8"/>
  <c r="N18012" i="8"/>
  <c r="N18013" i="8"/>
  <c r="N18014" i="8"/>
  <c r="N18015" i="8"/>
  <c r="N18016" i="8"/>
  <c r="N18017" i="8"/>
  <c r="N18018" i="8"/>
  <c r="N18019" i="8"/>
  <c r="N18020" i="8"/>
  <c r="N18021" i="8"/>
  <c r="N18022" i="8"/>
  <c r="N18023" i="8"/>
  <c r="N18024" i="8"/>
  <c r="N18025" i="8"/>
  <c r="N18026" i="8"/>
  <c r="N18027" i="8"/>
  <c r="N18028" i="8"/>
  <c r="N18029" i="8"/>
  <c r="N18030" i="8"/>
  <c r="N18031" i="8"/>
  <c r="N18032" i="8"/>
  <c r="N18033" i="8"/>
  <c r="N18034" i="8"/>
  <c r="N18035" i="8"/>
  <c r="N18036" i="8"/>
  <c r="N18037" i="8"/>
  <c r="N18038" i="8"/>
  <c r="N18039" i="8"/>
  <c r="N18040" i="8"/>
  <c r="N18041" i="8"/>
  <c r="N18042" i="8"/>
  <c r="N18043" i="8"/>
  <c r="N18044" i="8"/>
  <c r="N18045" i="8"/>
  <c r="N18046" i="8"/>
  <c r="N18047" i="8"/>
  <c r="N18048" i="8"/>
  <c r="N18049" i="8"/>
  <c r="N18050" i="8"/>
  <c r="N18051" i="8"/>
  <c r="N18052" i="8"/>
  <c r="N18053" i="8"/>
  <c r="N18054" i="8"/>
  <c r="N18055" i="8"/>
  <c r="N18056" i="8"/>
  <c r="N18057" i="8"/>
  <c r="N18058" i="8"/>
  <c r="N18059" i="8"/>
  <c r="N18060" i="8"/>
  <c r="N18061" i="8"/>
  <c r="N18062" i="8"/>
  <c r="N18063" i="8"/>
  <c r="N18064" i="8"/>
  <c r="N18065" i="8"/>
  <c r="N18066" i="8"/>
  <c r="N18067" i="8"/>
  <c r="N18068" i="8"/>
  <c r="N18069" i="8"/>
  <c r="N18070" i="8"/>
  <c r="N18071" i="8"/>
  <c r="N18072" i="8"/>
  <c r="N18073" i="8"/>
  <c r="N18074" i="8"/>
  <c r="N18075" i="8"/>
  <c r="N18076" i="8"/>
  <c r="N18077" i="8"/>
  <c r="N18078" i="8"/>
  <c r="N18079" i="8"/>
  <c r="N18080" i="8"/>
  <c r="N18081" i="8"/>
  <c r="N18082" i="8"/>
  <c r="N18083" i="8"/>
  <c r="N18084" i="8"/>
  <c r="N18085" i="8"/>
  <c r="N18086" i="8"/>
  <c r="N18087" i="8"/>
  <c r="N18088" i="8"/>
  <c r="N18089" i="8"/>
  <c r="N18090" i="8"/>
  <c r="N18091" i="8"/>
  <c r="N18092" i="8"/>
  <c r="N18093" i="8"/>
  <c r="N18094" i="8"/>
  <c r="N18095" i="8"/>
  <c r="N18096" i="8"/>
  <c r="N18097" i="8"/>
  <c r="N18098" i="8"/>
  <c r="N18099" i="8"/>
  <c r="N18100" i="8"/>
  <c r="N18101" i="8"/>
  <c r="N18102" i="8"/>
  <c r="N18103" i="8"/>
  <c r="N18104" i="8"/>
  <c r="N18105" i="8"/>
  <c r="N18106" i="8"/>
  <c r="N18107" i="8"/>
  <c r="N18108" i="8"/>
  <c r="N18109" i="8"/>
  <c r="N18110" i="8"/>
  <c r="N18111" i="8"/>
  <c r="N18112" i="8"/>
  <c r="N18113" i="8"/>
  <c r="N18114" i="8"/>
  <c r="N18115" i="8"/>
  <c r="N18116" i="8"/>
  <c r="N18117" i="8"/>
  <c r="N18118" i="8"/>
  <c r="N18119" i="8"/>
  <c r="N18120" i="8"/>
  <c r="N18121" i="8"/>
  <c r="N18122" i="8"/>
  <c r="N18123" i="8"/>
  <c r="N18124" i="8"/>
  <c r="N18125" i="8"/>
  <c r="N18126" i="8"/>
  <c r="N18127" i="8"/>
  <c r="N18128" i="8"/>
  <c r="N18129" i="8"/>
  <c r="N18130" i="8"/>
  <c r="N18131" i="8"/>
  <c r="N18132" i="8"/>
  <c r="N18133" i="8"/>
  <c r="N18134" i="8"/>
  <c r="N18135" i="8"/>
  <c r="N18136" i="8"/>
  <c r="N18137" i="8"/>
  <c r="N18138" i="8"/>
  <c r="N18139" i="8"/>
  <c r="N18140" i="8"/>
  <c r="N18141" i="8"/>
  <c r="N18142" i="8"/>
  <c r="N18143" i="8"/>
  <c r="N18144" i="8"/>
  <c r="N18145" i="8"/>
  <c r="N18146" i="8"/>
  <c r="N18147" i="8"/>
  <c r="N18148" i="8"/>
  <c r="N18149" i="8"/>
  <c r="N18150" i="8"/>
  <c r="N18151" i="8"/>
  <c r="N18152" i="8"/>
  <c r="N18153" i="8"/>
  <c r="N18154" i="8"/>
  <c r="N18155" i="8"/>
  <c r="N18156" i="8"/>
  <c r="N18157" i="8"/>
  <c r="N18158" i="8"/>
  <c r="N18159" i="8"/>
  <c r="N18160" i="8"/>
  <c r="N18161" i="8"/>
  <c r="N18162" i="8"/>
  <c r="N18163" i="8"/>
  <c r="N18164" i="8"/>
  <c r="N18165" i="8"/>
  <c r="N18166" i="8"/>
  <c r="N18167" i="8"/>
  <c r="N18168" i="8"/>
  <c r="N18169" i="8"/>
  <c r="N18170" i="8"/>
  <c r="N18171" i="8"/>
  <c r="N18172" i="8"/>
  <c r="N18173" i="8"/>
  <c r="N18174" i="8"/>
  <c r="N18175" i="8"/>
  <c r="N18176" i="8"/>
  <c r="N18177" i="8"/>
  <c r="N18178" i="8"/>
  <c r="N18179" i="8"/>
  <c r="N18180" i="8"/>
  <c r="N18181" i="8"/>
  <c r="N18182" i="8"/>
  <c r="N18183" i="8"/>
  <c r="N18184" i="8"/>
  <c r="N18185" i="8"/>
  <c r="N18186" i="8"/>
  <c r="N18187" i="8"/>
  <c r="N18188" i="8"/>
  <c r="N18189" i="8"/>
  <c r="N18190" i="8"/>
  <c r="N18191" i="8"/>
  <c r="N18192" i="8"/>
  <c r="N18193" i="8"/>
  <c r="N18194" i="8"/>
  <c r="N18195" i="8"/>
  <c r="N18196" i="8"/>
  <c r="N18197" i="8"/>
  <c r="N18198" i="8"/>
  <c r="N18199" i="8"/>
  <c r="N18200" i="8"/>
  <c r="N18201" i="8"/>
  <c r="N18202" i="8"/>
  <c r="N18203" i="8"/>
  <c r="N18204" i="8"/>
  <c r="N18205" i="8"/>
  <c r="N18206" i="8"/>
  <c r="N18207" i="8"/>
  <c r="N18208" i="8"/>
  <c r="N18209" i="8"/>
  <c r="N18210" i="8"/>
  <c r="N18211" i="8"/>
  <c r="N18212" i="8"/>
  <c r="N18213" i="8"/>
  <c r="N18214" i="8"/>
  <c r="N18215" i="8"/>
  <c r="N18216" i="8"/>
  <c r="N18217" i="8"/>
  <c r="N18218" i="8"/>
  <c r="N18219" i="8"/>
  <c r="N18220" i="8"/>
  <c r="N18221" i="8"/>
  <c r="N18222" i="8"/>
  <c r="N18223" i="8"/>
  <c r="N18224" i="8"/>
  <c r="N18225" i="8"/>
  <c r="N18226" i="8"/>
  <c r="N18227" i="8"/>
  <c r="N18228" i="8"/>
  <c r="N18229" i="8"/>
  <c r="N18230" i="8"/>
  <c r="N18231" i="8"/>
  <c r="N18232" i="8"/>
  <c r="N18233" i="8"/>
  <c r="N18234" i="8"/>
  <c r="N18235" i="8"/>
  <c r="N18236" i="8"/>
  <c r="N18237" i="8"/>
  <c r="N18238" i="8"/>
  <c r="N18239" i="8"/>
  <c r="N18240" i="8"/>
  <c r="N18241" i="8"/>
  <c r="N18242" i="8"/>
  <c r="N18243" i="8"/>
  <c r="N18244" i="8"/>
  <c r="N18245" i="8"/>
  <c r="N18246" i="8"/>
  <c r="N18247" i="8"/>
  <c r="N18248" i="8"/>
  <c r="N18249" i="8"/>
  <c r="N18250" i="8"/>
  <c r="N18251" i="8"/>
  <c r="N2" i="8"/>
  <c r="C40" i="8"/>
  <c r="C39" i="8"/>
  <c r="C38" i="8"/>
  <c r="C35" i="8"/>
  <c r="C34" i="8"/>
  <c r="C32" i="8"/>
  <c r="M2" i="8"/>
  <c r="M3" i="8"/>
  <c r="M4" i="8"/>
  <c r="M5" i="8"/>
  <c r="M6" i="8"/>
  <c r="M7" i="8"/>
  <c r="M8" i="8"/>
  <c r="M9" i="8"/>
  <c r="M10" i="8"/>
  <c r="M11" i="8"/>
  <c r="M12" i="8"/>
  <c r="M13" i="8"/>
  <c r="M14" i="8"/>
  <c r="M15" i="8"/>
  <c r="M16" i="8"/>
  <c r="M17" i="8"/>
  <c r="M18" i="8"/>
  <c r="M19" i="8"/>
  <c r="M20" i="8"/>
  <c r="M21" i="8"/>
  <c r="M22" i="8"/>
  <c r="M23" i="8"/>
  <c r="M24" i="8"/>
  <c r="M25" i="8"/>
  <c r="M26" i="8"/>
  <c r="M27" i="8"/>
  <c r="M28" i="8"/>
  <c r="M29" i="8"/>
  <c r="M30" i="8"/>
  <c r="M31" i="8"/>
  <c r="M32" i="8"/>
  <c r="M33" i="8"/>
  <c r="M34" i="8"/>
  <c r="M35" i="8"/>
  <c r="M36" i="8"/>
  <c r="M37" i="8"/>
  <c r="M38" i="8"/>
  <c r="M39" i="8"/>
  <c r="M40" i="8"/>
  <c r="M41" i="8"/>
  <c r="M42" i="8"/>
  <c r="M43" i="8"/>
  <c r="M44" i="8"/>
  <c r="M45" i="8"/>
  <c r="M46" i="8"/>
  <c r="M47" i="8"/>
  <c r="M48" i="8"/>
  <c r="M49" i="8"/>
  <c r="M50" i="8"/>
  <c r="M51" i="8"/>
  <c r="M52" i="8"/>
  <c r="M53" i="8"/>
  <c r="M54" i="8"/>
  <c r="M55" i="8"/>
  <c r="M56" i="8"/>
  <c r="M57" i="8"/>
  <c r="M58" i="8"/>
  <c r="M59" i="8"/>
  <c r="M60" i="8"/>
  <c r="M61" i="8"/>
  <c r="M62" i="8"/>
  <c r="M63" i="8"/>
  <c r="M64" i="8"/>
  <c r="M65" i="8"/>
  <c r="M66" i="8"/>
  <c r="M67" i="8"/>
  <c r="M68" i="8"/>
  <c r="M69" i="8"/>
  <c r="M70" i="8"/>
  <c r="M71" i="8"/>
  <c r="M72" i="8"/>
  <c r="M73" i="8"/>
  <c r="M74" i="8"/>
  <c r="M75" i="8"/>
  <c r="M76" i="8"/>
  <c r="M77" i="8"/>
  <c r="M78" i="8"/>
  <c r="M79" i="8"/>
  <c r="M80" i="8"/>
  <c r="M81" i="8"/>
  <c r="M82" i="8"/>
  <c r="M83" i="8"/>
  <c r="M84" i="8"/>
  <c r="M85" i="8"/>
  <c r="M86" i="8"/>
  <c r="M87" i="8"/>
  <c r="M88" i="8"/>
  <c r="M89" i="8"/>
  <c r="M90" i="8"/>
  <c r="M91" i="8"/>
  <c r="M92" i="8"/>
  <c r="M93" i="8"/>
  <c r="M94" i="8"/>
  <c r="M95" i="8"/>
  <c r="M96" i="8"/>
  <c r="M97" i="8"/>
  <c r="M98" i="8"/>
  <c r="M99" i="8"/>
  <c r="M100" i="8"/>
  <c r="M101" i="8"/>
  <c r="M102" i="8"/>
  <c r="M103" i="8"/>
  <c r="M104" i="8"/>
  <c r="M105" i="8"/>
  <c r="M106" i="8"/>
  <c r="M107" i="8"/>
  <c r="M108" i="8"/>
  <c r="M109" i="8"/>
  <c r="M110" i="8"/>
  <c r="M111" i="8"/>
  <c r="M112" i="8"/>
  <c r="M113" i="8"/>
  <c r="M114" i="8"/>
  <c r="M115" i="8"/>
  <c r="M116" i="8"/>
  <c r="M117" i="8"/>
  <c r="M118" i="8"/>
  <c r="M119" i="8"/>
  <c r="M120" i="8"/>
  <c r="M121" i="8"/>
  <c r="M122" i="8"/>
  <c r="M123" i="8"/>
  <c r="M124" i="8"/>
  <c r="M125" i="8"/>
  <c r="M126" i="8"/>
  <c r="M127" i="8"/>
  <c r="M128" i="8"/>
  <c r="M129" i="8"/>
  <c r="M130" i="8"/>
  <c r="M131" i="8"/>
  <c r="M132" i="8"/>
  <c r="M133" i="8"/>
  <c r="M134" i="8"/>
  <c r="M135" i="8"/>
  <c r="M136" i="8"/>
  <c r="M137" i="8"/>
  <c r="M138" i="8"/>
  <c r="M139" i="8"/>
  <c r="M140" i="8"/>
  <c r="M141" i="8"/>
  <c r="M142" i="8"/>
  <c r="M143" i="8"/>
  <c r="M144" i="8"/>
  <c r="M145" i="8"/>
  <c r="M146" i="8"/>
  <c r="M147" i="8"/>
  <c r="M148" i="8"/>
  <c r="M149" i="8"/>
  <c r="M150" i="8"/>
  <c r="M151" i="8"/>
  <c r="M152" i="8"/>
  <c r="M153" i="8"/>
  <c r="M154" i="8"/>
  <c r="M155" i="8"/>
  <c r="M156" i="8"/>
  <c r="M157" i="8"/>
  <c r="M158" i="8"/>
  <c r="M159" i="8"/>
  <c r="M160" i="8"/>
  <c r="M161" i="8"/>
  <c r="M162" i="8"/>
  <c r="M163" i="8"/>
  <c r="M164" i="8"/>
  <c r="M165" i="8"/>
  <c r="M166" i="8"/>
  <c r="M167" i="8"/>
  <c r="M168" i="8"/>
  <c r="M169" i="8"/>
  <c r="M170" i="8"/>
  <c r="M171" i="8"/>
  <c r="M172" i="8"/>
  <c r="M173" i="8"/>
  <c r="M174" i="8"/>
  <c r="M175" i="8"/>
  <c r="M176" i="8"/>
  <c r="M177" i="8"/>
  <c r="M178" i="8"/>
  <c r="M179" i="8"/>
  <c r="M180" i="8"/>
  <c r="M181" i="8"/>
  <c r="M182" i="8"/>
  <c r="M183" i="8"/>
  <c r="M184" i="8"/>
  <c r="M185" i="8"/>
  <c r="M186" i="8"/>
  <c r="M187" i="8"/>
  <c r="M188" i="8"/>
  <c r="M189" i="8"/>
  <c r="M190" i="8"/>
  <c r="M191" i="8"/>
  <c r="M192" i="8"/>
  <c r="M193" i="8"/>
  <c r="M194" i="8"/>
  <c r="M195" i="8"/>
  <c r="M196" i="8"/>
  <c r="M197" i="8"/>
  <c r="M198" i="8"/>
  <c r="M199" i="8"/>
  <c r="M200" i="8"/>
  <c r="M201" i="8"/>
  <c r="M202" i="8"/>
  <c r="M203" i="8"/>
  <c r="M204" i="8"/>
  <c r="M205" i="8"/>
  <c r="M206" i="8"/>
  <c r="M207" i="8"/>
  <c r="M208" i="8"/>
  <c r="M209" i="8"/>
  <c r="M210" i="8"/>
  <c r="M211" i="8"/>
  <c r="M212" i="8"/>
  <c r="M213" i="8"/>
  <c r="M214" i="8"/>
  <c r="M215" i="8"/>
  <c r="M216" i="8"/>
  <c r="M217" i="8"/>
  <c r="M218" i="8"/>
  <c r="M219" i="8"/>
  <c r="M220" i="8"/>
  <c r="M221" i="8"/>
  <c r="M222" i="8"/>
  <c r="M223" i="8"/>
  <c r="M224" i="8"/>
  <c r="M225" i="8"/>
  <c r="M226" i="8"/>
  <c r="M227" i="8"/>
  <c r="M228" i="8"/>
  <c r="M229" i="8"/>
  <c r="M230" i="8"/>
  <c r="M231" i="8"/>
  <c r="M232" i="8"/>
  <c r="M233" i="8"/>
  <c r="M234" i="8"/>
  <c r="M235" i="8"/>
  <c r="M236" i="8"/>
  <c r="M237" i="8"/>
  <c r="M238" i="8"/>
  <c r="M239" i="8"/>
  <c r="M240" i="8"/>
  <c r="M241" i="8"/>
  <c r="M242" i="8"/>
  <c r="M243" i="8"/>
  <c r="M244" i="8"/>
  <c r="M245" i="8"/>
  <c r="M246" i="8"/>
  <c r="M247" i="8"/>
  <c r="M248" i="8"/>
  <c r="M249" i="8"/>
  <c r="M250" i="8"/>
  <c r="M251" i="8"/>
  <c r="M252" i="8"/>
  <c r="M253" i="8"/>
  <c r="M254" i="8"/>
  <c r="M255" i="8"/>
  <c r="M256" i="8"/>
  <c r="M257" i="8"/>
  <c r="M258" i="8"/>
  <c r="M259" i="8"/>
  <c r="M260" i="8"/>
  <c r="M261" i="8"/>
  <c r="M262" i="8"/>
  <c r="M263" i="8"/>
  <c r="M264" i="8"/>
  <c r="M265" i="8"/>
  <c r="M266" i="8"/>
  <c r="M267" i="8"/>
  <c r="M268" i="8"/>
  <c r="M269" i="8"/>
  <c r="M270" i="8"/>
  <c r="M271" i="8"/>
  <c r="M272" i="8"/>
  <c r="M273" i="8"/>
  <c r="M274" i="8"/>
  <c r="M275" i="8"/>
  <c r="M276" i="8"/>
  <c r="M277" i="8"/>
  <c r="M278" i="8"/>
  <c r="M279" i="8"/>
  <c r="M280" i="8"/>
  <c r="M281" i="8"/>
  <c r="M282" i="8"/>
  <c r="M283" i="8"/>
  <c r="M284" i="8"/>
  <c r="M285" i="8"/>
  <c r="M286" i="8"/>
  <c r="M287" i="8"/>
  <c r="M288" i="8"/>
  <c r="M289" i="8"/>
  <c r="M290" i="8"/>
  <c r="M291" i="8"/>
  <c r="M292" i="8"/>
  <c r="M293" i="8"/>
  <c r="M294" i="8"/>
  <c r="M295" i="8"/>
  <c r="M296" i="8"/>
  <c r="M297" i="8"/>
  <c r="M298" i="8"/>
  <c r="M299" i="8"/>
  <c r="M300" i="8"/>
  <c r="M301" i="8"/>
  <c r="M302" i="8"/>
  <c r="M303" i="8"/>
  <c r="M304" i="8"/>
  <c r="M305" i="8"/>
  <c r="M306" i="8"/>
  <c r="M307" i="8"/>
  <c r="M308" i="8"/>
  <c r="M309" i="8"/>
  <c r="M310" i="8"/>
  <c r="M311" i="8"/>
  <c r="M312" i="8"/>
  <c r="M313" i="8"/>
  <c r="M314" i="8"/>
  <c r="M315" i="8"/>
  <c r="M316" i="8"/>
  <c r="M317" i="8"/>
  <c r="M318" i="8"/>
  <c r="M319" i="8"/>
  <c r="M320" i="8"/>
  <c r="M321" i="8"/>
  <c r="M322" i="8"/>
  <c r="M323" i="8"/>
  <c r="M324" i="8"/>
  <c r="M325" i="8"/>
  <c r="M326" i="8"/>
  <c r="M327" i="8"/>
  <c r="M328" i="8"/>
  <c r="M329" i="8"/>
  <c r="M330" i="8"/>
  <c r="M331" i="8"/>
  <c r="M332" i="8"/>
  <c r="M333" i="8"/>
  <c r="M334" i="8"/>
  <c r="M335" i="8"/>
  <c r="M336" i="8"/>
  <c r="M337" i="8"/>
  <c r="M338" i="8"/>
  <c r="M339" i="8"/>
  <c r="M340" i="8"/>
  <c r="M341" i="8"/>
  <c r="M342" i="8"/>
  <c r="M343" i="8"/>
  <c r="M344" i="8"/>
  <c r="M345" i="8"/>
  <c r="M346" i="8"/>
  <c r="M347" i="8"/>
  <c r="M348" i="8"/>
  <c r="M349" i="8"/>
  <c r="M350" i="8"/>
  <c r="M351" i="8"/>
  <c r="M352" i="8"/>
  <c r="M353" i="8"/>
  <c r="M354" i="8"/>
  <c r="M355" i="8"/>
  <c r="M356" i="8"/>
  <c r="M357" i="8"/>
  <c r="M358" i="8"/>
  <c r="M359" i="8"/>
  <c r="M360" i="8"/>
  <c r="M361" i="8"/>
  <c r="M362" i="8"/>
  <c r="M363" i="8"/>
  <c r="M364" i="8"/>
  <c r="M365" i="8"/>
  <c r="M366" i="8"/>
  <c r="M367" i="8"/>
  <c r="M368" i="8"/>
  <c r="M369" i="8"/>
  <c r="M370" i="8"/>
  <c r="M371" i="8"/>
  <c r="M372" i="8"/>
  <c r="M373" i="8"/>
  <c r="M374" i="8"/>
  <c r="M375" i="8"/>
  <c r="M376" i="8"/>
  <c r="M377" i="8"/>
  <c r="M378" i="8"/>
  <c r="M379" i="8"/>
  <c r="M380" i="8"/>
  <c r="M381" i="8"/>
  <c r="M382" i="8"/>
  <c r="M383" i="8"/>
  <c r="M384" i="8"/>
  <c r="M385" i="8"/>
  <c r="M386" i="8"/>
  <c r="M387" i="8"/>
  <c r="M388" i="8"/>
  <c r="M389" i="8"/>
  <c r="M390" i="8"/>
  <c r="M391" i="8"/>
  <c r="M392" i="8"/>
  <c r="M393" i="8"/>
  <c r="M394" i="8"/>
  <c r="M395" i="8"/>
  <c r="M396" i="8"/>
  <c r="M397" i="8"/>
  <c r="M398" i="8"/>
  <c r="M399" i="8"/>
  <c r="M400" i="8"/>
  <c r="M401" i="8"/>
  <c r="M402" i="8"/>
  <c r="M403" i="8"/>
  <c r="M404" i="8"/>
  <c r="M405" i="8"/>
  <c r="M406" i="8"/>
  <c r="M407" i="8"/>
  <c r="M408" i="8"/>
  <c r="M409" i="8"/>
  <c r="M410" i="8"/>
  <c r="M411" i="8"/>
  <c r="M412" i="8"/>
  <c r="M413" i="8"/>
  <c r="M414" i="8"/>
  <c r="M415" i="8"/>
  <c r="M416" i="8"/>
  <c r="M417" i="8"/>
  <c r="M418" i="8"/>
  <c r="M419" i="8"/>
  <c r="M420" i="8"/>
  <c r="M421" i="8"/>
  <c r="M422" i="8"/>
  <c r="M423" i="8"/>
  <c r="M424" i="8"/>
  <c r="M425" i="8"/>
  <c r="M426" i="8"/>
  <c r="M427" i="8"/>
  <c r="M428" i="8"/>
  <c r="M429" i="8"/>
  <c r="M430" i="8"/>
  <c r="M431" i="8"/>
  <c r="M432" i="8"/>
  <c r="M433" i="8"/>
  <c r="M434" i="8"/>
  <c r="M435" i="8"/>
  <c r="M436" i="8"/>
  <c r="M437" i="8"/>
  <c r="M438" i="8"/>
  <c r="M439" i="8"/>
  <c r="M440" i="8"/>
  <c r="M441" i="8"/>
  <c r="M442" i="8"/>
  <c r="M443" i="8"/>
  <c r="M444" i="8"/>
  <c r="M445" i="8"/>
  <c r="M446" i="8"/>
  <c r="M447" i="8"/>
  <c r="M448" i="8"/>
  <c r="M449" i="8"/>
  <c r="M450" i="8"/>
  <c r="M451" i="8"/>
  <c r="M452" i="8"/>
  <c r="M453" i="8"/>
  <c r="M454" i="8"/>
  <c r="M455" i="8"/>
  <c r="M456" i="8"/>
  <c r="M457" i="8"/>
  <c r="M458" i="8"/>
  <c r="M459" i="8"/>
  <c r="M460" i="8"/>
  <c r="M461" i="8"/>
  <c r="M462" i="8"/>
  <c r="M463" i="8"/>
  <c r="M464" i="8"/>
  <c r="M465" i="8"/>
  <c r="M466" i="8"/>
  <c r="M467" i="8"/>
  <c r="M468" i="8"/>
  <c r="M469" i="8"/>
  <c r="M470" i="8"/>
  <c r="M471" i="8"/>
  <c r="M472" i="8"/>
  <c r="M473" i="8"/>
  <c r="M474" i="8"/>
  <c r="M475" i="8"/>
  <c r="M476" i="8"/>
  <c r="M477" i="8"/>
  <c r="M478" i="8"/>
  <c r="M479" i="8"/>
  <c r="M480" i="8"/>
  <c r="M481" i="8"/>
  <c r="M482" i="8"/>
  <c r="M483" i="8"/>
  <c r="M484" i="8"/>
  <c r="M485" i="8"/>
  <c r="M486" i="8"/>
  <c r="M487" i="8"/>
  <c r="M488" i="8"/>
  <c r="M489" i="8"/>
  <c r="M490" i="8"/>
  <c r="M491" i="8"/>
  <c r="M492" i="8"/>
  <c r="M493" i="8"/>
  <c r="M494" i="8"/>
  <c r="M495" i="8"/>
  <c r="M496" i="8"/>
  <c r="M497" i="8"/>
  <c r="M498" i="8"/>
  <c r="M499" i="8"/>
  <c r="M500" i="8"/>
  <c r="M501" i="8"/>
  <c r="M502" i="8"/>
  <c r="M503" i="8"/>
  <c r="M504" i="8"/>
  <c r="M505" i="8"/>
  <c r="M506" i="8"/>
  <c r="M507" i="8"/>
  <c r="M508" i="8"/>
  <c r="M509" i="8"/>
  <c r="M510" i="8"/>
  <c r="M511" i="8"/>
  <c r="M512" i="8"/>
  <c r="M513" i="8"/>
  <c r="M514" i="8"/>
  <c r="M515" i="8"/>
  <c r="M516" i="8"/>
  <c r="M517" i="8"/>
  <c r="M518" i="8"/>
  <c r="M519" i="8"/>
  <c r="M520" i="8"/>
  <c r="M521" i="8"/>
  <c r="M522" i="8"/>
  <c r="M523" i="8"/>
  <c r="M524" i="8"/>
  <c r="M525" i="8"/>
  <c r="M526" i="8"/>
  <c r="M527" i="8"/>
  <c r="M528" i="8"/>
  <c r="M529" i="8"/>
  <c r="M530" i="8"/>
  <c r="M531" i="8"/>
  <c r="M532" i="8"/>
  <c r="M533" i="8"/>
  <c r="M534" i="8"/>
  <c r="M535" i="8"/>
  <c r="M536" i="8"/>
  <c r="M537" i="8"/>
  <c r="M538" i="8"/>
  <c r="M539" i="8"/>
  <c r="M540" i="8"/>
  <c r="M541" i="8"/>
  <c r="M542" i="8"/>
  <c r="M543" i="8"/>
  <c r="M544" i="8"/>
  <c r="M545" i="8"/>
  <c r="M546" i="8"/>
  <c r="M547" i="8"/>
  <c r="M548" i="8"/>
  <c r="M549" i="8"/>
  <c r="M550" i="8"/>
  <c r="M551" i="8"/>
  <c r="M552" i="8"/>
  <c r="M553" i="8"/>
  <c r="M554" i="8"/>
  <c r="M555" i="8"/>
  <c r="M556" i="8"/>
  <c r="M557" i="8"/>
  <c r="M558" i="8"/>
  <c r="M559" i="8"/>
  <c r="M560" i="8"/>
  <c r="M561" i="8"/>
  <c r="M562" i="8"/>
  <c r="M563" i="8"/>
  <c r="M564" i="8"/>
  <c r="M565" i="8"/>
  <c r="M566" i="8"/>
  <c r="M567" i="8"/>
  <c r="M568" i="8"/>
  <c r="M569" i="8"/>
  <c r="M570" i="8"/>
  <c r="M571" i="8"/>
  <c r="M572" i="8"/>
  <c r="M573" i="8"/>
  <c r="M574" i="8"/>
  <c r="M575" i="8"/>
  <c r="M576" i="8"/>
  <c r="M577" i="8"/>
  <c r="M578" i="8"/>
  <c r="M579" i="8"/>
  <c r="M580" i="8"/>
  <c r="M581" i="8"/>
  <c r="M582" i="8"/>
  <c r="M583" i="8"/>
  <c r="M584" i="8"/>
  <c r="M585" i="8"/>
  <c r="M586" i="8"/>
  <c r="M587" i="8"/>
  <c r="M588" i="8"/>
  <c r="M589" i="8"/>
  <c r="M590" i="8"/>
  <c r="M591" i="8"/>
  <c r="M592" i="8"/>
  <c r="M593" i="8"/>
  <c r="M594" i="8"/>
  <c r="M595" i="8"/>
  <c r="M596" i="8"/>
  <c r="M597" i="8"/>
  <c r="M598" i="8"/>
  <c r="M599" i="8"/>
  <c r="M600" i="8"/>
  <c r="M601" i="8"/>
  <c r="M602" i="8"/>
  <c r="M603" i="8"/>
  <c r="M604" i="8"/>
  <c r="M605" i="8"/>
  <c r="M606" i="8"/>
  <c r="M607" i="8"/>
  <c r="M608" i="8"/>
  <c r="M609" i="8"/>
  <c r="M610" i="8"/>
  <c r="M611" i="8"/>
  <c r="M612" i="8"/>
  <c r="M613" i="8"/>
  <c r="M614" i="8"/>
  <c r="M615" i="8"/>
  <c r="M616" i="8"/>
  <c r="M617" i="8"/>
  <c r="M618" i="8"/>
  <c r="M619" i="8"/>
  <c r="M620" i="8"/>
  <c r="M621" i="8"/>
  <c r="M622" i="8"/>
  <c r="M623" i="8"/>
  <c r="M624" i="8"/>
  <c r="M625" i="8"/>
  <c r="M626" i="8"/>
  <c r="M627" i="8"/>
  <c r="M628" i="8"/>
  <c r="M629" i="8"/>
  <c r="M630" i="8"/>
  <c r="M631" i="8"/>
  <c r="M632" i="8"/>
  <c r="M633" i="8"/>
  <c r="M634" i="8"/>
  <c r="M635" i="8"/>
  <c r="M636" i="8"/>
  <c r="M637" i="8"/>
  <c r="M638" i="8"/>
  <c r="M639" i="8"/>
  <c r="M640" i="8"/>
  <c r="M641" i="8"/>
  <c r="M642" i="8"/>
  <c r="M643" i="8"/>
  <c r="M644" i="8"/>
  <c r="M645" i="8"/>
  <c r="M646" i="8"/>
  <c r="M647" i="8"/>
  <c r="M648" i="8"/>
  <c r="M649" i="8"/>
  <c r="M650" i="8"/>
  <c r="M651" i="8"/>
  <c r="M652" i="8"/>
  <c r="M653" i="8"/>
  <c r="M654" i="8"/>
  <c r="M655" i="8"/>
  <c r="M656" i="8"/>
  <c r="M657" i="8"/>
  <c r="M658" i="8"/>
  <c r="M659" i="8"/>
  <c r="M660" i="8"/>
  <c r="M661" i="8"/>
  <c r="M662" i="8"/>
  <c r="M663" i="8"/>
  <c r="M664" i="8"/>
  <c r="M665" i="8"/>
  <c r="M666" i="8"/>
  <c r="M667" i="8"/>
  <c r="M668" i="8"/>
  <c r="M669" i="8"/>
  <c r="M670" i="8"/>
  <c r="M671" i="8"/>
  <c r="M672" i="8"/>
  <c r="M673" i="8"/>
  <c r="M674" i="8"/>
  <c r="M675" i="8"/>
  <c r="M676" i="8"/>
  <c r="M677" i="8"/>
  <c r="M678" i="8"/>
  <c r="M679" i="8"/>
  <c r="M680" i="8"/>
  <c r="M681" i="8"/>
  <c r="M682" i="8"/>
  <c r="M683" i="8"/>
  <c r="M684" i="8"/>
  <c r="M685" i="8"/>
  <c r="M686" i="8"/>
  <c r="M687" i="8"/>
  <c r="M688" i="8"/>
  <c r="M689" i="8"/>
  <c r="M690" i="8"/>
  <c r="M691" i="8"/>
  <c r="M692" i="8"/>
  <c r="M693" i="8"/>
  <c r="M694" i="8"/>
  <c r="M695" i="8"/>
  <c r="M696" i="8"/>
  <c r="M697" i="8"/>
  <c r="M698" i="8"/>
  <c r="M699" i="8"/>
  <c r="M700" i="8"/>
  <c r="M701" i="8"/>
  <c r="M702" i="8"/>
  <c r="M703" i="8"/>
  <c r="M704" i="8"/>
  <c r="M705" i="8"/>
  <c r="M706" i="8"/>
  <c r="M707" i="8"/>
  <c r="M708" i="8"/>
  <c r="M709" i="8"/>
  <c r="M710" i="8"/>
  <c r="M711" i="8"/>
  <c r="M712" i="8"/>
  <c r="M713" i="8"/>
  <c r="M714" i="8"/>
  <c r="M715" i="8"/>
  <c r="M716" i="8"/>
  <c r="M717" i="8"/>
  <c r="M718" i="8"/>
  <c r="M719" i="8"/>
  <c r="M720" i="8"/>
  <c r="M721" i="8"/>
  <c r="M722" i="8"/>
  <c r="M723" i="8"/>
  <c r="M724" i="8"/>
  <c r="M725" i="8"/>
  <c r="M726" i="8"/>
  <c r="M727" i="8"/>
  <c r="M728" i="8"/>
  <c r="M729" i="8"/>
  <c r="M730" i="8"/>
  <c r="M731" i="8"/>
  <c r="M732" i="8"/>
  <c r="M733" i="8"/>
  <c r="M734" i="8"/>
  <c r="M735" i="8"/>
  <c r="M736" i="8"/>
  <c r="M737" i="8"/>
  <c r="M738" i="8"/>
  <c r="M739" i="8"/>
  <c r="M740" i="8"/>
  <c r="M741" i="8"/>
  <c r="M742" i="8"/>
  <c r="M743" i="8"/>
  <c r="M744" i="8"/>
  <c r="M745" i="8"/>
  <c r="M746" i="8"/>
  <c r="M747" i="8"/>
  <c r="M748" i="8"/>
  <c r="M749" i="8"/>
  <c r="M750" i="8"/>
  <c r="M751" i="8"/>
  <c r="M752" i="8"/>
  <c r="M753" i="8"/>
  <c r="M754" i="8"/>
  <c r="M755" i="8"/>
  <c r="M756" i="8"/>
  <c r="M757" i="8"/>
  <c r="M758" i="8"/>
  <c r="M759" i="8"/>
  <c r="M760" i="8"/>
  <c r="M761" i="8"/>
  <c r="M762" i="8"/>
  <c r="M763" i="8"/>
  <c r="M764" i="8"/>
  <c r="M765" i="8"/>
  <c r="M766" i="8"/>
  <c r="M767" i="8"/>
  <c r="M768" i="8"/>
  <c r="M769" i="8"/>
  <c r="M770" i="8"/>
  <c r="M771" i="8"/>
  <c r="M772" i="8"/>
  <c r="M773" i="8"/>
  <c r="M774" i="8"/>
  <c r="M775" i="8"/>
  <c r="M776" i="8"/>
  <c r="M777" i="8"/>
  <c r="M778" i="8"/>
  <c r="M779" i="8"/>
  <c r="M780" i="8"/>
  <c r="M781" i="8"/>
  <c r="M782" i="8"/>
  <c r="M783" i="8"/>
  <c r="M784" i="8"/>
  <c r="M785" i="8"/>
  <c r="M786" i="8"/>
  <c r="M787" i="8"/>
  <c r="M788" i="8"/>
  <c r="M789" i="8"/>
  <c r="M790" i="8"/>
  <c r="M791" i="8"/>
  <c r="M792" i="8"/>
  <c r="M793" i="8"/>
  <c r="M794" i="8"/>
  <c r="M795" i="8"/>
  <c r="M796" i="8"/>
  <c r="M797" i="8"/>
  <c r="M798" i="8"/>
  <c r="M799" i="8"/>
  <c r="M800" i="8"/>
  <c r="M801" i="8"/>
  <c r="M802" i="8"/>
  <c r="M803" i="8"/>
  <c r="M804" i="8"/>
  <c r="M805" i="8"/>
  <c r="M806" i="8"/>
  <c r="M807" i="8"/>
  <c r="M808" i="8"/>
  <c r="M809" i="8"/>
  <c r="M810" i="8"/>
  <c r="M811" i="8"/>
  <c r="M812" i="8"/>
  <c r="M813" i="8"/>
  <c r="M814" i="8"/>
  <c r="M815" i="8"/>
  <c r="M816" i="8"/>
  <c r="M817" i="8"/>
  <c r="M818" i="8"/>
  <c r="M819" i="8"/>
  <c r="M820" i="8"/>
  <c r="M821" i="8"/>
  <c r="M822" i="8"/>
  <c r="M823" i="8"/>
  <c r="M824" i="8"/>
  <c r="M825" i="8"/>
  <c r="M826" i="8"/>
  <c r="M827" i="8"/>
  <c r="M828" i="8"/>
  <c r="M829" i="8"/>
  <c r="M830" i="8"/>
  <c r="M831" i="8"/>
  <c r="M832" i="8"/>
  <c r="M833" i="8"/>
  <c r="M834" i="8"/>
  <c r="M835" i="8"/>
  <c r="M836" i="8"/>
  <c r="M837" i="8"/>
  <c r="M838" i="8"/>
  <c r="M839" i="8"/>
  <c r="M840" i="8"/>
  <c r="M841" i="8"/>
  <c r="M842" i="8"/>
  <c r="M843" i="8"/>
  <c r="M844" i="8"/>
  <c r="M845" i="8"/>
  <c r="M846" i="8"/>
  <c r="M847" i="8"/>
  <c r="M848" i="8"/>
  <c r="M849" i="8"/>
  <c r="M850" i="8"/>
  <c r="M851" i="8"/>
  <c r="M852" i="8"/>
  <c r="M853" i="8"/>
  <c r="M854" i="8"/>
  <c r="M855" i="8"/>
  <c r="M856" i="8"/>
  <c r="M857" i="8"/>
  <c r="M858" i="8"/>
  <c r="M859" i="8"/>
  <c r="M860" i="8"/>
  <c r="M861" i="8"/>
  <c r="M862" i="8"/>
  <c r="M863" i="8"/>
  <c r="M864" i="8"/>
  <c r="M865" i="8"/>
  <c r="M866" i="8"/>
  <c r="M867" i="8"/>
  <c r="M868" i="8"/>
  <c r="M869" i="8"/>
  <c r="M870" i="8"/>
  <c r="M871" i="8"/>
  <c r="M872" i="8"/>
  <c r="M873" i="8"/>
  <c r="M874" i="8"/>
  <c r="M875" i="8"/>
  <c r="M876" i="8"/>
  <c r="M877" i="8"/>
  <c r="M878" i="8"/>
  <c r="M879" i="8"/>
  <c r="M880" i="8"/>
  <c r="M881" i="8"/>
  <c r="M882" i="8"/>
  <c r="M883" i="8"/>
  <c r="M884" i="8"/>
  <c r="M885" i="8"/>
  <c r="M886" i="8"/>
  <c r="M887" i="8"/>
  <c r="M888" i="8"/>
  <c r="M889" i="8"/>
  <c r="M890" i="8"/>
  <c r="M891" i="8"/>
  <c r="M892" i="8"/>
  <c r="M893" i="8"/>
  <c r="M894" i="8"/>
  <c r="M895" i="8"/>
  <c r="M896" i="8"/>
  <c r="M897" i="8"/>
  <c r="M898" i="8"/>
  <c r="M899" i="8"/>
  <c r="M900" i="8"/>
  <c r="M901" i="8"/>
  <c r="M902" i="8"/>
  <c r="M903" i="8"/>
  <c r="M904" i="8"/>
  <c r="M905" i="8"/>
  <c r="M906" i="8"/>
  <c r="M907" i="8"/>
  <c r="M908" i="8"/>
  <c r="M909" i="8"/>
  <c r="M910" i="8"/>
  <c r="M911" i="8"/>
  <c r="M912" i="8"/>
  <c r="M913" i="8"/>
  <c r="M914" i="8"/>
  <c r="M915" i="8"/>
  <c r="M916" i="8"/>
  <c r="M917" i="8"/>
  <c r="M918" i="8"/>
  <c r="M919" i="8"/>
  <c r="M920" i="8"/>
  <c r="M921" i="8"/>
  <c r="M922" i="8"/>
  <c r="M923" i="8"/>
  <c r="M924" i="8"/>
  <c r="M925" i="8"/>
  <c r="M926" i="8"/>
  <c r="M927" i="8"/>
  <c r="M928" i="8"/>
  <c r="M929" i="8"/>
  <c r="M930" i="8"/>
  <c r="M931" i="8"/>
  <c r="M932" i="8"/>
  <c r="M933" i="8"/>
  <c r="M934" i="8"/>
  <c r="M935" i="8"/>
  <c r="M936" i="8"/>
  <c r="M937" i="8"/>
  <c r="M938" i="8"/>
  <c r="M939" i="8"/>
  <c r="M940" i="8"/>
  <c r="M941" i="8"/>
  <c r="M942" i="8"/>
  <c r="M943" i="8"/>
  <c r="M944" i="8"/>
  <c r="M945" i="8"/>
  <c r="M946" i="8"/>
  <c r="M947" i="8"/>
  <c r="M948" i="8"/>
  <c r="M949" i="8"/>
  <c r="M950" i="8"/>
  <c r="M951" i="8"/>
  <c r="M952" i="8"/>
  <c r="M953" i="8"/>
  <c r="M954" i="8"/>
  <c r="M955" i="8"/>
  <c r="M956" i="8"/>
  <c r="M957" i="8"/>
  <c r="M958" i="8"/>
  <c r="M959" i="8"/>
  <c r="M960" i="8"/>
  <c r="M961" i="8"/>
  <c r="M962" i="8"/>
  <c r="M963" i="8"/>
  <c r="M964" i="8"/>
  <c r="M965" i="8"/>
  <c r="M966" i="8"/>
  <c r="M967" i="8"/>
  <c r="M968" i="8"/>
  <c r="M969" i="8"/>
  <c r="M970" i="8"/>
  <c r="M971" i="8"/>
  <c r="M972" i="8"/>
  <c r="M973" i="8"/>
  <c r="M974" i="8"/>
  <c r="M975" i="8"/>
  <c r="M976" i="8"/>
  <c r="M977" i="8"/>
  <c r="M978" i="8"/>
  <c r="M979" i="8"/>
  <c r="M980" i="8"/>
  <c r="M981" i="8"/>
  <c r="M982" i="8"/>
  <c r="M983" i="8"/>
  <c r="M984" i="8"/>
  <c r="M985" i="8"/>
  <c r="M986" i="8"/>
  <c r="M987" i="8"/>
  <c r="M988" i="8"/>
  <c r="M989" i="8"/>
  <c r="M990" i="8"/>
  <c r="M991" i="8"/>
  <c r="M992" i="8"/>
  <c r="M993" i="8"/>
  <c r="M994" i="8"/>
  <c r="M995" i="8"/>
  <c r="M996" i="8"/>
  <c r="M997" i="8"/>
  <c r="M998" i="8"/>
  <c r="M999" i="8"/>
  <c r="M1000" i="8"/>
  <c r="M1001" i="8"/>
  <c r="M1002" i="8"/>
  <c r="M1003" i="8"/>
  <c r="M1004" i="8"/>
  <c r="M1005" i="8"/>
  <c r="M1006" i="8"/>
  <c r="M1007" i="8"/>
  <c r="M1008" i="8"/>
  <c r="M1009" i="8"/>
  <c r="M1010" i="8"/>
  <c r="M1011" i="8"/>
  <c r="M1012" i="8"/>
  <c r="M1013" i="8"/>
  <c r="M1014" i="8"/>
  <c r="M1015" i="8"/>
  <c r="M1016" i="8"/>
  <c r="M1017" i="8"/>
  <c r="M1018" i="8"/>
  <c r="M1019" i="8"/>
  <c r="M1020" i="8"/>
  <c r="M1021" i="8"/>
  <c r="M1022" i="8"/>
  <c r="M1023" i="8"/>
  <c r="M1024" i="8"/>
  <c r="M1025" i="8"/>
  <c r="M1026" i="8"/>
  <c r="M1027" i="8"/>
  <c r="M1028" i="8"/>
  <c r="M1029" i="8"/>
  <c r="M1030" i="8"/>
  <c r="M1031" i="8"/>
  <c r="M1032" i="8"/>
  <c r="M1033" i="8"/>
  <c r="M1034" i="8"/>
  <c r="M1035" i="8"/>
  <c r="M1036" i="8"/>
  <c r="M1037" i="8"/>
  <c r="M1038" i="8"/>
  <c r="M1039" i="8"/>
  <c r="M1040" i="8"/>
  <c r="M1041" i="8"/>
  <c r="M1042" i="8"/>
  <c r="M1043" i="8"/>
  <c r="M1044" i="8"/>
  <c r="M1045" i="8"/>
  <c r="M1046" i="8"/>
  <c r="M1047" i="8"/>
  <c r="M1048" i="8"/>
  <c r="M1049" i="8"/>
  <c r="M1050" i="8"/>
  <c r="M1051" i="8"/>
  <c r="M1052" i="8"/>
  <c r="M1053" i="8"/>
  <c r="M1054" i="8"/>
  <c r="M1055" i="8"/>
  <c r="M1056" i="8"/>
  <c r="M1057" i="8"/>
  <c r="M1058" i="8"/>
  <c r="M1059" i="8"/>
  <c r="M1060" i="8"/>
  <c r="M1061" i="8"/>
  <c r="M1062" i="8"/>
  <c r="M1063" i="8"/>
  <c r="M1064" i="8"/>
  <c r="M1065" i="8"/>
  <c r="M1066" i="8"/>
  <c r="M1067" i="8"/>
  <c r="M1068" i="8"/>
  <c r="M1069" i="8"/>
  <c r="M1070" i="8"/>
  <c r="M1071" i="8"/>
  <c r="M1072" i="8"/>
  <c r="M1073" i="8"/>
  <c r="M1074" i="8"/>
  <c r="M1075" i="8"/>
  <c r="M1076" i="8"/>
  <c r="M1077" i="8"/>
  <c r="M1078" i="8"/>
  <c r="M1079" i="8"/>
  <c r="M1080" i="8"/>
  <c r="M1081" i="8"/>
  <c r="M1082" i="8"/>
  <c r="M1083" i="8"/>
  <c r="M1084" i="8"/>
  <c r="M1085" i="8"/>
  <c r="M1086" i="8"/>
  <c r="M1087" i="8"/>
  <c r="M1088" i="8"/>
  <c r="M1089" i="8"/>
  <c r="M1090" i="8"/>
  <c r="M1091" i="8"/>
  <c r="M1092" i="8"/>
  <c r="M1093" i="8"/>
  <c r="M1094" i="8"/>
  <c r="M1095" i="8"/>
  <c r="M1096" i="8"/>
  <c r="M1097" i="8"/>
  <c r="M1098" i="8"/>
  <c r="M1099" i="8"/>
  <c r="M1100" i="8"/>
  <c r="M1101" i="8"/>
  <c r="M1102" i="8"/>
  <c r="M1103" i="8"/>
  <c r="M1104" i="8"/>
  <c r="M1105" i="8"/>
  <c r="M1106" i="8"/>
  <c r="M1107" i="8"/>
  <c r="M1108" i="8"/>
  <c r="M1109" i="8"/>
  <c r="M1110" i="8"/>
  <c r="M1111" i="8"/>
  <c r="M1112" i="8"/>
  <c r="M1113" i="8"/>
  <c r="M1114" i="8"/>
  <c r="M1115" i="8"/>
  <c r="M1116" i="8"/>
  <c r="M1117" i="8"/>
  <c r="M1118" i="8"/>
  <c r="M1119" i="8"/>
  <c r="M1120" i="8"/>
  <c r="M1121" i="8"/>
  <c r="M1122" i="8"/>
  <c r="M1123" i="8"/>
  <c r="M1124" i="8"/>
  <c r="M1125" i="8"/>
  <c r="M1126" i="8"/>
  <c r="M1127" i="8"/>
  <c r="M1128" i="8"/>
  <c r="M1129" i="8"/>
  <c r="M1130" i="8"/>
  <c r="M1131" i="8"/>
  <c r="M1132" i="8"/>
  <c r="M1133" i="8"/>
  <c r="M1134" i="8"/>
  <c r="M1135" i="8"/>
  <c r="M1136" i="8"/>
  <c r="M1137" i="8"/>
  <c r="M1138" i="8"/>
  <c r="M1139" i="8"/>
  <c r="M1140" i="8"/>
  <c r="M1141" i="8"/>
  <c r="M1142" i="8"/>
  <c r="M1143" i="8"/>
  <c r="M1144" i="8"/>
  <c r="M1145" i="8"/>
  <c r="M1146" i="8"/>
  <c r="M1147" i="8"/>
  <c r="M1148" i="8"/>
  <c r="M1149" i="8"/>
  <c r="M1150" i="8"/>
  <c r="M1151" i="8"/>
  <c r="M1152" i="8"/>
  <c r="M1153" i="8"/>
  <c r="M1154" i="8"/>
  <c r="M1155" i="8"/>
  <c r="M1156" i="8"/>
  <c r="M1157" i="8"/>
  <c r="M1158" i="8"/>
  <c r="M1159" i="8"/>
  <c r="M1160" i="8"/>
  <c r="M1161" i="8"/>
  <c r="M1162" i="8"/>
  <c r="M1163" i="8"/>
  <c r="M1164" i="8"/>
  <c r="M1165" i="8"/>
  <c r="M1166" i="8"/>
  <c r="M1167" i="8"/>
  <c r="M1168" i="8"/>
  <c r="M1169" i="8"/>
  <c r="M1170" i="8"/>
  <c r="M1171" i="8"/>
  <c r="M1172" i="8"/>
  <c r="M1173" i="8"/>
  <c r="M1174" i="8"/>
  <c r="M1175" i="8"/>
  <c r="M1176" i="8"/>
  <c r="M1177" i="8"/>
  <c r="M1178" i="8"/>
  <c r="M1179" i="8"/>
  <c r="M1180" i="8"/>
  <c r="M1181" i="8"/>
  <c r="M1182" i="8"/>
  <c r="M1183" i="8"/>
  <c r="M1184" i="8"/>
  <c r="M1185" i="8"/>
  <c r="M1186" i="8"/>
  <c r="M1187" i="8"/>
  <c r="M1188" i="8"/>
  <c r="M1189" i="8"/>
  <c r="M1190" i="8"/>
  <c r="M1191" i="8"/>
  <c r="M1192" i="8"/>
  <c r="M1193" i="8"/>
  <c r="M1194" i="8"/>
  <c r="M1195" i="8"/>
  <c r="M1196" i="8"/>
  <c r="M1197" i="8"/>
  <c r="M1198" i="8"/>
  <c r="M1199" i="8"/>
  <c r="M1200" i="8"/>
  <c r="M1201" i="8"/>
  <c r="M1202" i="8"/>
  <c r="M1203" i="8"/>
  <c r="M1204" i="8"/>
  <c r="M1205" i="8"/>
  <c r="M1206" i="8"/>
  <c r="M1207" i="8"/>
  <c r="M1208" i="8"/>
  <c r="M1209" i="8"/>
  <c r="M1210" i="8"/>
  <c r="M1211" i="8"/>
  <c r="M1212" i="8"/>
  <c r="M1213" i="8"/>
  <c r="M1214" i="8"/>
  <c r="M1215" i="8"/>
  <c r="M1216" i="8"/>
  <c r="M1217" i="8"/>
  <c r="M1218" i="8"/>
  <c r="M1219" i="8"/>
  <c r="M1220" i="8"/>
  <c r="M1221" i="8"/>
  <c r="M1222" i="8"/>
  <c r="M1223" i="8"/>
  <c r="M1224" i="8"/>
  <c r="M1225" i="8"/>
  <c r="M1226" i="8"/>
  <c r="M1227" i="8"/>
  <c r="M1228" i="8"/>
  <c r="M1229" i="8"/>
  <c r="M1230" i="8"/>
  <c r="M1231" i="8"/>
  <c r="M1232" i="8"/>
  <c r="M1233" i="8"/>
  <c r="M1234" i="8"/>
  <c r="M1235" i="8"/>
  <c r="M1236" i="8"/>
  <c r="M1237" i="8"/>
  <c r="M1238" i="8"/>
  <c r="M1239" i="8"/>
  <c r="M1240" i="8"/>
  <c r="M1241" i="8"/>
  <c r="M1242" i="8"/>
  <c r="M1243" i="8"/>
  <c r="M1244" i="8"/>
  <c r="M1245" i="8"/>
  <c r="M1246" i="8"/>
  <c r="M1247" i="8"/>
  <c r="M1248" i="8"/>
  <c r="M1249" i="8"/>
  <c r="M1250" i="8"/>
  <c r="M1251" i="8"/>
  <c r="M1252" i="8"/>
  <c r="M1253" i="8"/>
  <c r="M1254" i="8"/>
  <c r="M1255" i="8"/>
  <c r="M1256" i="8"/>
  <c r="M1257" i="8"/>
  <c r="M1258" i="8"/>
  <c r="M1259" i="8"/>
  <c r="M1260" i="8"/>
  <c r="M1261" i="8"/>
  <c r="M1262" i="8"/>
  <c r="M1263" i="8"/>
  <c r="M1264" i="8"/>
  <c r="M1265" i="8"/>
  <c r="M1266" i="8"/>
  <c r="M1267" i="8"/>
  <c r="M1268" i="8"/>
  <c r="M1269" i="8"/>
  <c r="M1270" i="8"/>
  <c r="M1271" i="8"/>
  <c r="M1272" i="8"/>
  <c r="M1273" i="8"/>
  <c r="M1274" i="8"/>
  <c r="M1275" i="8"/>
  <c r="M1276" i="8"/>
  <c r="M1277" i="8"/>
  <c r="M1278" i="8"/>
  <c r="M1279" i="8"/>
  <c r="M1280" i="8"/>
  <c r="M1281" i="8"/>
  <c r="M1282" i="8"/>
  <c r="M1283" i="8"/>
  <c r="M1284" i="8"/>
  <c r="M1285" i="8"/>
  <c r="M1286" i="8"/>
  <c r="M1287" i="8"/>
  <c r="M1288" i="8"/>
  <c r="M1289" i="8"/>
  <c r="M1290" i="8"/>
  <c r="M1291" i="8"/>
  <c r="M1292" i="8"/>
  <c r="M1293" i="8"/>
  <c r="M1294" i="8"/>
  <c r="M1295" i="8"/>
  <c r="M1296" i="8"/>
  <c r="M1297" i="8"/>
  <c r="M1298" i="8"/>
  <c r="M1299" i="8"/>
  <c r="M1300" i="8"/>
  <c r="M1301" i="8"/>
  <c r="M1302" i="8"/>
  <c r="M1303" i="8"/>
  <c r="M1304" i="8"/>
  <c r="M1305" i="8"/>
  <c r="M1306" i="8"/>
  <c r="M1307" i="8"/>
  <c r="M1308" i="8"/>
  <c r="M1309" i="8"/>
  <c r="M1310" i="8"/>
  <c r="M1311" i="8"/>
  <c r="M1312" i="8"/>
  <c r="M1313" i="8"/>
  <c r="M1314" i="8"/>
  <c r="M1315" i="8"/>
  <c r="M1316" i="8"/>
  <c r="M1317" i="8"/>
  <c r="M1318" i="8"/>
  <c r="M1319" i="8"/>
  <c r="M1320" i="8"/>
  <c r="M1321" i="8"/>
  <c r="M1322" i="8"/>
  <c r="M1323" i="8"/>
  <c r="M1324" i="8"/>
  <c r="M1325" i="8"/>
  <c r="M1326" i="8"/>
  <c r="M1327" i="8"/>
  <c r="M1328" i="8"/>
  <c r="M1329" i="8"/>
  <c r="M1330" i="8"/>
  <c r="M1331" i="8"/>
  <c r="M1332" i="8"/>
  <c r="M1333" i="8"/>
  <c r="M1334" i="8"/>
  <c r="M1335" i="8"/>
  <c r="M1336" i="8"/>
  <c r="M1337" i="8"/>
  <c r="M1338" i="8"/>
  <c r="M1339" i="8"/>
  <c r="M1340" i="8"/>
  <c r="M1341" i="8"/>
  <c r="M1342" i="8"/>
  <c r="M1343" i="8"/>
  <c r="M1344" i="8"/>
  <c r="M1345" i="8"/>
  <c r="M1346" i="8"/>
  <c r="M1347" i="8"/>
  <c r="M1348" i="8"/>
  <c r="M1349" i="8"/>
  <c r="M1350" i="8"/>
  <c r="M1351" i="8"/>
  <c r="M1352" i="8"/>
  <c r="M1353" i="8"/>
  <c r="M1354" i="8"/>
  <c r="M1355" i="8"/>
  <c r="M1356" i="8"/>
  <c r="M1357" i="8"/>
  <c r="M1358" i="8"/>
  <c r="M1359" i="8"/>
  <c r="M1360" i="8"/>
  <c r="M1361" i="8"/>
  <c r="M1362" i="8"/>
  <c r="M1363" i="8"/>
  <c r="M1364" i="8"/>
  <c r="M1365" i="8"/>
  <c r="M1366" i="8"/>
  <c r="M1367" i="8"/>
  <c r="M1368" i="8"/>
  <c r="M1369" i="8"/>
  <c r="M1370" i="8"/>
  <c r="M1371" i="8"/>
  <c r="M1372" i="8"/>
  <c r="M1373" i="8"/>
  <c r="M1374" i="8"/>
  <c r="M1375" i="8"/>
  <c r="M1376" i="8"/>
  <c r="M1377" i="8"/>
  <c r="M1378" i="8"/>
  <c r="M1379" i="8"/>
  <c r="M1380" i="8"/>
  <c r="M1381" i="8"/>
  <c r="M1382" i="8"/>
  <c r="M1383" i="8"/>
  <c r="M1384" i="8"/>
  <c r="M1385" i="8"/>
  <c r="M1386" i="8"/>
  <c r="M1387" i="8"/>
  <c r="M1388" i="8"/>
  <c r="M1389" i="8"/>
  <c r="M1390" i="8"/>
  <c r="M1391" i="8"/>
  <c r="M1392" i="8"/>
  <c r="M1393" i="8"/>
  <c r="M1394" i="8"/>
  <c r="M1395" i="8"/>
  <c r="M1396" i="8"/>
  <c r="M1397" i="8"/>
  <c r="M1398" i="8"/>
  <c r="M1399" i="8"/>
  <c r="M1400" i="8"/>
  <c r="M1401" i="8"/>
  <c r="M1402" i="8"/>
  <c r="M1403" i="8"/>
  <c r="M1404" i="8"/>
  <c r="M1405" i="8"/>
  <c r="M1406" i="8"/>
  <c r="M1407" i="8"/>
  <c r="M1408" i="8"/>
  <c r="M1409" i="8"/>
  <c r="M1410" i="8"/>
  <c r="M1411" i="8"/>
  <c r="M1412" i="8"/>
  <c r="M1413" i="8"/>
  <c r="M1414" i="8"/>
  <c r="M1415" i="8"/>
  <c r="M1416" i="8"/>
  <c r="M1417" i="8"/>
  <c r="M1418" i="8"/>
  <c r="M1419" i="8"/>
  <c r="M1420" i="8"/>
  <c r="M1421" i="8"/>
  <c r="M1422" i="8"/>
  <c r="M1423" i="8"/>
  <c r="M1424" i="8"/>
  <c r="M1425" i="8"/>
  <c r="M1426" i="8"/>
  <c r="M1427" i="8"/>
  <c r="M1428" i="8"/>
  <c r="M1429" i="8"/>
  <c r="M1430" i="8"/>
  <c r="M1431" i="8"/>
  <c r="M1432" i="8"/>
  <c r="M1433" i="8"/>
  <c r="M1434" i="8"/>
  <c r="M1435" i="8"/>
  <c r="M1436" i="8"/>
  <c r="M1437" i="8"/>
  <c r="M1438" i="8"/>
  <c r="M1439" i="8"/>
  <c r="M1440" i="8"/>
  <c r="M1441" i="8"/>
  <c r="M1442" i="8"/>
  <c r="M1443" i="8"/>
  <c r="M1444" i="8"/>
  <c r="M1445" i="8"/>
  <c r="M1446" i="8"/>
  <c r="M1447" i="8"/>
  <c r="M1448" i="8"/>
  <c r="M1449" i="8"/>
  <c r="M1450" i="8"/>
  <c r="M1451" i="8"/>
  <c r="M1452" i="8"/>
  <c r="M1453" i="8"/>
  <c r="M1454" i="8"/>
  <c r="M1455" i="8"/>
  <c r="M1456" i="8"/>
  <c r="M1457" i="8"/>
  <c r="M1458" i="8"/>
  <c r="M1459" i="8"/>
  <c r="M1460" i="8"/>
  <c r="M1461" i="8"/>
  <c r="M1462" i="8"/>
  <c r="M1463" i="8"/>
  <c r="M1464" i="8"/>
  <c r="M1465" i="8"/>
  <c r="M1466" i="8"/>
  <c r="M1467" i="8"/>
  <c r="M1468" i="8"/>
  <c r="M1469" i="8"/>
  <c r="M1470" i="8"/>
  <c r="M1471" i="8"/>
  <c r="M1472" i="8"/>
  <c r="M1473" i="8"/>
  <c r="M1474" i="8"/>
  <c r="M1475" i="8"/>
  <c r="M1476" i="8"/>
  <c r="M1477" i="8"/>
  <c r="M1478" i="8"/>
  <c r="M1479" i="8"/>
  <c r="M1480" i="8"/>
  <c r="M1481" i="8"/>
  <c r="M1482" i="8"/>
  <c r="M1483" i="8"/>
  <c r="M1484" i="8"/>
  <c r="M1485" i="8"/>
  <c r="M1486" i="8"/>
  <c r="M1487" i="8"/>
  <c r="M1488" i="8"/>
  <c r="M1489" i="8"/>
  <c r="M1490" i="8"/>
  <c r="M1491" i="8"/>
  <c r="M1492" i="8"/>
  <c r="M1493" i="8"/>
  <c r="M1494" i="8"/>
  <c r="M1495" i="8"/>
  <c r="M1496" i="8"/>
  <c r="M1497" i="8"/>
  <c r="M1498" i="8"/>
  <c r="M1499" i="8"/>
  <c r="M1500" i="8"/>
  <c r="M1501" i="8"/>
  <c r="M1502" i="8"/>
  <c r="M1503" i="8"/>
  <c r="M1504" i="8"/>
  <c r="M1505" i="8"/>
  <c r="M1506" i="8"/>
  <c r="M1507" i="8"/>
  <c r="M1508" i="8"/>
  <c r="M1509" i="8"/>
  <c r="M1510" i="8"/>
  <c r="M1511" i="8"/>
  <c r="M1512" i="8"/>
  <c r="M1513" i="8"/>
  <c r="M1514" i="8"/>
  <c r="M1515" i="8"/>
  <c r="M1516" i="8"/>
  <c r="M1517" i="8"/>
  <c r="M1518" i="8"/>
  <c r="M1519" i="8"/>
  <c r="M1520" i="8"/>
  <c r="M1521" i="8"/>
  <c r="M1522" i="8"/>
  <c r="M1523" i="8"/>
  <c r="M1524" i="8"/>
  <c r="M1525" i="8"/>
  <c r="M1526" i="8"/>
  <c r="M1527" i="8"/>
  <c r="M1528" i="8"/>
  <c r="M1529" i="8"/>
  <c r="M1530" i="8"/>
  <c r="M1531" i="8"/>
  <c r="M1532" i="8"/>
  <c r="M1533" i="8"/>
  <c r="M1534" i="8"/>
  <c r="M1535" i="8"/>
  <c r="M1536" i="8"/>
  <c r="M1537" i="8"/>
  <c r="M1538" i="8"/>
  <c r="M1539" i="8"/>
  <c r="M1540" i="8"/>
  <c r="M1541" i="8"/>
  <c r="M1542" i="8"/>
  <c r="M1543" i="8"/>
  <c r="M1544" i="8"/>
  <c r="M1545" i="8"/>
  <c r="M1546" i="8"/>
  <c r="M1547" i="8"/>
  <c r="M1548" i="8"/>
  <c r="M1549" i="8"/>
  <c r="M1550" i="8"/>
  <c r="M1551" i="8"/>
  <c r="M1552" i="8"/>
  <c r="M1553" i="8"/>
  <c r="M1554" i="8"/>
  <c r="M1555" i="8"/>
  <c r="M1556" i="8"/>
  <c r="M1557" i="8"/>
  <c r="M1558" i="8"/>
  <c r="M1559" i="8"/>
  <c r="M1560" i="8"/>
  <c r="M1561" i="8"/>
  <c r="M1562" i="8"/>
  <c r="M1563" i="8"/>
  <c r="M1564" i="8"/>
  <c r="M1565" i="8"/>
  <c r="M1566" i="8"/>
  <c r="M1567" i="8"/>
  <c r="M1568" i="8"/>
  <c r="M1569" i="8"/>
  <c r="M1570" i="8"/>
  <c r="M1571" i="8"/>
  <c r="M1572" i="8"/>
  <c r="M1573" i="8"/>
  <c r="M1574" i="8"/>
  <c r="M1575" i="8"/>
  <c r="M1576" i="8"/>
  <c r="M1577" i="8"/>
  <c r="M1578" i="8"/>
  <c r="M1579" i="8"/>
  <c r="M1580" i="8"/>
  <c r="M1581" i="8"/>
  <c r="M1582" i="8"/>
  <c r="M1583" i="8"/>
  <c r="M1584" i="8"/>
  <c r="M1585" i="8"/>
  <c r="M1586" i="8"/>
  <c r="M1587" i="8"/>
  <c r="M1588" i="8"/>
  <c r="M1589" i="8"/>
  <c r="M1590" i="8"/>
  <c r="M1591" i="8"/>
  <c r="M1592" i="8"/>
  <c r="M1593" i="8"/>
  <c r="M1594" i="8"/>
  <c r="M1595" i="8"/>
  <c r="M1596" i="8"/>
  <c r="M1597" i="8"/>
  <c r="M1598" i="8"/>
  <c r="M1599" i="8"/>
  <c r="M1600" i="8"/>
  <c r="M1601" i="8"/>
  <c r="M1602" i="8"/>
  <c r="M1603" i="8"/>
  <c r="M1604" i="8"/>
  <c r="M1605" i="8"/>
  <c r="M1606" i="8"/>
  <c r="M1607" i="8"/>
  <c r="M1608" i="8"/>
  <c r="M1609" i="8"/>
  <c r="M1610" i="8"/>
  <c r="M1611" i="8"/>
  <c r="M1612" i="8"/>
  <c r="M1613" i="8"/>
  <c r="M1614" i="8"/>
  <c r="M1615" i="8"/>
  <c r="M1616" i="8"/>
  <c r="M1617" i="8"/>
  <c r="M1618" i="8"/>
  <c r="M1619" i="8"/>
  <c r="M1620" i="8"/>
  <c r="M1621" i="8"/>
  <c r="M1622" i="8"/>
  <c r="M1623" i="8"/>
  <c r="M1624" i="8"/>
  <c r="M1625" i="8"/>
  <c r="M1626" i="8"/>
  <c r="M1627" i="8"/>
  <c r="M1628" i="8"/>
  <c r="M1629" i="8"/>
  <c r="M1630" i="8"/>
  <c r="M1631" i="8"/>
  <c r="M1632" i="8"/>
  <c r="M1633" i="8"/>
  <c r="M1634" i="8"/>
  <c r="M1635" i="8"/>
  <c r="M1636" i="8"/>
  <c r="M1637" i="8"/>
  <c r="M1638" i="8"/>
  <c r="M1639" i="8"/>
  <c r="M1640" i="8"/>
  <c r="M1641" i="8"/>
  <c r="M1642" i="8"/>
  <c r="M1643" i="8"/>
  <c r="M1644" i="8"/>
  <c r="M1645" i="8"/>
  <c r="M1646" i="8"/>
  <c r="M1647" i="8"/>
  <c r="M1648" i="8"/>
  <c r="M1649" i="8"/>
  <c r="M1650" i="8"/>
  <c r="M1651" i="8"/>
  <c r="M1652" i="8"/>
  <c r="M1653" i="8"/>
  <c r="M1654" i="8"/>
  <c r="M1655" i="8"/>
  <c r="M1656" i="8"/>
  <c r="M1657" i="8"/>
  <c r="M1658" i="8"/>
  <c r="M1659" i="8"/>
  <c r="M1660" i="8"/>
  <c r="M1661" i="8"/>
  <c r="M1662" i="8"/>
  <c r="M1663" i="8"/>
  <c r="M1664" i="8"/>
  <c r="M1665" i="8"/>
  <c r="M1666" i="8"/>
  <c r="M1667" i="8"/>
  <c r="M1668" i="8"/>
  <c r="M1669" i="8"/>
  <c r="M1670" i="8"/>
  <c r="M1671" i="8"/>
  <c r="M1672" i="8"/>
  <c r="M1673" i="8"/>
  <c r="M1674" i="8"/>
  <c r="M1675" i="8"/>
  <c r="M1676" i="8"/>
  <c r="M1677" i="8"/>
  <c r="M1678" i="8"/>
  <c r="M1679" i="8"/>
  <c r="M1680" i="8"/>
  <c r="M1681" i="8"/>
  <c r="M1682" i="8"/>
  <c r="M1683" i="8"/>
  <c r="M1684" i="8"/>
  <c r="M1685" i="8"/>
  <c r="M1686" i="8"/>
  <c r="M1687" i="8"/>
  <c r="M1688" i="8"/>
  <c r="M1689" i="8"/>
  <c r="M1690" i="8"/>
  <c r="M1691" i="8"/>
  <c r="M1692" i="8"/>
  <c r="M1693" i="8"/>
  <c r="M1694" i="8"/>
  <c r="M1695" i="8"/>
  <c r="M1696" i="8"/>
  <c r="M1697" i="8"/>
  <c r="M1698" i="8"/>
  <c r="M1699" i="8"/>
  <c r="M1700" i="8"/>
  <c r="M1701" i="8"/>
  <c r="M1702" i="8"/>
  <c r="M1703" i="8"/>
  <c r="M1704" i="8"/>
  <c r="M1705" i="8"/>
  <c r="M1706" i="8"/>
  <c r="M1707" i="8"/>
  <c r="M1708" i="8"/>
  <c r="M1709" i="8"/>
  <c r="M1710" i="8"/>
  <c r="M1711" i="8"/>
  <c r="M1712" i="8"/>
  <c r="M1713" i="8"/>
  <c r="M1714" i="8"/>
  <c r="M1715" i="8"/>
  <c r="M1716" i="8"/>
  <c r="M1717" i="8"/>
  <c r="M1718" i="8"/>
  <c r="M1719" i="8"/>
  <c r="M1720" i="8"/>
  <c r="M1721" i="8"/>
  <c r="M1722" i="8"/>
  <c r="M1723" i="8"/>
  <c r="M1724" i="8"/>
  <c r="M1725" i="8"/>
  <c r="M1726" i="8"/>
  <c r="M1727" i="8"/>
  <c r="M1728" i="8"/>
  <c r="M1729" i="8"/>
  <c r="M1730" i="8"/>
  <c r="M1731" i="8"/>
  <c r="M1732" i="8"/>
  <c r="M1733" i="8"/>
  <c r="M1734" i="8"/>
  <c r="M1735" i="8"/>
  <c r="M1736" i="8"/>
  <c r="M1737" i="8"/>
  <c r="M1738" i="8"/>
  <c r="M1739" i="8"/>
  <c r="M1740" i="8"/>
  <c r="M1741" i="8"/>
  <c r="M1742" i="8"/>
  <c r="M1743" i="8"/>
  <c r="M1744" i="8"/>
  <c r="M1745" i="8"/>
  <c r="M1746" i="8"/>
  <c r="M1747" i="8"/>
  <c r="M1748" i="8"/>
  <c r="M1749" i="8"/>
  <c r="M1750" i="8"/>
  <c r="M1751" i="8"/>
  <c r="M1752" i="8"/>
  <c r="M1753" i="8"/>
  <c r="M1754" i="8"/>
  <c r="M1755" i="8"/>
  <c r="M1756" i="8"/>
  <c r="M1757" i="8"/>
  <c r="M1758" i="8"/>
  <c r="M1759" i="8"/>
  <c r="M1760" i="8"/>
  <c r="M1761" i="8"/>
  <c r="M1762" i="8"/>
  <c r="M1763" i="8"/>
  <c r="M1764" i="8"/>
  <c r="M1765" i="8"/>
  <c r="M1766" i="8"/>
  <c r="M1767" i="8"/>
  <c r="M1768" i="8"/>
  <c r="M1769" i="8"/>
  <c r="M1770" i="8"/>
  <c r="M1771" i="8"/>
  <c r="M1772" i="8"/>
  <c r="M1773" i="8"/>
  <c r="M1774" i="8"/>
  <c r="M1775" i="8"/>
  <c r="M1776" i="8"/>
  <c r="M1777" i="8"/>
  <c r="M1778" i="8"/>
  <c r="M1779" i="8"/>
  <c r="M1780" i="8"/>
  <c r="M1781" i="8"/>
  <c r="M1782" i="8"/>
  <c r="M1783" i="8"/>
  <c r="M1784" i="8"/>
  <c r="M1785" i="8"/>
  <c r="M1786" i="8"/>
  <c r="M1787" i="8"/>
  <c r="M1788" i="8"/>
  <c r="M1789" i="8"/>
  <c r="M1790" i="8"/>
  <c r="M1791" i="8"/>
  <c r="M1792" i="8"/>
  <c r="M1793" i="8"/>
  <c r="M1794" i="8"/>
  <c r="M1795" i="8"/>
  <c r="M1796" i="8"/>
  <c r="M1797" i="8"/>
  <c r="M1798" i="8"/>
  <c r="M1799" i="8"/>
  <c r="M1800" i="8"/>
  <c r="M1801" i="8"/>
  <c r="M1802" i="8"/>
  <c r="M1803" i="8"/>
  <c r="M1804" i="8"/>
  <c r="M1805" i="8"/>
  <c r="M1806" i="8"/>
  <c r="M1807" i="8"/>
  <c r="M1808" i="8"/>
  <c r="M1809" i="8"/>
  <c r="M1810" i="8"/>
  <c r="M1811" i="8"/>
  <c r="M1812" i="8"/>
  <c r="M1813" i="8"/>
  <c r="M1814" i="8"/>
  <c r="M1815" i="8"/>
  <c r="M1816" i="8"/>
  <c r="M1817" i="8"/>
  <c r="M1818" i="8"/>
  <c r="M1819" i="8"/>
  <c r="M1820" i="8"/>
  <c r="M1821" i="8"/>
  <c r="M1822" i="8"/>
  <c r="M1823" i="8"/>
  <c r="M1824" i="8"/>
  <c r="M1825" i="8"/>
  <c r="M1826" i="8"/>
  <c r="M1827" i="8"/>
  <c r="M1828" i="8"/>
  <c r="M1829" i="8"/>
  <c r="M1830" i="8"/>
  <c r="M1831" i="8"/>
  <c r="M1832" i="8"/>
  <c r="M1833" i="8"/>
  <c r="M1834" i="8"/>
  <c r="M1835" i="8"/>
  <c r="M1836" i="8"/>
  <c r="M1837" i="8"/>
  <c r="M1838" i="8"/>
  <c r="M1839" i="8"/>
  <c r="M1840" i="8"/>
  <c r="M1841" i="8"/>
  <c r="M1842" i="8"/>
  <c r="M1843" i="8"/>
  <c r="M1844" i="8"/>
  <c r="M1845" i="8"/>
  <c r="M1846" i="8"/>
  <c r="M1847" i="8"/>
  <c r="M1848" i="8"/>
  <c r="M1849" i="8"/>
  <c r="M1850" i="8"/>
  <c r="M1851" i="8"/>
  <c r="M1852" i="8"/>
  <c r="M1853" i="8"/>
  <c r="M1854" i="8"/>
  <c r="M1855" i="8"/>
  <c r="M1856" i="8"/>
  <c r="M1857" i="8"/>
  <c r="M1858" i="8"/>
  <c r="M1859" i="8"/>
  <c r="M1860" i="8"/>
  <c r="M1861" i="8"/>
  <c r="M1862" i="8"/>
  <c r="M1863" i="8"/>
  <c r="M1864" i="8"/>
  <c r="M1865" i="8"/>
  <c r="M1866" i="8"/>
  <c r="M1867" i="8"/>
  <c r="M1868" i="8"/>
  <c r="M1869" i="8"/>
  <c r="M1870" i="8"/>
  <c r="M1871" i="8"/>
  <c r="M1872" i="8"/>
  <c r="M1873" i="8"/>
  <c r="M1874" i="8"/>
  <c r="M1875" i="8"/>
  <c r="M1876" i="8"/>
  <c r="M1877" i="8"/>
  <c r="M1878" i="8"/>
  <c r="M1879" i="8"/>
  <c r="M1880" i="8"/>
  <c r="M1881" i="8"/>
  <c r="M1882" i="8"/>
  <c r="M1883" i="8"/>
  <c r="M1884" i="8"/>
  <c r="M1885" i="8"/>
  <c r="M1886" i="8"/>
  <c r="M1887" i="8"/>
  <c r="M1888" i="8"/>
  <c r="M1889" i="8"/>
  <c r="M1890" i="8"/>
  <c r="M1891" i="8"/>
  <c r="M1892" i="8"/>
  <c r="M1893" i="8"/>
  <c r="M1894" i="8"/>
  <c r="M1895" i="8"/>
  <c r="M1896" i="8"/>
  <c r="M1897" i="8"/>
  <c r="M1898" i="8"/>
  <c r="M1899" i="8"/>
  <c r="M1900" i="8"/>
  <c r="M1901" i="8"/>
  <c r="M1902" i="8"/>
  <c r="M1903" i="8"/>
  <c r="M1904" i="8"/>
  <c r="M1905" i="8"/>
  <c r="M1906" i="8"/>
  <c r="M1907" i="8"/>
  <c r="M1908" i="8"/>
  <c r="M1909" i="8"/>
  <c r="M1910" i="8"/>
  <c r="M1911" i="8"/>
  <c r="M1912" i="8"/>
  <c r="M1913" i="8"/>
  <c r="M1914" i="8"/>
  <c r="M1915" i="8"/>
  <c r="M1916" i="8"/>
  <c r="M1917" i="8"/>
  <c r="M1918" i="8"/>
  <c r="M1919" i="8"/>
  <c r="M1920" i="8"/>
  <c r="M1921" i="8"/>
  <c r="M1922" i="8"/>
  <c r="M1923" i="8"/>
  <c r="M1924" i="8"/>
  <c r="M1925" i="8"/>
  <c r="M1926" i="8"/>
  <c r="M1927" i="8"/>
  <c r="M1928" i="8"/>
  <c r="M1929" i="8"/>
  <c r="M1930" i="8"/>
  <c r="M1931" i="8"/>
  <c r="M1932" i="8"/>
  <c r="M1933" i="8"/>
  <c r="M1934" i="8"/>
  <c r="M1935" i="8"/>
  <c r="M1936" i="8"/>
  <c r="M1937" i="8"/>
  <c r="M1938" i="8"/>
  <c r="M1939" i="8"/>
  <c r="M1940" i="8"/>
  <c r="M1941" i="8"/>
  <c r="M1942" i="8"/>
  <c r="M1943" i="8"/>
  <c r="M1944" i="8"/>
  <c r="M1945" i="8"/>
  <c r="M1946" i="8"/>
  <c r="M1947" i="8"/>
  <c r="M1948" i="8"/>
  <c r="M1949" i="8"/>
  <c r="M1950" i="8"/>
  <c r="M1951" i="8"/>
  <c r="M1952" i="8"/>
  <c r="M1953" i="8"/>
  <c r="M1954" i="8"/>
  <c r="M1955" i="8"/>
  <c r="M1956" i="8"/>
  <c r="M1957" i="8"/>
  <c r="M1958" i="8"/>
  <c r="M1959" i="8"/>
  <c r="M1960" i="8"/>
  <c r="M1961" i="8"/>
  <c r="M1962" i="8"/>
  <c r="M1963" i="8"/>
  <c r="M1964" i="8"/>
  <c r="M1965" i="8"/>
  <c r="M1966" i="8"/>
  <c r="M1967" i="8"/>
  <c r="M1968" i="8"/>
  <c r="M1969" i="8"/>
  <c r="M1970" i="8"/>
  <c r="M1971" i="8"/>
  <c r="M1972" i="8"/>
  <c r="M1973" i="8"/>
  <c r="M1974" i="8"/>
  <c r="M1975" i="8"/>
  <c r="M1976" i="8"/>
  <c r="M1977" i="8"/>
  <c r="M1978" i="8"/>
  <c r="M1979" i="8"/>
  <c r="M1980" i="8"/>
  <c r="M1981" i="8"/>
  <c r="M1982" i="8"/>
  <c r="M1983" i="8"/>
  <c r="M1984" i="8"/>
  <c r="M1985" i="8"/>
  <c r="M1986" i="8"/>
  <c r="M1987" i="8"/>
  <c r="M1988" i="8"/>
  <c r="M1989" i="8"/>
  <c r="M1990" i="8"/>
  <c r="M1991" i="8"/>
  <c r="M1992" i="8"/>
  <c r="M1993" i="8"/>
  <c r="M1994" i="8"/>
  <c r="M1995" i="8"/>
  <c r="M1996" i="8"/>
  <c r="M1997" i="8"/>
  <c r="M1998" i="8"/>
  <c r="M1999" i="8"/>
  <c r="M2000" i="8"/>
  <c r="M2001" i="8"/>
  <c r="M2002" i="8"/>
  <c r="M2003" i="8"/>
  <c r="M2004" i="8"/>
  <c r="M2005" i="8"/>
  <c r="M2006" i="8"/>
  <c r="M2007" i="8"/>
  <c r="M2008" i="8"/>
  <c r="M2009" i="8"/>
  <c r="M2010" i="8"/>
  <c r="M2011" i="8"/>
  <c r="M2012" i="8"/>
  <c r="M2013" i="8"/>
  <c r="M2014" i="8"/>
  <c r="M2015" i="8"/>
  <c r="M2016" i="8"/>
  <c r="M2017" i="8"/>
  <c r="M2018" i="8"/>
  <c r="M2019" i="8"/>
  <c r="M2020" i="8"/>
  <c r="M2021" i="8"/>
  <c r="M2022" i="8"/>
  <c r="M2023" i="8"/>
  <c r="M2024" i="8"/>
  <c r="M2025" i="8"/>
  <c r="M2026" i="8"/>
  <c r="M2027" i="8"/>
  <c r="M2028" i="8"/>
  <c r="M2029" i="8"/>
  <c r="M2030" i="8"/>
  <c r="M2031" i="8"/>
  <c r="M2032" i="8"/>
  <c r="M2033" i="8"/>
  <c r="M2034" i="8"/>
  <c r="M2035" i="8"/>
  <c r="M2036" i="8"/>
  <c r="M2037" i="8"/>
  <c r="M2038" i="8"/>
  <c r="M2039" i="8"/>
  <c r="M2040" i="8"/>
  <c r="M2041" i="8"/>
  <c r="M2042" i="8"/>
  <c r="M2043" i="8"/>
  <c r="M2044" i="8"/>
  <c r="M2045" i="8"/>
  <c r="M2046" i="8"/>
  <c r="M2047" i="8"/>
  <c r="M2048" i="8"/>
  <c r="M2049" i="8"/>
  <c r="M2050" i="8"/>
  <c r="M2051" i="8"/>
  <c r="M2052" i="8"/>
  <c r="M2053" i="8"/>
  <c r="M2054" i="8"/>
  <c r="M2055" i="8"/>
  <c r="M2056" i="8"/>
  <c r="M2057" i="8"/>
  <c r="M2058" i="8"/>
  <c r="M2059" i="8"/>
  <c r="M2060" i="8"/>
  <c r="M2061" i="8"/>
  <c r="M2062" i="8"/>
  <c r="M2063" i="8"/>
  <c r="M2064" i="8"/>
  <c r="M2065" i="8"/>
  <c r="M2066" i="8"/>
  <c r="M2067" i="8"/>
  <c r="M2068" i="8"/>
  <c r="M2069" i="8"/>
  <c r="M2070" i="8"/>
  <c r="M2071" i="8"/>
  <c r="M2072" i="8"/>
  <c r="M2073" i="8"/>
  <c r="M2074" i="8"/>
  <c r="M2075" i="8"/>
  <c r="M2076" i="8"/>
  <c r="M2077" i="8"/>
  <c r="M2078" i="8"/>
  <c r="M2079" i="8"/>
  <c r="M2080" i="8"/>
  <c r="M2081" i="8"/>
  <c r="M2082" i="8"/>
  <c r="M2083" i="8"/>
  <c r="M2084" i="8"/>
  <c r="M2085" i="8"/>
  <c r="M2086" i="8"/>
  <c r="M2087" i="8"/>
  <c r="M2088" i="8"/>
  <c r="M2089" i="8"/>
  <c r="M2090" i="8"/>
  <c r="M2091" i="8"/>
  <c r="M2092" i="8"/>
  <c r="M2093" i="8"/>
  <c r="M2094" i="8"/>
  <c r="M2095" i="8"/>
  <c r="M2096" i="8"/>
  <c r="M2097" i="8"/>
  <c r="M2098" i="8"/>
  <c r="M2099" i="8"/>
  <c r="M2100" i="8"/>
  <c r="M2101" i="8"/>
  <c r="M2102" i="8"/>
  <c r="M2103" i="8"/>
  <c r="M2104" i="8"/>
  <c r="M2105" i="8"/>
  <c r="M2106" i="8"/>
  <c r="M2107" i="8"/>
  <c r="M2108" i="8"/>
  <c r="M2109" i="8"/>
  <c r="M2110" i="8"/>
  <c r="M2111" i="8"/>
  <c r="M2112" i="8"/>
  <c r="M2113" i="8"/>
  <c r="M2114" i="8"/>
  <c r="M2115" i="8"/>
  <c r="M2116" i="8"/>
  <c r="M2117" i="8"/>
  <c r="M2118" i="8"/>
  <c r="M2119" i="8"/>
  <c r="M2120" i="8"/>
  <c r="M2121" i="8"/>
  <c r="M2122" i="8"/>
  <c r="M2123" i="8"/>
  <c r="M2124" i="8"/>
  <c r="M2125" i="8"/>
  <c r="M2126" i="8"/>
  <c r="M2127" i="8"/>
  <c r="M2128" i="8"/>
  <c r="M2129" i="8"/>
  <c r="M2130" i="8"/>
  <c r="M2131" i="8"/>
  <c r="M2132" i="8"/>
  <c r="M2133" i="8"/>
  <c r="M2134" i="8"/>
  <c r="M2135" i="8"/>
  <c r="M2136" i="8"/>
  <c r="M2137" i="8"/>
  <c r="M2138" i="8"/>
  <c r="M2139" i="8"/>
  <c r="M2140" i="8"/>
  <c r="M2141" i="8"/>
  <c r="M2142" i="8"/>
  <c r="M2143" i="8"/>
  <c r="M2144" i="8"/>
  <c r="M2145" i="8"/>
  <c r="M2146" i="8"/>
  <c r="M2147" i="8"/>
  <c r="M2148" i="8"/>
  <c r="M2149" i="8"/>
  <c r="M2150" i="8"/>
  <c r="M2151" i="8"/>
  <c r="M2152" i="8"/>
  <c r="M2153" i="8"/>
  <c r="M2154" i="8"/>
  <c r="M2155" i="8"/>
  <c r="M2156" i="8"/>
  <c r="M2157" i="8"/>
  <c r="M2158" i="8"/>
  <c r="M2159" i="8"/>
  <c r="M2160" i="8"/>
  <c r="M2161" i="8"/>
  <c r="M2162" i="8"/>
  <c r="M2163" i="8"/>
  <c r="M2164" i="8"/>
  <c r="M2165" i="8"/>
  <c r="M2166" i="8"/>
  <c r="M2167" i="8"/>
  <c r="M2168" i="8"/>
  <c r="M2169" i="8"/>
  <c r="M2170" i="8"/>
  <c r="M2171" i="8"/>
  <c r="M2172" i="8"/>
  <c r="M2173" i="8"/>
  <c r="M2174" i="8"/>
  <c r="M2175" i="8"/>
  <c r="M2176" i="8"/>
  <c r="M2177" i="8"/>
  <c r="M2178" i="8"/>
  <c r="M2179" i="8"/>
  <c r="M2180" i="8"/>
  <c r="M2181" i="8"/>
  <c r="M2182" i="8"/>
  <c r="M2183" i="8"/>
  <c r="M2184" i="8"/>
  <c r="M2185" i="8"/>
  <c r="M2186" i="8"/>
  <c r="M2187" i="8"/>
  <c r="M2188" i="8"/>
  <c r="M2189" i="8"/>
  <c r="M2190" i="8"/>
  <c r="M2191" i="8"/>
  <c r="M2192" i="8"/>
  <c r="M2193" i="8"/>
  <c r="M2194" i="8"/>
  <c r="M2195" i="8"/>
  <c r="M2196" i="8"/>
  <c r="M2197" i="8"/>
  <c r="M2198" i="8"/>
  <c r="M2199" i="8"/>
  <c r="M2200" i="8"/>
  <c r="M2201" i="8"/>
  <c r="M2202" i="8"/>
  <c r="M2203" i="8"/>
  <c r="M2204" i="8"/>
  <c r="M2205" i="8"/>
  <c r="M2206" i="8"/>
  <c r="M2207" i="8"/>
  <c r="M2208" i="8"/>
  <c r="M2209" i="8"/>
  <c r="M2210" i="8"/>
  <c r="M2211" i="8"/>
  <c r="M2212" i="8"/>
  <c r="M2213" i="8"/>
  <c r="M2214" i="8"/>
  <c r="M2215" i="8"/>
  <c r="M2216" i="8"/>
  <c r="M2217" i="8"/>
  <c r="M2218" i="8"/>
  <c r="M2219" i="8"/>
  <c r="M2220" i="8"/>
  <c r="M2221" i="8"/>
  <c r="M2222" i="8"/>
  <c r="M2223" i="8"/>
  <c r="M2224" i="8"/>
  <c r="M2225" i="8"/>
  <c r="M2226" i="8"/>
  <c r="M2227" i="8"/>
  <c r="M2228" i="8"/>
  <c r="M2229" i="8"/>
  <c r="M2230" i="8"/>
  <c r="M2231" i="8"/>
  <c r="M2232" i="8"/>
  <c r="M2233" i="8"/>
  <c r="M2234" i="8"/>
  <c r="M2235" i="8"/>
  <c r="M2236" i="8"/>
  <c r="M2237" i="8"/>
  <c r="M2238" i="8"/>
  <c r="M2239" i="8"/>
  <c r="M2240" i="8"/>
  <c r="M2241" i="8"/>
  <c r="M2242" i="8"/>
  <c r="M2243" i="8"/>
  <c r="M2244" i="8"/>
  <c r="M2245" i="8"/>
  <c r="M2246" i="8"/>
  <c r="M2247" i="8"/>
  <c r="M2248" i="8"/>
  <c r="M2249" i="8"/>
  <c r="M2250" i="8"/>
  <c r="M2251" i="8"/>
  <c r="M2252" i="8"/>
  <c r="M2253" i="8"/>
  <c r="M2254" i="8"/>
  <c r="M2255" i="8"/>
  <c r="M2256" i="8"/>
  <c r="M2257" i="8"/>
  <c r="M2258" i="8"/>
  <c r="M2259" i="8"/>
  <c r="M2260" i="8"/>
  <c r="M2261" i="8"/>
  <c r="M2262" i="8"/>
  <c r="M2263" i="8"/>
  <c r="M2264" i="8"/>
  <c r="M2265" i="8"/>
  <c r="M2266" i="8"/>
  <c r="M2267" i="8"/>
  <c r="M2268" i="8"/>
  <c r="M2269" i="8"/>
  <c r="M2270" i="8"/>
  <c r="M2271" i="8"/>
  <c r="M2272" i="8"/>
  <c r="M2273" i="8"/>
  <c r="M2274" i="8"/>
  <c r="M2275" i="8"/>
  <c r="M2276" i="8"/>
  <c r="M2277" i="8"/>
  <c r="M2278" i="8"/>
  <c r="M2279" i="8"/>
  <c r="M2280" i="8"/>
  <c r="M2281" i="8"/>
  <c r="M2282" i="8"/>
  <c r="M2283" i="8"/>
  <c r="M2284" i="8"/>
  <c r="M2285" i="8"/>
  <c r="M2286" i="8"/>
  <c r="M2287" i="8"/>
  <c r="M2288" i="8"/>
  <c r="M2289" i="8"/>
  <c r="M2290" i="8"/>
  <c r="M2291" i="8"/>
  <c r="M2292" i="8"/>
  <c r="M2293" i="8"/>
  <c r="M2294" i="8"/>
  <c r="M2295" i="8"/>
  <c r="M2296" i="8"/>
  <c r="M2297" i="8"/>
  <c r="M2298" i="8"/>
  <c r="M2299" i="8"/>
  <c r="M2300" i="8"/>
  <c r="M2301" i="8"/>
  <c r="M2302" i="8"/>
  <c r="M2303" i="8"/>
  <c r="M2304" i="8"/>
  <c r="M2305" i="8"/>
  <c r="M2306" i="8"/>
  <c r="M2307" i="8"/>
  <c r="M2308" i="8"/>
  <c r="M2309" i="8"/>
  <c r="M2310" i="8"/>
  <c r="M2311" i="8"/>
  <c r="M2312" i="8"/>
  <c r="M2313" i="8"/>
  <c r="M2314" i="8"/>
  <c r="M2315" i="8"/>
  <c r="M2316" i="8"/>
  <c r="M2317" i="8"/>
  <c r="M2318" i="8"/>
  <c r="M2319" i="8"/>
  <c r="M2320" i="8"/>
  <c r="M2321" i="8"/>
  <c r="M2322" i="8"/>
  <c r="M2323" i="8"/>
  <c r="M2324" i="8"/>
  <c r="M2325" i="8"/>
  <c r="M2326" i="8"/>
  <c r="M2327" i="8"/>
  <c r="M2328" i="8"/>
  <c r="M2329" i="8"/>
  <c r="M2330" i="8"/>
  <c r="M2331" i="8"/>
  <c r="M2332" i="8"/>
  <c r="M2333" i="8"/>
  <c r="M2334" i="8"/>
  <c r="M2335" i="8"/>
  <c r="M2336" i="8"/>
  <c r="M2337" i="8"/>
  <c r="M2338" i="8"/>
  <c r="M2339" i="8"/>
  <c r="M2340" i="8"/>
  <c r="M2341" i="8"/>
  <c r="M2342" i="8"/>
  <c r="M2343" i="8"/>
  <c r="M2344" i="8"/>
  <c r="M2345" i="8"/>
  <c r="M2346" i="8"/>
  <c r="M2347" i="8"/>
  <c r="M2348" i="8"/>
  <c r="M2349" i="8"/>
  <c r="M2350" i="8"/>
  <c r="M2351" i="8"/>
  <c r="M2352" i="8"/>
  <c r="M2353" i="8"/>
  <c r="M2354" i="8"/>
  <c r="M2355" i="8"/>
  <c r="M2356" i="8"/>
  <c r="M2357" i="8"/>
  <c r="M2358" i="8"/>
  <c r="M2359" i="8"/>
  <c r="M2360" i="8"/>
  <c r="M2361" i="8"/>
  <c r="M2362" i="8"/>
  <c r="M2363" i="8"/>
  <c r="M2364" i="8"/>
  <c r="M2365" i="8"/>
  <c r="M2366" i="8"/>
  <c r="M2367" i="8"/>
  <c r="M2368" i="8"/>
  <c r="M2369" i="8"/>
  <c r="M2370" i="8"/>
  <c r="M2371" i="8"/>
  <c r="M2372" i="8"/>
  <c r="M2373" i="8"/>
  <c r="M2374" i="8"/>
  <c r="M2375" i="8"/>
  <c r="M2376" i="8"/>
  <c r="M2377" i="8"/>
  <c r="M2378" i="8"/>
  <c r="M2379" i="8"/>
  <c r="M2380" i="8"/>
  <c r="M2381" i="8"/>
  <c r="M2382" i="8"/>
  <c r="M2383" i="8"/>
  <c r="M2384" i="8"/>
  <c r="M2385" i="8"/>
  <c r="M2386" i="8"/>
  <c r="M2387" i="8"/>
  <c r="M2388" i="8"/>
  <c r="M2389" i="8"/>
  <c r="M2390" i="8"/>
  <c r="M2391" i="8"/>
  <c r="M2392" i="8"/>
  <c r="M2393" i="8"/>
  <c r="M2394" i="8"/>
  <c r="M2395" i="8"/>
  <c r="M2396" i="8"/>
  <c r="M2397" i="8"/>
  <c r="M2398" i="8"/>
  <c r="M2399" i="8"/>
  <c r="M2400" i="8"/>
  <c r="M2401" i="8"/>
  <c r="M2402" i="8"/>
  <c r="M2403" i="8"/>
  <c r="M2404" i="8"/>
  <c r="M2405" i="8"/>
  <c r="M2406" i="8"/>
  <c r="M2407" i="8"/>
  <c r="M2408" i="8"/>
  <c r="M2409" i="8"/>
  <c r="M2410" i="8"/>
  <c r="M2411" i="8"/>
  <c r="M2412" i="8"/>
  <c r="M2413" i="8"/>
  <c r="M2414" i="8"/>
  <c r="M2415" i="8"/>
  <c r="M2416" i="8"/>
  <c r="M2417" i="8"/>
  <c r="M2418" i="8"/>
  <c r="M2419" i="8"/>
  <c r="M2420" i="8"/>
  <c r="M2421" i="8"/>
  <c r="M2422" i="8"/>
  <c r="M2423" i="8"/>
  <c r="M2424" i="8"/>
  <c r="M2425" i="8"/>
  <c r="M2426" i="8"/>
  <c r="M2427" i="8"/>
  <c r="M2428" i="8"/>
  <c r="M2429" i="8"/>
  <c r="M2430" i="8"/>
  <c r="M2431" i="8"/>
  <c r="M2432" i="8"/>
  <c r="M2433" i="8"/>
  <c r="M2434" i="8"/>
  <c r="M2435" i="8"/>
  <c r="M2436" i="8"/>
  <c r="M2437" i="8"/>
  <c r="M2438" i="8"/>
  <c r="M2439" i="8"/>
  <c r="M2440" i="8"/>
  <c r="M2441" i="8"/>
  <c r="M2442" i="8"/>
  <c r="M2443" i="8"/>
  <c r="M2444" i="8"/>
  <c r="M2445" i="8"/>
  <c r="M2446" i="8"/>
  <c r="M2447" i="8"/>
  <c r="M2448" i="8"/>
  <c r="M2449" i="8"/>
  <c r="M2450" i="8"/>
  <c r="M2451" i="8"/>
  <c r="M2452" i="8"/>
  <c r="M2453" i="8"/>
  <c r="M2454" i="8"/>
  <c r="M2455" i="8"/>
  <c r="M2456" i="8"/>
  <c r="M2457" i="8"/>
  <c r="M2458" i="8"/>
  <c r="M2459" i="8"/>
  <c r="M2460" i="8"/>
  <c r="M2461" i="8"/>
  <c r="M2462" i="8"/>
  <c r="M2463" i="8"/>
  <c r="M2464" i="8"/>
  <c r="M2465" i="8"/>
  <c r="M2466" i="8"/>
  <c r="M2467" i="8"/>
  <c r="M2468" i="8"/>
  <c r="M2469" i="8"/>
  <c r="M2470" i="8"/>
  <c r="M2471" i="8"/>
  <c r="M2472" i="8"/>
  <c r="M2473" i="8"/>
  <c r="M2474" i="8"/>
  <c r="M2475" i="8"/>
  <c r="M2476" i="8"/>
  <c r="M2477" i="8"/>
  <c r="M2478" i="8"/>
  <c r="M2479" i="8"/>
  <c r="M2480" i="8"/>
  <c r="M2481" i="8"/>
  <c r="M2482" i="8"/>
  <c r="M2483" i="8"/>
  <c r="M2484" i="8"/>
  <c r="M2485" i="8"/>
  <c r="M2486" i="8"/>
  <c r="M2487" i="8"/>
  <c r="M2488" i="8"/>
  <c r="M2489" i="8"/>
  <c r="M2490" i="8"/>
  <c r="M2491" i="8"/>
  <c r="M2492" i="8"/>
  <c r="M2493" i="8"/>
  <c r="M2494" i="8"/>
  <c r="M2495" i="8"/>
  <c r="M2496" i="8"/>
  <c r="M2497" i="8"/>
  <c r="M2498" i="8"/>
  <c r="M2499" i="8"/>
  <c r="M2500" i="8"/>
  <c r="M2501" i="8"/>
  <c r="M2502" i="8"/>
  <c r="M2503" i="8"/>
  <c r="M2504" i="8"/>
  <c r="M2505" i="8"/>
  <c r="M2506" i="8"/>
  <c r="M2507" i="8"/>
  <c r="M2508" i="8"/>
  <c r="M2509" i="8"/>
  <c r="M2510" i="8"/>
  <c r="M2511" i="8"/>
  <c r="M2512" i="8"/>
  <c r="M2513" i="8"/>
  <c r="M2514" i="8"/>
  <c r="M2515" i="8"/>
  <c r="M2516" i="8"/>
  <c r="M2517" i="8"/>
  <c r="M2518" i="8"/>
  <c r="M2519" i="8"/>
  <c r="M2520" i="8"/>
  <c r="M2521" i="8"/>
  <c r="M2522" i="8"/>
  <c r="M2523" i="8"/>
  <c r="M2524" i="8"/>
  <c r="M2525" i="8"/>
  <c r="M2526" i="8"/>
  <c r="M2527" i="8"/>
  <c r="M2528" i="8"/>
  <c r="M2529" i="8"/>
  <c r="M2530" i="8"/>
  <c r="M2531" i="8"/>
  <c r="M2532" i="8"/>
  <c r="M2533" i="8"/>
  <c r="M2534" i="8"/>
  <c r="M2535" i="8"/>
  <c r="M2536" i="8"/>
  <c r="M2537" i="8"/>
  <c r="M2538" i="8"/>
  <c r="M2539" i="8"/>
  <c r="M2540" i="8"/>
  <c r="M2541" i="8"/>
  <c r="M2542" i="8"/>
  <c r="M2543" i="8"/>
  <c r="M2544" i="8"/>
  <c r="M2545" i="8"/>
  <c r="M2546" i="8"/>
  <c r="M2547" i="8"/>
  <c r="M2548" i="8"/>
  <c r="M2549" i="8"/>
  <c r="M2550" i="8"/>
  <c r="M2551" i="8"/>
  <c r="M2552" i="8"/>
  <c r="M2553" i="8"/>
  <c r="M2554" i="8"/>
  <c r="M2555" i="8"/>
  <c r="M2556" i="8"/>
  <c r="M2557" i="8"/>
  <c r="M2558" i="8"/>
  <c r="M2559" i="8"/>
  <c r="M2560" i="8"/>
  <c r="M2561" i="8"/>
  <c r="M2562" i="8"/>
  <c r="M2563" i="8"/>
  <c r="M2564" i="8"/>
  <c r="M2565" i="8"/>
  <c r="M2566" i="8"/>
  <c r="M2567" i="8"/>
  <c r="M2568" i="8"/>
  <c r="M2569" i="8"/>
  <c r="M2570" i="8"/>
  <c r="M2571" i="8"/>
  <c r="M2572" i="8"/>
  <c r="M2573" i="8"/>
  <c r="M2574" i="8"/>
  <c r="M2575" i="8"/>
  <c r="M2576" i="8"/>
  <c r="M2577" i="8"/>
  <c r="M2578" i="8"/>
  <c r="M2579" i="8"/>
  <c r="M2580" i="8"/>
  <c r="M2581" i="8"/>
  <c r="M2582" i="8"/>
  <c r="M2583" i="8"/>
  <c r="M2584" i="8"/>
  <c r="M2585" i="8"/>
  <c r="M2586" i="8"/>
  <c r="M2587" i="8"/>
  <c r="M2588" i="8"/>
  <c r="M2589" i="8"/>
  <c r="M2590" i="8"/>
  <c r="M2591" i="8"/>
  <c r="M2592" i="8"/>
  <c r="M2593" i="8"/>
  <c r="M2594" i="8"/>
  <c r="M2595" i="8"/>
  <c r="M2596" i="8"/>
  <c r="M2597" i="8"/>
  <c r="M2598" i="8"/>
  <c r="M2599" i="8"/>
  <c r="M2600" i="8"/>
  <c r="M2601" i="8"/>
  <c r="M2602" i="8"/>
  <c r="M2603" i="8"/>
  <c r="M2604" i="8"/>
  <c r="M2605" i="8"/>
  <c r="M2606" i="8"/>
  <c r="M2607" i="8"/>
  <c r="M2608" i="8"/>
  <c r="M2609" i="8"/>
  <c r="M2610" i="8"/>
  <c r="M2611" i="8"/>
  <c r="M2612" i="8"/>
  <c r="M2613" i="8"/>
  <c r="M2614" i="8"/>
  <c r="M2615" i="8"/>
  <c r="M2616" i="8"/>
  <c r="M2617" i="8"/>
  <c r="M2618" i="8"/>
  <c r="M2619" i="8"/>
  <c r="M2620" i="8"/>
  <c r="M2621" i="8"/>
  <c r="M2622" i="8"/>
  <c r="M2623" i="8"/>
  <c r="M2624" i="8"/>
  <c r="M2625" i="8"/>
  <c r="M2626" i="8"/>
  <c r="M2627" i="8"/>
  <c r="M2628" i="8"/>
  <c r="M2629" i="8"/>
  <c r="M2630" i="8"/>
  <c r="M2631" i="8"/>
  <c r="M2632" i="8"/>
  <c r="M2633" i="8"/>
  <c r="M2634" i="8"/>
  <c r="M2635" i="8"/>
  <c r="M2636" i="8"/>
  <c r="M2637" i="8"/>
  <c r="M2638" i="8"/>
  <c r="M2639" i="8"/>
  <c r="M2640" i="8"/>
  <c r="M2641" i="8"/>
  <c r="M2642" i="8"/>
  <c r="M2643" i="8"/>
  <c r="M2644" i="8"/>
  <c r="M2645" i="8"/>
  <c r="M2646" i="8"/>
  <c r="M2647" i="8"/>
  <c r="M2648" i="8"/>
  <c r="M2649" i="8"/>
  <c r="M2650" i="8"/>
  <c r="M2651" i="8"/>
  <c r="M2652" i="8"/>
  <c r="M2653" i="8"/>
  <c r="M2654" i="8"/>
  <c r="M2655" i="8"/>
  <c r="M2656" i="8"/>
  <c r="M2657" i="8"/>
  <c r="M2658" i="8"/>
  <c r="M2659" i="8"/>
  <c r="M2660" i="8"/>
  <c r="M2661" i="8"/>
  <c r="M2662" i="8"/>
  <c r="M2663" i="8"/>
  <c r="M2664" i="8"/>
  <c r="M2665" i="8"/>
  <c r="M2666" i="8"/>
  <c r="M2667" i="8"/>
  <c r="M2668" i="8"/>
  <c r="M2669" i="8"/>
  <c r="M2670" i="8"/>
  <c r="M2671" i="8"/>
  <c r="M2672" i="8"/>
  <c r="M2673" i="8"/>
  <c r="M2674" i="8"/>
  <c r="M2675" i="8"/>
  <c r="M2676" i="8"/>
  <c r="M2677" i="8"/>
  <c r="M2678" i="8"/>
  <c r="M2679" i="8"/>
  <c r="M2680" i="8"/>
  <c r="M2681" i="8"/>
  <c r="M2682" i="8"/>
  <c r="M2683" i="8"/>
  <c r="M2684" i="8"/>
  <c r="M2685" i="8"/>
  <c r="M2686" i="8"/>
  <c r="M2687" i="8"/>
  <c r="M2688" i="8"/>
  <c r="M2689" i="8"/>
  <c r="M2690" i="8"/>
  <c r="M2691" i="8"/>
  <c r="M2692" i="8"/>
  <c r="M2693" i="8"/>
  <c r="M2694" i="8"/>
  <c r="M2695" i="8"/>
  <c r="M2696" i="8"/>
  <c r="M2697" i="8"/>
  <c r="M2698" i="8"/>
  <c r="M2699" i="8"/>
  <c r="M2700" i="8"/>
  <c r="M2701" i="8"/>
  <c r="M2702" i="8"/>
  <c r="M2703" i="8"/>
  <c r="M2704" i="8"/>
  <c r="M2705" i="8"/>
  <c r="M2706" i="8"/>
  <c r="M2707" i="8"/>
  <c r="M2708" i="8"/>
  <c r="M2709" i="8"/>
  <c r="M2710" i="8"/>
  <c r="M2711" i="8"/>
  <c r="M2712" i="8"/>
  <c r="M2713" i="8"/>
  <c r="M2714" i="8"/>
  <c r="M2715" i="8"/>
  <c r="M2716" i="8"/>
  <c r="M2717" i="8"/>
  <c r="M2718" i="8"/>
  <c r="M2719" i="8"/>
  <c r="M2720" i="8"/>
  <c r="M2721" i="8"/>
  <c r="M2722" i="8"/>
  <c r="M2723" i="8"/>
  <c r="M2724" i="8"/>
  <c r="M2725" i="8"/>
  <c r="M2726" i="8"/>
  <c r="M2727" i="8"/>
  <c r="M2728" i="8"/>
  <c r="M2729" i="8"/>
  <c r="M2730" i="8"/>
  <c r="M2731" i="8"/>
  <c r="M2732" i="8"/>
  <c r="M2733" i="8"/>
  <c r="M2734" i="8"/>
  <c r="M2735" i="8"/>
  <c r="M2736" i="8"/>
  <c r="M2737" i="8"/>
  <c r="M2738" i="8"/>
  <c r="M2739" i="8"/>
  <c r="M2740" i="8"/>
  <c r="M2741" i="8"/>
  <c r="M2742" i="8"/>
  <c r="M2743" i="8"/>
  <c r="M2744" i="8"/>
  <c r="M2745" i="8"/>
  <c r="M2746" i="8"/>
  <c r="M2747" i="8"/>
  <c r="M2748" i="8"/>
  <c r="M2749" i="8"/>
  <c r="M2750" i="8"/>
  <c r="M2751" i="8"/>
  <c r="M2752" i="8"/>
  <c r="M2753" i="8"/>
  <c r="M2754" i="8"/>
  <c r="M2755" i="8"/>
  <c r="M2756" i="8"/>
  <c r="M2757" i="8"/>
  <c r="M2758" i="8"/>
  <c r="M2759" i="8"/>
  <c r="M2760" i="8"/>
  <c r="M2761" i="8"/>
  <c r="M2762" i="8"/>
  <c r="M2763" i="8"/>
  <c r="M2764" i="8"/>
  <c r="M2765" i="8"/>
  <c r="M2766" i="8"/>
  <c r="M2767" i="8"/>
  <c r="M2768" i="8"/>
  <c r="M2769" i="8"/>
  <c r="M2770" i="8"/>
  <c r="M2771" i="8"/>
  <c r="M2772" i="8"/>
  <c r="M2773" i="8"/>
  <c r="M2774" i="8"/>
  <c r="M2775" i="8"/>
  <c r="M2776" i="8"/>
  <c r="M2777" i="8"/>
  <c r="M2778" i="8"/>
  <c r="M2779" i="8"/>
  <c r="M2780" i="8"/>
  <c r="M2781" i="8"/>
  <c r="M2782" i="8"/>
  <c r="M2783" i="8"/>
  <c r="M2784" i="8"/>
  <c r="M2785" i="8"/>
  <c r="M2786" i="8"/>
  <c r="M2787" i="8"/>
  <c r="M2788" i="8"/>
  <c r="M2789" i="8"/>
  <c r="M2790" i="8"/>
  <c r="M2791" i="8"/>
  <c r="M2792" i="8"/>
  <c r="M2793" i="8"/>
  <c r="M2794" i="8"/>
  <c r="M2795" i="8"/>
  <c r="M2796" i="8"/>
  <c r="M2797" i="8"/>
  <c r="M2798" i="8"/>
  <c r="M2799" i="8"/>
  <c r="M2800" i="8"/>
  <c r="M2801" i="8"/>
  <c r="M2802" i="8"/>
  <c r="M2803" i="8"/>
  <c r="M2804" i="8"/>
  <c r="M2805" i="8"/>
  <c r="M2806" i="8"/>
  <c r="M2807" i="8"/>
  <c r="M2808" i="8"/>
  <c r="M2809" i="8"/>
  <c r="M2810" i="8"/>
  <c r="M2811" i="8"/>
  <c r="M2812" i="8"/>
  <c r="M2813" i="8"/>
  <c r="M2814" i="8"/>
  <c r="M2815" i="8"/>
  <c r="M2816" i="8"/>
  <c r="M2817" i="8"/>
  <c r="M2818" i="8"/>
  <c r="M2819" i="8"/>
  <c r="M2820" i="8"/>
  <c r="M2821" i="8"/>
  <c r="M2822" i="8"/>
  <c r="M2823" i="8"/>
  <c r="M2824" i="8"/>
  <c r="M2825" i="8"/>
  <c r="M2826" i="8"/>
  <c r="M2827" i="8"/>
  <c r="M2828" i="8"/>
  <c r="M2829" i="8"/>
  <c r="M2830" i="8"/>
  <c r="M2831" i="8"/>
  <c r="M2832" i="8"/>
  <c r="M2833" i="8"/>
  <c r="M2834" i="8"/>
  <c r="M2835" i="8"/>
  <c r="M2836" i="8"/>
  <c r="M2837" i="8"/>
  <c r="M2838" i="8"/>
  <c r="M2839" i="8"/>
  <c r="M2840" i="8"/>
  <c r="M2841" i="8"/>
  <c r="M2842" i="8"/>
  <c r="M2843" i="8"/>
  <c r="M2844" i="8"/>
  <c r="M2845" i="8"/>
  <c r="M2846" i="8"/>
  <c r="M2847" i="8"/>
  <c r="M2848" i="8"/>
  <c r="M2849" i="8"/>
  <c r="M2850" i="8"/>
  <c r="M2851" i="8"/>
  <c r="M2852" i="8"/>
  <c r="M2853" i="8"/>
  <c r="M2854" i="8"/>
  <c r="M2855" i="8"/>
  <c r="M2856" i="8"/>
  <c r="M2857" i="8"/>
  <c r="M2858" i="8"/>
  <c r="M2859" i="8"/>
  <c r="M2860" i="8"/>
  <c r="M2861" i="8"/>
  <c r="M2862" i="8"/>
  <c r="M2863" i="8"/>
  <c r="M2864" i="8"/>
  <c r="M2865" i="8"/>
  <c r="M2866" i="8"/>
  <c r="M2867" i="8"/>
  <c r="M2868" i="8"/>
  <c r="M2869" i="8"/>
  <c r="M2870" i="8"/>
  <c r="M2871" i="8"/>
  <c r="M2872" i="8"/>
  <c r="M2873" i="8"/>
  <c r="M2874" i="8"/>
  <c r="M2875" i="8"/>
  <c r="M2876" i="8"/>
  <c r="M2877" i="8"/>
  <c r="M2878" i="8"/>
  <c r="M2879" i="8"/>
  <c r="M2880" i="8"/>
  <c r="M2881" i="8"/>
  <c r="M2882" i="8"/>
  <c r="M2883" i="8"/>
  <c r="M2884" i="8"/>
  <c r="M2885" i="8"/>
  <c r="M2886" i="8"/>
  <c r="M2887" i="8"/>
  <c r="M2888" i="8"/>
  <c r="M2889" i="8"/>
  <c r="M2890" i="8"/>
  <c r="M2891" i="8"/>
  <c r="M2892" i="8"/>
  <c r="M2893" i="8"/>
  <c r="M2894" i="8"/>
  <c r="M2895" i="8"/>
  <c r="M2896" i="8"/>
  <c r="M2897" i="8"/>
  <c r="M2898" i="8"/>
  <c r="M2899" i="8"/>
  <c r="M2900" i="8"/>
  <c r="M2901" i="8"/>
  <c r="M2902" i="8"/>
  <c r="M2903" i="8"/>
  <c r="M2904" i="8"/>
  <c r="M2905" i="8"/>
  <c r="M2906" i="8"/>
  <c r="M2907" i="8"/>
  <c r="M2908" i="8"/>
  <c r="M2909" i="8"/>
  <c r="M2910" i="8"/>
  <c r="M2911" i="8"/>
  <c r="M2912" i="8"/>
  <c r="M2913" i="8"/>
  <c r="M2914" i="8"/>
  <c r="M2915" i="8"/>
  <c r="M2916" i="8"/>
  <c r="M2917" i="8"/>
  <c r="M2918" i="8"/>
  <c r="M2919" i="8"/>
  <c r="M2920" i="8"/>
  <c r="M2921" i="8"/>
  <c r="M2922" i="8"/>
  <c r="M2923" i="8"/>
  <c r="M2924" i="8"/>
  <c r="M2925" i="8"/>
  <c r="M2926" i="8"/>
  <c r="M2927" i="8"/>
  <c r="M2928" i="8"/>
  <c r="M2929" i="8"/>
  <c r="M2930" i="8"/>
  <c r="M2931" i="8"/>
  <c r="M2932" i="8"/>
  <c r="M2933" i="8"/>
  <c r="M2934" i="8"/>
  <c r="M2935" i="8"/>
  <c r="M2936" i="8"/>
  <c r="M2937" i="8"/>
  <c r="M2938" i="8"/>
  <c r="M2939" i="8"/>
  <c r="M2940" i="8"/>
  <c r="M2941" i="8"/>
  <c r="M2942" i="8"/>
  <c r="M2943" i="8"/>
  <c r="M2944" i="8"/>
  <c r="M2945" i="8"/>
  <c r="M2946" i="8"/>
  <c r="M2947" i="8"/>
  <c r="M2948" i="8"/>
  <c r="M2949" i="8"/>
  <c r="M2950" i="8"/>
  <c r="M2951" i="8"/>
  <c r="M2952" i="8"/>
  <c r="M2953" i="8"/>
  <c r="M2954" i="8"/>
  <c r="M2955" i="8"/>
  <c r="M2956" i="8"/>
  <c r="M2957" i="8"/>
  <c r="M2958" i="8"/>
  <c r="M2959" i="8"/>
  <c r="M2960" i="8"/>
  <c r="M2961" i="8"/>
  <c r="M2962" i="8"/>
  <c r="M2963" i="8"/>
  <c r="M2964" i="8"/>
  <c r="M2965" i="8"/>
  <c r="M2966" i="8"/>
  <c r="M2967" i="8"/>
  <c r="M2968" i="8"/>
  <c r="M2969" i="8"/>
  <c r="M2970" i="8"/>
  <c r="M2971" i="8"/>
  <c r="M2972" i="8"/>
  <c r="M2973" i="8"/>
  <c r="M2974" i="8"/>
  <c r="M2975" i="8"/>
  <c r="M2976" i="8"/>
  <c r="M2977" i="8"/>
  <c r="M2978" i="8"/>
  <c r="M2979" i="8"/>
  <c r="M2980" i="8"/>
  <c r="M2981" i="8"/>
  <c r="M2982" i="8"/>
  <c r="M2983" i="8"/>
  <c r="M2984" i="8"/>
  <c r="M2985" i="8"/>
  <c r="M2986" i="8"/>
  <c r="M2987" i="8"/>
  <c r="M2988" i="8"/>
  <c r="M2989" i="8"/>
  <c r="M2990" i="8"/>
  <c r="M2991" i="8"/>
  <c r="M2992" i="8"/>
  <c r="M2993" i="8"/>
  <c r="M2994" i="8"/>
  <c r="M2995" i="8"/>
  <c r="M2996" i="8"/>
  <c r="M2997" i="8"/>
  <c r="M2998" i="8"/>
  <c r="M2999" i="8"/>
  <c r="M3000" i="8"/>
  <c r="M3001" i="8"/>
  <c r="M3002" i="8"/>
  <c r="M3003" i="8"/>
  <c r="M3004" i="8"/>
  <c r="M3005" i="8"/>
  <c r="M3006" i="8"/>
  <c r="M3007" i="8"/>
  <c r="M3008" i="8"/>
  <c r="M3009" i="8"/>
  <c r="M3010" i="8"/>
  <c r="M3011" i="8"/>
  <c r="M3012" i="8"/>
  <c r="M3013" i="8"/>
  <c r="M3014" i="8"/>
  <c r="M3015" i="8"/>
  <c r="M3016" i="8"/>
  <c r="M3017" i="8"/>
  <c r="M3018" i="8"/>
  <c r="M3019" i="8"/>
  <c r="M3020" i="8"/>
  <c r="M3021" i="8"/>
  <c r="M3022" i="8"/>
  <c r="M3023" i="8"/>
  <c r="M3024" i="8"/>
  <c r="M3025" i="8"/>
  <c r="M3026" i="8"/>
  <c r="M3027" i="8"/>
  <c r="M3028" i="8"/>
  <c r="M3029" i="8"/>
  <c r="M3030" i="8"/>
  <c r="M3031" i="8"/>
  <c r="M3032" i="8"/>
  <c r="M3033" i="8"/>
  <c r="M3034" i="8"/>
  <c r="M3035" i="8"/>
  <c r="M3036" i="8"/>
  <c r="M3037" i="8"/>
  <c r="M3038" i="8"/>
  <c r="M3039" i="8"/>
  <c r="M3040" i="8"/>
  <c r="M3041" i="8"/>
  <c r="M3042" i="8"/>
  <c r="M3043" i="8"/>
  <c r="M3044" i="8"/>
  <c r="M3045" i="8"/>
  <c r="M3046" i="8"/>
  <c r="M3047" i="8"/>
  <c r="M3048" i="8"/>
  <c r="M3049" i="8"/>
  <c r="M3050" i="8"/>
  <c r="M3051" i="8"/>
  <c r="M3052" i="8"/>
  <c r="M3053" i="8"/>
  <c r="M3054" i="8"/>
  <c r="M3055" i="8"/>
  <c r="M3056" i="8"/>
  <c r="M3057" i="8"/>
  <c r="M3058" i="8"/>
  <c r="M3059" i="8"/>
  <c r="M3060" i="8"/>
  <c r="M3061" i="8"/>
  <c r="M3062" i="8"/>
  <c r="M3063" i="8"/>
  <c r="M3064" i="8"/>
  <c r="M3065" i="8"/>
  <c r="M3066" i="8"/>
  <c r="M3067" i="8"/>
  <c r="M3068" i="8"/>
  <c r="M3069" i="8"/>
  <c r="M3070" i="8"/>
  <c r="M3071" i="8"/>
  <c r="M3072" i="8"/>
  <c r="M3073" i="8"/>
  <c r="M3074" i="8"/>
  <c r="M3075" i="8"/>
  <c r="M3076" i="8"/>
  <c r="M3077" i="8"/>
  <c r="M3078" i="8"/>
  <c r="M3079" i="8"/>
  <c r="M3080" i="8"/>
  <c r="M3081" i="8"/>
  <c r="M3082" i="8"/>
  <c r="M3083" i="8"/>
  <c r="M3084" i="8"/>
  <c r="M3085" i="8"/>
  <c r="M3086" i="8"/>
  <c r="M3087" i="8"/>
  <c r="M3088" i="8"/>
  <c r="M3089" i="8"/>
  <c r="M3090" i="8"/>
  <c r="M3091" i="8"/>
  <c r="M3092" i="8"/>
  <c r="M3093" i="8"/>
  <c r="M3094" i="8"/>
  <c r="M3095" i="8"/>
  <c r="M3096" i="8"/>
  <c r="M3097" i="8"/>
  <c r="M3098" i="8"/>
  <c r="M3099" i="8"/>
  <c r="M3100" i="8"/>
  <c r="M3101" i="8"/>
  <c r="M3102" i="8"/>
  <c r="M3103" i="8"/>
  <c r="M3104" i="8"/>
  <c r="M3105" i="8"/>
  <c r="M3106" i="8"/>
  <c r="M3107" i="8"/>
  <c r="M3108" i="8"/>
  <c r="M3109" i="8"/>
  <c r="M3110" i="8"/>
  <c r="M3111" i="8"/>
  <c r="M3112" i="8"/>
  <c r="M3113" i="8"/>
  <c r="M3114" i="8"/>
  <c r="M3115" i="8"/>
  <c r="M3116" i="8"/>
  <c r="M3117" i="8"/>
  <c r="M3118" i="8"/>
  <c r="M3119" i="8"/>
  <c r="M3120" i="8"/>
  <c r="M3121" i="8"/>
  <c r="M3122" i="8"/>
  <c r="M3123" i="8"/>
  <c r="M3124" i="8"/>
  <c r="M3125" i="8"/>
  <c r="M3126" i="8"/>
  <c r="M3127" i="8"/>
  <c r="M3128" i="8"/>
  <c r="M3129" i="8"/>
  <c r="M3130" i="8"/>
  <c r="M3131" i="8"/>
  <c r="M3132" i="8"/>
  <c r="M3133" i="8"/>
  <c r="M3134" i="8"/>
  <c r="M3135" i="8"/>
  <c r="M3136" i="8"/>
  <c r="M3137" i="8"/>
  <c r="M3138" i="8"/>
  <c r="M3139" i="8"/>
  <c r="M3140" i="8"/>
  <c r="M3141" i="8"/>
  <c r="M3142" i="8"/>
  <c r="M3143" i="8"/>
  <c r="M3144" i="8"/>
  <c r="M3145" i="8"/>
  <c r="M3146" i="8"/>
  <c r="M3147" i="8"/>
  <c r="M3148" i="8"/>
  <c r="M3149" i="8"/>
  <c r="M3150" i="8"/>
  <c r="M3151" i="8"/>
  <c r="M3152" i="8"/>
  <c r="M3153" i="8"/>
  <c r="M3154" i="8"/>
  <c r="M3155" i="8"/>
  <c r="M3156" i="8"/>
  <c r="M3157" i="8"/>
  <c r="M3158" i="8"/>
  <c r="M3159" i="8"/>
  <c r="M3160" i="8"/>
  <c r="M3161" i="8"/>
  <c r="M3162" i="8"/>
  <c r="M3163" i="8"/>
  <c r="M3164" i="8"/>
  <c r="M3165" i="8"/>
  <c r="M3166" i="8"/>
  <c r="M3167" i="8"/>
  <c r="M3168" i="8"/>
  <c r="M3169" i="8"/>
  <c r="M3170" i="8"/>
  <c r="M3171" i="8"/>
  <c r="M3172" i="8"/>
  <c r="M3173" i="8"/>
  <c r="M3174" i="8"/>
  <c r="M3175" i="8"/>
  <c r="M3176" i="8"/>
  <c r="M3177" i="8"/>
  <c r="M3178" i="8"/>
  <c r="M3179" i="8"/>
  <c r="M3180" i="8"/>
  <c r="M3181" i="8"/>
  <c r="M3182" i="8"/>
  <c r="M3183" i="8"/>
  <c r="M3184" i="8"/>
  <c r="M3185" i="8"/>
  <c r="M3186" i="8"/>
  <c r="M3187" i="8"/>
  <c r="M3188" i="8"/>
  <c r="M3189" i="8"/>
  <c r="M3190" i="8"/>
  <c r="M3191" i="8"/>
  <c r="M3192" i="8"/>
  <c r="M3193" i="8"/>
  <c r="M3194" i="8"/>
  <c r="M3195" i="8"/>
  <c r="M3196" i="8"/>
  <c r="M3197" i="8"/>
  <c r="M3198" i="8"/>
  <c r="M3199" i="8"/>
  <c r="M3200" i="8"/>
  <c r="M3201" i="8"/>
  <c r="M3202" i="8"/>
  <c r="M3203" i="8"/>
  <c r="M3204" i="8"/>
  <c r="M3205" i="8"/>
  <c r="M3206" i="8"/>
  <c r="M3207" i="8"/>
  <c r="M3208" i="8"/>
  <c r="M3209" i="8"/>
  <c r="M3210" i="8"/>
  <c r="M3211" i="8"/>
  <c r="M3212" i="8"/>
  <c r="M3213" i="8"/>
  <c r="M3214" i="8"/>
  <c r="M3215" i="8"/>
  <c r="M3216" i="8"/>
  <c r="M3217" i="8"/>
  <c r="M3218" i="8"/>
  <c r="M3219" i="8"/>
  <c r="M3220" i="8"/>
  <c r="M3221" i="8"/>
  <c r="M3222" i="8"/>
  <c r="M3223" i="8"/>
  <c r="M3224" i="8"/>
  <c r="M3225" i="8"/>
  <c r="M3226" i="8"/>
  <c r="M3227" i="8"/>
  <c r="M3228" i="8"/>
  <c r="M3229" i="8"/>
  <c r="M3230" i="8"/>
  <c r="M3231" i="8"/>
  <c r="M3232" i="8"/>
  <c r="M3233" i="8"/>
  <c r="M3234" i="8"/>
  <c r="M3235" i="8"/>
  <c r="M3236" i="8"/>
  <c r="M3237" i="8"/>
  <c r="M3238" i="8"/>
  <c r="M3239" i="8"/>
  <c r="M3240" i="8"/>
  <c r="M3241" i="8"/>
  <c r="M3242" i="8"/>
  <c r="M3243" i="8"/>
  <c r="M3244" i="8"/>
  <c r="M3245" i="8"/>
  <c r="M3246" i="8"/>
  <c r="M3247" i="8"/>
  <c r="M3248" i="8"/>
  <c r="M3249" i="8"/>
  <c r="M3250" i="8"/>
  <c r="M3251" i="8"/>
  <c r="M3252" i="8"/>
  <c r="M3253" i="8"/>
  <c r="M3254" i="8"/>
  <c r="M3255" i="8"/>
  <c r="M3256" i="8"/>
  <c r="M3257" i="8"/>
  <c r="M3258" i="8"/>
  <c r="M3259" i="8"/>
  <c r="M3260" i="8"/>
  <c r="M3261" i="8"/>
  <c r="M3262" i="8"/>
  <c r="M3263" i="8"/>
  <c r="M3264" i="8"/>
  <c r="M3265" i="8"/>
  <c r="M3266" i="8"/>
  <c r="M3267" i="8"/>
  <c r="M3268" i="8"/>
  <c r="M3269" i="8"/>
  <c r="M3270" i="8"/>
  <c r="M3271" i="8"/>
  <c r="M3272" i="8"/>
  <c r="M3273" i="8"/>
  <c r="M3274" i="8"/>
  <c r="M3275" i="8"/>
  <c r="M3276" i="8"/>
  <c r="M3277" i="8"/>
  <c r="M3278" i="8"/>
  <c r="M3279" i="8"/>
  <c r="M3280" i="8"/>
  <c r="M3281" i="8"/>
  <c r="M3282" i="8"/>
  <c r="M3283" i="8"/>
  <c r="M3284" i="8"/>
  <c r="M3285" i="8"/>
  <c r="M3286" i="8"/>
  <c r="M3287" i="8"/>
  <c r="M3288" i="8"/>
  <c r="M3289" i="8"/>
  <c r="M3290" i="8"/>
  <c r="M3291" i="8"/>
  <c r="M3292" i="8"/>
  <c r="M3293" i="8"/>
  <c r="M3294" i="8"/>
  <c r="M3295" i="8"/>
  <c r="M3296" i="8"/>
  <c r="M3297" i="8"/>
  <c r="M3298" i="8"/>
  <c r="M3299" i="8"/>
  <c r="M3300" i="8"/>
  <c r="M3301" i="8"/>
  <c r="M3302" i="8"/>
  <c r="M3303" i="8"/>
  <c r="M3304" i="8"/>
  <c r="M3305" i="8"/>
  <c r="M3306" i="8"/>
  <c r="M3307" i="8"/>
  <c r="M3308" i="8"/>
  <c r="M3309" i="8"/>
  <c r="M3310" i="8"/>
  <c r="M3311" i="8"/>
  <c r="M3312" i="8"/>
  <c r="M3313" i="8"/>
  <c r="M3314" i="8"/>
  <c r="M3315" i="8"/>
  <c r="M3316" i="8"/>
  <c r="M3317" i="8"/>
  <c r="M3318" i="8"/>
  <c r="M3319" i="8"/>
  <c r="M3320" i="8"/>
  <c r="M3321" i="8"/>
  <c r="M3322" i="8"/>
  <c r="M3323" i="8"/>
  <c r="M3324" i="8"/>
  <c r="M3325" i="8"/>
  <c r="M3326" i="8"/>
  <c r="M3327" i="8"/>
  <c r="M3328" i="8"/>
  <c r="M3329" i="8"/>
  <c r="M3330" i="8"/>
  <c r="M3331" i="8"/>
  <c r="M3332" i="8"/>
  <c r="M3333" i="8"/>
  <c r="M3334" i="8"/>
  <c r="M3335" i="8"/>
  <c r="M3336" i="8"/>
  <c r="M3337" i="8"/>
  <c r="M3338" i="8"/>
  <c r="M3339" i="8"/>
  <c r="M3340" i="8"/>
  <c r="M3341" i="8"/>
  <c r="M3342" i="8"/>
  <c r="M3343" i="8"/>
  <c r="M3344" i="8"/>
  <c r="M3345" i="8"/>
  <c r="M3346" i="8"/>
  <c r="M3347" i="8"/>
  <c r="M3348" i="8"/>
  <c r="M3349" i="8"/>
  <c r="M3350" i="8"/>
  <c r="M3351" i="8"/>
  <c r="M3352" i="8"/>
  <c r="M3353" i="8"/>
  <c r="M3354" i="8"/>
  <c r="M3355" i="8"/>
  <c r="M3356" i="8"/>
  <c r="M3357" i="8"/>
  <c r="M3358" i="8"/>
  <c r="M3359" i="8"/>
  <c r="M3360" i="8"/>
  <c r="M3361" i="8"/>
  <c r="M3362" i="8"/>
  <c r="M3363" i="8"/>
  <c r="M3364" i="8"/>
  <c r="M3365" i="8"/>
  <c r="M3366" i="8"/>
  <c r="M3367" i="8"/>
  <c r="M3368" i="8"/>
  <c r="M3369" i="8"/>
  <c r="M3370" i="8"/>
  <c r="M3371" i="8"/>
  <c r="M3372" i="8"/>
  <c r="M3373" i="8"/>
  <c r="M3374" i="8"/>
  <c r="M3375" i="8"/>
  <c r="M3376" i="8"/>
  <c r="M3377" i="8"/>
  <c r="M3378" i="8"/>
  <c r="M3379" i="8"/>
  <c r="M3380" i="8"/>
  <c r="M3381" i="8"/>
  <c r="M3382" i="8"/>
  <c r="M3383" i="8"/>
  <c r="M3384" i="8"/>
  <c r="M3385" i="8"/>
  <c r="M3386" i="8"/>
  <c r="M3387" i="8"/>
  <c r="M3388" i="8"/>
  <c r="M3389" i="8"/>
  <c r="M3390" i="8"/>
  <c r="M3391" i="8"/>
  <c r="M3392" i="8"/>
  <c r="M3393" i="8"/>
  <c r="M3394" i="8"/>
  <c r="M3395" i="8"/>
  <c r="M3396" i="8"/>
  <c r="M3397" i="8"/>
  <c r="M3398" i="8"/>
  <c r="M3399" i="8"/>
  <c r="M3400" i="8"/>
  <c r="M3401" i="8"/>
  <c r="M3402" i="8"/>
  <c r="M3403" i="8"/>
  <c r="M3404" i="8"/>
  <c r="M3405" i="8"/>
  <c r="M3406" i="8"/>
  <c r="M3407" i="8"/>
  <c r="M3408" i="8"/>
  <c r="M3409" i="8"/>
  <c r="M3410" i="8"/>
  <c r="M3411" i="8"/>
  <c r="M3412" i="8"/>
  <c r="M3413" i="8"/>
  <c r="M3414" i="8"/>
  <c r="M3415" i="8"/>
  <c r="M3416" i="8"/>
  <c r="M3417" i="8"/>
  <c r="M3418" i="8"/>
  <c r="M3419" i="8"/>
  <c r="M3420" i="8"/>
  <c r="M3421" i="8"/>
  <c r="M3422" i="8"/>
  <c r="M3423" i="8"/>
  <c r="M3424" i="8"/>
  <c r="M3425" i="8"/>
  <c r="M3426" i="8"/>
  <c r="M3427" i="8"/>
  <c r="M3428" i="8"/>
  <c r="M3429" i="8"/>
  <c r="M3430" i="8"/>
  <c r="M3431" i="8"/>
  <c r="M3432" i="8"/>
  <c r="M3433" i="8"/>
  <c r="M3434" i="8"/>
  <c r="M3435" i="8"/>
  <c r="M3436" i="8"/>
  <c r="M3437" i="8"/>
  <c r="M3438" i="8"/>
  <c r="M3439" i="8"/>
  <c r="M3440" i="8"/>
  <c r="M3441" i="8"/>
  <c r="M3442" i="8"/>
  <c r="M3443" i="8"/>
  <c r="M3444" i="8"/>
  <c r="M3445" i="8"/>
  <c r="M3446" i="8"/>
  <c r="M3447" i="8"/>
  <c r="M3448" i="8"/>
  <c r="M3449" i="8"/>
  <c r="M3450" i="8"/>
  <c r="M3451" i="8"/>
  <c r="M3452" i="8"/>
  <c r="M3453" i="8"/>
  <c r="M3454" i="8"/>
  <c r="M3455" i="8"/>
  <c r="M3456" i="8"/>
  <c r="M3457" i="8"/>
  <c r="M3458" i="8"/>
  <c r="M3459" i="8"/>
  <c r="M3460" i="8"/>
  <c r="M3461" i="8"/>
  <c r="M3462" i="8"/>
  <c r="M3463" i="8"/>
  <c r="M3464" i="8"/>
  <c r="M3465" i="8"/>
  <c r="M3466" i="8"/>
  <c r="M3467" i="8"/>
  <c r="M3468" i="8"/>
  <c r="M3469" i="8"/>
  <c r="M3470" i="8"/>
  <c r="M3471" i="8"/>
  <c r="M3472" i="8"/>
  <c r="M3473" i="8"/>
  <c r="M3474" i="8"/>
  <c r="M3475" i="8"/>
  <c r="M3476" i="8"/>
  <c r="M3477" i="8"/>
  <c r="M3478" i="8"/>
  <c r="M3479" i="8"/>
  <c r="M3480" i="8"/>
  <c r="M3481" i="8"/>
  <c r="M3482" i="8"/>
  <c r="M3483" i="8"/>
  <c r="M3484" i="8"/>
  <c r="M3485" i="8"/>
  <c r="M3486" i="8"/>
  <c r="M3487" i="8"/>
  <c r="M3488" i="8"/>
  <c r="M3489" i="8"/>
  <c r="M3490" i="8"/>
  <c r="M3491" i="8"/>
  <c r="M3492" i="8"/>
  <c r="M3493" i="8"/>
  <c r="M3494" i="8"/>
  <c r="M3495" i="8"/>
  <c r="M3496" i="8"/>
  <c r="M3497" i="8"/>
  <c r="M3498" i="8"/>
  <c r="M3499" i="8"/>
  <c r="M3500" i="8"/>
  <c r="M3501" i="8"/>
  <c r="M3502" i="8"/>
  <c r="M3503" i="8"/>
  <c r="M3504" i="8"/>
  <c r="M3505" i="8"/>
  <c r="M3506" i="8"/>
  <c r="M3507" i="8"/>
  <c r="M3508" i="8"/>
  <c r="M3509" i="8"/>
  <c r="M3510" i="8"/>
  <c r="M3511" i="8"/>
  <c r="M3512" i="8"/>
  <c r="M3513" i="8"/>
  <c r="M3514" i="8"/>
  <c r="M3515" i="8"/>
  <c r="M3516" i="8"/>
  <c r="M3517" i="8"/>
  <c r="M3518" i="8"/>
  <c r="M3519" i="8"/>
  <c r="M3520" i="8"/>
  <c r="M3521" i="8"/>
  <c r="M3522" i="8"/>
  <c r="M3523" i="8"/>
  <c r="M3524" i="8"/>
  <c r="M3525" i="8"/>
  <c r="M3526" i="8"/>
  <c r="M3527" i="8"/>
  <c r="M3528" i="8"/>
  <c r="M3529" i="8"/>
  <c r="M3530" i="8"/>
  <c r="M3531" i="8"/>
  <c r="M3532" i="8"/>
  <c r="M3533" i="8"/>
  <c r="M3534" i="8"/>
  <c r="M3535" i="8"/>
  <c r="M3536" i="8"/>
  <c r="M3537" i="8"/>
  <c r="M3538" i="8"/>
  <c r="M3539" i="8"/>
  <c r="M3540" i="8"/>
  <c r="M3541" i="8"/>
  <c r="M3542" i="8"/>
  <c r="M3543" i="8"/>
  <c r="M3544" i="8"/>
  <c r="M3545" i="8"/>
  <c r="M3546" i="8"/>
  <c r="M3547" i="8"/>
  <c r="M3548" i="8"/>
  <c r="M3549" i="8"/>
  <c r="M3550" i="8"/>
  <c r="M3551" i="8"/>
  <c r="M3552" i="8"/>
  <c r="M3553" i="8"/>
  <c r="M3554" i="8"/>
  <c r="M3555" i="8"/>
  <c r="M3556" i="8"/>
  <c r="M3557" i="8"/>
  <c r="M3558" i="8"/>
  <c r="M3559" i="8"/>
  <c r="M3560" i="8"/>
  <c r="M3561" i="8"/>
  <c r="M3562" i="8"/>
  <c r="M3563" i="8"/>
  <c r="M3564" i="8"/>
  <c r="M3565" i="8"/>
  <c r="M3566" i="8"/>
  <c r="M3567" i="8"/>
  <c r="M3568" i="8"/>
  <c r="M3569" i="8"/>
  <c r="M3570" i="8"/>
  <c r="M3571" i="8"/>
  <c r="M3572" i="8"/>
  <c r="M3573" i="8"/>
  <c r="M3574" i="8"/>
  <c r="M3575" i="8"/>
  <c r="M3576" i="8"/>
  <c r="M3577" i="8"/>
  <c r="M3578" i="8"/>
  <c r="M3579" i="8"/>
  <c r="M3580" i="8"/>
  <c r="M3581" i="8"/>
  <c r="M3582" i="8"/>
  <c r="M3583" i="8"/>
  <c r="M3584" i="8"/>
  <c r="M3585" i="8"/>
  <c r="M3586" i="8"/>
  <c r="M3587" i="8"/>
  <c r="M3588" i="8"/>
  <c r="M3589" i="8"/>
  <c r="M3590" i="8"/>
  <c r="M3591" i="8"/>
  <c r="M3592" i="8"/>
  <c r="M3593" i="8"/>
  <c r="M3594" i="8"/>
  <c r="M3595" i="8"/>
  <c r="M3596" i="8"/>
  <c r="M3597" i="8"/>
  <c r="M3598" i="8"/>
  <c r="M3599" i="8"/>
  <c r="M3600" i="8"/>
  <c r="M3601" i="8"/>
  <c r="M3602" i="8"/>
  <c r="M3603" i="8"/>
  <c r="M3604" i="8"/>
  <c r="M3605" i="8"/>
  <c r="M3606" i="8"/>
  <c r="M3607" i="8"/>
  <c r="M3608" i="8"/>
  <c r="M3609" i="8"/>
  <c r="M3610" i="8"/>
  <c r="M3611" i="8"/>
  <c r="M3612" i="8"/>
  <c r="M3613" i="8"/>
  <c r="M3614" i="8"/>
  <c r="M3615" i="8"/>
  <c r="M3616" i="8"/>
  <c r="M3617" i="8"/>
  <c r="M3618" i="8"/>
  <c r="M3619" i="8"/>
  <c r="M3620" i="8"/>
  <c r="M3621" i="8"/>
  <c r="M3622" i="8"/>
  <c r="M3623" i="8"/>
  <c r="M3624" i="8"/>
  <c r="M3625" i="8"/>
  <c r="M3626" i="8"/>
  <c r="M3627" i="8"/>
  <c r="M3628" i="8"/>
  <c r="M3629" i="8"/>
  <c r="M3630" i="8"/>
  <c r="M3631" i="8"/>
  <c r="M3632" i="8"/>
  <c r="M3633" i="8"/>
  <c r="M3634" i="8"/>
  <c r="M3635" i="8"/>
  <c r="M3636" i="8"/>
  <c r="M3637" i="8"/>
  <c r="M3638" i="8"/>
  <c r="M3639" i="8"/>
  <c r="M3640" i="8"/>
  <c r="M3641" i="8"/>
  <c r="M3642" i="8"/>
  <c r="M3643" i="8"/>
  <c r="M3644" i="8"/>
  <c r="M3645" i="8"/>
  <c r="M3646" i="8"/>
  <c r="M3647" i="8"/>
  <c r="M3648" i="8"/>
  <c r="M3649" i="8"/>
  <c r="M3650" i="8"/>
  <c r="M3651" i="8"/>
  <c r="M3652" i="8"/>
  <c r="M3653" i="8"/>
  <c r="M3654" i="8"/>
  <c r="M3655" i="8"/>
  <c r="M3656" i="8"/>
  <c r="M3657" i="8"/>
  <c r="M3658" i="8"/>
  <c r="M3659" i="8"/>
  <c r="M3660" i="8"/>
  <c r="M3661" i="8"/>
  <c r="M3662" i="8"/>
  <c r="M3663" i="8"/>
  <c r="M3664" i="8"/>
  <c r="M3665" i="8"/>
  <c r="M3666" i="8"/>
  <c r="M3667" i="8"/>
  <c r="M3668" i="8"/>
  <c r="M3669" i="8"/>
  <c r="M3670" i="8"/>
  <c r="M3671" i="8"/>
  <c r="M3672" i="8"/>
  <c r="M3673" i="8"/>
  <c r="M3674" i="8"/>
  <c r="M3675" i="8"/>
  <c r="M3676" i="8"/>
  <c r="M3677" i="8"/>
  <c r="M3678" i="8"/>
  <c r="M3679" i="8"/>
  <c r="M3680" i="8"/>
  <c r="M3681" i="8"/>
  <c r="M3682" i="8"/>
  <c r="M3683" i="8"/>
  <c r="M3684" i="8"/>
  <c r="M3685" i="8"/>
  <c r="M3686" i="8"/>
  <c r="M3687" i="8"/>
  <c r="M3688" i="8"/>
  <c r="M3689" i="8"/>
  <c r="M3690" i="8"/>
  <c r="M3691" i="8"/>
  <c r="M3692" i="8"/>
  <c r="M3693" i="8"/>
  <c r="M3694" i="8"/>
  <c r="M3695" i="8"/>
  <c r="M3696" i="8"/>
  <c r="M3697" i="8"/>
  <c r="M3698" i="8"/>
  <c r="M3699" i="8"/>
  <c r="M3700" i="8"/>
  <c r="M3701" i="8"/>
  <c r="M3702" i="8"/>
  <c r="M3703" i="8"/>
  <c r="M3704" i="8"/>
  <c r="M3705" i="8"/>
  <c r="M3706" i="8"/>
  <c r="M3707" i="8"/>
  <c r="M3708" i="8"/>
  <c r="M3709" i="8"/>
  <c r="M3710" i="8"/>
  <c r="M3711" i="8"/>
  <c r="M3712" i="8"/>
  <c r="M3713" i="8"/>
  <c r="M3714" i="8"/>
  <c r="M3715" i="8"/>
  <c r="M3716" i="8"/>
  <c r="M3717" i="8"/>
  <c r="M3718" i="8"/>
  <c r="M3719" i="8"/>
  <c r="M3720" i="8"/>
  <c r="M3721" i="8"/>
  <c r="M3722" i="8"/>
  <c r="M3723" i="8"/>
  <c r="M3724" i="8"/>
  <c r="M3725" i="8"/>
  <c r="M3726" i="8"/>
  <c r="M3727" i="8"/>
  <c r="M3728" i="8"/>
  <c r="M3729" i="8"/>
  <c r="M3730" i="8"/>
  <c r="M3731" i="8"/>
  <c r="M3732" i="8"/>
  <c r="M3733" i="8"/>
  <c r="M3734" i="8"/>
  <c r="M3735" i="8"/>
  <c r="M3736" i="8"/>
  <c r="M3737" i="8"/>
  <c r="M3738" i="8"/>
  <c r="M3739" i="8"/>
  <c r="M3740" i="8"/>
  <c r="M3741" i="8"/>
  <c r="M3742" i="8"/>
  <c r="M3743" i="8"/>
  <c r="M3744" i="8"/>
  <c r="M3745" i="8"/>
  <c r="M3746" i="8"/>
  <c r="M3747" i="8"/>
  <c r="M3748" i="8"/>
  <c r="M3749" i="8"/>
  <c r="M3750" i="8"/>
  <c r="M3751" i="8"/>
  <c r="M3752" i="8"/>
  <c r="M3753" i="8"/>
  <c r="M3754" i="8"/>
  <c r="M3755" i="8"/>
  <c r="M3756" i="8"/>
  <c r="M3757" i="8"/>
  <c r="M3758" i="8"/>
  <c r="M3759" i="8"/>
  <c r="M3760" i="8"/>
  <c r="M3761" i="8"/>
  <c r="M3762" i="8"/>
  <c r="M3763" i="8"/>
  <c r="M3764" i="8"/>
  <c r="M3765" i="8"/>
  <c r="M3766" i="8"/>
  <c r="M3767" i="8"/>
  <c r="M3768" i="8"/>
  <c r="M3769" i="8"/>
  <c r="M3770" i="8"/>
  <c r="M3771" i="8"/>
  <c r="M3772" i="8"/>
  <c r="M3773" i="8"/>
  <c r="M3774" i="8"/>
  <c r="M3775" i="8"/>
  <c r="M3776" i="8"/>
  <c r="M3777" i="8"/>
  <c r="M3778" i="8"/>
  <c r="M3779" i="8"/>
  <c r="M3780" i="8"/>
  <c r="M3781" i="8"/>
  <c r="M3782" i="8"/>
  <c r="M3783" i="8"/>
  <c r="M3784" i="8"/>
  <c r="M3785" i="8"/>
  <c r="M3786" i="8"/>
  <c r="M3787" i="8"/>
  <c r="M3788" i="8"/>
  <c r="M3789" i="8"/>
  <c r="M3790" i="8"/>
  <c r="M3791" i="8"/>
  <c r="M3792" i="8"/>
  <c r="M3793" i="8"/>
  <c r="M3794" i="8"/>
  <c r="M3795" i="8"/>
  <c r="M3796" i="8"/>
  <c r="M3797" i="8"/>
  <c r="M3798" i="8"/>
  <c r="M3799" i="8"/>
  <c r="M3800" i="8"/>
  <c r="M3801" i="8"/>
  <c r="M3802" i="8"/>
  <c r="M3803" i="8"/>
  <c r="M3804" i="8"/>
  <c r="M3805" i="8"/>
  <c r="M3806" i="8"/>
  <c r="M3807" i="8"/>
  <c r="M3808" i="8"/>
  <c r="M3809" i="8"/>
  <c r="M3810" i="8"/>
  <c r="M3811" i="8"/>
  <c r="M3812" i="8"/>
  <c r="M3813" i="8"/>
  <c r="M3814" i="8"/>
  <c r="M3815" i="8"/>
  <c r="M3816" i="8"/>
  <c r="M3817" i="8"/>
  <c r="M3818" i="8"/>
  <c r="M3819" i="8"/>
  <c r="M3820" i="8"/>
  <c r="M3821" i="8"/>
  <c r="M3822" i="8"/>
  <c r="M3823" i="8"/>
  <c r="M3824" i="8"/>
  <c r="M3825" i="8"/>
  <c r="M3826" i="8"/>
  <c r="M3827" i="8"/>
  <c r="M3828" i="8"/>
  <c r="M3829" i="8"/>
  <c r="M3830" i="8"/>
  <c r="M3831" i="8"/>
  <c r="M3832" i="8"/>
  <c r="M3833" i="8"/>
  <c r="M3834" i="8"/>
  <c r="M3835" i="8"/>
  <c r="M3836" i="8"/>
  <c r="M3837" i="8"/>
  <c r="M3838" i="8"/>
  <c r="M3839" i="8"/>
  <c r="M3840" i="8"/>
  <c r="M3841" i="8"/>
  <c r="M3842" i="8"/>
  <c r="M3843" i="8"/>
  <c r="M3844" i="8"/>
  <c r="M3845" i="8"/>
  <c r="M3846" i="8"/>
  <c r="M3847" i="8"/>
  <c r="M3848" i="8"/>
  <c r="M3849" i="8"/>
  <c r="M3850" i="8"/>
  <c r="M3851" i="8"/>
  <c r="M3852" i="8"/>
  <c r="M3853" i="8"/>
  <c r="M3854" i="8"/>
  <c r="M3855" i="8"/>
  <c r="M3856" i="8"/>
  <c r="M3857" i="8"/>
  <c r="M3858" i="8"/>
  <c r="M3859" i="8"/>
  <c r="M3860" i="8"/>
  <c r="M3861" i="8"/>
  <c r="M3862" i="8"/>
  <c r="M3863" i="8"/>
  <c r="M3864" i="8"/>
  <c r="M3865" i="8"/>
  <c r="M3866" i="8"/>
  <c r="M3867" i="8"/>
  <c r="M3868" i="8"/>
  <c r="M3869" i="8"/>
  <c r="M3870" i="8"/>
  <c r="M3871" i="8"/>
  <c r="M3872" i="8"/>
  <c r="M3873" i="8"/>
  <c r="M3874" i="8"/>
  <c r="M3875" i="8"/>
  <c r="M3876" i="8"/>
  <c r="M3877" i="8"/>
  <c r="M3878" i="8"/>
  <c r="M3879" i="8"/>
  <c r="M3880" i="8"/>
  <c r="M3881" i="8"/>
  <c r="M3882" i="8"/>
  <c r="M3883" i="8"/>
  <c r="M3884" i="8"/>
  <c r="M3885" i="8"/>
  <c r="M3886" i="8"/>
  <c r="M3887" i="8"/>
  <c r="M3888" i="8"/>
  <c r="M3889" i="8"/>
  <c r="M3890" i="8"/>
  <c r="M3891" i="8"/>
  <c r="M3892" i="8"/>
  <c r="M3893" i="8"/>
  <c r="M3894" i="8"/>
  <c r="M3895" i="8"/>
  <c r="M3896" i="8"/>
  <c r="M3897" i="8"/>
  <c r="M3898" i="8"/>
  <c r="M3899" i="8"/>
  <c r="M3900" i="8"/>
  <c r="M3901" i="8"/>
  <c r="M3902" i="8"/>
  <c r="M3903" i="8"/>
  <c r="M3904" i="8"/>
  <c r="M3905" i="8"/>
  <c r="M3906" i="8"/>
  <c r="M3907" i="8"/>
  <c r="M3908" i="8"/>
  <c r="M3909" i="8"/>
  <c r="M3910" i="8"/>
  <c r="M3911" i="8"/>
  <c r="M3912" i="8"/>
  <c r="M3913" i="8"/>
  <c r="M3914" i="8"/>
  <c r="M3915" i="8"/>
  <c r="M3916" i="8"/>
  <c r="M3917" i="8"/>
  <c r="M3918" i="8"/>
  <c r="M3919" i="8"/>
  <c r="M3920" i="8"/>
  <c r="M3921" i="8"/>
  <c r="M3922" i="8"/>
  <c r="M3923" i="8"/>
  <c r="M3924" i="8"/>
  <c r="M3925" i="8"/>
  <c r="M3926" i="8"/>
  <c r="M3927" i="8"/>
  <c r="M3928" i="8"/>
  <c r="M3929" i="8"/>
  <c r="M3930" i="8"/>
  <c r="M3931" i="8"/>
  <c r="M3932" i="8"/>
  <c r="M3933" i="8"/>
  <c r="M3934" i="8"/>
  <c r="M3935" i="8"/>
  <c r="M3936" i="8"/>
  <c r="M3937" i="8"/>
  <c r="M3938" i="8"/>
  <c r="M3939" i="8"/>
  <c r="M3940" i="8"/>
  <c r="M3941" i="8"/>
  <c r="M3942" i="8"/>
  <c r="M3943" i="8"/>
  <c r="M3944" i="8"/>
  <c r="M3945" i="8"/>
  <c r="M3946" i="8"/>
  <c r="M3947" i="8"/>
  <c r="M3948" i="8"/>
  <c r="M3949" i="8"/>
  <c r="M3950" i="8"/>
  <c r="M3951" i="8"/>
  <c r="M3952" i="8"/>
  <c r="M3953" i="8"/>
  <c r="M3954" i="8"/>
  <c r="M3955" i="8"/>
  <c r="M3956" i="8"/>
  <c r="M3957" i="8"/>
  <c r="M3958" i="8"/>
  <c r="M3959" i="8"/>
  <c r="M3960" i="8"/>
  <c r="M3961" i="8"/>
  <c r="M3962" i="8"/>
  <c r="M3963" i="8"/>
  <c r="M3964" i="8"/>
  <c r="M3965" i="8"/>
  <c r="M3966" i="8"/>
  <c r="M3967" i="8"/>
  <c r="M3968" i="8"/>
  <c r="M3969" i="8"/>
  <c r="M3970" i="8"/>
  <c r="M3971" i="8"/>
  <c r="M3972" i="8"/>
  <c r="M3973" i="8"/>
  <c r="M3974" i="8"/>
  <c r="M3975" i="8"/>
  <c r="M3976" i="8"/>
  <c r="M3977" i="8"/>
  <c r="M3978" i="8"/>
  <c r="M3979" i="8"/>
  <c r="M3980" i="8"/>
  <c r="M3981" i="8"/>
  <c r="M3982" i="8"/>
  <c r="M3983" i="8"/>
  <c r="M3984" i="8"/>
  <c r="M3985" i="8"/>
  <c r="M3986" i="8"/>
  <c r="M3987" i="8"/>
  <c r="M3988" i="8"/>
  <c r="M3989" i="8"/>
  <c r="M3990" i="8"/>
  <c r="M3991" i="8"/>
  <c r="M3992" i="8"/>
  <c r="M3993" i="8"/>
  <c r="M3994" i="8"/>
  <c r="M3995" i="8"/>
  <c r="M3996" i="8"/>
  <c r="M3997" i="8"/>
  <c r="M3998" i="8"/>
  <c r="M3999" i="8"/>
  <c r="M4000" i="8"/>
  <c r="M4001" i="8"/>
  <c r="M4002" i="8"/>
  <c r="M4003" i="8"/>
  <c r="M4004" i="8"/>
  <c r="M4005" i="8"/>
  <c r="M4006" i="8"/>
  <c r="M4007" i="8"/>
  <c r="M4008" i="8"/>
  <c r="M4009" i="8"/>
  <c r="M4010" i="8"/>
  <c r="M4011" i="8"/>
  <c r="M4012" i="8"/>
  <c r="M4013" i="8"/>
  <c r="M4014" i="8"/>
  <c r="M4015" i="8"/>
  <c r="M4016" i="8"/>
  <c r="M4017" i="8"/>
  <c r="M4018" i="8"/>
  <c r="M4019" i="8"/>
  <c r="M4020" i="8"/>
  <c r="M4021" i="8"/>
  <c r="M4022" i="8"/>
  <c r="M4023" i="8"/>
  <c r="M4024" i="8"/>
  <c r="M4025" i="8"/>
  <c r="M4026" i="8"/>
  <c r="M4027" i="8"/>
  <c r="M4028" i="8"/>
  <c r="M4029" i="8"/>
  <c r="M4030" i="8"/>
  <c r="M4031" i="8"/>
  <c r="M4032" i="8"/>
  <c r="M4033" i="8"/>
  <c r="M4034" i="8"/>
  <c r="M4035" i="8"/>
  <c r="M4036" i="8"/>
  <c r="M4037" i="8"/>
  <c r="M4038" i="8"/>
  <c r="M4039" i="8"/>
  <c r="M4040" i="8"/>
  <c r="M4041" i="8"/>
  <c r="M4042" i="8"/>
  <c r="M4043" i="8"/>
  <c r="M4044" i="8"/>
  <c r="M4045" i="8"/>
  <c r="M4046" i="8"/>
  <c r="M4047" i="8"/>
  <c r="M4048" i="8"/>
  <c r="M4049" i="8"/>
  <c r="M4050" i="8"/>
  <c r="M4051" i="8"/>
  <c r="M4052" i="8"/>
  <c r="M4053" i="8"/>
  <c r="M4054" i="8"/>
  <c r="M4055" i="8"/>
  <c r="M4056" i="8"/>
  <c r="M4057" i="8"/>
  <c r="M4058" i="8"/>
  <c r="M4059" i="8"/>
  <c r="M4060" i="8"/>
  <c r="M4061" i="8"/>
  <c r="M4062" i="8"/>
  <c r="M4063" i="8"/>
  <c r="M4064" i="8"/>
  <c r="M4065" i="8"/>
  <c r="M4066" i="8"/>
  <c r="M4067" i="8"/>
  <c r="M4068" i="8"/>
  <c r="M4069" i="8"/>
  <c r="M4070" i="8"/>
  <c r="M4071" i="8"/>
  <c r="M4072" i="8"/>
  <c r="M4073" i="8"/>
  <c r="M4074" i="8"/>
  <c r="M4075" i="8"/>
  <c r="M4076" i="8"/>
  <c r="M4077" i="8"/>
  <c r="M4078" i="8"/>
  <c r="M4079" i="8"/>
  <c r="M4080" i="8"/>
  <c r="M4081" i="8"/>
  <c r="M4082" i="8"/>
  <c r="M4083" i="8"/>
  <c r="M4084" i="8"/>
  <c r="M4085" i="8"/>
  <c r="M4086" i="8"/>
  <c r="M4087" i="8"/>
  <c r="M4088" i="8"/>
  <c r="M4089" i="8"/>
  <c r="M4090" i="8"/>
  <c r="M4091" i="8"/>
  <c r="M4092" i="8"/>
  <c r="M4093" i="8"/>
  <c r="M4094" i="8"/>
  <c r="M4095" i="8"/>
  <c r="M4096" i="8"/>
  <c r="M4097" i="8"/>
  <c r="M4098" i="8"/>
  <c r="M4099" i="8"/>
  <c r="M4100" i="8"/>
  <c r="M4101" i="8"/>
  <c r="M4102" i="8"/>
  <c r="M4103" i="8"/>
  <c r="M4104" i="8"/>
  <c r="M4105" i="8"/>
  <c r="M4106" i="8"/>
  <c r="M4107" i="8"/>
  <c r="M4108" i="8"/>
  <c r="M4109" i="8"/>
  <c r="M4110" i="8"/>
  <c r="M4111" i="8"/>
  <c r="M4112" i="8"/>
  <c r="M4113" i="8"/>
  <c r="M4114" i="8"/>
  <c r="M4115" i="8"/>
  <c r="M4116" i="8"/>
  <c r="M4117" i="8"/>
  <c r="M4118" i="8"/>
  <c r="M4119" i="8"/>
  <c r="M4120" i="8"/>
  <c r="M4121" i="8"/>
  <c r="M4122" i="8"/>
  <c r="M4123" i="8"/>
  <c r="M4124" i="8"/>
  <c r="M4125" i="8"/>
  <c r="M4126" i="8"/>
  <c r="M4127" i="8"/>
  <c r="M4128" i="8"/>
  <c r="M4129" i="8"/>
  <c r="M4130" i="8"/>
  <c r="M4131" i="8"/>
  <c r="M4132" i="8"/>
  <c r="M4133" i="8"/>
  <c r="M4134" i="8"/>
  <c r="M4135" i="8"/>
  <c r="M4136" i="8"/>
  <c r="M4137" i="8"/>
  <c r="M4138" i="8"/>
  <c r="M4139" i="8"/>
  <c r="M4140" i="8"/>
  <c r="M4141" i="8"/>
  <c r="M4142" i="8"/>
  <c r="M4143" i="8"/>
  <c r="M4144" i="8"/>
  <c r="M4145" i="8"/>
  <c r="M4146" i="8"/>
  <c r="M4147" i="8"/>
  <c r="M4148" i="8"/>
  <c r="M4149" i="8"/>
  <c r="M4150" i="8"/>
  <c r="M4151" i="8"/>
  <c r="M4152" i="8"/>
  <c r="M4153" i="8"/>
  <c r="M4154" i="8"/>
  <c r="M4155" i="8"/>
  <c r="M4156" i="8"/>
  <c r="M4157" i="8"/>
  <c r="M4158" i="8"/>
  <c r="M4159" i="8"/>
  <c r="M4160" i="8"/>
  <c r="M4161" i="8"/>
  <c r="M4162" i="8"/>
  <c r="M4163" i="8"/>
  <c r="M4164" i="8"/>
  <c r="M4165" i="8"/>
  <c r="M4166" i="8"/>
  <c r="M4167" i="8"/>
  <c r="M4168" i="8"/>
  <c r="M4169" i="8"/>
  <c r="M4170" i="8"/>
  <c r="M4171" i="8"/>
  <c r="M4172" i="8"/>
  <c r="M4173" i="8"/>
  <c r="M4174" i="8"/>
  <c r="M4175" i="8"/>
  <c r="M4176" i="8"/>
  <c r="M4177" i="8"/>
  <c r="M4178" i="8"/>
  <c r="M4179" i="8"/>
  <c r="M4180" i="8"/>
  <c r="M4181" i="8"/>
  <c r="M4182" i="8"/>
  <c r="M4183" i="8"/>
  <c r="M4184" i="8"/>
  <c r="M4185" i="8"/>
  <c r="M4186" i="8"/>
  <c r="M4187" i="8"/>
  <c r="M4188" i="8"/>
  <c r="M4189" i="8"/>
  <c r="M4190" i="8"/>
  <c r="M4191" i="8"/>
  <c r="M4192" i="8"/>
  <c r="M4193" i="8"/>
  <c r="M4194" i="8"/>
  <c r="M4195" i="8"/>
  <c r="M4196" i="8"/>
  <c r="M4197" i="8"/>
  <c r="M4198" i="8"/>
  <c r="M4199" i="8"/>
  <c r="M4200" i="8"/>
  <c r="M4201" i="8"/>
  <c r="M4202" i="8"/>
  <c r="M4203" i="8"/>
  <c r="M4204" i="8"/>
  <c r="M4205" i="8"/>
  <c r="M4206" i="8"/>
  <c r="M4207" i="8"/>
  <c r="M4208" i="8"/>
  <c r="M4209" i="8"/>
  <c r="M4210" i="8"/>
  <c r="M4211" i="8"/>
  <c r="M4212" i="8"/>
  <c r="M4213" i="8"/>
  <c r="M4214" i="8"/>
  <c r="M4215" i="8"/>
  <c r="M4216" i="8"/>
  <c r="M4217" i="8"/>
  <c r="M4218" i="8"/>
  <c r="M4219" i="8"/>
  <c r="M4220" i="8"/>
  <c r="M4221" i="8"/>
  <c r="M4222" i="8"/>
  <c r="M4223" i="8"/>
  <c r="M4224" i="8"/>
  <c r="M4225" i="8"/>
  <c r="M4226" i="8"/>
  <c r="M4227" i="8"/>
  <c r="M4228" i="8"/>
  <c r="M4229" i="8"/>
  <c r="M4230" i="8"/>
  <c r="M4231" i="8"/>
  <c r="M4232" i="8"/>
  <c r="M4233" i="8"/>
  <c r="M4234" i="8"/>
  <c r="M4235" i="8"/>
  <c r="M4236" i="8"/>
  <c r="M4237" i="8"/>
  <c r="M4238" i="8"/>
  <c r="M4239" i="8"/>
  <c r="M4240" i="8"/>
  <c r="M4241" i="8"/>
  <c r="M4242" i="8"/>
  <c r="M4243" i="8"/>
  <c r="M4244" i="8"/>
  <c r="M4245" i="8"/>
  <c r="M4246" i="8"/>
  <c r="M4247" i="8"/>
  <c r="M4248" i="8"/>
  <c r="M4249" i="8"/>
  <c r="M4250" i="8"/>
  <c r="M4251" i="8"/>
  <c r="M4252" i="8"/>
  <c r="M4253" i="8"/>
  <c r="M4254" i="8"/>
  <c r="M4255" i="8"/>
  <c r="M4256" i="8"/>
  <c r="M4257" i="8"/>
  <c r="M4258" i="8"/>
  <c r="M4259" i="8"/>
  <c r="M4260" i="8"/>
  <c r="M4261" i="8"/>
  <c r="M4262" i="8"/>
  <c r="M4263" i="8"/>
  <c r="M4264" i="8"/>
  <c r="M4265" i="8"/>
  <c r="M4266" i="8"/>
  <c r="M4267" i="8"/>
  <c r="M4268" i="8"/>
  <c r="M4269" i="8"/>
  <c r="M4270" i="8"/>
  <c r="M4271" i="8"/>
  <c r="M4272" i="8"/>
  <c r="M4273" i="8"/>
  <c r="M4274" i="8"/>
  <c r="M4275" i="8"/>
  <c r="M4276" i="8"/>
  <c r="M4277" i="8"/>
  <c r="M4278" i="8"/>
  <c r="M4279" i="8"/>
  <c r="M4280" i="8"/>
  <c r="M4281" i="8"/>
  <c r="M4282" i="8"/>
  <c r="M4283" i="8"/>
  <c r="M4284" i="8"/>
  <c r="M4285" i="8"/>
  <c r="M4286" i="8"/>
  <c r="M4287" i="8"/>
  <c r="M4288" i="8"/>
  <c r="M4289" i="8"/>
  <c r="M4290" i="8"/>
  <c r="M4291" i="8"/>
  <c r="M4292" i="8"/>
  <c r="M4293" i="8"/>
  <c r="M4294" i="8"/>
  <c r="M4295" i="8"/>
  <c r="M4296" i="8"/>
  <c r="M4297" i="8"/>
  <c r="M4298" i="8"/>
  <c r="M4299" i="8"/>
  <c r="M4300" i="8"/>
  <c r="M4301" i="8"/>
  <c r="M4302" i="8"/>
  <c r="M4303" i="8"/>
  <c r="M4304" i="8"/>
  <c r="M4305" i="8"/>
  <c r="M4306" i="8"/>
  <c r="M4307" i="8"/>
  <c r="M4308" i="8"/>
  <c r="M4309" i="8"/>
  <c r="M4310" i="8"/>
  <c r="M4311" i="8"/>
  <c r="M4312" i="8"/>
  <c r="M4313" i="8"/>
  <c r="M4314" i="8"/>
  <c r="M4315" i="8"/>
  <c r="M4316" i="8"/>
  <c r="M4317" i="8"/>
  <c r="M4318" i="8"/>
  <c r="M4319" i="8"/>
  <c r="M4320" i="8"/>
  <c r="M4321" i="8"/>
  <c r="M4322" i="8"/>
  <c r="M4323" i="8"/>
  <c r="M4324" i="8"/>
  <c r="M4325" i="8"/>
  <c r="M4326" i="8"/>
  <c r="M4327" i="8"/>
  <c r="M4328" i="8"/>
  <c r="M4329" i="8"/>
  <c r="M4330" i="8"/>
  <c r="M4331" i="8"/>
  <c r="M4332" i="8"/>
  <c r="M4333" i="8"/>
  <c r="M4334" i="8"/>
  <c r="M4335" i="8"/>
  <c r="M4336" i="8"/>
  <c r="M4337" i="8"/>
  <c r="M4338" i="8"/>
  <c r="M4339" i="8"/>
  <c r="M4340" i="8"/>
  <c r="M4341" i="8"/>
  <c r="M4342" i="8"/>
  <c r="M4343" i="8"/>
  <c r="M4344" i="8"/>
  <c r="M4345" i="8"/>
  <c r="M4346" i="8"/>
  <c r="M4347" i="8"/>
  <c r="M4348" i="8"/>
  <c r="M4349" i="8"/>
  <c r="M4350" i="8"/>
  <c r="M4351" i="8"/>
  <c r="M4352" i="8"/>
  <c r="M4353" i="8"/>
  <c r="M4354" i="8"/>
  <c r="M4355" i="8"/>
  <c r="M4356" i="8"/>
  <c r="M4357" i="8"/>
  <c r="M4358" i="8"/>
  <c r="M4359" i="8"/>
  <c r="M4360" i="8"/>
  <c r="M4361" i="8"/>
  <c r="M4362" i="8"/>
  <c r="M4363" i="8"/>
  <c r="M4364" i="8"/>
  <c r="M4365" i="8"/>
  <c r="M4366" i="8"/>
  <c r="M4367" i="8"/>
  <c r="M4368" i="8"/>
  <c r="M4369" i="8"/>
  <c r="M4370" i="8"/>
  <c r="M4371" i="8"/>
  <c r="M4372" i="8"/>
  <c r="M4373" i="8"/>
  <c r="M4374" i="8"/>
  <c r="M4375" i="8"/>
  <c r="M4376" i="8"/>
  <c r="M4377" i="8"/>
  <c r="M4378" i="8"/>
  <c r="M4379" i="8"/>
  <c r="M4380" i="8"/>
  <c r="M4381" i="8"/>
  <c r="M4382" i="8"/>
  <c r="M4383" i="8"/>
  <c r="M4384" i="8"/>
  <c r="M4385" i="8"/>
  <c r="M4386" i="8"/>
  <c r="M4387" i="8"/>
  <c r="M4388" i="8"/>
  <c r="M4389" i="8"/>
  <c r="M4390" i="8"/>
  <c r="M4391" i="8"/>
  <c r="M4392" i="8"/>
  <c r="M4393" i="8"/>
  <c r="M4394" i="8"/>
  <c r="M4395" i="8"/>
  <c r="M4396" i="8"/>
  <c r="M4397" i="8"/>
  <c r="M4398" i="8"/>
  <c r="M4399" i="8"/>
  <c r="M4400" i="8"/>
  <c r="M4401" i="8"/>
  <c r="M4402" i="8"/>
  <c r="M4403" i="8"/>
  <c r="M4404" i="8"/>
  <c r="M4405" i="8"/>
  <c r="M4406" i="8"/>
  <c r="M4407" i="8"/>
  <c r="M4408" i="8"/>
  <c r="M4409" i="8"/>
  <c r="M4410" i="8"/>
  <c r="M4411" i="8"/>
  <c r="M4412" i="8"/>
  <c r="M4413" i="8"/>
  <c r="M4414" i="8"/>
  <c r="M4415" i="8"/>
  <c r="M4416" i="8"/>
  <c r="M4417" i="8"/>
  <c r="M4418" i="8"/>
  <c r="M4419" i="8"/>
  <c r="M4420" i="8"/>
  <c r="M4421" i="8"/>
  <c r="M4422" i="8"/>
  <c r="M4423" i="8"/>
  <c r="M4424" i="8"/>
  <c r="M4425" i="8"/>
  <c r="M4426" i="8"/>
  <c r="M4427" i="8"/>
  <c r="M4428" i="8"/>
  <c r="M4429" i="8"/>
  <c r="M4430" i="8"/>
  <c r="M4431" i="8"/>
  <c r="M4432" i="8"/>
  <c r="M4433" i="8"/>
  <c r="M4434" i="8"/>
  <c r="M4435" i="8"/>
  <c r="M4436" i="8"/>
  <c r="M4437" i="8"/>
  <c r="M4438" i="8"/>
  <c r="M4439" i="8"/>
  <c r="M4440" i="8"/>
  <c r="M4441" i="8"/>
  <c r="M4442" i="8"/>
  <c r="M4443" i="8"/>
  <c r="M4444" i="8"/>
  <c r="M4445" i="8"/>
  <c r="M4446" i="8"/>
  <c r="M4447" i="8"/>
  <c r="M4448" i="8"/>
  <c r="M4449" i="8"/>
  <c r="M4450" i="8"/>
  <c r="M4451" i="8"/>
  <c r="M4452" i="8"/>
  <c r="M4453" i="8"/>
  <c r="M4454" i="8"/>
  <c r="M4455" i="8"/>
  <c r="M4456" i="8"/>
  <c r="M4457" i="8"/>
  <c r="M4458" i="8"/>
  <c r="M4459" i="8"/>
  <c r="M4460" i="8"/>
  <c r="M4461" i="8"/>
  <c r="M4462" i="8"/>
  <c r="M4463" i="8"/>
  <c r="M4464" i="8"/>
  <c r="M4465" i="8"/>
  <c r="M4466" i="8"/>
  <c r="M4467" i="8"/>
  <c r="M4468" i="8"/>
  <c r="M4469" i="8"/>
  <c r="M4470" i="8"/>
  <c r="M4471" i="8"/>
  <c r="M4472" i="8"/>
  <c r="M4473" i="8"/>
  <c r="M4474" i="8"/>
  <c r="M4475" i="8"/>
  <c r="M4476" i="8"/>
  <c r="M4477" i="8"/>
  <c r="M4478" i="8"/>
  <c r="M4479" i="8"/>
  <c r="M4480" i="8"/>
  <c r="M4481" i="8"/>
  <c r="M4482" i="8"/>
  <c r="M4483" i="8"/>
  <c r="M4484" i="8"/>
  <c r="M4485" i="8"/>
  <c r="M4486" i="8"/>
  <c r="M4487" i="8"/>
  <c r="M4488" i="8"/>
  <c r="M4489" i="8"/>
  <c r="M4490" i="8"/>
  <c r="M4491" i="8"/>
  <c r="M4492" i="8"/>
  <c r="M4493" i="8"/>
  <c r="M4494" i="8"/>
  <c r="M4495" i="8"/>
  <c r="M4496" i="8"/>
  <c r="M4497" i="8"/>
  <c r="M4498" i="8"/>
  <c r="M4499" i="8"/>
  <c r="M4500" i="8"/>
  <c r="M4501" i="8"/>
  <c r="M4502" i="8"/>
  <c r="M4503" i="8"/>
  <c r="M4504" i="8"/>
  <c r="M4505" i="8"/>
  <c r="M4506" i="8"/>
  <c r="M4507" i="8"/>
  <c r="M4508" i="8"/>
  <c r="M4509" i="8"/>
  <c r="M4510" i="8"/>
  <c r="M4511" i="8"/>
  <c r="M4512" i="8"/>
  <c r="M4513" i="8"/>
  <c r="M4514" i="8"/>
  <c r="M4515" i="8"/>
  <c r="M4516" i="8"/>
  <c r="M4517" i="8"/>
  <c r="M4518" i="8"/>
  <c r="M4519" i="8"/>
  <c r="M4520" i="8"/>
  <c r="M4521" i="8"/>
  <c r="M4522" i="8"/>
  <c r="M4523" i="8"/>
  <c r="M4524" i="8"/>
  <c r="M4525" i="8"/>
  <c r="M4526" i="8"/>
  <c r="M4527" i="8"/>
  <c r="M4528" i="8"/>
  <c r="M4529" i="8"/>
  <c r="M4530" i="8"/>
  <c r="M4531" i="8"/>
  <c r="M4532" i="8"/>
  <c r="M4533" i="8"/>
  <c r="M4534" i="8"/>
  <c r="M4535" i="8"/>
  <c r="M4536" i="8"/>
  <c r="M4537" i="8"/>
  <c r="M4538" i="8"/>
  <c r="M4539" i="8"/>
  <c r="M4540" i="8"/>
  <c r="M4541" i="8"/>
  <c r="M4542" i="8"/>
  <c r="M4543" i="8"/>
  <c r="M4544" i="8"/>
  <c r="M4545" i="8"/>
  <c r="M4546" i="8"/>
  <c r="M4547" i="8"/>
  <c r="M4548" i="8"/>
  <c r="M4549" i="8"/>
  <c r="M4550" i="8"/>
  <c r="M4551" i="8"/>
  <c r="M4552" i="8"/>
  <c r="M4553" i="8"/>
  <c r="M4554" i="8"/>
  <c r="M4555" i="8"/>
  <c r="M4556" i="8"/>
  <c r="M4557" i="8"/>
  <c r="M4558" i="8"/>
  <c r="M4559" i="8"/>
  <c r="M4560" i="8"/>
  <c r="M4561" i="8"/>
  <c r="M4562" i="8"/>
  <c r="M4563" i="8"/>
  <c r="M4564" i="8"/>
  <c r="M4565" i="8"/>
  <c r="M4566" i="8"/>
  <c r="M4567" i="8"/>
  <c r="M4568" i="8"/>
  <c r="M4569" i="8"/>
  <c r="M4570" i="8"/>
  <c r="M4571" i="8"/>
  <c r="M4572" i="8"/>
  <c r="M4573" i="8"/>
  <c r="M4574" i="8"/>
  <c r="M4575" i="8"/>
  <c r="M4576" i="8"/>
  <c r="M4577" i="8"/>
  <c r="M4578" i="8"/>
  <c r="M4579" i="8"/>
  <c r="M4580" i="8"/>
  <c r="M4581" i="8"/>
  <c r="M4582" i="8"/>
  <c r="M4583" i="8"/>
  <c r="M4584" i="8"/>
  <c r="M4585" i="8"/>
  <c r="M4586" i="8"/>
  <c r="M4587" i="8"/>
  <c r="M4588" i="8"/>
  <c r="M4589" i="8"/>
  <c r="M4590" i="8"/>
  <c r="M4591" i="8"/>
  <c r="M4592" i="8"/>
  <c r="M4593" i="8"/>
  <c r="M4594" i="8"/>
  <c r="M4595" i="8"/>
  <c r="M4596" i="8"/>
  <c r="M4597" i="8"/>
  <c r="M4598" i="8"/>
  <c r="M4599" i="8"/>
  <c r="M4600" i="8"/>
  <c r="M4601" i="8"/>
  <c r="M4602" i="8"/>
  <c r="M4603" i="8"/>
  <c r="M4604" i="8"/>
  <c r="M4605" i="8"/>
  <c r="M4606" i="8"/>
  <c r="M4607" i="8"/>
  <c r="M4608" i="8"/>
  <c r="M4609" i="8"/>
  <c r="M4610" i="8"/>
  <c r="M4611" i="8"/>
  <c r="M4612" i="8"/>
  <c r="M4613" i="8"/>
  <c r="M4614" i="8"/>
  <c r="M4615" i="8"/>
  <c r="M4616" i="8"/>
  <c r="M4617" i="8"/>
  <c r="M4618" i="8"/>
  <c r="M4619" i="8"/>
  <c r="M4620" i="8"/>
  <c r="M4621" i="8"/>
  <c r="M4622" i="8"/>
  <c r="M4623" i="8"/>
  <c r="M4624" i="8"/>
  <c r="M4625" i="8"/>
  <c r="M4626" i="8"/>
  <c r="M4627" i="8"/>
  <c r="M4628" i="8"/>
  <c r="M4629" i="8"/>
  <c r="M4630" i="8"/>
  <c r="M4631" i="8"/>
  <c r="M4632" i="8"/>
  <c r="M4633" i="8"/>
  <c r="M4634" i="8"/>
  <c r="M4635" i="8"/>
  <c r="M4636" i="8"/>
  <c r="M4637" i="8"/>
  <c r="M4638" i="8"/>
  <c r="M4639" i="8"/>
  <c r="M4640" i="8"/>
  <c r="M4641" i="8"/>
  <c r="M4642" i="8"/>
  <c r="M4643" i="8"/>
  <c r="M4644" i="8"/>
  <c r="M4645" i="8"/>
  <c r="M4646" i="8"/>
  <c r="M4647" i="8"/>
  <c r="M4648" i="8"/>
  <c r="M4649" i="8"/>
  <c r="M4650" i="8"/>
  <c r="M4651" i="8"/>
  <c r="M4652" i="8"/>
  <c r="M4653" i="8"/>
  <c r="M4654" i="8"/>
  <c r="M4655" i="8"/>
  <c r="M4656" i="8"/>
  <c r="M4657" i="8"/>
  <c r="M4658" i="8"/>
  <c r="M4659" i="8"/>
  <c r="M4660" i="8"/>
  <c r="M4661" i="8"/>
  <c r="M4662" i="8"/>
  <c r="M4663" i="8"/>
  <c r="M4664" i="8"/>
  <c r="M4665" i="8"/>
  <c r="M4666" i="8"/>
  <c r="M4667" i="8"/>
  <c r="M4668" i="8"/>
  <c r="M4669" i="8"/>
  <c r="M4670" i="8"/>
  <c r="M4671" i="8"/>
  <c r="M4672" i="8"/>
  <c r="M4673" i="8"/>
  <c r="M4674" i="8"/>
  <c r="M4675" i="8"/>
  <c r="M4676" i="8"/>
  <c r="M4677" i="8"/>
  <c r="M4678" i="8"/>
  <c r="M4679" i="8"/>
  <c r="M4680" i="8"/>
  <c r="M4681" i="8"/>
  <c r="M4682" i="8"/>
  <c r="M4683" i="8"/>
  <c r="M4684" i="8"/>
  <c r="M4685" i="8"/>
  <c r="M4686" i="8"/>
  <c r="M4687" i="8"/>
  <c r="M4688" i="8"/>
  <c r="M4689" i="8"/>
  <c r="M4690" i="8"/>
  <c r="M4691" i="8"/>
  <c r="M4692" i="8"/>
  <c r="M4693" i="8"/>
  <c r="M4694" i="8"/>
  <c r="M4695" i="8"/>
  <c r="M4696" i="8"/>
  <c r="M4697" i="8"/>
  <c r="M4698" i="8"/>
  <c r="M4699" i="8"/>
  <c r="M4700" i="8"/>
  <c r="M4701" i="8"/>
  <c r="M4702" i="8"/>
  <c r="M4703" i="8"/>
  <c r="M4704" i="8"/>
  <c r="M4705" i="8"/>
  <c r="M4706" i="8"/>
  <c r="M4707" i="8"/>
  <c r="M4708" i="8"/>
  <c r="M4709" i="8"/>
  <c r="M4710" i="8"/>
  <c r="M4711" i="8"/>
  <c r="M4712" i="8"/>
  <c r="M4713" i="8"/>
  <c r="M4714" i="8"/>
  <c r="M4715" i="8"/>
  <c r="M4716" i="8"/>
  <c r="M4717" i="8"/>
  <c r="M4718" i="8"/>
  <c r="M4719" i="8"/>
  <c r="M4720" i="8"/>
  <c r="M4721" i="8"/>
  <c r="M4722" i="8"/>
  <c r="M4723" i="8"/>
  <c r="M4724" i="8"/>
  <c r="M4725" i="8"/>
  <c r="M4726" i="8"/>
  <c r="M4727" i="8"/>
  <c r="M4728" i="8"/>
  <c r="M4729" i="8"/>
  <c r="M4730" i="8"/>
  <c r="M4731" i="8"/>
  <c r="M4732" i="8"/>
  <c r="M4733" i="8"/>
  <c r="M4734" i="8"/>
  <c r="M4735" i="8"/>
  <c r="M4736" i="8"/>
  <c r="M4737" i="8"/>
  <c r="M4738" i="8"/>
  <c r="M4739" i="8"/>
  <c r="M4740" i="8"/>
  <c r="M4741" i="8"/>
  <c r="M4742" i="8"/>
  <c r="M4743" i="8"/>
  <c r="M4744" i="8"/>
  <c r="M4745" i="8"/>
  <c r="M4746" i="8"/>
  <c r="M4747" i="8"/>
  <c r="M4748" i="8"/>
  <c r="M4749" i="8"/>
  <c r="M4750" i="8"/>
  <c r="M4751" i="8"/>
  <c r="M4752" i="8"/>
  <c r="M4753" i="8"/>
  <c r="M4754" i="8"/>
  <c r="M4755" i="8"/>
  <c r="M4756" i="8"/>
  <c r="M4757" i="8"/>
  <c r="M4758" i="8"/>
  <c r="M4759" i="8"/>
  <c r="M4760" i="8"/>
  <c r="M4761" i="8"/>
  <c r="M4762" i="8"/>
  <c r="M4763" i="8"/>
  <c r="M4764" i="8"/>
  <c r="M4765" i="8"/>
  <c r="M4766" i="8"/>
  <c r="M4767" i="8"/>
  <c r="M4768" i="8"/>
  <c r="M4769" i="8"/>
  <c r="M4770" i="8"/>
  <c r="M4771" i="8"/>
  <c r="M4772" i="8"/>
  <c r="M4773" i="8"/>
  <c r="M4774" i="8"/>
  <c r="M4775" i="8"/>
  <c r="M4776" i="8"/>
  <c r="M4777" i="8"/>
  <c r="M4778" i="8"/>
  <c r="M4779" i="8"/>
  <c r="M4780" i="8"/>
  <c r="M4781" i="8"/>
  <c r="M4782" i="8"/>
  <c r="M4783" i="8"/>
  <c r="M4784" i="8"/>
  <c r="M4785" i="8"/>
  <c r="M4786" i="8"/>
  <c r="M4787" i="8"/>
  <c r="M4788" i="8"/>
  <c r="M4789" i="8"/>
  <c r="M4790" i="8"/>
  <c r="M4791" i="8"/>
  <c r="M4792" i="8"/>
  <c r="M4793" i="8"/>
  <c r="M4794" i="8"/>
  <c r="M4795" i="8"/>
  <c r="M4796" i="8"/>
  <c r="M4797" i="8"/>
  <c r="M4798" i="8"/>
  <c r="M4799" i="8"/>
  <c r="M4800" i="8"/>
  <c r="M4801" i="8"/>
  <c r="M4802" i="8"/>
  <c r="M4803" i="8"/>
  <c r="M4804" i="8"/>
  <c r="M4805" i="8"/>
  <c r="M4806" i="8"/>
  <c r="M4807" i="8"/>
  <c r="M4808" i="8"/>
  <c r="M4809" i="8"/>
  <c r="M4810" i="8"/>
  <c r="M4811" i="8"/>
  <c r="M4812" i="8"/>
  <c r="M4813" i="8"/>
  <c r="M4814" i="8"/>
  <c r="M4815" i="8"/>
  <c r="M4816" i="8"/>
  <c r="M4817" i="8"/>
  <c r="M4818" i="8"/>
  <c r="M4819" i="8"/>
  <c r="M4820" i="8"/>
  <c r="M4821" i="8"/>
  <c r="M4822" i="8"/>
  <c r="M4823" i="8"/>
  <c r="M4824" i="8"/>
  <c r="M4825" i="8"/>
  <c r="M4826" i="8"/>
  <c r="M4827" i="8"/>
  <c r="M4828" i="8"/>
  <c r="M4829" i="8"/>
  <c r="M4830" i="8"/>
  <c r="M4831" i="8"/>
  <c r="M4832" i="8"/>
  <c r="M4833" i="8"/>
  <c r="M4834" i="8"/>
  <c r="M4835" i="8"/>
  <c r="M4836" i="8"/>
  <c r="M4837" i="8"/>
  <c r="M4838" i="8"/>
  <c r="M4839" i="8"/>
  <c r="M4840" i="8"/>
  <c r="M4841" i="8"/>
  <c r="M4842" i="8"/>
  <c r="M4843" i="8"/>
  <c r="M4844" i="8"/>
  <c r="M4845" i="8"/>
  <c r="M4846" i="8"/>
  <c r="M4847" i="8"/>
  <c r="M4848" i="8"/>
  <c r="M4849" i="8"/>
  <c r="M4850" i="8"/>
  <c r="M4851" i="8"/>
  <c r="M4852" i="8"/>
  <c r="M4853" i="8"/>
  <c r="M4854" i="8"/>
  <c r="M4855" i="8"/>
  <c r="M4856" i="8"/>
  <c r="M4857" i="8"/>
  <c r="M4858" i="8"/>
  <c r="M4859" i="8"/>
  <c r="M4860" i="8"/>
  <c r="M4861" i="8"/>
  <c r="M4862" i="8"/>
  <c r="M4863" i="8"/>
  <c r="M4864" i="8"/>
  <c r="M4865" i="8"/>
  <c r="M4866" i="8"/>
  <c r="M4867" i="8"/>
  <c r="M4868" i="8"/>
  <c r="M4869" i="8"/>
  <c r="M4870" i="8"/>
  <c r="M4871" i="8"/>
  <c r="M4872" i="8"/>
  <c r="M4873" i="8"/>
  <c r="M4874" i="8"/>
  <c r="M4875" i="8"/>
  <c r="M4876" i="8"/>
  <c r="M4877" i="8"/>
  <c r="M4878" i="8"/>
  <c r="M4879" i="8"/>
  <c r="M4880" i="8"/>
  <c r="M4881" i="8"/>
  <c r="M4882" i="8"/>
  <c r="M4883" i="8"/>
  <c r="M4884" i="8"/>
  <c r="M4885" i="8"/>
  <c r="M4886" i="8"/>
  <c r="M4887" i="8"/>
  <c r="M4888" i="8"/>
  <c r="M4889" i="8"/>
  <c r="M4890" i="8"/>
  <c r="M4891" i="8"/>
  <c r="M4892" i="8"/>
  <c r="M4893" i="8"/>
  <c r="M4894" i="8"/>
  <c r="M4895" i="8"/>
  <c r="M4896" i="8"/>
  <c r="M4897" i="8"/>
  <c r="M4898" i="8"/>
  <c r="M4899" i="8"/>
  <c r="M4900" i="8"/>
  <c r="M4901" i="8"/>
  <c r="M4902" i="8"/>
  <c r="M4903" i="8"/>
  <c r="M4904" i="8"/>
  <c r="M4905" i="8"/>
  <c r="M4906" i="8"/>
  <c r="M4907" i="8"/>
  <c r="M4908" i="8"/>
  <c r="M4909" i="8"/>
  <c r="M4910" i="8"/>
  <c r="M4911" i="8"/>
  <c r="M4912" i="8"/>
  <c r="M4913" i="8"/>
  <c r="M4914" i="8"/>
  <c r="M4915" i="8"/>
  <c r="M4916" i="8"/>
  <c r="M4917" i="8"/>
  <c r="M4918" i="8"/>
  <c r="M4919" i="8"/>
  <c r="M4920" i="8"/>
  <c r="M4921" i="8"/>
  <c r="M4922" i="8"/>
  <c r="M4923" i="8"/>
  <c r="M4924" i="8"/>
  <c r="M4925" i="8"/>
  <c r="M4926" i="8"/>
  <c r="M4927" i="8"/>
  <c r="M4928" i="8"/>
  <c r="M4929" i="8"/>
  <c r="M4930" i="8"/>
  <c r="M4931" i="8"/>
  <c r="M4932" i="8"/>
  <c r="M4933" i="8"/>
  <c r="M4934" i="8"/>
  <c r="M4935" i="8"/>
  <c r="M4936" i="8"/>
  <c r="M4937" i="8"/>
  <c r="M4938" i="8"/>
  <c r="M4939" i="8"/>
  <c r="M4940" i="8"/>
  <c r="M4941" i="8"/>
  <c r="M4942" i="8"/>
  <c r="M4943" i="8"/>
  <c r="M4944" i="8"/>
  <c r="M4945" i="8"/>
  <c r="M4946" i="8"/>
  <c r="M4947" i="8"/>
  <c r="M4948" i="8"/>
  <c r="M4949" i="8"/>
  <c r="M4950" i="8"/>
  <c r="M4951" i="8"/>
  <c r="M4952" i="8"/>
  <c r="M4953" i="8"/>
  <c r="M4954" i="8"/>
  <c r="M4955" i="8"/>
  <c r="M4956" i="8"/>
  <c r="M4957" i="8"/>
  <c r="M4958" i="8"/>
  <c r="M4959" i="8"/>
  <c r="M4960" i="8"/>
  <c r="M4961" i="8"/>
  <c r="M4962" i="8"/>
  <c r="M4963" i="8"/>
  <c r="M4964" i="8"/>
  <c r="M4965" i="8"/>
  <c r="M4966" i="8"/>
  <c r="M4967" i="8"/>
  <c r="M4968" i="8"/>
  <c r="M4969" i="8"/>
  <c r="M4970" i="8"/>
  <c r="M4971" i="8"/>
  <c r="M4972" i="8"/>
  <c r="M4973" i="8"/>
  <c r="M4974" i="8"/>
  <c r="M4975" i="8"/>
  <c r="M4976" i="8"/>
  <c r="M4977" i="8"/>
  <c r="M4978" i="8"/>
  <c r="M4979" i="8"/>
  <c r="M4980" i="8"/>
  <c r="M4981" i="8"/>
  <c r="M4982" i="8"/>
  <c r="M4983" i="8"/>
  <c r="M4984" i="8"/>
  <c r="M4985" i="8"/>
  <c r="M4986" i="8"/>
  <c r="M4987" i="8"/>
  <c r="M4988" i="8"/>
  <c r="M4989" i="8"/>
  <c r="M4990" i="8"/>
  <c r="M4991" i="8"/>
  <c r="M4992" i="8"/>
  <c r="M4993" i="8"/>
  <c r="M4994" i="8"/>
  <c r="M4995" i="8"/>
  <c r="M4996" i="8"/>
  <c r="M4997" i="8"/>
  <c r="M4998" i="8"/>
  <c r="M4999" i="8"/>
  <c r="M5000" i="8"/>
  <c r="M5001" i="8"/>
  <c r="M5002" i="8"/>
  <c r="M5003" i="8"/>
  <c r="M5004" i="8"/>
  <c r="M5005" i="8"/>
  <c r="M5006" i="8"/>
  <c r="M5007" i="8"/>
  <c r="M5008" i="8"/>
  <c r="M5009" i="8"/>
  <c r="M5010" i="8"/>
  <c r="M5011" i="8"/>
  <c r="M5012" i="8"/>
  <c r="M5013" i="8"/>
  <c r="M5014" i="8"/>
  <c r="M5015" i="8"/>
  <c r="M5016" i="8"/>
  <c r="M5017" i="8"/>
  <c r="M5018" i="8"/>
  <c r="M5019" i="8"/>
  <c r="M5020" i="8"/>
  <c r="M5021" i="8"/>
  <c r="M5022" i="8"/>
  <c r="M5023" i="8"/>
  <c r="M5024" i="8"/>
  <c r="M5025" i="8"/>
  <c r="M5026" i="8"/>
  <c r="M5027" i="8"/>
  <c r="M5028" i="8"/>
  <c r="M5029" i="8"/>
  <c r="M5030" i="8"/>
  <c r="M5031" i="8"/>
  <c r="M5032" i="8"/>
  <c r="M5033" i="8"/>
  <c r="M5034" i="8"/>
  <c r="M5035" i="8"/>
  <c r="M5036" i="8"/>
  <c r="M5037" i="8"/>
  <c r="M5038" i="8"/>
  <c r="M5039" i="8"/>
  <c r="M5040" i="8"/>
  <c r="M5041" i="8"/>
  <c r="M5042" i="8"/>
  <c r="M5043" i="8"/>
  <c r="M5044" i="8"/>
  <c r="M5045" i="8"/>
  <c r="M5046" i="8"/>
  <c r="M5047" i="8"/>
  <c r="M5048" i="8"/>
  <c r="M5049" i="8"/>
  <c r="M5050" i="8"/>
  <c r="M5051" i="8"/>
  <c r="M5052" i="8"/>
  <c r="M5053" i="8"/>
  <c r="M5054" i="8"/>
  <c r="M5055" i="8"/>
  <c r="M5056" i="8"/>
  <c r="M5057" i="8"/>
  <c r="M5058" i="8"/>
  <c r="M5059" i="8"/>
  <c r="M5060" i="8"/>
  <c r="M5061" i="8"/>
  <c r="M5062" i="8"/>
  <c r="M5063" i="8"/>
  <c r="M5064" i="8"/>
  <c r="M5065" i="8"/>
  <c r="M5066" i="8"/>
  <c r="M5067" i="8"/>
  <c r="M5068" i="8"/>
  <c r="M5069" i="8"/>
  <c r="M5070" i="8"/>
  <c r="M5071" i="8"/>
  <c r="M5072" i="8"/>
  <c r="M5073" i="8"/>
  <c r="M5074" i="8"/>
  <c r="M5075" i="8"/>
  <c r="M5076" i="8"/>
  <c r="M5077" i="8"/>
  <c r="M5078" i="8"/>
  <c r="M5079" i="8"/>
  <c r="M5080" i="8"/>
  <c r="M5081" i="8"/>
  <c r="M5082" i="8"/>
  <c r="M5083" i="8"/>
  <c r="M5084" i="8"/>
  <c r="M5085" i="8"/>
  <c r="M5086" i="8"/>
  <c r="M5087" i="8"/>
  <c r="M5088" i="8"/>
  <c r="M5089" i="8"/>
  <c r="M5090" i="8"/>
  <c r="M5091" i="8"/>
  <c r="M5092" i="8"/>
  <c r="M5093" i="8"/>
  <c r="M5094" i="8"/>
  <c r="M5095" i="8"/>
  <c r="M5096" i="8"/>
  <c r="M5097" i="8"/>
  <c r="M5098" i="8"/>
  <c r="M5099" i="8"/>
  <c r="M5100" i="8"/>
  <c r="M5101" i="8"/>
  <c r="M5102" i="8"/>
  <c r="M5103" i="8"/>
  <c r="M5104" i="8"/>
  <c r="M5105" i="8"/>
  <c r="M5106" i="8"/>
  <c r="M5107" i="8"/>
  <c r="M5108" i="8"/>
  <c r="M5109" i="8"/>
  <c r="M5110" i="8"/>
  <c r="M5111" i="8"/>
  <c r="M5112" i="8"/>
  <c r="M5113" i="8"/>
  <c r="M5114" i="8"/>
  <c r="M5115" i="8"/>
  <c r="M5116" i="8"/>
  <c r="M5117" i="8"/>
  <c r="M5118" i="8"/>
  <c r="M5119" i="8"/>
  <c r="M5120" i="8"/>
  <c r="M5121" i="8"/>
  <c r="M5122" i="8"/>
  <c r="M5123" i="8"/>
  <c r="M5124" i="8"/>
  <c r="M5125" i="8"/>
  <c r="M5126" i="8"/>
  <c r="M5127" i="8"/>
  <c r="M5128" i="8"/>
  <c r="M5129" i="8"/>
  <c r="M5130" i="8"/>
  <c r="M5131" i="8"/>
  <c r="M5132" i="8"/>
  <c r="M5133" i="8"/>
  <c r="M5134" i="8"/>
  <c r="M5135" i="8"/>
  <c r="M5136" i="8"/>
  <c r="M5137" i="8"/>
  <c r="M5138" i="8"/>
  <c r="M5139" i="8"/>
  <c r="M5140" i="8"/>
  <c r="M5141" i="8"/>
  <c r="M5142" i="8"/>
  <c r="M5143" i="8"/>
  <c r="M5144" i="8"/>
  <c r="M5145" i="8"/>
  <c r="M5146" i="8"/>
  <c r="M5147" i="8"/>
  <c r="M5148" i="8"/>
  <c r="M5149" i="8"/>
  <c r="M5150" i="8"/>
  <c r="M5151" i="8"/>
  <c r="M5152" i="8"/>
  <c r="M5153" i="8"/>
  <c r="M5154" i="8"/>
  <c r="M5155" i="8"/>
  <c r="M5156" i="8"/>
  <c r="M5157" i="8"/>
  <c r="M5158" i="8"/>
  <c r="M5159" i="8"/>
  <c r="M5160" i="8"/>
  <c r="M5161" i="8"/>
  <c r="M5162" i="8"/>
  <c r="M5163" i="8"/>
  <c r="M5164" i="8"/>
  <c r="M5165" i="8"/>
  <c r="M5166" i="8"/>
  <c r="M5167" i="8"/>
  <c r="M5168" i="8"/>
  <c r="M5169" i="8"/>
  <c r="M5170" i="8"/>
  <c r="M5171" i="8"/>
  <c r="M5172" i="8"/>
  <c r="M5173" i="8"/>
  <c r="M5174" i="8"/>
  <c r="M5175" i="8"/>
  <c r="M5176" i="8"/>
  <c r="M5177" i="8"/>
  <c r="M5178" i="8"/>
  <c r="M5179" i="8"/>
  <c r="M5180" i="8"/>
  <c r="M5181" i="8"/>
  <c r="M5182" i="8"/>
  <c r="M5183" i="8"/>
  <c r="M5184" i="8"/>
  <c r="M5185" i="8"/>
  <c r="M5186" i="8"/>
  <c r="M5187" i="8"/>
  <c r="M5188" i="8"/>
  <c r="M5189" i="8"/>
  <c r="M5190" i="8"/>
  <c r="M5191" i="8"/>
  <c r="M5192" i="8"/>
  <c r="M5193" i="8"/>
  <c r="M5194" i="8"/>
  <c r="M5195" i="8"/>
  <c r="M5196" i="8"/>
  <c r="M5197" i="8"/>
  <c r="M5198" i="8"/>
  <c r="M5199" i="8"/>
  <c r="M5200" i="8"/>
  <c r="M5201" i="8"/>
  <c r="M5202" i="8"/>
  <c r="M5203" i="8"/>
  <c r="M5204" i="8"/>
  <c r="M5205" i="8"/>
  <c r="M5206" i="8"/>
  <c r="M5207" i="8"/>
  <c r="M5208" i="8"/>
  <c r="M5209" i="8"/>
  <c r="M5210" i="8"/>
  <c r="M5211" i="8"/>
  <c r="M5212" i="8"/>
  <c r="M5213" i="8"/>
  <c r="M5214" i="8"/>
  <c r="M5215" i="8"/>
  <c r="M5216" i="8"/>
  <c r="M5217" i="8"/>
  <c r="M5218" i="8"/>
  <c r="M5219" i="8"/>
  <c r="M5220" i="8"/>
  <c r="M5221" i="8"/>
  <c r="M5222" i="8"/>
  <c r="M5223" i="8"/>
  <c r="M5224" i="8"/>
  <c r="M5225" i="8"/>
  <c r="M5226" i="8"/>
  <c r="M5227" i="8"/>
  <c r="M5228" i="8"/>
  <c r="M5229" i="8"/>
  <c r="M5230" i="8"/>
  <c r="M5231" i="8"/>
  <c r="M5232" i="8"/>
  <c r="M5233" i="8"/>
  <c r="M5234" i="8"/>
  <c r="M5235" i="8"/>
  <c r="M5236" i="8"/>
  <c r="M5237" i="8"/>
  <c r="M5238" i="8"/>
  <c r="M5239" i="8"/>
  <c r="M5240" i="8"/>
  <c r="M5241" i="8"/>
  <c r="M5242" i="8"/>
  <c r="M5243" i="8"/>
  <c r="M5244" i="8"/>
  <c r="M5245" i="8"/>
  <c r="M5246" i="8"/>
  <c r="M5247" i="8"/>
  <c r="M5248" i="8"/>
  <c r="M5249" i="8"/>
  <c r="M5250" i="8"/>
  <c r="M5251" i="8"/>
  <c r="M5252" i="8"/>
  <c r="M5253" i="8"/>
  <c r="M5254" i="8"/>
  <c r="M5255" i="8"/>
  <c r="M5256" i="8"/>
  <c r="M5257" i="8"/>
  <c r="M5258" i="8"/>
  <c r="M5259" i="8"/>
  <c r="M5260" i="8"/>
  <c r="M5261" i="8"/>
  <c r="M5262" i="8"/>
  <c r="M5263" i="8"/>
  <c r="M5264" i="8"/>
  <c r="M5265" i="8"/>
  <c r="M5266" i="8"/>
  <c r="M5267" i="8"/>
  <c r="M5268" i="8"/>
  <c r="M5269" i="8"/>
  <c r="M5270" i="8"/>
  <c r="M5271" i="8"/>
  <c r="M5272" i="8"/>
  <c r="M5273" i="8"/>
  <c r="M5274" i="8"/>
  <c r="M5275" i="8"/>
  <c r="M5276" i="8"/>
  <c r="M5277" i="8"/>
  <c r="M5278" i="8"/>
  <c r="M5279" i="8"/>
  <c r="M5280" i="8"/>
  <c r="M5281" i="8"/>
  <c r="M5282" i="8"/>
  <c r="M5283" i="8"/>
  <c r="M5284" i="8"/>
  <c r="M5285" i="8"/>
  <c r="M5286" i="8"/>
  <c r="M5287" i="8"/>
  <c r="M5288" i="8"/>
  <c r="M5289" i="8"/>
  <c r="M5290" i="8"/>
  <c r="M5291" i="8"/>
  <c r="M5292" i="8"/>
  <c r="M5293" i="8"/>
  <c r="M5294" i="8"/>
  <c r="M5295" i="8"/>
  <c r="M5296" i="8"/>
  <c r="M5297" i="8"/>
  <c r="M5298" i="8"/>
  <c r="M5299" i="8"/>
  <c r="M5300" i="8"/>
  <c r="M5301" i="8"/>
  <c r="M5302" i="8"/>
  <c r="M5303" i="8"/>
  <c r="M5304" i="8"/>
  <c r="M5305" i="8"/>
  <c r="M5306" i="8"/>
  <c r="M5307" i="8"/>
  <c r="M5308" i="8"/>
  <c r="M5309" i="8"/>
  <c r="M5310" i="8"/>
  <c r="M5311" i="8"/>
  <c r="M5312" i="8"/>
  <c r="M5313" i="8"/>
  <c r="M5314" i="8"/>
  <c r="M5315" i="8"/>
  <c r="M5316" i="8"/>
  <c r="M5317" i="8"/>
  <c r="M5318" i="8"/>
  <c r="M5319" i="8"/>
  <c r="M5320" i="8"/>
  <c r="M5321" i="8"/>
  <c r="M5322" i="8"/>
  <c r="M5323" i="8"/>
  <c r="M5324" i="8"/>
  <c r="M5325" i="8"/>
  <c r="M5326" i="8"/>
  <c r="M5327" i="8"/>
  <c r="M5328" i="8"/>
  <c r="M5329" i="8"/>
  <c r="M5330" i="8"/>
  <c r="M5331" i="8"/>
  <c r="M5332" i="8"/>
  <c r="M5333" i="8"/>
  <c r="M5334" i="8"/>
  <c r="M5335" i="8"/>
  <c r="M5336" i="8"/>
  <c r="M5337" i="8"/>
  <c r="M5338" i="8"/>
  <c r="M5339" i="8"/>
  <c r="M5340" i="8"/>
  <c r="M5341" i="8"/>
  <c r="M5342" i="8"/>
  <c r="M5343" i="8"/>
  <c r="M5344" i="8"/>
  <c r="M5345" i="8"/>
  <c r="M5346" i="8"/>
  <c r="M5347" i="8"/>
  <c r="M5348" i="8"/>
  <c r="M5349" i="8"/>
  <c r="M5350" i="8"/>
  <c r="M5351" i="8"/>
  <c r="M5352" i="8"/>
  <c r="M5353" i="8"/>
  <c r="M5354" i="8"/>
  <c r="M5355" i="8"/>
  <c r="M5356" i="8"/>
  <c r="M5357" i="8"/>
  <c r="M5358" i="8"/>
  <c r="M5359" i="8"/>
  <c r="M5360" i="8"/>
  <c r="M5361" i="8"/>
  <c r="M5362" i="8"/>
  <c r="M5363" i="8"/>
  <c r="M5364" i="8"/>
  <c r="M5365" i="8"/>
  <c r="M5366" i="8"/>
  <c r="M5367" i="8"/>
  <c r="M5368" i="8"/>
  <c r="M5369" i="8"/>
  <c r="M5370" i="8"/>
  <c r="M5371" i="8"/>
  <c r="M5372" i="8"/>
  <c r="M5373" i="8"/>
  <c r="M5374" i="8"/>
  <c r="M5375" i="8"/>
  <c r="M5376" i="8"/>
  <c r="M5377" i="8"/>
  <c r="M5378" i="8"/>
  <c r="M5379" i="8"/>
  <c r="M5380" i="8"/>
  <c r="M5381" i="8"/>
  <c r="M5382" i="8"/>
  <c r="M5383" i="8"/>
  <c r="M5384" i="8"/>
  <c r="M5385" i="8"/>
  <c r="M5386" i="8"/>
  <c r="M5387" i="8"/>
  <c r="M5388" i="8"/>
  <c r="M5389" i="8"/>
  <c r="M5390" i="8"/>
  <c r="M5391" i="8"/>
  <c r="M5392" i="8"/>
  <c r="M5393" i="8"/>
  <c r="M5394" i="8"/>
  <c r="M5395" i="8"/>
  <c r="M5396" i="8"/>
  <c r="M5397" i="8"/>
  <c r="M5398" i="8"/>
  <c r="M5399" i="8"/>
  <c r="M5400" i="8"/>
  <c r="M5401" i="8"/>
  <c r="M5402" i="8"/>
  <c r="M5403" i="8"/>
  <c r="M5404" i="8"/>
  <c r="M5405" i="8"/>
  <c r="M5406" i="8"/>
  <c r="M5407" i="8"/>
  <c r="M5408" i="8"/>
  <c r="M5409" i="8"/>
  <c r="M5410" i="8"/>
  <c r="M5411" i="8"/>
  <c r="M5412" i="8"/>
  <c r="M5413" i="8"/>
  <c r="M5414" i="8"/>
  <c r="M5415" i="8"/>
  <c r="M5416" i="8"/>
  <c r="M5417" i="8"/>
  <c r="M5418" i="8"/>
  <c r="M5419" i="8"/>
  <c r="M5420" i="8"/>
  <c r="M5421" i="8"/>
  <c r="M5422" i="8"/>
  <c r="M5423" i="8"/>
  <c r="M5424" i="8"/>
  <c r="M5425" i="8"/>
  <c r="M5426" i="8"/>
  <c r="M5427" i="8"/>
  <c r="M5428" i="8"/>
  <c r="M5429" i="8"/>
  <c r="M5430" i="8"/>
  <c r="M5431" i="8"/>
  <c r="M5432" i="8"/>
  <c r="M5433" i="8"/>
  <c r="M5434" i="8"/>
  <c r="M5435" i="8"/>
  <c r="M5436" i="8"/>
  <c r="M5437" i="8"/>
  <c r="M5438" i="8"/>
  <c r="M5439" i="8"/>
  <c r="M5440" i="8"/>
  <c r="M5441" i="8"/>
  <c r="M5442" i="8"/>
  <c r="M5443" i="8"/>
  <c r="M5444" i="8"/>
  <c r="M5445" i="8"/>
  <c r="M5446" i="8"/>
  <c r="M5447" i="8"/>
  <c r="M5448" i="8"/>
  <c r="M5449" i="8"/>
  <c r="M5450" i="8"/>
  <c r="M5451" i="8"/>
  <c r="M5452" i="8"/>
  <c r="M5453" i="8"/>
  <c r="M5454" i="8"/>
  <c r="M5455" i="8"/>
  <c r="M5456" i="8"/>
  <c r="M5457" i="8"/>
  <c r="M5458" i="8"/>
  <c r="M5459" i="8"/>
  <c r="M5460" i="8"/>
  <c r="M5461" i="8"/>
  <c r="M5462" i="8"/>
  <c r="M5463" i="8"/>
  <c r="M5464" i="8"/>
  <c r="M5465" i="8"/>
  <c r="M5466" i="8"/>
  <c r="M5467" i="8"/>
  <c r="M5468" i="8"/>
  <c r="M5469" i="8"/>
  <c r="M5470" i="8"/>
  <c r="M5471" i="8"/>
  <c r="M5472" i="8"/>
  <c r="M5473" i="8"/>
  <c r="M5474" i="8"/>
  <c r="M5475" i="8"/>
  <c r="M5476" i="8"/>
  <c r="M5477" i="8"/>
  <c r="M5478" i="8"/>
  <c r="M5479" i="8"/>
  <c r="M5480" i="8"/>
  <c r="M5481" i="8"/>
  <c r="M5482" i="8"/>
  <c r="M5483" i="8"/>
  <c r="M5484" i="8"/>
  <c r="M5485" i="8"/>
  <c r="M5486" i="8"/>
  <c r="M5487" i="8"/>
  <c r="M5488" i="8"/>
  <c r="M5489" i="8"/>
  <c r="M5490" i="8"/>
  <c r="M5491" i="8"/>
  <c r="M5492" i="8"/>
  <c r="M5493" i="8"/>
  <c r="M5494" i="8"/>
  <c r="M5495" i="8"/>
  <c r="M5496" i="8"/>
  <c r="M5497" i="8"/>
  <c r="M5498" i="8"/>
  <c r="M5499" i="8"/>
  <c r="M5500" i="8"/>
  <c r="M5501" i="8"/>
  <c r="M5502" i="8"/>
  <c r="M5503" i="8"/>
  <c r="M5504" i="8"/>
  <c r="M5505" i="8"/>
  <c r="M5506" i="8"/>
  <c r="M5507" i="8"/>
  <c r="M5508" i="8"/>
  <c r="M5509" i="8"/>
  <c r="M5510" i="8"/>
  <c r="M5511" i="8"/>
  <c r="M5512" i="8"/>
  <c r="M5513" i="8"/>
  <c r="M5514" i="8"/>
  <c r="M5515" i="8"/>
  <c r="M5516" i="8"/>
  <c r="M5517" i="8"/>
  <c r="M5518" i="8"/>
  <c r="M5519" i="8"/>
  <c r="M5520" i="8"/>
  <c r="M5521" i="8"/>
  <c r="M5522" i="8"/>
  <c r="M5523" i="8"/>
  <c r="M5524" i="8"/>
  <c r="M5525" i="8"/>
  <c r="M5526" i="8"/>
  <c r="M5527" i="8"/>
  <c r="M5528" i="8"/>
  <c r="M5529" i="8"/>
  <c r="M5530" i="8"/>
  <c r="M5531" i="8"/>
  <c r="M5532" i="8"/>
  <c r="M5533" i="8"/>
  <c r="M5534" i="8"/>
  <c r="M5535" i="8"/>
  <c r="M5536" i="8"/>
  <c r="M5537" i="8"/>
  <c r="M5538" i="8"/>
  <c r="M5539" i="8"/>
  <c r="M5540" i="8"/>
  <c r="M5541" i="8"/>
  <c r="M5542" i="8"/>
  <c r="M5543" i="8"/>
  <c r="M5544" i="8"/>
  <c r="M5545" i="8"/>
  <c r="M5546" i="8"/>
  <c r="M5547" i="8"/>
  <c r="M5548" i="8"/>
  <c r="M5549" i="8"/>
  <c r="M5550" i="8"/>
  <c r="M5551" i="8"/>
  <c r="M5552" i="8"/>
  <c r="M5553" i="8"/>
  <c r="M5554" i="8"/>
  <c r="M5555" i="8"/>
  <c r="M5556" i="8"/>
  <c r="M5557" i="8"/>
  <c r="M5558" i="8"/>
  <c r="M5559" i="8"/>
  <c r="M5560" i="8"/>
  <c r="M5561" i="8"/>
  <c r="M5562" i="8"/>
  <c r="M5563" i="8"/>
  <c r="M5564" i="8"/>
  <c r="M5565" i="8"/>
  <c r="M5566" i="8"/>
  <c r="M5567" i="8"/>
  <c r="M5568" i="8"/>
  <c r="M5569" i="8"/>
  <c r="M5570" i="8"/>
  <c r="M5571" i="8"/>
  <c r="M5572" i="8"/>
  <c r="M5573" i="8"/>
  <c r="M5574" i="8"/>
  <c r="M5575" i="8"/>
  <c r="M5576" i="8"/>
  <c r="M5577" i="8"/>
  <c r="M5578" i="8"/>
  <c r="M5579" i="8"/>
  <c r="M5580" i="8"/>
  <c r="M5581" i="8"/>
  <c r="M5582" i="8"/>
  <c r="M5583" i="8"/>
  <c r="M5584" i="8"/>
  <c r="M5585" i="8"/>
  <c r="M5586" i="8"/>
  <c r="M5587" i="8"/>
  <c r="M5588" i="8"/>
  <c r="M5589" i="8"/>
  <c r="M5590" i="8"/>
  <c r="M5591" i="8"/>
  <c r="M5592" i="8"/>
  <c r="M5593" i="8"/>
  <c r="M5594" i="8"/>
  <c r="M5595" i="8"/>
  <c r="M5596" i="8"/>
  <c r="M5597" i="8"/>
  <c r="M5598" i="8"/>
  <c r="M5599" i="8"/>
  <c r="M5600" i="8"/>
  <c r="M5601" i="8"/>
  <c r="M5602" i="8"/>
  <c r="M5603" i="8"/>
  <c r="M5604" i="8"/>
  <c r="M5605" i="8"/>
  <c r="M5606" i="8"/>
  <c r="M5607" i="8"/>
  <c r="M5608" i="8"/>
  <c r="M5609" i="8"/>
  <c r="M5610" i="8"/>
  <c r="M5611" i="8"/>
  <c r="M5612" i="8"/>
  <c r="M5613" i="8"/>
  <c r="M5614" i="8"/>
  <c r="M5615" i="8"/>
  <c r="M5616" i="8"/>
  <c r="M5617" i="8"/>
  <c r="M5618" i="8"/>
  <c r="M5619" i="8"/>
  <c r="M5620" i="8"/>
  <c r="M5621" i="8"/>
  <c r="M5622" i="8"/>
  <c r="M5623" i="8"/>
  <c r="M5624" i="8"/>
  <c r="M5625" i="8"/>
  <c r="M5626" i="8"/>
  <c r="M5627" i="8"/>
  <c r="M5628" i="8"/>
  <c r="M5629" i="8"/>
  <c r="M5630" i="8"/>
  <c r="M5631" i="8"/>
  <c r="M5632" i="8"/>
  <c r="M5633" i="8"/>
  <c r="M5634" i="8"/>
  <c r="M5635" i="8"/>
  <c r="M5636" i="8"/>
  <c r="M5637" i="8"/>
  <c r="M5638" i="8"/>
  <c r="M5639" i="8"/>
  <c r="M5640" i="8"/>
  <c r="M5641" i="8"/>
  <c r="M5642" i="8"/>
  <c r="M5643" i="8"/>
  <c r="M5644" i="8"/>
  <c r="M5645" i="8"/>
  <c r="M5646" i="8"/>
  <c r="M5647" i="8"/>
  <c r="M5648" i="8"/>
  <c r="M5649" i="8"/>
  <c r="M5650" i="8"/>
  <c r="M5651" i="8"/>
  <c r="M5652" i="8"/>
  <c r="M5653" i="8"/>
  <c r="M5654" i="8"/>
  <c r="M5655" i="8"/>
  <c r="M5656" i="8"/>
  <c r="M5657" i="8"/>
  <c r="M5658" i="8"/>
  <c r="M5659" i="8"/>
  <c r="M5660" i="8"/>
  <c r="M5661" i="8"/>
  <c r="M5662" i="8"/>
  <c r="M5663" i="8"/>
  <c r="M5664" i="8"/>
  <c r="M5665" i="8"/>
  <c r="M5666" i="8"/>
  <c r="M5667" i="8"/>
  <c r="M5668" i="8"/>
  <c r="M5669" i="8"/>
  <c r="M5670" i="8"/>
  <c r="M5671" i="8"/>
  <c r="M5672" i="8"/>
  <c r="M5673" i="8"/>
  <c r="M5674" i="8"/>
  <c r="M5675" i="8"/>
  <c r="M5676" i="8"/>
  <c r="M5677" i="8"/>
  <c r="M5678" i="8"/>
  <c r="M5679" i="8"/>
  <c r="M5680" i="8"/>
  <c r="M5681" i="8"/>
  <c r="M5682" i="8"/>
  <c r="M5683" i="8"/>
  <c r="M5684" i="8"/>
  <c r="M5685" i="8"/>
  <c r="M5686" i="8"/>
  <c r="M5687" i="8"/>
  <c r="M5688" i="8"/>
  <c r="M5689" i="8"/>
  <c r="M5690" i="8"/>
  <c r="M5691" i="8"/>
  <c r="M5692" i="8"/>
  <c r="M5693" i="8"/>
  <c r="M5694" i="8"/>
  <c r="M5695" i="8"/>
  <c r="M5696" i="8"/>
  <c r="M5697" i="8"/>
  <c r="M5698" i="8"/>
  <c r="M5699" i="8"/>
  <c r="M5700" i="8"/>
  <c r="M5701" i="8"/>
  <c r="M5702" i="8"/>
  <c r="M5703" i="8"/>
  <c r="M5704" i="8"/>
  <c r="M5705" i="8"/>
  <c r="M5706" i="8"/>
  <c r="M5707" i="8"/>
  <c r="M5708" i="8"/>
  <c r="M5709" i="8"/>
  <c r="M5710" i="8"/>
  <c r="M5711" i="8"/>
  <c r="M5712" i="8"/>
  <c r="M5713" i="8"/>
  <c r="M5714" i="8"/>
  <c r="M5715" i="8"/>
  <c r="M5716" i="8"/>
  <c r="M5717" i="8"/>
  <c r="M5718" i="8"/>
  <c r="M5719" i="8"/>
  <c r="M5720" i="8"/>
  <c r="M5721" i="8"/>
  <c r="M5722" i="8"/>
  <c r="M5723" i="8"/>
  <c r="M5724" i="8"/>
  <c r="M5725" i="8"/>
  <c r="M5726" i="8"/>
  <c r="M5727" i="8"/>
  <c r="M5728" i="8"/>
  <c r="M5729" i="8"/>
  <c r="M5730" i="8"/>
  <c r="M5731" i="8"/>
  <c r="M5732" i="8"/>
  <c r="M5733" i="8"/>
  <c r="M5734" i="8"/>
  <c r="M5735" i="8"/>
  <c r="M5736" i="8"/>
  <c r="M5737" i="8"/>
  <c r="M5738" i="8"/>
  <c r="M5739" i="8"/>
  <c r="M5740" i="8"/>
  <c r="M5741" i="8"/>
  <c r="M5742" i="8"/>
  <c r="M5743" i="8"/>
  <c r="M5744" i="8"/>
  <c r="M5745" i="8"/>
  <c r="M5746" i="8"/>
  <c r="M5747" i="8"/>
  <c r="M5748" i="8"/>
  <c r="M5749" i="8"/>
  <c r="M5750" i="8"/>
  <c r="M5751" i="8"/>
  <c r="M5752" i="8"/>
  <c r="M5753" i="8"/>
  <c r="M5754" i="8"/>
  <c r="M5755" i="8"/>
  <c r="M5756" i="8"/>
  <c r="M5757" i="8"/>
  <c r="M5758" i="8"/>
  <c r="M5759" i="8"/>
  <c r="M5760" i="8"/>
  <c r="M5761" i="8"/>
  <c r="M5762" i="8"/>
  <c r="M5763" i="8"/>
  <c r="M5764" i="8"/>
  <c r="M5765" i="8"/>
  <c r="M5766" i="8"/>
  <c r="M5767" i="8"/>
  <c r="M5768" i="8"/>
  <c r="M5769" i="8"/>
  <c r="M5770" i="8"/>
  <c r="M5771" i="8"/>
  <c r="M5772" i="8"/>
  <c r="M5773" i="8"/>
  <c r="M5774" i="8"/>
  <c r="M5775" i="8"/>
  <c r="M5776" i="8"/>
  <c r="M5777" i="8"/>
  <c r="M5778" i="8"/>
  <c r="M5779" i="8"/>
  <c r="M5780" i="8"/>
  <c r="M5781" i="8"/>
  <c r="M5782" i="8"/>
  <c r="M5783" i="8"/>
  <c r="M5784" i="8"/>
  <c r="M5785" i="8"/>
  <c r="M5786" i="8"/>
  <c r="M5787" i="8"/>
  <c r="M5788" i="8"/>
  <c r="M5789" i="8"/>
  <c r="M5790" i="8"/>
  <c r="M5791" i="8"/>
  <c r="M5792" i="8"/>
  <c r="M5793" i="8"/>
  <c r="M5794" i="8"/>
  <c r="M5795" i="8"/>
  <c r="M5796" i="8"/>
  <c r="M5797" i="8"/>
  <c r="M5798" i="8"/>
  <c r="M5799" i="8"/>
  <c r="M5800" i="8"/>
  <c r="M5801" i="8"/>
  <c r="M5802" i="8"/>
  <c r="M5803" i="8"/>
  <c r="M5804" i="8"/>
  <c r="M5805" i="8"/>
  <c r="M5806" i="8"/>
  <c r="M5807" i="8"/>
  <c r="M5808" i="8"/>
  <c r="M5809" i="8"/>
  <c r="M5810" i="8"/>
  <c r="M5811" i="8"/>
  <c r="M5812" i="8"/>
  <c r="M5813" i="8"/>
  <c r="M5814" i="8"/>
  <c r="M5815" i="8"/>
  <c r="M5816" i="8"/>
  <c r="M5817" i="8"/>
  <c r="M5818" i="8"/>
  <c r="M5819" i="8"/>
  <c r="M5820" i="8"/>
  <c r="M5821" i="8"/>
  <c r="M5822" i="8"/>
  <c r="M5823" i="8"/>
  <c r="M5824" i="8"/>
  <c r="M5825" i="8"/>
  <c r="M5826" i="8"/>
  <c r="M5827" i="8"/>
  <c r="M5828" i="8"/>
  <c r="M5829" i="8"/>
  <c r="M5830" i="8"/>
  <c r="M5831" i="8"/>
  <c r="M5832" i="8"/>
  <c r="M5833" i="8"/>
  <c r="M5834" i="8"/>
  <c r="M5835" i="8"/>
  <c r="M5836" i="8"/>
  <c r="M5837" i="8"/>
  <c r="M5838" i="8"/>
  <c r="M5839" i="8"/>
  <c r="M5840" i="8"/>
  <c r="M5841" i="8"/>
  <c r="M5842" i="8"/>
  <c r="M5843" i="8"/>
  <c r="M5844" i="8"/>
  <c r="M5845" i="8"/>
  <c r="M5846" i="8"/>
  <c r="M5847" i="8"/>
  <c r="M5848" i="8"/>
  <c r="M5849" i="8"/>
  <c r="M5850" i="8"/>
  <c r="M5851" i="8"/>
  <c r="M5852" i="8"/>
  <c r="M5853" i="8"/>
  <c r="M5854" i="8"/>
  <c r="M5855" i="8"/>
  <c r="M5856" i="8"/>
  <c r="M5857" i="8"/>
  <c r="M5858" i="8"/>
  <c r="M5859" i="8"/>
  <c r="M5860" i="8"/>
  <c r="M5861" i="8"/>
  <c r="M5862" i="8"/>
  <c r="M5863" i="8"/>
  <c r="M5864" i="8"/>
  <c r="M5865" i="8"/>
  <c r="M5866" i="8"/>
  <c r="M5867" i="8"/>
  <c r="M5868" i="8"/>
  <c r="M5869" i="8"/>
  <c r="M5870" i="8"/>
  <c r="M5871" i="8"/>
  <c r="M5872" i="8"/>
  <c r="M5873" i="8"/>
  <c r="M5874" i="8"/>
  <c r="M5875" i="8"/>
  <c r="M5876" i="8"/>
  <c r="M5877" i="8"/>
  <c r="M5878" i="8"/>
  <c r="M5879" i="8"/>
  <c r="M5880" i="8"/>
  <c r="M5881" i="8"/>
  <c r="M5882" i="8"/>
  <c r="M5883" i="8"/>
  <c r="M5884" i="8"/>
  <c r="M5885" i="8"/>
  <c r="M5886" i="8"/>
  <c r="M5887" i="8"/>
  <c r="M5888" i="8"/>
  <c r="M5889" i="8"/>
  <c r="M5890" i="8"/>
  <c r="M5891" i="8"/>
  <c r="M5892" i="8"/>
  <c r="M5893" i="8"/>
  <c r="M5894" i="8"/>
  <c r="M5895" i="8"/>
  <c r="M5896" i="8"/>
  <c r="M5897" i="8"/>
  <c r="M5898" i="8"/>
  <c r="M5899" i="8"/>
  <c r="M5900" i="8"/>
  <c r="M5901" i="8"/>
  <c r="M5902" i="8"/>
  <c r="M5903" i="8"/>
  <c r="M5904" i="8"/>
  <c r="M5905" i="8"/>
  <c r="M5906" i="8"/>
  <c r="M5907" i="8"/>
  <c r="M5908" i="8"/>
  <c r="M5909" i="8"/>
  <c r="M5910" i="8"/>
  <c r="M5911" i="8"/>
  <c r="M5912" i="8"/>
  <c r="M5913" i="8"/>
  <c r="M5914" i="8"/>
  <c r="M5915" i="8"/>
  <c r="M5916" i="8"/>
  <c r="M5917" i="8"/>
  <c r="M5918" i="8"/>
  <c r="M5919" i="8"/>
  <c r="M5920" i="8"/>
  <c r="M5921" i="8"/>
  <c r="M5922" i="8"/>
  <c r="M5923" i="8"/>
  <c r="M5924" i="8"/>
  <c r="M5925" i="8"/>
  <c r="M5926" i="8"/>
  <c r="M5927" i="8"/>
  <c r="M5928" i="8"/>
  <c r="M5929" i="8"/>
  <c r="M5930" i="8"/>
  <c r="M5931" i="8"/>
  <c r="M5932" i="8"/>
  <c r="M5933" i="8"/>
  <c r="M5934" i="8"/>
  <c r="M5935" i="8"/>
  <c r="M5936" i="8"/>
  <c r="M5937" i="8"/>
  <c r="M5938" i="8"/>
  <c r="M5939" i="8"/>
  <c r="M5940" i="8"/>
  <c r="M5941" i="8"/>
  <c r="M5942" i="8"/>
  <c r="M5943" i="8"/>
  <c r="M5944" i="8"/>
  <c r="M5945" i="8"/>
  <c r="M5946" i="8"/>
  <c r="M5947" i="8"/>
  <c r="M5948" i="8"/>
  <c r="M5949" i="8"/>
  <c r="M5950" i="8"/>
  <c r="M5951" i="8"/>
  <c r="M5952" i="8"/>
  <c r="M5953" i="8"/>
  <c r="M5954" i="8"/>
  <c r="M5955" i="8"/>
  <c r="M5956" i="8"/>
  <c r="M5957" i="8"/>
  <c r="M5958" i="8"/>
  <c r="M5959" i="8"/>
  <c r="M5960" i="8"/>
  <c r="M5961" i="8"/>
  <c r="M5962" i="8"/>
  <c r="M5963" i="8"/>
  <c r="M5964" i="8"/>
  <c r="M5965" i="8"/>
  <c r="M5966" i="8"/>
  <c r="M5967" i="8"/>
  <c r="M5968" i="8"/>
  <c r="M5969" i="8"/>
  <c r="M5970" i="8"/>
  <c r="M5971" i="8"/>
  <c r="M5972" i="8"/>
  <c r="M5973" i="8"/>
  <c r="M5974" i="8"/>
  <c r="M5975" i="8"/>
  <c r="M5976" i="8"/>
  <c r="M5977" i="8"/>
  <c r="M5978" i="8"/>
  <c r="M5979" i="8"/>
  <c r="M5980" i="8"/>
  <c r="M5981" i="8"/>
  <c r="M5982" i="8"/>
  <c r="M5983" i="8"/>
  <c r="M5984" i="8"/>
  <c r="M5985" i="8"/>
  <c r="M5986" i="8"/>
  <c r="M5987" i="8"/>
  <c r="M5988" i="8"/>
  <c r="M5989" i="8"/>
  <c r="M5990" i="8"/>
  <c r="M5991" i="8"/>
  <c r="M5992" i="8"/>
  <c r="M5993" i="8"/>
  <c r="M5994" i="8"/>
  <c r="M5995" i="8"/>
  <c r="M5996" i="8"/>
  <c r="M5997" i="8"/>
  <c r="M5998" i="8"/>
  <c r="M5999" i="8"/>
  <c r="M6000" i="8"/>
  <c r="M6001" i="8"/>
  <c r="M6002" i="8"/>
  <c r="M6003" i="8"/>
  <c r="M6004" i="8"/>
  <c r="M6005" i="8"/>
  <c r="M6006" i="8"/>
  <c r="M6007" i="8"/>
  <c r="M6008" i="8"/>
  <c r="M6009" i="8"/>
  <c r="M6010" i="8"/>
  <c r="M6011" i="8"/>
  <c r="M6012" i="8"/>
  <c r="M6013" i="8"/>
  <c r="M6014" i="8"/>
  <c r="M6015" i="8"/>
  <c r="M6016" i="8"/>
  <c r="M6017" i="8"/>
  <c r="M6018" i="8"/>
  <c r="M6019" i="8"/>
  <c r="M6020" i="8"/>
  <c r="M6021" i="8"/>
  <c r="M6022" i="8"/>
  <c r="M6023" i="8"/>
  <c r="M6024" i="8"/>
  <c r="M6025" i="8"/>
  <c r="M6026" i="8"/>
  <c r="M6027" i="8"/>
  <c r="M6028" i="8"/>
  <c r="M6029" i="8"/>
  <c r="M6030" i="8"/>
  <c r="M6031" i="8"/>
  <c r="M6032" i="8"/>
  <c r="M6033" i="8"/>
  <c r="M6034" i="8"/>
  <c r="M6035" i="8"/>
  <c r="M6036" i="8"/>
  <c r="M6037" i="8"/>
  <c r="M6038" i="8"/>
  <c r="M6039" i="8"/>
  <c r="M6040" i="8"/>
  <c r="M6041" i="8"/>
  <c r="M6042" i="8"/>
  <c r="M6043" i="8"/>
  <c r="M6044" i="8"/>
  <c r="M6045" i="8"/>
  <c r="M6046" i="8"/>
  <c r="M6047" i="8"/>
  <c r="M6048" i="8"/>
  <c r="M6049" i="8"/>
  <c r="M6050" i="8"/>
  <c r="M6051" i="8"/>
  <c r="M6052" i="8"/>
  <c r="M6053" i="8"/>
  <c r="M6054" i="8"/>
  <c r="M6055" i="8"/>
  <c r="M6056" i="8"/>
  <c r="M6057" i="8"/>
  <c r="M6058" i="8"/>
  <c r="M6059" i="8"/>
  <c r="M6060" i="8"/>
  <c r="M6061" i="8"/>
  <c r="M6062" i="8"/>
  <c r="M6063" i="8"/>
  <c r="M6064" i="8"/>
  <c r="M6065" i="8"/>
  <c r="M6066" i="8"/>
  <c r="M6067" i="8"/>
  <c r="M6068" i="8"/>
  <c r="M6069" i="8"/>
  <c r="M6070" i="8"/>
  <c r="M6071" i="8"/>
  <c r="M6072" i="8"/>
  <c r="M6073" i="8"/>
  <c r="M6074" i="8"/>
  <c r="M6075" i="8"/>
  <c r="M6076" i="8"/>
  <c r="M6077" i="8"/>
  <c r="M6078" i="8"/>
  <c r="M6079" i="8"/>
  <c r="M6080" i="8"/>
  <c r="M6081" i="8"/>
  <c r="M6082" i="8"/>
  <c r="M6083" i="8"/>
  <c r="M6084" i="8"/>
  <c r="M6085" i="8"/>
  <c r="M6086" i="8"/>
  <c r="M6087" i="8"/>
  <c r="M6088" i="8"/>
  <c r="M6089" i="8"/>
  <c r="M6090" i="8"/>
  <c r="M6091" i="8"/>
  <c r="M6092" i="8"/>
  <c r="M6093" i="8"/>
  <c r="M6094" i="8"/>
  <c r="M6095" i="8"/>
  <c r="M6096" i="8"/>
  <c r="M6097" i="8"/>
  <c r="M6098" i="8"/>
  <c r="M6099" i="8"/>
  <c r="M6100" i="8"/>
  <c r="M6101" i="8"/>
  <c r="M6102" i="8"/>
  <c r="M6103" i="8"/>
  <c r="M6104" i="8"/>
  <c r="M6105" i="8"/>
  <c r="M6106" i="8"/>
  <c r="M6107" i="8"/>
  <c r="M6108" i="8"/>
  <c r="M6109" i="8"/>
  <c r="M6110" i="8"/>
  <c r="M6111" i="8"/>
  <c r="M6112" i="8"/>
  <c r="M6113" i="8"/>
  <c r="M6114" i="8"/>
  <c r="M6115" i="8"/>
  <c r="M6116" i="8"/>
  <c r="M6117" i="8"/>
  <c r="M6118" i="8"/>
  <c r="M6119" i="8"/>
  <c r="M6120" i="8"/>
  <c r="M6121" i="8"/>
  <c r="M6122" i="8"/>
  <c r="M6123" i="8"/>
  <c r="M6124" i="8"/>
  <c r="M6125" i="8"/>
  <c r="M6126" i="8"/>
  <c r="M6127" i="8"/>
  <c r="M6128" i="8"/>
  <c r="M6129" i="8"/>
  <c r="M6130" i="8"/>
  <c r="M6131" i="8"/>
  <c r="M6132" i="8"/>
  <c r="M6133" i="8"/>
  <c r="M6134" i="8"/>
  <c r="M6135" i="8"/>
  <c r="M6136" i="8"/>
  <c r="M6137" i="8"/>
  <c r="M6138" i="8"/>
  <c r="M6139" i="8"/>
  <c r="M6140" i="8"/>
  <c r="M6141" i="8"/>
  <c r="M6142" i="8"/>
  <c r="M6143" i="8"/>
  <c r="M6144" i="8"/>
  <c r="M6145" i="8"/>
  <c r="M6146" i="8"/>
  <c r="M6147" i="8"/>
  <c r="M6148" i="8"/>
  <c r="M6149" i="8"/>
  <c r="M6150" i="8"/>
  <c r="M6151" i="8"/>
  <c r="M6152" i="8"/>
  <c r="M6153" i="8"/>
  <c r="M6154" i="8"/>
  <c r="M6155" i="8"/>
  <c r="M6156" i="8"/>
  <c r="M6157" i="8"/>
  <c r="M6158" i="8"/>
  <c r="M6159" i="8"/>
  <c r="M6160" i="8"/>
  <c r="M6161" i="8"/>
  <c r="M6162" i="8"/>
  <c r="M6163" i="8"/>
  <c r="M6164" i="8"/>
  <c r="M6165" i="8"/>
  <c r="M6166" i="8"/>
  <c r="M6167" i="8"/>
  <c r="M6168" i="8"/>
  <c r="M6169" i="8"/>
  <c r="M6170" i="8"/>
  <c r="M6171" i="8"/>
  <c r="M6172" i="8"/>
  <c r="M6173" i="8"/>
  <c r="M6174" i="8"/>
  <c r="M6175" i="8"/>
  <c r="M6176" i="8"/>
  <c r="M6177" i="8"/>
  <c r="M6178" i="8"/>
  <c r="M6179" i="8"/>
  <c r="M6180" i="8"/>
  <c r="M6181" i="8"/>
  <c r="M6182" i="8"/>
  <c r="M6183" i="8"/>
  <c r="M6184" i="8"/>
  <c r="M6185" i="8"/>
  <c r="M6186" i="8"/>
  <c r="M6187" i="8"/>
  <c r="M6188" i="8"/>
  <c r="M6189" i="8"/>
  <c r="M6190" i="8"/>
  <c r="M6191" i="8"/>
  <c r="M6192" i="8"/>
  <c r="M6193" i="8"/>
  <c r="M6194" i="8"/>
  <c r="M6195" i="8"/>
  <c r="M6196" i="8"/>
  <c r="M6197" i="8"/>
  <c r="M6198" i="8"/>
  <c r="M6199" i="8"/>
  <c r="M6200" i="8"/>
  <c r="M6201" i="8"/>
  <c r="M6202" i="8"/>
  <c r="M6203" i="8"/>
  <c r="M6204" i="8"/>
  <c r="M6205" i="8"/>
  <c r="M6206" i="8"/>
  <c r="M6207" i="8"/>
  <c r="M6208" i="8"/>
  <c r="M6209" i="8"/>
  <c r="M6210" i="8"/>
  <c r="M6211" i="8"/>
  <c r="M6212" i="8"/>
  <c r="M6213" i="8"/>
  <c r="M6214" i="8"/>
  <c r="M6215" i="8"/>
  <c r="M6216" i="8"/>
  <c r="M6217" i="8"/>
  <c r="M6218" i="8"/>
  <c r="M6219" i="8"/>
  <c r="M6220" i="8"/>
  <c r="M6221" i="8"/>
  <c r="M6222" i="8"/>
  <c r="M6223" i="8"/>
  <c r="M6224" i="8"/>
  <c r="M6225" i="8"/>
  <c r="M6226" i="8"/>
  <c r="M6227" i="8"/>
  <c r="M6228" i="8"/>
  <c r="M6229" i="8"/>
  <c r="M6230" i="8"/>
  <c r="M6231" i="8"/>
  <c r="M6232" i="8"/>
  <c r="M6233" i="8"/>
  <c r="M6234" i="8"/>
  <c r="M6235" i="8"/>
  <c r="M6236" i="8"/>
  <c r="M6237" i="8"/>
  <c r="M6238" i="8"/>
  <c r="M6239" i="8"/>
  <c r="M6240" i="8"/>
  <c r="M6241" i="8"/>
  <c r="M6242" i="8"/>
  <c r="M6243" i="8"/>
  <c r="M6244" i="8"/>
  <c r="M6245" i="8"/>
  <c r="M6246" i="8"/>
  <c r="M6247" i="8"/>
  <c r="M6248" i="8"/>
  <c r="M6249" i="8"/>
  <c r="M6250" i="8"/>
  <c r="M6251" i="8"/>
  <c r="M6252" i="8"/>
  <c r="M6253" i="8"/>
  <c r="M6254" i="8"/>
  <c r="M6255" i="8"/>
  <c r="M6256" i="8"/>
  <c r="M6257" i="8"/>
  <c r="M6258" i="8"/>
  <c r="M6259" i="8"/>
  <c r="M6260" i="8"/>
  <c r="M6261" i="8"/>
  <c r="M6262" i="8"/>
  <c r="M6263" i="8"/>
  <c r="M6264" i="8"/>
  <c r="M6265" i="8"/>
  <c r="M6266" i="8"/>
  <c r="M6267" i="8"/>
  <c r="M6268" i="8"/>
  <c r="M6269" i="8"/>
  <c r="M6270" i="8"/>
  <c r="M6271" i="8"/>
  <c r="M6272" i="8"/>
  <c r="M6273" i="8"/>
  <c r="M6274" i="8"/>
  <c r="M6275" i="8"/>
  <c r="M6276" i="8"/>
  <c r="M6277" i="8"/>
  <c r="M6278" i="8"/>
  <c r="M6279" i="8"/>
  <c r="M6280" i="8"/>
  <c r="M6281" i="8"/>
  <c r="M6282" i="8"/>
  <c r="M6283" i="8"/>
  <c r="M6284" i="8"/>
  <c r="M6285" i="8"/>
  <c r="M6286" i="8"/>
  <c r="M6287" i="8"/>
  <c r="M6288" i="8"/>
  <c r="M6289" i="8"/>
  <c r="M6290" i="8"/>
  <c r="M6291" i="8"/>
  <c r="M6292" i="8"/>
  <c r="M6293" i="8"/>
  <c r="M6294" i="8"/>
  <c r="M6295" i="8"/>
  <c r="M6296" i="8"/>
  <c r="M6297" i="8"/>
  <c r="M6298" i="8"/>
  <c r="M6299" i="8"/>
  <c r="M6300" i="8"/>
  <c r="M6301" i="8"/>
  <c r="M6302" i="8"/>
  <c r="M6303" i="8"/>
  <c r="M6304" i="8"/>
  <c r="M6305" i="8"/>
  <c r="M6306" i="8"/>
  <c r="M6307" i="8"/>
  <c r="M6308" i="8"/>
  <c r="M6309" i="8"/>
  <c r="M6310" i="8"/>
  <c r="M6311" i="8"/>
  <c r="M6312" i="8"/>
  <c r="M6313" i="8"/>
  <c r="M6314" i="8"/>
  <c r="M6315" i="8"/>
  <c r="M6316" i="8"/>
  <c r="M6317" i="8"/>
  <c r="M6318" i="8"/>
  <c r="M6319" i="8"/>
  <c r="M6320" i="8"/>
  <c r="M6321" i="8"/>
  <c r="M6322" i="8"/>
  <c r="M6323" i="8"/>
  <c r="M6324" i="8"/>
  <c r="M6325" i="8"/>
  <c r="M6326" i="8"/>
  <c r="M6327" i="8"/>
  <c r="M6328" i="8"/>
  <c r="M6329" i="8"/>
  <c r="M6330" i="8"/>
  <c r="M6331" i="8"/>
  <c r="M6332" i="8"/>
  <c r="M6333" i="8"/>
  <c r="M6334" i="8"/>
  <c r="M6335" i="8"/>
  <c r="M6336" i="8"/>
  <c r="M6337" i="8"/>
  <c r="M6338" i="8"/>
  <c r="M6339" i="8"/>
  <c r="M6340" i="8"/>
  <c r="M6341" i="8"/>
  <c r="M6342" i="8"/>
  <c r="M6343" i="8"/>
  <c r="M6344" i="8"/>
  <c r="M6345" i="8"/>
  <c r="M6346" i="8"/>
  <c r="M6347" i="8"/>
  <c r="M6348" i="8"/>
  <c r="M6349" i="8"/>
  <c r="M6350" i="8"/>
  <c r="M6351" i="8"/>
  <c r="M6352" i="8"/>
  <c r="M6353" i="8"/>
  <c r="M6354" i="8"/>
  <c r="M6355" i="8"/>
  <c r="M6356" i="8"/>
  <c r="M6357" i="8"/>
  <c r="M6358" i="8"/>
  <c r="M6359" i="8"/>
  <c r="M6360" i="8"/>
  <c r="M6361" i="8"/>
  <c r="M6362" i="8"/>
  <c r="M6363" i="8"/>
  <c r="M6364" i="8"/>
  <c r="M6365" i="8"/>
  <c r="M6366" i="8"/>
  <c r="M6367" i="8"/>
  <c r="M6368" i="8"/>
  <c r="M6369" i="8"/>
  <c r="M6370" i="8"/>
  <c r="M6371" i="8"/>
  <c r="M6372" i="8"/>
  <c r="M6373" i="8"/>
  <c r="M6374" i="8"/>
  <c r="M6375" i="8"/>
  <c r="M6376" i="8"/>
  <c r="M6377" i="8"/>
  <c r="M6378" i="8"/>
  <c r="M6379" i="8"/>
  <c r="M6380" i="8"/>
  <c r="M6381" i="8"/>
  <c r="M6382" i="8"/>
  <c r="M6383" i="8"/>
  <c r="M6384" i="8"/>
  <c r="M6385" i="8"/>
  <c r="M6386" i="8"/>
  <c r="M6387" i="8"/>
  <c r="M6388" i="8"/>
  <c r="M6389" i="8"/>
  <c r="M6390" i="8"/>
  <c r="M6391" i="8"/>
  <c r="M6392" i="8"/>
  <c r="M6393" i="8"/>
  <c r="M6394" i="8"/>
  <c r="M6395" i="8"/>
  <c r="M6396" i="8"/>
  <c r="M6397" i="8"/>
  <c r="M6398" i="8"/>
  <c r="M6399" i="8"/>
  <c r="M6400" i="8"/>
  <c r="M6401" i="8"/>
  <c r="M6402" i="8"/>
  <c r="M6403" i="8"/>
  <c r="M6404" i="8"/>
  <c r="M6405" i="8"/>
  <c r="M6406" i="8"/>
  <c r="M6407" i="8"/>
  <c r="M6408" i="8"/>
  <c r="M6409" i="8"/>
  <c r="M6410" i="8"/>
  <c r="M6411" i="8"/>
  <c r="M6412" i="8"/>
  <c r="M6413" i="8"/>
  <c r="M6414" i="8"/>
  <c r="M6415" i="8"/>
  <c r="M6416" i="8"/>
  <c r="M6417" i="8"/>
  <c r="M6418" i="8"/>
  <c r="M6419" i="8"/>
  <c r="M6420" i="8"/>
  <c r="M6421" i="8"/>
  <c r="M6422" i="8"/>
  <c r="M6423" i="8"/>
  <c r="M6424" i="8"/>
  <c r="M6425" i="8"/>
  <c r="M6426" i="8"/>
  <c r="M6427" i="8"/>
  <c r="M6428" i="8"/>
  <c r="M6429" i="8"/>
  <c r="M6430" i="8"/>
  <c r="M6431" i="8"/>
  <c r="M6432" i="8"/>
  <c r="M6433" i="8"/>
  <c r="M6434" i="8"/>
  <c r="M6435" i="8"/>
  <c r="M6436" i="8"/>
  <c r="M6437" i="8"/>
  <c r="M6438" i="8"/>
  <c r="M6439" i="8"/>
  <c r="M6440" i="8"/>
  <c r="M6441" i="8"/>
  <c r="M6442" i="8"/>
  <c r="M6443" i="8"/>
  <c r="M6444" i="8"/>
  <c r="M6445" i="8"/>
  <c r="M6446" i="8"/>
  <c r="M6447" i="8"/>
  <c r="M6448" i="8"/>
  <c r="M6449" i="8"/>
  <c r="M6450" i="8"/>
  <c r="M6451" i="8"/>
  <c r="M6452" i="8"/>
  <c r="M6453" i="8"/>
  <c r="M6454" i="8"/>
  <c r="M6455" i="8"/>
  <c r="M6456" i="8"/>
  <c r="M6457" i="8"/>
  <c r="M6458" i="8"/>
  <c r="M6459" i="8"/>
  <c r="M6460" i="8"/>
  <c r="M6461" i="8"/>
  <c r="M6462" i="8"/>
  <c r="M6463" i="8"/>
  <c r="M6464" i="8"/>
  <c r="M6465" i="8"/>
  <c r="M6466" i="8"/>
  <c r="M6467" i="8"/>
  <c r="M6468" i="8"/>
  <c r="M6469" i="8"/>
  <c r="M6470" i="8"/>
  <c r="M6471" i="8"/>
  <c r="M6472" i="8"/>
  <c r="M6473" i="8"/>
  <c r="M6474" i="8"/>
  <c r="M6475" i="8"/>
  <c r="M6476" i="8"/>
  <c r="M6477" i="8"/>
  <c r="M6478" i="8"/>
  <c r="M6479" i="8"/>
  <c r="M6480" i="8"/>
  <c r="M6481" i="8"/>
  <c r="M6482" i="8"/>
  <c r="M6483" i="8"/>
  <c r="M6484" i="8"/>
  <c r="M6485" i="8"/>
  <c r="M6486" i="8"/>
  <c r="M6487" i="8"/>
  <c r="M6488" i="8"/>
  <c r="M6489" i="8"/>
  <c r="M6490" i="8"/>
  <c r="M6491" i="8"/>
  <c r="M6492" i="8"/>
  <c r="M6493" i="8"/>
  <c r="M6494" i="8"/>
  <c r="M6495" i="8"/>
  <c r="M6496" i="8"/>
  <c r="M6497" i="8"/>
  <c r="M6498" i="8"/>
  <c r="M6499" i="8"/>
  <c r="M6500" i="8"/>
  <c r="M6501" i="8"/>
  <c r="M6502" i="8"/>
  <c r="M6503" i="8"/>
  <c r="M6504" i="8"/>
  <c r="M6505" i="8"/>
  <c r="M6506" i="8"/>
  <c r="M6507" i="8"/>
  <c r="M6508" i="8"/>
  <c r="M6509" i="8"/>
  <c r="M6510" i="8"/>
  <c r="M6511" i="8"/>
  <c r="M6512" i="8"/>
  <c r="M6513" i="8"/>
  <c r="M6514" i="8"/>
  <c r="M6515" i="8"/>
  <c r="M6516" i="8"/>
  <c r="M6517" i="8"/>
  <c r="M6518" i="8"/>
  <c r="M6519" i="8"/>
  <c r="M6520" i="8"/>
  <c r="M6521" i="8"/>
  <c r="M6522" i="8"/>
  <c r="M6523" i="8"/>
  <c r="M6524" i="8"/>
  <c r="M6525" i="8"/>
  <c r="M6526" i="8"/>
  <c r="M6527" i="8"/>
  <c r="M6528" i="8"/>
  <c r="M6529" i="8"/>
  <c r="M6530" i="8"/>
  <c r="M6531" i="8"/>
  <c r="M6532" i="8"/>
  <c r="M6533" i="8"/>
  <c r="M6534" i="8"/>
  <c r="M6535" i="8"/>
  <c r="M6536" i="8"/>
  <c r="M6537" i="8"/>
  <c r="M6538" i="8"/>
  <c r="M6539" i="8"/>
  <c r="M6540" i="8"/>
  <c r="M6541" i="8"/>
  <c r="M6542" i="8"/>
  <c r="M6543" i="8"/>
  <c r="M6544" i="8"/>
  <c r="M6545" i="8"/>
  <c r="M6546" i="8"/>
  <c r="M6547" i="8"/>
  <c r="M6548" i="8"/>
  <c r="M6549" i="8"/>
  <c r="M6550" i="8"/>
  <c r="M6551" i="8"/>
  <c r="M6552" i="8"/>
  <c r="M6553" i="8"/>
  <c r="M6554" i="8"/>
  <c r="M6555" i="8"/>
  <c r="M6556" i="8"/>
  <c r="M6557" i="8"/>
  <c r="M6558" i="8"/>
  <c r="M6559" i="8"/>
  <c r="M6560" i="8"/>
  <c r="M6561" i="8"/>
  <c r="M6562" i="8"/>
  <c r="M6563" i="8"/>
  <c r="M6564" i="8"/>
  <c r="M6565" i="8"/>
  <c r="M6566" i="8"/>
  <c r="M6567" i="8"/>
  <c r="M6568" i="8"/>
  <c r="M6569" i="8"/>
  <c r="M6570" i="8"/>
  <c r="M6571" i="8"/>
  <c r="M6572" i="8"/>
  <c r="M6573" i="8"/>
  <c r="M6574" i="8"/>
  <c r="M6575" i="8"/>
  <c r="M6576" i="8"/>
  <c r="M6577" i="8"/>
  <c r="M6578" i="8"/>
  <c r="M6579" i="8"/>
  <c r="M6580" i="8"/>
  <c r="M6581" i="8"/>
  <c r="M6582" i="8"/>
  <c r="M6583" i="8"/>
  <c r="M6584" i="8"/>
  <c r="M6585" i="8"/>
  <c r="M6586" i="8"/>
  <c r="M6587" i="8"/>
  <c r="M6588" i="8"/>
  <c r="M6589" i="8"/>
  <c r="M6590" i="8"/>
  <c r="M6591" i="8"/>
  <c r="M6592" i="8"/>
  <c r="M6593" i="8"/>
  <c r="M6594" i="8"/>
  <c r="M6595" i="8"/>
  <c r="M6596" i="8"/>
  <c r="M6597" i="8"/>
  <c r="M6598" i="8"/>
  <c r="M6599" i="8"/>
  <c r="M6600" i="8"/>
  <c r="M6601" i="8"/>
  <c r="M6602" i="8"/>
  <c r="M6603" i="8"/>
  <c r="M6604" i="8"/>
  <c r="M6605" i="8"/>
  <c r="M6606" i="8"/>
  <c r="M6607" i="8"/>
  <c r="M6608" i="8"/>
  <c r="M6609" i="8"/>
  <c r="M6610" i="8"/>
  <c r="M6611" i="8"/>
  <c r="M6612" i="8"/>
  <c r="M6613" i="8"/>
  <c r="M6614" i="8"/>
  <c r="M6615" i="8"/>
  <c r="M6616" i="8"/>
  <c r="M6617" i="8"/>
  <c r="M6618" i="8"/>
  <c r="M6619" i="8"/>
  <c r="M6620" i="8"/>
  <c r="M6621" i="8"/>
  <c r="M6622" i="8"/>
  <c r="M6623" i="8"/>
  <c r="M6624" i="8"/>
  <c r="M6625" i="8"/>
  <c r="M6626" i="8"/>
  <c r="M6627" i="8"/>
  <c r="M6628" i="8"/>
  <c r="M6629" i="8"/>
  <c r="M6630" i="8"/>
  <c r="M6631" i="8"/>
  <c r="M6632" i="8"/>
  <c r="M6633" i="8"/>
  <c r="M6634" i="8"/>
  <c r="M6635" i="8"/>
  <c r="M6636" i="8"/>
  <c r="M6637" i="8"/>
  <c r="M6638" i="8"/>
  <c r="M6639" i="8"/>
  <c r="M6640" i="8"/>
  <c r="M6641" i="8"/>
  <c r="M6642" i="8"/>
  <c r="M6643" i="8"/>
  <c r="M6644" i="8"/>
  <c r="M6645" i="8"/>
  <c r="M6646" i="8"/>
  <c r="M6647" i="8"/>
  <c r="M6648" i="8"/>
  <c r="M6649" i="8"/>
  <c r="M6650" i="8"/>
  <c r="M6651" i="8"/>
  <c r="M6652" i="8"/>
  <c r="M6653" i="8"/>
  <c r="M6654" i="8"/>
  <c r="M6655" i="8"/>
  <c r="M6656" i="8"/>
  <c r="M6657" i="8"/>
  <c r="M6658" i="8"/>
  <c r="M6659" i="8"/>
  <c r="M6660" i="8"/>
  <c r="M6661" i="8"/>
  <c r="M6662" i="8"/>
  <c r="M6663" i="8"/>
  <c r="M6664" i="8"/>
  <c r="M6665" i="8"/>
  <c r="M6666" i="8"/>
  <c r="M6667" i="8"/>
  <c r="M6668" i="8"/>
  <c r="M6669" i="8"/>
  <c r="M6670" i="8"/>
  <c r="M6671" i="8"/>
  <c r="M6672" i="8"/>
  <c r="M6673" i="8"/>
  <c r="M6674" i="8"/>
  <c r="M6675" i="8"/>
  <c r="M6676" i="8"/>
  <c r="M6677" i="8"/>
  <c r="M6678" i="8"/>
  <c r="M6679" i="8"/>
  <c r="M6680" i="8"/>
  <c r="M6681" i="8"/>
  <c r="M6682" i="8"/>
  <c r="M6683" i="8"/>
  <c r="M6684" i="8"/>
  <c r="M6685" i="8"/>
  <c r="M6686" i="8"/>
  <c r="M6687" i="8"/>
  <c r="M6688" i="8"/>
  <c r="M6689" i="8"/>
  <c r="M6690" i="8"/>
  <c r="M6691" i="8"/>
  <c r="M6692" i="8"/>
  <c r="M6693" i="8"/>
  <c r="M6694" i="8"/>
  <c r="M6695" i="8"/>
  <c r="M6696" i="8"/>
  <c r="M6697" i="8"/>
  <c r="M6698" i="8"/>
  <c r="M6699" i="8"/>
  <c r="M6700" i="8"/>
  <c r="M6701" i="8"/>
  <c r="M6702" i="8"/>
  <c r="M6703" i="8"/>
  <c r="M6704" i="8"/>
  <c r="M6705" i="8"/>
  <c r="M6706" i="8"/>
  <c r="M6707" i="8"/>
  <c r="M6708" i="8"/>
  <c r="M6709" i="8"/>
  <c r="M6710" i="8"/>
  <c r="M6711" i="8"/>
  <c r="M6712" i="8"/>
  <c r="M6713" i="8"/>
  <c r="M6714" i="8"/>
  <c r="M6715" i="8"/>
  <c r="M6716" i="8"/>
  <c r="M6717" i="8"/>
  <c r="M6718" i="8"/>
  <c r="M6719" i="8"/>
  <c r="M6720" i="8"/>
  <c r="M6721" i="8"/>
  <c r="M6722" i="8"/>
  <c r="M6723" i="8"/>
  <c r="M6724" i="8"/>
  <c r="M6725" i="8"/>
  <c r="M6726" i="8"/>
  <c r="M6727" i="8"/>
  <c r="M6728" i="8"/>
  <c r="M6729" i="8"/>
  <c r="M6730" i="8"/>
  <c r="M6731" i="8"/>
  <c r="M6732" i="8"/>
  <c r="M6733" i="8"/>
  <c r="M6734" i="8"/>
  <c r="M6735" i="8"/>
  <c r="M6736" i="8"/>
  <c r="M6737" i="8"/>
  <c r="M6738" i="8"/>
  <c r="M6739" i="8"/>
  <c r="M6740" i="8"/>
  <c r="M6741" i="8"/>
  <c r="M6742" i="8"/>
  <c r="M6743" i="8"/>
  <c r="M6744" i="8"/>
  <c r="M6745" i="8"/>
  <c r="M6746" i="8"/>
  <c r="M6747" i="8"/>
  <c r="M6748" i="8"/>
  <c r="M6749" i="8"/>
  <c r="M6750" i="8"/>
  <c r="M6751" i="8"/>
  <c r="M6752" i="8"/>
  <c r="M6753" i="8"/>
  <c r="M6754" i="8"/>
  <c r="M6755" i="8"/>
  <c r="M6756" i="8"/>
  <c r="M6757" i="8"/>
  <c r="M6758" i="8"/>
  <c r="M6759" i="8"/>
  <c r="M6760" i="8"/>
  <c r="M6761" i="8"/>
  <c r="M6762" i="8"/>
  <c r="M6763" i="8"/>
  <c r="M6764" i="8"/>
  <c r="M6765" i="8"/>
  <c r="M6766" i="8"/>
  <c r="M6767" i="8"/>
  <c r="M6768" i="8"/>
  <c r="M6769" i="8"/>
  <c r="M6770" i="8"/>
  <c r="M6771" i="8"/>
  <c r="M6772" i="8"/>
  <c r="M6773" i="8"/>
  <c r="M6774" i="8"/>
  <c r="M6775" i="8"/>
  <c r="M6776" i="8"/>
  <c r="M6777" i="8"/>
  <c r="M6778" i="8"/>
  <c r="M6779" i="8"/>
  <c r="M6780" i="8"/>
  <c r="M6781" i="8"/>
  <c r="M6782" i="8"/>
  <c r="M6783" i="8"/>
  <c r="M6784" i="8"/>
  <c r="M6785" i="8"/>
  <c r="M6786" i="8"/>
  <c r="M6787" i="8"/>
  <c r="M6788" i="8"/>
  <c r="M6789" i="8"/>
  <c r="M6790" i="8"/>
  <c r="M6791" i="8"/>
  <c r="M6792" i="8"/>
  <c r="M6793" i="8"/>
  <c r="M6794" i="8"/>
  <c r="M6795" i="8"/>
  <c r="M6796" i="8"/>
  <c r="M6797" i="8"/>
  <c r="M6798" i="8"/>
  <c r="M6799" i="8"/>
  <c r="M6800" i="8"/>
  <c r="M6801" i="8"/>
  <c r="M6802" i="8"/>
  <c r="M6803" i="8"/>
  <c r="M6804" i="8"/>
  <c r="M6805" i="8"/>
  <c r="M6806" i="8"/>
  <c r="M6807" i="8"/>
  <c r="M6808" i="8"/>
  <c r="M6809" i="8"/>
  <c r="M6810" i="8"/>
  <c r="M6811" i="8"/>
  <c r="M6812" i="8"/>
  <c r="M6813" i="8"/>
  <c r="M6814" i="8"/>
  <c r="M6815" i="8"/>
  <c r="M6816" i="8"/>
  <c r="M6817" i="8"/>
  <c r="M6818" i="8"/>
  <c r="M6819" i="8"/>
  <c r="M6820" i="8"/>
  <c r="M6821" i="8"/>
  <c r="M6822" i="8"/>
  <c r="M6823" i="8"/>
  <c r="M6824" i="8"/>
  <c r="M6825" i="8"/>
  <c r="M6826" i="8"/>
  <c r="M6827" i="8"/>
  <c r="M6828" i="8"/>
  <c r="M6829" i="8"/>
  <c r="M6830" i="8"/>
  <c r="M6831" i="8"/>
  <c r="M6832" i="8"/>
  <c r="M6833" i="8"/>
  <c r="M6834" i="8"/>
  <c r="M6835" i="8"/>
  <c r="M6836" i="8"/>
  <c r="M6837" i="8"/>
  <c r="M6838" i="8"/>
  <c r="M6839" i="8"/>
  <c r="M6840" i="8"/>
  <c r="M6841" i="8"/>
  <c r="M6842" i="8"/>
  <c r="M6843" i="8"/>
  <c r="M6844" i="8"/>
  <c r="M6845" i="8"/>
  <c r="M6846" i="8"/>
  <c r="M6847" i="8"/>
  <c r="M6848" i="8"/>
  <c r="M6849" i="8"/>
  <c r="M6850" i="8"/>
  <c r="M6851" i="8"/>
  <c r="M6852" i="8"/>
  <c r="M6853" i="8"/>
  <c r="M6854" i="8"/>
  <c r="M6855" i="8"/>
  <c r="M6856" i="8"/>
  <c r="M6857" i="8"/>
  <c r="M6858" i="8"/>
  <c r="M6859" i="8"/>
  <c r="M6860" i="8"/>
  <c r="M6861" i="8"/>
  <c r="M6862" i="8"/>
  <c r="M6863" i="8"/>
  <c r="M6864" i="8"/>
  <c r="M6865" i="8"/>
  <c r="M6866" i="8"/>
  <c r="M6867" i="8"/>
  <c r="M6868" i="8"/>
  <c r="M6869" i="8"/>
  <c r="M6870" i="8"/>
  <c r="M6871" i="8"/>
  <c r="M6872" i="8"/>
  <c r="M6873" i="8"/>
  <c r="M6874" i="8"/>
  <c r="M6875" i="8"/>
  <c r="M6876" i="8"/>
  <c r="M6877" i="8"/>
  <c r="M6878" i="8"/>
  <c r="M6879" i="8"/>
  <c r="M6880" i="8"/>
  <c r="M6881" i="8"/>
  <c r="M6882" i="8"/>
  <c r="M6883" i="8"/>
  <c r="M6884" i="8"/>
  <c r="M6885" i="8"/>
  <c r="M6886" i="8"/>
  <c r="M6887" i="8"/>
  <c r="M6888" i="8"/>
  <c r="M6889" i="8"/>
  <c r="M6890" i="8"/>
  <c r="M6891" i="8"/>
  <c r="M6892" i="8"/>
  <c r="M6893" i="8"/>
  <c r="M6894" i="8"/>
  <c r="M6895" i="8"/>
  <c r="M6896" i="8"/>
  <c r="M6897" i="8"/>
  <c r="M6898" i="8"/>
  <c r="M6899" i="8"/>
  <c r="M6900" i="8"/>
  <c r="M6901" i="8"/>
  <c r="M6902" i="8"/>
  <c r="M6903" i="8"/>
  <c r="M6904" i="8"/>
  <c r="M6905" i="8"/>
  <c r="M6906" i="8"/>
  <c r="M6907" i="8"/>
  <c r="M6908" i="8"/>
  <c r="M6909" i="8"/>
  <c r="M6910" i="8"/>
  <c r="M6911" i="8"/>
  <c r="M6912" i="8"/>
  <c r="M6913" i="8"/>
  <c r="M6914" i="8"/>
  <c r="M6915" i="8"/>
  <c r="M6916" i="8"/>
  <c r="M6917" i="8"/>
  <c r="M6918" i="8"/>
  <c r="M6919" i="8"/>
  <c r="M6920" i="8"/>
  <c r="M6921" i="8"/>
  <c r="M6922" i="8"/>
  <c r="M6923" i="8"/>
  <c r="M6924" i="8"/>
  <c r="M6925" i="8"/>
  <c r="M6926" i="8"/>
  <c r="M6927" i="8"/>
  <c r="M6928" i="8"/>
  <c r="M6929" i="8"/>
  <c r="M6930" i="8"/>
  <c r="M6931" i="8"/>
  <c r="M6932" i="8"/>
  <c r="M6933" i="8"/>
  <c r="M6934" i="8"/>
  <c r="M6935" i="8"/>
  <c r="M6936" i="8"/>
  <c r="M6937" i="8"/>
  <c r="M6938" i="8"/>
  <c r="M6939" i="8"/>
  <c r="M6940" i="8"/>
  <c r="M6941" i="8"/>
  <c r="M6942" i="8"/>
  <c r="M6943" i="8"/>
  <c r="M6944" i="8"/>
  <c r="M6945" i="8"/>
  <c r="M6946" i="8"/>
  <c r="M6947" i="8"/>
  <c r="M6948" i="8"/>
  <c r="M6949" i="8"/>
  <c r="M6950" i="8"/>
  <c r="M6951" i="8"/>
  <c r="M6952" i="8"/>
  <c r="M6953" i="8"/>
  <c r="M6954" i="8"/>
  <c r="M6955" i="8"/>
  <c r="M6956" i="8"/>
  <c r="M6957" i="8"/>
  <c r="M6958" i="8"/>
  <c r="M6959" i="8"/>
  <c r="M6960" i="8"/>
  <c r="M6961" i="8"/>
  <c r="M6962" i="8"/>
  <c r="M6963" i="8"/>
  <c r="M6964" i="8"/>
  <c r="M6965" i="8"/>
  <c r="M6966" i="8"/>
  <c r="M6967" i="8"/>
  <c r="M6968" i="8"/>
  <c r="M6969" i="8"/>
  <c r="M6970" i="8"/>
  <c r="M6971" i="8"/>
  <c r="M6972" i="8"/>
  <c r="M6973" i="8"/>
  <c r="M6974" i="8"/>
  <c r="M6975" i="8"/>
  <c r="M6976" i="8"/>
  <c r="M6977" i="8"/>
  <c r="M6978" i="8"/>
  <c r="M6979" i="8"/>
  <c r="M6980" i="8"/>
  <c r="M6981" i="8"/>
  <c r="M6982" i="8"/>
  <c r="M6983" i="8"/>
  <c r="M6984" i="8"/>
  <c r="M6985" i="8"/>
  <c r="M6986" i="8"/>
  <c r="M6987" i="8"/>
  <c r="M6988" i="8"/>
  <c r="M6989" i="8"/>
  <c r="M6990" i="8"/>
  <c r="M6991" i="8"/>
  <c r="M6992" i="8"/>
  <c r="M6993" i="8"/>
  <c r="M6994" i="8"/>
  <c r="M6995" i="8"/>
  <c r="M6996" i="8"/>
  <c r="M6997" i="8"/>
  <c r="M6998" i="8"/>
  <c r="M6999" i="8"/>
  <c r="M7000" i="8"/>
  <c r="M7001" i="8"/>
  <c r="M7002" i="8"/>
  <c r="M7003" i="8"/>
  <c r="M7004" i="8"/>
  <c r="M7005" i="8"/>
  <c r="M7006" i="8"/>
  <c r="M7007" i="8"/>
  <c r="M7008" i="8"/>
  <c r="M7009" i="8"/>
  <c r="M7010" i="8"/>
  <c r="M7011" i="8"/>
  <c r="M7012" i="8"/>
  <c r="M7013" i="8"/>
  <c r="M7014" i="8"/>
  <c r="M7015" i="8"/>
  <c r="M7016" i="8"/>
  <c r="M7017" i="8"/>
  <c r="M7018" i="8"/>
  <c r="M7019" i="8"/>
  <c r="M7020" i="8"/>
  <c r="M7021" i="8"/>
  <c r="M7022" i="8"/>
  <c r="M7023" i="8"/>
  <c r="M7024" i="8"/>
  <c r="M7025" i="8"/>
  <c r="M7026" i="8"/>
  <c r="M7027" i="8"/>
  <c r="M7028" i="8"/>
  <c r="M7029" i="8"/>
  <c r="M7030" i="8"/>
  <c r="M7031" i="8"/>
  <c r="M7032" i="8"/>
  <c r="M7033" i="8"/>
  <c r="M7034" i="8"/>
  <c r="M7035" i="8"/>
  <c r="M7036" i="8"/>
  <c r="M7037" i="8"/>
  <c r="M7038" i="8"/>
  <c r="M7039" i="8"/>
  <c r="M7040" i="8"/>
  <c r="M7041" i="8"/>
  <c r="M7042" i="8"/>
  <c r="M7043" i="8"/>
  <c r="M7044" i="8"/>
  <c r="M7045" i="8"/>
  <c r="M7046" i="8"/>
  <c r="M7047" i="8"/>
  <c r="M7048" i="8"/>
  <c r="M7049" i="8"/>
  <c r="M7050" i="8"/>
  <c r="M7051" i="8"/>
  <c r="M7052" i="8"/>
  <c r="M7053" i="8"/>
  <c r="M7054" i="8"/>
  <c r="M7055" i="8"/>
  <c r="M7056" i="8"/>
  <c r="M7057" i="8"/>
  <c r="M7058" i="8"/>
  <c r="M7059" i="8"/>
  <c r="M7060" i="8"/>
  <c r="M7061" i="8"/>
  <c r="M7062" i="8"/>
  <c r="M7063" i="8"/>
  <c r="M7064" i="8"/>
  <c r="M7065" i="8"/>
  <c r="M7066" i="8"/>
  <c r="M7067" i="8"/>
  <c r="M7068" i="8"/>
  <c r="M7069" i="8"/>
  <c r="M7070" i="8"/>
  <c r="M7071" i="8"/>
  <c r="M7072" i="8"/>
  <c r="M7073" i="8"/>
  <c r="M7074" i="8"/>
  <c r="M7075" i="8"/>
  <c r="M7076" i="8"/>
  <c r="M7077" i="8"/>
  <c r="M7078" i="8"/>
  <c r="M7079" i="8"/>
  <c r="M7080" i="8"/>
  <c r="M7081" i="8"/>
  <c r="M7082" i="8"/>
  <c r="M7083" i="8"/>
  <c r="M7084" i="8"/>
  <c r="M7085" i="8"/>
  <c r="M7086" i="8"/>
  <c r="M7087" i="8"/>
  <c r="M7088" i="8"/>
  <c r="M7089" i="8"/>
  <c r="M7090" i="8"/>
  <c r="M7091" i="8"/>
  <c r="M7092" i="8"/>
  <c r="M7093" i="8"/>
  <c r="M7094" i="8"/>
  <c r="M7095" i="8"/>
  <c r="M7096" i="8"/>
  <c r="M7097" i="8"/>
  <c r="M7098" i="8"/>
  <c r="M7099" i="8"/>
  <c r="M7100" i="8"/>
  <c r="M7101" i="8"/>
  <c r="M7102" i="8"/>
  <c r="M7103" i="8"/>
  <c r="M7104" i="8"/>
  <c r="M7105" i="8"/>
  <c r="M7106" i="8"/>
  <c r="M7107" i="8"/>
  <c r="M7108" i="8"/>
  <c r="M7109" i="8"/>
  <c r="M7110" i="8"/>
  <c r="M7111" i="8"/>
  <c r="M7112" i="8"/>
  <c r="M7113" i="8"/>
  <c r="M7114" i="8"/>
  <c r="M7115" i="8"/>
  <c r="M7116" i="8"/>
  <c r="M7117" i="8"/>
  <c r="M7118" i="8"/>
  <c r="M7119" i="8"/>
  <c r="M7120" i="8"/>
  <c r="M7121" i="8"/>
  <c r="M7122" i="8"/>
  <c r="M7123" i="8"/>
  <c r="M7124" i="8"/>
  <c r="M7125" i="8"/>
  <c r="M7126" i="8"/>
  <c r="M7127" i="8"/>
  <c r="M7128" i="8"/>
  <c r="M7129" i="8"/>
  <c r="M7130" i="8"/>
  <c r="M7131" i="8"/>
  <c r="M7132" i="8"/>
  <c r="M7133" i="8"/>
  <c r="M7134" i="8"/>
  <c r="M7135" i="8"/>
  <c r="M7136" i="8"/>
  <c r="M7137" i="8"/>
  <c r="M7138" i="8"/>
  <c r="M7139" i="8"/>
  <c r="M7140" i="8"/>
  <c r="M7141" i="8"/>
  <c r="M7142" i="8"/>
  <c r="M7143" i="8"/>
  <c r="M7144" i="8"/>
  <c r="M7145" i="8"/>
  <c r="M7146" i="8"/>
  <c r="M7147" i="8"/>
  <c r="M7148" i="8"/>
  <c r="M7149" i="8"/>
  <c r="M7150" i="8"/>
  <c r="M7151" i="8"/>
  <c r="M7152" i="8"/>
  <c r="M7153" i="8"/>
  <c r="M7154" i="8"/>
  <c r="M7155" i="8"/>
  <c r="M7156" i="8"/>
  <c r="M7157" i="8"/>
  <c r="M7158" i="8"/>
  <c r="M7159" i="8"/>
  <c r="M7160" i="8"/>
  <c r="M7161" i="8"/>
  <c r="M7162" i="8"/>
  <c r="M7163" i="8"/>
  <c r="M7164" i="8"/>
  <c r="M7165" i="8"/>
  <c r="M7166" i="8"/>
  <c r="M7167" i="8"/>
  <c r="M7168" i="8"/>
  <c r="M7169" i="8"/>
  <c r="M7170" i="8"/>
  <c r="M7171" i="8"/>
  <c r="M7172" i="8"/>
  <c r="M7173" i="8"/>
  <c r="M7174" i="8"/>
  <c r="M7175" i="8"/>
  <c r="M7176" i="8"/>
  <c r="M7177" i="8"/>
  <c r="M7178" i="8"/>
  <c r="M7179" i="8"/>
  <c r="M7180" i="8"/>
  <c r="M7181" i="8"/>
  <c r="M7182" i="8"/>
  <c r="M7183" i="8"/>
  <c r="M7184" i="8"/>
  <c r="M7185" i="8"/>
  <c r="M7186" i="8"/>
  <c r="M7187" i="8"/>
  <c r="M7188" i="8"/>
  <c r="M7189" i="8"/>
  <c r="M7190" i="8"/>
  <c r="M7191" i="8"/>
  <c r="M7192" i="8"/>
  <c r="M7193" i="8"/>
  <c r="M7194" i="8"/>
  <c r="M7195" i="8"/>
  <c r="M7196" i="8"/>
  <c r="M7197" i="8"/>
  <c r="M7198" i="8"/>
  <c r="M7199" i="8"/>
  <c r="M7200" i="8"/>
  <c r="M7201" i="8"/>
  <c r="M7202" i="8"/>
  <c r="M7203" i="8"/>
  <c r="M7204" i="8"/>
  <c r="M7205" i="8"/>
  <c r="M7206" i="8"/>
  <c r="M7207" i="8"/>
  <c r="M7208" i="8"/>
  <c r="M7209" i="8"/>
  <c r="M7210" i="8"/>
  <c r="M7211" i="8"/>
  <c r="M7212" i="8"/>
  <c r="M7213" i="8"/>
  <c r="M7214" i="8"/>
  <c r="M7215" i="8"/>
  <c r="M7216" i="8"/>
  <c r="M7217" i="8"/>
  <c r="M7218" i="8"/>
  <c r="M7219" i="8"/>
  <c r="M7220" i="8"/>
  <c r="M7221" i="8"/>
  <c r="M7222" i="8"/>
  <c r="M7223" i="8"/>
  <c r="M7224" i="8"/>
  <c r="M7225" i="8"/>
  <c r="M7226" i="8"/>
  <c r="M7227" i="8"/>
  <c r="M7228" i="8"/>
  <c r="M7229" i="8"/>
  <c r="M7230" i="8"/>
  <c r="M7231" i="8"/>
  <c r="M7232" i="8"/>
  <c r="M7233" i="8"/>
  <c r="M7234" i="8"/>
  <c r="M7235" i="8"/>
  <c r="M7236" i="8"/>
  <c r="M7237" i="8"/>
  <c r="M7238" i="8"/>
  <c r="M7239" i="8"/>
  <c r="M7240" i="8"/>
  <c r="M7241" i="8"/>
  <c r="M7242" i="8"/>
  <c r="M7243" i="8"/>
  <c r="M7244" i="8"/>
  <c r="M7245" i="8"/>
  <c r="M7246" i="8"/>
  <c r="M7247" i="8"/>
  <c r="M7248" i="8"/>
  <c r="M7249" i="8"/>
  <c r="M7250" i="8"/>
  <c r="M7251" i="8"/>
  <c r="M7252" i="8"/>
  <c r="M7253" i="8"/>
  <c r="M7254" i="8"/>
  <c r="M7255" i="8"/>
  <c r="M7256" i="8"/>
  <c r="M7257" i="8"/>
  <c r="M7258" i="8"/>
  <c r="M7259" i="8"/>
  <c r="M7260" i="8"/>
  <c r="M7261" i="8"/>
  <c r="M7262" i="8"/>
  <c r="M7263" i="8"/>
  <c r="M7264" i="8"/>
  <c r="M7265" i="8"/>
  <c r="M7266" i="8"/>
  <c r="M7267" i="8"/>
  <c r="M7268" i="8"/>
  <c r="M7269" i="8"/>
  <c r="M7270" i="8"/>
  <c r="M7271" i="8"/>
  <c r="M7272" i="8"/>
  <c r="M7273" i="8"/>
  <c r="M7274" i="8"/>
  <c r="M7275" i="8"/>
  <c r="M7276" i="8"/>
  <c r="M7277" i="8"/>
  <c r="M7278" i="8"/>
  <c r="M7279" i="8"/>
  <c r="M7280" i="8"/>
  <c r="M7281" i="8"/>
  <c r="M7282" i="8"/>
  <c r="M7283" i="8"/>
  <c r="M7284" i="8"/>
  <c r="M7285" i="8"/>
  <c r="M7286" i="8"/>
  <c r="M7287" i="8"/>
  <c r="M7288" i="8"/>
  <c r="M7289" i="8"/>
  <c r="M7290" i="8"/>
  <c r="M7291" i="8"/>
  <c r="M7292" i="8"/>
  <c r="M7293" i="8"/>
  <c r="M7294" i="8"/>
  <c r="M7295" i="8"/>
  <c r="M7296" i="8"/>
  <c r="M7297" i="8"/>
  <c r="M7298" i="8"/>
  <c r="M7299" i="8"/>
  <c r="M7300" i="8"/>
  <c r="M7301" i="8"/>
  <c r="M7302" i="8"/>
  <c r="M7303" i="8"/>
  <c r="M7304" i="8"/>
  <c r="M7305" i="8"/>
  <c r="M7306" i="8"/>
  <c r="M7307" i="8"/>
  <c r="M7308" i="8"/>
  <c r="M7309" i="8"/>
  <c r="M7310" i="8"/>
  <c r="M7311" i="8"/>
  <c r="M7312" i="8"/>
  <c r="M7313" i="8"/>
  <c r="M7314" i="8"/>
  <c r="M7315" i="8"/>
  <c r="M7316" i="8"/>
  <c r="M7317" i="8"/>
  <c r="M7318" i="8"/>
  <c r="M7319" i="8"/>
  <c r="M7320" i="8"/>
  <c r="M7321" i="8"/>
  <c r="M7322" i="8"/>
  <c r="M7323" i="8"/>
  <c r="M7324" i="8"/>
  <c r="M7325" i="8"/>
  <c r="M7326" i="8"/>
  <c r="M7327" i="8"/>
  <c r="M7328" i="8"/>
  <c r="M7329" i="8"/>
  <c r="M7330" i="8"/>
  <c r="M7331" i="8"/>
  <c r="M7332" i="8"/>
  <c r="M7333" i="8"/>
  <c r="M7334" i="8"/>
  <c r="M7335" i="8"/>
  <c r="M7336" i="8"/>
  <c r="M7337" i="8"/>
  <c r="M7338" i="8"/>
  <c r="M7339" i="8"/>
  <c r="M7340" i="8"/>
  <c r="M7341" i="8"/>
  <c r="M7342" i="8"/>
  <c r="M7343" i="8"/>
  <c r="M7344" i="8"/>
  <c r="M7345" i="8"/>
  <c r="M7346" i="8"/>
  <c r="M7347" i="8"/>
  <c r="M7348" i="8"/>
  <c r="M7349" i="8"/>
  <c r="M7350" i="8"/>
  <c r="M7351" i="8"/>
  <c r="M7352" i="8"/>
  <c r="M7353" i="8"/>
  <c r="M7354" i="8"/>
  <c r="M7355" i="8"/>
  <c r="M7356" i="8"/>
  <c r="M7357" i="8"/>
  <c r="M7358" i="8"/>
  <c r="M7359" i="8"/>
  <c r="M7360" i="8"/>
  <c r="M7361" i="8"/>
  <c r="M7362" i="8"/>
  <c r="M7363" i="8"/>
  <c r="M7364" i="8"/>
  <c r="M7365" i="8"/>
  <c r="M7366" i="8"/>
  <c r="M7367" i="8"/>
  <c r="M7368" i="8"/>
  <c r="M7369" i="8"/>
  <c r="M7370" i="8"/>
  <c r="M7371" i="8"/>
  <c r="M7372" i="8"/>
  <c r="M7373" i="8"/>
  <c r="M7374" i="8"/>
  <c r="M7375" i="8"/>
  <c r="M7376" i="8"/>
  <c r="M7377" i="8"/>
  <c r="M7378" i="8"/>
  <c r="M7379" i="8"/>
  <c r="M7380" i="8"/>
  <c r="M7381" i="8"/>
  <c r="M7382" i="8"/>
  <c r="M7383" i="8"/>
  <c r="M7384" i="8"/>
  <c r="M7385" i="8"/>
  <c r="M7386" i="8"/>
  <c r="M7387" i="8"/>
  <c r="M7388" i="8"/>
  <c r="M7389" i="8"/>
  <c r="M7390" i="8"/>
  <c r="M7391" i="8"/>
  <c r="M7392" i="8"/>
  <c r="M7393" i="8"/>
  <c r="M7394" i="8"/>
  <c r="M7395" i="8"/>
  <c r="M7396" i="8"/>
  <c r="M7397" i="8"/>
  <c r="M7398" i="8"/>
  <c r="M7399" i="8"/>
  <c r="M7400" i="8"/>
  <c r="M7401" i="8"/>
  <c r="M7402" i="8"/>
  <c r="M7403" i="8"/>
  <c r="M7404" i="8"/>
  <c r="M7405" i="8"/>
  <c r="M7406" i="8"/>
  <c r="M7407" i="8"/>
  <c r="M7408" i="8"/>
  <c r="M7409" i="8"/>
  <c r="M7410" i="8"/>
  <c r="M7411" i="8"/>
  <c r="M7412" i="8"/>
  <c r="M7413" i="8"/>
  <c r="M7414" i="8"/>
  <c r="M7415" i="8"/>
  <c r="M7416" i="8"/>
  <c r="M7417" i="8"/>
  <c r="M7418" i="8"/>
  <c r="M7419" i="8"/>
  <c r="M7420" i="8"/>
  <c r="M7421" i="8"/>
  <c r="M7422" i="8"/>
  <c r="M7423" i="8"/>
  <c r="M7424" i="8"/>
  <c r="M7425" i="8"/>
  <c r="M7426" i="8"/>
  <c r="M7427" i="8"/>
  <c r="M7428" i="8"/>
  <c r="M7429" i="8"/>
  <c r="M7430" i="8"/>
  <c r="M7431" i="8"/>
  <c r="M7432" i="8"/>
  <c r="M7433" i="8"/>
  <c r="M7434" i="8"/>
  <c r="M7435" i="8"/>
  <c r="M7436" i="8"/>
  <c r="M7437" i="8"/>
  <c r="M7438" i="8"/>
  <c r="M7439" i="8"/>
  <c r="M7440" i="8"/>
  <c r="M7441" i="8"/>
  <c r="M7442" i="8"/>
  <c r="M7443" i="8"/>
  <c r="M7444" i="8"/>
  <c r="M7445" i="8"/>
  <c r="M7446" i="8"/>
  <c r="M7447" i="8"/>
  <c r="M7448" i="8"/>
  <c r="M7449" i="8"/>
  <c r="M7450" i="8"/>
  <c r="M7451" i="8"/>
  <c r="M7452" i="8"/>
  <c r="M7453" i="8"/>
  <c r="M7454" i="8"/>
  <c r="M7455" i="8"/>
  <c r="M7456" i="8"/>
  <c r="M7457" i="8"/>
  <c r="M7458" i="8"/>
  <c r="M7459" i="8"/>
  <c r="M7460" i="8"/>
  <c r="M7461" i="8"/>
  <c r="M7462" i="8"/>
  <c r="M7463" i="8"/>
  <c r="M7464" i="8"/>
  <c r="M7465" i="8"/>
  <c r="M7466" i="8"/>
  <c r="M7467" i="8"/>
  <c r="M7468" i="8"/>
  <c r="M7469" i="8"/>
  <c r="M7470" i="8"/>
  <c r="M7471" i="8"/>
  <c r="M7472" i="8"/>
  <c r="M7473" i="8"/>
  <c r="M7474" i="8"/>
  <c r="M7475" i="8"/>
  <c r="M7476" i="8"/>
  <c r="M7477" i="8"/>
  <c r="M7478" i="8"/>
  <c r="M7479" i="8"/>
  <c r="M7480" i="8"/>
  <c r="M7481" i="8"/>
  <c r="M7482" i="8"/>
  <c r="M7483" i="8"/>
  <c r="M7484" i="8"/>
  <c r="M7485" i="8"/>
  <c r="M7486" i="8"/>
  <c r="M7487" i="8"/>
  <c r="M7488" i="8"/>
  <c r="M7489" i="8"/>
  <c r="M7490" i="8"/>
  <c r="M7491" i="8"/>
  <c r="M7492" i="8"/>
  <c r="M7493" i="8"/>
  <c r="M7494" i="8"/>
  <c r="M7495" i="8"/>
  <c r="M7496" i="8"/>
  <c r="M7497" i="8"/>
  <c r="M7498" i="8"/>
  <c r="M7499" i="8"/>
  <c r="M7500" i="8"/>
  <c r="M7501" i="8"/>
  <c r="M7502" i="8"/>
  <c r="M7503" i="8"/>
  <c r="M7504" i="8"/>
  <c r="M7505" i="8"/>
  <c r="M7506" i="8"/>
  <c r="M7507" i="8"/>
  <c r="M7508" i="8"/>
  <c r="M7509" i="8"/>
  <c r="M7510" i="8"/>
  <c r="M7511" i="8"/>
  <c r="M7512" i="8"/>
  <c r="M7513" i="8"/>
  <c r="M7514" i="8"/>
  <c r="M7515" i="8"/>
  <c r="M7516" i="8"/>
  <c r="M7517" i="8"/>
  <c r="M7518" i="8"/>
  <c r="M7519" i="8"/>
  <c r="M7520" i="8"/>
  <c r="M7521" i="8"/>
  <c r="M7522" i="8"/>
  <c r="M7523" i="8"/>
  <c r="M7524" i="8"/>
  <c r="M7525" i="8"/>
  <c r="M7526" i="8"/>
  <c r="M7527" i="8"/>
  <c r="M7528" i="8"/>
  <c r="M7529" i="8"/>
  <c r="M7530" i="8"/>
  <c r="M7531" i="8"/>
  <c r="M7532" i="8"/>
  <c r="M7533" i="8"/>
  <c r="M7534" i="8"/>
  <c r="M7535" i="8"/>
  <c r="M7536" i="8"/>
  <c r="M7537" i="8"/>
  <c r="M7538" i="8"/>
  <c r="M7539" i="8"/>
  <c r="M7540" i="8"/>
  <c r="M7541" i="8"/>
  <c r="M7542" i="8"/>
  <c r="M7543" i="8"/>
  <c r="M7544" i="8"/>
  <c r="M7545" i="8"/>
  <c r="M7546" i="8"/>
  <c r="M7547" i="8"/>
  <c r="M7548" i="8"/>
  <c r="M7549" i="8"/>
  <c r="M7550" i="8"/>
  <c r="M7551" i="8"/>
  <c r="M7552" i="8"/>
  <c r="M7553" i="8"/>
  <c r="M7554" i="8"/>
  <c r="M7555" i="8"/>
  <c r="M7556" i="8"/>
  <c r="M7557" i="8"/>
  <c r="M7558" i="8"/>
  <c r="M7559" i="8"/>
  <c r="M7560" i="8"/>
  <c r="M7561" i="8"/>
  <c r="M7562" i="8"/>
  <c r="M7563" i="8"/>
  <c r="M7564" i="8"/>
  <c r="M7565" i="8"/>
  <c r="M7566" i="8"/>
  <c r="M7567" i="8"/>
  <c r="M7568" i="8"/>
  <c r="M7569" i="8"/>
  <c r="M7570" i="8"/>
  <c r="M7571" i="8"/>
  <c r="M7572" i="8"/>
  <c r="M7573" i="8"/>
  <c r="M7574" i="8"/>
  <c r="M7575" i="8"/>
  <c r="M7576" i="8"/>
  <c r="M7577" i="8"/>
  <c r="M7578" i="8"/>
  <c r="M7579" i="8"/>
  <c r="M7580" i="8"/>
  <c r="M7581" i="8"/>
  <c r="M7582" i="8"/>
  <c r="M7583" i="8"/>
  <c r="M7584" i="8"/>
  <c r="M7585" i="8"/>
  <c r="M7586" i="8"/>
  <c r="M7587" i="8"/>
  <c r="M7588" i="8"/>
  <c r="M7589" i="8"/>
  <c r="M7590" i="8"/>
  <c r="M7591" i="8"/>
  <c r="M7592" i="8"/>
  <c r="M7593" i="8"/>
  <c r="M7594" i="8"/>
  <c r="M7595" i="8"/>
  <c r="M7596" i="8"/>
  <c r="M7597" i="8"/>
  <c r="M7598" i="8"/>
  <c r="M7599" i="8"/>
  <c r="M7600" i="8"/>
  <c r="M7601" i="8"/>
  <c r="M7602" i="8"/>
  <c r="M7603" i="8"/>
  <c r="M7604" i="8"/>
  <c r="M7605" i="8"/>
  <c r="M7606" i="8"/>
  <c r="M7607" i="8"/>
  <c r="M7608" i="8"/>
  <c r="M7609" i="8"/>
  <c r="M7610" i="8"/>
  <c r="M7611" i="8"/>
  <c r="M7612" i="8"/>
  <c r="M7613" i="8"/>
  <c r="M7614" i="8"/>
  <c r="M7615" i="8"/>
  <c r="M7616" i="8"/>
  <c r="M7617" i="8"/>
  <c r="M7618" i="8"/>
  <c r="M7619" i="8"/>
  <c r="M7620" i="8"/>
  <c r="M7621" i="8"/>
  <c r="M7622" i="8"/>
  <c r="M7623" i="8"/>
  <c r="M7624" i="8"/>
  <c r="M7625" i="8"/>
  <c r="M7626" i="8"/>
  <c r="M7627" i="8"/>
  <c r="M7628" i="8"/>
  <c r="M7629" i="8"/>
  <c r="M7630" i="8"/>
  <c r="M7631" i="8"/>
  <c r="M7632" i="8"/>
  <c r="M7633" i="8"/>
  <c r="M7634" i="8"/>
  <c r="M7635" i="8"/>
  <c r="M7636" i="8"/>
  <c r="M7637" i="8"/>
  <c r="M7638" i="8"/>
  <c r="M7639" i="8"/>
  <c r="M7640" i="8"/>
  <c r="M7641" i="8"/>
  <c r="M7642" i="8"/>
  <c r="M7643" i="8"/>
  <c r="M7644" i="8"/>
  <c r="M7645" i="8"/>
  <c r="M7646" i="8"/>
  <c r="M7647" i="8"/>
  <c r="M7648" i="8"/>
  <c r="M7649" i="8"/>
  <c r="M7650" i="8"/>
  <c r="M7651" i="8"/>
  <c r="M7652" i="8"/>
  <c r="M7653" i="8"/>
  <c r="M7654" i="8"/>
  <c r="M7655" i="8"/>
  <c r="M7656" i="8"/>
  <c r="M7657" i="8"/>
  <c r="M7658" i="8"/>
  <c r="M7659" i="8"/>
  <c r="M7660" i="8"/>
  <c r="M7661" i="8"/>
  <c r="M7662" i="8"/>
  <c r="M7663" i="8"/>
  <c r="M7664" i="8"/>
  <c r="M7665" i="8"/>
  <c r="M7666" i="8"/>
  <c r="M7667" i="8"/>
  <c r="M7668" i="8"/>
  <c r="M7669" i="8"/>
  <c r="M7670" i="8"/>
  <c r="M7671" i="8"/>
  <c r="M7672" i="8"/>
  <c r="M7673" i="8"/>
  <c r="M7674" i="8"/>
  <c r="M7675" i="8"/>
  <c r="M7676" i="8"/>
  <c r="M7677" i="8"/>
  <c r="M7678" i="8"/>
  <c r="M7679" i="8"/>
  <c r="M7680" i="8"/>
  <c r="M7681" i="8"/>
  <c r="M7682" i="8"/>
  <c r="M7683" i="8"/>
  <c r="M7684" i="8"/>
  <c r="M7685" i="8"/>
  <c r="M7686" i="8"/>
  <c r="M7687" i="8"/>
  <c r="M7688" i="8"/>
  <c r="M7689" i="8"/>
  <c r="M7690" i="8"/>
  <c r="M7691" i="8"/>
  <c r="M7692" i="8"/>
  <c r="M7693" i="8"/>
  <c r="M7694" i="8"/>
  <c r="M7695" i="8"/>
  <c r="M7696" i="8"/>
  <c r="M7697" i="8"/>
  <c r="M7698" i="8"/>
  <c r="M7699" i="8"/>
  <c r="M7700" i="8"/>
  <c r="M7701" i="8"/>
  <c r="M7702" i="8"/>
  <c r="M7703" i="8"/>
  <c r="M7704" i="8"/>
  <c r="M7705" i="8"/>
  <c r="M7706" i="8"/>
  <c r="M7707" i="8"/>
  <c r="M7708" i="8"/>
  <c r="M7709" i="8"/>
  <c r="M7710" i="8"/>
  <c r="M7711" i="8"/>
  <c r="M7712" i="8"/>
  <c r="M7713" i="8"/>
  <c r="M7714" i="8"/>
  <c r="M7715" i="8"/>
  <c r="M7716" i="8"/>
  <c r="M7717" i="8"/>
  <c r="M7718" i="8"/>
  <c r="M7719" i="8"/>
  <c r="M7720" i="8"/>
  <c r="M7721" i="8"/>
  <c r="M7722" i="8"/>
  <c r="M7723" i="8"/>
  <c r="M7724" i="8"/>
  <c r="M7725" i="8"/>
  <c r="M7726" i="8"/>
  <c r="M7727" i="8"/>
  <c r="M7728" i="8"/>
  <c r="M7729" i="8"/>
  <c r="M7730" i="8"/>
  <c r="M7731" i="8"/>
  <c r="M7732" i="8"/>
  <c r="M7733" i="8"/>
  <c r="M7734" i="8"/>
  <c r="M7735" i="8"/>
  <c r="M7736" i="8"/>
  <c r="M7737" i="8"/>
  <c r="M7738" i="8"/>
  <c r="M7739" i="8"/>
  <c r="M7740" i="8"/>
  <c r="M7741" i="8"/>
  <c r="M7742" i="8"/>
  <c r="M7743" i="8"/>
  <c r="M7744" i="8"/>
  <c r="M7745" i="8"/>
  <c r="M7746" i="8"/>
  <c r="M7747" i="8"/>
  <c r="M7748" i="8"/>
  <c r="M7749" i="8"/>
  <c r="M7750" i="8"/>
  <c r="M7751" i="8"/>
  <c r="M7752" i="8"/>
  <c r="M7753" i="8"/>
  <c r="M7754" i="8"/>
  <c r="M7755" i="8"/>
  <c r="M7756" i="8"/>
  <c r="M7757" i="8"/>
  <c r="M7758" i="8"/>
  <c r="M7759" i="8"/>
  <c r="M7760" i="8"/>
  <c r="M7761" i="8"/>
  <c r="M7762" i="8"/>
  <c r="M7763" i="8"/>
  <c r="M7764" i="8"/>
  <c r="M7765" i="8"/>
  <c r="M7766" i="8"/>
  <c r="M7767" i="8"/>
  <c r="M7768" i="8"/>
  <c r="M7769" i="8"/>
  <c r="M7770" i="8"/>
  <c r="M7771" i="8"/>
  <c r="M7772" i="8"/>
  <c r="M7773" i="8"/>
  <c r="M7774" i="8"/>
  <c r="M7775" i="8"/>
  <c r="M7776" i="8"/>
  <c r="M7777" i="8"/>
  <c r="M7778" i="8"/>
  <c r="M7779" i="8"/>
  <c r="M7780" i="8"/>
  <c r="M7781" i="8"/>
  <c r="M7782" i="8"/>
  <c r="M7783" i="8"/>
  <c r="M7784" i="8"/>
  <c r="M7785" i="8"/>
  <c r="M7786" i="8"/>
  <c r="M7787" i="8"/>
  <c r="M7788" i="8"/>
  <c r="M7789" i="8"/>
  <c r="M7790" i="8"/>
  <c r="M7791" i="8"/>
  <c r="M7792" i="8"/>
  <c r="M7793" i="8"/>
  <c r="M7794" i="8"/>
  <c r="M7795" i="8"/>
  <c r="M7796" i="8"/>
  <c r="M7797" i="8"/>
  <c r="M7798" i="8"/>
  <c r="M7799" i="8"/>
  <c r="M7800" i="8"/>
  <c r="M7801" i="8"/>
  <c r="M7802" i="8"/>
  <c r="M7803" i="8"/>
  <c r="M7804" i="8"/>
  <c r="M7805" i="8"/>
  <c r="M7806" i="8"/>
  <c r="M7807" i="8"/>
  <c r="M7808" i="8"/>
  <c r="M7809" i="8"/>
  <c r="M7810" i="8"/>
  <c r="M7811" i="8"/>
  <c r="M7812" i="8"/>
  <c r="M7813" i="8"/>
  <c r="M7814" i="8"/>
  <c r="M7815" i="8"/>
  <c r="M7816" i="8"/>
  <c r="M7817" i="8"/>
  <c r="M7818" i="8"/>
  <c r="M7819" i="8"/>
  <c r="M7820" i="8"/>
  <c r="M7821" i="8"/>
  <c r="M7822" i="8"/>
  <c r="M7823" i="8"/>
  <c r="M7824" i="8"/>
  <c r="M7825" i="8"/>
  <c r="M7826" i="8"/>
  <c r="M7827" i="8"/>
  <c r="M7828" i="8"/>
  <c r="M7829" i="8"/>
  <c r="M7830" i="8"/>
  <c r="M7831" i="8"/>
  <c r="M7832" i="8"/>
  <c r="M7833" i="8"/>
  <c r="M7834" i="8"/>
  <c r="M7835" i="8"/>
  <c r="M7836" i="8"/>
  <c r="M7837" i="8"/>
  <c r="M7838" i="8"/>
  <c r="M7839" i="8"/>
  <c r="M7840" i="8"/>
  <c r="M7841" i="8"/>
  <c r="M7842" i="8"/>
  <c r="M7843" i="8"/>
  <c r="M7844" i="8"/>
  <c r="M7845" i="8"/>
  <c r="M7846" i="8"/>
  <c r="M7847" i="8"/>
  <c r="M7848" i="8"/>
  <c r="M7849" i="8"/>
  <c r="M7850" i="8"/>
  <c r="M7851" i="8"/>
  <c r="M7852" i="8"/>
  <c r="M7853" i="8"/>
  <c r="M7854" i="8"/>
  <c r="M7855" i="8"/>
  <c r="M7856" i="8"/>
  <c r="M7857" i="8"/>
  <c r="M7858" i="8"/>
  <c r="M7859" i="8"/>
  <c r="M7860" i="8"/>
  <c r="M7861" i="8"/>
  <c r="M7862" i="8"/>
  <c r="M7863" i="8"/>
  <c r="M7864" i="8"/>
  <c r="M7865" i="8"/>
  <c r="M7866" i="8"/>
  <c r="M7867" i="8"/>
  <c r="M7868" i="8"/>
  <c r="M7869" i="8"/>
  <c r="M7870" i="8"/>
  <c r="M7871" i="8"/>
  <c r="M7872" i="8"/>
  <c r="M7873" i="8"/>
  <c r="M7874" i="8"/>
  <c r="M7875" i="8"/>
  <c r="M7876" i="8"/>
  <c r="M7877" i="8"/>
  <c r="M7878" i="8"/>
  <c r="M7879" i="8"/>
  <c r="M7880" i="8"/>
  <c r="M7881" i="8"/>
  <c r="M7882" i="8"/>
  <c r="M7883" i="8"/>
  <c r="M7884" i="8"/>
  <c r="M7885" i="8"/>
  <c r="M7886" i="8"/>
  <c r="M7887" i="8"/>
  <c r="M7888" i="8"/>
  <c r="M7889" i="8"/>
  <c r="M7890" i="8"/>
  <c r="M7891" i="8"/>
  <c r="M7892" i="8"/>
  <c r="M7893" i="8"/>
  <c r="M7894" i="8"/>
  <c r="M7895" i="8"/>
  <c r="M7896" i="8"/>
  <c r="M7897" i="8"/>
  <c r="M7898" i="8"/>
  <c r="M7899" i="8"/>
  <c r="M7900" i="8"/>
  <c r="M7901" i="8"/>
  <c r="M7902" i="8"/>
  <c r="M7903" i="8"/>
  <c r="M7904" i="8"/>
  <c r="M7905" i="8"/>
  <c r="M7906" i="8"/>
  <c r="M7907" i="8"/>
  <c r="M7908" i="8"/>
  <c r="M7909" i="8"/>
  <c r="M7910" i="8"/>
  <c r="M7911" i="8"/>
  <c r="M7912" i="8"/>
  <c r="M7913" i="8"/>
  <c r="M7914" i="8"/>
  <c r="M7915" i="8"/>
  <c r="M7916" i="8"/>
  <c r="M7917" i="8"/>
  <c r="M7918" i="8"/>
  <c r="M7919" i="8"/>
  <c r="M7920" i="8"/>
  <c r="M7921" i="8"/>
  <c r="M7922" i="8"/>
  <c r="M7923" i="8"/>
  <c r="M7924" i="8"/>
  <c r="M7925" i="8"/>
  <c r="M7926" i="8"/>
  <c r="M7927" i="8"/>
  <c r="M7928" i="8"/>
  <c r="M7929" i="8"/>
  <c r="M7930" i="8"/>
  <c r="M7931" i="8"/>
  <c r="M7932" i="8"/>
  <c r="M7933" i="8"/>
  <c r="M7934" i="8"/>
  <c r="M7935" i="8"/>
  <c r="M7936" i="8"/>
  <c r="M7937" i="8"/>
  <c r="M7938" i="8"/>
  <c r="M7939" i="8"/>
  <c r="M7940" i="8"/>
  <c r="M7941" i="8"/>
  <c r="M7942" i="8"/>
  <c r="M7943" i="8"/>
  <c r="M7944" i="8"/>
  <c r="M7945" i="8"/>
  <c r="M7946" i="8"/>
  <c r="M7947" i="8"/>
  <c r="M7948" i="8"/>
  <c r="M7949" i="8"/>
  <c r="M7950" i="8"/>
  <c r="M7951" i="8"/>
  <c r="M7952" i="8"/>
  <c r="M7953" i="8"/>
  <c r="M7954" i="8"/>
  <c r="M7955" i="8"/>
  <c r="M7956" i="8"/>
  <c r="M7957" i="8"/>
  <c r="M7958" i="8"/>
  <c r="M7959" i="8"/>
  <c r="M7960" i="8"/>
  <c r="M7961" i="8"/>
  <c r="M7962" i="8"/>
  <c r="M7963" i="8"/>
  <c r="M7964" i="8"/>
  <c r="M7965" i="8"/>
  <c r="M7966" i="8"/>
  <c r="M7967" i="8"/>
  <c r="M7968" i="8"/>
  <c r="M7969" i="8"/>
  <c r="M7970" i="8"/>
  <c r="M7971" i="8"/>
  <c r="M7972" i="8"/>
  <c r="M7973" i="8"/>
  <c r="M7974" i="8"/>
  <c r="M7975" i="8"/>
  <c r="M7976" i="8"/>
  <c r="M7977" i="8"/>
  <c r="M7978" i="8"/>
  <c r="M7979" i="8"/>
  <c r="M7980" i="8"/>
  <c r="M7981" i="8"/>
  <c r="M7982" i="8"/>
  <c r="M7983" i="8"/>
  <c r="M7984" i="8"/>
  <c r="M7985" i="8"/>
  <c r="M7986" i="8"/>
  <c r="M7987" i="8"/>
  <c r="M7988" i="8"/>
  <c r="M7989" i="8"/>
  <c r="M7990" i="8"/>
  <c r="M7991" i="8"/>
  <c r="M7992" i="8"/>
  <c r="M7993" i="8"/>
  <c r="M7994" i="8"/>
  <c r="M7995" i="8"/>
  <c r="M7996" i="8"/>
  <c r="M7997" i="8"/>
  <c r="M7998" i="8"/>
  <c r="M7999" i="8"/>
  <c r="M8000" i="8"/>
  <c r="M8001" i="8"/>
  <c r="M8002" i="8"/>
  <c r="M8003" i="8"/>
  <c r="M8004" i="8"/>
  <c r="M8005" i="8"/>
  <c r="M8006" i="8"/>
  <c r="M8007" i="8"/>
  <c r="M8008" i="8"/>
  <c r="M8009" i="8"/>
  <c r="M8010" i="8"/>
  <c r="M8011" i="8"/>
  <c r="M8012" i="8"/>
  <c r="M8013" i="8"/>
  <c r="M8014" i="8"/>
  <c r="M8015" i="8"/>
  <c r="M8016" i="8"/>
  <c r="M8017" i="8"/>
  <c r="M8018" i="8"/>
  <c r="M8019" i="8"/>
  <c r="M8020" i="8"/>
  <c r="M8021" i="8"/>
  <c r="M8022" i="8"/>
  <c r="M8023" i="8"/>
  <c r="M8024" i="8"/>
  <c r="M8025" i="8"/>
  <c r="M8026" i="8"/>
  <c r="M8027" i="8"/>
  <c r="M8028" i="8"/>
  <c r="M8029" i="8"/>
  <c r="M8030" i="8"/>
  <c r="M8031" i="8"/>
  <c r="M8032" i="8"/>
  <c r="M8033" i="8"/>
  <c r="M8034" i="8"/>
  <c r="M8035" i="8"/>
  <c r="M8036" i="8"/>
  <c r="M8037" i="8"/>
  <c r="M8038" i="8"/>
  <c r="M8039" i="8"/>
  <c r="M8040" i="8"/>
  <c r="M8041" i="8"/>
  <c r="M8042" i="8"/>
  <c r="M8043" i="8"/>
  <c r="M8044" i="8"/>
  <c r="M8045" i="8"/>
  <c r="M8046" i="8"/>
  <c r="M8047" i="8"/>
  <c r="M8048" i="8"/>
  <c r="M8049" i="8"/>
  <c r="M8050" i="8"/>
  <c r="M8051" i="8"/>
  <c r="M8052" i="8"/>
  <c r="M8053" i="8"/>
  <c r="M8054" i="8"/>
  <c r="M8055" i="8"/>
  <c r="M8056" i="8"/>
  <c r="M8057" i="8"/>
  <c r="M8058" i="8"/>
  <c r="M8059" i="8"/>
  <c r="M8060" i="8"/>
  <c r="M8061" i="8"/>
  <c r="M8062" i="8"/>
  <c r="M8063" i="8"/>
  <c r="M8064" i="8"/>
  <c r="M8065" i="8"/>
  <c r="M8066" i="8"/>
  <c r="M8067" i="8"/>
  <c r="M8068" i="8"/>
  <c r="M8069" i="8"/>
  <c r="M8070" i="8"/>
  <c r="M8071" i="8"/>
  <c r="M8072" i="8"/>
  <c r="M8073" i="8"/>
  <c r="M8074" i="8"/>
  <c r="M8075" i="8"/>
  <c r="M8076" i="8"/>
  <c r="M8077" i="8"/>
  <c r="M8078" i="8"/>
  <c r="M8079" i="8"/>
  <c r="M8080" i="8"/>
  <c r="M8081" i="8"/>
  <c r="M8082" i="8"/>
  <c r="M8083" i="8"/>
  <c r="M8084" i="8"/>
  <c r="M8085" i="8"/>
  <c r="M8086" i="8"/>
  <c r="M8087" i="8"/>
  <c r="M8088" i="8"/>
  <c r="M8089" i="8"/>
  <c r="M8090" i="8"/>
  <c r="M8091" i="8"/>
  <c r="M8092" i="8"/>
  <c r="M8093" i="8"/>
  <c r="M8094" i="8"/>
  <c r="M8095" i="8"/>
  <c r="M8096" i="8"/>
  <c r="M8097" i="8"/>
  <c r="M8098" i="8"/>
  <c r="M8099" i="8"/>
  <c r="M8100" i="8"/>
  <c r="M8101" i="8"/>
  <c r="M8102" i="8"/>
  <c r="M8103" i="8"/>
  <c r="M8104" i="8"/>
  <c r="M8105" i="8"/>
  <c r="M8106" i="8"/>
  <c r="M8107" i="8"/>
  <c r="M8108" i="8"/>
  <c r="M8109" i="8"/>
  <c r="M8110" i="8"/>
  <c r="M8111" i="8"/>
  <c r="M8112" i="8"/>
  <c r="M8113" i="8"/>
  <c r="M8114" i="8"/>
  <c r="M8115" i="8"/>
  <c r="M8116" i="8"/>
  <c r="M8117" i="8"/>
  <c r="M8118" i="8"/>
  <c r="M8119" i="8"/>
  <c r="M8120" i="8"/>
  <c r="M8121" i="8"/>
  <c r="M8122" i="8"/>
  <c r="M8123" i="8"/>
  <c r="M8124" i="8"/>
  <c r="M8125" i="8"/>
  <c r="M8126" i="8"/>
  <c r="M8127" i="8"/>
  <c r="M8128" i="8"/>
  <c r="M8129" i="8"/>
  <c r="M8130" i="8"/>
  <c r="M8131" i="8"/>
  <c r="M8132" i="8"/>
  <c r="M8133" i="8"/>
  <c r="M8134" i="8"/>
  <c r="M8135" i="8"/>
  <c r="M8136" i="8"/>
  <c r="M8137" i="8"/>
  <c r="M8138" i="8"/>
  <c r="M8139" i="8"/>
  <c r="M8140" i="8"/>
  <c r="M8141" i="8"/>
  <c r="M8142" i="8"/>
  <c r="M8143" i="8"/>
  <c r="M8144" i="8"/>
  <c r="M8145" i="8"/>
  <c r="M8146" i="8"/>
  <c r="M8147" i="8"/>
  <c r="M8148" i="8"/>
  <c r="M8149" i="8"/>
  <c r="M8150" i="8"/>
  <c r="M8151" i="8"/>
  <c r="M8152" i="8"/>
  <c r="M8153" i="8"/>
  <c r="M8154" i="8"/>
  <c r="M8155" i="8"/>
  <c r="M8156" i="8"/>
  <c r="M8157" i="8"/>
  <c r="M8158" i="8"/>
  <c r="M8159" i="8"/>
  <c r="M8160" i="8"/>
  <c r="M8161" i="8"/>
  <c r="M8162" i="8"/>
  <c r="M8163" i="8"/>
  <c r="M8164" i="8"/>
  <c r="M8165" i="8"/>
  <c r="M8166" i="8"/>
  <c r="M8167" i="8"/>
  <c r="M8168" i="8"/>
  <c r="M8169" i="8"/>
  <c r="M8170" i="8"/>
  <c r="M8171" i="8"/>
  <c r="M8172" i="8"/>
  <c r="M8173" i="8"/>
  <c r="M8174" i="8"/>
  <c r="M8175" i="8"/>
  <c r="M8176" i="8"/>
  <c r="M8177" i="8"/>
  <c r="M8178" i="8"/>
  <c r="M8179" i="8"/>
  <c r="M8180" i="8"/>
  <c r="M8181" i="8"/>
  <c r="M8182" i="8"/>
  <c r="M8183" i="8"/>
  <c r="M8184" i="8"/>
  <c r="M8185" i="8"/>
  <c r="M8186" i="8"/>
  <c r="M8187" i="8"/>
  <c r="M8188" i="8"/>
  <c r="M8189" i="8"/>
  <c r="M8190" i="8"/>
  <c r="M8191" i="8"/>
  <c r="M8192" i="8"/>
  <c r="M8193" i="8"/>
  <c r="M8194" i="8"/>
  <c r="M8195" i="8"/>
  <c r="M8196" i="8"/>
  <c r="M8197" i="8"/>
  <c r="M8198" i="8"/>
  <c r="M8199" i="8"/>
  <c r="M8200" i="8"/>
  <c r="M8201" i="8"/>
  <c r="M8202" i="8"/>
  <c r="M8203" i="8"/>
  <c r="M8204" i="8"/>
  <c r="M8205" i="8"/>
  <c r="M8206" i="8"/>
  <c r="M8207" i="8"/>
  <c r="M8208" i="8"/>
  <c r="M8209" i="8"/>
  <c r="M8210" i="8"/>
  <c r="M8211" i="8"/>
  <c r="M8212" i="8"/>
  <c r="M8213" i="8"/>
  <c r="M8214" i="8"/>
  <c r="M8215" i="8"/>
  <c r="M8216" i="8"/>
  <c r="M8217" i="8"/>
  <c r="M8218" i="8"/>
  <c r="M8219" i="8"/>
  <c r="M8220" i="8"/>
  <c r="M8221" i="8"/>
  <c r="M8222" i="8"/>
  <c r="M8223" i="8"/>
  <c r="M8224" i="8"/>
  <c r="M8225" i="8"/>
  <c r="M8226" i="8"/>
  <c r="M8227" i="8"/>
  <c r="M8228" i="8"/>
  <c r="M8229" i="8"/>
  <c r="M8230" i="8"/>
  <c r="M8231" i="8"/>
  <c r="M8232" i="8"/>
  <c r="M8233" i="8"/>
  <c r="M8234" i="8"/>
  <c r="M8235" i="8"/>
  <c r="M8236" i="8"/>
  <c r="M8237" i="8"/>
  <c r="M8238" i="8"/>
  <c r="M8239" i="8"/>
  <c r="M8240" i="8"/>
  <c r="M8241" i="8"/>
  <c r="M8242" i="8"/>
  <c r="M8243" i="8"/>
  <c r="M8244" i="8"/>
  <c r="M8245" i="8"/>
  <c r="M8246" i="8"/>
  <c r="M8247" i="8"/>
  <c r="M8248" i="8"/>
  <c r="M8249" i="8"/>
  <c r="M8250" i="8"/>
  <c r="M8251" i="8"/>
  <c r="M8252" i="8"/>
  <c r="M8253" i="8"/>
  <c r="M8254" i="8"/>
  <c r="M8255" i="8"/>
  <c r="M8256" i="8"/>
  <c r="M8257" i="8"/>
  <c r="M8258" i="8"/>
  <c r="M8259" i="8"/>
  <c r="M8260" i="8"/>
  <c r="M8261" i="8"/>
  <c r="M8262" i="8"/>
  <c r="M8263" i="8"/>
  <c r="M8264" i="8"/>
  <c r="M8265" i="8"/>
  <c r="M8266" i="8"/>
  <c r="M8267" i="8"/>
  <c r="M8268" i="8"/>
  <c r="M8269" i="8"/>
  <c r="M8270" i="8"/>
  <c r="M8271" i="8"/>
  <c r="M8272" i="8"/>
  <c r="M8273" i="8"/>
  <c r="M8274" i="8"/>
  <c r="M8275" i="8"/>
  <c r="M8276" i="8"/>
  <c r="M8277" i="8"/>
  <c r="M8278" i="8"/>
  <c r="M8279" i="8"/>
  <c r="M8280" i="8"/>
  <c r="M8281" i="8"/>
  <c r="M8282" i="8"/>
  <c r="M8283" i="8"/>
  <c r="M8284" i="8"/>
  <c r="M8285" i="8"/>
  <c r="M8286" i="8"/>
  <c r="M8287" i="8"/>
  <c r="M8288" i="8"/>
  <c r="M8289" i="8"/>
  <c r="M8290" i="8"/>
  <c r="M8291" i="8"/>
  <c r="M8292" i="8"/>
  <c r="M8293" i="8"/>
  <c r="M8294" i="8"/>
  <c r="M8295" i="8"/>
  <c r="M8296" i="8"/>
  <c r="M8297" i="8"/>
  <c r="M8298" i="8"/>
  <c r="M8299" i="8"/>
  <c r="M8300" i="8"/>
  <c r="M8301" i="8"/>
  <c r="M8302" i="8"/>
  <c r="M8303" i="8"/>
  <c r="M8304" i="8"/>
  <c r="M8305" i="8"/>
  <c r="M8306" i="8"/>
  <c r="M8307" i="8"/>
  <c r="M8308" i="8"/>
  <c r="M8309" i="8"/>
  <c r="M8310" i="8"/>
  <c r="M8311" i="8"/>
  <c r="M8312" i="8"/>
  <c r="M8313" i="8"/>
  <c r="M8314" i="8"/>
  <c r="M8315" i="8"/>
  <c r="M8316" i="8"/>
  <c r="M8317" i="8"/>
  <c r="M8318" i="8"/>
  <c r="M8319" i="8"/>
  <c r="M8320" i="8"/>
  <c r="M8321" i="8"/>
  <c r="M8322" i="8"/>
  <c r="M8323" i="8"/>
  <c r="M8324" i="8"/>
  <c r="M8325" i="8"/>
  <c r="M8326" i="8"/>
  <c r="M8327" i="8"/>
  <c r="M8328" i="8"/>
  <c r="M8329" i="8"/>
  <c r="M8330" i="8"/>
  <c r="M8331" i="8"/>
  <c r="M8332" i="8"/>
  <c r="M8333" i="8"/>
  <c r="M8334" i="8"/>
  <c r="M8335" i="8"/>
  <c r="M8336" i="8"/>
  <c r="M8337" i="8"/>
  <c r="M8338" i="8"/>
  <c r="M8339" i="8"/>
  <c r="M8340" i="8"/>
  <c r="M8341" i="8"/>
  <c r="M8342" i="8"/>
  <c r="M8343" i="8"/>
  <c r="M8344" i="8"/>
  <c r="M8345" i="8"/>
  <c r="M8346" i="8"/>
  <c r="M8347" i="8"/>
  <c r="M8348" i="8"/>
  <c r="M8349" i="8"/>
  <c r="M8350" i="8"/>
  <c r="M8351" i="8"/>
  <c r="M8352" i="8"/>
  <c r="M8353" i="8"/>
  <c r="M8354" i="8"/>
  <c r="M8355" i="8"/>
  <c r="M8356" i="8"/>
  <c r="M8357" i="8"/>
  <c r="M8358" i="8"/>
  <c r="M8359" i="8"/>
  <c r="M8360" i="8"/>
  <c r="M8361" i="8"/>
  <c r="M8362" i="8"/>
  <c r="M8363" i="8"/>
  <c r="M8364" i="8"/>
  <c r="M8365" i="8"/>
  <c r="M8366" i="8"/>
  <c r="M8367" i="8"/>
  <c r="M8368" i="8"/>
  <c r="M8369" i="8"/>
  <c r="M8370" i="8"/>
  <c r="M8371" i="8"/>
  <c r="M8372" i="8"/>
  <c r="M8373" i="8"/>
  <c r="M8374" i="8"/>
  <c r="M8375" i="8"/>
  <c r="M8376" i="8"/>
  <c r="M8377" i="8"/>
  <c r="M8378" i="8"/>
  <c r="M8379" i="8"/>
  <c r="M8380" i="8"/>
  <c r="M8381" i="8"/>
  <c r="M8382" i="8"/>
  <c r="M8383" i="8"/>
  <c r="M8384" i="8"/>
  <c r="M8385" i="8"/>
  <c r="M8386" i="8"/>
  <c r="M8387" i="8"/>
  <c r="M8388" i="8"/>
  <c r="M8389" i="8"/>
  <c r="M8390" i="8"/>
  <c r="M8391" i="8"/>
  <c r="M8392" i="8"/>
  <c r="M8393" i="8"/>
  <c r="M8394" i="8"/>
  <c r="M8395" i="8"/>
  <c r="M8396" i="8"/>
  <c r="M8397" i="8"/>
  <c r="M8398" i="8"/>
  <c r="M8399" i="8"/>
  <c r="M8400" i="8"/>
  <c r="M8401" i="8"/>
  <c r="M8402" i="8"/>
  <c r="M8403" i="8"/>
  <c r="M8404" i="8"/>
  <c r="M8405" i="8"/>
  <c r="M8406" i="8"/>
  <c r="M8407" i="8"/>
  <c r="M8408" i="8"/>
  <c r="M8409" i="8"/>
  <c r="M8410" i="8"/>
  <c r="M8411" i="8"/>
  <c r="M8412" i="8"/>
  <c r="M8413" i="8"/>
  <c r="M8414" i="8"/>
  <c r="M8415" i="8"/>
  <c r="M8416" i="8"/>
  <c r="M8417" i="8"/>
  <c r="M8418" i="8"/>
  <c r="M8419" i="8"/>
  <c r="M8420" i="8"/>
  <c r="M8421" i="8"/>
  <c r="M8422" i="8"/>
  <c r="M8423" i="8"/>
  <c r="M8424" i="8"/>
  <c r="M8425" i="8"/>
  <c r="M8426" i="8"/>
  <c r="M8427" i="8"/>
  <c r="M8428" i="8"/>
  <c r="M8429" i="8"/>
  <c r="M8430" i="8"/>
  <c r="M8431" i="8"/>
  <c r="M8432" i="8"/>
  <c r="M8433" i="8"/>
  <c r="M8434" i="8"/>
  <c r="M8435" i="8"/>
  <c r="M8436" i="8"/>
  <c r="M8437" i="8"/>
  <c r="M8438" i="8"/>
  <c r="M8439" i="8"/>
  <c r="M8440" i="8"/>
  <c r="M8441" i="8"/>
  <c r="M8442" i="8"/>
  <c r="M8443" i="8"/>
  <c r="M8444" i="8"/>
  <c r="M8445" i="8"/>
  <c r="M8446" i="8"/>
  <c r="M8447" i="8"/>
  <c r="M8448" i="8"/>
  <c r="M8449" i="8"/>
  <c r="M8450" i="8"/>
  <c r="M8451" i="8"/>
  <c r="M8452" i="8"/>
  <c r="M8453" i="8"/>
  <c r="M8454" i="8"/>
  <c r="M8455" i="8"/>
  <c r="M8456" i="8"/>
  <c r="M8457" i="8"/>
  <c r="M8458" i="8"/>
  <c r="M8459" i="8"/>
  <c r="M8460" i="8"/>
  <c r="M8461" i="8"/>
  <c r="M8462" i="8"/>
  <c r="M8463" i="8"/>
  <c r="M8464" i="8"/>
  <c r="M8465" i="8"/>
  <c r="M8466" i="8"/>
  <c r="M8467" i="8"/>
  <c r="M8468" i="8"/>
  <c r="M8469" i="8"/>
  <c r="M8470" i="8"/>
  <c r="M8471" i="8"/>
  <c r="M8472" i="8"/>
  <c r="M8473" i="8"/>
  <c r="M8474" i="8"/>
  <c r="M8475" i="8"/>
  <c r="M8476" i="8"/>
  <c r="M8477" i="8"/>
  <c r="M8478" i="8"/>
  <c r="M8479" i="8"/>
  <c r="M8480" i="8"/>
  <c r="M8481" i="8"/>
  <c r="M8482" i="8"/>
  <c r="M8483" i="8"/>
  <c r="M8484" i="8"/>
  <c r="M8485" i="8"/>
  <c r="M8486" i="8"/>
  <c r="M8487" i="8"/>
  <c r="M8488" i="8"/>
  <c r="M8489" i="8"/>
  <c r="M8490" i="8"/>
  <c r="M8491" i="8"/>
  <c r="M8492" i="8"/>
  <c r="M8493" i="8"/>
  <c r="M8494" i="8"/>
  <c r="M8495" i="8"/>
  <c r="M8496" i="8"/>
  <c r="M8497" i="8"/>
  <c r="M8498" i="8"/>
  <c r="M8499" i="8"/>
  <c r="M8500" i="8"/>
  <c r="M8501" i="8"/>
  <c r="M8502" i="8"/>
  <c r="M8503" i="8"/>
  <c r="M8504" i="8"/>
  <c r="M8505" i="8"/>
  <c r="M8506" i="8"/>
  <c r="M8507" i="8"/>
  <c r="M8508" i="8"/>
  <c r="M8509" i="8"/>
  <c r="M8510" i="8"/>
  <c r="M8511" i="8"/>
  <c r="M8512" i="8"/>
  <c r="M8513" i="8"/>
  <c r="M8514" i="8"/>
  <c r="M8515" i="8"/>
  <c r="M8516" i="8"/>
  <c r="M8517" i="8"/>
  <c r="M8518" i="8"/>
  <c r="M8519" i="8"/>
  <c r="M8520" i="8"/>
  <c r="M8521" i="8"/>
  <c r="M8522" i="8"/>
  <c r="M8523" i="8"/>
  <c r="M8524" i="8"/>
  <c r="M8525" i="8"/>
  <c r="M8526" i="8"/>
  <c r="M8527" i="8"/>
  <c r="M8528" i="8"/>
  <c r="M8529" i="8"/>
  <c r="M8530" i="8"/>
  <c r="M8531" i="8"/>
  <c r="M8532" i="8"/>
  <c r="M8533" i="8"/>
  <c r="M8534" i="8"/>
  <c r="M8535" i="8"/>
  <c r="M8536" i="8"/>
  <c r="M8537" i="8"/>
  <c r="M8538" i="8"/>
  <c r="M8539" i="8"/>
  <c r="M8540" i="8"/>
  <c r="M8541" i="8"/>
  <c r="M8542" i="8"/>
  <c r="M8543" i="8"/>
  <c r="M8544" i="8"/>
  <c r="M8545" i="8"/>
  <c r="M8546" i="8"/>
  <c r="M8547" i="8"/>
  <c r="M8548" i="8"/>
  <c r="M8549" i="8"/>
  <c r="M8550" i="8"/>
  <c r="M8551" i="8"/>
  <c r="M8552" i="8"/>
  <c r="M8553" i="8"/>
  <c r="M8554" i="8"/>
  <c r="M8555" i="8"/>
  <c r="M8556" i="8"/>
  <c r="M8557" i="8"/>
  <c r="M8558" i="8"/>
  <c r="M8559" i="8"/>
  <c r="M8560" i="8"/>
  <c r="M8561" i="8"/>
  <c r="M8562" i="8"/>
  <c r="M8563" i="8"/>
  <c r="M8564" i="8"/>
  <c r="M8565" i="8"/>
  <c r="M8566" i="8"/>
  <c r="M8567" i="8"/>
  <c r="M8568" i="8"/>
  <c r="M8569" i="8"/>
  <c r="M8570" i="8"/>
  <c r="M8571" i="8"/>
  <c r="M8572" i="8"/>
  <c r="M8573" i="8"/>
  <c r="M8574" i="8"/>
  <c r="M8575" i="8"/>
  <c r="M8576" i="8"/>
  <c r="M8577" i="8"/>
  <c r="M8578" i="8"/>
  <c r="M8579" i="8"/>
  <c r="M8580" i="8"/>
  <c r="M8581" i="8"/>
  <c r="M8582" i="8"/>
  <c r="M8583" i="8"/>
  <c r="M8584" i="8"/>
  <c r="M8585" i="8"/>
  <c r="M8586" i="8"/>
  <c r="M8587" i="8"/>
  <c r="M8588" i="8"/>
  <c r="M8589" i="8"/>
  <c r="M8590" i="8"/>
  <c r="M8591" i="8"/>
  <c r="M8592" i="8"/>
  <c r="M8593" i="8"/>
  <c r="M8594" i="8"/>
  <c r="M8595" i="8"/>
  <c r="M8596" i="8"/>
  <c r="M8597" i="8"/>
  <c r="M8598" i="8"/>
  <c r="M8599" i="8"/>
  <c r="M8600" i="8"/>
  <c r="M8601" i="8"/>
  <c r="M8602" i="8"/>
  <c r="M8603" i="8"/>
  <c r="M8604" i="8"/>
  <c r="M8605" i="8"/>
  <c r="M8606" i="8"/>
  <c r="M8607" i="8"/>
  <c r="M8608" i="8"/>
  <c r="M8609" i="8"/>
  <c r="M8610" i="8"/>
  <c r="M8611" i="8"/>
  <c r="M8612" i="8"/>
  <c r="M8613" i="8"/>
  <c r="M8614" i="8"/>
  <c r="M8615" i="8"/>
  <c r="M8616" i="8"/>
  <c r="M8617" i="8"/>
  <c r="M8618" i="8"/>
  <c r="M8619" i="8"/>
  <c r="M8620" i="8"/>
  <c r="M8621" i="8"/>
  <c r="M8622" i="8"/>
  <c r="M8623" i="8"/>
  <c r="M8624" i="8"/>
  <c r="M8625" i="8"/>
  <c r="M8626" i="8"/>
  <c r="M8627" i="8"/>
  <c r="M8628" i="8"/>
  <c r="M8629" i="8"/>
  <c r="M8630" i="8"/>
  <c r="M8631" i="8"/>
  <c r="M8632" i="8"/>
  <c r="M8633" i="8"/>
  <c r="M8634" i="8"/>
  <c r="M8635" i="8"/>
  <c r="M8636" i="8"/>
  <c r="M8637" i="8"/>
  <c r="M8638" i="8"/>
  <c r="M8639" i="8"/>
  <c r="M8640" i="8"/>
  <c r="M8641" i="8"/>
  <c r="M8642" i="8"/>
  <c r="M8643" i="8"/>
  <c r="M8644" i="8"/>
  <c r="M8645" i="8"/>
  <c r="M8646" i="8"/>
  <c r="M8647" i="8"/>
  <c r="M8648" i="8"/>
  <c r="M8649" i="8"/>
  <c r="M8650" i="8"/>
  <c r="M8651" i="8"/>
  <c r="M8652" i="8"/>
  <c r="M8653" i="8"/>
  <c r="M8654" i="8"/>
  <c r="M8655" i="8"/>
  <c r="M8656" i="8"/>
  <c r="M8657" i="8"/>
  <c r="M8658" i="8"/>
  <c r="M8659" i="8"/>
  <c r="M8660" i="8"/>
  <c r="M8661" i="8"/>
  <c r="M8662" i="8"/>
  <c r="M8663" i="8"/>
  <c r="M8664" i="8"/>
  <c r="M8665" i="8"/>
  <c r="M8666" i="8"/>
  <c r="M8667" i="8"/>
  <c r="M8668" i="8"/>
  <c r="M8669" i="8"/>
  <c r="M8670" i="8"/>
  <c r="M8671" i="8"/>
  <c r="M8672" i="8"/>
  <c r="M8673" i="8"/>
  <c r="M8674" i="8"/>
  <c r="M8675" i="8"/>
  <c r="M8676" i="8"/>
  <c r="M8677" i="8"/>
  <c r="M8678" i="8"/>
  <c r="M8679" i="8"/>
  <c r="M8680" i="8"/>
  <c r="M8681" i="8"/>
  <c r="M8682" i="8"/>
  <c r="M8683" i="8"/>
  <c r="M8684" i="8"/>
  <c r="M8685" i="8"/>
  <c r="M8686" i="8"/>
  <c r="M8687" i="8"/>
  <c r="M8688" i="8"/>
  <c r="M8689" i="8"/>
  <c r="M8690" i="8"/>
  <c r="M8691" i="8"/>
  <c r="M8692" i="8"/>
  <c r="M8693" i="8"/>
  <c r="M8694" i="8"/>
  <c r="M8695" i="8"/>
  <c r="M8696" i="8"/>
  <c r="M8697" i="8"/>
  <c r="M8698" i="8"/>
  <c r="M8699" i="8"/>
  <c r="M8700" i="8"/>
  <c r="M8701" i="8"/>
  <c r="M8702" i="8"/>
  <c r="M8703" i="8"/>
  <c r="M8704" i="8"/>
  <c r="M8705" i="8"/>
  <c r="M8706" i="8"/>
  <c r="M8707" i="8"/>
  <c r="M8708" i="8"/>
  <c r="M8709" i="8"/>
  <c r="M8710" i="8"/>
  <c r="M8711" i="8"/>
  <c r="M8712" i="8"/>
  <c r="M8713" i="8"/>
  <c r="M8714" i="8"/>
  <c r="M8715" i="8"/>
  <c r="M8716" i="8"/>
  <c r="M8717" i="8"/>
  <c r="M8718" i="8"/>
  <c r="M8719" i="8"/>
  <c r="M8720" i="8"/>
  <c r="M8721" i="8"/>
  <c r="M8722" i="8"/>
  <c r="M8723" i="8"/>
  <c r="M8724" i="8"/>
  <c r="M8725" i="8"/>
  <c r="M8726" i="8"/>
  <c r="M8727" i="8"/>
  <c r="M8728" i="8"/>
  <c r="M8729" i="8"/>
  <c r="M8730" i="8"/>
  <c r="M8731" i="8"/>
  <c r="M8732" i="8"/>
  <c r="M8733" i="8"/>
  <c r="M8734" i="8"/>
  <c r="M8735" i="8"/>
  <c r="M8736" i="8"/>
  <c r="M8737" i="8"/>
  <c r="M8738" i="8"/>
  <c r="M8739" i="8"/>
  <c r="M8740" i="8"/>
  <c r="M8741" i="8"/>
  <c r="M8742" i="8"/>
  <c r="M8743" i="8"/>
  <c r="M8744" i="8"/>
  <c r="M8745" i="8"/>
  <c r="M8746" i="8"/>
  <c r="M8747" i="8"/>
  <c r="M8748" i="8"/>
  <c r="M8749" i="8"/>
  <c r="M8750" i="8"/>
  <c r="M8751" i="8"/>
  <c r="M8752" i="8"/>
  <c r="M8753" i="8"/>
  <c r="M8754" i="8"/>
  <c r="M8755" i="8"/>
  <c r="M8756" i="8"/>
  <c r="M8757" i="8"/>
  <c r="M8758" i="8"/>
  <c r="M8759" i="8"/>
  <c r="M8760" i="8"/>
  <c r="M8761" i="8"/>
  <c r="M8762" i="8"/>
  <c r="M8763" i="8"/>
  <c r="M8764" i="8"/>
  <c r="M8765" i="8"/>
  <c r="M8766" i="8"/>
  <c r="M8767" i="8"/>
  <c r="M8768" i="8"/>
  <c r="M8769" i="8"/>
  <c r="M8770" i="8"/>
  <c r="M8771" i="8"/>
  <c r="M8772" i="8"/>
  <c r="M8773" i="8"/>
  <c r="M8774" i="8"/>
  <c r="M8775" i="8"/>
  <c r="M8776" i="8"/>
  <c r="M8777" i="8"/>
  <c r="M8778" i="8"/>
  <c r="M8779" i="8"/>
  <c r="M8780" i="8"/>
  <c r="M8781" i="8"/>
  <c r="M8782" i="8"/>
  <c r="M8783" i="8"/>
  <c r="M8784" i="8"/>
  <c r="M8785" i="8"/>
  <c r="M8786" i="8"/>
  <c r="M8787" i="8"/>
  <c r="M8788" i="8"/>
  <c r="M8789" i="8"/>
  <c r="M8790" i="8"/>
  <c r="M8791" i="8"/>
  <c r="M8792" i="8"/>
  <c r="M8793" i="8"/>
  <c r="M8794" i="8"/>
  <c r="M8795" i="8"/>
  <c r="M8796" i="8"/>
  <c r="M8797" i="8"/>
  <c r="M8798" i="8"/>
  <c r="M8799" i="8"/>
  <c r="M8800" i="8"/>
  <c r="M8801" i="8"/>
  <c r="M8802" i="8"/>
  <c r="M8803" i="8"/>
  <c r="M8804" i="8"/>
  <c r="M8805" i="8"/>
  <c r="M8806" i="8"/>
  <c r="M8807" i="8"/>
  <c r="M8808" i="8"/>
  <c r="M8809" i="8"/>
  <c r="M8810" i="8"/>
  <c r="M8811" i="8"/>
  <c r="M8812" i="8"/>
  <c r="M8813" i="8"/>
  <c r="M8814" i="8"/>
  <c r="M8815" i="8"/>
  <c r="M8816" i="8"/>
  <c r="M8817" i="8"/>
  <c r="M8818" i="8"/>
  <c r="M8819" i="8"/>
  <c r="M8820" i="8"/>
  <c r="M8821" i="8"/>
  <c r="M8822" i="8"/>
  <c r="M8823" i="8"/>
  <c r="M8824" i="8"/>
  <c r="M8825" i="8"/>
  <c r="M8826" i="8"/>
  <c r="M8827" i="8"/>
  <c r="M8828" i="8"/>
  <c r="M8829" i="8"/>
  <c r="M8830" i="8"/>
  <c r="M8831" i="8"/>
  <c r="M8832" i="8"/>
  <c r="M8833" i="8"/>
  <c r="M8834" i="8"/>
  <c r="M8835" i="8"/>
  <c r="M8836" i="8"/>
  <c r="M8837" i="8"/>
  <c r="M8838" i="8"/>
  <c r="M8839" i="8"/>
  <c r="M8840" i="8"/>
  <c r="M8841" i="8"/>
  <c r="M8842" i="8"/>
  <c r="M8843" i="8"/>
  <c r="M8844" i="8"/>
  <c r="M8845" i="8"/>
  <c r="M8846" i="8"/>
  <c r="M8847" i="8"/>
  <c r="M8848" i="8"/>
  <c r="M8849" i="8"/>
  <c r="M8850" i="8"/>
  <c r="M8851" i="8"/>
  <c r="M8852" i="8"/>
  <c r="M8853" i="8"/>
  <c r="M8854" i="8"/>
  <c r="M8855" i="8"/>
  <c r="M8856" i="8"/>
  <c r="M8857" i="8"/>
  <c r="M8858" i="8"/>
  <c r="M8859" i="8"/>
  <c r="M8860" i="8"/>
  <c r="M8861" i="8"/>
  <c r="M8862" i="8"/>
  <c r="M8863" i="8"/>
  <c r="M8864" i="8"/>
  <c r="M8865" i="8"/>
  <c r="M8866" i="8"/>
  <c r="M8867" i="8"/>
  <c r="M8868" i="8"/>
  <c r="M8869" i="8"/>
  <c r="M8870" i="8"/>
  <c r="M8871" i="8"/>
  <c r="M8872" i="8"/>
  <c r="M8873" i="8"/>
  <c r="M8874" i="8"/>
  <c r="M8875" i="8"/>
  <c r="M8876" i="8"/>
  <c r="M8877" i="8"/>
  <c r="M8878" i="8"/>
  <c r="M8879" i="8"/>
  <c r="M8880" i="8"/>
  <c r="M8881" i="8"/>
  <c r="M8882" i="8"/>
  <c r="M8883" i="8"/>
  <c r="M8884" i="8"/>
  <c r="M8885" i="8"/>
  <c r="M8886" i="8"/>
  <c r="M8887" i="8"/>
  <c r="M8888" i="8"/>
  <c r="M8889" i="8"/>
  <c r="M8890" i="8"/>
  <c r="M8891" i="8"/>
  <c r="M8892" i="8"/>
  <c r="M8893" i="8"/>
  <c r="M8894" i="8"/>
  <c r="M8895" i="8"/>
  <c r="M8896" i="8"/>
  <c r="M8897" i="8"/>
  <c r="M8898" i="8"/>
  <c r="M8899" i="8"/>
  <c r="M8900" i="8"/>
  <c r="M8901" i="8"/>
  <c r="M8902" i="8"/>
  <c r="M8903" i="8"/>
  <c r="M8904" i="8"/>
  <c r="M8905" i="8"/>
  <c r="M8906" i="8"/>
  <c r="M8907" i="8"/>
  <c r="M8908" i="8"/>
  <c r="M8909" i="8"/>
  <c r="M8910" i="8"/>
  <c r="M8911" i="8"/>
  <c r="M8912" i="8"/>
  <c r="M8913" i="8"/>
  <c r="M8914" i="8"/>
  <c r="M8915" i="8"/>
  <c r="M8916" i="8"/>
  <c r="M8917" i="8"/>
  <c r="M8918" i="8"/>
  <c r="M8919" i="8"/>
  <c r="M8920" i="8"/>
  <c r="M8921" i="8"/>
  <c r="M8922" i="8"/>
  <c r="M8923" i="8"/>
  <c r="M8924" i="8"/>
  <c r="M8925" i="8"/>
  <c r="M8926" i="8"/>
  <c r="M8927" i="8"/>
  <c r="M8928" i="8"/>
  <c r="M8929" i="8"/>
  <c r="M8930" i="8"/>
  <c r="M8931" i="8"/>
  <c r="M8932" i="8"/>
  <c r="M8933" i="8"/>
  <c r="M8934" i="8"/>
  <c r="M8935" i="8"/>
  <c r="M8936" i="8"/>
  <c r="M8937" i="8"/>
  <c r="M8938" i="8"/>
  <c r="M8939" i="8"/>
  <c r="M8940" i="8"/>
  <c r="M8941" i="8"/>
  <c r="M8942" i="8"/>
  <c r="M8943" i="8"/>
  <c r="M8944" i="8"/>
  <c r="M8945" i="8"/>
  <c r="M8946" i="8"/>
  <c r="M8947" i="8"/>
  <c r="M8948" i="8"/>
  <c r="M8949" i="8"/>
  <c r="M8950" i="8"/>
  <c r="M8951" i="8"/>
  <c r="M8952" i="8"/>
  <c r="M8953" i="8"/>
  <c r="M8954" i="8"/>
  <c r="M8955" i="8"/>
  <c r="M8956" i="8"/>
  <c r="M8957" i="8"/>
  <c r="M8958" i="8"/>
  <c r="M8959" i="8"/>
  <c r="M8960" i="8"/>
  <c r="M8961" i="8"/>
  <c r="M8962" i="8"/>
  <c r="M8963" i="8"/>
  <c r="M8964" i="8"/>
  <c r="M8965" i="8"/>
  <c r="M8966" i="8"/>
  <c r="M8967" i="8"/>
  <c r="M8968" i="8"/>
  <c r="M8969" i="8"/>
  <c r="M8970" i="8"/>
  <c r="M8971" i="8"/>
  <c r="M8972" i="8"/>
  <c r="M8973" i="8"/>
  <c r="M8974" i="8"/>
  <c r="M8975" i="8"/>
  <c r="M8976" i="8"/>
  <c r="M8977" i="8"/>
  <c r="M8978" i="8"/>
  <c r="M8979" i="8"/>
  <c r="M8980" i="8"/>
  <c r="M8981" i="8"/>
  <c r="M8982" i="8"/>
  <c r="M8983" i="8"/>
  <c r="M8984" i="8"/>
  <c r="M8985" i="8"/>
  <c r="M8986" i="8"/>
  <c r="M8987" i="8"/>
  <c r="M8988" i="8"/>
  <c r="M8989" i="8"/>
  <c r="M8990" i="8"/>
  <c r="M8991" i="8"/>
  <c r="M8992" i="8"/>
  <c r="M8993" i="8"/>
  <c r="M8994" i="8"/>
  <c r="M8995" i="8"/>
  <c r="M8996" i="8"/>
  <c r="M8997" i="8"/>
  <c r="M8998" i="8"/>
  <c r="M8999" i="8"/>
  <c r="M9000" i="8"/>
  <c r="M9001" i="8"/>
  <c r="M9002" i="8"/>
  <c r="M9003" i="8"/>
  <c r="M9004" i="8"/>
  <c r="M9005" i="8"/>
  <c r="M9006" i="8"/>
  <c r="M9007" i="8"/>
  <c r="M9008" i="8"/>
  <c r="M9009" i="8"/>
  <c r="M9010" i="8"/>
  <c r="M9011" i="8"/>
  <c r="M9012" i="8"/>
  <c r="M9013" i="8"/>
  <c r="M9014" i="8"/>
  <c r="M9015" i="8"/>
  <c r="M9016" i="8"/>
  <c r="M9017" i="8"/>
  <c r="M9018" i="8"/>
  <c r="M9019" i="8"/>
  <c r="M9020" i="8"/>
  <c r="M9021" i="8"/>
  <c r="M9022" i="8"/>
  <c r="M9023" i="8"/>
  <c r="M9024" i="8"/>
  <c r="M9025" i="8"/>
  <c r="M9026" i="8"/>
  <c r="M9027" i="8"/>
  <c r="M9028" i="8"/>
  <c r="M9029" i="8"/>
  <c r="M9030" i="8"/>
  <c r="M9031" i="8"/>
  <c r="M9032" i="8"/>
  <c r="M9033" i="8"/>
  <c r="M9034" i="8"/>
  <c r="M9035" i="8"/>
  <c r="M9036" i="8"/>
  <c r="M9037" i="8"/>
  <c r="M9038" i="8"/>
  <c r="M9039" i="8"/>
  <c r="M9040" i="8"/>
  <c r="M9041" i="8"/>
  <c r="M9042" i="8"/>
  <c r="M9043" i="8"/>
  <c r="M9044" i="8"/>
  <c r="M9045" i="8"/>
  <c r="M9046" i="8"/>
  <c r="M9047" i="8"/>
  <c r="M9048" i="8"/>
  <c r="M9049" i="8"/>
  <c r="M9050" i="8"/>
  <c r="M9051" i="8"/>
  <c r="M9052" i="8"/>
  <c r="M9053" i="8"/>
  <c r="M9054" i="8"/>
  <c r="M9055" i="8"/>
  <c r="M9056" i="8"/>
  <c r="M9057" i="8"/>
  <c r="M9058" i="8"/>
  <c r="M9059" i="8"/>
  <c r="M9060" i="8"/>
  <c r="M9061" i="8"/>
  <c r="M9062" i="8"/>
  <c r="M9063" i="8"/>
  <c r="M9064" i="8"/>
  <c r="M9065" i="8"/>
  <c r="M9066" i="8"/>
  <c r="M9067" i="8"/>
  <c r="M9068" i="8"/>
  <c r="M9069" i="8"/>
  <c r="M9070" i="8"/>
  <c r="M9071" i="8"/>
  <c r="M9072" i="8"/>
  <c r="M9073" i="8"/>
  <c r="M9074" i="8"/>
  <c r="M9075" i="8"/>
  <c r="M9076" i="8"/>
  <c r="M9077" i="8"/>
  <c r="M9078" i="8"/>
  <c r="M9079" i="8"/>
  <c r="M9080" i="8"/>
  <c r="M9081" i="8"/>
  <c r="M9082" i="8"/>
  <c r="M9083" i="8"/>
  <c r="M9084" i="8"/>
  <c r="M9085" i="8"/>
  <c r="M9086" i="8"/>
  <c r="M9087" i="8"/>
  <c r="M9088" i="8"/>
  <c r="M9089" i="8"/>
  <c r="M9090" i="8"/>
  <c r="M9091" i="8"/>
  <c r="M9092" i="8"/>
  <c r="M9093" i="8"/>
  <c r="M9094" i="8"/>
  <c r="M9095" i="8"/>
  <c r="M9096" i="8"/>
  <c r="M9097" i="8"/>
  <c r="M9098" i="8"/>
  <c r="M9099" i="8"/>
  <c r="M9100" i="8"/>
  <c r="M9101" i="8"/>
  <c r="M9102" i="8"/>
  <c r="M9103" i="8"/>
  <c r="M9104" i="8"/>
  <c r="M9105" i="8"/>
  <c r="M9106" i="8"/>
  <c r="M9107" i="8"/>
  <c r="M9108" i="8"/>
  <c r="M9109" i="8"/>
  <c r="M9110" i="8"/>
  <c r="M9111" i="8"/>
  <c r="M9112" i="8"/>
  <c r="M9113" i="8"/>
  <c r="M9114" i="8"/>
  <c r="M9115" i="8"/>
  <c r="M9116" i="8"/>
  <c r="M9117" i="8"/>
  <c r="M9118" i="8"/>
  <c r="M9119" i="8"/>
  <c r="M9120" i="8"/>
  <c r="M9121" i="8"/>
  <c r="M9122" i="8"/>
  <c r="M9123" i="8"/>
  <c r="M9124" i="8"/>
  <c r="M9125" i="8"/>
  <c r="M9126" i="8"/>
  <c r="M9127" i="8"/>
  <c r="M9128" i="8"/>
  <c r="M9129" i="8"/>
  <c r="M9130" i="8"/>
  <c r="M9131" i="8"/>
  <c r="M9132" i="8"/>
  <c r="M9133" i="8"/>
  <c r="M9134" i="8"/>
  <c r="M9135" i="8"/>
  <c r="M9136" i="8"/>
  <c r="M9137" i="8"/>
  <c r="M9138" i="8"/>
  <c r="M9139" i="8"/>
  <c r="M9140" i="8"/>
  <c r="M9141" i="8"/>
  <c r="M9142" i="8"/>
  <c r="M9143" i="8"/>
  <c r="M9144" i="8"/>
  <c r="M9145" i="8"/>
  <c r="M9146" i="8"/>
  <c r="M9147" i="8"/>
  <c r="M9148" i="8"/>
  <c r="M9149" i="8"/>
  <c r="M9150" i="8"/>
  <c r="M9151" i="8"/>
  <c r="M9152" i="8"/>
  <c r="M9153" i="8"/>
  <c r="M9154" i="8"/>
  <c r="M9155" i="8"/>
  <c r="M9156" i="8"/>
  <c r="M9157" i="8"/>
  <c r="M9158" i="8"/>
  <c r="M9159" i="8"/>
  <c r="M9160" i="8"/>
  <c r="M9161" i="8"/>
  <c r="M9162" i="8"/>
  <c r="M9163" i="8"/>
  <c r="M9164" i="8"/>
  <c r="M9165" i="8"/>
  <c r="M9166" i="8"/>
  <c r="M9167" i="8"/>
  <c r="M9168" i="8"/>
  <c r="M9169" i="8"/>
  <c r="M9170" i="8"/>
  <c r="M9171" i="8"/>
  <c r="M9172" i="8"/>
  <c r="M9173" i="8"/>
  <c r="M9174" i="8"/>
  <c r="M9175" i="8"/>
  <c r="M9176" i="8"/>
  <c r="M9177" i="8"/>
  <c r="M9178" i="8"/>
  <c r="M9179" i="8"/>
  <c r="M9180" i="8"/>
  <c r="M9181" i="8"/>
  <c r="M9182" i="8"/>
  <c r="M9183" i="8"/>
  <c r="M9184" i="8"/>
  <c r="M9185" i="8"/>
  <c r="M9186" i="8"/>
  <c r="M9187" i="8"/>
  <c r="M9188" i="8"/>
  <c r="M9189" i="8"/>
  <c r="M9190" i="8"/>
  <c r="M9191" i="8"/>
  <c r="M9192" i="8"/>
  <c r="M9193" i="8"/>
  <c r="M9194" i="8"/>
  <c r="M9195" i="8"/>
  <c r="M9196" i="8"/>
  <c r="M9197" i="8"/>
  <c r="M9198" i="8"/>
  <c r="M9199" i="8"/>
  <c r="M9200" i="8"/>
  <c r="M9201" i="8"/>
  <c r="M9202" i="8"/>
  <c r="M9203" i="8"/>
  <c r="M9204" i="8"/>
  <c r="M9205" i="8"/>
  <c r="M9206" i="8"/>
  <c r="M9207" i="8"/>
  <c r="M9208" i="8"/>
  <c r="M9209" i="8"/>
  <c r="M9210" i="8"/>
  <c r="M9211" i="8"/>
  <c r="M9212" i="8"/>
  <c r="M9213" i="8"/>
  <c r="M9214" i="8"/>
  <c r="M9215" i="8"/>
  <c r="M9216" i="8"/>
  <c r="M9217" i="8"/>
  <c r="M9218" i="8"/>
  <c r="M9219" i="8"/>
  <c r="M9220" i="8"/>
  <c r="M9221" i="8"/>
  <c r="M9222" i="8"/>
  <c r="M9223" i="8"/>
  <c r="M9224" i="8"/>
  <c r="M9225" i="8"/>
  <c r="M9226" i="8"/>
  <c r="M9227" i="8"/>
  <c r="M9228" i="8"/>
  <c r="M9229" i="8"/>
  <c r="M9230" i="8"/>
  <c r="M9231" i="8"/>
  <c r="M9232" i="8"/>
  <c r="M9233" i="8"/>
  <c r="M9234" i="8"/>
  <c r="M9235" i="8"/>
  <c r="M9236" i="8"/>
  <c r="M9237" i="8"/>
  <c r="M9238" i="8"/>
  <c r="M9239" i="8"/>
  <c r="M9240" i="8"/>
  <c r="M9241" i="8"/>
  <c r="M9242" i="8"/>
  <c r="M9243" i="8"/>
  <c r="M9244" i="8"/>
  <c r="M9245" i="8"/>
  <c r="M9246" i="8"/>
  <c r="M9247" i="8"/>
  <c r="M9248" i="8"/>
  <c r="M9249" i="8"/>
  <c r="M9250" i="8"/>
  <c r="M9251" i="8"/>
  <c r="M9252" i="8"/>
  <c r="M9253" i="8"/>
  <c r="M9254" i="8"/>
  <c r="M9255" i="8"/>
  <c r="M9256" i="8"/>
  <c r="M9257" i="8"/>
  <c r="M9258" i="8"/>
  <c r="M9259" i="8"/>
  <c r="M9260" i="8"/>
  <c r="M9261" i="8"/>
  <c r="M9262" i="8"/>
  <c r="M9263" i="8"/>
  <c r="M9264" i="8"/>
  <c r="M9265" i="8"/>
  <c r="M9266" i="8"/>
  <c r="M9267" i="8"/>
  <c r="M9268" i="8"/>
  <c r="M9269" i="8"/>
  <c r="M9270" i="8"/>
  <c r="M9271" i="8"/>
  <c r="M9272" i="8"/>
  <c r="M9273" i="8"/>
  <c r="M9274" i="8"/>
  <c r="M9275" i="8"/>
  <c r="M9276" i="8"/>
  <c r="M9277" i="8"/>
  <c r="M9278" i="8"/>
  <c r="M9279" i="8"/>
  <c r="M9280" i="8"/>
  <c r="M9281" i="8"/>
  <c r="M9282" i="8"/>
  <c r="M9283" i="8"/>
  <c r="M9284" i="8"/>
  <c r="M9285" i="8"/>
  <c r="M9286" i="8"/>
  <c r="M9287" i="8"/>
  <c r="M9288" i="8"/>
  <c r="M9289" i="8"/>
  <c r="M9290" i="8"/>
  <c r="M9291" i="8"/>
  <c r="M9292" i="8"/>
  <c r="M9293" i="8"/>
  <c r="M9294" i="8"/>
  <c r="M9295" i="8"/>
  <c r="M9296" i="8"/>
  <c r="M9297" i="8"/>
  <c r="M9298" i="8"/>
  <c r="M9299" i="8"/>
  <c r="M9300" i="8"/>
  <c r="M9301" i="8"/>
  <c r="M9302" i="8"/>
  <c r="M9303" i="8"/>
  <c r="M9304" i="8"/>
  <c r="M9305" i="8"/>
  <c r="M9306" i="8"/>
  <c r="M9307" i="8"/>
  <c r="M9308" i="8"/>
  <c r="M9309" i="8"/>
  <c r="M9310" i="8"/>
  <c r="M9311" i="8"/>
  <c r="M9312" i="8"/>
  <c r="M9313" i="8"/>
  <c r="M9314" i="8"/>
  <c r="M9315" i="8"/>
  <c r="M9316" i="8"/>
  <c r="M9317" i="8"/>
  <c r="M9318" i="8"/>
  <c r="M9319" i="8"/>
  <c r="M9320" i="8"/>
  <c r="M9321" i="8"/>
  <c r="M9322" i="8"/>
  <c r="M9323" i="8"/>
  <c r="M9324" i="8"/>
  <c r="M9325" i="8"/>
  <c r="M9326" i="8"/>
  <c r="M9327" i="8"/>
  <c r="M9328" i="8"/>
  <c r="M9329" i="8"/>
  <c r="M9330" i="8"/>
  <c r="M9331" i="8"/>
  <c r="M9332" i="8"/>
  <c r="M9333" i="8"/>
  <c r="M9334" i="8"/>
  <c r="M9335" i="8"/>
  <c r="M9336" i="8"/>
  <c r="M9337" i="8"/>
  <c r="M9338" i="8"/>
  <c r="M9339" i="8"/>
  <c r="M9340" i="8"/>
  <c r="M9341" i="8"/>
  <c r="M9342" i="8"/>
  <c r="M9343" i="8"/>
  <c r="M9344" i="8"/>
  <c r="M9345" i="8"/>
  <c r="M9346" i="8"/>
  <c r="M9347" i="8"/>
  <c r="M9348" i="8"/>
  <c r="M9349" i="8"/>
  <c r="M9350" i="8"/>
  <c r="M9351" i="8"/>
  <c r="M9352" i="8"/>
  <c r="M9353" i="8"/>
  <c r="M9354" i="8"/>
  <c r="M9355" i="8"/>
  <c r="M9356" i="8"/>
  <c r="M9357" i="8"/>
  <c r="M9358" i="8"/>
  <c r="M9359" i="8"/>
  <c r="M9360" i="8"/>
  <c r="M9361" i="8"/>
  <c r="M9362" i="8"/>
  <c r="M9363" i="8"/>
  <c r="M9364" i="8"/>
  <c r="M9365" i="8"/>
  <c r="M9366" i="8"/>
  <c r="M9367" i="8"/>
  <c r="M9368" i="8"/>
  <c r="M9369" i="8"/>
  <c r="M9370" i="8"/>
  <c r="M9371" i="8"/>
  <c r="M9372" i="8"/>
  <c r="M9373" i="8"/>
  <c r="M9374" i="8"/>
  <c r="M9375" i="8"/>
  <c r="M9376" i="8"/>
  <c r="M9377" i="8"/>
  <c r="M9378" i="8"/>
  <c r="M9379" i="8"/>
  <c r="M9380" i="8"/>
  <c r="M9381" i="8"/>
  <c r="M9382" i="8"/>
  <c r="M9383" i="8"/>
  <c r="M9384" i="8"/>
  <c r="M9385" i="8"/>
  <c r="M9386" i="8"/>
  <c r="M9387" i="8"/>
  <c r="M9388" i="8"/>
  <c r="M9389" i="8"/>
  <c r="M9390" i="8"/>
  <c r="M9391" i="8"/>
  <c r="M9392" i="8"/>
  <c r="M9393" i="8"/>
  <c r="M9394" i="8"/>
  <c r="M9395" i="8"/>
  <c r="M9396" i="8"/>
  <c r="M9397" i="8"/>
  <c r="M9398" i="8"/>
  <c r="M9399" i="8"/>
  <c r="M9400" i="8"/>
  <c r="M9401" i="8"/>
  <c r="M9402" i="8"/>
  <c r="M9403" i="8"/>
  <c r="M9404" i="8"/>
  <c r="M9405" i="8"/>
  <c r="M9406" i="8"/>
  <c r="M9407" i="8"/>
  <c r="M9408" i="8"/>
  <c r="M9409" i="8"/>
  <c r="M9410" i="8"/>
  <c r="M9411" i="8"/>
  <c r="M9412" i="8"/>
  <c r="M9413" i="8"/>
  <c r="M9414" i="8"/>
  <c r="M9415" i="8"/>
  <c r="M9416" i="8"/>
  <c r="M9417" i="8"/>
  <c r="M9418" i="8"/>
  <c r="M9419" i="8"/>
  <c r="M9420" i="8"/>
  <c r="M9421" i="8"/>
  <c r="M9422" i="8"/>
  <c r="M9423" i="8"/>
  <c r="M9424" i="8"/>
  <c r="M9425" i="8"/>
  <c r="M9426" i="8"/>
  <c r="M9427" i="8"/>
  <c r="M9428" i="8"/>
  <c r="M9429" i="8"/>
  <c r="M9430" i="8"/>
  <c r="M9431" i="8"/>
  <c r="M9432" i="8"/>
  <c r="M9433" i="8"/>
  <c r="M9434" i="8"/>
  <c r="M9435" i="8"/>
  <c r="M9436" i="8"/>
  <c r="M9437" i="8"/>
  <c r="M9438" i="8"/>
  <c r="M9439" i="8"/>
  <c r="M9440" i="8"/>
  <c r="M9441" i="8"/>
  <c r="M9442" i="8"/>
  <c r="M9443" i="8"/>
  <c r="M9444" i="8"/>
  <c r="M9445" i="8"/>
  <c r="M9446" i="8"/>
  <c r="M9447" i="8"/>
  <c r="M9448" i="8"/>
  <c r="M9449" i="8"/>
  <c r="M9450" i="8"/>
  <c r="M9451" i="8"/>
  <c r="M9452" i="8"/>
  <c r="M9453" i="8"/>
  <c r="M9454" i="8"/>
  <c r="M9455" i="8"/>
  <c r="M9456" i="8"/>
  <c r="M9457" i="8"/>
  <c r="M9458" i="8"/>
  <c r="M9459" i="8"/>
  <c r="M9460" i="8"/>
  <c r="M9461" i="8"/>
  <c r="M9462" i="8"/>
  <c r="M9463" i="8"/>
  <c r="M9464" i="8"/>
  <c r="M9465" i="8"/>
  <c r="M9466" i="8"/>
  <c r="M9467" i="8"/>
  <c r="M9468" i="8"/>
  <c r="M9469" i="8"/>
  <c r="M9470" i="8"/>
  <c r="M9471" i="8"/>
  <c r="M9472" i="8"/>
  <c r="M9473" i="8"/>
  <c r="M9474" i="8"/>
  <c r="M9475" i="8"/>
  <c r="M9476" i="8"/>
  <c r="M9477" i="8"/>
  <c r="M9478" i="8"/>
  <c r="M9479" i="8"/>
  <c r="M9480" i="8"/>
  <c r="M9481" i="8"/>
  <c r="M9482" i="8"/>
  <c r="M9483" i="8"/>
  <c r="M9484" i="8"/>
  <c r="M9485" i="8"/>
  <c r="M9486" i="8"/>
  <c r="M9487" i="8"/>
  <c r="M9488" i="8"/>
  <c r="M9489" i="8"/>
  <c r="M9490" i="8"/>
  <c r="M9491" i="8"/>
  <c r="M9492" i="8"/>
  <c r="M9493" i="8"/>
  <c r="M9494" i="8"/>
  <c r="M9495" i="8"/>
  <c r="M9496" i="8"/>
  <c r="M9497" i="8"/>
  <c r="M9498" i="8"/>
  <c r="M9499" i="8"/>
  <c r="M9500" i="8"/>
  <c r="M9501" i="8"/>
  <c r="M9502" i="8"/>
  <c r="M9503" i="8"/>
  <c r="M9504" i="8"/>
  <c r="M9505" i="8"/>
  <c r="M9506" i="8"/>
  <c r="M9507" i="8"/>
  <c r="M9508" i="8"/>
  <c r="M9509" i="8"/>
  <c r="M9510" i="8"/>
  <c r="M9511" i="8"/>
  <c r="M9512" i="8"/>
  <c r="M9513" i="8"/>
  <c r="M9514" i="8"/>
  <c r="M9515" i="8"/>
  <c r="M9516" i="8"/>
  <c r="M9517" i="8"/>
  <c r="M9518" i="8"/>
  <c r="M9519" i="8"/>
  <c r="M9520" i="8"/>
  <c r="M9521" i="8"/>
  <c r="M9522" i="8"/>
  <c r="M9523" i="8"/>
  <c r="M9524" i="8"/>
  <c r="M9525" i="8"/>
  <c r="M9526" i="8"/>
  <c r="M9527" i="8"/>
  <c r="M9528" i="8"/>
  <c r="M9529" i="8"/>
  <c r="M9530" i="8"/>
  <c r="M9531" i="8"/>
  <c r="M9532" i="8"/>
  <c r="M9533" i="8"/>
  <c r="M9534" i="8"/>
  <c r="M9535" i="8"/>
  <c r="M9536" i="8"/>
  <c r="M9537" i="8"/>
  <c r="M9538" i="8"/>
  <c r="M9539" i="8"/>
  <c r="M9540" i="8"/>
  <c r="M9541" i="8"/>
  <c r="M9542" i="8"/>
  <c r="M9543" i="8"/>
  <c r="M9544" i="8"/>
  <c r="M9545" i="8"/>
  <c r="M9546" i="8"/>
  <c r="M9547" i="8"/>
  <c r="M9548" i="8"/>
  <c r="M9549" i="8"/>
  <c r="M9550" i="8"/>
  <c r="M9551" i="8"/>
  <c r="M9552" i="8"/>
  <c r="M9553" i="8"/>
  <c r="M9554" i="8"/>
  <c r="M9555" i="8"/>
  <c r="M9556" i="8"/>
  <c r="M9557" i="8"/>
  <c r="M9558" i="8"/>
  <c r="M9559" i="8"/>
  <c r="M9560" i="8"/>
  <c r="M9561" i="8"/>
  <c r="M9562" i="8"/>
  <c r="M9563" i="8"/>
  <c r="M9564" i="8"/>
  <c r="M9565" i="8"/>
  <c r="M9566" i="8"/>
  <c r="M9567" i="8"/>
  <c r="M9568" i="8"/>
  <c r="M9569" i="8"/>
  <c r="M9570" i="8"/>
  <c r="M9571" i="8"/>
  <c r="M9572" i="8"/>
  <c r="M9573" i="8"/>
  <c r="M9574" i="8"/>
  <c r="M9575" i="8"/>
  <c r="M9576" i="8"/>
  <c r="M9577" i="8"/>
  <c r="M9578" i="8"/>
  <c r="M9579" i="8"/>
  <c r="M9580" i="8"/>
  <c r="M9581" i="8"/>
  <c r="M9582" i="8"/>
  <c r="M9583" i="8"/>
  <c r="M9584" i="8"/>
  <c r="M9585" i="8"/>
  <c r="M9586" i="8"/>
  <c r="M9587" i="8"/>
  <c r="M9588" i="8"/>
  <c r="M9589" i="8"/>
  <c r="M9590" i="8"/>
  <c r="M9591" i="8"/>
  <c r="M9592" i="8"/>
  <c r="M9593" i="8"/>
  <c r="M9594" i="8"/>
  <c r="M9595" i="8"/>
  <c r="M9596" i="8"/>
  <c r="M9597" i="8"/>
  <c r="M9598" i="8"/>
  <c r="M9599" i="8"/>
  <c r="M9600" i="8"/>
  <c r="M9601" i="8"/>
  <c r="M9602" i="8"/>
  <c r="M9603" i="8"/>
  <c r="M9604" i="8"/>
  <c r="M9605" i="8"/>
  <c r="M9606" i="8"/>
  <c r="M9607" i="8"/>
  <c r="M9608" i="8"/>
  <c r="M9609" i="8"/>
  <c r="M9610" i="8"/>
  <c r="M9611" i="8"/>
  <c r="M9612" i="8"/>
  <c r="M9613" i="8"/>
  <c r="M9614" i="8"/>
  <c r="M9615" i="8"/>
  <c r="M9616" i="8"/>
  <c r="M9617" i="8"/>
  <c r="M9618" i="8"/>
  <c r="M9619" i="8"/>
  <c r="M9620" i="8"/>
  <c r="M9621" i="8"/>
  <c r="M9622" i="8"/>
  <c r="M9623" i="8"/>
  <c r="M9624" i="8"/>
  <c r="M9625" i="8"/>
  <c r="M9626" i="8"/>
  <c r="M9627" i="8"/>
  <c r="M9628" i="8"/>
  <c r="M9629" i="8"/>
  <c r="M9630" i="8"/>
  <c r="M9631" i="8"/>
  <c r="M9632" i="8"/>
  <c r="M9633" i="8"/>
  <c r="M9634" i="8"/>
  <c r="M9635" i="8"/>
  <c r="M9636" i="8"/>
  <c r="M9637" i="8"/>
  <c r="M9638" i="8"/>
  <c r="M9639" i="8"/>
  <c r="M9640" i="8"/>
  <c r="M9641" i="8"/>
  <c r="M9642" i="8"/>
  <c r="M9643" i="8"/>
  <c r="M9644" i="8"/>
  <c r="M9645" i="8"/>
  <c r="M9646" i="8"/>
  <c r="M9647" i="8"/>
  <c r="M9648" i="8"/>
  <c r="M9649" i="8"/>
  <c r="M9650" i="8"/>
  <c r="M9651" i="8"/>
  <c r="M9652" i="8"/>
  <c r="M9653" i="8"/>
  <c r="M9654" i="8"/>
  <c r="M9655" i="8"/>
  <c r="M9656" i="8"/>
  <c r="M9657" i="8"/>
  <c r="M9658" i="8"/>
  <c r="M9659" i="8"/>
  <c r="M9660" i="8"/>
  <c r="M9661" i="8"/>
  <c r="M9662" i="8"/>
  <c r="M9663" i="8"/>
  <c r="M9664" i="8"/>
  <c r="M9665" i="8"/>
  <c r="M9666" i="8"/>
  <c r="M9667" i="8"/>
  <c r="M9668" i="8"/>
  <c r="M9669" i="8"/>
  <c r="M9670" i="8"/>
  <c r="M9671" i="8"/>
  <c r="M9672" i="8"/>
  <c r="M9673" i="8"/>
  <c r="M9674" i="8"/>
  <c r="M9675" i="8"/>
  <c r="M9676" i="8"/>
  <c r="M9677" i="8"/>
  <c r="M9678" i="8"/>
  <c r="M9679" i="8"/>
  <c r="M9680" i="8"/>
  <c r="M9681" i="8"/>
  <c r="M9682" i="8"/>
  <c r="M9683" i="8"/>
  <c r="M9684" i="8"/>
  <c r="M9685" i="8"/>
  <c r="M9686" i="8"/>
  <c r="M9687" i="8"/>
  <c r="M9688" i="8"/>
  <c r="M9689" i="8"/>
  <c r="M9690" i="8"/>
  <c r="M9691" i="8"/>
  <c r="M9692" i="8"/>
  <c r="M9693" i="8"/>
  <c r="M9694" i="8"/>
  <c r="M9695" i="8"/>
  <c r="M9696" i="8"/>
  <c r="M9697" i="8"/>
  <c r="M9698" i="8"/>
  <c r="M9699" i="8"/>
  <c r="M9700" i="8"/>
  <c r="M9701" i="8"/>
  <c r="M9702" i="8"/>
  <c r="M9703" i="8"/>
  <c r="M9704" i="8"/>
  <c r="M9705" i="8"/>
  <c r="M9706" i="8"/>
  <c r="M9707" i="8"/>
  <c r="M9708" i="8"/>
  <c r="M9709" i="8"/>
  <c r="M9710" i="8"/>
  <c r="M9711" i="8"/>
  <c r="M9712" i="8"/>
  <c r="M9713" i="8"/>
  <c r="M9714" i="8"/>
  <c r="M9715" i="8"/>
  <c r="M9716" i="8"/>
  <c r="M9717" i="8"/>
  <c r="M9718" i="8"/>
  <c r="M9719" i="8"/>
  <c r="M9720" i="8"/>
  <c r="M9721" i="8"/>
  <c r="M9722" i="8"/>
  <c r="M9723" i="8"/>
  <c r="M9724" i="8"/>
  <c r="M9725" i="8"/>
  <c r="M9726" i="8"/>
  <c r="M9727" i="8"/>
  <c r="M9728" i="8"/>
  <c r="M9729" i="8"/>
  <c r="M9730" i="8"/>
  <c r="M9731" i="8"/>
  <c r="M9732" i="8"/>
  <c r="M9733" i="8"/>
  <c r="M9734" i="8"/>
  <c r="M9735" i="8"/>
  <c r="M9736" i="8"/>
  <c r="M9737" i="8"/>
  <c r="M9738" i="8"/>
  <c r="M9739" i="8"/>
  <c r="M9740" i="8"/>
  <c r="M9741" i="8"/>
  <c r="M9742" i="8"/>
  <c r="M9743" i="8"/>
  <c r="M9744" i="8"/>
  <c r="M9745" i="8"/>
  <c r="M9746" i="8"/>
  <c r="M9747" i="8"/>
  <c r="M9748" i="8"/>
  <c r="M9749" i="8"/>
  <c r="M9750" i="8"/>
  <c r="M9751" i="8"/>
  <c r="M9752" i="8"/>
  <c r="M9753" i="8"/>
  <c r="M9754" i="8"/>
  <c r="M9755" i="8"/>
  <c r="M9756" i="8"/>
  <c r="M9757" i="8"/>
  <c r="M9758" i="8"/>
  <c r="M9759" i="8"/>
  <c r="M9760" i="8"/>
  <c r="M9761" i="8"/>
  <c r="M9762" i="8"/>
  <c r="M9763" i="8"/>
  <c r="M9764" i="8"/>
  <c r="M9765" i="8"/>
  <c r="M9766" i="8"/>
  <c r="M9767" i="8"/>
  <c r="M9768" i="8"/>
  <c r="M9769" i="8"/>
  <c r="M9770" i="8"/>
  <c r="M9771" i="8"/>
  <c r="M9772" i="8"/>
  <c r="M9773" i="8"/>
  <c r="M9774" i="8"/>
  <c r="M9775" i="8"/>
  <c r="M9776" i="8"/>
  <c r="M9777" i="8"/>
  <c r="M9778" i="8"/>
  <c r="M9779" i="8"/>
  <c r="M9780" i="8"/>
  <c r="M9781" i="8"/>
  <c r="M9782" i="8"/>
  <c r="M9783" i="8"/>
  <c r="M9784" i="8"/>
  <c r="M9785" i="8"/>
  <c r="M9786" i="8"/>
  <c r="M9787" i="8"/>
  <c r="M9788" i="8"/>
  <c r="M9789" i="8"/>
  <c r="M9790" i="8"/>
  <c r="M9791" i="8"/>
  <c r="M9792" i="8"/>
  <c r="M9793" i="8"/>
  <c r="M9794" i="8"/>
  <c r="M9795" i="8"/>
  <c r="M9796" i="8"/>
  <c r="M9797" i="8"/>
  <c r="M9798" i="8"/>
  <c r="M9799" i="8"/>
  <c r="M9800" i="8"/>
  <c r="M9801" i="8"/>
  <c r="M9802" i="8"/>
  <c r="M9803" i="8"/>
  <c r="M9804" i="8"/>
  <c r="M9805" i="8"/>
  <c r="M9806" i="8"/>
  <c r="M9807" i="8"/>
  <c r="M9808" i="8"/>
  <c r="M9809" i="8"/>
  <c r="M9810" i="8"/>
  <c r="M9811" i="8"/>
  <c r="M9812" i="8"/>
  <c r="M9813" i="8"/>
  <c r="M9814" i="8"/>
  <c r="M9815" i="8"/>
  <c r="M9816" i="8"/>
  <c r="M9817" i="8"/>
  <c r="M9818" i="8"/>
  <c r="M9819" i="8"/>
  <c r="M9820" i="8"/>
  <c r="M9821" i="8"/>
  <c r="M9822" i="8"/>
  <c r="M9823" i="8"/>
  <c r="M9824" i="8"/>
  <c r="M9825" i="8"/>
  <c r="M9826" i="8"/>
  <c r="M9827" i="8"/>
  <c r="M9828" i="8"/>
  <c r="M9829" i="8"/>
  <c r="M9830" i="8"/>
  <c r="M9831" i="8"/>
  <c r="M9832" i="8"/>
  <c r="M9833" i="8"/>
  <c r="M9834" i="8"/>
  <c r="M9835" i="8"/>
  <c r="M9836" i="8"/>
  <c r="M9837" i="8"/>
  <c r="M9838" i="8"/>
  <c r="M9839" i="8"/>
  <c r="M9840" i="8"/>
  <c r="M9841" i="8"/>
  <c r="M9842" i="8"/>
  <c r="M9843" i="8"/>
  <c r="M9844" i="8"/>
  <c r="M9845" i="8"/>
  <c r="M9846" i="8"/>
  <c r="M9847" i="8"/>
  <c r="M9848" i="8"/>
  <c r="M9849" i="8"/>
  <c r="M9850" i="8"/>
  <c r="M9851" i="8"/>
  <c r="M9852" i="8"/>
  <c r="M9853" i="8"/>
  <c r="M9854" i="8"/>
  <c r="M9855" i="8"/>
  <c r="M9856" i="8"/>
  <c r="M9857" i="8"/>
  <c r="M9858" i="8"/>
  <c r="M9859" i="8"/>
  <c r="M9860" i="8"/>
  <c r="M9861" i="8"/>
  <c r="M9862" i="8"/>
  <c r="M9863" i="8"/>
  <c r="M9864" i="8"/>
  <c r="M9865" i="8"/>
  <c r="M9866" i="8"/>
  <c r="M9867" i="8"/>
  <c r="M9868" i="8"/>
  <c r="M9869" i="8"/>
  <c r="M9870" i="8"/>
  <c r="M9871" i="8"/>
  <c r="M9872" i="8"/>
  <c r="M9873" i="8"/>
  <c r="M9874" i="8"/>
  <c r="M9875" i="8"/>
  <c r="M9876" i="8"/>
  <c r="M9877" i="8"/>
  <c r="M9878" i="8"/>
  <c r="M9879" i="8"/>
  <c r="M9880" i="8"/>
  <c r="M9881" i="8"/>
  <c r="M9882" i="8"/>
  <c r="M9883" i="8"/>
  <c r="M9884" i="8"/>
  <c r="M9885" i="8"/>
  <c r="M9886" i="8"/>
  <c r="M9887" i="8"/>
  <c r="M9888" i="8"/>
  <c r="M9889" i="8"/>
  <c r="M9890" i="8"/>
  <c r="M9891" i="8"/>
  <c r="M9892" i="8"/>
  <c r="M9893" i="8"/>
  <c r="M9894" i="8"/>
  <c r="M9895" i="8"/>
  <c r="M9896" i="8"/>
  <c r="M9897" i="8"/>
  <c r="M9898" i="8"/>
  <c r="M9899" i="8"/>
  <c r="M9900" i="8"/>
  <c r="M9901" i="8"/>
  <c r="M9902" i="8"/>
  <c r="M9903" i="8"/>
  <c r="M9904" i="8"/>
  <c r="M9905" i="8"/>
  <c r="M9906" i="8"/>
  <c r="M9907" i="8"/>
  <c r="M9908" i="8"/>
  <c r="M9909" i="8"/>
  <c r="M9910" i="8"/>
  <c r="M9911" i="8"/>
  <c r="M9912" i="8"/>
  <c r="M9913" i="8"/>
  <c r="M9914" i="8"/>
  <c r="M9915" i="8"/>
  <c r="M9916" i="8"/>
  <c r="M9917" i="8"/>
  <c r="M9918" i="8"/>
  <c r="M9919" i="8"/>
  <c r="M9920" i="8"/>
  <c r="M9921" i="8"/>
  <c r="M9922" i="8"/>
  <c r="M9923" i="8"/>
  <c r="M9924" i="8"/>
  <c r="M9925" i="8"/>
  <c r="M9926" i="8"/>
  <c r="M9927" i="8"/>
  <c r="M9928" i="8"/>
  <c r="M9929" i="8"/>
  <c r="M9930" i="8"/>
  <c r="M9931" i="8"/>
  <c r="M9932" i="8"/>
  <c r="M9933" i="8"/>
  <c r="M9934" i="8"/>
  <c r="M9935" i="8"/>
  <c r="M9936" i="8"/>
  <c r="M9937" i="8"/>
  <c r="M9938" i="8"/>
  <c r="M9939" i="8"/>
  <c r="M9940" i="8"/>
  <c r="M9941" i="8"/>
  <c r="M9942" i="8"/>
  <c r="M9943" i="8"/>
  <c r="M9944" i="8"/>
  <c r="M9945" i="8"/>
  <c r="M9946" i="8"/>
  <c r="M9947" i="8"/>
  <c r="M9948" i="8"/>
  <c r="M9949" i="8"/>
  <c r="M9950" i="8"/>
  <c r="M9951" i="8"/>
  <c r="M9952" i="8"/>
  <c r="M9953" i="8"/>
  <c r="M9954" i="8"/>
  <c r="M9955" i="8"/>
  <c r="M9956" i="8"/>
  <c r="M9957" i="8"/>
  <c r="M9958" i="8"/>
  <c r="M9959" i="8"/>
  <c r="M9960" i="8"/>
  <c r="M9961" i="8"/>
  <c r="M9962" i="8"/>
  <c r="M9963" i="8"/>
  <c r="M9964" i="8"/>
  <c r="M9965" i="8"/>
  <c r="M9966" i="8"/>
  <c r="M9967" i="8"/>
  <c r="M9968" i="8"/>
  <c r="M9969" i="8"/>
  <c r="M9970" i="8"/>
  <c r="M9971" i="8"/>
  <c r="M9972" i="8"/>
  <c r="M9973" i="8"/>
  <c r="M9974" i="8"/>
  <c r="M9975" i="8"/>
  <c r="M9976" i="8"/>
  <c r="M9977" i="8"/>
  <c r="M9978" i="8"/>
  <c r="M9979" i="8"/>
  <c r="M9980" i="8"/>
  <c r="M9981" i="8"/>
  <c r="M9982" i="8"/>
  <c r="M9983" i="8"/>
  <c r="M9984" i="8"/>
  <c r="M9985" i="8"/>
  <c r="M9986" i="8"/>
  <c r="M9987" i="8"/>
  <c r="M9988" i="8"/>
  <c r="M9989" i="8"/>
  <c r="M9990" i="8"/>
  <c r="M9991" i="8"/>
  <c r="M9992" i="8"/>
  <c r="M9993" i="8"/>
  <c r="M9994" i="8"/>
  <c r="M9995" i="8"/>
  <c r="M9996" i="8"/>
  <c r="M9997" i="8"/>
  <c r="M9998" i="8"/>
  <c r="M9999" i="8"/>
  <c r="M10000" i="8"/>
  <c r="M10001" i="8"/>
  <c r="M10002" i="8"/>
  <c r="M10003" i="8"/>
  <c r="M10004" i="8"/>
  <c r="M10005" i="8"/>
  <c r="M10006" i="8"/>
  <c r="M10007" i="8"/>
  <c r="M10008" i="8"/>
  <c r="M10009" i="8"/>
  <c r="M10010" i="8"/>
  <c r="M10011" i="8"/>
  <c r="M10012" i="8"/>
  <c r="M10013" i="8"/>
  <c r="M10014" i="8"/>
  <c r="M10015" i="8"/>
  <c r="M10016" i="8"/>
  <c r="M10017" i="8"/>
  <c r="M10018" i="8"/>
  <c r="M10019" i="8"/>
  <c r="M10020" i="8"/>
  <c r="M10021" i="8"/>
  <c r="M10022" i="8"/>
  <c r="M10023" i="8"/>
  <c r="M10024" i="8"/>
  <c r="M10025" i="8"/>
  <c r="M10026" i="8"/>
  <c r="M10027" i="8"/>
  <c r="M10028" i="8"/>
  <c r="M10029" i="8"/>
  <c r="M10030" i="8"/>
  <c r="M10031" i="8"/>
  <c r="M10032" i="8"/>
  <c r="M10033" i="8"/>
  <c r="M10034" i="8"/>
  <c r="M10035" i="8"/>
  <c r="M10036" i="8"/>
  <c r="M10037" i="8"/>
  <c r="M10038" i="8"/>
  <c r="M10039" i="8"/>
  <c r="M10040" i="8"/>
  <c r="M10041" i="8"/>
  <c r="M10042" i="8"/>
  <c r="M10043" i="8"/>
  <c r="M10044" i="8"/>
  <c r="M10045" i="8"/>
  <c r="M10046" i="8"/>
  <c r="M10047" i="8"/>
  <c r="M10048" i="8"/>
  <c r="M10049" i="8"/>
  <c r="M10050" i="8"/>
  <c r="M10051" i="8"/>
  <c r="M10052" i="8"/>
  <c r="M10053" i="8"/>
  <c r="M10054" i="8"/>
  <c r="M10055" i="8"/>
  <c r="M10056" i="8"/>
  <c r="M10057" i="8"/>
  <c r="M10058" i="8"/>
  <c r="M10059" i="8"/>
  <c r="M10060" i="8"/>
  <c r="M10061" i="8"/>
  <c r="M10062" i="8"/>
  <c r="M10063" i="8"/>
  <c r="M10064" i="8"/>
  <c r="M10065" i="8"/>
  <c r="M10066" i="8"/>
  <c r="M10067" i="8"/>
  <c r="M10068" i="8"/>
  <c r="M10069" i="8"/>
  <c r="M10070" i="8"/>
  <c r="M10071" i="8"/>
  <c r="M10072" i="8"/>
  <c r="M10073" i="8"/>
  <c r="M10074" i="8"/>
  <c r="M10075" i="8"/>
  <c r="M10076" i="8"/>
  <c r="M10077" i="8"/>
  <c r="M10078" i="8"/>
  <c r="M10079" i="8"/>
  <c r="M10080" i="8"/>
  <c r="M10081" i="8"/>
  <c r="M10082" i="8"/>
  <c r="M10083" i="8"/>
  <c r="M10084" i="8"/>
  <c r="M10085" i="8"/>
  <c r="M10086" i="8"/>
  <c r="M10087" i="8"/>
  <c r="M10088" i="8"/>
  <c r="M10089" i="8"/>
  <c r="M10090" i="8"/>
  <c r="M10091" i="8"/>
  <c r="M10092" i="8"/>
  <c r="M10093" i="8"/>
  <c r="M10094" i="8"/>
  <c r="M10095" i="8"/>
  <c r="M10096" i="8"/>
  <c r="M10097" i="8"/>
  <c r="M10098" i="8"/>
  <c r="M10099" i="8"/>
  <c r="M10100" i="8"/>
  <c r="M10101" i="8"/>
  <c r="M10102" i="8"/>
  <c r="M10103" i="8"/>
  <c r="M10104" i="8"/>
  <c r="M10105" i="8"/>
  <c r="M10106" i="8"/>
  <c r="M10107" i="8"/>
  <c r="M10108" i="8"/>
  <c r="M10109" i="8"/>
  <c r="M10110" i="8"/>
  <c r="M10111" i="8"/>
  <c r="M10112" i="8"/>
  <c r="M10113" i="8"/>
  <c r="M10114" i="8"/>
  <c r="M10115" i="8"/>
  <c r="M10116" i="8"/>
  <c r="M10117" i="8"/>
  <c r="M10118" i="8"/>
  <c r="M10119" i="8"/>
  <c r="M10120" i="8"/>
  <c r="M10121" i="8"/>
  <c r="M10122" i="8"/>
  <c r="M10123" i="8"/>
  <c r="M10124" i="8"/>
  <c r="M10125" i="8"/>
  <c r="M10126" i="8"/>
  <c r="M10127" i="8"/>
  <c r="M10128" i="8"/>
  <c r="M10129" i="8"/>
  <c r="M10130" i="8"/>
  <c r="M10131" i="8"/>
  <c r="M10132" i="8"/>
  <c r="M10133" i="8"/>
  <c r="M10134" i="8"/>
  <c r="M10135" i="8"/>
  <c r="M10136" i="8"/>
  <c r="M10137" i="8"/>
  <c r="M10138" i="8"/>
  <c r="M10139" i="8"/>
  <c r="M10140" i="8"/>
  <c r="M10141" i="8"/>
  <c r="M10142" i="8"/>
  <c r="M10143" i="8"/>
  <c r="M10144" i="8"/>
  <c r="M10145" i="8"/>
  <c r="M10146" i="8"/>
  <c r="M10147" i="8"/>
  <c r="M10148" i="8"/>
  <c r="M10149" i="8"/>
  <c r="M10150" i="8"/>
  <c r="M10151" i="8"/>
  <c r="M10152" i="8"/>
  <c r="M10153" i="8"/>
  <c r="M10154" i="8"/>
  <c r="M10155" i="8"/>
  <c r="M10156" i="8"/>
  <c r="M10157" i="8"/>
  <c r="M10158" i="8"/>
  <c r="M10159" i="8"/>
  <c r="M10160" i="8"/>
  <c r="M10161" i="8"/>
  <c r="M10162" i="8"/>
  <c r="M10163" i="8"/>
  <c r="M10164" i="8"/>
  <c r="M10165" i="8"/>
  <c r="M10166" i="8"/>
  <c r="M10167" i="8"/>
  <c r="M10168" i="8"/>
  <c r="M10169" i="8"/>
  <c r="M10170" i="8"/>
  <c r="M10171" i="8"/>
  <c r="M10172" i="8"/>
  <c r="M10173" i="8"/>
  <c r="M10174" i="8"/>
  <c r="M10175" i="8"/>
  <c r="M10176" i="8"/>
  <c r="M10177" i="8"/>
  <c r="M10178" i="8"/>
  <c r="M10179" i="8"/>
  <c r="M10180" i="8"/>
  <c r="M10181" i="8"/>
  <c r="M10182" i="8"/>
  <c r="M10183" i="8"/>
  <c r="M10184" i="8"/>
  <c r="M10185" i="8"/>
  <c r="M10186" i="8"/>
  <c r="M10187" i="8"/>
  <c r="M10188" i="8"/>
  <c r="M10189" i="8"/>
  <c r="M10190" i="8"/>
  <c r="M10191" i="8"/>
  <c r="M10192" i="8"/>
  <c r="M10193" i="8"/>
  <c r="M10194" i="8"/>
  <c r="M10195" i="8"/>
  <c r="M10196" i="8"/>
  <c r="M10197" i="8"/>
  <c r="M10198" i="8"/>
  <c r="M10199" i="8"/>
  <c r="M10200" i="8"/>
  <c r="M10201" i="8"/>
  <c r="M10202" i="8"/>
  <c r="M10203" i="8"/>
  <c r="M10204" i="8"/>
  <c r="M10205" i="8"/>
  <c r="M10206" i="8"/>
  <c r="M10207" i="8"/>
  <c r="M10208" i="8"/>
  <c r="M10209" i="8"/>
  <c r="M10210" i="8"/>
  <c r="M10211" i="8"/>
  <c r="M10212" i="8"/>
  <c r="M10213" i="8"/>
  <c r="M10214" i="8"/>
  <c r="M10215" i="8"/>
  <c r="M10216" i="8"/>
  <c r="M10217" i="8"/>
  <c r="M10218" i="8"/>
  <c r="M10219" i="8"/>
  <c r="M10220" i="8"/>
  <c r="M10221" i="8"/>
  <c r="M10222" i="8"/>
  <c r="M10223" i="8"/>
  <c r="M10224" i="8"/>
  <c r="M10225" i="8"/>
  <c r="M10226" i="8"/>
  <c r="M10227" i="8"/>
  <c r="M10228" i="8"/>
  <c r="M10229" i="8"/>
  <c r="M10230" i="8"/>
  <c r="M10231" i="8"/>
  <c r="M10232" i="8"/>
  <c r="M10233" i="8"/>
  <c r="M10234" i="8"/>
  <c r="M10235" i="8"/>
  <c r="M10236" i="8"/>
  <c r="M10237" i="8"/>
  <c r="M10238" i="8"/>
  <c r="M10239" i="8"/>
  <c r="M10240" i="8"/>
  <c r="M10241" i="8"/>
  <c r="M10242" i="8"/>
  <c r="M10243" i="8"/>
  <c r="M10244" i="8"/>
  <c r="M10245" i="8"/>
  <c r="M10246" i="8"/>
  <c r="M10247" i="8"/>
  <c r="M10248" i="8"/>
  <c r="M10249" i="8"/>
  <c r="M10250" i="8"/>
  <c r="M10251" i="8"/>
  <c r="M10252" i="8"/>
  <c r="M10253" i="8"/>
  <c r="M10254" i="8"/>
  <c r="M10255" i="8"/>
  <c r="M10256" i="8"/>
  <c r="M10257" i="8"/>
  <c r="M10258" i="8"/>
  <c r="M10259" i="8"/>
  <c r="M10260" i="8"/>
  <c r="M10261" i="8"/>
  <c r="M10262" i="8"/>
  <c r="M10263" i="8"/>
  <c r="M10264" i="8"/>
  <c r="M10265" i="8"/>
  <c r="M10266" i="8"/>
  <c r="M10267" i="8"/>
  <c r="M10268" i="8"/>
  <c r="M10269" i="8"/>
  <c r="M10270" i="8"/>
  <c r="M10271" i="8"/>
  <c r="M10272" i="8"/>
  <c r="M10273" i="8"/>
  <c r="M10274" i="8"/>
  <c r="M10275" i="8"/>
  <c r="M10276" i="8"/>
  <c r="M10277" i="8"/>
  <c r="M10278" i="8"/>
  <c r="M10279" i="8"/>
  <c r="M10280" i="8"/>
  <c r="M10281" i="8"/>
  <c r="M10282" i="8"/>
  <c r="M10283" i="8"/>
  <c r="M10284" i="8"/>
  <c r="M10285" i="8"/>
  <c r="M10286" i="8"/>
  <c r="M10287" i="8"/>
  <c r="M10288" i="8"/>
  <c r="M10289" i="8"/>
  <c r="M10290" i="8"/>
  <c r="M10291" i="8"/>
  <c r="M10292" i="8"/>
  <c r="M10293" i="8"/>
  <c r="M10294" i="8"/>
  <c r="M10295" i="8"/>
  <c r="M10296" i="8"/>
  <c r="M10297" i="8"/>
  <c r="M10298" i="8"/>
  <c r="M10299" i="8"/>
  <c r="M10300" i="8"/>
  <c r="M10301" i="8"/>
  <c r="M10302" i="8"/>
  <c r="M10303" i="8"/>
  <c r="M10304" i="8"/>
  <c r="M10305" i="8"/>
  <c r="M10306" i="8"/>
  <c r="M10307" i="8"/>
  <c r="M10308" i="8"/>
  <c r="M10309" i="8"/>
  <c r="M10310" i="8"/>
  <c r="M10311" i="8"/>
  <c r="M10312" i="8"/>
  <c r="M10313" i="8"/>
  <c r="M10314" i="8"/>
  <c r="M10315" i="8"/>
  <c r="M10316" i="8"/>
  <c r="M10317" i="8"/>
  <c r="M10318" i="8"/>
  <c r="M10319" i="8"/>
  <c r="M10320" i="8"/>
  <c r="M10321" i="8"/>
  <c r="M10322" i="8"/>
  <c r="M10323" i="8"/>
  <c r="M10324" i="8"/>
  <c r="M10325" i="8"/>
  <c r="M10326" i="8"/>
  <c r="M10327" i="8"/>
  <c r="M10328" i="8"/>
  <c r="M10329" i="8"/>
  <c r="M10330" i="8"/>
  <c r="M10331" i="8"/>
  <c r="M10332" i="8"/>
  <c r="M10333" i="8"/>
  <c r="M10334" i="8"/>
  <c r="M10335" i="8"/>
  <c r="M10336" i="8"/>
  <c r="M10337" i="8"/>
  <c r="M10338" i="8"/>
  <c r="M10339" i="8"/>
  <c r="M10340" i="8"/>
  <c r="M10341" i="8"/>
  <c r="M10342" i="8"/>
  <c r="M10343" i="8"/>
  <c r="M10344" i="8"/>
  <c r="M10345" i="8"/>
  <c r="M10346" i="8"/>
  <c r="M10347" i="8"/>
  <c r="M10348" i="8"/>
  <c r="M10349" i="8"/>
  <c r="M10350" i="8"/>
  <c r="M10351" i="8"/>
  <c r="M10352" i="8"/>
  <c r="M10353" i="8"/>
  <c r="M10354" i="8"/>
  <c r="M10355" i="8"/>
  <c r="M10356" i="8"/>
  <c r="M10357" i="8"/>
  <c r="M10358" i="8"/>
  <c r="M10359" i="8"/>
  <c r="M10360" i="8"/>
  <c r="M10361" i="8"/>
  <c r="M10362" i="8"/>
  <c r="M10363" i="8"/>
  <c r="M10364" i="8"/>
  <c r="M10365" i="8"/>
  <c r="M10366" i="8"/>
  <c r="M10367" i="8"/>
  <c r="M10368" i="8"/>
  <c r="M10369" i="8"/>
  <c r="M10370" i="8"/>
  <c r="M10371" i="8"/>
  <c r="M10372" i="8"/>
  <c r="M10373" i="8"/>
  <c r="M10374" i="8"/>
  <c r="M10375" i="8"/>
  <c r="M10376" i="8"/>
  <c r="M10377" i="8"/>
  <c r="M10378" i="8"/>
  <c r="M10379" i="8"/>
  <c r="M10380" i="8"/>
  <c r="M10381" i="8"/>
  <c r="M10382" i="8"/>
  <c r="M10383" i="8"/>
  <c r="M10384" i="8"/>
  <c r="M10385" i="8"/>
  <c r="M10386" i="8"/>
  <c r="M10387" i="8"/>
  <c r="M10388" i="8"/>
  <c r="M10389" i="8"/>
  <c r="M10390" i="8"/>
  <c r="M10391" i="8"/>
  <c r="M10392" i="8"/>
  <c r="M10393" i="8"/>
  <c r="M10394" i="8"/>
  <c r="M10395" i="8"/>
  <c r="M10396" i="8"/>
  <c r="M10397" i="8"/>
  <c r="M10398" i="8"/>
  <c r="M10399" i="8"/>
  <c r="M10400" i="8"/>
  <c r="M10401" i="8"/>
  <c r="M10402" i="8"/>
  <c r="M10403" i="8"/>
  <c r="M10404" i="8"/>
  <c r="M10405" i="8"/>
  <c r="M10406" i="8"/>
  <c r="M10407" i="8"/>
  <c r="M10408" i="8"/>
  <c r="M10409" i="8"/>
  <c r="M10410" i="8"/>
  <c r="M10411" i="8"/>
  <c r="M10412" i="8"/>
  <c r="M10413" i="8"/>
  <c r="M10414" i="8"/>
  <c r="M10415" i="8"/>
  <c r="M10416" i="8"/>
  <c r="M10417" i="8"/>
  <c r="M10418" i="8"/>
  <c r="M10419" i="8"/>
  <c r="M10420" i="8"/>
  <c r="M10421" i="8"/>
  <c r="M10422" i="8"/>
  <c r="M10423" i="8"/>
  <c r="M10424" i="8"/>
  <c r="M10425" i="8"/>
  <c r="M10426" i="8"/>
  <c r="M10427" i="8"/>
  <c r="M10428" i="8"/>
  <c r="M10429" i="8"/>
  <c r="M10430" i="8"/>
  <c r="M10431" i="8"/>
  <c r="M10432" i="8"/>
  <c r="M10433" i="8"/>
  <c r="M10434" i="8"/>
  <c r="M10435" i="8"/>
  <c r="M10436" i="8"/>
  <c r="M10437" i="8"/>
  <c r="M10438" i="8"/>
  <c r="M10439" i="8"/>
  <c r="M10440" i="8"/>
  <c r="M10441" i="8"/>
  <c r="M10442" i="8"/>
  <c r="M10443" i="8"/>
  <c r="M10444" i="8"/>
  <c r="M10445" i="8"/>
  <c r="M10446" i="8"/>
  <c r="M10447" i="8"/>
  <c r="M10448" i="8"/>
  <c r="M10449" i="8"/>
  <c r="M10450" i="8"/>
  <c r="M10451" i="8"/>
  <c r="M10452" i="8"/>
  <c r="M10453" i="8"/>
  <c r="M10454" i="8"/>
  <c r="M10455" i="8"/>
  <c r="M10456" i="8"/>
  <c r="M10457" i="8"/>
  <c r="M10458" i="8"/>
  <c r="M10459" i="8"/>
  <c r="M10460" i="8"/>
  <c r="M10461" i="8"/>
  <c r="M10462" i="8"/>
  <c r="M10463" i="8"/>
  <c r="M10464" i="8"/>
  <c r="M10465" i="8"/>
  <c r="M10466" i="8"/>
  <c r="M10467" i="8"/>
  <c r="M10468" i="8"/>
  <c r="M10469" i="8"/>
  <c r="M10470" i="8"/>
  <c r="M10471" i="8"/>
  <c r="M10472" i="8"/>
  <c r="M10473" i="8"/>
  <c r="M10474" i="8"/>
  <c r="M10475" i="8"/>
  <c r="M10476" i="8"/>
  <c r="M10477" i="8"/>
  <c r="M10478" i="8"/>
  <c r="M10479" i="8"/>
  <c r="M10480" i="8"/>
  <c r="M10481" i="8"/>
  <c r="M10482" i="8"/>
  <c r="M10483" i="8"/>
  <c r="M10484" i="8"/>
  <c r="M10485" i="8"/>
  <c r="M10486" i="8"/>
  <c r="M10487" i="8"/>
  <c r="M10488" i="8"/>
  <c r="M10489" i="8"/>
  <c r="M10490" i="8"/>
  <c r="M10491" i="8"/>
  <c r="M10492" i="8"/>
  <c r="M10493" i="8"/>
  <c r="M10494" i="8"/>
  <c r="M10495" i="8"/>
  <c r="M10496" i="8"/>
  <c r="M10497" i="8"/>
  <c r="M10498" i="8"/>
  <c r="M10499" i="8"/>
  <c r="M10500" i="8"/>
  <c r="M10501" i="8"/>
  <c r="M10502" i="8"/>
  <c r="M10503" i="8"/>
  <c r="M10504" i="8"/>
  <c r="M10505" i="8"/>
  <c r="M10506" i="8"/>
  <c r="M10507" i="8"/>
  <c r="M10508" i="8"/>
  <c r="M10509" i="8"/>
  <c r="M10510" i="8"/>
  <c r="M10511" i="8"/>
  <c r="M10512" i="8"/>
  <c r="M10513" i="8"/>
  <c r="M10514" i="8"/>
  <c r="M10515" i="8"/>
  <c r="M10516" i="8"/>
  <c r="M10517" i="8"/>
  <c r="M10518" i="8"/>
  <c r="M10519" i="8"/>
  <c r="M10520" i="8"/>
  <c r="M10521" i="8"/>
  <c r="M10522" i="8"/>
  <c r="M10523" i="8"/>
  <c r="M10524" i="8"/>
  <c r="M10525" i="8"/>
  <c r="M10526" i="8"/>
  <c r="M10527" i="8"/>
  <c r="M10528" i="8"/>
  <c r="M10529" i="8"/>
  <c r="M10530" i="8"/>
  <c r="M10531" i="8"/>
  <c r="M10532" i="8"/>
  <c r="M10533" i="8"/>
  <c r="M10534" i="8"/>
  <c r="M10535" i="8"/>
  <c r="M10536" i="8"/>
  <c r="M10537" i="8"/>
  <c r="M10538" i="8"/>
  <c r="M10539" i="8"/>
  <c r="M10540" i="8"/>
  <c r="M10541" i="8"/>
  <c r="M10542" i="8"/>
  <c r="M10543" i="8"/>
  <c r="M10544" i="8"/>
  <c r="M10545" i="8"/>
  <c r="M10546" i="8"/>
  <c r="M10547" i="8"/>
  <c r="M10548" i="8"/>
  <c r="M10549" i="8"/>
  <c r="M10550" i="8"/>
  <c r="M10551" i="8"/>
  <c r="M10552" i="8"/>
  <c r="M10553" i="8"/>
  <c r="M10554" i="8"/>
  <c r="M10555" i="8"/>
  <c r="M10556" i="8"/>
  <c r="M10557" i="8"/>
  <c r="M10558" i="8"/>
  <c r="M10559" i="8"/>
  <c r="M10560" i="8"/>
  <c r="M10561" i="8"/>
  <c r="M10562" i="8"/>
  <c r="M10563" i="8"/>
  <c r="M10564" i="8"/>
  <c r="M10565" i="8"/>
  <c r="M10566" i="8"/>
  <c r="M10567" i="8"/>
  <c r="M10568" i="8"/>
  <c r="M10569" i="8"/>
  <c r="M10570" i="8"/>
  <c r="M10571" i="8"/>
  <c r="M10572" i="8"/>
  <c r="M10573" i="8"/>
  <c r="M10574" i="8"/>
  <c r="M10575" i="8"/>
  <c r="M10576" i="8"/>
  <c r="M10577" i="8"/>
  <c r="M10578" i="8"/>
  <c r="M10579" i="8"/>
  <c r="M10580" i="8"/>
  <c r="M10581" i="8"/>
  <c r="M10582" i="8"/>
  <c r="M10583" i="8"/>
  <c r="M10584" i="8"/>
  <c r="M10585" i="8"/>
  <c r="M10586" i="8"/>
  <c r="M10587" i="8"/>
  <c r="M10588" i="8"/>
  <c r="M10589" i="8"/>
  <c r="M10590" i="8"/>
  <c r="M10591" i="8"/>
  <c r="M10592" i="8"/>
  <c r="M10593" i="8"/>
  <c r="M10594" i="8"/>
  <c r="M10595" i="8"/>
  <c r="M10596" i="8"/>
  <c r="M10597" i="8"/>
  <c r="M10598" i="8"/>
  <c r="M10599" i="8"/>
  <c r="M10600" i="8"/>
  <c r="M10601" i="8"/>
  <c r="M10602" i="8"/>
  <c r="M10603" i="8"/>
  <c r="M10604" i="8"/>
  <c r="M10605" i="8"/>
  <c r="M10606" i="8"/>
  <c r="M10607" i="8"/>
  <c r="M10608" i="8"/>
  <c r="M10609" i="8"/>
  <c r="M10610" i="8"/>
  <c r="M10611" i="8"/>
  <c r="M10612" i="8"/>
  <c r="M10613" i="8"/>
  <c r="M10614" i="8"/>
  <c r="M10615" i="8"/>
  <c r="M10616" i="8"/>
  <c r="M10617" i="8"/>
  <c r="M10618" i="8"/>
  <c r="M10619" i="8"/>
  <c r="M10620" i="8"/>
  <c r="M10621" i="8"/>
  <c r="M10622" i="8"/>
  <c r="M10623" i="8"/>
  <c r="M10624" i="8"/>
  <c r="M10625" i="8"/>
  <c r="M10626" i="8"/>
  <c r="M10627" i="8"/>
  <c r="M10628" i="8"/>
  <c r="M10629" i="8"/>
  <c r="M10630" i="8"/>
  <c r="M10631" i="8"/>
  <c r="M10632" i="8"/>
  <c r="M10633" i="8"/>
  <c r="M10634" i="8"/>
  <c r="M10635" i="8"/>
  <c r="M10636" i="8"/>
  <c r="M10637" i="8"/>
  <c r="M10638" i="8"/>
  <c r="M10639" i="8"/>
  <c r="M10640" i="8"/>
  <c r="M10641" i="8"/>
  <c r="M10642" i="8"/>
  <c r="M10643" i="8"/>
  <c r="M10644" i="8"/>
  <c r="M10645" i="8"/>
  <c r="M10646" i="8"/>
  <c r="M10647" i="8"/>
  <c r="M10648" i="8"/>
  <c r="M10649" i="8"/>
  <c r="M10650" i="8"/>
  <c r="M10651" i="8"/>
  <c r="M10652" i="8"/>
  <c r="M10653" i="8"/>
  <c r="M10654" i="8"/>
  <c r="M10655" i="8"/>
  <c r="M10656" i="8"/>
  <c r="M10657" i="8"/>
  <c r="M10658" i="8"/>
  <c r="M10659" i="8"/>
  <c r="M10660" i="8"/>
  <c r="M10661" i="8"/>
  <c r="M10662" i="8"/>
  <c r="M10663" i="8"/>
  <c r="M10664" i="8"/>
  <c r="M10665" i="8"/>
  <c r="M10666" i="8"/>
  <c r="M10667" i="8"/>
  <c r="M10668" i="8"/>
  <c r="M10669" i="8"/>
  <c r="M10670" i="8"/>
  <c r="M10671" i="8"/>
  <c r="M10672" i="8"/>
  <c r="M10673" i="8"/>
  <c r="M10674" i="8"/>
  <c r="M10675" i="8"/>
  <c r="M10676" i="8"/>
  <c r="M10677" i="8"/>
  <c r="M10678" i="8"/>
  <c r="M10679" i="8"/>
  <c r="M10680" i="8"/>
  <c r="M10681" i="8"/>
  <c r="M10682" i="8"/>
  <c r="M10683" i="8"/>
  <c r="M10684" i="8"/>
  <c r="M10685" i="8"/>
  <c r="M10686" i="8"/>
  <c r="M10687" i="8"/>
  <c r="M10688" i="8"/>
  <c r="M10689" i="8"/>
  <c r="M10690" i="8"/>
  <c r="M10691" i="8"/>
  <c r="M10692" i="8"/>
  <c r="M10693" i="8"/>
  <c r="M10694" i="8"/>
  <c r="M10695" i="8"/>
  <c r="M10696" i="8"/>
  <c r="M10697" i="8"/>
  <c r="M10698" i="8"/>
  <c r="M10699" i="8"/>
  <c r="M10700" i="8"/>
  <c r="M10701" i="8"/>
  <c r="M10702" i="8"/>
  <c r="M10703" i="8"/>
  <c r="M10704" i="8"/>
  <c r="M10705" i="8"/>
  <c r="M10706" i="8"/>
  <c r="M10707" i="8"/>
  <c r="M10708" i="8"/>
  <c r="M10709" i="8"/>
  <c r="M10710" i="8"/>
  <c r="M10711" i="8"/>
  <c r="M10712" i="8"/>
  <c r="M10713" i="8"/>
  <c r="M10714" i="8"/>
  <c r="M10715" i="8"/>
  <c r="M10716" i="8"/>
  <c r="M10717" i="8"/>
  <c r="M10718" i="8"/>
  <c r="M10719" i="8"/>
  <c r="M10720" i="8"/>
  <c r="M10721" i="8"/>
  <c r="M10722" i="8"/>
  <c r="M10723" i="8"/>
  <c r="M10724" i="8"/>
  <c r="M10725" i="8"/>
  <c r="M10726" i="8"/>
  <c r="M10727" i="8"/>
  <c r="M10728" i="8"/>
  <c r="M10729" i="8"/>
  <c r="M10730" i="8"/>
  <c r="M10731" i="8"/>
  <c r="M10732" i="8"/>
  <c r="M10733" i="8"/>
  <c r="M10734" i="8"/>
  <c r="M10735" i="8"/>
  <c r="M10736" i="8"/>
  <c r="M10737" i="8"/>
  <c r="M10738" i="8"/>
  <c r="M10739" i="8"/>
  <c r="M10740" i="8"/>
  <c r="M10741" i="8"/>
  <c r="M10742" i="8"/>
  <c r="M10743" i="8"/>
  <c r="M10744" i="8"/>
  <c r="M10745" i="8"/>
  <c r="M10746" i="8"/>
  <c r="M10747" i="8"/>
  <c r="M10748" i="8"/>
  <c r="M10749" i="8"/>
  <c r="M10750" i="8"/>
  <c r="M10751" i="8"/>
  <c r="M10752" i="8"/>
  <c r="M10753" i="8"/>
  <c r="M10754" i="8"/>
  <c r="M10755" i="8"/>
  <c r="M10756" i="8"/>
  <c r="M10757" i="8"/>
  <c r="M10758" i="8"/>
  <c r="M10759" i="8"/>
  <c r="M10760" i="8"/>
  <c r="M10761" i="8"/>
  <c r="M10762" i="8"/>
  <c r="M10763" i="8"/>
  <c r="M10764" i="8"/>
  <c r="M10765" i="8"/>
  <c r="M10766" i="8"/>
  <c r="M10767" i="8"/>
  <c r="M10768" i="8"/>
  <c r="M10769" i="8"/>
  <c r="M10770" i="8"/>
  <c r="M10771" i="8"/>
  <c r="M10772" i="8"/>
  <c r="M10773" i="8"/>
  <c r="M10774" i="8"/>
  <c r="M10775" i="8"/>
  <c r="M10776" i="8"/>
  <c r="M10777" i="8"/>
  <c r="M10778" i="8"/>
  <c r="M10779" i="8"/>
  <c r="M10780" i="8"/>
  <c r="M10781" i="8"/>
  <c r="M10782" i="8"/>
  <c r="M10783" i="8"/>
  <c r="M10784" i="8"/>
  <c r="M10785" i="8"/>
  <c r="M10786" i="8"/>
  <c r="M10787" i="8"/>
  <c r="M10788" i="8"/>
  <c r="M10789" i="8"/>
  <c r="M10790" i="8"/>
  <c r="M10791" i="8"/>
  <c r="M10792" i="8"/>
  <c r="M10793" i="8"/>
  <c r="M10794" i="8"/>
  <c r="M10795" i="8"/>
  <c r="M10796" i="8"/>
  <c r="M10797" i="8"/>
  <c r="M10798" i="8"/>
  <c r="M10799" i="8"/>
  <c r="M10800" i="8"/>
  <c r="M10801" i="8"/>
  <c r="M10802" i="8"/>
  <c r="M10803" i="8"/>
  <c r="M10804" i="8"/>
  <c r="M10805" i="8"/>
  <c r="M10806" i="8"/>
  <c r="M10807" i="8"/>
  <c r="M10808" i="8"/>
  <c r="M10809" i="8"/>
  <c r="M10810" i="8"/>
  <c r="M10811" i="8"/>
  <c r="M10812" i="8"/>
  <c r="M10813" i="8"/>
  <c r="M10814" i="8"/>
  <c r="M10815" i="8"/>
  <c r="M10816" i="8"/>
  <c r="M10817" i="8"/>
  <c r="M10818" i="8"/>
  <c r="M10819" i="8"/>
  <c r="M10820" i="8"/>
  <c r="M10821" i="8"/>
  <c r="M10822" i="8"/>
  <c r="M10823" i="8"/>
  <c r="M10824" i="8"/>
  <c r="M10825" i="8"/>
  <c r="M10826" i="8"/>
  <c r="M10827" i="8"/>
  <c r="M10828" i="8"/>
  <c r="M10829" i="8"/>
  <c r="M10830" i="8"/>
  <c r="M10831" i="8"/>
  <c r="M10832" i="8"/>
  <c r="M10833" i="8"/>
  <c r="M10834" i="8"/>
  <c r="M10835" i="8"/>
  <c r="M10836" i="8"/>
  <c r="M10837" i="8"/>
  <c r="M10838" i="8"/>
  <c r="M10839" i="8"/>
  <c r="M10840" i="8"/>
  <c r="M10841" i="8"/>
  <c r="M10842" i="8"/>
  <c r="M10843" i="8"/>
  <c r="M10844" i="8"/>
  <c r="M10845" i="8"/>
  <c r="M10846" i="8"/>
  <c r="M10847" i="8"/>
  <c r="M10848" i="8"/>
  <c r="M10849" i="8"/>
  <c r="M10850" i="8"/>
  <c r="M10851" i="8"/>
  <c r="M10852" i="8"/>
  <c r="M10853" i="8"/>
  <c r="M10854" i="8"/>
  <c r="M10855" i="8"/>
  <c r="M10856" i="8"/>
  <c r="M10857" i="8"/>
  <c r="M10858" i="8"/>
  <c r="M10859" i="8"/>
  <c r="M10860" i="8"/>
  <c r="M10861" i="8"/>
  <c r="M10862" i="8"/>
  <c r="M10863" i="8"/>
  <c r="M10864" i="8"/>
  <c r="M10865" i="8"/>
  <c r="M10866" i="8"/>
  <c r="M10867" i="8"/>
  <c r="M10868" i="8"/>
  <c r="M10869" i="8"/>
  <c r="M10870" i="8"/>
  <c r="M10871" i="8"/>
  <c r="M10872" i="8"/>
  <c r="M10873" i="8"/>
  <c r="M10874" i="8"/>
  <c r="M10875" i="8"/>
  <c r="M10876" i="8"/>
  <c r="M10877" i="8"/>
  <c r="M10878" i="8"/>
  <c r="M10879" i="8"/>
  <c r="M10880" i="8"/>
  <c r="M10881" i="8"/>
  <c r="M10882" i="8"/>
  <c r="M10883" i="8"/>
  <c r="M10884" i="8"/>
  <c r="M10885" i="8"/>
  <c r="M10886" i="8"/>
  <c r="M10887" i="8"/>
  <c r="M10888" i="8"/>
  <c r="M10889" i="8"/>
  <c r="M10890" i="8"/>
  <c r="M10891" i="8"/>
  <c r="M10892" i="8"/>
  <c r="M10893" i="8"/>
  <c r="M10894" i="8"/>
  <c r="M10895" i="8"/>
  <c r="M10896" i="8"/>
  <c r="M10897" i="8"/>
  <c r="M10898" i="8"/>
  <c r="M10899" i="8"/>
  <c r="M10900" i="8"/>
  <c r="M10901" i="8"/>
  <c r="M10902" i="8"/>
  <c r="M10903" i="8"/>
  <c r="M10904" i="8"/>
  <c r="M10905" i="8"/>
  <c r="M10906" i="8"/>
  <c r="M10907" i="8"/>
  <c r="M10908" i="8"/>
  <c r="M10909" i="8"/>
  <c r="M10910" i="8"/>
  <c r="M10911" i="8"/>
  <c r="M10912" i="8"/>
  <c r="M10913" i="8"/>
  <c r="M10914" i="8"/>
  <c r="M10915" i="8"/>
  <c r="M10916" i="8"/>
  <c r="M10917" i="8"/>
  <c r="M10918" i="8"/>
  <c r="M10919" i="8"/>
  <c r="M10920" i="8"/>
  <c r="M10921" i="8"/>
  <c r="M10922" i="8"/>
  <c r="M10923" i="8"/>
  <c r="M10924" i="8"/>
  <c r="M10925" i="8"/>
  <c r="M10926" i="8"/>
  <c r="M10927" i="8"/>
  <c r="M10928" i="8"/>
  <c r="M10929" i="8"/>
  <c r="M10930" i="8"/>
  <c r="M10931" i="8"/>
  <c r="M10932" i="8"/>
  <c r="M10933" i="8"/>
  <c r="M10934" i="8"/>
  <c r="M10935" i="8"/>
  <c r="M10936" i="8"/>
  <c r="M10937" i="8"/>
  <c r="M10938" i="8"/>
  <c r="M10939" i="8"/>
  <c r="M10940" i="8"/>
  <c r="M10941" i="8"/>
  <c r="M10942" i="8"/>
  <c r="M10943" i="8"/>
  <c r="M10944" i="8"/>
  <c r="M10945" i="8"/>
  <c r="M10946" i="8"/>
  <c r="M10947" i="8"/>
  <c r="M10948" i="8"/>
  <c r="M10949" i="8"/>
  <c r="M10950" i="8"/>
  <c r="M10951" i="8"/>
  <c r="M10952" i="8"/>
  <c r="M10953" i="8"/>
  <c r="M10954" i="8"/>
  <c r="M10955" i="8"/>
  <c r="M10956" i="8"/>
  <c r="M10957" i="8"/>
  <c r="M10958" i="8"/>
  <c r="M10959" i="8"/>
  <c r="M10960" i="8"/>
  <c r="M10961" i="8"/>
  <c r="M10962" i="8"/>
  <c r="M10963" i="8"/>
  <c r="M10964" i="8"/>
  <c r="M10965" i="8"/>
  <c r="M10966" i="8"/>
  <c r="M10967" i="8"/>
  <c r="M10968" i="8"/>
  <c r="M10969" i="8"/>
  <c r="M10970" i="8"/>
  <c r="M10971" i="8"/>
  <c r="M10972" i="8"/>
  <c r="M10973" i="8"/>
  <c r="M10974" i="8"/>
  <c r="M10975" i="8"/>
  <c r="M10976" i="8"/>
  <c r="M10977" i="8"/>
  <c r="M10978" i="8"/>
  <c r="M10979" i="8"/>
  <c r="M10980" i="8"/>
  <c r="M10981" i="8"/>
  <c r="M10982" i="8"/>
  <c r="M10983" i="8"/>
  <c r="M10984" i="8"/>
  <c r="M10985" i="8"/>
  <c r="M10986" i="8"/>
  <c r="M10987" i="8"/>
  <c r="M10988" i="8"/>
  <c r="M10989" i="8"/>
  <c r="M10990" i="8"/>
  <c r="M10991" i="8"/>
  <c r="M10992" i="8"/>
  <c r="M10993" i="8"/>
  <c r="M10994" i="8"/>
  <c r="M10995" i="8"/>
  <c r="M10996" i="8"/>
  <c r="M10997" i="8"/>
  <c r="M10998" i="8"/>
  <c r="M10999" i="8"/>
  <c r="M11000" i="8"/>
  <c r="M11001" i="8"/>
  <c r="M11002" i="8"/>
  <c r="M11003" i="8"/>
  <c r="M11004" i="8"/>
  <c r="M11005" i="8"/>
  <c r="M11006" i="8"/>
  <c r="M11007" i="8"/>
  <c r="M11008" i="8"/>
  <c r="M11009" i="8"/>
  <c r="M11010" i="8"/>
  <c r="M11011" i="8"/>
  <c r="M11012" i="8"/>
  <c r="M11013" i="8"/>
  <c r="M11014" i="8"/>
  <c r="M11015" i="8"/>
  <c r="M11016" i="8"/>
  <c r="M11017" i="8"/>
  <c r="M11018" i="8"/>
  <c r="M11019" i="8"/>
  <c r="M11020" i="8"/>
  <c r="M11021" i="8"/>
  <c r="M11022" i="8"/>
  <c r="M11023" i="8"/>
  <c r="M11024" i="8"/>
  <c r="M11025" i="8"/>
  <c r="M11026" i="8"/>
  <c r="M11027" i="8"/>
  <c r="M11028" i="8"/>
  <c r="M11029" i="8"/>
  <c r="M11030" i="8"/>
  <c r="M11031" i="8"/>
  <c r="M11032" i="8"/>
  <c r="M11033" i="8"/>
  <c r="M11034" i="8"/>
  <c r="M11035" i="8"/>
  <c r="M11036" i="8"/>
  <c r="M11037" i="8"/>
  <c r="M11038" i="8"/>
  <c r="M11039" i="8"/>
  <c r="M11040" i="8"/>
  <c r="M11041" i="8"/>
  <c r="M11042" i="8"/>
  <c r="M11043" i="8"/>
  <c r="M11044" i="8"/>
  <c r="M11045" i="8"/>
  <c r="M11046" i="8"/>
  <c r="M11047" i="8"/>
  <c r="M11048" i="8"/>
  <c r="M11049" i="8"/>
  <c r="M11050" i="8"/>
  <c r="M11051" i="8"/>
  <c r="M11052" i="8"/>
  <c r="M11053" i="8"/>
  <c r="M11054" i="8"/>
  <c r="M11055" i="8"/>
  <c r="M11056" i="8"/>
  <c r="M11057" i="8"/>
  <c r="M11058" i="8"/>
  <c r="M11059" i="8"/>
  <c r="M11060" i="8"/>
  <c r="M11061" i="8"/>
  <c r="M11062" i="8"/>
  <c r="M11063" i="8"/>
  <c r="M11064" i="8"/>
  <c r="M11065" i="8"/>
  <c r="M11066" i="8"/>
  <c r="M11067" i="8"/>
  <c r="M11068" i="8"/>
  <c r="M11069" i="8"/>
  <c r="M11070" i="8"/>
  <c r="M11071" i="8"/>
  <c r="M11072" i="8"/>
  <c r="M11073" i="8"/>
  <c r="M11074" i="8"/>
  <c r="M11075" i="8"/>
  <c r="M11076" i="8"/>
  <c r="M11077" i="8"/>
  <c r="M11078" i="8"/>
  <c r="M11079" i="8"/>
  <c r="M11080" i="8"/>
  <c r="M11081" i="8"/>
  <c r="M11082" i="8"/>
  <c r="M11083" i="8"/>
  <c r="M11084" i="8"/>
  <c r="M11085" i="8"/>
  <c r="M11086" i="8"/>
  <c r="M11087" i="8"/>
  <c r="M11088" i="8"/>
  <c r="M11089" i="8"/>
  <c r="M11090" i="8"/>
  <c r="M11091" i="8"/>
  <c r="M11092" i="8"/>
  <c r="M11093" i="8"/>
  <c r="M11094" i="8"/>
  <c r="M11095" i="8"/>
  <c r="M11096" i="8"/>
  <c r="M11097" i="8"/>
  <c r="M11098" i="8"/>
  <c r="M11099" i="8"/>
  <c r="M11100" i="8"/>
  <c r="M11101" i="8"/>
  <c r="M11102" i="8"/>
  <c r="M11103" i="8"/>
  <c r="M11104" i="8"/>
  <c r="M11105" i="8"/>
  <c r="M11106" i="8"/>
  <c r="M11107" i="8"/>
  <c r="M11108" i="8"/>
  <c r="M11109" i="8"/>
  <c r="M11110" i="8"/>
  <c r="M11111" i="8"/>
  <c r="M11112" i="8"/>
  <c r="M11113" i="8"/>
  <c r="M11114" i="8"/>
  <c r="M11115" i="8"/>
  <c r="M11116" i="8"/>
  <c r="M11117" i="8"/>
  <c r="M11118" i="8"/>
  <c r="M11119" i="8"/>
  <c r="M11120" i="8"/>
  <c r="M11121" i="8"/>
  <c r="M11122" i="8"/>
  <c r="M11123" i="8"/>
  <c r="M11124" i="8"/>
  <c r="M11125" i="8"/>
  <c r="M11126" i="8"/>
  <c r="M11127" i="8"/>
  <c r="M11128" i="8"/>
  <c r="M11129" i="8"/>
  <c r="M11130" i="8"/>
  <c r="M11131" i="8"/>
  <c r="M11132" i="8"/>
  <c r="M11133" i="8"/>
  <c r="M11134" i="8"/>
  <c r="M11135" i="8"/>
  <c r="M11136" i="8"/>
  <c r="M11137" i="8"/>
  <c r="M11138" i="8"/>
  <c r="M11139" i="8"/>
  <c r="M11140" i="8"/>
  <c r="M11141" i="8"/>
  <c r="M11142" i="8"/>
  <c r="M11143" i="8"/>
  <c r="M11144" i="8"/>
  <c r="M11145" i="8"/>
  <c r="M11146" i="8"/>
  <c r="M11147" i="8"/>
  <c r="M11148" i="8"/>
  <c r="M11149" i="8"/>
  <c r="M11150" i="8"/>
  <c r="M11151" i="8"/>
  <c r="M11152" i="8"/>
  <c r="M11153" i="8"/>
  <c r="M11154" i="8"/>
  <c r="M11155" i="8"/>
  <c r="M11156" i="8"/>
  <c r="M11157" i="8"/>
  <c r="M11158" i="8"/>
  <c r="M11159" i="8"/>
  <c r="M11160" i="8"/>
  <c r="M11161" i="8"/>
  <c r="M11162" i="8"/>
  <c r="M11163" i="8"/>
  <c r="M11164" i="8"/>
  <c r="M11165" i="8"/>
  <c r="M11166" i="8"/>
  <c r="M11167" i="8"/>
  <c r="M11168" i="8"/>
  <c r="M11169" i="8"/>
  <c r="M11170" i="8"/>
  <c r="M11171" i="8"/>
  <c r="M11172" i="8"/>
  <c r="M11173" i="8"/>
  <c r="M11174" i="8"/>
  <c r="M11175" i="8"/>
  <c r="M11176" i="8"/>
  <c r="M11177" i="8"/>
  <c r="M11178" i="8"/>
  <c r="M11179" i="8"/>
  <c r="M11180" i="8"/>
  <c r="M11181" i="8"/>
  <c r="M11182" i="8"/>
  <c r="M11183" i="8"/>
  <c r="M11184" i="8"/>
  <c r="M11185" i="8"/>
  <c r="M11186" i="8"/>
  <c r="M11187" i="8"/>
  <c r="M11188" i="8"/>
  <c r="M11189" i="8"/>
  <c r="M11190" i="8"/>
  <c r="M11191" i="8"/>
  <c r="M11192" i="8"/>
  <c r="M11193" i="8"/>
  <c r="M11194" i="8"/>
  <c r="M11195" i="8"/>
  <c r="M11196" i="8"/>
  <c r="M11197" i="8"/>
  <c r="M11198" i="8"/>
  <c r="M11199" i="8"/>
  <c r="M11200" i="8"/>
  <c r="M11201" i="8"/>
  <c r="M11202" i="8"/>
  <c r="M11203" i="8"/>
  <c r="M11204" i="8"/>
  <c r="M11205" i="8"/>
  <c r="M11206" i="8"/>
  <c r="M11207" i="8"/>
  <c r="M11208" i="8"/>
  <c r="M11209" i="8"/>
  <c r="M11210" i="8"/>
  <c r="M11211" i="8"/>
  <c r="M11212" i="8"/>
  <c r="M11213" i="8"/>
  <c r="M11214" i="8"/>
  <c r="M11215" i="8"/>
  <c r="M11216" i="8"/>
  <c r="M11217" i="8"/>
  <c r="M11218" i="8"/>
  <c r="M11219" i="8"/>
  <c r="M11220" i="8"/>
  <c r="M11221" i="8"/>
  <c r="M11222" i="8"/>
  <c r="M11223" i="8"/>
  <c r="M11224" i="8"/>
  <c r="M11225" i="8"/>
  <c r="M11226" i="8"/>
  <c r="M11227" i="8"/>
  <c r="M11228" i="8"/>
  <c r="M11229" i="8"/>
  <c r="M11230" i="8"/>
  <c r="M11231" i="8"/>
  <c r="M11232" i="8"/>
  <c r="M11233" i="8"/>
  <c r="M11234" i="8"/>
  <c r="M11235" i="8"/>
  <c r="M11236" i="8"/>
  <c r="M11237" i="8"/>
  <c r="M11238" i="8"/>
  <c r="M11239" i="8"/>
  <c r="M11240" i="8"/>
  <c r="M11241" i="8"/>
  <c r="M11242" i="8"/>
  <c r="M11243" i="8"/>
  <c r="M11244" i="8"/>
  <c r="M11245" i="8"/>
  <c r="M11246" i="8"/>
  <c r="M11247" i="8"/>
  <c r="M11248" i="8"/>
  <c r="M11249" i="8"/>
  <c r="M11250" i="8"/>
  <c r="M11251" i="8"/>
  <c r="M11252" i="8"/>
  <c r="M11253" i="8"/>
  <c r="M11254" i="8"/>
  <c r="M11255" i="8"/>
  <c r="M11256" i="8"/>
  <c r="M11257" i="8"/>
  <c r="M11258" i="8"/>
  <c r="M11259" i="8"/>
  <c r="M11260" i="8"/>
  <c r="M11261" i="8"/>
  <c r="M11262" i="8"/>
  <c r="M11263" i="8"/>
  <c r="M11264" i="8"/>
  <c r="M11265" i="8"/>
  <c r="M11266" i="8"/>
  <c r="M11267" i="8"/>
  <c r="M11268" i="8"/>
  <c r="M11269" i="8"/>
  <c r="M11270" i="8"/>
  <c r="M11271" i="8"/>
  <c r="M11272" i="8"/>
  <c r="M11273" i="8"/>
  <c r="M11274" i="8"/>
  <c r="M11275" i="8"/>
  <c r="M11276" i="8"/>
  <c r="M11277" i="8"/>
  <c r="M11278" i="8"/>
  <c r="M11279" i="8"/>
  <c r="M11280" i="8"/>
  <c r="M11281" i="8"/>
  <c r="M11282" i="8"/>
  <c r="M11283" i="8"/>
  <c r="M11284" i="8"/>
  <c r="M11285" i="8"/>
  <c r="M11286" i="8"/>
  <c r="M11287" i="8"/>
  <c r="M11288" i="8"/>
  <c r="M11289" i="8"/>
  <c r="M11290" i="8"/>
  <c r="M11291" i="8"/>
  <c r="M11292" i="8"/>
  <c r="M11293" i="8"/>
  <c r="M11294" i="8"/>
  <c r="M11295" i="8"/>
  <c r="M11296" i="8"/>
  <c r="M11297" i="8"/>
  <c r="M11298" i="8"/>
  <c r="M11299" i="8"/>
  <c r="M11300" i="8"/>
  <c r="M11301" i="8"/>
  <c r="M11302" i="8"/>
  <c r="M11303" i="8"/>
  <c r="M11304" i="8"/>
  <c r="M11305" i="8"/>
  <c r="M11306" i="8"/>
  <c r="M11307" i="8"/>
  <c r="M11308" i="8"/>
  <c r="M11309" i="8"/>
  <c r="M11310" i="8"/>
  <c r="M11311" i="8"/>
  <c r="M11312" i="8"/>
  <c r="M11313" i="8"/>
  <c r="M11314" i="8"/>
  <c r="M11315" i="8"/>
  <c r="M11316" i="8"/>
  <c r="M11317" i="8"/>
  <c r="M11318" i="8"/>
  <c r="M11319" i="8"/>
  <c r="M11320" i="8"/>
  <c r="M11321" i="8"/>
  <c r="M11322" i="8"/>
  <c r="M11323" i="8"/>
  <c r="M11324" i="8"/>
  <c r="M11325" i="8"/>
  <c r="M11326" i="8"/>
  <c r="M11327" i="8"/>
  <c r="M11328" i="8"/>
  <c r="M11329" i="8"/>
  <c r="M11330" i="8"/>
  <c r="M11331" i="8"/>
  <c r="M11332" i="8"/>
  <c r="M11333" i="8"/>
  <c r="M11334" i="8"/>
  <c r="M11335" i="8"/>
  <c r="M11336" i="8"/>
  <c r="M11337" i="8"/>
  <c r="M11338" i="8"/>
  <c r="M11339" i="8"/>
  <c r="M11340" i="8"/>
  <c r="M11341" i="8"/>
  <c r="M11342" i="8"/>
  <c r="M11343" i="8"/>
  <c r="M11344" i="8"/>
  <c r="M11345" i="8"/>
  <c r="M11346" i="8"/>
  <c r="M11347" i="8"/>
  <c r="M11348" i="8"/>
  <c r="M11349" i="8"/>
  <c r="M11350" i="8"/>
  <c r="M11351" i="8"/>
  <c r="M11352" i="8"/>
  <c r="M11353" i="8"/>
  <c r="M11354" i="8"/>
  <c r="M11355" i="8"/>
  <c r="M11356" i="8"/>
  <c r="M11357" i="8"/>
  <c r="M11358" i="8"/>
  <c r="M11359" i="8"/>
  <c r="M11360" i="8"/>
  <c r="M11361" i="8"/>
  <c r="M11362" i="8"/>
  <c r="M11363" i="8"/>
  <c r="M11364" i="8"/>
  <c r="M11365" i="8"/>
  <c r="M11366" i="8"/>
  <c r="M11367" i="8"/>
  <c r="M11368" i="8"/>
  <c r="M11369" i="8"/>
  <c r="M11370" i="8"/>
  <c r="M11371" i="8"/>
  <c r="M11372" i="8"/>
  <c r="M11373" i="8"/>
  <c r="M11374" i="8"/>
  <c r="M11375" i="8"/>
  <c r="M11376" i="8"/>
  <c r="M11377" i="8"/>
  <c r="M11378" i="8"/>
  <c r="M11379" i="8"/>
  <c r="M11380" i="8"/>
  <c r="M11381" i="8"/>
  <c r="M11382" i="8"/>
  <c r="M11383" i="8"/>
  <c r="M11384" i="8"/>
  <c r="M11385" i="8"/>
  <c r="M11386" i="8"/>
  <c r="M11387" i="8"/>
  <c r="M11388" i="8"/>
  <c r="M11389" i="8"/>
  <c r="M11390" i="8"/>
  <c r="M11391" i="8"/>
  <c r="M11392" i="8"/>
  <c r="M11393" i="8"/>
  <c r="M11394" i="8"/>
  <c r="M11395" i="8"/>
  <c r="M11396" i="8"/>
  <c r="M11397" i="8"/>
  <c r="M11398" i="8"/>
  <c r="M11399" i="8"/>
  <c r="M11400" i="8"/>
  <c r="M11401" i="8"/>
  <c r="M11402" i="8"/>
  <c r="M11403" i="8"/>
  <c r="M11404" i="8"/>
  <c r="M11405" i="8"/>
  <c r="M11406" i="8"/>
  <c r="M11407" i="8"/>
  <c r="M11408" i="8"/>
  <c r="M11409" i="8"/>
  <c r="M11410" i="8"/>
  <c r="M11411" i="8"/>
  <c r="M11412" i="8"/>
  <c r="M11413" i="8"/>
  <c r="M11414" i="8"/>
  <c r="M11415" i="8"/>
  <c r="M11416" i="8"/>
  <c r="M11417" i="8"/>
  <c r="M11418" i="8"/>
  <c r="M11419" i="8"/>
  <c r="M11420" i="8"/>
  <c r="M11421" i="8"/>
  <c r="M11422" i="8"/>
  <c r="M11423" i="8"/>
  <c r="M11424" i="8"/>
  <c r="M11425" i="8"/>
  <c r="M11426" i="8"/>
  <c r="M11427" i="8"/>
  <c r="M11428" i="8"/>
  <c r="M11429" i="8"/>
  <c r="M11430" i="8"/>
  <c r="M11431" i="8"/>
  <c r="M11432" i="8"/>
  <c r="M11433" i="8"/>
  <c r="M11434" i="8"/>
  <c r="M11435" i="8"/>
  <c r="M11436" i="8"/>
  <c r="M11437" i="8"/>
  <c r="M11438" i="8"/>
  <c r="M11439" i="8"/>
  <c r="M11440" i="8"/>
  <c r="M11441" i="8"/>
  <c r="M11442" i="8"/>
  <c r="M11443" i="8"/>
  <c r="M11444" i="8"/>
  <c r="M11445" i="8"/>
  <c r="M11446" i="8"/>
  <c r="M11447" i="8"/>
  <c r="M11448" i="8"/>
  <c r="M11449" i="8"/>
  <c r="M11450" i="8"/>
  <c r="M11451" i="8"/>
  <c r="M11452" i="8"/>
  <c r="M11453" i="8"/>
  <c r="M11454" i="8"/>
  <c r="M11455" i="8"/>
  <c r="M11456" i="8"/>
  <c r="M11457" i="8"/>
  <c r="M11458" i="8"/>
  <c r="M11459" i="8"/>
  <c r="M11460" i="8"/>
  <c r="M11461" i="8"/>
  <c r="M11462" i="8"/>
  <c r="M11463" i="8"/>
  <c r="M11464" i="8"/>
  <c r="M11465" i="8"/>
  <c r="M11466" i="8"/>
  <c r="M11467" i="8"/>
  <c r="M11468" i="8"/>
  <c r="M11469" i="8"/>
  <c r="M11470" i="8"/>
  <c r="M11471" i="8"/>
  <c r="M11472" i="8"/>
  <c r="M11473" i="8"/>
  <c r="M11474" i="8"/>
  <c r="M11475" i="8"/>
  <c r="M11476" i="8"/>
  <c r="M11477" i="8"/>
  <c r="M11478" i="8"/>
  <c r="M11479" i="8"/>
  <c r="M11480" i="8"/>
  <c r="M11481" i="8"/>
  <c r="M11482" i="8"/>
  <c r="M11483" i="8"/>
  <c r="M11484" i="8"/>
  <c r="M11485" i="8"/>
  <c r="M11486" i="8"/>
  <c r="M11487" i="8"/>
  <c r="M11488" i="8"/>
  <c r="M11489" i="8"/>
  <c r="M11490" i="8"/>
  <c r="M11491" i="8"/>
  <c r="M11492" i="8"/>
  <c r="M11493" i="8"/>
  <c r="M11494" i="8"/>
  <c r="M11495" i="8"/>
  <c r="M11496" i="8"/>
  <c r="M11497" i="8"/>
  <c r="M11498" i="8"/>
  <c r="M11499" i="8"/>
  <c r="M11500" i="8"/>
  <c r="M11501" i="8"/>
  <c r="M11502" i="8"/>
  <c r="M11503" i="8"/>
  <c r="M11504" i="8"/>
  <c r="M11505" i="8"/>
  <c r="M11506" i="8"/>
  <c r="M11507" i="8"/>
  <c r="M11508" i="8"/>
  <c r="M11509" i="8"/>
  <c r="M11510" i="8"/>
  <c r="M11511" i="8"/>
  <c r="M11512" i="8"/>
  <c r="M11513" i="8"/>
  <c r="M11514" i="8"/>
  <c r="M11515" i="8"/>
  <c r="M11516" i="8"/>
  <c r="M11517" i="8"/>
  <c r="M11518" i="8"/>
  <c r="M11519" i="8"/>
  <c r="M11520" i="8"/>
  <c r="M11521" i="8"/>
  <c r="M11522" i="8"/>
  <c r="M11523" i="8"/>
  <c r="M11524" i="8"/>
  <c r="M11525" i="8"/>
  <c r="M11526" i="8"/>
  <c r="M11527" i="8"/>
  <c r="M11528" i="8"/>
  <c r="M11529" i="8"/>
  <c r="M11530" i="8"/>
  <c r="M11531" i="8"/>
  <c r="M11532" i="8"/>
  <c r="M11533" i="8"/>
  <c r="M11534" i="8"/>
  <c r="M11535" i="8"/>
  <c r="M11536" i="8"/>
  <c r="M11537" i="8"/>
  <c r="M11538" i="8"/>
  <c r="M11539" i="8"/>
  <c r="M11540" i="8"/>
  <c r="M11541" i="8"/>
  <c r="M11542" i="8"/>
  <c r="M11543" i="8"/>
  <c r="M11544" i="8"/>
  <c r="M11545" i="8"/>
  <c r="M11546" i="8"/>
  <c r="M11547" i="8"/>
  <c r="M11548" i="8"/>
  <c r="M11549" i="8"/>
  <c r="M11550" i="8"/>
  <c r="M11551" i="8"/>
  <c r="M11552" i="8"/>
  <c r="M11553" i="8"/>
  <c r="M11554" i="8"/>
  <c r="M11555" i="8"/>
  <c r="M11556" i="8"/>
  <c r="M11557" i="8"/>
  <c r="M11558" i="8"/>
  <c r="M11559" i="8"/>
  <c r="M11560" i="8"/>
  <c r="M11561" i="8"/>
  <c r="M11562" i="8"/>
  <c r="M11563" i="8"/>
  <c r="M11564" i="8"/>
  <c r="M11565" i="8"/>
  <c r="M11566" i="8"/>
  <c r="M11567" i="8"/>
  <c r="M11568" i="8"/>
  <c r="M11569" i="8"/>
  <c r="M11570" i="8"/>
  <c r="M11571" i="8"/>
  <c r="M11572" i="8"/>
  <c r="M11573" i="8"/>
  <c r="M11574" i="8"/>
  <c r="M11575" i="8"/>
  <c r="M11576" i="8"/>
  <c r="M11577" i="8"/>
  <c r="M11578" i="8"/>
  <c r="M11579" i="8"/>
  <c r="M11580" i="8"/>
  <c r="M11581" i="8"/>
  <c r="M11582" i="8"/>
  <c r="M11583" i="8"/>
  <c r="M11584" i="8"/>
  <c r="M11585" i="8"/>
  <c r="M11586" i="8"/>
  <c r="M11587" i="8"/>
  <c r="M11588" i="8"/>
  <c r="M11589" i="8"/>
  <c r="M11590" i="8"/>
  <c r="M11591" i="8"/>
  <c r="M11592" i="8"/>
  <c r="M11593" i="8"/>
  <c r="M11594" i="8"/>
  <c r="M11595" i="8"/>
  <c r="M11596" i="8"/>
  <c r="M11597" i="8"/>
  <c r="M11598" i="8"/>
  <c r="M11599" i="8"/>
  <c r="M11600" i="8"/>
  <c r="M11601" i="8"/>
  <c r="M11602" i="8"/>
  <c r="M11603" i="8"/>
  <c r="M11604" i="8"/>
  <c r="M11605" i="8"/>
  <c r="M11606" i="8"/>
  <c r="M11607" i="8"/>
  <c r="M11608" i="8"/>
  <c r="M11609" i="8"/>
  <c r="M11610" i="8"/>
  <c r="M11611" i="8"/>
  <c r="M11612" i="8"/>
  <c r="M11613" i="8"/>
  <c r="M11614" i="8"/>
  <c r="M11615" i="8"/>
  <c r="M11616" i="8"/>
  <c r="M11617" i="8"/>
  <c r="M11618" i="8"/>
  <c r="M11619" i="8"/>
  <c r="M11620" i="8"/>
  <c r="M11621" i="8"/>
  <c r="M11622" i="8"/>
  <c r="M11623" i="8"/>
  <c r="M11624" i="8"/>
  <c r="M11625" i="8"/>
  <c r="M11626" i="8"/>
  <c r="M11627" i="8"/>
  <c r="M11628" i="8"/>
  <c r="M11629" i="8"/>
  <c r="M11630" i="8"/>
  <c r="M11631" i="8"/>
  <c r="M11632" i="8"/>
  <c r="M11633" i="8"/>
  <c r="M11634" i="8"/>
  <c r="M11635" i="8"/>
  <c r="M11636" i="8"/>
  <c r="M11637" i="8"/>
  <c r="M11638" i="8"/>
  <c r="M11639" i="8"/>
  <c r="M11640" i="8"/>
  <c r="M11641" i="8"/>
  <c r="M11642" i="8"/>
  <c r="M11643" i="8"/>
  <c r="M11644" i="8"/>
  <c r="M11645" i="8"/>
  <c r="M11646" i="8"/>
  <c r="M11647" i="8"/>
  <c r="M11648" i="8"/>
  <c r="M11649" i="8"/>
  <c r="M11650" i="8"/>
  <c r="M11651" i="8"/>
  <c r="M11652" i="8"/>
  <c r="M11653" i="8"/>
  <c r="M11654" i="8"/>
  <c r="M11655" i="8"/>
  <c r="M11656" i="8"/>
  <c r="M11657" i="8"/>
  <c r="M11658" i="8"/>
  <c r="M11659" i="8"/>
  <c r="M11660" i="8"/>
  <c r="M11661" i="8"/>
  <c r="M11662" i="8"/>
  <c r="M11663" i="8"/>
  <c r="M11664" i="8"/>
  <c r="M11665" i="8"/>
  <c r="M11666" i="8"/>
  <c r="M11667" i="8"/>
  <c r="M11668" i="8"/>
  <c r="M11669" i="8"/>
  <c r="M11670" i="8"/>
  <c r="M11671" i="8"/>
  <c r="M11672" i="8"/>
  <c r="M11673" i="8"/>
  <c r="M11674" i="8"/>
  <c r="M11675" i="8"/>
  <c r="M11676" i="8"/>
  <c r="M11677" i="8"/>
  <c r="M11678" i="8"/>
  <c r="M11679" i="8"/>
  <c r="M11680" i="8"/>
  <c r="M11681" i="8"/>
  <c r="M11682" i="8"/>
  <c r="M11683" i="8"/>
  <c r="M11684" i="8"/>
  <c r="M11685" i="8"/>
  <c r="M11686" i="8"/>
  <c r="M11687" i="8"/>
  <c r="M11688" i="8"/>
  <c r="M11689" i="8"/>
  <c r="M11690" i="8"/>
  <c r="M11691" i="8"/>
  <c r="M11692" i="8"/>
  <c r="M11693" i="8"/>
  <c r="M11694" i="8"/>
  <c r="M11695" i="8"/>
  <c r="M11696" i="8"/>
  <c r="M11697" i="8"/>
  <c r="M11698" i="8"/>
  <c r="M11699" i="8"/>
  <c r="M11700" i="8"/>
  <c r="M11701" i="8"/>
  <c r="M11702" i="8"/>
  <c r="M11703" i="8"/>
  <c r="M11704" i="8"/>
  <c r="M11705" i="8"/>
  <c r="M11706" i="8"/>
  <c r="M11707" i="8"/>
  <c r="M11708" i="8"/>
  <c r="M11709" i="8"/>
  <c r="M11710" i="8"/>
  <c r="M11711" i="8"/>
  <c r="M11712" i="8"/>
  <c r="M11713" i="8"/>
  <c r="M11714" i="8"/>
  <c r="M11715" i="8"/>
  <c r="M11716" i="8"/>
  <c r="M11717" i="8"/>
  <c r="M11718" i="8"/>
  <c r="M11719" i="8"/>
  <c r="M11720" i="8"/>
  <c r="M11721" i="8"/>
  <c r="M11722" i="8"/>
  <c r="M11723" i="8"/>
  <c r="M11724" i="8"/>
  <c r="M11725" i="8"/>
  <c r="M11726" i="8"/>
  <c r="M11727" i="8"/>
  <c r="M11728" i="8"/>
  <c r="M11729" i="8"/>
  <c r="M11730" i="8"/>
  <c r="M11731" i="8"/>
  <c r="M11732" i="8"/>
  <c r="M11733" i="8"/>
  <c r="M11734" i="8"/>
  <c r="M11735" i="8"/>
  <c r="M11736" i="8"/>
  <c r="M11737" i="8"/>
  <c r="M11738" i="8"/>
  <c r="M11739" i="8"/>
  <c r="M11740" i="8"/>
  <c r="M11741" i="8"/>
  <c r="M11742" i="8"/>
  <c r="M11743" i="8"/>
  <c r="M11744" i="8"/>
  <c r="M11745" i="8"/>
  <c r="M11746" i="8"/>
  <c r="M11747" i="8"/>
  <c r="M11748" i="8"/>
  <c r="M11749" i="8"/>
  <c r="M11750" i="8"/>
  <c r="M11751" i="8"/>
  <c r="M11752" i="8"/>
  <c r="M11753" i="8"/>
  <c r="M11754" i="8"/>
  <c r="M11755" i="8"/>
  <c r="M11756" i="8"/>
  <c r="M11757" i="8"/>
  <c r="M11758" i="8"/>
  <c r="M11759" i="8"/>
  <c r="M11760" i="8"/>
  <c r="M11761" i="8"/>
  <c r="M11762" i="8"/>
  <c r="M11763" i="8"/>
  <c r="M11764" i="8"/>
  <c r="M11765" i="8"/>
  <c r="M11766" i="8"/>
  <c r="M11767" i="8"/>
  <c r="M11768" i="8"/>
  <c r="M11769" i="8"/>
  <c r="M11770" i="8"/>
  <c r="M11771" i="8"/>
  <c r="M11772" i="8"/>
  <c r="M11773" i="8"/>
  <c r="M11774" i="8"/>
  <c r="M11775" i="8"/>
  <c r="M11776" i="8"/>
  <c r="M11777" i="8"/>
  <c r="M11778" i="8"/>
  <c r="M11779" i="8"/>
  <c r="M11780" i="8"/>
  <c r="M11781" i="8"/>
  <c r="M11782" i="8"/>
  <c r="M11783" i="8"/>
  <c r="M11784" i="8"/>
  <c r="M11785" i="8"/>
  <c r="M11786" i="8"/>
  <c r="M11787" i="8"/>
  <c r="M11788" i="8"/>
  <c r="M11789" i="8"/>
  <c r="M11790" i="8"/>
  <c r="M11791" i="8"/>
  <c r="M11792" i="8"/>
  <c r="M11793" i="8"/>
  <c r="M11794" i="8"/>
  <c r="M11795" i="8"/>
  <c r="M11796" i="8"/>
  <c r="M11797" i="8"/>
  <c r="M11798" i="8"/>
  <c r="M11799" i="8"/>
  <c r="M11800" i="8"/>
  <c r="M11801" i="8"/>
  <c r="M11802" i="8"/>
  <c r="M11803" i="8"/>
  <c r="M11804" i="8"/>
  <c r="M11805" i="8"/>
  <c r="M11806" i="8"/>
  <c r="M11807" i="8"/>
  <c r="M11808" i="8"/>
  <c r="M11809" i="8"/>
  <c r="M11810" i="8"/>
  <c r="M11811" i="8"/>
  <c r="M11812" i="8"/>
  <c r="M11813" i="8"/>
  <c r="M11814" i="8"/>
  <c r="M11815" i="8"/>
  <c r="M11816" i="8"/>
  <c r="M11817" i="8"/>
  <c r="M11818" i="8"/>
  <c r="M11819" i="8"/>
  <c r="M11820" i="8"/>
  <c r="M11821" i="8"/>
  <c r="M11822" i="8"/>
  <c r="M11823" i="8"/>
  <c r="M11824" i="8"/>
  <c r="M11825" i="8"/>
  <c r="M11826" i="8"/>
  <c r="M11827" i="8"/>
  <c r="M11828" i="8"/>
  <c r="M11829" i="8"/>
  <c r="M11830" i="8"/>
  <c r="M11831" i="8"/>
  <c r="M11832" i="8"/>
  <c r="M11833" i="8"/>
  <c r="M11834" i="8"/>
  <c r="M11835" i="8"/>
  <c r="M11836" i="8"/>
  <c r="M11837" i="8"/>
  <c r="M11838" i="8"/>
  <c r="M11839" i="8"/>
  <c r="M11840" i="8"/>
  <c r="M11841" i="8"/>
  <c r="M11842" i="8"/>
  <c r="M11843" i="8"/>
  <c r="M11844" i="8"/>
  <c r="M11845" i="8"/>
  <c r="M11846" i="8"/>
  <c r="M11847" i="8"/>
  <c r="M11848" i="8"/>
  <c r="M11849" i="8"/>
  <c r="M11850" i="8"/>
  <c r="M11851" i="8"/>
  <c r="M11852" i="8"/>
  <c r="M11853" i="8"/>
  <c r="M11854" i="8"/>
  <c r="M11855" i="8"/>
  <c r="M11856" i="8"/>
  <c r="M11857" i="8"/>
  <c r="M11858" i="8"/>
  <c r="M11859" i="8"/>
  <c r="M11860" i="8"/>
  <c r="M11861" i="8"/>
  <c r="M11862" i="8"/>
  <c r="M11863" i="8"/>
  <c r="M11864" i="8"/>
  <c r="M11865" i="8"/>
  <c r="M11866" i="8"/>
  <c r="M11867" i="8"/>
  <c r="M11868" i="8"/>
  <c r="M11869" i="8"/>
  <c r="M11870" i="8"/>
  <c r="M11871" i="8"/>
  <c r="M11872" i="8"/>
  <c r="M11873" i="8"/>
  <c r="M11874" i="8"/>
  <c r="M11875" i="8"/>
  <c r="M11876" i="8"/>
  <c r="M11877" i="8"/>
  <c r="M11878" i="8"/>
  <c r="M11879" i="8"/>
  <c r="M11880" i="8"/>
  <c r="M11881" i="8"/>
  <c r="M11882" i="8"/>
  <c r="M11883" i="8"/>
  <c r="M11884" i="8"/>
  <c r="M11885" i="8"/>
  <c r="M11886" i="8"/>
  <c r="M11887" i="8"/>
  <c r="M11888" i="8"/>
  <c r="M11889" i="8"/>
  <c r="M11890" i="8"/>
  <c r="M11891" i="8"/>
  <c r="M11892" i="8"/>
  <c r="M11893" i="8"/>
  <c r="M11894" i="8"/>
  <c r="M11895" i="8"/>
  <c r="M11896" i="8"/>
  <c r="M11897" i="8"/>
  <c r="M11898" i="8"/>
  <c r="M11899" i="8"/>
  <c r="M11900" i="8"/>
  <c r="M11901" i="8"/>
  <c r="M11902" i="8"/>
  <c r="M11903" i="8"/>
  <c r="M11904" i="8"/>
  <c r="M11905" i="8"/>
  <c r="M11906" i="8"/>
  <c r="M11907" i="8"/>
  <c r="M11908" i="8"/>
  <c r="M11909" i="8"/>
  <c r="M11910" i="8"/>
  <c r="M11911" i="8"/>
  <c r="M11912" i="8"/>
  <c r="M11913" i="8"/>
  <c r="M11914" i="8"/>
  <c r="M11915" i="8"/>
  <c r="M11916" i="8"/>
  <c r="M11917" i="8"/>
  <c r="M11918" i="8"/>
  <c r="M11919" i="8"/>
  <c r="M11920" i="8"/>
  <c r="M11921" i="8"/>
  <c r="M11922" i="8"/>
  <c r="M11923" i="8"/>
  <c r="M11924" i="8"/>
  <c r="M11925" i="8"/>
  <c r="M11926" i="8"/>
  <c r="M11927" i="8"/>
  <c r="M11928" i="8"/>
  <c r="M11929" i="8"/>
  <c r="M11930" i="8"/>
  <c r="M11931" i="8"/>
  <c r="M11932" i="8"/>
  <c r="M11933" i="8"/>
  <c r="M11934" i="8"/>
  <c r="M11935" i="8"/>
  <c r="M11936" i="8"/>
  <c r="M11937" i="8"/>
  <c r="M11938" i="8"/>
  <c r="M11939" i="8"/>
  <c r="M11940" i="8"/>
  <c r="M11941" i="8"/>
  <c r="M11942" i="8"/>
  <c r="M11943" i="8"/>
  <c r="M11944" i="8"/>
  <c r="M11945" i="8"/>
  <c r="M11946" i="8"/>
  <c r="M11947" i="8"/>
  <c r="M11948" i="8"/>
  <c r="M11949" i="8"/>
  <c r="M11950" i="8"/>
  <c r="M11951" i="8"/>
  <c r="M11952" i="8"/>
  <c r="M11953" i="8"/>
  <c r="M11954" i="8"/>
  <c r="M11955" i="8"/>
  <c r="M11956" i="8"/>
  <c r="M11957" i="8"/>
  <c r="M11958" i="8"/>
  <c r="M11959" i="8"/>
  <c r="M11960" i="8"/>
  <c r="M11961" i="8"/>
  <c r="M11962" i="8"/>
  <c r="M11963" i="8"/>
  <c r="M11964" i="8"/>
  <c r="M11965" i="8"/>
  <c r="M11966" i="8"/>
  <c r="M11967" i="8"/>
  <c r="M11968" i="8"/>
  <c r="M11969" i="8"/>
  <c r="M11970" i="8"/>
  <c r="M11971" i="8"/>
  <c r="M11972" i="8"/>
  <c r="M11973" i="8"/>
  <c r="M11974" i="8"/>
  <c r="M11975" i="8"/>
  <c r="M11976" i="8"/>
  <c r="M11977" i="8"/>
  <c r="M11978" i="8"/>
  <c r="M11979" i="8"/>
  <c r="M11980" i="8"/>
  <c r="M11981" i="8"/>
  <c r="M11982" i="8"/>
  <c r="M11983" i="8"/>
  <c r="M11984" i="8"/>
  <c r="M11985" i="8"/>
  <c r="M11986" i="8"/>
  <c r="M11987" i="8"/>
  <c r="M11988" i="8"/>
  <c r="M11989" i="8"/>
  <c r="M11990" i="8"/>
  <c r="M11991" i="8"/>
  <c r="M11992" i="8"/>
  <c r="M11993" i="8"/>
  <c r="M11994" i="8"/>
  <c r="M11995" i="8"/>
  <c r="M11996" i="8"/>
  <c r="M11997" i="8"/>
  <c r="M11998" i="8"/>
  <c r="M11999" i="8"/>
  <c r="M12000" i="8"/>
  <c r="M12001" i="8"/>
  <c r="M12002" i="8"/>
  <c r="M12003" i="8"/>
  <c r="M12004" i="8"/>
  <c r="M12005" i="8"/>
  <c r="M12006" i="8"/>
  <c r="M12007" i="8"/>
  <c r="M12008" i="8"/>
  <c r="M12009" i="8"/>
  <c r="M12010" i="8"/>
  <c r="M12011" i="8"/>
  <c r="M12012" i="8"/>
  <c r="M12013" i="8"/>
  <c r="M12014" i="8"/>
  <c r="M12015" i="8"/>
  <c r="M12016" i="8"/>
  <c r="M12017" i="8"/>
  <c r="M12018" i="8"/>
  <c r="M12019" i="8"/>
  <c r="M12020" i="8"/>
  <c r="M12021" i="8"/>
  <c r="M12022" i="8"/>
  <c r="M12023" i="8"/>
  <c r="M12024" i="8"/>
  <c r="M12025" i="8"/>
  <c r="M12026" i="8"/>
  <c r="M12027" i="8"/>
  <c r="M12028" i="8"/>
  <c r="M12029" i="8"/>
  <c r="M12030" i="8"/>
  <c r="M12031" i="8"/>
  <c r="M12032" i="8"/>
  <c r="M12033" i="8"/>
  <c r="M12034" i="8"/>
  <c r="M12035" i="8"/>
  <c r="M12036" i="8"/>
  <c r="M12037" i="8"/>
  <c r="M12038" i="8"/>
  <c r="M12039" i="8"/>
  <c r="M12040" i="8"/>
  <c r="M12041" i="8"/>
  <c r="M12042" i="8"/>
  <c r="M12043" i="8"/>
  <c r="M12044" i="8"/>
  <c r="M12045" i="8"/>
  <c r="M12046" i="8"/>
  <c r="M12047" i="8"/>
  <c r="M12048" i="8"/>
  <c r="M12049" i="8"/>
  <c r="M12050" i="8"/>
  <c r="M12051" i="8"/>
  <c r="M12052" i="8"/>
  <c r="M12053" i="8"/>
  <c r="M12054" i="8"/>
  <c r="M12055" i="8"/>
  <c r="M12056" i="8"/>
  <c r="M12057" i="8"/>
  <c r="M12058" i="8"/>
  <c r="M12059" i="8"/>
  <c r="M12060" i="8"/>
  <c r="M12061" i="8"/>
  <c r="M12062" i="8"/>
  <c r="M12063" i="8"/>
  <c r="M12064" i="8"/>
  <c r="M12065" i="8"/>
  <c r="M12066" i="8"/>
  <c r="M12067" i="8"/>
  <c r="M12068" i="8"/>
  <c r="M12069" i="8"/>
  <c r="M12070" i="8"/>
  <c r="M12071" i="8"/>
  <c r="M12072" i="8"/>
  <c r="M12073" i="8"/>
  <c r="M12074" i="8"/>
  <c r="M12075" i="8"/>
  <c r="M12076" i="8"/>
  <c r="M12077" i="8"/>
  <c r="M12078" i="8"/>
  <c r="M12079" i="8"/>
  <c r="M12080" i="8"/>
  <c r="M12081" i="8"/>
  <c r="M12082" i="8"/>
  <c r="M12083" i="8"/>
  <c r="M12084" i="8"/>
  <c r="M12085" i="8"/>
  <c r="M12086" i="8"/>
  <c r="M12087" i="8"/>
  <c r="M12088" i="8"/>
  <c r="M12089" i="8"/>
  <c r="M12090" i="8"/>
  <c r="M12091" i="8"/>
  <c r="M12092" i="8"/>
  <c r="M12093" i="8"/>
  <c r="M12094" i="8"/>
  <c r="M12095" i="8"/>
  <c r="M12096" i="8"/>
  <c r="M12097" i="8"/>
  <c r="M12098" i="8"/>
  <c r="M12099" i="8"/>
  <c r="M12100" i="8"/>
  <c r="M12101" i="8"/>
  <c r="M12102" i="8"/>
  <c r="M12103" i="8"/>
  <c r="M12104" i="8"/>
  <c r="M12105" i="8"/>
  <c r="M12106" i="8"/>
  <c r="M12107" i="8"/>
  <c r="M12108" i="8"/>
  <c r="M12109" i="8"/>
  <c r="M12110" i="8"/>
  <c r="M12111" i="8"/>
  <c r="M12112" i="8"/>
  <c r="M12113" i="8"/>
  <c r="M12114" i="8"/>
  <c r="M12115" i="8"/>
  <c r="M12116" i="8"/>
  <c r="M12117" i="8"/>
  <c r="M12118" i="8"/>
  <c r="M12119" i="8"/>
  <c r="M12120" i="8"/>
  <c r="M12121" i="8"/>
  <c r="M12122" i="8"/>
  <c r="M12123" i="8"/>
  <c r="M12124" i="8"/>
  <c r="M12125" i="8"/>
  <c r="M12126" i="8"/>
  <c r="M12127" i="8"/>
  <c r="M12128" i="8"/>
  <c r="M12129" i="8"/>
  <c r="M12130" i="8"/>
  <c r="M12131" i="8"/>
  <c r="M12132" i="8"/>
  <c r="M12133" i="8"/>
  <c r="M12134" i="8"/>
  <c r="M12135" i="8"/>
  <c r="M12136" i="8"/>
  <c r="M12137" i="8"/>
  <c r="M12138" i="8"/>
  <c r="M12139" i="8"/>
  <c r="M12140" i="8"/>
  <c r="M12141" i="8"/>
  <c r="M12142" i="8"/>
  <c r="M12143" i="8"/>
  <c r="M12144" i="8"/>
  <c r="M12145" i="8"/>
  <c r="M12146" i="8"/>
  <c r="M12147" i="8"/>
  <c r="M12148" i="8"/>
  <c r="M12149" i="8"/>
  <c r="M12150" i="8"/>
  <c r="M12151" i="8"/>
  <c r="M12152" i="8"/>
  <c r="M12153" i="8"/>
  <c r="M12154" i="8"/>
  <c r="M12155" i="8"/>
  <c r="M12156" i="8"/>
  <c r="M12157" i="8"/>
  <c r="M12158" i="8"/>
  <c r="M12159" i="8"/>
  <c r="M12160" i="8"/>
  <c r="M12161" i="8"/>
  <c r="M12162" i="8"/>
  <c r="M12163" i="8"/>
  <c r="M12164" i="8"/>
  <c r="M12165" i="8"/>
  <c r="M12166" i="8"/>
  <c r="M12167" i="8"/>
  <c r="M12168" i="8"/>
  <c r="M12169" i="8"/>
  <c r="M12170" i="8"/>
  <c r="M12171" i="8"/>
  <c r="M12172" i="8"/>
  <c r="M12173" i="8"/>
  <c r="M12174" i="8"/>
  <c r="M12175" i="8"/>
  <c r="M12176" i="8"/>
  <c r="M12177" i="8"/>
  <c r="M12178" i="8"/>
  <c r="M12179" i="8"/>
  <c r="M12180" i="8"/>
  <c r="M12181" i="8"/>
  <c r="M12182" i="8"/>
  <c r="M12183" i="8"/>
  <c r="M12184" i="8"/>
  <c r="M12185" i="8"/>
  <c r="M12186" i="8"/>
  <c r="M12187" i="8"/>
  <c r="M12188" i="8"/>
  <c r="M12189" i="8"/>
  <c r="M12190" i="8"/>
  <c r="M12191" i="8"/>
  <c r="M12192" i="8"/>
  <c r="M12193" i="8"/>
  <c r="M12194" i="8"/>
  <c r="M12195" i="8"/>
  <c r="M12196" i="8"/>
  <c r="M12197" i="8"/>
  <c r="M12198" i="8"/>
  <c r="M12199" i="8"/>
  <c r="M12200" i="8"/>
  <c r="M12201" i="8"/>
  <c r="M12202" i="8"/>
  <c r="M12203" i="8"/>
  <c r="M12204" i="8"/>
  <c r="M12205" i="8"/>
  <c r="M12206" i="8"/>
  <c r="M12207" i="8"/>
  <c r="M12208" i="8"/>
  <c r="M12209" i="8"/>
  <c r="M12210" i="8"/>
  <c r="M12211" i="8"/>
  <c r="M12212" i="8"/>
  <c r="M12213" i="8"/>
  <c r="M12214" i="8"/>
  <c r="M12215" i="8"/>
  <c r="M12216" i="8"/>
  <c r="M12217" i="8"/>
  <c r="M12218" i="8"/>
  <c r="M12219" i="8"/>
  <c r="M12220" i="8"/>
  <c r="M12221" i="8"/>
  <c r="M12222" i="8"/>
  <c r="M12223" i="8"/>
  <c r="M12224" i="8"/>
  <c r="M12225" i="8"/>
  <c r="M12226" i="8"/>
  <c r="M12227" i="8"/>
  <c r="M12228" i="8"/>
  <c r="M12229" i="8"/>
  <c r="M12230" i="8"/>
  <c r="M12231" i="8"/>
  <c r="M12232" i="8"/>
  <c r="M12233" i="8"/>
  <c r="M12234" i="8"/>
  <c r="M12235" i="8"/>
  <c r="M12236" i="8"/>
  <c r="M12237" i="8"/>
  <c r="M12238" i="8"/>
  <c r="M12239" i="8"/>
  <c r="M12240" i="8"/>
  <c r="M12241" i="8"/>
  <c r="M12242" i="8"/>
  <c r="M12243" i="8"/>
  <c r="M12244" i="8"/>
  <c r="M12245" i="8"/>
  <c r="M12246" i="8"/>
  <c r="M12247" i="8"/>
  <c r="M12248" i="8"/>
  <c r="M12249" i="8"/>
  <c r="M12250" i="8"/>
  <c r="M12251" i="8"/>
  <c r="M12252" i="8"/>
  <c r="M12253" i="8"/>
  <c r="M12254" i="8"/>
  <c r="M12255" i="8"/>
  <c r="M12256" i="8"/>
  <c r="M12257" i="8"/>
  <c r="M12258" i="8"/>
  <c r="M12259" i="8"/>
  <c r="M12260" i="8"/>
  <c r="M12261" i="8"/>
  <c r="M12262" i="8"/>
  <c r="M12263" i="8"/>
  <c r="M12264" i="8"/>
  <c r="M12265" i="8"/>
  <c r="M12266" i="8"/>
  <c r="M12267" i="8"/>
  <c r="M12268" i="8"/>
  <c r="M12269" i="8"/>
  <c r="M12270" i="8"/>
  <c r="M12271" i="8"/>
  <c r="M12272" i="8"/>
  <c r="M12273" i="8"/>
  <c r="M12274" i="8"/>
  <c r="M12275" i="8"/>
  <c r="M12276" i="8"/>
  <c r="M12277" i="8"/>
  <c r="M12278" i="8"/>
  <c r="M12279" i="8"/>
  <c r="M12280" i="8"/>
  <c r="M12281" i="8"/>
  <c r="M12282" i="8"/>
  <c r="M12283" i="8"/>
  <c r="M12284" i="8"/>
  <c r="M12285" i="8"/>
  <c r="M12286" i="8"/>
  <c r="M12287" i="8"/>
  <c r="M12288" i="8"/>
  <c r="M12289" i="8"/>
  <c r="M12290" i="8"/>
  <c r="M12291" i="8"/>
  <c r="M12292" i="8"/>
  <c r="M12293" i="8"/>
  <c r="M12294" i="8"/>
  <c r="M12295" i="8"/>
  <c r="M12296" i="8"/>
  <c r="M12297" i="8"/>
  <c r="M12298" i="8"/>
  <c r="M12299" i="8"/>
  <c r="M12300" i="8"/>
  <c r="M12301" i="8"/>
  <c r="M12302" i="8"/>
  <c r="M12303" i="8"/>
  <c r="M12304" i="8"/>
  <c r="M12305" i="8"/>
  <c r="M12306" i="8"/>
  <c r="M12307" i="8"/>
  <c r="M12308" i="8"/>
  <c r="M12309" i="8"/>
  <c r="M12310" i="8"/>
  <c r="M12311" i="8"/>
  <c r="M12312" i="8"/>
  <c r="M12313" i="8"/>
  <c r="M12314" i="8"/>
  <c r="M12315" i="8"/>
  <c r="M12316" i="8"/>
  <c r="M12317" i="8"/>
  <c r="M12318" i="8"/>
  <c r="M12319" i="8"/>
  <c r="M12320" i="8"/>
  <c r="M12321" i="8"/>
  <c r="M12322" i="8"/>
  <c r="M12323" i="8"/>
  <c r="M12324" i="8"/>
  <c r="M12325" i="8"/>
  <c r="M12326" i="8"/>
  <c r="M12327" i="8"/>
  <c r="M12328" i="8"/>
  <c r="M12329" i="8"/>
  <c r="M12330" i="8"/>
  <c r="M12331" i="8"/>
  <c r="M12332" i="8"/>
  <c r="M12333" i="8"/>
  <c r="M12334" i="8"/>
  <c r="M12335" i="8"/>
  <c r="M12336" i="8"/>
  <c r="M12337" i="8"/>
  <c r="M12338" i="8"/>
  <c r="M12339" i="8"/>
  <c r="M12340" i="8"/>
  <c r="M12341" i="8"/>
  <c r="M12342" i="8"/>
  <c r="M12343" i="8"/>
  <c r="M12344" i="8"/>
  <c r="M12345" i="8"/>
  <c r="M12346" i="8"/>
  <c r="M12347" i="8"/>
  <c r="M12348" i="8"/>
  <c r="M12349" i="8"/>
  <c r="M12350" i="8"/>
  <c r="M12351" i="8"/>
  <c r="M12352" i="8"/>
  <c r="M12353" i="8"/>
  <c r="M12354" i="8"/>
  <c r="M12355" i="8"/>
  <c r="M12356" i="8"/>
  <c r="M12357" i="8"/>
  <c r="M12358" i="8"/>
  <c r="M12359" i="8"/>
  <c r="M12360" i="8"/>
  <c r="M12361" i="8"/>
  <c r="M12362" i="8"/>
  <c r="M12363" i="8"/>
  <c r="M12364" i="8"/>
  <c r="M12365" i="8"/>
  <c r="M12366" i="8"/>
  <c r="M12367" i="8"/>
  <c r="M12368" i="8"/>
  <c r="M12369" i="8"/>
  <c r="M12370" i="8"/>
  <c r="M12371" i="8"/>
  <c r="M12372" i="8"/>
  <c r="M12373" i="8"/>
  <c r="M12374" i="8"/>
  <c r="M12375" i="8"/>
  <c r="M12376" i="8"/>
  <c r="M12377" i="8"/>
  <c r="M12378" i="8"/>
  <c r="M12379" i="8"/>
  <c r="M12380" i="8"/>
  <c r="M12381" i="8"/>
  <c r="M12382" i="8"/>
  <c r="M12383" i="8"/>
  <c r="M12384" i="8"/>
  <c r="M12385" i="8"/>
  <c r="M12386" i="8"/>
  <c r="M12387" i="8"/>
  <c r="M12388" i="8"/>
  <c r="M12389" i="8"/>
  <c r="M12390" i="8"/>
  <c r="M12391" i="8"/>
  <c r="M12392" i="8"/>
  <c r="M12393" i="8"/>
  <c r="M12394" i="8"/>
  <c r="M12395" i="8"/>
  <c r="M12396" i="8"/>
  <c r="M12397" i="8"/>
  <c r="M12398" i="8"/>
  <c r="M12399" i="8"/>
  <c r="M12400" i="8"/>
  <c r="M12401" i="8"/>
  <c r="M12402" i="8"/>
  <c r="M12403" i="8"/>
  <c r="M12404" i="8"/>
  <c r="M12405" i="8"/>
  <c r="M12406" i="8"/>
  <c r="M12407" i="8"/>
  <c r="M12408" i="8"/>
  <c r="M12409" i="8"/>
  <c r="M12410" i="8"/>
  <c r="M12411" i="8"/>
  <c r="M12412" i="8"/>
  <c r="M12413" i="8"/>
  <c r="M12414" i="8"/>
  <c r="M12415" i="8"/>
  <c r="M12416" i="8"/>
  <c r="M12417" i="8"/>
  <c r="M12418" i="8"/>
  <c r="M12419" i="8"/>
  <c r="M12420" i="8"/>
  <c r="M12421" i="8"/>
  <c r="M12422" i="8"/>
  <c r="M12423" i="8"/>
  <c r="M12424" i="8"/>
  <c r="M12425" i="8"/>
  <c r="M12426" i="8"/>
  <c r="M12427" i="8"/>
  <c r="M12428" i="8"/>
  <c r="M12429" i="8"/>
  <c r="M12430" i="8"/>
  <c r="M12431" i="8"/>
  <c r="M12432" i="8"/>
  <c r="M12433" i="8"/>
  <c r="M12434" i="8"/>
  <c r="M12435" i="8"/>
  <c r="M12436" i="8"/>
  <c r="M12437" i="8"/>
  <c r="M12438" i="8"/>
  <c r="M12439" i="8"/>
  <c r="M12440" i="8"/>
  <c r="M12441" i="8"/>
  <c r="M12442" i="8"/>
  <c r="M12443" i="8"/>
  <c r="M12444" i="8"/>
  <c r="M12445" i="8"/>
  <c r="M12446" i="8"/>
  <c r="M12447" i="8"/>
  <c r="M12448" i="8"/>
  <c r="M12449" i="8"/>
  <c r="M12450" i="8"/>
  <c r="M12451" i="8"/>
  <c r="M12452" i="8"/>
  <c r="M12453" i="8"/>
  <c r="M12454" i="8"/>
  <c r="M12455" i="8"/>
  <c r="M12456" i="8"/>
  <c r="M12457" i="8"/>
  <c r="M12458" i="8"/>
  <c r="M12459" i="8"/>
  <c r="M12460" i="8"/>
  <c r="M12461" i="8"/>
  <c r="M12462" i="8"/>
  <c r="M12463" i="8"/>
  <c r="M12464" i="8"/>
  <c r="M12465" i="8"/>
  <c r="M12466" i="8"/>
  <c r="M12467" i="8"/>
  <c r="M12468" i="8"/>
  <c r="M12469" i="8"/>
  <c r="M12470" i="8"/>
  <c r="M12471" i="8"/>
  <c r="M12472" i="8"/>
  <c r="M12473" i="8"/>
  <c r="M12474" i="8"/>
  <c r="M12475" i="8"/>
  <c r="M12476" i="8"/>
  <c r="M12477" i="8"/>
  <c r="M12478" i="8"/>
  <c r="M12479" i="8"/>
  <c r="M12480" i="8"/>
  <c r="M12481" i="8"/>
  <c r="M12482" i="8"/>
  <c r="M12483" i="8"/>
  <c r="M12484" i="8"/>
  <c r="M12485" i="8"/>
  <c r="M12486" i="8"/>
  <c r="M12487" i="8"/>
  <c r="M12488" i="8"/>
  <c r="M12489" i="8"/>
  <c r="M12490" i="8"/>
  <c r="M12491" i="8"/>
  <c r="M12492" i="8"/>
  <c r="M12493" i="8"/>
  <c r="M12494" i="8"/>
  <c r="M12495" i="8"/>
  <c r="M12496" i="8"/>
  <c r="M12497" i="8"/>
  <c r="M12498" i="8"/>
  <c r="M12499" i="8"/>
  <c r="M12500" i="8"/>
  <c r="M12501" i="8"/>
  <c r="M12502" i="8"/>
  <c r="M12503" i="8"/>
  <c r="M12504" i="8"/>
  <c r="M12505" i="8"/>
  <c r="M12506" i="8"/>
  <c r="M12507" i="8"/>
  <c r="M12508" i="8"/>
  <c r="M12509" i="8"/>
  <c r="M12510" i="8"/>
  <c r="M12511" i="8"/>
  <c r="M12512" i="8"/>
  <c r="M12513" i="8"/>
  <c r="M12514" i="8"/>
  <c r="M12515" i="8"/>
  <c r="M12516" i="8"/>
  <c r="M12517" i="8"/>
  <c r="M12518" i="8"/>
  <c r="M12519" i="8"/>
  <c r="M12520" i="8"/>
  <c r="M12521" i="8"/>
  <c r="M12522" i="8"/>
  <c r="M12523" i="8"/>
  <c r="M12524" i="8"/>
  <c r="M12525" i="8"/>
  <c r="M12526" i="8"/>
  <c r="M12527" i="8"/>
  <c r="M12528" i="8"/>
  <c r="M12529" i="8"/>
  <c r="M12530" i="8"/>
  <c r="M12531" i="8"/>
  <c r="M12532" i="8"/>
  <c r="M12533" i="8"/>
  <c r="M12534" i="8"/>
  <c r="M12535" i="8"/>
  <c r="M12536" i="8"/>
  <c r="M12537" i="8"/>
  <c r="M12538" i="8"/>
  <c r="M12539" i="8"/>
  <c r="M12540" i="8"/>
  <c r="M12541" i="8"/>
  <c r="M12542" i="8"/>
  <c r="M12543" i="8"/>
  <c r="M12544" i="8"/>
  <c r="M12545" i="8"/>
  <c r="M12546" i="8"/>
  <c r="M12547" i="8"/>
  <c r="M12548" i="8"/>
  <c r="M12549" i="8"/>
  <c r="M12550" i="8"/>
  <c r="M12551" i="8"/>
  <c r="M12552" i="8"/>
  <c r="M12553" i="8"/>
  <c r="M12554" i="8"/>
  <c r="M12555" i="8"/>
  <c r="M12556" i="8"/>
  <c r="M12557" i="8"/>
  <c r="M12558" i="8"/>
  <c r="M12559" i="8"/>
  <c r="M12560" i="8"/>
  <c r="M12561" i="8"/>
  <c r="M12562" i="8"/>
  <c r="M12563" i="8"/>
  <c r="M12564" i="8"/>
  <c r="M12565" i="8"/>
  <c r="M12566" i="8"/>
  <c r="M12567" i="8"/>
  <c r="M12568" i="8"/>
  <c r="M12569" i="8"/>
  <c r="M12570" i="8"/>
  <c r="M12571" i="8"/>
  <c r="M12572" i="8"/>
  <c r="M12573" i="8"/>
  <c r="M12574" i="8"/>
  <c r="M12575" i="8"/>
  <c r="M12576" i="8"/>
  <c r="M12577" i="8"/>
  <c r="M12578" i="8"/>
  <c r="M12579" i="8"/>
  <c r="M12580" i="8"/>
  <c r="M12581" i="8"/>
  <c r="M12582" i="8"/>
  <c r="M12583" i="8"/>
  <c r="M12584" i="8"/>
  <c r="M12585" i="8"/>
  <c r="M12586" i="8"/>
  <c r="M12587" i="8"/>
  <c r="M12588" i="8"/>
  <c r="M12589" i="8"/>
  <c r="M12590" i="8"/>
  <c r="M12591" i="8"/>
  <c r="M12592" i="8"/>
  <c r="M12593" i="8"/>
  <c r="M12594" i="8"/>
  <c r="M12595" i="8"/>
  <c r="M12596" i="8"/>
  <c r="M12597" i="8"/>
  <c r="M12598" i="8"/>
  <c r="M12599" i="8"/>
  <c r="M12600" i="8"/>
  <c r="M12601" i="8"/>
  <c r="M12602" i="8"/>
  <c r="M12603" i="8"/>
  <c r="M12604" i="8"/>
  <c r="M12605" i="8"/>
  <c r="M12606" i="8"/>
  <c r="M12607" i="8"/>
  <c r="M12608" i="8"/>
  <c r="M12609" i="8"/>
  <c r="M12610" i="8"/>
  <c r="M12611" i="8"/>
  <c r="M12612" i="8"/>
  <c r="M12613" i="8"/>
  <c r="M12614" i="8"/>
  <c r="M12615" i="8"/>
  <c r="M12616" i="8"/>
  <c r="M12617" i="8"/>
  <c r="M12618" i="8"/>
  <c r="M12619" i="8"/>
  <c r="M12620" i="8"/>
  <c r="M12621" i="8"/>
  <c r="M12622" i="8"/>
  <c r="M12623" i="8"/>
  <c r="M12624" i="8"/>
  <c r="M12625" i="8"/>
  <c r="M12626" i="8"/>
  <c r="M12627" i="8"/>
  <c r="M12628" i="8"/>
  <c r="M12629" i="8"/>
  <c r="M12630" i="8"/>
  <c r="M12631" i="8"/>
  <c r="M12632" i="8"/>
  <c r="M12633" i="8"/>
  <c r="M12634" i="8"/>
  <c r="M12635" i="8"/>
  <c r="M12636" i="8"/>
  <c r="M12637" i="8"/>
  <c r="M12638" i="8"/>
  <c r="M12639" i="8"/>
  <c r="M12640" i="8"/>
  <c r="M12641" i="8"/>
  <c r="M12642" i="8"/>
  <c r="M12643" i="8"/>
  <c r="M12644" i="8"/>
  <c r="M12645" i="8"/>
  <c r="M12646" i="8"/>
  <c r="M12647" i="8"/>
  <c r="M12648" i="8"/>
  <c r="M12649" i="8"/>
  <c r="M12650" i="8"/>
  <c r="M12651" i="8"/>
  <c r="M12652" i="8"/>
  <c r="M12653" i="8"/>
  <c r="M12654" i="8"/>
  <c r="M12655" i="8"/>
  <c r="M12656" i="8"/>
  <c r="M12657" i="8"/>
  <c r="M12658" i="8"/>
  <c r="M12659" i="8"/>
  <c r="M12660" i="8"/>
  <c r="M12661" i="8"/>
  <c r="M12662" i="8"/>
  <c r="M12663" i="8"/>
  <c r="M12664" i="8"/>
  <c r="M12665" i="8"/>
  <c r="M12666" i="8"/>
  <c r="M12667" i="8"/>
  <c r="M12668" i="8"/>
  <c r="M12669" i="8"/>
  <c r="M12670" i="8"/>
  <c r="M12671" i="8"/>
  <c r="M12672" i="8"/>
  <c r="M12673" i="8"/>
  <c r="M12674" i="8"/>
  <c r="M12675" i="8"/>
  <c r="M12676" i="8"/>
  <c r="M12677" i="8"/>
  <c r="M12678" i="8"/>
  <c r="M12679" i="8"/>
  <c r="M12680" i="8"/>
  <c r="M12681" i="8"/>
  <c r="M12682" i="8"/>
  <c r="M12683" i="8"/>
  <c r="M12684" i="8"/>
  <c r="M12685" i="8"/>
  <c r="M12686" i="8"/>
  <c r="M12687" i="8"/>
  <c r="M12688" i="8"/>
  <c r="M12689" i="8"/>
  <c r="M12690" i="8"/>
  <c r="M12691" i="8"/>
  <c r="M12692" i="8"/>
  <c r="M12693" i="8"/>
  <c r="M12694" i="8"/>
  <c r="M12695" i="8"/>
  <c r="M12696" i="8"/>
  <c r="M12697" i="8"/>
  <c r="M12698" i="8"/>
  <c r="M12699" i="8"/>
  <c r="M12700" i="8"/>
  <c r="M12701" i="8"/>
  <c r="M12702" i="8"/>
  <c r="M12703" i="8"/>
  <c r="M12704" i="8"/>
  <c r="M12705" i="8"/>
  <c r="M12706" i="8"/>
  <c r="M12707" i="8"/>
  <c r="M12708" i="8"/>
  <c r="M12709" i="8"/>
  <c r="M12710" i="8"/>
  <c r="M12711" i="8"/>
  <c r="M12712" i="8"/>
  <c r="M12713" i="8"/>
  <c r="M12714" i="8"/>
  <c r="M12715" i="8"/>
  <c r="M12716" i="8"/>
  <c r="M12717" i="8"/>
  <c r="M12718" i="8"/>
  <c r="M12719" i="8"/>
  <c r="M12720" i="8"/>
  <c r="M12721" i="8"/>
  <c r="M12722" i="8"/>
  <c r="M12723" i="8"/>
  <c r="M12724" i="8"/>
  <c r="M12725" i="8"/>
  <c r="M12726" i="8"/>
  <c r="M12727" i="8"/>
  <c r="M12728" i="8"/>
  <c r="M12729" i="8"/>
  <c r="M12730" i="8"/>
  <c r="M12731" i="8"/>
  <c r="M12732" i="8"/>
  <c r="M12733" i="8"/>
  <c r="M12734" i="8"/>
  <c r="M12735" i="8"/>
  <c r="M12736" i="8"/>
  <c r="M12737" i="8"/>
  <c r="M12738" i="8"/>
  <c r="M12739" i="8"/>
  <c r="M12740" i="8"/>
  <c r="M12741" i="8"/>
  <c r="M12742" i="8"/>
  <c r="M12743" i="8"/>
  <c r="M12744" i="8"/>
  <c r="M12745" i="8"/>
  <c r="M12746" i="8"/>
  <c r="M12747" i="8"/>
  <c r="M12748" i="8"/>
  <c r="M12749" i="8"/>
  <c r="M12750" i="8"/>
  <c r="M12751" i="8"/>
  <c r="M12752" i="8"/>
  <c r="M12753" i="8"/>
  <c r="M12754" i="8"/>
  <c r="M12755" i="8"/>
  <c r="M12756" i="8"/>
  <c r="M12757" i="8"/>
  <c r="M12758" i="8"/>
  <c r="M12759" i="8"/>
  <c r="M12760" i="8"/>
  <c r="M12761" i="8"/>
  <c r="M12762" i="8"/>
  <c r="M12763" i="8"/>
  <c r="M12764" i="8"/>
  <c r="M12765" i="8"/>
  <c r="M12766" i="8"/>
  <c r="M12767" i="8"/>
  <c r="M12768" i="8"/>
  <c r="M12769" i="8"/>
  <c r="M12770" i="8"/>
  <c r="M12771" i="8"/>
  <c r="M12772" i="8"/>
  <c r="M12773" i="8"/>
  <c r="M12774" i="8"/>
  <c r="M12775" i="8"/>
  <c r="M12776" i="8"/>
  <c r="M12777" i="8"/>
  <c r="M12778" i="8"/>
  <c r="M12779" i="8"/>
  <c r="M12780" i="8"/>
  <c r="M12781" i="8"/>
  <c r="M12782" i="8"/>
  <c r="M12783" i="8"/>
  <c r="M12784" i="8"/>
  <c r="M12785" i="8"/>
  <c r="M12786" i="8"/>
  <c r="M12787" i="8"/>
  <c r="M12788" i="8"/>
  <c r="M12789" i="8"/>
  <c r="M12790" i="8"/>
  <c r="M12791" i="8"/>
  <c r="M12792" i="8"/>
  <c r="M12793" i="8"/>
  <c r="M12794" i="8"/>
  <c r="M12795" i="8"/>
  <c r="M12796" i="8"/>
  <c r="M12797" i="8"/>
  <c r="M12798" i="8"/>
  <c r="M12799" i="8"/>
  <c r="M12800" i="8"/>
  <c r="M12801" i="8"/>
  <c r="M12802" i="8"/>
  <c r="M12803" i="8"/>
  <c r="M12804" i="8"/>
  <c r="M12805" i="8"/>
  <c r="M12806" i="8"/>
  <c r="M12807" i="8"/>
  <c r="M12808" i="8"/>
  <c r="M12809" i="8"/>
  <c r="M12810" i="8"/>
  <c r="M12811" i="8"/>
  <c r="M12812" i="8"/>
  <c r="M12813" i="8"/>
  <c r="M12814" i="8"/>
  <c r="M12815" i="8"/>
  <c r="M12816" i="8"/>
  <c r="M12817" i="8"/>
  <c r="M12818" i="8"/>
  <c r="M12819" i="8"/>
  <c r="M12820" i="8"/>
  <c r="M12821" i="8"/>
  <c r="M12822" i="8"/>
  <c r="M12823" i="8"/>
  <c r="M12824" i="8"/>
  <c r="M12825" i="8"/>
  <c r="M12826" i="8"/>
  <c r="M12827" i="8"/>
  <c r="M12828" i="8"/>
  <c r="M12829" i="8"/>
  <c r="M12830" i="8"/>
  <c r="M12831" i="8"/>
  <c r="M12832" i="8"/>
  <c r="M12833" i="8"/>
  <c r="M12834" i="8"/>
  <c r="M12835" i="8"/>
  <c r="M12836" i="8"/>
  <c r="M12837" i="8"/>
  <c r="M12838" i="8"/>
  <c r="M12839" i="8"/>
  <c r="M12840" i="8"/>
  <c r="M12841" i="8"/>
  <c r="M12842" i="8"/>
  <c r="M12843" i="8"/>
  <c r="M12844" i="8"/>
  <c r="M12845" i="8"/>
  <c r="M12846" i="8"/>
  <c r="M12847" i="8"/>
  <c r="M12848" i="8"/>
  <c r="M12849" i="8"/>
  <c r="M12850" i="8"/>
  <c r="M12851" i="8"/>
  <c r="M12852" i="8"/>
  <c r="M12853" i="8"/>
  <c r="M12854" i="8"/>
  <c r="M12855" i="8"/>
  <c r="M12856" i="8"/>
  <c r="M12857" i="8"/>
  <c r="M12858" i="8"/>
  <c r="M12859" i="8"/>
  <c r="M12860" i="8"/>
  <c r="M12861" i="8"/>
  <c r="M12862" i="8"/>
  <c r="M12863" i="8"/>
  <c r="M12864" i="8"/>
  <c r="M12865" i="8"/>
  <c r="M12866" i="8"/>
  <c r="M12867" i="8"/>
  <c r="M12868" i="8"/>
  <c r="M12869" i="8"/>
  <c r="M12870" i="8"/>
  <c r="M12871" i="8"/>
  <c r="M12872" i="8"/>
  <c r="M12873" i="8"/>
  <c r="M12874" i="8"/>
  <c r="M12875" i="8"/>
  <c r="M12876" i="8"/>
  <c r="M12877" i="8"/>
  <c r="M12878" i="8"/>
  <c r="M12879" i="8"/>
  <c r="M12880" i="8"/>
  <c r="M12881" i="8"/>
  <c r="M12882" i="8"/>
  <c r="M12883" i="8"/>
  <c r="M12884" i="8"/>
  <c r="M12885" i="8"/>
  <c r="M12886" i="8"/>
  <c r="M12887" i="8"/>
  <c r="M12888" i="8"/>
  <c r="M12889" i="8"/>
  <c r="M12890" i="8"/>
  <c r="M12891" i="8"/>
  <c r="M12892" i="8"/>
  <c r="M12893" i="8"/>
  <c r="M12894" i="8"/>
  <c r="M12895" i="8"/>
  <c r="M12896" i="8"/>
  <c r="M12897" i="8"/>
  <c r="M12898" i="8"/>
  <c r="M12899" i="8"/>
  <c r="M12900" i="8"/>
  <c r="M12901" i="8"/>
  <c r="M12902" i="8"/>
  <c r="M12903" i="8"/>
  <c r="M12904" i="8"/>
  <c r="M12905" i="8"/>
  <c r="M12906" i="8"/>
  <c r="M12907" i="8"/>
  <c r="M12908" i="8"/>
  <c r="M12909" i="8"/>
  <c r="M12910" i="8"/>
  <c r="M12911" i="8"/>
  <c r="M12912" i="8"/>
  <c r="M12913" i="8"/>
  <c r="M12914" i="8"/>
  <c r="M12915" i="8"/>
  <c r="M12916" i="8"/>
  <c r="M12917" i="8"/>
  <c r="M12918" i="8"/>
  <c r="M12919" i="8"/>
  <c r="M12920" i="8"/>
  <c r="M12921" i="8"/>
  <c r="M12922" i="8"/>
  <c r="M12923" i="8"/>
  <c r="M12924" i="8"/>
  <c r="M12925" i="8"/>
  <c r="M12926" i="8"/>
  <c r="M12927" i="8"/>
  <c r="M12928" i="8"/>
  <c r="M12929" i="8"/>
  <c r="M12930" i="8"/>
  <c r="M12931" i="8"/>
  <c r="M12932" i="8"/>
  <c r="M12933" i="8"/>
  <c r="M12934" i="8"/>
  <c r="M12935" i="8"/>
  <c r="M12936" i="8"/>
  <c r="M12937" i="8"/>
  <c r="M12938" i="8"/>
  <c r="M12939" i="8"/>
  <c r="M12940" i="8"/>
  <c r="M12941" i="8"/>
  <c r="M12942" i="8"/>
  <c r="M12943" i="8"/>
  <c r="M12944" i="8"/>
  <c r="M12945" i="8"/>
  <c r="M12946" i="8"/>
  <c r="M12947" i="8"/>
  <c r="M12948" i="8"/>
  <c r="M12949" i="8"/>
  <c r="M12950" i="8"/>
  <c r="M12951" i="8"/>
  <c r="M12952" i="8"/>
  <c r="M12953" i="8"/>
  <c r="M12954" i="8"/>
  <c r="M12955" i="8"/>
  <c r="M12956" i="8"/>
  <c r="M12957" i="8"/>
  <c r="M12958" i="8"/>
  <c r="M12959" i="8"/>
  <c r="M12960" i="8"/>
  <c r="M12961" i="8"/>
  <c r="M12962" i="8"/>
  <c r="M12963" i="8"/>
  <c r="M12964" i="8"/>
  <c r="M12965" i="8"/>
  <c r="M12966" i="8"/>
  <c r="M12967" i="8"/>
  <c r="M12968" i="8"/>
  <c r="M12969" i="8"/>
  <c r="M12970" i="8"/>
  <c r="M12971" i="8"/>
  <c r="M12972" i="8"/>
  <c r="M12973" i="8"/>
  <c r="M12974" i="8"/>
  <c r="M12975" i="8"/>
  <c r="M12976" i="8"/>
  <c r="M12977" i="8"/>
  <c r="M12978" i="8"/>
  <c r="M12979" i="8"/>
  <c r="M12980" i="8"/>
  <c r="M12981" i="8"/>
  <c r="M12982" i="8"/>
  <c r="M12983" i="8"/>
  <c r="M12984" i="8"/>
  <c r="M12985" i="8"/>
  <c r="M12986" i="8"/>
  <c r="M12987" i="8"/>
  <c r="M12988" i="8"/>
  <c r="M12989" i="8"/>
  <c r="M12990" i="8"/>
  <c r="M12991" i="8"/>
  <c r="M12992" i="8"/>
  <c r="M12993" i="8"/>
  <c r="M12994" i="8"/>
  <c r="M12995" i="8"/>
  <c r="M12996" i="8"/>
  <c r="M12997" i="8"/>
  <c r="M12998" i="8"/>
  <c r="M12999" i="8"/>
  <c r="M13000" i="8"/>
  <c r="M13001" i="8"/>
  <c r="M13002" i="8"/>
  <c r="M13003" i="8"/>
  <c r="M13004" i="8"/>
  <c r="M13005" i="8"/>
  <c r="M13006" i="8"/>
  <c r="M13007" i="8"/>
  <c r="M13008" i="8"/>
  <c r="M13009" i="8"/>
  <c r="M13010" i="8"/>
  <c r="M13011" i="8"/>
  <c r="M13012" i="8"/>
  <c r="M13013" i="8"/>
  <c r="M13014" i="8"/>
  <c r="M13015" i="8"/>
  <c r="M13016" i="8"/>
  <c r="M13017" i="8"/>
  <c r="M13018" i="8"/>
  <c r="M13019" i="8"/>
  <c r="M13020" i="8"/>
  <c r="M13021" i="8"/>
  <c r="M13022" i="8"/>
  <c r="M13023" i="8"/>
  <c r="M13024" i="8"/>
  <c r="M13025" i="8"/>
  <c r="M13026" i="8"/>
  <c r="M13027" i="8"/>
  <c r="M13028" i="8"/>
  <c r="M13029" i="8"/>
  <c r="M13030" i="8"/>
  <c r="M13031" i="8"/>
  <c r="M13032" i="8"/>
  <c r="M13033" i="8"/>
  <c r="M13034" i="8"/>
  <c r="M13035" i="8"/>
  <c r="M13036" i="8"/>
  <c r="M13037" i="8"/>
  <c r="M13038" i="8"/>
  <c r="M13039" i="8"/>
  <c r="M13040" i="8"/>
  <c r="M13041" i="8"/>
  <c r="M13042" i="8"/>
  <c r="M13043" i="8"/>
  <c r="M13044" i="8"/>
  <c r="M13045" i="8"/>
  <c r="M13046" i="8"/>
  <c r="M13047" i="8"/>
  <c r="M13048" i="8"/>
  <c r="M13049" i="8"/>
  <c r="M13050" i="8"/>
  <c r="M13051" i="8"/>
  <c r="M13052" i="8"/>
  <c r="M13053" i="8"/>
  <c r="M13054" i="8"/>
  <c r="M13055" i="8"/>
  <c r="M13056" i="8"/>
  <c r="M13057" i="8"/>
  <c r="M13058" i="8"/>
  <c r="M13059" i="8"/>
  <c r="M13060" i="8"/>
  <c r="M13061" i="8"/>
  <c r="M13062" i="8"/>
  <c r="M13063" i="8"/>
  <c r="M13064" i="8"/>
  <c r="M13065" i="8"/>
  <c r="M13066" i="8"/>
  <c r="M13067" i="8"/>
  <c r="M13068" i="8"/>
  <c r="M13069" i="8"/>
  <c r="M13070" i="8"/>
  <c r="M13071" i="8"/>
  <c r="M13072" i="8"/>
  <c r="M13073" i="8"/>
  <c r="M13074" i="8"/>
  <c r="M13075" i="8"/>
  <c r="M13076" i="8"/>
  <c r="M13077" i="8"/>
  <c r="M13078" i="8"/>
  <c r="M13079" i="8"/>
  <c r="M13080" i="8"/>
  <c r="M13081" i="8"/>
  <c r="M13082" i="8"/>
  <c r="M13083" i="8"/>
  <c r="M13084" i="8"/>
  <c r="M13085" i="8"/>
  <c r="M13086" i="8"/>
  <c r="M13087" i="8"/>
  <c r="M13088" i="8"/>
  <c r="M13089" i="8"/>
  <c r="M13090" i="8"/>
  <c r="M13091" i="8"/>
  <c r="M13092" i="8"/>
  <c r="M13093" i="8"/>
  <c r="M13094" i="8"/>
  <c r="M13095" i="8"/>
  <c r="M13096" i="8"/>
  <c r="M13097" i="8"/>
  <c r="M13098" i="8"/>
  <c r="M13099" i="8"/>
  <c r="M13100" i="8"/>
  <c r="M13101" i="8"/>
  <c r="M13102" i="8"/>
  <c r="M13103" i="8"/>
  <c r="M13104" i="8"/>
  <c r="M13105" i="8"/>
  <c r="M13106" i="8"/>
  <c r="M13107" i="8"/>
  <c r="M13108" i="8"/>
  <c r="M13109" i="8"/>
  <c r="M13110" i="8"/>
  <c r="M13111" i="8"/>
  <c r="M13112" i="8"/>
  <c r="M13113" i="8"/>
  <c r="M13114" i="8"/>
  <c r="M13115" i="8"/>
  <c r="M13116" i="8"/>
  <c r="M13117" i="8"/>
  <c r="M13118" i="8"/>
  <c r="M13119" i="8"/>
  <c r="M13120" i="8"/>
  <c r="M13121" i="8"/>
  <c r="M13122" i="8"/>
  <c r="M13123" i="8"/>
  <c r="M13124" i="8"/>
  <c r="M13125" i="8"/>
  <c r="M13126" i="8"/>
  <c r="M13127" i="8"/>
  <c r="M13128" i="8"/>
  <c r="M13129" i="8"/>
  <c r="M13130" i="8"/>
  <c r="M13131" i="8"/>
  <c r="M13132" i="8"/>
  <c r="M13133" i="8"/>
  <c r="M13134" i="8"/>
  <c r="M13135" i="8"/>
  <c r="M13136" i="8"/>
  <c r="M13137" i="8"/>
  <c r="M13138" i="8"/>
  <c r="M13139" i="8"/>
  <c r="M13140" i="8"/>
  <c r="M13141" i="8"/>
  <c r="M13142" i="8"/>
  <c r="M13143" i="8"/>
  <c r="M13144" i="8"/>
  <c r="M13145" i="8"/>
  <c r="M13146" i="8"/>
  <c r="M13147" i="8"/>
  <c r="M13148" i="8"/>
  <c r="M13149" i="8"/>
  <c r="M13150" i="8"/>
  <c r="M13151" i="8"/>
  <c r="M13152" i="8"/>
  <c r="M13153" i="8"/>
  <c r="M13154" i="8"/>
  <c r="M13155" i="8"/>
  <c r="M13156" i="8"/>
  <c r="M13157" i="8"/>
  <c r="M13158" i="8"/>
  <c r="M13159" i="8"/>
  <c r="M13160" i="8"/>
  <c r="M13161" i="8"/>
  <c r="M13162" i="8"/>
  <c r="M13163" i="8"/>
  <c r="M13164" i="8"/>
  <c r="M13165" i="8"/>
  <c r="M13166" i="8"/>
  <c r="M13167" i="8"/>
  <c r="M13168" i="8"/>
  <c r="M13169" i="8"/>
  <c r="M13170" i="8"/>
  <c r="M13171" i="8"/>
  <c r="M13172" i="8"/>
  <c r="M13173" i="8"/>
  <c r="M13174" i="8"/>
  <c r="M13175" i="8"/>
  <c r="M13176" i="8"/>
  <c r="M13177" i="8"/>
  <c r="M13178" i="8"/>
  <c r="M13179" i="8"/>
  <c r="M13180" i="8"/>
  <c r="M13181" i="8"/>
  <c r="M13182" i="8"/>
  <c r="M13183" i="8"/>
  <c r="M13184" i="8"/>
  <c r="M13185" i="8"/>
  <c r="M13186" i="8"/>
  <c r="M13187" i="8"/>
  <c r="M13188" i="8"/>
  <c r="M13189" i="8"/>
  <c r="M13190" i="8"/>
  <c r="M13191" i="8"/>
  <c r="M13192" i="8"/>
  <c r="M13193" i="8"/>
  <c r="M13194" i="8"/>
  <c r="M13195" i="8"/>
  <c r="M13196" i="8"/>
  <c r="M13197" i="8"/>
  <c r="M13198" i="8"/>
  <c r="M13199" i="8"/>
  <c r="M13200" i="8"/>
  <c r="M13201" i="8"/>
  <c r="M13202" i="8"/>
  <c r="M13203" i="8"/>
  <c r="M13204" i="8"/>
  <c r="M13205" i="8"/>
  <c r="M13206" i="8"/>
  <c r="M13207" i="8"/>
  <c r="M13208" i="8"/>
  <c r="M13209" i="8"/>
  <c r="M13210" i="8"/>
  <c r="M13211" i="8"/>
  <c r="M13212" i="8"/>
  <c r="M13213" i="8"/>
  <c r="M13214" i="8"/>
  <c r="M13215" i="8"/>
  <c r="M13216" i="8"/>
  <c r="M13217" i="8"/>
  <c r="M13218" i="8"/>
  <c r="M13219" i="8"/>
  <c r="M13220" i="8"/>
  <c r="M13221" i="8"/>
  <c r="M13222" i="8"/>
  <c r="M13223" i="8"/>
  <c r="M13224" i="8"/>
  <c r="M13225" i="8"/>
  <c r="M13226" i="8"/>
  <c r="M13227" i="8"/>
  <c r="M13228" i="8"/>
  <c r="M13229" i="8"/>
  <c r="M13230" i="8"/>
  <c r="M13231" i="8"/>
  <c r="M13232" i="8"/>
  <c r="M13233" i="8"/>
  <c r="M13234" i="8"/>
  <c r="M13235" i="8"/>
  <c r="M13236" i="8"/>
  <c r="M13237" i="8"/>
  <c r="M13238" i="8"/>
  <c r="M13239" i="8"/>
  <c r="M13240" i="8"/>
  <c r="M13241" i="8"/>
  <c r="M13242" i="8"/>
  <c r="M13243" i="8"/>
  <c r="M13244" i="8"/>
  <c r="M13245" i="8"/>
  <c r="M13246" i="8"/>
  <c r="M13247" i="8"/>
  <c r="M13248" i="8"/>
  <c r="M13249" i="8"/>
  <c r="M13250" i="8"/>
  <c r="M13251" i="8"/>
  <c r="M13252" i="8"/>
  <c r="M13253" i="8"/>
  <c r="M13254" i="8"/>
  <c r="M13255" i="8"/>
  <c r="M13256" i="8"/>
  <c r="M13257" i="8"/>
  <c r="M13258" i="8"/>
  <c r="M13259" i="8"/>
  <c r="M13260" i="8"/>
  <c r="M13261" i="8"/>
  <c r="M13262" i="8"/>
  <c r="M13263" i="8"/>
  <c r="M13264" i="8"/>
  <c r="M13265" i="8"/>
  <c r="M13266" i="8"/>
  <c r="M13267" i="8"/>
  <c r="M13268" i="8"/>
  <c r="M13269" i="8"/>
  <c r="M13270" i="8"/>
  <c r="M13271" i="8"/>
  <c r="M13272" i="8"/>
  <c r="M13273" i="8"/>
  <c r="M13274" i="8"/>
  <c r="M13275" i="8"/>
  <c r="M13276" i="8"/>
  <c r="M13277" i="8"/>
  <c r="M13278" i="8"/>
  <c r="M13279" i="8"/>
  <c r="M13280" i="8"/>
  <c r="M13281" i="8"/>
  <c r="M13282" i="8"/>
  <c r="M13283" i="8"/>
  <c r="M13284" i="8"/>
  <c r="M13285" i="8"/>
  <c r="M13286" i="8"/>
  <c r="M13287" i="8"/>
  <c r="M13288" i="8"/>
  <c r="M13289" i="8"/>
  <c r="M13290" i="8"/>
  <c r="M13291" i="8"/>
  <c r="M13292" i="8"/>
  <c r="M13293" i="8"/>
  <c r="M13294" i="8"/>
  <c r="M13295" i="8"/>
  <c r="M13296" i="8"/>
  <c r="M13297" i="8"/>
  <c r="M13298" i="8"/>
  <c r="M13299" i="8"/>
  <c r="M13300" i="8"/>
  <c r="M13301" i="8"/>
  <c r="M13302" i="8"/>
  <c r="M13303" i="8"/>
  <c r="M13304" i="8"/>
  <c r="M13305" i="8"/>
  <c r="M13306" i="8"/>
  <c r="M13307" i="8"/>
  <c r="M13308" i="8"/>
  <c r="M13309" i="8"/>
  <c r="M13310" i="8"/>
  <c r="M13311" i="8"/>
  <c r="M13312" i="8"/>
  <c r="M13313" i="8"/>
  <c r="M13314" i="8"/>
  <c r="M13315" i="8"/>
  <c r="M13316" i="8"/>
  <c r="M13317" i="8"/>
  <c r="M13318" i="8"/>
  <c r="M13319" i="8"/>
  <c r="M13320" i="8"/>
  <c r="M13321" i="8"/>
  <c r="M13322" i="8"/>
  <c r="M13323" i="8"/>
  <c r="M13324" i="8"/>
  <c r="M13325" i="8"/>
  <c r="M13326" i="8"/>
  <c r="M13327" i="8"/>
  <c r="M13328" i="8"/>
  <c r="M13329" i="8"/>
  <c r="M13330" i="8"/>
  <c r="M13331" i="8"/>
  <c r="M13332" i="8"/>
  <c r="M13333" i="8"/>
  <c r="M13334" i="8"/>
  <c r="M13335" i="8"/>
  <c r="M13336" i="8"/>
  <c r="M13337" i="8"/>
  <c r="M13338" i="8"/>
  <c r="M13339" i="8"/>
  <c r="M13340" i="8"/>
  <c r="M13341" i="8"/>
  <c r="M13342" i="8"/>
  <c r="M13343" i="8"/>
  <c r="M13344" i="8"/>
  <c r="M13345" i="8"/>
  <c r="M13346" i="8"/>
  <c r="M13347" i="8"/>
  <c r="M13348" i="8"/>
  <c r="M13349" i="8"/>
  <c r="M13350" i="8"/>
  <c r="M13351" i="8"/>
  <c r="M13352" i="8"/>
  <c r="M13353" i="8"/>
  <c r="M13354" i="8"/>
  <c r="M13355" i="8"/>
  <c r="M13356" i="8"/>
  <c r="M13357" i="8"/>
  <c r="M13358" i="8"/>
  <c r="M13359" i="8"/>
  <c r="M13360" i="8"/>
  <c r="M13361" i="8"/>
  <c r="M13362" i="8"/>
  <c r="M13363" i="8"/>
  <c r="M13364" i="8"/>
  <c r="M13365" i="8"/>
  <c r="M13366" i="8"/>
  <c r="M13367" i="8"/>
  <c r="M13368" i="8"/>
  <c r="M13369" i="8"/>
  <c r="M13370" i="8"/>
  <c r="M13371" i="8"/>
  <c r="M13372" i="8"/>
  <c r="M13373" i="8"/>
  <c r="M13374" i="8"/>
  <c r="M13375" i="8"/>
  <c r="M13376" i="8"/>
  <c r="M13377" i="8"/>
  <c r="M13378" i="8"/>
  <c r="M13379" i="8"/>
  <c r="M13380" i="8"/>
  <c r="M13381" i="8"/>
  <c r="M13382" i="8"/>
  <c r="M13383" i="8"/>
  <c r="M13384" i="8"/>
  <c r="M13385" i="8"/>
  <c r="M13386" i="8"/>
  <c r="M13387" i="8"/>
  <c r="M13388" i="8"/>
  <c r="M13389" i="8"/>
  <c r="M13390" i="8"/>
  <c r="M13391" i="8"/>
  <c r="M13392" i="8"/>
  <c r="M13393" i="8"/>
  <c r="M13394" i="8"/>
  <c r="M13395" i="8"/>
  <c r="M13396" i="8"/>
  <c r="M13397" i="8"/>
  <c r="M13398" i="8"/>
  <c r="M13399" i="8"/>
  <c r="M13400" i="8"/>
  <c r="M13401" i="8"/>
  <c r="M13402" i="8"/>
  <c r="M13403" i="8"/>
  <c r="M13404" i="8"/>
  <c r="M13405" i="8"/>
  <c r="M13406" i="8"/>
  <c r="M13407" i="8"/>
  <c r="M13408" i="8"/>
  <c r="M13409" i="8"/>
  <c r="M13410" i="8"/>
  <c r="M13411" i="8"/>
  <c r="M13412" i="8"/>
  <c r="M13413" i="8"/>
  <c r="M13414" i="8"/>
  <c r="M13415" i="8"/>
  <c r="M13416" i="8"/>
  <c r="M13417" i="8"/>
  <c r="M13418" i="8"/>
  <c r="M13419" i="8"/>
  <c r="M13420" i="8"/>
  <c r="M13421" i="8"/>
  <c r="M13422" i="8"/>
  <c r="M13423" i="8"/>
  <c r="M13424" i="8"/>
  <c r="M13425" i="8"/>
  <c r="M13426" i="8"/>
  <c r="M13427" i="8"/>
  <c r="M13428" i="8"/>
  <c r="M13429" i="8"/>
  <c r="M13430" i="8"/>
  <c r="M13431" i="8"/>
  <c r="M13432" i="8"/>
  <c r="M13433" i="8"/>
  <c r="M13434" i="8"/>
  <c r="M13435" i="8"/>
  <c r="M13436" i="8"/>
  <c r="M13437" i="8"/>
  <c r="M13438" i="8"/>
  <c r="M13439" i="8"/>
  <c r="M13440" i="8"/>
  <c r="M13441" i="8"/>
  <c r="M13442" i="8"/>
  <c r="M13443" i="8"/>
  <c r="M13444" i="8"/>
  <c r="M13445" i="8"/>
  <c r="M13446" i="8"/>
  <c r="M13447" i="8"/>
  <c r="M13448" i="8"/>
  <c r="M13449" i="8"/>
  <c r="M13450" i="8"/>
  <c r="M13451" i="8"/>
  <c r="M13452" i="8"/>
  <c r="M13453" i="8"/>
  <c r="M13454" i="8"/>
  <c r="M13455" i="8"/>
  <c r="M13456" i="8"/>
  <c r="M13457" i="8"/>
  <c r="M13458" i="8"/>
  <c r="M13459" i="8"/>
  <c r="M13460" i="8"/>
  <c r="M13461" i="8"/>
  <c r="M13462" i="8"/>
  <c r="M13463" i="8"/>
  <c r="M13464" i="8"/>
  <c r="M13465" i="8"/>
  <c r="M13466" i="8"/>
  <c r="M13467" i="8"/>
  <c r="M13468" i="8"/>
  <c r="M13469" i="8"/>
  <c r="M13470" i="8"/>
  <c r="M13471" i="8"/>
  <c r="M13472" i="8"/>
  <c r="M13473" i="8"/>
  <c r="M13474" i="8"/>
  <c r="M13475" i="8"/>
  <c r="M13476" i="8"/>
  <c r="M13477" i="8"/>
  <c r="M13478" i="8"/>
  <c r="M13479" i="8"/>
  <c r="M13480" i="8"/>
  <c r="M13481" i="8"/>
  <c r="M13482" i="8"/>
  <c r="M13483" i="8"/>
  <c r="M13484" i="8"/>
  <c r="M13485" i="8"/>
  <c r="M13486" i="8"/>
  <c r="M13487" i="8"/>
  <c r="M13488" i="8"/>
  <c r="M13489" i="8"/>
  <c r="M13490" i="8"/>
  <c r="M13491" i="8"/>
  <c r="M13492" i="8"/>
  <c r="M13493" i="8"/>
  <c r="M13494" i="8"/>
  <c r="M13495" i="8"/>
  <c r="M13496" i="8"/>
  <c r="M13497" i="8"/>
  <c r="M13498" i="8"/>
  <c r="M13499" i="8"/>
  <c r="M13500" i="8"/>
  <c r="M13501" i="8"/>
  <c r="M13502" i="8"/>
  <c r="M13503" i="8"/>
  <c r="M13504" i="8"/>
  <c r="M13505" i="8"/>
  <c r="M13506" i="8"/>
  <c r="M13507" i="8"/>
  <c r="M13508" i="8"/>
  <c r="M13509" i="8"/>
  <c r="M13510" i="8"/>
  <c r="M13511" i="8"/>
  <c r="M13512" i="8"/>
  <c r="M13513" i="8"/>
  <c r="M13514" i="8"/>
  <c r="M13515" i="8"/>
  <c r="M13516" i="8"/>
  <c r="M13517" i="8"/>
  <c r="M13518" i="8"/>
  <c r="M13519" i="8"/>
  <c r="M13520" i="8"/>
  <c r="M13521" i="8"/>
  <c r="M13522" i="8"/>
  <c r="M13523" i="8"/>
  <c r="M13524" i="8"/>
  <c r="M13525" i="8"/>
  <c r="M13526" i="8"/>
  <c r="M13527" i="8"/>
  <c r="M13528" i="8"/>
  <c r="M13529" i="8"/>
  <c r="M13530" i="8"/>
  <c r="M13531" i="8"/>
  <c r="M13532" i="8"/>
  <c r="M13533" i="8"/>
  <c r="M13534" i="8"/>
  <c r="M13535" i="8"/>
  <c r="M13536" i="8"/>
  <c r="M13537" i="8"/>
  <c r="M13538" i="8"/>
  <c r="M13539" i="8"/>
  <c r="M13540" i="8"/>
  <c r="M13541" i="8"/>
  <c r="M13542" i="8"/>
  <c r="M13543" i="8"/>
  <c r="M13544" i="8"/>
  <c r="M13545" i="8"/>
  <c r="M13546" i="8"/>
  <c r="M13547" i="8"/>
  <c r="M13548" i="8"/>
  <c r="M13549" i="8"/>
  <c r="M13550" i="8"/>
  <c r="M13551" i="8"/>
  <c r="M13552" i="8"/>
  <c r="M13553" i="8"/>
  <c r="M13554" i="8"/>
  <c r="M13555" i="8"/>
  <c r="M13556" i="8"/>
  <c r="M13557" i="8"/>
  <c r="M13558" i="8"/>
  <c r="M13559" i="8"/>
  <c r="M13560" i="8"/>
  <c r="M13561" i="8"/>
  <c r="M13562" i="8"/>
  <c r="M13563" i="8"/>
  <c r="M13564" i="8"/>
  <c r="M13565" i="8"/>
  <c r="M13566" i="8"/>
  <c r="M13567" i="8"/>
  <c r="M13568" i="8"/>
  <c r="M13569" i="8"/>
  <c r="M13570" i="8"/>
  <c r="M13571" i="8"/>
  <c r="M13572" i="8"/>
  <c r="M13573" i="8"/>
  <c r="M13574" i="8"/>
  <c r="M13575" i="8"/>
  <c r="M13576" i="8"/>
  <c r="M13577" i="8"/>
  <c r="M13578" i="8"/>
  <c r="M13579" i="8"/>
  <c r="M13580" i="8"/>
  <c r="M13581" i="8"/>
  <c r="M13582" i="8"/>
  <c r="M13583" i="8"/>
  <c r="M13584" i="8"/>
  <c r="M13585" i="8"/>
  <c r="M13586" i="8"/>
  <c r="M13587" i="8"/>
  <c r="M13588" i="8"/>
  <c r="M13589" i="8"/>
  <c r="M13590" i="8"/>
  <c r="M13591" i="8"/>
  <c r="M13592" i="8"/>
  <c r="M13593" i="8"/>
  <c r="M13594" i="8"/>
  <c r="M13595" i="8"/>
  <c r="M13596" i="8"/>
  <c r="M13597" i="8"/>
  <c r="M13598" i="8"/>
  <c r="M13599" i="8"/>
  <c r="M13600" i="8"/>
  <c r="M13601" i="8"/>
  <c r="M13602" i="8"/>
  <c r="M13603" i="8"/>
  <c r="M13604" i="8"/>
  <c r="M13605" i="8"/>
  <c r="M13606" i="8"/>
  <c r="M13607" i="8"/>
  <c r="M13608" i="8"/>
  <c r="M13609" i="8"/>
  <c r="M13610" i="8"/>
  <c r="M13611" i="8"/>
  <c r="M13612" i="8"/>
  <c r="M13613" i="8"/>
  <c r="M13614" i="8"/>
  <c r="M13615" i="8"/>
  <c r="M13616" i="8"/>
  <c r="M13617" i="8"/>
  <c r="M13618" i="8"/>
  <c r="M13619" i="8"/>
  <c r="M13620" i="8"/>
  <c r="M13621" i="8"/>
  <c r="M13622" i="8"/>
  <c r="M13623" i="8"/>
  <c r="M13624" i="8"/>
  <c r="M13625" i="8"/>
  <c r="M13626" i="8"/>
  <c r="M13627" i="8"/>
  <c r="M13628" i="8"/>
  <c r="M13629" i="8"/>
  <c r="M13630" i="8"/>
  <c r="M13631" i="8"/>
  <c r="M13632" i="8"/>
  <c r="M13633" i="8"/>
  <c r="M13634" i="8"/>
  <c r="M13635" i="8"/>
  <c r="M13636" i="8"/>
  <c r="M13637" i="8"/>
  <c r="M13638" i="8"/>
  <c r="M13639" i="8"/>
  <c r="M13640" i="8"/>
  <c r="M13641" i="8"/>
  <c r="M13642" i="8"/>
  <c r="M13643" i="8"/>
  <c r="M13644" i="8"/>
  <c r="M13645" i="8"/>
  <c r="M13646" i="8"/>
  <c r="M13647" i="8"/>
  <c r="M13648" i="8"/>
  <c r="M13649" i="8"/>
  <c r="M13650" i="8"/>
  <c r="M13651" i="8"/>
  <c r="M13652" i="8"/>
  <c r="M13653" i="8"/>
  <c r="M13654" i="8"/>
  <c r="M13655" i="8"/>
  <c r="M13656" i="8"/>
  <c r="M13657" i="8"/>
  <c r="M13658" i="8"/>
  <c r="M13659" i="8"/>
  <c r="M13660" i="8"/>
  <c r="M13661" i="8"/>
  <c r="M13662" i="8"/>
  <c r="M13663" i="8"/>
  <c r="M13664" i="8"/>
  <c r="M13665" i="8"/>
  <c r="M13666" i="8"/>
  <c r="M13667" i="8"/>
  <c r="M13668" i="8"/>
  <c r="M13669" i="8"/>
  <c r="M13670" i="8"/>
  <c r="M13671" i="8"/>
  <c r="M13672" i="8"/>
  <c r="M13673" i="8"/>
  <c r="M13674" i="8"/>
  <c r="M13675" i="8"/>
  <c r="M13676" i="8"/>
  <c r="M13677" i="8"/>
  <c r="M13678" i="8"/>
  <c r="M13679" i="8"/>
  <c r="M13680" i="8"/>
  <c r="M13681" i="8"/>
  <c r="M13682" i="8"/>
  <c r="M13683" i="8"/>
  <c r="M13684" i="8"/>
  <c r="M13685" i="8"/>
  <c r="M13686" i="8"/>
  <c r="M13687" i="8"/>
  <c r="M13688" i="8"/>
  <c r="M13689" i="8"/>
  <c r="M13690" i="8"/>
  <c r="M13691" i="8"/>
  <c r="M13692" i="8"/>
  <c r="M13693" i="8"/>
  <c r="M13694" i="8"/>
  <c r="M13695" i="8"/>
  <c r="M13696" i="8"/>
  <c r="M13697" i="8"/>
  <c r="M13698" i="8"/>
  <c r="M13699" i="8"/>
  <c r="M13700" i="8"/>
  <c r="M13701" i="8"/>
  <c r="M13702" i="8"/>
  <c r="M13703" i="8"/>
  <c r="M13704" i="8"/>
  <c r="M13705" i="8"/>
  <c r="M13706" i="8"/>
  <c r="M13707" i="8"/>
  <c r="M13708" i="8"/>
  <c r="M13709" i="8"/>
  <c r="M13710" i="8"/>
  <c r="M13711" i="8"/>
  <c r="M13712" i="8"/>
  <c r="M13713" i="8"/>
  <c r="M13714" i="8"/>
  <c r="M13715" i="8"/>
  <c r="M13716" i="8"/>
  <c r="M13717" i="8"/>
  <c r="M13718" i="8"/>
  <c r="M13719" i="8"/>
  <c r="M13720" i="8"/>
  <c r="M13721" i="8"/>
  <c r="M13722" i="8"/>
  <c r="M13723" i="8"/>
  <c r="M13724" i="8"/>
  <c r="M13725" i="8"/>
  <c r="M13726" i="8"/>
  <c r="M13727" i="8"/>
  <c r="M13728" i="8"/>
  <c r="M13729" i="8"/>
  <c r="M13730" i="8"/>
  <c r="M13731" i="8"/>
  <c r="M13732" i="8"/>
  <c r="M13733" i="8"/>
  <c r="M13734" i="8"/>
  <c r="M13735" i="8"/>
  <c r="M13736" i="8"/>
  <c r="M13737" i="8"/>
  <c r="M13738" i="8"/>
  <c r="M13739" i="8"/>
  <c r="M13740" i="8"/>
  <c r="M13741" i="8"/>
  <c r="M13742" i="8"/>
  <c r="M13743" i="8"/>
  <c r="M13744" i="8"/>
  <c r="M13745" i="8"/>
  <c r="M13746" i="8"/>
  <c r="M13747" i="8"/>
  <c r="M13748" i="8"/>
  <c r="M13749" i="8"/>
  <c r="M13750" i="8"/>
  <c r="M13751" i="8"/>
  <c r="M13752" i="8"/>
  <c r="M13753" i="8"/>
  <c r="M13754" i="8"/>
  <c r="M13755" i="8"/>
  <c r="M13756" i="8"/>
  <c r="M13757" i="8"/>
  <c r="M13758" i="8"/>
  <c r="M13759" i="8"/>
  <c r="M13760" i="8"/>
  <c r="M13761" i="8"/>
  <c r="M13762" i="8"/>
  <c r="M13763" i="8"/>
  <c r="M13764" i="8"/>
  <c r="M13765" i="8"/>
  <c r="M13766" i="8"/>
  <c r="M13767" i="8"/>
  <c r="M13768" i="8"/>
  <c r="M13769" i="8"/>
  <c r="M13770" i="8"/>
  <c r="M13771" i="8"/>
  <c r="M13772" i="8"/>
  <c r="M13773" i="8"/>
  <c r="M13774" i="8"/>
  <c r="M13775" i="8"/>
  <c r="M13776" i="8"/>
  <c r="M13777" i="8"/>
  <c r="M13778" i="8"/>
  <c r="M13779" i="8"/>
  <c r="M13780" i="8"/>
  <c r="M13781" i="8"/>
  <c r="M13782" i="8"/>
  <c r="M13783" i="8"/>
  <c r="M13784" i="8"/>
  <c r="M13785" i="8"/>
  <c r="M13786" i="8"/>
  <c r="M13787" i="8"/>
  <c r="M13788" i="8"/>
  <c r="M13789" i="8"/>
  <c r="M13790" i="8"/>
  <c r="M13791" i="8"/>
  <c r="M13792" i="8"/>
  <c r="M13793" i="8"/>
  <c r="M13794" i="8"/>
  <c r="M13795" i="8"/>
  <c r="M13796" i="8"/>
  <c r="M13797" i="8"/>
  <c r="M13798" i="8"/>
  <c r="M13799" i="8"/>
  <c r="M13800" i="8"/>
  <c r="M13801" i="8"/>
  <c r="M13802" i="8"/>
  <c r="M13803" i="8"/>
  <c r="M13804" i="8"/>
  <c r="M13805" i="8"/>
  <c r="M13806" i="8"/>
  <c r="M13807" i="8"/>
  <c r="M13808" i="8"/>
  <c r="M13809" i="8"/>
  <c r="M13810" i="8"/>
  <c r="M13811" i="8"/>
  <c r="M13812" i="8"/>
  <c r="M13813" i="8"/>
  <c r="M13814" i="8"/>
  <c r="M13815" i="8"/>
  <c r="M13816" i="8"/>
  <c r="M13817" i="8"/>
  <c r="M13818" i="8"/>
  <c r="M13819" i="8"/>
  <c r="M13820" i="8"/>
  <c r="M13821" i="8"/>
  <c r="M13822" i="8"/>
  <c r="M13823" i="8"/>
  <c r="M13824" i="8"/>
  <c r="M13825" i="8"/>
  <c r="M13826" i="8"/>
  <c r="M13827" i="8"/>
  <c r="M13828" i="8"/>
  <c r="M13829" i="8"/>
  <c r="M13830" i="8"/>
  <c r="M13831" i="8"/>
  <c r="M13832" i="8"/>
  <c r="M13833" i="8"/>
  <c r="M13834" i="8"/>
  <c r="M13835" i="8"/>
  <c r="M13836" i="8"/>
  <c r="M13837" i="8"/>
  <c r="M13838" i="8"/>
  <c r="M13839" i="8"/>
  <c r="M13840" i="8"/>
  <c r="M13841" i="8"/>
  <c r="M13842" i="8"/>
  <c r="M13843" i="8"/>
  <c r="M13844" i="8"/>
  <c r="M13845" i="8"/>
  <c r="M13846" i="8"/>
  <c r="M13847" i="8"/>
  <c r="M13848" i="8"/>
  <c r="M13849" i="8"/>
  <c r="M13850" i="8"/>
  <c r="M13851" i="8"/>
  <c r="M13852" i="8"/>
  <c r="M13853" i="8"/>
  <c r="M13854" i="8"/>
  <c r="M13855" i="8"/>
  <c r="M13856" i="8"/>
  <c r="M13857" i="8"/>
  <c r="M13858" i="8"/>
  <c r="M13859" i="8"/>
  <c r="M13860" i="8"/>
  <c r="M13861" i="8"/>
  <c r="M13862" i="8"/>
  <c r="M13863" i="8"/>
  <c r="M13864" i="8"/>
  <c r="M13865" i="8"/>
  <c r="M13866" i="8"/>
  <c r="M13867" i="8"/>
  <c r="M13868" i="8"/>
  <c r="M13869" i="8"/>
  <c r="M13870" i="8"/>
  <c r="M13871" i="8"/>
  <c r="M13872" i="8"/>
  <c r="M13873" i="8"/>
  <c r="M13874" i="8"/>
  <c r="M13875" i="8"/>
  <c r="M13876" i="8"/>
  <c r="M13877" i="8"/>
  <c r="M13878" i="8"/>
  <c r="M13879" i="8"/>
  <c r="M13880" i="8"/>
  <c r="M13881" i="8"/>
  <c r="M13882" i="8"/>
  <c r="M13883" i="8"/>
  <c r="M13884" i="8"/>
  <c r="M13885" i="8"/>
  <c r="M13886" i="8"/>
  <c r="M13887" i="8"/>
  <c r="M13888" i="8"/>
  <c r="M13889" i="8"/>
  <c r="M13890" i="8"/>
  <c r="M13891" i="8"/>
  <c r="M13892" i="8"/>
  <c r="M13893" i="8"/>
  <c r="M13894" i="8"/>
  <c r="M13895" i="8"/>
  <c r="M13896" i="8"/>
  <c r="M13897" i="8"/>
  <c r="M13898" i="8"/>
  <c r="M13899" i="8"/>
  <c r="M13900" i="8"/>
  <c r="M13901" i="8"/>
  <c r="M13902" i="8"/>
  <c r="M13903" i="8"/>
  <c r="M13904" i="8"/>
  <c r="M13905" i="8"/>
  <c r="M13906" i="8"/>
  <c r="M13907" i="8"/>
  <c r="M13908" i="8"/>
  <c r="M13909" i="8"/>
  <c r="M13910" i="8"/>
  <c r="M13911" i="8"/>
  <c r="M13912" i="8"/>
  <c r="M13913" i="8"/>
  <c r="M13914" i="8"/>
  <c r="M13915" i="8"/>
  <c r="M13916" i="8"/>
  <c r="M13917" i="8"/>
  <c r="M13918" i="8"/>
  <c r="M13919" i="8"/>
  <c r="M13920" i="8"/>
  <c r="M13921" i="8"/>
  <c r="M13922" i="8"/>
  <c r="M13923" i="8"/>
  <c r="M13924" i="8"/>
  <c r="M13925" i="8"/>
  <c r="M13926" i="8"/>
  <c r="M13927" i="8"/>
  <c r="M13928" i="8"/>
  <c r="M13929" i="8"/>
  <c r="M13930" i="8"/>
  <c r="M13931" i="8"/>
  <c r="M13932" i="8"/>
  <c r="M13933" i="8"/>
  <c r="M13934" i="8"/>
  <c r="M13935" i="8"/>
  <c r="M13936" i="8"/>
  <c r="M13937" i="8"/>
  <c r="M13938" i="8"/>
  <c r="M13939" i="8"/>
  <c r="M13940" i="8"/>
  <c r="M13941" i="8"/>
  <c r="M13942" i="8"/>
  <c r="M13943" i="8"/>
  <c r="M13944" i="8"/>
  <c r="M13945" i="8"/>
  <c r="M13946" i="8"/>
  <c r="M13947" i="8"/>
  <c r="M13948" i="8"/>
  <c r="M13949" i="8"/>
  <c r="M13950" i="8"/>
  <c r="M13951" i="8"/>
  <c r="M13952" i="8"/>
  <c r="M13953" i="8"/>
  <c r="M13954" i="8"/>
  <c r="M13955" i="8"/>
  <c r="M13956" i="8"/>
  <c r="M13957" i="8"/>
  <c r="M13958" i="8"/>
  <c r="M13959" i="8"/>
  <c r="M13960" i="8"/>
  <c r="M13961" i="8"/>
  <c r="M13962" i="8"/>
  <c r="M13963" i="8"/>
  <c r="M13964" i="8"/>
  <c r="M13965" i="8"/>
  <c r="M13966" i="8"/>
  <c r="M13967" i="8"/>
  <c r="M13968" i="8"/>
  <c r="M13969" i="8"/>
  <c r="M13970" i="8"/>
  <c r="M13971" i="8"/>
  <c r="M13972" i="8"/>
  <c r="M13973" i="8"/>
  <c r="M13974" i="8"/>
  <c r="M13975" i="8"/>
  <c r="M13976" i="8"/>
  <c r="M13977" i="8"/>
  <c r="M13978" i="8"/>
  <c r="M13979" i="8"/>
  <c r="M13980" i="8"/>
  <c r="M13981" i="8"/>
  <c r="M13982" i="8"/>
  <c r="M13983" i="8"/>
  <c r="M13984" i="8"/>
  <c r="M13985" i="8"/>
  <c r="M13986" i="8"/>
  <c r="M13987" i="8"/>
  <c r="M13988" i="8"/>
  <c r="M13989" i="8"/>
  <c r="M13990" i="8"/>
  <c r="M13991" i="8"/>
  <c r="M13992" i="8"/>
  <c r="M13993" i="8"/>
  <c r="M13994" i="8"/>
  <c r="M13995" i="8"/>
  <c r="M13996" i="8"/>
  <c r="M13997" i="8"/>
  <c r="M13998" i="8"/>
  <c r="M13999" i="8"/>
  <c r="M14000" i="8"/>
  <c r="M14001" i="8"/>
  <c r="M14002" i="8"/>
  <c r="M14003" i="8"/>
  <c r="M14004" i="8"/>
  <c r="M14005" i="8"/>
  <c r="M14006" i="8"/>
  <c r="M14007" i="8"/>
  <c r="M14008" i="8"/>
  <c r="M14009" i="8"/>
  <c r="M14010" i="8"/>
  <c r="M14011" i="8"/>
  <c r="M14012" i="8"/>
  <c r="M14013" i="8"/>
  <c r="M14014" i="8"/>
  <c r="M14015" i="8"/>
  <c r="M14016" i="8"/>
  <c r="M14017" i="8"/>
  <c r="M14018" i="8"/>
  <c r="M14019" i="8"/>
  <c r="M14020" i="8"/>
  <c r="M14021" i="8"/>
  <c r="M14022" i="8"/>
  <c r="M14023" i="8"/>
  <c r="M14024" i="8"/>
  <c r="M14025" i="8"/>
  <c r="M14026" i="8"/>
  <c r="M14027" i="8"/>
  <c r="M14028" i="8"/>
  <c r="M14029" i="8"/>
  <c r="M14030" i="8"/>
  <c r="M14031" i="8"/>
  <c r="M14032" i="8"/>
  <c r="M14033" i="8"/>
  <c r="M14034" i="8"/>
  <c r="M14035" i="8"/>
  <c r="M14036" i="8"/>
  <c r="M14037" i="8"/>
  <c r="M14038" i="8"/>
  <c r="M14039" i="8"/>
  <c r="M14040" i="8"/>
  <c r="M14041" i="8"/>
  <c r="M14042" i="8"/>
  <c r="M14043" i="8"/>
  <c r="M14044" i="8"/>
  <c r="M14045" i="8"/>
  <c r="M14046" i="8"/>
  <c r="M14047" i="8"/>
  <c r="M14048" i="8"/>
  <c r="M14049" i="8"/>
  <c r="M14050" i="8"/>
  <c r="M14051" i="8"/>
  <c r="M14052" i="8"/>
  <c r="M14053" i="8"/>
  <c r="M14054" i="8"/>
  <c r="M14055" i="8"/>
  <c r="M14056" i="8"/>
  <c r="M14057" i="8"/>
  <c r="M14058" i="8"/>
  <c r="M14059" i="8"/>
  <c r="M14060" i="8"/>
  <c r="M14061" i="8"/>
  <c r="M14062" i="8"/>
  <c r="M14063" i="8"/>
  <c r="M14064" i="8"/>
  <c r="M14065" i="8"/>
  <c r="M14066" i="8"/>
  <c r="M14067" i="8"/>
  <c r="M14068" i="8"/>
  <c r="M14069" i="8"/>
  <c r="M14070" i="8"/>
  <c r="M14071" i="8"/>
  <c r="M14072" i="8"/>
  <c r="M14073" i="8"/>
  <c r="M14074" i="8"/>
  <c r="M14075" i="8"/>
  <c r="M14076" i="8"/>
  <c r="M14077" i="8"/>
  <c r="M14078" i="8"/>
  <c r="M14079" i="8"/>
  <c r="M14080" i="8"/>
  <c r="M14081" i="8"/>
  <c r="M14082" i="8"/>
  <c r="M14083" i="8"/>
  <c r="M14084" i="8"/>
  <c r="M14085" i="8"/>
  <c r="M14086" i="8"/>
  <c r="M14087" i="8"/>
  <c r="M14088" i="8"/>
  <c r="M14089" i="8"/>
  <c r="M14090" i="8"/>
  <c r="M14091" i="8"/>
  <c r="M14092" i="8"/>
  <c r="M14093" i="8"/>
  <c r="M14094" i="8"/>
  <c r="M14095" i="8"/>
  <c r="M14096" i="8"/>
  <c r="M14097" i="8"/>
  <c r="M14098" i="8"/>
  <c r="M14099" i="8"/>
  <c r="M14100" i="8"/>
  <c r="M14101" i="8"/>
  <c r="M14102" i="8"/>
  <c r="M14103" i="8"/>
  <c r="M14104" i="8"/>
  <c r="M14105" i="8"/>
  <c r="M14106" i="8"/>
  <c r="M14107" i="8"/>
  <c r="M14108" i="8"/>
  <c r="M14109" i="8"/>
  <c r="M14110" i="8"/>
  <c r="M14111" i="8"/>
  <c r="M14112" i="8"/>
  <c r="M14113" i="8"/>
  <c r="M14114" i="8"/>
  <c r="M14115" i="8"/>
  <c r="M14116" i="8"/>
  <c r="M14117" i="8"/>
  <c r="M14118" i="8"/>
  <c r="M14119" i="8"/>
  <c r="M14120" i="8"/>
  <c r="M14121" i="8"/>
  <c r="M14122" i="8"/>
  <c r="M14123" i="8"/>
  <c r="M14124" i="8"/>
  <c r="M14125" i="8"/>
  <c r="M14126" i="8"/>
  <c r="M14127" i="8"/>
  <c r="M14128" i="8"/>
  <c r="M14129" i="8"/>
  <c r="M14130" i="8"/>
  <c r="M14131" i="8"/>
  <c r="M14132" i="8"/>
  <c r="M14133" i="8"/>
  <c r="M14134" i="8"/>
  <c r="M14135" i="8"/>
  <c r="M14136" i="8"/>
  <c r="M14137" i="8"/>
  <c r="M14138" i="8"/>
  <c r="M14139" i="8"/>
  <c r="M14140" i="8"/>
  <c r="M14141" i="8"/>
  <c r="M14142" i="8"/>
  <c r="M14143" i="8"/>
  <c r="M14144" i="8"/>
  <c r="M14145" i="8"/>
  <c r="M14146" i="8"/>
  <c r="M14147" i="8"/>
  <c r="M14148" i="8"/>
  <c r="M14149" i="8"/>
  <c r="M14150" i="8"/>
  <c r="M14151" i="8"/>
  <c r="M14152" i="8"/>
  <c r="M14153" i="8"/>
  <c r="M14154" i="8"/>
  <c r="M14155" i="8"/>
  <c r="M14156" i="8"/>
  <c r="M14157" i="8"/>
  <c r="M14158" i="8"/>
  <c r="M14159" i="8"/>
  <c r="M14160" i="8"/>
  <c r="M14161" i="8"/>
  <c r="M14162" i="8"/>
  <c r="M14163" i="8"/>
  <c r="M14164" i="8"/>
  <c r="M14165" i="8"/>
  <c r="M14166" i="8"/>
  <c r="M14167" i="8"/>
  <c r="M14168" i="8"/>
  <c r="M14169" i="8"/>
  <c r="M14170" i="8"/>
  <c r="M14171" i="8"/>
  <c r="M14172" i="8"/>
  <c r="M14173" i="8"/>
  <c r="M14174" i="8"/>
  <c r="M14175" i="8"/>
  <c r="M14176" i="8"/>
  <c r="M14177" i="8"/>
  <c r="M14178" i="8"/>
  <c r="M14179" i="8"/>
  <c r="M14180" i="8"/>
  <c r="M14181" i="8"/>
  <c r="M14182" i="8"/>
  <c r="M14183" i="8"/>
  <c r="M14184" i="8"/>
  <c r="M14185" i="8"/>
  <c r="M14186" i="8"/>
  <c r="M14187" i="8"/>
  <c r="M14188" i="8"/>
  <c r="M14189" i="8"/>
  <c r="M14190" i="8"/>
  <c r="M14191" i="8"/>
  <c r="M14192" i="8"/>
  <c r="M14193" i="8"/>
  <c r="M14194" i="8"/>
  <c r="M14195" i="8"/>
  <c r="M14196" i="8"/>
  <c r="M14197" i="8"/>
  <c r="M14198" i="8"/>
  <c r="M14199" i="8"/>
  <c r="M14200" i="8"/>
  <c r="M14201" i="8"/>
  <c r="M14202" i="8"/>
  <c r="M14203" i="8"/>
  <c r="M14204" i="8"/>
  <c r="M14205" i="8"/>
  <c r="M14206" i="8"/>
  <c r="M14207" i="8"/>
  <c r="M14208" i="8"/>
  <c r="M14209" i="8"/>
  <c r="M14210" i="8"/>
  <c r="M14211" i="8"/>
  <c r="M14212" i="8"/>
  <c r="M14213" i="8"/>
  <c r="M14214" i="8"/>
  <c r="M14215" i="8"/>
  <c r="M14216" i="8"/>
  <c r="M14217" i="8"/>
  <c r="M14218" i="8"/>
  <c r="M14219" i="8"/>
  <c r="M14220" i="8"/>
  <c r="M14221" i="8"/>
  <c r="M14222" i="8"/>
  <c r="M14223" i="8"/>
  <c r="M14224" i="8"/>
  <c r="M14225" i="8"/>
  <c r="M14226" i="8"/>
  <c r="M14227" i="8"/>
  <c r="M14228" i="8"/>
  <c r="M14229" i="8"/>
  <c r="M14230" i="8"/>
  <c r="M14231" i="8"/>
  <c r="M14232" i="8"/>
  <c r="M14233" i="8"/>
  <c r="M14234" i="8"/>
  <c r="M14235" i="8"/>
  <c r="M14236" i="8"/>
  <c r="M14237" i="8"/>
  <c r="M14238" i="8"/>
  <c r="M14239" i="8"/>
  <c r="M14240" i="8"/>
  <c r="M14241" i="8"/>
  <c r="M14242" i="8"/>
  <c r="M14243" i="8"/>
  <c r="M14244" i="8"/>
  <c r="M14245" i="8"/>
  <c r="M14246" i="8"/>
  <c r="M14247" i="8"/>
  <c r="M14248" i="8"/>
  <c r="M14249" i="8"/>
  <c r="M14250" i="8"/>
  <c r="M14251" i="8"/>
  <c r="M14252" i="8"/>
  <c r="M14253" i="8"/>
  <c r="M14254" i="8"/>
  <c r="M14255" i="8"/>
  <c r="M14256" i="8"/>
  <c r="M14257" i="8"/>
  <c r="M14258" i="8"/>
  <c r="M14259" i="8"/>
  <c r="M14260" i="8"/>
  <c r="M14261" i="8"/>
  <c r="M14262" i="8"/>
  <c r="M14263" i="8"/>
  <c r="M14264" i="8"/>
  <c r="M14265" i="8"/>
  <c r="M14266" i="8"/>
  <c r="M14267" i="8"/>
  <c r="M14268" i="8"/>
  <c r="M14269" i="8"/>
  <c r="M14270" i="8"/>
  <c r="M14271" i="8"/>
  <c r="M14272" i="8"/>
  <c r="M14273" i="8"/>
  <c r="M14274" i="8"/>
  <c r="M14275" i="8"/>
  <c r="M14276" i="8"/>
  <c r="M14277" i="8"/>
  <c r="M14278" i="8"/>
  <c r="M14279" i="8"/>
  <c r="M14280" i="8"/>
  <c r="M14281" i="8"/>
  <c r="M14282" i="8"/>
  <c r="M14283" i="8"/>
  <c r="M14284" i="8"/>
  <c r="M14285" i="8"/>
  <c r="M14286" i="8"/>
  <c r="M14287" i="8"/>
  <c r="M14288" i="8"/>
  <c r="M14289" i="8"/>
  <c r="M14290" i="8"/>
  <c r="M14291" i="8"/>
  <c r="M14292" i="8"/>
  <c r="M14293" i="8"/>
  <c r="M14294" i="8"/>
  <c r="M14295" i="8"/>
  <c r="M14296" i="8"/>
  <c r="M14297" i="8"/>
  <c r="M14298" i="8"/>
  <c r="M14299" i="8"/>
  <c r="M14300" i="8"/>
  <c r="M14301" i="8"/>
  <c r="M14302" i="8"/>
  <c r="M14303" i="8"/>
  <c r="M14304" i="8"/>
  <c r="M14305" i="8"/>
  <c r="M14306" i="8"/>
  <c r="M14307" i="8"/>
  <c r="M14308" i="8"/>
  <c r="M14309" i="8"/>
  <c r="M14310" i="8"/>
  <c r="M14311" i="8"/>
  <c r="M14312" i="8"/>
  <c r="M14313" i="8"/>
  <c r="M14314" i="8"/>
  <c r="M14315" i="8"/>
  <c r="M14316" i="8"/>
  <c r="M14317" i="8"/>
  <c r="M14318" i="8"/>
  <c r="M14319" i="8"/>
  <c r="M14320" i="8"/>
  <c r="M14321" i="8"/>
  <c r="M14322" i="8"/>
  <c r="M14323" i="8"/>
  <c r="M14324" i="8"/>
  <c r="M14325" i="8"/>
  <c r="M14326" i="8"/>
  <c r="M14327" i="8"/>
  <c r="M14328" i="8"/>
  <c r="M14329" i="8"/>
  <c r="M14330" i="8"/>
  <c r="M14331" i="8"/>
  <c r="M14332" i="8"/>
  <c r="M14333" i="8"/>
  <c r="M14334" i="8"/>
  <c r="M14335" i="8"/>
  <c r="M14336" i="8"/>
  <c r="M14337" i="8"/>
  <c r="M14338" i="8"/>
  <c r="M14339" i="8"/>
  <c r="M14340" i="8"/>
  <c r="M14341" i="8"/>
  <c r="M14342" i="8"/>
  <c r="M14343" i="8"/>
  <c r="M14344" i="8"/>
  <c r="M14345" i="8"/>
  <c r="M14346" i="8"/>
  <c r="M14347" i="8"/>
  <c r="M14348" i="8"/>
  <c r="M14349" i="8"/>
  <c r="M14350" i="8"/>
  <c r="M14351" i="8"/>
  <c r="M14352" i="8"/>
  <c r="M14353" i="8"/>
  <c r="M14354" i="8"/>
  <c r="M14355" i="8"/>
  <c r="M14356" i="8"/>
  <c r="M14357" i="8"/>
  <c r="M14358" i="8"/>
  <c r="M14359" i="8"/>
  <c r="M14360" i="8"/>
  <c r="M14361" i="8"/>
  <c r="M14362" i="8"/>
  <c r="M14363" i="8"/>
  <c r="M14364" i="8"/>
  <c r="M14365" i="8"/>
  <c r="M14366" i="8"/>
  <c r="M14367" i="8"/>
  <c r="M14368" i="8"/>
  <c r="M14369" i="8"/>
  <c r="M14370" i="8"/>
  <c r="M14371" i="8"/>
  <c r="M14372" i="8"/>
  <c r="M14373" i="8"/>
  <c r="M14374" i="8"/>
  <c r="M14375" i="8"/>
  <c r="M14376" i="8"/>
  <c r="M14377" i="8"/>
  <c r="M14378" i="8"/>
  <c r="M14379" i="8"/>
  <c r="M14380" i="8"/>
  <c r="M14381" i="8"/>
  <c r="M14382" i="8"/>
  <c r="M14383" i="8"/>
  <c r="M14384" i="8"/>
  <c r="M14385" i="8"/>
  <c r="M14386" i="8"/>
  <c r="M14387" i="8"/>
  <c r="M14388" i="8"/>
  <c r="M14389" i="8"/>
  <c r="M14390" i="8"/>
  <c r="M14391" i="8"/>
  <c r="M14392" i="8"/>
  <c r="M14393" i="8"/>
  <c r="M14394" i="8"/>
  <c r="M14395" i="8"/>
  <c r="M14396" i="8"/>
  <c r="M14397" i="8"/>
  <c r="M14398" i="8"/>
  <c r="M14399" i="8"/>
  <c r="M14400" i="8"/>
  <c r="M14401" i="8"/>
  <c r="M14402" i="8"/>
  <c r="M14403" i="8"/>
  <c r="M14404" i="8"/>
  <c r="M14405" i="8"/>
  <c r="M14406" i="8"/>
  <c r="M14407" i="8"/>
  <c r="M14408" i="8"/>
  <c r="M14409" i="8"/>
  <c r="M14410" i="8"/>
  <c r="M14411" i="8"/>
  <c r="M14412" i="8"/>
  <c r="M14413" i="8"/>
  <c r="M14414" i="8"/>
  <c r="M14415" i="8"/>
  <c r="M14416" i="8"/>
  <c r="M14417" i="8"/>
  <c r="M14418" i="8"/>
  <c r="M14419" i="8"/>
  <c r="M14420" i="8"/>
  <c r="M14421" i="8"/>
  <c r="M14422" i="8"/>
  <c r="M14423" i="8"/>
  <c r="M14424" i="8"/>
  <c r="M14425" i="8"/>
  <c r="M14426" i="8"/>
  <c r="M14427" i="8"/>
  <c r="M14428" i="8"/>
  <c r="M14429" i="8"/>
  <c r="M14430" i="8"/>
  <c r="M14431" i="8"/>
  <c r="M14432" i="8"/>
  <c r="M14433" i="8"/>
  <c r="M14434" i="8"/>
  <c r="M14435" i="8"/>
  <c r="M14436" i="8"/>
  <c r="M14437" i="8"/>
  <c r="M14438" i="8"/>
  <c r="M14439" i="8"/>
  <c r="M14440" i="8"/>
  <c r="M14441" i="8"/>
  <c r="M14442" i="8"/>
  <c r="M14443" i="8"/>
  <c r="M14444" i="8"/>
  <c r="M14445" i="8"/>
  <c r="M14446" i="8"/>
  <c r="M14447" i="8"/>
  <c r="M14448" i="8"/>
  <c r="M14449" i="8"/>
  <c r="M14450" i="8"/>
  <c r="M14451" i="8"/>
  <c r="M14452" i="8"/>
  <c r="M14453" i="8"/>
  <c r="M14454" i="8"/>
  <c r="M14455" i="8"/>
  <c r="M14456" i="8"/>
  <c r="M14457" i="8"/>
  <c r="M14458" i="8"/>
  <c r="M14459" i="8"/>
  <c r="M14460" i="8"/>
  <c r="M14461" i="8"/>
  <c r="M14462" i="8"/>
  <c r="M14463" i="8"/>
  <c r="M14464" i="8"/>
  <c r="M14465" i="8"/>
  <c r="M14466" i="8"/>
  <c r="M14467" i="8"/>
  <c r="M14468" i="8"/>
  <c r="M14469" i="8"/>
  <c r="M14470" i="8"/>
  <c r="M14471" i="8"/>
  <c r="M14472" i="8"/>
  <c r="M14473" i="8"/>
  <c r="M14474" i="8"/>
  <c r="M14475" i="8"/>
  <c r="M14476" i="8"/>
  <c r="M14477" i="8"/>
  <c r="M14478" i="8"/>
  <c r="M14479" i="8"/>
  <c r="M14480" i="8"/>
  <c r="M14481" i="8"/>
  <c r="M14482" i="8"/>
  <c r="M14483" i="8"/>
  <c r="M14484" i="8"/>
  <c r="M14485" i="8"/>
  <c r="M14486" i="8"/>
  <c r="M14487" i="8"/>
  <c r="M14488" i="8"/>
  <c r="M14489" i="8"/>
  <c r="M14490" i="8"/>
  <c r="M14491" i="8"/>
  <c r="M14492" i="8"/>
  <c r="M14493" i="8"/>
  <c r="M14494" i="8"/>
  <c r="M14495" i="8"/>
  <c r="M14496" i="8"/>
  <c r="M14497" i="8"/>
  <c r="M14498" i="8"/>
  <c r="M14499" i="8"/>
  <c r="M14500" i="8"/>
  <c r="M14501" i="8"/>
  <c r="M14502" i="8"/>
  <c r="M14503" i="8"/>
  <c r="M14504" i="8"/>
  <c r="M14505" i="8"/>
  <c r="M14506" i="8"/>
  <c r="M14507" i="8"/>
  <c r="M14508" i="8"/>
  <c r="M14509" i="8"/>
  <c r="M14510" i="8"/>
  <c r="M14511" i="8"/>
  <c r="M14512" i="8"/>
  <c r="M14513" i="8"/>
  <c r="M14514" i="8"/>
  <c r="M14515" i="8"/>
  <c r="M14516" i="8"/>
  <c r="M14517" i="8"/>
  <c r="M14518" i="8"/>
  <c r="M14519" i="8"/>
  <c r="M14520" i="8"/>
  <c r="M14521" i="8"/>
  <c r="M14522" i="8"/>
  <c r="M14523" i="8"/>
  <c r="M14524" i="8"/>
  <c r="M14525" i="8"/>
  <c r="M14526" i="8"/>
  <c r="M14527" i="8"/>
  <c r="M14528" i="8"/>
  <c r="M14529" i="8"/>
  <c r="M14530" i="8"/>
  <c r="M14531" i="8"/>
  <c r="M14532" i="8"/>
  <c r="M14533" i="8"/>
  <c r="M14534" i="8"/>
  <c r="M14535" i="8"/>
  <c r="M14536" i="8"/>
  <c r="M14537" i="8"/>
  <c r="M14538" i="8"/>
  <c r="M14539" i="8"/>
  <c r="M14540" i="8"/>
  <c r="M14541" i="8"/>
  <c r="M14542" i="8"/>
  <c r="M14543" i="8"/>
  <c r="M14544" i="8"/>
  <c r="M14545" i="8"/>
  <c r="M14546" i="8"/>
  <c r="M14547" i="8"/>
  <c r="M14548" i="8"/>
  <c r="M14549" i="8"/>
  <c r="M14550" i="8"/>
  <c r="M14551" i="8"/>
  <c r="M14552" i="8"/>
  <c r="M14553" i="8"/>
  <c r="M14554" i="8"/>
  <c r="M14555" i="8"/>
  <c r="M14556" i="8"/>
  <c r="M14557" i="8"/>
  <c r="M14558" i="8"/>
  <c r="M14559" i="8"/>
  <c r="M14560" i="8"/>
  <c r="M14561" i="8"/>
  <c r="M14562" i="8"/>
  <c r="M14563" i="8"/>
  <c r="M14564" i="8"/>
  <c r="M14565" i="8"/>
  <c r="M14566" i="8"/>
  <c r="M14567" i="8"/>
  <c r="M14568" i="8"/>
  <c r="M14569" i="8"/>
  <c r="M14570" i="8"/>
  <c r="M14571" i="8"/>
  <c r="M14572" i="8"/>
  <c r="M14573" i="8"/>
  <c r="M14574" i="8"/>
  <c r="M14575" i="8"/>
  <c r="M14576" i="8"/>
  <c r="M14577" i="8"/>
  <c r="M14578" i="8"/>
  <c r="M14579" i="8"/>
  <c r="M14580" i="8"/>
  <c r="M14581" i="8"/>
  <c r="M14582" i="8"/>
  <c r="M14583" i="8"/>
  <c r="M14584" i="8"/>
  <c r="M14585" i="8"/>
  <c r="M14586" i="8"/>
  <c r="M14587" i="8"/>
  <c r="M14588" i="8"/>
  <c r="M14589" i="8"/>
  <c r="M14590" i="8"/>
  <c r="M14591" i="8"/>
  <c r="M14592" i="8"/>
  <c r="M14593" i="8"/>
  <c r="M14594" i="8"/>
  <c r="M14595" i="8"/>
  <c r="M14596" i="8"/>
  <c r="M14597" i="8"/>
  <c r="M14598" i="8"/>
  <c r="M14599" i="8"/>
  <c r="M14600" i="8"/>
  <c r="M14601" i="8"/>
  <c r="M14602" i="8"/>
  <c r="M14603" i="8"/>
  <c r="M14604" i="8"/>
  <c r="M14605" i="8"/>
  <c r="M14606" i="8"/>
  <c r="M14607" i="8"/>
  <c r="M14608" i="8"/>
  <c r="M14609" i="8"/>
  <c r="M14610" i="8"/>
  <c r="M14611" i="8"/>
  <c r="M14612" i="8"/>
  <c r="M14613" i="8"/>
  <c r="M14614" i="8"/>
  <c r="M14615" i="8"/>
  <c r="M14616" i="8"/>
  <c r="M14617" i="8"/>
  <c r="M14618" i="8"/>
  <c r="M14619" i="8"/>
  <c r="M14620" i="8"/>
  <c r="M14621" i="8"/>
  <c r="M14622" i="8"/>
  <c r="M14623" i="8"/>
  <c r="M14624" i="8"/>
  <c r="M14625" i="8"/>
  <c r="M14626" i="8"/>
  <c r="M14627" i="8"/>
  <c r="M14628" i="8"/>
  <c r="M14629" i="8"/>
  <c r="M14630" i="8"/>
  <c r="M14631" i="8"/>
  <c r="M14632" i="8"/>
  <c r="M14633" i="8"/>
  <c r="M14634" i="8"/>
  <c r="M14635" i="8"/>
  <c r="M14636" i="8"/>
  <c r="M14637" i="8"/>
  <c r="M14638" i="8"/>
  <c r="M14639" i="8"/>
  <c r="M14640" i="8"/>
  <c r="M14641" i="8"/>
  <c r="M14642" i="8"/>
  <c r="M14643" i="8"/>
  <c r="M14644" i="8"/>
  <c r="M14645" i="8"/>
  <c r="M14646" i="8"/>
  <c r="M14647" i="8"/>
  <c r="M14648" i="8"/>
  <c r="M14649" i="8"/>
  <c r="M14650" i="8"/>
  <c r="M14651" i="8"/>
  <c r="M14652" i="8"/>
  <c r="M14653" i="8"/>
  <c r="M14654" i="8"/>
  <c r="M14655" i="8"/>
  <c r="M14656" i="8"/>
  <c r="M14657" i="8"/>
  <c r="M14658" i="8"/>
  <c r="M14659" i="8"/>
  <c r="M14660" i="8"/>
  <c r="M14661" i="8"/>
  <c r="M14662" i="8"/>
  <c r="M14663" i="8"/>
  <c r="M14664" i="8"/>
  <c r="M14665" i="8"/>
  <c r="M14666" i="8"/>
  <c r="M14667" i="8"/>
  <c r="M14668" i="8"/>
  <c r="M14669" i="8"/>
  <c r="M14670" i="8"/>
  <c r="M14671" i="8"/>
  <c r="M14672" i="8"/>
  <c r="M14673" i="8"/>
  <c r="M14674" i="8"/>
  <c r="M14675" i="8"/>
  <c r="M14676" i="8"/>
  <c r="M14677" i="8"/>
  <c r="M14678" i="8"/>
  <c r="M14679" i="8"/>
  <c r="M14680" i="8"/>
  <c r="M14681" i="8"/>
  <c r="M14682" i="8"/>
  <c r="M14683" i="8"/>
  <c r="M14684" i="8"/>
  <c r="M14685" i="8"/>
  <c r="M14686" i="8"/>
  <c r="M14687" i="8"/>
  <c r="M14688" i="8"/>
  <c r="M14689" i="8"/>
  <c r="M14690" i="8"/>
  <c r="M14691" i="8"/>
  <c r="M14692" i="8"/>
  <c r="M14693" i="8"/>
  <c r="M14694" i="8"/>
  <c r="M14695" i="8"/>
  <c r="M14696" i="8"/>
  <c r="M14697" i="8"/>
  <c r="M14698" i="8"/>
  <c r="M14699" i="8"/>
  <c r="M14700" i="8"/>
  <c r="M14701" i="8"/>
  <c r="M14702" i="8"/>
  <c r="M14703" i="8"/>
  <c r="M14704" i="8"/>
  <c r="M14705" i="8"/>
  <c r="M14706" i="8"/>
  <c r="M14707" i="8"/>
  <c r="M14708" i="8"/>
  <c r="M14709" i="8"/>
  <c r="M14710" i="8"/>
  <c r="M14711" i="8"/>
  <c r="M14712" i="8"/>
  <c r="M14713" i="8"/>
  <c r="M14714" i="8"/>
  <c r="M14715" i="8"/>
  <c r="M14716" i="8"/>
  <c r="M14717" i="8"/>
  <c r="M14718" i="8"/>
  <c r="M14719" i="8"/>
  <c r="M14720" i="8"/>
  <c r="M14721" i="8"/>
  <c r="M14722" i="8"/>
  <c r="M14723" i="8"/>
  <c r="M14724" i="8"/>
  <c r="M14725" i="8"/>
  <c r="M14726" i="8"/>
  <c r="M14727" i="8"/>
  <c r="M14728" i="8"/>
  <c r="M14729" i="8"/>
  <c r="M14730" i="8"/>
  <c r="M14731" i="8"/>
  <c r="M14732" i="8"/>
  <c r="M14733" i="8"/>
  <c r="M14734" i="8"/>
  <c r="M14735" i="8"/>
  <c r="M14736" i="8"/>
  <c r="M14737" i="8"/>
  <c r="M14738" i="8"/>
  <c r="M14739" i="8"/>
  <c r="M14740" i="8"/>
  <c r="M14741" i="8"/>
  <c r="M14742" i="8"/>
  <c r="M14743" i="8"/>
  <c r="M14744" i="8"/>
  <c r="M14745" i="8"/>
  <c r="M14746" i="8"/>
  <c r="M14747" i="8"/>
  <c r="M14748" i="8"/>
  <c r="M14749" i="8"/>
  <c r="M14750" i="8"/>
  <c r="M14751" i="8"/>
  <c r="M14752" i="8"/>
  <c r="M14753" i="8"/>
  <c r="M14754" i="8"/>
  <c r="M14755" i="8"/>
  <c r="M14756" i="8"/>
  <c r="M14757" i="8"/>
  <c r="M14758" i="8"/>
  <c r="M14759" i="8"/>
  <c r="M14760" i="8"/>
  <c r="M14761" i="8"/>
  <c r="M14762" i="8"/>
  <c r="M14763" i="8"/>
  <c r="M14764" i="8"/>
  <c r="M14765" i="8"/>
  <c r="M14766" i="8"/>
  <c r="M14767" i="8"/>
  <c r="M14768" i="8"/>
  <c r="M14769" i="8"/>
  <c r="M14770" i="8"/>
  <c r="M14771" i="8"/>
  <c r="M14772" i="8"/>
  <c r="M14773" i="8"/>
  <c r="M14774" i="8"/>
  <c r="M14775" i="8"/>
  <c r="M14776" i="8"/>
  <c r="M14777" i="8"/>
  <c r="M14778" i="8"/>
  <c r="M14779" i="8"/>
  <c r="M14780" i="8"/>
  <c r="M14781" i="8"/>
  <c r="M14782" i="8"/>
  <c r="M14783" i="8"/>
  <c r="M14784" i="8"/>
  <c r="M14785" i="8"/>
  <c r="M14786" i="8"/>
  <c r="M14787" i="8"/>
  <c r="M14788" i="8"/>
  <c r="M14789" i="8"/>
  <c r="M14790" i="8"/>
  <c r="M14791" i="8"/>
  <c r="M14792" i="8"/>
  <c r="M14793" i="8"/>
  <c r="M14794" i="8"/>
  <c r="M14795" i="8"/>
  <c r="M14796" i="8"/>
  <c r="M14797" i="8"/>
  <c r="M14798" i="8"/>
  <c r="M14799" i="8"/>
  <c r="M14800" i="8"/>
  <c r="M14801" i="8"/>
  <c r="M14802" i="8"/>
  <c r="M14803" i="8"/>
  <c r="M14804" i="8"/>
  <c r="M14805" i="8"/>
  <c r="M14806" i="8"/>
  <c r="M14807" i="8"/>
  <c r="M14808" i="8"/>
  <c r="M14809" i="8"/>
  <c r="M14810" i="8"/>
  <c r="M14811" i="8"/>
  <c r="M14812" i="8"/>
  <c r="M14813" i="8"/>
  <c r="M14814" i="8"/>
  <c r="M14815" i="8"/>
  <c r="M14816" i="8"/>
  <c r="M14817" i="8"/>
  <c r="M14818" i="8"/>
  <c r="M14819" i="8"/>
  <c r="M14820" i="8"/>
  <c r="M14821" i="8"/>
  <c r="M14822" i="8"/>
  <c r="M14823" i="8"/>
  <c r="M14824" i="8"/>
  <c r="M14825" i="8"/>
  <c r="M14826" i="8"/>
  <c r="M14827" i="8"/>
  <c r="M14828" i="8"/>
  <c r="M14829" i="8"/>
  <c r="M14830" i="8"/>
  <c r="M14831" i="8"/>
  <c r="M14832" i="8"/>
  <c r="M14833" i="8"/>
  <c r="M14834" i="8"/>
  <c r="M14835" i="8"/>
  <c r="M14836" i="8"/>
  <c r="M14837" i="8"/>
  <c r="M14838" i="8"/>
  <c r="M14839" i="8"/>
  <c r="M14840" i="8"/>
  <c r="M14841" i="8"/>
  <c r="M14842" i="8"/>
  <c r="M14843" i="8"/>
  <c r="M14844" i="8"/>
  <c r="M14845" i="8"/>
  <c r="M14846" i="8"/>
  <c r="M14847" i="8"/>
  <c r="M14848" i="8"/>
  <c r="M14849" i="8"/>
  <c r="M14850" i="8"/>
  <c r="M14851" i="8"/>
  <c r="M14852" i="8"/>
  <c r="M14853" i="8"/>
  <c r="M14854" i="8"/>
  <c r="M14855" i="8"/>
  <c r="M14856" i="8"/>
  <c r="M14857" i="8"/>
  <c r="M14858" i="8"/>
  <c r="M14859" i="8"/>
  <c r="M14860" i="8"/>
  <c r="M14861" i="8"/>
  <c r="M14862" i="8"/>
  <c r="M14863" i="8"/>
  <c r="M14864" i="8"/>
  <c r="M14865" i="8"/>
  <c r="M14866" i="8"/>
  <c r="M14867" i="8"/>
  <c r="M14868" i="8"/>
  <c r="M14869" i="8"/>
  <c r="M14870" i="8"/>
  <c r="M14871" i="8"/>
  <c r="M14872" i="8"/>
  <c r="M14873" i="8"/>
  <c r="M14874" i="8"/>
  <c r="M14875" i="8"/>
  <c r="M14876" i="8"/>
  <c r="M14877" i="8"/>
  <c r="M14878" i="8"/>
  <c r="M14879" i="8"/>
  <c r="M14880" i="8"/>
  <c r="M14881" i="8"/>
  <c r="M14882" i="8"/>
  <c r="M14883" i="8"/>
  <c r="M14884" i="8"/>
  <c r="M14885" i="8"/>
  <c r="M14886" i="8"/>
  <c r="M14887" i="8"/>
  <c r="M14888" i="8"/>
  <c r="M14889" i="8"/>
  <c r="M14890" i="8"/>
  <c r="M14891" i="8"/>
  <c r="M14892" i="8"/>
  <c r="M14893" i="8"/>
  <c r="M14894" i="8"/>
  <c r="M14895" i="8"/>
  <c r="M14896" i="8"/>
  <c r="M14897" i="8"/>
  <c r="M14898" i="8"/>
  <c r="M14899" i="8"/>
  <c r="M14900" i="8"/>
  <c r="M14901" i="8"/>
  <c r="M14902" i="8"/>
  <c r="M14903" i="8"/>
  <c r="M14904" i="8"/>
  <c r="M14905" i="8"/>
  <c r="M14906" i="8"/>
  <c r="M14907" i="8"/>
  <c r="M14908" i="8"/>
  <c r="M14909" i="8"/>
  <c r="M14910" i="8"/>
  <c r="M14911" i="8"/>
  <c r="M14912" i="8"/>
  <c r="M14913" i="8"/>
  <c r="M14914" i="8"/>
  <c r="M14915" i="8"/>
  <c r="M14916" i="8"/>
  <c r="M14917" i="8"/>
  <c r="M14918" i="8"/>
  <c r="M14919" i="8"/>
  <c r="M14920" i="8"/>
  <c r="M14921" i="8"/>
  <c r="M14922" i="8"/>
  <c r="M14923" i="8"/>
  <c r="M14924" i="8"/>
  <c r="M14925" i="8"/>
  <c r="M14926" i="8"/>
  <c r="M14927" i="8"/>
  <c r="M14928" i="8"/>
  <c r="M14929" i="8"/>
  <c r="M14930" i="8"/>
  <c r="M14931" i="8"/>
  <c r="M14932" i="8"/>
  <c r="M14933" i="8"/>
  <c r="M14934" i="8"/>
  <c r="M14935" i="8"/>
  <c r="M14936" i="8"/>
  <c r="M14937" i="8"/>
  <c r="M14938" i="8"/>
  <c r="M14939" i="8"/>
  <c r="M14940" i="8"/>
  <c r="M14941" i="8"/>
  <c r="M14942" i="8"/>
  <c r="M14943" i="8"/>
  <c r="M14944" i="8"/>
  <c r="M14945" i="8"/>
  <c r="M14946" i="8"/>
  <c r="M14947" i="8"/>
  <c r="M14948" i="8"/>
  <c r="M14949" i="8"/>
  <c r="M14950" i="8"/>
  <c r="M14951" i="8"/>
  <c r="M14952" i="8"/>
  <c r="M14953" i="8"/>
  <c r="M14954" i="8"/>
  <c r="M14955" i="8"/>
  <c r="M14956" i="8"/>
  <c r="M14957" i="8"/>
  <c r="M14958" i="8"/>
  <c r="M14959" i="8"/>
  <c r="M14960" i="8"/>
  <c r="M14961" i="8"/>
  <c r="M14962" i="8"/>
  <c r="M14963" i="8"/>
  <c r="M14964" i="8"/>
  <c r="M14965" i="8"/>
  <c r="M14966" i="8"/>
  <c r="M14967" i="8"/>
  <c r="M14968" i="8"/>
  <c r="M14969" i="8"/>
  <c r="M14970" i="8"/>
  <c r="M14971" i="8"/>
  <c r="M14972" i="8"/>
  <c r="M14973" i="8"/>
  <c r="M14974" i="8"/>
  <c r="M14975" i="8"/>
  <c r="M14976" i="8"/>
  <c r="M14977" i="8"/>
  <c r="M14978" i="8"/>
  <c r="M14979" i="8"/>
  <c r="M14980" i="8"/>
  <c r="M14981" i="8"/>
  <c r="M14982" i="8"/>
  <c r="M14983" i="8"/>
  <c r="M14984" i="8"/>
  <c r="M14985" i="8"/>
  <c r="M14986" i="8"/>
  <c r="M14987" i="8"/>
  <c r="M14988" i="8"/>
  <c r="M14989" i="8"/>
  <c r="M14990" i="8"/>
  <c r="M14991" i="8"/>
  <c r="M14992" i="8"/>
  <c r="M14993" i="8"/>
  <c r="M14994" i="8"/>
  <c r="M14995" i="8"/>
  <c r="M14996" i="8"/>
  <c r="M14997" i="8"/>
  <c r="M14998" i="8"/>
  <c r="M14999" i="8"/>
  <c r="M15000" i="8"/>
  <c r="M15001" i="8"/>
  <c r="M15002" i="8"/>
  <c r="M15003" i="8"/>
  <c r="M15004" i="8"/>
  <c r="M15005" i="8"/>
  <c r="M15006" i="8"/>
  <c r="M15007" i="8"/>
  <c r="M15008" i="8"/>
  <c r="M15009" i="8"/>
  <c r="M15010" i="8"/>
  <c r="M15011" i="8"/>
  <c r="M15012" i="8"/>
  <c r="M15013" i="8"/>
  <c r="M15014" i="8"/>
  <c r="M15015" i="8"/>
  <c r="M15016" i="8"/>
  <c r="M15017" i="8"/>
  <c r="M15018" i="8"/>
  <c r="M15019" i="8"/>
  <c r="M15020" i="8"/>
  <c r="M15021" i="8"/>
  <c r="M15022" i="8"/>
  <c r="M15023" i="8"/>
  <c r="M15024" i="8"/>
  <c r="M15025" i="8"/>
  <c r="M15026" i="8"/>
  <c r="M15027" i="8"/>
  <c r="M15028" i="8"/>
  <c r="M15029" i="8"/>
  <c r="M15030" i="8"/>
  <c r="M15031" i="8"/>
  <c r="M15032" i="8"/>
  <c r="M15033" i="8"/>
  <c r="M15034" i="8"/>
  <c r="M15035" i="8"/>
  <c r="M15036" i="8"/>
  <c r="M15037" i="8"/>
  <c r="M15038" i="8"/>
  <c r="M15039" i="8"/>
  <c r="M15040" i="8"/>
  <c r="M15041" i="8"/>
  <c r="M15042" i="8"/>
  <c r="M15043" i="8"/>
  <c r="M15044" i="8"/>
  <c r="M15045" i="8"/>
  <c r="M15046" i="8"/>
  <c r="M15047" i="8"/>
  <c r="M15048" i="8"/>
  <c r="M15049" i="8"/>
  <c r="M15050" i="8"/>
  <c r="M15051" i="8"/>
  <c r="M15052" i="8"/>
  <c r="M15053" i="8"/>
  <c r="M15054" i="8"/>
  <c r="M15055" i="8"/>
  <c r="M15056" i="8"/>
  <c r="M15057" i="8"/>
  <c r="M15058" i="8"/>
  <c r="M15059" i="8"/>
  <c r="M15060" i="8"/>
  <c r="M15061" i="8"/>
  <c r="M15062" i="8"/>
  <c r="M15063" i="8"/>
  <c r="M15064" i="8"/>
  <c r="M15065" i="8"/>
  <c r="M15066" i="8"/>
  <c r="M15067" i="8"/>
  <c r="M15068" i="8"/>
  <c r="M15069" i="8"/>
  <c r="M15070" i="8"/>
  <c r="M15071" i="8"/>
  <c r="M15072" i="8"/>
  <c r="M15073" i="8"/>
  <c r="M15074" i="8"/>
  <c r="M15075" i="8"/>
  <c r="M15076" i="8"/>
  <c r="M15077" i="8"/>
  <c r="M15078" i="8"/>
  <c r="M15079" i="8"/>
  <c r="M15080" i="8"/>
  <c r="M15081" i="8"/>
  <c r="M15082" i="8"/>
  <c r="M15083" i="8"/>
  <c r="M15084" i="8"/>
  <c r="M15085" i="8"/>
  <c r="M15086" i="8"/>
  <c r="M15087" i="8"/>
  <c r="M15088" i="8"/>
  <c r="M15089" i="8"/>
  <c r="M15090" i="8"/>
  <c r="M15091" i="8"/>
  <c r="M15092" i="8"/>
  <c r="M15093" i="8"/>
  <c r="M15094" i="8"/>
  <c r="M15095" i="8"/>
  <c r="M15096" i="8"/>
  <c r="M15097" i="8"/>
  <c r="M15098" i="8"/>
  <c r="M15099" i="8"/>
  <c r="M15100" i="8"/>
  <c r="M15101" i="8"/>
  <c r="M15102" i="8"/>
  <c r="M15103" i="8"/>
  <c r="M15104" i="8"/>
  <c r="M15105" i="8"/>
  <c r="M15106" i="8"/>
  <c r="M15107" i="8"/>
  <c r="M15108" i="8"/>
  <c r="M15109" i="8"/>
  <c r="M15110" i="8"/>
  <c r="M15111" i="8"/>
  <c r="M15112" i="8"/>
  <c r="M15113" i="8"/>
  <c r="M15114" i="8"/>
  <c r="M15115" i="8"/>
  <c r="M15116" i="8"/>
  <c r="M15117" i="8"/>
  <c r="M15118" i="8"/>
  <c r="M15119" i="8"/>
  <c r="M15120" i="8"/>
  <c r="M15121" i="8"/>
  <c r="M15122" i="8"/>
  <c r="M15123" i="8"/>
  <c r="M15124" i="8"/>
  <c r="M15125" i="8"/>
  <c r="M15126" i="8"/>
  <c r="M15127" i="8"/>
  <c r="M15128" i="8"/>
  <c r="M15129" i="8"/>
  <c r="M15130" i="8"/>
  <c r="M15131" i="8"/>
  <c r="M15132" i="8"/>
  <c r="M15133" i="8"/>
  <c r="M15134" i="8"/>
  <c r="M15135" i="8"/>
  <c r="M15136" i="8"/>
  <c r="M15137" i="8"/>
  <c r="M15138" i="8"/>
  <c r="M15139" i="8"/>
  <c r="M15140" i="8"/>
  <c r="M15141" i="8"/>
  <c r="M15142" i="8"/>
  <c r="M15143" i="8"/>
  <c r="M15144" i="8"/>
  <c r="M15145" i="8"/>
  <c r="M15146" i="8"/>
  <c r="M15147" i="8"/>
  <c r="M15148" i="8"/>
  <c r="M15149" i="8"/>
  <c r="M15150" i="8"/>
  <c r="M15151" i="8"/>
  <c r="M15152" i="8"/>
  <c r="M15153" i="8"/>
  <c r="M15154" i="8"/>
  <c r="M15155" i="8"/>
  <c r="M15156" i="8"/>
  <c r="M15157" i="8"/>
  <c r="M15158" i="8"/>
  <c r="M15159" i="8"/>
  <c r="M15160" i="8"/>
  <c r="M15161" i="8"/>
  <c r="M15162" i="8"/>
  <c r="M15163" i="8"/>
  <c r="M15164" i="8"/>
  <c r="M15165" i="8"/>
  <c r="M15166" i="8"/>
  <c r="M15167" i="8"/>
  <c r="M15168" i="8"/>
  <c r="M15169" i="8"/>
  <c r="M15170" i="8"/>
  <c r="M15171" i="8"/>
  <c r="M15172" i="8"/>
  <c r="M15173" i="8"/>
  <c r="M15174" i="8"/>
  <c r="M15175" i="8"/>
  <c r="M15176" i="8"/>
  <c r="M15177" i="8"/>
  <c r="M15178" i="8"/>
  <c r="M15179" i="8"/>
  <c r="M15180" i="8"/>
  <c r="M15181" i="8"/>
  <c r="M15182" i="8"/>
  <c r="M15183" i="8"/>
  <c r="M15184" i="8"/>
  <c r="M15185" i="8"/>
  <c r="M15186" i="8"/>
  <c r="M15187" i="8"/>
  <c r="M15188" i="8"/>
  <c r="M15189" i="8"/>
  <c r="M15190" i="8"/>
  <c r="M15191" i="8"/>
  <c r="M15192" i="8"/>
  <c r="M15193" i="8"/>
  <c r="M15194" i="8"/>
  <c r="M15195" i="8"/>
  <c r="M15196" i="8"/>
  <c r="M15197" i="8"/>
  <c r="M15198" i="8"/>
  <c r="M15199" i="8"/>
  <c r="M15200" i="8"/>
  <c r="M15201" i="8"/>
  <c r="M15202" i="8"/>
  <c r="M15203" i="8"/>
  <c r="M15204" i="8"/>
  <c r="M15205" i="8"/>
  <c r="M15206" i="8"/>
  <c r="M15207" i="8"/>
  <c r="M15208" i="8"/>
  <c r="M15209" i="8"/>
  <c r="M15210" i="8"/>
  <c r="M15211" i="8"/>
  <c r="M15212" i="8"/>
  <c r="M15213" i="8"/>
  <c r="M15214" i="8"/>
  <c r="M15215" i="8"/>
  <c r="M15216" i="8"/>
  <c r="M15217" i="8"/>
  <c r="M15218" i="8"/>
  <c r="M15219" i="8"/>
  <c r="M15220" i="8"/>
  <c r="M15221" i="8"/>
  <c r="M15222" i="8"/>
  <c r="M15223" i="8"/>
  <c r="M15224" i="8"/>
  <c r="M15225" i="8"/>
  <c r="M15226" i="8"/>
  <c r="M15227" i="8"/>
  <c r="M15228" i="8"/>
  <c r="M15229" i="8"/>
  <c r="M15230" i="8"/>
  <c r="M15231" i="8"/>
  <c r="M15232" i="8"/>
  <c r="M15233" i="8"/>
  <c r="M15234" i="8"/>
  <c r="M15235" i="8"/>
  <c r="M15236" i="8"/>
  <c r="M15237" i="8"/>
  <c r="M15238" i="8"/>
  <c r="M15239" i="8"/>
  <c r="M15240" i="8"/>
  <c r="M15241" i="8"/>
  <c r="M15242" i="8"/>
  <c r="M15243" i="8"/>
  <c r="M15244" i="8"/>
  <c r="M15245" i="8"/>
  <c r="M15246" i="8"/>
  <c r="M15247" i="8"/>
  <c r="M15248" i="8"/>
  <c r="M15249" i="8"/>
  <c r="M15250" i="8"/>
  <c r="M15251" i="8"/>
  <c r="M15252" i="8"/>
  <c r="M15253" i="8"/>
  <c r="M15254" i="8"/>
  <c r="M15255" i="8"/>
  <c r="M15256" i="8"/>
  <c r="M15257" i="8"/>
  <c r="M15258" i="8"/>
  <c r="M15259" i="8"/>
  <c r="M15260" i="8"/>
  <c r="M15261" i="8"/>
  <c r="M15262" i="8"/>
  <c r="M15263" i="8"/>
  <c r="M15264" i="8"/>
  <c r="M15265" i="8"/>
  <c r="M15266" i="8"/>
  <c r="M15267" i="8"/>
  <c r="M15268" i="8"/>
  <c r="M15269" i="8"/>
  <c r="M15270" i="8"/>
  <c r="M15271" i="8"/>
  <c r="M15272" i="8"/>
  <c r="M15273" i="8"/>
  <c r="M15274" i="8"/>
  <c r="M15275" i="8"/>
  <c r="M15276" i="8"/>
  <c r="M15277" i="8"/>
  <c r="M15278" i="8"/>
  <c r="M15279" i="8"/>
  <c r="M15280" i="8"/>
  <c r="M15281" i="8"/>
  <c r="M15282" i="8"/>
  <c r="M15283" i="8"/>
  <c r="M15284" i="8"/>
  <c r="M15285" i="8"/>
  <c r="M15286" i="8"/>
  <c r="M15287" i="8"/>
  <c r="M15288" i="8"/>
  <c r="M15289" i="8"/>
  <c r="M15290" i="8"/>
  <c r="M15291" i="8"/>
  <c r="M15292" i="8"/>
  <c r="M15293" i="8"/>
  <c r="M15294" i="8"/>
  <c r="M15295" i="8"/>
  <c r="M15296" i="8"/>
  <c r="M15297" i="8"/>
  <c r="M15298" i="8"/>
  <c r="M15299" i="8"/>
  <c r="M15300" i="8"/>
  <c r="M15301" i="8"/>
  <c r="M15302" i="8"/>
  <c r="M15303" i="8"/>
  <c r="M15304" i="8"/>
  <c r="M15305" i="8"/>
  <c r="M15306" i="8"/>
  <c r="M15307" i="8"/>
  <c r="M15308" i="8"/>
  <c r="M15309" i="8"/>
  <c r="M15310" i="8"/>
  <c r="M15311" i="8"/>
  <c r="M15312" i="8"/>
  <c r="M15313" i="8"/>
  <c r="M15314" i="8"/>
  <c r="M15315" i="8"/>
  <c r="M15316" i="8"/>
  <c r="M15317" i="8"/>
  <c r="M15318" i="8"/>
  <c r="M15319" i="8"/>
  <c r="M15320" i="8"/>
  <c r="M15321" i="8"/>
  <c r="M15322" i="8"/>
  <c r="M15323" i="8"/>
  <c r="M15324" i="8"/>
  <c r="M15325" i="8"/>
  <c r="M15326" i="8"/>
  <c r="M15327" i="8"/>
  <c r="M15328" i="8"/>
  <c r="M15329" i="8"/>
  <c r="M15330" i="8"/>
  <c r="M15331" i="8"/>
  <c r="M15332" i="8"/>
  <c r="M15333" i="8"/>
  <c r="M15334" i="8"/>
  <c r="M15335" i="8"/>
  <c r="M15336" i="8"/>
  <c r="M15337" i="8"/>
  <c r="M15338" i="8"/>
  <c r="M15339" i="8"/>
  <c r="M15340" i="8"/>
  <c r="M15341" i="8"/>
  <c r="M15342" i="8"/>
  <c r="M15343" i="8"/>
  <c r="M15344" i="8"/>
  <c r="M15345" i="8"/>
  <c r="M15346" i="8"/>
  <c r="M15347" i="8"/>
  <c r="M15348" i="8"/>
  <c r="M15349" i="8"/>
  <c r="M15350" i="8"/>
  <c r="M15351" i="8"/>
  <c r="M15352" i="8"/>
  <c r="M15353" i="8"/>
  <c r="M15354" i="8"/>
  <c r="M15355" i="8"/>
  <c r="M15356" i="8"/>
  <c r="M15357" i="8"/>
  <c r="M15358" i="8"/>
  <c r="M15359" i="8"/>
  <c r="M15360" i="8"/>
  <c r="M15361" i="8"/>
  <c r="M15362" i="8"/>
  <c r="M15363" i="8"/>
  <c r="M15364" i="8"/>
  <c r="M15365" i="8"/>
  <c r="M15366" i="8"/>
  <c r="M15367" i="8"/>
  <c r="M15368" i="8"/>
  <c r="M15369" i="8"/>
  <c r="M15370" i="8"/>
  <c r="M15371" i="8"/>
  <c r="M15372" i="8"/>
  <c r="M15373" i="8"/>
  <c r="M15374" i="8"/>
  <c r="M15375" i="8"/>
  <c r="M15376" i="8"/>
  <c r="M15377" i="8"/>
  <c r="M15378" i="8"/>
  <c r="M15379" i="8"/>
  <c r="M15380" i="8"/>
  <c r="M15381" i="8"/>
  <c r="M15382" i="8"/>
  <c r="M15383" i="8"/>
  <c r="M15384" i="8"/>
  <c r="M15385" i="8"/>
  <c r="M15386" i="8"/>
  <c r="M15387" i="8"/>
  <c r="M15388" i="8"/>
  <c r="M15389" i="8"/>
  <c r="M15390" i="8"/>
  <c r="M15391" i="8"/>
  <c r="M15392" i="8"/>
  <c r="M15393" i="8"/>
  <c r="M15394" i="8"/>
  <c r="M15395" i="8"/>
  <c r="M15396" i="8"/>
  <c r="M15397" i="8"/>
  <c r="M15398" i="8"/>
  <c r="M15399" i="8"/>
  <c r="M15400" i="8"/>
  <c r="M15401" i="8"/>
  <c r="M15402" i="8"/>
  <c r="M15403" i="8"/>
  <c r="M15404" i="8"/>
  <c r="M15405" i="8"/>
  <c r="M15406" i="8"/>
  <c r="M15407" i="8"/>
  <c r="M15408" i="8"/>
  <c r="M15409" i="8"/>
  <c r="M15410" i="8"/>
  <c r="M15411" i="8"/>
  <c r="M15412" i="8"/>
  <c r="M15413" i="8"/>
  <c r="M15414" i="8"/>
  <c r="M15415" i="8"/>
  <c r="M15416" i="8"/>
  <c r="M15417" i="8"/>
  <c r="M15418" i="8"/>
  <c r="M15419" i="8"/>
  <c r="M15420" i="8"/>
  <c r="M15421" i="8"/>
  <c r="M15422" i="8"/>
  <c r="M15423" i="8"/>
  <c r="M15424" i="8"/>
  <c r="M15425" i="8"/>
  <c r="M15426" i="8"/>
  <c r="M15427" i="8"/>
  <c r="M15428" i="8"/>
  <c r="M15429" i="8"/>
  <c r="M15430" i="8"/>
  <c r="M15431" i="8"/>
  <c r="M15432" i="8"/>
  <c r="M15433" i="8"/>
  <c r="M15434" i="8"/>
  <c r="M15435" i="8"/>
  <c r="M15436" i="8"/>
  <c r="M15437" i="8"/>
  <c r="M15438" i="8"/>
  <c r="M15439" i="8"/>
  <c r="M15440" i="8"/>
  <c r="M15441" i="8"/>
  <c r="M15442" i="8"/>
  <c r="M15443" i="8"/>
  <c r="M15444" i="8"/>
  <c r="M15445" i="8"/>
  <c r="M15446" i="8"/>
  <c r="M15447" i="8"/>
  <c r="M15448" i="8"/>
  <c r="M15449" i="8"/>
  <c r="M15450" i="8"/>
  <c r="M15451" i="8"/>
  <c r="M15452" i="8"/>
  <c r="M15453" i="8"/>
  <c r="M15454" i="8"/>
  <c r="M15455" i="8"/>
  <c r="M15456" i="8"/>
  <c r="M15457" i="8"/>
  <c r="M15458" i="8"/>
  <c r="M15459" i="8"/>
  <c r="M15460" i="8"/>
  <c r="M15461" i="8"/>
  <c r="M15462" i="8"/>
  <c r="M15463" i="8"/>
  <c r="M15464" i="8"/>
  <c r="M15465" i="8"/>
  <c r="M15466" i="8"/>
  <c r="M15467" i="8"/>
  <c r="M15468" i="8"/>
  <c r="M15469" i="8"/>
  <c r="M15470" i="8"/>
  <c r="M15471" i="8"/>
  <c r="M15472" i="8"/>
  <c r="M15473" i="8"/>
  <c r="M15474" i="8"/>
  <c r="M15475" i="8"/>
  <c r="M15476" i="8"/>
  <c r="M15477" i="8"/>
  <c r="M15478" i="8"/>
  <c r="M15479" i="8"/>
  <c r="M15480" i="8"/>
  <c r="M15481" i="8"/>
  <c r="M15482" i="8"/>
  <c r="M15483" i="8"/>
  <c r="M15484" i="8"/>
  <c r="M15485" i="8"/>
  <c r="M15486" i="8"/>
  <c r="M15487" i="8"/>
  <c r="M15488" i="8"/>
  <c r="M15489" i="8"/>
  <c r="M15490" i="8"/>
  <c r="M15491" i="8"/>
  <c r="M15492" i="8"/>
  <c r="M15493" i="8"/>
  <c r="M15494" i="8"/>
  <c r="M15495" i="8"/>
  <c r="M15496" i="8"/>
  <c r="M15497" i="8"/>
  <c r="M15498" i="8"/>
  <c r="M15499" i="8"/>
  <c r="M15500" i="8"/>
  <c r="M15501" i="8"/>
  <c r="M15502" i="8"/>
  <c r="M15503" i="8"/>
  <c r="M15504" i="8"/>
  <c r="M15505" i="8"/>
  <c r="M15506" i="8"/>
  <c r="M15507" i="8"/>
  <c r="M15508" i="8"/>
  <c r="M15509" i="8"/>
  <c r="M15510" i="8"/>
  <c r="M15511" i="8"/>
  <c r="M15512" i="8"/>
  <c r="M15513" i="8"/>
  <c r="M15514" i="8"/>
  <c r="M15515" i="8"/>
  <c r="M15516" i="8"/>
  <c r="M15517" i="8"/>
  <c r="M15518" i="8"/>
  <c r="M15519" i="8"/>
  <c r="M15520" i="8"/>
  <c r="M15521" i="8"/>
  <c r="M15522" i="8"/>
  <c r="M15523" i="8"/>
  <c r="M15524" i="8"/>
  <c r="M15525" i="8"/>
  <c r="M15526" i="8"/>
  <c r="M15527" i="8"/>
  <c r="M15528" i="8"/>
  <c r="M15529" i="8"/>
  <c r="M15530" i="8"/>
  <c r="M15531" i="8"/>
  <c r="M15532" i="8"/>
  <c r="M15533" i="8"/>
  <c r="M15534" i="8"/>
  <c r="M15535" i="8"/>
  <c r="M15536" i="8"/>
  <c r="M15537" i="8"/>
  <c r="M15538" i="8"/>
  <c r="M15539" i="8"/>
  <c r="M15540" i="8"/>
  <c r="M15541" i="8"/>
  <c r="M15542" i="8"/>
  <c r="M15543" i="8"/>
  <c r="M15544" i="8"/>
  <c r="M15545" i="8"/>
  <c r="M15546" i="8"/>
  <c r="M15547" i="8"/>
  <c r="M15548" i="8"/>
  <c r="M15549" i="8"/>
  <c r="M15550" i="8"/>
  <c r="M15551" i="8"/>
  <c r="M15552" i="8"/>
  <c r="M15553" i="8"/>
  <c r="M15554" i="8"/>
  <c r="M15555" i="8"/>
  <c r="M15556" i="8"/>
  <c r="M15557" i="8"/>
  <c r="M15558" i="8"/>
  <c r="M15559" i="8"/>
  <c r="M15560" i="8"/>
  <c r="M15561" i="8"/>
  <c r="M15562" i="8"/>
  <c r="M15563" i="8"/>
  <c r="M15564" i="8"/>
  <c r="M15565" i="8"/>
  <c r="M15566" i="8"/>
  <c r="M15567" i="8"/>
  <c r="M15568" i="8"/>
  <c r="M15569" i="8"/>
  <c r="M15570" i="8"/>
  <c r="M15571" i="8"/>
  <c r="M15572" i="8"/>
  <c r="M15573" i="8"/>
  <c r="M15574" i="8"/>
  <c r="M15575" i="8"/>
  <c r="M15576" i="8"/>
  <c r="M15577" i="8"/>
  <c r="M15578" i="8"/>
  <c r="M15579" i="8"/>
  <c r="M15580" i="8"/>
  <c r="M15581" i="8"/>
  <c r="M15582" i="8"/>
  <c r="M15583" i="8"/>
  <c r="M15584" i="8"/>
  <c r="M15585" i="8"/>
  <c r="M15586" i="8"/>
  <c r="M15587" i="8"/>
  <c r="M15588" i="8"/>
  <c r="M15589" i="8"/>
  <c r="M15590" i="8"/>
  <c r="M15591" i="8"/>
  <c r="M15592" i="8"/>
  <c r="M15593" i="8"/>
  <c r="M15594" i="8"/>
  <c r="M15595" i="8"/>
  <c r="M15596" i="8"/>
  <c r="M15597" i="8"/>
  <c r="M15598" i="8"/>
  <c r="M15599" i="8"/>
  <c r="M15600" i="8"/>
  <c r="M15601" i="8"/>
  <c r="M15602" i="8"/>
  <c r="M15603" i="8"/>
  <c r="M15604" i="8"/>
  <c r="M15605" i="8"/>
  <c r="M15606" i="8"/>
  <c r="M15607" i="8"/>
  <c r="M15608" i="8"/>
  <c r="M15609" i="8"/>
  <c r="M15610" i="8"/>
  <c r="M15611" i="8"/>
  <c r="M15612" i="8"/>
  <c r="M15613" i="8"/>
  <c r="M15614" i="8"/>
  <c r="M15615" i="8"/>
  <c r="M15616" i="8"/>
  <c r="M15617" i="8"/>
  <c r="M15618" i="8"/>
  <c r="M15619" i="8"/>
  <c r="M15620" i="8"/>
  <c r="M15621" i="8"/>
  <c r="M15622" i="8"/>
  <c r="M15623" i="8"/>
  <c r="M15624" i="8"/>
  <c r="M15625" i="8"/>
  <c r="M15626" i="8"/>
  <c r="M15627" i="8"/>
  <c r="M15628" i="8"/>
  <c r="M15629" i="8"/>
  <c r="M15630" i="8"/>
  <c r="M15631" i="8"/>
  <c r="M15632" i="8"/>
  <c r="M15633" i="8"/>
  <c r="M15634" i="8"/>
  <c r="M15635" i="8"/>
  <c r="M15636" i="8"/>
  <c r="M15637" i="8"/>
  <c r="M15638" i="8"/>
  <c r="M15639" i="8"/>
  <c r="M15640" i="8"/>
  <c r="M15641" i="8"/>
  <c r="M15642" i="8"/>
  <c r="M15643" i="8"/>
  <c r="M15644" i="8"/>
  <c r="M15645" i="8"/>
  <c r="M15646" i="8"/>
  <c r="M15647" i="8"/>
  <c r="M15648" i="8"/>
  <c r="M15649" i="8"/>
  <c r="M15650" i="8"/>
  <c r="M15651" i="8"/>
  <c r="M15652" i="8"/>
  <c r="M15653" i="8"/>
  <c r="M15654" i="8"/>
  <c r="M15655" i="8"/>
  <c r="M15656" i="8"/>
  <c r="M15657" i="8"/>
  <c r="M15658" i="8"/>
  <c r="M15659" i="8"/>
  <c r="M15660" i="8"/>
  <c r="M15661" i="8"/>
  <c r="M15662" i="8"/>
  <c r="M15663" i="8"/>
  <c r="M15664" i="8"/>
  <c r="M15665" i="8"/>
  <c r="M15666" i="8"/>
  <c r="M15667" i="8"/>
  <c r="M15668" i="8"/>
  <c r="M15669" i="8"/>
  <c r="M15670" i="8"/>
  <c r="M15671" i="8"/>
  <c r="M15672" i="8"/>
  <c r="M15673" i="8"/>
  <c r="M15674" i="8"/>
  <c r="M15675" i="8"/>
  <c r="M15676" i="8"/>
  <c r="M15677" i="8"/>
  <c r="M15678" i="8"/>
  <c r="M15679" i="8"/>
  <c r="M15680" i="8"/>
  <c r="M15681" i="8"/>
  <c r="M15682" i="8"/>
  <c r="M15683" i="8"/>
  <c r="M15684" i="8"/>
  <c r="M15685" i="8"/>
  <c r="M15686" i="8"/>
  <c r="M15687" i="8"/>
  <c r="M15688" i="8"/>
  <c r="M15689" i="8"/>
  <c r="M15690" i="8"/>
  <c r="M15691" i="8"/>
  <c r="M15692" i="8"/>
  <c r="M15693" i="8"/>
  <c r="M15694" i="8"/>
  <c r="M15695" i="8"/>
  <c r="M15696" i="8"/>
  <c r="M15697" i="8"/>
  <c r="M15698" i="8"/>
  <c r="M15699" i="8"/>
  <c r="M15700" i="8"/>
  <c r="M15701" i="8"/>
  <c r="M15702" i="8"/>
  <c r="M15703" i="8"/>
  <c r="M15704" i="8"/>
  <c r="M15705" i="8"/>
  <c r="M15706" i="8"/>
  <c r="M15707" i="8"/>
  <c r="M15708" i="8"/>
  <c r="M15709" i="8"/>
  <c r="M15710" i="8"/>
  <c r="M15711" i="8"/>
  <c r="M15712" i="8"/>
  <c r="M15713" i="8"/>
  <c r="M15714" i="8"/>
  <c r="M15715" i="8"/>
  <c r="M15716" i="8"/>
  <c r="M15717" i="8"/>
  <c r="M15718" i="8"/>
  <c r="M15719" i="8"/>
  <c r="M15720" i="8"/>
  <c r="M15721" i="8"/>
  <c r="M15722" i="8"/>
  <c r="M15723" i="8"/>
  <c r="M15724" i="8"/>
  <c r="M15725" i="8"/>
  <c r="M15726" i="8"/>
  <c r="M15727" i="8"/>
  <c r="M15728" i="8"/>
  <c r="M15729" i="8"/>
  <c r="M15730" i="8"/>
  <c r="M15731" i="8"/>
  <c r="M15732" i="8"/>
  <c r="M15733" i="8"/>
  <c r="M15734" i="8"/>
  <c r="M15735" i="8"/>
  <c r="M15736" i="8"/>
  <c r="M15737" i="8"/>
  <c r="M15738" i="8"/>
  <c r="M15739" i="8"/>
  <c r="M15740" i="8"/>
  <c r="M15741" i="8"/>
  <c r="M15742" i="8"/>
  <c r="M15743" i="8"/>
  <c r="M15744" i="8"/>
  <c r="M15745" i="8"/>
  <c r="M15746" i="8"/>
  <c r="M15747" i="8"/>
  <c r="M15748" i="8"/>
  <c r="M15749" i="8"/>
  <c r="M15750" i="8"/>
  <c r="M15751" i="8"/>
  <c r="M15752" i="8"/>
  <c r="M15753" i="8"/>
  <c r="M15754" i="8"/>
  <c r="M15755" i="8"/>
  <c r="M15756" i="8"/>
  <c r="M15757" i="8"/>
  <c r="M15758" i="8"/>
  <c r="M15759" i="8"/>
  <c r="M15760" i="8"/>
  <c r="M15761" i="8"/>
  <c r="M15762" i="8"/>
  <c r="M15763" i="8"/>
  <c r="M15764" i="8"/>
  <c r="M15765" i="8"/>
  <c r="M15766" i="8"/>
  <c r="M15767" i="8"/>
  <c r="M15768" i="8"/>
  <c r="M15769" i="8"/>
  <c r="M15770" i="8"/>
  <c r="M15771" i="8"/>
  <c r="M15772" i="8"/>
  <c r="M15773" i="8"/>
  <c r="M15774" i="8"/>
  <c r="M15775" i="8"/>
  <c r="M15776" i="8"/>
  <c r="M15777" i="8"/>
  <c r="M15778" i="8"/>
  <c r="M15779" i="8"/>
  <c r="M15780" i="8"/>
  <c r="M15781" i="8"/>
  <c r="M15782" i="8"/>
  <c r="M15783" i="8"/>
  <c r="M15784" i="8"/>
  <c r="M15785" i="8"/>
  <c r="M15786" i="8"/>
  <c r="M15787" i="8"/>
  <c r="M15788" i="8"/>
  <c r="M15789" i="8"/>
  <c r="M15790" i="8"/>
  <c r="M15791" i="8"/>
  <c r="M15792" i="8"/>
  <c r="M15793" i="8"/>
  <c r="M15794" i="8"/>
  <c r="M15795" i="8"/>
  <c r="M15796" i="8"/>
  <c r="M15797" i="8"/>
  <c r="M15798" i="8"/>
  <c r="M15799" i="8"/>
  <c r="M15800" i="8"/>
  <c r="M15801" i="8"/>
  <c r="M15802" i="8"/>
  <c r="M15803" i="8"/>
  <c r="M15804" i="8"/>
  <c r="M15805" i="8"/>
  <c r="M15806" i="8"/>
  <c r="M15807" i="8"/>
  <c r="M15808" i="8"/>
  <c r="M15809" i="8"/>
  <c r="M15810" i="8"/>
  <c r="M15811" i="8"/>
  <c r="M15812" i="8"/>
  <c r="M15813" i="8"/>
  <c r="M15814" i="8"/>
  <c r="M15815" i="8"/>
  <c r="M15816" i="8"/>
  <c r="M15817" i="8"/>
  <c r="M15818" i="8"/>
  <c r="M15819" i="8"/>
  <c r="M15820" i="8"/>
  <c r="M15821" i="8"/>
  <c r="M15822" i="8"/>
  <c r="M15823" i="8"/>
  <c r="M15824" i="8"/>
  <c r="M15825" i="8"/>
  <c r="M15826" i="8"/>
  <c r="M15827" i="8"/>
  <c r="M15828" i="8"/>
  <c r="M15829" i="8"/>
  <c r="M15830" i="8"/>
  <c r="M15831" i="8"/>
  <c r="M15832" i="8"/>
  <c r="M15833" i="8"/>
  <c r="M15834" i="8"/>
  <c r="M15835" i="8"/>
  <c r="M15836" i="8"/>
  <c r="M15837" i="8"/>
  <c r="M15838" i="8"/>
  <c r="M15839" i="8"/>
  <c r="M15840" i="8"/>
  <c r="M15841" i="8"/>
  <c r="M15842" i="8"/>
  <c r="M15843" i="8"/>
  <c r="M15844" i="8"/>
  <c r="M15845" i="8"/>
  <c r="M15846" i="8"/>
  <c r="M15847" i="8"/>
  <c r="M15848" i="8"/>
  <c r="M15849" i="8"/>
  <c r="M15850" i="8"/>
  <c r="M15851" i="8"/>
  <c r="M15852" i="8"/>
  <c r="M15853" i="8"/>
  <c r="M15854" i="8"/>
  <c r="M15855" i="8"/>
  <c r="M15856" i="8"/>
  <c r="M15857" i="8"/>
  <c r="M15858" i="8"/>
  <c r="M15859" i="8"/>
  <c r="M15860" i="8"/>
  <c r="M15861" i="8"/>
  <c r="M15862" i="8"/>
  <c r="M15863" i="8"/>
  <c r="M15864" i="8"/>
  <c r="M15865" i="8"/>
  <c r="M15866" i="8"/>
  <c r="M15867" i="8"/>
  <c r="M15868" i="8"/>
  <c r="M15869" i="8"/>
  <c r="M15870" i="8"/>
  <c r="M15871" i="8"/>
  <c r="M15872" i="8"/>
  <c r="M15873" i="8"/>
  <c r="M15874" i="8"/>
  <c r="M15875" i="8"/>
  <c r="M15876" i="8"/>
  <c r="M15877" i="8"/>
  <c r="M15878" i="8"/>
  <c r="M15879" i="8"/>
  <c r="M15880" i="8"/>
  <c r="M15881" i="8"/>
  <c r="M15882" i="8"/>
  <c r="M15883" i="8"/>
  <c r="M15884" i="8"/>
  <c r="M15885" i="8"/>
  <c r="M15886" i="8"/>
  <c r="M15887" i="8"/>
  <c r="M15888" i="8"/>
  <c r="M15889" i="8"/>
  <c r="M15890" i="8"/>
  <c r="M15891" i="8"/>
  <c r="M15892" i="8"/>
  <c r="M15893" i="8"/>
  <c r="M15894" i="8"/>
  <c r="M15895" i="8"/>
  <c r="M15896" i="8"/>
  <c r="M15897" i="8"/>
  <c r="M15898" i="8"/>
  <c r="M15899" i="8"/>
  <c r="M15900" i="8"/>
  <c r="M15901" i="8"/>
  <c r="M15902" i="8"/>
  <c r="M15903" i="8"/>
  <c r="M15904" i="8"/>
  <c r="M15905" i="8"/>
  <c r="M15906" i="8"/>
  <c r="M15907" i="8"/>
  <c r="M15908" i="8"/>
  <c r="M15909" i="8"/>
  <c r="M15910" i="8"/>
  <c r="M15911" i="8"/>
  <c r="M15912" i="8"/>
  <c r="M15913" i="8"/>
  <c r="M15914" i="8"/>
  <c r="M15915" i="8"/>
  <c r="M15916" i="8"/>
  <c r="M15917" i="8"/>
  <c r="M15918" i="8"/>
  <c r="M15919" i="8"/>
  <c r="M15920" i="8"/>
  <c r="M15921" i="8"/>
  <c r="M15922" i="8"/>
  <c r="M15923" i="8"/>
  <c r="M15924" i="8"/>
  <c r="M15925" i="8"/>
  <c r="M15926" i="8"/>
  <c r="M15927" i="8"/>
  <c r="M15928" i="8"/>
  <c r="M15929" i="8"/>
  <c r="M15930" i="8"/>
  <c r="M15931" i="8"/>
  <c r="M15932" i="8"/>
  <c r="M15933" i="8"/>
  <c r="M15934" i="8"/>
  <c r="M15935" i="8"/>
  <c r="M15936" i="8"/>
  <c r="M15937" i="8"/>
  <c r="M15938" i="8"/>
  <c r="M15939" i="8"/>
  <c r="M15940" i="8"/>
  <c r="M15941" i="8"/>
  <c r="M15942" i="8"/>
  <c r="M15943" i="8"/>
  <c r="M15944" i="8"/>
  <c r="M15945" i="8"/>
  <c r="M15946" i="8"/>
  <c r="M15947" i="8"/>
  <c r="M15948" i="8"/>
  <c r="M15949" i="8"/>
  <c r="M15950" i="8"/>
  <c r="M15951" i="8"/>
  <c r="M15952" i="8"/>
  <c r="M15953" i="8"/>
  <c r="M15954" i="8"/>
  <c r="M15955" i="8"/>
  <c r="M15956" i="8"/>
  <c r="M15957" i="8"/>
  <c r="M15958" i="8"/>
  <c r="M15959" i="8"/>
  <c r="M15960" i="8"/>
  <c r="M15961" i="8"/>
  <c r="M15962" i="8"/>
  <c r="M15963" i="8"/>
  <c r="M15964" i="8"/>
  <c r="M15965" i="8"/>
  <c r="M15966" i="8"/>
  <c r="M15967" i="8"/>
  <c r="M15968" i="8"/>
  <c r="M15969" i="8"/>
  <c r="M15970" i="8"/>
  <c r="M15971" i="8"/>
  <c r="M15972" i="8"/>
  <c r="M15973" i="8"/>
  <c r="M15974" i="8"/>
  <c r="M15975" i="8"/>
  <c r="M15976" i="8"/>
  <c r="M15977" i="8"/>
  <c r="M15978" i="8"/>
  <c r="M15979" i="8"/>
  <c r="M15980" i="8"/>
  <c r="M15981" i="8"/>
  <c r="M15982" i="8"/>
  <c r="M15983" i="8"/>
  <c r="M15984" i="8"/>
  <c r="M15985" i="8"/>
  <c r="M15986" i="8"/>
  <c r="M15987" i="8"/>
  <c r="M15988" i="8"/>
  <c r="M15989" i="8"/>
  <c r="M15990" i="8"/>
  <c r="M15991" i="8"/>
  <c r="M15992" i="8"/>
  <c r="M15993" i="8"/>
  <c r="M15994" i="8"/>
  <c r="M15995" i="8"/>
  <c r="M15996" i="8"/>
  <c r="M15997" i="8"/>
  <c r="M15998" i="8"/>
  <c r="M15999" i="8"/>
  <c r="M16000" i="8"/>
  <c r="M16001" i="8"/>
  <c r="M16002" i="8"/>
  <c r="M16003" i="8"/>
  <c r="M16004" i="8"/>
  <c r="M16005" i="8"/>
  <c r="M16006" i="8"/>
  <c r="M16007" i="8"/>
  <c r="M16008" i="8"/>
  <c r="M16009" i="8"/>
  <c r="M16010" i="8"/>
  <c r="M16011" i="8"/>
  <c r="M16012" i="8"/>
  <c r="M16013" i="8"/>
  <c r="M16014" i="8"/>
  <c r="M16015" i="8"/>
  <c r="M16016" i="8"/>
  <c r="M16017" i="8"/>
  <c r="M16018" i="8"/>
  <c r="M16019" i="8"/>
  <c r="M16020" i="8"/>
  <c r="M16021" i="8"/>
  <c r="M16022" i="8"/>
  <c r="M16023" i="8"/>
  <c r="M16024" i="8"/>
  <c r="M16025" i="8"/>
  <c r="M16026" i="8"/>
  <c r="M16027" i="8"/>
  <c r="M16028" i="8"/>
  <c r="M16029" i="8"/>
  <c r="M16030" i="8"/>
  <c r="M16031" i="8"/>
  <c r="M16032" i="8"/>
  <c r="M16033" i="8"/>
  <c r="M16034" i="8"/>
  <c r="M16035" i="8"/>
  <c r="M16036" i="8"/>
  <c r="M16037" i="8"/>
  <c r="M16038" i="8"/>
  <c r="M16039" i="8"/>
  <c r="M16040" i="8"/>
  <c r="M16041" i="8"/>
  <c r="M16042" i="8"/>
  <c r="M16043" i="8"/>
  <c r="M16044" i="8"/>
  <c r="M16045" i="8"/>
  <c r="M16046" i="8"/>
  <c r="M16047" i="8"/>
  <c r="M16048" i="8"/>
  <c r="M16049" i="8"/>
  <c r="M16050" i="8"/>
  <c r="M16051" i="8"/>
  <c r="M16052" i="8"/>
  <c r="M16053" i="8"/>
  <c r="M16054" i="8"/>
  <c r="M16055" i="8"/>
  <c r="M16056" i="8"/>
  <c r="M16057" i="8"/>
  <c r="M16058" i="8"/>
  <c r="M16059" i="8"/>
  <c r="M16060" i="8"/>
  <c r="M16061" i="8"/>
  <c r="M16062" i="8"/>
  <c r="M16063" i="8"/>
  <c r="M16064" i="8"/>
  <c r="M16065" i="8"/>
  <c r="M16066" i="8"/>
  <c r="M16067" i="8"/>
  <c r="M16068" i="8"/>
  <c r="M16069" i="8"/>
  <c r="M16070" i="8"/>
  <c r="M16071" i="8"/>
  <c r="M16072" i="8"/>
  <c r="M16073" i="8"/>
  <c r="M16074" i="8"/>
  <c r="M16075" i="8"/>
  <c r="M16076" i="8"/>
  <c r="M16077" i="8"/>
  <c r="M16078" i="8"/>
  <c r="M16079" i="8"/>
  <c r="M16080" i="8"/>
  <c r="M16081" i="8"/>
  <c r="M16082" i="8"/>
  <c r="M16083" i="8"/>
  <c r="M16084" i="8"/>
  <c r="M16085" i="8"/>
  <c r="M16086" i="8"/>
  <c r="M16087" i="8"/>
  <c r="M16088" i="8"/>
  <c r="M16089" i="8"/>
  <c r="M16090" i="8"/>
  <c r="M16091" i="8"/>
  <c r="M16092" i="8"/>
  <c r="M16093" i="8"/>
  <c r="M16094" i="8"/>
  <c r="M16095" i="8"/>
  <c r="M16096" i="8"/>
  <c r="M16097" i="8"/>
  <c r="M16098" i="8"/>
  <c r="M16099" i="8"/>
  <c r="M16100" i="8"/>
  <c r="M16101" i="8"/>
  <c r="M16102" i="8"/>
  <c r="M16103" i="8"/>
  <c r="M16104" i="8"/>
  <c r="M16105" i="8"/>
  <c r="M16106" i="8"/>
  <c r="M16107" i="8"/>
  <c r="M16108" i="8"/>
  <c r="M16109" i="8"/>
  <c r="M16110" i="8"/>
  <c r="M16111" i="8"/>
  <c r="M16112" i="8"/>
  <c r="M16113" i="8"/>
  <c r="M16114" i="8"/>
  <c r="M16115" i="8"/>
  <c r="M16116" i="8"/>
  <c r="M16117" i="8"/>
  <c r="M16118" i="8"/>
  <c r="M16119" i="8"/>
  <c r="M16120" i="8"/>
  <c r="M16121" i="8"/>
  <c r="M16122" i="8"/>
  <c r="M16123" i="8"/>
  <c r="M16124" i="8"/>
  <c r="M16125" i="8"/>
  <c r="M16126" i="8"/>
  <c r="M16127" i="8"/>
  <c r="M16128" i="8"/>
  <c r="M16129" i="8"/>
  <c r="M16130" i="8"/>
  <c r="M16131" i="8"/>
  <c r="M16132" i="8"/>
  <c r="M16133" i="8"/>
  <c r="M16134" i="8"/>
  <c r="M16135" i="8"/>
  <c r="M16136" i="8"/>
  <c r="M16137" i="8"/>
  <c r="M16138" i="8"/>
  <c r="M16139" i="8"/>
  <c r="M16140" i="8"/>
  <c r="M16141" i="8"/>
  <c r="M16142" i="8"/>
  <c r="M16143" i="8"/>
  <c r="M16144" i="8"/>
  <c r="M16145" i="8"/>
  <c r="M16146" i="8"/>
  <c r="M16147" i="8"/>
  <c r="M16148" i="8"/>
  <c r="M16149" i="8"/>
  <c r="M16150" i="8"/>
  <c r="M16151" i="8"/>
  <c r="M16152" i="8"/>
  <c r="M16153" i="8"/>
  <c r="M16154" i="8"/>
  <c r="M16155" i="8"/>
  <c r="M16156" i="8"/>
  <c r="M16157" i="8"/>
  <c r="M16158" i="8"/>
  <c r="M16159" i="8"/>
  <c r="M16160" i="8"/>
  <c r="M16161" i="8"/>
  <c r="M16162" i="8"/>
  <c r="M16163" i="8"/>
  <c r="M16164" i="8"/>
  <c r="M16165" i="8"/>
  <c r="M16166" i="8"/>
  <c r="M16167" i="8"/>
  <c r="M16168" i="8"/>
  <c r="M16169" i="8"/>
  <c r="M16170" i="8"/>
  <c r="M16171" i="8"/>
  <c r="M16172" i="8"/>
  <c r="M16173" i="8"/>
  <c r="M16174" i="8"/>
  <c r="M16175" i="8"/>
  <c r="M16176" i="8"/>
  <c r="M16177" i="8"/>
  <c r="M16178" i="8"/>
  <c r="M16179" i="8"/>
  <c r="M16180" i="8"/>
  <c r="M16181" i="8"/>
  <c r="M16182" i="8"/>
  <c r="M16183" i="8"/>
  <c r="M16184" i="8"/>
  <c r="M16185" i="8"/>
  <c r="M16186" i="8"/>
  <c r="M16187" i="8"/>
  <c r="M16188" i="8"/>
  <c r="M16189" i="8"/>
  <c r="M16190" i="8"/>
  <c r="M16191" i="8"/>
  <c r="M16192" i="8"/>
  <c r="M16193" i="8"/>
  <c r="M16194" i="8"/>
  <c r="M16195" i="8"/>
  <c r="M16196" i="8"/>
  <c r="M16197" i="8"/>
  <c r="M16198" i="8"/>
  <c r="M16199" i="8"/>
  <c r="M16200" i="8"/>
  <c r="M16201" i="8"/>
  <c r="M16202" i="8"/>
  <c r="M16203" i="8"/>
  <c r="M16204" i="8"/>
  <c r="M16205" i="8"/>
  <c r="M16206" i="8"/>
  <c r="M16207" i="8"/>
  <c r="M16208" i="8"/>
  <c r="M16209" i="8"/>
  <c r="M16210" i="8"/>
  <c r="M16211" i="8"/>
  <c r="M16212" i="8"/>
  <c r="M16213" i="8"/>
  <c r="M16214" i="8"/>
  <c r="M16215" i="8"/>
  <c r="M16216" i="8"/>
  <c r="M16217" i="8"/>
  <c r="M16218" i="8"/>
  <c r="M16219" i="8"/>
  <c r="M16220" i="8"/>
  <c r="M16221" i="8"/>
  <c r="M16222" i="8"/>
  <c r="M16223" i="8"/>
  <c r="M16224" i="8"/>
  <c r="M16225" i="8"/>
  <c r="M16226" i="8"/>
  <c r="M16227" i="8"/>
  <c r="M16228" i="8"/>
  <c r="M16229" i="8"/>
  <c r="M16230" i="8"/>
  <c r="M16231" i="8"/>
  <c r="M16232" i="8"/>
  <c r="M16233" i="8"/>
  <c r="M16234" i="8"/>
  <c r="M16235" i="8"/>
  <c r="M16236" i="8"/>
  <c r="M16237" i="8"/>
  <c r="M16238" i="8"/>
  <c r="M16239" i="8"/>
  <c r="M16240" i="8"/>
  <c r="M16241" i="8"/>
  <c r="M16242" i="8"/>
  <c r="M16243" i="8"/>
  <c r="M16244" i="8"/>
  <c r="M16245" i="8"/>
  <c r="M16246" i="8"/>
  <c r="M16247" i="8"/>
  <c r="M16248" i="8"/>
  <c r="M16249" i="8"/>
  <c r="M16250" i="8"/>
  <c r="M16251" i="8"/>
  <c r="M16252" i="8"/>
  <c r="M16253" i="8"/>
  <c r="M16254" i="8"/>
  <c r="M16255" i="8"/>
  <c r="M16256" i="8"/>
  <c r="M16257" i="8"/>
  <c r="M16258" i="8"/>
  <c r="M16259" i="8"/>
  <c r="M16260" i="8"/>
  <c r="M16261" i="8"/>
  <c r="M16262" i="8"/>
  <c r="M16263" i="8"/>
  <c r="M16264" i="8"/>
  <c r="M16265" i="8"/>
  <c r="M16266" i="8"/>
  <c r="M16267" i="8"/>
  <c r="M16268" i="8"/>
  <c r="M16269" i="8"/>
  <c r="M16270" i="8"/>
  <c r="M16271" i="8"/>
  <c r="M16272" i="8"/>
  <c r="M16273" i="8"/>
  <c r="M16274" i="8"/>
  <c r="M16275" i="8"/>
  <c r="M16276" i="8"/>
  <c r="M16277" i="8"/>
  <c r="M16278" i="8"/>
  <c r="M16279" i="8"/>
  <c r="M16280" i="8"/>
  <c r="M16281" i="8"/>
  <c r="M16282" i="8"/>
  <c r="M16283" i="8"/>
  <c r="M16284" i="8"/>
  <c r="M16285" i="8"/>
  <c r="M16286" i="8"/>
  <c r="M16287" i="8"/>
  <c r="M16288" i="8"/>
  <c r="M16289" i="8"/>
  <c r="M16290" i="8"/>
  <c r="M16291" i="8"/>
  <c r="M16292" i="8"/>
  <c r="M16293" i="8"/>
  <c r="M16294" i="8"/>
  <c r="M16295" i="8"/>
  <c r="M16296" i="8"/>
  <c r="M16297" i="8"/>
  <c r="M16298" i="8"/>
  <c r="M16299" i="8"/>
  <c r="M16300" i="8"/>
  <c r="M16301" i="8"/>
  <c r="M16302" i="8"/>
  <c r="M16303" i="8"/>
  <c r="M16304" i="8"/>
  <c r="M16305" i="8"/>
  <c r="M16306" i="8"/>
  <c r="M16307" i="8"/>
  <c r="M16308" i="8"/>
  <c r="M16309" i="8"/>
  <c r="M16310" i="8"/>
  <c r="M16311" i="8"/>
  <c r="M16312" i="8"/>
  <c r="M16313" i="8"/>
  <c r="M16314" i="8"/>
  <c r="M16315" i="8"/>
  <c r="M16316" i="8"/>
  <c r="M16317" i="8"/>
  <c r="M16318" i="8"/>
  <c r="M16319" i="8"/>
  <c r="M16320" i="8"/>
  <c r="M16321" i="8"/>
  <c r="M16322" i="8"/>
  <c r="M16323" i="8"/>
  <c r="M16324" i="8"/>
  <c r="M16325" i="8"/>
  <c r="M16326" i="8"/>
  <c r="M16327" i="8"/>
  <c r="M16328" i="8"/>
  <c r="M16329" i="8"/>
  <c r="M16330" i="8"/>
  <c r="M16331" i="8"/>
  <c r="M16332" i="8"/>
  <c r="M16333" i="8"/>
  <c r="M16334" i="8"/>
  <c r="M16335" i="8"/>
  <c r="M16336" i="8"/>
  <c r="M16337" i="8"/>
  <c r="M16338" i="8"/>
  <c r="M16339" i="8"/>
  <c r="M16340" i="8"/>
  <c r="M16341" i="8"/>
  <c r="M16342" i="8"/>
  <c r="M16343" i="8"/>
  <c r="M16344" i="8"/>
  <c r="M16345" i="8"/>
  <c r="M16346" i="8"/>
  <c r="M16347" i="8"/>
  <c r="M16348" i="8"/>
  <c r="M16349" i="8"/>
  <c r="M16350" i="8"/>
  <c r="M16351" i="8"/>
  <c r="M16352" i="8"/>
  <c r="M16353" i="8"/>
  <c r="M16354" i="8"/>
  <c r="M16355" i="8"/>
  <c r="M16356" i="8"/>
  <c r="M16357" i="8"/>
  <c r="M16358" i="8"/>
  <c r="M16359" i="8"/>
  <c r="M16360" i="8"/>
  <c r="M16361" i="8"/>
  <c r="M16362" i="8"/>
  <c r="M16363" i="8"/>
  <c r="M16364" i="8"/>
  <c r="M16365" i="8"/>
  <c r="M16366" i="8"/>
  <c r="M16367" i="8"/>
  <c r="M16368" i="8"/>
  <c r="M16369" i="8"/>
  <c r="M16370" i="8"/>
  <c r="M16371" i="8"/>
  <c r="M16372" i="8"/>
  <c r="M16373" i="8"/>
  <c r="M16374" i="8"/>
  <c r="M16375" i="8"/>
  <c r="M16376" i="8"/>
  <c r="M16377" i="8"/>
  <c r="M16378" i="8"/>
  <c r="M16379" i="8"/>
  <c r="M16380" i="8"/>
  <c r="M16381" i="8"/>
  <c r="M16382" i="8"/>
  <c r="M16383" i="8"/>
  <c r="M16384" i="8"/>
  <c r="M16385" i="8"/>
  <c r="M16386" i="8"/>
  <c r="M16387" i="8"/>
  <c r="M16388" i="8"/>
  <c r="M16389" i="8"/>
  <c r="M16390" i="8"/>
  <c r="M16391" i="8"/>
  <c r="M16392" i="8"/>
  <c r="M16393" i="8"/>
  <c r="M16394" i="8"/>
  <c r="M16395" i="8"/>
  <c r="M16396" i="8"/>
  <c r="M16397" i="8"/>
  <c r="M16398" i="8"/>
  <c r="M16399" i="8"/>
  <c r="M16400" i="8"/>
  <c r="M16401" i="8"/>
  <c r="M16402" i="8"/>
  <c r="M16403" i="8"/>
  <c r="M16404" i="8"/>
  <c r="M16405" i="8"/>
  <c r="M16406" i="8"/>
  <c r="M16407" i="8"/>
  <c r="M16408" i="8"/>
  <c r="M16409" i="8"/>
  <c r="M16410" i="8"/>
  <c r="M16411" i="8"/>
  <c r="M16412" i="8"/>
  <c r="M16413" i="8"/>
  <c r="M16414" i="8"/>
  <c r="M16415" i="8"/>
  <c r="M16416" i="8"/>
  <c r="M16417" i="8"/>
  <c r="M16418" i="8"/>
  <c r="M16419" i="8"/>
  <c r="M16420" i="8"/>
  <c r="M16421" i="8"/>
  <c r="M16422" i="8"/>
  <c r="M16423" i="8"/>
  <c r="M16424" i="8"/>
  <c r="M16425" i="8"/>
  <c r="M16426" i="8"/>
  <c r="M16427" i="8"/>
  <c r="M16428" i="8"/>
  <c r="M16429" i="8"/>
  <c r="M16430" i="8"/>
  <c r="M16431" i="8"/>
  <c r="M16432" i="8"/>
  <c r="M16433" i="8"/>
  <c r="M16434" i="8"/>
  <c r="M16435" i="8"/>
  <c r="M16436" i="8"/>
  <c r="M16437" i="8"/>
  <c r="M16438" i="8"/>
  <c r="M16439" i="8"/>
  <c r="M16440" i="8"/>
  <c r="M16441" i="8"/>
  <c r="M16442" i="8"/>
  <c r="M16443" i="8"/>
  <c r="M16444" i="8"/>
  <c r="M16445" i="8"/>
  <c r="M16446" i="8"/>
  <c r="M16447" i="8"/>
  <c r="M16448" i="8"/>
  <c r="M16449" i="8"/>
  <c r="M16450" i="8"/>
  <c r="M16451" i="8"/>
  <c r="M16452" i="8"/>
  <c r="M16453" i="8"/>
  <c r="M16454" i="8"/>
  <c r="M16455" i="8"/>
  <c r="M16456" i="8"/>
  <c r="M16457" i="8"/>
  <c r="M16458" i="8"/>
  <c r="M16459" i="8"/>
  <c r="M16460" i="8"/>
  <c r="M16461" i="8"/>
  <c r="M16462" i="8"/>
  <c r="M16463" i="8"/>
  <c r="M16464" i="8"/>
  <c r="M16465" i="8"/>
  <c r="M16466" i="8"/>
  <c r="M16467" i="8"/>
  <c r="M16468" i="8"/>
  <c r="M16469" i="8"/>
  <c r="M16470" i="8"/>
  <c r="M16471" i="8"/>
  <c r="M16472" i="8"/>
  <c r="M16473" i="8"/>
  <c r="M16474" i="8"/>
  <c r="M16475" i="8"/>
  <c r="M16476" i="8"/>
  <c r="M16477" i="8"/>
  <c r="M16478" i="8"/>
  <c r="M16479" i="8"/>
  <c r="M16480" i="8"/>
  <c r="M16481" i="8"/>
  <c r="M16482" i="8"/>
  <c r="M16483" i="8"/>
  <c r="M16484" i="8"/>
  <c r="M16485" i="8"/>
  <c r="M16486" i="8"/>
  <c r="M16487" i="8"/>
  <c r="M16488" i="8"/>
  <c r="M16489" i="8"/>
  <c r="M16490" i="8"/>
  <c r="M16491" i="8"/>
  <c r="M16492" i="8"/>
  <c r="M16493" i="8"/>
  <c r="M16494" i="8"/>
  <c r="M16495" i="8"/>
  <c r="M16496" i="8"/>
  <c r="M16497" i="8"/>
  <c r="M16498" i="8"/>
  <c r="M16499" i="8"/>
  <c r="M16500" i="8"/>
  <c r="M16501" i="8"/>
  <c r="M16502" i="8"/>
  <c r="M16503" i="8"/>
  <c r="M16504" i="8"/>
  <c r="M16505" i="8"/>
  <c r="M16506" i="8"/>
  <c r="M16507" i="8"/>
  <c r="M16508" i="8"/>
  <c r="M16509" i="8"/>
  <c r="M16510" i="8"/>
  <c r="M16511" i="8"/>
  <c r="M16512" i="8"/>
  <c r="M16513" i="8"/>
  <c r="M16514" i="8"/>
  <c r="M16515" i="8"/>
  <c r="M16516" i="8"/>
  <c r="M16517" i="8"/>
  <c r="M16518" i="8"/>
  <c r="M16519" i="8"/>
  <c r="M16520" i="8"/>
  <c r="M16521" i="8"/>
  <c r="M16522" i="8"/>
  <c r="M16523" i="8"/>
  <c r="M16524" i="8"/>
  <c r="M16525" i="8"/>
  <c r="M16526" i="8"/>
  <c r="M16527" i="8"/>
  <c r="M16528" i="8"/>
  <c r="M16529" i="8"/>
  <c r="M16530" i="8"/>
  <c r="M16531" i="8"/>
  <c r="M16532" i="8"/>
  <c r="M16533" i="8"/>
  <c r="M16534" i="8"/>
  <c r="M16535" i="8"/>
  <c r="M16536" i="8"/>
  <c r="M16537" i="8"/>
  <c r="M16538" i="8"/>
  <c r="M16539" i="8"/>
  <c r="M16540" i="8"/>
  <c r="M16541" i="8"/>
  <c r="M16542" i="8"/>
  <c r="M16543" i="8"/>
  <c r="M16544" i="8"/>
  <c r="M16545" i="8"/>
  <c r="M16546" i="8"/>
  <c r="M16547" i="8"/>
  <c r="M16548" i="8"/>
  <c r="M16549" i="8"/>
  <c r="M16550" i="8"/>
  <c r="M16551" i="8"/>
  <c r="M16552" i="8"/>
  <c r="M16553" i="8"/>
  <c r="M16554" i="8"/>
  <c r="M16555" i="8"/>
  <c r="M16556" i="8"/>
  <c r="M16557" i="8"/>
  <c r="M16558" i="8"/>
  <c r="M16559" i="8"/>
  <c r="M16560" i="8"/>
  <c r="M16561" i="8"/>
  <c r="M16562" i="8"/>
  <c r="M16563" i="8"/>
  <c r="M16564" i="8"/>
  <c r="M16565" i="8"/>
  <c r="M16566" i="8"/>
  <c r="M16567" i="8"/>
  <c r="M16568" i="8"/>
  <c r="M16569" i="8"/>
  <c r="M16570" i="8"/>
  <c r="M16571" i="8"/>
  <c r="M16572" i="8"/>
  <c r="M16573" i="8"/>
  <c r="M16574" i="8"/>
  <c r="M16575" i="8"/>
  <c r="M16576" i="8"/>
  <c r="M16577" i="8"/>
  <c r="M16578" i="8"/>
  <c r="M16579" i="8"/>
  <c r="M16580" i="8"/>
  <c r="M16581" i="8"/>
  <c r="M16582" i="8"/>
  <c r="M16583" i="8"/>
  <c r="M16584" i="8"/>
  <c r="M16585" i="8"/>
  <c r="M16586" i="8"/>
  <c r="M16587" i="8"/>
  <c r="M16588" i="8"/>
  <c r="M16589" i="8"/>
  <c r="M16590" i="8"/>
  <c r="M16591" i="8"/>
  <c r="M16592" i="8"/>
  <c r="M16593" i="8"/>
  <c r="M16594" i="8"/>
  <c r="M16595" i="8"/>
  <c r="M16596" i="8"/>
  <c r="M16597" i="8"/>
  <c r="M16598" i="8"/>
  <c r="M16599" i="8"/>
  <c r="M16600" i="8"/>
  <c r="M16601" i="8"/>
  <c r="M16602" i="8"/>
  <c r="M16603" i="8"/>
  <c r="M16604" i="8"/>
  <c r="M16605" i="8"/>
  <c r="M16606" i="8"/>
  <c r="M16607" i="8"/>
  <c r="M16608" i="8"/>
  <c r="M16609" i="8"/>
  <c r="M16610" i="8"/>
  <c r="M16611" i="8"/>
  <c r="M16612" i="8"/>
  <c r="M16613" i="8"/>
  <c r="M16614" i="8"/>
  <c r="M16615" i="8"/>
  <c r="M16616" i="8"/>
  <c r="M16617" i="8"/>
  <c r="M16618" i="8"/>
  <c r="M16619" i="8"/>
  <c r="M16620" i="8"/>
  <c r="M16621" i="8"/>
  <c r="M16622" i="8"/>
  <c r="M16623" i="8"/>
  <c r="M16624" i="8"/>
  <c r="M16625" i="8"/>
  <c r="M16626" i="8"/>
  <c r="M16627" i="8"/>
  <c r="M16628" i="8"/>
  <c r="M16629" i="8"/>
  <c r="M16630" i="8"/>
  <c r="M16631" i="8"/>
  <c r="M16632" i="8"/>
  <c r="M16633" i="8"/>
  <c r="M16634" i="8"/>
  <c r="M16635" i="8"/>
  <c r="M16636" i="8"/>
  <c r="M16637" i="8"/>
  <c r="M16638" i="8"/>
  <c r="M16639" i="8"/>
  <c r="M16640" i="8"/>
  <c r="M16641" i="8"/>
  <c r="M16642" i="8"/>
  <c r="M16643" i="8"/>
  <c r="M16644" i="8"/>
  <c r="M16645" i="8"/>
  <c r="M16646" i="8"/>
  <c r="M16647" i="8"/>
  <c r="M16648" i="8"/>
  <c r="M16649" i="8"/>
  <c r="M16650" i="8"/>
  <c r="M16651" i="8"/>
  <c r="M16652" i="8"/>
  <c r="M16653" i="8"/>
  <c r="M16654" i="8"/>
  <c r="M16655" i="8"/>
  <c r="M16656" i="8"/>
  <c r="M16657" i="8"/>
  <c r="M16658" i="8"/>
  <c r="M16659" i="8"/>
  <c r="M16660" i="8"/>
  <c r="M16661" i="8"/>
  <c r="M16662" i="8"/>
  <c r="M16663" i="8"/>
  <c r="M16664" i="8"/>
  <c r="M16665" i="8"/>
  <c r="M16666" i="8"/>
  <c r="M16667" i="8"/>
  <c r="M16668" i="8"/>
  <c r="M16669" i="8"/>
  <c r="M16670" i="8"/>
  <c r="M16671" i="8"/>
  <c r="M16672" i="8"/>
  <c r="M16673" i="8"/>
  <c r="M16674" i="8"/>
  <c r="M16675" i="8"/>
  <c r="M16676" i="8"/>
  <c r="M16677" i="8"/>
  <c r="M16678" i="8"/>
  <c r="M16679" i="8"/>
  <c r="M16680" i="8"/>
  <c r="M16681" i="8"/>
  <c r="M16682" i="8"/>
  <c r="M16683" i="8"/>
  <c r="M16684" i="8"/>
  <c r="M16685" i="8"/>
  <c r="M16686" i="8"/>
  <c r="M16687" i="8"/>
  <c r="M16688" i="8"/>
  <c r="M16689" i="8"/>
  <c r="M16690" i="8"/>
  <c r="M16691" i="8"/>
  <c r="M16692" i="8"/>
  <c r="M16693" i="8"/>
  <c r="M16694" i="8"/>
  <c r="M16695" i="8"/>
  <c r="M16696" i="8"/>
  <c r="M16697" i="8"/>
  <c r="M16698" i="8"/>
  <c r="M16699" i="8"/>
  <c r="M16700" i="8"/>
  <c r="M16701" i="8"/>
  <c r="M16702" i="8"/>
  <c r="M16703" i="8"/>
  <c r="M16704" i="8"/>
  <c r="M16705" i="8"/>
  <c r="M16706" i="8"/>
  <c r="M16707" i="8"/>
  <c r="M16708" i="8"/>
  <c r="M16709" i="8"/>
  <c r="M16710" i="8"/>
  <c r="M16711" i="8"/>
  <c r="M16712" i="8"/>
  <c r="M16713" i="8"/>
  <c r="M16714" i="8"/>
  <c r="M16715" i="8"/>
  <c r="M16716" i="8"/>
  <c r="M16717" i="8"/>
  <c r="M16718" i="8"/>
  <c r="M16719" i="8"/>
  <c r="M16720" i="8"/>
  <c r="M16721" i="8"/>
  <c r="M16722" i="8"/>
  <c r="M16723" i="8"/>
  <c r="M16724" i="8"/>
  <c r="M16725" i="8"/>
  <c r="M16726" i="8"/>
  <c r="M16727" i="8"/>
  <c r="M16728" i="8"/>
  <c r="M16729" i="8"/>
  <c r="M16730" i="8"/>
  <c r="M16731" i="8"/>
  <c r="M16732" i="8"/>
  <c r="M16733" i="8"/>
  <c r="M16734" i="8"/>
  <c r="M16735" i="8"/>
  <c r="M16736" i="8"/>
  <c r="M16737" i="8"/>
  <c r="M16738" i="8"/>
  <c r="M16739" i="8"/>
  <c r="M16740" i="8"/>
  <c r="M16741" i="8"/>
  <c r="M16742" i="8"/>
  <c r="M16743" i="8"/>
  <c r="M16744" i="8"/>
  <c r="M16745" i="8"/>
  <c r="M16746" i="8"/>
  <c r="M16747" i="8"/>
  <c r="M16748" i="8"/>
  <c r="M16749" i="8"/>
  <c r="M16750" i="8"/>
  <c r="M16751" i="8"/>
  <c r="M16752" i="8"/>
  <c r="M16753" i="8"/>
  <c r="M16754" i="8"/>
  <c r="M16755" i="8"/>
  <c r="M16756" i="8"/>
  <c r="M16757" i="8"/>
  <c r="M16758" i="8"/>
  <c r="M16759" i="8"/>
  <c r="M16760" i="8"/>
  <c r="M16761" i="8"/>
  <c r="M16762" i="8"/>
  <c r="M16763" i="8"/>
  <c r="M16764" i="8"/>
  <c r="M16765" i="8"/>
  <c r="M16766" i="8"/>
  <c r="M16767" i="8"/>
  <c r="M16768" i="8"/>
  <c r="M16769" i="8"/>
  <c r="M16770" i="8"/>
  <c r="M16771" i="8"/>
  <c r="M16772" i="8"/>
  <c r="M16773" i="8"/>
  <c r="M16774" i="8"/>
  <c r="M16775" i="8"/>
  <c r="M16776" i="8"/>
  <c r="M16777" i="8"/>
  <c r="M16778" i="8"/>
  <c r="M16779" i="8"/>
  <c r="M16780" i="8"/>
  <c r="M16781" i="8"/>
  <c r="M16782" i="8"/>
  <c r="M16783" i="8"/>
  <c r="M16784" i="8"/>
  <c r="M16785" i="8"/>
  <c r="M16786" i="8"/>
  <c r="M16787" i="8"/>
  <c r="M16788" i="8"/>
  <c r="M16789" i="8"/>
  <c r="M16790" i="8"/>
  <c r="M16791" i="8"/>
  <c r="M16792" i="8"/>
  <c r="M16793" i="8"/>
  <c r="M16794" i="8"/>
  <c r="M16795" i="8"/>
  <c r="M16796" i="8"/>
  <c r="M16797" i="8"/>
  <c r="M16798" i="8"/>
  <c r="M16799" i="8"/>
  <c r="M16800" i="8"/>
  <c r="M16801" i="8"/>
  <c r="M16802" i="8"/>
  <c r="M16803" i="8"/>
  <c r="M16804" i="8"/>
  <c r="M16805" i="8"/>
  <c r="M16806" i="8"/>
  <c r="M16807" i="8"/>
  <c r="M16808" i="8"/>
  <c r="M16809" i="8"/>
  <c r="M16810" i="8"/>
  <c r="M16811" i="8"/>
  <c r="M16812" i="8"/>
  <c r="M16813" i="8"/>
  <c r="M16814" i="8"/>
  <c r="M16815" i="8"/>
  <c r="M16816" i="8"/>
  <c r="M16817" i="8"/>
  <c r="M16818" i="8"/>
  <c r="M16819" i="8"/>
  <c r="M16820" i="8"/>
  <c r="M16821" i="8"/>
  <c r="M16822" i="8"/>
  <c r="M16823" i="8"/>
  <c r="M16824" i="8"/>
  <c r="M16825" i="8"/>
  <c r="M16826" i="8"/>
  <c r="M16827" i="8"/>
  <c r="M16828" i="8"/>
  <c r="M16829" i="8"/>
  <c r="M16830" i="8"/>
  <c r="M16831" i="8"/>
  <c r="M16832" i="8"/>
  <c r="M16833" i="8"/>
  <c r="M16834" i="8"/>
  <c r="M16835" i="8"/>
  <c r="M16836" i="8"/>
  <c r="M16837" i="8"/>
  <c r="M16838" i="8"/>
  <c r="M16839" i="8"/>
  <c r="M16840" i="8"/>
  <c r="M16841" i="8"/>
  <c r="M16842" i="8"/>
  <c r="M16843" i="8"/>
  <c r="M16844" i="8"/>
  <c r="M16845" i="8"/>
  <c r="M16846" i="8"/>
  <c r="M16847" i="8"/>
  <c r="M16848" i="8"/>
  <c r="M16849" i="8"/>
  <c r="M16850" i="8"/>
  <c r="M16851" i="8"/>
  <c r="M16852" i="8"/>
  <c r="M16853" i="8"/>
  <c r="M16854" i="8"/>
  <c r="M16855" i="8"/>
  <c r="M16856" i="8"/>
  <c r="M16857" i="8"/>
  <c r="M16858" i="8"/>
  <c r="M16859" i="8"/>
  <c r="M16860" i="8"/>
  <c r="M16861" i="8"/>
  <c r="M16862" i="8"/>
  <c r="M16863" i="8"/>
  <c r="M16864" i="8"/>
  <c r="M16865" i="8"/>
  <c r="M16866" i="8"/>
  <c r="M16867" i="8"/>
  <c r="M16868" i="8"/>
  <c r="M16869" i="8"/>
  <c r="M16870" i="8"/>
  <c r="M16871" i="8"/>
  <c r="M16872" i="8"/>
  <c r="M16873" i="8"/>
  <c r="M16874" i="8"/>
  <c r="M16875" i="8"/>
  <c r="M16876" i="8"/>
  <c r="M16877" i="8"/>
  <c r="M16878" i="8"/>
  <c r="M16879" i="8"/>
  <c r="M16880" i="8"/>
  <c r="M16881" i="8"/>
  <c r="M16882" i="8"/>
  <c r="M16883" i="8"/>
  <c r="M16884" i="8"/>
  <c r="M16885" i="8"/>
  <c r="M16886" i="8"/>
  <c r="M16887" i="8"/>
  <c r="M16888" i="8"/>
  <c r="M16889" i="8"/>
  <c r="M16890" i="8"/>
  <c r="M16891" i="8"/>
  <c r="M16892" i="8"/>
  <c r="M16893" i="8"/>
  <c r="M16894" i="8"/>
  <c r="M16895" i="8"/>
  <c r="M16896" i="8"/>
  <c r="M16897" i="8"/>
  <c r="M16898" i="8"/>
  <c r="M16899" i="8"/>
  <c r="M16900" i="8"/>
  <c r="M16901" i="8"/>
  <c r="M16902" i="8"/>
  <c r="M16903" i="8"/>
  <c r="M16904" i="8"/>
  <c r="M16905" i="8"/>
  <c r="M16906" i="8"/>
  <c r="M16907" i="8"/>
  <c r="M16908" i="8"/>
  <c r="M16909" i="8"/>
  <c r="M16910" i="8"/>
  <c r="M16911" i="8"/>
  <c r="M16912" i="8"/>
  <c r="M16913" i="8"/>
  <c r="M16914" i="8"/>
  <c r="M16915" i="8"/>
  <c r="M16916" i="8"/>
  <c r="M16917" i="8"/>
  <c r="M16918" i="8"/>
  <c r="M16919" i="8"/>
  <c r="M16920" i="8"/>
  <c r="M16921" i="8"/>
  <c r="M16922" i="8"/>
  <c r="M16923" i="8"/>
  <c r="M16924" i="8"/>
  <c r="M16925" i="8"/>
  <c r="M16926" i="8"/>
  <c r="M16927" i="8"/>
  <c r="M16928" i="8"/>
  <c r="M16929" i="8"/>
  <c r="M16930" i="8"/>
  <c r="M16931" i="8"/>
  <c r="M16932" i="8"/>
  <c r="M16933" i="8"/>
  <c r="M16934" i="8"/>
  <c r="M16935" i="8"/>
  <c r="M16936" i="8"/>
  <c r="M16937" i="8"/>
  <c r="M16938" i="8"/>
  <c r="M16939" i="8"/>
  <c r="M16940" i="8"/>
  <c r="M16941" i="8"/>
  <c r="M16942" i="8"/>
  <c r="M16943" i="8"/>
  <c r="M16944" i="8"/>
  <c r="M16945" i="8"/>
  <c r="M16946" i="8"/>
  <c r="M16947" i="8"/>
  <c r="M16948" i="8"/>
  <c r="M16949" i="8"/>
  <c r="M16950" i="8"/>
  <c r="M16951" i="8"/>
  <c r="M16952" i="8"/>
  <c r="M16953" i="8"/>
  <c r="M16954" i="8"/>
  <c r="M16955" i="8"/>
  <c r="M16956" i="8"/>
  <c r="M16957" i="8"/>
  <c r="M16958" i="8"/>
  <c r="M16959" i="8"/>
  <c r="M16960" i="8"/>
  <c r="M16961" i="8"/>
  <c r="M16962" i="8"/>
  <c r="M16963" i="8"/>
  <c r="M16964" i="8"/>
  <c r="M16965" i="8"/>
  <c r="M16966" i="8"/>
  <c r="M16967" i="8"/>
  <c r="M16968" i="8"/>
  <c r="M16969" i="8"/>
  <c r="M16970" i="8"/>
  <c r="M16971" i="8"/>
  <c r="M16972" i="8"/>
  <c r="M16973" i="8"/>
  <c r="M16974" i="8"/>
  <c r="M16975" i="8"/>
  <c r="M16976" i="8"/>
  <c r="M16977" i="8"/>
  <c r="M16978" i="8"/>
  <c r="M16979" i="8"/>
  <c r="M16980" i="8"/>
  <c r="M16981" i="8"/>
  <c r="M16982" i="8"/>
  <c r="M16983" i="8"/>
  <c r="M16984" i="8"/>
  <c r="M16985" i="8"/>
  <c r="M16986" i="8"/>
  <c r="M16987" i="8"/>
  <c r="M16988" i="8"/>
  <c r="M16989" i="8"/>
  <c r="M16990" i="8"/>
  <c r="M16991" i="8"/>
  <c r="M16992" i="8"/>
  <c r="M16993" i="8"/>
  <c r="M16994" i="8"/>
  <c r="M16995" i="8"/>
  <c r="M16996" i="8"/>
  <c r="M16997" i="8"/>
  <c r="M16998" i="8"/>
  <c r="M16999" i="8"/>
  <c r="M17000" i="8"/>
  <c r="M17001" i="8"/>
  <c r="M17002" i="8"/>
  <c r="M17003" i="8"/>
  <c r="M17004" i="8"/>
  <c r="M17005" i="8"/>
  <c r="M17006" i="8"/>
  <c r="M17007" i="8"/>
  <c r="M17008" i="8"/>
  <c r="M17009" i="8"/>
  <c r="M17010" i="8"/>
  <c r="M17011" i="8"/>
  <c r="M17012" i="8"/>
  <c r="M17013" i="8"/>
  <c r="M17014" i="8"/>
  <c r="M17015" i="8"/>
  <c r="M17016" i="8"/>
  <c r="M17017" i="8"/>
  <c r="M17018" i="8"/>
  <c r="M17019" i="8"/>
  <c r="M17020" i="8"/>
  <c r="M17021" i="8"/>
  <c r="M17022" i="8"/>
  <c r="M17023" i="8"/>
  <c r="M17024" i="8"/>
  <c r="M17025" i="8"/>
  <c r="M17026" i="8"/>
  <c r="M17027" i="8"/>
  <c r="M17028" i="8"/>
  <c r="M17029" i="8"/>
  <c r="M17030" i="8"/>
  <c r="M17031" i="8"/>
  <c r="M17032" i="8"/>
  <c r="M17033" i="8"/>
  <c r="M17034" i="8"/>
  <c r="M17035" i="8"/>
  <c r="M17036" i="8"/>
  <c r="M17037" i="8"/>
  <c r="M17038" i="8"/>
  <c r="M17039" i="8"/>
  <c r="M17040" i="8"/>
  <c r="M17041" i="8"/>
  <c r="M17042" i="8"/>
  <c r="M17043" i="8"/>
  <c r="M17044" i="8"/>
  <c r="M17045" i="8"/>
  <c r="M17046" i="8"/>
  <c r="M17047" i="8"/>
  <c r="M17048" i="8"/>
  <c r="M17049" i="8"/>
  <c r="M17050" i="8"/>
  <c r="M17051" i="8"/>
  <c r="M17052" i="8"/>
  <c r="M17053" i="8"/>
  <c r="M17054" i="8"/>
  <c r="M17055" i="8"/>
  <c r="M17056" i="8"/>
  <c r="M17057" i="8"/>
  <c r="M17058" i="8"/>
  <c r="M17059" i="8"/>
  <c r="M17060" i="8"/>
  <c r="M17061" i="8"/>
  <c r="M17062" i="8"/>
  <c r="M17063" i="8"/>
  <c r="M17064" i="8"/>
  <c r="M17065" i="8"/>
  <c r="M17066" i="8"/>
  <c r="M17067" i="8"/>
  <c r="M17068" i="8"/>
  <c r="M17069" i="8"/>
  <c r="M17070" i="8"/>
  <c r="M17071" i="8"/>
  <c r="M17072" i="8"/>
  <c r="M17073" i="8"/>
  <c r="M17074" i="8"/>
  <c r="M17075" i="8"/>
  <c r="M17076" i="8"/>
  <c r="M17077" i="8"/>
  <c r="M17078" i="8"/>
  <c r="M17079" i="8"/>
  <c r="M17080" i="8"/>
  <c r="M17081" i="8"/>
  <c r="M17082" i="8"/>
  <c r="M17083" i="8"/>
  <c r="M17084" i="8"/>
  <c r="M17085" i="8"/>
  <c r="M17086" i="8"/>
  <c r="M17087" i="8"/>
  <c r="M17088" i="8"/>
  <c r="M17089" i="8"/>
  <c r="M17090" i="8"/>
  <c r="M17091" i="8"/>
  <c r="M17092" i="8"/>
  <c r="M17093" i="8"/>
  <c r="M17094" i="8"/>
  <c r="M17095" i="8"/>
  <c r="M17096" i="8"/>
  <c r="M17097" i="8"/>
  <c r="M17098" i="8"/>
  <c r="M17099" i="8"/>
  <c r="M17100" i="8"/>
  <c r="M17101" i="8"/>
  <c r="M17102" i="8"/>
  <c r="M17103" i="8"/>
  <c r="M17104" i="8"/>
  <c r="M17105" i="8"/>
  <c r="M17106" i="8"/>
  <c r="M17107" i="8"/>
  <c r="M17108" i="8"/>
  <c r="M17109" i="8"/>
  <c r="M17110" i="8"/>
  <c r="M17111" i="8"/>
  <c r="M17112" i="8"/>
  <c r="M17113" i="8"/>
  <c r="M17114" i="8"/>
  <c r="M17115" i="8"/>
  <c r="M17116" i="8"/>
  <c r="M17117" i="8"/>
  <c r="M17118" i="8"/>
  <c r="M17119" i="8"/>
  <c r="M17120" i="8"/>
  <c r="M17121" i="8"/>
  <c r="M17122" i="8"/>
  <c r="M17123" i="8"/>
  <c r="M17124" i="8"/>
  <c r="M17125" i="8"/>
  <c r="M17126" i="8"/>
  <c r="M17127" i="8"/>
  <c r="M17128" i="8"/>
  <c r="M17129" i="8"/>
  <c r="M17130" i="8"/>
  <c r="M17131" i="8"/>
  <c r="M17132" i="8"/>
  <c r="M17133" i="8"/>
  <c r="M17134" i="8"/>
  <c r="M17135" i="8"/>
  <c r="M17136" i="8"/>
  <c r="M17137" i="8"/>
  <c r="M17138" i="8"/>
  <c r="M17139" i="8"/>
  <c r="M17140" i="8"/>
  <c r="M17141" i="8"/>
  <c r="M17142" i="8"/>
  <c r="M17143" i="8"/>
  <c r="M17144" i="8"/>
  <c r="M17145" i="8"/>
  <c r="M17146" i="8"/>
  <c r="M17147" i="8"/>
  <c r="M17148" i="8"/>
  <c r="M17149" i="8"/>
  <c r="M17150" i="8"/>
  <c r="M17151" i="8"/>
  <c r="M17152" i="8"/>
  <c r="M17153" i="8"/>
  <c r="M17154" i="8"/>
  <c r="M17155" i="8"/>
  <c r="M17156" i="8"/>
  <c r="M17157" i="8"/>
  <c r="M17158" i="8"/>
  <c r="M17159" i="8"/>
  <c r="M17160" i="8"/>
  <c r="M17161" i="8"/>
  <c r="M17162" i="8"/>
  <c r="M17163" i="8"/>
  <c r="M17164" i="8"/>
  <c r="M17165" i="8"/>
  <c r="M17166" i="8"/>
  <c r="M17167" i="8"/>
  <c r="M17168" i="8"/>
  <c r="M17169" i="8"/>
  <c r="M17170" i="8"/>
  <c r="M17171" i="8"/>
  <c r="M17172" i="8"/>
  <c r="M17173" i="8"/>
  <c r="M17174" i="8"/>
  <c r="M17175" i="8"/>
  <c r="M17176" i="8"/>
  <c r="M17177" i="8"/>
  <c r="M17178" i="8"/>
  <c r="M17179" i="8"/>
  <c r="M17180" i="8"/>
  <c r="M17181" i="8"/>
  <c r="M17182" i="8"/>
  <c r="M17183" i="8"/>
  <c r="M17184" i="8"/>
  <c r="M17185" i="8"/>
  <c r="M17186" i="8"/>
  <c r="M17187" i="8"/>
  <c r="M17188" i="8"/>
  <c r="M17189" i="8"/>
  <c r="M17190" i="8"/>
  <c r="M17191" i="8"/>
  <c r="M17192" i="8"/>
  <c r="M17193" i="8"/>
  <c r="M17194" i="8"/>
  <c r="M17195" i="8"/>
  <c r="M17196" i="8"/>
  <c r="M17197" i="8"/>
  <c r="M17198" i="8"/>
  <c r="M17199" i="8"/>
  <c r="M17200" i="8"/>
  <c r="M17201" i="8"/>
  <c r="M17202" i="8"/>
  <c r="M17203" i="8"/>
  <c r="M17204" i="8"/>
  <c r="M17205" i="8"/>
  <c r="M17206" i="8"/>
  <c r="M17207" i="8"/>
  <c r="M17208" i="8"/>
  <c r="M17209" i="8"/>
  <c r="M17210" i="8"/>
  <c r="M17211" i="8"/>
  <c r="M17212" i="8"/>
  <c r="M17213" i="8"/>
  <c r="M17214" i="8"/>
  <c r="M17215" i="8"/>
  <c r="M17216" i="8"/>
  <c r="M17217" i="8"/>
  <c r="M17218" i="8"/>
  <c r="M17219" i="8"/>
  <c r="M17220" i="8"/>
  <c r="M17221" i="8"/>
  <c r="M17222" i="8"/>
  <c r="M17223" i="8"/>
  <c r="M17224" i="8"/>
  <c r="M17225" i="8"/>
  <c r="M17226" i="8"/>
  <c r="M17227" i="8"/>
  <c r="M17228" i="8"/>
  <c r="M17229" i="8"/>
  <c r="M17230" i="8"/>
  <c r="M17231" i="8"/>
  <c r="M17232" i="8"/>
  <c r="M17233" i="8"/>
  <c r="M17234" i="8"/>
  <c r="M17235" i="8"/>
  <c r="M17236" i="8"/>
  <c r="M17237" i="8"/>
  <c r="M17238" i="8"/>
  <c r="M17239" i="8"/>
  <c r="M17240" i="8"/>
  <c r="M17241" i="8"/>
  <c r="M17242" i="8"/>
  <c r="M17243" i="8"/>
  <c r="M17244" i="8"/>
  <c r="M17245" i="8"/>
  <c r="M17246" i="8"/>
  <c r="M17247" i="8"/>
  <c r="M17248" i="8"/>
  <c r="M17249" i="8"/>
  <c r="M17250" i="8"/>
  <c r="M17251" i="8"/>
  <c r="M17252" i="8"/>
  <c r="M17253" i="8"/>
  <c r="M17254" i="8"/>
  <c r="M17255" i="8"/>
  <c r="M17256" i="8"/>
  <c r="M17257" i="8"/>
  <c r="M17258" i="8"/>
  <c r="M17259" i="8"/>
  <c r="M17260" i="8"/>
  <c r="M17261" i="8"/>
  <c r="M17262" i="8"/>
  <c r="M17263" i="8"/>
  <c r="M17264" i="8"/>
  <c r="M17265" i="8"/>
  <c r="M17266" i="8"/>
  <c r="M17267" i="8"/>
  <c r="M17268" i="8"/>
  <c r="M17269" i="8"/>
  <c r="M17270" i="8"/>
  <c r="M17271" i="8"/>
  <c r="M17272" i="8"/>
  <c r="M17273" i="8"/>
  <c r="M17274" i="8"/>
  <c r="M17275" i="8"/>
  <c r="M17276" i="8"/>
  <c r="M17277" i="8"/>
  <c r="M17278" i="8"/>
  <c r="M17279" i="8"/>
  <c r="M17280" i="8"/>
  <c r="M17281" i="8"/>
  <c r="M17282" i="8"/>
  <c r="M17283" i="8"/>
  <c r="M17284" i="8"/>
  <c r="M17285" i="8"/>
  <c r="M17286" i="8"/>
  <c r="M17287" i="8"/>
  <c r="M17288" i="8"/>
  <c r="M17289" i="8"/>
  <c r="M17290" i="8"/>
  <c r="M17291" i="8"/>
  <c r="M17292" i="8"/>
  <c r="M17293" i="8"/>
  <c r="M17294" i="8"/>
  <c r="M17295" i="8"/>
  <c r="M17296" i="8"/>
  <c r="M17297" i="8"/>
  <c r="M17298" i="8"/>
  <c r="M17299" i="8"/>
  <c r="M17300" i="8"/>
  <c r="M17301" i="8"/>
  <c r="M17302" i="8"/>
  <c r="M17303" i="8"/>
  <c r="M17304" i="8"/>
  <c r="M17305" i="8"/>
  <c r="M17306" i="8"/>
  <c r="M17307" i="8"/>
  <c r="M17308" i="8"/>
  <c r="M17309" i="8"/>
  <c r="M17310" i="8"/>
  <c r="M17311" i="8"/>
  <c r="M17312" i="8"/>
  <c r="M17313" i="8"/>
  <c r="M17314" i="8"/>
  <c r="M17315" i="8"/>
  <c r="M17316" i="8"/>
  <c r="M17317" i="8"/>
  <c r="M17318" i="8"/>
  <c r="M17319" i="8"/>
  <c r="M17320" i="8"/>
  <c r="M17321" i="8"/>
  <c r="M17322" i="8"/>
  <c r="M17323" i="8"/>
  <c r="M17324" i="8"/>
  <c r="M17325" i="8"/>
  <c r="M17326" i="8"/>
  <c r="M17327" i="8"/>
  <c r="M17328" i="8"/>
  <c r="M17329" i="8"/>
  <c r="M17330" i="8"/>
  <c r="M17331" i="8"/>
  <c r="M17332" i="8"/>
  <c r="M17333" i="8"/>
  <c r="M17334" i="8"/>
  <c r="M17335" i="8"/>
  <c r="M17336" i="8"/>
  <c r="M17337" i="8"/>
  <c r="M17338" i="8"/>
  <c r="M17339" i="8"/>
  <c r="M17340" i="8"/>
  <c r="M17341" i="8"/>
  <c r="M17342" i="8"/>
  <c r="M17343" i="8"/>
  <c r="M17344" i="8"/>
  <c r="M17345" i="8"/>
  <c r="M17346" i="8"/>
  <c r="M17347" i="8"/>
  <c r="M17348" i="8"/>
  <c r="M17349" i="8"/>
  <c r="M17350" i="8"/>
  <c r="M17351" i="8"/>
  <c r="M17352" i="8"/>
  <c r="M17353" i="8"/>
  <c r="M17354" i="8"/>
  <c r="M17355" i="8"/>
  <c r="M17356" i="8"/>
  <c r="M17357" i="8"/>
  <c r="M17358" i="8"/>
  <c r="M17359" i="8"/>
  <c r="M17360" i="8"/>
  <c r="M17361" i="8"/>
  <c r="M17362" i="8"/>
  <c r="M17363" i="8"/>
  <c r="M17364" i="8"/>
  <c r="M17365" i="8"/>
  <c r="M17366" i="8"/>
  <c r="M17367" i="8"/>
  <c r="M17368" i="8"/>
  <c r="M17369" i="8"/>
  <c r="M17370" i="8"/>
  <c r="M17371" i="8"/>
  <c r="M17372" i="8"/>
  <c r="M17373" i="8"/>
  <c r="M17374" i="8"/>
  <c r="M17375" i="8"/>
  <c r="M17376" i="8"/>
  <c r="M17377" i="8"/>
  <c r="M17378" i="8"/>
  <c r="M17379" i="8"/>
  <c r="M17380" i="8"/>
  <c r="M17381" i="8"/>
  <c r="M17382" i="8"/>
  <c r="M17383" i="8"/>
  <c r="M17384" i="8"/>
  <c r="M17385" i="8"/>
  <c r="M17386" i="8"/>
  <c r="M17387" i="8"/>
  <c r="M17388" i="8"/>
  <c r="M17389" i="8"/>
  <c r="M17390" i="8"/>
  <c r="M17391" i="8"/>
  <c r="M17392" i="8"/>
  <c r="M17393" i="8"/>
  <c r="M17394" i="8"/>
  <c r="M17395" i="8"/>
  <c r="M17396" i="8"/>
  <c r="M17397" i="8"/>
  <c r="M17398" i="8"/>
  <c r="M17399" i="8"/>
  <c r="M17400" i="8"/>
  <c r="M17401" i="8"/>
  <c r="M17402" i="8"/>
  <c r="M17403" i="8"/>
  <c r="M17404" i="8"/>
  <c r="M17405" i="8"/>
  <c r="M17406" i="8"/>
  <c r="M17407" i="8"/>
  <c r="M17408" i="8"/>
  <c r="M17409" i="8"/>
  <c r="M17410" i="8"/>
  <c r="M17411" i="8"/>
  <c r="M17412" i="8"/>
  <c r="M17413" i="8"/>
  <c r="M17414" i="8"/>
  <c r="M17415" i="8"/>
  <c r="M17416" i="8"/>
  <c r="M17417" i="8"/>
  <c r="M17418" i="8"/>
  <c r="M17419" i="8"/>
  <c r="M17420" i="8"/>
  <c r="M17421" i="8"/>
  <c r="M17422" i="8"/>
  <c r="M17423" i="8"/>
  <c r="M17424" i="8"/>
  <c r="M17425" i="8"/>
  <c r="M17426" i="8"/>
  <c r="M17427" i="8"/>
  <c r="M17428" i="8"/>
  <c r="M17429" i="8"/>
  <c r="M17430" i="8"/>
  <c r="M17431" i="8"/>
  <c r="M17432" i="8"/>
  <c r="M17433" i="8"/>
  <c r="M17434" i="8"/>
  <c r="M17435" i="8"/>
  <c r="M17436" i="8"/>
  <c r="M17437" i="8"/>
  <c r="M17438" i="8"/>
  <c r="M17439" i="8"/>
  <c r="M17440" i="8"/>
  <c r="M17441" i="8"/>
  <c r="M17442" i="8"/>
  <c r="M17443" i="8"/>
  <c r="M17444" i="8"/>
  <c r="M17445" i="8"/>
  <c r="M17446" i="8"/>
  <c r="M17447" i="8"/>
  <c r="M17448" i="8"/>
  <c r="M17449" i="8"/>
  <c r="M17450" i="8"/>
  <c r="M17451" i="8"/>
  <c r="M17452" i="8"/>
  <c r="M17453" i="8"/>
  <c r="M17454" i="8"/>
  <c r="M17455" i="8"/>
  <c r="M17456" i="8"/>
  <c r="M17457" i="8"/>
  <c r="M17458" i="8"/>
  <c r="M17459" i="8"/>
  <c r="M17460" i="8"/>
  <c r="M17461" i="8"/>
  <c r="M17462" i="8"/>
  <c r="M17463" i="8"/>
  <c r="M17464" i="8"/>
  <c r="M17465" i="8"/>
  <c r="M17466" i="8"/>
  <c r="M17467" i="8"/>
  <c r="M17468" i="8"/>
  <c r="M17469" i="8"/>
  <c r="M17470" i="8"/>
  <c r="M17471" i="8"/>
  <c r="M17472" i="8"/>
  <c r="M17473" i="8"/>
  <c r="M17474" i="8"/>
  <c r="M17475" i="8"/>
  <c r="M17476" i="8"/>
  <c r="M17477" i="8"/>
  <c r="M17478" i="8"/>
  <c r="M17479" i="8"/>
  <c r="M17480" i="8"/>
  <c r="M17481" i="8"/>
  <c r="M17482" i="8"/>
  <c r="M17483" i="8"/>
  <c r="M17484" i="8"/>
  <c r="M17485" i="8"/>
  <c r="M17486" i="8"/>
  <c r="M17487" i="8"/>
  <c r="M17488" i="8"/>
  <c r="M17489" i="8"/>
  <c r="M17490" i="8"/>
  <c r="M17491" i="8"/>
  <c r="M17492" i="8"/>
  <c r="M17493" i="8"/>
  <c r="M17494" i="8"/>
  <c r="M17495" i="8"/>
  <c r="M17496" i="8"/>
  <c r="M17497" i="8"/>
  <c r="M17498" i="8"/>
  <c r="M17499" i="8"/>
  <c r="M17500" i="8"/>
  <c r="M17501" i="8"/>
  <c r="M17502" i="8"/>
  <c r="M17503" i="8"/>
  <c r="M17504" i="8"/>
  <c r="M17505" i="8"/>
  <c r="M17506" i="8"/>
  <c r="M17507" i="8"/>
  <c r="M17508" i="8"/>
  <c r="M17509" i="8"/>
  <c r="M17510" i="8"/>
  <c r="M17511" i="8"/>
  <c r="M17512" i="8"/>
  <c r="M17513" i="8"/>
  <c r="M17514" i="8"/>
  <c r="M17515" i="8"/>
  <c r="M17516" i="8"/>
  <c r="M17517" i="8"/>
  <c r="M17518" i="8"/>
  <c r="M17519" i="8"/>
  <c r="M17520" i="8"/>
  <c r="M17521" i="8"/>
  <c r="M17522" i="8"/>
  <c r="M17523" i="8"/>
  <c r="M17524" i="8"/>
  <c r="M17525" i="8"/>
  <c r="M17526" i="8"/>
  <c r="M17527" i="8"/>
  <c r="M17528" i="8"/>
  <c r="M17529" i="8"/>
  <c r="M17530" i="8"/>
  <c r="M17531" i="8"/>
  <c r="M17532" i="8"/>
  <c r="M17533" i="8"/>
  <c r="M17534" i="8"/>
  <c r="M17535" i="8"/>
  <c r="M17536" i="8"/>
  <c r="M17537" i="8"/>
  <c r="M17538" i="8"/>
  <c r="M17539" i="8"/>
  <c r="M17540" i="8"/>
  <c r="M17541" i="8"/>
  <c r="M17542" i="8"/>
  <c r="M17543" i="8"/>
  <c r="M17544" i="8"/>
  <c r="M17545" i="8"/>
  <c r="M17546" i="8"/>
  <c r="M17547" i="8"/>
  <c r="M17548" i="8"/>
  <c r="M17549" i="8"/>
  <c r="M17550" i="8"/>
  <c r="M17551" i="8"/>
  <c r="M17552" i="8"/>
  <c r="M17553" i="8"/>
  <c r="M17554" i="8"/>
  <c r="M17555" i="8"/>
  <c r="M17556" i="8"/>
  <c r="M17557" i="8"/>
  <c r="M17558" i="8"/>
  <c r="M17559" i="8"/>
  <c r="M17560" i="8"/>
  <c r="M17561" i="8"/>
  <c r="M17562" i="8"/>
  <c r="M17563" i="8"/>
  <c r="M17564" i="8"/>
  <c r="M17565" i="8"/>
  <c r="M17566" i="8"/>
  <c r="M17567" i="8"/>
  <c r="M17568" i="8"/>
  <c r="M17569" i="8"/>
  <c r="M17570" i="8"/>
  <c r="M17571" i="8"/>
  <c r="M17572" i="8"/>
  <c r="M17573" i="8"/>
  <c r="M17574" i="8"/>
  <c r="M17575" i="8"/>
  <c r="M17576" i="8"/>
  <c r="M17577" i="8"/>
  <c r="M17578" i="8"/>
  <c r="M17579" i="8"/>
  <c r="M17580" i="8"/>
  <c r="M17581" i="8"/>
  <c r="M17582" i="8"/>
  <c r="M17583" i="8"/>
  <c r="M17584" i="8"/>
  <c r="M17585" i="8"/>
  <c r="M17586" i="8"/>
  <c r="M17587" i="8"/>
  <c r="M17588" i="8"/>
  <c r="M17589" i="8"/>
  <c r="M17590" i="8"/>
  <c r="M17591" i="8"/>
  <c r="M17592" i="8"/>
  <c r="M17593" i="8"/>
  <c r="M17594" i="8"/>
  <c r="M17595" i="8"/>
  <c r="M17596" i="8"/>
  <c r="M17597" i="8"/>
  <c r="M17598" i="8"/>
  <c r="M17599" i="8"/>
  <c r="M17600" i="8"/>
  <c r="M17601" i="8"/>
  <c r="M17602" i="8"/>
  <c r="M17603" i="8"/>
  <c r="M17604" i="8"/>
  <c r="M17605" i="8"/>
  <c r="M17606" i="8"/>
  <c r="M17607" i="8"/>
  <c r="M17608" i="8"/>
  <c r="M17609" i="8"/>
  <c r="M17610" i="8"/>
  <c r="M17611" i="8"/>
  <c r="M17612" i="8"/>
  <c r="M17613" i="8"/>
  <c r="M17614" i="8"/>
  <c r="M17615" i="8"/>
  <c r="M17616" i="8"/>
  <c r="M17617" i="8"/>
  <c r="M17618" i="8"/>
  <c r="M17619" i="8"/>
  <c r="M17620" i="8"/>
  <c r="M17621" i="8"/>
  <c r="M17622" i="8"/>
  <c r="M17623" i="8"/>
  <c r="M17624" i="8"/>
  <c r="M17625" i="8"/>
  <c r="M17626" i="8"/>
  <c r="M17627" i="8"/>
  <c r="M17628" i="8"/>
  <c r="M17629" i="8"/>
  <c r="M17630" i="8"/>
  <c r="M17631" i="8"/>
  <c r="M17632" i="8"/>
  <c r="M17633" i="8"/>
  <c r="M17634" i="8"/>
  <c r="M17635" i="8"/>
  <c r="M17636" i="8"/>
  <c r="M17637" i="8"/>
  <c r="M17638" i="8"/>
  <c r="M17639" i="8"/>
  <c r="M17640" i="8"/>
  <c r="M17641" i="8"/>
  <c r="M17642" i="8"/>
  <c r="M17643" i="8"/>
  <c r="M17644" i="8"/>
  <c r="M17645" i="8"/>
  <c r="M17646" i="8"/>
  <c r="M17647" i="8"/>
  <c r="M17648" i="8"/>
  <c r="M17649" i="8"/>
  <c r="M17650" i="8"/>
  <c r="M17651" i="8"/>
  <c r="M17652" i="8"/>
  <c r="M17653" i="8"/>
  <c r="M17654" i="8"/>
  <c r="M17655" i="8"/>
  <c r="M17656" i="8"/>
  <c r="M17657" i="8"/>
  <c r="M17658" i="8"/>
  <c r="M17659" i="8"/>
  <c r="M17660" i="8"/>
  <c r="M17661" i="8"/>
  <c r="M17662" i="8"/>
  <c r="M17663" i="8"/>
  <c r="M17664" i="8"/>
  <c r="M17665" i="8"/>
  <c r="M17666" i="8"/>
  <c r="M17667" i="8"/>
  <c r="M17668" i="8"/>
  <c r="M17669" i="8"/>
  <c r="M17670" i="8"/>
  <c r="M17671" i="8"/>
  <c r="M17672" i="8"/>
  <c r="M17673" i="8"/>
  <c r="M17674" i="8"/>
  <c r="M17675" i="8"/>
  <c r="M17676" i="8"/>
  <c r="M17677" i="8"/>
  <c r="M17678" i="8"/>
  <c r="M17679" i="8"/>
  <c r="M17680" i="8"/>
  <c r="M17681" i="8"/>
  <c r="M17682" i="8"/>
  <c r="M17683" i="8"/>
  <c r="M17684" i="8"/>
  <c r="M17685" i="8"/>
  <c r="M17686" i="8"/>
  <c r="M17687" i="8"/>
  <c r="M17688" i="8"/>
  <c r="M17689" i="8"/>
  <c r="M17690" i="8"/>
  <c r="M17691" i="8"/>
  <c r="M17692" i="8"/>
  <c r="M17693" i="8"/>
  <c r="M17694" i="8"/>
  <c r="M17695" i="8"/>
  <c r="M17696" i="8"/>
  <c r="M17697" i="8"/>
  <c r="M17698" i="8"/>
  <c r="M17699" i="8"/>
  <c r="M17700" i="8"/>
  <c r="M17701" i="8"/>
  <c r="M17702" i="8"/>
  <c r="M17703" i="8"/>
  <c r="M17704" i="8"/>
  <c r="M17705" i="8"/>
  <c r="M17706" i="8"/>
  <c r="M17707" i="8"/>
  <c r="M17708" i="8"/>
  <c r="M17709" i="8"/>
  <c r="M17710" i="8"/>
  <c r="M17711" i="8"/>
  <c r="M17712" i="8"/>
  <c r="M17713" i="8"/>
  <c r="M17714" i="8"/>
  <c r="M17715" i="8"/>
  <c r="M17716" i="8"/>
  <c r="M17717" i="8"/>
  <c r="M17718" i="8"/>
  <c r="M17719" i="8"/>
  <c r="M17720" i="8"/>
  <c r="M17721" i="8"/>
  <c r="M17722" i="8"/>
  <c r="M17723" i="8"/>
  <c r="M17724" i="8"/>
  <c r="M17725" i="8"/>
  <c r="M17726" i="8"/>
  <c r="M17727" i="8"/>
  <c r="M17728" i="8"/>
  <c r="M17729" i="8"/>
  <c r="M17730" i="8"/>
  <c r="M17731" i="8"/>
  <c r="M17732" i="8"/>
  <c r="M17733" i="8"/>
  <c r="M17734" i="8"/>
  <c r="M17735" i="8"/>
  <c r="M17736" i="8"/>
  <c r="M17737" i="8"/>
  <c r="M17738" i="8"/>
  <c r="M17739" i="8"/>
  <c r="M17740" i="8"/>
  <c r="M17741" i="8"/>
  <c r="M17742" i="8"/>
  <c r="M17743" i="8"/>
  <c r="M17744" i="8"/>
  <c r="M17745" i="8"/>
  <c r="M17746" i="8"/>
  <c r="M17747" i="8"/>
  <c r="M17748" i="8"/>
  <c r="M17749" i="8"/>
  <c r="M17750" i="8"/>
  <c r="M17751" i="8"/>
  <c r="M17752" i="8"/>
  <c r="M17753" i="8"/>
  <c r="M17754" i="8"/>
  <c r="M17755" i="8"/>
  <c r="M17756" i="8"/>
  <c r="M17757" i="8"/>
  <c r="M17758" i="8"/>
  <c r="M17759" i="8"/>
  <c r="M17760" i="8"/>
  <c r="M17761" i="8"/>
  <c r="M17762" i="8"/>
  <c r="M17763" i="8"/>
  <c r="M17764" i="8"/>
  <c r="M17765" i="8"/>
  <c r="M17766" i="8"/>
  <c r="M17767" i="8"/>
  <c r="M17768" i="8"/>
  <c r="M17769" i="8"/>
  <c r="M17770" i="8"/>
  <c r="M17771" i="8"/>
  <c r="M17772" i="8"/>
  <c r="M17773" i="8"/>
  <c r="M17774" i="8"/>
  <c r="M17775" i="8"/>
  <c r="M17776" i="8"/>
  <c r="M17777" i="8"/>
  <c r="M17778" i="8"/>
  <c r="M17779" i="8"/>
  <c r="M17780" i="8"/>
  <c r="M17781" i="8"/>
  <c r="M17782" i="8"/>
  <c r="M17783" i="8"/>
  <c r="M17784" i="8"/>
  <c r="M17785" i="8"/>
  <c r="M17786" i="8"/>
  <c r="M17787" i="8"/>
  <c r="M17788" i="8"/>
  <c r="M17789" i="8"/>
  <c r="M17790" i="8"/>
  <c r="M17791" i="8"/>
  <c r="M17792" i="8"/>
  <c r="M17793" i="8"/>
  <c r="M17794" i="8"/>
  <c r="M17795" i="8"/>
  <c r="M17796" i="8"/>
  <c r="M17797" i="8"/>
  <c r="M17798" i="8"/>
  <c r="M17799" i="8"/>
  <c r="M17800" i="8"/>
  <c r="M17801" i="8"/>
  <c r="M17802" i="8"/>
  <c r="M17803" i="8"/>
  <c r="M17804" i="8"/>
  <c r="M17805" i="8"/>
  <c r="M17806" i="8"/>
  <c r="M17807" i="8"/>
  <c r="M17808" i="8"/>
  <c r="M17809" i="8"/>
  <c r="M17810" i="8"/>
  <c r="M17811" i="8"/>
  <c r="M17812" i="8"/>
  <c r="M17813" i="8"/>
  <c r="M17814" i="8"/>
  <c r="M17815" i="8"/>
  <c r="M17816" i="8"/>
  <c r="M17817" i="8"/>
  <c r="M17818" i="8"/>
  <c r="M17819" i="8"/>
  <c r="M17820" i="8"/>
  <c r="M17821" i="8"/>
  <c r="M17822" i="8"/>
  <c r="M17823" i="8"/>
  <c r="M17824" i="8"/>
  <c r="M17825" i="8"/>
  <c r="M17826" i="8"/>
  <c r="M17827" i="8"/>
  <c r="M17828" i="8"/>
  <c r="M17829" i="8"/>
  <c r="M17830" i="8"/>
  <c r="M17831" i="8"/>
  <c r="M17832" i="8"/>
  <c r="M17833" i="8"/>
  <c r="M17834" i="8"/>
  <c r="M17835" i="8"/>
  <c r="M17836" i="8"/>
  <c r="M17837" i="8"/>
  <c r="M17838" i="8"/>
  <c r="M17839" i="8"/>
  <c r="M17840" i="8"/>
  <c r="M17841" i="8"/>
  <c r="M17842" i="8"/>
  <c r="M17843" i="8"/>
  <c r="M17844" i="8"/>
  <c r="M17845" i="8"/>
  <c r="M17846" i="8"/>
  <c r="M17847" i="8"/>
  <c r="M17848" i="8"/>
  <c r="M17849" i="8"/>
  <c r="M17850" i="8"/>
  <c r="M17851" i="8"/>
  <c r="M17852" i="8"/>
  <c r="M17853" i="8"/>
  <c r="M17854" i="8"/>
  <c r="M17855" i="8"/>
  <c r="M17856" i="8"/>
  <c r="M17857" i="8"/>
  <c r="M17858" i="8"/>
  <c r="M17859" i="8"/>
  <c r="M17860" i="8"/>
  <c r="M17861" i="8"/>
  <c r="M17862" i="8"/>
  <c r="M17863" i="8"/>
  <c r="M17864" i="8"/>
  <c r="M17865" i="8"/>
  <c r="M17866" i="8"/>
  <c r="M17867" i="8"/>
  <c r="M17868" i="8"/>
  <c r="M17869" i="8"/>
  <c r="M17870" i="8"/>
  <c r="M17871" i="8"/>
  <c r="M17872" i="8"/>
  <c r="M17873" i="8"/>
  <c r="M17874" i="8"/>
  <c r="M17875" i="8"/>
  <c r="M17876" i="8"/>
  <c r="M17877" i="8"/>
  <c r="M17878" i="8"/>
  <c r="M17879" i="8"/>
  <c r="M17880" i="8"/>
  <c r="M17881" i="8"/>
  <c r="M17882" i="8"/>
  <c r="M17883" i="8"/>
  <c r="M17884" i="8"/>
  <c r="M17885" i="8"/>
  <c r="M17886" i="8"/>
  <c r="M17887" i="8"/>
  <c r="M17888" i="8"/>
  <c r="M17889" i="8"/>
  <c r="M17890" i="8"/>
  <c r="M17891" i="8"/>
  <c r="M17892" i="8"/>
  <c r="M17893" i="8"/>
  <c r="M17894" i="8"/>
  <c r="M17895" i="8"/>
  <c r="M17896" i="8"/>
  <c r="M17897" i="8"/>
  <c r="M17898" i="8"/>
  <c r="M17899" i="8"/>
  <c r="M17900" i="8"/>
  <c r="M17901" i="8"/>
  <c r="M17902" i="8"/>
  <c r="M17903" i="8"/>
  <c r="M17904" i="8"/>
  <c r="M17905" i="8"/>
  <c r="M17906" i="8"/>
  <c r="M17907" i="8"/>
  <c r="M17908" i="8"/>
  <c r="M17909" i="8"/>
  <c r="M17910" i="8"/>
  <c r="M17911" i="8"/>
  <c r="M17912" i="8"/>
  <c r="M17913" i="8"/>
  <c r="M17914" i="8"/>
  <c r="M17915" i="8"/>
  <c r="M17916" i="8"/>
  <c r="M17917" i="8"/>
  <c r="M17918" i="8"/>
  <c r="M17919" i="8"/>
  <c r="M17920" i="8"/>
  <c r="M17921" i="8"/>
  <c r="M17922" i="8"/>
  <c r="M17923" i="8"/>
  <c r="M17924" i="8"/>
  <c r="M17925" i="8"/>
  <c r="M17926" i="8"/>
  <c r="M17927" i="8"/>
  <c r="M17928" i="8"/>
  <c r="M17929" i="8"/>
  <c r="M17930" i="8"/>
  <c r="M17931" i="8"/>
  <c r="M17932" i="8"/>
  <c r="M17933" i="8"/>
  <c r="M17934" i="8"/>
  <c r="M17935" i="8"/>
  <c r="M17936" i="8"/>
  <c r="M17937" i="8"/>
  <c r="M17938" i="8"/>
  <c r="M17939" i="8"/>
  <c r="M17940" i="8"/>
  <c r="M17941" i="8"/>
  <c r="M17942" i="8"/>
  <c r="M17943" i="8"/>
  <c r="M17944" i="8"/>
  <c r="M17945" i="8"/>
  <c r="M17946" i="8"/>
  <c r="M17947" i="8"/>
  <c r="M17948" i="8"/>
  <c r="M17949" i="8"/>
  <c r="M17950" i="8"/>
  <c r="M17951" i="8"/>
  <c r="M17952" i="8"/>
  <c r="M17953" i="8"/>
  <c r="M17954" i="8"/>
  <c r="M17955" i="8"/>
  <c r="M17956" i="8"/>
  <c r="M17957" i="8"/>
  <c r="M17958" i="8"/>
  <c r="M17959" i="8"/>
  <c r="M17960" i="8"/>
  <c r="M17961" i="8"/>
  <c r="M17962" i="8"/>
  <c r="M17963" i="8"/>
  <c r="M17964" i="8"/>
  <c r="M17965" i="8"/>
  <c r="M17966" i="8"/>
  <c r="M17967" i="8"/>
  <c r="M17968" i="8"/>
  <c r="M17969" i="8"/>
  <c r="M17970" i="8"/>
  <c r="M17971" i="8"/>
  <c r="M17972" i="8"/>
  <c r="M17973" i="8"/>
  <c r="M17974" i="8"/>
  <c r="M17975" i="8"/>
  <c r="M17976" i="8"/>
  <c r="M17977" i="8"/>
  <c r="M17978" i="8"/>
  <c r="M17979" i="8"/>
  <c r="M17980" i="8"/>
  <c r="M17981" i="8"/>
  <c r="M17982" i="8"/>
  <c r="M17983" i="8"/>
  <c r="M17984" i="8"/>
  <c r="M17985" i="8"/>
  <c r="M17986" i="8"/>
  <c r="M17987" i="8"/>
  <c r="M17988" i="8"/>
  <c r="M17989" i="8"/>
  <c r="M17990" i="8"/>
  <c r="M17991" i="8"/>
  <c r="M17992" i="8"/>
  <c r="M17993" i="8"/>
  <c r="M17994" i="8"/>
  <c r="M17995" i="8"/>
  <c r="M17996" i="8"/>
  <c r="M17997" i="8"/>
  <c r="M17998" i="8"/>
  <c r="M17999" i="8"/>
  <c r="M18000" i="8"/>
  <c r="M18001" i="8"/>
  <c r="M18002" i="8"/>
  <c r="M18003" i="8"/>
  <c r="M18004" i="8"/>
  <c r="M18005" i="8"/>
  <c r="M18006" i="8"/>
  <c r="M18007" i="8"/>
  <c r="M18008" i="8"/>
  <c r="M18009" i="8"/>
  <c r="M18010" i="8"/>
  <c r="M18011" i="8"/>
  <c r="M18012" i="8"/>
  <c r="M18013" i="8"/>
  <c r="M18014" i="8"/>
  <c r="M18015" i="8"/>
  <c r="M18016" i="8"/>
  <c r="M18017" i="8"/>
  <c r="M18018" i="8"/>
  <c r="M18019" i="8"/>
  <c r="M18020" i="8"/>
  <c r="M18021" i="8"/>
  <c r="M18022" i="8"/>
  <c r="M18023" i="8"/>
  <c r="M18024" i="8"/>
  <c r="M18025" i="8"/>
  <c r="M18026" i="8"/>
  <c r="M18027" i="8"/>
  <c r="M18028" i="8"/>
  <c r="M18029" i="8"/>
  <c r="M18030" i="8"/>
  <c r="M18031" i="8"/>
  <c r="M18032" i="8"/>
  <c r="M18033" i="8"/>
  <c r="M18034" i="8"/>
  <c r="M18035" i="8"/>
  <c r="M18036" i="8"/>
  <c r="M18037" i="8"/>
  <c r="M18038" i="8"/>
  <c r="M18039" i="8"/>
  <c r="M18040" i="8"/>
  <c r="M18041" i="8"/>
  <c r="M18042" i="8"/>
  <c r="M18043" i="8"/>
  <c r="M18044" i="8"/>
  <c r="M18045" i="8"/>
  <c r="M18046" i="8"/>
  <c r="M18047" i="8"/>
  <c r="M18048" i="8"/>
  <c r="M18049" i="8"/>
  <c r="M18050" i="8"/>
  <c r="M18051" i="8"/>
  <c r="M18052" i="8"/>
  <c r="M18053" i="8"/>
  <c r="M18054" i="8"/>
  <c r="M18055" i="8"/>
  <c r="M18056" i="8"/>
  <c r="M18057" i="8"/>
  <c r="M18058" i="8"/>
  <c r="M18059" i="8"/>
  <c r="M18060" i="8"/>
  <c r="M18061" i="8"/>
  <c r="M18062" i="8"/>
  <c r="M18063" i="8"/>
  <c r="M18064" i="8"/>
  <c r="M18065" i="8"/>
  <c r="M18066" i="8"/>
  <c r="M18067" i="8"/>
  <c r="M18068" i="8"/>
  <c r="M18069" i="8"/>
  <c r="M18070" i="8"/>
  <c r="M18071" i="8"/>
  <c r="M18072" i="8"/>
  <c r="M18073" i="8"/>
  <c r="M18074" i="8"/>
  <c r="M18075" i="8"/>
  <c r="M18076" i="8"/>
  <c r="M18077" i="8"/>
  <c r="M18078" i="8"/>
  <c r="M18079" i="8"/>
  <c r="M18080" i="8"/>
  <c r="M18081" i="8"/>
  <c r="M18082" i="8"/>
  <c r="M18083" i="8"/>
  <c r="M18084" i="8"/>
  <c r="M18085" i="8"/>
  <c r="M18086" i="8"/>
  <c r="M18087" i="8"/>
  <c r="M18088" i="8"/>
  <c r="M18089" i="8"/>
  <c r="M18090" i="8"/>
  <c r="M18091" i="8"/>
  <c r="M18092" i="8"/>
  <c r="M18093" i="8"/>
  <c r="M18094" i="8"/>
  <c r="M18095" i="8"/>
  <c r="M18096" i="8"/>
  <c r="M18097" i="8"/>
  <c r="M18098" i="8"/>
  <c r="M18099" i="8"/>
  <c r="M18100" i="8"/>
  <c r="M18101" i="8"/>
  <c r="M18102" i="8"/>
  <c r="M18103" i="8"/>
  <c r="M18104" i="8"/>
  <c r="M18105" i="8"/>
  <c r="M18106" i="8"/>
  <c r="M18107" i="8"/>
  <c r="M18108" i="8"/>
  <c r="M18109" i="8"/>
  <c r="M18110" i="8"/>
  <c r="M18111" i="8"/>
  <c r="M18112" i="8"/>
  <c r="M18113" i="8"/>
  <c r="M18114" i="8"/>
  <c r="M18115" i="8"/>
  <c r="M18116" i="8"/>
  <c r="M18117" i="8"/>
  <c r="M18118" i="8"/>
  <c r="M18119" i="8"/>
  <c r="M18120" i="8"/>
  <c r="M18121" i="8"/>
  <c r="M18122" i="8"/>
  <c r="M18123" i="8"/>
  <c r="M18124" i="8"/>
  <c r="M18125" i="8"/>
  <c r="M18126" i="8"/>
  <c r="M18127" i="8"/>
  <c r="M18128" i="8"/>
  <c r="M18129" i="8"/>
  <c r="M18130" i="8"/>
  <c r="M18131" i="8"/>
  <c r="M18132" i="8"/>
  <c r="M18133" i="8"/>
  <c r="M18134" i="8"/>
  <c r="M18135" i="8"/>
  <c r="M18136" i="8"/>
  <c r="M18137" i="8"/>
  <c r="M18138" i="8"/>
  <c r="M18139" i="8"/>
  <c r="M18140" i="8"/>
  <c r="M18141" i="8"/>
  <c r="M18142" i="8"/>
  <c r="M18143" i="8"/>
  <c r="M18144" i="8"/>
  <c r="M18145" i="8"/>
  <c r="M18146" i="8"/>
  <c r="M18147" i="8"/>
  <c r="M18148" i="8"/>
  <c r="M18149" i="8"/>
  <c r="M18150" i="8"/>
  <c r="M18151" i="8"/>
  <c r="M18152" i="8"/>
  <c r="M18153" i="8"/>
  <c r="M18154" i="8"/>
  <c r="M18155" i="8"/>
  <c r="M18156" i="8"/>
  <c r="M18157" i="8"/>
  <c r="M18158" i="8"/>
  <c r="M18159" i="8"/>
  <c r="M18160" i="8"/>
  <c r="M18161" i="8"/>
  <c r="M18162" i="8"/>
  <c r="M18163" i="8"/>
  <c r="M18164" i="8"/>
  <c r="M18165" i="8"/>
  <c r="M18166" i="8"/>
  <c r="M18167" i="8"/>
  <c r="M18168" i="8"/>
  <c r="M18169" i="8"/>
  <c r="M18170" i="8"/>
  <c r="M18171" i="8"/>
  <c r="M18172" i="8"/>
  <c r="M18173" i="8"/>
  <c r="M18174" i="8"/>
  <c r="M18175" i="8"/>
  <c r="M18176" i="8"/>
  <c r="M18177" i="8"/>
  <c r="M18178" i="8"/>
  <c r="M18179" i="8"/>
  <c r="M18180" i="8"/>
  <c r="M18181" i="8"/>
  <c r="M18182" i="8"/>
  <c r="M18183" i="8"/>
  <c r="M18184" i="8"/>
  <c r="M18185" i="8"/>
  <c r="M18186" i="8"/>
  <c r="M18187" i="8"/>
  <c r="M18188" i="8"/>
  <c r="M18189" i="8"/>
  <c r="M18190" i="8"/>
  <c r="M18191" i="8"/>
  <c r="M18192" i="8"/>
  <c r="M18193" i="8"/>
  <c r="M18194" i="8"/>
  <c r="M18195" i="8"/>
  <c r="M18196" i="8"/>
  <c r="M18197" i="8"/>
  <c r="M18198" i="8"/>
  <c r="M18199" i="8"/>
  <c r="M18200" i="8"/>
  <c r="M18201" i="8"/>
  <c r="M18202" i="8"/>
  <c r="M18203" i="8"/>
  <c r="M18204" i="8"/>
  <c r="M18205" i="8"/>
  <c r="M18206" i="8"/>
  <c r="M18207" i="8"/>
  <c r="M18208" i="8"/>
  <c r="M18209" i="8"/>
  <c r="M18210" i="8"/>
  <c r="M18211" i="8"/>
  <c r="M18212" i="8"/>
  <c r="M18213" i="8"/>
  <c r="M18214" i="8"/>
  <c r="M18215" i="8"/>
  <c r="M18216" i="8"/>
  <c r="M18217" i="8"/>
  <c r="M18218" i="8"/>
  <c r="M18219" i="8"/>
  <c r="M18220" i="8"/>
  <c r="M18221" i="8"/>
  <c r="M18222" i="8"/>
  <c r="M18223" i="8"/>
  <c r="M18224" i="8"/>
  <c r="M18225" i="8"/>
  <c r="M18226" i="8"/>
  <c r="M18227" i="8"/>
  <c r="M18228" i="8"/>
  <c r="M18229" i="8"/>
  <c r="M18230" i="8"/>
  <c r="M18231" i="8"/>
  <c r="M18232" i="8"/>
  <c r="M18233" i="8"/>
  <c r="M18234" i="8"/>
  <c r="M18235" i="8"/>
  <c r="M18236" i="8"/>
  <c r="M18237" i="8"/>
  <c r="M18238" i="8"/>
  <c r="M18239" i="8"/>
  <c r="M18240" i="8"/>
  <c r="M18241" i="8"/>
  <c r="M18242" i="8"/>
  <c r="M18243" i="8"/>
  <c r="M18244" i="8"/>
  <c r="M18245" i="8"/>
  <c r="M18246" i="8"/>
  <c r="M18247" i="8"/>
  <c r="M18248" i="8"/>
  <c r="M18249" i="8"/>
  <c r="M18250" i="8"/>
  <c r="M18251" i="8"/>
  <c r="L2" i="8"/>
  <c r="L3" i="8"/>
  <c r="L4" i="8"/>
  <c r="L5" i="8"/>
  <c r="L6" i="8"/>
  <c r="L7" i="8"/>
  <c r="L8" i="8"/>
  <c r="L9" i="8"/>
  <c r="L10" i="8"/>
  <c r="L11" i="8"/>
  <c r="L12" i="8"/>
  <c r="L13" i="8"/>
  <c r="L14" i="8"/>
  <c r="L15" i="8"/>
  <c r="L16" i="8"/>
  <c r="L17" i="8"/>
  <c r="L18" i="8"/>
  <c r="L19" i="8"/>
  <c r="L20" i="8"/>
  <c r="L21" i="8"/>
  <c r="L22" i="8"/>
  <c r="L23" i="8"/>
  <c r="L24" i="8"/>
  <c r="L25" i="8"/>
  <c r="L26" i="8"/>
  <c r="L27" i="8"/>
  <c r="L28" i="8"/>
  <c r="L29" i="8"/>
  <c r="L30" i="8"/>
  <c r="L31" i="8"/>
  <c r="L32" i="8"/>
  <c r="L33" i="8"/>
  <c r="L34" i="8"/>
  <c r="L35" i="8"/>
  <c r="L36" i="8"/>
  <c r="L37" i="8"/>
  <c r="L38" i="8"/>
  <c r="L39" i="8"/>
  <c r="L40" i="8"/>
  <c r="L41" i="8"/>
  <c r="L42" i="8"/>
  <c r="L43" i="8"/>
  <c r="L44" i="8"/>
  <c r="L45" i="8"/>
  <c r="L46" i="8"/>
  <c r="L47" i="8"/>
  <c r="L48" i="8"/>
  <c r="L49" i="8"/>
  <c r="L50" i="8"/>
  <c r="L51" i="8"/>
  <c r="L52" i="8"/>
  <c r="L53" i="8"/>
  <c r="L54" i="8"/>
  <c r="L55" i="8"/>
  <c r="L56" i="8"/>
  <c r="L57" i="8"/>
  <c r="L58" i="8"/>
  <c r="L59" i="8"/>
  <c r="L60" i="8"/>
  <c r="L61" i="8"/>
  <c r="L62" i="8"/>
  <c r="L63" i="8"/>
  <c r="L64" i="8"/>
  <c r="L65" i="8"/>
  <c r="L66" i="8"/>
  <c r="L67" i="8"/>
  <c r="L68" i="8"/>
  <c r="L69" i="8"/>
  <c r="L70" i="8"/>
  <c r="L71" i="8"/>
  <c r="L72" i="8"/>
  <c r="L73" i="8"/>
  <c r="L74" i="8"/>
  <c r="L75" i="8"/>
  <c r="L76" i="8"/>
  <c r="L77" i="8"/>
  <c r="L78" i="8"/>
  <c r="L79" i="8"/>
  <c r="L80" i="8"/>
  <c r="L81" i="8"/>
  <c r="L82" i="8"/>
  <c r="L83" i="8"/>
  <c r="L84" i="8"/>
  <c r="L85" i="8"/>
  <c r="L86" i="8"/>
  <c r="L87" i="8"/>
  <c r="L88" i="8"/>
  <c r="L89" i="8"/>
  <c r="L90" i="8"/>
  <c r="L91" i="8"/>
  <c r="L92" i="8"/>
  <c r="L93" i="8"/>
  <c r="L94" i="8"/>
  <c r="L95" i="8"/>
  <c r="L96" i="8"/>
  <c r="L97" i="8"/>
  <c r="L98" i="8"/>
  <c r="L99" i="8"/>
  <c r="L100" i="8"/>
  <c r="L101" i="8"/>
  <c r="L102" i="8"/>
  <c r="L103" i="8"/>
  <c r="L104" i="8"/>
  <c r="L105" i="8"/>
  <c r="L106" i="8"/>
  <c r="L107" i="8"/>
  <c r="L108" i="8"/>
  <c r="L109" i="8"/>
  <c r="L110" i="8"/>
  <c r="L111" i="8"/>
  <c r="L112" i="8"/>
  <c r="L113" i="8"/>
  <c r="L114" i="8"/>
  <c r="L115" i="8"/>
  <c r="L116" i="8"/>
  <c r="L117" i="8"/>
  <c r="L118" i="8"/>
  <c r="L119" i="8"/>
  <c r="L120" i="8"/>
  <c r="L121" i="8"/>
  <c r="L122" i="8"/>
  <c r="L123" i="8"/>
  <c r="L124" i="8"/>
  <c r="L125" i="8"/>
  <c r="L126" i="8"/>
  <c r="L127" i="8"/>
  <c r="L128" i="8"/>
  <c r="L129" i="8"/>
  <c r="L130" i="8"/>
  <c r="L131" i="8"/>
  <c r="L132" i="8"/>
  <c r="L133" i="8"/>
  <c r="L134" i="8"/>
  <c r="L135" i="8"/>
  <c r="L136" i="8"/>
  <c r="L137" i="8"/>
  <c r="L138" i="8"/>
  <c r="L139" i="8"/>
  <c r="L140" i="8"/>
  <c r="L141" i="8"/>
  <c r="L142" i="8"/>
  <c r="L143" i="8"/>
  <c r="L144" i="8"/>
  <c r="L145" i="8"/>
  <c r="L146" i="8"/>
  <c r="L147" i="8"/>
  <c r="L148" i="8"/>
  <c r="L149" i="8"/>
  <c r="L150" i="8"/>
  <c r="L151" i="8"/>
  <c r="L152" i="8"/>
  <c r="L153" i="8"/>
  <c r="L154" i="8"/>
  <c r="L155" i="8"/>
  <c r="L156" i="8"/>
  <c r="L157" i="8"/>
  <c r="L158" i="8"/>
  <c r="L159" i="8"/>
  <c r="L160" i="8"/>
  <c r="L161" i="8"/>
  <c r="L162" i="8"/>
  <c r="L163" i="8"/>
  <c r="L164" i="8"/>
  <c r="L165" i="8"/>
  <c r="L166" i="8"/>
  <c r="L167" i="8"/>
  <c r="L168" i="8"/>
  <c r="L169" i="8"/>
  <c r="L170" i="8"/>
  <c r="L171" i="8"/>
  <c r="L172" i="8"/>
  <c r="L173" i="8"/>
  <c r="L174" i="8"/>
  <c r="L175" i="8"/>
  <c r="L176" i="8"/>
  <c r="L177" i="8"/>
  <c r="L178" i="8"/>
  <c r="L179" i="8"/>
  <c r="L180" i="8"/>
  <c r="L181" i="8"/>
  <c r="L182" i="8"/>
  <c r="L183" i="8"/>
  <c r="L184" i="8"/>
  <c r="L185" i="8"/>
  <c r="L186" i="8"/>
  <c r="L187" i="8"/>
  <c r="L188" i="8"/>
  <c r="L189" i="8"/>
  <c r="L190" i="8"/>
  <c r="L191" i="8"/>
  <c r="L192" i="8"/>
  <c r="L193" i="8"/>
  <c r="L194" i="8"/>
  <c r="L195" i="8"/>
  <c r="L196" i="8"/>
  <c r="L197" i="8"/>
  <c r="L198" i="8"/>
  <c r="L199" i="8"/>
  <c r="L200" i="8"/>
  <c r="L201" i="8"/>
  <c r="L202" i="8"/>
  <c r="L203" i="8"/>
  <c r="L204" i="8"/>
  <c r="L205" i="8"/>
  <c r="L206" i="8"/>
  <c r="L207" i="8"/>
  <c r="L208" i="8"/>
  <c r="L209" i="8"/>
  <c r="L210" i="8"/>
  <c r="L211" i="8"/>
  <c r="L212" i="8"/>
  <c r="L213" i="8"/>
  <c r="L214" i="8"/>
  <c r="L215" i="8"/>
  <c r="L216" i="8"/>
  <c r="L217" i="8"/>
  <c r="L218" i="8"/>
  <c r="L219" i="8"/>
  <c r="L220" i="8"/>
  <c r="L221" i="8"/>
  <c r="L222" i="8"/>
  <c r="L223" i="8"/>
  <c r="L224" i="8"/>
  <c r="L225" i="8"/>
  <c r="L226" i="8"/>
  <c r="L227" i="8"/>
  <c r="L228" i="8"/>
  <c r="L229" i="8"/>
  <c r="L230" i="8"/>
  <c r="L231" i="8"/>
  <c r="L232" i="8"/>
  <c r="L233" i="8"/>
  <c r="L234" i="8"/>
  <c r="L235" i="8"/>
  <c r="L236" i="8"/>
  <c r="L237" i="8"/>
  <c r="L238" i="8"/>
  <c r="L239" i="8"/>
  <c r="L240" i="8"/>
  <c r="L241" i="8"/>
  <c r="L242" i="8"/>
  <c r="L243" i="8"/>
  <c r="L244" i="8"/>
  <c r="L245" i="8"/>
  <c r="L246" i="8"/>
  <c r="L247" i="8"/>
  <c r="L248" i="8"/>
  <c r="L249" i="8"/>
  <c r="L250" i="8"/>
  <c r="L251" i="8"/>
  <c r="L252" i="8"/>
  <c r="L253" i="8"/>
  <c r="L254" i="8"/>
  <c r="L255" i="8"/>
  <c r="L256" i="8"/>
  <c r="L257" i="8"/>
  <c r="L258" i="8"/>
  <c r="L259" i="8"/>
  <c r="L260" i="8"/>
  <c r="L261" i="8"/>
  <c r="L262" i="8"/>
  <c r="L263" i="8"/>
  <c r="L264" i="8"/>
  <c r="L265" i="8"/>
  <c r="L266" i="8"/>
  <c r="L267" i="8"/>
  <c r="L268" i="8"/>
  <c r="L269" i="8"/>
  <c r="L270" i="8"/>
  <c r="L271" i="8"/>
  <c r="L272" i="8"/>
  <c r="L273" i="8"/>
  <c r="L274" i="8"/>
  <c r="L275" i="8"/>
  <c r="L276" i="8"/>
  <c r="L277" i="8"/>
  <c r="L278" i="8"/>
  <c r="L279" i="8"/>
  <c r="L280" i="8"/>
  <c r="L281" i="8"/>
  <c r="L282" i="8"/>
  <c r="L283" i="8"/>
  <c r="L284" i="8"/>
  <c r="L285" i="8"/>
  <c r="L286" i="8"/>
  <c r="L287" i="8"/>
  <c r="L288" i="8"/>
  <c r="L289" i="8"/>
  <c r="L290" i="8"/>
  <c r="L291" i="8"/>
  <c r="L292" i="8"/>
  <c r="L293" i="8"/>
  <c r="L294" i="8"/>
  <c r="L295" i="8"/>
  <c r="L296" i="8"/>
  <c r="L297" i="8"/>
  <c r="L298" i="8"/>
  <c r="L299" i="8"/>
  <c r="L300" i="8"/>
  <c r="L301" i="8"/>
  <c r="L302" i="8"/>
  <c r="L303" i="8"/>
  <c r="L304" i="8"/>
  <c r="L305" i="8"/>
  <c r="L306" i="8"/>
  <c r="L307" i="8"/>
  <c r="L308" i="8"/>
  <c r="L309" i="8"/>
  <c r="L310" i="8"/>
  <c r="L311" i="8"/>
  <c r="L312" i="8"/>
  <c r="L313" i="8"/>
  <c r="L314" i="8"/>
  <c r="L315" i="8"/>
  <c r="L316" i="8"/>
  <c r="L317" i="8"/>
  <c r="L318" i="8"/>
  <c r="L319" i="8"/>
  <c r="L320" i="8"/>
  <c r="L321" i="8"/>
  <c r="L322" i="8"/>
  <c r="L323" i="8"/>
  <c r="L324" i="8"/>
  <c r="L325" i="8"/>
  <c r="L326" i="8"/>
  <c r="L327" i="8"/>
  <c r="L328" i="8"/>
  <c r="L329" i="8"/>
  <c r="L330" i="8"/>
  <c r="L331" i="8"/>
  <c r="L332" i="8"/>
  <c r="L333" i="8"/>
  <c r="L334" i="8"/>
  <c r="L335" i="8"/>
  <c r="L336" i="8"/>
  <c r="L337" i="8"/>
  <c r="L338" i="8"/>
  <c r="L339" i="8"/>
  <c r="L340" i="8"/>
  <c r="L341" i="8"/>
  <c r="L342" i="8"/>
  <c r="L343" i="8"/>
  <c r="L344" i="8"/>
  <c r="L345" i="8"/>
  <c r="L346" i="8"/>
  <c r="L347" i="8"/>
  <c r="L348" i="8"/>
  <c r="L349" i="8"/>
  <c r="L350" i="8"/>
  <c r="L351" i="8"/>
  <c r="L352" i="8"/>
  <c r="L353" i="8"/>
  <c r="L354" i="8"/>
  <c r="L355" i="8"/>
  <c r="L356" i="8"/>
  <c r="L357" i="8"/>
  <c r="L358" i="8"/>
  <c r="L359" i="8"/>
  <c r="L360" i="8"/>
  <c r="L361" i="8"/>
  <c r="L362" i="8"/>
  <c r="L363" i="8"/>
  <c r="L364" i="8"/>
  <c r="L365" i="8"/>
  <c r="L366" i="8"/>
  <c r="L367" i="8"/>
  <c r="L368" i="8"/>
  <c r="L369" i="8"/>
  <c r="L370" i="8"/>
  <c r="L371" i="8"/>
  <c r="L372" i="8"/>
  <c r="L373" i="8"/>
  <c r="L374" i="8"/>
  <c r="L375" i="8"/>
  <c r="L376" i="8"/>
  <c r="L377" i="8"/>
  <c r="L378" i="8"/>
  <c r="L379" i="8"/>
  <c r="L380" i="8"/>
  <c r="L381" i="8"/>
  <c r="L382" i="8"/>
  <c r="L383" i="8"/>
  <c r="L384" i="8"/>
  <c r="L385" i="8"/>
  <c r="L386" i="8"/>
  <c r="L387" i="8"/>
  <c r="L388" i="8"/>
  <c r="L389" i="8"/>
  <c r="L390" i="8"/>
  <c r="L391" i="8"/>
  <c r="L392" i="8"/>
  <c r="L393" i="8"/>
  <c r="L394" i="8"/>
  <c r="L395" i="8"/>
  <c r="L396" i="8"/>
  <c r="L397" i="8"/>
  <c r="L398" i="8"/>
  <c r="L399" i="8"/>
  <c r="L400" i="8"/>
  <c r="L401" i="8"/>
  <c r="L402" i="8"/>
  <c r="L403" i="8"/>
  <c r="L404" i="8"/>
  <c r="L405" i="8"/>
  <c r="L406" i="8"/>
  <c r="L407" i="8"/>
  <c r="L408" i="8"/>
  <c r="L409" i="8"/>
  <c r="L410" i="8"/>
  <c r="L411" i="8"/>
  <c r="L412" i="8"/>
  <c r="L413" i="8"/>
  <c r="L414" i="8"/>
  <c r="L415" i="8"/>
  <c r="L416" i="8"/>
  <c r="L417" i="8"/>
  <c r="L418" i="8"/>
  <c r="L419" i="8"/>
  <c r="L420" i="8"/>
  <c r="L421" i="8"/>
  <c r="L422" i="8"/>
  <c r="L423" i="8"/>
  <c r="L424" i="8"/>
  <c r="L425" i="8"/>
  <c r="L426" i="8"/>
  <c r="L427" i="8"/>
  <c r="L428" i="8"/>
  <c r="L429" i="8"/>
  <c r="L430" i="8"/>
  <c r="L431" i="8"/>
  <c r="L432" i="8"/>
  <c r="L433" i="8"/>
  <c r="L434" i="8"/>
  <c r="L435" i="8"/>
  <c r="L436" i="8"/>
  <c r="L437" i="8"/>
  <c r="L438" i="8"/>
  <c r="L439" i="8"/>
  <c r="L440" i="8"/>
  <c r="L441" i="8"/>
  <c r="L442" i="8"/>
  <c r="L443" i="8"/>
  <c r="L444" i="8"/>
  <c r="L445" i="8"/>
  <c r="L446" i="8"/>
  <c r="L447" i="8"/>
  <c r="L448" i="8"/>
  <c r="L449" i="8"/>
  <c r="L450" i="8"/>
  <c r="L451" i="8"/>
  <c r="L452" i="8"/>
  <c r="L453" i="8"/>
  <c r="L454" i="8"/>
  <c r="L455" i="8"/>
  <c r="L456" i="8"/>
  <c r="L457" i="8"/>
  <c r="L458" i="8"/>
  <c r="L459" i="8"/>
  <c r="L460" i="8"/>
  <c r="L461" i="8"/>
  <c r="L462" i="8"/>
  <c r="L463" i="8"/>
  <c r="L464" i="8"/>
  <c r="L465" i="8"/>
  <c r="L466" i="8"/>
  <c r="L467" i="8"/>
  <c r="L468" i="8"/>
  <c r="L469" i="8"/>
  <c r="L470" i="8"/>
  <c r="L471" i="8"/>
  <c r="L472" i="8"/>
  <c r="L473" i="8"/>
  <c r="L474" i="8"/>
  <c r="L475" i="8"/>
  <c r="L476" i="8"/>
  <c r="L477" i="8"/>
  <c r="L478" i="8"/>
  <c r="L479" i="8"/>
  <c r="L480" i="8"/>
  <c r="L481" i="8"/>
  <c r="L482" i="8"/>
  <c r="L483" i="8"/>
  <c r="L484" i="8"/>
  <c r="L485" i="8"/>
  <c r="L486" i="8"/>
  <c r="L487" i="8"/>
  <c r="L488" i="8"/>
  <c r="L489" i="8"/>
  <c r="L490" i="8"/>
  <c r="L491" i="8"/>
  <c r="L492" i="8"/>
  <c r="L493" i="8"/>
  <c r="L494" i="8"/>
  <c r="L495" i="8"/>
  <c r="L496" i="8"/>
  <c r="L497" i="8"/>
  <c r="L498" i="8"/>
  <c r="L499" i="8"/>
  <c r="L500" i="8"/>
  <c r="L501" i="8"/>
  <c r="L502" i="8"/>
  <c r="L503" i="8"/>
  <c r="L504" i="8"/>
  <c r="L505" i="8"/>
  <c r="L506" i="8"/>
  <c r="L507" i="8"/>
  <c r="L508" i="8"/>
  <c r="L509" i="8"/>
  <c r="L510" i="8"/>
  <c r="L511" i="8"/>
  <c r="L512" i="8"/>
  <c r="L513" i="8"/>
  <c r="L514" i="8"/>
  <c r="L515" i="8"/>
  <c r="L516" i="8"/>
  <c r="L517" i="8"/>
  <c r="L518" i="8"/>
  <c r="L519" i="8"/>
  <c r="L520" i="8"/>
  <c r="L521" i="8"/>
  <c r="L522" i="8"/>
  <c r="L523" i="8"/>
  <c r="L524" i="8"/>
  <c r="L525" i="8"/>
  <c r="L526" i="8"/>
  <c r="L527" i="8"/>
  <c r="L528" i="8"/>
  <c r="L529" i="8"/>
  <c r="L530" i="8"/>
  <c r="L531" i="8"/>
  <c r="L532" i="8"/>
  <c r="L533" i="8"/>
  <c r="L534" i="8"/>
  <c r="L535" i="8"/>
  <c r="L536" i="8"/>
  <c r="L537" i="8"/>
  <c r="L538" i="8"/>
  <c r="L539" i="8"/>
  <c r="L540" i="8"/>
  <c r="L541" i="8"/>
  <c r="L542" i="8"/>
  <c r="L543" i="8"/>
  <c r="L544" i="8"/>
  <c r="L545" i="8"/>
  <c r="L546" i="8"/>
  <c r="L547" i="8"/>
  <c r="L548" i="8"/>
  <c r="L549" i="8"/>
  <c r="L550" i="8"/>
  <c r="L551" i="8"/>
  <c r="L552" i="8"/>
  <c r="L553" i="8"/>
  <c r="L554" i="8"/>
  <c r="L555" i="8"/>
  <c r="L556" i="8"/>
  <c r="L557" i="8"/>
  <c r="L558" i="8"/>
  <c r="L559" i="8"/>
  <c r="L560" i="8"/>
  <c r="L561" i="8"/>
  <c r="L562" i="8"/>
  <c r="L563" i="8"/>
  <c r="L564" i="8"/>
  <c r="L565" i="8"/>
  <c r="L566" i="8"/>
  <c r="L567" i="8"/>
  <c r="L568" i="8"/>
  <c r="L569" i="8"/>
  <c r="L570" i="8"/>
  <c r="L571" i="8"/>
  <c r="L572" i="8"/>
  <c r="L573" i="8"/>
  <c r="L574" i="8"/>
  <c r="L575" i="8"/>
  <c r="L576" i="8"/>
  <c r="L577" i="8"/>
  <c r="L578" i="8"/>
  <c r="L579" i="8"/>
  <c r="L580" i="8"/>
  <c r="L581" i="8"/>
  <c r="L582" i="8"/>
  <c r="L583" i="8"/>
  <c r="L584" i="8"/>
  <c r="L585" i="8"/>
  <c r="L586" i="8"/>
  <c r="L587" i="8"/>
  <c r="L588" i="8"/>
  <c r="L589" i="8"/>
  <c r="L590" i="8"/>
  <c r="L591" i="8"/>
  <c r="L592" i="8"/>
  <c r="L593" i="8"/>
  <c r="L594" i="8"/>
  <c r="L595" i="8"/>
  <c r="L596" i="8"/>
  <c r="L597" i="8"/>
  <c r="L598" i="8"/>
  <c r="L599" i="8"/>
  <c r="L600" i="8"/>
  <c r="L601" i="8"/>
  <c r="L602" i="8"/>
  <c r="L603" i="8"/>
  <c r="L604" i="8"/>
  <c r="L605" i="8"/>
  <c r="L606" i="8"/>
  <c r="L607" i="8"/>
  <c r="L608" i="8"/>
  <c r="L609" i="8"/>
  <c r="L610" i="8"/>
  <c r="L611" i="8"/>
  <c r="L612" i="8"/>
  <c r="L613" i="8"/>
  <c r="L614" i="8"/>
  <c r="L615" i="8"/>
  <c r="L616" i="8"/>
  <c r="L617" i="8"/>
  <c r="L618" i="8"/>
  <c r="L619" i="8"/>
  <c r="L620" i="8"/>
  <c r="L621" i="8"/>
  <c r="L622" i="8"/>
  <c r="L623" i="8"/>
  <c r="L624" i="8"/>
  <c r="L625" i="8"/>
  <c r="L626" i="8"/>
  <c r="L627" i="8"/>
  <c r="L628" i="8"/>
  <c r="L629" i="8"/>
  <c r="L630" i="8"/>
  <c r="L631" i="8"/>
  <c r="L632" i="8"/>
  <c r="L633" i="8"/>
  <c r="L634" i="8"/>
  <c r="L635" i="8"/>
  <c r="L636" i="8"/>
  <c r="L637" i="8"/>
  <c r="L638" i="8"/>
  <c r="L639" i="8"/>
  <c r="L640" i="8"/>
  <c r="L641" i="8"/>
  <c r="L642" i="8"/>
  <c r="L643" i="8"/>
  <c r="L644" i="8"/>
  <c r="L645" i="8"/>
  <c r="L646" i="8"/>
  <c r="L647" i="8"/>
  <c r="L648" i="8"/>
  <c r="L649" i="8"/>
  <c r="L650" i="8"/>
  <c r="L651" i="8"/>
  <c r="L652" i="8"/>
  <c r="L653" i="8"/>
  <c r="L654" i="8"/>
  <c r="L655" i="8"/>
  <c r="L656" i="8"/>
  <c r="L657" i="8"/>
  <c r="L658" i="8"/>
  <c r="L659" i="8"/>
  <c r="L660" i="8"/>
  <c r="L661" i="8"/>
  <c r="L662" i="8"/>
  <c r="L663" i="8"/>
  <c r="L664" i="8"/>
  <c r="L665" i="8"/>
  <c r="L666" i="8"/>
  <c r="L667" i="8"/>
  <c r="L668" i="8"/>
  <c r="L669" i="8"/>
  <c r="L670" i="8"/>
  <c r="L671" i="8"/>
  <c r="L672" i="8"/>
  <c r="L673" i="8"/>
  <c r="L674" i="8"/>
  <c r="L675" i="8"/>
  <c r="L676" i="8"/>
  <c r="L677" i="8"/>
  <c r="L678" i="8"/>
  <c r="L679" i="8"/>
  <c r="L680" i="8"/>
  <c r="L681" i="8"/>
  <c r="L682" i="8"/>
  <c r="L683" i="8"/>
  <c r="L684" i="8"/>
  <c r="L685" i="8"/>
  <c r="L686" i="8"/>
  <c r="L687" i="8"/>
  <c r="L688" i="8"/>
  <c r="L689" i="8"/>
  <c r="L690" i="8"/>
  <c r="L691" i="8"/>
  <c r="L692" i="8"/>
  <c r="L693" i="8"/>
  <c r="L694" i="8"/>
  <c r="L695" i="8"/>
  <c r="L696" i="8"/>
  <c r="L697" i="8"/>
  <c r="L698" i="8"/>
  <c r="L699" i="8"/>
  <c r="L700" i="8"/>
  <c r="L701" i="8"/>
  <c r="L702" i="8"/>
  <c r="L703" i="8"/>
  <c r="L704" i="8"/>
  <c r="L705" i="8"/>
  <c r="L706" i="8"/>
  <c r="L707" i="8"/>
  <c r="L708" i="8"/>
  <c r="L709" i="8"/>
  <c r="L710" i="8"/>
  <c r="L711" i="8"/>
  <c r="L712" i="8"/>
  <c r="L713" i="8"/>
  <c r="L714" i="8"/>
  <c r="L715" i="8"/>
  <c r="L716" i="8"/>
  <c r="L717" i="8"/>
  <c r="L718" i="8"/>
  <c r="L719" i="8"/>
  <c r="L720" i="8"/>
  <c r="L721" i="8"/>
  <c r="L722" i="8"/>
  <c r="L723" i="8"/>
  <c r="L724" i="8"/>
  <c r="L725" i="8"/>
  <c r="L726" i="8"/>
  <c r="L727" i="8"/>
  <c r="L728" i="8"/>
  <c r="L729" i="8"/>
  <c r="L730" i="8"/>
  <c r="L731" i="8"/>
  <c r="L732" i="8"/>
  <c r="L733" i="8"/>
  <c r="L734" i="8"/>
  <c r="L735" i="8"/>
  <c r="L736" i="8"/>
  <c r="L737" i="8"/>
  <c r="L738" i="8"/>
  <c r="L739" i="8"/>
  <c r="L740" i="8"/>
  <c r="L741" i="8"/>
  <c r="L742" i="8"/>
  <c r="L743" i="8"/>
  <c r="L744" i="8"/>
  <c r="L745" i="8"/>
  <c r="L746" i="8"/>
  <c r="L747" i="8"/>
  <c r="L748" i="8"/>
  <c r="L749" i="8"/>
  <c r="L750" i="8"/>
  <c r="L751" i="8"/>
  <c r="L752" i="8"/>
  <c r="L753" i="8"/>
  <c r="L754" i="8"/>
  <c r="L755" i="8"/>
  <c r="L756" i="8"/>
  <c r="L757" i="8"/>
  <c r="L758" i="8"/>
  <c r="L759" i="8"/>
  <c r="L760" i="8"/>
  <c r="L761" i="8"/>
  <c r="L762" i="8"/>
  <c r="L763" i="8"/>
  <c r="L764" i="8"/>
  <c r="L765" i="8"/>
  <c r="L766" i="8"/>
  <c r="L767" i="8"/>
  <c r="L768" i="8"/>
  <c r="L769" i="8"/>
  <c r="L770" i="8"/>
  <c r="L771" i="8"/>
  <c r="L772" i="8"/>
  <c r="L773" i="8"/>
  <c r="L774" i="8"/>
  <c r="L775" i="8"/>
  <c r="L776" i="8"/>
  <c r="L777" i="8"/>
  <c r="L778" i="8"/>
  <c r="L779" i="8"/>
  <c r="L780" i="8"/>
  <c r="L781" i="8"/>
  <c r="L782" i="8"/>
  <c r="L783" i="8"/>
  <c r="L784" i="8"/>
  <c r="L785" i="8"/>
  <c r="L786" i="8"/>
  <c r="L787" i="8"/>
  <c r="L788" i="8"/>
  <c r="L789" i="8"/>
  <c r="L790" i="8"/>
  <c r="L791" i="8"/>
  <c r="L792" i="8"/>
  <c r="L793" i="8"/>
  <c r="L794" i="8"/>
  <c r="L795" i="8"/>
  <c r="L796" i="8"/>
  <c r="L797" i="8"/>
  <c r="L798" i="8"/>
  <c r="L799" i="8"/>
  <c r="L800" i="8"/>
  <c r="L801" i="8"/>
  <c r="L802" i="8"/>
  <c r="L803" i="8"/>
  <c r="L804" i="8"/>
  <c r="L805" i="8"/>
  <c r="L806" i="8"/>
  <c r="L807" i="8"/>
  <c r="L808" i="8"/>
  <c r="L809" i="8"/>
  <c r="L810" i="8"/>
  <c r="L811" i="8"/>
  <c r="L812" i="8"/>
  <c r="L813" i="8"/>
  <c r="L814" i="8"/>
  <c r="L815" i="8"/>
  <c r="L816" i="8"/>
  <c r="L817" i="8"/>
  <c r="L818" i="8"/>
  <c r="L819" i="8"/>
  <c r="L820" i="8"/>
  <c r="L821" i="8"/>
  <c r="L822" i="8"/>
  <c r="L823" i="8"/>
  <c r="L824" i="8"/>
  <c r="L825" i="8"/>
  <c r="L826" i="8"/>
  <c r="L827" i="8"/>
  <c r="L828" i="8"/>
  <c r="L829" i="8"/>
  <c r="L830" i="8"/>
  <c r="L831" i="8"/>
  <c r="L832" i="8"/>
  <c r="L833" i="8"/>
  <c r="L834" i="8"/>
  <c r="L835" i="8"/>
  <c r="L836" i="8"/>
  <c r="L837" i="8"/>
  <c r="L838" i="8"/>
  <c r="L839" i="8"/>
  <c r="L840" i="8"/>
  <c r="L841" i="8"/>
  <c r="L842" i="8"/>
  <c r="L843" i="8"/>
  <c r="L844" i="8"/>
  <c r="L845" i="8"/>
  <c r="L846" i="8"/>
  <c r="L847" i="8"/>
  <c r="L848" i="8"/>
  <c r="L849" i="8"/>
  <c r="L850" i="8"/>
  <c r="L851" i="8"/>
  <c r="L852" i="8"/>
  <c r="L853" i="8"/>
  <c r="L854" i="8"/>
  <c r="L855" i="8"/>
  <c r="L856" i="8"/>
  <c r="L857" i="8"/>
  <c r="L858" i="8"/>
  <c r="L859" i="8"/>
  <c r="L860" i="8"/>
  <c r="L861" i="8"/>
  <c r="L862" i="8"/>
  <c r="L863" i="8"/>
  <c r="L864" i="8"/>
  <c r="L865" i="8"/>
  <c r="L866" i="8"/>
  <c r="L867" i="8"/>
  <c r="L868" i="8"/>
  <c r="L869" i="8"/>
  <c r="L870" i="8"/>
  <c r="L871" i="8"/>
  <c r="L872" i="8"/>
  <c r="L873" i="8"/>
  <c r="L874" i="8"/>
  <c r="L875" i="8"/>
  <c r="L876" i="8"/>
  <c r="L877" i="8"/>
  <c r="L878" i="8"/>
  <c r="L879" i="8"/>
  <c r="L880" i="8"/>
  <c r="L881" i="8"/>
  <c r="L882" i="8"/>
  <c r="L883" i="8"/>
  <c r="L884" i="8"/>
  <c r="L885" i="8"/>
  <c r="L886" i="8"/>
  <c r="L887" i="8"/>
  <c r="L888" i="8"/>
  <c r="L889" i="8"/>
  <c r="L890" i="8"/>
  <c r="L891" i="8"/>
  <c r="L892" i="8"/>
  <c r="L893" i="8"/>
  <c r="L894" i="8"/>
  <c r="L895" i="8"/>
  <c r="L896" i="8"/>
  <c r="L897" i="8"/>
  <c r="L898" i="8"/>
  <c r="L899" i="8"/>
  <c r="L900" i="8"/>
  <c r="L901" i="8"/>
  <c r="L902" i="8"/>
  <c r="L903" i="8"/>
  <c r="L904" i="8"/>
  <c r="L905" i="8"/>
  <c r="L906" i="8"/>
  <c r="L907" i="8"/>
  <c r="L908" i="8"/>
  <c r="L909" i="8"/>
  <c r="L910" i="8"/>
  <c r="L911" i="8"/>
  <c r="L912" i="8"/>
  <c r="L913" i="8"/>
  <c r="L914" i="8"/>
  <c r="L915" i="8"/>
  <c r="L916" i="8"/>
  <c r="L917" i="8"/>
  <c r="L918" i="8"/>
  <c r="L919" i="8"/>
  <c r="L920" i="8"/>
  <c r="L921" i="8"/>
  <c r="L922" i="8"/>
  <c r="L923" i="8"/>
  <c r="L924" i="8"/>
  <c r="L925" i="8"/>
  <c r="L926" i="8"/>
  <c r="L927" i="8"/>
  <c r="L928" i="8"/>
  <c r="L929" i="8"/>
  <c r="L930" i="8"/>
  <c r="L931" i="8"/>
  <c r="L932" i="8"/>
  <c r="L933" i="8"/>
  <c r="L934" i="8"/>
  <c r="L935" i="8"/>
  <c r="L936" i="8"/>
  <c r="L937" i="8"/>
  <c r="L938" i="8"/>
  <c r="L939" i="8"/>
  <c r="L940" i="8"/>
  <c r="L941" i="8"/>
  <c r="L942" i="8"/>
  <c r="L943" i="8"/>
  <c r="L944" i="8"/>
  <c r="L945" i="8"/>
  <c r="L946" i="8"/>
  <c r="L947" i="8"/>
  <c r="L948" i="8"/>
  <c r="L949" i="8"/>
  <c r="L950" i="8"/>
  <c r="L951" i="8"/>
  <c r="L952" i="8"/>
  <c r="L953" i="8"/>
  <c r="L954" i="8"/>
  <c r="L955" i="8"/>
  <c r="L956" i="8"/>
  <c r="L957" i="8"/>
  <c r="L958" i="8"/>
  <c r="L959" i="8"/>
  <c r="L960" i="8"/>
  <c r="L961" i="8"/>
  <c r="L962" i="8"/>
  <c r="L963" i="8"/>
  <c r="L964" i="8"/>
  <c r="L965" i="8"/>
  <c r="L966" i="8"/>
  <c r="L967" i="8"/>
  <c r="L968" i="8"/>
  <c r="L969" i="8"/>
  <c r="L970" i="8"/>
  <c r="L971" i="8"/>
  <c r="L972" i="8"/>
  <c r="L973" i="8"/>
  <c r="L974" i="8"/>
  <c r="L975" i="8"/>
  <c r="L976" i="8"/>
  <c r="L977" i="8"/>
  <c r="L978" i="8"/>
  <c r="L979" i="8"/>
  <c r="L980" i="8"/>
  <c r="L981" i="8"/>
  <c r="L982" i="8"/>
  <c r="L983" i="8"/>
  <c r="L984" i="8"/>
  <c r="L985" i="8"/>
  <c r="L986" i="8"/>
  <c r="L987" i="8"/>
  <c r="L988" i="8"/>
  <c r="L989" i="8"/>
  <c r="L990" i="8"/>
  <c r="L991" i="8"/>
  <c r="L992" i="8"/>
  <c r="L993" i="8"/>
  <c r="L994" i="8"/>
  <c r="L995" i="8"/>
  <c r="L996" i="8"/>
  <c r="L997" i="8"/>
  <c r="L998" i="8"/>
  <c r="L999" i="8"/>
  <c r="L1000" i="8"/>
  <c r="L1001" i="8"/>
  <c r="L1002" i="8"/>
  <c r="L1003" i="8"/>
  <c r="L1004" i="8"/>
  <c r="L1005" i="8"/>
  <c r="L1006" i="8"/>
  <c r="L1007" i="8"/>
  <c r="L1008" i="8"/>
  <c r="L1009" i="8"/>
  <c r="L1010" i="8"/>
  <c r="L1011" i="8"/>
  <c r="L1012" i="8"/>
  <c r="L1013" i="8"/>
  <c r="L1014" i="8"/>
  <c r="L1015" i="8"/>
  <c r="L1016" i="8"/>
  <c r="L1017" i="8"/>
  <c r="L1018" i="8"/>
  <c r="L1019" i="8"/>
  <c r="L1020" i="8"/>
  <c r="L1021" i="8"/>
  <c r="L1022" i="8"/>
  <c r="L1023" i="8"/>
  <c r="L1024" i="8"/>
  <c r="L1025" i="8"/>
  <c r="L1026" i="8"/>
  <c r="L1027" i="8"/>
  <c r="L1028" i="8"/>
  <c r="L1029" i="8"/>
  <c r="L1030" i="8"/>
  <c r="L1031" i="8"/>
  <c r="L1032" i="8"/>
  <c r="L1033" i="8"/>
  <c r="L1034" i="8"/>
  <c r="L1035" i="8"/>
  <c r="L1036" i="8"/>
  <c r="L1037" i="8"/>
  <c r="L1038" i="8"/>
  <c r="L1039" i="8"/>
  <c r="L1040" i="8"/>
  <c r="L1041" i="8"/>
  <c r="L1042" i="8"/>
  <c r="L1043" i="8"/>
  <c r="L1044" i="8"/>
  <c r="L1045" i="8"/>
  <c r="L1046" i="8"/>
  <c r="L1047" i="8"/>
  <c r="L1048" i="8"/>
  <c r="L1049" i="8"/>
  <c r="L1050" i="8"/>
  <c r="L1051" i="8"/>
  <c r="L1052" i="8"/>
  <c r="L1053" i="8"/>
  <c r="L1054" i="8"/>
  <c r="L1055" i="8"/>
  <c r="L1056" i="8"/>
  <c r="L1057" i="8"/>
  <c r="L1058" i="8"/>
  <c r="L1059" i="8"/>
  <c r="L1060" i="8"/>
  <c r="L1061" i="8"/>
  <c r="L1062" i="8"/>
  <c r="L1063" i="8"/>
  <c r="L1064" i="8"/>
  <c r="L1065" i="8"/>
  <c r="L1066" i="8"/>
  <c r="L1067" i="8"/>
  <c r="L1068" i="8"/>
  <c r="L1069" i="8"/>
  <c r="L1070" i="8"/>
  <c r="L1071" i="8"/>
  <c r="L1072" i="8"/>
  <c r="L1073" i="8"/>
  <c r="L1074" i="8"/>
  <c r="L1075" i="8"/>
  <c r="L1076" i="8"/>
  <c r="L1077" i="8"/>
  <c r="L1078" i="8"/>
  <c r="L1079" i="8"/>
  <c r="L1080" i="8"/>
  <c r="L1081" i="8"/>
  <c r="L1082" i="8"/>
  <c r="L1083" i="8"/>
  <c r="L1084" i="8"/>
  <c r="L1085" i="8"/>
  <c r="L1086" i="8"/>
  <c r="L1087" i="8"/>
  <c r="L1088" i="8"/>
  <c r="L1089" i="8"/>
  <c r="L1090" i="8"/>
  <c r="L1091" i="8"/>
  <c r="L1092" i="8"/>
  <c r="L1093" i="8"/>
  <c r="L1094" i="8"/>
  <c r="L1095" i="8"/>
  <c r="L1096" i="8"/>
  <c r="L1097" i="8"/>
  <c r="L1098" i="8"/>
  <c r="L1099" i="8"/>
  <c r="L1100" i="8"/>
  <c r="L1101" i="8"/>
  <c r="L1102" i="8"/>
  <c r="L1103" i="8"/>
  <c r="L1104" i="8"/>
  <c r="L1105" i="8"/>
  <c r="L1106" i="8"/>
  <c r="L1107" i="8"/>
  <c r="L1108" i="8"/>
  <c r="L1109" i="8"/>
  <c r="L1110" i="8"/>
  <c r="L1111" i="8"/>
  <c r="L1112" i="8"/>
  <c r="L1113" i="8"/>
  <c r="L1114" i="8"/>
  <c r="L1115" i="8"/>
  <c r="L1116" i="8"/>
  <c r="L1117" i="8"/>
  <c r="L1118" i="8"/>
  <c r="L1119" i="8"/>
  <c r="L1120" i="8"/>
  <c r="L1121" i="8"/>
  <c r="L1122" i="8"/>
  <c r="L1123" i="8"/>
  <c r="L1124" i="8"/>
  <c r="L1125" i="8"/>
  <c r="L1126" i="8"/>
  <c r="L1127" i="8"/>
  <c r="L1128" i="8"/>
  <c r="L1129" i="8"/>
  <c r="L1130" i="8"/>
  <c r="L1131" i="8"/>
  <c r="L1132" i="8"/>
  <c r="L1133" i="8"/>
  <c r="L1134" i="8"/>
  <c r="L1135" i="8"/>
  <c r="L1136" i="8"/>
  <c r="L1137" i="8"/>
  <c r="L1138" i="8"/>
  <c r="L1139" i="8"/>
  <c r="L1140" i="8"/>
  <c r="L1141" i="8"/>
  <c r="L1142" i="8"/>
  <c r="L1143" i="8"/>
  <c r="L1144" i="8"/>
  <c r="L1145" i="8"/>
  <c r="L1146" i="8"/>
  <c r="L1147" i="8"/>
  <c r="L1148" i="8"/>
  <c r="L1149" i="8"/>
  <c r="L1150" i="8"/>
  <c r="L1151" i="8"/>
  <c r="L1152" i="8"/>
  <c r="L1153" i="8"/>
  <c r="L1154" i="8"/>
  <c r="L1155" i="8"/>
  <c r="L1156" i="8"/>
  <c r="L1157" i="8"/>
  <c r="L1158" i="8"/>
  <c r="L1159" i="8"/>
  <c r="L1160" i="8"/>
  <c r="L1161" i="8"/>
  <c r="L1162" i="8"/>
  <c r="L1163" i="8"/>
  <c r="L1164" i="8"/>
  <c r="L1165" i="8"/>
  <c r="L1166" i="8"/>
  <c r="L1167" i="8"/>
  <c r="L1168" i="8"/>
  <c r="L1169" i="8"/>
  <c r="L1170" i="8"/>
  <c r="L1171" i="8"/>
  <c r="L1172" i="8"/>
  <c r="L1173" i="8"/>
  <c r="L1174" i="8"/>
  <c r="L1175" i="8"/>
  <c r="L1176" i="8"/>
  <c r="L1177" i="8"/>
  <c r="L1178" i="8"/>
  <c r="L1179" i="8"/>
  <c r="L1180" i="8"/>
  <c r="L1181" i="8"/>
  <c r="L1182" i="8"/>
  <c r="L1183" i="8"/>
  <c r="L1184" i="8"/>
  <c r="L1185" i="8"/>
  <c r="L1186" i="8"/>
  <c r="L1187" i="8"/>
  <c r="L1188" i="8"/>
  <c r="L1189" i="8"/>
  <c r="L1190" i="8"/>
  <c r="L1191" i="8"/>
  <c r="L1192" i="8"/>
  <c r="L1193" i="8"/>
  <c r="L1194" i="8"/>
  <c r="L1195" i="8"/>
  <c r="L1196" i="8"/>
  <c r="L1197" i="8"/>
  <c r="L1198" i="8"/>
  <c r="L1199" i="8"/>
  <c r="L1200" i="8"/>
  <c r="L1201" i="8"/>
  <c r="L1202" i="8"/>
  <c r="L1203" i="8"/>
  <c r="L1204" i="8"/>
  <c r="L1205" i="8"/>
  <c r="L1206" i="8"/>
  <c r="L1207" i="8"/>
  <c r="L1208" i="8"/>
  <c r="L1209" i="8"/>
  <c r="L1210" i="8"/>
  <c r="L1211" i="8"/>
  <c r="L1212" i="8"/>
  <c r="L1213" i="8"/>
  <c r="L1214" i="8"/>
  <c r="L1215" i="8"/>
  <c r="L1216" i="8"/>
  <c r="L1217" i="8"/>
  <c r="L1218" i="8"/>
  <c r="L1219" i="8"/>
  <c r="L1220" i="8"/>
  <c r="L1221" i="8"/>
  <c r="L1222" i="8"/>
  <c r="L1223" i="8"/>
  <c r="L1224" i="8"/>
  <c r="L1225" i="8"/>
  <c r="L1226" i="8"/>
  <c r="L1227" i="8"/>
  <c r="L1228" i="8"/>
  <c r="L1229" i="8"/>
  <c r="L1230" i="8"/>
  <c r="L1231" i="8"/>
  <c r="L1232" i="8"/>
  <c r="L1233" i="8"/>
  <c r="L1234" i="8"/>
  <c r="L1235" i="8"/>
  <c r="L1236" i="8"/>
  <c r="L1237" i="8"/>
  <c r="L1238" i="8"/>
  <c r="L1239" i="8"/>
  <c r="L1240" i="8"/>
  <c r="L1241" i="8"/>
  <c r="L1242" i="8"/>
  <c r="L1243" i="8"/>
  <c r="L1244" i="8"/>
  <c r="L1245" i="8"/>
  <c r="L1246" i="8"/>
  <c r="L1247" i="8"/>
  <c r="L1248" i="8"/>
  <c r="L1249" i="8"/>
  <c r="L1250" i="8"/>
  <c r="L1251" i="8"/>
  <c r="L1252" i="8"/>
  <c r="L1253" i="8"/>
  <c r="L1254" i="8"/>
  <c r="L1255" i="8"/>
  <c r="L1256" i="8"/>
  <c r="L1257" i="8"/>
  <c r="L1258" i="8"/>
  <c r="L1259" i="8"/>
  <c r="L1260" i="8"/>
  <c r="L1261" i="8"/>
  <c r="L1262" i="8"/>
  <c r="L1263" i="8"/>
  <c r="L1264" i="8"/>
  <c r="L1265" i="8"/>
  <c r="L1266" i="8"/>
  <c r="L1267" i="8"/>
  <c r="L1268" i="8"/>
  <c r="L1269" i="8"/>
  <c r="L1270" i="8"/>
  <c r="L1271" i="8"/>
  <c r="L1272" i="8"/>
  <c r="L1273" i="8"/>
  <c r="L1274" i="8"/>
  <c r="L1275" i="8"/>
  <c r="L1276" i="8"/>
  <c r="L1277" i="8"/>
  <c r="L1278" i="8"/>
  <c r="L1279" i="8"/>
  <c r="L1280" i="8"/>
  <c r="L1281" i="8"/>
  <c r="L1282" i="8"/>
  <c r="L1283" i="8"/>
  <c r="L1284" i="8"/>
  <c r="L1285" i="8"/>
  <c r="L1286" i="8"/>
  <c r="L1287" i="8"/>
  <c r="L1288" i="8"/>
  <c r="L1289" i="8"/>
  <c r="L1290" i="8"/>
  <c r="L1291" i="8"/>
  <c r="L1292" i="8"/>
  <c r="L1293" i="8"/>
  <c r="L1294" i="8"/>
  <c r="L1295" i="8"/>
  <c r="L1296" i="8"/>
  <c r="L1297" i="8"/>
  <c r="L1298" i="8"/>
  <c r="L1299" i="8"/>
  <c r="L1300" i="8"/>
  <c r="L1301" i="8"/>
  <c r="L1302" i="8"/>
  <c r="L1303" i="8"/>
  <c r="L1304" i="8"/>
  <c r="L1305" i="8"/>
  <c r="L1306" i="8"/>
  <c r="L1307" i="8"/>
  <c r="L1308" i="8"/>
  <c r="L1309" i="8"/>
  <c r="L1310" i="8"/>
  <c r="L1311" i="8"/>
  <c r="L1312" i="8"/>
  <c r="L1313" i="8"/>
  <c r="L1314" i="8"/>
  <c r="L1315" i="8"/>
  <c r="L1316" i="8"/>
  <c r="L1317" i="8"/>
  <c r="L1318" i="8"/>
  <c r="L1319" i="8"/>
  <c r="L1320" i="8"/>
  <c r="L1321" i="8"/>
  <c r="L1322" i="8"/>
  <c r="L1323" i="8"/>
  <c r="L1324" i="8"/>
  <c r="L1325" i="8"/>
  <c r="L1326" i="8"/>
  <c r="L1327" i="8"/>
  <c r="L1328" i="8"/>
  <c r="L1329" i="8"/>
  <c r="L1330" i="8"/>
  <c r="L1331" i="8"/>
  <c r="L1332" i="8"/>
  <c r="L1333" i="8"/>
  <c r="L1334" i="8"/>
  <c r="L1335" i="8"/>
  <c r="L1336" i="8"/>
  <c r="L1337" i="8"/>
  <c r="L1338" i="8"/>
  <c r="L1339" i="8"/>
  <c r="L1340" i="8"/>
  <c r="L1341" i="8"/>
  <c r="L1342" i="8"/>
  <c r="L1343" i="8"/>
  <c r="L1344" i="8"/>
  <c r="L1345" i="8"/>
  <c r="L1346" i="8"/>
  <c r="L1347" i="8"/>
  <c r="L1348" i="8"/>
  <c r="L1349" i="8"/>
  <c r="L1350" i="8"/>
  <c r="L1351" i="8"/>
  <c r="L1352" i="8"/>
  <c r="L1353" i="8"/>
  <c r="L1354" i="8"/>
  <c r="L1355" i="8"/>
  <c r="L1356" i="8"/>
  <c r="L1357" i="8"/>
  <c r="L1358" i="8"/>
  <c r="L1359" i="8"/>
  <c r="L1360" i="8"/>
  <c r="L1361" i="8"/>
  <c r="L1362" i="8"/>
  <c r="L1363" i="8"/>
  <c r="L1364" i="8"/>
  <c r="L1365" i="8"/>
  <c r="L1366" i="8"/>
  <c r="L1367" i="8"/>
  <c r="L1368" i="8"/>
  <c r="L1369" i="8"/>
  <c r="L1370" i="8"/>
  <c r="L1371" i="8"/>
  <c r="L1372" i="8"/>
  <c r="L1373" i="8"/>
  <c r="L1374" i="8"/>
  <c r="L1375" i="8"/>
  <c r="L1376" i="8"/>
  <c r="L1377" i="8"/>
  <c r="L1378" i="8"/>
  <c r="L1379" i="8"/>
  <c r="L1380" i="8"/>
  <c r="L1381" i="8"/>
  <c r="L1382" i="8"/>
  <c r="L1383" i="8"/>
  <c r="L1384" i="8"/>
  <c r="L1385" i="8"/>
  <c r="L1386" i="8"/>
  <c r="L1387" i="8"/>
  <c r="L1388" i="8"/>
  <c r="L1389" i="8"/>
  <c r="L1390" i="8"/>
  <c r="L1391" i="8"/>
  <c r="L1392" i="8"/>
  <c r="L1393" i="8"/>
  <c r="L1394" i="8"/>
  <c r="L1395" i="8"/>
  <c r="L1396" i="8"/>
  <c r="L1397" i="8"/>
  <c r="L1398" i="8"/>
  <c r="L1399" i="8"/>
  <c r="L1400" i="8"/>
  <c r="L1401" i="8"/>
  <c r="L1402" i="8"/>
  <c r="L1403" i="8"/>
  <c r="L1404" i="8"/>
  <c r="L1405" i="8"/>
  <c r="L1406" i="8"/>
  <c r="L1407" i="8"/>
  <c r="L1408" i="8"/>
  <c r="L1409" i="8"/>
  <c r="L1410" i="8"/>
  <c r="L1411" i="8"/>
  <c r="L1412" i="8"/>
  <c r="L1413" i="8"/>
  <c r="L1414" i="8"/>
  <c r="L1415" i="8"/>
  <c r="L1416" i="8"/>
  <c r="L1417" i="8"/>
  <c r="L1418" i="8"/>
  <c r="L1419" i="8"/>
  <c r="L1420" i="8"/>
  <c r="L1421" i="8"/>
  <c r="L1422" i="8"/>
  <c r="L1423" i="8"/>
  <c r="L1424" i="8"/>
  <c r="L1425" i="8"/>
  <c r="L1426" i="8"/>
  <c r="L1427" i="8"/>
  <c r="L1428" i="8"/>
  <c r="L1429" i="8"/>
  <c r="L1430" i="8"/>
  <c r="L1431" i="8"/>
  <c r="L1432" i="8"/>
  <c r="L1433" i="8"/>
  <c r="L1434" i="8"/>
  <c r="L1435" i="8"/>
  <c r="L1436" i="8"/>
  <c r="L1437" i="8"/>
  <c r="L1438" i="8"/>
  <c r="L1439" i="8"/>
  <c r="L1440" i="8"/>
  <c r="L1441" i="8"/>
  <c r="L1442" i="8"/>
  <c r="L1443" i="8"/>
  <c r="L1444" i="8"/>
  <c r="L1445" i="8"/>
  <c r="L1446" i="8"/>
  <c r="L1447" i="8"/>
  <c r="L1448" i="8"/>
  <c r="L1449" i="8"/>
  <c r="L1450" i="8"/>
  <c r="L1451" i="8"/>
  <c r="L1452" i="8"/>
  <c r="L1453" i="8"/>
  <c r="L1454" i="8"/>
  <c r="L1455" i="8"/>
  <c r="L1456" i="8"/>
  <c r="L1457" i="8"/>
  <c r="L1458" i="8"/>
  <c r="L1459" i="8"/>
  <c r="L1460" i="8"/>
  <c r="L1461" i="8"/>
  <c r="L1462" i="8"/>
  <c r="L1463" i="8"/>
  <c r="L1464" i="8"/>
  <c r="L1465" i="8"/>
  <c r="L1466" i="8"/>
  <c r="L1467" i="8"/>
  <c r="L1468" i="8"/>
  <c r="L1469" i="8"/>
  <c r="L1470" i="8"/>
  <c r="L1471" i="8"/>
  <c r="L1472" i="8"/>
  <c r="L1473" i="8"/>
  <c r="L1474" i="8"/>
  <c r="L1475" i="8"/>
  <c r="L1476" i="8"/>
  <c r="L1477" i="8"/>
  <c r="L1478" i="8"/>
  <c r="L1479" i="8"/>
  <c r="L1480" i="8"/>
  <c r="L1481" i="8"/>
  <c r="L1482" i="8"/>
  <c r="L1483" i="8"/>
  <c r="L1484" i="8"/>
  <c r="L1485" i="8"/>
  <c r="L1486" i="8"/>
  <c r="L1487" i="8"/>
  <c r="L1488" i="8"/>
  <c r="L1489" i="8"/>
  <c r="L1490" i="8"/>
  <c r="L1491" i="8"/>
  <c r="L1492" i="8"/>
  <c r="L1493" i="8"/>
  <c r="L1494" i="8"/>
  <c r="L1495" i="8"/>
  <c r="L1496" i="8"/>
  <c r="L1497" i="8"/>
  <c r="L1498" i="8"/>
  <c r="L1499" i="8"/>
  <c r="L1500" i="8"/>
  <c r="L1501" i="8"/>
  <c r="L1502" i="8"/>
  <c r="L1503" i="8"/>
  <c r="L1504" i="8"/>
  <c r="L1505" i="8"/>
  <c r="L1506" i="8"/>
  <c r="L1507" i="8"/>
  <c r="L1508" i="8"/>
  <c r="L1509" i="8"/>
  <c r="L1510" i="8"/>
  <c r="L1511" i="8"/>
  <c r="L1512" i="8"/>
  <c r="L1513" i="8"/>
  <c r="L1514" i="8"/>
  <c r="L1515" i="8"/>
  <c r="L1516" i="8"/>
  <c r="L1517" i="8"/>
  <c r="L1518" i="8"/>
  <c r="L1519" i="8"/>
  <c r="L1520" i="8"/>
  <c r="L1521" i="8"/>
  <c r="L1522" i="8"/>
  <c r="L1523" i="8"/>
  <c r="L1524" i="8"/>
  <c r="L1525" i="8"/>
  <c r="L1526" i="8"/>
  <c r="L1527" i="8"/>
  <c r="L1528" i="8"/>
  <c r="L1529" i="8"/>
  <c r="L1530" i="8"/>
  <c r="L1531" i="8"/>
  <c r="L1532" i="8"/>
  <c r="L1533" i="8"/>
  <c r="L1534" i="8"/>
  <c r="L1535" i="8"/>
  <c r="L1536" i="8"/>
  <c r="L1537" i="8"/>
  <c r="L1538" i="8"/>
  <c r="L1539" i="8"/>
  <c r="L1540" i="8"/>
  <c r="L1541" i="8"/>
  <c r="L1542" i="8"/>
  <c r="L1543" i="8"/>
  <c r="L1544" i="8"/>
  <c r="L1545" i="8"/>
  <c r="L1546" i="8"/>
  <c r="L1547" i="8"/>
  <c r="L1548" i="8"/>
  <c r="L1549" i="8"/>
  <c r="L1550" i="8"/>
  <c r="L1551" i="8"/>
  <c r="L1552" i="8"/>
  <c r="L1553" i="8"/>
  <c r="L1554" i="8"/>
  <c r="L1555" i="8"/>
  <c r="L1556" i="8"/>
  <c r="L1557" i="8"/>
  <c r="L1558" i="8"/>
  <c r="L1559" i="8"/>
  <c r="L1560" i="8"/>
  <c r="L1561" i="8"/>
  <c r="L1562" i="8"/>
  <c r="L1563" i="8"/>
  <c r="L1564" i="8"/>
  <c r="L1565" i="8"/>
  <c r="L1566" i="8"/>
  <c r="L1567" i="8"/>
  <c r="L1568" i="8"/>
  <c r="L1569" i="8"/>
  <c r="L1570" i="8"/>
  <c r="L1571" i="8"/>
  <c r="L1572" i="8"/>
  <c r="L1573" i="8"/>
  <c r="L1574" i="8"/>
  <c r="L1575" i="8"/>
  <c r="L1576" i="8"/>
  <c r="L1577" i="8"/>
  <c r="L1578" i="8"/>
  <c r="L1579" i="8"/>
  <c r="L1580" i="8"/>
  <c r="L1581" i="8"/>
  <c r="L1582" i="8"/>
  <c r="L1583" i="8"/>
  <c r="L1584" i="8"/>
  <c r="L1585" i="8"/>
  <c r="L1586" i="8"/>
  <c r="L1587" i="8"/>
  <c r="L1588" i="8"/>
  <c r="L1589" i="8"/>
  <c r="L1590" i="8"/>
  <c r="L1591" i="8"/>
  <c r="L1592" i="8"/>
  <c r="L1593" i="8"/>
  <c r="L1594" i="8"/>
  <c r="L1595" i="8"/>
  <c r="L1596" i="8"/>
  <c r="L1597" i="8"/>
  <c r="L1598" i="8"/>
  <c r="L1599" i="8"/>
  <c r="L1600" i="8"/>
  <c r="L1601" i="8"/>
  <c r="L1602" i="8"/>
  <c r="L1603" i="8"/>
  <c r="L1604" i="8"/>
  <c r="L1605" i="8"/>
  <c r="L1606" i="8"/>
  <c r="L1607" i="8"/>
  <c r="L1608" i="8"/>
  <c r="L1609" i="8"/>
  <c r="L1610" i="8"/>
  <c r="L1611" i="8"/>
  <c r="L1612" i="8"/>
  <c r="L1613" i="8"/>
  <c r="L1614" i="8"/>
  <c r="L1615" i="8"/>
  <c r="L1616" i="8"/>
  <c r="L1617" i="8"/>
  <c r="L1618" i="8"/>
  <c r="L1619" i="8"/>
  <c r="L1620" i="8"/>
  <c r="L1621" i="8"/>
  <c r="L1622" i="8"/>
  <c r="L1623" i="8"/>
  <c r="L1624" i="8"/>
  <c r="L1625" i="8"/>
  <c r="L1626" i="8"/>
  <c r="L1627" i="8"/>
  <c r="L1628" i="8"/>
  <c r="L1629" i="8"/>
  <c r="L1630" i="8"/>
  <c r="L1631" i="8"/>
  <c r="L1632" i="8"/>
  <c r="L1633" i="8"/>
  <c r="L1634" i="8"/>
  <c r="L1635" i="8"/>
  <c r="L1636" i="8"/>
  <c r="L1637" i="8"/>
  <c r="L1638" i="8"/>
  <c r="L1639" i="8"/>
  <c r="L1640" i="8"/>
  <c r="L1641" i="8"/>
  <c r="L1642" i="8"/>
  <c r="L1643" i="8"/>
  <c r="L1644" i="8"/>
  <c r="L1645" i="8"/>
  <c r="L1646" i="8"/>
  <c r="L1647" i="8"/>
  <c r="L1648" i="8"/>
  <c r="L1649" i="8"/>
  <c r="L1650" i="8"/>
  <c r="L1651" i="8"/>
  <c r="L1652" i="8"/>
  <c r="L1653" i="8"/>
  <c r="L1654" i="8"/>
  <c r="L1655" i="8"/>
  <c r="L1656" i="8"/>
  <c r="L1657" i="8"/>
  <c r="L1658" i="8"/>
  <c r="L1659" i="8"/>
  <c r="L1660" i="8"/>
  <c r="L1661" i="8"/>
  <c r="L1662" i="8"/>
  <c r="L1663" i="8"/>
  <c r="L1664" i="8"/>
  <c r="L1665" i="8"/>
  <c r="L1666" i="8"/>
  <c r="L1667" i="8"/>
  <c r="L1668" i="8"/>
  <c r="L1669" i="8"/>
  <c r="L1670" i="8"/>
  <c r="L1671" i="8"/>
  <c r="L1672" i="8"/>
  <c r="L1673" i="8"/>
  <c r="L1674" i="8"/>
  <c r="L1675" i="8"/>
  <c r="L1676" i="8"/>
  <c r="L1677" i="8"/>
  <c r="L1678" i="8"/>
  <c r="L1679" i="8"/>
  <c r="L1680" i="8"/>
  <c r="L1681" i="8"/>
  <c r="L1682" i="8"/>
  <c r="L1683" i="8"/>
  <c r="L1684" i="8"/>
  <c r="L1685" i="8"/>
  <c r="L1686" i="8"/>
  <c r="L1687" i="8"/>
  <c r="L1688" i="8"/>
  <c r="L1689" i="8"/>
  <c r="L1690" i="8"/>
  <c r="L1691" i="8"/>
  <c r="L1692" i="8"/>
  <c r="L1693" i="8"/>
  <c r="L1694" i="8"/>
  <c r="L1695" i="8"/>
  <c r="L1696" i="8"/>
  <c r="L1697" i="8"/>
  <c r="L1698" i="8"/>
  <c r="L1699" i="8"/>
  <c r="L1700" i="8"/>
  <c r="L1701" i="8"/>
  <c r="L1702" i="8"/>
  <c r="L1703" i="8"/>
  <c r="L1704" i="8"/>
  <c r="L1705" i="8"/>
  <c r="L1706" i="8"/>
  <c r="L1707" i="8"/>
  <c r="L1708" i="8"/>
  <c r="L1709" i="8"/>
  <c r="L1710" i="8"/>
  <c r="L1711" i="8"/>
  <c r="L1712" i="8"/>
  <c r="L1713" i="8"/>
  <c r="L1714" i="8"/>
  <c r="L1715" i="8"/>
  <c r="L1716" i="8"/>
  <c r="L1717" i="8"/>
  <c r="L1718" i="8"/>
  <c r="L1719" i="8"/>
  <c r="L1720" i="8"/>
  <c r="L1721" i="8"/>
  <c r="L1722" i="8"/>
  <c r="L1723" i="8"/>
  <c r="L1724" i="8"/>
  <c r="L1725" i="8"/>
  <c r="L1726" i="8"/>
  <c r="L1727" i="8"/>
  <c r="L1728" i="8"/>
  <c r="L1729" i="8"/>
  <c r="L1730" i="8"/>
  <c r="L1731" i="8"/>
  <c r="L1732" i="8"/>
  <c r="L1733" i="8"/>
  <c r="L1734" i="8"/>
  <c r="L1735" i="8"/>
  <c r="L1736" i="8"/>
  <c r="L1737" i="8"/>
  <c r="L1738" i="8"/>
  <c r="L1739" i="8"/>
  <c r="L1740" i="8"/>
  <c r="L1741" i="8"/>
  <c r="L1742" i="8"/>
  <c r="L1743" i="8"/>
  <c r="L1744" i="8"/>
  <c r="L1745" i="8"/>
  <c r="L1746" i="8"/>
  <c r="L1747" i="8"/>
  <c r="L1748" i="8"/>
  <c r="L1749" i="8"/>
  <c r="L1750" i="8"/>
  <c r="L1751" i="8"/>
  <c r="L1752" i="8"/>
  <c r="L1753" i="8"/>
  <c r="L1754" i="8"/>
  <c r="L1755" i="8"/>
  <c r="L1756" i="8"/>
  <c r="L1757" i="8"/>
  <c r="L1758" i="8"/>
  <c r="L1759" i="8"/>
  <c r="L1760" i="8"/>
  <c r="L1761" i="8"/>
  <c r="L1762" i="8"/>
  <c r="L1763" i="8"/>
  <c r="L1764" i="8"/>
  <c r="L1765" i="8"/>
  <c r="L1766" i="8"/>
  <c r="L1767" i="8"/>
  <c r="L1768" i="8"/>
  <c r="L1769" i="8"/>
  <c r="L1770" i="8"/>
  <c r="L1771" i="8"/>
  <c r="L1772" i="8"/>
  <c r="L1773" i="8"/>
  <c r="L1774" i="8"/>
  <c r="L1775" i="8"/>
  <c r="L1776" i="8"/>
  <c r="L1777" i="8"/>
  <c r="L1778" i="8"/>
  <c r="L1779" i="8"/>
  <c r="L1780" i="8"/>
  <c r="L1781" i="8"/>
  <c r="L1782" i="8"/>
  <c r="L1783" i="8"/>
  <c r="L1784" i="8"/>
  <c r="L1785" i="8"/>
  <c r="L1786" i="8"/>
  <c r="L1787" i="8"/>
  <c r="L1788" i="8"/>
  <c r="L1789" i="8"/>
  <c r="L1790" i="8"/>
  <c r="L1791" i="8"/>
  <c r="L1792" i="8"/>
  <c r="L1793" i="8"/>
  <c r="L1794" i="8"/>
  <c r="L1795" i="8"/>
  <c r="L1796" i="8"/>
  <c r="L1797" i="8"/>
  <c r="L1798" i="8"/>
  <c r="L1799" i="8"/>
  <c r="L1800" i="8"/>
  <c r="L1801" i="8"/>
  <c r="L1802" i="8"/>
  <c r="L1803" i="8"/>
  <c r="L1804" i="8"/>
  <c r="L1805" i="8"/>
  <c r="L1806" i="8"/>
  <c r="L1807" i="8"/>
  <c r="L1808" i="8"/>
  <c r="L1809" i="8"/>
  <c r="L1810" i="8"/>
  <c r="L1811" i="8"/>
  <c r="L1812" i="8"/>
  <c r="L1813" i="8"/>
  <c r="L1814" i="8"/>
  <c r="L1815" i="8"/>
  <c r="L1816" i="8"/>
  <c r="L1817" i="8"/>
  <c r="L1818" i="8"/>
  <c r="L1819" i="8"/>
  <c r="L1820" i="8"/>
  <c r="L1821" i="8"/>
  <c r="L1822" i="8"/>
  <c r="L1823" i="8"/>
  <c r="L1824" i="8"/>
  <c r="L1825" i="8"/>
  <c r="L1826" i="8"/>
  <c r="L1827" i="8"/>
  <c r="L1828" i="8"/>
  <c r="L1829" i="8"/>
  <c r="L1830" i="8"/>
  <c r="L1831" i="8"/>
  <c r="L1832" i="8"/>
  <c r="L1833" i="8"/>
  <c r="L1834" i="8"/>
  <c r="L1835" i="8"/>
  <c r="L1836" i="8"/>
  <c r="L1837" i="8"/>
  <c r="L1838" i="8"/>
  <c r="L1839" i="8"/>
  <c r="L1840" i="8"/>
  <c r="L1841" i="8"/>
  <c r="L1842" i="8"/>
  <c r="L1843" i="8"/>
  <c r="L1844" i="8"/>
  <c r="L1845" i="8"/>
  <c r="L1846" i="8"/>
  <c r="L1847" i="8"/>
  <c r="L1848" i="8"/>
  <c r="L1849" i="8"/>
  <c r="L1850" i="8"/>
  <c r="L1851" i="8"/>
  <c r="L1852" i="8"/>
  <c r="L1853" i="8"/>
  <c r="L1854" i="8"/>
  <c r="L1855" i="8"/>
  <c r="L1856" i="8"/>
  <c r="L1857" i="8"/>
  <c r="L1858" i="8"/>
  <c r="L1859" i="8"/>
  <c r="L1860" i="8"/>
  <c r="L1861" i="8"/>
  <c r="L1862" i="8"/>
  <c r="L1863" i="8"/>
  <c r="L1864" i="8"/>
  <c r="L1865" i="8"/>
  <c r="L1866" i="8"/>
  <c r="L1867" i="8"/>
  <c r="L1868" i="8"/>
  <c r="L1869" i="8"/>
  <c r="L1870" i="8"/>
  <c r="L1871" i="8"/>
  <c r="L1872" i="8"/>
  <c r="L1873" i="8"/>
  <c r="L1874" i="8"/>
  <c r="L1875" i="8"/>
  <c r="L1876" i="8"/>
  <c r="L1877" i="8"/>
  <c r="L1878" i="8"/>
  <c r="L1879" i="8"/>
  <c r="L1880" i="8"/>
  <c r="L1881" i="8"/>
  <c r="L1882" i="8"/>
  <c r="L1883" i="8"/>
  <c r="L1884" i="8"/>
  <c r="L1885" i="8"/>
  <c r="L1886" i="8"/>
  <c r="L1887" i="8"/>
  <c r="L1888" i="8"/>
  <c r="L1889" i="8"/>
  <c r="L1890" i="8"/>
  <c r="L1891" i="8"/>
  <c r="L1892" i="8"/>
  <c r="L1893" i="8"/>
  <c r="L1894" i="8"/>
  <c r="L1895" i="8"/>
  <c r="L1896" i="8"/>
  <c r="L1897" i="8"/>
  <c r="L1898" i="8"/>
  <c r="L1899" i="8"/>
  <c r="L1900" i="8"/>
  <c r="L1901" i="8"/>
  <c r="L1902" i="8"/>
  <c r="L1903" i="8"/>
  <c r="L1904" i="8"/>
  <c r="L1905" i="8"/>
  <c r="L1906" i="8"/>
  <c r="L1907" i="8"/>
  <c r="L1908" i="8"/>
  <c r="L1909" i="8"/>
  <c r="L1910" i="8"/>
  <c r="L1911" i="8"/>
  <c r="L1912" i="8"/>
  <c r="L1913" i="8"/>
  <c r="L1914" i="8"/>
  <c r="L1915" i="8"/>
  <c r="L1916" i="8"/>
  <c r="L1917" i="8"/>
  <c r="L1918" i="8"/>
  <c r="L1919" i="8"/>
  <c r="L1920" i="8"/>
  <c r="L1921" i="8"/>
  <c r="L1922" i="8"/>
  <c r="L1923" i="8"/>
  <c r="L1924" i="8"/>
  <c r="L1925" i="8"/>
  <c r="L1926" i="8"/>
  <c r="L1927" i="8"/>
  <c r="L1928" i="8"/>
  <c r="L1929" i="8"/>
  <c r="L1930" i="8"/>
  <c r="L1931" i="8"/>
  <c r="L1932" i="8"/>
  <c r="L1933" i="8"/>
  <c r="L1934" i="8"/>
  <c r="L1935" i="8"/>
  <c r="L1936" i="8"/>
  <c r="L1937" i="8"/>
  <c r="L1938" i="8"/>
  <c r="L1939" i="8"/>
  <c r="L1940" i="8"/>
  <c r="L1941" i="8"/>
  <c r="L1942" i="8"/>
  <c r="L1943" i="8"/>
  <c r="L1944" i="8"/>
  <c r="L1945" i="8"/>
  <c r="L1946" i="8"/>
  <c r="L1947" i="8"/>
  <c r="L1948" i="8"/>
  <c r="L1949" i="8"/>
  <c r="L1950" i="8"/>
  <c r="L1951" i="8"/>
  <c r="L1952" i="8"/>
  <c r="L1953" i="8"/>
  <c r="L1954" i="8"/>
  <c r="L1955" i="8"/>
  <c r="L1956" i="8"/>
  <c r="L1957" i="8"/>
  <c r="L1958" i="8"/>
  <c r="L1959" i="8"/>
  <c r="L1960" i="8"/>
  <c r="L1961" i="8"/>
  <c r="L1962" i="8"/>
  <c r="L1963" i="8"/>
  <c r="L1964" i="8"/>
  <c r="L1965" i="8"/>
  <c r="L1966" i="8"/>
  <c r="L1967" i="8"/>
  <c r="L1968" i="8"/>
  <c r="L1969" i="8"/>
  <c r="L1970" i="8"/>
  <c r="L1971" i="8"/>
  <c r="L1972" i="8"/>
  <c r="L1973" i="8"/>
  <c r="L1974" i="8"/>
  <c r="L1975" i="8"/>
  <c r="L1976" i="8"/>
  <c r="L1977" i="8"/>
  <c r="L1978" i="8"/>
  <c r="L1979" i="8"/>
  <c r="L1980" i="8"/>
  <c r="L1981" i="8"/>
  <c r="L1982" i="8"/>
  <c r="L1983" i="8"/>
  <c r="L1984" i="8"/>
  <c r="L1985" i="8"/>
  <c r="L1986" i="8"/>
  <c r="L1987" i="8"/>
  <c r="L1988" i="8"/>
  <c r="L1989" i="8"/>
  <c r="L1990" i="8"/>
  <c r="L1991" i="8"/>
  <c r="L1992" i="8"/>
  <c r="L1993" i="8"/>
  <c r="L1994" i="8"/>
  <c r="L1995" i="8"/>
  <c r="L1996" i="8"/>
  <c r="L1997" i="8"/>
  <c r="L1998" i="8"/>
  <c r="L1999" i="8"/>
  <c r="L2000" i="8"/>
  <c r="L2001" i="8"/>
  <c r="L2002" i="8"/>
  <c r="L2003" i="8"/>
  <c r="L2004" i="8"/>
  <c r="L2005" i="8"/>
  <c r="L2006" i="8"/>
  <c r="L2007" i="8"/>
  <c r="L2008" i="8"/>
  <c r="L2009" i="8"/>
  <c r="L2010" i="8"/>
  <c r="L2011" i="8"/>
  <c r="L2012" i="8"/>
  <c r="L2013" i="8"/>
  <c r="L2014" i="8"/>
  <c r="L2015" i="8"/>
  <c r="L2016" i="8"/>
  <c r="L2017" i="8"/>
  <c r="L2018" i="8"/>
  <c r="L2019" i="8"/>
  <c r="L2020" i="8"/>
  <c r="L2021" i="8"/>
  <c r="L2022" i="8"/>
  <c r="L2023" i="8"/>
  <c r="L2024" i="8"/>
  <c r="L2025" i="8"/>
  <c r="L2026" i="8"/>
  <c r="L2027" i="8"/>
  <c r="L2028" i="8"/>
  <c r="L2029" i="8"/>
  <c r="L2030" i="8"/>
  <c r="L2031" i="8"/>
  <c r="L2032" i="8"/>
  <c r="L2033" i="8"/>
  <c r="L2034" i="8"/>
  <c r="L2035" i="8"/>
  <c r="L2036" i="8"/>
  <c r="L2037" i="8"/>
  <c r="L2038" i="8"/>
  <c r="L2039" i="8"/>
  <c r="L2040" i="8"/>
  <c r="L2041" i="8"/>
  <c r="L2042" i="8"/>
  <c r="L2043" i="8"/>
  <c r="L2044" i="8"/>
  <c r="L2045" i="8"/>
  <c r="L2046" i="8"/>
  <c r="L2047" i="8"/>
  <c r="L2048" i="8"/>
  <c r="L2049" i="8"/>
  <c r="L2050" i="8"/>
  <c r="L2051" i="8"/>
  <c r="L2052" i="8"/>
  <c r="L2053" i="8"/>
  <c r="L2054" i="8"/>
  <c r="L2055" i="8"/>
  <c r="L2056" i="8"/>
  <c r="L2057" i="8"/>
  <c r="L2058" i="8"/>
  <c r="L2059" i="8"/>
  <c r="L2060" i="8"/>
  <c r="L2061" i="8"/>
  <c r="L2062" i="8"/>
  <c r="L2063" i="8"/>
  <c r="L2064" i="8"/>
  <c r="L2065" i="8"/>
  <c r="L2066" i="8"/>
  <c r="L2067" i="8"/>
  <c r="L2068" i="8"/>
  <c r="L2069" i="8"/>
  <c r="L2070" i="8"/>
  <c r="L2071" i="8"/>
  <c r="L2072" i="8"/>
  <c r="L2073" i="8"/>
  <c r="L2074" i="8"/>
  <c r="L2075" i="8"/>
  <c r="L2076" i="8"/>
  <c r="L2077" i="8"/>
  <c r="L2078" i="8"/>
  <c r="L2079" i="8"/>
  <c r="L2080" i="8"/>
  <c r="L2081" i="8"/>
  <c r="L2082" i="8"/>
  <c r="L2083" i="8"/>
  <c r="L2084" i="8"/>
  <c r="L2085" i="8"/>
  <c r="L2086" i="8"/>
  <c r="L2087" i="8"/>
  <c r="L2088" i="8"/>
  <c r="L2089" i="8"/>
  <c r="L2090" i="8"/>
  <c r="L2091" i="8"/>
  <c r="L2092" i="8"/>
  <c r="L2093" i="8"/>
  <c r="L2094" i="8"/>
  <c r="L2095" i="8"/>
  <c r="L2096" i="8"/>
  <c r="L2097" i="8"/>
  <c r="L2098" i="8"/>
  <c r="L2099" i="8"/>
  <c r="L2100" i="8"/>
  <c r="L2101" i="8"/>
  <c r="L2102" i="8"/>
  <c r="L2103" i="8"/>
  <c r="L2104" i="8"/>
  <c r="L2105" i="8"/>
  <c r="L2106" i="8"/>
  <c r="L2107" i="8"/>
  <c r="L2108" i="8"/>
  <c r="L2109" i="8"/>
  <c r="L2110" i="8"/>
  <c r="L2111" i="8"/>
  <c r="L2112" i="8"/>
  <c r="L2113" i="8"/>
  <c r="L2114" i="8"/>
  <c r="L2115" i="8"/>
  <c r="L2116" i="8"/>
  <c r="L2117" i="8"/>
  <c r="L2118" i="8"/>
  <c r="L2119" i="8"/>
  <c r="L2120" i="8"/>
  <c r="L2121" i="8"/>
  <c r="L2122" i="8"/>
  <c r="L2123" i="8"/>
  <c r="L2124" i="8"/>
  <c r="L2125" i="8"/>
  <c r="L2126" i="8"/>
  <c r="L2127" i="8"/>
  <c r="L2128" i="8"/>
  <c r="L2129" i="8"/>
  <c r="L2130" i="8"/>
  <c r="L2131" i="8"/>
  <c r="L2132" i="8"/>
  <c r="L2133" i="8"/>
  <c r="L2134" i="8"/>
  <c r="L2135" i="8"/>
  <c r="L2136" i="8"/>
  <c r="L2137" i="8"/>
  <c r="L2138" i="8"/>
  <c r="L2139" i="8"/>
  <c r="L2140" i="8"/>
  <c r="L2141" i="8"/>
  <c r="L2142" i="8"/>
  <c r="L2143" i="8"/>
  <c r="L2144" i="8"/>
  <c r="L2145" i="8"/>
  <c r="L2146" i="8"/>
  <c r="L2147" i="8"/>
  <c r="L2148" i="8"/>
  <c r="L2149" i="8"/>
  <c r="L2150" i="8"/>
  <c r="L2151" i="8"/>
  <c r="L2152" i="8"/>
  <c r="L2153" i="8"/>
  <c r="L2154" i="8"/>
  <c r="L2155" i="8"/>
  <c r="L2156" i="8"/>
  <c r="L2157" i="8"/>
  <c r="L2158" i="8"/>
  <c r="L2159" i="8"/>
  <c r="L2160" i="8"/>
  <c r="L2161" i="8"/>
  <c r="L2162" i="8"/>
  <c r="L2163" i="8"/>
  <c r="L2164" i="8"/>
  <c r="L2165" i="8"/>
  <c r="L2166" i="8"/>
  <c r="L2167" i="8"/>
  <c r="L2168" i="8"/>
  <c r="L2169" i="8"/>
  <c r="L2170" i="8"/>
  <c r="L2171" i="8"/>
  <c r="L2172" i="8"/>
  <c r="L2173" i="8"/>
  <c r="L2174" i="8"/>
  <c r="L2175" i="8"/>
  <c r="L2176" i="8"/>
  <c r="L2177" i="8"/>
  <c r="L2178" i="8"/>
  <c r="L2179" i="8"/>
  <c r="L2180" i="8"/>
  <c r="L2181" i="8"/>
  <c r="L2182" i="8"/>
  <c r="L2183" i="8"/>
  <c r="L2184" i="8"/>
  <c r="L2185" i="8"/>
  <c r="L2186" i="8"/>
  <c r="L2187" i="8"/>
  <c r="L2188" i="8"/>
  <c r="L2189" i="8"/>
  <c r="L2190" i="8"/>
  <c r="L2191" i="8"/>
  <c r="L2192" i="8"/>
  <c r="L2193" i="8"/>
  <c r="L2194" i="8"/>
  <c r="L2195" i="8"/>
  <c r="L2196" i="8"/>
  <c r="L2197" i="8"/>
  <c r="L2198" i="8"/>
  <c r="L2199" i="8"/>
  <c r="L2200" i="8"/>
  <c r="L2201" i="8"/>
  <c r="L2202" i="8"/>
  <c r="L2203" i="8"/>
  <c r="L2204" i="8"/>
  <c r="L2205" i="8"/>
  <c r="L2206" i="8"/>
  <c r="L2207" i="8"/>
  <c r="L2208" i="8"/>
  <c r="L2209" i="8"/>
  <c r="L2210" i="8"/>
  <c r="L2211" i="8"/>
  <c r="L2212" i="8"/>
  <c r="L2213" i="8"/>
  <c r="L2214" i="8"/>
  <c r="L2215" i="8"/>
  <c r="L2216" i="8"/>
  <c r="L2217" i="8"/>
  <c r="L2218" i="8"/>
  <c r="L2219" i="8"/>
  <c r="L2220" i="8"/>
  <c r="L2221" i="8"/>
  <c r="L2222" i="8"/>
  <c r="L2223" i="8"/>
  <c r="L2224" i="8"/>
  <c r="L2225" i="8"/>
  <c r="L2226" i="8"/>
  <c r="L2227" i="8"/>
  <c r="L2228" i="8"/>
  <c r="L2229" i="8"/>
  <c r="L2230" i="8"/>
  <c r="L2231" i="8"/>
  <c r="L2232" i="8"/>
  <c r="L2233" i="8"/>
  <c r="L2234" i="8"/>
  <c r="L2235" i="8"/>
  <c r="L2236" i="8"/>
  <c r="L2237" i="8"/>
  <c r="L2238" i="8"/>
  <c r="L2239" i="8"/>
  <c r="L2240" i="8"/>
  <c r="L2241" i="8"/>
  <c r="L2242" i="8"/>
  <c r="L2243" i="8"/>
  <c r="L2244" i="8"/>
  <c r="L2245" i="8"/>
  <c r="L2246" i="8"/>
  <c r="L2247" i="8"/>
  <c r="L2248" i="8"/>
  <c r="L2249" i="8"/>
  <c r="L2250" i="8"/>
  <c r="L2251" i="8"/>
  <c r="L2252" i="8"/>
  <c r="L2253" i="8"/>
  <c r="L2254" i="8"/>
  <c r="L2255" i="8"/>
  <c r="L2256" i="8"/>
  <c r="L2257" i="8"/>
  <c r="L2258" i="8"/>
  <c r="L2259" i="8"/>
  <c r="L2260" i="8"/>
  <c r="L2261" i="8"/>
  <c r="L2262" i="8"/>
  <c r="L2263" i="8"/>
  <c r="L2264" i="8"/>
  <c r="L2265" i="8"/>
  <c r="L2266" i="8"/>
  <c r="L2267" i="8"/>
  <c r="L2268" i="8"/>
  <c r="L2269" i="8"/>
  <c r="L2270" i="8"/>
  <c r="L2271" i="8"/>
  <c r="L2272" i="8"/>
  <c r="L2273" i="8"/>
  <c r="L2274" i="8"/>
  <c r="L2275" i="8"/>
  <c r="L2276" i="8"/>
  <c r="L2277" i="8"/>
  <c r="L2278" i="8"/>
  <c r="L2279" i="8"/>
  <c r="L2280" i="8"/>
  <c r="L2281" i="8"/>
  <c r="L2282" i="8"/>
  <c r="L2283" i="8"/>
  <c r="L2284" i="8"/>
  <c r="L2285" i="8"/>
  <c r="L2286" i="8"/>
  <c r="L2287" i="8"/>
  <c r="L2288" i="8"/>
  <c r="L2289" i="8"/>
  <c r="L2290" i="8"/>
  <c r="L2291" i="8"/>
  <c r="L2292" i="8"/>
  <c r="L2293" i="8"/>
  <c r="L2294" i="8"/>
  <c r="L2295" i="8"/>
  <c r="L2296" i="8"/>
  <c r="L2297" i="8"/>
  <c r="L2298" i="8"/>
  <c r="L2299" i="8"/>
  <c r="L2300" i="8"/>
  <c r="L2301" i="8"/>
  <c r="L2302" i="8"/>
  <c r="L2303" i="8"/>
  <c r="L2304" i="8"/>
  <c r="L2305" i="8"/>
  <c r="L2306" i="8"/>
  <c r="L2307" i="8"/>
  <c r="L2308" i="8"/>
  <c r="L2309" i="8"/>
  <c r="L2310" i="8"/>
  <c r="L2311" i="8"/>
  <c r="L2312" i="8"/>
  <c r="L2313" i="8"/>
  <c r="L2314" i="8"/>
  <c r="L2315" i="8"/>
  <c r="L2316" i="8"/>
  <c r="L2317" i="8"/>
  <c r="L2318" i="8"/>
  <c r="L2319" i="8"/>
  <c r="L2320" i="8"/>
  <c r="L2321" i="8"/>
  <c r="L2322" i="8"/>
  <c r="L2323" i="8"/>
  <c r="L2324" i="8"/>
  <c r="L2325" i="8"/>
  <c r="L2326" i="8"/>
  <c r="L2327" i="8"/>
  <c r="L2328" i="8"/>
  <c r="L2329" i="8"/>
  <c r="L2330" i="8"/>
  <c r="L2331" i="8"/>
  <c r="L2332" i="8"/>
  <c r="L2333" i="8"/>
  <c r="L2334" i="8"/>
  <c r="L2335" i="8"/>
  <c r="L2336" i="8"/>
  <c r="L2337" i="8"/>
  <c r="L2338" i="8"/>
  <c r="L2339" i="8"/>
  <c r="L2340" i="8"/>
  <c r="L2341" i="8"/>
  <c r="L2342" i="8"/>
  <c r="L2343" i="8"/>
  <c r="L2344" i="8"/>
  <c r="L2345" i="8"/>
  <c r="L2346" i="8"/>
  <c r="L2347" i="8"/>
  <c r="L2348" i="8"/>
  <c r="L2349" i="8"/>
  <c r="L2350" i="8"/>
  <c r="L2351" i="8"/>
  <c r="L2352" i="8"/>
  <c r="L2353" i="8"/>
  <c r="L2354" i="8"/>
  <c r="L2355" i="8"/>
  <c r="L2356" i="8"/>
  <c r="L2357" i="8"/>
  <c r="L2358" i="8"/>
  <c r="L2359" i="8"/>
  <c r="L2360" i="8"/>
  <c r="L2361" i="8"/>
  <c r="L2362" i="8"/>
  <c r="L2363" i="8"/>
  <c r="L2364" i="8"/>
  <c r="L2365" i="8"/>
  <c r="L2366" i="8"/>
  <c r="L2367" i="8"/>
  <c r="L2368" i="8"/>
  <c r="L2369" i="8"/>
  <c r="L2370" i="8"/>
  <c r="L2371" i="8"/>
  <c r="L2372" i="8"/>
  <c r="L2373" i="8"/>
  <c r="L2374" i="8"/>
  <c r="L2375" i="8"/>
  <c r="L2376" i="8"/>
  <c r="L2377" i="8"/>
  <c r="L2378" i="8"/>
  <c r="L2379" i="8"/>
  <c r="L2380" i="8"/>
  <c r="L2381" i="8"/>
  <c r="L2382" i="8"/>
  <c r="L2383" i="8"/>
  <c r="L2384" i="8"/>
  <c r="L2385" i="8"/>
  <c r="L2386" i="8"/>
  <c r="L2387" i="8"/>
  <c r="L2388" i="8"/>
  <c r="L2389" i="8"/>
  <c r="L2390" i="8"/>
  <c r="L2391" i="8"/>
  <c r="L2392" i="8"/>
  <c r="L2393" i="8"/>
  <c r="L2394" i="8"/>
  <c r="L2395" i="8"/>
  <c r="L2396" i="8"/>
  <c r="L2397" i="8"/>
  <c r="L2398" i="8"/>
  <c r="L2399" i="8"/>
  <c r="L2400" i="8"/>
  <c r="L2401" i="8"/>
  <c r="L2402" i="8"/>
  <c r="L2403" i="8"/>
  <c r="L2404" i="8"/>
  <c r="L2405" i="8"/>
  <c r="L2406" i="8"/>
  <c r="L2407" i="8"/>
  <c r="L2408" i="8"/>
  <c r="L2409" i="8"/>
  <c r="L2410" i="8"/>
  <c r="L2411" i="8"/>
  <c r="L2412" i="8"/>
  <c r="L2413" i="8"/>
  <c r="L2414" i="8"/>
  <c r="L2415" i="8"/>
  <c r="L2416" i="8"/>
  <c r="L2417" i="8"/>
  <c r="L2418" i="8"/>
  <c r="L2419" i="8"/>
  <c r="L2420" i="8"/>
  <c r="L2421" i="8"/>
  <c r="L2422" i="8"/>
  <c r="L2423" i="8"/>
  <c r="L2424" i="8"/>
  <c r="L2425" i="8"/>
  <c r="L2426" i="8"/>
  <c r="L2427" i="8"/>
  <c r="L2428" i="8"/>
  <c r="L2429" i="8"/>
  <c r="L2430" i="8"/>
  <c r="L2431" i="8"/>
  <c r="L2432" i="8"/>
  <c r="L2433" i="8"/>
  <c r="L2434" i="8"/>
  <c r="L2435" i="8"/>
  <c r="L2436" i="8"/>
  <c r="L2437" i="8"/>
  <c r="L2438" i="8"/>
  <c r="L2439" i="8"/>
  <c r="L2440" i="8"/>
  <c r="L2441" i="8"/>
  <c r="L2442" i="8"/>
  <c r="L2443" i="8"/>
  <c r="L2444" i="8"/>
  <c r="L2445" i="8"/>
  <c r="L2446" i="8"/>
  <c r="L2447" i="8"/>
  <c r="L2448" i="8"/>
  <c r="L2449" i="8"/>
  <c r="L2450" i="8"/>
  <c r="L2451" i="8"/>
  <c r="L2452" i="8"/>
  <c r="L2453" i="8"/>
  <c r="L2454" i="8"/>
  <c r="L2455" i="8"/>
  <c r="L2456" i="8"/>
  <c r="L2457" i="8"/>
  <c r="L2458" i="8"/>
  <c r="L2459" i="8"/>
  <c r="L2460" i="8"/>
  <c r="L2461" i="8"/>
  <c r="L2462" i="8"/>
  <c r="L2463" i="8"/>
  <c r="L2464" i="8"/>
  <c r="L2465" i="8"/>
  <c r="L2466" i="8"/>
  <c r="L2467" i="8"/>
  <c r="L2468" i="8"/>
  <c r="L2469" i="8"/>
  <c r="L2470" i="8"/>
  <c r="L2471" i="8"/>
  <c r="L2472" i="8"/>
  <c r="L2473" i="8"/>
  <c r="L2474" i="8"/>
  <c r="L2475" i="8"/>
  <c r="L2476" i="8"/>
  <c r="L2477" i="8"/>
  <c r="L2478" i="8"/>
  <c r="L2479" i="8"/>
  <c r="L2480" i="8"/>
  <c r="L2481" i="8"/>
  <c r="L2482" i="8"/>
  <c r="L2483" i="8"/>
  <c r="L2484" i="8"/>
  <c r="L2485" i="8"/>
  <c r="L2486" i="8"/>
  <c r="L2487" i="8"/>
  <c r="L2488" i="8"/>
  <c r="L2489" i="8"/>
  <c r="L2490" i="8"/>
  <c r="L2491" i="8"/>
  <c r="L2492" i="8"/>
  <c r="L2493" i="8"/>
  <c r="L2494" i="8"/>
  <c r="L2495" i="8"/>
  <c r="L2496" i="8"/>
  <c r="L2497" i="8"/>
  <c r="L2498" i="8"/>
  <c r="L2499" i="8"/>
  <c r="L2500" i="8"/>
  <c r="L2501" i="8"/>
  <c r="L2502" i="8"/>
  <c r="L2503" i="8"/>
  <c r="L2504" i="8"/>
  <c r="L2505" i="8"/>
  <c r="L2506" i="8"/>
  <c r="L2507" i="8"/>
  <c r="L2508" i="8"/>
  <c r="L2509" i="8"/>
  <c r="L2510" i="8"/>
  <c r="L2511" i="8"/>
  <c r="L2512" i="8"/>
  <c r="L2513" i="8"/>
  <c r="L2514" i="8"/>
  <c r="L2515" i="8"/>
  <c r="L2516" i="8"/>
  <c r="L2517" i="8"/>
  <c r="L2518" i="8"/>
  <c r="L2519" i="8"/>
  <c r="L2520" i="8"/>
  <c r="L2521" i="8"/>
  <c r="L2522" i="8"/>
  <c r="L2523" i="8"/>
  <c r="L2524" i="8"/>
  <c r="L2525" i="8"/>
  <c r="L2526" i="8"/>
  <c r="L2527" i="8"/>
  <c r="L2528" i="8"/>
  <c r="L2529" i="8"/>
  <c r="L2530" i="8"/>
  <c r="L2531" i="8"/>
  <c r="L2532" i="8"/>
  <c r="L2533" i="8"/>
  <c r="L2534" i="8"/>
  <c r="L2535" i="8"/>
  <c r="L2536" i="8"/>
  <c r="L2537" i="8"/>
  <c r="L2538" i="8"/>
  <c r="L2539" i="8"/>
  <c r="L2540" i="8"/>
  <c r="L2541" i="8"/>
  <c r="L2542" i="8"/>
  <c r="L2543" i="8"/>
  <c r="L2544" i="8"/>
  <c r="L2545" i="8"/>
  <c r="L2546" i="8"/>
  <c r="L2547" i="8"/>
  <c r="L2548" i="8"/>
  <c r="L2549" i="8"/>
  <c r="L2550" i="8"/>
  <c r="L2551" i="8"/>
  <c r="L2552" i="8"/>
  <c r="L2553" i="8"/>
  <c r="L2554" i="8"/>
  <c r="L2555" i="8"/>
  <c r="L2556" i="8"/>
  <c r="L2557" i="8"/>
  <c r="L2558" i="8"/>
  <c r="L2559" i="8"/>
  <c r="L2560" i="8"/>
  <c r="L2561" i="8"/>
  <c r="L2562" i="8"/>
  <c r="L2563" i="8"/>
  <c r="L2564" i="8"/>
  <c r="L2565" i="8"/>
  <c r="L2566" i="8"/>
  <c r="L2567" i="8"/>
  <c r="L2568" i="8"/>
  <c r="L2569" i="8"/>
  <c r="L2570" i="8"/>
  <c r="L2571" i="8"/>
  <c r="L2572" i="8"/>
  <c r="L2573" i="8"/>
  <c r="L2574" i="8"/>
  <c r="L2575" i="8"/>
  <c r="L2576" i="8"/>
  <c r="L2577" i="8"/>
  <c r="L2578" i="8"/>
  <c r="L2579" i="8"/>
  <c r="L2580" i="8"/>
  <c r="L2581" i="8"/>
  <c r="L2582" i="8"/>
  <c r="L2583" i="8"/>
  <c r="L2584" i="8"/>
  <c r="L2585" i="8"/>
  <c r="L2586" i="8"/>
  <c r="L2587" i="8"/>
  <c r="L2588" i="8"/>
  <c r="L2589" i="8"/>
  <c r="L2590" i="8"/>
  <c r="L2591" i="8"/>
  <c r="L2592" i="8"/>
  <c r="L2593" i="8"/>
  <c r="L2594" i="8"/>
  <c r="L2595" i="8"/>
  <c r="L2596" i="8"/>
  <c r="L2597" i="8"/>
  <c r="L2598" i="8"/>
  <c r="L2599" i="8"/>
  <c r="L2600" i="8"/>
  <c r="L2601" i="8"/>
  <c r="L2602" i="8"/>
  <c r="L2603" i="8"/>
  <c r="L2604" i="8"/>
  <c r="L2605" i="8"/>
  <c r="L2606" i="8"/>
  <c r="L2607" i="8"/>
  <c r="L2608" i="8"/>
  <c r="L2609" i="8"/>
  <c r="L2610" i="8"/>
  <c r="L2611" i="8"/>
  <c r="L2612" i="8"/>
  <c r="L2613" i="8"/>
  <c r="L2614" i="8"/>
  <c r="L2615" i="8"/>
  <c r="L2616" i="8"/>
  <c r="L2617" i="8"/>
  <c r="L2618" i="8"/>
  <c r="L2619" i="8"/>
  <c r="L2620" i="8"/>
  <c r="L2621" i="8"/>
  <c r="L2622" i="8"/>
  <c r="L2623" i="8"/>
  <c r="L2624" i="8"/>
  <c r="L2625" i="8"/>
  <c r="L2626" i="8"/>
  <c r="L2627" i="8"/>
  <c r="L2628" i="8"/>
  <c r="L2629" i="8"/>
  <c r="L2630" i="8"/>
  <c r="L2631" i="8"/>
  <c r="L2632" i="8"/>
  <c r="L2633" i="8"/>
  <c r="L2634" i="8"/>
  <c r="L2635" i="8"/>
  <c r="L2636" i="8"/>
  <c r="L2637" i="8"/>
  <c r="L2638" i="8"/>
  <c r="L2639" i="8"/>
  <c r="L2640" i="8"/>
  <c r="L2641" i="8"/>
  <c r="L2642" i="8"/>
  <c r="L2643" i="8"/>
  <c r="L2644" i="8"/>
  <c r="L2645" i="8"/>
  <c r="L2646" i="8"/>
  <c r="L2647" i="8"/>
  <c r="L2648" i="8"/>
  <c r="L2649" i="8"/>
  <c r="L2650" i="8"/>
  <c r="L2651" i="8"/>
  <c r="L2652" i="8"/>
  <c r="L2653" i="8"/>
  <c r="L2654" i="8"/>
  <c r="L2655" i="8"/>
  <c r="L2656" i="8"/>
  <c r="L2657" i="8"/>
  <c r="L2658" i="8"/>
  <c r="L2659" i="8"/>
  <c r="L2660" i="8"/>
  <c r="L2661" i="8"/>
  <c r="L2662" i="8"/>
  <c r="L2663" i="8"/>
  <c r="L2664" i="8"/>
  <c r="L2665" i="8"/>
  <c r="L2666" i="8"/>
  <c r="L2667" i="8"/>
  <c r="L2668" i="8"/>
  <c r="L2669" i="8"/>
  <c r="L2670" i="8"/>
  <c r="L2671" i="8"/>
  <c r="L2672" i="8"/>
  <c r="L2673" i="8"/>
  <c r="L2674" i="8"/>
  <c r="L2675" i="8"/>
  <c r="L2676" i="8"/>
  <c r="L2677" i="8"/>
  <c r="L2678" i="8"/>
  <c r="L2679" i="8"/>
  <c r="L2680" i="8"/>
  <c r="L2681" i="8"/>
  <c r="L2682" i="8"/>
  <c r="L2683" i="8"/>
  <c r="L2684" i="8"/>
  <c r="L2685" i="8"/>
  <c r="L2686" i="8"/>
  <c r="L2687" i="8"/>
  <c r="L2688" i="8"/>
  <c r="L2689" i="8"/>
  <c r="L2690" i="8"/>
  <c r="L2691" i="8"/>
  <c r="L2692" i="8"/>
  <c r="L2693" i="8"/>
  <c r="L2694" i="8"/>
  <c r="L2695" i="8"/>
  <c r="L2696" i="8"/>
  <c r="L2697" i="8"/>
  <c r="L2698" i="8"/>
  <c r="L2699" i="8"/>
  <c r="L2700" i="8"/>
  <c r="L2701" i="8"/>
  <c r="L2702" i="8"/>
  <c r="L2703" i="8"/>
  <c r="L2704" i="8"/>
  <c r="L2705" i="8"/>
  <c r="L2706" i="8"/>
  <c r="L2707" i="8"/>
  <c r="L2708" i="8"/>
  <c r="L2709" i="8"/>
  <c r="L2710" i="8"/>
  <c r="L2711" i="8"/>
  <c r="L2712" i="8"/>
  <c r="L2713" i="8"/>
  <c r="L2714" i="8"/>
  <c r="L2715" i="8"/>
  <c r="L2716" i="8"/>
  <c r="L2717" i="8"/>
  <c r="L2718" i="8"/>
  <c r="L2719" i="8"/>
  <c r="L2720" i="8"/>
  <c r="L2721" i="8"/>
  <c r="L2722" i="8"/>
  <c r="L2723" i="8"/>
  <c r="L2724" i="8"/>
  <c r="L2725" i="8"/>
  <c r="L2726" i="8"/>
  <c r="L2727" i="8"/>
  <c r="L2728" i="8"/>
  <c r="L2729" i="8"/>
  <c r="L2730" i="8"/>
  <c r="L2731" i="8"/>
  <c r="L2732" i="8"/>
  <c r="L2733" i="8"/>
  <c r="L2734" i="8"/>
  <c r="L2735" i="8"/>
  <c r="L2736" i="8"/>
  <c r="L2737" i="8"/>
  <c r="L2738" i="8"/>
  <c r="L2739" i="8"/>
  <c r="L2740" i="8"/>
  <c r="L2741" i="8"/>
  <c r="L2742" i="8"/>
  <c r="L2743" i="8"/>
  <c r="L2744" i="8"/>
  <c r="L2745" i="8"/>
  <c r="L2746" i="8"/>
  <c r="L2747" i="8"/>
  <c r="L2748" i="8"/>
  <c r="L2749" i="8"/>
  <c r="L2750" i="8"/>
  <c r="L2751" i="8"/>
  <c r="L2752" i="8"/>
  <c r="L2753" i="8"/>
  <c r="L2754" i="8"/>
  <c r="L2755" i="8"/>
  <c r="L2756" i="8"/>
  <c r="L2757" i="8"/>
  <c r="L2758" i="8"/>
  <c r="L2759" i="8"/>
  <c r="L2760" i="8"/>
  <c r="L2761" i="8"/>
  <c r="L2762" i="8"/>
  <c r="L2763" i="8"/>
  <c r="L2764" i="8"/>
  <c r="L2765" i="8"/>
  <c r="L2766" i="8"/>
  <c r="L2767" i="8"/>
  <c r="L2768" i="8"/>
  <c r="L2769" i="8"/>
  <c r="L2770" i="8"/>
  <c r="L2771" i="8"/>
  <c r="L2772" i="8"/>
  <c r="L2773" i="8"/>
  <c r="L2774" i="8"/>
  <c r="L2775" i="8"/>
  <c r="L2776" i="8"/>
  <c r="L2777" i="8"/>
  <c r="L2778" i="8"/>
  <c r="L2779" i="8"/>
  <c r="L2780" i="8"/>
  <c r="L2781" i="8"/>
  <c r="L2782" i="8"/>
  <c r="L2783" i="8"/>
  <c r="L2784" i="8"/>
  <c r="L2785" i="8"/>
  <c r="L2786" i="8"/>
  <c r="L2787" i="8"/>
  <c r="L2788" i="8"/>
  <c r="L2789" i="8"/>
  <c r="L2790" i="8"/>
  <c r="L2791" i="8"/>
  <c r="L2792" i="8"/>
  <c r="L2793" i="8"/>
  <c r="L2794" i="8"/>
  <c r="L2795" i="8"/>
  <c r="L2796" i="8"/>
  <c r="L2797" i="8"/>
  <c r="L2798" i="8"/>
  <c r="L2799" i="8"/>
  <c r="L2800" i="8"/>
  <c r="L2801" i="8"/>
  <c r="L2802" i="8"/>
  <c r="L2803" i="8"/>
  <c r="L2804" i="8"/>
  <c r="L2805" i="8"/>
  <c r="L2806" i="8"/>
  <c r="L2807" i="8"/>
  <c r="L2808" i="8"/>
  <c r="L2809" i="8"/>
  <c r="L2810" i="8"/>
  <c r="L2811" i="8"/>
  <c r="L2812" i="8"/>
  <c r="L2813" i="8"/>
  <c r="L2814" i="8"/>
  <c r="L2815" i="8"/>
  <c r="L2816" i="8"/>
  <c r="L2817" i="8"/>
  <c r="L2818" i="8"/>
  <c r="L2819" i="8"/>
  <c r="L2820" i="8"/>
  <c r="L2821" i="8"/>
  <c r="L2822" i="8"/>
  <c r="L2823" i="8"/>
  <c r="L2824" i="8"/>
  <c r="L2825" i="8"/>
  <c r="L2826" i="8"/>
  <c r="L2827" i="8"/>
  <c r="L2828" i="8"/>
  <c r="L2829" i="8"/>
  <c r="L2830" i="8"/>
  <c r="L2831" i="8"/>
  <c r="L2832" i="8"/>
  <c r="L2833" i="8"/>
  <c r="L2834" i="8"/>
  <c r="L2835" i="8"/>
  <c r="L2836" i="8"/>
  <c r="L2837" i="8"/>
  <c r="L2838" i="8"/>
  <c r="L2839" i="8"/>
  <c r="L2840" i="8"/>
  <c r="L2841" i="8"/>
  <c r="L2842" i="8"/>
  <c r="L2843" i="8"/>
  <c r="L2844" i="8"/>
  <c r="L2845" i="8"/>
  <c r="L2846" i="8"/>
  <c r="L2847" i="8"/>
  <c r="L2848" i="8"/>
  <c r="L2849" i="8"/>
  <c r="L2850" i="8"/>
  <c r="L2851" i="8"/>
  <c r="L2852" i="8"/>
  <c r="L2853" i="8"/>
  <c r="L2854" i="8"/>
  <c r="L2855" i="8"/>
  <c r="L2856" i="8"/>
  <c r="L2857" i="8"/>
  <c r="L2858" i="8"/>
  <c r="L2859" i="8"/>
  <c r="L2860" i="8"/>
  <c r="L2861" i="8"/>
  <c r="L2862" i="8"/>
  <c r="L2863" i="8"/>
  <c r="L2864" i="8"/>
  <c r="L2865" i="8"/>
  <c r="L2866" i="8"/>
  <c r="L2867" i="8"/>
  <c r="L2868" i="8"/>
  <c r="L2869" i="8"/>
  <c r="L2870" i="8"/>
  <c r="L2871" i="8"/>
  <c r="L2872" i="8"/>
  <c r="L2873" i="8"/>
  <c r="L2874" i="8"/>
  <c r="L2875" i="8"/>
  <c r="L2876" i="8"/>
  <c r="L2877" i="8"/>
  <c r="L2878" i="8"/>
  <c r="L2879" i="8"/>
  <c r="L2880" i="8"/>
  <c r="L2881" i="8"/>
  <c r="L2882" i="8"/>
  <c r="L2883" i="8"/>
  <c r="L2884" i="8"/>
  <c r="L2885" i="8"/>
  <c r="L2886" i="8"/>
  <c r="L2887" i="8"/>
  <c r="L2888" i="8"/>
  <c r="L2889" i="8"/>
  <c r="L2890" i="8"/>
  <c r="L2891" i="8"/>
  <c r="L2892" i="8"/>
  <c r="L2893" i="8"/>
  <c r="L2894" i="8"/>
  <c r="L2895" i="8"/>
  <c r="L2896" i="8"/>
  <c r="L2897" i="8"/>
  <c r="L2898" i="8"/>
  <c r="L2899" i="8"/>
  <c r="L2900" i="8"/>
  <c r="L2901" i="8"/>
  <c r="L2902" i="8"/>
  <c r="L2903" i="8"/>
  <c r="L2904" i="8"/>
  <c r="L2905" i="8"/>
  <c r="L2906" i="8"/>
  <c r="L2907" i="8"/>
  <c r="L2908" i="8"/>
  <c r="L2909" i="8"/>
  <c r="L2910" i="8"/>
  <c r="L2911" i="8"/>
  <c r="L2912" i="8"/>
  <c r="L2913" i="8"/>
  <c r="L2914" i="8"/>
  <c r="L2915" i="8"/>
  <c r="L2916" i="8"/>
  <c r="L2917" i="8"/>
  <c r="L2918" i="8"/>
  <c r="L2919" i="8"/>
  <c r="L2920" i="8"/>
  <c r="L2921" i="8"/>
  <c r="L2922" i="8"/>
  <c r="L2923" i="8"/>
  <c r="L2924" i="8"/>
  <c r="L2925" i="8"/>
  <c r="L2926" i="8"/>
  <c r="L2927" i="8"/>
  <c r="L2928" i="8"/>
  <c r="L2929" i="8"/>
  <c r="L2930" i="8"/>
  <c r="L2931" i="8"/>
  <c r="L2932" i="8"/>
  <c r="L2933" i="8"/>
  <c r="L2934" i="8"/>
  <c r="L2935" i="8"/>
  <c r="L2936" i="8"/>
  <c r="L2937" i="8"/>
  <c r="L2938" i="8"/>
  <c r="L2939" i="8"/>
  <c r="L2940" i="8"/>
  <c r="L2941" i="8"/>
  <c r="L2942" i="8"/>
  <c r="L2943" i="8"/>
  <c r="L2944" i="8"/>
  <c r="L2945" i="8"/>
  <c r="L2946" i="8"/>
  <c r="L2947" i="8"/>
  <c r="L2948" i="8"/>
  <c r="L2949" i="8"/>
  <c r="L2950" i="8"/>
  <c r="L2951" i="8"/>
  <c r="L2952" i="8"/>
  <c r="L2953" i="8"/>
  <c r="L2954" i="8"/>
  <c r="L2955" i="8"/>
  <c r="L2956" i="8"/>
  <c r="L2957" i="8"/>
  <c r="L2958" i="8"/>
  <c r="L2959" i="8"/>
  <c r="L2960" i="8"/>
  <c r="L2961" i="8"/>
  <c r="L2962" i="8"/>
  <c r="L2963" i="8"/>
  <c r="L2964" i="8"/>
  <c r="L2965" i="8"/>
  <c r="L2966" i="8"/>
  <c r="L2967" i="8"/>
  <c r="L2968" i="8"/>
  <c r="L2969" i="8"/>
  <c r="L2970" i="8"/>
  <c r="L2971" i="8"/>
  <c r="L2972" i="8"/>
  <c r="L2973" i="8"/>
  <c r="L2974" i="8"/>
  <c r="L2975" i="8"/>
  <c r="L2976" i="8"/>
  <c r="L2977" i="8"/>
  <c r="L2978" i="8"/>
  <c r="L2979" i="8"/>
  <c r="L2980" i="8"/>
  <c r="L2981" i="8"/>
  <c r="L2982" i="8"/>
  <c r="L2983" i="8"/>
  <c r="L2984" i="8"/>
  <c r="L2985" i="8"/>
  <c r="L2986" i="8"/>
  <c r="L2987" i="8"/>
  <c r="L2988" i="8"/>
  <c r="L2989" i="8"/>
  <c r="L2990" i="8"/>
  <c r="L2991" i="8"/>
  <c r="L2992" i="8"/>
  <c r="L2993" i="8"/>
  <c r="L2994" i="8"/>
  <c r="L2995" i="8"/>
  <c r="L2996" i="8"/>
  <c r="L2997" i="8"/>
  <c r="L2998" i="8"/>
  <c r="L2999" i="8"/>
  <c r="L3000" i="8"/>
  <c r="L3001" i="8"/>
  <c r="L3002" i="8"/>
  <c r="L3003" i="8"/>
  <c r="L3004" i="8"/>
  <c r="L3005" i="8"/>
  <c r="L3006" i="8"/>
  <c r="L3007" i="8"/>
  <c r="L3008" i="8"/>
  <c r="L3009" i="8"/>
  <c r="L3010" i="8"/>
  <c r="L3011" i="8"/>
  <c r="L3012" i="8"/>
  <c r="L3013" i="8"/>
  <c r="L3014" i="8"/>
  <c r="L3015" i="8"/>
  <c r="L3016" i="8"/>
  <c r="L3017" i="8"/>
  <c r="L3018" i="8"/>
  <c r="L3019" i="8"/>
  <c r="L3020" i="8"/>
  <c r="L3021" i="8"/>
  <c r="L3022" i="8"/>
  <c r="L3023" i="8"/>
  <c r="L3024" i="8"/>
  <c r="L3025" i="8"/>
  <c r="L3026" i="8"/>
  <c r="L3027" i="8"/>
  <c r="L3028" i="8"/>
  <c r="L3029" i="8"/>
  <c r="L3030" i="8"/>
  <c r="L3031" i="8"/>
  <c r="L3032" i="8"/>
  <c r="L3033" i="8"/>
  <c r="L3034" i="8"/>
  <c r="L3035" i="8"/>
  <c r="L3036" i="8"/>
  <c r="L3037" i="8"/>
  <c r="L3038" i="8"/>
  <c r="L3039" i="8"/>
  <c r="L3040" i="8"/>
  <c r="L3041" i="8"/>
  <c r="L3042" i="8"/>
  <c r="L3043" i="8"/>
  <c r="L3044" i="8"/>
  <c r="L3045" i="8"/>
  <c r="L3046" i="8"/>
  <c r="L3047" i="8"/>
  <c r="L3048" i="8"/>
  <c r="L3049" i="8"/>
  <c r="L3050" i="8"/>
  <c r="L3051" i="8"/>
  <c r="L3052" i="8"/>
  <c r="L3053" i="8"/>
  <c r="L3054" i="8"/>
  <c r="L3055" i="8"/>
  <c r="L3056" i="8"/>
  <c r="L3057" i="8"/>
  <c r="L3058" i="8"/>
  <c r="L3059" i="8"/>
  <c r="L3060" i="8"/>
  <c r="L3061" i="8"/>
  <c r="L3062" i="8"/>
  <c r="L3063" i="8"/>
  <c r="L3064" i="8"/>
  <c r="L3065" i="8"/>
  <c r="L3066" i="8"/>
  <c r="L3067" i="8"/>
  <c r="L3068" i="8"/>
  <c r="L3069" i="8"/>
  <c r="L3070" i="8"/>
  <c r="L3071" i="8"/>
  <c r="L3072" i="8"/>
  <c r="L3073" i="8"/>
  <c r="L3074" i="8"/>
  <c r="L3075" i="8"/>
  <c r="L3076" i="8"/>
  <c r="L3077" i="8"/>
  <c r="L3078" i="8"/>
  <c r="L3079" i="8"/>
  <c r="L3080" i="8"/>
  <c r="L3081" i="8"/>
  <c r="L3082" i="8"/>
  <c r="L3083" i="8"/>
  <c r="L3084" i="8"/>
  <c r="L3085" i="8"/>
  <c r="L3086" i="8"/>
  <c r="L3087" i="8"/>
  <c r="L3088" i="8"/>
  <c r="L3089" i="8"/>
  <c r="L3090" i="8"/>
  <c r="L3091" i="8"/>
  <c r="L3092" i="8"/>
  <c r="L3093" i="8"/>
  <c r="L3094" i="8"/>
  <c r="L3095" i="8"/>
  <c r="L3096" i="8"/>
  <c r="L3097" i="8"/>
  <c r="L3098" i="8"/>
  <c r="L3099" i="8"/>
  <c r="L3100" i="8"/>
  <c r="L3101" i="8"/>
  <c r="L3102" i="8"/>
  <c r="L3103" i="8"/>
  <c r="L3104" i="8"/>
  <c r="L3105" i="8"/>
  <c r="L3106" i="8"/>
  <c r="L3107" i="8"/>
  <c r="L3108" i="8"/>
  <c r="L3109" i="8"/>
  <c r="L3110" i="8"/>
  <c r="L3111" i="8"/>
  <c r="L3112" i="8"/>
  <c r="L3113" i="8"/>
  <c r="L3114" i="8"/>
  <c r="L3115" i="8"/>
  <c r="L3116" i="8"/>
  <c r="L3117" i="8"/>
  <c r="L3118" i="8"/>
  <c r="L3119" i="8"/>
  <c r="L3120" i="8"/>
  <c r="L3121" i="8"/>
  <c r="L3122" i="8"/>
  <c r="L3123" i="8"/>
  <c r="L3124" i="8"/>
  <c r="L3125" i="8"/>
  <c r="L3126" i="8"/>
  <c r="L3127" i="8"/>
  <c r="L3128" i="8"/>
  <c r="L3129" i="8"/>
  <c r="L3130" i="8"/>
  <c r="L3131" i="8"/>
  <c r="L3132" i="8"/>
  <c r="L3133" i="8"/>
  <c r="L3134" i="8"/>
  <c r="L3135" i="8"/>
  <c r="L3136" i="8"/>
  <c r="L3137" i="8"/>
  <c r="L3138" i="8"/>
  <c r="L3139" i="8"/>
  <c r="L3140" i="8"/>
  <c r="L3141" i="8"/>
  <c r="L3142" i="8"/>
  <c r="L3143" i="8"/>
  <c r="L3144" i="8"/>
  <c r="L3145" i="8"/>
  <c r="L3146" i="8"/>
  <c r="L3147" i="8"/>
  <c r="L3148" i="8"/>
  <c r="L3149" i="8"/>
  <c r="L3150" i="8"/>
  <c r="L3151" i="8"/>
  <c r="L3152" i="8"/>
  <c r="L3153" i="8"/>
  <c r="L3154" i="8"/>
  <c r="L3155" i="8"/>
  <c r="L3156" i="8"/>
  <c r="L3157" i="8"/>
  <c r="L3158" i="8"/>
  <c r="L3159" i="8"/>
  <c r="L3160" i="8"/>
  <c r="L3161" i="8"/>
  <c r="L3162" i="8"/>
  <c r="L3163" i="8"/>
  <c r="L3164" i="8"/>
  <c r="L3165" i="8"/>
  <c r="L3166" i="8"/>
  <c r="L3167" i="8"/>
  <c r="L3168" i="8"/>
  <c r="L3169" i="8"/>
  <c r="L3170" i="8"/>
  <c r="L3171" i="8"/>
  <c r="L3172" i="8"/>
  <c r="L3173" i="8"/>
  <c r="L3174" i="8"/>
  <c r="L3175" i="8"/>
  <c r="L3176" i="8"/>
  <c r="L3177" i="8"/>
  <c r="L3178" i="8"/>
  <c r="L3179" i="8"/>
  <c r="L3180" i="8"/>
  <c r="L3181" i="8"/>
  <c r="L3182" i="8"/>
  <c r="L3183" i="8"/>
  <c r="L3184" i="8"/>
  <c r="L3185" i="8"/>
  <c r="L3186" i="8"/>
  <c r="L3187" i="8"/>
  <c r="L3188" i="8"/>
  <c r="L3189" i="8"/>
  <c r="L3190" i="8"/>
  <c r="L3191" i="8"/>
  <c r="L3192" i="8"/>
  <c r="L3193" i="8"/>
  <c r="L3194" i="8"/>
  <c r="L3195" i="8"/>
  <c r="L3196" i="8"/>
  <c r="L3197" i="8"/>
  <c r="L3198" i="8"/>
  <c r="L3199" i="8"/>
  <c r="L3200" i="8"/>
  <c r="L3201" i="8"/>
  <c r="L3202" i="8"/>
  <c r="L3203" i="8"/>
  <c r="L3204" i="8"/>
  <c r="L3205" i="8"/>
  <c r="L3206" i="8"/>
  <c r="L3207" i="8"/>
  <c r="L3208" i="8"/>
  <c r="L3209" i="8"/>
  <c r="L3210" i="8"/>
  <c r="L3211" i="8"/>
  <c r="L3212" i="8"/>
  <c r="L3213" i="8"/>
  <c r="L3214" i="8"/>
  <c r="L3215" i="8"/>
  <c r="L3216" i="8"/>
  <c r="L3217" i="8"/>
  <c r="L3218" i="8"/>
  <c r="L3219" i="8"/>
  <c r="L3220" i="8"/>
  <c r="L3221" i="8"/>
  <c r="L3222" i="8"/>
  <c r="L3223" i="8"/>
  <c r="L3224" i="8"/>
  <c r="L3225" i="8"/>
  <c r="L3226" i="8"/>
  <c r="L3227" i="8"/>
  <c r="L3228" i="8"/>
  <c r="L3229" i="8"/>
  <c r="L3230" i="8"/>
  <c r="L3231" i="8"/>
  <c r="L3232" i="8"/>
  <c r="L3233" i="8"/>
  <c r="L3234" i="8"/>
  <c r="L3235" i="8"/>
  <c r="L3236" i="8"/>
  <c r="L3237" i="8"/>
  <c r="L3238" i="8"/>
  <c r="L3239" i="8"/>
  <c r="L3240" i="8"/>
  <c r="L3241" i="8"/>
  <c r="L3242" i="8"/>
  <c r="L3243" i="8"/>
  <c r="L3244" i="8"/>
  <c r="L3245" i="8"/>
  <c r="L3246" i="8"/>
  <c r="L3247" i="8"/>
  <c r="L3248" i="8"/>
  <c r="L3249" i="8"/>
  <c r="L3250" i="8"/>
  <c r="L3251" i="8"/>
  <c r="L3252" i="8"/>
  <c r="L3253" i="8"/>
  <c r="L3254" i="8"/>
  <c r="L3255" i="8"/>
  <c r="L3256" i="8"/>
  <c r="L3257" i="8"/>
  <c r="L3258" i="8"/>
  <c r="L3259" i="8"/>
  <c r="L3260" i="8"/>
  <c r="L3261" i="8"/>
  <c r="L3262" i="8"/>
  <c r="L3263" i="8"/>
  <c r="L3264" i="8"/>
  <c r="L3265" i="8"/>
  <c r="L3266" i="8"/>
  <c r="L3267" i="8"/>
  <c r="L3268" i="8"/>
  <c r="L3269" i="8"/>
  <c r="L3270" i="8"/>
  <c r="L3271" i="8"/>
  <c r="L3272" i="8"/>
  <c r="L3273" i="8"/>
  <c r="L3274" i="8"/>
  <c r="L3275" i="8"/>
  <c r="L3276" i="8"/>
  <c r="L3277" i="8"/>
  <c r="L3278" i="8"/>
  <c r="L3279" i="8"/>
  <c r="L3280" i="8"/>
  <c r="L3281" i="8"/>
  <c r="L3282" i="8"/>
  <c r="L3283" i="8"/>
  <c r="L3284" i="8"/>
  <c r="L3285" i="8"/>
  <c r="L3286" i="8"/>
  <c r="L3287" i="8"/>
  <c r="L3288" i="8"/>
  <c r="L3289" i="8"/>
  <c r="L3290" i="8"/>
  <c r="L3291" i="8"/>
  <c r="L3292" i="8"/>
  <c r="L3293" i="8"/>
  <c r="L3294" i="8"/>
  <c r="L3295" i="8"/>
  <c r="L3296" i="8"/>
  <c r="L3297" i="8"/>
  <c r="L3298" i="8"/>
  <c r="L3299" i="8"/>
  <c r="L3300" i="8"/>
  <c r="L3301" i="8"/>
  <c r="L3302" i="8"/>
  <c r="L3303" i="8"/>
  <c r="L3304" i="8"/>
  <c r="L3305" i="8"/>
  <c r="L3306" i="8"/>
  <c r="L3307" i="8"/>
  <c r="L3308" i="8"/>
  <c r="L3309" i="8"/>
  <c r="L3310" i="8"/>
  <c r="L3311" i="8"/>
  <c r="L3312" i="8"/>
  <c r="L3313" i="8"/>
  <c r="L3314" i="8"/>
  <c r="L3315" i="8"/>
  <c r="L3316" i="8"/>
  <c r="L3317" i="8"/>
  <c r="L3318" i="8"/>
  <c r="L3319" i="8"/>
  <c r="L3320" i="8"/>
  <c r="L3321" i="8"/>
  <c r="L3322" i="8"/>
  <c r="L3323" i="8"/>
  <c r="L3324" i="8"/>
  <c r="L3325" i="8"/>
  <c r="L3326" i="8"/>
  <c r="L3327" i="8"/>
  <c r="L3328" i="8"/>
  <c r="L3329" i="8"/>
  <c r="L3330" i="8"/>
  <c r="L3331" i="8"/>
  <c r="L3332" i="8"/>
  <c r="L3333" i="8"/>
  <c r="L3334" i="8"/>
  <c r="L3335" i="8"/>
  <c r="L3336" i="8"/>
  <c r="L3337" i="8"/>
  <c r="L3338" i="8"/>
  <c r="L3339" i="8"/>
  <c r="L3340" i="8"/>
  <c r="L3341" i="8"/>
  <c r="L3342" i="8"/>
  <c r="L3343" i="8"/>
  <c r="L3344" i="8"/>
  <c r="L3345" i="8"/>
  <c r="L3346" i="8"/>
  <c r="L3347" i="8"/>
  <c r="L3348" i="8"/>
  <c r="L3349" i="8"/>
  <c r="L3350" i="8"/>
  <c r="L3351" i="8"/>
  <c r="L3352" i="8"/>
  <c r="L3353" i="8"/>
  <c r="L3354" i="8"/>
  <c r="L3355" i="8"/>
  <c r="L3356" i="8"/>
  <c r="L3357" i="8"/>
  <c r="L3358" i="8"/>
  <c r="L3359" i="8"/>
  <c r="L3360" i="8"/>
  <c r="L3361" i="8"/>
  <c r="L3362" i="8"/>
  <c r="L3363" i="8"/>
  <c r="L3364" i="8"/>
  <c r="L3365" i="8"/>
  <c r="L3366" i="8"/>
  <c r="L3367" i="8"/>
  <c r="L3368" i="8"/>
  <c r="L3369" i="8"/>
  <c r="L3370" i="8"/>
  <c r="L3371" i="8"/>
  <c r="L3372" i="8"/>
  <c r="L3373" i="8"/>
  <c r="L3374" i="8"/>
  <c r="L3375" i="8"/>
  <c r="L3376" i="8"/>
  <c r="L3377" i="8"/>
  <c r="L3378" i="8"/>
  <c r="L3379" i="8"/>
  <c r="L3380" i="8"/>
  <c r="L3381" i="8"/>
  <c r="L3382" i="8"/>
  <c r="L3383" i="8"/>
  <c r="L3384" i="8"/>
  <c r="L3385" i="8"/>
  <c r="L3386" i="8"/>
  <c r="L3387" i="8"/>
  <c r="L3388" i="8"/>
  <c r="L3389" i="8"/>
  <c r="L3390" i="8"/>
  <c r="L3391" i="8"/>
  <c r="L3392" i="8"/>
  <c r="L3393" i="8"/>
  <c r="L3394" i="8"/>
  <c r="L3395" i="8"/>
  <c r="L3396" i="8"/>
  <c r="L3397" i="8"/>
  <c r="L3398" i="8"/>
  <c r="L3399" i="8"/>
  <c r="L3400" i="8"/>
  <c r="L3401" i="8"/>
  <c r="L3402" i="8"/>
  <c r="L3403" i="8"/>
  <c r="L3404" i="8"/>
  <c r="L3405" i="8"/>
  <c r="L3406" i="8"/>
  <c r="L3407" i="8"/>
  <c r="L3408" i="8"/>
  <c r="L3409" i="8"/>
  <c r="L3410" i="8"/>
  <c r="L3411" i="8"/>
  <c r="L3412" i="8"/>
  <c r="L3413" i="8"/>
  <c r="L3414" i="8"/>
  <c r="L3415" i="8"/>
  <c r="L3416" i="8"/>
  <c r="L3417" i="8"/>
  <c r="L3418" i="8"/>
  <c r="L3419" i="8"/>
  <c r="L3420" i="8"/>
  <c r="L3421" i="8"/>
  <c r="L3422" i="8"/>
  <c r="L3423" i="8"/>
  <c r="L3424" i="8"/>
  <c r="L3425" i="8"/>
  <c r="L3426" i="8"/>
  <c r="L3427" i="8"/>
  <c r="L3428" i="8"/>
  <c r="L3429" i="8"/>
  <c r="L3430" i="8"/>
  <c r="L3431" i="8"/>
  <c r="L3432" i="8"/>
  <c r="L3433" i="8"/>
  <c r="L3434" i="8"/>
  <c r="L3435" i="8"/>
  <c r="L3436" i="8"/>
  <c r="L3437" i="8"/>
  <c r="L3438" i="8"/>
  <c r="L3439" i="8"/>
  <c r="L3440" i="8"/>
  <c r="L3441" i="8"/>
  <c r="L3442" i="8"/>
  <c r="L3443" i="8"/>
  <c r="L3444" i="8"/>
  <c r="L3445" i="8"/>
  <c r="L3446" i="8"/>
  <c r="L3447" i="8"/>
  <c r="L3448" i="8"/>
  <c r="L3449" i="8"/>
  <c r="L3450" i="8"/>
  <c r="L3451" i="8"/>
  <c r="L3452" i="8"/>
  <c r="L3453" i="8"/>
  <c r="L3454" i="8"/>
  <c r="L3455" i="8"/>
  <c r="L3456" i="8"/>
  <c r="L3457" i="8"/>
  <c r="L3458" i="8"/>
  <c r="L3459" i="8"/>
  <c r="L3460" i="8"/>
  <c r="L3461" i="8"/>
  <c r="L3462" i="8"/>
  <c r="L3463" i="8"/>
  <c r="L3464" i="8"/>
  <c r="L3465" i="8"/>
  <c r="L3466" i="8"/>
  <c r="L3467" i="8"/>
  <c r="L3468" i="8"/>
  <c r="L3469" i="8"/>
  <c r="L3470" i="8"/>
  <c r="L3471" i="8"/>
  <c r="L3472" i="8"/>
  <c r="L3473" i="8"/>
  <c r="L3474" i="8"/>
  <c r="L3475" i="8"/>
  <c r="L3476" i="8"/>
  <c r="L3477" i="8"/>
  <c r="L3478" i="8"/>
  <c r="L3479" i="8"/>
  <c r="L3480" i="8"/>
  <c r="L3481" i="8"/>
  <c r="L3482" i="8"/>
  <c r="L3483" i="8"/>
  <c r="L3484" i="8"/>
  <c r="L3485" i="8"/>
  <c r="L3486" i="8"/>
  <c r="L3487" i="8"/>
  <c r="L3488" i="8"/>
  <c r="L3489" i="8"/>
  <c r="L3490" i="8"/>
  <c r="L3491" i="8"/>
  <c r="L3492" i="8"/>
  <c r="L3493" i="8"/>
  <c r="L3494" i="8"/>
  <c r="L3495" i="8"/>
  <c r="L3496" i="8"/>
  <c r="L3497" i="8"/>
  <c r="L3498" i="8"/>
  <c r="L3499" i="8"/>
  <c r="L3500" i="8"/>
  <c r="L3501" i="8"/>
  <c r="L3502" i="8"/>
  <c r="L3503" i="8"/>
  <c r="L3504" i="8"/>
  <c r="L3505" i="8"/>
  <c r="L3506" i="8"/>
  <c r="L3507" i="8"/>
  <c r="L3508" i="8"/>
  <c r="L3509" i="8"/>
  <c r="L3510" i="8"/>
  <c r="L3511" i="8"/>
  <c r="L3512" i="8"/>
  <c r="L3513" i="8"/>
  <c r="L3514" i="8"/>
  <c r="L3515" i="8"/>
  <c r="L3516" i="8"/>
  <c r="L3517" i="8"/>
  <c r="L3518" i="8"/>
  <c r="L3519" i="8"/>
  <c r="L3520" i="8"/>
  <c r="L3521" i="8"/>
  <c r="L3522" i="8"/>
  <c r="L3523" i="8"/>
  <c r="L3524" i="8"/>
  <c r="L3525" i="8"/>
  <c r="L3526" i="8"/>
  <c r="L3527" i="8"/>
  <c r="L3528" i="8"/>
  <c r="L3529" i="8"/>
  <c r="L3530" i="8"/>
  <c r="L3531" i="8"/>
  <c r="L3532" i="8"/>
  <c r="L3533" i="8"/>
  <c r="L3534" i="8"/>
  <c r="L3535" i="8"/>
  <c r="L3536" i="8"/>
  <c r="L3537" i="8"/>
  <c r="L3538" i="8"/>
  <c r="L3539" i="8"/>
  <c r="L3540" i="8"/>
  <c r="L3541" i="8"/>
  <c r="L3542" i="8"/>
  <c r="L3543" i="8"/>
  <c r="L3544" i="8"/>
  <c r="L3545" i="8"/>
  <c r="L3546" i="8"/>
  <c r="L3547" i="8"/>
  <c r="L3548" i="8"/>
  <c r="L3549" i="8"/>
  <c r="L3550" i="8"/>
  <c r="L3551" i="8"/>
  <c r="L3552" i="8"/>
  <c r="L3553" i="8"/>
  <c r="L3554" i="8"/>
  <c r="L3555" i="8"/>
  <c r="L3556" i="8"/>
  <c r="L3557" i="8"/>
  <c r="L3558" i="8"/>
  <c r="L3559" i="8"/>
  <c r="L3560" i="8"/>
  <c r="L3561" i="8"/>
  <c r="L3562" i="8"/>
  <c r="L3563" i="8"/>
  <c r="L3564" i="8"/>
  <c r="L3565" i="8"/>
  <c r="L3566" i="8"/>
  <c r="L3567" i="8"/>
  <c r="L3568" i="8"/>
  <c r="L3569" i="8"/>
  <c r="L3570" i="8"/>
  <c r="L3571" i="8"/>
  <c r="L3572" i="8"/>
  <c r="L3573" i="8"/>
  <c r="L3574" i="8"/>
  <c r="L3575" i="8"/>
  <c r="L3576" i="8"/>
  <c r="L3577" i="8"/>
  <c r="L3578" i="8"/>
  <c r="L3579" i="8"/>
  <c r="L3580" i="8"/>
  <c r="L3581" i="8"/>
  <c r="L3582" i="8"/>
  <c r="L3583" i="8"/>
  <c r="L3584" i="8"/>
  <c r="L3585" i="8"/>
  <c r="L3586" i="8"/>
  <c r="L3587" i="8"/>
  <c r="L3588" i="8"/>
  <c r="L3589" i="8"/>
  <c r="L3590" i="8"/>
  <c r="L3591" i="8"/>
  <c r="L3592" i="8"/>
  <c r="L3593" i="8"/>
  <c r="L3594" i="8"/>
  <c r="L3595" i="8"/>
  <c r="L3596" i="8"/>
  <c r="L3597" i="8"/>
  <c r="L3598" i="8"/>
  <c r="L3599" i="8"/>
  <c r="L3600" i="8"/>
  <c r="L3601" i="8"/>
  <c r="L3602" i="8"/>
  <c r="L3603" i="8"/>
  <c r="L3604" i="8"/>
  <c r="L3605" i="8"/>
  <c r="L3606" i="8"/>
  <c r="L3607" i="8"/>
  <c r="L3608" i="8"/>
  <c r="L3609" i="8"/>
  <c r="L3610" i="8"/>
  <c r="L3611" i="8"/>
  <c r="L3612" i="8"/>
  <c r="L3613" i="8"/>
  <c r="L3614" i="8"/>
  <c r="L3615" i="8"/>
  <c r="L3616" i="8"/>
  <c r="L3617" i="8"/>
  <c r="L3618" i="8"/>
  <c r="L3619" i="8"/>
  <c r="L3620" i="8"/>
  <c r="L3621" i="8"/>
  <c r="L3622" i="8"/>
  <c r="L3623" i="8"/>
  <c r="L3624" i="8"/>
  <c r="L3625" i="8"/>
  <c r="L3626" i="8"/>
  <c r="L3627" i="8"/>
  <c r="L3628" i="8"/>
  <c r="L3629" i="8"/>
  <c r="L3630" i="8"/>
  <c r="L3631" i="8"/>
  <c r="L3632" i="8"/>
  <c r="L3633" i="8"/>
  <c r="L3634" i="8"/>
  <c r="L3635" i="8"/>
  <c r="L3636" i="8"/>
  <c r="L3637" i="8"/>
  <c r="L3638" i="8"/>
  <c r="L3639" i="8"/>
  <c r="L3640" i="8"/>
  <c r="L3641" i="8"/>
  <c r="L3642" i="8"/>
  <c r="L3643" i="8"/>
  <c r="L3644" i="8"/>
  <c r="L3645" i="8"/>
  <c r="L3646" i="8"/>
  <c r="L3647" i="8"/>
  <c r="L3648" i="8"/>
  <c r="L3649" i="8"/>
  <c r="L3650" i="8"/>
  <c r="L3651" i="8"/>
  <c r="L3652" i="8"/>
  <c r="L3653" i="8"/>
  <c r="L3654" i="8"/>
  <c r="L3655" i="8"/>
  <c r="L3656" i="8"/>
  <c r="L3657" i="8"/>
  <c r="L3658" i="8"/>
  <c r="L3659" i="8"/>
  <c r="L3660" i="8"/>
  <c r="L3661" i="8"/>
  <c r="L3662" i="8"/>
  <c r="L3663" i="8"/>
  <c r="L3664" i="8"/>
  <c r="L3665" i="8"/>
  <c r="L3666" i="8"/>
  <c r="L3667" i="8"/>
  <c r="L3668" i="8"/>
  <c r="L3669" i="8"/>
  <c r="L3670" i="8"/>
  <c r="L3671" i="8"/>
  <c r="L3672" i="8"/>
  <c r="L3673" i="8"/>
  <c r="L3674" i="8"/>
  <c r="L3675" i="8"/>
  <c r="L3676" i="8"/>
  <c r="L3677" i="8"/>
  <c r="L3678" i="8"/>
  <c r="L3679" i="8"/>
  <c r="L3680" i="8"/>
  <c r="L3681" i="8"/>
  <c r="L3682" i="8"/>
  <c r="L3683" i="8"/>
  <c r="L3684" i="8"/>
  <c r="L3685" i="8"/>
  <c r="L3686" i="8"/>
  <c r="L3687" i="8"/>
  <c r="L3688" i="8"/>
  <c r="L3689" i="8"/>
  <c r="L3690" i="8"/>
  <c r="L3691" i="8"/>
  <c r="L3692" i="8"/>
  <c r="L3693" i="8"/>
  <c r="L3694" i="8"/>
  <c r="L3695" i="8"/>
  <c r="L3696" i="8"/>
  <c r="L3697" i="8"/>
  <c r="L3698" i="8"/>
  <c r="L3699" i="8"/>
  <c r="L3700" i="8"/>
  <c r="L3701" i="8"/>
  <c r="L3702" i="8"/>
  <c r="L3703" i="8"/>
  <c r="L3704" i="8"/>
  <c r="L3705" i="8"/>
  <c r="L3706" i="8"/>
  <c r="L3707" i="8"/>
  <c r="L3708" i="8"/>
  <c r="L3709" i="8"/>
  <c r="L3710" i="8"/>
  <c r="L3711" i="8"/>
  <c r="L3712" i="8"/>
  <c r="L3713" i="8"/>
  <c r="L3714" i="8"/>
  <c r="L3715" i="8"/>
  <c r="L3716" i="8"/>
  <c r="L3717" i="8"/>
  <c r="L3718" i="8"/>
  <c r="L3719" i="8"/>
  <c r="L3720" i="8"/>
  <c r="L3721" i="8"/>
  <c r="L3722" i="8"/>
  <c r="L3723" i="8"/>
  <c r="L3724" i="8"/>
  <c r="L3725" i="8"/>
  <c r="L3726" i="8"/>
  <c r="L3727" i="8"/>
  <c r="L3728" i="8"/>
  <c r="L3729" i="8"/>
  <c r="L3730" i="8"/>
  <c r="L3731" i="8"/>
  <c r="L3732" i="8"/>
  <c r="L3733" i="8"/>
  <c r="L3734" i="8"/>
  <c r="L3735" i="8"/>
  <c r="L3736" i="8"/>
  <c r="L3737" i="8"/>
  <c r="L3738" i="8"/>
  <c r="L3739" i="8"/>
  <c r="L3740" i="8"/>
  <c r="L3741" i="8"/>
  <c r="L3742" i="8"/>
  <c r="L3743" i="8"/>
  <c r="L3744" i="8"/>
  <c r="L3745" i="8"/>
  <c r="L3746" i="8"/>
  <c r="L3747" i="8"/>
  <c r="L3748" i="8"/>
  <c r="L3749" i="8"/>
  <c r="L3750" i="8"/>
  <c r="L3751" i="8"/>
  <c r="L3752" i="8"/>
  <c r="L3753" i="8"/>
  <c r="L3754" i="8"/>
  <c r="L3755" i="8"/>
  <c r="L3756" i="8"/>
  <c r="L3757" i="8"/>
  <c r="L3758" i="8"/>
  <c r="L3759" i="8"/>
  <c r="L3760" i="8"/>
  <c r="L3761" i="8"/>
  <c r="L3762" i="8"/>
  <c r="L3763" i="8"/>
  <c r="L3764" i="8"/>
  <c r="L3765" i="8"/>
  <c r="L3766" i="8"/>
  <c r="L3767" i="8"/>
  <c r="L3768" i="8"/>
  <c r="L3769" i="8"/>
  <c r="L3770" i="8"/>
  <c r="L3771" i="8"/>
  <c r="L3772" i="8"/>
  <c r="L3773" i="8"/>
  <c r="L3774" i="8"/>
  <c r="L3775" i="8"/>
  <c r="L3776" i="8"/>
  <c r="L3777" i="8"/>
  <c r="L3778" i="8"/>
  <c r="L3779" i="8"/>
  <c r="L3780" i="8"/>
  <c r="L3781" i="8"/>
  <c r="L3782" i="8"/>
  <c r="L3783" i="8"/>
  <c r="L3784" i="8"/>
  <c r="L3785" i="8"/>
  <c r="L3786" i="8"/>
  <c r="L3787" i="8"/>
  <c r="L3788" i="8"/>
  <c r="L3789" i="8"/>
  <c r="L3790" i="8"/>
  <c r="L3791" i="8"/>
  <c r="L3792" i="8"/>
  <c r="L3793" i="8"/>
  <c r="L3794" i="8"/>
  <c r="L3795" i="8"/>
  <c r="L3796" i="8"/>
  <c r="L3797" i="8"/>
  <c r="L3798" i="8"/>
  <c r="L3799" i="8"/>
  <c r="L3800" i="8"/>
  <c r="L3801" i="8"/>
  <c r="L3802" i="8"/>
  <c r="L3803" i="8"/>
  <c r="L3804" i="8"/>
  <c r="L3805" i="8"/>
  <c r="L3806" i="8"/>
  <c r="L3807" i="8"/>
  <c r="L3808" i="8"/>
  <c r="L3809" i="8"/>
  <c r="L3810" i="8"/>
  <c r="L3811" i="8"/>
  <c r="L3812" i="8"/>
  <c r="L3813" i="8"/>
  <c r="L3814" i="8"/>
  <c r="L3815" i="8"/>
  <c r="L3816" i="8"/>
  <c r="L3817" i="8"/>
  <c r="L3818" i="8"/>
  <c r="L3819" i="8"/>
  <c r="L3820" i="8"/>
  <c r="L3821" i="8"/>
  <c r="L3822" i="8"/>
  <c r="L3823" i="8"/>
  <c r="L3824" i="8"/>
  <c r="L3825" i="8"/>
  <c r="L3826" i="8"/>
  <c r="L3827" i="8"/>
  <c r="L3828" i="8"/>
  <c r="L3829" i="8"/>
  <c r="L3830" i="8"/>
  <c r="L3831" i="8"/>
  <c r="L3832" i="8"/>
  <c r="L3833" i="8"/>
  <c r="L3834" i="8"/>
  <c r="L3835" i="8"/>
  <c r="L3836" i="8"/>
  <c r="L3837" i="8"/>
  <c r="L3838" i="8"/>
  <c r="L3839" i="8"/>
  <c r="L3840" i="8"/>
  <c r="L3841" i="8"/>
  <c r="L3842" i="8"/>
  <c r="L3843" i="8"/>
  <c r="L3844" i="8"/>
  <c r="L3845" i="8"/>
  <c r="L3846" i="8"/>
  <c r="L3847" i="8"/>
  <c r="L3848" i="8"/>
  <c r="L3849" i="8"/>
  <c r="L3850" i="8"/>
  <c r="L3851" i="8"/>
  <c r="L3852" i="8"/>
  <c r="L3853" i="8"/>
  <c r="L3854" i="8"/>
  <c r="L3855" i="8"/>
  <c r="L3856" i="8"/>
  <c r="L3857" i="8"/>
  <c r="L3858" i="8"/>
  <c r="L3859" i="8"/>
  <c r="L3860" i="8"/>
  <c r="L3861" i="8"/>
  <c r="L3862" i="8"/>
  <c r="L3863" i="8"/>
  <c r="L3864" i="8"/>
  <c r="L3865" i="8"/>
  <c r="L3866" i="8"/>
  <c r="L3867" i="8"/>
  <c r="L3868" i="8"/>
  <c r="L3869" i="8"/>
  <c r="L3870" i="8"/>
  <c r="L3871" i="8"/>
  <c r="L3872" i="8"/>
  <c r="L3873" i="8"/>
  <c r="L3874" i="8"/>
  <c r="L3875" i="8"/>
  <c r="L3876" i="8"/>
  <c r="L3877" i="8"/>
  <c r="L3878" i="8"/>
  <c r="L3879" i="8"/>
  <c r="L3880" i="8"/>
  <c r="L3881" i="8"/>
  <c r="L3882" i="8"/>
  <c r="L3883" i="8"/>
  <c r="L3884" i="8"/>
  <c r="L3885" i="8"/>
  <c r="L3886" i="8"/>
  <c r="L3887" i="8"/>
  <c r="L3888" i="8"/>
  <c r="L3889" i="8"/>
  <c r="L3890" i="8"/>
  <c r="L3891" i="8"/>
  <c r="L3892" i="8"/>
  <c r="L3893" i="8"/>
  <c r="L3894" i="8"/>
  <c r="L3895" i="8"/>
  <c r="L3896" i="8"/>
  <c r="L3897" i="8"/>
  <c r="L3898" i="8"/>
  <c r="L3899" i="8"/>
  <c r="L3900" i="8"/>
  <c r="L3901" i="8"/>
  <c r="L3902" i="8"/>
  <c r="L3903" i="8"/>
  <c r="L3904" i="8"/>
  <c r="L3905" i="8"/>
  <c r="L3906" i="8"/>
  <c r="L3907" i="8"/>
  <c r="L3908" i="8"/>
  <c r="L3909" i="8"/>
  <c r="L3910" i="8"/>
  <c r="L3911" i="8"/>
  <c r="L3912" i="8"/>
  <c r="L3913" i="8"/>
  <c r="L3914" i="8"/>
  <c r="L3915" i="8"/>
  <c r="L3916" i="8"/>
  <c r="L3917" i="8"/>
  <c r="L3918" i="8"/>
  <c r="L3919" i="8"/>
  <c r="L3920" i="8"/>
  <c r="L3921" i="8"/>
  <c r="L3922" i="8"/>
  <c r="L3923" i="8"/>
  <c r="L3924" i="8"/>
  <c r="L3925" i="8"/>
  <c r="L3926" i="8"/>
  <c r="L3927" i="8"/>
  <c r="L3928" i="8"/>
  <c r="L3929" i="8"/>
  <c r="L3930" i="8"/>
  <c r="L3931" i="8"/>
  <c r="L3932" i="8"/>
  <c r="L3933" i="8"/>
  <c r="L3934" i="8"/>
  <c r="L3935" i="8"/>
  <c r="L3936" i="8"/>
  <c r="L3937" i="8"/>
  <c r="L3938" i="8"/>
  <c r="L3939" i="8"/>
  <c r="L3940" i="8"/>
  <c r="L3941" i="8"/>
  <c r="L3942" i="8"/>
  <c r="L3943" i="8"/>
  <c r="L3944" i="8"/>
  <c r="L3945" i="8"/>
  <c r="L3946" i="8"/>
  <c r="L3947" i="8"/>
  <c r="L3948" i="8"/>
  <c r="L3949" i="8"/>
  <c r="L3950" i="8"/>
  <c r="L3951" i="8"/>
  <c r="L3952" i="8"/>
  <c r="L3953" i="8"/>
  <c r="L3954" i="8"/>
  <c r="L3955" i="8"/>
  <c r="L3956" i="8"/>
  <c r="L3957" i="8"/>
  <c r="L3958" i="8"/>
  <c r="L3959" i="8"/>
  <c r="L3960" i="8"/>
  <c r="L3961" i="8"/>
  <c r="L3962" i="8"/>
  <c r="L3963" i="8"/>
  <c r="L3964" i="8"/>
  <c r="L3965" i="8"/>
  <c r="L3966" i="8"/>
  <c r="L3967" i="8"/>
  <c r="L3968" i="8"/>
  <c r="L3969" i="8"/>
  <c r="L3970" i="8"/>
  <c r="L3971" i="8"/>
  <c r="L3972" i="8"/>
  <c r="L3973" i="8"/>
  <c r="L3974" i="8"/>
  <c r="L3975" i="8"/>
  <c r="L3976" i="8"/>
  <c r="L3977" i="8"/>
  <c r="L3978" i="8"/>
  <c r="L3979" i="8"/>
  <c r="L3980" i="8"/>
  <c r="L3981" i="8"/>
  <c r="L3982" i="8"/>
  <c r="L3983" i="8"/>
  <c r="L3984" i="8"/>
  <c r="L3985" i="8"/>
  <c r="L3986" i="8"/>
  <c r="L3987" i="8"/>
  <c r="L3988" i="8"/>
  <c r="L3989" i="8"/>
  <c r="L3990" i="8"/>
  <c r="L3991" i="8"/>
  <c r="L3992" i="8"/>
  <c r="L3993" i="8"/>
  <c r="L3994" i="8"/>
  <c r="L3995" i="8"/>
  <c r="L3996" i="8"/>
  <c r="L3997" i="8"/>
  <c r="L3998" i="8"/>
  <c r="L3999" i="8"/>
  <c r="L4000" i="8"/>
  <c r="L4001" i="8"/>
  <c r="L4002" i="8"/>
  <c r="L4003" i="8"/>
  <c r="L4004" i="8"/>
  <c r="L4005" i="8"/>
  <c r="L4006" i="8"/>
  <c r="L4007" i="8"/>
  <c r="L4008" i="8"/>
  <c r="L4009" i="8"/>
  <c r="L4010" i="8"/>
  <c r="L4011" i="8"/>
  <c r="L4012" i="8"/>
  <c r="L4013" i="8"/>
  <c r="L4014" i="8"/>
  <c r="L4015" i="8"/>
  <c r="L4016" i="8"/>
  <c r="L4017" i="8"/>
  <c r="L4018" i="8"/>
  <c r="L4019" i="8"/>
  <c r="L4020" i="8"/>
  <c r="L4021" i="8"/>
  <c r="L4022" i="8"/>
  <c r="L4023" i="8"/>
  <c r="L4024" i="8"/>
  <c r="L4025" i="8"/>
  <c r="L4026" i="8"/>
  <c r="L4027" i="8"/>
  <c r="L4028" i="8"/>
  <c r="L4029" i="8"/>
  <c r="L4030" i="8"/>
  <c r="L4031" i="8"/>
  <c r="L4032" i="8"/>
  <c r="L4033" i="8"/>
  <c r="L4034" i="8"/>
  <c r="L4035" i="8"/>
  <c r="L4036" i="8"/>
  <c r="L4037" i="8"/>
  <c r="L4038" i="8"/>
  <c r="L4039" i="8"/>
  <c r="L4040" i="8"/>
  <c r="L4041" i="8"/>
  <c r="L4042" i="8"/>
  <c r="L4043" i="8"/>
  <c r="L4044" i="8"/>
  <c r="L4045" i="8"/>
  <c r="L4046" i="8"/>
  <c r="L4047" i="8"/>
  <c r="L4048" i="8"/>
  <c r="L4049" i="8"/>
  <c r="L4050" i="8"/>
  <c r="L4051" i="8"/>
  <c r="L4052" i="8"/>
  <c r="L4053" i="8"/>
  <c r="L4054" i="8"/>
  <c r="L4055" i="8"/>
  <c r="L4056" i="8"/>
  <c r="L4057" i="8"/>
  <c r="L4058" i="8"/>
  <c r="L4059" i="8"/>
  <c r="L4060" i="8"/>
  <c r="L4061" i="8"/>
  <c r="L4062" i="8"/>
  <c r="L4063" i="8"/>
  <c r="L4064" i="8"/>
  <c r="L4065" i="8"/>
  <c r="L4066" i="8"/>
  <c r="L4067" i="8"/>
  <c r="L4068" i="8"/>
  <c r="L4069" i="8"/>
  <c r="L4070" i="8"/>
  <c r="L4071" i="8"/>
  <c r="L4072" i="8"/>
  <c r="L4073" i="8"/>
  <c r="L4074" i="8"/>
  <c r="L4075" i="8"/>
  <c r="L4076" i="8"/>
  <c r="L4077" i="8"/>
  <c r="L4078" i="8"/>
  <c r="L4079" i="8"/>
  <c r="L4080" i="8"/>
  <c r="L4081" i="8"/>
  <c r="L4082" i="8"/>
  <c r="L4083" i="8"/>
  <c r="L4084" i="8"/>
  <c r="L4085" i="8"/>
  <c r="L4086" i="8"/>
  <c r="L4087" i="8"/>
  <c r="L4088" i="8"/>
  <c r="L4089" i="8"/>
  <c r="L4090" i="8"/>
  <c r="L4091" i="8"/>
  <c r="L4092" i="8"/>
  <c r="L4093" i="8"/>
  <c r="L4094" i="8"/>
  <c r="L4095" i="8"/>
  <c r="L4096" i="8"/>
  <c r="L4097" i="8"/>
  <c r="L4098" i="8"/>
  <c r="L4099" i="8"/>
  <c r="L4100" i="8"/>
  <c r="L4101" i="8"/>
  <c r="L4102" i="8"/>
  <c r="L4103" i="8"/>
  <c r="L4104" i="8"/>
  <c r="L4105" i="8"/>
  <c r="L4106" i="8"/>
  <c r="L4107" i="8"/>
  <c r="L4108" i="8"/>
  <c r="L4109" i="8"/>
  <c r="L4110" i="8"/>
  <c r="L4111" i="8"/>
  <c r="L4112" i="8"/>
  <c r="L4113" i="8"/>
  <c r="L4114" i="8"/>
  <c r="L4115" i="8"/>
  <c r="L4116" i="8"/>
  <c r="L4117" i="8"/>
  <c r="L4118" i="8"/>
  <c r="L4119" i="8"/>
  <c r="L4120" i="8"/>
  <c r="L4121" i="8"/>
  <c r="L4122" i="8"/>
  <c r="L4123" i="8"/>
  <c r="L4124" i="8"/>
  <c r="L4125" i="8"/>
  <c r="L4126" i="8"/>
  <c r="L4127" i="8"/>
  <c r="L4128" i="8"/>
  <c r="L4129" i="8"/>
  <c r="L4130" i="8"/>
  <c r="L4131" i="8"/>
  <c r="L4132" i="8"/>
  <c r="L4133" i="8"/>
  <c r="L4134" i="8"/>
  <c r="L4135" i="8"/>
  <c r="L4136" i="8"/>
  <c r="L4137" i="8"/>
  <c r="L4138" i="8"/>
  <c r="L4139" i="8"/>
  <c r="L4140" i="8"/>
  <c r="L4141" i="8"/>
  <c r="L4142" i="8"/>
  <c r="L4143" i="8"/>
  <c r="L4144" i="8"/>
  <c r="L4145" i="8"/>
  <c r="L4146" i="8"/>
  <c r="L4147" i="8"/>
  <c r="L4148" i="8"/>
  <c r="L4149" i="8"/>
  <c r="L4150" i="8"/>
  <c r="L4151" i="8"/>
  <c r="L4152" i="8"/>
  <c r="L4153" i="8"/>
  <c r="L4154" i="8"/>
  <c r="L4155" i="8"/>
  <c r="L4156" i="8"/>
  <c r="L4157" i="8"/>
  <c r="L4158" i="8"/>
  <c r="L4159" i="8"/>
  <c r="L4160" i="8"/>
  <c r="L4161" i="8"/>
  <c r="L4162" i="8"/>
  <c r="L4163" i="8"/>
  <c r="L4164" i="8"/>
  <c r="L4165" i="8"/>
  <c r="L4166" i="8"/>
  <c r="L4167" i="8"/>
  <c r="L4168" i="8"/>
  <c r="L4169" i="8"/>
  <c r="L4170" i="8"/>
  <c r="L4171" i="8"/>
  <c r="L4172" i="8"/>
  <c r="L4173" i="8"/>
  <c r="L4174" i="8"/>
  <c r="L4175" i="8"/>
  <c r="L4176" i="8"/>
  <c r="L4177" i="8"/>
  <c r="L4178" i="8"/>
  <c r="L4179" i="8"/>
  <c r="L4180" i="8"/>
  <c r="L4181" i="8"/>
  <c r="L4182" i="8"/>
  <c r="L4183" i="8"/>
  <c r="L4184" i="8"/>
  <c r="L4185" i="8"/>
  <c r="L4186" i="8"/>
  <c r="L4187" i="8"/>
  <c r="L4188" i="8"/>
  <c r="L4189" i="8"/>
  <c r="L4190" i="8"/>
  <c r="L4191" i="8"/>
  <c r="L4192" i="8"/>
  <c r="L4193" i="8"/>
  <c r="L4194" i="8"/>
  <c r="L4195" i="8"/>
  <c r="L4196" i="8"/>
  <c r="L4197" i="8"/>
  <c r="L4198" i="8"/>
  <c r="L4199" i="8"/>
  <c r="L4200" i="8"/>
  <c r="L4201" i="8"/>
  <c r="L4202" i="8"/>
  <c r="L4203" i="8"/>
  <c r="L4204" i="8"/>
  <c r="L4205" i="8"/>
  <c r="L4206" i="8"/>
  <c r="L4207" i="8"/>
  <c r="L4208" i="8"/>
  <c r="L4209" i="8"/>
  <c r="L4210" i="8"/>
  <c r="L4211" i="8"/>
  <c r="L4212" i="8"/>
  <c r="L4213" i="8"/>
  <c r="L4214" i="8"/>
  <c r="L4215" i="8"/>
  <c r="L4216" i="8"/>
  <c r="L4217" i="8"/>
  <c r="L4218" i="8"/>
  <c r="L4219" i="8"/>
  <c r="L4220" i="8"/>
  <c r="L4221" i="8"/>
  <c r="L4222" i="8"/>
  <c r="L4223" i="8"/>
  <c r="L4224" i="8"/>
  <c r="L4225" i="8"/>
  <c r="L4226" i="8"/>
  <c r="L4227" i="8"/>
  <c r="L4228" i="8"/>
  <c r="L4229" i="8"/>
  <c r="L4230" i="8"/>
  <c r="L4231" i="8"/>
  <c r="L4232" i="8"/>
  <c r="L4233" i="8"/>
  <c r="L4234" i="8"/>
  <c r="L4235" i="8"/>
  <c r="L4236" i="8"/>
  <c r="L4237" i="8"/>
  <c r="L4238" i="8"/>
  <c r="L4239" i="8"/>
  <c r="L4240" i="8"/>
  <c r="L4241" i="8"/>
  <c r="L4242" i="8"/>
  <c r="L4243" i="8"/>
  <c r="L4244" i="8"/>
  <c r="L4245" i="8"/>
  <c r="L4246" i="8"/>
  <c r="L4247" i="8"/>
  <c r="L4248" i="8"/>
  <c r="L4249" i="8"/>
  <c r="L4250" i="8"/>
  <c r="L4251" i="8"/>
  <c r="L4252" i="8"/>
  <c r="L4253" i="8"/>
  <c r="L4254" i="8"/>
  <c r="L4255" i="8"/>
  <c r="L4256" i="8"/>
  <c r="L4257" i="8"/>
  <c r="L4258" i="8"/>
  <c r="L4259" i="8"/>
  <c r="L4260" i="8"/>
  <c r="L4261" i="8"/>
  <c r="L4262" i="8"/>
  <c r="L4263" i="8"/>
  <c r="L4264" i="8"/>
  <c r="L4265" i="8"/>
  <c r="L4266" i="8"/>
  <c r="L4267" i="8"/>
  <c r="L4268" i="8"/>
  <c r="L4269" i="8"/>
  <c r="L4270" i="8"/>
  <c r="L4271" i="8"/>
  <c r="L4272" i="8"/>
  <c r="L4273" i="8"/>
  <c r="L4274" i="8"/>
  <c r="L4275" i="8"/>
  <c r="L4276" i="8"/>
  <c r="L4277" i="8"/>
  <c r="L4278" i="8"/>
  <c r="L4279" i="8"/>
  <c r="L4280" i="8"/>
  <c r="L4281" i="8"/>
  <c r="L4282" i="8"/>
  <c r="L4283" i="8"/>
  <c r="L4284" i="8"/>
  <c r="L4285" i="8"/>
  <c r="L4286" i="8"/>
  <c r="L4287" i="8"/>
  <c r="L4288" i="8"/>
  <c r="L4289" i="8"/>
  <c r="L4290" i="8"/>
  <c r="L4291" i="8"/>
  <c r="L4292" i="8"/>
  <c r="L4293" i="8"/>
  <c r="L4294" i="8"/>
  <c r="L4295" i="8"/>
  <c r="L4296" i="8"/>
  <c r="L4297" i="8"/>
  <c r="L4298" i="8"/>
  <c r="L4299" i="8"/>
  <c r="L4300" i="8"/>
  <c r="L4301" i="8"/>
  <c r="L4302" i="8"/>
  <c r="L4303" i="8"/>
  <c r="L4304" i="8"/>
  <c r="L4305" i="8"/>
  <c r="L4306" i="8"/>
  <c r="L4307" i="8"/>
  <c r="L4308" i="8"/>
  <c r="L4309" i="8"/>
  <c r="L4310" i="8"/>
  <c r="L4311" i="8"/>
  <c r="L4312" i="8"/>
  <c r="L4313" i="8"/>
  <c r="L4314" i="8"/>
  <c r="L4315" i="8"/>
  <c r="L4316" i="8"/>
  <c r="L4317" i="8"/>
  <c r="L4318" i="8"/>
  <c r="L4319" i="8"/>
  <c r="L4320" i="8"/>
  <c r="L4321" i="8"/>
  <c r="L4322" i="8"/>
  <c r="L4323" i="8"/>
  <c r="L4324" i="8"/>
  <c r="L4325" i="8"/>
  <c r="L4326" i="8"/>
  <c r="L4327" i="8"/>
  <c r="L4328" i="8"/>
  <c r="L4329" i="8"/>
  <c r="L4330" i="8"/>
  <c r="L4331" i="8"/>
  <c r="L4332" i="8"/>
  <c r="L4333" i="8"/>
  <c r="L4334" i="8"/>
  <c r="L4335" i="8"/>
  <c r="L4336" i="8"/>
  <c r="L4337" i="8"/>
  <c r="L4338" i="8"/>
  <c r="L4339" i="8"/>
  <c r="L4340" i="8"/>
  <c r="L4341" i="8"/>
  <c r="L4342" i="8"/>
  <c r="L4343" i="8"/>
  <c r="L4344" i="8"/>
  <c r="L4345" i="8"/>
  <c r="L4346" i="8"/>
  <c r="L4347" i="8"/>
  <c r="L4348" i="8"/>
  <c r="L4349" i="8"/>
  <c r="L4350" i="8"/>
  <c r="L4351" i="8"/>
  <c r="L4352" i="8"/>
  <c r="L4353" i="8"/>
  <c r="L4354" i="8"/>
  <c r="L4355" i="8"/>
  <c r="L4356" i="8"/>
  <c r="L4357" i="8"/>
  <c r="L4358" i="8"/>
  <c r="L4359" i="8"/>
  <c r="L4360" i="8"/>
  <c r="L4361" i="8"/>
  <c r="L4362" i="8"/>
  <c r="L4363" i="8"/>
  <c r="L4364" i="8"/>
  <c r="L4365" i="8"/>
  <c r="L4366" i="8"/>
  <c r="L4367" i="8"/>
  <c r="L4368" i="8"/>
  <c r="L4369" i="8"/>
  <c r="L4370" i="8"/>
  <c r="L4371" i="8"/>
  <c r="L4372" i="8"/>
  <c r="L4373" i="8"/>
  <c r="L4374" i="8"/>
  <c r="L4375" i="8"/>
  <c r="L4376" i="8"/>
  <c r="L4377" i="8"/>
  <c r="L4378" i="8"/>
  <c r="L4379" i="8"/>
  <c r="L4380" i="8"/>
  <c r="L4381" i="8"/>
  <c r="L4382" i="8"/>
  <c r="L4383" i="8"/>
  <c r="L4384" i="8"/>
  <c r="L4385" i="8"/>
  <c r="L4386" i="8"/>
  <c r="L4387" i="8"/>
  <c r="L4388" i="8"/>
  <c r="L4389" i="8"/>
  <c r="L4390" i="8"/>
  <c r="L4391" i="8"/>
  <c r="L4392" i="8"/>
  <c r="L4393" i="8"/>
  <c r="L4394" i="8"/>
  <c r="L4395" i="8"/>
  <c r="L4396" i="8"/>
  <c r="L4397" i="8"/>
  <c r="L4398" i="8"/>
  <c r="L4399" i="8"/>
  <c r="L4400" i="8"/>
  <c r="L4401" i="8"/>
  <c r="L4402" i="8"/>
  <c r="L4403" i="8"/>
  <c r="L4404" i="8"/>
  <c r="L4405" i="8"/>
  <c r="L4406" i="8"/>
  <c r="L4407" i="8"/>
  <c r="L4408" i="8"/>
  <c r="L4409" i="8"/>
  <c r="L4410" i="8"/>
  <c r="L4411" i="8"/>
  <c r="L4412" i="8"/>
  <c r="L4413" i="8"/>
  <c r="L4414" i="8"/>
  <c r="L4415" i="8"/>
  <c r="L4416" i="8"/>
  <c r="L4417" i="8"/>
  <c r="L4418" i="8"/>
  <c r="L4419" i="8"/>
  <c r="L4420" i="8"/>
  <c r="L4421" i="8"/>
  <c r="L4422" i="8"/>
  <c r="L4423" i="8"/>
  <c r="L4424" i="8"/>
  <c r="L4425" i="8"/>
  <c r="L4426" i="8"/>
  <c r="L4427" i="8"/>
  <c r="L4428" i="8"/>
  <c r="L4429" i="8"/>
  <c r="L4430" i="8"/>
  <c r="L4431" i="8"/>
  <c r="L4432" i="8"/>
  <c r="L4433" i="8"/>
  <c r="L4434" i="8"/>
  <c r="L4435" i="8"/>
  <c r="L4436" i="8"/>
  <c r="L4437" i="8"/>
  <c r="L4438" i="8"/>
  <c r="L4439" i="8"/>
  <c r="L4440" i="8"/>
  <c r="L4441" i="8"/>
  <c r="L4442" i="8"/>
  <c r="L4443" i="8"/>
  <c r="L4444" i="8"/>
  <c r="L4445" i="8"/>
  <c r="L4446" i="8"/>
  <c r="L4447" i="8"/>
  <c r="L4448" i="8"/>
  <c r="L4449" i="8"/>
  <c r="L4450" i="8"/>
  <c r="L4451" i="8"/>
  <c r="L4452" i="8"/>
  <c r="L4453" i="8"/>
  <c r="L4454" i="8"/>
  <c r="L4455" i="8"/>
  <c r="L4456" i="8"/>
  <c r="L4457" i="8"/>
  <c r="L4458" i="8"/>
  <c r="L4459" i="8"/>
  <c r="L4460" i="8"/>
  <c r="L4461" i="8"/>
  <c r="L4462" i="8"/>
  <c r="L4463" i="8"/>
  <c r="L4464" i="8"/>
  <c r="L4465" i="8"/>
  <c r="L4466" i="8"/>
  <c r="L4467" i="8"/>
  <c r="L4468" i="8"/>
  <c r="L4469" i="8"/>
  <c r="L4470" i="8"/>
  <c r="L4471" i="8"/>
  <c r="L4472" i="8"/>
  <c r="L4473" i="8"/>
  <c r="L4474" i="8"/>
  <c r="L4475" i="8"/>
  <c r="L4476" i="8"/>
  <c r="L4477" i="8"/>
  <c r="L4478" i="8"/>
  <c r="L4479" i="8"/>
  <c r="L4480" i="8"/>
  <c r="L4481" i="8"/>
  <c r="L4482" i="8"/>
  <c r="L4483" i="8"/>
  <c r="L4484" i="8"/>
  <c r="L4485" i="8"/>
  <c r="L4486" i="8"/>
  <c r="L4487" i="8"/>
  <c r="L4488" i="8"/>
  <c r="L4489" i="8"/>
  <c r="L4490" i="8"/>
  <c r="L4491" i="8"/>
  <c r="L4492" i="8"/>
  <c r="L4493" i="8"/>
  <c r="L4494" i="8"/>
  <c r="L4495" i="8"/>
  <c r="L4496" i="8"/>
  <c r="L4497" i="8"/>
  <c r="L4498" i="8"/>
  <c r="L4499" i="8"/>
  <c r="L4500" i="8"/>
  <c r="L4501" i="8"/>
  <c r="L4502" i="8"/>
  <c r="L4503" i="8"/>
  <c r="L4504" i="8"/>
  <c r="L4505" i="8"/>
  <c r="L4506" i="8"/>
  <c r="L4507" i="8"/>
  <c r="L4508" i="8"/>
  <c r="L4509" i="8"/>
  <c r="L4510" i="8"/>
  <c r="L4511" i="8"/>
  <c r="L4512" i="8"/>
  <c r="L4513" i="8"/>
  <c r="L4514" i="8"/>
  <c r="L4515" i="8"/>
  <c r="L4516" i="8"/>
  <c r="L4517" i="8"/>
  <c r="L4518" i="8"/>
  <c r="L4519" i="8"/>
  <c r="L4520" i="8"/>
  <c r="L4521" i="8"/>
  <c r="L4522" i="8"/>
  <c r="L4523" i="8"/>
  <c r="L4524" i="8"/>
  <c r="L4525" i="8"/>
  <c r="L4526" i="8"/>
  <c r="L4527" i="8"/>
  <c r="L4528" i="8"/>
  <c r="L4529" i="8"/>
  <c r="L4530" i="8"/>
  <c r="L4531" i="8"/>
  <c r="L4532" i="8"/>
  <c r="L4533" i="8"/>
  <c r="L4534" i="8"/>
  <c r="L4535" i="8"/>
  <c r="L4536" i="8"/>
  <c r="L4537" i="8"/>
  <c r="L4538" i="8"/>
  <c r="L4539" i="8"/>
  <c r="L4540" i="8"/>
  <c r="L4541" i="8"/>
  <c r="L4542" i="8"/>
  <c r="L4543" i="8"/>
  <c r="L4544" i="8"/>
  <c r="L4545" i="8"/>
  <c r="L4546" i="8"/>
  <c r="L4547" i="8"/>
  <c r="L4548" i="8"/>
  <c r="L4549" i="8"/>
  <c r="L4550" i="8"/>
  <c r="L4551" i="8"/>
  <c r="L4552" i="8"/>
  <c r="L4553" i="8"/>
  <c r="L4554" i="8"/>
  <c r="L4555" i="8"/>
  <c r="L4556" i="8"/>
  <c r="L4557" i="8"/>
  <c r="L4558" i="8"/>
  <c r="L4559" i="8"/>
  <c r="L4560" i="8"/>
  <c r="L4561" i="8"/>
  <c r="L4562" i="8"/>
  <c r="L4563" i="8"/>
  <c r="L4564" i="8"/>
  <c r="L4565" i="8"/>
  <c r="L4566" i="8"/>
  <c r="L4567" i="8"/>
  <c r="L4568" i="8"/>
  <c r="L4569" i="8"/>
  <c r="L4570" i="8"/>
  <c r="L4571" i="8"/>
  <c r="L4572" i="8"/>
  <c r="L4573" i="8"/>
  <c r="L4574" i="8"/>
  <c r="L4575" i="8"/>
  <c r="L4576" i="8"/>
  <c r="L4577" i="8"/>
  <c r="L4578" i="8"/>
  <c r="L4579" i="8"/>
  <c r="L4580" i="8"/>
  <c r="L4581" i="8"/>
  <c r="L4582" i="8"/>
  <c r="L4583" i="8"/>
  <c r="L4584" i="8"/>
  <c r="L4585" i="8"/>
  <c r="L4586" i="8"/>
  <c r="L4587" i="8"/>
  <c r="L4588" i="8"/>
  <c r="L4589" i="8"/>
  <c r="L4590" i="8"/>
  <c r="L4591" i="8"/>
  <c r="L4592" i="8"/>
  <c r="L4593" i="8"/>
  <c r="L4594" i="8"/>
  <c r="L4595" i="8"/>
  <c r="L4596" i="8"/>
  <c r="L4597" i="8"/>
  <c r="L4598" i="8"/>
  <c r="L4599" i="8"/>
  <c r="L4600" i="8"/>
  <c r="L4601" i="8"/>
  <c r="L4602" i="8"/>
  <c r="L4603" i="8"/>
  <c r="L4604" i="8"/>
  <c r="L4605" i="8"/>
  <c r="L4606" i="8"/>
  <c r="L4607" i="8"/>
  <c r="L4608" i="8"/>
  <c r="L4609" i="8"/>
  <c r="L4610" i="8"/>
  <c r="L4611" i="8"/>
  <c r="L4612" i="8"/>
  <c r="L4613" i="8"/>
  <c r="L4614" i="8"/>
  <c r="L4615" i="8"/>
  <c r="L4616" i="8"/>
  <c r="L4617" i="8"/>
  <c r="L4618" i="8"/>
  <c r="L4619" i="8"/>
  <c r="L4620" i="8"/>
  <c r="L4621" i="8"/>
  <c r="L4622" i="8"/>
  <c r="L4623" i="8"/>
  <c r="L4624" i="8"/>
  <c r="L4625" i="8"/>
  <c r="L4626" i="8"/>
  <c r="L4627" i="8"/>
  <c r="L4628" i="8"/>
  <c r="L4629" i="8"/>
  <c r="L4630" i="8"/>
  <c r="L4631" i="8"/>
  <c r="L4632" i="8"/>
  <c r="L4633" i="8"/>
  <c r="L4634" i="8"/>
  <c r="L4635" i="8"/>
  <c r="L4636" i="8"/>
  <c r="L4637" i="8"/>
  <c r="L4638" i="8"/>
  <c r="L4639" i="8"/>
  <c r="L4640" i="8"/>
  <c r="L4641" i="8"/>
  <c r="L4642" i="8"/>
  <c r="L4643" i="8"/>
  <c r="L4644" i="8"/>
  <c r="L4645" i="8"/>
  <c r="L4646" i="8"/>
  <c r="L4647" i="8"/>
  <c r="L4648" i="8"/>
  <c r="L4649" i="8"/>
  <c r="L4650" i="8"/>
  <c r="L4651" i="8"/>
  <c r="L4652" i="8"/>
  <c r="L4653" i="8"/>
  <c r="L4654" i="8"/>
  <c r="L4655" i="8"/>
  <c r="L4656" i="8"/>
  <c r="L4657" i="8"/>
  <c r="L4658" i="8"/>
  <c r="L4659" i="8"/>
  <c r="L4660" i="8"/>
  <c r="L4661" i="8"/>
  <c r="L4662" i="8"/>
  <c r="L4663" i="8"/>
  <c r="L4664" i="8"/>
  <c r="L4665" i="8"/>
  <c r="L4666" i="8"/>
  <c r="L4667" i="8"/>
  <c r="L4668" i="8"/>
  <c r="L4669" i="8"/>
  <c r="L4670" i="8"/>
  <c r="L4671" i="8"/>
  <c r="L4672" i="8"/>
  <c r="L4673" i="8"/>
  <c r="L4674" i="8"/>
  <c r="L4675" i="8"/>
  <c r="L4676" i="8"/>
  <c r="L4677" i="8"/>
  <c r="L4678" i="8"/>
  <c r="L4679" i="8"/>
  <c r="L4680" i="8"/>
  <c r="L4681" i="8"/>
  <c r="L4682" i="8"/>
  <c r="L4683" i="8"/>
  <c r="L4684" i="8"/>
  <c r="L4685" i="8"/>
  <c r="L4686" i="8"/>
  <c r="L4687" i="8"/>
  <c r="L4688" i="8"/>
  <c r="L4689" i="8"/>
  <c r="L4690" i="8"/>
  <c r="L4691" i="8"/>
  <c r="L4692" i="8"/>
  <c r="L4693" i="8"/>
  <c r="L4694" i="8"/>
  <c r="L4695" i="8"/>
  <c r="L4696" i="8"/>
  <c r="L4697" i="8"/>
  <c r="L4698" i="8"/>
  <c r="L4699" i="8"/>
  <c r="L4700" i="8"/>
  <c r="L4701" i="8"/>
  <c r="L4702" i="8"/>
  <c r="L4703" i="8"/>
  <c r="L4704" i="8"/>
  <c r="L4705" i="8"/>
  <c r="L4706" i="8"/>
  <c r="L4707" i="8"/>
  <c r="L4708" i="8"/>
  <c r="L4709" i="8"/>
  <c r="L4710" i="8"/>
  <c r="L4711" i="8"/>
  <c r="L4712" i="8"/>
  <c r="L4713" i="8"/>
  <c r="L4714" i="8"/>
  <c r="L4715" i="8"/>
  <c r="L4716" i="8"/>
  <c r="L4717" i="8"/>
  <c r="L4718" i="8"/>
  <c r="L4719" i="8"/>
  <c r="L4720" i="8"/>
  <c r="L4721" i="8"/>
  <c r="L4722" i="8"/>
  <c r="L4723" i="8"/>
  <c r="L4724" i="8"/>
  <c r="L4725" i="8"/>
  <c r="L4726" i="8"/>
  <c r="L4727" i="8"/>
  <c r="L4728" i="8"/>
  <c r="L4729" i="8"/>
  <c r="L4730" i="8"/>
  <c r="L4731" i="8"/>
  <c r="L4732" i="8"/>
  <c r="L4733" i="8"/>
  <c r="L4734" i="8"/>
  <c r="L4735" i="8"/>
  <c r="L4736" i="8"/>
  <c r="L4737" i="8"/>
  <c r="L4738" i="8"/>
  <c r="L4739" i="8"/>
  <c r="L4740" i="8"/>
  <c r="L4741" i="8"/>
  <c r="L4742" i="8"/>
  <c r="L4743" i="8"/>
  <c r="L4744" i="8"/>
  <c r="L4745" i="8"/>
  <c r="L4746" i="8"/>
  <c r="L4747" i="8"/>
  <c r="L4748" i="8"/>
  <c r="L4749" i="8"/>
  <c r="L4750" i="8"/>
  <c r="L4751" i="8"/>
  <c r="L4752" i="8"/>
  <c r="L4753" i="8"/>
  <c r="L4754" i="8"/>
  <c r="L4755" i="8"/>
  <c r="L4756" i="8"/>
  <c r="L4757" i="8"/>
  <c r="L4758" i="8"/>
  <c r="L4759" i="8"/>
  <c r="L4760" i="8"/>
  <c r="L4761" i="8"/>
  <c r="L4762" i="8"/>
  <c r="L4763" i="8"/>
  <c r="L4764" i="8"/>
  <c r="L4765" i="8"/>
  <c r="L4766" i="8"/>
  <c r="L4767" i="8"/>
  <c r="L4768" i="8"/>
  <c r="L4769" i="8"/>
  <c r="L4770" i="8"/>
  <c r="L4771" i="8"/>
  <c r="L4772" i="8"/>
  <c r="L4773" i="8"/>
  <c r="L4774" i="8"/>
  <c r="L4775" i="8"/>
  <c r="L4776" i="8"/>
  <c r="L4777" i="8"/>
  <c r="L4778" i="8"/>
  <c r="L4779" i="8"/>
  <c r="L4780" i="8"/>
  <c r="L4781" i="8"/>
  <c r="L4782" i="8"/>
  <c r="L4783" i="8"/>
  <c r="L4784" i="8"/>
  <c r="L4785" i="8"/>
  <c r="L4786" i="8"/>
  <c r="L4787" i="8"/>
  <c r="L4788" i="8"/>
  <c r="L4789" i="8"/>
  <c r="L4790" i="8"/>
  <c r="L4791" i="8"/>
  <c r="L4792" i="8"/>
  <c r="L4793" i="8"/>
  <c r="L4794" i="8"/>
  <c r="L4795" i="8"/>
  <c r="L4796" i="8"/>
  <c r="L4797" i="8"/>
  <c r="L4798" i="8"/>
  <c r="L4799" i="8"/>
  <c r="L4800" i="8"/>
  <c r="L4801" i="8"/>
  <c r="L4802" i="8"/>
  <c r="L4803" i="8"/>
  <c r="L4804" i="8"/>
  <c r="L4805" i="8"/>
  <c r="L4806" i="8"/>
  <c r="L4807" i="8"/>
  <c r="L4808" i="8"/>
  <c r="L4809" i="8"/>
  <c r="L4810" i="8"/>
  <c r="L4811" i="8"/>
  <c r="L4812" i="8"/>
  <c r="L4813" i="8"/>
  <c r="L4814" i="8"/>
  <c r="L4815" i="8"/>
  <c r="L4816" i="8"/>
  <c r="L4817" i="8"/>
  <c r="L4818" i="8"/>
  <c r="L4819" i="8"/>
  <c r="L4820" i="8"/>
  <c r="L4821" i="8"/>
  <c r="L4822" i="8"/>
  <c r="L4823" i="8"/>
  <c r="L4824" i="8"/>
  <c r="L4825" i="8"/>
  <c r="L4826" i="8"/>
  <c r="L4827" i="8"/>
  <c r="L4828" i="8"/>
  <c r="L4829" i="8"/>
  <c r="L4830" i="8"/>
  <c r="L4831" i="8"/>
  <c r="L4832" i="8"/>
  <c r="L4833" i="8"/>
  <c r="L4834" i="8"/>
  <c r="L4835" i="8"/>
  <c r="L4836" i="8"/>
  <c r="L4837" i="8"/>
  <c r="L4838" i="8"/>
  <c r="L4839" i="8"/>
  <c r="L4840" i="8"/>
  <c r="L4841" i="8"/>
  <c r="L4842" i="8"/>
  <c r="L4843" i="8"/>
  <c r="L4844" i="8"/>
  <c r="L4845" i="8"/>
  <c r="L4846" i="8"/>
  <c r="L4847" i="8"/>
  <c r="L4848" i="8"/>
  <c r="L4849" i="8"/>
  <c r="L4850" i="8"/>
  <c r="L4851" i="8"/>
  <c r="L4852" i="8"/>
  <c r="L4853" i="8"/>
  <c r="L4854" i="8"/>
  <c r="L4855" i="8"/>
  <c r="L4856" i="8"/>
  <c r="L4857" i="8"/>
  <c r="L4858" i="8"/>
  <c r="L4859" i="8"/>
  <c r="L4860" i="8"/>
  <c r="L4861" i="8"/>
  <c r="L4862" i="8"/>
  <c r="L4863" i="8"/>
  <c r="L4864" i="8"/>
  <c r="L4865" i="8"/>
  <c r="L4866" i="8"/>
  <c r="L4867" i="8"/>
  <c r="L4868" i="8"/>
  <c r="L4869" i="8"/>
  <c r="L4870" i="8"/>
  <c r="L4871" i="8"/>
  <c r="L4872" i="8"/>
  <c r="L4873" i="8"/>
  <c r="L4874" i="8"/>
  <c r="L4875" i="8"/>
  <c r="L4876" i="8"/>
  <c r="L4877" i="8"/>
  <c r="L4878" i="8"/>
  <c r="L4879" i="8"/>
  <c r="L4880" i="8"/>
  <c r="L4881" i="8"/>
  <c r="L4882" i="8"/>
  <c r="L4883" i="8"/>
  <c r="L4884" i="8"/>
  <c r="L4885" i="8"/>
  <c r="L4886" i="8"/>
  <c r="L4887" i="8"/>
  <c r="L4888" i="8"/>
  <c r="L4889" i="8"/>
  <c r="L4890" i="8"/>
  <c r="L4891" i="8"/>
  <c r="L4892" i="8"/>
  <c r="L4893" i="8"/>
  <c r="L4894" i="8"/>
  <c r="L4895" i="8"/>
  <c r="L4896" i="8"/>
  <c r="L4897" i="8"/>
  <c r="L4898" i="8"/>
  <c r="L4899" i="8"/>
  <c r="L4900" i="8"/>
  <c r="L4901" i="8"/>
  <c r="L4902" i="8"/>
  <c r="L4903" i="8"/>
  <c r="L4904" i="8"/>
  <c r="L4905" i="8"/>
  <c r="L4906" i="8"/>
  <c r="L4907" i="8"/>
  <c r="L4908" i="8"/>
  <c r="L4909" i="8"/>
  <c r="L4910" i="8"/>
  <c r="L4911" i="8"/>
  <c r="L4912" i="8"/>
  <c r="L4913" i="8"/>
  <c r="L4914" i="8"/>
  <c r="L4915" i="8"/>
  <c r="L4916" i="8"/>
  <c r="L4917" i="8"/>
  <c r="L4918" i="8"/>
  <c r="L4919" i="8"/>
  <c r="L4920" i="8"/>
  <c r="L4921" i="8"/>
  <c r="L4922" i="8"/>
  <c r="L4923" i="8"/>
  <c r="L4924" i="8"/>
  <c r="L4925" i="8"/>
  <c r="L4926" i="8"/>
  <c r="L4927" i="8"/>
  <c r="L4928" i="8"/>
  <c r="L4929" i="8"/>
  <c r="L4930" i="8"/>
  <c r="L4931" i="8"/>
  <c r="L4932" i="8"/>
  <c r="L4933" i="8"/>
  <c r="L4934" i="8"/>
  <c r="L4935" i="8"/>
  <c r="L4936" i="8"/>
  <c r="L4937" i="8"/>
  <c r="L4938" i="8"/>
  <c r="L4939" i="8"/>
  <c r="L4940" i="8"/>
  <c r="L4941" i="8"/>
  <c r="L4942" i="8"/>
  <c r="L4943" i="8"/>
  <c r="L4944" i="8"/>
  <c r="L4945" i="8"/>
  <c r="L4946" i="8"/>
  <c r="L4947" i="8"/>
  <c r="L4948" i="8"/>
  <c r="L4949" i="8"/>
  <c r="L4950" i="8"/>
  <c r="L4951" i="8"/>
  <c r="L4952" i="8"/>
  <c r="L4953" i="8"/>
  <c r="L4954" i="8"/>
  <c r="L4955" i="8"/>
  <c r="L4956" i="8"/>
  <c r="L4957" i="8"/>
  <c r="L4958" i="8"/>
  <c r="L4959" i="8"/>
  <c r="L4960" i="8"/>
  <c r="L4961" i="8"/>
  <c r="L4962" i="8"/>
  <c r="L4963" i="8"/>
  <c r="L4964" i="8"/>
  <c r="L4965" i="8"/>
  <c r="L4966" i="8"/>
  <c r="L4967" i="8"/>
  <c r="L4968" i="8"/>
  <c r="L4969" i="8"/>
  <c r="L4970" i="8"/>
  <c r="L4971" i="8"/>
  <c r="L4972" i="8"/>
  <c r="L4973" i="8"/>
  <c r="L4974" i="8"/>
  <c r="L4975" i="8"/>
  <c r="L4976" i="8"/>
  <c r="L4977" i="8"/>
  <c r="L4978" i="8"/>
  <c r="L4979" i="8"/>
  <c r="L4980" i="8"/>
  <c r="L4981" i="8"/>
  <c r="L4982" i="8"/>
  <c r="L4983" i="8"/>
  <c r="L4984" i="8"/>
  <c r="L4985" i="8"/>
  <c r="L4986" i="8"/>
  <c r="L4987" i="8"/>
  <c r="L4988" i="8"/>
  <c r="L4989" i="8"/>
  <c r="L4990" i="8"/>
  <c r="L4991" i="8"/>
  <c r="L4992" i="8"/>
  <c r="L4993" i="8"/>
  <c r="L4994" i="8"/>
  <c r="L4995" i="8"/>
  <c r="L4996" i="8"/>
  <c r="L4997" i="8"/>
  <c r="L4998" i="8"/>
  <c r="L4999" i="8"/>
  <c r="L5000" i="8"/>
  <c r="L5001" i="8"/>
  <c r="L5002" i="8"/>
  <c r="L5003" i="8"/>
  <c r="L5004" i="8"/>
  <c r="L5005" i="8"/>
  <c r="L5006" i="8"/>
  <c r="L5007" i="8"/>
  <c r="L5008" i="8"/>
  <c r="L5009" i="8"/>
  <c r="L5010" i="8"/>
  <c r="L5011" i="8"/>
  <c r="L5012" i="8"/>
  <c r="L5013" i="8"/>
  <c r="L5014" i="8"/>
  <c r="L5015" i="8"/>
  <c r="L5016" i="8"/>
  <c r="L5017" i="8"/>
  <c r="L5018" i="8"/>
  <c r="L5019" i="8"/>
  <c r="L5020" i="8"/>
  <c r="L5021" i="8"/>
  <c r="L5022" i="8"/>
  <c r="L5023" i="8"/>
  <c r="L5024" i="8"/>
  <c r="L5025" i="8"/>
  <c r="L5026" i="8"/>
  <c r="L5027" i="8"/>
  <c r="L5028" i="8"/>
  <c r="L5029" i="8"/>
  <c r="L5030" i="8"/>
  <c r="L5031" i="8"/>
  <c r="L5032" i="8"/>
  <c r="L5033" i="8"/>
  <c r="L5034" i="8"/>
  <c r="L5035" i="8"/>
  <c r="L5036" i="8"/>
  <c r="L5037" i="8"/>
  <c r="L5038" i="8"/>
  <c r="L5039" i="8"/>
  <c r="L5040" i="8"/>
  <c r="L5041" i="8"/>
  <c r="L5042" i="8"/>
  <c r="L5043" i="8"/>
  <c r="L5044" i="8"/>
  <c r="L5045" i="8"/>
  <c r="L5046" i="8"/>
  <c r="L5047" i="8"/>
  <c r="L5048" i="8"/>
  <c r="L5049" i="8"/>
  <c r="L5050" i="8"/>
  <c r="L5051" i="8"/>
  <c r="L5052" i="8"/>
  <c r="L5053" i="8"/>
  <c r="L5054" i="8"/>
  <c r="L5055" i="8"/>
  <c r="L5056" i="8"/>
  <c r="L5057" i="8"/>
  <c r="L5058" i="8"/>
  <c r="L5059" i="8"/>
  <c r="L5060" i="8"/>
  <c r="L5061" i="8"/>
  <c r="L5062" i="8"/>
  <c r="L5063" i="8"/>
  <c r="L5064" i="8"/>
  <c r="L5065" i="8"/>
  <c r="L5066" i="8"/>
  <c r="L5067" i="8"/>
  <c r="L5068" i="8"/>
  <c r="L5069" i="8"/>
  <c r="L5070" i="8"/>
  <c r="L5071" i="8"/>
  <c r="L5072" i="8"/>
  <c r="L5073" i="8"/>
  <c r="L5074" i="8"/>
  <c r="L5075" i="8"/>
  <c r="L5076" i="8"/>
  <c r="L5077" i="8"/>
  <c r="L5078" i="8"/>
  <c r="L5079" i="8"/>
  <c r="L5080" i="8"/>
  <c r="L5081" i="8"/>
  <c r="L5082" i="8"/>
  <c r="L5083" i="8"/>
  <c r="L5084" i="8"/>
  <c r="L5085" i="8"/>
  <c r="L5086" i="8"/>
  <c r="L5087" i="8"/>
  <c r="L5088" i="8"/>
  <c r="L5089" i="8"/>
  <c r="L5090" i="8"/>
  <c r="L5091" i="8"/>
  <c r="L5092" i="8"/>
  <c r="L5093" i="8"/>
  <c r="L5094" i="8"/>
  <c r="L5095" i="8"/>
  <c r="L5096" i="8"/>
  <c r="L5097" i="8"/>
  <c r="L5098" i="8"/>
  <c r="L5099" i="8"/>
  <c r="L5100" i="8"/>
  <c r="L5101" i="8"/>
  <c r="L5102" i="8"/>
  <c r="L5103" i="8"/>
  <c r="L5104" i="8"/>
  <c r="L5105" i="8"/>
  <c r="L5106" i="8"/>
  <c r="L5107" i="8"/>
  <c r="L5108" i="8"/>
  <c r="L5109" i="8"/>
  <c r="L5110" i="8"/>
  <c r="L5111" i="8"/>
  <c r="L5112" i="8"/>
  <c r="L5113" i="8"/>
  <c r="L5114" i="8"/>
  <c r="L5115" i="8"/>
  <c r="L5116" i="8"/>
  <c r="L5117" i="8"/>
  <c r="L5118" i="8"/>
  <c r="L5119" i="8"/>
  <c r="L5120" i="8"/>
  <c r="L5121" i="8"/>
  <c r="L5122" i="8"/>
  <c r="L5123" i="8"/>
  <c r="L5124" i="8"/>
  <c r="L5125" i="8"/>
  <c r="L5126" i="8"/>
  <c r="L5127" i="8"/>
  <c r="L5128" i="8"/>
  <c r="L5129" i="8"/>
  <c r="L5130" i="8"/>
  <c r="L5131" i="8"/>
  <c r="L5132" i="8"/>
  <c r="L5133" i="8"/>
  <c r="L5134" i="8"/>
  <c r="L5135" i="8"/>
  <c r="L5136" i="8"/>
  <c r="L5137" i="8"/>
  <c r="L5138" i="8"/>
  <c r="L5139" i="8"/>
  <c r="L5140" i="8"/>
  <c r="L5141" i="8"/>
  <c r="L5142" i="8"/>
  <c r="L5143" i="8"/>
  <c r="L5144" i="8"/>
  <c r="L5145" i="8"/>
  <c r="L5146" i="8"/>
  <c r="L5147" i="8"/>
  <c r="L5148" i="8"/>
  <c r="L5149" i="8"/>
  <c r="L5150" i="8"/>
  <c r="L5151" i="8"/>
  <c r="L5152" i="8"/>
  <c r="L5153" i="8"/>
  <c r="L5154" i="8"/>
  <c r="L5155" i="8"/>
  <c r="L5156" i="8"/>
  <c r="L5157" i="8"/>
  <c r="L5158" i="8"/>
  <c r="L5159" i="8"/>
  <c r="L5160" i="8"/>
  <c r="L5161" i="8"/>
  <c r="L5162" i="8"/>
  <c r="L5163" i="8"/>
  <c r="L5164" i="8"/>
  <c r="L5165" i="8"/>
  <c r="L5166" i="8"/>
  <c r="L5167" i="8"/>
  <c r="L5168" i="8"/>
  <c r="L5169" i="8"/>
  <c r="L5170" i="8"/>
  <c r="L5171" i="8"/>
  <c r="L5172" i="8"/>
  <c r="L5173" i="8"/>
  <c r="L5174" i="8"/>
  <c r="L5175" i="8"/>
  <c r="L5176" i="8"/>
  <c r="L5177" i="8"/>
  <c r="L5178" i="8"/>
  <c r="L5179" i="8"/>
  <c r="L5180" i="8"/>
  <c r="L5181" i="8"/>
  <c r="L5182" i="8"/>
  <c r="L5183" i="8"/>
  <c r="L5184" i="8"/>
  <c r="L5185" i="8"/>
  <c r="L5186" i="8"/>
  <c r="L5187" i="8"/>
  <c r="L5188" i="8"/>
  <c r="L5189" i="8"/>
  <c r="L5190" i="8"/>
  <c r="L5191" i="8"/>
  <c r="L5192" i="8"/>
  <c r="L5193" i="8"/>
  <c r="L5194" i="8"/>
  <c r="L5195" i="8"/>
  <c r="L5196" i="8"/>
  <c r="L5197" i="8"/>
  <c r="L5198" i="8"/>
  <c r="L5199" i="8"/>
  <c r="L5200" i="8"/>
  <c r="L5201" i="8"/>
  <c r="L5202" i="8"/>
  <c r="L5203" i="8"/>
  <c r="L5204" i="8"/>
  <c r="L5205" i="8"/>
  <c r="L5206" i="8"/>
  <c r="L5207" i="8"/>
  <c r="L5208" i="8"/>
  <c r="L5209" i="8"/>
  <c r="L5210" i="8"/>
  <c r="L5211" i="8"/>
  <c r="L5212" i="8"/>
  <c r="L5213" i="8"/>
  <c r="L5214" i="8"/>
  <c r="L5215" i="8"/>
  <c r="L5216" i="8"/>
  <c r="L5217" i="8"/>
  <c r="L5218" i="8"/>
  <c r="L5219" i="8"/>
  <c r="L5220" i="8"/>
  <c r="L5221" i="8"/>
  <c r="L5222" i="8"/>
  <c r="L5223" i="8"/>
  <c r="L5224" i="8"/>
  <c r="L5225" i="8"/>
  <c r="L5226" i="8"/>
  <c r="L5227" i="8"/>
  <c r="L5228" i="8"/>
  <c r="L5229" i="8"/>
  <c r="L5230" i="8"/>
  <c r="L5231" i="8"/>
  <c r="L5232" i="8"/>
  <c r="L5233" i="8"/>
  <c r="L5234" i="8"/>
  <c r="L5235" i="8"/>
  <c r="L5236" i="8"/>
  <c r="L5237" i="8"/>
  <c r="L5238" i="8"/>
  <c r="L5239" i="8"/>
  <c r="L5240" i="8"/>
  <c r="L5241" i="8"/>
  <c r="L5242" i="8"/>
  <c r="L5243" i="8"/>
  <c r="L5244" i="8"/>
  <c r="L5245" i="8"/>
  <c r="L5246" i="8"/>
  <c r="L5247" i="8"/>
  <c r="L5248" i="8"/>
  <c r="L5249" i="8"/>
  <c r="L5250" i="8"/>
  <c r="L5251" i="8"/>
  <c r="L5252" i="8"/>
  <c r="L5253" i="8"/>
  <c r="L5254" i="8"/>
  <c r="L5255" i="8"/>
  <c r="L5256" i="8"/>
  <c r="L5257" i="8"/>
  <c r="L5258" i="8"/>
  <c r="L5259" i="8"/>
  <c r="L5260" i="8"/>
  <c r="L5261" i="8"/>
  <c r="L5262" i="8"/>
  <c r="L5263" i="8"/>
  <c r="L5264" i="8"/>
  <c r="L5265" i="8"/>
  <c r="L5266" i="8"/>
  <c r="L5267" i="8"/>
  <c r="L5268" i="8"/>
  <c r="L5269" i="8"/>
  <c r="L5270" i="8"/>
  <c r="L5271" i="8"/>
  <c r="L5272" i="8"/>
  <c r="L5273" i="8"/>
  <c r="L5274" i="8"/>
  <c r="L5275" i="8"/>
  <c r="L5276" i="8"/>
  <c r="L5277" i="8"/>
  <c r="L5278" i="8"/>
  <c r="L5279" i="8"/>
  <c r="L5280" i="8"/>
  <c r="L5281" i="8"/>
  <c r="L5282" i="8"/>
  <c r="L5283" i="8"/>
  <c r="L5284" i="8"/>
  <c r="L5285" i="8"/>
  <c r="L5286" i="8"/>
  <c r="L5287" i="8"/>
  <c r="L5288" i="8"/>
  <c r="L5289" i="8"/>
  <c r="L5290" i="8"/>
  <c r="L5291" i="8"/>
  <c r="L5292" i="8"/>
  <c r="L5293" i="8"/>
  <c r="L5294" i="8"/>
  <c r="L5295" i="8"/>
  <c r="L5296" i="8"/>
  <c r="L5297" i="8"/>
  <c r="L5298" i="8"/>
  <c r="L5299" i="8"/>
  <c r="L5300" i="8"/>
  <c r="L5301" i="8"/>
  <c r="L5302" i="8"/>
  <c r="L5303" i="8"/>
  <c r="L5304" i="8"/>
  <c r="L5305" i="8"/>
  <c r="L5306" i="8"/>
  <c r="L5307" i="8"/>
  <c r="L5308" i="8"/>
  <c r="L5309" i="8"/>
  <c r="L5310" i="8"/>
  <c r="L5311" i="8"/>
  <c r="L5312" i="8"/>
  <c r="L5313" i="8"/>
  <c r="L5314" i="8"/>
  <c r="L5315" i="8"/>
  <c r="L5316" i="8"/>
  <c r="L5317" i="8"/>
  <c r="L5318" i="8"/>
  <c r="L5319" i="8"/>
  <c r="L5320" i="8"/>
  <c r="L5321" i="8"/>
  <c r="L5322" i="8"/>
  <c r="L5323" i="8"/>
  <c r="L5324" i="8"/>
  <c r="L5325" i="8"/>
  <c r="L5326" i="8"/>
  <c r="L5327" i="8"/>
  <c r="L5328" i="8"/>
  <c r="L5329" i="8"/>
  <c r="L5330" i="8"/>
  <c r="L5331" i="8"/>
  <c r="L5332" i="8"/>
  <c r="L5333" i="8"/>
  <c r="L5334" i="8"/>
  <c r="L5335" i="8"/>
  <c r="L5336" i="8"/>
  <c r="L5337" i="8"/>
  <c r="L5338" i="8"/>
  <c r="L5339" i="8"/>
  <c r="L5340" i="8"/>
  <c r="L5341" i="8"/>
  <c r="L5342" i="8"/>
  <c r="L5343" i="8"/>
  <c r="L5344" i="8"/>
  <c r="L5345" i="8"/>
  <c r="L5346" i="8"/>
  <c r="L5347" i="8"/>
  <c r="L5348" i="8"/>
  <c r="L5349" i="8"/>
  <c r="L5350" i="8"/>
  <c r="L5351" i="8"/>
  <c r="L5352" i="8"/>
  <c r="L5353" i="8"/>
  <c r="L5354" i="8"/>
  <c r="L5355" i="8"/>
  <c r="L5356" i="8"/>
  <c r="L5357" i="8"/>
  <c r="L5358" i="8"/>
  <c r="L5359" i="8"/>
  <c r="L5360" i="8"/>
  <c r="L5361" i="8"/>
  <c r="L5362" i="8"/>
  <c r="L5363" i="8"/>
  <c r="L5364" i="8"/>
  <c r="L5365" i="8"/>
  <c r="L5366" i="8"/>
  <c r="L5367" i="8"/>
  <c r="L5368" i="8"/>
  <c r="L5369" i="8"/>
  <c r="L5370" i="8"/>
  <c r="L5371" i="8"/>
  <c r="L5372" i="8"/>
  <c r="L5373" i="8"/>
  <c r="L5374" i="8"/>
  <c r="L5375" i="8"/>
  <c r="L5376" i="8"/>
  <c r="L5377" i="8"/>
  <c r="L5378" i="8"/>
  <c r="L5379" i="8"/>
  <c r="L5380" i="8"/>
  <c r="L5381" i="8"/>
  <c r="L5382" i="8"/>
  <c r="L5383" i="8"/>
  <c r="L5384" i="8"/>
  <c r="L5385" i="8"/>
  <c r="L5386" i="8"/>
  <c r="L5387" i="8"/>
  <c r="L5388" i="8"/>
  <c r="L5389" i="8"/>
  <c r="L5390" i="8"/>
  <c r="L5391" i="8"/>
  <c r="L5392" i="8"/>
  <c r="L5393" i="8"/>
  <c r="L5394" i="8"/>
  <c r="L5395" i="8"/>
  <c r="L5396" i="8"/>
  <c r="L5397" i="8"/>
  <c r="L5398" i="8"/>
  <c r="L5399" i="8"/>
  <c r="L5400" i="8"/>
  <c r="L5401" i="8"/>
  <c r="L5402" i="8"/>
  <c r="L5403" i="8"/>
  <c r="L5404" i="8"/>
  <c r="L5405" i="8"/>
  <c r="L5406" i="8"/>
  <c r="L5407" i="8"/>
  <c r="L5408" i="8"/>
  <c r="L5409" i="8"/>
  <c r="L5410" i="8"/>
  <c r="L5411" i="8"/>
  <c r="L5412" i="8"/>
  <c r="L5413" i="8"/>
  <c r="L5414" i="8"/>
  <c r="L5415" i="8"/>
  <c r="L5416" i="8"/>
  <c r="L5417" i="8"/>
  <c r="L5418" i="8"/>
  <c r="L5419" i="8"/>
  <c r="L5420" i="8"/>
  <c r="L5421" i="8"/>
  <c r="L5422" i="8"/>
  <c r="L5423" i="8"/>
  <c r="L5424" i="8"/>
  <c r="L5425" i="8"/>
  <c r="L5426" i="8"/>
  <c r="L5427" i="8"/>
  <c r="L5428" i="8"/>
  <c r="L5429" i="8"/>
  <c r="L5430" i="8"/>
  <c r="L5431" i="8"/>
  <c r="L5432" i="8"/>
  <c r="L5433" i="8"/>
  <c r="L5434" i="8"/>
  <c r="L5435" i="8"/>
  <c r="L5436" i="8"/>
  <c r="L5437" i="8"/>
  <c r="L5438" i="8"/>
  <c r="L5439" i="8"/>
  <c r="L5440" i="8"/>
  <c r="L5441" i="8"/>
  <c r="L5442" i="8"/>
  <c r="L5443" i="8"/>
  <c r="L5444" i="8"/>
  <c r="L5445" i="8"/>
  <c r="L5446" i="8"/>
  <c r="L5447" i="8"/>
  <c r="L5448" i="8"/>
  <c r="L5449" i="8"/>
  <c r="L5450" i="8"/>
  <c r="L5451" i="8"/>
  <c r="L5452" i="8"/>
  <c r="L5453" i="8"/>
  <c r="L5454" i="8"/>
  <c r="L5455" i="8"/>
  <c r="L5456" i="8"/>
  <c r="L5457" i="8"/>
  <c r="L5458" i="8"/>
  <c r="L5459" i="8"/>
  <c r="L5460" i="8"/>
  <c r="L5461" i="8"/>
  <c r="L5462" i="8"/>
  <c r="L5463" i="8"/>
  <c r="L5464" i="8"/>
  <c r="L5465" i="8"/>
  <c r="L5466" i="8"/>
  <c r="L5467" i="8"/>
  <c r="L5468" i="8"/>
  <c r="L5469" i="8"/>
  <c r="L5470" i="8"/>
  <c r="L5471" i="8"/>
  <c r="L5472" i="8"/>
  <c r="L5473" i="8"/>
  <c r="L5474" i="8"/>
  <c r="L5475" i="8"/>
  <c r="L5476" i="8"/>
  <c r="L5477" i="8"/>
  <c r="L5478" i="8"/>
  <c r="L5479" i="8"/>
  <c r="L5480" i="8"/>
  <c r="L5481" i="8"/>
  <c r="L5482" i="8"/>
  <c r="L5483" i="8"/>
  <c r="L5484" i="8"/>
  <c r="L5485" i="8"/>
  <c r="L5486" i="8"/>
  <c r="L5487" i="8"/>
  <c r="L5488" i="8"/>
  <c r="L5489" i="8"/>
  <c r="L5490" i="8"/>
  <c r="L5491" i="8"/>
  <c r="L5492" i="8"/>
  <c r="L5493" i="8"/>
  <c r="L5494" i="8"/>
  <c r="L5495" i="8"/>
  <c r="L5496" i="8"/>
  <c r="L5497" i="8"/>
  <c r="L5498" i="8"/>
  <c r="L5499" i="8"/>
  <c r="L5500" i="8"/>
  <c r="L5501" i="8"/>
  <c r="L5502" i="8"/>
  <c r="L5503" i="8"/>
  <c r="L5504" i="8"/>
  <c r="L5505" i="8"/>
  <c r="L5506" i="8"/>
  <c r="L5507" i="8"/>
  <c r="L5508" i="8"/>
  <c r="L5509" i="8"/>
  <c r="L5510" i="8"/>
  <c r="L5511" i="8"/>
  <c r="L5512" i="8"/>
  <c r="L5513" i="8"/>
  <c r="L5514" i="8"/>
  <c r="L5515" i="8"/>
  <c r="L5516" i="8"/>
  <c r="L5517" i="8"/>
  <c r="L5518" i="8"/>
  <c r="L5519" i="8"/>
  <c r="L5520" i="8"/>
  <c r="L5521" i="8"/>
  <c r="L5522" i="8"/>
  <c r="L5523" i="8"/>
  <c r="L5524" i="8"/>
  <c r="L5525" i="8"/>
  <c r="L5526" i="8"/>
  <c r="L5527" i="8"/>
  <c r="L5528" i="8"/>
  <c r="L5529" i="8"/>
  <c r="L5530" i="8"/>
  <c r="L5531" i="8"/>
  <c r="L5532" i="8"/>
  <c r="L5533" i="8"/>
  <c r="L5534" i="8"/>
  <c r="L5535" i="8"/>
  <c r="L5536" i="8"/>
  <c r="L5537" i="8"/>
  <c r="L5538" i="8"/>
  <c r="L5539" i="8"/>
  <c r="L5540" i="8"/>
  <c r="L5541" i="8"/>
  <c r="L5542" i="8"/>
  <c r="L5543" i="8"/>
  <c r="L5544" i="8"/>
  <c r="L5545" i="8"/>
  <c r="L5546" i="8"/>
  <c r="L5547" i="8"/>
  <c r="L5548" i="8"/>
  <c r="L5549" i="8"/>
  <c r="L5550" i="8"/>
  <c r="L5551" i="8"/>
  <c r="L5552" i="8"/>
  <c r="L5553" i="8"/>
  <c r="L5554" i="8"/>
  <c r="L5555" i="8"/>
  <c r="L5556" i="8"/>
  <c r="L5557" i="8"/>
  <c r="L5558" i="8"/>
  <c r="L5559" i="8"/>
  <c r="L5560" i="8"/>
  <c r="L5561" i="8"/>
  <c r="L5562" i="8"/>
  <c r="L5563" i="8"/>
  <c r="L5564" i="8"/>
  <c r="L5565" i="8"/>
  <c r="L5566" i="8"/>
  <c r="L5567" i="8"/>
  <c r="L5568" i="8"/>
  <c r="L5569" i="8"/>
  <c r="L5570" i="8"/>
  <c r="L5571" i="8"/>
  <c r="L5572" i="8"/>
  <c r="L5573" i="8"/>
  <c r="L5574" i="8"/>
  <c r="L5575" i="8"/>
  <c r="L5576" i="8"/>
  <c r="L5577" i="8"/>
  <c r="L5578" i="8"/>
  <c r="L5579" i="8"/>
  <c r="L5580" i="8"/>
  <c r="L5581" i="8"/>
  <c r="L5582" i="8"/>
  <c r="L5583" i="8"/>
  <c r="L5584" i="8"/>
  <c r="L5585" i="8"/>
  <c r="L5586" i="8"/>
  <c r="L5587" i="8"/>
  <c r="L5588" i="8"/>
  <c r="L5589" i="8"/>
  <c r="L5590" i="8"/>
  <c r="L5591" i="8"/>
  <c r="L5592" i="8"/>
  <c r="L5593" i="8"/>
  <c r="L5594" i="8"/>
  <c r="L5595" i="8"/>
  <c r="L5596" i="8"/>
  <c r="L5597" i="8"/>
  <c r="L5598" i="8"/>
  <c r="L5599" i="8"/>
  <c r="L5600" i="8"/>
  <c r="L5601" i="8"/>
  <c r="L5602" i="8"/>
  <c r="L5603" i="8"/>
  <c r="L5604" i="8"/>
  <c r="L5605" i="8"/>
  <c r="L5606" i="8"/>
  <c r="L5607" i="8"/>
  <c r="L5608" i="8"/>
  <c r="L5609" i="8"/>
  <c r="L5610" i="8"/>
  <c r="L5611" i="8"/>
  <c r="L5612" i="8"/>
  <c r="L5613" i="8"/>
  <c r="L5614" i="8"/>
  <c r="L5615" i="8"/>
  <c r="L5616" i="8"/>
  <c r="L5617" i="8"/>
  <c r="L5618" i="8"/>
  <c r="L5619" i="8"/>
  <c r="L5620" i="8"/>
  <c r="L5621" i="8"/>
  <c r="L5622" i="8"/>
  <c r="L5623" i="8"/>
  <c r="L5624" i="8"/>
  <c r="L5625" i="8"/>
  <c r="L5626" i="8"/>
  <c r="L5627" i="8"/>
  <c r="L5628" i="8"/>
  <c r="L5629" i="8"/>
  <c r="L5630" i="8"/>
  <c r="L5631" i="8"/>
  <c r="L5632" i="8"/>
  <c r="L5633" i="8"/>
  <c r="L5634" i="8"/>
  <c r="L5635" i="8"/>
  <c r="L5636" i="8"/>
  <c r="L5637" i="8"/>
  <c r="L5638" i="8"/>
  <c r="L5639" i="8"/>
  <c r="L5640" i="8"/>
  <c r="L5641" i="8"/>
  <c r="L5642" i="8"/>
  <c r="L5643" i="8"/>
  <c r="L5644" i="8"/>
  <c r="L5645" i="8"/>
  <c r="L5646" i="8"/>
  <c r="L5647" i="8"/>
  <c r="L5648" i="8"/>
  <c r="L5649" i="8"/>
  <c r="L5650" i="8"/>
  <c r="L5651" i="8"/>
  <c r="L5652" i="8"/>
  <c r="L5653" i="8"/>
  <c r="L5654" i="8"/>
  <c r="L5655" i="8"/>
  <c r="L5656" i="8"/>
  <c r="L5657" i="8"/>
  <c r="L5658" i="8"/>
  <c r="L5659" i="8"/>
  <c r="L5660" i="8"/>
  <c r="L5661" i="8"/>
  <c r="L5662" i="8"/>
  <c r="L5663" i="8"/>
  <c r="L5664" i="8"/>
  <c r="L5665" i="8"/>
  <c r="L5666" i="8"/>
  <c r="L5667" i="8"/>
  <c r="L5668" i="8"/>
  <c r="L5669" i="8"/>
  <c r="L5670" i="8"/>
  <c r="L5671" i="8"/>
  <c r="L5672" i="8"/>
  <c r="L5673" i="8"/>
  <c r="L5674" i="8"/>
  <c r="L5675" i="8"/>
  <c r="L5676" i="8"/>
  <c r="L5677" i="8"/>
  <c r="L5678" i="8"/>
  <c r="L5679" i="8"/>
  <c r="L5680" i="8"/>
  <c r="L5681" i="8"/>
  <c r="L5682" i="8"/>
  <c r="L5683" i="8"/>
  <c r="L5684" i="8"/>
  <c r="L5685" i="8"/>
  <c r="L5686" i="8"/>
  <c r="L5687" i="8"/>
  <c r="L5688" i="8"/>
  <c r="L5689" i="8"/>
  <c r="L5690" i="8"/>
  <c r="L5691" i="8"/>
  <c r="L5692" i="8"/>
  <c r="L5693" i="8"/>
  <c r="L5694" i="8"/>
  <c r="L5695" i="8"/>
  <c r="L5696" i="8"/>
  <c r="L5697" i="8"/>
  <c r="L5698" i="8"/>
  <c r="L5699" i="8"/>
  <c r="L5700" i="8"/>
  <c r="L5701" i="8"/>
  <c r="L5702" i="8"/>
  <c r="L5703" i="8"/>
  <c r="L5704" i="8"/>
  <c r="L5705" i="8"/>
  <c r="L5706" i="8"/>
  <c r="L5707" i="8"/>
  <c r="L5708" i="8"/>
  <c r="L5709" i="8"/>
  <c r="L5710" i="8"/>
  <c r="L5711" i="8"/>
  <c r="L5712" i="8"/>
  <c r="L5713" i="8"/>
  <c r="L5714" i="8"/>
  <c r="L5715" i="8"/>
  <c r="L5716" i="8"/>
  <c r="L5717" i="8"/>
  <c r="L5718" i="8"/>
  <c r="L5719" i="8"/>
  <c r="L5720" i="8"/>
  <c r="L5721" i="8"/>
  <c r="L5722" i="8"/>
  <c r="L5723" i="8"/>
  <c r="L5724" i="8"/>
  <c r="L5725" i="8"/>
  <c r="L5726" i="8"/>
  <c r="L5727" i="8"/>
  <c r="L5728" i="8"/>
  <c r="L5729" i="8"/>
  <c r="L5730" i="8"/>
  <c r="L5731" i="8"/>
  <c r="L5732" i="8"/>
  <c r="L5733" i="8"/>
  <c r="L5734" i="8"/>
  <c r="L5735" i="8"/>
  <c r="L5736" i="8"/>
  <c r="L5737" i="8"/>
  <c r="L5738" i="8"/>
  <c r="L5739" i="8"/>
  <c r="L5740" i="8"/>
  <c r="L5741" i="8"/>
  <c r="L5742" i="8"/>
  <c r="L5743" i="8"/>
  <c r="L5744" i="8"/>
  <c r="L5745" i="8"/>
  <c r="L5746" i="8"/>
  <c r="L5747" i="8"/>
  <c r="L5748" i="8"/>
  <c r="L5749" i="8"/>
  <c r="L5750" i="8"/>
  <c r="L5751" i="8"/>
  <c r="L5752" i="8"/>
  <c r="L5753" i="8"/>
  <c r="L5754" i="8"/>
  <c r="L5755" i="8"/>
  <c r="L5756" i="8"/>
  <c r="L5757" i="8"/>
  <c r="L5758" i="8"/>
  <c r="L5759" i="8"/>
  <c r="L5760" i="8"/>
  <c r="L5761" i="8"/>
  <c r="L5762" i="8"/>
  <c r="L5763" i="8"/>
  <c r="L5764" i="8"/>
  <c r="L5765" i="8"/>
  <c r="L5766" i="8"/>
  <c r="L5767" i="8"/>
  <c r="L5768" i="8"/>
  <c r="L5769" i="8"/>
  <c r="L5770" i="8"/>
  <c r="L5771" i="8"/>
  <c r="L5772" i="8"/>
  <c r="L5773" i="8"/>
  <c r="L5774" i="8"/>
  <c r="L5775" i="8"/>
  <c r="L5776" i="8"/>
  <c r="L5777" i="8"/>
  <c r="L5778" i="8"/>
  <c r="L5779" i="8"/>
  <c r="L5780" i="8"/>
  <c r="L5781" i="8"/>
  <c r="L5782" i="8"/>
  <c r="L5783" i="8"/>
  <c r="L5784" i="8"/>
  <c r="L5785" i="8"/>
  <c r="L5786" i="8"/>
  <c r="L5787" i="8"/>
  <c r="L5788" i="8"/>
  <c r="L5789" i="8"/>
  <c r="L5790" i="8"/>
  <c r="L5791" i="8"/>
  <c r="L5792" i="8"/>
  <c r="L5793" i="8"/>
  <c r="L5794" i="8"/>
  <c r="L5795" i="8"/>
  <c r="L5796" i="8"/>
  <c r="L5797" i="8"/>
  <c r="L5798" i="8"/>
  <c r="L5799" i="8"/>
  <c r="L5800" i="8"/>
  <c r="L5801" i="8"/>
  <c r="L5802" i="8"/>
  <c r="L5803" i="8"/>
  <c r="L5804" i="8"/>
  <c r="L5805" i="8"/>
  <c r="L5806" i="8"/>
  <c r="L5807" i="8"/>
  <c r="L5808" i="8"/>
  <c r="L5809" i="8"/>
  <c r="L5810" i="8"/>
  <c r="L5811" i="8"/>
  <c r="L5812" i="8"/>
  <c r="L5813" i="8"/>
  <c r="L5814" i="8"/>
  <c r="L5815" i="8"/>
  <c r="L5816" i="8"/>
  <c r="L5817" i="8"/>
  <c r="L5818" i="8"/>
  <c r="L5819" i="8"/>
  <c r="L5820" i="8"/>
  <c r="L5821" i="8"/>
  <c r="L5822" i="8"/>
  <c r="L5823" i="8"/>
  <c r="L5824" i="8"/>
  <c r="L5825" i="8"/>
  <c r="L5826" i="8"/>
  <c r="L5827" i="8"/>
  <c r="L5828" i="8"/>
  <c r="L5829" i="8"/>
  <c r="L5830" i="8"/>
  <c r="L5831" i="8"/>
  <c r="L5832" i="8"/>
  <c r="L5833" i="8"/>
  <c r="L5834" i="8"/>
  <c r="L5835" i="8"/>
  <c r="L5836" i="8"/>
  <c r="L5837" i="8"/>
  <c r="L5838" i="8"/>
  <c r="L5839" i="8"/>
  <c r="L5840" i="8"/>
  <c r="L5841" i="8"/>
  <c r="L5842" i="8"/>
  <c r="L5843" i="8"/>
  <c r="L5844" i="8"/>
  <c r="L5845" i="8"/>
  <c r="L5846" i="8"/>
  <c r="L5847" i="8"/>
  <c r="L5848" i="8"/>
  <c r="L5849" i="8"/>
  <c r="L5850" i="8"/>
  <c r="L5851" i="8"/>
  <c r="L5852" i="8"/>
  <c r="L5853" i="8"/>
  <c r="L5854" i="8"/>
  <c r="L5855" i="8"/>
  <c r="L5856" i="8"/>
  <c r="L5857" i="8"/>
  <c r="L5858" i="8"/>
  <c r="L5859" i="8"/>
  <c r="L5860" i="8"/>
  <c r="L5861" i="8"/>
  <c r="L5862" i="8"/>
  <c r="L5863" i="8"/>
  <c r="L5864" i="8"/>
  <c r="L5865" i="8"/>
  <c r="L5866" i="8"/>
  <c r="L5867" i="8"/>
  <c r="L5868" i="8"/>
  <c r="L5869" i="8"/>
  <c r="L5870" i="8"/>
  <c r="L5871" i="8"/>
  <c r="L5872" i="8"/>
  <c r="L5873" i="8"/>
  <c r="L5874" i="8"/>
  <c r="L5875" i="8"/>
  <c r="L5876" i="8"/>
  <c r="L5877" i="8"/>
  <c r="L5878" i="8"/>
  <c r="L5879" i="8"/>
  <c r="L5880" i="8"/>
  <c r="L5881" i="8"/>
  <c r="L5882" i="8"/>
  <c r="L5883" i="8"/>
  <c r="L5884" i="8"/>
  <c r="L5885" i="8"/>
  <c r="L5886" i="8"/>
  <c r="L5887" i="8"/>
  <c r="L5888" i="8"/>
  <c r="L5889" i="8"/>
  <c r="L5890" i="8"/>
  <c r="L5891" i="8"/>
  <c r="L5892" i="8"/>
  <c r="L5893" i="8"/>
  <c r="L5894" i="8"/>
  <c r="L5895" i="8"/>
  <c r="L5896" i="8"/>
  <c r="L5897" i="8"/>
  <c r="L5898" i="8"/>
  <c r="L5899" i="8"/>
  <c r="L5900" i="8"/>
  <c r="L5901" i="8"/>
  <c r="L5902" i="8"/>
  <c r="L5903" i="8"/>
  <c r="L5904" i="8"/>
  <c r="L5905" i="8"/>
  <c r="L5906" i="8"/>
  <c r="L5907" i="8"/>
  <c r="L5908" i="8"/>
  <c r="L5909" i="8"/>
  <c r="L5910" i="8"/>
  <c r="L5911" i="8"/>
  <c r="L5912" i="8"/>
  <c r="L5913" i="8"/>
  <c r="L5914" i="8"/>
  <c r="L5915" i="8"/>
  <c r="L5916" i="8"/>
  <c r="L5917" i="8"/>
  <c r="L5918" i="8"/>
  <c r="L5919" i="8"/>
  <c r="L5920" i="8"/>
  <c r="L5921" i="8"/>
  <c r="L5922" i="8"/>
  <c r="L5923" i="8"/>
  <c r="L5924" i="8"/>
  <c r="L5925" i="8"/>
  <c r="L5926" i="8"/>
  <c r="L5927" i="8"/>
  <c r="L5928" i="8"/>
  <c r="L5929" i="8"/>
  <c r="L5930" i="8"/>
  <c r="L5931" i="8"/>
  <c r="L5932" i="8"/>
  <c r="L5933" i="8"/>
  <c r="L5934" i="8"/>
  <c r="L5935" i="8"/>
  <c r="L5936" i="8"/>
  <c r="L5937" i="8"/>
  <c r="L5938" i="8"/>
  <c r="L5939" i="8"/>
  <c r="L5940" i="8"/>
  <c r="L5941" i="8"/>
  <c r="L5942" i="8"/>
  <c r="L5943" i="8"/>
  <c r="L5944" i="8"/>
  <c r="L5945" i="8"/>
  <c r="L5946" i="8"/>
  <c r="L5947" i="8"/>
  <c r="L5948" i="8"/>
  <c r="L5949" i="8"/>
  <c r="L5950" i="8"/>
  <c r="L5951" i="8"/>
  <c r="L5952" i="8"/>
  <c r="L5953" i="8"/>
  <c r="L5954" i="8"/>
  <c r="L5955" i="8"/>
  <c r="L5956" i="8"/>
  <c r="L5957" i="8"/>
  <c r="L5958" i="8"/>
  <c r="L5959" i="8"/>
  <c r="L5960" i="8"/>
  <c r="L5961" i="8"/>
  <c r="L5962" i="8"/>
  <c r="L5963" i="8"/>
  <c r="L5964" i="8"/>
  <c r="L5965" i="8"/>
  <c r="L5966" i="8"/>
  <c r="L5967" i="8"/>
  <c r="L5968" i="8"/>
  <c r="L5969" i="8"/>
  <c r="L5970" i="8"/>
  <c r="L5971" i="8"/>
  <c r="L5972" i="8"/>
  <c r="L5973" i="8"/>
  <c r="L5974" i="8"/>
  <c r="L5975" i="8"/>
  <c r="L5976" i="8"/>
  <c r="L5977" i="8"/>
  <c r="L5978" i="8"/>
  <c r="L5979" i="8"/>
  <c r="L5980" i="8"/>
  <c r="L5981" i="8"/>
  <c r="L5982" i="8"/>
  <c r="L5983" i="8"/>
  <c r="L5984" i="8"/>
  <c r="L5985" i="8"/>
  <c r="L5986" i="8"/>
  <c r="L5987" i="8"/>
  <c r="L5988" i="8"/>
  <c r="L5989" i="8"/>
  <c r="L5990" i="8"/>
  <c r="L5991" i="8"/>
  <c r="L5992" i="8"/>
  <c r="L5993" i="8"/>
  <c r="L5994" i="8"/>
  <c r="L5995" i="8"/>
  <c r="L5996" i="8"/>
  <c r="L5997" i="8"/>
  <c r="L5998" i="8"/>
  <c r="L5999" i="8"/>
  <c r="L6000" i="8"/>
  <c r="L6001" i="8"/>
  <c r="L6002" i="8"/>
  <c r="L6003" i="8"/>
  <c r="L6004" i="8"/>
  <c r="L6005" i="8"/>
  <c r="L6006" i="8"/>
  <c r="L6007" i="8"/>
  <c r="L6008" i="8"/>
  <c r="L6009" i="8"/>
  <c r="L6010" i="8"/>
  <c r="L6011" i="8"/>
  <c r="L6012" i="8"/>
  <c r="L6013" i="8"/>
  <c r="L6014" i="8"/>
  <c r="L6015" i="8"/>
  <c r="L6016" i="8"/>
  <c r="L6017" i="8"/>
  <c r="L6018" i="8"/>
  <c r="L6019" i="8"/>
  <c r="L6020" i="8"/>
  <c r="L6021" i="8"/>
  <c r="L6022" i="8"/>
  <c r="L6023" i="8"/>
  <c r="L6024" i="8"/>
  <c r="L6025" i="8"/>
  <c r="L6026" i="8"/>
  <c r="L6027" i="8"/>
  <c r="L6028" i="8"/>
  <c r="L6029" i="8"/>
  <c r="L6030" i="8"/>
  <c r="L6031" i="8"/>
  <c r="L6032" i="8"/>
  <c r="L6033" i="8"/>
  <c r="L6034" i="8"/>
  <c r="L6035" i="8"/>
  <c r="L6036" i="8"/>
  <c r="L6037" i="8"/>
  <c r="L6038" i="8"/>
  <c r="L6039" i="8"/>
  <c r="L6040" i="8"/>
  <c r="L6041" i="8"/>
  <c r="L6042" i="8"/>
  <c r="L6043" i="8"/>
  <c r="L6044" i="8"/>
  <c r="L6045" i="8"/>
  <c r="L6046" i="8"/>
  <c r="L6047" i="8"/>
  <c r="L6048" i="8"/>
  <c r="L6049" i="8"/>
  <c r="L6050" i="8"/>
  <c r="L6051" i="8"/>
  <c r="L6052" i="8"/>
  <c r="L6053" i="8"/>
  <c r="L6054" i="8"/>
  <c r="L6055" i="8"/>
  <c r="L6056" i="8"/>
  <c r="L6057" i="8"/>
  <c r="L6058" i="8"/>
  <c r="L6059" i="8"/>
  <c r="L6060" i="8"/>
  <c r="L6061" i="8"/>
  <c r="L6062" i="8"/>
  <c r="L6063" i="8"/>
  <c r="L6064" i="8"/>
  <c r="L6065" i="8"/>
  <c r="L6066" i="8"/>
  <c r="L6067" i="8"/>
  <c r="L6068" i="8"/>
  <c r="L6069" i="8"/>
  <c r="L6070" i="8"/>
  <c r="L6071" i="8"/>
  <c r="L6072" i="8"/>
  <c r="L6073" i="8"/>
  <c r="L6074" i="8"/>
  <c r="L6075" i="8"/>
  <c r="L6076" i="8"/>
  <c r="L6077" i="8"/>
  <c r="L6078" i="8"/>
  <c r="L6079" i="8"/>
  <c r="L6080" i="8"/>
  <c r="L6081" i="8"/>
  <c r="L6082" i="8"/>
  <c r="L6083" i="8"/>
  <c r="L6084" i="8"/>
  <c r="L6085" i="8"/>
  <c r="L6086" i="8"/>
  <c r="L6087" i="8"/>
  <c r="L6088" i="8"/>
  <c r="L6089" i="8"/>
  <c r="L6090" i="8"/>
  <c r="L6091" i="8"/>
  <c r="L6092" i="8"/>
  <c r="L6093" i="8"/>
  <c r="L6094" i="8"/>
  <c r="L6095" i="8"/>
  <c r="L6096" i="8"/>
  <c r="L6097" i="8"/>
  <c r="L6098" i="8"/>
  <c r="L6099" i="8"/>
  <c r="L6100" i="8"/>
  <c r="L6101" i="8"/>
  <c r="L6102" i="8"/>
  <c r="L6103" i="8"/>
  <c r="L6104" i="8"/>
  <c r="L6105" i="8"/>
  <c r="L6106" i="8"/>
  <c r="L6107" i="8"/>
  <c r="L6108" i="8"/>
  <c r="L6109" i="8"/>
  <c r="L6110" i="8"/>
  <c r="L6111" i="8"/>
  <c r="L6112" i="8"/>
  <c r="L6113" i="8"/>
  <c r="L6114" i="8"/>
  <c r="L6115" i="8"/>
  <c r="L6116" i="8"/>
  <c r="L6117" i="8"/>
  <c r="L6118" i="8"/>
  <c r="L6119" i="8"/>
  <c r="L6120" i="8"/>
  <c r="L6121" i="8"/>
  <c r="L6122" i="8"/>
  <c r="L6123" i="8"/>
  <c r="L6124" i="8"/>
  <c r="L6125" i="8"/>
  <c r="L6126" i="8"/>
  <c r="L6127" i="8"/>
  <c r="L6128" i="8"/>
  <c r="L6129" i="8"/>
  <c r="L6130" i="8"/>
  <c r="L6131" i="8"/>
  <c r="L6132" i="8"/>
  <c r="L6133" i="8"/>
  <c r="L6134" i="8"/>
  <c r="L6135" i="8"/>
  <c r="L6136" i="8"/>
  <c r="L6137" i="8"/>
  <c r="L6138" i="8"/>
  <c r="L6139" i="8"/>
  <c r="L6140" i="8"/>
  <c r="L6141" i="8"/>
  <c r="L6142" i="8"/>
  <c r="L6143" i="8"/>
  <c r="L6144" i="8"/>
  <c r="L6145" i="8"/>
  <c r="L6146" i="8"/>
  <c r="L6147" i="8"/>
  <c r="L6148" i="8"/>
  <c r="L6149" i="8"/>
  <c r="L6150" i="8"/>
  <c r="L6151" i="8"/>
  <c r="L6152" i="8"/>
  <c r="L6153" i="8"/>
  <c r="L6154" i="8"/>
  <c r="L6155" i="8"/>
  <c r="L6156" i="8"/>
  <c r="L6157" i="8"/>
  <c r="L6158" i="8"/>
  <c r="L6159" i="8"/>
  <c r="L6160" i="8"/>
  <c r="L6161" i="8"/>
  <c r="L6162" i="8"/>
  <c r="L6163" i="8"/>
  <c r="L6164" i="8"/>
  <c r="L6165" i="8"/>
  <c r="L6166" i="8"/>
  <c r="L6167" i="8"/>
  <c r="L6168" i="8"/>
  <c r="L6169" i="8"/>
  <c r="L6170" i="8"/>
  <c r="L6171" i="8"/>
  <c r="L6172" i="8"/>
  <c r="L6173" i="8"/>
  <c r="L6174" i="8"/>
  <c r="L6175" i="8"/>
  <c r="L6176" i="8"/>
  <c r="L6177" i="8"/>
  <c r="L6178" i="8"/>
  <c r="L6179" i="8"/>
  <c r="L6180" i="8"/>
  <c r="L6181" i="8"/>
  <c r="L6182" i="8"/>
  <c r="L6183" i="8"/>
  <c r="L6184" i="8"/>
  <c r="L6185" i="8"/>
  <c r="L6186" i="8"/>
  <c r="L6187" i="8"/>
  <c r="L6188" i="8"/>
  <c r="L6189" i="8"/>
  <c r="L6190" i="8"/>
  <c r="L6191" i="8"/>
  <c r="L6192" i="8"/>
  <c r="L6193" i="8"/>
  <c r="L6194" i="8"/>
  <c r="L6195" i="8"/>
  <c r="L6196" i="8"/>
  <c r="L6197" i="8"/>
  <c r="L6198" i="8"/>
  <c r="L6199" i="8"/>
  <c r="L6200" i="8"/>
  <c r="L6201" i="8"/>
  <c r="L6202" i="8"/>
  <c r="L6203" i="8"/>
  <c r="L6204" i="8"/>
  <c r="L6205" i="8"/>
  <c r="L6206" i="8"/>
  <c r="L6207" i="8"/>
  <c r="L6208" i="8"/>
  <c r="L6209" i="8"/>
  <c r="L6210" i="8"/>
  <c r="L6211" i="8"/>
  <c r="L6212" i="8"/>
  <c r="L6213" i="8"/>
  <c r="L6214" i="8"/>
  <c r="L6215" i="8"/>
  <c r="L6216" i="8"/>
  <c r="L6217" i="8"/>
  <c r="L6218" i="8"/>
  <c r="L6219" i="8"/>
  <c r="L6220" i="8"/>
  <c r="L6221" i="8"/>
  <c r="L6222" i="8"/>
  <c r="L6223" i="8"/>
  <c r="L6224" i="8"/>
  <c r="L6225" i="8"/>
  <c r="L6226" i="8"/>
  <c r="L6227" i="8"/>
  <c r="L6228" i="8"/>
  <c r="L6229" i="8"/>
  <c r="L6230" i="8"/>
  <c r="L6231" i="8"/>
  <c r="L6232" i="8"/>
  <c r="L6233" i="8"/>
  <c r="L6234" i="8"/>
  <c r="L6235" i="8"/>
  <c r="L6236" i="8"/>
  <c r="L6237" i="8"/>
  <c r="L6238" i="8"/>
  <c r="L6239" i="8"/>
  <c r="L6240" i="8"/>
  <c r="L6241" i="8"/>
  <c r="L6242" i="8"/>
  <c r="L6243" i="8"/>
  <c r="L6244" i="8"/>
  <c r="L6245" i="8"/>
  <c r="L6246" i="8"/>
  <c r="L6247" i="8"/>
  <c r="L6248" i="8"/>
  <c r="L6249" i="8"/>
  <c r="L6250" i="8"/>
  <c r="L6251" i="8"/>
  <c r="L6252" i="8"/>
  <c r="L6253" i="8"/>
  <c r="L6254" i="8"/>
  <c r="L6255" i="8"/>
  <c r="L6256" i="8"/>
  <c r="L6257" i="8"/>
  <c r="L6258" i="8"/>
  <c r="L6259" i="8"/>
  <c r="L6260" i="8"/>
  <c r="L6261" i="8"/>
  <c r="L6262" i="8"/>
  <c r="L6263" i="8"/>
  <c r="L6264" i="8"/>
  <c r="L6265" i="8"/>
  <c r="L6266" i="8"/>
  <c r="L6267" i="8"/>
  <c r="L6268" i="8"/>
  <c r="L6269" i="8"/>
  <c r="L6270" i="8"/>
  <c r="L6271" i="8"/>
  <c r="L6272" i="8"/>
  <c r="L6273" i="8"/>
  <c r="L6274" i="8"/>
  <c r="L6275" i="8"/>
  <c r="L6276" i="8"/>
  <c r="L6277" i="8"/>
  <c r="L6278" i="8"/>
  <c r="L6279" i="8"/>
  <c r="L6280" i="8"/>
  <c r="L6281" i="8"/>
  <c r="L6282" i="8"/>
  <c r="L6283" i="8"/>
  <c r="L6284" i="8"/>
  <c r="L6285" i="8"/>
  <c r="L6286" i="8"/>
  <c r="L6287" i="8"/>
  <c r="L6288" i="8"/>
  <c r="L6289" i="8"/>
  <c r="L6290" i="8"/>
  <c r="L6291" i="8"/>
  <c r="L6292" i="8"/>
  <c r="L6293" i="8"/>
  <c r="L6294" i="8"/>
  <c r="L6295" i="8"/>
  <c r="L6296" i="8"/>
  <c r="L6297" i="8"/>
  <c r="L6298" i="8"/>
  <c r="L6299" i="8"/>
  <c r="L6300" i="8"/>
  <c r="L6301" i="8"/>
  <c r="L6302" i="8"/>
  <c r="L6303" i="8"/>
  <c r="L6304" i="8"/>
  <c r="L6305" i="8"/>
  <c r="L6306" i="8"/>
  <c r="L6307" i="8"/>
  <c r="L6308" i="8"/>
  <c r="L6309" i="8"/>
  <c r="L6310" i="8"/>
  <c r="L6311" i="8"/>
  <c r="L6312" i="8"/>
  <c r="L6313" i="8"/>
  <c r="L6314" i="8"/>
  <c r="L6315" i="8"/>
  <c r="L6316" i="8"/>
  <c r="L6317" i="8"/>
  <c r="L6318" i="8"/>
  <c r="L6319" i="8"/>
  <c r="L6320" i="8"/>
  <c r="L6321" i="8"/>
  <c r="L6322" i="8"/>
  <c r="L6323" i="8"/>
  <c r="L6324" i="8"/>
  <c r="L6325" i="8"/>
  <c r="L6326" i="8"/>
  <c r="L6327" i="8"/>
  <c r="L6328" i="8"/>
  <c r="L6329" i="8"/>
  <c r="L6330" i="8"/>
  <c r="L6331" i="8"/>
  <c r="L6332" i="8"/>
  <c r="L6333" i="8"/>
  <c r="L6334" i="8"/>
  <c r="L6335" i="8"/>
  <c r="L6336" i="8"/>
  <c r="L6337" i="8"/>
  <c r="L6338" i="8"/>
  <c r="L6339" i="8"/>
  <c r="L6340" i="8"/>
  <c r="L6341" i="8"/>
  <c r="L6342" i="8"/>
  <c r="L6343" i="8"/>
  <c r="L6344" i="8"/>
  <c r="L6345" i="8"/>
  <c r="L6346" i="8"/>
  <c r="L6347" i="8"/>
  <c r="L6348" i="8"/>
  <c r="L6349" i="8"/>
  <c r="L6350" i="8"/>
  <c r="L6351" i="8"/>
  <c r="L6352" i="8"/>
  <c r="L6353" i="8"/>
  <c r="L6354" i="8"/>
  <c r="L6355" i="8"/>
  <c r="L6356" i="8"/>
  <c r="L6357" i="8"/>
  <c r="L6358" i="8"/>
  <c r="L6359" i="8"/>
  <c r="L6360" i="8"/>
  <c r="L6361" i="8"/>
  <c r="L6362" i="8"/>
  <c r="L6363" i="8"/>
  <c r="L6364" i="8"/>
  <c r="L6365" i="8"/>
  <c r="L6366" i="8"/>
  <c r="L6367" i="8"/>
  <c r="L6368" i="8"/>
  <c r="L6369" i="8"/>
  <c r="L6370" i="8"/>
  <c r="L6371" i="8"/>
  <c r="L6372" i="8"/>
  <c r="L6373" i="8"/>
  <c r="L6374" i="8"/>
  <c r="L6375" i="8"/>
  <c r="L6376" i="8"/>
  <c r="L6377" i="8"/>
  <c r="L6378" i="8"/>
  <c r="L6379" i="8"/>
  <c r="L6380" i="8"/>
  <c r="L6381" i="8"/>
  <c r="L6382" i="8"/>
  <c r="L6383" i="8"/>
  <c r="L6384" i="8"/>
  <c r="L6385" i="8"/>
  <c r="L6386" i="8"/>
  <c r="L6387" i="8"/>
  <c r="L6388" i="8"/>
  <c r="L6389" i="8"/>
  <c r="L6390" i="8"/>
  <c r="L6391" i="8"/>
  <c r="L6392" i="8"/>
  <c r="L6393" i="8"/>
  <c r="L6394" i="8"/>
  <c r="L6395" i="8"/>
  <c r="L6396" i="8"/>
  <c r="L6397" i="8"/>
  <c r="L6398" i="8"/>
  <c r="L6399" i="8"/>
  <c r="L6400" i="8"/>
  <c r="L6401" i="8"/>
  <c r="L6402" i="8"/>
  <c r="L6403" i="8"/>
  <c r="L6404" i="8"/>
  <c r="L6405" i="8"/>
  <c r="L6406" i="8"/>
  <c r="L6407" i="8"/>
  <c r="L6408" i="8"/>
  <c r="L6409" i="8"/>
  <c r="L6410" i="8"/>
  <c r="L6411" i="8"/>
  <c r="L6412" i="8"/>
  <c r="L6413" i="8"/>
  <c r="L6414" i="8"/>
  <c r="L6415" i="8"/>
  <c r="L6416" i="8"/>
  <c r="L6417" i="8"/>
  <c r="L6418" i="8"/>
  <c r="L6419" i="8"/>
  <c r="L6420" i="8"/>
  <c r="L6421" i="8"/>
  <c r="L6422" i="8"/>
  <c r="L6423" i="8"/>
  <c r="L6424" i="8"/>
  <c r="L6425" i="8"/>
  <c r="L6426" i="8"/>
  <c r="L6427" i="8"/>
  <c r="L6428" i="8"/>
  <c r="L6429" i="8"/>
  <c r="L6430" i="8"/>
  <c r="L6431" i="8"/>
  <c r="L6432" i="8"/>
  <c r="L6433" i="8"/>
  <c r="L6434" i="8"/>
  <c r="L6435" i="8"/>
  <c r="L6436" i="8"/>
  <c r="L6437" i="8"/>
  <c r="L6438" i="8"/>
  <c r="L6439" i="8"/>
  <c r="L6440" i="8"/>
  <c r="L6441" i="8"/>
  <c r="L6442" i="8"/>
  <c r="L6443" i="8"/>
  <c r="L6444" i="8"/>
  <c r="L6445" i="8"/>
  <c r="L6446" i="8"/>
  <c r="L6447" i="8"/>
  <c r="L6448" i="8"/>
  <c r="L6449" i="8"/>
  <c r="L6450" i="8"/>
  <c r="L6451" i="8"/>
  <c r="L6452" i="8"/>
  <c r="L6453" i="8"/>
  <c r="L6454" i="8"/>
  <c r="L6455" i="8"/>
  <c r="L6456" i="8"/>
  <c r="L6457" i="8"/>
  <c r="L6458" i="8"/>
  <c r="L6459" i="8"/>
  <c r="L6460" i="8"/>
  <c r="L6461" i="8"/>
  <c r="L6462" i="8"/>
  <c r="L6463" i="8"/>
  <c r="L6464" i="8"/>
  <c r="L6465" i="8"/>
  <c r="L6466" i="8"/>
  <c r="L6467" i="8"/>
  <c r="L6468" i="8"/>
  <c r="L6469" i="8"/>
  <c r="L6470" i="8"/>
  <c r="L6471" i="8"/>
  <c r="L6472" i="8"/>
  <c r="L6473" i="8"/>
  <c r="L6474" i="8"/>
  <c r="L6475" i="8"/>
  <c r="L6476" i="8"/>
  <c r="L6477" i="8"/>
  <c r="L6478" i="8"/>
  <c r="L6479" i="8"/>
  <c r="L6480" i="8"/>
  <c r="L6481" i="8"/>
  <c r="L6482" i="8"/>
  <c r="L6483" i="8"/>
  <c r="L6484" i="8"/>
  <c r="L6485" i="8"/>
  <c r="L6486" i="8"/>
  <c r="L6487" i="8"/>
  <c r="L6488" i="8"/>
  <c r="L6489" i="8"/>
  <c r="L6490" i="8"/>
  <c r="L6491" i="8"/>
  <c r="L6492" i="8"/>
  <c r="L6493" i="8"/>
  <c r="L6494" i="8"/>
  <c r="L6495" i="8"/>
  <c r="L6496" i="8"/>
  <c r="L6497" i="8"/>
  <c r="L6498" i="8"/>
  <c r="L6499" i="8"/>
  <c r="L6500" i="8"/>
  <c r="L6501" i="8"/>
  <c r="L6502" i="8"/>
  <c r="L6503" i="8"/>
  <c r="L6504" i="8"/>
  <c r="L6505" i="8"/>
  <c r="L6506" i="8"/>
  <c r="L6507" i="8"/>
  <c r="L6508" i="8"/>
  <c r="L6509" i="8"/>
  <c r="L6510" i="8"/>
  <c r="L6511" i="8"/>
  <c r="L6512" i="8"/>
  <c r="L6513" i="8"/>
  <c r="L6514" i="8"/>
  <c r="L6515" i="8"/>
  <c r="L6516" i="8"/>
  <c r="L6517" i="8"/>
  <c r="L6518" i="8"/>
  <c r="L6519" i="8"/>
  <c r="L6520" i="8"/>
  <c r="L6521" i="8"/>
  <c r="L6522" i="8"/>
  <c r="L6523" i="8"/>
  <c r="L6524" i="8"/>
  <c r="L6525" i="8"/>
  <c r="L6526" i="8"/>
  <c r="L6527" i="8"/>
  <c r="L6528" i="8"/>
  <c r="L6529" i="8"/>
  <c r="L6530" i="8"/>
  <c r="L6531" i="8"/>
  <c r="L6532" i="8"/>
  <c r="L6533" i="8"/>
  <c r="L6534" i="8"/>
  <c r="L6535" i="8"/>
  <c r="L6536" i="8"/>
  <c r="L6537" i="8"/>
  <c r="L6538" i="8"/>
  <c r="L6539" i="8"/>
  <c r="L6540" i="8"/>
  <c r="L6541" i="8"/>
  <c r="L6542" i="8"/>
  <c r="L6543" i="8"/>
  <c r="L6544" i="8"/>
  <c r="L6545" i="8"/>
  <c r="L6546" i="8"/>
  <c r="L6547" i="8"/>
  <c r="L6548" i="8"/>
  <c r="L6549" i="8"/>
  <c r="L6550" i="8"/>
  <c r="L6551" i="8"/>
  <c r="L6552" i="8"/>
  <c r="L6553" i="8"/>
  <c r="L6554" i="8"/>
  <c r="L6555" i="8"/>
  <c r="L6556" i="8"/>
  <c r="L6557" i="8"/>
  <c r="L6558" i="8"/>
  <c r="L6559" i="8"/>
  <c r="L6560" i="8"/>
  <c r="L6561" i="8"/>
  <c r="L6562" i="8"/>
  <c r="L6563" i="8"/>
  <c r="L6564" i="8"/>
  <c r="L6565" i="8"/>
  <c r="L6566" i="8"/>
  <c r="L6567" i="8"/>
  <c r="L6568" i="8"/>
  <c r="L6569" i="8"/>
  <c r="L6570" i="8"/>
  <c r="L6571" i="8"/>
  <c r="L6572" i="8"/>
  <c r="L6573" i="8"/>
  <c r="L6574" i="8"/>
  <c r="L6575" i="8"/>
  <c r="L6576" i="8"/>
  <c r="L6577" i="8"/>
  <c r="L6578" i="8"/>
  <c r="L6579" i="8"/>
  <c r="L6580" i="8"/>
  <c r="L6581" i="8"/>
  <c r="L6582" i="8"/>
  <c r="L6583" i="8"/>
  <c r="L6584" i="8"/>
  <c r="L6585" i="8"/>
  <c r="L6586" i="8"/>
  <c r="L6587" i="8"/>
  <c r="L6588" i="8"/>
  <c r="L6589" i="8"/>
  <c r="L6590" i="8"/>
  <c r="L6591" i="8"/>
  <c r="L6592" i="8"/>
  <c r="L6593" i="8"/>
  <c r="L6594" i="8"/>
  <c r="L6595" i="8"/>
  <c r="L6596" i="8"/>
  <c r="L6597" i="8"/>
  <c r="L6598" i="8"/>
  <c r="L6599" i="8"/>
  <c r="L6600" i="8"/>
  <c r="L6601" i="8"/>
  <c r="L6602" i="8"/>
  <c r="L6603" i="8"/>
  <c r="L6604" i="8"/>
  <c r="L6605" i="8"/>
  <c r="L6606" i="8"/>
  <c r="L6607" i="8"/>
  <c r="L6608" i="8"/>
  <c r="L6609" i="8"/>
  <c r="L6610" i="8"/>
  <c r="L6611" i="8"/>
  <c r="L6612" i="8"/>
  <c r="L6613" i="8"/>
  <c r="L6614" i="8"/>
  <c r="L6615" i="8"/>
  <c r="L6616" i="8"/>
  <c r="L6617" i="8"/>
  <c r="L6618" i="8"/>
  <c r="L6619" i="8"/>
  <c r="L6620" i="8"/>
  <c r="L6621" i="8"/>
  <c r="L6622" i="8"/>
  <c r="L6623" i="8"/>
  <c r="L6624" i="8"/>
  <c r="L6625" i="8"/>
  <c r="L6626" i="8"/>
  <c r="L6627" i="8"/>
  <c r="L6628" i="8"/>
  <c r="L6629" i="8"/>
  <c r="L6630" i="8"/>
  <c r="L6631" i="8"/>
  <c r="L6632" i="8"/>
  <c r="L6633" i="8"/>
  <c r="L6634" i="8"/>
  <c r="L6635" i="8"/>
  <c r="L6636" i="8"/>
  <c r="L6637" i="8"/>
  <c r="L6638" i="8"/>
  <c r="L6639" i="8"/>
  <c r="L6640" i="8"/>
  <c r="L6641" i="8"/>
  <c r="L6642" i="8"/>
  <c r="L6643" i="8"/>
  <c r="L6644" i="8"/>
  <c r="L6645" i="8"/>
  <c r="L6646" i="8"/>
  <c r="L6647" i="8"/>
  <c r="L6648" i="8"/>
  <c r="L6649" i="8"/>
  <c r="L6650" i="8"/>
  <c r="L6651" i="8"/>
  <c r="L6652" i="8"/>
  <c r="L6653" i="8"/>
  <c r="L6654" i="8"/>
  <c r="L6655" i="8"/>
  <c r="L6656" i="8"/>
  <c r="L6657" i="8"/>
  <c r="L6658" i="8"/>
  <c r="L6659" i="8"/>
  <c r="L6660" i="8"/>
  <c r="L6661" i="8"/>
  <c r="L6662" i="8"/>
  <c r="L6663" i="8"/>
  <c r="L6664" i="8"/>
  <c r="L6665" i="8"/>
  <c r="L6666" i="8"/>
  <c r="L6667" i="8"/>
  <c r="L6668" i="8"/>
  <c r="L6669" i="8"/>
  <c r="L6670" i="8"/>
  <c r="L6671" i="8"/>
  <c r="L6672" i="8"/>
  <c r="L6673" i="8"/>
  <c r="L6674" i="8"/>
  <c r="L6675" i="8"/>
  <c r="L6676" i="8"/>
  <c r="L6677" i="8"/>
  <c r="L6678" i="8"/>
  <c r="L6679" i="8"/>
  <c r="L6680" i="8"/>
  <c r="L6681" i="8"/>
  <c r="L6682" i="8"/>
  <c r="L6683" i="8"/>
  <c r="L6684" i="8"/>
  <c r="L6685" i="8"/>
  <c r="L6686" i="8"/>
  <c r="L6687" i="8"/>
  <c r="L6688" i="8"/>
  <c r="L6689" i="8"/>
  <c r="L6690" i="8"/>
  <c r="L6691" i="8"/>
  <c r="L6692" i="8"/>
  <c r="L6693" i="8"/>
  <c r="L6694" i="8"/>
  <c r="L6695" i="8"/>
  <c r="L6696" i="8"/>
  <c r="L6697" i="8"/>
  <c r="L6698" i="8"/>
  <c r="L6699" i="8"/>
  <c r="L6700" i="8"/>
  <c r="L6701" i="8"/>
  <c r="L6702" i="8"/>
  <c r="L6703" i="8"/>
  <c r="L6704" i="8"/>
  <c r="L6705" i="8"/>
  <c r="L6706" i="8"/>
  <c r="L6707" i="8"/>
  <c r="L6708" i="8"/>
  <c r="L6709" i="8"/>
  <c r="L6710" i="8"/>
  <c r="L6711" i="8"/>
  <c r="L6712" i="8"/>
  <c r="L6713" i="8"/>
  <c r="L6714" i="8"/>
  <c r="L6715" i="8"/>
  <c r="L6716" i="8"/>
  <c r="L6717" i="8"/>
  <c r="L6718" i="8"/>
  <c r="L6719" i="8"/>
  <c r="L6720" i="8"/>
  <c r="L6721" i="8"/>
  <c r="L6722" i="8"/>
  <c r="L6723" i="8"/>
  <c r="L6724" i="8"/>
  <c r="L6725" i="8"/>
  <c r="L6726" i="8"/>
  <c r="L6727" i="8"/>
  <c r="L6728" i="8"/>
  <c r="L6729" i="8"/>
  <c r="L6730" i="8"/>
  <c r="L6731" i="8"/>
  <c r="L6732" i="8"/>
  <c r="L6733" i="8"/>
  <c r="L6734" i="8"/>
  <c r="L6735" i="8"/>
  <c r="L6736" i="8"/>
  <c r="L6737" i="8"/>
  <c r="L6738" i="8"/>
  <c r="L6739" i="8"/>
  <c r="L6740" i="8"/>
  <c r="L6741" i="8"/>
  <c r="L6742" i="8"/>
  <c r="L6743" i="8"/>
  <c r="L6744" i="8"/>
  <c r="L6745" i="8"/>
  <c r="L6746" i="8"/>
  <c r="L6747" i="8"/>
  <c r="L6748" i="8"/>
  <c r="L6749" i="8"/>
  <c r="L6750" i="8"/>
  <c r="L6751" i="8"/>
  <c r="L6752" i="8"/>
  <c r="L6753" i="8"/>
  <c r="L6754" i="8"/>
  <c r="L6755" i="8"/>
  <c r="L6756" i="8"/>
  <c r="L6757" i="8"/>
  <c r="L6758" i="8"/>
  <c r="L6759" i="8"/>
  <c r="L6760" i="8"/>
  <c r="L6761" i="8"/>
  <c r="L6762" i="8"/>
  <c r="L6763" i="8"/>
  <c r="L6764" i="8"/>
  <c r="L6765" i="8"/>
  <c r="L6766" i="8"/>
  <c r="L6767" i="8"/>
  <c r="L6768" i="8"/>
  <c r="L6769" i="8"/>
  <c r="L6770" i="8"/>
  <c r="L6771" i="8"/>
  <c r="L6772" i="8"/>
  <c r="L6773" i="8"/>
  <c r="L6774" i="8"/>
  <c r="L6775" i="8"/>
  <c r="L6776" i="8"/>
  <c r="L6777" i="8"/>
  <c r="L6778" i="8"/>
  <c r="L6779" i="8"/>
  <c r="L6780" i="8"/>
  <c r="L6781" i="8"/>
  <c r="L6782" i="8"/>
  <c r="L6783" i="8"/>
  <c r="L6784" i="8"/>
  <c r="L6785" i="8"/>
  <c r="L6786" i="8"/>
  <c r="L6787" i="8"/>
  <c r="L6788" i="8"/>
  <c r="L6789" i="8"/>
  <c r="L6790" i="8"/>
  <c r="L6791" i="8"/>
  <c r="L6792" i="8"/>
  <c r="L6793" i="8"/>
  <c r="L6794" i="8"/>
  <c r="L6795" i="8"/>
  <c r="L6796" i="8"/>
  <c r="L6797" i="8"/>
  <c r="L6798" i="8"/>
  <c r="L6799" i="8"/>
  <c r="L6800" i="8"/>
  <c r="L6801" i="8"/>
  <c r="L6802" i="8"/>
  <c r="L6803" i="8"/>
  <c r="L6804" i="8"/>
  <c r="L6805" i="8"/>
  <c r="L6806" i="8"/>
  <c r="L6807" i="8"/>
  <c r="L6808" i="8"/>
  <c r="L6809" i="8"/>
  <c r="L6810" i="8"/>
  <c r="L6811" i="8"/>
  <c r="L6812" i="8"/>
  <c r="L6813" i="8"/>
  <c r="L6814" i="8"/>
  <c r="L6815" i="8"/>
  <c r="L6816" i="8"/>
  <c r="L6817" i="8"/>
  <c r="L6818" i="8"/>
  <c r="L6819" i="8"/>
  <c r="L6820" i="8"/>
  <c r="L6821" i="8"/>
  <c r="L6822" i="8"/>
  <c r="L6823" i="8"/>
  <c r="L6824" i="8"/>
  <c r="L6825" i="8"/>
  <c r="L6826" i="8"/>
  <c r="L6827" i="8"/>
  <c r="L6828" i="8"/>
  <c r="L6829" i="8"/>
  <c r="L6830" i="8"/>
  <c r="L6831" i="8"/>
  <c r="L6832" i="8"/>
  <c r="L6833" i="8"/>
  <c r="L6834" i="8"/>
  <c r="L6835" i="8"/>
  <c r="L6836" i="8"/>
  <c r="L6837" i="8"/>
  <c r="L6838" i="8"/>
  <c r="L6839" i="8"/>
  <c r="L6840" i="8"/>
  <c r="L6841" i="8"/>
  <c r="L6842" i="8"/>
  <c r="L6843" i="8"/>
  <c r="L6844" i="8"/>
  <c r="L6845" i="8"/>
  <c r="L6846" i="8"/>
  <c r="L6847" i="8"/>
  <c r="L6848" i="8"/>
  <c r="L6849" i="8"/>
  <c r="L6850" i="8"/>
  <c r="L6851" i="8"/>
  <c r="L6852" i="8"/>
  <c r="L6853" i="8"/>
  <c r="L6854" i="8"/>
  <c r="L6855" i="8"/>
  <c r="L6856" i="8"/>
  <c r="L6857" i="8"/>
  <c r="L6858" i="8"/>
  <c r="L6859" i="8"/>
  <c r="L6860" i="8"/>
  <c r="L6861" i="8"/>
  <c r="L6862" i="8"/>
  <c r="L6863" i="8"/>
  <c r="L6864" i="8"/>
  <c r="L6865" i="8"/>
  <c r="L6866" i="8"/>
  <c r="L6867" i="8"/>
  <c r="L6868" i="8"/>
  <c r="L6869" i="8"/>
  <c r="L6870" i="8"/>
  <c r="L6871" i="8"/>
  <c r="L6872" i="8"/>
  <c r="L6873" i="8"/>
  <c r="L6874" i="8"/>
  <c r="L6875" i="8"/>
  <c r="L6876" i="8"/>
  <c r="L6877" i="8"/>
  <c r="L6878" i="8"/>
  <c r="L6879" i="8"/>
  <c r="L6880" i="8"/>
  <c r="L6881" i="8"/>
  <c r="L6882" i="8"/>
  <c r="L6883" i="8"/>
  <c r="L6884" i="8"/>
  <c r="L6885" i="8"/>
  <c r="L6886" i="8"/>
  <c r="L6887" i="8"/>
  <c r="L6888" i="8"/>
  <c r="L6889" i="8"/>
  <c r="L6890" i="8"/>
  <c r="L6891" i="8"/>
  <c r="L6892" i="8"/>
  <c r="L6893" i="8"/>
  <c r="L6894" i="8"/>
  <c r="L6895" i="8"/>
  <c r="L6896" i="8"/>
  <c r="L6897" i="8"/>
  <c r="L6898" i="8"/>
  <c r="L6899" i="8"/>
  <c r="L6900" i="8"/>
  <c r="L6901" i="8"/>
  <c r="L6902" i="8"/>
  <c r="L6903" i="8"/>
  <c r="L6904" i="8"/>
  <c r="L6905" i="8"/>
  <c r="L6906" i="8"/>
  <c r="L6907" i="8"/>
  <c r="L6908" i="8"/>
  <c r="L6909" i="8"/>
  <c r="L6910" i="8"/>
  <c r="L6911" i="8"/>
  <c r="L6912" i="8"/>
  <c r="L6913" i="8"/>
  <c r="L6914" i="8"/>
  <c r="L6915" i="8"/>
  <c r="L6916" i="8"/>
  <c r="L6917" i="8"/>
  <c r="L6918" i="8"/>
  <c r="L6919" i="8"/>
  <c r="L6920" i="8"/>
  <c r="L6921" i="8"/>
  <c r="L6922" i="8"/>
  <c r="L6923" i="8"/>
  <c r="L6924" i="8"/>
  <c r="L6925" i="8"/>
  <c r="L6926" i="8"/>
  <c r="L6927" i="8"/>
  <c r="L6928" i="8"/>
  <c r="L6929" i="8"/>
  <c r="L6930" i="8"/>
  <c r="L6931" i="8"/>
  <c r="L6932" i="8"/>
  <c r="L6933" i="8"/>
  <c r="L6934" i="8"/>
  <c r="L6935" i="8"/>
  <c r="L6936" i="8"/>
  <c r="L6937" i="8"/>
  <c r="L6938" i="8"/>
  <c r="L6939" i="8"/>
  <c r="L6940" i="8"/>
  <c r="L6941" i="8"/>
  <c r="L6942" i="8"/>
  <c r="L6943" i="8"/>
  <c r="L6944" i="8"/>
  <c r="L6945" i="8"/>
  <c r="L6946" i="8"/>
  <c r="L6947" i="8"/>
  <c r="L6948" i="8"/>
  <c r="L6949" i="8"/>
  <c r="L6950" i="8"/>
  <c r="L6951" i="8"/>
  <c r="L6952" i="8"/>
  <c r="L6953" i="8"/>
  <c r="L6954" i="8"/>
  <c r="L6955" i="8"/>
  <c r="L6956" i="8"/>
  <c r="L6957" i="8"/>
  <c r="L6958" i="8"/>
  <c r="L6959" i="8"/>
  <c r="L6960" i="8"/>
  <c r="L6961" i="8"/>
  <c r="L6962" i="8"/>
  <c r="L6963" i="8"/>
  <c r="L6964" i="8"/>
  <c r="L6965" i="8"/>
  <c r="L6966" i="8"/>
  <c r="L6967" i="8"/>
  <c r="L6968" i="8"/>
  <c r="L6969" i="8"/>
  <c r="L6970" i="8"/>
  <c r="L6971" i="8"/>
  <c r="L6972" i="8"/>
  <c r="L6973" i="8"/>
  <c r="L6974" i="8"/>
  <c r="L6975" i="8"/>
  <c r="L6976" i="8"/>
  <c r="L6977" i="8"/>
  <c r="L6978" i="8"/>
  <c r="L6979" i="8"/>
  <c r="L6980" i="8"/>
  <c r="L6981" i="8"/>
  <c r="L6982" i="8"/>
  <c r="L6983" i="8"/>
  <c r="L6984" i="8"/>
  <c r="L6985" i="8"/>
  <c r="L6986" i="8"/>
  <c r="L6987" i="8"/>
  <c r="L6988" i="8"/>
  <c r="L6989" i="8"/>
  <c r="L6990" i="8"/>
  <c r="L6991" i="8"/>
  <c r="L6992" i="8"/>
  <c r="L6993" i="8"/>
  <c r="L6994" i="8"/>
  <c r="L6995" i="8"/>
  <c r="L6996" i="8"/>
  <c r="L6997" i="8"/>
  <c r="L6998" i="8"/>
  <c r="L6999" i="8"/>
  <c r="L7000" i="8"/>
  <c r="L7001" i="8"/>
  <c r="L7002" i="8"/>
  <c r="L7003" i="8"/>
  <c r="L7004" i="8"/>
  <c r="L7005" i="8"/>
  <c r="L7006" i="8"/>
  <c r="L7007" i="8"/>
  <c r="L7008" i="8"/>
  <c r="L7009" i="8"/>
  <c r="L7010" i="8"/>
  <c r="L7011" i="8"/>
  <c r="L7012" i="8"/>
  <c r="L7013" i="8"/>
  <c r="L7014" i="8"/>
  <c r="L7015" i="8"/>
  <c r="L7016" i="8"/>
  <c r="L7017" i="8"/>
  <c r="L7018" i="8"/>
  <c r="L7019" i="8"/>
  <c r="L7020" i="8"/>
  <c r="L7021" i="8"/>
  <c r="L7022" i="8"/>
  <c r="L7023" i="8"/>
  <c r="L7024" i="8"/>
  <c r="L7025" i="8"/>
  <c r="L7026" i="8"/>
  <c r="L7027" i="8"/>
  <c r="L7028" i="8"/>
  <c r="L7029" i="8"/>
  <c r="L7030" i="8"/>
  <c r="L7031" i="8"/>
  <c r="L7032" i="8"/>
  <c r="L7033" i="8"/>
  <c r="L7034" i="8"/>
  <c r="L7035" i="8"/>
  <c r="L7036" i="8"/>
  <c r="L7037" i="8"/>
  <c r="L7038" i="8"/>
  <c r="L7039" i="8"/>
  <c r="L7040" i="8"/>
  <c r="L7041" i="8"/>
  <c r="L7042" i="8"/>
  <c r="L7043" i="8"/>
  <c r="L7044" i="8"/>
  <c r="L7045" i="8"/>
  <c r="L7046" i="8"/>
  <c r="L7047" i="8"/>
  <c r="L7048" i="8"/>
  <c r="L7049" i="8"/>
  <c r="L7050" i="8"/>
  <c r="L7051" i="8"/>
  <c r="L7052" i="8"/>
  <c r="L7053" i="8"/>
  <c r="L7054" i="8"/>
  <c r="L7055" i="8"/>
  <c r="L7056" i="8"/>
  <c r="L7057" i="8"/>
  <c r="L7058" i="8"/>
  <c r="L7059" i="8"/>
  <c r="L7060" i="8"/>
  <c r="L7061" i="8"/>
  <c r="L7062" i="8"/>
  <c r="L7063" i="8"/>
  <c r="L7064" i="8"/>
  <c r="L7065" i="8"/>
  <c r="L7066" i="8"/>
  <c r="L7067" i="8"/>
  <c r="L7068" i="8"/>
  <c r="L7069" i="8"/>
  <c r="L7070" i="8"/>
  <c r="L7071" i="8"/>
  <c r="L7072" i="8"/>
  <c r="L7073" i="8"/>
  <c r="L7074" i="8"/>
  <c r="L7075" i="8"/>
  <c r="L7076" i="8"/>
  <c r="L7077" i="8"/>
  <c r="L7078" i="8"/>
  <c r="L7079" i="8"/>
  <c r="L7080" i="8"/>
  <c r="L7081" i="8"/>
  <c r="L7082" i="8"/>
  <c r="L7083" i="8"/>
  <c r="L7084" i="8"/>
  <c r="L7085" i="8"/>
  <c r="L7086" i="8"/>
  <c r="L7087" i="8"/>
  <c r="L7088" i="8"/>
  <c r="L7089" i="8"/>
  <c r="L7090" i="8"/>
  <c r="L7091" i="8"/>
  <c r="L7092" i="8"/>
  <c r="L7093" i="8"/>
  <c r="L7094" i="8"/>
  <c r="L7095" i="8"/>
  <c r="L7096" i="8"/>
  <c r="L7097" i="8"/>
  <c r="L7098" i="8"/>
  <c r="L7099" i="8"/>
  <c r="L7100" i="8"/>
  <c r="L7101" i="8"/>
  <c r="L7102" i="8"/>
  <c r="L7103" i="8"/>
  <c r="L7104" i="8"/>
  <c r="L7105" i="8"/>
  <c r="L7106" i="8"/>
  <c r="L7107" i="8"/>
  <c r="L7108" i="8"/>
  <c r="L7109" i="8"/>
  <c r="L7110" i="8"/>
  <c r="L7111" i="8"/>
  <c r="L7112" i="8"/>
  <c r="L7113" i="8"/>
  <c r="L7114" i="8"/>
  <c r="L7115" i="8"/>
  <c r="L7116" i="8"/>
  <c r="L7117" i="8"/>
  <c r="L7118" i="8"/>
  <c r="L7119" i="8"/>
  <c r="L7120" i="8"/>
  <c r="L7121" i="8"/>
  <c r="L7122" i="8"/>
  <c r="L7123" i="8"/>
  <c r="L7124" i="8"/>
  <c r="L7125" i="8"/>
  <c r="L7126" i="8"/>
  <c r="L7127" i="8"/>
  <c r="L7128" i="8"/>
  <c r="L7129" i="8"/>
  <c r="L7130" i="8"/>
  <c r="L7131" i="8"/>
  <c r="L7132" i="8"/>
  <c r="L7133" i="8"/>
  <c r="L7134" i="8"/>
  <c r="L7135" i="8"/>
  <c r="L7136" i="8"/>
  <c r="L7137" i="8"/>
  <c r="L7138" i="8"/>
  <c r="L7139" i="8"/>
  <c r="L7140" i="8"/>
  <c r="L7141" i="8"/>
  <c r="L7142" i="8"/>
  <c r="L7143" i="8"/>
  <c r="L7144" i="8"/>
  <c r="L7145" i="8"/>
  <c r="L7146" i="8"/>
  <c r="L7147" i="8"/>
  <c r="L7148" i="8"/>
  <c r="L7149" i="8"/>
  <c r="L7150" i="8"/>
  <c r="L7151" i="8"/>
  <c r="L7152" i="8"/>
  <c r="L7153" i="8"/>
  <c r="L7154" i="8"/>
  <c r="L7155" i="8"/>
  <c r="L7156" i="8"/>
  <c r="L7157" i="8"/>
  <c r="L7158" i="8"/>
  <c r="L7159" i="8"/>
  <c r="L7160" i="8"/>
  <c r="L7161" i="8"/>
  <c r="L7162" i="8"/>
  <c r="L7163" i="8"/>
  <c r="L7164" i="8"/>
  <c r="L7165" i="8"/>
  <c r="L7166" i="8"/>
  <c r="L7167" i="8"/>
  <c r="L7168" i="8"/>
  <c r="L7169" i="8"/>
  <c r="L7170" i="8"/>
  <c r="L7171" i="8"/>
  <c r="L7172" i="8"/>
  <c r="L7173" i="8"/>
  <c r="L7174" i="8"/>
  <c r="L7175" i="8"/>
  <c r="L7176" i="8"/>
  <c r="L7177" i="8"/>
  <c r="L7178" i="8"/>
  <c r="L7179" i="8"/>
  <c r="L7180" i="8"/>
  <c r="L7181" i="8"/>
  <c r="L7182" i="8"/>
  <c r="L7183" i="8"/>
  <c r="L7184" i="8"/>
  <c r="L7185" i="8"/>
  <c r="L7186" i="8"/>
  <c r="L7187" i="8"/>
  <c r="L7188" i="8"/>
  <c r="L7189" i="8"/>
  <c r="L7190" i="8"/>
  <c r="L7191" i="8"/>
  <c r="L7192" i="8"/>
  <c r="L7193" i="8"/>
  <c r="L7194" i="8"/>
  <c r="L7195" i="8"/>
  <c r="L7196" i="8"/>
  <c r="L7197" i="8"/>
  <c r="L7198" i="8"/>
  <c r="L7199" i="8"/>
  <c r="L7200" i="8"/>
  <c r="L7201" i="8"/>
  <c r="L7202" i="8"/>
  <c r="L7203" i="8"/>
  <c r="L7204" i="8"/>
  <c r="L7205" i="8"/>
  <c r="L7206" i="8"/>
  <c r="L7207" i="8"/>
  <c r="L7208" i="8"/>
  <c r="L7209" i="8"/>
  <c r="L7210" i="8"/>
  <c r="L7211" i="8"/>
  <c r="L7212" i="8"/>
  <c r="L7213" i="8"/>
  <c r="L7214" i="8"/>
  <c r="L7215" i="8"/>
  <c r="L7216" i="8"/>
  <c r="L7217" i="8"/>
  <c r="L7218" i="8"/>
  <c r="L7219" i="8"/>
  <c r="L7220" i="8"/>
  <c r="L7221" i="8"/>
  <c r="L7222" i="8"/>
  <c r="L7223" i="8"/>
  <c r="L7224" i="8"/>
  <c r="L7225" i="8"/>
  <c r="L7226" i="8"/>
  <c r="L7227" i="8"/>
  <c r="L7228" i="8"/>
  <c r="L7229" i="8"/>
  <c r="L7230" i="8"/>
  <c r="L7231" i="8"/>
  <c r="L7232" i="8"/>
  <c r="L7233" i="8"/>
  <c r="L7234" i="8"/>
  <c r="L7235" i="8"/>
  <c r="L7236" i="8"/>
  <c r="L7237" i="8"/>
  <c r="L7238" i="8"/>
  <c r="L7239" i="8"/>
  <c r="L7240" i="8"/>
  <c r="L7241" i="8"/>
  <c r="L7242" i="8"/>
  <c r="L7243" i="8"/>
  <c r="L7244" i="8"/>
  <c r="L7245" i="8"/>
  <c r="L7246" i="8"/>
  <c r="L7247" i="8"/>
  <c r="L7248" i="8"/>
  <c r="L7249" i="8"/>
  <c r="L7250" i="8"/>
  <c r="L7251" i="8"/>
  <c r="L7252" i="8"/>
  <c r="L7253" i="8"/>
  <c r="L7254" i="8"/>
  <c r="L7255" i="8"/>
  <c r="L7256" i="8"/>
  <c r="L7257" i="8"/>
  <c r="L7258" i="8"/>
  <c r="L7259" i="8"/>
  <c r="L7260" i="8"/>
  <c r="L7261" i="8"/>
  <c r="L7262" i="8"/>
  <c r="L7263" i="8"/>
  <c r="L7264" i="8"/>
  <c r="L7265" i="8"/>
  <c r="L7266" i="8"/>
  <c r="L7267" i="8"/>
  <c r="L7268" i="8"/>
  <c r="L7269" i="8"/>
  <c r="L7270" i="8"/>
  <c r="L7271" i="8"/>
  <c r="L7272" i="8"/>
  <c r="L7273" i="8"/>
  <c r="L7274" i="8"/>
  <c r="L7275" i="8"/>
  <c r="L7276" i="8"/>
  <c r="L7277" i="8"/>
  <c r="L7278" i="8"/>
  <c r="L7279" i="8"/>
  <c r="L7280" i="8"/>
  <c r="L7281" i="8"/>
  <c r="L7282" i="8"/>
  <c r="L7283" i="8"/>
  <c r="L7284" i="8"/>
  <c r="L7285" i="8"/>
  <c r="L7286" i="8"/>
  <c r="L7287" i="8"/>
  <c r="L7288" i="8"/>
  <c r="L7289" i="8"/>
  <c r="L7290" i="8"/>
  <c r="L7291" i="8"/>
  <c r="L7292" i="8"/>
  <c r="L7293" i="8"/>
  <c r="L7294" i="8"/>
  <c r="L7295" i="8"/>
  <c r="L7296" i="8"/>
  <c r="L7297" i="8"/>
  <c r="L7298" i="8"/>
  <c r="L7299" i="8"/>
  <c r="L7300" i="8"/>
  <c r="L7301" i="8"/>
  <c r="L7302" i="8"/>
  <c r="L7303" i="8"/>
  <c r="L7304" i="8"/>
  <c r="L7305" i="8"/>
  <c r="L7306" i="8"/>
  <c r="L7307" i="8"/>
  <c r="L7308" i="8"/>
  <c r="L7309" i="8"/>
  <c r="L7310" i="8"/>
  <c r="L7311" i="8"/>
  <c r="L7312" i="8"/>
  <c r="L7313" i="8"/>
  <c r="L7314" i="8"/>
  <c r="L7315" i="8"/>
  <c r="L7316" i="8"/>
  <c r="L7317" i="8"/>
  <c r="L7318" i="8"/>
  <c r="L7319" i="8"/>
  <c r="L7320" i="8"/>
  <c r="L7321" i="8"/>
  <c r="L7322" i="8"/>
  <c r="L7323" i="8"/>
  <c r="L7324" i="8"/>
  <c r="L7325" i="8"/>
  <c r="L7326" i="8"/>
  <c r="L7327" i="8"/>
  <c r="L7328" i="8"/>
  <c r="L7329" i="8"/>
  <c r="L7330" i="8"/>
  <c r="L7331" i="8"/>
  <c r="L7332" i="8"/>
  <c r="L7333" i="8"/>
  <c r="L7334" i="8"/>
  <c r="L7335" i="8"/>
  <c r="L7336" i="8"/>
  <c r="L7337" i="8"/>
  <c r="L7338" i="8"/>
  <c r="L7339" i="8"/>
  <c r="L7340" i="8"/>
  <c r="L7341" i="8"/>
  <c r="L7342" i="8"/>
  <c r="L7343" i="8"/>
  <c r="L7344" i="8"/>
  <c r="L7345" i="8"/>
  <c r="L7346" i="8"/>
  <c r="L7347" i="8"/>
  <c r="L7348" i="8"/>
  <c r="L7349" i="8"/>
  <c r="L7350" i="8"/>
  <c r="L7351" i="8"/>
  <c r="L7352" i="8"/>
  <c r="L7353" i="8"/>
  <c r="L7354" i="8"/>
  <c r="L7355" i="8"/>
  <c r="L7356" i="8"/>
  <c r="L7357" i="8"/>
  <c r="L7358" i="8"/>
  <c r="L7359" i="8"/>
  <c r="L7360" i="8"/>
  <c r="L7361" i="8"/>
  <c r="L7362" i="8"/>
  <c r="L7363" i="8"/>
  <c r="L7364" i="8"/>
  <c r="L7365" i="8"/>
  <c r="L7366" i="8"/>
  <c r="L7367" i="8"/>
  <c r="L7368" i="8"/>
  <c r="L7369" i="8"/>
  <c r="L7370" i="8"/>
  <c r="L7371" i="8"/>
  <c r="L7372" i="8"/>
  <c r="L7373" i="8"/>
  <c r="L7374" i="8"/>
  <c r="L7375" i="8"/>
  <c r="L7376" i="8"/>
  <c r="L7377" i="8"/>
  <c r="L7378" i="8"/>
  <c r="L7379" i="8"/>
  <c r="L7380" i="8"/>
  <c r="L7381" i="8"/>
  <c r="L7382" i="8"/>
  <c r="L7383" i="8"/>
  <c r="L7384" i="8"/>
  <c r="L7385" i="8"/>
  <c r="L7386" i="8"/>
  <c r="L7387" i="8"/>
  <c r="L7388" i="8"/>
  <c r="L7389" i="8"/>
  <c r="L7390" i="8"/>
  <c r="L7391" i="8"/>
  <c r="L7392" i="8"/>
  <c r="L7393" i="8"/>
  <c r="L7394" i="8"/>
  <c r="L7395" i="8"/>
  <c r="L7396" i="8"/>
  <c r="L7397" i="8"/>
  <c r="L7398" i="8"/>
  <c r="L7399" i="8"/>
  <c r="L7400" i="8"/>
  <c r="L7401" i="8"/>
  <c r="L7402" i="8"/>
  <c r="L7403" i="8"/>
  <c r="L7404" i="8"/>
  <c r="L7405" i="8"/>
  <c r="L7406" i="8"/>
  <c r="L7407" i="8"/>
  <c r="L7408" i="8"/>
  <c r="L7409" i="8"/>
  <c r="L7410" i="8"/>
  <c r="L7411" i="8"/>
  <c r="L7412" i="8"/>
  <c r="L7413" i="8"/>
  <c r="L7414" i="8"/>
  <c r="L7415" i="8"/>
  <c r="L7416" i="8"/>
  <c r="L7417" i="8"/>
  <c r="L7418" i="8"/>
  <c r="L7419" i="8"/>
  <c r="L7420" i="8"/>
  <c r="L7421" i="8"/>
  <c r="L7422" i="8"/>
  <c r="L7423" i="8"/>
  <c r="L7424" i="8"/>
  <c r="L7425" i="8"/>
  <c r="L7426" i="8"/>
  <c r="L7427" i="8"/>
  <c r="L7428" i="8"/>
  <c r="L7429" i="8"/>
  <c r="L7430" i="8"/>
  <c r="L7431" i="8"/>
  <c r="L7432" i="8"/>
  <c r="L7433" i="8"/>
  <c r="L7434" i="8"/>
  <c r="L7435" i="8"/>
  <c r="L7436" i="8"/>
  <c r="L7437" i="8"/>
  <c r="L7438" i="8"/>
  <c r="L7439" i="8"/>
  <c r="L7440" i="8"/>
  <c r="L7441" i="8"/>
  <c r="L7442" i="8"/>
  <c r="L7443" i="8"/>
  <c r="L7444" i="8"/>
  <c r="L7445" i="8"/>
  <c r="L7446" i="8"/>
  <c r="L7447" i="8"/>
  <c r="L7448" i="8"/>
  <c r="L7449" i="8"/>
  <c r="L7450" i="8"/>
  <c r="L7451" i="8"/>
  <c r="L7452" i="8"/>
  <c r="L7453" i="8"/>
  <c r="L7454" i="8"/>
  <c r="L7455" i="8"/>
  <c r="L7456" i="8"/>
  <c r="L7457" i="8"/>
  <c r="L7458" i="8"/>
  <c r="L7459" i="8"/>
  <c r="L7460" i="8"/>
  <c r="L7461" i="8"/>
  <c r="L7462" i="8"/>
  <c r="L7463" i="8"/>
  <c r="L7464" i="8"/>
  <c r="L7465" i="8"/>
  <c r="L7466" i="8"/>
  <c r="L7467" i="8"/>
  <c r="L7468" i="8"/>
  <c r="L7469" i="8"/>
  <c r="L7470" i="8"/>
  <c r="L7471" i="8"/>
  <c r="L7472" i="8"/>
  <c r="L7473" i="8"/>
  <c r="L7474" i="8"/>
  <c r="L7475" i="8"/>
  <c r="L7476" i="8"/>
  <c r="L7477" i="8"/>
  <c r="L7478" i="8"/>
  <c r="L7479" i="8"/>
  <c r="L7480" i="8"/>
  <c r="L7481" i="8"/>
  <c r="L7482" i="8"/>
  <c r="L7483" i="8"/>
  <c r="L7484" i="8"/>
  <c r="L7485" i="8"/>
  <c r="L7486" i="8"/>
  <c r="L7487" i="8"/>
  <c r="L7488" i="8"/>
  <c r="L7489" i="8"/>
  <c r="L7490" i="8"/>
  <c r="L7491" i="8"/>
  <c r="L7492" i="8"/>
  <c r="L7493" i="8"/>
  <c r="L7494" i="8"/>
  <c r="L7495" i="8"/>
  <c r="L7496" i="8"/>
  <c r="L7497" i="8"/>
  <c r="L7498" i="8"/>
  <c r="L7499" i="8"/>
  <c r="L7500" i="8"/>
  <c r="L7501" i="8"/>
  <c r="L7502" i="8"/>
  <c r="L7503" i="8"/>
  <c r="L7504" i="8"/>
  <c r="L7505" i="8"/>
  <c r="L7506" i="8"/>
  <c r="L7507" i="8"/>
  <c r="L7508" i="8"/>
  <c r="L7509" i="8"/>
  <c r="L7510" i="8"/>
  <c r="L7511" i="8"/>
  <c r="L7512" i="8"/>
  <c r="L7513" i="8"/>
  <c r="L7514" i="8"/>
  <c r="L7515" i="8"/>
  <c r="L7516" i="8"/>
  <c r="L7517" i="8"/>
  <c r="L7518" i="8"/>
  <c r="L7519" i="8"/>
  <c r="L7520" i="8"/>
  <c r="L7521" i="8"/>
  <c r="L7522" i="8"/>
  <c r="L7523" i="8"/>
  <c r="L7524" i="8"/>
  <c r="L7525" i="8"/>
  <c r="L7526" i="8"/>
  <c r="L7527" i="8"/>
  <c r="L7528" i="8"/>
  <c r="L7529" i="8"/>
  <c r="L7530" i="8"/>
  <c r="L7531" i="8"/>
  <c r="L7532" i="8"/>
  <c r="L7533" i="8"/>
  <c r="L7534" i="8"/>
  <c r="L7535" i="8"/>
  <c r="L7536" i="8"/>
  <c r="L7537" i="8"/>
  <c r="L7538" i="8"/>
  <c r="L7539" i="8"/>
  <c r="L7540" i="8"/>
  <c r="L7541" i="8"/>
  <c r="L7542" i="8"/>
  <c r="L7543" i="8"/>
  <c r="L7544" i="8"/>
  <c r="L7545" i="8"/>
  <c r="L7546" i="8"/>
  <c r="L7547" i="8"/>
  <c r="L7548" i="8"/>
  <c r="L7549" i="8"/>
  <c r="L7550" i="8"/>
  <c r="L7551" i="8"/>
  <c r="L7552" i="8"/>
  <c r="L7553" i="8"/>
  <c r="L7554" i="8"/>
  <c r="L7555" i="8"/>
  <c r="L7556" i="8"/>
  <c r="L7557" i="8"/>
  <c r="L7558" i="8"/>
  <c r="L7559" i="8"/>
  <c r="L7560" i="8"/>
  <c r="L7561" i="8"/>
  <c r="L7562" i="8"/>
  <c r="L7563" i="8"/>
  <c r="L7564" i="8"/>
  <c r="L7565" i="8"/>
  <c r="L7566" i="8"/>
  <c r="L7567" i="8"/>
  <c r="L7568" i="8"/>
  <c r="L7569" i="8"/>
  <c r="L7570" i="8"/>
  <c r="L7571" i="8"/>
  <c r="L7572" i="8"/>
  <c r="L7573" i="8"/>
  <c r="L7574" i="8"/>
  <c r="L7575" i="8"/>
  <c r="L7576" i="8"/>
  <c r="L7577" i="8"/>
  <c r="L7578" i="8"/>
  <c r="L7579" i="8"/>
  <c r="L7580" i="8"/>
  <c r="L7581" i="8"/>
  <c r="L7582" i="8"/>
  <c r="L7583" i="8"/>
  <c r="L7584" i="8"/>
  <c r="L7585" i="8"/>
  <c r="L7586" i="8"/>
  <c r="L7587" i="8"/>
  <c r="L7588" i="8"/>
  <c r="L7589" i="8"/>
  <c r="L7590" i="8"/>
  <c r="L7591" i="8"/>
  <c r="L7592" i="8"/>
  <c r="L7593" i="8"/>
  <c r="L7594" i="8"/>
  <c r="L7595" i="8"/>
  <c r="L7596" i="8"/>
  <c r="L7597" i="8"/>
  <c r="L7598" i="8"/>
  <c r="L7599" i="8"/>
  <c r="L7600" i="8"/>
  <c r="L7601" i="8"/>
  <c r="L7602" i="8"/>
  <c r="L7603" i="8"/>
  <c r="L7604" i="8"/>
  <c r="L7605" i="8"/>
  <c r="L7606" i="8"/>
  <c r="L7607" i="8"/>
  <c r="L7608" i="8"/>
  <c r="L7609" i="8"/>
  <c r="L7610" i="8"/>
  <c r="L7611" i="8"/>
  <c r="L7612" i="8"/>
  <c r="L7613" i="8"/>
  <c r="L7614" i="8"/>
  <c r="L7615" i="8"/>
  <c r="L7616" i="8"/>
  <c r="L7617" i="8"/>
  <c r="L7618" i="8"/>
  <c r="L7619" i="8"/>
  <c r="L7620" i="8"/>
  <c r="L7621" i="8"/>
  <c r="L7622" i="8"/>
  <c r="L7623" i="8"/>
  <c r="L7624" i="8"/>
  <c r="L7625" i="8"/>
  <c r="L7626" i="8"/>
  <c r="L7627" i="8"/>
  <c r="L7628" i="8"/>
  <c r="L7629" i="8"/>
  <c r="L7630" i="8"/>
  <c r="L7631" i="8"/>
  <c r="L7632" i="8"/>
  <c r="L7633" i="8"/>
  <c r="L7634" i="8"/>
  <c r="L7635" i="8"/>
  <c r="L7636" i="8"/>
  <c r="L7637" i="8"/>
  <c r="L7638" i="8"/>
  <c r="L7639" i="8"/>
  <c r="L7640" i="8"/>
  <c r="L7641" i="8"/>
  <c r="L7642" i="8"/>
  <c r="L7643" i="8"/>
  <c r="L7644" i="8"/>
  <c r="L7645" i="8"/>
  <c r="L7646" i="8"/>
  <c r="L7647" i="8"/>
  <c r="L7648" i="8"/>
  <c r="L7649" i="8"/>
  <c r="L7650" i="8"/>
  <c r="L7651" i="8"/>
  <c r="L7652" i="8"/>
  <c r="L7653" i="8"/>
  <c r="L7654" i="8"/>
  <c r="L7655" i="8"/>
  <c r="L7656" i="8"/>
  <c r="L7657" i="8"/>
  <c r="L7658" i="8"/>
  <c r="L7659" i="8"/>
  <c r="L7660" i="8"/>
  <c r="L7661" i="8"/>
  <c r="L7662" i="8"/>
  <c r="L7663" i="8"/>
  <c r="L7664" i="8"/>
  <c r="L7665" i="8"/>
  <c r="L7666" i="8"/>
  <c r="L7667" i="8"/>
  <c r="L7668" i="8"/>
  <c r="L7669" i="8"/>
  <c r="L7670" i="8"/>
  <c r="L7671" i="8"/>
  <c r="L7672" i="8"/>
  <c r="L7673" i="8"/>
  <c r="L7674" i="8"/>
  <c r="L7675" i="8"/>
  <c r="L7676" i="8"/>
  <c r="L7677" i="8"/>
  <c r="L7678" i="8"/>
  <c r="L7679" i="8"/>
  <c r="L7680" i="8"/>
  <c r="L7681" i="8"/>
  <c r="L7682" i="8"/>
  <c r="L7683" i="8"/>
  <c r="L7684" i="8"/>
  <c r="L7685" i="8"/>
  <c r="L7686" i="8"/>
  <c r="L7687" i="8"/>
  <c r="L7688" i="8"/>
  <c r="L7689" i="8"/>
  <c r="L7690" i="8"/>
  <c r="L7691" i="8"/>
  <c r="L7692" i="8"/>
  <c r="L7693" i="8"/>
  <c r="L7694" i="8"/>
  <c r="L7695" i="8"/>
  <c r="L7696" i="8"/>
  <c r="L7697" i="8"/>
  <c r="L7698" i="8"/>
  <c r="L7699" i="8"/>
  <c r="L7700" i="8"/>
  <c r="L7701" i="8"/>
  <c r="L7702" i="8"/>
  <c r="L7703" i="8"/>
  <c r="L7704" i="8"/>
  <c r="L7705" i="8"/>
  <c r="L7706" i="8"/>
  <c r="L7707" i="8"/>
  <c r="L7708" i="8"/>
  <c r="L7709" i="8"/>
  <c r="L7710" i="8"/>
  <c r="L7711" i="8"/>
  <c r="L7712" i="8"/>
  <c r="L7713" i="8"/>
  <c r="L7714" i="8"/>
  <c r="L7715" i="8"/>
  <c r="L7716" i="8"/>
  <c r="L7717" i="8"/>
  <c r="L7718" i="8"/>
  <c r="L7719" i="8"/>
  <c r="L7720" i="8"/>
  <c r="L7721" i="8"/>
  <c r="L7722" i="8"/>
  <c r="L7723" i="8"/>
  <c r="L7724" i="8"/>
  <c r="L7725" i="8"/>
  <c r="L7726" i="8"/>
  <c r="L7727" i="8"/>
  <c r="L7728" i="8"/>
  <c r="L7729" i="8"/>
  <c r="L7730" i="8"/>
  <c r="L7731" i="8"/>
  <c r="L7732" i="8"/>
  <c r="L7733" i="8"/>
  <c r="L7734" i="8"/>
  <c r="L7735" i="8"/>
  <c r="L7736" i="8"/>
  <c r="L7737" i="8"/>
  <c r="L7738" i="8"/>
  <c r="L7739" i="8"/>
  <c r="L7740" i="8"/>
  <c r="L7741" i="8"/>
  <c r="L7742" i="8"/>
  <c r="L7743" i="8"/>
  <c r="L7744" i="8"/>
  <c r="L7745" i="8"/>
  <c r="L7746" i="8"/>
  <c r="L7747" i="8"/>
  <c r="L7748" i="8"/>
  <c r="L7749" i="8"/>
  <c r="L7750" i="8"/>
  <c r="L7751" i="8"/>
  <c r="L7752" i="8"/>
  <c r="L7753" i="8"/>
  <c r="L7754" i="8"/>
  <c r="L7755" i="8"/>
  <c r="L7756" i="8"/>
  <c r="L7757" i="8"/>
  <c r="L7758" i="8"/>
  <c r="L7759" i="8"/>
  <c r="L7760" i="8"/>
  <c r="L7761" i="8"/>
  <c r="L7762" i="8"/>
  <c r="L7763" i="8"/>
  <c r="L7764" i="8"/>
  <c r="L7765" i="8"/>
  <c r="L7766" i="8"/>
  <c r="L7767" i="8"/>
  <c r="L7768" i="8"/>
  <c r="L7769" i="8"/>
  <c r="L7770" i="8"/>
  <c r="L7771" i="8"/>
  <c r="L7772" i="8"/>
  <c r="L7773" i="8"/>
  <c r="L7774" i="8"/>
  <c r="L7775" i="8"/>
  <c r="L7776" i="8"/>
  <c r="L7777" i="8"/>
  <c r="L7778" i="8"/>
  <c r="L7779" i="8"/>
  <c r="L7780" i="8"/>
  <c r="L7781" i="8"/>
  <c r="L7782" i="8"/>
  <c r="L7783" i="8"/>
  <c r="L7784" i="8"/>
  <c r="L7785" i="8"/>
  <c r="L7786" i="8"/>
  <c r="L7787" i="8"/>
  <c r="L7788" i="8"/>
  <c r="L7789" i="8"/>
  <c r="L7790" i="8"/>
  <c r="L7791" i="8"/>
  <c r="L7792" i="8"/>
  <c r="L7793" i="8"/>
  <c r="L7794" i="8"/>
  <c r="L7795" i="8"/>
  <c r="L7796" i="8"/>
  <c r="L7797" i="8"/>
  <c r="L7798" i="8"/>
  <c r="L7799" i="8"/>
  <c r="L7800" i="8"/>
  <c r="L7801" i="8"/>
  <c r="L7802" i="8"/>
  <c r="L7803" i="8"/>
  <c r="L7804" i="8"/>
  <c r="L7805" i="8"/>
  <c r="L7806" i="8"/>
  <c r="L7807" i="8"/>
  <c r="L7808" i="8"/>
  <c r="L7809" i="8"/>
  <c r="L7810" i="8"/>
  <c r="L7811" i="8"/>
  <c r="L7812" i="8"/>
  <c r="L7813" i="8"/>
  <c r="L7814" i="8"/>
  <c r="L7815" i="8"/>
  <c r="L7816" i="8"/>
  <c r="L7817" i="8"/>
  <c r="L7818" i="8"/>
  <c r="L7819" i="8"/>
  <c r="L7820" i="8"/>
  <c r="L7821" i="8"/>
  <c r="L7822" i="8"/>
  <c r="L7823" i="8"/>
  <c r="L7824" i="8"/>
  <c r="L7825" i="8"/>
  <c r="L7826" i="8"/>
  <c r="L7827" i="8"/>
  <c r="L7828" i="8"/>
  <c r="L7829" i="8"/>
  <c r="L7830" i="8"/>
  <c r="L7831" i="8"/>
  <c r="L7832" i="8"/>
  <c r="L7833" i="8"/>
  <c r="L7834" i="8"/>
  <c r="L7835" i="8"/>
  <c r="L7836" i="8"/>
  <c r="L7837" i="8"/>
  <c r="L7838" i="8"/>
  <c r="L7839" i="8"/>
  <c r="L7840" i="8"/>
  <c r="L7841" i="8"/>
  <c r="L7842" i="8"/>
  <c r="L7843" i="8"/>
  <c r="L7844" i="8"/>
  <c r="L7845" i="8"/>
  <c r="L7846" i="8"/>
  <c r="L7847" i="8"/>
  <c r="L7848" i="8"/>
  <c r="L7849" i="8"/>
  <c r="L7850" i="8"/>
  <c r="L7851" i="8"/>
  <c r="L7852" i="8"/>
  <c r="L7853" i="8"/>
  <c r="L7854" i="8"/>
  <c r="L7855" i="8"/>
  <c r="L7856" i="8"/>
  <c r="L7857" i="8"/>
  <c r="L7858" i="8"/>
  <c r="L7859" i="8"/>
  <c r="L7860" i="8"/>
  <c r="L7861" i="8"/>
  <c r="L7862" i="8"/>
  <c r="L7863" i="8"/>
  <c r="L7864" i="8"/>
  <c r="L7865" i="8"/>
  <c r="L7866" i="8"/>
  <c r="L7867" i="8"/>
  <c r="L7868" i="8"/>
  <c r="L7869" i="8"/>
  <c r="L7870" i="8"/>
  <c r="L7871" i="8"/>
  <c r="L7872" i="8"/>
  <c r="L7873" i="8"/>
  <c r="L7874" i="8"/>
  <c r="L7875" i="8"/>
  <c r="L7876" i="8"/>
  <c r="L7877" i="8"/>
  <c r="L7878" i="8"/>
  <c r="L7879" i="8"/>
  <c r="L7880" i="8"/>
  <c r="L7881" i="8"/>
  <c r="L7882" i="8"/>
  <c r="L7883" i="8"/>
  <c r="L7884" i="8"/>
  <c r="L7885" i="8"/>
  <c r="L7886" i="8"/>
  <c r="L7887" i="8"/>
  <c r="L7888" i="8"/>
  <c r="L7889" i="8"/>
  <c r="L7890" i="8"/>
  <c r="L7891" i="8"/>
  <c r="L7892" i="8"/>
  <c r="L7893" i="8"/>
  <c r="L7894" i="8"/>
  <c r="L7895" i="8"/>
  <c r="L7896" i="8"/>
  <c r="L7897" i="8"/>
  <c r="L7898" i="8"/>
  <c r="L7899" i="8"/>
  <c r="L7900" i="8"/>
  <c r="L7901" i="8"/>
  <c r="L7902" i="8"/>
  <c r="L7903" i="8"/>
  <c r="L7904" i="8"/>
  <c r="L7905" i="8"/>
  <c r="L7906" i="8"/>
  <c r="L7907" i="8"/>
  <c r="L7908" i="8"/>
  <c r="L7909" i="8"/>
  <c r="L7910" i="8"/>
  <c r="L7911" i="8"/>
  <c r="L7912" i="8"/>
  <c r="L7913" i="8"/>
  <c r="L7914" i="8"/>
  <c r="L7915" i="8"/>
  <c r="L7916" i="8"/>
  <c r="L7917" i="8"/>
  <c r="L7918" i="8"/>
  <c r="L7919" i="8"/>
  <c r="L7920" i="8"/>
  <c r="L7921" i="8"/>
  <c r="L7922" i="8"/>
  <c r="L7923" i="8"/>
  <c r="L7924" i="8"/>
  <c r="L7925" i="8"/>
  <c r="L7926" i="8"/>
  <c r="L7927" i="8"/>
  <c r="L7928" i="8"/>
  <c r="L7929" i="8"/>
  <c r="L7930" i="8"/>
  <c r="L7931" i="8"/>
  <c r="L7932" i="8"/>
  <c r="L7933" i="8"/>
  <c r="L7934" i="8"/>
  <c r="L7935" i="8"/>
  <c r="L7936" i="8"/>
  <c r="L7937" i="8"/>
  <c r="L7938" i="8"/>
  <c r="L7939" i="8"/>
  <c r="L7940" i="8"/>
  <c r="L7941" i="8"/>
  <c r="L7942" i="8"/>
  <c r="L7943" i="8"/>
  <c r="L7944" i="8"/>
  <c r="L7945" i="8"/>
  <c r="L7946" i="8"/>
  <c r="L7947" i="8"/>
  <c r="L7948" i="8"/>
  <c r="L7949" i="8"/>
  <c r="L7950" i="8"/>
  <c r="L7951" i="8"/>
  <c r="L7952" i="8"/>
  <c r="L7953" i="8"/>
  <c r="L7954" i="8"/>
  <c r="L7955" i="8"/>
  <c r="L7956" i="8"/>
  <c r="L7957" i="8"/>
  <c r="L7958" i="8"/>
  <c r="L7959" i="8"/>
  <c r="L7960" i="8"/>
  <c r="L7961" i="8"/>
  <c r="L7962" i="8"/>
  <c r="L7963" i="8"/>
  <c r="L7964" i="8"/>
  <c r="L7965" i="8"/>
  <c r="L7966" i="8"/>
  <c r="L7967" i="8"/>
  <c r="L7968" i="8"/>
  <c r="L7969" i="8"/>
  <c r="L7970" i="8"/>
  <c r="L7971" i="8"/>
  <c r="L7972" i="8"/>
  <c r="L7973" i="8"/>
  <c r="L7974" i="8"/>
  <c r="L7975" i="8"/>
  <c r="L7976" i="8"/>
  <c r="L7977" i="8"/>
  <c r="L7978" i="8"/>
  <c r="L7979" i="8"/>
  <c r="L7980" i="8"/>
  <c r="L7981" i="8"/>
  <c r="L7982" i="8"/>
  <c r="L7983" i="8"/>
  <c r="L7984" i="8"/>
  <c r="L7985" i="8"/>
  <c r="L7986" i="8"/>
  <c r="L7987" i="8"/>
  <c r="L7988" i="8"/>
  <c r="L7989" i="8"/>
  <c r="L7990" i="8"/>
  <c r="L7991" i="8"/>
  <c r="L7992" i="8"/>
  <c r="L7993" i="8"/>
  <c r="L7994" i="8"/>
  <c r="L7995" i="8"/>
  <c r="L7996" i="8"/>
  <c r="L7997" i="8"/>
  <c r="L7998" i="8"/>
  <c r="L7999" i="8"/>
  <c r="L8000" i="8"/>
  <c r="L8001" i="8"/>
  <c r="L8002" i="8"/>
  <c r="L8003" i="8"/>
  <c r="L8004" i="8"/>
  <c r="L8005" i="8"/>
  <c r="L8006" i="8"/>
  <c r="L8007" i="8"/>
  <c r="L8008" i="8"/>
  <c r="L8009" i="8"/>
  <c r="L8010" i="8"/>
  <c r="L8011" i="8"/>
  <c r="L8012" i="8"/>
  <c r="L8013" i="8"/>
  <c r="L8014" i="8"/>
  <c r="L8015" i="8"/>
  <c r="L8016" i="8"/>
  <c r="L8017" i="8"/>
  <c r="L8018" i="8"/>
  <c r="L8019" i="8"/>
  <c r="L8020" i="8"/>
  <c r="L8021" i="8"/>
  <c r="L8022" i="8"/>
  <c r="L8023" i="8"/>
  <c r="L8024" i="8"/>
  <c r="L8025" i="8"/>
  <c r="L8026" i="8"/>
  <c r="L8027" i="8"/>
  <c r="L8028" i="8"/>
  <c r="L8029" i="8"/>
  <c r="L8030" i="8"/>
  <c r="L8031" i="8"/>
  <c r="L8032" i="8"/>
  <c r="L8033" i="8"/>
  <c r="L8034" i="8"/>
  <c r="L8035" i="8"/>
  <c r="L8036" i="8"/>
  <c r="L8037" i="8"/>
  <c r="L8038" i="8"/>
  <c r="L8039" i="8"/>
  <c r="L8040" i="8"/>
  <c r="L8041" i="8"/>
  <c r="L8042" i="8"/>
  <c r="L8043" i="8"/>
  <c r="L8044" i="8"/>
  <c r="L8045" i="8"/>
  <c r="L8046" i="8"/>
  <c r="L8047" i="8"/>
  <c r="L8048" i="8"/>
  <c r="L8049" i="8"/>
  <c r="L8050" i="8"/>
  <c r="L8051" i="8"/>
  <c r="L8052" i="8"/>
  <c r="L8053" i="8"/>
  <c r="L8054" i="8"/>
  <c r="L8055" i="8"/>
  <c r="L8056" i="8"/>
  <c r="L8057" i="8"/>
  <c r="L8058" i="8"/>
  <c r="L8059" i="8"/>
  <c r="L8060" i="8"/>
  <c r="L8061" i="8"/>
  <c r="L8062" i="8"/>
  <c r="L8063" i="8"/>
  <c r="L8064" i="8"/>
  <c r="L8065" i="8"/>
  <c r="L8066" i="8"/>
  <c r="L8067" i="8"/>
  <c r="L8068" i="8"/>
  <c r="L8069" i="8"/>
  <c r="L8070" i="8"/>
  <c r="L8071" i="8"/>
  <c r="L8072" i="8"/>
  <c r="L8073" i="8"/>
  <c r="L8074" i="8"/>
  <c r="L8075" i="8"/>
  <c r="L8076" i="8"/>
  <c r="L8077" i="8"/>
  <c r="L8078" i="8"/>
  <c r="L8079" i="8"/>
  <c r="L8080" i="8"/>
  <c r="L8081" i="8"/>
  <c r="L8082" i="8"/>
  <c r="L8083" i="8"/>
  <c r="L8084" i="8"/>
  <c r="L8085" i="8"/>
  <c r="L8086" i="8"/>
  <c r="L8087" i="8"/>
  <c r="L8088" i="8"/>
  <c r="L8089" i="8"/>
  <c r="L8090" i="8"/>
  <c r="L8091" i="8"/>
  <c r="L8092" i="8"/>
  <c r="L8093" i="8"/>
  <c r="L8094" i="8"/>
  <c r="L8095" i="8"/>
  <c r="L8096" i="8"/>
  <c r="L8097" i="8"/>
  <c r="L8098" i="8"/>
  <c r="L8099" i="8"/>
  <c r="L8100" i="8"/>
  <c r="L8101" i="8"/>
  <c r="L8102" i="8"/>
  <c r="L8103" i="8"/>
  <c r="L8104" i="8"/>
  <c r="L8105" i="8"/>
  <c r="L8106" i="8"/>
  <c r="L8107" i="8"/>
  <c r="L8108" i="8"/>
  <c r="L8109" i="8"/>
  <c r="L8110" i="8"/>
  <c r="L8111" i="8"/>
  <c r="L8112" i="8"/>
  <c r="L8113" i="8"/>
  <c r="L8114" i="8"/>
  <c r="L8115" i="8"/>
  <c r="L8116" i="8"/>
  <c r="L8117" i="8"/>
  <c r="L8118" i="8"/>
  <c r="L8119" i="8"/>
  <c r="L8120" i="8"/>
  <c r="L8121" i="8"/>
  <c r="L8122" i="8"/>
  <c r="L8123" i="8"/>
  <c r="L8124" i="8"/>
  <c r="L8125" i="8"/>
  <c r="L8126" i="8"/>
  <c r="L8127" i="8"/>
  <c r="L8128" i="8"/>
  <c r="L8129" i="8"/>
  <c r="L8130" i="8"/>
  <c r="L8131" i="8"/>
  <c r="L8132" i="8"/>
  <c r="L8133" i="8"/>
  <c r="L8134" i="8"/>
  <c r="L8135" i="8"/>
  <c r="L8136" i="8"/>
  <c r="L8137" i="8"/>
  <c r="L8138" i="8"/>
  <c r="L8139" i="8"/>
  <c r="L8140" i="8"/>
  <c r="L8141" i="8"/>
  <c r="L8142" i="8"/>
  <c r="L8143" i="8"/>
  <c r="L8144" i="8"/>
  <c r="L8145" i="8"/>
  <c r="L8146" i="8"/>
  <c r="L8147" i="8"/>
  <c r="L8148" i="8"/>
  <c r="L8149" i="8"/>
  <c r="L8150" i="8"/>
  <c r="L8151" i="8"/>
  <c r="L8152" i="8"/>
  <c r="L8153" i="8"/>
  <c r="L8154" i="8"/>
  <c r="L8155" i="8"/>
  <c r="L8156" i="8"/>
  <c r="L8157" i="8"/>
  <c r="L8158" i="8"/>
  <c r="L8159" i="8"/>
  <c r="L8160" i="8"/>
  <c r="L8161" i="8"/>
  <c r="L8162" i="8"/>
  <c r="L8163" i="8"/>
  <c r="L8164" i="8"/>
  <c r="L8165" i="8"/>
  <c r="L8166" i="8"/>
  <c r="L8167" i="8"/>
  <c r="L8168" i="8"/>
  <c r="L8169" i="8"/>
  <c r="L8170" i="8"/>
  <c r="L8171" i="8"/>
  <c r="L8172" i="8"/>
  <c r="L8173" i="8"/>
  <c r="L8174" i="8"/>
  <c r="L8175" i="8"/>
  <c r="L8176" i="8"/>
  <c r="L8177" i="8"/>
  <c r="L8178" i="8"/>
  <c r="L8179" i="8"/>
  <c r="L8180" i="8"/>
  <c r="L8181" i="8"/>
  <c r="L8182" i="8"/>
  <c r="L8183" i="8"/>
  <c r="L8184" i="8"/>
  <c r="L8185" i="8"/>
  <c r="L8186" i="8"/>
  <c r="L8187" i="8"/>
  <c r="L8188" i="8"/>
  <c r="L8189" i="8"/>
  <c r="L8190" i="8"/>
  <c r="L8191" i="8"/>
  <c r="L8192" i="8"/>
  <c r="L8193" i="8"/>
  <c r="L8194" i="8"/>
  <c r="L8195" i="8"/>
  <c r="L8196" i="8"/>
  <c r="L8197" i="8"/>
  <c r="L8198" i="8"/>
  <c r="L8199" i="8"/>
  <c r="L8200" i="8"/>
  <c r="L8201" i="8"/>
  <c r="L8202" i="8"/>
  <c r="L8203" i="8"/>
  <c r="L8204" i="8"/>
  <c r="L8205" i="8"/>
  <c r="L8206" i="8"/>
  <c r="L8207" i="8"/>
  <c r="L8208" i="8"/>
  <c r="L8209" i="8"/>
  <c r="L8210" i="8"/>
  <c r="L8211" i="8"/>
  <c r="L8212" i="8"/>
  <c r="L8213" i="8"/>
  <c r="L8214" i="8"/>
  <c r="L8215" i="8"/>
  <c r="L8216" i="8"/>
  <c r="L8217" i="8"/>
  <c r="L8218" i="8"/>
  <c r="L8219" i="8"/>
  <c r="L8220" i="8"/>
  <c r="L8221" i="8"/>
  <c r="L8222" i="8"/>
  <c r="L8223" i="8"/>
  <c r="L8224" i="8"/>
  <c r="L8225" i="8"/>
  <c r="L8226" i="8"/>
  <c r="L8227" i="8"/>
  <c r="L8228" i="8"/>
  <c r="L8229" i="8"/>
  <c r="L8230" i="8"/>
  <c r="L8231" i="8"/>
  <c r="L8232" i="8"/>
  <c r="L8233" i="8"/>
  <c r="L8234" i="8"/>
  <c r="L8235" i="8"/>
  <c r="L8236" i="8"/>
  <c r="L8237" i="8"/>
  <c r="L8238" i="8"/>
  <c r="L8239" i="8"/>
  <c r="L8240" i="8"/>
  <c r="L8241" i="8"/>
  <c r="L8242" i="8"/>
  <c r="L8243" i="8"/>
  <c r="L8244" i="8"/>
  <c r="L8245" i="8"/>
  <c r="L8246" i="8"/>
  <c r="L8247" i="8"/>
  <c r="L8248" i="8"/>
  <c r="L8249" i="8"/>
  <c r="L8250" i="8"/>
  <c r="L8251" i="8"/>
  <c r="L8252" i="8"/>
  <c r="L8253" i="8"/>
  <c r="L8254" i="8"/>
  <c r="L8255" i="8"/>
  <c r="L8256" i="8"/>
  <c r="L8257" i="8"/>
  <c r="L8258" i="8"/>
  <c r="L8259" i="8"/>
  <c r="L8260" i="8"/>
  <c r="L8261" i="8"/>
  <c r="L8262" i="8"/>
  <c r="L8263" i="8"/>
  <c r="L8264" i="8"/>
  <c r="L8265" i="8"/>
  <c r="L8266" i="8"/>
  <c r="L8267" i="8"/>
  <c r="L8268" i="8"/>
  <c r="L8269" i="8"/>
  <c r="L8270" i="8"/>
  <c r="L8271" i="8"/>
  <c r="L8272" i="8"/>
  <c r="L8273" i="8"/>
  <c r="L8274" i="8"/>
  <c r="L8275" i="8"/>
  <c r="L8276" i="8"/>
  <c r="L8277" i="8"/>
  <c r="L8278" i="8"/>
  <c r="L8279" i="8"/>
  <c r="L8280" i="8"/>
  <c r="L8281" i="8"/>
  <c r="L8282" i="8"/>
  <c r="L8283" i="8"/>
  <c r="L8284" i="8"/>
  <c r="L8285" i="8"/>
  <c r="L8286" i="8"/>
  <c r="L8287" i="8"/>
  <c r="L8288" i="8"/>
  <c r="L8289" i="8"/>
  <c r="L8290" i="8"/>
  <c r="L8291" i="8"/>
  <c r="L8292" i="8"/>
  <c r="L8293" i="8"/>
  <c r="L8294" i="8"/>
  <c r="L8295" i="8"/>
  <c r="L8296" i="8"/>
  <c r="L8297" i="8"/>
  <c r="L8298" i="8"/>
  <c r="L8299" i="8"/>
  <c r="L8300" i="8"/>
  <c r="L8301" i="8"/>
  <c r="L8302" i="8"/>
  <c r="L8303" i="8"/>
  <c r="L8304" i="8"/>
  <c r="L8305" i="8"/>
  <c r="L8306" i="8"/>
  <c r="L8307" i="8"/>
  <c r="L8308" i="8"/>
  <c r="L8309" i="8"/>
  <c r="L8310" i="8"/>
  <c r="L8311" i="8"/>
  <c r="L8312" i="8"/>
  <c r="L8313" i="8"/>
  <c r="L8314" i="8"/>
  <c r="L8315" i="8"/>
  <c r="L8316" i="8"/>
  <c r="L8317" i="8"/>
  <c r="L8318" i="8"/>
  <c r="L8319" i="8"/>
  <c r="L8320" i="8"/>
  <c r="L8321" i="8"/>
  <c r="L8322" i="8"/>
  <c r="L8323" i="8"/>
  <c r="L8324" i="8"/>
  <c r="L8325" i="8"/>
  <c r="L8326" i="8"/>
  <c r="L8327" i="8"/>
  <c r="L8328" i="8"/>
  <c r="L8329" i="8"/>
  <c r="L8330" i="8"/>
  <c r="L8331" i="8"/>
  <c r="L8332" i="8"/>
  <c r="L8333" i="8"/>
  <c r="L8334" i="8"/>
  <c r="L8335" i="8"/>
  <c r="L8336" i="8"/>
  <c r="L8337" i="8"/>
  <c r="L8338" i="8"/>
  <c r="L8339" i="8"/>
  <c r="L8340" i="8"/>
  <c r="L8341" i="8"/>
  <c r="L8342" i="8"/>
  <c r="L8343" i="8"/>
  <c r="L8344" i="8"/>
  <c r="L8345" i="8"/>
  <c r="L8346" i="8"/>
  <c r="L8347" i="8"/>
  <c r="L8348" i="8"/>
  <c r="L8349" i="8"/>
  <c r="L8350" i="8"/>
  <c r="L8351" i="8"/>
  <c r="L8352" i="8"/>
  <c r="L8353" i="8"/>
  <c r="L8354" i="8"/>
  <c r="L8355" i="8"/>
  <c r="L8356" i="8"/>
  <c r="L8357" i="8"/>
  <c r="L8358" i="8"/>
  <c r="L8359" i="8"/>
  <c r="L8360" i="8"/>
  <c r="L8361" i="8"/>
  <c r="L8362" i="8"/>
  <c r="L8363" i="8"/>
  <c r="L8364" i="8"/>
  <c r="L8365" i="8"/>
  <c r="L8366" i="8"/>
  <c r="L8367" i="8"/>
  <c r="L8368" i="8"/>
  <c r="L8369" i="8"/>
  <c r="L8370" i="8"/>
  <c r="L8371" i="8"/>
  <c r="L8372" i="8"/>
  <c r="L8373" i="8"/>
  <c r="L8374" i="8"/>
  <c r="L8375" i="8"/>
  <c r="L8376" i="8"/>
  <c r="L8377" i="8"/>
  <c r="L8378" i="8"/>
  <c r="L8379" i="8"/>
  <c r="L8380" i="8"/>
  <c r="L8381" i="8"/>
  <c r="L8382" i="8"/>
  <c r="L8383" i="8"/>
  <c r="L8384" i="8"/>
  <c r="L8385" i="8"/>
  <c r="L8386" i="8"/>
  <c r="L8387" i="8"/>
  <c r="L8388" i="8"/>
  <c r="L8389" i="8"/>
  <c r="L8390" i="8"/>
  <c r="L8391" i="8"/>
  <c r="L8392" i="8"/>
  <c r="L8393" i="8"/>
  <c r="L8394" i="8"/>
  <c r="L8395" i="8"/>
  <c r="L8396" i="8"/>
  <c r="L8397" i="8"/>
  <c r="L8398" i="8"/>
  <c r="L8399" i="8"/>
  <c r="L8400" i="8"/>
  <c r="L8401" i="8"/>
  <c r="L8402" i="8"/>
  <c r="L8403" i="8"/>
  <c r="L8404" i="8"/>
  <c r="L8405" i="8"/>
  <c r="L8406" i="8"/>
  <c r="L8407" i="8"/>
  <c r="L8408" i="8"/>
  <c r="L8409" i="8"/>
  <c r="L8410" i="8"/>
  <c r="L8411" i="8"/>
  <c r="L8412" i="8"/>
  <c r="L8413" i="8"/>
  <c r="L8414" i="8"/>
  <c r="L8415" i="8"/>
  <c r="L8416" i="8"/>
  <c r="L8417" i="8"/>
  <c r="L8418" i="8"/>
  <c r="L8419" i="8"/>
  <c r="L8420" i="8"/>
  <c r="L8421" i="8"/>
  <c r="L8422" i="8"/>
  <c r="L8423" i="8"/>
  <c r="L8424" i="8"/>
  <c r="L8425" i="8"/>
  <c r="L8426" i="8"/>
  <c r="L8427" i="8"/>
  <c r="L8428" i="8"/>
  <c r="L8429" i="8"/>
  <c r="L8430" i="8"/>
  <c r="L8431" i="8"/>
  <c r="L8432" i="8"/>
  <c r="L8433" i="8"/>
  <c r="L8434" i="8"/>
  <c r="L8435" i="8"/>
  <c r="L8436" i="8"/>
  <c r="L8437" i="8"/>
  <c r="L8438" i="8"/>
  <c r="L8439" i="8"/>
  <c r="L8440" i="8"/>
  <c r="L8441" i="8"/>
  <c r="L8442" i="8"/>
  <c r="L8443" i="8"/>
  <c r="L8444" i="8"/>
  <c r="L8445" i="8"/>
  <c r="L8446" i="8"/>
  <c r="L8447" i="8"/>
  <c r="L8448" i="8"/>
  <c r="L8449" i="8"/>
  <c r="L8450" i="8"/>
  <c r="L8451" i="8"/>
  <c r="L8452" i="8"/>
  <c r="L8453" i="8"/>
  <c r="L8454" i="8"/>
  <c r="L8455" i="8"/>
  <c r="L8456" i="8"/>
  <c r="L8457" i="8"/>
  <c r="L8458" i="8"/>
  <c r="L8459" i="8"/>
  <c r="L8460" i="8"/>
  <c r="L8461" i="8"/>
  <c r="L8462" i="8"/>
  <c r="L8463" i="8"/>
  <c r="L8464" i="8"/>
  <c r="L8465" i="8"/>
  <c r="L8466" i="8"/>
  <c r="L8467" i="8"/>
  <c r="L8468" i="8"/>
  <c r="L8469" i="8"/>
  <c r="L8470" i="8"/>
  <c r="L8471" i="8"/>
  <c r="L8472" i="8"/>
  <c r="L8473" i="8"/>
  <c r="L8474" i="8"/>
  <c r="L8475" i="8"/>
  <c r="L8476" i="8"/>
  <c r="L8477" i="8"/>
  <c r="L8478" i="8"/>
  <c r="L8479" i="8"/>
  <c r="L8480" i="8"/>
  <c r="L8481" i="8"/>
  <c r="L8482" i="8"/>
  <c r="L8483" i="8"/>
  <c r="L8484" i="8"/>
  <c r="L8485" i="8"/>
  <c r="L8486" i="8"/>
  <c r="L8487" i="8"/>
  <c r="L8488" i="8"/>
  <c r="L8489" i="8"/>
  <c r="L8490" i="8"/>
  <c r="L8491" i="8"/>
  <c r="L8492" i="8"/>
  <c r="L8493" i="8"/>
  <c r="L8494" i="8"/>
  <c r="L8495" i="8"/>
  <c r="L8496" i="8"/>
  <c r="L8497" i="8"/>
  <c r="L8498" i="8"/>
  <c r="L8499" i="8"/>
  <c r="L8500" i="8"/>
  <c r="L8501" i="8"/>
  <c r="L8502" i="8"/>
  <c r="L8503" i="8"/>
  <c r="L8504" i="8"/>
  <c r="L8505" i="8"/>
  <c r="L8506" i="8"/>
  <c r="L8507" i="8"/>
  <c r="L8508" i="8"/>
  <c r="L8509" i="8"/>
  <c r="L8510" i="8"/>
  <c r="L8511" i="8"/>
  <c r="L8512" i="8"/>
  <c r="L8513" i="8"/>
  <c r="L8514" i="8"/>
  <c r="L8515" i="8"/>
  <c r="L8516" i="8"/>
  <c r="L8517" i="8"/>
  <c r="L8518" i="8"/>
  <c r="L8519" i="8"/>
  <c r="L8520" i="8"/>
  <c r="L8521" i="8"/>
  <c r="L8522" i="8"/>
  <c r="L8523" i="8"/>
  <c r="L8524" i="8"/>
  <c r="L8525" i="8"/>
  <c r="L8526" i="8"/>
  <c r="L8527" i="8"/>
  <c r="L8528" i="8"/>
  <c r="L8529" i="8"/>
  <c r="L8530" i="8"/>
  <c r="L8531" i="8"/>
  <c r="L8532" i="8"/>
  <c r="L8533" i="8"/>
  <c r="L8534" i="8"/>
  <c r="L8535" i="8"/>
  <c r="L8536" i="8"/>
  <c r="L8537" i="8"/>
  <c r="L8538" i="8"/>
  <c r="L8539" i="8"/>
  <c r="L8540" i="8"/>
  <c r="L8541" i="8"/>
  <c r="L8542" i="8"/>
  <c r="L8543" i="8"/>
  <c r="L8544" i="8"/>
  <c r="L8545" i="8"/>
  <c r="L8546" i="8"/>
  <c r="L8547" i="8"/>
  <c r="L8548" i="8"/>
  <c r="L8549" i="8"/>
  <c r="L8550" i="8"/>
  <c r="L8551" i="8"/>
  <c r="L8552" i="8"/>
  <c r="L8553" i="8"/>
  <c r="L8554" i="8"/>
  <c r="L8555" i="8"/>
  <c r="L8556" i="8"/>
  <c r="L8557" i="8"/>
  <c r="L8558" i="8"/>
  <c r="L8559" i="8"/>
  <c r="L8560" i="8"/>
  <c r="L8561" i="8"/>
  <c r="L8562" i="8"/>
  <c r="L8563" i="8"/>
  <c r="L8564" i="8"/>
  <c r="L8565" i="8"/>
  <c r="L8566" i="8"/>
  <c r="L8567" i="8"/>
  <c r="L8568" i="8"/>
  <c r="L8569" i="8"/>
  <c r="L8570" i="8"/>
  <c r="L8571" i="8"/>
  <c r="L8572" i="8"/>
  <c r="L8573" i="8"/>
  <c r="L8574" i="8"/>
  <c r="L8575" i="8"/>
  <c r="L8576" i="8"/>
  <c r="L8577" i="8"/>
  <c r="L8578" i="8"/>
  <c r="L8579" i="8"/>
  <c r="L8580" i="8"/>
  <c r="L8581" i="8"/>
  <c r="L8582" i="8"/>
  <c r="L8583" i="8"/>
  <c r="L8584" i="8"/>
  <c r="L8585" i="8"/>
  <c r="L8586" i="8"/>
  <c r="L8587" i="8"/>
  <c r="L8588" i="8"/>
  <c r="L8589" i="8"/>
  <c r="L8590" i="8"/>
  <c r="L8591" i="8"/>
  <c r="L8592" i="8"/>
  <c r="L8593" i="8"/>
  <c r="L8594" i="8"/>
  <c r="L8595" i="8"/>
  <c r="L8596" i="8"/>
  <c r="L8597" i="8"/>
  <c r="L8598" i="8"/>
  <c r="L8599" i="8"/>
  <c r="L8600" i="8"/>
  <c r="L8601" i="8"/>
  <c r="L8602" i="8"/>
  <c r="L8603" i="8"/>
  <c r="L8604" i="8"/>
  <c r="L8605" i="8"/>
  <c r="L8606" i="8"/>
  <c r="L8607" i="8"/>
  <c r="L8608" i="8"/>
  <c r="L8609" i="8"/>
  <c r="L8610" i="8"/>
  <c r="L8611" i="8"/>
  <c r="L8612" i="8"/>
  <c r="L8613" i="8"/>
  <c r="L8614" i="8"/>
  <c r="L8615" i="8"/>
  <c r="L8616" i="8"/>
  <c r="L8617" i="8"/>
  <c r="L8618" i="8"/>
  <c r="L8619" i="8"/>
  <c r="L8620" i="8"/>
  <c r="L8621" i="8"/>
  <c r="L8622" i="8"/>
  <c r="L8623" i="8"/>
  <c r="L8624" i="8"/>
  <c r="L8625" i="8"/>
  <c r="L8626" i="8"/>
  <c r="L8627" i="8"/>
  <c r="L8628" i="8"/>
  <c r="L8629" i="8"/>
  <c r="L8630" i="8"/>
  <c r="L8631" i="8"/>
  <c r="L8632" i="8"/>
  <c r="L8633" i="8"/>
  <c r="L8634" i="8"/>
  <c r="L8635" i="8"/>
  <c r="L8636" i="8"/>
  <c r="L8637" i="8"/>
  <c r="L8638" i="8"/>
  <c r="L8639" i="8"/>
  <c r="L8640" i="8"/>
  <c r="L8641" i="8"/>
  <c r="L8642" i="8"/>
  <c r="L8643" i="8"/>
  <c r="L8644" i="8"/>
  <c r="L8645" i="8"/>
  <c r="L8646" i="8"/>
  <c r="L8647" i="8"/>
  <c r="L8648" i="8"/>
  <c r="L8649" i="8"/>
  <c r="L8650" i="8"/>
  <c r="L8651" i="8"/>
  <c r="L8652" i="8"/>
  <c r="L8653" i="8"/>
  <c r="L8654" i="8"/>
  <c r="L8655" i="8"/>
  <c r="L8656" i="8"/>
  <c r="L8657" i="8"/>
  <c r="L8658" i="8"/>
  <c r="L8659" i="8"/>
  <c r="L8660" i="8"/>
  <c r="L8661" i="8"/>
  <c r="L8662" i="8"/>
  <c r="L8663" i="8"/>
  <c r="L8664" i="8"/>
  <c r="L8665" i="8"/>
  <c r="L8666" i="8"/>
  <c r="L8667" i="8"/>
  <c r="L8668" i="8"/>
  <c r="L8669" i="8"/>
  <c r="L8670" i="8"/>
  <c r="L8671" i="8"/>
  <c r="L8672" i="8"/>
  <c r="L8673" i="8"/>
  <c r="L8674" i="8"/>
  <c r="L8675" i="8"/>
  <c r="L8676" i="8"/>
  <c r="L8677" i="8"/>
  <c r="L8678" i="8"/>
  <c r="L8679" i="8"/>
  <c r="L8680" i="8"/>
  <c r="L8681" i="8"/>
  <c r="L8682" i="8"/>
  <c r="L8683" i="8"/>
  <c r="L8684" i="8"/>
  <c r="L8685" i="8"/>
  <c r="L8686" i="8"/>
  <c r="L8687" i="8"/>
  <c r="L8688" i="8"/>
  <c r="L8689" i="8"/>
  <c r="L8690" i="8"/>
  <c r="L8691" i="8"/>
  <c r="L8692" i="8"/>
  <c r="L8693" i="8"/>
  <c r="L8694" i="8"/>
  <c r="L8695" i="8"/>
  <c r="L8696" i="8"/>
  <c r="L8697" i="8"/>
  <c r="L8698" i="8"/>
  <c r="L8699" i="8"/>
  <c r="L8700" i="8"/>
  <c r="L8701" i="8"/>
  <c r="L8702" i="8"/>
  <c r="L8703" i="8"/>
  <c r="L8704" i="8"/>
  <c r="L8705" i="8"/>
  <c r="L8706" i="8"/>
  <c r="L8707" i="8"/>
  <c r="L8708" i="8"/>
  <c r="L8709" i="8"/>
  <c r="L8710" i="8"/>
  <c r="L8711" i="8"/>
  <c r="L8712" i="8"/>
  <c r="L8713" i="8"/>
  <c r="L8714" i="8"/>
  <c r="L8715" i="8"/>
  <c r="L8716" i="8"/>
  <c r="L8717" i="8"/>
  <c r="L8718" i="8"/>
  <c r="L8719" i="8"/>
  <c r="L8720" i="8"/>
  <c r="L8721" i="8"/>
  <c r="L8722" i="8"/>
  <c r="L8723" i="8"/>
  <c r="L8724" i="8"/>
  <c r="L8725" i="8"/>
  <c r="L8726" i="8"/>
  <c r="L8727" i="8"/>
  <c r="L8728" i="8"/>
  <c r="L8729" i="8"/>
  <c r="L8730" i="8"/>
  <c r="L8731" i="8"/>
  <c r="L8732" i="8"/>
  <c r="L8733" i="8"/>
  <c r="L8734" i="8"/>
  <c r="L8735" i="8"/>
  <c r="L8736" i="8"/>
  <c r="L8737" i="8"/>
  <c r="L8738" i="8"/>
  <c r="L8739" i="8"/>
  <c r="L8740" i="8"/>
  <c r="L8741" i="8"/>
  <c r="L8742" i="8"/>
  <c r="L8743" i="8"/>
  <c r="L8744" i="8"/>
  <c r="L8745" i="8"/>
  <c r="L8746" i="8"/>
  <c r="L8747" i="8"/>
  <c r="L8748" i="8"/>
  <c r="L8749" i="8"/>
  <c r="L8750" i="8"/>
  <c r="L8751" i="8"/>
  <c r="L8752" i="8"/>
  <c r="L8753" i="8"/>
  <c r="L8754" i="8"/>
  <c r="L8755" i="8"/>
  <c r="L8756" i="8"/>
  <c r="L8757" i="8"/>
  <c r="L8758" i="8"/>
  <c r="L8759" i="8"/>
  <c r="L8760" i="8"/>
  <c r="L8761" i="8"/>
  <c r="L8762" i="8"/>
  <c r="L8763" i="8"/>
  <c r="L8764" i="8"/>
  <c r="L8765" i="8"/>
  <c r="L8766" i="8"/>
  <c r="L8767" i="8"/>
  <c r="L8768" i="8"/>
  <c r="L8769" i="8"/>
  <c r="L8770" i="8"/>
  <c r="L8771" i="8"/>
  <c r="L8772" i="8"/>
  <c r="L8773" i="8"/>
  <c r="L8774" i="8"/>
  <c r="L8775" i="8"/>
  <c r="L8776" i="8"/>
  <c r="L8777" i="8"/>
  <c r="L8778" i="8"/>
  <c r="L8779" i="8"/>
  <c r="L8780" i="8"/>
  <c r="L8781" i="8"/>
  <c r="L8782" i="8"/>
  <c r="L8783" i="8"/>
  <c r="L8784" i="8"/>
  <c r="L8785" i="8"/>
  <c r="L8786" i="8"/>
  <c r="L8787" i="8"/>
  <c r="L8788" i="8"/>
  <c r="L8789" i="8"/>
  <c r="L8790" i="8"/>
  <c r="L8791" i="8"/>
  <c r="L8792" i="8"/>
  <c r="L8793" i="8"/>
  <c r="L8794" i="8"/>
  <c r="L8795" i="8"/>
  <c r="L8796" i="8"/>
  <c r="L8797" i="8"/>
  <c r="L8798" i="8"/>
  <c r="L8799" i="8"/>
  <c r="L8800" i="8"/>
  <c r="L8801" i="8"/>
  <c r="L8802" i="8"/>
  <c r="L8803" i="8"/>
  <c r="L8804" i="8"/>
  <c r="L8805" i="8"/>
  <c r="L8806" i="8"/>
  <c r="L8807" i="8"/>
  <c r="L8808" i="8"/>
  <c r="L8809" i="8"/>
  <c r="L8810" i="8"/>
  <c r="L8811" i="8"/>
  <c r="L8812" i="8"/>
  <c r="L8813" i="8"/>
  <c r="L8814" i="8"/>
  <c r="L8815" i="8"/>
  <c r="L8816" i="8"/>
  <c r="L8817" i="8"/>
  <c r="L8818" i="8"/>
  <c r="L8819" i="8"/>
  <c r="L8820" i="8"/>
  <c r="L8821" i="8"/>
  <c r="L8822" i="8"/>
  <c r="L8823" i="8"/>
  <c r="L8824" i="8"/>
  <c r="L8825" i="8"/>
  <c r="L8826" i="8"/>
  <c r="L8827" i="8"/>
  <c r="L8828" i="8"/>
  <c r="L8829" i="8"/>
  <c r="L8830" i="8"/>
  <c r="L8831" i="8"/>
  <c r="L8832" i="8"/>
  <c r="L8833" i="8"/>
  <c r="L8834" i="8"/>
  <c r="L8835" i="8"/>
  <c r="L8836" i="8"/>
  <c r="L8837" i="8"/>
  <c r="L8838" i="8"/>
  <c r="L8839" i="8"/>
  <c r="L8840" i="8"/>
  <c r="L8841" i="8"/>
  <c r="L8842" i="8"/>
  <c r="L8843" i="8"/>
  <c r="L8844" i="8"/>
  <c r="L8845" i="8"/>
  <c r="L8846" i="8"/>
  <c r="L8847" i="8"/>
  <c r="L8848" i="8"/>
  <c r="L8849" i="8"/>
  <c r="L8850" i="8"/>
  <c r="L8851" i="8"/>
  <c r="L8852" i="8"/>
  <c r="L8853" i="8"/>
  <c r="L8854" i="8"/>
  <c r="L8855" i="8"/>
  <c r="L8856" i="8"/>
  <c r="L8857" i="8"/>
  <c r="L8858" i="8"/>
  <c r="L8859" i="8"/>
  <c r="L8860" i="8"/>
  <c r="L8861" i="8"/>
  <c r="L8862" i="8"/>
  <c r="L8863" i="8"/>
  <c r="L8864" i="8"/>
  <c r="L8865" i="8"/>
  <c r="L8866" i="8"/>
  <c r="L8867" i="8"/>
  <c r="L8868" i="8"/>
  <c r="L8869" i="8"/>
  <c r="L8870" i="8"/>
  <c r="L8871" i="8"/>
  <c r="L8872" i="8"/>
  <c r="L8873" i="8"/>
  <c r="L8874" i="8"/>
  <c r="L8875" i="8"/>
  <c r="L8876" i="8"/>
  <c r="L8877" i="8"/>
  <c r="L8878" i="8"/>
  <c r="L8879" i="8"/>
  <c r="L8880" i="8"/>
  <c r="L8881" i="8"/>
  <c r="L8882" i="8"/>
  <c r="L8883" i="8"/>
  <c r="L8884" i="8"/>
  <c r="L8885" i="8"/>
  <c r="L8886" i="8"/>
  <c r="L8887" i="8"/>
  <c r="L8888" i="8"/>
  <c r="L8889" i="8"/>
  <c r="L8890" i="8"/>
  <c r="L8891" i="8"/>
  <c r="L8892" i="8"/>
  <c r="L8893" i="8"/>
  <c r="L8894" i="8"/>
  <c r="L8895" i="8"/>
  <c r="L8896" i="8"/>
  <c r="L8897" i="8"/>
  <c r="L8898" i="8"/>
  <c r="L8899" i="8"/>
  <c r="L8900" i="8"/>
  <c r="L8901" i="8"/>
  <c r="L8902" i="8"/>
  <c r="L8903" i="8"/>
  <c r="L8904" i="8"/>
  <c r="L8905" i="8"/>
  <c r="L8906" i="8"/>
  <c r="L8907" i="8"/>
  <c r="L8908" i="8"/>
  <c r="L8909" i="8"/>
  <c r="L8910" i="8"/>
  <c r="L8911" i="8"/>
  <c r="L8912" i="8"/>
  <c r="L8913" i="8"/>
  <c r="L8914" i="8"/>
  <c r="L8915" i="8"/>
  <c r="L8916" i="8"/>
  <c r="L8917" i="8"/>
  <c r="L8918" i="8"/>
  <c r="L8919" i="8"/>
  <c r="L8920" i="8"/>
  <c r="L8921" i="8"/>
  <c r="L8922" i="8"/>
  <c r="L8923" i="8"/>
  <c r="L8924" i="8"/>
  <c r="L8925" i="8"/>
  <c r="L8926" i="8"/>
  <c r="L8927" i="8"/>
  <c r="L8928" i="8"/>
  <c r="L8929" i="8"/>
  <c r="L8930" i="8"/>
  <c r="L8931" i="8"/>
  <c r="L8932" i="8"/>
  <c r="L8933" i="8"/>
  <c r="L8934" i="8"/>
  <c r="L8935" i="8"/>
  <c r="L8936" i="8"/>
  <c r="L8937" i="8"/>
  <c r="L8938" i="8"/>
  <c r="L8939" i="8"/>
  <c r="L8940" i="8"/>
  <c r="L8941" i="8"/>
  <c r="L8942" i="8"/>
  <c r="L8943" i="8"/>
  <c r="L8944" i="8"/>
  <c r="L8945" i="8"/>
  <c r="L8946" i="8"/>
  <c r="L8947" i="8"/>
  <c r="L8948" i="8"/>
  <c r="L8949" i="8"/>
  <c r="L8950" i="8"/>
  <c r="L8951" i="8"/>
  <c r="L8952" i="8"/>
  <c r="L8953" i="8"/>
  <c r="L8954" i="8"/>
  <c r="L8955" i="8"/>
  <c r="L8956" i="8"/>
  <c r="L8957" i="8"/>
  <c r="L8958" i="8"/>
  <c r="L8959" i="8"/>
  <c r="L8960" i="8"/>
  <c r="L8961" i="8"/>
  <c r="L8962" i="8"/>
  <c r="L8963" i="8"/>
  <c r="L8964" i="8"/>
  <c r="L8965" i="8"/>
  <c r="L8966" i="8"/>
  <c r="L8967" i="8"/>
  <c r="L8968" i="8"/>
  <c r="L8969" i="8"/>
  <c r="L8970" i="8"/>
  <c r="L8971" i="8"/>
  <c r="L8972" i="8"/>
  <c r="L8973" i="8"/>
  <c r="L8974" i="8"/>
  <c r="L8975" i="8"/>
  <c r="L8976" i="8"/>
  <c r="L8977" i="8"/>
  <c r="L8978" i="8"/>
  <c r="L8979" i="8"/>
  <c r="L8980" i="8"/>
  <c r="L8981" i="8"/>
  <c r="L8982" i="8"/>
  <c r="L8983" i="8"/>
  <c r="L8984" i="8"/>
  <c r="L8985" i="8"/>
  <c r="L8986" i="8"/>
  <c r="L8987" i="8"/>
  <c r="L8988" i="8"/>
  <c r="L8989" i="8"/>
  <c r="L8990" i="8"/>
  <c r="L8991" i="8"/>
  <c r="L8992" i="8"/>
  <c r="L8993" i="8"/>
  <c r="L8994" i="8"/>
  <c r="L8995" i="8"/>
  <c r="L8996" i="8"/>
  <c r="L8997" i="8"/>
  <c r="L8998" i="8"/>
  <c r="L8999" i="8"/>
  <c r="L9000" i="8"/>
  <c r="L9001" i="8"/>
  <c r="L9002" i="8"/>
  <c r="L9003" i="8"/>
  <c r="L9004" i="8"/>
  <c r="L9005" i="8"/>
  <c r="L9006" i="8"/>
  <c r="L9007" i="8"/>
  <c r="L9008" i="8"/>
  <c r="L9009" i="8"/>
  <c r="L9010" i="8"/>
  <c r="L9011" i="8"/>
  <c r="L9012" i="8"/>
  <c r="L9013" i="8"/>
  <c r="L9014" i="8"/>
  <c r="L9015" i="8"/>
  <c r="L9016" i="8"/>
  <c r="L9017" i="8"/>
  <c r="L9018" i="8"/>
  <c r="L9019" i="8"/>
  <c r="L9020" i="8"/>
  <c r="L9021" i="8"/>
  <c r="L9022" i="8"/>
  <c r="L9023" i="8"/>
  <c r="L9024" i="8"/>
  <c r="L9025" i="8"/>
  <c r="L9026" i="8"/>
  <c r="L9027" i="8"/>
  <c r="L9028" i="8"/>
  <c r="L9029" i="8"/>
  <c r="L9030" i="8"/>
  <c r="L9031" i="8"/>
  <c r="L9032" i="8"/>
  <c r="L9033" i="8"/>
  <c r="L9034" i="8"/>
  <c r="L9035" i="8"/>
  <c r="L9036" i="8"/>
  <c r="L9037" i="8"/>
  <c r="L9038" i="8"/>
  <c r="L9039" i="8"/>
  <c r="L9040" i="8"/>
  <c r="L9041" i="8"/>
  <c r="L9042" i="8"/>
  <c r="L9043" i="8"/>
  <c r="L9044" i="8"/>
  <c r="L9045" i="8"/>
  <c r="L9046" i="8"/>
  <c r="L9047" i="8"/>
  <c r="L9048" i="8"/>
  <c r="L9049" i="8"/>
  <c r="L9050" i="8"/>
  <c r="L9051" i="8"/>
  <c r="L9052" i="8"/>
  <c r="L9053" i="8"/>
  <c r="L9054" i="8"/>
  <c r="L9055" i="8"/>
  <c r="L9056" i="8"/>
  <c r="L9057" i="8"/>
  <c r="L9058" i="8"/>
  <c r="L9059" i="8"/>
  <c r="L9060" i="8"/>
  <c r="L9061" i="8"/>
  <c r="L9062" i="8"/>
  <c r="L9063" i="8"/>
  <c r="L9064" i="8"/>
  <c r="L9065" i="8"/>
  <c r="L9066" i="8"/>
  <c r="L9067" i="8"/>
  <c r="L9068" i="8"/>
  <c r="L9069" i="8"/>
  <c r="L9070" i="8"/>
  <c r="L9071" i="8"/>
  <c r="L9072" i="8"/>
  <c r="L9073" i="8"/>
  <c r="L9074" i="8"/>
  <c r="L9075" i="8"/>
  <c r="L9076" i="8"/>
  <c r="L9077" i="8"/>
  <c r="L9078" i="8"/>
  <c r="L9079" i="8"/>
  <c r="L9080" i="8"/>
  <c r="L9081" i="8"/>
  <c r="L9082" i="8"/>
  <c r="L9083" i="8"/>
  <c r="L9084" i="8"/>
  <c r="L9085" i="8"/>
  <c r="L9086" i="8"/>
  <c r="L9087" i="8"/>
  <c r="L9088" i="8"/>
  <c r="L9089" i="8"/>
  <c r="L9090" i="8"/>
  <c r="L9091" i="8"/>
  <c r="L9092" i="8"/>
  <c r="L9093" i="8"/>
  <c r="L9094" i="8"/>
  <c r="L9095" i="8"/>
  <c r="L9096" i="8"/>
  <c r="L9097" i="8"/>
  <c r="L9098" i="8"/>
  <c r="L9099" i="8"/>
  <c r="L9100" i="8"/>
  <c r="L9101" i="8"/>
  <c r="L9102" i="8"/>
  <c r="L9103" i="8"/>
  <c r="L9104" i="8"/>
  <c r="L9105" i="8"/>
  <c r="L9106" i="8"/>
  <c r="L9107" i="8"/>
  <c r="L9108" i="8"/>
  <c r="L9109" i="8"/>
  <c r="L9110" i="8"/>
  <c r="L9111" i="8"/>
  <c r="L9112" i="8"/>
  <c r="L9113" i="8"/>
  <c r="L9114" i="8"/>
  <c r="L9115" i="8"/>
  <c r="L9116" i="8"/>
  <c r="L9117" i="8"/>
  <c r="L9118" i="8"/>
  <c r="L9119" i="8"/>
  <c r="L9120" i="8"/>
  <c r="L9121" i="8"/>
  <c r="L9122" i="8"/>
  <c r="L9123" i="8"/>
  <c r="L9124" i="8"/>
  <c r="L9125" i="8"/>
  <c r="L9126" i="8"/>
  <c r="L9127" i="8"/>
  <c r="L9128" i="8"/>
  <c r="L9129" i="8"/>
  <c r="L9130" i="8"/>
  <c r="L9131" i="8"/>
  <c r="L9132" i="8"/>
  <c r="L9133" i="8"/>
  <c r="L9134" i="8"/>
  <c r="L9135" i="8"/>
  <c r="L9136" i="8"/>
  <c r="L9137" i="8"/>
  <c r="L9138" i="8"/>
  <c r="L9139" i="8"/>
  <c r="L9140" i="8"/>
  <c r="L9141" i="8"/>
  <c r="L9142" i="8"/>
  <c r="L9143" i="8"/>
  <c r="L9144" i="8"/>
  <c r="L9145" i="8"/>
  <c r="L9146" i="8"/>
  <c r="L9147" i="8"/>
  <c r="L9148" i="8"/>
  <c r="L9149" i="8"/>
  <c r="L9150" i="8"/>
  <c r="L9151" i="8"/>
  <c r="L9152" i="8"/>
  <c r="L9153" i="8"/>
  <c r="L9154" i="8"/>
  <c r="L9155" i="8"/>
  <c r="L9156" i="8"/>
  <c r="L9157" i="8"/>
  <c r="L9158" i="8"/>
  <c r="L9159" i="8"/>
  <c r="L9160" i="8"/>
  <c r="L9161" i="8"/>
  <c r="L9162" i="8"/>
  <c r="L9163" i="8"/>
  <c r="L9164" i="8"/>
  <c r="L9165" i="8"/>
  <c r="L9166" i="8"/>
  <c r="L9167" i="8"/>
  <c r="L9168" i="8"/>
  <c r="L9169" i="8"/>
  <c r="L9170" i="8"/>
  <c r="L9171" i="8"/>
  <c r="L9172" i="8"/>
  <c r="L9173" i="8"/>
  <c r="L9174" i="8"/>
  <c r="L9175" i="8"/>
  <c r="L9176" i="8"/>
  <c r="L9177" i="8"/>
  <c r="L9178" i="8"/>
  <c r="L9179" i="8"/>
  <c r="L9180" i="8"/>
  <c r="L9181" i="8"/>
  <c r="L9182" i="8"/>
  <c r="L9183" i="8"/>
  <c r="L9184" i="8"/>
  <c r="L9185" i="8"/>
  <c r="L9186" i="8"/>
  <c r="L9187" i="8"/>
  <c r="L9188" i="8"/>
  <c r="L9189" i="8"/>
  <c r="L9190" i="8"/>
  <c r="L9191" i="8"/>
  <c r="L9192" i="8"/>
  <c r="L9193" i="8"/>
  <c r="L9194" i="8"/>
  <c r="L9195" i="8"/>
  <c r="L9196" i="8"/>
  <c r="L9197" i="8"/>
  <c r="L9198" i="8"/>
  <c r="L9199" i="8"/>
  <c r="L9200" i="8"/>
  <c r="L9201" i="8"/>
  <c r="L9202" i="8"/>
  <c r="L9203" i="8"/>
  <c r="L9204" i="8"/>
  <c r="L9205" i="8"/>
  <c r="L9206" i="8"/>
  <c r="L9207" i="8"/>
  <c r="L9208" i="8"/>
  <c r="L9209" i="8"/>
  <c r="L9210" i="8"/>
  <c r="L9211" i="8"/>
  <c r="L9212" i="8"/>
  <c r="L9213" i="8"/>
  <c r="L9214" i="8"/>
  <c r="L9215" i="8"/>
  <c r="L9216" i="8"/>
  <c r="L9217" i="8"/>
  <c r="L9218" i="8"/>
  <c r="L9219" i="8"/>
  <c r="L9220" i="8"/>
  <c r="L9221" i="8"/>
  <c r="L9222" i="8"/>
  <c r="L9223" i="8"/>
  <c r="L9224" i="8"/>
  <c r="L9225" i="8"/>
  <c r="L9226" i="8"/>
  <c r="L9227" i="8"/>
  <c r="L9228" i="8"/>
  <c r="L9229" i="8"/>
  <c r="L9230" i="8"/>
  <c r="L9231" i="8"/>
  <c r="L9232" i="8"/>
  <c r="L9233" i="8"/>
  <c r="L9234" i="8"/>
  <c r="L9235" i="8"/>
  <c r="L9236" i="8"/>
  <c r="L9237" i="8"/>
  <c r="L9238" i="8"/>
  <c r="L9239" i="8"/>
  <c r="L9240" i="8"/>
  <c r="L9241" i="8"/>
  <c r="L9242" i="8"/>
  <c r="L9243" i="8"/>
  <c r="L9244" i="8"/>
  <c r="L9245" i="8"/>
  <c r="L9246" i="8"/>
  <c r="L9247" i="8"/>
  <c r="L9248" i="8"/>
  <c r="L9249" i="8"/>
  <c r="L9250" i="8"/>
  <c r="L9251" i="8"/>
  <c r="L9252" i="8"/>
  <c r="L9253" i="8"/>
  <c r="L9254" i="8"/>
  <c r="L9255" i="8"/>
  <c r="L9256" i="8"/>
  <c r="L9257" i="8"/>
  <c r="L9258" i="8"/>
  <c r="L9259" i="8"/>
  <c r="L9260" i="8"/>
  <c r="L9261" i="8"/>
  <c r="L9262" i="8"/>
  <c r="L9263" i="8"/>
  <c r="L9264" i="8"/>
  <c r="L9265" i="8"/>
  <c r="L9266" i="8"/>
  <c r="L9267" i="8"/>
  <c r="L9268" i="8"/>
  <c r="L9269" i="8"/>
  <c r="L9270" i="8"/>
  <c r="L9271" i="8"/>
  <c r="L9272" i="8"/>
  <c r="L9273" i="8"/>
  <c r="L9274" i="8"/>
  <c r="L9275" i="8"/>
  <c r="L9276" i="8"/>
  <c r="L9277" i="8"/>
  <c r="L9278" i="8"/>
  <c r="L9279" i="8"/>
  <c r="L9280" i="8"/>
  <c r="L9281" i="8"/>
  <c r="L9282" i="8"/>
  <c r="L9283" i="8"/>
  <c r="L9284" i="8"/>
  <c r="L9285" i="8"/>
  <c r="L9286" i="8"/>
  <c r="L9287" i="8"/>
  <c r="L9288" i="8"/>
  <c r="L9289" i="8"/>
  <c r="L9290" i="8"/>
  <c r="L9291" i="8"/>
  <c r="L9292" i="8"/>
  <c r="L9293" i="8"/>
  <c r="L9294" i="8"/>
  <c r="L9295" i="8"/>
  <c r="L9296" i="8"/>
  <c r="L9297" i="8"/>
  <c r="L9298" i="8"/>
  <c r="L9299" i="8"/>
  <c r="L9300" i="8"/>
  <c r="L9301" i="8"/>
  <c r="L9302" i="8"/>
  <c r="L9303" i="8"/>
  <c r="L9304" i="8"/>
  <c r="L9305" i="8"/>
  <c r="L9306" i="8"/>
  <c r="L9307" i="8"/>
  <c r="L9308" i="8"/>
  <c r="L9309" i="8"/>
  <c r="L9310" i="8"/>
  <c r="L9311" i="8"/>
  <c r="L9312" i="8"/>
  <c r="L9313" i="8"/>
  <c r="L9314" i="8"/>
  <c r="L9315" i="8"/>
  <c r="L9316" i="8"/>
  <c r="L9317" i="8"/>
  <c r="L9318" i="8"/>
  <c r="L9319" i="8"/>
  <c r="L9320" i="8"/>
  <c r="L9321" i="8"/>
  <c r="L9322" i="8"/>
  <c r="L9323" i="8"/>
  <c r="L9324" i="8"/>
  <c r="L9325" i="8"/>
  <c r="L9326" i="8"/>
  <c r="L9327" i="8"/>
  <c r="L9328" i="8"/>
  <c r="L9329" i="8"/>
  <c r="L9330" i="8"/>
  <c r="L9331" i="8"/>
  <c r="L9332" i="8"/>
  <c r="L9333" i="8"/>
  <c r="L9334" i="8"/>
  <c r="L9335" i="8"/>
  <c r="L9336" i="8"/>
  <c r="L9337" i="8"/>
  <c r="L9338" i="8"/>
  <c r="L9339" i="8"/>
  <c r="L9340" i="8"/>
  <c r="L9341" i="8"/>
  <c r="L9342" i="8"/>
  <c r="L9343" i="8"/>
  <c r="L9344" i="8"/>
  <c r="L9345" i="8"/>
  <c r="L9346" i="8"/>
  <c r="L9347" i="8"/>
  <c r="L9348" i="8"/>
  <c r="L9349" i="8"/>
  <c r="L9350" i="8"/>
  <c r="L9351" i="8"/>
  <c r="L9352" i="8"/>
  <c r="L9353" i="8"/>
  <c r="L9354" i="8"/>
  <c r="L9355" i="8"/>
  <c r="L9356" i="8"/>
  <c r="L9357" i="8"/>
  <c r="L9358" i="8"/>
  <c r="L9359" i="8"/>
  <c r="L9360" i="8"/>
  <c r="L9361" i="8"/>
  <c r="L9362" i="8"/>
  <c r="L9363" i="8"/>
  <c r="L9364" i="8"/>
  <c r="L9365" i="8"/>
  <c r="L9366" i="8"/>
  <c r="L9367" i="8"/>
  <c r="L9368" i="8"/>
  <c r="L9369" i="8"/>
  <c r="L9370" i="8"/>
  <c r="L9371" i="8"/>
  <c r="L9372" i="8"/>
  <c r="L9373" i="8"/>
  <c r="L9374" i="8"/>
  <c r="L9375" i="8"/>
  <c r="L9376" i="8"/>
  <c r="L9377" i="8"/>
  <c r="L9378" i="8"/>
  <c r="L9379" i="8"/>
  <c r="L9380" i="8"/>
  <c r="L9381" i="8"/>
  <c r="L9382" i="8"/>
  <c r="L9383" i="8"/>
  <c r="L9384" i="8"/>
  <c r="L9385" i="8"/>
  <c r="L9386" i="8"/>
  <c r="L9387" i="8"/>
  <c r="L9388" i="8"/>
  <c r="L9389" i="8"/>
  <c r="L9390" i="8"/>
  <c r="L9391" i="8"/>
  <c r="L9392" i="8"/>
  <c r="L9393" i="8"/>
  <c r="L9394" i="8"/>
  <c r="L9395" i="8"/>
  <c r="L9396" i="8"/>
  <c r="L9397" i="8"/>
  <c r="L9398" i="8"/>
  <c r="L9399" i="8"/>
  <c r="L9400" i="8"/>
  <c r="L9401" i="8"/>
  <c r="L9402" i="8"/>
  <c r="L9403" i="8"/>
  <c r="L9404" i="8"/>
  <c r="L9405" i="8"/>
  <c r="L9406" i="8"/>
  <c r="L9407" i="8"/>
  <c r="L9408" i="8"/>
  <c r="L9409" i="8"/>
  <c r="L9410" i="8"/>
  <c r="L9411" i="8"/>
  <c r="L9412" i="8"/>
  <c r="L9413" i="8"/>
  <c r="L9414" i="8"/>
  <c r="L9415" i="8"/>
  <c r="L9416" i="8"/>
  <c r="L9417" i="8"/>
  <c r="L9418" i="8"/>
  <c r="L9419" i="8"/>
  <c r="L9420" i="8"/>
  <c r="L9421" i="8"/>
  <c r="L9422" i="8"/>
  <c r="L9423" i="8"/>
  <c r="L9424" i="8"/>
  <c r="L9425" i="8"/>
  <c r="L9426" i="8"/>
  <c r="L9427" i="8"/>
  <c r="L9428" i="8"/>
  <c r="L9429" i="8"/>
  <c r="L9430" i="8"/>
  <c r="L9431" i="8"/>
  <c r="L9432" i="8"/>
  <c r="L9433" i="8"/>
  <c r="L9434" i="8"/>
  <c r="L9435" i="8"/>
  <c r="L9436" i="8"/>
  <c r="L9437" i="8"/>
  <c r="L9438" i="8"/>
  <c r="L9439" i="8"/>
  <c r="L9440" i="8"/>
  <c r="L9441" i="8"/>
  <c r="L9442" i="8"/>
  <c r="L9443" i="8"/>
  <c r="L9444" i="8"/>
  <c r="L9445" i="8"/>
  <c r="L9446" i="8"/>
  <c r="L9447" i="8"/>
  <c r="L9448" i="8"/>
  <c r="L9449" i="8"/>
  <c r="L9450" i="8"/>
  <c r="L9451" i="8"/>
  <c r="L9452" i="8"/>
  <c r="L9453" i="8"/>
  <c r="L9454" i="8"/>
  <c r="L9455" i="8"/>
  <c r="L9456" i="8"/>
  <c r="L9457" i="8"/>
  <c r="L9458" i="8"/>
  <c r="L9459" i="8"/>
  <c r="L9460" i="8"/>
  <c r="L9461" i="8"/>
  <c r="L9462" i="8"/>
  <c r="L9463" i="8"/>
  <c r="L9464" i="8"/>
  <c r="L9465" i="8"/>
  <c r="L9466" i="8"/>
  <c r="L9467" i="8"/>
  <c r="L9468" i="8"/>
  <c r="L9469" i="8"/>
  <c r="L9470" i="8"/>
  <c r="L9471" i="8"/>
  <c r="L9472" i="8"/>
  <c r="L9473" i="8"/>
  <c r="L9474" i="8"/>
  <c r="L9475" i="8"/>
  <c r="L9476" i="8"/>
  <c r="L9477" i="8"/>
  <c r="L9478" i="8"/>
  <c r="L9479" i="8"/>
  <c r="L9480" i="8"/>
  <c r="L9481" i="8"/>
  <c r="L9482" i="8"/>
  <c r="L9483" i="8"/>
  <c r="L9484" i="8"/>
  <c r="L9485" i="8"/>
  <c r="L9486" i="8"/>
  <c r="L9487" i="8"/>
  <c r="L9488" i="8"/>
  <c r="L9489" i="8"/>
  <c r="L9490" i="8"/>
  <c r="L9491" i="8"/>
  <c r="L9492" i="8"/>
  <c r="L9493" i="8"/>
  <c r="L9494" i="8"/>
  <c r="L9495" i="8"/>
  <c r="L9496" i="8"/>
  <c r="L9497" i="8"/>
  <c r="L9498" i="8"/>
  <c r="L9499" i="8"/>
  <c r="L9500" i="8"/>
  <c r="L9501" i="8"/>
  <c r="L9502" i="8"/>
  <c r="L9503" i="8"/>
  <c r="L9504" i="8"/>
  <c r="L9505" i="8"/>
  <c r="L9506" i="8"/>
  <c r="L9507" i="8"/>
  <c r="L9508" i="8"/>
  <c r="L9509" i="8"/>
  <c r="L9510" i="8"/>
  <c r="L9511" i="8"/>
  <c r="L9512" i="8"/>
  <c r="L9513" i="8"/>
  <c r="L9514" i="8"/>
  <c r="L9515" i="8"/>
  <c r="L9516" i="8"/>
  <c r="L9517" i="8"/>
  <c r="L9518" i="8"/>
  <c r="L9519" i="8"/>
  <c r="L9520" i="8"/>
  <c r="L9521" i="8"/>
  <c r="L9522" i="8"/>
  <c r="L9523" i="8"/>
  <c r="L9524" i="8"/>
  <c r="L9525" i="8"/>
  <c r="L9526" i="8"/>
  <c r="L9527" i="8"/>
  <c r="L9528" i="8"/>
  <c r="L9529" i="8"/>
  <c r="L9530" i="8"/>
  <c r="L9531" i="8"/>
  <c r="L9532" i="8"/>
  <c r="L9533" i="8"/>
  <c r="L9534" i="8"/>
  <c r="L9535" i="8"/>
  <c r="L9536" i="8"/>
  <c r="L9537" i="8"/>
  <c r="L9538" i="8"/>
  <c r="L9539" i="8"/>
  <c r="L9540" i="8"/>
  <c r="L9541" i="8"/>
  <c r="L9542" i="8"/>
  <c r="L9543" i="8"/>
  <c r="L9544" i="8"/>
  <c r="L9545" i="8"/>
  <c r="L9546" i="8"/>
  <c r="L9547" i="8"/>
  <c r="L9548" i="8"/>
  <c r="L9549" i="8"/>
  <c r="L9550" i="8"/>
  <c r="L9551" i="8"/>
  <c r="L9552" i="8"/>
  <c r="L9553" i="8"/>
  <c r="L9554" i="8"/>
  <c r="L9555" i="8"/>
  <c r="L9556" i="8"/>
  <c r="L9557" i="8"/>
  <c r="L9558" i="8"/>
  <c r="L9559" i="8"/>
  <c r="L9560" i="8"/>
  <c r="L9561" i="8"/>
  <c r="L9562" i="8"/>
  <c r="L9563" i="8"/>
  <c r="L9564" i="8"/>
  <c r="L9565" i="8"/>
  <c r="L9566" i="8"/>
  <c r="L9567" i="8"/>
  <c r="L9568" i="8"/>
  <c r="L9569" i="8"/>
  <c r="L9570" i="8"/>
  <c r="L9571" i="8"/>
  <c r="L9572" i="8"/>
  <c r="L9573" i="8"/>
  <c r="L9574" i="8"/>
  <c r="L9575" i="8"/>
  <c r="L9576" i="8"/>
  <c r="L9577" i="8"/>
  <c r="L9578" i="8"/>
  <c r="L9579" i="8"/>
  <c r="L9580" i="8"/>
  <c r="L9581" i="8"/>
  <c r="L9582" i="8"/>
  <c r="L9583" i="8"/>
  <c r="L9584" i="8"/>
  <c r="L9585" i="8"/>
  <c r="L9586" i="8"/>
  <c r="L9587" i="8"/>
  <c r="L9588" i="8"/>
  <c r="L9589" i="8"/>
  <c r="L9590" i="8"/>
  <c r="L9591" i="8"/>
  <c r="L9592" i="8"/>
  <c r="L9593" i="8"/>
  <c r="L9594" i="8"/>
  <c r="L9595" i="8"/>
  <c r="L9596" i="8"/>
  <c r="L9597" i="8"/>
  <c r="L9598" i="8"/>
  <c r="L9599" i="8"/>
  <c r="L9600" i="8"/>
  <c r="L9601" i="8"/>
  <c r="L9602" i="8"/>
  <c r="L9603" i="8"/>
  <c r="L9604" i="8"/>
  <c r="L9605" i="8"/>
  <c r="L9606" i="8"/>
  <c r="L9607" i="8"/>
  <c r="L9608" i="8"/>
  <c r="L9609" i="8"/>
  <c r="L9610" i="8"/>
  <c r="L9611" i="8"/>
  <c r="L9612" i="8"/>
  <c r="L9613" i="8"/>
  <c r="L9614" i="8"/>
  <c r="L9615" i="8"/>
  <c r="L9616" i="8"/>
  <c r="L9617" i="8"/>
  <c r="L9618" i="8"/>
  <c r="L9619" i="8"/>
  <c r="L9620" i="8"/>
  <c r="L9621" i="8"/>
  <c r="L9622" i="8"/>
  <c r="L9623" i="8"/>
  <c r="L9624" i="8"/>
  <c r="L9625" i="8"/>
  <c r="L9626" i="8"/>
  <c r="L9627" i="8"/>
  <c r="L9628" i="8"/>
  <c r="L9629" i="8"/>
  <c r="L9630" i="8"/>
  <c r="L9631" i="8"/>
  <c r="L9632" i="8"/>
  <c r="L9633" i="8"/>
  <c r="L9634" i="8"/>
  <c r="L9635" i="8"/>
  <c r="L9636" i="8"/>
  <c r="L9637" i="8"/>
  <c r="L9638" i="8"/>
  <c r="L9639" i="8"/>
  <c r="L9640" i="8"/>
  <c r="L9641" i="8"/>
  <c r="L9642" i="8"/>
  <c r="L9643" i="8"/>
  <c r="L9644" i="8"/>
  <c r="L9645" i="8"/>
  <c r="L9646" i="8"/>
  <c r="L9647" i="8"/>
  <c r="L9648" i="8"/>
  <c r="L9649" i="8"/>
  <c r="L9650" i="8"/>
  <c r="L9651" i="8"/>
  <c r="L9652" i="8"/>
  <c r="L9653" i="8"/>
  <c r="L9654" i="8"/>
  <c r="L9655" i="8"/>
  <c r="L9656" i="8"/>
  <c r="L9657" i="8"/>
  <c r="L9658" i="8"/>
  <c r="L9659" i="8"/>
  <c r="L9660" i="8"/>
  <c r="L9661" i="8"/>
  <c r="L9662" i="8"/>
  <c r="L9663" i="8"/>
  <c r="L9664" i="8"/>
  <c r="L9665" i="8"/>
  <c r="L9666" i="8"/>
  <c r="L9667" i="8"/>
  <c r="L9668" i="8"/>
  <c r="L9669" i="8"/>
  <c r="L9670" i="8"/>
  <c r="L9671" i="8"/>
  <c r="L9672" i="8"/>
  <c r="L9673" i="8"/>
  <c r="L9674" i="8"/>
  <c r="L9675" i="8"/>
  <c r="L9676" i="8"/>
  <c r="L9677" i="8"/>
  <c r="L9678" i="8"/>
  <c r="L9679" i="8"/>
  <c r="L9680" i="8"/>
  <c r="L9681" i="8"/>
  <c r="L9682" i="8"/>
  <c r="L9683" i="8"/>
  <c r="L9684" i="8"/>
  <c r="L9685" i="8"/>
  <c r="L9686" i="8"/>
  <c r="L9687" i="8"/>
  <c r="L9688" i="8"/>
  <c r="L9689" i="8"/>
  <c r="L9690" i="8"/>
  <c r="L9691" i="8"/>
  <c r="L9692" i="8"/>
  <c r="L9693" i="8"/>
  <c r="L9694" i="8"/>
  <c r="L9695" i="8"/>
  <c r="L9696" i="8"/>
  <c r="L9697" i="8"/>
  <c r="L9698" i="8"/>
  <c r="L9699" i="8"/>
  <c r="L9700" i="8"/>
  <c r="L9701" i="8"/>
  <c r="L9702" i="8"/>
  <c r="L9703" i="8"/>
  <c r="L9704" i="8"/>
  <c r="L9705" i="8"/>
  <c r="L9706" i="8"/>
  <c r="L9707" i="8"/>
  <c r="L9708" i="8"/>
  <c r="L9709" i="8"/>
  <c r="L9710" i="8"/>
  <c r="L9711" i="8"/>
  <c r="L9712" i="8"/>
  <c r="L9713" i="8"/>
  <c r="L9714" i="8"/>
  <c r="L9715" i="8"/>
  <c r="L9716" i="8"/>
  <c r="L9717" i="8"/>
  <c r="L9718" i="8"/>
  <c r="L9719" i="8"/>
  <c r="L9720" i="8"/>
  <c r="L9721" i="8"/>
  <c r="L9722" i="8"/>
  <c r="L9723" i="8"/>
  <c r="L9724" i="8"/>
  <c r="L9725" i="8"/>
  <c r="L9726" i="8"/>
  <c r="L9727" i="8"/>
  <c r="L9728" i="8"/>
  <c r="L9729" i="8"/>
  <c r="L9730" i="8"/>
  <c r="L9731" i="8"/>
  <c r="L9732" i="8"/>
  <c r="L9733" i="8"/>
  <c r="L9734" i="8"/>
  <c r="L9735" i="8"/>
  <c r="L9736" i="8"/>
  <c r="L9737" i="8"/>
  <c r="L9738" i="8"/>
  <c r="L9739" i="8"/>
  <c r="L9740" i="8"/>
  <c r="L9741" i="8"/>
  <c r="L9742" i="8"/>
  <c r="L9743" i="8"/>
  <c r="L9744" i="8"/>
  <c r="L9745" i="8"/>
  <c r="L9746" i="8"/>
  <c r="L9747" i="8"/>
  <c r="L9748" i="8"/>
  <c r="L9749" i="8"/>
  <c r="L9750" i="8"/>
  <c r="L9751" i="8"/>
  <c r="L9752" i="8"/>
  <c r="L9753" i="8"/>
  <c r="L9754" i="8"/>
  <c r="L9755" i="8"/>
  <c r="L9756" i="8"/>
  <c r="L9757" i="8"/>
  <c r="L9758" i="8"/>
  <c r="L9759" i="8"/>
  <c r="L9760" i="8"/>
  <c r="L9761" i="8"/>
  <c r="L9762" i="8"/>
  <c r="L9763" i="8"/>
  <c r="L9764" i="8"/>
  <c r="L9765" i="8"/>
  <c r="L9766" i="8"/>
  <c r="L9767" i="8"/>
  <c r="L9768" i="8"/>
  <c r="L9769" i="8"/>
  <c r="L9770" i="8"/>
  <c r="L9771" i="8"/>
  <c r="L9772" i="8"/>
  <c r="L9773" i="8"/>
  <c r="L9774" i="8"/>
  <c r="L9775" i="8"/>
  <c r="L9776" i="8"/>
  <c r="L9777" i="8"/>
  <c r="L9778" i="8"/>
  <c r="L9779" i="8"/>
  <c r="L9780" i="8"/>
  <c r="L9781" i="8"/>
  <c r="L9782" i="8"/>
  <c r="L9783" i="8"/>
  <c r="L9784" i="8"/>
  <c r="L9785" i="8"/>
  <c r="L9786" i="8"/>
  <c r="L9787" i="8"/>
  <c r="L9788" i="8"/>
  <c r="L9789" i="8"/>
  <c r="L9790" i="8"/>
  <c r="L9791" i="8"/>
  <c r="L9792" i="8"/>
  <c r="L9793" i="8"/>
  <c r="L9794" i="8"/>
  <c r="L9795" i="8"/>
  <c r="L9796" i="8"/>
  <c r="L9797" i="8"/>
  <c r="L9798" i="8"/>
  <c r="L9799" i="8"/>
  <c r="L9800" i="8"/>
  <c r="L9801" i="8"/>
  <c r="L9802" i="8"/>
  <c r="L9803" i="8"/>
  <c r="L9804" i="8"/>
  <c r="L9805" i="8"/>
  <c r="L9806" i="8"/>
  <c r="L9807" i="8"/>
  <c r="L9808" i="8"/>
  <c r="L9809" i="8"/>
  <c r="L9810" i="8"/>
  <c r="L9811" i="8"/>
  <c r="L9812" i="8"/>
  <c r="L9813" i="8"/>
  <c r="L9814" i="8"/>
  <c r="L9815" i="8"/>
  <c r="L9816" i="8"/>
  <c r="L9817" i="8"/>
  <c r="L9818" i="8"/>
  <c r="L9819" i="8"/>
  <c r="L9820" i="8"/>
  <c r="L9821" i="8"/>
  <c r="L9822" i="8"/>
  <c r="L9823" i="8"/>
  <c r="L9824" i="8"/>
  <c r="L9825" i="8"/>
  <c r="L9826" i="8"/>
  <c r="L9827" i="8"/>
  <c r="L9828" i="8"/>
  <c r="L9829" i="8"/>
  <c r="L9830" i="8"/>
  <c r="L9831" i="8"/>
  <c r="L9832" i="8"/>
  <c r="L9833" i="8"/>
  <c r="L9834" i="8"/>
  <c r="L9835" i="8"/>
  <c r="L9836" i="8"/>
  <c r="L9837" i="8"/>
  <c r="L9838" i="8"/>
  <c r="L9839" i="8"/>
  <c r="L9840" i="8"/>
  <c r="L9841" i="8"/>
  <c r="L9842" i="8"/>
  <c r="L9843" i="8"/>
  <c r="L9844" i="8"/>
  <c r="L9845" i="8"/>
  <c r="L9846" i="8"/>
  <c r="L9847" i="8"/>
  <c r="L9848" i="8"/>
  <c r="L9849" i="8"/>
  <c r="L9850" i="8"/>
  <c r="L9851" i="8"/>
  <c r="L9852" i="8"/>
  <c r="L9853" i="8"/>
  <c r="L9854" i="8"/>
  <c r="L9855" i="8"/>
  <c r="L9856" i="8"/>
  <c r="L9857" i="8"/>
  <c r="L9858" i="8"/>
  <c r="L9859" i="8"/>
  <c r="L9860" i="8"/>
  <c r="L9861" i="8"/>
  <c r="L9862" i="8"/>
  <c r="L9863" i="8"/>
  <c r="L9864" i="8"/>
  <c r="L9865" i="8"/>
  <c r="L9866" i="8"/>
  <c r="L9867" i="8"/>
  <c r="L9868" i="8"/>
  <c r="L9869" i="8"/>
  <c r="L9870" i="8"/>
  <c r="L9871" i="8"/>
  <c r="L9872" i="8"/>
  <c r="L9873" i="8"/>
  <c r="L9874" i="8"/>
  <c r="L9875" i="8"/>
  <c r="L9876" i="8"/>
  <c r="L9877" i="8"/>
  <c r="L9878" i="8"/>
  <c r="L9879" i="8"/>
  <c r="L9880" i="8"/>
  <c r="L9881" i="8"/>
  <c r="L9882" i="8"/>
  <c r="L9883" i="8"/>
  <c r="L9884" i="8"/>
  <c r="L9885" i="8"/>
  <c r="L9886" i="8"/>
  <c r="L9887" i="8"/>
  <c r="L9888" i="8"/>
  <c r="L9889" i="8"/>
  <c r="L9890" i="8"/>
  <c r="L9891" i="8"/>
  <c r="L9892" i="8"/>
  <c r="L9893" i="8"/>
  <c r="L9894" i="8"/>
  <c r="L9895" i="8"/>
  <c r="L9896" i="8"/>
  <c r="L9897" i="8"/>
  <c r="L9898" i="8"/>
  <c r="L9899" i="8"/>
  <c r="L9900" i="8"/>
  <c r="L9901" i="8"/>
  <c r="L9902" i="8"/>
  <c r="L9903" i="8"/>
  <c r="L9904" i="8"/>
  <c r="L9905" i="8"/>
  <c r="L9906" i="8"/>
  <c r="L9907" i="8"/>
  <c r="L9908" i="8"/>
  <c r="L9909" i="8"/>
  <c r="L9910" i="8"/>
  <c r="L9911" i="8"/>
  <c r="L9912" i="8"/>
  <c r="L9913" i="8"/>
  <c r="L9914" i="8"/>
  <c r="L9915" i="8"/>
  <c r="L9916" i="8"/>
  <c r="L9917" i="8"/>
  <c r="L9918" i="8"/>
  <c r="L9919" i="8"/>
  <c r="L9920" i="8"/>
  <c r="L9921" i="8"/>
  <c r="L9922" i="8"/>
  <c r="L9923" i="8"/>
  <c r="L9924" i="8"/>
  <c r="L9925" i="8"/>
  <c r="L9926" i="8"/>
  <c r="L9927" i="8"/>
  <c r="L9928" i="8"/>
  <c r="L9929" i="8"/>
  <c r="L9930" i="8"/>
  <c r="L9931" i="8"/>
  <c r="L9932" i="8"/>
  <c r="L9933" i="8"/>
  <c r="L9934" i="8"/>
  <c r="L9935" i="8"/>
  <c r="L9936" i="8"/>
  <c r="L9937" i="8"/>
  <c r="L9938" i="8"/>
  <c r="L9939" i="8"/>
  <c r="L9940" i="8"/>
  <c r="L9941" i="8"/>
  <c r="L9942" i="8"/>
  <c r="L9943" i="8"/>
  <c r="L9944" i="8"/>
  <c r="L9945" i="8"/>
  <c r="L9946" i="8"/>
  <c r="L9947" i="8"/>
  <c r="L9948" i="8"/>
  <c r="L9949" i="8"/>
  <c r="L9950" i="8"/>
  <c r="L9951" i="8"/>
  <c r="L9952" i="8"/>
  <c r="L9953" i="8"/>
  <c r="L9954" i="8"/>
  <c r="L9955" i="8"/>
  <c r="L9956" i="8"/>
  <c r="L9957" i="8"/>
  <c r="L9958" i="8"/>
  <c r="L9959" i="8"/>
  <c r="L9960" i="8"/>
  <c r="L9961" i="8"/>
  <c r="L9962" i="8"/>
  <c r="L9963" i="8"/>
  <c r="L9964" i="8"/>
  <c r="L9965" i="8"/>
  <c r="L9966" i="8"/>
  <c r="L9967" i="8"/>
  <c r="L9968" i="8"/>
  <c r="L9969" i="8"/>
  <c r="L9970" i="8"/>
  <c r="L9971" i="8"/>
  <c r="L9972" i="8"/>
  <c r="L9973" i="8"/>
  <c r="L9974" i="8"/>
  <c r="L9975" i="8"/>
  <c r="L9976" i="8"/>
  <c r="L9977" i="8"/>
  <c r="L9978" i="8"/>
  <c r="L9979" i="8"/>
  <c r="L9980" i="8"/>
  <c r="L9981" i="8"/>
  <c r="L9982" i="8"/>
  <c r="L9983" i="8"/>
  <c r="L9984" i="8"/>
  <c r="L9985" i="8"/>
  <c r="L9986" i="8"/>
  <c r="L9987" i="8"/>
  <c r="L9988" i="8"/>
  <c r="L9989" i="8"/>
  <c r="L9990" i="8"/>
  <c r="L9991" i="8"/>
  <c r="L9992" i="8"/>
  <c r="L9993" i="8"/>
  <c r="L9994" i="8"/>
  <c r="L9995" i="8"/>
  <c r="L9996" i="8"/>
  <c r="L9997" i="8"/>
  <c r="L9998" i="8"/>
  <c r="L9999" i="8"/>
  <c r="L10000" i="8"/>
  <c r="L10001" i="8"/>
  <c r="L10002" i="8"/>
  <c r="L10003" i="8"/>
  <c r="L10004" i="8"/>
  <c r="L10005" i="8"/>
  <c r="L10006" i="8"/>
  <c r="L10007" i="8"/>
  <c r="L10008" i="8"/>
  <c r="L10009" i="8"/>
  <c r="L10010" i="8"/>
  <c r="L10011" i="8"/>
  <c r="L10012" i="8"/>
  <c r="L10013" i="8"/>
  <c r="L10014" i="8"/>
  <c r="L10015" i="8"/>
  <c r="L10016" i="8"/>
  <c r="L10017" i="8"/>
  <c r="L10018" i="8"/>
  <c r="L10019" i="8"/>
  <c r="L10020" i="8"/>
  <c r="L10021" i="8"/>
  <c r="L10022" i="8"/>
  <c r="L10023" i="8"/>
  <c r="L10024" i="8"/>
  <c r="L10025" i="8"/>
  <c r="L10026" i="8"/>
  <c r="L10027" i="8"/>
  <c r="L10028" i="8"/>
  <c r="L10029" i="8"/>
  <c r="L10030" i="8"/>
  <c r="L10031" i="8"/>
  <c r="L10032" i="8"/>
  <c r="L10033" i="8"/>
  <c r="L10034" i="8"/>
  <c r="L10035" i="8"/>
  <c r="L10036" i="8"/>
  <c r="L10037" i="8"/>
  <c r="L10038" i="8"/>
  <c r="L10039" i="8"/>
  <c r="L10040" i="8"/>
  <c r="L10041" i="8"/>
  <c r="L10042" i="8"/>
  <c r="L10043" i="8"/>
  <c r="L10044" i="8"/>
  <c r="L10045" i="8"/>
  <c r="L10046" i="8"/>
  <c r="L10047" i="8"/>
  <c r="L10048" i="8"/>
  <c r="L10049" i="8"/>
  <c r="L10050" i="8"/>
  <c r="L10051" i="8"/>
  <c r="L10052" i="8"/>
  <c r="L10053" i="8"/>
  <c r="L10054" i="8"/>
  <c r="L10055" i="8"/>
  <c r="L10056" i="8"/>
  <c r="L10057" i="8"/>
  <c r="L10058" i="8"/>
  <c r="L10059" i="8"/>
  <c r="L10060" i="8"/>
  <c r="L10061" i="8"/>
  <c r="L10062" i="8"/>
  <c r="L10063" i="8"/>
  <c r="L10064" i="8"/>
  <c r="L10065" i="8"/>
  <c r="L10066" i="8"/>
  <c r="L10067" i="8"/>
  <c r="L10068" i="8"/>
  <c r="L10069" i="8"/>
  <c r="L10070" i="8"/>
  <c r="L10071" i="8"/>
  <c r="L10072" i="8"/>
  <c r="L10073" i="8"/>
  <c r="L10074" i="8"/>
  <c r="L10075" i="8"/>
  <c r="L10076" i="8"/>
  <c r="L10077" i="8"/>
  <c r="L10078" i="8"/>
  <c r="L10079" i="8"/>
  <c r="L10080" i="8"/>
  <c r="L10081" i="8"/>
  <c r="L10082" i="8"/>
  <c r="L10083" i="8"/>
  <c r="L10084" i="8"/>
  <c r="L10085" i="8"/>
  <c r="L10086" i="8"/>
  <c r="L10087" i="8"/>
  <c r="L10088" i="8"/>
  <c r="L10089" i="8"/>
  <c r="L10090" i="8"/>
  <c r="L10091" i="8"/>
  <c r="L10092" i="8"/>
  <c r="L10093" i="8"/>
  <c r="L10094" i="8"/>
  <c r="L10095" i="8"/>
  <c r="L10096" i="8"/>
  <c r="L10097" i="8"/>
  <c r="L10098" i="8"/>
  <c r="L10099" i="8"/>
  <c r="L10100" i="8"/>
  <c r="L10101" i="8"/>
  <c r="L10102" i="8"/>
  <c r="L10103" i="8"/>
  <c r="L10104" i="8"/>
  <c r="L10105" i="8"/>
  <c r="L10106" i="8"/>
  <c r="L10107" i="8"/>
  <c r="L10108" i="8"/>
  <c r="L10109" i="8"/>
  <c r="L10110" i="8"/>
  <c r="L10111" i="8"/>
  <c r="L10112" i="8"/>
  <c r="L10113" i="8"/>
  <c r="L10114" i="8"/>
  <c r="L10115" i="8"/>
  <c r="L10116" i="8"/>
  <c r="L10117" i="8"/>
  <c r="L10118" i="8"/>
  <c r="L10119" i="8"/>
  <c r="L10120" i="8"/>
  <c r="L10121" i="8"/>
  <c r="L10122" i="8"/>
  <c r="L10123" i="8"/>
  <c r="L10124" i="8"/>
  <c r="L10125" i="8"/>
  <c r="L10126" i="8"/>
  <c r="L10127" i="8"/>
  <c r="L10128" i="8"/>
  <c r="L10129" i="8"/>
  <c r="L10130" i="8"/>
  <c r="L10131" i="8"/>
  <c r="L10132" i="8"/>
  <c r="L10133" i="8"/>
  <c r="L10134" i="8"/>
  <c r="L10135" i="8"/>
  <c r="L10136" i="8"/>
  <c r="L10137" i="8"/>
  <c r="L10138" i="8"/>
  <c r="L10139" i="8"/>
  <c r="L10140" i="8"/>
  <c r="L10141" i="8"/>
  <c r="L10142" i="8"/>
  <c r="L10143" i="8"/>
  <c r="L10144" i="8"/>
  <c r="L10145" i="8"/>
  <c r="L10146" i="8"/>
  <c r="L10147" i="8"/>
  <c r="L10148" i="8"/>
  <c r="L10149" i="8"/>
  <c r="L10150" i="8"/>
  <c r="L10151" i="8"/>
  <c r="L10152" i="8"/>
  <c r="L10153" i="8"/>
  <c r="L10154" i="8"/>
  <c r="L10155" i="8"/>
  <c r="L10156" i="8"/>
  <c r="L10157" i="8"/>
  <c r="L10158" i="8"/>
  <c r="L10159" i="8"/>
  <c r="L10160" i="8"/>
  <c r="L10161" i="8"/>
  <c r="L10162" i="8"/>
  <c r="L10163" i="8"/>
  <c r="L10164" i="8"/>
  <c r="L10165" i="8"/>
  <c r="L10166" i="8"/>
  <c r="L10167" i="8"/>
  <c r="L10168" i="8"/>
  <c r="L10169" i="8"/>
  <c r="L10170" i="8"/>
  <c r="L10171" i="8"/>
  <c r="L10172" i="8"/>
  <c r="L10173" i="8"/>
  <c r="L10174" i="8"/>
  <c r="L10175" i="8"/>
  <c r="L10176" i="8"/>
  <c r="L10177" i="8"/>
  <c r="L10178" i="8"/>
  <c r="L10179" i="8"/>
  <c r="L10180" i="8"/>
  <c r="L10181" i="8"/>
  <c r="L10182" i="8"/>
  <c r="L10183" i="8"/>
  <c r="L10184" i="8"/>
  <c r="L10185" i="8"/>
  <c r="L10186" i="8"/>
  <c r="L10187" i="8"/>
  <c r="L10188" i="8"/>
  <c r="L10189" i="8"/>
  <c r="L10190" i="8"/>
  <c r="L10191" i="8"/>
  <c r="L10192" i="8"/>
  <c r="L10193" i="8"/>
  <c r="L10194" i="8"/>
  <c r="L10195" i="8"/>
  <c r="L10196" i="8"/>
  <c r="L10197" i="8"/>
  <c r="L10198" i="8"/>
  <c r="L10199" i="8"/>
  <c r="L10200" i="8"/>
  <c r="L10201" i="8"/>
  <c r="L10202" i="8"/>
  <c r="L10203" i="8"/>
  <c r="L10204" i="8"/>
  <c r="L10205" i="8"/>
  <c r="L10206" i="8"/>
  <c r="L10207" i="8"/>
  <c r="L10208" i="8"/>
  <c r="L10209" i="8"/>
  <c r="L10210" i="8"/>
  <c r="L10211" i="8"/>
  <c r="L10212" i="8"/>
  <c r="L10213" i="8"/>
  <c r="L10214" i="8"/>
  <c r="L10215" i="8"/>
  <c r="L10216" i="8"/>
  <c r="L10217" i="8"/>
  <c r="L10218" i="8"/>
  <c r="L10219" i="8"/>
  <c r="L10220" i="8"/>
  <c r="L10221" i="8"/>
  <c r="L10222" i="8"/>
  <c r="L10223" i="8"/>
  <c r="L10224" i="8"/>
  <c r="L10225" i="8"/>
  <c r="L10226" i="8"/>
  <c r="L10227" i="8"/>
  <c r="L10228" i="8"/>
  <c r="L10229" i="8"/>
  <c r="L10230" i="8"/>
  <c r="L10231" i="8"/>
  <c r="L10232" i="8"/>
  <c r="L10233" i="8"/>
  <c r="L10234" i="8"/>
  <c r="L10235" i="8"/>
  <c r="L10236" i="8"/>
  <c r="L10237" i="8"/>
  <c r="L10238" i="8"/>
  <c r="L10239" i="8"/>
  <c r="L10240" i="8"/>
  <c r="L10241" i="8"/>
  <c r="L10242" i="8"/>
  <c r="L10243" i="8"/>
  <c r="L10244" i="8"/>
  <c r="L10245" i="8"/>
  <c r="L10246" i="8"/>
  <c r="L10247" i="8"/>
  <c r="L10248" i="8"/>
  <c r="L10249" i="8"/>
  <c r="L10250" i="8"/>
  <c r="L10251" i="8"/>
  <c r="L10252" i="8"/>
  <c r="L10253" i="8"/>
  <c r="L10254" i="8"/>
  <c r="L10255" i="8"/>
  <c r="L10256" i="8"/>
  <c r="L10257" i="8"/>
  <c r="L10258" i="8"/>
  <c r="L10259" i="8"/>
  <c r="L10260" i="8"/>
  <c r="L10261" i="8"/>
  <c r="L10262" i="8"/>
  <c r="L10263" i="8"/>
  <c r="L10264" i="8"/>
  <c r="L10265" i="8"/>
  <c r="L10266" i="8"/>
  <c r="L10267" i="8"/>
  <c r="L10268" i="8"/>
  <c r="L10269" i="8"/>
  <c r="L10270" i="8"/>
  <c r="L10271" i="8"/>
  <c r="L10272" i="8"/>
  <c r="L10273" i="8"/>
  <c r="L10274" i="8"/>
  <c r="L10275" i="8"/>
  <c r="L10276" i="8"/>
  <c r="L10277" i="8"/>
  <c r="L10278" i="8"/>
  <c r="L10279" i="8"/>
  <c r="L10280" i="8"/>
  <c r="L10281" i="8"/>
  <c r="L10282" i="8"/>
  <c r="L10283" i="8"/>
  <c r="L10284" i="8"/>
  <c r="L10285" i="8"/>
  <c r="L10286" i="8"/>
  <c r="L10287" i="8"/>
  <c r="L10288" i="8"/>
  <c r="L10289" i="8"/>
  <c r="L10290" i="8"/>
  <c r="L10291" i="8"/>
  <c r="L10292" i="8"/>
  <c r="L10293" i="8"/>
  <c r="L10294" i="8"/>
  <c r="L10295" i="8"/>
  <c r="L10296" i="8"/>
  <c r="L10297" i="8"/>
  <c r="L10298" i="8"/>
  <c r="L10299" i="8"/>
  <c r="L10300" i="8"/>
  <c r="L10301" i="8"/>
  <c r="L10302" i="8"/>
  <c r="L10303" i="8"/>
  <c r="L10304" i="8"/>
  <c r="L10305" i="8"/>
  <c r="L10306" i="8"/>
  <c r="L10307" i="8"/>
  <c r="L10308" i="8"/>
  <c r="L10309" i="8"/>
  <c r="L10310" i="8"/>
  <c r="L10311" i="8"/>
  <c r="L10312" i="8"/>
  <c r="L10313" i="8"/>
  <c r="L10314" i="8"/>
  <c r="L10315" i="8"/>
  <c r="L10316" i="8"/>
  <c r="L10317" i="8"/>
  <c r="L10318" i="8"/>
  <c r="L10319" i="8"/>
  <c r="L10320" i="8"/>
  <c r="L10321" i="8"/>
  <c r="L10322" i="8"/>
  <c r="L10323" i="8"/>
  <c r="L10324" i="8"/>
  <c r="L10325" i="8"/>
  <c r="L10326" i="8"/>
  <c r="L10327" i="8"/>
  <c r="L10328" i="8"/>
  <c r="L10329" i="8"/>
  <c r="L10330" i="8"/>
  <c r="L10331" i="8"/>
  <c r="L10332" i="8"/>
  <c r="L10333" i="8"/>
  <c r="L10334" i="8"/>
  <c r="L10335" i="8"/>
  <c r="L10336" i="8"/>
  <c r="L10337" i="8"/>
  <c r="L10338" i="8"/>
  <c r="L10339" i="8"/>
  <c r="L10340" i="8"/>
  <c r="L10341" i="8"/>
  <c r="L10342" i="8"/>
  <c r="L10343" i="8"/>
  <c r="L10344" i="8"/>
  <c r="L10345" i="8"/>
  <c r="L10346" i="8"/>
  <c r="L10347" i="8"/>
  <c r="L10348" i="8"/>
  <c r="L10349" i="8"/>
  <c r="L10350" i="8"/>
  <c r="L10351" i="8"/>
  <c r="L10352" i="8"/>
  <c r="L10353" i="8"/>
  <c r="L10354" i="8"/>
  <c r="L10355" i="8"/>
  <c r="L10356" i="8"/>
  <c r="L10357" i="8"/>
  <c r="L10358" i="8"/>
  <c r="L10359" i="8"/>
  <c r="L10360" i="8"/>
  <c r="L10361" i="8"/>
  <c r="L10362" i="8"/>
  <c r="L10363" i="8"/>
  <c r="L10364" i="8"/>
  <c r="L10365" i="8"/>
  <c r="L10366" i="8"/>
  <c r="L10367" i="8"/>
  <c r="L10368" i="8"/>
  <c r="L10369" i="8"/>
  <c r="L10370" i="8"/>
  <c r="L10371" i="8"/>
  <c r="L10372" i="8"/>
  <c r="L10373" i="8"/>
  <c r="L10374" i="8"/>
  <c r="L10375" i="8"/>
  <c r="L10376" i="8"/>
  <c r="L10377" i="8"/>
  <c r="L10378" i="8"/>
  <c r="L10379" i="8"/>
  <c r="L10380" i="8"/>
  <c r="L10381" i="8"/>
  <c r="L10382" i="8"/>
  <c r="L10383" i="8"/>
  <c r="L10384" i="8"/>
  <c r="L10385" i="8"/>
  <c r="L10386" i="8"/>
  <c r="L10387" i="8"/>
  <c r="L10388" i="8"/>
  <c r="L10389" i="8"/>
  <c r="L10390" i="8"/>
  <c r="L10391" i="8"/>
  <c r="L10392" i="8"/>
  <c r="L10393" i="8"/>
  <c r="L10394" i="8"/>
  <c r="L10395" i="8"/>
  <c r="L10396" i="8"/>
  <c r="L10397" i="8"/>
  <c r="L10398" i="8"/>
  <c r="L10399" i="8"/>
  <c r="L10400" i="8"/>
  <c r="L10401" i="8"/>
  <c r="L10402" i="8"/>
  <c r="L10403" i="8"/>
  <c r="L10404" i="8"/>
  <c r="L10405" i="8"/>
  <c r="L10406" i="8"/>
  <c r="L10407" i="8"/>
  <c r="L10408" i="8"/>
  <c r="L10409" i="8"/>
  <c r="L10410" i="8"/>
  <c r="L10411" i="8"/>
  <c r="L10412" i="8"/>
  <c r="L10413" i="8"/>
  <c r="L10414" i="8"/>
  <c r="L10415" i="8"/>
  <c r="L10416" i="8"/>
  <c r="L10417" i="8"/>
  <c r="L10418" i="8"/>
  <c r="L10419" i="8"/>
  <c r="L10420" i="8"/>
  <c r="L10421" i="8"/>
  <c r="L10422" i="8"/>
  <c r="L10423" i="8"/>
  <c r="L10424" i="8"/>
  <c r="L10425" i="8"/>
  <c r="L10426" i="8"/>
  <c r="L10427" i="8"/>
  <c r="L10428" i="8"/>
  <c r="L10429" i="8"/>
  <c r="L10430" i="8"/>
  <c r="L10431" i="8"/>
  <c r="L10432" i="8"/>
  <c r="L10433" i="8"/>
  <c r="L10434" i="8"/>
  <c r="L10435" i="8"/>
  <c r="L10436" i="8"/>
  <c r="L10437" i="8"/>
  <c r="L10438" i="8"/>
  <c r="L10439" i="8"/>
  <c r="L10440" i="8"/>
  <c r="L10441" i="8"/>
  <c r="L10442" i="8"/>
  <c r="L10443" i="8"/>
  <c r="L10444" i="8"/>
  <c r="L10445" i="8"/>
  <c r="L10446" i="8"/>
  <c r="L10447" i="8"/>
  <c r="L10448" i="8"/>
  <c r="L10449" i="8"/>
  <c r="L10450" i="8"/>
  <c r="L10451" i="8"/>
  <c r="L10452" i="8"/>
  <c r="L10453" i="8"/>
  <c r="L10454" i="8"/>
  <c r="L10455" i="8"/>
  <c r="L10456" i="8"/>
  <c r="L10457" i="8"/>
  <c r="L10458" i="8"/>
  <c r="L10459" i="8"/>
  <c r="L10460" i="8"/>
  <c r="L10461" i="8"/>
  <c r="L10462" i="8"/>
  <c r="L10463" i="8"/>
  <c r="L10464" i="8"/>
  <c r="L10465" i="8"/>
  <c r="L10466" i="8"/>
  <c r="L10467" i="8"/>
  <c r="L10468" i="8"/>
  <c r="L10469" i="8"/>
  <c r="L10470" i="8"/>
  <c r="L10471" i="8"/>
  <c r="L10472" i="8"/>
  <c r="L10473" i="8"/>
  <c r="L10474" i="8"/>
  <c r="L10475" i="8"/>
  <c r="L10476" i="8"/>
  <c r="L10477" i="8"/>
  <c r="L10478" i="8"/>
  <c r="L10479" i="8"/>
  <c r="L10480" i="8"/>
  <c r="L10481" i="8"/>
  <c r="L10482" i="8"/>
  <c r="L10483" i="8"/>
  <c r="L10484" i="8"/>
  <c r="L10485" i="8"/>
  <c r="L10486" i="8"/>
  <c r="L10487" i="8"/>
  <c r="L10488" i="8"/>
  <c r="L10489" i="8"/>
  <c r="L10490" i="8"/>
  <c r="L10491" i="8"/>
  <c r="L10492" i="8"/>
  <c r="L10493" i="8"/>
  <c r="L10494" i="8"/>
  <c r="L10495" i="8"/>
  <c r="L10496" i="8"/>
  <c r="L10497" i="8"/>
  <c r="L10498" i="8"/>
  <c r="L10499" i="8"/>
  <c r="L10500" i="8"/>
  <c r="L10501" i="8"/>
  <c r="L10502" i="8"/>
  <c r="L10503" i="8"/>
  <c r="L10504" i="8"/>
  <c r="L10505" i="8"/>
  <c r="L10506" i="8"/>
  <c r="L10507" i="8"/>
  <c r="L10508" i="8"/>
  <c r="L10509" i="8"/>
  <c r="L10510" i="8"/>
  <c r="L10511" i="8"/>
  <c r="L10512" i="8"/>
  <c r="L10513" i="8"/>
  <c r="L10514" i="8"/>
  <c r="L10515" i="8"/>
  <c r="L10516" i="8"/>
  <c r="L10517" i="8"/>
  <c r="L10518" i="8"/>
  <c r="L10519" i="8"/>
  <c r="L10520" i="8"/>
  <c r="L10521" i="8"/>
  <c r="L10522" i="8"/>
  <c r="L10523" i="8"/>
  <c r="L10524" i="8"/>
  <c r="L10525" i="8"/>
  <c r="L10526" i="8"/>
  <c r="L10527" i="8"/>
  <c r="L10528" i="8"/>
  <c r="L10529" i="8"/>
  <c r="L10530" i="8"/>
  <c r="L10531" i="8"/>
  <c r="L10532" i="8"/>
  <c r="L10533" i="8"/>
  <c r="L10534" i="8"/>
  <c r="L10535" i="8"/>
  <c r="L10536" i="8"/>
  <c r="L10537" i="8"/>
  <c r="L10538" i="8"/>
  <c r="L10539" i="8"/>
  <c r="L10540" i="8"/>
  <c r="L10541" i="8"/>
  <c r="L10542" i="8"/>
  <c r="L10543" i="8"/>
  <c r="L10544" i="8"/>
  <c r="L10545" i="8"/>
  <c r="L10546" i="8"/>
  <c r="L10547" i="8"/>
  <c r="L10548" i="8"/>
  <c r="L10549" i="8"/>
  <c r="L10550" i="8"/>
  <c r="L10551" i="8"/>
  <c r="L10552" i="8"/>
  <c r="L10553" i="8"/>
  <c r="L10554" i="8"/>
  <c r="L10555" i="8"/>
  <c r="L10556" i="8"/>
  <c r="L10557" i="8"/>
  <c r="L10558" i="8"/>
  <c r="L10559" i="8"/>
  <c r="L10560" i="8"/>
  <c r="L10561" i="8"/>
  <c r="L10562" i="8"/>
  <c r="L10563" i="8"/>
  <c r="L10564" i="8"/>
  <c r="L10565" i="8"/>
  <c r="L10566" i="8"/>
  <c r="L10567" i="8"/>
  <c r="L10568" i="8"/>
  <c r="L10569" i="8"/>
  <c r="L10570" i="8"/>
  <c r="L10571" i="8"/>
  <c r="L10572" i="8"/>
  <c r="L10573" i="8"/>
  <c r="L10574" i="8"/>
  <c r="L10575" i="8"/>
  <c r="L10576" i="8"/>
  <c r="L10577" i="8"/>
  <c r="L10578" i="8"/>
  <c r="L10579" i="8"/>
  <c r="L10580" i="8"/>
  <c r="L10581" i="8"/>
  <c r="L10582" i="8"/>
  <c r="L10583" i="8"/>
  <c r="L10584" i="8"/>
  <c r="L10585" i="8"/>
  <c r="L10586" i="8"/>
  <c r="L10587" i="8"/>
  <c r="L10588" i="8"/>
  <c r="L10589" i="8"/>
  <c r="L10590" i="8"/>
  <c r="L10591" i="8"/>
  <c r="L10592" i="8"/>
  <c r="L10593" i="8"/>
  <c r="L10594" i="8"/>
  <c r="L10595" i="8"/>
  <c r="L10596" i="8"/>
  <c r="L10597" i="8"/>
  <c r="L10598" i="8"/>
  <c r="L10599" i="8"/>
  <c r="L10600" i="8"/>
  <c r="L10601" i="8"/>
  <c r="L10602" i="8"/>
  <c r="L10603" i="8"/>
  <c r="L10604" i="8"/>
  <c r="L10605" i="8"/>
  <c r="L10606" i="8"/>
  <c r="L10607" i="8"/>
  <c r="L10608" i="8"/>
  <c r="L10609" i="8"/>
  <c r="L10610" i="8"/>
  <c r="L10611" i="8"/>
  <c r="L10612" i="8"/>
  <c r="L10613" i="8"/>
  <c r="L10614" i="8"/>
  <c r="L10615" i="8"/>
  <c r="L10616" i="8"/>
  <c r="L10617" i="8"/>
  <c r="L10618" i="8"/>
  <c r="L10619" i="8"/>
  <c r="L10620" i="8"/>
  <c r="L10621" i="8"/>
  <c r="L10622" i="8"/>
  <c r="L10623" i="8"/>
  <c r="L10624" i="8"/>
  <c r="L10625" i="8"/>
  <c r="L10626" i="8"/>
  <c r="L10627" i="8"/>
  <c r="L10628" i="8"/>
  <c r="L10629" i="8"/>
  <c r="L10630" i="8"/>
  <c r="L10631" i="8"/>
  <c r="L10632" i="8"/>
  <c r="L10633" i="8"/>
  <c r="L10634" i="8"/>
  <c r="L10635" i="8"/>
  <c r="L10636" i="8"/>
  <c r="L10637" i="8"/>
  <c r="L10638" i="8"/>
  <c r="L10639" i="8"/>
  <c r="L10640" i="8"/>
  <c r="L10641" i="8"/>
  <c r="L10642" i="8"/>
  <c r="L10643" i="8"/>
  <c r="L10644" i="8"/>
  <c r="L10645" i="8"/>
  <c r="L10646" i="8"/>
  <c r="L10647" i="8"/>
  <c r="L10648" i="8"/>
  <c r="L10649" i="8"/>
  <c r="L10650" i="8"/>
  <c r="L10651" i="8"/>
  <c r="L10652" i="8"/>
  <c r="L10653" i="8"/>
  <c r="L10654" i="8"/>
  <c r="L10655" i="8"/>
  <c r="L10656" i="8"/>
  <c r="L10657" i="8"/>
  <c r="L10658" i="8"/>
  <c r="L10659" i="8"/>
  <c r="L10660" i="8"/>
  <c r="L10661" i="8"/>
  <c r="L10662" i="8"/>
  <c r="L10663" i="8"/>
  <c r="L10664" i="8"/>
  <c r="L10665" i="8"/>
  <c r="L10666" i="8"/>
  <c r="L10667" i="8"/>
  <c r="L10668" i="8"/>
  <c r="L10669" i="8"/>
  <c r="L10670" i="8"/>
  <c r="L10671" i="8"/>
  <c r="L10672" i="8"/>
  <c r="L10673" i="8"/>
  <c r="L10674" i="8"/>
  <c r="L10675" i="8"/>
  <c r="L10676" i="8"/>
  <c r="L10677" i="8"/>
  <c r="L10678" i="8"/>
  <c r="L10679" i="8"/>
  <c r="L10680" i="8"/>
  <c r="L10681" i="8"/>
  <c r="L10682" i="8"/>
  <c r="L10683" i="8"/>
  <c r="L10684" i="8"/>
  <c r="L10685" i="8"/>
  <c r="L10686" i="8"/>
  <c r="L10687" i="8"/>
  <c r="L10688" i="8"/>
  <c r="L10689" i="8"/>
  <c r="L10690" i="8"/>
  <c r="L10691" i="8"/>
  <c r="L10692" i="8"/>
  <c r="L10693" i="8"/>
  <c r="L10694" i="8"/>
  <c r="L10695" i="8"/>
  <c r="L10696" i="8"/>
  <c r="L10697" i="8"/>
  <c r="L10698" i="8"/>
  <c r="L10699" i="8"/>
  <c r="L10700" i="8"/>
  <c r="L10701" i="8"/>
  <c r="L10702" i="8"/>
  <c r="L10703" i="8"/>
  <c r="L10704" i="8"/>
  <c r="L10705" i="8"/>
  <c r="L10706" i="8"/>
  <c r="L10707" i="8"/>
  <c r="L10708" i="8"/>
  <c r="L10709" i="8"/>
  <c r="L10710" i="8"/>
  <c r="L10711" i="8"/>
  <c r="L10712" i="8"/>
  <c r="L10713" i="8"/>
  <c r="L10714" i="8"/>
  <c r="L10715" i="8"/>
  <c r="L10716" i="8"/>
  <c r="L10717" i="8"/>
  <c r="L10718" i="8"/>
  <c r="L10719" i="8"/>
  <c r="L10720" i="8"/>
  <c r="L10721" i="8"/>
  <c r="L10722" i="8"/>
  <c r="L10723" i="8"/>
  <c r="L10724" i="8"/>
  <c r="L10725" i="8"/>
  <c r="L10726" i="8"/>
  <c r="L10727" i="8"/>
  <c r="L10728" i="8"/>
  <c r="L10729" i="8"/>
  <c r="L10730" i="8"/>
  <c r="L10731" i="8"/>
  <c r="L10732" i="8"/>
  <c r="L10733" i="8"/>
  <c r="L10734" i="8"/>
  <c r="L10735" i="8"/>
  <c r="L10736" i="8"/>
  <c r="L10737" i="8"/>
  <c r="L10738" i="8"/>
  <c r="L10739" i="8"/>
  <c r="L10740" i="8"/>
  <c r="L10741" i="8"/>
  <c r="L10742" i="8"/>
  <c r="L10743" i="8"/>
  <c r="L10744" i="8"/>
  <c r="L10745" i="8"/>
  <c r="L10746" i="8"/>
  <c r="L10747" i="8"/>
  <c r="L10748" i="8"/>
  <c r="L10749" i="8"/>
  <c r="L10750" i="8"/>
  <c r="L10751" i="8"/>
  <c r="L10752" i="8"/>
  <c r="L10753" i="8"/>
  <c r="L10754" i="8"/>
  <c r="L10755" i="8"/>
  <c r="L10756" i="8"/>
  <c r="L10757" i="8"/>
  <c r="L10758" i="8"/>
  <c r="L10759" i="8"/>
  <c r="L10760" i="8"/>
  <c r="L10761" i="8"/>
  <c r="L10762" i="8"/>
  <c r="L10763" i="8"/>
  <c r="L10764" i="8"/>
  <c r="L10765" i="8"/>
  <c r="L10766" i="8"/>
  <c r="L10767" i="8"/>
  <c r="L10768" i="8"/>
  <c r="L10769" i="8"/>
  <c r="L10770" i="8"/>
  <c r="L10771" i="8"/>
  <c r="L10772" i="8"/>
  <c r="L10773" i="8"/>
  <c r="L10774" i="8"/>
  <c r="L10775" i="8"/>
  <c r="L10776" i="8"/>
  <c r="L10777" i="8"/>
  <c r="L10778" i="8"/>
  <c r="L10779" i="8"/>
  <c r="L10780" i="8"/>
  <c r="L10781" i="8"/>
  <c r="L10782" i="8"/>
  <c r="L10783" i="8"/>
  <c r="L10784" i="8"/>
  <c r="L10785" i="8"/>
  <c r="L10786" i="8"/>
  <c r="L10787" i="8"/>
  <c r="L10788" i="8"/>
  <c r="L10789" i="8"/>
  <c r="L10790" i="8"/>
  <c r="L10791" i="8"/>
  <c r="L10792" i="8"/>
  <c r="L10793" i="8"/>
  <c r="L10794" i="8"/>
  <c r="L10795" i="8"/>
  <c r="L10796" i="8"/>
  <c r="L10797" i="8"/>
  <c r="L10798" i="8"/>
  <c r="L10799" i="8"/>
  <c r="L10800" i="8"/>
  <c r="L10801" i="8"/>
  <c r="L10802" i="8"/>
  <c r="L10803" i="8"/>
  <c r="L10804" i="8"/>
  <c r="L10805" i="8"/>
  <c r="L10806" i="8"/>
  <c r="L10807" i="8"/>
  <c r="L10808" i="8"/>
  <c r="L10809" i="8"/>
  <c r="L10810" i="8"/>
  <c r="L10811" i="8"/>
  <c r="L10812" i="8"/>
  <c r="L10813" i="8"/>
  <c r="L10814" i="8"/>
  <c r="L10815" i="8"/>
  <c r="L10816" i="8"/>
  <c r="L10817" i="8"/>
  <c r="L10818" i="8"/>
  <c r="L10819" i="8"/>
  <c r="L10820" i="8"/>
  <c r="L10821" i="8"/>
  <c r="L10822" i="8"/>
  <c r="L10823" i="8"/>
  <c r="L10824" i="8"/>
  <c r="L10825" i="8"/>
  <c r="L10826" i="8"/>
  <c r="L10827" i="8"/>
  <c r="L10828" i="8"/>
  <c r="L10829" i="8"/>
  <c r="L10830" i="8"/>
  <c r="L10831" i="8"/>
  <c r="L10832" i="8"/>
  <c r="L10833" i="8"/>
  <c r="L10834" i="8"/>
  <c r="L10835" i="8"/>
  <c r="L10836" i="8"/>
  <c r="L10837" i="8"/>
  <c r="L10838" i="8"/>
  <c r="L10839" i="8"/>
  <c r="L10840" i="8"/>
  <c r="L10841" i="8"/>
  <c r="L10842" i="8"/>
  <c r="L10843" i="8"/>
  <c r="L10844" i="8"/>
  <c r="L10845" i="8"/>
  <c r="L10846" i="8"/>
  <c r="L10847" i="8"/>
  <c r="L10848" i="8"/>
  <c r="L10849" i="8"/>
  <c r="L10850" i="8"/>
  <c r="L10851" i="8"/>
  <c r="L10852" i="8"/>
  <c r="L10853" i="8"/>
  <c r="L10854" i="8"/>
  <c r="L10855" i="8"/>
  <c r="L10856" i="8"/>
  <c r="L10857" i="8"/>
  <c r="L10858" i="8"/>
  <c r="L10859" i="8"/>
  <c r="L10860" i="8"/>
  <c r="L10861" i="8"/>
  <c r="L10862" i="8"/>
  <c r="L10863" i="8"/>
  <c r="L10864" i="8"/>
  <c r="L10865" i="8"/>
  <c r="L10866" i="8"/>
  <c r="L10867" i="8"/>
  <c r="L10868" i="8"/>
  <c r="L10869" i="8"/>
  <c r="L10870" i="8"/>
  <c r="L10871" i="8"/>
  <c r="L10872" i="8"/>
  <c r="L10873" i="8"/>
  <c r="L10874" i="8"/>
  <c r="L10875" i="8"/>
  <c r="L10876" i="8"/>
  <c r="L10877" i="8"/>
  <c r="L10878" i="8"/>
  <c r="L10879" i="8"/>
  <c r="L10880" i="8"/>
  <c r="L10881" i="8"/>
  <c r="L10882" i="8"/>
  <c r="L10883" i="8"/>
  <c r="L10884" i="8"/>
  <c r="L10885" i="8"/>
  <c r="L10886" i="8"/>
  <c r="L10887" i="8"/>
  <c r="L10888" i="8"/>
  <c r="L10889" i="8"/>
  <c r="L10890" i="8"/>
  <c r="L10891" i="8"/>
  <c r="L10892" i="8"/>
  <c r="L10893" i="8"/>
  <c r="L10894" i="8"/>
  <c r="L10895" i="8"/>
  <c r="L10896" i="8"/>
  <c r="L10897" i="8"/>
  <c r="L10898" i="8"/>
  <c r="L10899" i="8"/>
  <c r="L10900" i="8"/>
  <c r="L10901" i="8"/>
  <c r="L10902" i="8"/>
  <c r="L10903" i="8"/>
  <c r="L10904" i="8"/>
  <c r="L10905" i="8"/>
  <c r="L10906" i="8"/>
  <c r="L10907" i="8"/>
  <c r="L10908" i="8"/>
  <c r="L10909" i="8"/>
  <c r="L10910" i="8"/>
  <c r="L10911" i="8"/>
  <c r="L10912" i="8"/>
  <c r="L10913" i="8"/>
  <c r="L10914" i="8"/>
  <c r="L10915" i="8"/>
  <c r="L10916" i="8"/>
  <c r="L10917" i="8"/>
  <c r="L10918" i="8"/>
  <c r="L10919" i="8"/>
  <c r="L10920" i="8"/>
  <c r="L10921" i="8"/>
  <c r="L10922" i="8"/>
  <c r="L10923" i="8"/>
  <c r="L10924" i="8"/>
  <c r="L10925" i="8"/>
  <c r="L10926" i="8"/>
  <c r="L10927" i="8"/>
  <c r="L10928" i="8"/>
  <c r="L10929" i="8"/>
  <c r="L10930" i="8"/>
  <c r="L10931" i="8"/>
  <c r="L10932" i="8"/>
  <c r="L10933" i="8"/>
  <c r="L10934" i="8"/>
  <c r="L10935" i="8"/>
  <c r="L10936" i="8"/>
  <c r="L10937" i="8"/>
  <c r="L10938" i="8"/>
  <c r="L10939" i="8"/>
  <c r="L10940" i="8"/>
  <c r="L10941" i="8"/>
  <c r="L10942" i="8"/>
  <c r="L10943" i="8"/>
  <c r="L10944" i="8"/>
  <c r="L10945" i="8"/>
  <c r="L10946" i="8"/>
  <c r="L10947" i="8"/>
  <c r="L10948" i="8"/>
  <c r="L10949" i="8"/>
  <c r="L10950" i="8"/>
  <c r="L10951" i="8"/>
  <c r="L10952" i="8"/>
  <c r="L10953" i="8"/>
  <c r="L10954" i="8"/>
  <c r="L10955" i="8"/>
  <c r="L10956" i="8"/>
  <c r="L10957" i="8"/>
  <c r="L10958" i="8"/>
  <c r="L10959" i="8"/>
  <c r="L10960" i="8"/>
  <c r="L10961" i="8"/>
  <c r="L10962" i="8"/>
  <c r="L10963" i="8"/>
  <c r="L10964" i="8"/>
  <c r="L10965" i="8"/>
  <c r="L10966" i="8"/>
  <c r="L10967" i="8"/>
  <c r="L10968" i="8"/>
  <c r="L10969" i="8"/>
  <c r="L10970" i="8"/>
  <c r="L10971" i="8"/>
  <c r="L10972" i="8"/>
  <c r="L10973" i="8"/>
  <c r="L10974" i="8"/>
  <c r="L10975" i="8"/>
  <c r="L10976" i="8"/>
  <c r="L10977" i="8"/>
  <c r="L10978" i="8"/>
  <c r="L10979" i="8"/>
  <c r="L10980" i="8"/>
  <c r="L10981" i="8"/>
  <c r="L10982" i="8"/>
  <c r="L10983" i="8"/>
  <c r="L10984" i="8"/>
  <c r="L10985" i="8"/>
  <c r="L10986" i="8"/>
  <c r="L10987" i="8"/>
  <c r="L10988" i="8"/>
  <c r="L10989" i="8"/>
  <c r="L10990" i="8"/>
  <c r="L10991" i="8"/>
  <c r="L10992" i="8"/>
  <c r="L10993" i="8"/>
  <c r="L10994" i="8"/>
  <c r="L10995" i="8"/>
  <c r="L10996" i="8"/>
  <c r="L10997" i="8"/>
  <c r="L10998" i="8"/>
  <c r="L10999" i="8"/>
  <c r="L11000" i="8"/>
  <c r="L11001" i="8"/>
  <c r="L11002" i="8"/>
  <c r="L11003" i="8"/>
  <c r="L11004" i="8"/>
  <c r="L11005" i="8"/>
  <c r="L11006" i="8"/>
  <c r="L11007" i="8"/>
  <c r="L11008" i="8"/>
  <c r="L11009" i="8"/>
  <c r="L11010" i="8"/>
  <c r="L11011" i="8"/>
  <c r="L11012" i="8"/>
  <c r="L11013" i="8"/>
  <c r="L11014" i="8"/>
  <c r="L11015" i="8"/>
  <c r="L11016" i="8"/>
  <c r="L11017" i="8"/>
  <c r="L11018" i="8"/>
  <c r="L11019" i="8"/>
  <c r="L11020" i="8"/>
  <c r="L11021" i="8"/>
  <c r="L11022" i="8"/>
  <c r="L11023" i="8"/>
  <c r="L11024" i="8"/>
  <c r="L11025" i="8"/>
  <c r="L11026" i="8"/>
  <c r="L11027" i="8"/>
  <c r="L11028" i="8"/>
  <c r="L11029" i="8"/>
  <c r="L11030" i="8"/>
  <c r="L11031" i="8"/>
  <c r="L11032" i="8"/>
  <c r="L11033" i="8"/>
  <c r="L11034" i="8"/>
  <c r="L11035" i="8"/>
  <c r="L11036" i="8"/>
  <c r="L11037" i="8"/>
  <c r="L11038" i="8"/>
  <c r="L11039" i="8"/>
  <c r="L11040" i="8"/>
  <c r="L11041" i="8"/>
  <c r="L11042" i="8"/>
  <c r="L11043" i="8"/>
  <c r="L11044" i="8"/>
  <c r="L11045" i="8"/>
  <c r="L11046" i="8"/>
  <c r="L11047" i="8"/>
  <c r="L11048" i="8"/>
  <c r="L11049" i="8"/>
  <c r="L11050" i="8"/>
  <c r="L11051" i="8"/>
  <c r="L11052" i="8"/>
  <c r="L11053" i="8"/>
  <c r="L11054" i="8"/>
  <c r="L11055" i="8"/>
  <c r="L11056" i="8"/>
  <c r="L11057" i="8"/>
  <c r="L11058" i="8"/>
  <c r="L11059" i="8"/>
  <c r="L11060" i="8"/>
  <c r="L11061" i="8"/>
  <c r="L11062" i="8"/>
  <c r="L11063" i="8"/>
  <c r="L11064" i="8"/>
  <c r="L11065" i="8"/>
  <c r="L11066" i="8"/>
  <c r="L11067" i="8"/>
  <c r="L11068" i="8"/>
  <c r="L11069" i="8"/>
  <c r="L11070" i="8"/>
  <c r="L11071" i="8"/>
  <c r="L11072" i="8"/>
  <c r="L11073" i="8"/>
  <c r="L11074" i="8"/>
  <c r="L11075" i="8"/>
  <c r="L11076" i="8"/>
  <c r="L11077" i="8"/>
  <c r="L11078" i="8"/>
  <c r="L11079" i="8"/>
  <c r="L11080" i="8"/>
  <c r="L11081" i="8"/>
  <c r="L11082" i="8"/>
  <c r="L11083" i="8"/>
  <c r="L11084" i="8"/>
  <c r="L11085" i="8"/>
  <c r="L11086" i="8"/>
  <c r="L11087" i="8"/>
  <c r="L11088" i="8"/>
  <c r="L11089" i="8"/>
  <c r="L11090" i="8"/>
  <c r="L11091" i="8"/>
  <c r="L11092" i="8"/>
  <c r="L11093" i="8"/>
  <c r="L11094" i="8"/>
  <c r="L11095" i="8"/>
  <c r="L11096" i="8"/>
  <c r="L11097" i="8"/>
  <c r="L11098" i="8"/>
  <c r="L11099" i="8"/>
  <c r="L11100" i="8"/>
  <c r="L11101" i="8"/>
  <c r="L11102" i="8"/>
  <c r="L11103" i="8"/>
  <c r="L11104" i="8"/>
  <c r="L11105" i="8"/>
  <c r="L11106" i="8"/>
  <c r="L11107" i="8"/>
  <c r="L11108" i="8"/>
  <c r="L11109" i="8"/>
  <c r="L11110" i="8"/>
  <c r="L11111" i="8"/>
  <c r="L11112" i="8"/>
  <c r="L11113" i="8"/>
  <c r="L11114" i="8"/>
  <c r="L11115" i="8"/>
  <c r="L11116" i="8"/>
  <c r="L11117" i="8"/>
  <c r="L11118" i="8"/>
  <c r="L11119" i="8"/>
  <c r="L11120" i="8"/>
  <c r="L11121" i="8"/>
  <c r="L11122" i="8"/>
  <c r="L11123" i="8"/>
  <c r="L11124" i="8"/>
  <c r="L11125" i="8"/>
  <c r="L11126" i="8"/>
  <c r="L11127" i="8"/>
  <c r="L11128" i="8"/>
  <c r="L11129" i="8"/>
  <c r="L11130" i="8"/>
  <c r="L11131" i="8"/>
  <c r="L11132" i="8"/>
  <c r="L11133" i="8"/>
  <c r="L11134" i="8"/>
  <c r="L11135" i="8"/>
  <c r="L11136" i="8"/>
  <c r="L11137" i="8"/>
  <c r="L11138" i="8"/>
  <c r="L11139" i="8"/>
  <c r="L11140" i="8"/>
  <c r="L11141" i="8"/>
  <c r="L11142" i="8"/>
  <c r="L11143" i="8"/>
  <c r="L11144" i="8"/>
  <c r="L11145" i="8"/>
  <c r="L11146" i="8"/>
  <c r="L11147" i="8"/>
  <c r="L11148" i="8"/>
  <c r="L11149" i="8"/>
  <c r="L11150" i="8"/>
  <c r="L11151" i="8"/>
  <c r="L11152" i="8"/>
  <c r="L11153" i="8"/>
  <c r="L11154" i="8"/>
  <c r="L11155" i="8"/>
  <c r="L11156" i="8"/>
  <c r="L11157" i="8"/>
  <c r="L11158" i="8"/>
  <c r="L11159" i="8"/>
  <c r="L11160" i="8"/>
  <c r="L11161" i="8"/>
  <c r="L11162" i="8"/>
  <c r="L11163" i="8"/>
  <c r="L11164" i="8"/>
  <c r="L11165" i="8"/>
  <c r="L11166" i="8"/>
  <c r="L11167" i="8"/>
  <c r="L11168" i="8"/>
  <c r="L11169" i="8"/>
  <c r="L11170" i="8"/>
  <c r="L11171" i="8"/>
  <c r="L11172" i="8"/>
  <c r="L11173" i="8"/>
  <c r="L11174" i="8"/>
  <c r="L11175" i="8"/>
  <c r="L11176" i="8"/>
  <c r="L11177" i="8"/>
  <c r="L11178" i="8"/>
  <c r="L11179" i="8"/>
  <c r="L11180" i="8"/>
  <c r="L11181" i="8"/>
  <c r="L11182" i="8"/>
  <c r="L11183" i="8"/>
  <c r="L11184" i="8"/>
  <c r="L11185" i="8"/>
  <c r="L11186" i="8"/>
  <c r="L11187" i="8"/>
  <c r="L11188" i="8"/>
  <c r="L11189" i="8"/>
  <c r="L11190" i="8"/>
  <c r="L11191" i="8"/>
  <c r="L11192" i="8"/>
  <c r="L11193" i="8"/>
  <c r="L11194" i="8"/>
  <c r="L11195" i="8"/>
  <c r="L11196" i="8"/>
  <c r="L11197" i="8"/>
  <c r="L11198" i="8"/>
  <c r="L11199" i="8"/>
  <c r="L11200" i="8"/>
  <c r="L11201" i="8"/>
  <c r="L11202" i="8"/>
  <c r="L11203" i="8"/>
  <c r="L11204" i="8"/>
  <c r="L11205" i="8"/>
  <c r="L11206" i="8"/>
  <c r="L11207" i="8"/>
  <c r="L11208" i="8"/>
  <c r="L11209" i="8"/>
  <c r="L11210" i="8"/>
  <c r="L11211" i="8"/>
  <c r="L11212" i="8"/>
  <c r="L11213" i="8"/>
  <c r="L11214" i="8"/>
  <c r="L11215" i="8"/>
  <c r="L11216" i="8"/>
  <c r="L11217" i="8"/>
  <c r="L11218" i="8"/>
  <c r="L11219" i="8"/>
  <c r="L11220" i="8"/>
  <c r="L11221" i="8"/>
  <c r="L11222" i="8"/>
  <c r="L11223" i="8"/>
  <c r="L11224" i="8"/>
  <c r="L11225" i="8"/>
  <c r="L11226" i="8"/>
  <c r="L11227" i="8"/>
  <c r="L11228" i="8"/>
  <c r="L11229" i="8"/>
  <c r="L11230" i="8"/>
  <c r="L11231" i="8"/>
  <c r="L11232" i="8"/>
  <c r="L11233" i="8"/>
  <c r="L11234" i="8"/>
  <c r="L11235" i="8"/>
  <c r="L11236" i="8"/>
  <c r="L11237" i="8"/>
  <c r="L11238" i="8"/>
  <c r="L11239" i="8"/>
  <c r="L11240" i="8"/>
  <c r="L11241" i="8"/>
  <c r="L11242" i="8"/>
  <c r="L11243" i="8"/>
  <c r="L11244" i="8"/>
  <c r="L11245" i="8"/>
  <c r="L11246" i="8"/>
  <c r="L11247" i="8"/>
  <c r="L11248" i="8"/>
  <c r="L11249" i="8"/>
  <c r="L11250" i="8"/>
  <c r="L11251" i="8"/>
  <c r="L11252" i="8"/>
  <c r="L11253" i="8"/>
  <c r="L11254" i="8"/>
  <c r="L11255" i="8"/>
  <c r="L11256" i="8"/>
  <c r="L11257" i="8"/>
  <c r="L11258" i="8"/>
  <c r="L11259" i="8"/>
  <c r="L11260" i="8"/>
  <c r="L11261" i="8"/>
  <c r="L11262" i="8"/>
  <c r="L11263" i="8"/>
  <c r="L11264" i="8"/>
  <c r="L11265" i="8"/>
  <c r="L11266" i="8"/>
  <c r="L11267" i="8"/>
  <c r="L11268" i="8"/>
  <c r="L11269" i="8"/>
  <c r="L11270" i="8"/>
  <c r="L11271" i="8"/>
  <c r="L11272" i="8"/>
  <c r="L11273" i="8"/>
  <c r="L11274" i="8"/>
  <c r="L11275" i="8"/>
  <c r="L11276" i="8"/>
  <c r="L11277" i="8"/>
  <c r="L11278" i="8"/>
  <c r="L11279" i="8"/>
  <c r="L11280" i="8"/>
  <c r="L11281" i="8"/>
  <c r="L11282" i="8"/>
  <c r="L11283" i="8"/>
  <c r="L11284" i="8"/>
  <c r="L11285" i="8"/>
  <c r="L11286" i="8"/>
  <c r="L11287" i="8"/>
  <c r="L11288" i="8"/>
  <c r="L11289" i="8"/>
  <c r="L11290" i="8"/>
  <c r="L11291" i="8"/>
  <c r="L11292" i="8"/>
  <c r="L11293" i="8"/>
  <c r="L11294" i="8"/>
  <c r="L11295" i="8"/>
  <c r="L11296" i="8"/>
  <c r="L11297" i="8"/>
  <c r="L11298" i="8"/>
  <c r="L11299" i="8"/>
  <c r="L11300" i="8"/>
  <c r="L11301" i="8"/>
  <c r="L11302" i="8"/>
  <c r="L11303" i="8"/>
  <c r="L11304" i="8"/>
  <c r="L11305" i="8"/>
  <c r="L11306" i="8"/>
  <c r="L11307" i="8"/>
  <c r="L11308" i="8"/>
  <c r="L11309" i="8"/>
  <c r="L11310" i="8"/>
  <c r="L11311" i="8"/>
  <c r="L11312" i="8"/>
  <c r="L11313" i="8"/>
  <c r="L11314" i="8"/>
  <c r="L11315" i="8"/>
  <c r="L11316" i="8"/>
  <c r="L11317" i="8"/>
  <c r="L11318" i="8"/>
  <c r="L11319" i="8"/>
  <c r="L11320" i="8"/>
  <c r="L11321" i="8"/>
  <c r="L11322" i="8"/>
  <c r="L11323" i="8"/>
  <c r="L11324" i="8"/>
  <c r="L11325" i="8"/>
  <c r="L11326" i="8"/>
  <c r="L11327" i="8"/>
  <c r="L11328" i="8"/>
  <c r="L11329" i="8"/>
  <c r="L11330" i="8"/>
  <c r="L11331" i="8"/>
  <c r="L11332" i="8"/>
  <c r="L11333" i="8"/>
  <c r="L11334" i="8"/>
  <c r="L11335" i="8"/>
  <c r="L11336" i="8"/>
  <c r="L11337" i="8"/>
  <c r="L11338" i="8"/>
  <c r="L11339" i="8"/>
  <c r="L11340" i="8"/>
  <c r="L11341" i="8"/>
  <c r="L11342" i="8"/>
  <c r="L11343" i="8"/>
  <c r="L11344" i="8"/>
  <c r="L11345" i="8"/>
  <c r="L11346" i="8"/>
  <c r="L11347" i="8"/>
  <c r="L11348" i="8"/>
  <c r="L11349" i="8"/>
  <c r="L11350" i="8"/>
  <c r="L11351" i="8"/>
  <c r="L11352" i="8"/>
  <c r="L11353" i="8"/>
  <c r="L11354" i="8"/>
  <c r="L11355" i="8"/>
  <c r="L11356" i="8"/>
  <c r="L11357" i="8"/>
  <c r="L11358" i="8"/>
  <c r="L11359" i="8"/>
  <c r="L11360" i="8"/>
  <c r="L11361" i="8"/>
  <c r="L11362" i="8"/>
  <c r="L11363" i="8"/>
  <c r="L11364" i="8"/>
  <c r="L11365" i="8"/>
  <c r="L11366" i="8"/>
  <c r="L11367" i="8"/>
  <c r="L11368" i="8"/>
  <c r="L11369" i="8"/>
  <c r="L11370" i="8"/>
  <c r="L11371" i="8"/>
  <c r="L11372" i="8"/>
  <c r="L11373" i="8"/>
  <c r="L11374" i="8"/>
  <c r="L11375" i="8"/>
  <c r="L11376" i="8"/>
  <c r="L11377" i="8"/>
  <c r="L11378" i="8"/>
  <c r="L11379" i="8"/>
  <c r="L11380" i="8"/>
  <c r="L11381" i="8"/>
  <c r="L11382" i="8"/>
  <c r="L11383" i="8"/>
  <c r="L11384" i="8"/>
  <c r="L11385" i="8"/>
  <c r="L11386" i="8"/>
  <c r="L11387" i="8"/>
  <c r="L11388" i="8"/>
  <c r="L11389" i="8"/>
  <c r="L11390" i="8"/>
  <c r="L11391" i="8"/>
  <c r="L11392" i="8"/>
  <c r="L11393" i="8"/>
  <c r="L11394" i="8"/>
  <c r="L11395" i="8"/>
  <c r="L11396" i="8"/>
  <c r="L11397" i="8"/>
  <c r="L11398" i="8"/>
  <c r="L11399" i="8"/>
  <c r="L11400" i="8"/>
  <c r="L11401" i="8"/>
  <c r="L11402" i="8"/>
  <c r="L11403" i="8"/>
  <c r="L11404" i="8"/>
  <c r="L11405" i="8"/>
  <c r="L11406" i="8"/>
  <c r="L11407" i="8"/>
  <c r="L11408" i="8"/>
  <c r="L11409" i="8"/>
  <c r="L11410" i="8"/>
  <c r="L11411" i="8"/>
  <c r="L11412" i="8"/>
  <c r="L11413" i="8"/>
  <c r="L11414" i="8"/>
  <c r="L11415" i="8"/>
  <c r="L11416" i="8"/>
  <c r="L11417" i="8"/>
  <c r="L11418" i="8"/>
  <c r="L11419" i="8"/>
  <c r="L11420" i="8"/>
  <c r="L11421" i="8"/>
  <c r="L11422" i="8"/>
  <c r="L11423" i="8"/>
  <c r="L11424" i="8"/>
  <c r="L11425" i="8"/>
  <c r="L11426" i="8"/>
  <c r="L11427" i="8"/>
  <c r="L11428" i="8"/>
  <c r="L11429" i="8"/>
  <c r="L11430" i="8"/>
  <c r="L11431" i="8"/>
  <c r="L11432" i="8"/>
  <c r="L11433" i="8"/>
  <c r="L11434" i="8"/>
  <c r="L11435" i="8"/>
  <c r="L11436" i="8"/>
  <c r="L11437" i="8"/>
  <c r="L11438" i="8"/>
  <c r="L11439" i="8"/>
  <c r="L11440" i="8"/>
  <c r="L11441" i="8"/>
  <c r="L11442" i="8"/>
  <c r="L11443" i="8"/>
  <c r="L11444" i="8"/>
  <c r="L11445" i="8"/>
  <c r="L11446" i="8"/>
  <c r="L11447" i="8"/>
  <c r="L11448" i="8"/>
  <c r="L11449" i="8"/>
  <c r="L11450" i="8"/>
  <c r="L11451" i="8"/>
  <c r="L11452" i="8"/>
  <c r="L11453" i="8"/>
  <c r="L11454" i="8"/>
  <c r="L11455" i="8"/>
  <c r="L11456" i="8"/>
  <c r="L11457" i="8"/>
  <c r="L11458" i="8"/>
  <c r="L11459" i="8"/>
  <c r="L11460" i="8"/>
  <c r="L11461" i="8"/>
  <c r="L11462" i="8"/>
  <c r="L11463" i="8"/>
  <c r="L11464" i="8"/>
  <c r="L11465" i="8"/>
  <c r="L11466" i="8"/>
  <c r="L11467" i="8"/>
  <c r="L11468" i="8"/>
  <c r="L11469" i="8"/>
  <c r="L11470" i="8"/>
  <c r="L11471" i="8"/>
  <c r="L11472" i="8"/>
  <c r="L11473" i="8"/>
  <c r="L11474" i="8"/>
  <c r="L11475" i="8"/>
  <c r="L11476" i="8"/>
  <c r="L11477" i="8"/>
  <c r="L11478" i="8"/>
  <c r="L11479" i="8"/>
  <c r="L11480" i="8"/>
  <c r="L11481" i="8"/>
  <c r="L11482" i="8"/>
  <c r="L11483" i="8"/>
  <c r="L11484" i="8"/>
  <c r="L11485" i="8"/>
  <c r="L11486" i="8"/>
  <c r="L11487" i="8"/>
  <c r="L11488" i="8"/>
  <c r="L11489" i="8"/>
  <c r="L11490" i="8"/>
  <c r="L11491" i="8"/>
  <c r="L11492" i="8"/>
  <c r="L11493" i="8"/>
  <c r="L11494" i="8"/>
  <c r="L11495" i="8"/>
  <c r="L11496" i="8"/>
  <c r="L11497" i="8"/>
  <c r="L11498" i="8"/>
  <c r="L11499" i="8"/>
  <c r="L11500" i="8"/>
  <c r="L11501" i="8"/>
  <c r="L11502" i="8"/>
  <c r="L11503" i="8"/>
  <c r="L11504" i="8"/>
  <c r="L11505" i="8"/>
  <c r="L11506" i="8"/>
  <c r="L11507" i="8"/>
  <c r="L11508" i="8"/>
  <c r="L11509" i="8"/>
  <c r="L11510" i="8"/>
  <c r="L11511" i="8"/>
  <c r="L11512" i="8"/>
  <c r="L11513" i="8"/>
  <c r="L11514" i="8"/>
  <c r="L11515" i="8"/>
  <c r="L11516" i="8"/>
  <c r="L11517" i="8"/>
  <c r="L11518" i="8"/>
  <c r="L11519" i="8"/>
  <c r="L11520" i="8"/>
  <c r="L11521" i="8"/>
  <c r="L11522" i="8"/>
  <c r="L11523" i="8"/>
  <c r="L11524" i="8"/>
  <c r="L11525" i="8"/>
  <c r="L11526" i="8"/>
  <c r="L11527" i="8"/>
  <c r="L11528" i="8"/>
  <c r="L11529" i="8"/>
  <c r="L11530" i="8"/>
  <c r="L11531" i="8"/>
  <c r="L11532" i="8"/>
  <c r="L11533" i="8"/>
  <c r="L11534" i="8"/>
  <c r="L11535" i="8"/>
  <c r="L11536" i="8"/>
  <c r="L11537" i="8"/>
  <c r="L11538" i="8"/>
  <c r="L11539" i="8"/>
  <c r="L11540" i="8"/>
  <c r="L11541" i="8"/>
  <c r="L11542" i="8"/>
  <c r="L11543" i="8"/>
  <c r="L11544" i="8"/>
  <c r="L11545" i="8"/>
  <c r="L11546" i="8"/>
  <c r="L11547" i="8"/>
  <c r="L11548" i="8"/>
  <c r="L11549" i="8"/>
  <c r="L11550" i="8"/>
  <c r="L11551" i="8"/>
  <c r="L11552" i="8"/>
  <c r="L11553" i="8"/>
  <c r="L11554" i="8"/>
  <c r="L11555" i="8"/>
  <c r="L11556" i="8"/>
  <c r="L11557" i="8"/>
  <c r="L11558" i="8"/>
  <c r="L11559" i="8"/>
  <c r="L11560" i="8"/>
  <c r="L11561" i="8"/>
  <c r="L11562" i="8"/>
  <c r="L11563" i="8"/>
  <c r="L11564" i="8"/>
  <c r="L11565" i="8"/>
  <c r="L11566" i="8"/>
  <c r="L11567" i="8"/>
  <c r="L11568" i="8"/>
  <c r="L11569" i="8"/>
  <c r="L11570" i="8"/>
  <c r="L11571" i="8"/>
  <c r="L11572" i="8"/>
  <c r="L11573" i="8"/>
  <c r="L11574" i="8"/>
  <c r="L11575" i="8"/>
  <c r="L11576" i="8"/>
  <c r="L11577" i="8"/>
  <c r="L11578" i="8"/>
  <c r="L11579" i="8"/>
  <c r="L11580" i="8"/>
  <c r="L11581" i="8"/>
  <c r="L11582" i="8"/>
  <c r="L11583" i="8"/>
  <c r="L11584" i="8"/>
  <c r="L11585" i="8"/>
  <c r="L11586" i="8"/>
  <c r="L11587" i="8"/>
  <c r="L11588" i="8"/>
  <c r="L11589" i="8"/>
  <c r="L11590" i="8"/>
  <c r="L11591" i="8"/>
  <c r="L11592" i="8"/>
  <c r="L11593" i="8"/>
  <c r="L11594" i="8"/>
  <c r="L11595" i="8"/>
  <c r="L11596" i="8"/>
  <c r="L11597" i="8"/>
  <c r="L11598" i="8"/>
  <c r="L11599" i="8"/>
  <c r="L11600" i="8"/>
  <c r="L11601" i="8"/>
  <c r="L11602" i="8"/>
  <c r="L11603" i="8"/>
  <c r="L11604" i="8"/>
  <c r="L11605" i="8"/>
  <c r="L11606" i="8"/>
  <c r="L11607" i="8"/>
  <c r="L11608" i="8"/>
  <c r="L11609" i="8"/>
  <c r="L11610" i="8"/>
  <c r="L11611" i="8"/>
  <c r="L11612" i="8"/>
  <c r="L11613" i="8"/>
  <c r="L11614" i="8"/>
  <c r="L11615" i="8"/>
  <c r="L11616" i="8"/>
  <c r="L11617" i="8"/>
  <c r="L11618" i="8"/>
  <c r="L11619" i="8"/>
  <c r="L11620" i="8"/>
  <c r="L11621" i="8"/>
  <c r="L11622" i="8"/>
  <c r="L11623" i="8"/>
  <c r="L11624" i="8"/>
  <c r="L11625" i="8"/>
  <c r="L11626" i="8"/>
  <c r="L11627" i="8"/>
  <c r="L11628" i="8"/>
  <c r="L11629" i="8"/>
  <c r="L11630" i="8"/>
  <c r="L11631" i="8"/>
  <c r="L11632" i="8"/>
  <c r="L11633" i="8"/>
  <c r="L11634" i="8"/>
  <c r="L11635" i="8"/>
  <c r="L11636" i="8"/>
  <c r="L11637" i="8"/>
  <c r="L11638" i="8"/>
  <c r="L11639" i="8"/>
  <c r="L11640" i="8"/>
  <c r="L11641" i="8"/>
  <c r="L11642" i="8"/>
  <c r="L11643" i="8"/>
  <c r="L11644" i="8"/>
  <c r="L11645" i="8"/>
  <c r="L11646" i="8"/>
  <c r="L11647" i="8"/>
  <c r="L11648" i="8"/>
  <c r="L11649" i="8"/>
  <c r="L11650" i="8"/>
  <c r="L11651" i="8"/>
  <c r="L11652" i="8"/>
  <c r="L11653" i="8"/>
  <c r="L11654" i="8"/>
  <c r="L11655" i="8"/>
  <c r="L11656" i="8"/>
  <c r="L11657" i="8"/>
  <c r="L11658" i="8"/>
  <c r="L11659" i="8"/>
  <c r="L11660" i="8"/>
  <c r="L11661" i="8"/>
  <c r="L11662" i="8"/>
  <c r="L11663" i="8"/>
  <c r="L11664" i="8"/>
  <c r="L11665" i="8"/>
  <c r="L11666" i="8"/>
  <c r="L11667" i="8"/>
  <c r="L11668" i="8"/>
  <c r="L11669" i="8"/>
  <c r="L11670" i="8"/>
  <c r="L11671" i="8"/>
  <c r="L11672" i="8"/>
  <c r="L11673" i="8"/>
  <c r="L11674" i="8"/>
  <c r="L11675" i="8"/>
  <c r="L11676" i="8"/>
  <c r="L11677" i="8"/>
  <c r="L11678" i="8"/>
  <c r="L11679" i="8"/>
  <c r="L11680" i="8"/>
  <c r="L11681" i="8"/>
  <c r="L11682" i="8"/>
  <c r="L11683" i="8"/>
  <c r="L11684" i="8"/>
  <c r="L11685" i="8"/>
  <c r="L11686" i="8"/>
  <c r="L11687" i="8"/>
  <c r="L11688" i="8"/>
  <c r="L11689" i="8"/>
  <c r="L11690" i="8"/>
  <c r="L11691" i="8"/>
  <c r="L11692" i="8"/>
  <c r="L11693" i="8"/>
  <c r="L11694" i="8"/>
  <c r="L11695" i="8"/>
  <c r="L11696" i="8"/>
  <c r="L11697" i="8"/>
  <c r="L11698" i="8"/>
  <c r="L11699" i="8"/>
  <c r="L11700" i="8"/>
  <c r="L11701" i="8"/>
  <c r="L11702" i="8"/>
  <c r="L11703" i="8"/>
  <c r="L11704" i="8"/>
  <c r="L11705" i="8"/>
  <c r="L11706" i="8"/>
  <c r="L11707" i="8"/>
  <c r="L11708" i="8"/>
  <c r="L11709" i="8"/>
  <c r="L11710" i="8"/>
  <c r="L11711" i="8"/>
  <c r="L11712" i="8"/>
  <c r="L11713" i="8"/>
  <c r="L11714" i="8"/>
  <c r="L11715" i="8"/>
  <c r="L11716" i="8"/>
  <c r="L11717" i="8"/>
  <c r="L11718" i="8"/>
  <c r="L11719" i="8"/>
  <c r="L11720" i="8"/>
  <c r="L11721" i="8"/>
  <c r="L11722" i="8"/>
  <c r="L11723" i="8"/>
  <c r="L11724" i="8"/>
  <c r="L11725" i="8"/>
  <c r="L11726" i="8"/>
  <c r="L11727" i="8"/>
  <c r="L11728" i="8"/>
  <c r="L11729" i="8"/>
  <c r="L11730" i="8"/>
  <c r="L11731" i="8"/>
  <c r="L11732" i="8"/>
  <c r="L11733" i="8"/>
  <c r="L11734" i="8"/>
  <c r="L11735" i="8"/>
  <c r="L11736" i="8"/>
  <c r="L11737" i="8"/>
  <c r="L11738" i="8"/>
  <c r="L11739" i="8"/>
  <c r="L11740" i="8"/>
  <c r="L11741" i="8"/>
  <c r="L11742" i="8"/>
  <c r="L11743" i="8"/>
  <c r="L11744" i="8"/>
  <c r="L11745" i="8"/>
  <c r="L11746" i="8"/>
  <c r="L11747" i="8"/>
  <c r="L11748" i="8"/>
  <c r="L11749" i="8"/>
  <c r="L11750" i="8"/>
  <c r="L11751" i="8"/>
  <c r="L11752" i="8"/>
  <c r="L11753" i="8"/>
  <c r="L11754" i="8"/>
  <c r="L11755" i="8"/>
  <c r="L11756" i="8"/>
  <c r="L11757" i="8"/>
  <c r="L11758" i="8"/>
  <c r="L11759" i="8"/>
  <c r="L11760" i="8"/>
  <c r="L11761" i="8"/>
  <c r="L11762" i="8"/>
  <c r="L11763" i="8"/>
  <c r="L11764" i="8"/>
  <c r="L11765" i="8"/>
  <c r="L11766" i="8"/>
  <c r="L11767" i="8"/>
  <c r="L11768" i="8"/>
  <c r="L11769" i="8"/>
  <c r="L11770" i="8"/>
  <c r="L11771" i="8"/>
  <c r="L11772" i="8"/>
  <c r="L11773" i="8"/>
  <c r="L11774" i="8"/>
  <c r="L11775" i="8"/>
  <c r="L11776" i="8"/>
  <c r="L11777" i="8"/>
  <c r="L11778" i="8"/>
  <c r="L11779" i="8"/>
  <c r="L11780" i="8"/>
  <c r="L11781" i="8"/>
  <c r="L11782" i="8"/>
  <c r="L11783" i="8"/>
  <c r="L11784" i="8"/>
  <c r="L11785" i="8"/>
  <c r="L11786" i="8"/>
  <c r="L11787" i="8"/>
  <c r="L11788" i="8"/>
  <c r="L11789" i="8"/>
  <c r="L11790" i="8"/>
  <c r="L11791" i="8"/>
  <c r="L11792" i="8"/>
  <c r="L11793" i="8"/>
  <c r="L11794" i="8"/>
  <c r="L11795" i="8"/>
  <c r="L11796" i="8"/>
  <c r="L11797" i="8"/>
  <c r="L11798" i="8"/>
  <c r="L11799" i="8"/>
  <c r="L11800" i="8"/>
  <c r="L11801" i="8"/>
  <c r="L11802" i="8"/>
  <c r="L11803" i="8"/>
  <c r="L11804" i="8"/>
  <c r="L11805" i="8"/>
  <c r="L11806" i="8"/>
  <c r="L11807" i="8"/>
  <c r="L11808" i="8"/>
  <c r="L11809" i="8"/>
  <c r="L11810" i="8"/>
  <c r="L11811" i="8"/>
  <c r="L11812" i="8"/>
  <c r="L11813" i="8"/>
  <c r="L11814" i="8"/>
  <c r="L11815" i="8"/>
  <c r="L11816" i="8"/>
  <c r="L11817" i="8"/>
  <c r="L11818" i="8"/>
  <c r="L11819" i="8"/>
  <c r="L11820" i="8"/>
  <c r="L11821" i="8"/>
  <c r="L11822" i="8"/>
  <c r="L11823" i="8"/>
  <c r="L11824" i="8"/>
  <c r="L11825" i="8"/>
  <c r="L11826" i="8"/>
  <c r="L11827" i="8"/>
  <c r="L11828" i="8"/>
  <c r="L11829" i="8"/>
  <c r="L11830" i="8"/>
  <c r="L11831" i="8"/>
  <c r="L11832" i="8"/>
  <c r="L11833" i="8"/>
  <c r="L11834" i="8"/>
  <c r="L11835" i="8"/>
  <c r="L11836" i="8"/>
  <c r="L11837" i="8"/>
  <c r="L11838" i="8"/>
  <c r="L11839" i="8"/>
  <c r="L11840" i="8"/>
  <c r="L11841" i="8"/>
  <c r="L11842" i="8"/>
  <c r="L11843" i="8"/>
  <c r="L11844" i="8"/>
  <c r="L11845" i="8"/>
  <c r="L11846" i="8"/>
  <c r="L11847" i="8"/>
  <c r="L11848" i="8"/>
  <c r="L11849" i="8"/>
  <c r="L11850" i="8"/>
  <c r="L11851" i="8"/>
  <c r="L11852" i="8"/>
  <c r="L11853" i="8"/>
  <c r="L11854" i="8"/>
  <c r="L11855" i="8"/>
  <c r="L11856" i="8"/>
  <c r="L11857" i="8"/>
  <c r="L11858" i="8"/>
  <c r="L11859" i="8"/>
  <c r="L11860" i="8"/>
  <c r="L11861" i="8"/>
  <c r="L11862" i="8"/>
  <c r="L11863" i="8"/>
  <c r="L11864" i="8"/>
  <c r="L11865" i="8"/>
  <c r="L11866" i="8"/>
  <c r="L11867" i="8"/>
  <c r="L11868" i="8"/>
  <c r="L11869" i="8"/>
  <c r="L11870" i="8"/>
  <c r="L11871" i="8"/>
  <c r="L11872" i="8"/>
  <c r="L11873" i="8"/>
  <c r="L11874" i="8"/>
  <c r="L11875" i="8"/>
  <c r="L11876" i="8"/>
  <c r="L11877" i="8"/>
  <c r="L11878" i="8"/>
  <c r="L11879" i="8"/>
  <c r="L11880" i="8"/>
  <c r="L11881" i="8"/>
  <c r="L11882" i="8"/>
  <c r="L11883" i="8"/>
  <c r="L11884" i="8"/>
  <c r="L11885" i="8"/>
  <c r="L11886" i="8"/>
  <c r="L11887" i="8"/>
  <c r="L11888" i="8"/>
  <c r="L11889" i="8"/>
  <c r="L11890" i="8"/>
  <c r="L11891" i="8"/>
  <c r="L11892" i="8"/>
  <c r="L11893" i="8"/>
  <c r="L11894" i="8"/>
  <c r="L11895" i="8"/>
  <c r="L11896" i="8"/>
  <c r="L11897" i="8"/>
  <c r="L11898" i="8"/>
  <c r="L11899" i="8"/>
  <c r="L11900" i="8"/>
  <c r="L11901" i="8"/>
  <c r="L11902" i="8"/>
  <c r="L11903" i="8"/>
  <c r="L11904" i="8"/>
  <c r="L11905" i="8"/>
  <c r="L11906" i="8"/>
  <c r="L11907" i="8"/>
  <c r="L11908" i="8"/>
  <c r="L11909" i="8"/>
  <c r="L11910" i="8"/>
  <c r="L11911" i="8"/>
  <c r="L11912" i="8"/>
  <c r="L11913" i="8"/>
  <c r="L11914" i="8"/>
  <c r="L11915" i="8"/>
  <c r="L11916" i="8"/>
  <c r="L11917" i="8"/>
  <c r="L11918" i="8"/>
  <c r="L11919" i="8"/>
  <c r="L11920" i="8"/>
  <c r="L11921" i="8"/>
  <c r="L11922" i="8"/>
  <c r="L11923" i="8"/>
  <c r="L11924" i="8"/>
  <c r="L11925" i="8"/>
  <c r="L11926" i="8"/>
  <c r="L11927" i="8"/>
  <c r="L11928" i="8"/>
  <c r="L11929" i="8"/>
  <c r="L11930" i="8"/>
  <c r="L11931" i="8"/>
  <c r="L11932" i="8"/>
  <c r="L11933" i="8"/>
  <c r="L11934" i="8"/>
  <c r="L11935" i="8"/>
  <c r="L11936" i="8"/>
  <c r="L11937" i="8"/>
  <c r="L11938" i="8"/>
  <c r="L11939" i="8"/>
  <c r="L11940" i="8"/>
  <c r="L11941" i="8"/>
  <c r="L11942" i="8"/>
  <c r="L11943" i="8"/>
  <c r="L11944" i="8"/>
  <c r="L11945" i="8"/>
  <c r="L11946" i="8"/>
  <c r="L11947" i="8"/>
  <c r="L11948" i="8"/>
  <c r="L11949" i="8"/>
  <c r="L11950" i="8"/>
  <c r="L11951" i="8"/>
  <c r="L11952" i="8"/>
  <c r="L11953" i="8"/>
  <c r="L11954" i="8"/>
  <c r="L11955" i="8"/>
  <c r="L11956" i="8"/>
  <c r="L11957" i="8"/>
  <c r="L11958" i="8"/>
  <c r="L11959" i="8"/>
  <c r="L11960" i="8"/>
  <c r="L11961" i="8"/>
  <c r="L11962" i="8"/>
  <c r="L11963" i="8"/>
  <c r="L11964" i="8"/>
  <c r="L11965" i="8"/>
  <c r="L11966" i="8"/>
  <c r="L11967" i="8"/>
  <c r="L11968" i="8"/>
  <c r="L11969" i="8"/>
  <c r="L11970" i="8"/>
  <c r="L11971" i="8"/>
  <c r="L11972" i="8"/>
  <c r="L11973" i="8"/>
  <c r="L11974" i="8"/>
  <c r="L11975" i="8"/>
  <c r="L11976" i="8"/>
  <c r="L11977" i="8"/>
  <c r="L11978" i="8"/>
  <c r="L11979" i="8"/>
  <c r="L11980" i="8"/>
  <c r="L11981" i="8"/>
  <c r="L11982" i="8"/>
  <c r="L11983" i="8"/>
  <c r="L11984" i="8"/>
  <c r="L11985" i="8"/>
  <c r="L11986" i="8"/>
  <c r="L11987" i="8"/>
  <c r="L11988" i="8"/>
  <c r="L11989" i="8"/>
  <c r="L11990" i="8"/>
  <c r="L11991" i="8"/>
  <c r="L11992" i="8"/>
  <c r="L11993" i="8"/>
  <c r="L11994" i="8"/>
  <c r="L11995" i="8"/>
  <c r="L11996" i="8"/>
  <c r="L11997" i="8"/>
  <c r="L11998" i="8"/>
  <c r="L11999" i="8"/>
  <c r="L12000" i="8"/>
  <c r="L12001" i="8"/>
  <c r="L12002" i="8"/>
  <c r="L12003" i="8"/>
  <c r="L12004" i="8"/>
  <c r="L12005" i="8"/>
  <c r="L12006" i="8"/>
  <c r="L12007" i="8"/>
  <c r="L12008" i="8"/>
  <c r="L12009" i="8"/>
  <c r="L12010" i="8"/>
  <c r="L12011" i="8"/>
  <c r="L12012" i="8"/>
  <c r="L12013" i="8"/>
  <c r="L12014" i="8"/>
  <c r="L12015" i="8"/>
  <c r="L12016" i="8"/>
  <c r="L12017" i="8"/>
  <c r="L12018" i="8"/>
  <c r="L12019" i="8"/>
  <c r="L12020" i="8"/>
  <c r="L12021" i="8"/>
  <c r="L12022" i="8"/>
  <c r="L12023" i="8"/>
  <c r="L12024" i="8"/>
  <c r="L12025" i="8"/>
  <c r="L12026" i="8"/>
  <c r="L12027" i="8"/>
  <c r="L12028" i="8"/>
  <c r="L12029" i="8"/>
  <c r="L12030" i="8"/>
  <c r="L12031" i="8"/>
  <c r="L12032" i="8"/>
  <c r="L12033" i="8"/>
  <c r="L12034" i="8"/>
  <c r="L12035" i="8"/>
  <c r="L12036" i="8"/>
  <c r="L12037" i="8"/>
  <c r="L12038" i="8"/>
  <c r="L12039" i="8"/>
  <c r="L12040" i="8"/>
  <c r="L12041" i="8"/>
  <c r="L12042" i="8"/>
  <c r="L12043" i="8"/>
  <c r="L12044" i="8"/>
  <c r="L12045" i="8"/>
  <c r="L12046" i="8"/>
  <c r="L12047" i="8"/>
  <c r="L12048" i="8"/>
  <c r="L12049" i="8"/>
  <c r="L12050" i="8"/>
  <c r="L12051" i="8"/>
  <c r="L12052" i="8"/>
  <c r="L12053" i="8"/>
  <c r="L12054" i="8"/>
  <c r="L12055" i="8"/>
  <c r="L12056" i="8"/>
  <c r="L12057" i="8"/>
  <c r="L12058" i="8"/>
  <c r="L12059" i="8"/>
  <c r="L12060" i="8"/>
  <c r="L12061" i="8"/>
  <c r="L12062" i="8"/>
  <c r="L12063" i="8"/>
  <c r="L12064" i="8"/>
  <c r="L12065" i="8"/>
  <c r="L12066" i="8"/>
  <c r="L12067" i="8"/>
  <c r="L12068" i="8"/>
  <c r="L12069" i="8"/>
  <c r="L12070" i="8"/>
  <c r="L12071" i="8"/>
  <c r="L12072" i="8"/>
  <c r="L12073" i="8"/>
  <c r="L12074" i="8"/>
  <c r="L12075" i="8"/>
  <c r="L12076" i="8"/>
  <c r="L12077" i="8"/>
  <c r="L12078" i="8"/>
  <c r="L12079" i="8"/>
  <c r="L12080" i="8"/>
  <c r="L12081" i="8"/>
  <c r="L12082" i="8"/>
  <c r="L12083" i="8"/>
  <c r="L12084" i="8"/>
  <c r="L12085" i="8"/>
  <c r="L12086" i="8"/>
  <c r="L12087" i="8"/>
  <c r="L12088" i="8"/>
  <c r="L12089" i="8"/>
  <c r="L12090" i="8"/>
  <c r="L12091" i="8"/>
  <c r="L12092" i="8"/>
  <c r="L12093" i="8"/>
  <c r="L12094" i="8"/>
  <c r="L12095" i="8"/>
  <c r="L12096" i="8"/>
  <c r="L12097" i="8"/>
  <c r="L12098" i="8"/>
  <c r="L12099" i="8"/>
  <c r="L12100" i="8"/>
  <c r="L12101" i="8"/>
  <c r="L12102" i="8"/>
  <c r="L12103" i="8"/>
  <c r="L12104" i="8"/>
  <c r="L12105" i="8"/>
  <c r="L12106" i="8"/>
  <c r="L12107" i="8"/>
  <c r="L12108" i="8"/>
  <c r="L12109" i="8"/>
  <c r="L12110" i="8"/>
  <c r="L12111" i="8"/>
  <c r="L12112" i="8"/>
  <c r="L12113" i="8"/>
  <c r="L12114" i="8"/>
  <c r="L12115" i="8"/>
  <c r="L12116" i="8"/>
  <c r="L12117" i="8"/>
  <c r="L12118" i="8"/>
  <c r="L12119" i="8"/>
  <c r="L12120" i="8"/>
  <c r="L12121" i="8"/>
  <c r="L12122" i="8"/>
  <c r="L12123" i="8"/>
  <c r="L12124" i="8"/>
  <c r="L12125" i="8"/>
  <c r="L12126" i="8"/>
  <c r="L12127" i="8"/>
  <c r="L12128" i="8"/>
  <c r="L12129" i="8"/>
  <c r="L12130" i="8"/>
  <c r="L12131" i="8"/>
  <c r="L12132" i="8"/>
  <c r="L12133" i="8"/>
  <c r="L12134" i="8"/>
  <c r="L12135" i="8"/>
  <c r="L12136" i="8"/>
  <c r="L12137" i="8"/>
  <c r="L12138" i="8"/>
  <c r="L12139" i="8"/>
  <c r="L12140" i="8"/>
  <c r="L12141" i="8"/>
  <c r="L12142" i="8"/>
  <c r="L12143" i="8"/>
  <c r="L12144" i="8"/>
  <c r="L12145" i="8"/>
  <c r="L12146" i="8"/>
  <c r="L12147" i="8"/>
  <c r="L12148" i="8"/>
  <c r="L12149" i="8"/>
  <c r="L12150" i="8"/>
  <c r="L12151" i="8"/>
  <c r="L12152" i="8"/>
  <c r="L12153" i="8"/>
  <c r="L12154" i="8"/>
  <c r="L12155" i="8"/>
  <c r="L12156" i="8"/>
  <c r="L12157" i="8"/>
  <c r="L12158" i="8"/>
  <c r="L12159" i="8"/>
  <c r="L12160" i="8"/>
  <c r="L12161" i="8"/>
  <c r="L12162" i="8"/>
  <c r="L12163" i="8"/>
  <c r="L12164" i="8"/>
  <c r="L12165" i="8"/>
  <c r="L12166" i="8"/>
  <c r="L12167" i="8"/>
  <c r="L12168" i="8"/>
  <c r="L12169" i="8"/>
  <c r="L12170" i="8"/>
  <c r="L12171" i="8"/>
  <c r="L12172" i="8"/>
  <c r="L12173" i="8"/>
  <c r="L12174" i="8"/>
  <c r="L12175" i="8"/>
  <c r="L12176" i="8"/>
  <c r="L12177" i="8"/>
  <c r="L12178" i="8"/>
  <c r="L12179" i="8"/>
  <c r="L12180" i="8"/>
  <c r="L12181" i="8"/>
  <c r="L12182" i="8"/>
  <c r="L12183" i="8"/>
  <c r="L12184" i="8"/>
  <c r="L12185" i="8"/>
  <c r="L12186" i="8"/>
  <c r="L12187" i="8"/>
  <c r="L12188" i="8"/>
  <c r="L12189" i="8"/>
  <c r="L12190" i="8"/>
  <c r="L12191" i="8"/>
  <c r="L12192" i="8"/>
  <c r="L12193" i="8"/>
  <c r="L12194" i="8"/>
  <c r="L12195" i="8"/>
  <c r="L12196" i="8"/>
  <c r="L12197" i="8"/>
  <c r="L12198" i="8"/>
  <c r="L12199" i="8"/>
  <c r="L12200" i="8"/>
  <c r="L12201" i="8"/>
  <c r="L12202" i="8"/>
  <c r="L12203" i="8"/>
  <c r="L12204" i="8"/>
  <c r="L12205" i="8"/>
  <c r="L12206" i="8"/>
  <c r="L12207" i="8"/>
  <c r="L12208" i="8"/>
  <c r="L12209" i="8"/>
  <c r="L12210" i="8"/>
  <c r="L12211" i="8"/>
  <c r="L12212" i="8"/>
  <c r="L12213" i="8"/>
  <c r="L12214" i="8"/>
  <c r="L12215" i="8"/>
  <c r="L12216" i="8"/>
  <c r="L12217" i="8"/>
  <c r="L12218" i="8"/>
  <c r="L12219" i="8"/>
  <c r="L12220" i="8"/>
  <c r="L12221" i="8"/>
  <c r="L12222" i="8"/>
  <c r="L12223" i="8"/>
  <c r="L12224" i="8"/>
  <c r="L12225" i="8"/>
  <c r="L12226" i="8"/>
  <c r="L12227" i="8"/>
  <c r="L12228" i="8"/>
  <c r="L12229" i="8"/>
  <c r="L12230" i="8"/>
  <c r="L12231" i="8"/>
  <c r="L12232" i="8"/>
  <c r="L12233" i="8"/>
  <c r="L12234" i="8"/>
  <c r="L12235" i="8"/>
  <c r="L12236" i="8"/>
  <c r="L12237" i="8"/>
  <c r="L12238" i="8"/>
  <c r="L12239" i="8"/>
  <c r="L12240" i="8"/>
  <c r="L12241" i="8"/>
  <c r="L12242" i="8"/>
  <c r="L12243" i="8"/>
  <c r="L12244" i="8"/>
  <c r="L12245" i="8"/>
  <c r="L12246" i="8"/>
  <c r="L12247" i="8"/>
  <c r="L12248" i="8"/>
  <c r="L12249" i="8"/>
  <c r="L12250" i="8"/>
  <c r="L12251" i="8"/>
  <c r="L12252" i="8"/>
  <c r="L12253" i="8"/>
  <c r="L12254" i="8"/>
  <c r="L12255" i="8"/>
  <c r="L12256" i="8"/>
  <c r="L12257" i="8"/>
  <c r="L12258" i="8"/>
  <c r="L12259" i="8"/>
  <c r="L12260" i="8"/>
  <c r="L12261" i="8"/>
  <c r="L12262" i="8"/>
  <c r="L12263" i="8"/>
  <c r="L12264" i="8"/>
  <c r="L12265" i="8"/>
  <c r="L12266" i="8"/>
  <c r="L12267" i="8"/>
  <c r="L12268" i="8"/>
  <c r="L12269" i="8"/>
  <c r="L12270" i="8"/>
  <c r="L12271" i="8"/>
  <c r="L12272" i="8"/>
  <c r="L12273" i="8"/>
  <c r="L12274" i="8"/>
  <c r="L12275" i="8"/>
  <c r="L12276" i="8"/>
  <c r="L12277" i="8"/>
  <c r="L12278" i="8"/>
  <c r="L12279" i="8"/>
  <c r="L12280" i="8"/>
  <c r="L12281" i="8"/>
  <c r="L12282" i="8"/>
  <c r="L12283" i="8"/>
  <c r="L12284" i="8"/>
  <c r="L12285" i="8"/>
  <c r="L12286" i="8"/>
  <c r="L12287" i="8"/>
  <c r="L12288" i="8"/>
  <c r="L12289" i="8"/>
  <c r="L12290" i="8"/>
  <c r="L12291" i="8"/>
  <c r="L12292" i="8"/>
  <c r="L12293" i="8"/>
  <c r="L12294" i="8"/>
  <c r="L12295" i="8"/>
  <c r="L12296" i="8"/>
  <c r="L12297" i="8"/>
  <c r="L12298" i="8"/>
  <c r="L12299" i="8"/>
  <c r="L12300" i="8"/>
  <c r="L12301" i="8"/>
  <c r="L12302" i="8"/>
  <c r="L12303" i="8"/>
  <c r="L12304" i="8"/>
  <c r="L12305" i="8"/>
  <c r="L12306" i="8"/>
  <c r="L12307" i="8"/>
  <c r="L12308" i="8"/>
  <c r="L12309" i="8"/>
  <c r="L12310" i="8"/>
  <c r="L12311" i="8"/>
  <c r="L12312" i="8"/>
  <c r="L12313" i="8"/>
  <c r="L12314" i="8"/>
  <c r="L12315" i="8"/>
  <c r="L12316" i="8"/>
  <c r="L12317" i="8"/>
  <c r="L12318" i="8"/>
  <c r="L12319" i="8"/>
  <c r="L12320" i="8"/>
  <c r="L12321" i="8"/>
  <c r="L12322" i="8"/>
  <c r="L12323" i="8"/>
  <c r="L12324" i="8"/>
  <c r="L12325" i="8"/>
  <c r="L12326" i="8"/>
  <c r="L12327" i="8"/>
  <c r="L12328" i="8"/>
  <c r="L12329" i="8"/>
  <c r="L12330" i="8"/>
  <c r="L12331" i="8"/>
  <c r="L12332" i="8"/>
  <c r="L12333" i="8"/>
  <c r="L12334" i="8"/>
  <c r="L12335" i="8"/>
  <c r="L12336" i="8"/>
  <c r="L12337" i="8"/>
  <c r="L12338" i="8"/>
  <c r="L12339" i="8"/>
  <c r="L12340" i="8"/>
  <c r="L12341" i="8"/>
  <c r="L12342" i="8"/>
  <c r="L12343" i="8"/>
  <c r="L12344" i="8"/>
  <c r="L12345" i="8"/>
  <c r="L12346" i="8"/>
  <c r="L12347" i="8"/>
  <c r="L12348" i="8"/>
  <c r="L12349" i="8"/>
  <c r="L12350" i="8"/>
  <c r="L12351" i="8"/>
  <c r="L12352" i="8"/>
  <c r="L12353" i="8"/>
  <c r="L12354" i="8"/>
  <c r="L12355" i="8"/>
  <c r="L12356" i="8"/>
  <c r="L12357" i="8"/>
  <c r="L12358" i="8"/>
  <c r="L12359" i="8"/>
  <c r="L12360" i="8"/>
  <c r="L12361" i="8"/>
  <c r="L12362" i="8"/>
  <c r="L12363" i="8"/>
  <c r="L12364" i="8"/>
  <c r="L12365" i="8"/>
  <c r="L12366" i="8"/>
  <c r="L12367" i="8"/>
  <c r="L12368" i="8"/>
  <c r="L12369" i="8"/>
  <c r="L12370" i="8"/>
  <c r="L12371" i="8"/>
  <c r="L12372" i="8"/>
  <c r="L12373" i="8"/>
  <c r="L12374" i="8"/>
  <c r="L12375" i="8"/>
  <c r="L12376" i="8"/>
  <c r="L12377" i="8"/>
  <c r="L12378" i="8"/>
  <c r="L12379" i="8"/>
  <c r="L12380" i="8"/>
  <c r="L12381" i="8"/>
  <c r="L12382" i="8"/>
  <c r="L12383" i="8"/>
  <c r="L12384" i="8"/>
  <c r="L12385" i="8"/>
  <c r="L12386" i="8"/>
  <c r="L12387" i="8"/>
  <c r="L12388" i="8"/>
  <c r="L12389" i="8"/>
  <c r="L12390" i="8"/>
  <c r="L12391" i="8"/>
  <c r="L12392" i="8"/>
  <c r="L12393" i="8"/>
  <c r="L12394" i="8"/>
  <c r="L12395" i="8"/>
  <c r="L12396" i="8"/>
  <c r="L12397" i="8"/>
  <c r="L12398" i="8"/>
  <c r="L12399" i="8"/>
  <c r="L12400" i="8"/>
  <c r="L12401" i="8"/>
  <c r="L12402" i="8"/>
  <c r="L12403" i="8"/>
  <c r="L12404" i="8"/>
  <c r="L12405" i="8"/>
  <c r="L12406" i="8"/>
  <c r="L12407" i="8"/>
  <c r="L12408" i="8"/>
  <c r="L12409" i="8"/>
  <c r="L12410" i="8"/>
  <c r="L12411" i="8"/>
  <c r="L12412" i="8"/>
  <c r="L12413" i="8"/>
  <c r="L12414" i="8"/>
  <c r="L12415" i="8"/>
  <c r="L12416" i="8"/>
  <c r="L12417" i="8"/>
  <c r="L12418" i="8"/>
  <c r="L12419" i="8"/>
  <c r="L12420" i="8"/>
  <c r="L12421" i="8"/>
  <c r="L12422" i="8"/>
  <c r="L12423" i="8"/>
  <c r="L12424" i="8"/>
  <c r="L12425" i="8"/>
  <c r="L12426" i="8"/>
  <c r="L12427" i="8"/>
  <c r="L12428" i="8"/>
  <c r="L12429" i="8"/>
  <c r="L12430" i="8"/>
  <c r="L12431" i="8"/>
  <c r="L12432" i="8"/>
  <c r="L12433" i="8"/>
  <c r="L12434" i="8"/>
  <c r="L12435" i="8"/>
  <c r="L12436" i="8"/>
  <c r="L12437" i="8"/>
  <c r="L12438" i="8"/>
  <c r="L12439" i="8"/>
  <c r="L12440" i="8"/>
  <c r="L12441" i="8"/>
  <c r="L12442" i="8"/>
  <c r="L12443" i="8"/>
  <c r="L12444" i="8"/>
  <c r="L12445" i="8"/>
  <c r="L12446" i="8"/>
  <c r="L12447" i="8"/>
  <c r="L12448" i="8"/>
  <c r="L12449" i="8"/>
  <c r="L12450" i="8"/>
  <c r="L12451" i="8"/>
  <c r="L12452" i="8"/>
  <c r="L12453" i="8"/>
  <c r="L12454" i="8"/>
  <c r="L12455" i="8"/>
  <c r="L12456" i="8"/>
  <c r="L12457" i="8"/>
  <c r="L12458" i="8"/>
  <c r="L12459" i="8"/>
  <c r="L12460" i="8"/>
  <c r="L12461" i="8"/>
  <c r="L12462" i="8"/>
  <c r="L12463" i="8"/>
  <c r="L12464" i="8"/>
  <c r="L12465" i="8"/>
  <c r="L12466" i="8"/>
  <c r="L12467" i="8"/>
  <c r="L12468" i="8"/>
  <c r="L12469" i="8"/>
  <c r="L12470" i="8"/>
  <c r="L12471" i="8"/>
  <c r="L12472" i="8"/>
  <c r="L12473" i="8"/>
  <c r="L12474" i="8"/>
  <c r="L12475" i="8"/>
  <c r="L12476" i="8"/>
  <c r="L12477" i="8"/>
  <c r="L12478" i="8"/>
  <c r="L12479" i="8"/>
  <c r="L12480" i="8"/>
  <c r="L12481" i="8"/>
  <c r="L12482" i="8"/>
  <c r="L12483" i="8"/>
  <c r="L12484" i="8"/>
  <c r="L12485" i="8"/>
  <c r="L12486" i="8"/>
  <c r="L12487" i="8"/>
  <c r="L12488" i="8"/>
  <c r="L12489" i="8"/>
  <c r="L12490" i="8"/>
  <c r="L12491" i="8"/>
  <c r="L12492" i="8"/>
  <c r="L12493" i="8"/>
  <c r="L12494" i="8"/>
  <c r="L12495" i="8"/>
  <c r="L12496" i="8"/>
  <c r="L12497" i="8"/>
  <c r="L12498" i="8"/>
  <c r="L12499" i="8"/>
  <c r="L12500" i="8"/>
  <c r="L12501" i="8"/>
  <c r="L12502" i="8"/>
  <c r="L12503" i="8"/>
  <c r="L12504" i="8"/>
  <c r="L12505" i="8"/>
  <c r="L12506" i="8"/>
  <c r="L12507" i="8"/>
  <c r="L12508" i="8"/>
  <c r="L12509" i="8"/>
  <c r="L12510" i="8"/>
  <c r="L12511" i="8"/>
  <c r="L12512" i="8"/>
  <c r="L12513" i="8"/>
  <c r="L12514" i="8"/>
  <c r="L12515" i="8"/>
  <c r="L12516" i="8"/>
  <c r="L12517" i="8"/>
  <c r="L12518" i="8"/>
  <c r="L12519" i="8"/>
  <c r="L12520" i="8"/>
  <c r="L12521" i="8"/>
  <c r="L12522" i="8"/>
  <c r="L12523" i="8"/>
  <c r="L12524" i="8"/>
  <c r="L12525" i="8"/>
  <c r="L12526" i="8"/>
  <c r="L12527" i="8"/>
  <c r="L12528" i="8"/>
  <c r="L12529" i="8"/>
  <c r="L12530" i="8"/>
  <c r="L12531" i="8"/>
  <c r="L12532" i="8"/>
  <c r="L12533" i="8"/>
  <c r="L12534" i="8"/>
  <c r="L12535" i="8"/>
  <c r="L12536" i="8"/>
  <c r="L12537" i="8"/>
  <c r="L12538" i="8"/>
  <c r="L12539" i="8"/>
  <c r="L12540" i="8"/>
  <c r="L12541" i="8"/>
  <c r="L12542" i="8"/>
  <c r="L12543" i="8"/>
  <c r="L12544" i="8"/>
  <c r="L12545" i="8"/>
  <c r="L12546" i="8"/>
  <c r="L12547" i="8"/>
  <c r="L12548" i="8"/>
  <c r="L12549" i="8"/>
  <c r="L12550" i="8"/>
  <c r="L12551" i="8"/>
  <c r="L12552" i="8"/>
  <c r="L12553" i="8"/>
  <c r="L12554" i="8"/>
  <c r="L12555" i="8"/>
  <c r="L12556" i="8"/>
  <c r="L12557" i="8"/>
  <c r="L12558" i="8"/>
  <c r="L12559" i="8"/>
  <c r="L12560" i="8"/>
  <c r="L12561" i="8"/>
  <c r="L12562" i="8"/>
  <c r="L12563" i="8"/>
  <c r="L12564" i="8"/>
  <c r="L12565" i="8"/>
  <c r="L12566" i="8"/>
  <c r="L12567" i="8"/>
  <c r="L12568" i="8"/>
  <c r="L12569" i="8"/>
  <c r="L12570" i="8"/>
  <c r="L12571" i="8"/>
  <c r="L12572" i="8"/>
  <c r="L12573" i="8"/>
  <c r="L12574" i="8"/>
  <c r="L12575" i="8"/>
  <c r="L12576" i="8"/>
  <c r="L12577" i="8"/>
  <c r="L12578" i="8"/>
  <c r="L12579" i="8"/>
  <c r="L12580" i="8"/>
  <c r="L12581" i="8"/>
  <c r="L12582" i="8"/>
  <c r="L12583" i="8"/>
  <c r="L12584" i="8"/>
  <c r="L12585" i="8"/>
  <c r="L12586" i="8"/>
  <c r="L12587" i="8"/>
  <c r="L12588" i="8"/>
  <c r="L12589" i="8"/>
  <c r="L12590" i="8"/>
  <c r="L12591" i="8"/>
  <c r="L12592" i="8"/>
  <c r="L12593" i="8"/>
  <c r="L12594" i="8"/>
  <c r="L12595" i="8"/>
  <c r="L12596" i="8"/>
  <c r="L12597" i="8"/>
  <c r="L12598" i="8"/>
  <c r="L12599" i="8"/>
  <c r="L12600" i="8"/>
  <c r="L12601" i="8"/>
  <c r="L12602" i="8"/>
  <c r="L12603" i="8"/>
  <c r="L12604" i="8"/>
  <c r="L12605" i="8"/>
  <c r="L12606" i="8"/>
  <c r="L12607" i="8"/>
  <c r="L12608" i="8"/>
  <c r="L12609" i="8"/>
  <c r="L12610" i="8"/>
  <c r="L12611" i="8"/>
  <c r="L12612" i="8"/>
  <c r="L12613" i="8"/>
  <c r="L12614" i="8"/>
  <c r="L12615" i="8"/>
  <c r="L12616" i="8"/>
  <c r="L12617" i="8"/>
  <c r="L12618" i="8"/>
  <c r="L12619" i="8"/>
  <c r="L12620" i="8"/>
  <c r="L12621" i="8"/>
  <c r="L12622" i="8"/>
  <c r="L12623" i="8"/>
  <c r="L12624" i="8"/>
  <c r="L12625" i="8"/>
  <c r="L12626" i="8"/>
  <c r="L12627" i="8"/>
  <c r="L12628" i="8"/>
  <c r="L12629" i="8"/>
  <c r="L12630" i="8"/>
  <c r="L12631" i="8"/>
  <c r="L12632" i="8"/>
  <c r="L12633" i="8"/>
  <c r="L12634" i="8"/>
  <c r="L12635" i="8"/>
  <c r="L12636" i="8"/>
  <c r="L12637" i="8"/>
  <c r="L12638" i="8"/>
  <c r="L12639" i="8"/>
  <c r="L12640" i="8"/>
  <c r="L12641" i="8"/>
  <c r="L12642" i="8"/>
  <c r="L12643" i="8"/>
  <c r="L12644" i="8"/>
  <c r="L12645" i="8"/>
  <c r="L12646" i="8"/>
  <c r="L12647" i="8"/>
  <c r="L12648" i="8"/>
  <c r="L12649" i="8"/>
  <c r="L12650" i="8"/>
  <c r="L12651" i="8"/>
  <c r="L12652" i="8"/>
  <c r="L12653" i="8"/>
  <c r="L12654" i="8"/>
  <c r="L12655" i="8"/>
  <c r="L12656" i="8"/>
  <c r="L12657" i="8"/>
  <c r="L12658" i="8"/>
  <c r="L12659" i="8"/>
  <c r="L12660" i="8"/>
  <c r="L12661" i="8"/>
  <c r="L12662" i="8"/>
  <c r="L12663" i="8"/>
  <c r="L12664" i="8"/>
  <c r="L12665" i="8"/>
  <c r="L12666" i="8"/>
  <c r="L12667" i="8"/>
  <c r="L12668" i="8"/>
  <c r="L12669" i="8"/>
  <c r="L12670" i="8"/>
  <c r="L12671" i="8"/>
  <c r="L12672" i="8"/>
  <c r="L12673" i="8"/>
  <c r="L12674" i="8"/>
  <c r="L12675" i="8"/>
  <c r="L12676" i="8"/>
  <c r="L12677" i="8"/>
  <c r="L12678" i="8"/>
  <c r="L12679" i="8"/>
  <c r="L12680" i="8"/>
  <c r="L12681" i="8"/>
  <c r="L12682" i="8"/>
  <c r="L12683" i="8"/>
  <c r="L12684" i="8"/>
  <c r="L12685" i="8"/>
  <c r="L12686" i="8"/>
  <c r="L12687" i="8"/>
  <c r="L12688" i="8"/>
  <c r="L12689" i="8"/>
  <c r="L12690" i="8"/>
  <c r="L12691" i="8"/>
  <c r="L12692" i="8"/>
  <c r="L12693" i="8"/>
  <c r="L12694" i="8"/>
  <c r="L12695" i="8"/>
  <c r="L12696" i="8"/>
  <c r="L12697" i="8"/>
  <c r="L12698" i="8"/>
  <c r="L12699" i="8"/>
  <c r="L12700" i="8"/>
  <c r="L12701" i="8"/>
  <c r="L12702" i="8"/>
  <c r="L12703" i="8"/>
  <c r="L12704" i="8"/>
  <c r="L12705" i="8"/>
  <c r="L12706" i="8"/>
  <c r="L12707" i="8"/>
  <c r="L12708" i="8"/>
  <c r="L12709" i="8"/>
  <c r="L12710" i="8"/>
  <c r="L12711" i="8"/>
  <c r="L12712" i="8"/>
  <c r="L12713" i="8"/>
  <c r="L12714" i="8"/>
  <c r="L12715" i="8"/>
  <c r="L12716" i="8"/>
  <c r="L12717" i="8"/>
  <c r="L12718" i="8"/>
  <c r="L12719" i="8"/>
  <c r="L12720" i="8"/>
  <c r="L12721" i="8"/>
  <c r="L12722" i="8"/>
  <c r="L12723" i="8"/>
  <c r="L12724" i="8"/>
  <c r="L12725" i="8"/>
  <c r="L12726" i="8"/>
  <c r="L12727" i="8"/>
  <c r="L12728" i="8"/>
  <c r="L12729" i="8"/>
  <c r="L12730" i="8"/>
  <c r="L12731" i="8"/>
  <c r="L12732" i="8"/>
  <c r="L12733" i="8"/>
  <c r="L12734" i="8"/>
  <c r="L12735" i="8"/>
  <c r="L12736" i="8"/>
  <c r="L12737" i="8"/>
  <c r="L12738" i="8"/>
  <c r="L12739" i="8"/>
  <c r="L12740" i="8"/>
  <c r="L12741" i="8"/>
  <c r="L12742" i="8"/>
  <c r="L12743" i="8"/>
  <c r="L12744" i="8"/>
  <c r="L12745" i="8"/>
  <c r="L12746" i="8"/>
  <c r="L12747" i="8"/>
  <c r="L12748" i="8"/>
  <c r="L12749" i="8"/>
  <c r="L12750" i="8"/>
  <c r="L12751" i="8"/>
  <c r="L12752" i="8"/>
  <c r="L12753" i="8"/>
  <c r="L12754" i="8"/>
  <c r="L12755" i="8"/>
  <c r="L12756" i="8"/>
  <c r="L12757" i="8"/>
  <c r="L12758" i="8"/>
  <c r="L12759" i="8"/>
  <c r="L12760" i="8"/>
  <c r="L12761" i="8"/>
  <c r="L12762" i="8"/>
  <c r="L12763" i="8"/>
  <c r="L12764" i="8"/>
  <c r="L12765" i="8"/>
  <c r="L12766" i="8"/>
  <c r="L12767" i="8"/>
  <c r="L12768" i="8"/>
  <c r="L12769" i="8"/>
  <c r="L12770" i="8"/>
  <c r="L12771" i="8"/>
  <c r="L12772" i="8"/>
  <c r="L12773" i="8"/>
  <c r="L12774" i="8"/>
  <c r="L12775" i="8"/>
  <c r="L12776" i="8"/>
  <c r="L12777" i="8"/>
  <c r="L12778" i="8"/>
  <c r="L12779" i="8"/>
  <c r="L12780" i="8"/>
  <c r="L12781" i="8"/>
  <c r="L12782" i="8"/>
  <c r="L12783" i="8"/>
  <c r="L12784" i="8"/>
  <c r="L12785" i="8"/>
  <c r="L12786" i="8"/>
  <c r="L12787" i="8"/>
  <c r="L12788" i="8"/>
  <c r="L12789" i="8"/>
  <c r="L12790" i="8"/>
  <c r="L12791" i="8"/>
  <c r="L12792" i="8"/>
  <c r="L12793" i="8"/>
  <c r="L12794" i="8"/>
  <c r="L12795" i="8"/>
  <c r="L12796" i="8"/>
  <c r="L12797" i="8"/>
  <c r="L12798" i="8"/>
  <c r="L12799" i="8"/>
  <c r="L12800" i="8"/>
  <c r="L12801" i="8"/>
  <c r="L12802" i="8"/>
  <c r="L12803" i="8"/>
  <c r="L12804" i="8"/>
  <c r="L12805" i="8"/>
  <c r="L12806" i="8"/>
  <c r="L12807" i="8"/>
  <c r="L12808" i="8"/>
  <c r="L12809" i="8"/>
  <c r="L12810" i="8"/>
  <c r="L12811" i="8"/>
  <c r="L12812" i="8"/>
  <c r="L12813" i="8"/>
  <c r="L12814" i="8"/>
  <c r="L12815" i="8"/>
  <c r="L12816" i="8"/>
  <c r="L12817" i="8"/>
  <c r="L12818" i="8"/>
  <c r="L12819" i="8"/>
  <c r="L12820" i="8"/>
  <c r="L12821" i="8"/>
  <c r="L12822" i="8"/>
  <c r="L12823" i="8"/>
  <c r="L12824" i="8"/>
  <c r="L12825" i="8"/>
  <c r="L12826" i="8"/>
  <c r="L12827" i="8"/>
  <c r="L12828" i="8"/>
  <c r="L12829" i="8"/>
  <c r="L12830" i="8"/>
  <c r="L12831" i="8"/>
  <c r="L12832" i="8"/>
  <c r="L12833" i="8"/>
  <c r="L12834" i="8"/>
  <c r="L12835" i="8"/>
  <c r="L12836" i="8"/>
  <c r="L12837" i="8"/>
  <c r="L12838" i="8"/>
  <c r="L12839" i="8"/>
  <c r="L12840" i="8"/>
  <c r="L12841" i="8"/>
  <c r="L12842" i="8"/>
  <c r="L12843" i="8"/>
  <c r="L12844" i="8"/>
  <c r="L12845" i="8"/>
  <c r="L12846" i="8"/>
  <c r="L12847" i="8"/>
  <c r="L12848" i="8"/>
  <c r="L12849" i="8"/>
  <c r="L12850" i="8"/>
  <c r="L12851" i="8"/>
  <c r="L12852" i="8"/>
  <c r="L12853" i="8"/>
  <c r="L12854" i="8"/>
  <c r="L12855" i="8"/>
  <c r="L12856" i="8"/>
  <c r="L12857" i="8"/>
  <c r="L12858" i="8"/>
  <c r="L12859" i="8"/>
  <c r="L12860" i="8"/>
  <c r="L12861" i="8"/>
  <c r="L12862" i="8"/>
  <c r="L12863" i="8"/>
  <c r="L12864" i="8"/>
  <c r="L12865" i="8"/>
  <c r="L12866" i="8"/>
  <c r="L12867" i="8"/>
  <c r="L12868" i="8"/>
  <c r="L12869" i="8"/>
  <c r="L12870" i="8"/>
  <c r="L12871" i="8"/>
  <c r="L12872" i="8"/>
  <c r="L12873" i="8"/>
  <c r="L12874" i="8"/>
  <c r="L12875" i="8"/>
  <c r="L12876" i="8"/>
  <c r="L12877" i="8"/>
  <c r="L12878" i="8"/>
  <c r="L12879" i="8"/>
  <c r="L12880" i="8"/>
  <c r="L12881" i="8"/>
  <c r="L12882" i="8"/>
  <c r="L12883" i="8"/>
  <c r="L12884" i="8"/>
  <c r="L12885" i="8"/>
  <c r="L12886" i="8"/>
  <c r="L12887" i="8"/>
  <c r="L12888" i="8"/>
  <c r="L12889" i="8"/>
  <c r="L12890" i="8"/>
  <c r="L12891" i="8"/>
  <c r="L12892" i="8"/>
  <c r="L12893" i="8"/>
  <c r="L12894" i="8"/>
  <c r="L12895" i="8"/>
  <c r="L12896" i="8"/>
  <c r="L12897" i="8"/>
  <c r="L12898" i="8"/>
  <c r="L12899" i="8"/>
  <c r="L12900" i="8"/>
  <c r="L12901" i="8"/>
  <c r="L12902" i="8"/>
  <c r="L12903" i="8"/>
  <c r="L12904" i="8"/>
  <c r="L12905" i="8"/>
  <c r="L12906" i="8"/>
  <c r="L12907" i="8"/>
  <c r="L12908" i="8"/>
  <c r="L12909" i="8"/>
  <c r="L12910" i="8"/>
  <c r="L12911" i="8"/>
  <c r="L12912" i="8"/>
  <c r="L12913" i="8"/>
  <c r="L12914" i="8"/>
  <c r="L12915" i="8"/>
  <c r="L12916" i="8"/>
  <c r="L12917" i="8"/>
  <c r="L12918" i="8"/>
  <c r="L12919" i="8"/>
  <c r="L12920" i="8"/>
  <c r="L12921" i="8"/>
  <c r="L12922" i="8"/>
  <c r="L12923" i="8"/>
  <c r="L12924" i="8"/>
  <c r="L12925" i="8"/>
  <c r="L12926" i="8"/>
  <c r="L12927" i="8"/>
  <c r="L12928" i="8"/>
  <c r="L12929" i="8"/>
  <c r="L12930" i="8"/>
  <c r="L12931" i="8"/>
  <c r="L12932" i="8"/>
  <c r="L12933" i="8"/>
  <c r="L12934" i="8"/>
  <c r="L12935" i="8"/>
  <c r="L12936" i="8"/>
  <c r="L12937" i="8"/>
  <c r="L12938" i="8"/>
  <c r="L12939" i="8"/>
  <c r="L12940" i="8"/>
  <c r="L12941" i="8"/>
  <c r="L12942" i="8"/>
  <c r="L12943" i="8"/>
  <c r="L12944" i="8"/>
  <c r="L12945" i="8"/>
  <c r="L12946" i="8"/>
  <c r="L12947" i="8"/>
  <c r="L12948" i="8"/>
  <c r="L12949" i="8"/>
  <c r="L12950" i="8"/>
  <c r="L12951" i="8"/>
  <c r="L12952" i="8"/>
  <c r="L12953" i="8"/>
  <c r="L12954" i="8"/>
  <c r="L12955" i="8"/>
  <c r="L12956" i="8"/>
  <c r="L12957" i="8"/>
  <c r="L12958" i="8"/>
  <c r="L12959" i="8"/>
  <c r="L12960" i="8"/>
  <c r="L12961" i="8"/>
  <c r="L12962" i="8"/>
  <c r="L12963" i="8"/>
  <c r="L12964" i="8"/>
  <c r="L12965" i="8"/>
  <c r="L12966" i="8"/>
  <c r="L12967" i="8"/>
  <c r="L12968" i="8"/>
  <c r="L12969" i="8"/>
  <c r="L12970" i="8"/>
  <c r="L12971" i="8"/>
  <c r="L12972" i="8"/>
  <c r="L12973" i="8"/>
  <c r="L12974" i="8"/>
  <c r="L12975" i="8"/>
  <c r="L12976" i="8"/>
  <c r="L12977" i="8"/>
  <c r="L12978" i="8"/>
  <c r="L12979" i="8"/>
  <c r="L12980" i="8"/>
  <c r="L12981" i="8"/>
  <c r="L12982" i="8"/>
  <c r="L12983" i="8"/>
  <c r="L12984" i="8"/>
  <c r="L12985" i="8"/>
  <c r="L12986" i="8"/>
  <c r="L12987" i="8"/>
  <c r="L12988" i="8"/>
  <c r="L12989" i="8"/>
  <c r="L12990" i="8"/>
  <c r="L12991" i="8"/>
  <c r="L12992" i="8"/>
  <c r="L12993" i="8"/>
  <c r="L12994" i="8"/>
  <c r="L12995" i="8"/>
  <c r="L12996" i="8"/>
  <c r="L12997" i="8"/>
  <c r="L12998" i="8"/>
  <c r="L12999" i="8"/>
  <c r="L13000" i="8"/>
  <c r="L13001" i="8"/>
  <c r="L13002" i="8"/>
  <c r="L13003" i="8"/>
  <c r="L13004" i="8"/>
  <c r="L13005" i="8"/>
  <c r="L13006" i="8"/>
  <c r="L13007" i="8"/>
  <c r="L13008" i="8"/>
  <c r="L13009" i="8"/>
  <c r="L13010" i="8"/>
  <c r="L13011" i="8"/>
  <c r="L13012" i="8"/>
  <c r="L13013" i="8"/>
  <c r="L13014" i="8"/>
  <c r="L13015" i="8"/>
  <c r="L13016" i="8"/>
  <c r="L13017" i="8"/>
  <c r="L13018" i="8"/>
  <c r="L13019" i="8"/>
  <c r="L13020" i="8"/>
  <c r="L13021" i="8"/>
  <c r="L13022" i="8"/>
  <c r="L13023" i="8"/>
  <c r="L13024" i="8"/>
  <c r="L13025" i="8"/>
  <c r="L13026" i="8"/>
  <c r="L13027" i="8"/>
  <c r="L13028" i="8"/>
  <c r="L13029" i="8"/>
  <c r="L13030" i="8"/>
  <c r="L13031" i="8"/>
  <c r="L13032" i="8"/>
  <c r="L13033" i="8"/>
  <c r="L13034" i="8"/>
  <c r="L13035" i="8"/>
  <c r="L13036" i="8"/>
  <c r="L13037" i="8"/>
  <c r="L13038" i="8"/>
  <c r="L13039" i="8"/>
  <c r="L13040" i="8"/>
  <c r="L13041" i="8"/>
  <c r="L13042" i="8"/>
  <c r="L13043" i="8"/>
  <c r="L13044" i="8"/>
  <c r="L13045" i="8"/>
  <c r="L13046" i="8"/>
  <c r="L13047" i="8"/>
  <c r="L13048" i="8"/>
  <c r="L13049" i="8"/>
  <c r="L13050" i="8"/>
  <c r="L13051" i="8"/>
  <c r="L13052" i="8"/>
  <c r="L13053" i="8"/>
  <c r="L13054" i="8"/>
  <c r="L13055" i="8"/>
  <c r="L13056" i="8"/>
  <c r="L13057" i="8"/>
  <c r="L13058" i="8"/>
  <c r="L13059" i="8"/>
  <c r="L13060" i="8"/>
  <c r="L13061" i="8"/>
  <c r="L13062" i="8"/>
  <c r="L13063" i="8"/>
  <c r="L13064" i="8"/>
  <c r="L13065" i="8"/>
  <c r="L13066" i="8"/>
  <c r="L13067" i="8"/>
  <c r="L13068" i="8"/>
  <c r="L13069" i="8"/>
  <c r="L13070" i="8"/>
  <c r="L13071" i="8"/>
  <c r="L13072" i="8"/>
  <c r="L13073" i="8"/>
  <c r="L13074" i="8"/>
  <c r="L13075" i="8"/>
  <c r="L13076" i="8"/>
  <c r="L13077" i="8"/>
  <c r="L13078" i="8"/>
  <c r="L13079" i="8"/>
  <c r="L13080" i="8"/>
  <c r="L13081" i="8"/>
  <c r="L13082" i="8"/>
  <c r="L13083" i="8"/>
  <c r="L13084" i="8"/>
  <c r="L13085" i="8"/>
  <c r="L13086" i="8"/>
  <c r="L13087" i="8"/>
  <c r="L13088" i="8"/>
  <c r="L13089" i="8"/>
  <c r="L13090" i="8"/>
  <c r="L13091" i="8"/>
  <c r="L13092" i="8"/>
  <c r="L13093" i="8"/>
  <c r="L13094" i="8"/>
  <c r="L13095" i="8"/>
  <c r="L13096" i="8"/>
  <c r="L13097" i="8"/>
  <c r="L13098" i="8"/>
  <c r="L13099" i="8"/>
  <c r="L13100" i="8"/>
  <c r="L13101" i="8"/>
  <c r="L13102" i="8"/>
  <c r="L13103" i="8"/>
  <c r="L13104" i="8"/>
  <c r="L13105" i="8"/>
  <c r="L13106" i="8"/>
  <c r="L13107" i="8"/>
  <c r="L13108" i="8"/>
  <c r="L13109" i="8"/>
  <c r="L13110" i="8"/>
  <c r="L13111" i="8"/>
  <c r="L13112" i="8"/>
  <c r="L13113" i="8"/>
  <c r="L13114" i="8"/>
  <c r="L13115" i="8"/>
  <c r="L13116" i="8"/>
  <c r="L13117" i="8"/>
  <c r="L13118" i="8"/>
  <c r="L13119" i="8"/>
  <c r="L13120" i="8"/>
  <c r="L13121" i="8"/>
  <c r="L13122" i="8"/>
  <c r="L13123" i="8"/>
  <c r="L13124" i="8"/>
  <c r="L13125" i="8"/>
  <c r="L13126" i="8"/>
  <c r="L13127" i="8"/>
  <c r="L13128" i="8"/>
  <c r="L13129" i="8"/>
  <c r="L13130" i="8"/>
  <c r="L13131" i="8"/>
  <c r="L13132" i="8"/>
  <c r="L13133" i="8"/>
  <c r="L13134" i="8"/>
  <c r="L13135" i="8"/>
  <c r="L13136" i="8"/>
  <c r="L13137" i="8"/>
  <c r="L13138" i="8"/>
  <c r="L13139" i="8"/>
  <c r="L13140" i="8"/>
  <c r="L13141" i="8"/>
  <c r="L13142" i="8"/>
  <c r="L13143" i="8"/>
  <c r="L13144" i="8"/>
  <c r="L13145" i="8"/>
  <c r="L13146" i="8"/>
  <c r="L13147" i="8"/>
  <c r="L13148" i="8"/>
  <c r="L13149" i="8"/>
  <c r="L13150" i="8"/>
  <c r="L13151" i="8"/>
  <c r="L13152" i="8"/>
  <c r="L13153" i="8"/>
  <c r="L13154" i="8"/>
  <c r="L13155" i="8"/>
  <c r="L13156" i="8"/>
  <c r="L13157" i="8"/>
  <c r="L13158" i="8"/>
  <c r="L13159" i="8"/>
  <c r="L13160" i="8"/>
  <c r="L13161" i="8"/>
  <c r="L13162" i="8"/>
  <c r="L13163" i="8"/>
  <c r="L13164" i="8"/>
  <c r="L13165" i="8"/>
  <c r="L13166" i="8"/>
  <c r="L13167" i="8"/>
  <c r="L13168" i="8"/>
  <c r="L13169" i="8"/>
  <c r="L13170" i="8"/>
  <c r="L13171" i="8"/>
  <c r="L13172" i="8"/>
  <c r="L13173" i="8"/>
  <c r="L13174" i="8"/>
  <c r="L13175" i="8"/>
  <c r="L13176" i="8"/>
  <c r="L13177" i="8"/>
  <c r="L13178" i="8"/>
  <c r="L13179" i="8"/>
  <c r="L13180" i="8"/>
  <c r="L13181" i="8"/>
  <c r="L13182" i="8"/>
  <c r="L13183" i="8"/>
  <c r="L13184" i="8"/>
  <c r="L13185" i="8"/>
  <c r="L13186" i="8"/>
  <c r="L13187" i="8"/>
  <c r="L13188" i="8"/>
  <c r="L13189" i="8"/>
  <c r="L13190" i="8"/>
  <c r="L13191" i="8"/>
  <c r="L13192" i="8"/>
  <c r="L13193" i="8"/>
  <c r="L13194" i="8"/>
  <c r="L13195" i="8"/>
  <c r="L13196" i="8"/>
  <c r="L13197" i="8"/>
  <c r="L13198" i="8"/>
  <c r="L13199" i="8"/>
  <c r="L13200" i="8"/>
  <c r="L13201" i="8"/>
  <c r="L13202" i="8"/>
  <c r="L13203" i="8"/>
  <c r="L13204" i="8"/>
  <c r="L13205" i="8"/>
  <c r="L13206" i="8"/>
  <c r="L13207" i="8"/>
  <c r="L13208" i="8"/>
  <c r="L13209" i="8"/>
  <c r="L13210" i="8"/>
  <c r="L13211" i="8"/>
  <c r="L13212" i="8"/>
  <c r="L13213" i="8"/>
  <c r="L13214" i="8"/>
  <c r="L13215" i="8"/>
  <c r="L13216" i="8"/>
  <c r="L13217" i="8"/>
  <c r="L13218" i="8"/>
  <c r="L13219" i="8"/>
  <c r="L13220" i="8"/>
  <c r="L13221" i="8"/>
  <c r="L13222" i="8"/>
  <c r="L13223" i="8"/>
  <c r="L13224" i="8"/>
  <c r="L13225" i="8"/>
  <c r="L13226" i="8"/>
  <c r="L13227" i="8"/>
  <c r="L13228" i="8"/>
  <c r="L13229" i="8"/>
  <c r="L13230" i="8"/>
  <c r="L13231" i="8"/>
  <c r="L13232" i="8"/>
  <c r="L13233" i="8"/>
  <c r="L13234" i="8"/>
  <c r="L13235" i="8"/>
  <c r="L13236" i="8"/>
  <c r="L13237" i="8"/>
  <c r="L13238" i="8"/>
  <c r="L13239" i="8"/>
  <c r="L13240" i="8"/>
  <c r="L13241" i="8"/>
  <c r="L13242" i="8"/>
  <c r="L13243" i="8"/>
  <c r="L13244" i="8"/>
  <c r="L13245" i="8"/>
  <c r="L13246" i="8"/>
  <c r="L13247" i="8"/>
  <c r="L13248" i="8"/>
  <c r="L13249" i="8"/>
  <c r="L13250" i="8"/>
  <c r="L13251" i="8"/>
  <c r="L13252" i="8"/>
  <c r="L13253" i="8"/>
  <c r="L13254" i="8"/>
  <c r="L13255" i="8"/>
  <c r="L13256" i="8"/>
  <c r="L13257" i="8"/>
  <c r="L13258" i="8"/>
  <c r="L13259" i="8"/>
  <c r="L13260" i="8"/>
  <c r="L13261" i="8"/>
  <c r="L13262" i="8"/>
  <c r="L13263" i="8"/>
  <c r="L13264" i="8"/>
  <c r="L13265" i="8"/>
  <c r="L13266" i="8"/>
  <c r="L13267" i="8"/>
  <c r="L13268" i="8"/>
  <c r="L13269" i="8"/>
  <c r="L13270" i="8"/>
  <c r="L13271" i="8"/>
  <c r="L13272" i="8"/>
  <c r="L13273" i="8"/>
  <c r="L13274" i="8"/>
  <c r="L13275" i="8"/>
  <c r="L13276" i="8"/>
  <c r="L13277" i="8"/>
  <c r="L13278" i="8"/>
  <c r="L13279" i="8"/>
  <c r="L13280" i="8"/>
  <c r="L13281" i="8"/>
  <c r="L13282" i="8"/>
  <c r="L13283" i="8"/>
  <c r="L13284" i="8"/>
  <c r="L13285" i="8"/>
  <c r="L13286" i="8"/>
  <c r="L13287" i="8"/>
  <c r="L13288" i="8"/>
  <c r="L13289" i="8"/>
  <c r="L13290" i="8"/>
  <c r="L13291" i="8"/>
  <c r="L13292" i="8"/>
  <c r="L13293" i="8"/>
  <c r="L13294" i="8"/>
  <c r="L13295" i="8"/>
  <c r="L13296" i="8"/>
  <c r="L13297" i="8"/>
  <c r="L13298" i="8"/>
  <c r="L13299" i="8"/>
  <c r="L13300" i="8"/>
  <c r="L13301" i="8"/>
  <c r="L13302" i="8"/>
  <c r="L13303" i="8"/>
  <c r="L13304" i="8"/>
  <c r="L13305" i="8"/>
  <c r="L13306" i="8"/>
  <c r="L13307" i="8"/>
  <c r="L13308" i="8"/>
  <c r="L13309" i="8"/>
  <c r="L13310" i="8"/>
  <c r="L13311" i="8"/>
  <c r="L13312" i="8"/>
  <c r="L13313" i="8"/>
  <c r="L13314" i="8"/>
  <c r="L13315" i="8"/>
  <c r="L13316" i="8"/>
  <c r="L13317" i="8"/>
  <c r="L13318" i="8"/>
  <c r="L13319" i="8"/>
  <c r="L13320" i="8"/>
  <c r="L13321" i="8"/>
  <c r="L13322" i="8"/>
  <c r="L13323" i="8"/>
  <c r="L13324" i="8"/>
  <c r="L13325" i="8"/>
  <c r="L13326" i="8"/>
  <c r="L13327" i="8"/>
  <c r="L13328" i="8"/>
  <c r="L13329" i="8"/>
  <c r="L13330" i="8"/>
  <c r="L13331" i="8"/>
  <c r="L13332" i="8"/>
  <c r="L13333" i="8"/>
  <c r="L13334" i="8"/>
  <c r="L13335" i="8"/>
  <c r="L13336" i="8"/>
  <c r="L13337" i="8"/>
  <c r="L13338" i="8"/>
  <c r="L13339" i="8"/>
  <c r="L13340" i="8"/>
  <c r="L13341" i="8"/>
  <c r="L13342" i="8"/>
  <c r="L13343" i="8"/>
  <c r="L13344" i="8"/>
  <c r="L13345" i="8"/>
  <c r="L13346" i="8"/>
  <c r="L13347" i="8"/>
  <c r="L13348" i="8"/>
  <c r="L13349" i="8"/>
  <c r="L13350" i="8"/>
  <c r="L13351" i="8"/>
  <c r="L13352" i="8"/>
  <c r="L13353" i="8"/>
  <c r="L13354" i="8"/>
  <c r="L13355" i="8"/>
  <c r="L13356" i="8"/>
  <c r="L13357" i="8"/>
  <c r="L13358" i="8"/>
  <c r="L13359" i="8"/>
  <c r="L13360" i="8"/>
  <c r="L13361" i="8"/>
  <c r="L13362" i="8"/>
  <c r="L13363" i="8"/>
  <c r="L13364" i="8"/>
  <c r="L13365" i="8"/>
  <c r="L13366" i="8"/>
  <c r="L13367" i="8"/>
  <c r="L13368" i="8"/>
  <c r="L13369" i="8"/>
  <c r="L13370" i="8"/>
  <c r="L13371" i="8"/>
  <c r="L13372" i="8"/>
  <c r="L13373" i="8"/>
  <c r="L13374" i="8"/>
  <c r="L13375" i="8"/>
  <c r="L13376" i="8"/>
  <c r="L13377" i="8"/>
  <c r="L13378" i="8"/>
  <c r="L13379" i="8"/>
  <c r="L13380" i="8"/>
  <c r="L13381" i="8"/>
  <c r="L13382" i="8"/>
  <c r="L13383" i="8"/>
  <c r="L13384" i="8"/>
  <c r="L13385" i="8"/>
  <c r="L13386" i="8"/>
  <c r="L13387" i="8"/>
  <c r="L13388" i="8"/>
  <c r="L13389" i="8"/>
  <c r="L13390" i="8"/>
  <c r="L13391" i="8"/>
  <c r="L13392" i="8"/>
  <c r="L13393" i="8"/>
  <c r="L13394" i="8"/>
  <c r="L13395" i="8"/>
  <c r="L13396" i="8"/>
  <c r="L13397" i="8"/>
  <c r="L13398" i="8"/>
  <c r="L13399" i="8"/>
  <c r="L13400" i="8"/>
  <c r="L13401" i="8"/>
  <c r="L13402" i="8"/>
  <c r="L13403" i="8"/>
  <c r="L13404" i="8"/>
  <c r="L13405" i="8"/>
  <c r="L13406" i="8"/>
  <c r="L13407" i="8"/>
  <c r="L13408" i="8"/>
  <c r="L13409" i="8"/>
  <c r="L13410" i="8"/>
  <c r="L13411" i="8"/>
  <c r="L13412" i="8"/>
  <c r="L13413" i="8"/>
  <c r="L13414" i="8"/>
  <c r="L13415" i="8"/>
  <c r="L13416" i="8"/>
  <c r="L13417" i="8"/>
  <c r="L13418" i="8"/>
  <c r="L13419" i="8"/>
  <c r="L13420" i="8"/>
  <c r="L13421" i="8"/>
  <c r="L13422" i="8"/>
  <c r="L13423" i="8"/>
  <c r="L13424" i="8"/>
  <c r="L13425" i="8"/>
  <c r="L13426" i="8"/>
  <c r="L13427" i="8"/>
  <c r="L13428" i="8"/>
  <c r="L13429" i="8"/>
  <c r="L13430" i="8"/>
  <c r="L13431" i="8"/>
  <c r="L13432" i="8"/>
  <c r="L13433" i="8"/>
  <c r="L13434" i="8"/>
  <c r="L13435" i="8"/>
  <c r="L13436" i="8"/>
  <c r="L13437" i="8"/>
  <c r="L13438" i="8"/>
  <c r="L13439" i="8"/>
  <c r="L13440" i="8"/>
  <c r="L13441" i="8"/>
  <c r="L13442" i="8"/>
  <c r="L13443" i="8"/>
  <c r="L13444" i="8"/>
  <c r="L13445" i="8"/>
  <c r="L13446" i="8"/>
  <c r="L13447" i="8"/>
  <c r="L13448" i="8"/>
  <c r="L13449" i="8"/>
  <c r="L13450" i="8"/>
  <c r="L13451" i="8"/>
  <c r="L13452" i="8"/>
  <c r="L13453" i="8"/>
  <c r="L13454" i="8"/>
  <c r="L13455" i="8"/>
  <c r="L13456" i="8"/>
  <c r="L13457" i="8"/>
  <c r="L13458" i="8"/>
  <c r="L13459" i="8"/>
  <c r="L13460" i="8"/>
  <c r="L13461" i="8"/>
  <c r="L13462" i="8"/>
  <c r="L13463" i="8"/>
  <c r="L13464" i="8"/>
  <c r="L13465" i="8"/>
  <c r="L13466" i="8"/>
  <c r="L13467" i="8"/>
  <c r="L13468" i="8"/>
  <c r="L13469" i="8"/>
  <c r="L13470" i="8"/>
  <c r="L13471" i="8"/>
  <c r="L13472" i="8"/>
  <c r="L13473" i="8"/>
  <c r="L13474" i="8"/>
  <c r="L13475" i="8"/>
  <c r="L13476" i="8"/>
  <c r="L13477" i="8"/>
  <c r="L13478" i="8"/>
  <c r="L13479" i="8"/>
  <c r="L13480" i="8"/>
  <c r="L13481" i="8"/>
  <c r="L13482" i="8"/>
  <c r="L13483" i="8"/>
  <c r="L13484" i="8"/>
  <c r="L13485" i="8"/>
  <c r="L13486" i="8"/>
  <c r="L13487" i="8"/>
  <c r="L13488" i="8"/>
  <c r="L13489" i="8"/>
  <c r="L13490" i="8"/>
  <c r="L13491" i="8"/>
  <c r="L13492" i="8"/>
  <c r="L13493" i="8"/>
  <c r="L13494" i="8"/>
  <c r="L13495" i="8"/>
  <c r="L13496" i="8"/>
  <c r="L13497" i="8"/>
  <c r="L13498" i="8"/>
  <c r="L13499" i="8"/>
  <c r="L13500" i="8"/>
  <c r="L13501" i="8"/>
  <c r="L13502" i="8"/>
  <c r="L13503" i="8"/>
  <c r="L13504" i="8"/>
  <c r="L13505" i="8"/>
  <c r="L13506" i="8"/>
  <c r="L13507" i="8"/>
  <c r="L13508" i="8"/>
  <c r="L13509" i="8"/>
  <c r="L13510" i="8"/>
  <c r="L13511" i="8"/>
  <c r="L13512" i="8"/>
  <c r="L13513" i="8"/>
  <c r="L13514" i="8"/>
  <c r="L13515" i="8"/>
  <c r="L13516" i="8"/>
  <c r="L13517" i="8"/>
  <c r="L13518" i="8"/>
  <c r="L13519" i="8"/>
  <c r="L13520" i="8"/>
  <c r="L13521" i="8"/>
  <c r="L13522" i="8"/>
  <c r="L13523" i="8"/>
  <c r="L13524" i="8"/>
  <c r="L13525" i="8"/>
  <c r="L13526" i="8"/>
  <c r="L13527" i="8"/>
  <c r="L13528" i="8"/>
  <c r="L13529" i="8"/>
  <c r="L13530" i="8"/>
  <c r="L13531" i="8"/>
  <c r="L13532" i="8"/>
  <c r="L13533" i="8"/>
  <c r="L13534" i="8"/>
  <c r="L13535" i="8"/>
  <c r="L13536" i="8"/>
  <c r="L13537" i="8"/>
  <c r="L13538" i="8"/>
  <c r="L13539" i="8"/>
  <c r="L13540" i="8"/>
  <c r="L13541" i="8"/>
  <c r="L13542" i="8"/>
  <c r="L13543" i="8"/>
  <c r="L13544" i="8"/>
  <c r="L13545" i="8"/>
  <c r="L13546" i="8"/>
  <c r="L13547" i="8"/>
  <c r="L13548" i="8"/>
  <c r="L13549" i="8"/>
  <c r="L13550" i="8"/>
  <c r="L13551" i="8"/>
  <c r="L13552" i="8"/>
  <c r="L13553" i="8"/>
  <c r="L13554" i="8"/>
  <c r="L13555" i="8"/>
  <c r="L13556" i="8"/>
  <c r="L13557" i="8"/>
  <c r="L13558" i="8"/>
  <c r="L13559" i="8"/>
  <c r="L13560" i="8"/>
  <c r="L13561" i="8"/>
  <c r="L13562" i="8"/>
  <c r="L13563" i="8"/>
  <c r="L13564" i="8"/>
  <c r="L13565" i="8"/>
  <c r="L13566" i="8"/>
  <c r="L13567" i="8"/>
  <c r="L13568" i="8"/>
  <c r="L13569" i="8"/>
  <c r="L13570" i="8"/>
  <c r="L13571" i="8"/>
  <c r="L13572" i="8"/>
  <c r="L13573" i="8"/>
  <c r="L13574" i="8"/>
  <c r="L13575" i="8"/>
  <c r="L13576" i="8"/>
  <c r="L13577" i="8"/>
  <c r="L13578" i="8"/>
  <c r="L13579" i="8"/>
  <c r="L13580" i="8"/>
  <c r="L13581" i="8"/>
  <c r="L13582" i="8"/>
  <c r="L13583" i="8"/>
  <c r="L13584" i="8"/>
  <c r="L13585" i="8"/>
  <c r="L13586" i="8"/>
  <c r="L13587" i="8"/>
  <c r="L13588" i="8"/>
  <c r="L13589" i="8"/>
  <c r="L13590" i="8"/>
  <c r="L13591" i="8"/>
  <c r="L13592" i="8"/>
  <c r="L13593" i="8"/>
  <c r="L13594" i="8"/>
  <c r="L13595" i="8"/>
  <c r="L13596" i="8"/>
  <c r="L13597" i="8"/>
  <c r="L13598" i="8"/>
  <c r="L13599" i="8"/>
  <c r="L13600" i="8"/>
  <c r="L13601" i="8"/>
  <c r="L13602" i="8"/>
  <c r="L13603" i="8"/>
  <c r="L13604" i="8"/>
  <c r="L13605" i="8"/>
  <c r="L13606" i="8"/>
  <c r="L13607" i="8"/>
  <c r="L13608" i="8"/>
  <c r="L13609" i="8"/>
  <c r="L13610" i="8"/>
  <c r="L13611" i="8"/>
  <c r="L13612" i="8"/>
  <c r="L13613" i="8"/>
  <c r="L13614" i="8"/>
  <c r="L13615" i="8"/>
  <c r="L13616" i="8"/>
  <c r="L13617" i="8"/>
  <c r="L13618" i="8"/>
  <c r="L13619" i="8"/>
  <c r="L13620" i="8"/>
  <c r="L13621" i="8"/>
  <c r="L13622" i="8"/>
  <c r="L13623" i="8"/>
  <c r="L13624" i="8"/>
  <c r="L13625" i="8"/>
  <c r="L13626" i="8"/>
  <c r="L13627" i="8"/>
  <c r="L13628" i="8"/>
  <c r="L13629" i="8"/>
  <c r="L13630" i="8"/>
  <c r="L13631" i="8"/>
  <c r="L13632" i="8"/>
  <c r="L13633" i="8"/>
  <c r="L13634" i="8"/>
  <c r="L13635" i="8"/>
  <c r="L13636" i="8"/>
  <c r="L13637" i="8"/>
  <c r="L13638" i="8"/>
  <c r="L13639" i="8"/>
  <c r="L13640" i="8"/>
  <c r="L13641" i="8"/>
  <c r="L13642" i="8"/>
  <c r="L13643" i="8"/>
  <c r="L13644" i="8"/>
  <c r="L13645" i="8"/>
  <c r="L13646" i="8"/>
  <c r="L13647" i="8"/>
  <c r="L13648" i="8"/>
  <c r="L13649" i="8"/>
  <c r="L13650" i="8"/>
  <c r="L13651" i="8"/>
  <c r="L13652" i="8"/>
  <c r="L13653" i="8"/>
  <c r="L13654" i="8"/>
  <c r="L13655" i="8"/>
  <c r="L13656" i="8"/>
  <c r="L13657" i="8"/>
  <c r="L13658" i="8"/>
  <c r="L13659" i="8"/>
  <c r="L13660" i="8"/>
  <c r="L13661" i="8"/>
  <c r="L13662" i="8"/>
  <c r="L13663" i="8"/>
  <c r="L13664" i="8"/>
  <c r="L13665" i="8"/>
  <c r="L13666" i="8"/>
  <c r="L13667" i="8"/>
  <c r="L13668" i="8"/>
  <c r="L13669" i="8"/>
  <c r="L13670" i="8"/>
  <c r="L13671" i="8"/>
  <c r="L13672" i="8"/>
  <c r="L13673" i="8"/>
  <c r="L13674" i="8"/>
  <c r="L13675" i="8"/>
  <c r="L13676" i="8"/>
  <c r="L13677" i="8"/>
  <c r="L13678" i="8"/>
  <c r="L13679" i="8"/>
  <c r="L13680" i="8"/>
  <c r="L13681" i="8"/>
  <c r="L13682" i="8"/>
  <c r="L13683" i="8"/>
  <c r="L13684" i="8"/>
  <c r="L13685" i="8"/>
  <c r="L13686" i="8"/>
  <c r="L13687" i="8"/>
  <c r="L13688" i="8"/>
  <c r="L13689" i="8"/>
  <c r="L13690" i="8"/>
  <c r="L13691" i="8"/>
  <c r="L13692" i="8"/>
  <c r="L13693" i="8"/>
  <c r="L13694" i="8"/>
  <c r="L13695" i="8"/>
  <c r="L13696" i="8"/>
  <c r="L13697" i="8"/>
  <c r="L13698" i="8"/>
  <c r="L13699" i="8"/>
  <c r="L13700" i="8"/>
  <c r="L13701" i="8"/>
  <c r="L13702" i="8"/>
  <c r="L13703" i="8"/>
  <c r="L13704" i="8"/>
  <c r="L13705" i="8"/>
  <c r="L13706" i="8"/>
  <c r="L13707" i="8"/>
  <c r="L13708" i="8"/>
  <c r="L13709" i="8"/>
  <c r="L13710" i="8"/>
  <c r="L13711" i="8"/>
  <c r="L13712" i="8"/>
  <c r="L13713" i="8"/>
  <c r="L13714" i="8"/>
  <c r="L13715" i="8"/>
  <c r="L13716" i="8"/>
  <c r="L13717" i="8"/>
  <c r="L13718" i="8"/>
  <c r="L13719" i="8"/>
  <c r="L13720" i="8"/>
  <c r="L13721" i="8"/>
  <c r="L13722" i="8"/>
  <c r="L13723" i="8"/>
  <c r="L13724" i="8"/>
  <c r="L13725" i="8"/>
  <c r="L13726" i="8"/>
  <c r="L13727" i="8"/>
  <c r="L13728" i="8"/>
  <c r="L13729" i="8"/>
  <c r="L13730" i="8"/>
  <c r="L13731" i="8"/>
  <c r="L13732" i="8"/>
  <c r="L13733" i="8"/>
  <c r="L13734" i="8"/>
  <c r="L13735" i="8"/>
  <c r="L13736" i="8"/>
  <c r="L13737" i="8"/>
  <c r="L13738" i="8"/>
  <c r="L13739" i="8"/>
  <c r="L13740" i="8"/>
  <c r="L13741" i="8"/>
  <c r="L13742" i="8"/>
  <c r="L13743" i="8"/>
  <c r="L13744" i="8"/>
  <c r="L13745" i="8"/>
  <c r="L13746" i="8"/>
  <c r="L13747" i="8"/>
  <c r="L13748" i="8"/>
  <c r="L13749" i="8"/>
  <c r="L13750" i="8"/>
  <c r="L13751" i="8"/>
  <c r="L13752" i="8"/>
  <c r="L13753" i="8"/>
  <c r="L13754" i="8"/>
  <c r="L13755" i="8"/>
  <c r="L13756" i="8"/>
  <c r="L13757" i="8"/>
  <c r="L13758" i="8"/>
  <c r="L13759" i="8"/>
  <c r="L13760" i="8"/>
  <c r="L13761" i="8"/>
  <c r="L13762" i="8"/>
  <c r="L13763" i="8"/>
  <c r="L13764" i="8"/>
  <c r="L13765" i="8"/>
  <c r="L13766" i="8"/>
  <c r="L13767" i="8"/>
  <c r="L13768" i="8"/>
  <c r="L13769" i="8"/>
  <c r="L13770" i="8"/>
  <c r="L13771" i="8"/>
  <c r="L13772" i="8"/>
  <c r="L13773" i="8"/>
  <c r="L13774" i="8"/>
  <c r="L13775" i="8"/>
  <c r="L13776" i="8"/>
  <c r="L13777" i="8"/>
  <c r="L13778" i="8"/>
  <c r="L13779" i="8"/>
  <c r="L13780" i="8"/>
  <c r="L13781" i="8"/>
  <c r="L13782" i="8"/>
  <c r="L13783" i="8"/>
  <c r="L13784" i="8"/>
  <c r="L13785" i="8"/>
  <c r="L13786" i="8"/>
  <c r="L13787" i="8"/>
  <c r="L13788" i="8"/>
  <c r="L13789" i="8"/>
  <c r="L13790" i="8"/>
  <c r="L13791" i="8"/>
  <c r="L13792" i="8"/>
  <c r="L13793" i="8"/>
  <c r="L13794" i="8"/>
  <c r="L13795" i="8"/>
  <c r="L13796" i="8"/>
  <c r="L13797" i="8"/>
  <c r="L13798" i="8"/>
  <c r="L13799" i="8"/>
  <c r="L13800" i="8"/>
  <c r="L13801" i="8"/>
  <c r="L13802" i="8"/>
  <c r="L13803" i="8"/>
  <c r="L13804" i="8"/>
  <c r="L13805" i="8"/>
  <c r="L13806" i="8"/>
  <c r="L13807" i="8"/>
  <c r="L13808" i="8"/>
  <c r="L13809" i="8"/>
  <c r="L13810" i="8"/>
  <c r="L13811" i="8"/>
  <c r="L13812" i="8"/>
  <c r="L13813" i="8"/>
  <c r="L13814" i="8"/>
  <c r="L13815" i="8"/>
  <c r="L13816" i="8"/>
  <c r="L13817" i="8"/>
  <c r="L13818" i="8"/>
  <c r="L13819" i="8"/>
  <c r="L13820" i="8"/>
  <c r="L13821" i="8"/>
  <c r="L13822" i="8"/>
  <c r="L13823" i="8"/>
  <c r="L13824" i="8"/>
  <c r="L13825" i="8"/>
  <c r="L13826" i="8"/>
  <c r="L13827" i="8"/>
  <c r="L13828" i="8"/>
  <c r="L13829" i="8"/>
  <c r="L13830" i="8"/>
  <c r="L13831" i="8"/>
  <c r="L13832" i="8"/>
  <c r="L13833" i="8"/>
  <c r="L13834" i="8"/>
  <c r="L13835" i="8"/>
  <c r="L13836" i="8"/>
  <c r="L13837" i="8"/>
  <c r="L13838" i="8"/>
  <c r="L13839" i="8"/>
  <c r="L13840" i="8"/>
  <c r="L13841" i="8"/>
  <c r="L13842" i="8"/>
  <c r="L13843" i="8"/>
  <c r="L13844" i="8"/>
  <c r="L13845" i="8"/>
  <c r="L13846" i="8"/>
  <c r="L13847" i="8"/>
  <c r="L13848" i="8"/>
  <c r="L13849" i="8"/>
  <c r="L13850" i="8"/>
  <c r="L13851" i="8"/>
  <c r="L13852" i="8"/>
  <c r="L13853" i="8"/>
  <c r="L13854" i="8"/>
  <c r="L13855" i="8"/>
  <c r="L13856" i="8"/>
  <c r="L13857" i="8"/>
  <c r="L13858" i="8"/>
  <c r="L13859" i="8"/>
  <c r="L13860" i="8"/>
  <c r="L13861" i="8"/>
  <c r="L13862" i="8"/>
  <c r="L13863" i="8"/>
  <c r="L13864" i="8"/>
  <c r="L13865" i="8"/>
  <c r="L13866" i="8"/>
  <c r="L13867" i="8"/>
  <c r="L13868" i="8"/>
  <c r="L13869" i="8"/>
  <c r="L13870" i="8"/>
  <c r="L13871" i="8"/>
  <c r="L13872" i="8"/>
  <c r="L13873" i="8"/>
  <c r="L13874" i="8"/>
  <c r="L13875" i="8"/>
  <c r="L13876" i="8"/>
  <c r="L13877" i="8"/>
  <c r="L13878" i="8"/>
  <c r="L13879" i="8"/>
  <c r="L13880" i="8"/>
  <c r="L13881" i="8"/>
  <c r="L13882" i="8"/>
  <c r="L13883" i="8"/>
  <c r="L13884" i="8"/>
  <c r="L13885" i="8"/>
  <c r="L13886" i="8"/>
  <c r="L13887" i="8"/>
  <c r="L13888" i="8"/>
  <c r="L13889" i="8"/>
  <c r="L13890" i="8"/>
  <c r="L13891" i="8"/>
  <c r="L13892" i="8"/>
  <c r="L13893" i="8"/>
  <c r="L13894" i="8"/>
  <c r="L13895" i="8"/>
  <c r="L13896" i="8"/>
  <c r="L13897" i="8"/>
  <c r="L13898" i="8"/>
  <c r="L13899" i="8"/>
  <c r="L13900" i="8"/>
  <c r="L13901" i="8"/>
  <c r="L13902" i="8"/>
  <c r="L13903" i="8"/>
  <c r="L13904" i="8"/>
  <c r="L13905" i="8"/>
  <c r="L13906" i="8"/>
  <c r="L13907" i="8"/>
  <c r="L13908" i="8"/>
  <c r="L13909" i="8"/>
  <c r="L13910" i="8"/>
  <c r="L13911" i="8"/>
  <c r="L13912" i="8"/>
  <c r="L13913" i="8"/>
  <c r="L13914" i="8"/>
  <c r="L13915" i="8"/>
  <c r="L13916" i="8"/>
  <c r="L13917" i="8"/>
  <c r="L13918" i="8"/>
  <c r="L13919" i="8"/>
  <c r="L13920" i="8"/>
  <c r="L13921" i="8"/>
  <c r="L13922" i="8"/>
  <c r="L13923" i="8"/>
  <c r="L13924" i="8"/>
  <c r="L13925" i="8"/>
  <c r="L13926" i="8"/>
  <c r="L13927" i="8"/>
  <c r="L13928" i="8"/>
  <c r="L13929" i="8"/>
  <c r="L13930" i="8"/>
  <c r="L13931" i="8"/>
  <c r="L13932" i="8"/>
  <c r="L13933" i="8"/>
  <c r="L13934" i="8"/>
  <c r="L13935" i="8"/>
  <c r="L13936" i="8"/>
  <c r="L13937" i="8"/>
  <c r="L13938" i="8"/>
  <c r="L13939" i="8"/>
  <c r="L13940" i="8"/>
  <c r="L13941" i="8"/>
  <c r="L13942" i="8"/>
  <c r="L13943" i="8"/>
  <c r="L13944" i="8"/>
  <c r="L13945" i="8"/>
  <c r="L13946" i="8"/>
  <c r="L13947" i="8"/>
  <c r="L13948" i="8"/>
  <c r="L13949" i="8"/>
  <c r="L13950" i="8"/>
  <c r="L13951" i="8"/>
  <c r="L13952" i="8"/>
  <c r="L13953" i="8"/>
  <c r="L13954" i="8"/>
  <c r="L13955" i="8"/>
  <c r="L13956" i="8"/>
  <c r="L13957" i="8"/>
  <c r="L13958" i="8"/>
  <c r="L13959" i="8"/>
  <c r="L13960" i="8"/>
  <c r="L13961" i="8"/>
  <c r="L13962" i="8"/>
  <c r="L13963" i="8"/>
  <c r="L13964" i="8"/>
  <c r="L13965" i="8"/>
  <c r="L13966" i="8"/>
  <c r="L13967" i="8"/>
  <c r="L13968" i="8"/>
  <c r="L13969" i="8"/>
  <c r="L13970" i="8"/>
  <c r="L13971" i="8"/>
  <c r="L13972" i="8"/>
  <c r="L13973" i="8"/>
  <c r="L13974" i="8"/>
  <c r="L13975" i="8"/>
  <c r="L13976" i="8"/>
  <c r="L13977" i="8"/>
  <c r="L13978" i="8"/>
  <c r="L13979" i="8"/>
  <c r="L13980" i="8"/>
  <c r="L13981" i="8"/>
  <c r="L13982" i="8"/>
  <c r="L13983" i="8"/>
  <c r="L13984" i="8"/>
  <c r="L13985" i="8"/>
  <c r="L13986" i="8"/>
  <c r="L13987" i="8"/>
  <c r="L13988" i="8"/>
  <c r="L13989" i="8"/>
  <c r="L13990" i="8"/>
  <c r="L13991" i="8"/>
  <c r="L13992" i="8"/>
  <c r="L13993" i="8"/>
  <c r="L13994" i="8"/>
  <c r="L13995" i="8"/>
  <c r="L13996" i="8"/>
  <c r="L13997" i="8"/>
  <c r="L13998" i="8"/>
  <c r="L13999" i="8"/>
  <c r="L14000" i="8"/>
  <c r="L14001" i="8"/>
  <c r="L14002" i="8"/>
  <c r="L14003" i="8"/>
  <c r="L14004" i="8"/>
  <c r="L14005" i="8"/>
  <c r="L14006" i="8"/>
  <c r="L14007" i="8"/>
  <c r="L14008" i="8"/>
  <c r="L14009" i="8"/>
  <c r="L14010" i="8"/>
  <c r="L14011" i="8"/>
  <c r="L14012" i="8"/>
  <c r="L14013" i="8"/>
  <c r="L14014" i="8"/>
  <c r="L14015" i="8"/>
  <c r="L14016" i="8"/>
  <c r="L14017" i="8"/>
  <c r="L14018" i="8"/>
  <c r="L14019" i="8"/>
  <c r="L14020" i="8"/>
  <c r="L14021" i="8"/>
  <c r="L14022" i="8"/>
  <c r="L14023" i="8"/>
  <c r="L14024" i="8"/>
  <c r="L14025" i="8"/>
  <c r="L14026" i="8"/>
  <c r="L14027" i="8"/>
  <c r="L14028" i="8"/>
  <c r="L14029" i="8"/>
  <c r="L14030" i="8"/>
  <c r="L14031" i="8"/>
  <c r="L14032" i="8"/>
  <c r="L14033" i="8"/>
  <c r="L14034" i="8"/>
  <c r="L14035" i="8"/>
  <c r="L14036" i="8"/>
  <c r="L14037" i="8"/>
  <c r="L14038" i="8"/>
  <c r="L14039" i="8"/>
  <c r="L14040" i="8"/>
  <c r="L14041" i="8"/>
  <c r="L14042" i="8"/>
  <c r="L14043" i="8"/>
  <c r="L14044" i="8"/>
  <c r="L14045" i="8"/>
  <c r="L14046" i="8"/>
  <c r="L14047" i="8"/>
  <c r="L14048" i="8"/>
  <c r="L14049" i="8"/>
  <c r="L14050" i="8"/>
  <c r="L14051" i="8"/>
  <c r="L14052" i="8"/>
  <c r="L14053" i="8"/>
  <c r="L14054" i="8"/>
  <c r="L14055" i="8"/>
  <c r="L14056" i="8"/>
  <c r="L14057" i="8"/>
  <c r="L14058" i="8"/>
  <c r="L14059" i="8"/>
  <c r="L14060" i="8"/>
  <c r="L14061" i="8"/>
  <c r="L14062" i="8"/>
  <c r="L14063" i="8"/>
  <c r="L14064" i="8"/>
  <c r="L14065" i="8"/>
  <c r="L14066" i="8"/>
  <c r="L14067" i="8"/>
  <c r="L14068" i="8"/>
  <c r="L14069" i="8"/>
  <c r="L14070" i="8"/>
  <c r="L14071" i="8"/>
  <c r="L14072" i="8"/>
  <c r="L14073" i="8"/>
  <c r="L14074" i="8"/>
  <c r="L14075" i="8"/>
  <c r="L14076" i="8"/>
  <c r="L14077" i="8"/>
  <c r="L14078" i="8"/>
  <c r="L14079" i="8"/>
  <c r="L14080" i="8"/>
  <c r="L14081" i="8"/>
  <c r="L14082" i="8"/>
  <c r="L14083" i="8"/>
  <c r="L14084" i="8"/>
  <c r="L14085" i="8"/>
  <c r="L14086" i="8"/>
  <c r="L14087" i="8"/>
  <c r="L14088" i="8"/>
  <c r="L14089" i="8"/>
  <c r="L14090" i="8"/>
  <c r="L14091" i="8"/>
  <c r="L14092" i="8"/>
  <c r="L14093" i="8"/>
  <c r="L14094" i="8"/>
  <c r="L14095" i="8"/>
  <c r="L14096" i="8"/>
  <c r="L14097" i="8"/>
  <c r="L14098" i="8"/>
  <c r="L14099" i="8"/>
  <c r="L14100" i="8"/>
  <c r="L14101" i="8"/>
  <c r="L14102" i="8"/>
  <c r="L14103" i="8"/>
  <c r="L14104" i="8"/>
  <c r="L14105" i="8"/>
  <c r="L14106" i="8"/>
  <c r="L14107" i="8"/>
  <c r="L14108" i="8"/>
  <c r="L14109" i="8"/>
  <c r="L14110" i="8"/>
  <c r="L14111" i="8"/>
  <c r="L14112" i="8"/>
  <c r="L14113" i="8"/>
  <c r="L14114" i="8"/>
  <c r="L14115" i="8"/>
  <c r="L14116" i="8"/>
  <c r="L14117" i="8"/>
  <c r="L14118" i="8"/>
  <c r="L14119" i="8"/>
  <c r="L14120" i="8"/>
  <c r="L14121" i="8"/>
  <c r="L14122" i="8"/>
  <c r="L14123" i="8"/>
  <c r="L14124" i="8"/>
  <c r="L14125" i="8"/>
  <c r="L14126" i="8"/>
  <c r="L14127" i="8"/>
  <c r="L14128" i="8"/>
  <c r="L14129" i="8"/>
  <c r="L14130" i="8"/>
  <c r="L14131" i="8"/>
  <c r="L14132" i="8"/>
  <c r="L14133" i="8"/>
  <c r="L14134" i="8"/>
  <c r="L14135" i="8"/>
  <c r="L14136" i="8"/>
  <c r="L14137" i="8"/>
  <c r="L14138" i="8"/>
  <c r="L14139" i="8"/>
  <c r="L14140" i="8"/>
  <c r="L14141" i="8"/>
  <c r="L14142" i="8"/>
  <c r="L14143" i="8"/>
  <c r="L14144" i="8"/>
  <c r="L14145" i="8"/>
  <c r="L14146" i="8"/>
  <c r="L14147" i="8"/>
  <c r="L14148" i="8"/>
  <c r="L14149" i="8"/>
  <c r="L14150" i="8"/>
  <c r="L14151" i="8"/>
  <c r="L14152" i="8"/>
  <c r="L14153" i="8"/>
  <c r="L14154" i="8"/>
  <c r="L14155" i="8"/>
  <c r="L14156" i="8"/>
  <c r="L14157" i="8"/>
  <c r="L14158" i="8"/>
  <c r="L14159" i="8"/>
  <c r="L14160" i="8"/>
  <c r="L14161" i="8"/>
  <c r="L14162" i="8"/>
  <c r="L14163" i="8"/>
  <c r="L14164" i="8"/>
  <c r="L14165" i="8"/>
  <c r="L14166" i="8"/>
  <c r="L14167" i="8"/>
  <c r="L14168" i="8"/>
  <c r="L14169" i="8"/>
  <c r="L14170" i="8"/>
  <c r="L14171" i="8"/>
  <c r="L14172" i="8"/>
  <c r="L14173" i="8"/>
  <c r="L14174" i="8"/>
  <c r="L14175" i="8"/>
  <c r="L14176" i="8"/>
  <c r="L14177" i="8"/>
  <c r="L14178" i="8"/>
  <c r="L14179" i="8"/>
  <c r="L14180" i="8"/>
  <c r="L14181" i="8"/>
  <c r="L14182" i="8"/>
  <c r="L14183" i="8"/>
  <c r="L14184" i="8"/>
  <c r="L14185" i="8"/>
  <c r="L14186" i="8"/>
  <c r="L14187" i="8"/>
  <c r="L14188" i="8"/>
  <c r="L14189" i="8"/>
  <c r="L14190" i="8"/>
  <c r="L14191" i="8"/>
  <c r="L14192" i="8"/>
  <c r="L14193" i="8"/>
  <c r="L14194" i="8"/>
  <c r="L14195" i="8"/>
  <c r="L14196" i="8"/>
  <c r="L14197" i="8"/>
  <c r="L14198" i="8"/>
  <c r="L14199" i="8"/>
  <c r="L14200" i="8"/>
  <c r="L14201" i="8"/>
  <c r="L14202" i="8"/>
  <c r="L14203" i="8"/>
  <c r="L14204" i="8"/>
  <c r="L14205" i="8"/>
  <c r="L14206" i="8"/>
  <c r="L14207" i="8"/>
  <c r="L14208" i="8"/>
  <c r="L14209" i="8"/>
  <c r="L14210" i="8"/>
  <c r="L14211" i="8"/>
  <c r="L14212" i="8"/>
  <c r="L14213" i="8"/>
  <c r="L14214" i="8"/>
  <c r="L14215" i="8"/>
  <c r="L14216" i="8"/>
  <c r="L14217" i="8"/>
  <c r="L14218" i="8"/>
  <c r="L14219" i="8"/>
  <c r="L14220" i="8"/>
  <c r="L14221" i="8"/>
  <c r="L14222" i="8"/>
  <c r="L14223" i="8"/>
  <c r="L14224" i="8"/>
  <c r="L14225" i="8"/>
  <c r="L14226" i="8"/>
  <c r="L14227" i="8"/>
  <c r="L14228" i="8"/>
  <c r="L14229" i="8"/>
  <c r="L14230" i="8"/>
  <c r="L14231" i="8"/>
  <c r="L14232" i="8"/>
  <c r="L14233" i="8"/>
  <c r="L14234" i="8"/>
  <c r="L14235" i="8"/>
  <c r="L14236" i="8"/>
  <c r="L14237" i="8"/>
  <c r="L14238" i="8"/>
  <c r="L14239" i="8"/>
  <c r="L14240" i="8"/>
  <c r="L14241" i="8"/>
  <c r="L14242" i="8"/>
  <c r="L14243" i="8"/>
  <c r="L14244" i="8"/>
  <c r="L14245" i="8"/>
  <c r="L14246" i="8"/>
  <c r="L14247" i="8"/>
  <c r="L14248" i="8"/>
  <c r="L14249" i="8"/>
  <c r="L14250" i="8"/>
  <c r="L14251" i="8"/>
  <c r="L14252" i="8"/>
  <c r="L14253" i="8"/>
  <c r="L14254" i="8"/>
  <c r="L14255" i="8"/>
  <c r="L14256" i="8"/>
  <c r="L14257" i="8"/>
  <c r="L14258" i="8"/>
  <c r="L14259" i="8"/>
  <c r="L14260" i="8"/>
  <c r="L14261" i="8"/>
  <c r="L14262" i="8"/>
  <c r="L14263" i="8"/>
  <c r="L14264" i="8"/>
  <c r="L14265" i="8"/>
  <c r="L14266" i="8"/>
  <c r="L14267" i="8"/>
  <c r="L14268" i="8"/>
  <c r="L14269" i="8"/>
  <c r="L14270" i="8"/>
  <c r="L14271" i="8"/>
  <c r="L14272" i="8"/>
  <c r="L14273" i="8"/>
  <c r="L14274" i="8"/>
  <c r="L14275" i="8"/>
  <c r="L14276" i="8"/>
  <c r="L14277" i="8"/>
  <c r="L14278" i="8"/>
  <c r="L14279" i="8"/>
  <c r="L14280" i="8"/>
  <c r="L14281" i="8"/>
  <c r="L14282" i="8"/>
  <c r="L14283" i="8"/>
  <c r="L14284" i="8"/>
  <c r="L14285" i="8"/>
  <c r="L14286" i="8"/>
  <c r="L14287" i="8"/>
  <c r="L14288" i="8"/>
  <c r="L14289" i="8"/>
  <c r="L14290" i="8"/>
  <c r="L14291" i="8"/>
  <c r="L14292" i="8"/>
  <c r="L14293" i="8"/>
  <c r="L14294" i="8"/>
  <c r="L14295" i="8"/>
  <c r="L14296" i="8"/>
  <c r="L14297" i="8"/>
  <c r="L14298" i="8"/>
  <c r="L14299" i="8"/>
  <c r="L14300" i="8"/>
  <c r="L14301" i="8"/>
  <c r="L14302" i="8"/>
  <c r="L14303" i="8"/>
  <c r="L14304" i="8"/>
  <c r="L14305" i="8"/>
  <c r="L14306" i="8"/>
  <c r="L14307" i="8"/>
  <c r="L14308" i="8"/>
  <c r="L14309" i="8"/>
  <c r="L14310" i="8"/>
  <c r="L14311" i="8"/>
  <c r="L14312" i="8"/>
  <c r="L14313" i="8"/>
  <c r="L14314" i="8"/>
  <c r="L14315" i="8"/>
  <c r="L14316" i="8"/>
  <c r="L14317" i="8"/>
  <c r="L14318" i="8"/>
  <c r="L14319" i="8"/>
  <c r="L14320" i="8"/>
  <c r="L14321" i="8"/>
  <c r="L14322" i="8"/>
  <c r="L14323" i="8"/>
  <c r="L14324" i="8"/>
  <c r="L14325" i="8"/>
  <c r="L14326" i="8"/>
  <c r="L14327" i="8"/>
  <c r="L14328" i="8"/>
  <c r="L14329" i="8"/>
  <c r="L14330" i="8"/>
  <c r="L14331" i="8"/>
  <c r="L14332" i="8"/>
  <c r="L14333" i="8"/>
  <c r="L14334" i="8"/>
  <c r="L14335" i="8"/>
  <c r="L14336" i="8"/>
  <c r="L14337" i="8"/>
  <c r="L14338" i="8"/>
  <c r="L14339" i="8"/>
  <c r="L14340" i="8"/>
  <c r="L14341" i="8"/>
  <c r="L14342" i="8"/>
  <c r="L14343" i="8"/>
  <c r="L14344" i="8"/>
  <c r="L14345" i="8"/>
  <c r="L14346" i="8"/>
  <c r="L14347" i="8"/>
  <c r="L14348" i="8"/>
  <c r="L14349" i="8"/>
  <c r="L14350" i="8"/>
  <c r="L14351" i="8"/>
  <c r="L14352" i="8"/>
  <c r="L14353" i="8"/>
  <c r="L14354" i="8"/>
  <c r="L14355" i="8"/>
  <c r="L14356" i="8"/>
  <c r="L14357" i="8"/>
  <c r="L14358" i="8"/>
  <c r="L14359" i="8"/>
  <c r="L14360" i="8"/>
  <c r="L14361" i="8"/>
  <c r="L14362" i="8"/>
  <c r="L14363" i="8"/>
  <c r="L14364" i="8"/>
  <c r="L14365" i="8"/>
  <c r="L14366" i="8"/>
  <c r="L14367" i="8"/>
  <c r="L14368" i="8"/>
  <c r="L14369" i="8"/>
  <c r="L14370" i="8"/>
  <c r="L14371" i="8"/>
  <c r="L14372" i="8"/>
  <c r="L14373" i="8"/>
  <c r="L14374" i="8"/>
  <c r="L14375" i="8"/>
  <c r="L14376" i="8"/>
  <c r="L14377" i="8"/>
  <c r="L14378" i="8"/>
  <c r="L14379" i="8"/>
  <c r="L14380" i="8"/>
  <c r="L14381" i="8"/>
  <c r="L14382" i="8"/>
  <c r="L14383" i="8"/>
  <c r="L14384" i="8"/>
  <c r="L14385" i="8"/>
  <c r="L14386" i="8"/>
  <c r="L14387" i="8"/>
  <c r="L14388" i="8"/>
  <c r="L14389" i="8"/>
  <c r="L14390" i="8"/>
  <c r="L14391" i="8"/>
  <c r="L14392" i="8"/>
  <c r="L14393" i="8"/>
  <c r="L14394" i="8"/>
  <c r="L14395" i="8"/>
  <c r="L14396" i="8"/>
  <c r="L14397" i="8"/>
  <c r="L14398" i="8"/>
  <c r="L14399" i="8"/>
  <c r="L14400" i="8"/>
  <c r="L14401" i="8"/>
  <c r="L14402" i="8"/>
  <c r="L14403" i="8"/>
  <c r="L14404" i="8"/>
  <c r="L14405" i="8"/>
  <c r="L14406" i="8"/>
  <c r="L14407" i="8"/>
  <c r="L14408" i="8"/>
  <c r="L14409" i="8"/>
  <c r="L14410" i="8"/>
  <c r="L14411" i="8"/>
  <c r="L14412" i="8"/>
  <c r="L14413" i="8"/>
  <c r="L14414" i="8"/>
  <c r="L14415" i="8"/>
  <c r="L14416" i="8"/>
  <c r="L14417" i="8"/>
  <c r="L14418" i="8"/>
  <c r="L14419" i="8"/>
  <c r="L14420" i="8"/>
  <c r="L14421" i="8"/>
  <c r="L14422" i="8"/>
  <c r="L14423" i="8"/>
  <c r="L14424" i="8"/>
  <c r="L14425" i="8"/>
  <c r="L14426" i="8"/>
  <c r="L14427" i="8"/>
  <c r="L14428" i="8"/>
  <c r="L14429" i="8"/>
  <c r="L14430" i="8"/>
  <c r="L14431" i="8"/>
  <c r="L14432" i="8"/>
  <c r="L14433" i="8"/>
  <c r="L14434" i="8"/>
  <c r="L14435" i="8"/>
  <c r="L14436" i="8"/>
  <c r="L14437" i="8"/>
  <c r="L14438" i="8"/>
  <c r="L14439" i="8"/>
  <c r="L14440" i="8"/>
  <c r="L14441" i="8"/>
  <c r="L14442" i="8"/>
  <c r="L14443" i="8"/>
  <c r="L14444" i="8"/>
  <c r="L14445" i="8"/>
  <c r="L14446" i="8"/>
  <c r="L14447" i="8"/>
  <c r="L14448" i="8"/>
  <c r="L14449" i="8"/>
  <c r="L14450" i="8"/>
  <c r="L14451" i="8"/>
  <c r="L14452" i="8"/>
  <c r="L14453" i="8"/>
  <c r="L14454" i="8"/>
  <c r="L14455" i="8"/>
  <c r="L14456" i="8"/>
  <c r="L14457" i="8"/>
  <c r="L14458" i="8"/>
  <c r="L14459" i="8"/>
  <c r="L14460" i="8"/>
  <c r="L14461" i="8"/>
  <c r="L14462" i="8"/>
  <c r="L14463" i="8"/>
  <c r="L14464" i="8"/>
  <c r="L14465" i="8"/>
  <c r="L14466" i="8"/>
  <c r="L14467" i="8"/>
  <c r="L14468" i="8"/>
  <c r="L14469" i="8"/>
  <c r="L14470" i="8"/>
  <c r="L14471" i="8"/>
  <c r="L14472" i="8"/>
  <c r="L14473" i="8"/>
  <c r="L14474" i="8"/>
  <c r="L14475" i="8"/>
  <c r="L14476" i="8"/>
  <c r="L14477" i="8"/>
  <c r="L14478" i="8"/>
  <c r="L14479" i="8"/>
  <c r="L14480" i="8"/>
  <c r="L14481" i="8"/>
  <c r="L14482" i="8"/>
  <c r="L14483" i="8"/>
  <c r="L14484" i="8"/>
  <c r="L14485" i="8"/>
  <c r="L14486" i="8"/>
  <c r="L14487" i="8"/>
  <c r="L14488" i="8"/>
  <c r="L14489" i="8"/>
  <c r="L14490" i="8"/>
  <c r="L14491" i="8"/>
  <c r="L14492" i="8"/>
  <c r="L14493" i="8"/>
  <c r="L14494" i="8"/>
  <c r="L14495" i="8"/>
  <c r="L14496" i="8"/>
  <c r="L14497" i="8"/>
  <c r="L14498" i="8"/>
  <c r="L14499" i="8"/>
  <c r="L14500" i="8"/>
  <c r="L14501" i="8"/>
  <c r="L14502" i="8"/>
  <c r="L14503" i="8"/>
  <c r="L14504" i="8"/>
  <c r="L14505" i="8"/>
  <c r="L14506" i="8"/>
  <c r="L14507" i="8"/>
  <c r="L14508" i="8"/>
  <c r="L14509" i="8"/>
  <c r="L14510" i="8"/>
  <c r="L14511" i="8"/>
  <c r="L14512" i="8"/>
  <c r="L14513" i="8"/>
  <c r="L14514" i="8"/>
  <c r="L14515" i="8"/>
  <c r="L14516" i="8"/>
  <c r="L14517" i="8"/>
  <c r="L14518" i="8"/>
  <c r="L14519" i="8"/>
  <c r="L14520" i="8"/>
  <c r="L14521" i="8"/>
  <c r="L14522" i="8"/>
  <c r="L14523" i="8"/>
  <c r="L14524" i="8"/>
  <c r="L14525" i="8"/>
  <c r="L14526" i="8"/>
  <c r="L14527" i="8"/>
  <c r="L14528" i="8"/>
  <c r="L14529" i="8"/>
  <c r="L14530" i="8"/>
  <c r="L14531" i="8"/>
  <c r="L14532" i="8"/>
  <c r="L14533" i="8"/>
  <c r="L14534" i="8"/>
  <c r="L14535" i="8"/>
  <c r="L14536" i="8"/>
  <c r="L14537" i="8"/>
  <c r="L14538" i="8"/>
  <c r="L14539" i="8"/>
  <c r="L14540" i="8"/>
  <c r="L14541" i="8"/>
  <c r="L14542" i="8"/>
  <c r="L14543" i="8"/>
  <c r="L14544" i="8"/>
  <c r="L14545" i="8"/>
  <c r="L14546" i="8"/>
  <c r="L14547" i="8"/>
  <c r="L14548" i="8"/>
  <c r="L14549" i="8"/>
  <c r="L14550" i="8"/>
  <c r="L14551" i="8"/>
  <c r="L14552" i="8"/>
  <c r="L14553" i="8"/>
  <c r="L14554" i="8"/>
  <c r="L14555" i="8"/>
  <c r="L14556" i="8"/>
  <c r="L14557" i="8"/>
  <c r="L14558" i="8"/>
  <c r="L14559" i="8"/>
  <c r="L14560" i="8"/>
  <c r="L14561" i="8"/>
  <c r="L14562" i="8"/>
  <c r="L14563" i="8"/>
  <c r="L14564" i="8"/>
  <c r="L14565" i="8"/>
  <c r="L14566" i="8"/>
  <c r="L14567" i="8"/>
  <c r="L14568" i="8"/>
  <c r="L14569" i="8"/>
  <c r="L14570" i="8"/>
  <c r="L14571" i="8"/>
  <c r="L14572" i="8"/>
  <c r="L14573" i="8"/>
  <c r="L14574" i="8"/>
  <c r="L14575" i="8"/>
  <c r="L14576" i="8"/>
  <c r="L14577" i="8"/>
  <c r="L14578" i="8"/>
  <c r="L14579" i="8"/>
  <c r="L14580" i="8"/>
  <c r="L14581" i="8"/>
  <c r="L14582" i="8"/>
  <c r="L14583" i="8"/>
  <c r="L14584" i="8"/>
  <c r="L14585" i="8"/>
  <c r="L14586" i="8"/>
  <c r="L14587" i="8"/>
  <c r="L14588" i="8"/>
  <c r="L14589" i="8"/>
  <c r="L14590" i="8"/>
  <c r="L14591" i="8"/>
  <c r="L14592" i="8"/>
  <c r="L14593" i="8"/>
  <c r="L14594" i="8"/>
  <c r="L14595" i="8"/>
  <c r="L14596" i="8"/>
  <c r="L14597" i="8"/>
  <c r="L14598" i="8"/>
  <c r="L14599" i="8"/>
  <c r="L14600" i="8"/>
  <c r="L14601" i="8"/>
  <c r="L14602" i="8"/>
  <c r="L14603" i="8"/>
  <c r="L14604" i="8"/>
  <c r="L14605" i="8"/>
  <c r="L14606" i="8"/>
  <c r="L14607" i="8"/>
  <c r="L14608" i="8"/>
  <c r="L14609" i="8"/>
  <c r="L14610" i="8"/>
  <c r="L14611" i="8"/>
  <c r="L14612" i="8"/>
  <c r="L14613" i="8"/>
  <c r="L14614" i="8"/>
  <c r="L14615" i="8"/>
  <c r="L14616" i="8"/>
  <c r="L14617" i="8"/>
  <c r="L14618" i="8"/>
  <c r="L14619" i="8"/>
  <c r="L14620" i="8"/>
  <c r="L14621" i="8"/>
  <c r="L14622" i="8"/>
  <c r="L14623" i="8"/>
  <c r="L14624" i="8"/>
  <c r="L14625" i="8"/>
  <c r="L14626" i="8"/>
  <c r="L14627" i="8"/>
  <c r="L14628" i="8"/>
  <c r="L14629" i="8"/>
  <c r="L14630" i="8"/>
  <c r="L14631" i="8"/>
  <c r="L14632" i="8"/>
  <c r="L14633" i="8"/>
  <c r="L14634" i="8"/>
  <c r="L14635" i="8"/>
  <c r="L14636" i="8"/>
  <c r="L14637" i="8"/>
  <c r="L14638" i="8"/>
  <c r="L14639" i="8"/>
  <c r="L14640" i="8"/>
  <c r="L14641" i="8"/>
  <c r="L14642" i="8"/>
  <c r="L14643" i="8"/>
  <c r="L14644" i="8"/>
  <c r="L14645" i="8"/>
  <c r="L14646" i="8"/>
  <c r="L14647" i="8"/>
  <c r="L14648" i="8"/>
  <c r="L14649" i="8"/>
  <c r="L14650" i="8"/>
  <c r="L14651" i="8"/>
  <c r="L14652" i="8"/>
  <c r="L14653" i="8"/>
  <c r="L14654" i="8"/>
  <c r="L14655" i="8"/>
  <c r="L14656" i="8"/>
  <c r="L14657" i="8"/>
  <c r="L14658" i="8"/>
  <c r="L14659" i="8"/>
  <c r="L14660" i="8"/>
  <c r="L14661" i="8"/>
  <c r="L14662" i="8"/>
  <c r="L14663" i="8"/>
  <c r="L14664" i="8"/>
  <c r="L14665" i="8"/>
  <c r="L14666" i="8"/>
  <c r="L14667" i="8"/>
  <c r="L14668" i="8"/>
  <c r="L14669" i="8"/>
  <c r="L14670" i="8"/>
  <c r="L14671" i="8"/>
  <c r="L14672" i="8"/>
  <c r="L14673" i="8"/>
  <c r="L14674" i="8"/>
  <c r="L14675" i="8"/>
  <c r="L14676" i="8"/>
  <c r="L14677" i="8"/>
  <c r="L14678" i="8"/>
  <c r="L14679" i="8"/>
  <c r="L14680" i="8"/>
  <c r="L14681" i="8"/>
  <c r="L14682" i="8"/>
  <c r="L14683" i="8"/>
  <c r="L14684" i="8"/>
  <c r="L14685" i="8"/>
  <c r="L14686" i="8"/>
  <c r="L14687" i="8"/>
  <c r="L14688" i="8"/>
  <c r="L14689" i="8"/>
  <c r="L14690" i="8"/>
  <c r="L14691" i="8"/>
  <c r="L14692" i="8"/>
  <c r="L14693" i="8"/>
  <c r="L14694" i="8"/>
  <c r="L14695" i="8"/>
  <c r="L14696" i="8"/>
  <c r="L14697" i="8"/>
  <c r="L14698" i="8"/>
  <c r="L14699" i="8"/>
  <c r="L14700" i="8"/>
  <c r="L14701" i="8"/>
  <c r="L14702" i="8"/>
  <c r="L14703" i="8"/>
  <c r="L14704" i="8"/>
  <c r="L14705" i="8"/>
  <c r="L14706" i="8"/>
  <c r="L14707" i="8"/>
  <c r="L14708" i="8"/>
  <c r="L14709" i="8"/>
  <c r="L14710" i="8"/>
  <c r="L14711" i="8"/>
  <c r="L14712" i="8"/>
  <c r="L14713" i="8"/>
  <c r="L14714" i="8"/>
  <c r="L14715" i="8"/>
  <c r="L14716" i="8"/>
  <c r="L14717" i="8"/>
  <c r="L14718" i="8"/>
  <c r="L14719" i="8"/>
  <c r="L14720" i="8"/>
  <c r="L14721" i="8"/>
  <c r="L14722" i="8"/>
  <c r="L14723" i="8"/>
  <c r="L14724" i="8"/>
  <c r="L14725" i="8"/>
  <c r="L14726" i="8"/>
  <c r="L14727" i="8"/>
  <c r="L14728" i="8"/>
  <c r="L14729" i="8"/>
  <c r="L14730" i="8"/>
  <c r="L14731" i="8"/>
  <c r="L14732" i="8"/>
  <c r="L14733" i="8"/>
  <c r="L14734" i="8"/>
  <c r="L14735" i="8"/>
  <c r="L14736" i="8"/>
  <c r="L14737" i="8"/>
  <c r="L14738" i="8"/>
  <c r="L14739" i="8"/>
  <c r="L14740" i="8"/>
  <c r="L14741" i="8"/>
  <c r="L14742" i="8"/>
  <c r="L14743" i="8"/>
  <c r="L14744" i="8"/>
  <c r="L14745" i="8"/>
  <c r="L14746" i="8"/>
  <c r="L14747" i="8"/>
  <c r="L14748" i="8"/>
  <c r="L14749" i="8"/>
  <c r="L14750" i="8"/>
  <c r="L14751" i="8"/>
  <c r="L14752" i="8"/>
  <c r="L14753" i="8"/>
  <c r="L14754" i="8"/>
  <c r="L14755" i="8"/>
  <c r="L14756" i="8"/>
  <c r="L14757" i="8"/>
  <c r="L14758" i="8"/>
  <c r="L14759" i="8"/>
  <c r="L14760" i="8"/>
  <c r="L14761" i="8"/>
  <c r="L14762" i="8"/>
  <c r="L14763" i="8"/>
  <c r="L14764" i="8"/>
  <c r="L14765" i="8"/>
  <c r="L14766" i="8"/>
  <c r="L14767" i="8"/>
  <c r="L14768" i="8"/>
  <c r="L14769" i="8"/>
  <c r="L14770" i="8"/>
  <c r="L14771" i="8"/>
  <c r="L14772" i="8"/>
  <c r="L14773" i="8"/>
  <c r="L14774" i="8"/>
  <c r="L14775" i="8"/>
  <c r="L14776" i="8"/>
  <c r="L14777" i="8"/>
  <c r="L14778" i="8"/>
  <c r="L14779" i="8"/>
  <c r="L14780" i="8"/>
  <c r="L14781" i="8"/>
  <c r="L14782" i="8"/>
  <c r="L14783" i="8"/>
  <c r="L14784" i="8"/>
  <c r="L14785" i="8"/>
  <c r="L14786" i="8"/>
  <c r="L14787" i="8"/>
  <c r="L14788" i="8"/>
  <c r="L14789" i="8"/>
  <c r="L14790" i="8"/>
  <c r="L14791" i="8"/>
  <c r="L14792" i="8"/>
  <c r="L14793" i="8"/>
  <c r="L14794" i="8"/>
  <c r="L14795" i="8"/>
  <c r="L14796" i="8"/>
  <c r="L14797" i="8"/>
  <c r="L14798" i="8"/>
  <c r="L14799" i="8"/>
  <c r="L14800" i="8"/>
  <c r="L14801" i="8"/>
  <c r="L14802" i="8"/>
  <c r="L14803" i="8"/>
  <c r="L14804" i="8"/>
  <c r="L14805" i="8"/>
  <c r="L14806" i="8"/>
  <c r="L14807" i="8"/>
  <c r="L14808" i="8"/>
  <c r="L14809" i="8"/>
  <c r="L14810" i="8"/>
  <c r="L14811" i="8"/>
  <c r="L14812" i="8"/>
  <c r="L14813" i="8"/>
  <c r="L14814" i="8"/>
  <c r="L14815" i="8"/>
  <c r="L14816" i="8"/>
  <c r="L14817" i="8"/>
  <c r="L14818" i="8"/>
  <c r="L14819" i="8"/>
  <c r="L14820" i="8"/>
  <c r="L14821" i="8"/>
  <c r="L14822" i="8"/>
  <c r="L14823" i="8"/>
  <c r="L14824" i="8"/>
  <c r="L14825" i="8"/>
  <c r="L14826" i="8"/>
  <c r="L14827" i="8"/>
  <c r="L14828" i="8"/>
  <c r="L14829" i="8"/>
  <c r="L14830" i="8"/>
  <c r="L14831" i="8"/>
  <c r="L14832" i="8"/>
  <c r="L14833" i="8"/>
  <c r="L14834" i="8"/>
  <c r="L14835" i="8"/>
  <c r="L14836" i="8"/>
  <c r="L14837" i="8"/>
  <c r="L14838" i="8"/>
  <c r="L14839" i="8"/>
  <c r="L14840" i="8"/>
  <c r="L14841" i="8"/>
  <c r="L14842" i="8"/>
  <c r="L14843" i="8"/>
  <c r="L14844" i="8"/>
  <c r="L14845" i="8"/>
  <c r="L14846" i="8"/>
  <c r="L14847" i="8"/>
  <c r="L14848" i="8"/>
  <c r="L14849" i="8"/>
  <c r="L14850" i="8"/>
  <c r="L14851" i="8"/>
  <c r="L14852" i="8"/>
  <c r="L14853" i="8"/>
  <c r="L14854" i="8"/>
  <c r="L14855" i="8"/>
  <c r="L14856" i="8"/>
  <c r="L14857" i="8"/>
  <c r="L14858" i="8"/>
  <c r="L14859" i="8"/>
  <c r="L14860" i="8"/>
  <c r="L14861" i="8"/>
  <c r="L14862" i="8"/>
  <c r="L14863" i="8"/>
  <c r="L14864" i="8"/>
  <c r="L14865" i="8"/>
  <c r="L14866" i="8"/>
  <c r="L14867" i="8"/>
  <c r="L14868" i="8"/>
  <c r="L14869" i="8"/>
  <c r="L14870" i="8"/>
  <c r="L14871" i="8"/>
  <c r="L14872" i="8"/>
  <c r="L14873" i="8"/>
  <c r="L14874" i="8"/>
  <c r="L14875" i="8"/>
  <c r="L14876" i="8"/>
  <c r="L14877" i="8"/>
  <c r="L14878" i="8"/>
  <c r="L14879" i="8"/>
  <c r="L14880" i="8"/>
  <c r="L14881" i="8"/>
  <c r="L14882" i="8"/>
  <c r="L14883" i="8"/>
  <c r="L14884" i="8"/>
  <c r="L14885" i="8"/>
  <c r="L14886" i="8"/>
  <c r="L14887" i="8"/>
  <c r="L14888" i="8"/>
  <c r="L14889" i="8"/>
  <c r="L14890" i="8"/>
  <c r="L14891" i="8"/>
  <c r="L14892" i="8"/>
  <c r="L14893" i="8"/>
  <c r="L14894" i="8"/>
  <c r="L14895" i="8"/>
  <c r="L14896" i="8"/>
  <c r="L14897" i="8"/>
  <c r="L14898" i="8"/>
  <c r="L14899" i="8"/>
  <c r="L14900" i="8"/>
  <c r="L14901" i="8"/>
  <c r="L14902" i="8"/>
  <c r="L14903" i="8"/>
  <c r="L14904" i="8"/>
  <c r="L14905" i="8"/>
  <c r="L14906" i="8"/>
  <c r="L14907" i="8"/>
  <c r="L14908" i="8"/>
  <c r="L14909" i="8"/>
  <c r="L14910" i="8"/>
  <c r="L14911" i="8"/>
  <c r="L14912" i="8"/>
  <c r="L14913" i="8"/>
  <c r="L14914" i="8"/>
  <c r="L14915" i="8"/>
  <c r="L14916" i="8"/>
  <c r="L14917" i="8"/>
  <c r="L14918" i="8"/>
  <c r="L14919" i="8"/>
  <c r="L14920" i="8"/>
  <c r="L14921" i="8"/>
  <c r="L14922" i="8"/>
  <c r="L14923" i="8"/>
  <c r="L14924" i="8"/>
  <c r="L14925" i="8"/>
  <c r="L14926" i="8"/>
  <c r="L14927" i="8"/>
  <c r="L14928" i="8"/>
  <c r="L14929" i="8"/>
  <c r="L14930" i="8"/>
  <c r="L14931" i="8"/>
  <c r="L14932" i="8"/>
  <c r="L14933" i="8"/>
  <c r="L14934" i="8"/>
  <c r="L14935" i="8"/>
  <c r="L14936" i="8"/>
  <c r="L14937" i="8"/>
  <c r="L14938" i="8"/>
  <c r="L14939" i="8"/>
  <c r="L14940" i="8"/>
  <c r="L14941" i="8"/>
  <c r="L14942" i="8"/>
  <c r="L14943" i="8"/>
  <c r="L14944" i="8"/>
  <c r="L14945" i="8"/>
  <c r="L14946" i="8"/>
  <c r="L14947" i="8"/>
  <c r="L14948" i="8"/>
  <c r="L14949" i="8"/>
  <c r="L14950" i="8"/>
  <c r="L14951" i="8"/>
  <c r="L14952" i="8"/>
  <c r="L14953" i="8"/>
  <c r="L14954" i="8"/>
  <c r="L14955" i="8"/>
  <c r="L14956" i="8"/>
  <c r="L14957" i="8"/>
  <c r="L14958" i="8"/>
  <c r="L14959" i="8"/>
  <c r="L14960" i="8"/>
  <c r="L14961" i="8"/>
  <c r="L14962" i="8"/>
  <c r="L14963" i="8"/>
  <c r="L14964" i="8"/>
  <c r="L14965" i="8"/>
  <c r="L14966" i="8"/>
  <c r="L14967" i="8"/>
  <c r="L14968" i="8"/>
  <c r="L14969" i="8"/>
  <c r="L14970" i="8"/>
  <c r="L14971" i="8"/>
  <c r="L14972" i="8"/>
  <c r="L14973" i="8"/>
  <c r="L14974" i="8"/>
  <c r="L14975" i="8"/>
  <c r="L14976" i="8"/>
  <c r="L14977" i="8"/>
  <c r="L14978" i="8"/>
  <c r="L14979" i="8"/>
  <c r="L14980" i="8"/>
  <c r="L14981" i="8"/>
  <c r="L14982" i="8"/>
  <c r="L14983" i="8"/>
  <c r="L14984" i="8"/>
  <c r="L14985" i="8"/>
  <c r="L14986" i="8"/>
  <c r="L14987" i="8"/>
  <c r="L14988" i="8"/>
  <c r="L14989" i="8"/>
  <c r="L14990" i="8"/>
  <c r="L14991" i="8"/>
  <c r="L14992" i="8"/>
  <c r="L14993" i="8"/>
  <c r="L14994" i="8"/>
  <c r="L14995" i="8"/>
  <c r="L14996" i="8"/>
  <c r="L14997" i="8"/>
  <c r="L14998" i="8"/>
  <c r="L14999" i="8"/>
  <c r="L15000" i="8"/>
  <c r="L15001" i="8"/>
  <c r="L15002" i="8"/>
  <c r="L15003" i="8"/>
  <c r="L15004" i="8"/>
  <c r="L15005" i="8"/>
  <c r="L15006" i="8"/>
  <c r="L15007" i="8"/>
  <c r="L15008" i="8"/>
  <c r="L15009" i="8"/>
  <c r="L15010" i="8"/>
  <c r="L15011" i="8"/>
  <c r="L15012" i="8"/>
  <c r="L15013" i="8"/>
  <c r="L15014" i="8"/>
  <c r="L15015" i="8"/>
  <c r="L15016" i="8"/>
  <c r="L15017" i="8"/>
  <c r="L15018" i="8"/>
  <c r="L15019" i="8"/>
  <c r="L15020" i="8"/>
  <c r="L15021" i="8"/>
  <c r="L15022" i="8"/>
  <c r="L15023" i="8"/>
  <c r="L15024" i="8"/>
  <c r="L15025" i="8"/>
  <c r="L15026" i="8"/>
  <c r="L15027" i="8"/>
  <c r="L15028" i="8"/>
  <c r="L15029" i="8"/>
  <c r="L15030" i="8"/>
  <c r="L15031" i="8"/>
  <c r="L15032" i="8"/>
  <c r="L15033" i="8"/>
  <c r="L15034" i="8"/>
  <c r="L15035" i="8"/>
  <c r="L15036" i="8"/>
  <c r="L15037" i="8"/>
  <c r="L15038" i="8"/>
  <c r="L15039" i="8"/>
  <c r="L15040" i="8"/>
  <c r="L15041" i="8"/>
  <c r="L15042" i="8"/>
  <c r="L15043" i="8"/>
  <c r="L15044" i="8"/>
  <c r="L15045" i="8"/>
  <c r="L15046" i="8"/>
  <c r="L15047" i="8"/>
  <c r="L15048" i="8"/>
  <c r="L15049" i="8"/>
  <c r="L15050" i="8"/>
  <c r="L15051" i="8"/>
  <c r="L15052" i="8"/>
  <c r="L15053" i="8"/>
  <c r="L15054" i="8"/>
  <c r="L15055" i="8"/>
  <c r="L15056" i="8"/>
  <c r="L15057" i="8"/>
  <c r="L15058" i="8"/>
  <c r="L15059" i="8"/>
  <c r="L15060" i="8"/>
  <c r="L15061" i="8"/>
  <c r="L15062" i="8"/>
  <c r="L15063" i="8"/>
  <c r="L15064" i="8"/>
  <c r="L15065" i="8"/>
  <c r="L15066" i="8"/>
  <c r="L15067" i="8"/>
  <c r="L15068" i="8"/>
  <c r="L15069" i="8"/>
  <c r="L15070" i="8"/>
  <c r="L15071" i="8"/>
  <c r="L15072" i="8"/>
  <c r="L15073" i="8"/>
  <c r="L15074" i="8"/>
  <c r="L15075" i="8"/>
  <c r="L15076" i="8"/>
  <c r="L15077" i="8"/>
  <c r="L15078" i="8"/>
  <c r="L15079" i="8"/>
  <c r="L15080" i="8"/>
  <c r="L15081" i="8"/>
  <c r="L15082" i="8"/>
  <c r="L15083" i="8"/>
  <c r="L15084" i="8"/>
  <c r="L15085" i="8"/>
  <c r="L15086" i="8"/>
  <c r="L15087" i="8"/>
  <c r="L15088" i="8"/>
  <c r="L15089" i="8"/>
  <c r="L15090" i="8"/>
  <c r="L15091" i="8"/>
  <c r="L15092" i="8"/>
  <c r="L15093" i="8"/>
  <c r="L15094" i="8"/>
  <c r="L15095" i="8"/>
  <c r="L15096" i="8"/>
  <c r="L15097" i="8"/>
  <c r="L15098" i="8"/>
  <c r="L15099" i="8"/>
  <c r="L15100" i="8"/>
  <c r="L15101" i="8"/>
  <c r="L15102" i="8"/>
  <c r="L15103" i="8"/>
  <c r="L15104" i="8"/>
  <c r="L15105" i="8"/>
  <c r="L15106" i="8"/>
  <c r="L15107" i="8"/>
  <c r="L15108" i="8"/>
  <c r="L15109" i="8"/>
  <c r="L15110" i="8"/>
  <c r="L15111" i="8"/>
  <c r="L15112" i="8"/>
  <c r="L15113" i="8"/>
  <c r="L15114" i="8"/>
  <c r="L15115" i="8"/>
  <c r="L15116" i="8"/>
  <c r="L15117" i="8"/>
  <c r="L15118" i="8"/>
  <c r="L15119" i="8"/>
  <c r="L15120" i="8"/>
  <c r="L15121" i="8"/>
  <c r="L15122" i="8"/>
  <c r="L15123" i="8"/>
  <c r="L15124" i="8"/>
  <c r="L15125" i="8"/>
  <c r="L15126" i="8"/>
  <c r="L15127" i="8"/>
  <c r="L15128" i="8"/>
  <c r="L15129" i="8"/>
  <c r="L15130" i="8"/>
  <c r="L15131" i="8"/>
  <c r="L15132" i="8"/>
  <c r="L15133" i="8"/>
  <c r="L15134" i="8"/>
  <c r="L15135" i="8"/>
  <c r="L15136" i="8"/>
  <c r="L15137" i="8"/>
  <c r="L15138" i="8"/>
  <c r="L15139" i="8"/>
  <c r="L15140" i="8"/>
  <c r="L15141" i="8"/>
  <c r="L15142" i="8"/>
  <c r="L15143" i="8"/>
  <c r="L15144" i="8"/>
  <c r="L15145" i="8"/>
  <c r="L15146" i="8"/>
  <c r="L15147" i="8"/>
  <c r="L15148" i="8"/>
  <c r="L15149" i="8"/>
  <c r="L15150" i="8"/>
  <c r="L15151" i="8"/>
  <c r="L15152" i="8"/>
  <c r="L15153" i="8"/>
  <c r="L15154" i="8"/>
  <c r="L15155" i="8"/>
  <c r="L15156" i="8"/>
  <c r="L15157" i="8"/>
  <c r="L15158" i="8"/>
  <c r="L15159" i="8"/>
  <c r="L15160" i="8"/>
  <c r="L15161" i="8"/>
  <c r="L15162" i="8"/>
  <c r="L15163" i="8"/>
  <c r="L15164" i="8"/>
  <c r="L15165" i="8"/>
  <c r="L15166" i="8"/>
  <c r="L15167" i="8"/>
  <c r="L15168" i="8"/>
  <c r="L15169" i="8"/>
  <c r="L15170" i="8"/>
  <c r="L15171" i="8"/>
  <c r="L15172" i="8"/>
  <c r="L15173" i="8"/>
  <c r="L15174" i="8"/>
  <c r="L15175" i="8"/>
  <c r="L15176" i="8"/>
  <c r="L15177" i="8"/>
  <c r="L15178" i="8"/>
  <c r="L15179" i="8"/>
  <c r="L15180" i="8"/>
  <c r="L15181" i="8"/>
  <c r="L15182" i="8"/>
  <c r="L15183" i="8"/>
  <c r="L15184" i="8"/>
  <c r="L15185" i="8"/>
  <c r="L15186" i="8"/>
  <c r="L15187" i="8"/>
  <c r="L15188" i="8"/>
  <c r="L15189" i="8"/>
  <c r="L15190" i="8"/>
  <c r="L15191" i="8"/>
  <c r="L15192" i="8"/>
  <c r="L15193" i="8"/>
  <c r="L15194" i="8"/>
  <c r="L15195" i="8"/>
  <c r="L15196" i="8"/>
  <c r="L15197" i="8"/>
  <c r="L15198" i="8"/>
  <c r="L15199" i="8"/>
  <c r="L15200" i="8"/>
  <c r="L15201" i="8"/>
  <c r="L15202" i="8"/>
  <c r="L15203" i="8"/>
  <c r="L15204" i="8"/>
  <c r="L15205" i="8"/>
  <c r="L15206" i="8"/>
  <c r="L15207" i="8"/>
  <c r="L15208" i="8"/>
  <c r="L15209" i="8"/>
  <c r="L15210" i="8"/>
  <c r="L15211" i="8"/>
  <c r="L15212" i="8"/>
  <c r="L15213" i="8"/>
  <c r="L15214" i="8"/>
  <c r="L15215" i="8"/>
  <c r="L15216" i="8"/>
  <c r="L15217" i="8"/>
  <c r="L15218" i="8"/>
  <c r="L15219" i="8"/>
  <c r="L15220" i="8"/>
  <c r="L15221" i="8"/>
  <c r="L15222" i="8"/>
  <c r="L15223" i="8"/>
  <c r="L15224" i="8"/>
  <c r="L15225" i="8"/>
  <c r="L15226" i="8"/>
  <c r="L15227" i="8"/>
  <c r="L15228" i="8"/>
  <c r="L15229" i="8"/>
  <c r="L15230" i="8"/>
  <c r="L15231" i="8"/>
  <c r="L15232" i="8"/>
  <c r="L15233" i="8"/>
  <c r="L15234" i="8"/>
  <c r="L15235" i="8"/>
  <c r="L15236" i="8"/>
  <c r="L15237" i="8"/>
  <c r="L15238" i="8"/>
  <c r="L15239" i="8"/>
  <c r="L15240" i="8"/>
  <c r="L15241" i="8"/>
  <c r="L15242" i="8"/>
  <c r="L15243" i="8"/>
  <c r="L15244" i="8"/>
  <c r="L15245" i="8"/>
  <c r="L15246" i="8"/>
  <c r="L15247" i="8"/>
  <c r="L15248" i="8"/>
  <c r="L15249" i="8"/>
  <c r="L15250" i="8"/>
  <c r="L15251" i="8"/>
  <c r="L15252" i="8"/>
  <c r="L15253" i="8"/>
  <c r="L15254" i="8"/>
  <c r="L15255" i="8"/>
  <c r="L15256" i="8"/>
  <c r="L15257" i="8"/>
  <c r="L15258" i="8"/>
  <c r="L15259" i="8"/>
  <c r="L15260" i="8"/>
  <c r="L15261" i="8"/>
  <c r="L15262" i="8"/>
  <c r="L15263" i="8"/>
  <c r="L15264" i="8"/>
  <c r="L15265" i="8"/>
  <c r="L15266" i="8"/>
  <c r="L15267" i="8"/>
  <c r="L15268" i="8"/>
  <c r="L15269" i="8"/>
  <c r="L15270" i="8"/>
  <c r="L15271" i="8"/>
  <c r="L15272" i="8"/>
  <c r="L15273" i="8"/>
  <c r="L15274" i="8"/>
  <c r="L15275" i="8"/>
  <c r="L15276" i="8"/>
  <c r="L15277" i="8"/>
  <c r="L15278" i="8"/>
  <c r="L15279" i="8"/>
  <c r="L15280" i="8"/>
  <c r="L15281" i="8"/>
  <c r="L15282" i="8"/>
  <c r="L15283" i="8"/>
  <c r="L15284" i="8"/>
  <c r="L15285" i="8"/>
  <c r="L15286" i="8"/>
  <c r="L15287" i="8"/>
  <c r="L15288" i="8"/>
  <c r="L15289" i="8"/>
  <c r="L15290" i="8"/>
  <c r="L15291" i="8"/>
  <c r="L15292" i="8"/>
  <c r="L15293" i="8"/>
  <c r="L15294" i="8"/>
  <c r="L15295" i="8"/>
  <c r="L15296" i="8"/>
  <c r="L15297" i="8"/>
  <c r="L15298" i="8"/>
  <c r="L15299" i="8"/>
  <c r="L15300" i="8"/>
  <c r="L15301" i="8"/>
  <c r="L15302" i="8"/>
  <c r="L15303" i="8"/>
  <c r="L15304" i="8"/>
  <c r="L15305" i="8"/>
  <c r="L15306" i="8"/>
  <c r="L15307" i="8"/>
  <c r="L15308" i="8"/>
  <c r="L15309" i="8"/>
  <c r="L15310" i="8"/>
  <c r="L15311" i="8"/>
  <c r="L15312" i="8"/>
  <c r="L15313" i="8"/>
  <c r="L15314" i="8"/>
  <c r="L15315" i="8"/>
  <c r="L15316" i="8"/>
  <c r="L15317" i="8"/>
  <c r="L15318" i="8"/>
  <c r="L15319" i="8"/>
  <c r="L15320" i="8"/>
  <c r="L15321" i="8"/>
  <c r="L15322" i="8"/>
  <c r="L15323" i="8"/>
  <c r="L15324" i="8"/>
  <c r="L15325" i="8"/>
  <c r="L15326" i="8"/>
  <c r="L15327" i="8"/>
  <c r="L15328" i="8"/>
  <c r="L15329" i="8"/>
  <c r="L15330" i="8"/>
  <c r="L15331" i="8"/>
  <c r="L15332" i="8"/>
  <c r="L15333" i="8"/>
  <c r="L15334" i="8"/>
  <c r="L15335" i="8"/>
  <c r="L15336" i="8"/>
  <c r="L15337" i="8"/>
  <c r="L15338" i="8"/>
  <c r="L15339" i="8"/>
  <c r="L15340" i="8"/>
  <c r="L15341" i="8"/>
  <c r="L15342" i="8"/>
  <c r="L15343" i="8"/>
  <c r="L15344" i="8"/>
  <c r="L15345" i="8"/>
  <c r="L15346" i="8"/>
  <c r="L15347" i="8"/>
  <c r="L15348" i="8"/>
  <c r="L15349" i="8"/>
  <c r="L15350" i="8"/>
  <c r="L15351" i="8"/>
  <c r="L15352" i="8"/>
  <c r="L15353" i="8"/>
  <c r="L15354" i="8"/>
  <c r="L15355" i="8"/>
  <c r="L15356" i="8"/>
  <c r="L15357" i="8"/>
  <c r="L15358" i="8"/>
  <c r="L15359" i="8"/>
  <c r="L15360" i="8"/>
  <c r="L15361" i="8"/>
  <c r="L15362" i="8"/>
  <c r="L15363" i="8"/>
  <c r="L15364" i="8"/>
  <c r="L15365" i="8"/>
  <c r="L15366" i="8"/>
  <c r="L15367" i="8"/>
  <c r="L15368" i="8"/>
  <c r="L15369" i="8"/>
  <c r="L15370" i="8"/>
  <c r="L15371" i="8"/>
  <c r="L15372" i="8"/>
  <c r="L15373" i="8"/>
  <c r="L15374" i="8"/>
  <c r="L15375" i="8"/>
  <c r="L15376" i="8"/>
  <c r="L15377" i="8"/>
  <c r="L15378" i="8"/>
  <c r="L15379" i="8"/>
  <c r="L15380" i="8"/>
  <c r="L15381" i="8"/>
  <c r="L15382" i="8"/>
  <c r="L15383" i="8"/>
  <c r="L15384" i="8"/>
  <c r="L15385" i="8"/>
  <c r="L15386" i="8"/>
  <c r="L15387" i="8"/>
  <c r="L15388" i="8"/>
  <c r="L15389" i="8"/>
  <c r="L15390" i="8"/>
  <c r="L15391" i="8"/>
  <c r="L15392" i="8"/>
  <c r="L15393" i="8"/>
  <c r="L15394" i="8"/>
  <c r="L15395" i="8"/>
  <c r="L15396" i="8"/>
  <c r="L15397" i="8"/>
  <c r="L15398" i="8"/>
  <c r="L15399" i="8"/>
  <c r="L15400" i="8"/>
  <c r="L15401" i="8"/>
  <c r="L15402" i="8"/>
  <c r="L15403" i="8"/>
  <c r="L15404" i="8"/>
  <c r="L15405" i="8"/>
  <c r="L15406" i="8"/>
  <c r="L15407" i="8"/>
  <c r="L15408" i="8"/>
  <c r="L15409" i="8"/>
  <c r="L15410" i="8"/>
  <c r="L15411" i="8"/>
  <c r="L15412" i="8"/>
  <c r="L15413" i="8"/>
  <c r="L15414" i="8"/>
  <c r="L15415" i="8"/>
  <c r="L15416" i="8"/>
  <c r="L15417" i="8"/>
  <c r="L15418" i="8"/>
  <c r="L15419" i="8"/>
  <c r="L15420" i="8"/>
  <c r="L15421" i="8"/>
  <c r="L15422" i="8"/>
  <c r="L15423" i="8"/>
  <c r="L15424" i="8"/>
  <c r="L15425" i="8"/>
  <c r="L15426" i="8"/>
  <c r="L15427" i="8"/>
  <c r="L15428" i="8"/>
  <c r="L15429" i="8"/>
  <c r="L15430" i="8"/>
  <c r="L15431" i="8"/>
  <c r="L15432" i="8"/>
  <c r="L15433" i="8"/>
  <c r="L15434" i="8"/>
  <c r="L15435" i="8"/>
  <c r="L15436" i="8"/>
  <c r="L15437" i="8"/>
  <c r="L15438" i="8"/>
  <c r="L15439" i="8"/>
  <c r="L15440" i="8"/>
  <c r="L15441" i="8"/>
  <c r="L15442" i="8"/>
  <c r="L15443" i="8"/>
  <c r="L15444" i="8"/>
  <c r="L15445" i="8"/>
  <c r="L15446" i="8"/>
  <c r="L15447" i="8"/>
  <c r="L15448" i="8"/>
  <c r="L15449" i="8"/>
  <c r="L15450" i="8"/>
  <c r="L15451" i="8"/>
  <c r="L15452" i="8"/>
  <c r="L15453" i="8"/>
  <c r="L15454" i="8"/>
  <c r="L15455" i="8"/>
  <c r="L15456" i="8"/>
  <c r="L15457" i="8"/>
  <c r="L15458" i="8"/>
  <c r="L15459" i="8"/>
  <c r="L15460" i="8"/>
  <c r="L15461" i="8"/>
  <c r="L15462" i="8"/>
  <c r="L15463" i="8"/>
  <c r="L15464" i="8"/>
  <c r="L15465" i="8"/>
  <c r="L15466" i="8"/>
  <c r="L15467" i="8"/>
  <c r="L15468" i="8"/>
  <c r="L15469" i="8"/>
  <c r="L15470" i="8"/>
  <c r="L15471" i="8"/>
  <c r="L15472" i="8"/>
  <c r="L15473" i="8"/>
  <c r="L15474" i="8"/>
  <c r="L15475" i="8"/>
  <c r="L15476" i="8"/>
  <c r="L15477" i="8"/>
  <c r="L15478" i="8"/>
  <c r="L15479" i="8"/>
  <c r="L15480" i="8"/>
  <c r="L15481" i="8"/>
  <c r="L15482" i="8"/>
  <c r="L15483" i="8"/>
  <c r="L15484" i="8"/>
  <c r="L15485" i="8"/>
  <c r="L15486" i="8"/>
  <c r="L15487" i="8"/>
  <c r="L15488" i="8"/>
  <c r="L15489" i="8"/>
  <c r="L15490" i="8"/>
  <c r="L15491" i="8"/>
  <c r="L15492" i="8"/>
  <c r="L15493" i="8"/>
  <c r="L15494" i="8"/>
  <c r="L15495" i="8"/>
  <c r="L15496" i="8"/>
  <c r="L15497" i="8"/>
  <c r="L15498" i="8"/>
  <c r="L15499" i="8"/>
  <c r="L15500" i="8"/>
  <c r="L15501" i="8"/>
  <c r="L15502" i="8"/>
  <c r="L15503" i="8"/>
  <c r="L15504" i="8"/>
  <c r="L15505" i="8"/>
  <c r="L15506" i="8"/>
  <c r="L15507" i="8"/>
  <c r="L15508" i="8"/>
  <c r="L15509" i="8"/>
  <c r="L15510" i="8"/>
  <c r="L15511" i="8"/>
  <c r="L15512" i="8"/>
  <c r="L15513" i="8"/>
  <c r="L15514" i="8"/>
  <c r="L15515" i="8"/>
  <c r="L15516" i="8"/>
  <c r="L15517" i="8"/>
  <c r="L15518" i="8"/>
  <c r="L15519" i="8"/>
  <c r="L15520" i="8"/>
  <c r="L15521" i="8"/>
  <c r="L15522" i="8"/>
  <c r="L15523" i="8"/>
  <c r="L15524" i="8"/>
  <c r="L15525" i="8"/>
  <c r="L15526" i="8"/>
  <c r="L15527" i="8"/>
  <c r="L15528" i="8"/>
  <c r="L15529" i="8"/>
  <c r="L15530" i="8"/>
  <c r="L15531" i="8"/>
  <c r="L15532" i="8"/>
  <c r="L15533" i="8"/>
  <c r="L15534" i="8"/>
  <c r="L15535" i="8"/>
  <c r="L15536" i="8"/>
  <c r="L15537" i="8"/>
  <c r="L15538" i="8"/>
  <c r="L15539" i="8"/>
  <c r="L15540" i="8"/>
  <c r="L15541" i="8"/>
  <c r="L15542" i="8"/>
  <c r="L15543" i="8"/>
  <c r="L15544" i="8"/>
  <c r="L15545" i="8"/>
  <c r="L15546" i="8"/>
  <c r="L15547" i="8"/>
  <c r="L15548" i="8"/>
  <c r="L15549" i="8"/>
  <c r="L15550" i="8"/>
  <c r="L15551" i="8"/>
  <c r="L15552" i="8"/>
  <c r="L15553" i="8"/>
  <c r="L15554" i="8"/>
  <c r="L15555" i="8"/>
  <c r="L15556" i="8"/>
  <c r="L15557" i="8"/>
  <c r="L15558" i="8"/>
  <c r="L15559" i="8"/>
  <c r="L15560" i="8"/>
  <c r="L15561" i="8"/>
  <c r="L15562" i="8"/>
  <c r="L15563" i="8"/>
  <c r="L15564" i="8"/>
  <c r="L15565" i="8"/>
  <c r="L15566" i="8"/>
  <c r="L15567" i="8"/>
  <c r="L15568" i="8"/>
  <c r="L15569" i="8"/>
  <c r="L15570" i="8"/>
  <c r="L15571" i="8"/>
  <c r="L15572" i="8"/>
  <c r="L15573" i="8"/>
  <c r="L15574" i="8"/>
  <c r="L15575" i="8"/>
  <c r="L15576" i="8"/>
  <c r="L15577" i="8"/>
  <c r="L15578" i="8"/>
  <c r="L15579" i="8"/>
  <c r="L15580" i="8"/>
  <c r="L15581" i="8"/>
  <c r="L15582" i="8"/>
  <c r="L15583" i="8"/>
  <c r="L15584" i="8"/>
  <c r="L15585" i="8"/>
  <c r="L15586" i="8"/>
  <c r="L15587" i="8"/>
  <c r="L15588" i="8"/>
  <c r="L15589" i="8"/>
  <c r="L15590" i="8"/>
  <c r="L15591" i="8"/>
  <c r="L15592" i="8"/>
  <c r="L15593" i="8"/>
  <c r="L15594" i="8"/>
  <c r="L15595" i="8"/>
  <c r="L15596" i="8"/>
  <c r="L15597" i="8"/>
  <c r="L15598" i="8"/>
  <c r="L15599" i="8"/>
  <c r="L15600" i="8"/>
  <c r="L15601" i="8"/>
  <c r="L15602" i="8"/>
  <c r="L15603" i="8"/>
  <c r="L15604" i="8"/>
  <c r="L15605" i="8"/>
  <c r="L15606" i="8"/>
  <c r="L15607" i="8"/>
  <c r="L15608" i="8"/>
  <c r="L15609" i="8"/>
  <c r="L15610" i="8"/>
  <c r="L15611" i="8"/>
  <c r="L15612" i="8"/>
  <c r="L15613" i="8"/>
  <c r="L15614" i="8"/>
  <c r="L15615" i="8"/>
  <c r="L15616" i="8"/>
  <c r="L15617" i="8"/>
  <c r="L15618" i="8"/>
  <c r="L15619" i="8"/>
  <c r="L15620" i="8"/>
  <c r="L15621" i="8"/>
  <c r="L15622" i="8"/>
  <c r="L15623" i="8"/>
  <c r="L15624" i="8"/>
  <c r="L15625" i="8"/>
  <c r="L15626" i="8"/>
  <c r="L15627" i="8"/>
  <c r="L15628" i="8"/>
  <c r="L15629" i="8"/>
  <c r="L15630" i="8"/>
  <c r="L15631" i="8"/>
  <c r="L15632" i="8"/>
  <c r="L15633" i="8"/>
  <c r="L15634" i="8"/>
  <c r="L15635" i="8"/>
  <c r="L15636" i="8"/>
  <c r="L15637" i="8"/>
  <c r="L15638" i="8"/>
  <c r="L15639" i="8"/>
  <c r="L15640" i="8"/>
  <c r="L15641" i="8"/>
  <c r="L15642" i="8"/>
  <c r="L15643" i="8"/>
  <c r="L15644" i="8"/>
  <c r="L15645" i="8"/>
  <c r="L15646" i="8"/>
  <c r="L15647" i="8"/>
  <c r="L15648" i="8"/>
  <c r="L15649" i="8"/>
  <c r="L15650" i="8"/>
  <c r="L15651" i="8"/>
  <c r="L15652" i="8"/>
  <c r="L15653" i="8"/>
  <c r="L15654" i="8"/>
  <c r="L15655" i="8"/>
  <c r="L15656" i="8"/>
  <c r="L15657" i="8"/>
  <c r="L15658" i="8"/>
  <c r="L15659" i="8"/>
  <c r="L15660" i="8"/>
  <c r="L15661" i="8"/>
  <c r="L15662" i="8"/>
  <c r="L15663" i="8"/>
  <c r="L15664" i="8"/>
  <c r="L15665" i="8"/>
  <c r="L15666" i="8"/>
  <c r="L15667" i="8"/>
  <c r="L15668" i="8"/>
  <c r="L15669" i="8"/>
  <c r="L15670" i="8"/>
  <c r="L15671" i="8"/>
  <c r="L15672" i="8"/>
  <c r="L15673" i="8"/>
  <c r="L15674" i="8"/>
  <c r="L15675" i="8"/>
  <c r="L15676" i="8"/>
  <c r="L15677" i="8"/>
  <c r="L15678" i="8"/>
  <c r="L15679" i="8"/>
  <c r="L15680" i="8"/>
  <c r="L15681" i="8"/>
  <c r="L15682" i="8"/>
  <c r="L15683" i="8"/>
  <c r="L15684" i="8"/>
  <c r="L15685" i="8"/>
  <c r="L15686" i="8"/>
  <c r="L15687" i="8"/>
  <c r="L15688" i="8"/>
  <c r="L15689" i="8"/>
  <c r="L15690" i="8"/>
  <c r="L15691" i="8"/>
  <c r="L15692" i="8"/>
  <c r="L15693" i="8"/>
  <c r="L15694" i="8"/>
  <c r="L15695" i="8"/>
  <c r="L15696" i="8"/>
  <c r="L15697" i="8"/>
  <c r="L15698" i="8"/>
  <c r="L15699" i="8"/>
  <c r="L15700" i="8"/>
  <c r="L15701" i="8"/>
  <c r="L15702" i="8"/>
  <c r="L15703" i="8"/>
  <c r="L15704" i="8"/>
  <c r="L15705" i="8"/>
  <c r="L15706" i="8"/>
  <c r="L15707" i="8"/>
  <c r="L15708" i="8"/>
  <c r="L15709" i="8"/>
  <c r="L15710" i="8"/>
  <c r="L15711" i="8"/>
  <c r="L15712" i="8"/>
  <c r="L15713" i="8"/>
  <c r="L15714" i="8"/>
  <c r="L15715" i="8"/>
  <c r="L15716" i="8"/>
  <c r="L15717" i="8"/>
  <c r="L15718" i="8"/>
  <c r="L15719" i="8"/>
  <c r="L15720" i="8"/>
  <c r="L15721" i="8"/>
  <c r="L15722" i="8"/>
  <c r="L15723" i="8"/>
  <c r="L15724" i="8"/>
  <c r="L15725" i="8"/>
  <c r="L15726" i="8"/>
  <c r="L15727" i="8"/>
  <c r="L15728" i="8"/>
  <c r="L15729" i="8"/>
  <c r="L15730" i="8"/>
  <c r="L15731" i="8"/>
  <c r="L15732" i="8"/>
  <c r="L15733" i="8"/>
  <c r="L15734" i="8"/>
  <c r="L15735" i="8"/>
  <c r="L15736" i="8"/>
  <c r="L15737" i="8"/>
  <c r="L15738" i="8"/>
  <c r="L15739" i="8"/>
  <c r="L15740" i="8"/>
  <c r="L15741" i="8"/>
  <c r="L15742" i="8"/>
  <c r="L15743" i="8"/>
  <c r="L15744" i="8"/>
  <c r="L15745" i="8"/>
  <c r="L15746" i="8"/>
  <c r="L15747" i="8"/>
  <c r="L15748" i="8"/>
  <c r="L15749" i="8"/>
  <c r="L15750" i="8"/>
  <c r="L15751" i="8"/>
  <c r="L15752" i="8"/>
  <c r="L15753" i="8"/>
  <c r="L15754" i="8"/>
  <c r="L15755" i="8"/>
  <c r="L15756" i="8"/>
  <c r="L15757" i="8"/>
  <c r="L15758" i="8"/>
  <c r="L15759" i="8"/>
  <c r="L15760" i="8"/>
  <c r="L15761" i="8"/>
  <c r="L15762" i="8"/>
  <c r="L15763" i="8"/>
  <c r="L15764" i="8"/>
  <c r="L15765" i="8"/>
  <c r="L15766" i="8"/>
  <c r="L15767" i="8"/>
  <c r="L15768" i="8"/>
  <c r="L15769" i="8"/>
  <c r="L15770" i="8"/>
  <c r="L15771" i="8"/>
  <c r="L15772" i="8"/>
  <c r="L15773" i="8"/>
  <c r="L15774" i="8"/>
  <c r="L15775" i="8"/>
  <c r="L15776" i="8"/>
  <c r="L15777" i="8"/>
  <c r="L15778" i="8"/>
  <c r="L15779" i="8"/>
  <c r="L15780" i="8"/>
  <c r="L15781" i="8"/>
  <c r="L15782" i="8"/>
  <c r="L15783" i="8"/>
  <c r="L15784" i="8"/>
  <c r="L15785" i="8"/>
  <c r="L15786" i="8"/>
  <c r="L15787" i="8"/>
  <c r="L15788" i="8"/>
  <c r="L15789" i="8"/>
  <c r="L15790" i="8"/>
  <c r="L15791" i="8"/>
  <c r="L15792" i="8"/>
  <c r="L15793" i="8"/>
  <c r="L15794" i="8"/>
  <c r="L15795" i="8"/>
  <c r="L15796" i="8"/>
  <c r="L15797" i="8"/>
  <c r="L15798" i="8"/>
  <c r="L15799" i="8"/>
  <c r="L15800" i="8"/>
  <c r="L15801" i="8"/>
  <c r="L15802" i="8"/>
  <c r="L15803" i="8"/>
  <c r="L15804" i="8"/>
  <c r="L15805" i="8"/>
  <c r="L15806" i="8"/>
  <c r="L15807" i="8"/>
  <c r="L15808" i="8"/>
  <c r="L15809" i="8"/>
  <c r="L15810" i="8"/>
  <c r="L15811" i="8"/>
  <c r="L15812" i="8"/>
  <c r="L15813" i="8"/>
  <c r="L15814" i="8"/>
  <c r="L15815" i="8"/>
  <c r="L15816" i="8"/>
  <c r="L15817" i="8"/>
  <c r="L15818" i="8"/>
  <c r="L15819" i="8"/>
  <c r="L15820" i="8"/>
  <c r="L15821" i="8"/>
  <c r="L15822" i="8"/>
  <c r="L15823" i="8"/>
  <c r="L15824" i="8"/>
  <c r="L15825" i="8"/>
  <c r="L15826" i="8"/>
  <c r="L15827" i="8"/>
  <c r="L15828" i="8"/>
  <c r="L15829" i="8"/>
  <c r="L15830" i="8"/>
  <c r="L15831" i="8"/>
  <c r="L15832" i="8"/>
  <c r="L15833" i="8"/>
  <c r="L15834" i="8"/>
  <c r="L15835" i="8"/>
  <c r="L15836" i="8"/>
  <c r="L15837" i="8"/>
  <c r="L15838" i="8"/>
  <c r="L15839" i="8"/>
  <c r="L15840" i="8"/>
  <c r="L15841" i="8"/>
  <c r="L15842" i="8"/>
  <c r="L15843" i="8"/>
  <c r="L15844" i="8"/>
  <c r="L15845" i="8"/>
  <c r="L15846" i="8"/>
  <c r="L15847" i="8"/>
  <c r="L15848" i="8"/>
  <c r="L15849" i="8"/>
  <c r="L15850" i="8"/>
  <c r="L15851" i="8"/>
  <c r="L15852" i="8"/>
  <c r="L15853" i="8"/>
  <c r="L15854" i="8"/>
  <c r="L15855" i="8"/>
  <c r="L15856" i="8"/>
  <c r="L15857" i="8"/>
  <c r="L15858" i="8"/>
  <c r="L15859" i="8"/>
  <c r="L15860" i="8"/>
  <c r="L15861" i="8"/>
  <c r="L15862" i="8"/>
  <c r="L15863" i="8"/>
  <c r="L15864" i="8"/>
  <c r="L15865" i="8"/>
  <c r="L15866" i="8"/>
  <c r="L15867" i="8"/>
  <c r="L15868" i="8"/>
  <c r="L15869" i="8"/>
  <c r="L15870" i="8"/>
  <c r="L15871" i="8"/>
  <c r="L15872" i="8"/>
  <c r="L15873" i="8"/>
  <c r="L15874" i="8"/>
  <c r="L15875" i="8"/>
  <c r="L15876" i="8"/>
  <c r="L15877" i="8"/>
  <c r="L15878" i="8"/>
  <c r="L15879" i="8"/>
  <c r="L15880" i="8"/>
  <c r="L15881" i="8"/>
  <c r="L15882" i="8"/>
  <c r="L15883" i="8"/>
  <c r="L15884" i="8"/>
  <c r="L15885" i="8"/>
  <c r="L15886" i="8"/>
  <c r="L15887" i="8"/>
  <c r="L15888" i="8"/>
  <c r="L15889" i="8"/>
  <c r="L15890" i="8"/>
  <c r="L15891" i="8"/>
  <c r="L15892" i="8"/>
  <c r="L15893" i="8"/>
  <c r="L15894" i="8"/>
  <c r="L15895" i="8"/>
  <c r="L15896" i="8"/>
  <c r="L15897" i="8"/>
  <c r="L15898" i="8"/>
  <c r="L15899" i="8"/>
  <c r="L15900" i="8"/>
  <c r="L15901" i="8"/>
  <c r="L15902" i="8"/>
  <c r="L15903" i="8"/>
  <c r="L15904" i="8"/>
  <c r="L15905" i="8"/>
  <c r="L15906" i="8"/>
  <c r="L15907" i="8"/>
  <c r="L15908" i="8"/>
  <c r="L15909" i="8"/>
  <c r="L15910" i="8"/>
  <c r="L15911" i="8"/>
  <c r="L15912" i="8"/>
  <c r="L15913" i="8"/>
  <c r="L15914" i="8"/>
  <c r="L15915" i="8"/>
  <c r="L15916" i="8"/>
  <c r="L15917" i="8"/>
  <c r="L15918" i="8"/>
  <c r="L15919" i="8"/>
  <c r="L15920" i="8"/>
  <c r="L15921" i="8"/>
  <c r="L15922" i="8"/>
  <c r="L15923" i="8"/>
  <c r="L15924" i="8"/>
  <c r="L15925" i="8"/>
  <c r="L15926" i="8"/>
  <c r="L15927" i="8"/>
  <c r="L15928" i="8"/>
  <c r="L15929" i="8"/>
  <c r="L15930" i="8"/>
  <c r="L15931" i="8"/>
  <c r="L15932" i="8"/>
  <c r="L15933" i="8"/>
  <c r="L15934" i="8"/>
  <c r="L15935" i="8"/>
  <c r="L15936" i="8"/>
  <c r="L15937" i="8"/>
  <c r="L15938" i="8"/>
  <c r="L15939" i="8"/>
  <c r="L15940" i="8"/>
  <c r="L15941" i="8"/>
  <c r="L15942" i="8"/>
  <c r="L15943" i="8"/>
  <c r="L15944" i="8"/>
  <c r="L15945" i="8"/>
  <c r="L15946" i="8"/>
  <c r="L15947" i="8"/>
  <c r="L15948" i="8"/>
  <c r="L15949" i="8"/>
  <c r="L15950" i="8"/>
  <c r="L15951" i="8"/>
  <c r="L15952" i="8"/>
  <c r="L15953" i="8"/>
  <c r="L15954" i="8"/>
  <c r="L15955" i="8"/>
  <c r="L15956" i="8"/>
  <c r="L15957" i="8"/>
  <c r="L15958" i="8"/>
  <c r="L15959" i="8"/>
  <c r="L15960" i="8"/>
  <c r="L15961" i="8"/>
  <c r="L15962" i="8"/>
  <c r="L15963" i="8"/>
  <c r="L15964" i="8"/>
  <c r="L15965" i="8"/>
  <c r="L15966" i="8"/>
  <c r="L15967" i="8"/>
  <c r="L15968" i="8"/>
  <c r="L15969" i="8"/>
  <c r="L15970" i="8"/>
  <c r="L15971" i="8"/>
  <c r="L15972" i="8"/>
  <c r="L15973" i="8"/>
  <c r="L15974" i="8"/>
  <c r="L15975" i="8"/>
  <c r="L15976" i="8"/>
  <c r="L15977" i="8"/>
  <c r="L15978" i="8"/>
  <c r="L15979" i="8"/>
  <c r="L15980" i="8"/>
  <c r="L15981" i="8"/>
  <c r="L15982" i="8"/>
  <c r="L15983" i="8"/>
  <c r="L15984" i="8"/>
  <c r="L15985" i="8"/>
  <c r="L15986" i="8"/>
  <c r="L15987" i="8"/>
  <c r="L15988" i="8"/>
  <c r="L15989" i="8"/>
  <c r="L15990" i="8"/>
  <c r="L15991" i="8"/>
  <c r="L15992" i="8"/>
  <c r="L15993" i="8"/>
  <c r="L15994" i="8"/>
  <c r="L15995" i="8"/>
  <c r="L15996" i="8"/>
  <c r="L15997" i="8"/>
  <c r="L15998" i="8"/>
  <c r="L15999" i="8"/>
  <c r="L16000" i="8"/>
  <c r="L16001" i="8"/>
  <c r="L16002" i="8"/>
  <c r="L16003" i="8"/>
  <c r="L16004" i="8"/>
  <c r="L16005" i="8"/>
  <c r="L16006" i="8"/>
  <c r="L16007" i="8"/>
  <c r="L16008" i="8"/>
  <c r="L16009" i="8"/>
  <c r="L16010" i="8"/>
  <c r="L16011" i="8"/>
  <c r="L16012" i="8"/>
  <c r="L16013" i="8"/>
  <c r="L16014" i="8"/>
  <c r="L16015" i="8"/>
  <c r="L16016" i="8"/>
  <c r="L16017" i="8"/>
  <c r="L16018" i="8"/>
  <c r="L16019" i="8"/>
  <c r="L16020" i="8"/>
  <c r="L16021" i="8"/>
  <c r="L16022" i="8"/>
  <c r="L16023" i="8"/>
  <c r="L16024" i="8"/>
  <c r="L16025" i="8"/>
  <c r="L16026" i="8"/>
  <c r="L16027" i="8"/>
  <c r="L16028" i="8"/>
  <c r="L16029" i="8"/>
  <c r="L16030" i="8"/>
  <c r="L16031" i="8"/>
  <c r="L16032" i="8"/>
  <c r="L16033" i="8"/>
  <c r="L16034" i="8"/>
  <c r="L16035" i="8"/>
  <c r="L16036" i="8"/>
  <c r="L16037" i="8"/>
  <c r="L16038" i="8"/>
  <c r="L16039" i="8"/>
  <c r="L16040" i="8"/>
  <c r="L16041" i="8"/>
  <c r="L16042" i="8"/>
  <c r="L16043" i="8"/>
  <c r="L16044" i="8"/>
  <c r="L16045" i="8"/>
  <c r="L16046" i="8"/>
  <c r="L16047" i="8"/>
  <c r="L16048" i="8"/>
  <c r="L16049" i="8"/>
  <c r="L16050" i="8"/>
  <c r="L16051" i="8"/>
  <c r="L16052" i="8"/>
  <c r="L16053" i="8"/>
  <c r="L16054" i="8"/>
  <c r="L16055" i="8"/>
  <c r="L16056" i="8"/>
  <c r="L16057" i="8"/>
  <c r="L16058" i="8"/>
  <c r="L16059" i="8"/>
  <c r="L16060" i="8"/>
  <c r="L16061" i="8"/>
  <c r="L16062" i="8"/>
  <c r="L16063" i="8"/>
  <c r="L16064" i="8"/>
  <c r="L16065" i="8"/>
  <c r="L16066" i="8"/>
  <c r="L16067" i="8"/>
  <c r="L16068" i="8"/>
  <c r="L16069" i="8"/>
  <c r="L16070" i="8"/>
  <c r="L16071" i="8"/>
  <c r="L16072" i="8"/>
  <c r="L16073" i="8"/>
  <c r="L16074" i="8"/>
  <c r="L16075" i="8"/>
  <c r="L16076" i="8"/>
  <c r="L16077" i="8"/>
  <c r="L16078" i="8"/>
  <c r="L16079" i="8"/>
  <c r="L16080" i="8"/>
  <c r="L16081" i="8"/>
  <c r="L16082" i="8"/>
  <c r="L16083" i="8"/>
  <c r="L16084" i="8"/>
  <c r="L16085" i="8"/>
  <c r="L16086" i="8"/>
  <c r="L16087" i="8"/>
  <c r="L16088" i="8"/>
  <c r="L16089" i="8"/>
  <c r="L16090" i="8"/>
  <c r="L16091" i="8"/>
  <c r="L16092" i="8"/>
  <c r="L16093" i="8"/>
  <c r="L16094" i="8"/>
  <c r="L16095" i="8"/>
  <c r="L16096" i="8"/>
  <c r="L16097" i="8"/>
  <c r="L16098" i="8"/>
  <c r="L16099" i="8"/>
  <c r="L16100" i="8"/>
  <c r="L16101" i="8"/>
  <c r="L16102" i="8"/>
  <c r="L16103" i="8"/>
  <c r="L16104" i="8"/>
  <c r="L16105" i="8"/>
  <c r="L16106" i="8"/>
  <c r="L16107" i="8"/>
  <c r="L16108" i="8"/>
  <c r="L16109" i="8"/>
  <c r="L16110" i="8"/>
  <c r="L16111" i="8"/>
  <c r="L16112" i="8"/>
  <c r="L16113" i="8"/>
  <c r="L16114" i="8"/>
  <c r="L16115" i="8"/>
  <c r="L16116" i="8"/>
  <c r="L16117" i="8"/>
  <c r="L16118" i="8"/>
  <c r="L16119" i="8"/>
  <c r="L16120" i="8"/>
  <c r="L16121" i="8"/>
  <c r="L16122" i="8"/>
  <c r="L16123" i="8"/>
  <c r="L16124" i="8"/>
  <c r="L16125" i="8"/>
  <c r="L16126" i="8"/>
  <c r="L16127" i="8"/>
  <c r="L16128" i="8"/>
  <c r="L16129" i="8"/>
  <c r="L16130" i="8"/>
  <c r="L16131" i="8"/>
  <c r="L16132" i="8"/>
  <c r="L16133" i="8"/>
  <c r="L16134" i="8"/>
  <c r="L16135" i="8"/>
  <c r="L16136" i="8"/>
  <c r="L16137" i="8"/>
  <c r="L16138" i="8"/>
  <c r="L16139" i="8"/>
  <c r="L16140" i="8"/>
  <c r="L16141" i="8"/>
  <c r="L16142" i="8"/>
  <c r="L16143" i="8"/>
  <c r="L16144" i="8"/>
  <c r="L16145" i="8"/>
  <c r="L16146" i="8"/>
  <c r="L16147" i="8"/>
  <c r="L16148" i="8"/>
  <c r="L16149" i="8"/>
  <c r="L16150" i="8"/>
  <c r="L16151" i="8"/>
  <c r="L16152" i="8"/>
  <c r="L16153" i="8"/>
  <c r="L16154" i="8"/>
  <c r="L16155" i="8"/>
  <c r="L16156" i="8"/>
  <c r="L16157" i="8"/>
  <c r="L16158" i="8"/>
  <c r="L16159" i="8"/>
  <c r="L16160" i="8"/>
  <c r="L16161" i="8"/>
  <c r="L16162" i="8"/>
  <c r="L16163" i="8"/>
  <c r="L16164" i="8"/>
  <c r="L16165" i="8"/>
  <c r="L16166" i="8"/>
  <c r="L16167" i="8"/>
  <c r="L16168" i="8"/>
  <c r="L16169" i="8"/>
  <c r="L16170" i="8"/>
  <c r="L16171" i="8"/>
  <c r="L16172" i="8"/>
  <c r="L16173" i="8"/>
  <c r="L16174" i="8"/>
  <c r="L16175" i="8"/>
  <c r="L16176" i="8"/>
  <c r="L16177" i="8"/>
  <c r="L16178" i="8"/>
  <c r="L16179" i="8"/>
  <c r="L16180" i="8"/>
  <c r="L16181" i="8"/>
  <c r="L16182" i="8"/>
  <c r="L16183" i="8"/>
  <c r="L16184" i="8"/>
  <c r="L16185" i="8"/>
  <c r="L16186" i="8"/>
  <c r="L16187" i="8"/>
  <c r="L16188" i="8"/>
  <c r="L16189" i="8"/>
  <c r="L16190" i="8"/>
  <c r="L16191" i="8"/>
  <c r="L16192" i="8"/>
  <c r="L16193" i="8"/>
  <c r="L16194" i="8"/>
  <c r="L16195" i="8"/>
  <c r="L16196" i="8"/>
  <c r="L16197" i="8"/>
  <c r="L16198" i="8"/>
  <c r="L16199" i="8"/>
  <c r="L16200" i="8"/>
  <c r="L16201" i="8"/>
  <c r="L16202" i="8"/>
  <c r="L16203" i="8"/>
  <c r="L16204" i="8"/>
  <c r="L16205" i="8"/>
  <c r="L16206" i="8"/>
  <c r="L16207" i="8"/>
  <c r="L16208" i="8"/>
  <c r="L16209" i="8"/>
  <c r="L16210" i="8"/>
  <c r="L16211" i="8"/>
  <c r="L16212" i="8"/>
  <c r="L16213" i="8"/>
  <c r="L16214" i="8"/>
  <c r="L16215" i="8"/>
  <c r="L16216" i="8"/>
  <c r="L16217" i="8"/>
  <c r="L16218" i="8"/>
  <c r="L16219" i="8"/>
  <c r="L16220" i="8"/>
  <c r="L16221" i="8"/>
  <c r="L16222" i="8"/>
  <c r="L16223" i="8"/>
  <c r="L16224" i="8"/>
  <c r="L16225" i="8"/>
  <c r="L16226" i="8"/>
  <c r="L16227" i="8"/>
  <c r="L16228" i="8"/>
  <c r="L16229" i="8"/>
  <c r="L16230" i="8"/>
  <c r="L16231" i="8"/>
  <c r="L16232" i="8"/>
  <c r="L16233" i="8"/>
  <c r="L16234" i="8"/>
  <c r="L16235" i="8"/>
  <c r="L16236" i="8"/>
  <c r="L16237" i="8"/>
  <c r="L16238" i="8"/>
  <c r="L16239" i="8"/>
  <c r="L16240" i="8"/>
  <c r="L16241" i="8"/>
  <c r="L16242" i="8"/>
  <c r="L16243" i="8"/>
  <c r="L16244" i="8"/>
  <c r="L16245" i="8"/>
  <c r="L16246" i="8"/>
  <c r="L16247" i="8"/>
  <c r="L16248" i="8"/>
  <c r="L16249" i="8"/>
  <c r="L16250" i="8"/>
  <c r="L16251" i="8"/>
  <c r="L16252" i="8"/>
  <c r="L16253" i="8"/>
  <c r="L16254" i="8"/>
  <c r="L16255" i="8"/>
  <c r="L16256" i="8"/>
  <c r="L16257" i="8"/>
  <c r="L16258" i="8"/>
  <c r="L16259" i="8"/>
  <c r="L16260" i="8"/>
  <c r="L16261" i="8"/>
  <c r="L16262" i="8"/>
  <c r="L16263" i="8"/>
  <c r="L16264" i="8"/>
  <c r="L16265" i="8"/>
  <c r="L16266" i="8"/>
  <c r="L16267" i="8"/>
  <c r="L16268" i="8"/>
  <c r="L16269" i="8"/>
  <c r="L16270" i="8"/>
  <c r="L16271" i="8"/>
  <c r="L16272" i="8"/>
  <c r="L16273" i="8"/>
  <c r="L16274" i="8"/>
  <c r="L16275" i="8"/>
  <c r="L16276" i="8"/>
  <c r="L16277" i="8"/>
  <c r="L16278" i="8"/>
  <c r="L16279" i="8"/>
  <c r="L16280" i="8"/>
  <c r="L16281" i="8"/>
  <c r="L16282" i="8"/>
  <c r="L16283" i="8"/>
  <c r="L16284" i="8"/>
  <c r="L16285" i="8"/>
  <c r="L16286" i="8"/>
  <c r="L16287" i="8"/>
  <c r="L16288" i="8"/>
  <c r="L16289" i="8"/>
  <c r="L16290" i="8"/>
  <c r="L16291" i="8"/>
  <c r="L16292" i="8"/>
  <c r="L16293" i="8"/>
  <c r="L16294" i="8"/>
  <c r="L16295" i="8"/>
  <c r="L16296" i="8"/>
  <c r="L16297" i="8"/>
  <c r="L16298" i="8"/>
  <c r="L16299" i="8"/>
  <c r="L16300" i="8"/>
  <c r="L16301" i="8"/>
  <c r="L16302" i="8"/>
  <c r="L16303" i="8"/>
  <c r="L16304" i="8"/>
  <c r="L16305" i="8"/>
  <c r="L16306" i="8"/>
  <c r="L16307" i="8"/>
  <c r="L16308" i="8"/>
  <c r="L16309" i="8"/>
  <c r="L16310" i="8"/>
  <c r="L16311" i="8"/>
  <c r="L16312" i="8"/>
  <c r="L16313" i="8"/>
  <c r="L16314" i="8"/>
  <c r="L16315" i="8"/>
  <c r="L16316" i="8"/>
  <c r="L16317" i="8"/>
  <c r="L16318" i="8"/>
  <c r="L16319" i="8"/>
  <c r="L16320" i="8"/>
  <c r="L16321" i="8"/>
  <c r="L16322" i="8"/>
  <c r="L16323" i="8"/>
  <c r="L16324" i="8"/>
  <c r="L16325" i="8"/>
  <c r="L16326" i="8"/>
  <c r="L16327" i="8"/>
  <c r="L16328" i="8"/>
  <c r="L16329" i="8"/>
  <c r="L16330" i="8"/>
  <c r="L16331" i="8"/>
  <c r="L16332" i="8"/>
  <c r="L16333" i="8"/>
  <c r="L16334" i="8"/>
  <c r="L16335" i="8"/>
  <c r="L16336" i="8"/>
  <c r="L16337" i="8"/>
  <c r="L16338" i="8"/>
  <c r="L16339" i="8"/>
  <c r="L16340" i="8"/>
  <c r="L16341" i="8"/>
  <c r="L16342" i="8"/>
  <c r="L16343" i="8"/>
  <c r="L16344" i="8"/>
  <c r="L16345" i="8"/>
  <c r="L16346" i="8"/>
  <c r="L16347" i="8"/>
  <c r="L16348" i="8"/>
  <c r="L16349" i="8"/>
  <c r="L16350" i="8"/>
  <c r="L16351" i="8"/>
  <c r="L16352" i="8"/>
  <c r="L16353" i="8"/>
  <c r="L16354" i="8"/>
  <c r="L16355" i="8"/>
  <c r="L16356" i="8"/>
  <c r="L16357" i="8"/>
  <c r="L16358" i="8"/>
  <c r="L16359" i="8"/>
  <c r="L16360" i="8"/>
  <c r="L16361" i="8"/>
  <c r="L16362" i="8"/>
  <c r="L16363" i="8"/>
  <c r="L16364" i="8"/>
  <c r="L16365" i="8"/>
  <c r="L16366" i="8"/>
  <c r="L16367" i="8"/>
  <c r="L16368" i="8"/>
  <c r="L16369" i="8"/>
  <c r="L16370" i="8"/>
  <c r="L16371" i="8"/>
  <c r="L16372" i="8"/>
  <c r="L16373" i="8"/>
  <c r="L16374" i="8"/>
  <c r="L16375" i="8"/>
  <c r="L16376" i="8"/>
  <c r="L16377" i="8"/>
  <c r="L16378" i="8"/>
  <c r="L16379" i="8"/>
  <c r="L16380" i="8"/>
  <c r="L16381" i="8"/>
  <c r="L16382" i="8"/>
  <c r="L16383" i="8"/>
  <c r="L16384" i="8"/>
  <c r="L16385" i="8"/>
  <c r="L16386" i="8"/>
  <c r="L16387" i="8"/>
  <c r="L16388" i="8"/>
  <c r="L16389" i="8"/>
  <c r="L16390" i="8"/>
  <c r="L16391" i="8"/>
  <c r="L16392" i="8"/>
  <c r="L16393" i="8"/>
  <c r="L16394" i="8"/>
  <c r="L16395" i="8"/>
  <c r="L16396" i="8"/>
  <c r="L16397" i="8"/>
  <c r="L16398" i="8"/>
  <c r="L16399" i="8"/>
  <c r="L16400" i="8"/>
  <c r="L16401" i="8"/>
  <c r="L16402" i="8"/>
  <c r="L16403" i="8"/>
  <c r="L16404" i="8"/>
  <c r="L16405" i="8"/>
  <c r="L16406" i="8"/>
  <c r="L16407" i="8"/>
  <c r="L16408" i="8"/>
  <c r="L16409" i="8"/>
  <c r="L16410" i="8"/>
  <c r="L16411" i="8"/>
  <c r="L16412" i="8"/>
  <c r="L16413" i="8"/>
  <c r="L16414" i="8"/>
  <c r="L16415" i="8"/>
  <c r="L16416" i="8"/>
  <c r="L16417" i="8"/>
  <c r="L16418" i="8"/>
  <c r="L16419" i="8"/>
  <c r="L16420" i="8"/>
  <c r="L16421" i="8"/>
  <c r="L16422" i="8"/>
  <c r="L16423" i="8"/>
  <c r="L16424" i="8"/>
  <c r="L16425" i="8"/>
  <c r="L16426" i="8"/>
  <c r="L16427" i="8"/>
  <c r="L16428" i="8"/>
  <c r="L16429" i="8"/>
  <c r="L16430" i="8"/>
  <c r="L16431" i="8"/>
  <c r="L16432" i="8"/>
  <c r="L16433" i="8"/>
  <c r="L16434" i="8"/>
  <c r="L16435" i="8"/>
  <c r="L16436" i="8"/>
  <c r="L16437" i="8"/>
  <c r="L16438" i="8"/>
  <c r="L16439" i="8"/>
  <c r="L16440" i="8"/>
  <c r="L16441" i="8"/>
  <c r="L16442" i="8"/>
  <c r="L16443" i="8"/>
  <c r="L16444" i="8"/>
  <c r="L16445" i="8"/>
  <c r="L16446" i="8"/>
  <c r="L16447" i="8"/>
  <c r="L16448" i="8"/>
  <c r="L16449" i="8"/>
  <c r="L16450" i="8"/>
  <c r="L16451" i="8"/>
  <c r="L16452" i="8"/>
  <c r="L16453" i="8"/>
  <c r="L16454" i="8"/>
  <c r="L16455" i="8"/>
  <c r="L16456" i="8"/>
  <c r="L16457" i="8"/>
  <c r="L16458" i="8"/>
  <c r="L16459" i="8"/>
  <c r="L16460" i="8"/>
  <c r="L16461" i="8"/>
  <c r="L16462" i="8"/>
  <c r="L16463" i="8"/>
  <c r="L16464" i="8"/>
  <c r="L16465" i="8"/>
  <c r="L16466" i="8"/>
  <c r="L16467" i="8"/>
  <c r="L16468" i="8"/>
  <c r="L16469" i="8"/>
  <c r="L16470" i="8"/>
  <c r="L16471" i="8"/>
  <c r="L16472" i="8"/>
  <c r="L16473" i="8"/>
  <c r="L16474" i="8"/>
  <c r="L16475" i="8"/>
  <c r="L16476" i="8"/>
  <c r="L16477" i="8"/>
  <c r="L16478" i="8"/>
  <c r="L16479" i="8"/>
  <c r="L16480" i="8"/>
  <c r="L16481" i="8"/>
  <c r="L16482" i="8"/>
  <c r="L16483" i="8"/>
  <c r="L16484" i="8"/>
  <c r="L16485" i="8"/>
  <c r="L16486" i="8"/>
  <c r="L16487" i="8"/>
  <c r="L16488" i="8"/>
  <c r="L16489" i="8"/>
  <c r="L16490" i="8"/>
  <c r="L16491" i="8"/>
  <c r="L16492" i="8"/>
  <c r="L16493" i="8"/>
  <c r="L16494" i="8"/>
  <c r="L16495" i="8"/>
  <c r="L16496" i="8"/>
  <c r="L16497" i="8"/>
  <c r="L16498" i="8"/>
  <c r="L16499" i="8"/>
  <c r="L16500" i="8"/>
  <c r="L16501" i="8"/>
  <c r="L16502" i="8"/>
  <c r="L16503" i="8"/>
  <c r="L16504" i="8"/>
  <c r="L16505" i="8"/>
  <c r="L16506" i="8"/>
  <c r="L16507" i="8"/>
  <c r="L16508" i="8"/>
  <c r="L16509" i="8"/>
  <c r="L16510" i="8"/>
  <c r="L16511" i="8"/>
  <c r="L16512" i="8"/>
  <c r="L16513" i="8"/>
  <c r="L16514" i="8"/>
  <c r="L16515" i="8"/>
  <c r="L16516" i="8"/>
  <c r="L16517" i="8"/>
  <c r="L16518" i="8"/>
  <c r="L16519" i="8"/>
  <c r="L16520" i="8"/>
  <c r="L16521" i="8"/>
  <c r="L16522" i="8"/>
  <c r="L16523" i="8"/>
  <c r="L16524" i="8"/>
  <c r="L16525" i="8"/>
  <c r="L16526" i="8"/>
  <c r="L16527" i="8"/>
  <c r="L16528" i="8"/>
  <c r="L16529" i="8"/>
  <c r="L16530" i="8"/>
  <c r="L16531" i="8"/>
  <c r="L16532" i="8"/>
  <c r="L16533" i="8"/>
  <c r="L16534" i="8"/>
  <c r="L16535" i="8"/>
  <c r="L16536" i="8"/>
  <c r="L16537" i="8"/>
  <c r="L16538" i="8"/>
  <c r="L16539" i="8"/>
  <c r="L16540" i="8"/>
  <c r="L16541" i="8"/>
  <c r="L16542" i="8"/>
  <c r="L16543" i="8"/>
  <c r="L16544" i="8"/>
  <c r="L16545" i="8"/>
  <c r="L16546" i="8"/>
  <c r="L16547" i="8"/>
  <c r="L16548" i="8"/>
  <c r="L16549" i="8"/>
  <c r="L16550" i="8"/>
  <c r="L16551" i="8"/>
  <c r="L16552" i="8"/>
  <c r="L16553" i="8"/>
  <c r="L16554" i="8"/>
  <c r="L16555" i="8"/>
  <c r="L16556" i="8"/>
  <c r="L16557" i="8"/>
  <c r="L16558" i="8"/>
  <c r="L16559" i="8"/>
  <c r="L16560" i="8"/>
  <c r="L16561" i="8"/>
  <c r="L16562" i="8"/>
  <c r="L16563" i="8"/>
  <c r="L16564" i="8"/>
  <c r="L16565" i="8"/>
  <c r="L16566" i="8"/>
  <c r="L16567" i="8"/>
  <c r="L16568" i="8"/>
  <c r="L16569" i="8"/>
  <c r="L16570" i="8"/>
  <c r="L16571" i="8"/>
  <c r="L16572" i="8"/>
  <c r="L16573" i="8"/>
  <c r="L16574" i="8"/>
  <c r="L16575" i="8"/>
  <c r="L16576" i="8"/>
  <c r="L16577" i="8"/>
  <c r="L16578" i="8"/>
  <c r="L16579" i="8"/>
  <c r="L16580" i="8"/>
  <c r="L16581" i="8"/>
  <c r="L16582" i="8"/>
  <c r="L16583" i="8"/>
  <c r="L16584" i="8"/>
  <c r="L16585" i="8"/>
  <c r="L16586" i="8"/>
  <c r="L16587" i="8"/>
  <c r="L16588" i="8"/>
  <c r="L16589" i="8"/>
  <c r="L16590" i="8"/>
  <c r="L16591" i="8"/>
  <c r="L16592" i="8"/>
  <c r="L16593" i="8"/>
  <c r="L16594" i="8"/>
  <c r="L16595" i="8"/>
  <c r="L16596" i="8"/>
  <c r="L16597" i="8"/>
  <c r="L16598" i="8"/>
  <c r="L16599" i="8"/>
  <c r="L16600" i="8"/>
  <c r="L16601" i="8"/>
  <c r="L16602" i="8"/>
  <c r="L16603" i="8"/>
  <c r="L16604" i="8"/>
  <c r="L16605" i="8"/>
  <c r="L16606" i="8"/>
  <c r="L16607" i="8"/>
  <c r="L16608" i="8"/>
  <c r="L16609" i="8"/>
  <c r="L16610" i="8"/>
  <c r="L16611" i="8"/>
  <c r="L16612" i="8"/>
  <c r="L16613" i="8"/>
  <c r="L16614" i="8"/>
  <c r="L16615" i="8"/>
  <c r="L16616" i="8"/>
  <c r="L16617" i="8"/>
  <c r="L16618" i="8"/>
  <c r="L16619" i="8"/>
  <c r="L16620" i="8"/>
  <c r="L16621" i="8"/>
  <c r="L16622" i="8"/>
  <c r="L16623" i="8"/>
  <c r="L16624" i="8"/>
  <c r="L16625" i="8"/>
  <c r="L16626" i="8"/>
  <c r="L16627" i="8"/>
  <c r="L16628" i="8"/>
  <c r="L16629" i="8"/>
  <c r="L16630" i="8"/>
  <c r="L16631" i="8"/>
  <c r="L16632" i="8"/>
  <c r="L16633" i="8"/>
  <c r="L16634" i="8"/>
  <c r="L16635" i="8"/>
  <c r="L16636" i="8"/>
  <c r="L16637" i="8"/>
  <c r="L16638" i="8"/>
  <c r="L16639" i="8"/>
  <c r="L16640" i="8"/>
  <c r="L16641" i="8"/>
  <c r="L16642" i="8"/>
  <c r="L16643" i="8"/>
  <c r="L16644" i="8"/>
  <c r="L16645" i="8"/>
  <c r="L16646" i="8"/>
  <c r="L16647" i="8"/>
  <c r="L16648" i="8"/>
  <c r="L16649" i="8"/>
  <c r="L16650" i="8"/>
  <c r="L16651" i="8"/>
  <c r="L16652" i="8"/>
  <c r="L16653" i="8"/>
  <c r="L16654" i="8"/>
  <c r="L16655" i="8"/>
  <c r="L16656" i="8"/>
  <c r="L16657" i="8"/>
  <c r="L16658" i="8"/>
  <c r="L16659" i="8"/>
  <c r="L16660" i="8"/>
  <c r="L16661" i="8"/>
  <c r="L16662" i="8"/>
  <c r="L16663" i="8"/>
  <c r="L16664" i="8"/>
  <c r="L16665" i="8"/>
  <c r="L16666" i="8"/>
  <c r="L16667" i="8"/>
  <c r="L16668" i="8"/>
  <c r="L16669" i="8"/>
  <c r="L16670" i="8"/>
  <c r="L16671" i="8"/>
  <c r="L16672" i="8"/>
  <c r="L16673" i="8"/>
  <c r="L16674" i="8"/>
  <c r="L16675" i="8"/>
  <c r="L16676" i="8"/>
  <c r="L16677" i="8"/>
  <c r="L16678" i="8"/>
  <c r="L16679" i="8"/>
  <c r="L16680" i="8"/>
  <c r="L16681" i="8"/>
  <c r="L16682" i="8"/>
  <c r="L16683" i="8"/>
  <c r="L16684" i="8"/>
  <c r="L16685" i="8"/>
  <c r="L16686" i="8"/>
  <c r="L16687" i="8"/>
  <c r="L16688" i="8"/>
  <c r="L16689" i="8"/>
  <c r="L16690" i="8"/>
  <c r="L16691" i="8"/>
  <c r="L16692" i="8"/>
  <c r="L16693" i="8"/>
  <c r="L16694" i="8"/>
  <c r="L16695" i="8"/>
  <c r="L16696" i="8"/>
  <c r="L16697" i="8"/>
  <c r="L16698" i="8"/>
  <c r="L16699" i="8"/>
  <c r="L16700" i="8"/>
  <c r="L16701" i="8"/>
  <c r="L16702" i="8"/>
  <c r="L16703" i="8"/>
  <c r="L16704" i="8"/>
  <c r="L16705" i="8"/>
  <c r="L16706" i="8"/>
  <c r="L16707" i="8"/>
  <c r="L16708" i="8"/>
  <c r="L16709" i="8"/>
  <c r="L16710" i="8"/>
  <c r="L16711" i="8"/>
  <c r="L16712" i="8"/>
  <c r="L16713" i="8"/>
  <c r="L16714" i="8"/>
  <c r="L16715" i="8"/>
  <c r="L16716" i="8"/>
  <c r="L16717" i="8"/>
  <c r="L16718" i="8"/>
  <c r="L16719" i="8"/>
  <c r="L16720" i="8"/>
  <c r="L16721" i="8"/>
  <c r="L16722" i="8"/>
  <c r="L16723" i="8"/>
  <c r="L16724" i="8"/>
  <c r="L16725" i="8"/>
  <c r="L16726" i="8"/>
  <c r="L16727" i="8"/>
  <c r="L16728" i="8"/>
  <c r="L16729" i="8"/>
  <c r="L16730" i="8"/>
  <c r="L16731" i="8"/>
  <c r="L16732" i="8"/>
  <c r="L16733" i="8"/>
  <c r="L16734" i="8"/>
  <c r="L16735" i="8"/>
  <c r="L16736" i="8"/>
  <c r="L16737" i="8"/>
  <c r="L16738" i="8"/>
  <c r="L16739" i="8"/>
  <c r="L16740" i="8"/>
  <c r="L16741" i="8"/>
  <c r="L16742" i="8"/>
  <c r="L16743" i="8"/>
  <c r="L16744" i="8"/>
  <c r="L16745" i="8"/>
  <c r="L16746" i="8"/>
  <c r="L16747" i="8"/>
  <c r="L16748" i="8"/>
  <c r="L16749" i="8"/>
  <c r="L16750" i="8"/>
  <c r="L16751" i="8"/>
  <c r="L16752" i="8"/>
  <c r="L16753" i="8"/>
  <c r="L16754" i="8"/>
  <c r="L16755" i="8"/>
  <c r="L16756" i="8"/>
  <c r="L16757" i="8"/>
  <c r="L16758" i="8"/>
  <c r="L16759" i="8"/>
  <c r="L16760" i="8"/>
  <c r="L16761" i="8"/>
  <c r="L16762" i="8"/>
  <c r="L16763" i="8"/>
  <c r="L16764" i="8"/>
  <c r="L16765" i="8"/>
  <c r="L16766" i="8"/>
  <c r="L16767" i="8"/>
  <c r="L16768" i="8"/>
  <c r="L16769" i="8"/>
  <c r="L16770" i="8"/>
  <c r="L16771" i="8"/>
  <c r="L16772" i="8"/>
  <c r="L16773" i="8"/>
  <c r="L16774" i="8"/>
  <c r="L16775" i="8"/>
  <c r="L16776" i="8"/>
  <c r="L16777" i="8"/>
  <c r="L16778" i="8"/>
  <c r="L16779" i="8"/>
  <c r="L16780" i="8"/>
  <c r="L16781" i="8"/>
  <c r="L16782" i="8"/>
  <c r="L16783" i="8"/>
  <c r="L16784" i="8"/>
  <c r="L16785" i="8"/>
  <c r="L16786" i="8"/>
  <c r="L16787" i="8"/>
  <c r="L16788" i="8"/>
  <c r="L16789" i="8"/>
  <c r="L16790" i="8"/>
  <c r="L16791" i="8"/>
  <c r="L16792" i="8"/>
  <c r="L16793" i="8"/>
  <c r="L16794" i="8"/>
  <c r="L16795" i="8"/>
  <c r="L16796" i="8"/>
  <c r="L16797" i="8"/>
  <c r="L16798" i="8"/>
  <c r="L16799" i="8"/>
  <c r="L16800" i="8"/>
  <c r="L16801" i="8"/>
  <c r="L16802" i="8"/>
  <c r="L16803" i="8"/>
  <c r="L16804" i="8"/>
  <c r="L16805" i="8"/>
  <c r="L16806" i="8"/>
  <c r="L16807" i="8"/>
  <c r="L16808" i="8"/>
  <c r="L16809" i="8"/>
  <c r="L16810" i="8"/>
  <c r="L16811" i="8"/>
  <c r="L16812" i="8"/>
  <c r="L16813" i="8"/>
  <c r="L16814" i="8"/>
  <c r="L16815" i="8"/>
  <c r="L16816" i="8"/>
  <c r="L16817" i="8"/>
  <c r="L16818" i="8"/>
  <c r="L16819" i="8"/>
  <c r="L16820" i="8"/>
  <c r="L16821" i="8"/>
  <c r="L16822" i="8"/>
  <c r="L16823" i="8"/>
  <c r="L16824" i="8"/>
  <c r="L16825" i="8"/>
  <c r="L16826" i="8"/>
  <c r="L16827" i="8"/>
  <c r="L16828" i="8"/>
  <c r="L16829" i="8"/>
  <c r="L16830" i="8"/>
  <c r="L16831" i="8"/>
  <c r="L16832" i="8"/>
  <c r="L16833" i="8"/>
  <c r="L16834" i="8"/>
  <c r="L16835" i="8"/>
  <c r="L16836" i="8"/>
  <c r="L16837" i="8"/>
  <c r="L16838" i="8"/>
  <c r="L16839" i="8"/>
  <c r="L16840" i="8"/>
  <c r="L16841" i="8"/>
  <c r="L16842" i="8"/>
  <c r="L16843" i="8"/>
  <c r="L16844" i="8"/>
  <c r="L16845" i="8"/>
  <c r="L16846" i="8"/>
  <c r="L16847" i="8"/>
  <c r="L16848" i="8"/>
  <c r="L16849" i="8"/>
  <c r="L16850" i="8"/>
  <c r="L16851" i="8"/>
  <c r="L16852" i="8"/>
  <c r="L16853" i="8"/>
  <c r="L16854" i="8"/>
  <c r="L16855" i="8"/>
  <c r="L16856" i="8"/>
  <c r="L16857" i="8"/>
  <c r="L16858" i="8"/>
  <c r="L16859" i="8"/>
  <c r="L16860" i="8"/>
  <c r="L16861" i="8"/>
  <c r="L16862" i="8"/>
  <c r="L16863" i="8"/>
  <c r="L16864" i="8"/>
  <c r="L16865" i="8"/>
  <c r="L16866" i="8"/>
  <c r="L16867" i="8"/>
  <c r="L16868" i="8"/>
  <c r="L16869" i="8"/>
  <c r="L16870" i="8"/>
  <c r="L16871" i="8"/>
  <c r="L16872" i="8"/>
  <c r="L16873" i="8"/>
  <c r="L16874" i="8"/>
  <c r="L16875" i="8"/>
  <c r="L16876" i="8"/>
  <c r="L16877" i="8"/>
  <c r="L16878" i="8"/>
  <c r="L16879" i="8"/>
  <c r="L16880" i="8"/>
  <c r="L16881" i="8"/>
  <c r="L16882" i="8"/>
  <c r="L16883" i="8"/>
  <c r="L16884" i="8"/>
  <c r="L16885" i="8"/>
  <c r="L16886" i="8"/>
  <c r="L16887" i="8"/>
  <c r="L16888" i="8"/>
  <c r="L16889" i="8"/>
  <c r="L16890" i="8"/>
  <c r="L16891" i="8"/>
  <c r="L16892" i="8"/>
  <c r="L16893" i="8"/>
  <c r="L16894" i="8"/>
  <c r="L16895" i="8"/>
  <c r="L16896" i="8"/>
  <c r="L16897" i="8"/>
  <c r="L16898" i="8"/>
  <c r="L16899" i="8"/>
  <c r="L16900" i="8"/>
  <c r="L16901" i="8"/>
  <c r="L16902" i="8"/>
  <c r="L16903" i="8"/>
  <c r="L16904" i="8"/>
  <c r="L16905" i="8"/>
  <c r="L16906" i="8"/>
  <c r="L16907" i="8"/>
  <c r="L16908" i="8"/>
  <c r="L16909" i="8"/>
  <c r="L16910" i="8"/>
  <c r="L16911" i="8"/>
  <c r="L16912" i="8"/>
  <c r="L16913" i="8"/>
  <c r="L16914" i="8"/>
  <c r="L16915" i="8"/>
  <c r="L16916" i="8"/>
  <c r="L16917" i="8"/>
  <c r="L16918" i="8"/>
  <c r="L16919" i="8"/>
  <c r="L16920" i="8"/>
  <c r="L16921" i="8"/>
  <c r="L16922" i="8"/>
  <c r="L16923" i="8"/>
  <c r="L16924" i="8"/>
  <c r="L16925" i="8"/>
  <c r="L16926" i="8"/>
  <c r="L16927" i="8"/>
  <c r="L16928" i="8"/>
  <c r="L16929" i="8"/>
  <c r="L16930" i="8"/>
  <c r="L16931" i="8"/>
  <c r="L16932" i="8"/>
  <c r="L16933" i="8"/>
  <c r="L16934" i="8"/>
  <c r="L16935" i="8"/>
  <c r="L16936" i="8"/>
  <c r="L16937" i="8"/>
  <c r="L16938" i="8"/>
  <c r="L16939" i="8"/>
  <c r="L16940" i="8"/>
  <c r="L16941" i="8"/>
  <c r="L16942" i="8"/>
  <c r="L16943" i="8"/>
  <c r="L16944" i="8"/>
  <c r="L16945" i="8"/>
  <c r="L16946" i="8"/>
  <c r="L16947" i="8"/>
  <c r="L16948" i="8"/>
  <c r="L16949" i="8"/>
  <c r="L16950" i="8"/>
  <c r="L16951" i="8"/>
  <c r="L16952" i="8"/>
  <c r="L16953" i="8"/>
  <c r="L16954" i="8"/>
  <c r="L16955" i="8"/>
  <c r="L16956" i="8"/>
  <c r="L16957" i="8"/>
  <c r="L16958" i="8"/>
  <c r="L16959" i="8"/>
  <c r="L16960" i="8"/>
  <c r="L16961" i="8"/>
  <c r="L16962" i="8"/>
  <c r="L16963" i="8"/>
  <c r="L16964" i="8"/>
  <c r="L16965" i="8"/>
  <c r="L16966" i="8"/>
  <c r="L16967" i="8"/>
  <c r="L16968" i="8"/>
  <c r="L16969" i="8"/>
  <c r="L16970" i="8"/>
  <c r="L16971" i="8"/>
  <c r="L16972" i="8"/>
  <c r="L16973" i="8"/>
  <c r="L16974" i="8"/>
  <c r="L16975" i="8"/>
  <c r="L16976" i="8"/>
  <c r="L16977" i="8"/>
  <c r="L16978" i="8"/>
  <c r="L16979" i="8"/>
  <c r="L16980" i="8"/>
  <c r="L16981" i="8"/>
  <c r="L16982" i="8"/>
  <c r="L16983" i="8"/>
  <c r="L16984" i="8"/>
  <c r="L16985" i="8"/>
  <c r="L16986" i="8"/>
  <c r="L16987" i="8"/>
  <c r="L16988" i="8"/>
  <c r="L16989" i="8"/>
  <c r="L16990" i="8"/>
  <c r="L16991" i="8"/>
  <c r="L16992" i="8"/>
  <c r="L16993" i="8"/>
  <c r="L16994" i="8"/>
  <c r="L16995" i="8"/>
  <c r="L16996" i="8"/>
  <c r="L16997" i="8"/>
  <c r="L16998" i="8"/>
  <c r="L16999" i="8"/>
  <c r="L17000" i="8"/>
  <c r="L17001" i="8"/>
  <c r="L17002" i="8"/>
  <c r="L17003" i="8"/>
  <c r="L17004" i="8"/>
  <c r="L17005" i="8"/>
  <c r="L17006" i="8"/>
  <c r="L17007" i="8"/>
  <c r="L17008" i="8"/>
  <c r="L17009" i="8"/>
  <c r="L17010" i="8"/>
  <c r="L17011" i="8"/>
  <c r="L17012" i="8"/>
  <c r="L17013" i="8"/>
  <c r="L17014" i="8"/>
  <c r="L17015" i="8"/>
  <c r="L17016" i="8"/>
  <c r="L17017" i="8"/>
  <c r="L17018" i="8"/>
  <c r="L17019" i="8"/>
  <c r="L17020" i="8"/>
  <c r="L17021" i="8"/>
  <c r="L17022" i="8"/>
  <c r="L17023" i="8"/>
  <c r="L17024" i="8"/>
  <c r="L17025" i="8"/>
  <c r="L17026" i="8"/>
  <c r="L17027" i="8"/>
  <c r="L17028" i="8"/>
  <c r="L17029" i="8"/>
  <c r="L17030" i="8"/>
  <c r="L17031" i="8"/>
  <c r="L17032" i="8"/>
  <c r="L17033" i="8"/>
  <c r="L17034" i="8"/>
  <c r="L17035" i="8"/>
  <c r="L17036" i="8"/>
  <c r="L17037" i="8"/>
  <c r="L17038" i="8"/>
  <c r="L17039" i="8"/>
  <c r="L17040" i="8"/>
  <c r="L17041" i="8"/>
  <c r="L17042" i="8"/>
  <c r="L17043" i="8"/>
  <c r="L17044" i="8"/>
  <c r="L17045" i="8"/>
  <c r="L17046" i="8"/>
  <c r="L17047" i="8"/>
  <c r="L17048" i="8"/>
  <c r="L17049" i="8"/>
  <c r="L17050" i="8"/>
  <c r="L17051" i="8"/>
  <c r="L17052" i="8"/>
  <c r="L17053" i="8"/>
  <c r="L17054" i="8"/>
  <c r="L17055" i="8"/>
  <c r="L17056" i="8"/>
  <c r="L17057" i="8"/>
  <c r="L17058" i="8"/>
  <c r="L17059" i="8"/>
  <c r="L17060" i="8"/>
  <c r="L17061" i="8"/>
  <c r="L17062" i="8"/>
  <c r="L17063" i="8"/>
  <c r="L17064" i="8"/>
  <c r="L17065" i="8"/>
  <c r="L17066" i="8"/>
  <c r="L17067" i="8"/>
  <c r="L17068" i="8"/>
  <c r="L17069" i="8"/>
  <c r="L17070" i="8"/>
  <c r="L17071" i="8"/>
  <c r="L17072" i="8"/>
  <c r="L17073" i="8"/>
  <c r="L17074" i="8"/>
  <c r="L17075" i="8"/>
  <c r="L17076" i="8"/>
  <c r="L17077" i="8"/>
  <c r="L17078" i="8"/>
  <c r="L17079" i="8"/>
  <c r="L17080" i="8"/>
  <c r="L17081" i="8"/>
  <c r="L17082" i="8"/>
  <c r="L17083" i="8"/>
  <c r="L17084" i="8"/>
  <c r="L17085" i="8"/>
  <c r="L17086" i="8"/>
  <c r="L17087" i="8"/>
  <c r="L17088" i="8"/>
  <c r="L17089" i="8"/>
  <c r="L17090" i="8"/>
  <c r="L17091" i="8"/>
  <c r="L17092" i="8"/>
  <c r="L17093" i="8"/>
  <c r="L17094" i="8"/>
  <c r="L17095" i="8"/>
  <c r="L17096" i="8"/>
  <c r="L17097" i="8"/>
  <c r="L17098" i="8"/>
  <c r="L17099" i="8"/>
  <c r="L17100" i="8"/>
  <c r="L17101" i="8"/>
  <c r="L17102" i="8"/>
  <c r="L17103" i="8"/>
  <c r="L17104" i="8"/>
  <c r="L17105" i="8"/>
  <c r="L17106" i="8"/>
  <c r="L17107" i="8"/>
  <c r="L17108" i="8"/>
  <c r="L17109" i="8"/>
  <c r="L17110" i="8"/>
  <c r="L17111" i="8"/>
  <c r="L17112" i="8"/>
  <c r="L17113" i="8"/>
  <c r="L17114" i="8"/>
  <c r="L17115" i="8"/>
  <c r="L17116" i="8"/>
  <c r="L17117" i="8"/>
  <c r="L17118" i="8"/>
  <c r="L17119" i="8"/>
  <c r="L17120" i="8"/>
  <c r="L17121" i="8"/>
  <c r="L17122" i="8"/>
  <c r="L17123" i="8"/>
  <c r="L17124" i="8"/>
  <c r="L17125" i="8"/>
  <c r="L17126" i="8"/>
  <c r="L17127" i="8"/>
  <c r="L17128" i="8"/>
  <c r="L17129" i="8"/>
  <c r="L17130" i="8"/>
  <c r="L17131" i="8"/>
  <c r="L17132" i="8"/>
  <c r="L17133" i="8"/>
  <c r="L17134" i="8"/>
  <c r="L17135" i="8"/>
  <c r="L17136" i="8"/>
  <c r="L17137" i="8"/>
  <c r="L17138" i="8"/>
  <c r="L17139" i="8"/>
  <c r="L17140" i="8"/>
  <c r="L17141" i="8"/>
  <c r="L17142" i="8"/>
  <c r="L17143" i="8"/>
  <c r="L17144" i="8"/>
  <c r="L17145" i="8"/>
  <c r="L17146" i="8"/>
  <c r="L17147" i="8"/>
  <c r="L17148" i="8"/>
  <c r="L17149" i="8"/>
  <c r="L17150" i="8"/>
  <c r="L17151" i="8"/>
  <c r="L17152" i="8"/>
  <c r="L17153" i="8"/>
  <c r="L17154" i="8"/>
  <c r="L17155" i="8"/>
  <c r="L17156" i="8"/>
  <c r="L17157" i="8"/>
  <c r="L17158" i="8"/>
  <c r="L17159" i="8"/>
  <c r="L17160" i="8"/>
  <c r="L17161" i="8"/>
  <c r="L17162" i="8"/>
  <c r="L17163" i="8"/>
  <c r="L17164" i="8"/>
  <c r="L17165" i="8"/>
  <c r="L17166" i="8"/>
  <c r="L17167" i="8"/>
  <c r="L17168" i="8"/>
  <c r="L17169" i="8"/>
  <c r="L17170" i="8"/>
  <c r="L17171" i="8"/>
  <c r="L17172" i="8"/>
  <c r="L17173" i="8"/>
  <c r="L17174" i="8"/>
  <c r="L17175" i="8"/>
  <c r="L17176" i="8"/>
  <c r="L17177" i="8"/>
  <c r="L17178" i="8"/>
  <c r="L17179" i="8"/>
  <c r="L17180" i="8"/>
  <c r="L17181" i="8"/>
  <c r="L17182" i="8"/>
  <c r="L17183" i="8"/>
  <c r="L17184" i="8"/>
  <c r="L17185" i="8"/>
  <c r="L17186" i="8"/>
  <c r="L17187" i="8"/>
  <c r="L17188" i="8"/>
  <c r="L17189" i="8"/>
  <c r="L17190" i="8"/>
  <c r="L17191" i="8"/>
  <c r="L17192" i="8"/>
  <c r="L17193" i="8"/>
  <c r="L17194" i="8"/>
  <c r="L17195" i="8"/>
  <c r="L17196" i="8"/>
  <c r="L17197" i="8"/>
  <c r="L17198" i="8"/>
  <c r="L17199" i="8"/>
  <c r="L17200" i="8"/>
  <c r="L17201" i="8"/>
  <c r="L17202" i="8"/>
  <c r="L17203" i="8"/>
  <c r="L17204" i="8"/>
  <c r="L17205" i="8"/>
  <c r="L17206" i="8"/>
  <c r="L17207" i="8"/>
  <c r="L17208" i="8"/>
  <c r="L17209" i="8"/>
  <c r="L17210" i="8"/>
  <c r="L17211" i="8"/>
  <c r="L17212" i="8"/>
  <c r="L17213" i="8"/>
  <c r="L17214" i="8"/>
  <c r="L17215" i="8"/>
  <c r="L17216" i="8"/>
  <c r="L17217" i="8"/>
  <c r="L17218" i="8"/>
  <c r="L17219" i="8"/>
  <c r="L17220" i="8"/>
  <c r="L17221" i="8"/>
  <c r="L17222" i="8"/>
  <c r="L17223" i="8"/>
  <c r="L17224" i="8"/>
  <c r="L17225" i="8"/>
  <c r="L17226" i="8"/>
  <c r="L17227" i="8"/>
  <c r="L17228" i="8"/>
  <c r="L17229" i="8"/>
  <c r="L17230" i="8"/>
  <c r="L17231" i="8"/>
  <c r="L17232" i="8"/>
  <c r="L17233" i="8"/>
  <c r="L17234" i="8"/>
  <c r="L17235" i="8"/>
  <c r="L17236" i="8"/>
  <c r="L17237" i="8"/>
  <c r="L17238" i="8"/>
  <c r="L17239" i="8"/>
  <c r="L17240" i="8"/>
  <c r="L17241" i="8"/>
  <c r="L17242" i="8"/>
  <c r="L17243" i="8"/>
  <c r="L17244" i="8"/>
  <c r="L17245" i="8"/>
  <c r="L17246" i="8"/>
  <c r="L17247" i="8"/>
  <c r="L17248" i="8"/>
  <c r="L17249" i="8"/>
  <c r="L17250" i="8"/>
  <c r="L17251" i="8"/>
  <c r="L17252" i="8"/>
  <c r="L17253" i="8"/>
  <c r="L17254" i="8"/>
  <c r="L17255" i="8"/>
  <c r="L17256" i="8"/>
  <c r="L17257" i="8"/>
  <c r="L17258" i="8"/>
  <c r="L17259" i="8"/>
  <c r="L17260" i="8"/>
  <c r="L17261" i="8"/>
  <c r="L17262" i="8"/>
  <c r="L17263" i="8"/>
  <c r="L17264" i="8"/>
  <c r="L17265" i="8"/>
  <c r="L17266" i="8"/>
  <c r="L17267" i="8"/>
  <c r="L17268" i="8"/>
  <c r="L17269" i="8"/>
  <c r="L17270" i="8"/>
  <c r="L17271" i="8"/>
  <c r="L17272" i="8"/>
  <c r="L17273" i="8"/>
  <c r="L17274" i="8"/>
  <c r="L17275" i="8"/>
  <c r="L17276" i="8"/>
  <c r="L17277" i="8"/>
  <c r="L17278" i="8"/>
  <c r="L17279" i="8"/>
  <c r="L17280" i="8"/>
  <c r="L17281" i="8"/>
  <c r="L17282" i="8"/>
  <c r="L17283" i="8"/>
  <c r="L17284" i="8"/>
  <c r="L17285" i="8"/>
  <c r="L17286" i="8"/>
  <c r="L17287" i="8"/>
  <c r="L17288" i="8"/>
  <c r="L17289" i="8"/>
  <c r="L17290" i="8"/>
  <c r="L17291" i="8"/>
  <c r="L17292" i="8"/>
  <c r="L17293" i="8"/>
  <c r="L17294" i="8"/>
  <c r="L17295" i="8"/>
  <c r="L17296" i="8"/>
  <c r="L17297" i="8"/>
  <c r="L17298" i="8"/>
  <c r="L17299" i="8"/>
  <c r="L17300" i="8"/>
  <c r="L17301" i="8"/>
  <c r="L17302" i="8"/>
  <c r="L17303" i="8"/>
  <c r="L17304" i="8"/>
  <c r="L17305" i="8"/>
  <c r="L17306" i="8"/>
  <c r="L17307" i="8"/>
  <c r="L17308" i="8"/>
  <c r="L17309" i="8"/>
  <c r="L17310" i="8"/>
  <c r="L17311" i="8"/>
  <c r="L17312" i="8"/>
  <c r="L17313" i="8"/>
  <c r="L17314" i="8"/>
  <c r="L17315" i="8"/>
  <c r="L17316" i="8"/>
  <c r="L17317" i="8"/>
  <c r="L17318" i="8"/>
  <c r="L17319" i="8"/>
  <c r="L17320" i="8"/>
  <c r="L17321" i="8"/>
  <c r="L17322" i="8"/>
  <c r="L17323" i="8"/>
  <c r="L17324" i="8"/>
  <c r="L17325" i="8"/>
  <c r="L17326" i="8"/>
  <c r="L17327" i="8"/>
  <c r="L17328" i="8"/>
  <c r="L17329" i="8"/>
  <c r="L17330" i="8"/>
  <c r="L17331" i="8"/>
  <c r="L17332" i="8"/>
  <c r="L17333" i="8"/>
  <c r="L17334" i="8"/>
  <c r="L17335" i="8"/>
  <c r="L17336" i="8"/>
  <c r="L17337" i="8"/>
  <c r="L17338" i="8"/>
  <c r="L17339" i="8"/>
  <c r="L17340" i="8"/>
  <c r="L17341" i="8"/>
  <c r="L17342" i="8"/>
  <c r="L17343" i="8"/>
  <c r="L17344" i="8"/>
  <c r="L17345" i="8"/>
  <c r="L17346" i="8"/>
  <c r="L17347" i="8"/>
  <c r="L17348" i="8"/>
  <c r="L17349" i="8"/>
  <c r="L17350" i="8"/>
  <c r="L17351" i="8"/>
  <c r="L17352" i="8"/>
  <c r="L17353" i="8"/>
  <c r="L17354" i="8"/>
  <c r="L17355" i="8"/>
  <c r="L17356" i="8"/>
  <c r="L17357" i="8"/>
  <c r="L17358" i="8"/>
  <c r="L17359" i="8"/>
  <c r="L17360" i="8"/>
  <c r="L17361" i="8"/>
  <c r="L17362" i="8"/>
  <c r="L17363" i="8"/>
  <c r="L17364" i="8"/>
  <c r="L17365" i="8"/>
  <c r="L17366" i="8"/>
  <c r="L17367" i="8"/>
  <c r="L17368" i="8"/>
  <c r="L17369" i="8"/>
  <c r="L17370" i="8"/>
  <c r="L17371" i="8"/>
  <c r="L17372" i="8"/>
  <c r="L17373" i="8"/>
  <c r="L17374" i="8"/>
  <c r="L17375" i="8"/>
  <c r="L17376" i="8"/>
  <c r="L17377" i="8"/>
  <c r="L17378" i="8"/>
  <c r="L17379" i="8"/>
  <c r="L17380" i="8"/>
  <c r="L17381" i="8"/>
  <c r="L17382" i="8"/>
  <c r="L17383" i="8"/>
  <c r="L17384" i="8"/>
  <c r="L17385" i="8"/>
  <c r="L17386" i="8"/>
  <c r="L17387" i="8"/>
  <c r="L17388" i="8"/>
  <c r="L17389" i="8"/>
  <c r="L17390" i="8"/>
  <c r="L17391" i="8"/>
  <c r="L17392" i="8"/>
  <c r="L17393" i="8"/>
  <c r="L17394" i="8"/>
  <c r="L17395" i="8"/>
  <c r="L17396" i="8"/>
  <c r="L17397" i="8"/>
  <c r="L17398" i="8"/>
  <c r="L17399" i="8"/>
  <c r="L17400" i="8"/>
  <c r="L17401" i="8"/>
  <c r="L17402" i="8"/>
  <c r="L17403" i="8"/>
  <c r="L17404" i="8"/>
  <c r="L17405" i="8"/>
  <c r="L17406" i="8"/>
  <c r="L17407" i="8"/>
  <c r="L17408" i="8"/>
  <c r="L17409" i="8"/>
  <c r="L17410" i="8"/>
  <c r="L17411" i="8"/>
  <c r="L17412" i="8"/>
  <c r="L17413" i="8"/>
  <c r="L17414" i="8"/>
  <c r="L17415" i="8"/>
  <c r="L17416" i="8"/>
  <c r="L17417" i="8"/>
  <c r="L17418" i="8"/>
  <c r="L17419" i="8"/>
  <c r="L17420" i="8"/>
  <c r="L17421" i="8"/>
  <c r="L17422" i="8"/>
  <c r="L17423" i="8"/>
  <c r="L17424" i="8"/>
  <c r="L17425" i="8"/>
  <c r="L17426" i="8"/>
  <c r="L17427" i="8"/>
  <c r="L17428" i="8"/>
  <c r="L17429" i="8"/>
  <c r="L17430" i="8"/>
  <c r="L17431" i="8"/>
  <c r="L17432" i="8"/>
  <c r="L17433" i="8"/>
  <c r="L17434" i="8"/>
  <c r="L17435" i="8"/>
  <c r="L17436" i="8"/>
  <c r="L17437" i="8"/>
  <c r="L17438" i="8"/>
  <c r="L17439" i="8"/>
  <c r="L17440" i="8"/>
  <c r="L17441" i="8"/>
  <c r="L17442" i="8"/>
  <c r="L17443" i="8"/>
  <c r="L17444" i="8"/>
  <c r="L17445" i="8"/>
  <c r="L17446" i="8"/>
  <c r="L17447" i="8"/>
  <c r="L17448" i="8"/>
  <c r="L17449" i="8"/>
  <c r="L17450" i="8"/>
  <c r="L17451" i="8"/>
  <c r="L17452" i="8"/>
  <c r="L17453" i="8"/>
  <c r="L17454" i="8"/>
  <c r="L17455" i="8"/>
  <c r="L17456" i="8"/>
  <c r="L17457" i="8"/>
  <c r="L17458" i="8"/>
  <c r="L17459" i="8"/>
  <c r="L17460" i="8"/>
  <c r="L17461" i="8"/>
  <c r="L17462" i="8"/>
  <c r="L17463" i="8"/>
  <c r="L17464" i="8"/>
  <c r="L17465" i="8"/>
  <c r="L17466" i="8"/>
  <c r="L17467" i="8"/>
  <c r="L17468" i="8"/>
  <c r="L17469" i="8"/>
  <c r="L17470" i="8"/>
  <c r="L17471" i="8"/>
  <c r="L17472" i="8"/>
  <c r="L17473" i="8"/>
  <c r="L17474" i="8"/>
  <c r="L17475" i="8"/>
  <c r="L17476" i="8"/>
  <c r="L17477" i="8"/>
  <c r="L17478" i="8"/>
  <c r="L17479" i="8"/>
  <c r="L17480" i="8"/>
  <c r="L17481" i="8"/>
  <c r="L17482" i="8"/>
  <c r="L17483" i="8"/>
  <c r="L17484" i="8"/>
  <c r="L17485" i="8"/>
  <c r="L17486" i="8"/>
  <c r="L17487" i="8"/>
  <c r="L17488" i="8"/>
  <c r="L17489" i="8"/>
  <c r="L17490" i="8"/>
  <c r="L17491" i="8"/>
  <c r="L17492" i="8"/>
  <c r="L17493" i="8"/>
  <c r="L17494" i="8"/>
  <c r="L17495" i="8"/>
  <c r="L17496" i="8"/>
  <c r="L17497" i="8"/>
  <c r="L17498" i="8"/>
  <c r="L17499" i="8"/>
  <c r="L17500" i="8"/>
  <c r="L17501" i="8"/>
  <c r="L17502" i="8"/>
  <c r="L17503" i="8"/>
  <c r="L17504" i="8"/>
  <c r="L17505" i="8"/>
  <c r="L17506" i="8"/>
  <c r="L17507" i="8"/>
  <c r="L17508" i="8"/>
  <c r="L17509" i="8"/>
  <c r="L17510" i="8"/>
  <c r="L17511" i="8"/>
  <c r="L17512" i="8"/>
  <c r="L17513" i="8"/>
  <c r="L17514" i="8"/>
  <c r="L17515" i="8"/>
  <c r="L17516" i="8"/>
  <c r="L17517" i="8"/>
  <c r="L17518" i="8"/>
  <c r="L17519" i="8"/>
  <c r="L17520" i="8"/>
  <c r="L17521" i="8"/>
  <c r="L17522" i="8"/>
  <c r="L17523" i="8"/>
  <c r="L17524" i="8"/>
  <c r="L17525" i="8"/>
  <c r="L17526" i="8"/>
  <c r="L17527" i="8"/>
  <c r="L17528" i="8"/>
  <c r="L17529" i="8"/>
  <c r="L17530" i="8"/>
  <c r="L17531" i="8"/>
  <c r="L17532" i="8"/>
  <c r="L17533" i="8"/>
  <c r="L17534" i="8"/>
  <c r="L17535" i="8"/>
  <c r="L17536" i="8"/>
  <c r="L17537" i="8"/>
  <c r="L17538" i="8"/>
  <c r="L17539" i="8"/>
  <c r="L17540" i="8"/>
  <c r="L17541" i="8"/>
  <c r="L17542" i="8"/>
  <c r="L17543" i="8"/>
  <c r="L17544" i="8"/>
  <c r="L17545" i="8"/>
  <c r="L17546" i="8"/>
  <c r="L17547" i="8"/>
  <c r="L17548" i="8"/>
  <c r="L17549" i="8"/>
  <c r="L17550" i="8"/>
  <c r="L17551" i="8"/>
  <c r="L17552" i="8"/>
  <c r="L17553" i="8"/>
  <c r="L17554" i="8"/>
  <c r="L17555" i="8"/>
  <c r="L17556" i="8"/>
  <c r="L17557" i="8"/>
  <c r="L17558" i="8"/>
  <c r="L17559" i="8"/>
  <c r="L17560" i="8"/>
  <c r="L17561" i="8"/>
  <c r="L17562" i="8"/>
  <c r="L17563" i="8"/>
  <c r="L17564" i="8"/>
  <c r="L17565" i="8"/>
  <c r="L17566" i="8"/>
  <c r="L17567" i="8"/>
  <c r="L17568" i="8"/>
  <c r="L17569" i="8"/>
  <c r="L17570" i="8"/>
  <c r="L17571" i="8"/>
  <c r="L17572" i="8"/>
  <c r="L17573" i="8"/>
  <c r="L17574" i="8"/>
  <c r="L17575" i="8"/>
  <c r="L17576" i="8"/>
  <c r="L17577" i="8"/>
  <c r="L17578" i="8"/>
  <c r="L17579" i="8"/>
  <c r="L17580" i="8"/>
  <c r="L17581" i="8"/>
  <c r="L17582" i="8"/>
  <c r="L17583" i="8"/>
  <c r="L17584" i="8"/>
  <c r="L17585" i="8"/>
  <c r="L17586" i="8"/>
  <c r="L17587" i="8"/>
  <c r="L17588" i="8"/>
  <c r="L17589" i="8"/>
  <c r="L17590" i="8"/>
  <c r="L17591" i="8"/>
  <c r="L17592" i="8"/>
  <c r="L17593" i="8"/>
  <c r="L17594" i="8"/>
  <c r="L17595" i="8"/>
  <c r="L17596" i="8"/>
  <c r="L17597" i="8"/>
  <c r="L17598" i="8"/>
  <c r="L17599" i="8"/>
  <c r="L17600" i="8"/>
  <c r="L17601" i="8"/>
  <c r="L17602" i="8"/>
  <c r="L17603" i="8"/>
  <c r="L17604" i="8"/>
  <c r="L17605" i="8"/>
  <c r="L17606" i="8"/>
  <c r="L17607" i="8"/>
  <c r="L17608" i="8"/>
  <c r="L17609" i="8"/>
  <c r="L17610" i="8"/>
  <c r="L17611" i="8"/>
  <c r="L17612" i="8"/>
  <c r="L17613" i="8"/>
  <c r="L17614" i="8"/>
  <c r="L17615" i="8"/>
  <c r="L17616" i="8"/>
  <c r="L17617" i="8"/>
  <c r="L17618" i="8"/>
  <c r="L17619" i="8"/>
  <c r="L17620" i="8"/>
  <c r="L17621" i="8"/>
  <c r="L17622" i="8"/>
  <c r="L17623" i="8"/>
  <c r="L17624" i="8"/>
  <c r="L17625" i="8"/>
  <c r="L17626" i="8"/>
  <c r="L17627" i="8"/>
  <c r="L17628" i="8"/>
  <c r="L17629" i="8"/>
  <c r="L17630" i="8"/>
  <c r="L17631" i="8"/>
  <c r="L17632" i="8"/>
  <c r="L17633" i="8"/>
  <c r="L17634" i="8"/>
  <c r="L17635" i="8"/>
  <c r="L17636" i="8"/>
  <c r="L17637" i="8"/>
  <c r="L17638" i="8"/>
  <c r="L17639" i="8"/>
  <c r="L17640" i="8"/>
  <c r="L17641" i="8"/>
  <c r="L17642" i="8"/>
  <c r="L17643" i="8"/>
  <c r="L17644" i="8"/>
  <c r="L17645" i="8"/>
  <c r="L17646" i="8"/>
  <c r="L17647" i="8"/>
  <c r="L17648" i="8"/>
  <c r="L17649" i="8"/>
  <c r="L17650" i="8"/>
  <c r="L17651" i="8"/>
  <c r="L17652" i="8"/>
  <c r="L17653" i="8"/>
  <c r="L17654" i="8"/>
  <c r="L17655" i="8"/>
  <c r="L17656" i="8"/>
  <c r="L17657" i="8"/>
  <c r="L17658" i="8"/>
  <c r="L17659" i="8"/>
  <c r="L17660" i="8"/>
  <c r="L17661" i="8"/>
  <c r="L17662" i="8"/>
  <c r="L17663" i="8"/>
  <c r="L17664" i="8"/>
  <c r="L17665" i="8"/>
  <c r="L17666" i="8"/>
  <c r="L17667" i="8"/>
  <c r="L17668" i="8"/>
  <c r="L17669" i="8"/>
  <c r="L17670" i="8"/>
  <c r="L17671" i="8"/>
  <c r="L17672" i="8"/>
  <c r="L17673" i="8"/>
  <c r="L17674" i="8"/>
  <c r="L17675" i="8"/>
  <c r="L17676" i="8"/>
  <c r="L17677" i="8"/>
  <c r="L17678" i="8"/>
  <c r="L17679" i="8"/>
  <c r="L17680" i="8"/>
  <c r="L17681" i="8"/>
  <c r="L17682" i="8"/>
  <c r="L17683" i="8"/>
  <c r="L17684" i="8"/>
  <c r="L17685" i="8"/>
  <c r="L17686" i="8"/>
  <c r="L17687" i="8"/>
  <c r="L17688" i="8"/>
  <c r="L17689" i="8"/>
  <c r="L17690" i="8"/>
  <c r="L17691" i="8"/>
  <c r="L17692" i="8"/>
  <c r="L17693" i="8"/>
  <c r="L17694" i="8"/>
  <c r="L17695" i="8"/>
  <c r="L17696" i="8"/>
  <c r="L17697" i="8"/>
  <c r="L17698" i="8"/>
  <c r="L17699" i="8"/>
  <c r="L17700" i="8"/>
  <c r="L17701" i="8"/>
  <c r="L17702" i="8"/>
  <c r="L17703" i="8"/>
  <c r="L17704" i="8"/>
  <c r="L17705" i="8"/>
  <c r="L17706" i="8"/>
  <c r="L17707" i="8"/>
  <c r="L17708" i="8"/>
  <c r="L17709" i="8"/>
  <c r="L17710" i="8"/>
  <c r="L17711" i="8"/>
  <c r="L17712" i="8"/>
  <c r="L17713" i="8"/>
  <c r="L17714" i="8"/>
  <c r="L17715" i="8"/>
  <c r="L17716" i="8"/>
  <c r="L17717" i="8"/>
  <c r="L17718" i="8"/>
  <c r="L17719" i="8"/>
  <c r="L17720" i="8"/>
  <c r="L17721" i="8"/>
  <c r="L17722" i="8"/>
  <c r="L17723" i="8"/>
  <c r="L17724" i="8"/>
  <c r="L17725" i="8"/>
  <c r="L17726" i="8"/>
  <c r="L17727" i="8"/>
  <c r="L17728" i="8"/>
  <c r="L17729" i="8"/>
  <c r="L17730" i="8"/>
  <c r="L17731" i="8"/>
  <c r="L17732" i="8"/>
  <c r="L17733" i="8"/>
  <c r="L17734" i="8"/>
  <c r="L17735" i="8"/>
  <c r="L17736" i="8"/>
  <c r="L17737" i="8"/>
  <c r="L17738" i="8"/>
  <c r="L17739" i="8"/>
  <c r="L17740" i="8"/>
  <c r="L17741" i="8"/>
  <c r="L17742" i="8"/>
  <c r="L17743" i="8"/>
  <c r="L17744" i="8"/>
  <c r="L17745" i="8"/>
  <c r="L17746" i="8"/>
  <c r="L17747" i="8"/>
  <c r="L17748" i="8"/>
  <c r="L17749" i="8"/>
  <c r="L17750" i="8"/>
  <c r="L17751" i="8"/>
  <c r="L17752" i="8"/>
  <c r="L17753" i="8"/>
  <c r="L17754" i="8"/>
  <c r="L17755" i="8"/>
  <c r="L17756" i="8"/>
  <c r="L17757" i="8"/>
  <c r="L17758" i="8"/>
  <c r="L17759" i="8"/>
  <c r="L17760" i="8"/>
  <c r="L17761" i="8"/>
  <c r="L17762" i="8"/>
  <c r="L17763" i="8"/>
  <c r="L17764" i="8"/>
  <c r="L17765" i="8"/>
  <c r="L17766" i="8"/>
  <c r="L17767" i="8"/>
  <c r="L17768" i="8"/>
  <c r="L17769" i="8"/>
  <c r="L17770" i="8"/>
  <c r="L17771" i="8"/>
  <c r="L17772" i="8"/>
  <c r="L17773" i="8"/>
  <c r="L17774" i="8"/>
  <c r="L17775" i="8"/>
  <c r="L17776" i="8"/>
  <c r="L17777" i="8"/>
  <c r="L17778" i="8"/>
  <c r="L17779" i="8"/>
  <c r="L17780" i="8"/>
  <c r="L17781" i="8"/>
  <c r="L17782" i="8"/>
  <c r="L17783" i="8"/>
  <c r="L17784" i="8"/>
  <c r="L17785" i="8"/>
  <c r="L17786" i="8"/>
  <c r="L17787" i="8"/>
  <c r="L17788" i="8"/>
  <c r="L17789" i="8"/>
  <c r="L17790" i="8"/>
  <c r="L17791" i="8"/>
  <c r="L17792" i="8"/>
  <c r="L17793" i="8"/>
  <c r="L17794" i="8"/>
  <c r="L17795" i="8"/>
  <c r="L17796" i="8"/>
  <c r="L17797" i="8"/>
  <c r="L17798" i="8"/>
  <c r="L17799" i="8"/>
  <c r="L17800" i="8"/>
  <c r="L17801" i="8"/>
  <c r="L17802" i="8"/>
  <c r="L17803" i="8"/>
  <c r="L17804" i="8"/>
  <c r="L17805" i="8"/>
  <c r="L17806" i="8"/>
  <c r="L17807" i="8"/>
  <c r="L17808" i="8"/>
  <c r="L17809" i="8"/>
  <c r="L17810" i="8"/>
  <c r="L17811" i="8"/>
  <c r="L17812" i="8"/>
  <c r="L17813" i="8"/>
  <c r="L17814" i="8"/>
  <c r="L17815" i="8"/>
  <c r="L17816" i="8"/>
  <c r="L17817" i="8"/>
  <c r="L17818" i="8"/>
  <c r="L17819" i="8"/>
  <c r="L17820" i="8"/>
  <c r="L17821" i="8"/>
  <c r="L17822" i="8"/>
  <c r="L17823" i="8"/>
  <c r="L17824" i="8"/>
  <c r="L17825" i="8"/>
  <c r="L17826" i="8"/>
  <c r="L17827" i="8"/>
  <c r="L17828" i="8"/>
  <c r="L17829" i="8"/>
  <c r="L17830" i="8"/>
  <c r="L17831" i="8"/>
  <c r="L17832" i="8"/>
  <c r="L17833" i="8"/>
  <c r="L17834" i="8"/>
  <c r="L17835" i="8"/>
  <c r="L17836" i="8"/>
  <c r="L17837" i="8"/>
  <c r="L17838" i="8"/>
  <c r="L17839" i="8"/>
  <c r="L17840" i="8"/>
  <c r="L17841" i="8"/>
  <c r="L17842" i="8"/>
  <c r="L17843" i="8"/>
  <c r="L17844" i="8"/>
  <c r="L17845" i="8"/>
  <c r="L17846" i="8"/>
  <c r="L17847" i="8"/>
  <c r="L17848" i="8"/>
  <c r="L17849" i="8"/>
  <c r="L17850" i="8"/>
  <c r="L17851" i="8"/>
  <c r="L17852" i="8"/>
  <c r="L17853" i="8"/>
  <c r="L17854" i="8"/>
  <c r="L17855" i="8"/>
  <c r="L17856" i="8"/>
  <c r="L17857" i="8"/>
  <c r="L17858" i="8"/>
  <c r="L17859" i="8"/>
  <c r="L17860" i="8"/>
  <c r="L17861" i="8"/>
  <c r="L17862" i="8"/>
  <c r="L17863" i="8"/>
  <c r="L17864" i="8"/>
  <c r="L17865" i="8"/>
  <c r="L17866" i="8"/>
  <c r="L17867" i="8"/>
  <c r="L17868" i="8"/>
  <c r="L17869" i="8"/>
  <c r="L17870" i="8"/>
  <c r="L17871" i="8"/>
  <c r="L17872" i="8"/>
  <c r="L17873" i="8"/>
  <c r="L17874" i="8"/>
  <c r="L17875" i="8"/>
  <c r="L17876" i="8"/>
  <c r="L17877" i="8"/>
  <c r="L17878" i="8"/>
  <c r="L17879" i="8"/>
  <c r="L17880" i="8"/>
  <c r="L17881" i="8"/>
  <c r="L17882" i="8"/>
  <c r="L17883" i="8"/>
  <c r="L17884" i="8"/>
  <c r="L17885" i="8"/>
  <c r="L17886" i="8"/>
  <c r="L17887" i="8"/>
  <c r="L17888" i="8"/>
  <c r="L17889" i="8"/>
  <c r="L17890" i="8"/>
  <c r="L17891" i="8"/>
  <c r="L17892" i="8"/>
  <c r="L17893" i="8"/>
  <c r="L17894" i="8"/>
  <c r="L17895" i="8"/>
  <c r="L17896" i="8"/>
  <c r="L17897" i="8"/>
  <c r="L17898" i="8"/>
  <c r="L17899" i="8"/>
  <c r="L17900" i="8"/>
  <c r="L17901" i="8"/>
  <c r="L17902" i="8"/>
  <c r="L17903" i="8"/>
  <c r="L17904" i="8"/>
  <c r="L17905" i="8"/>
  <c r="L17906" i="8"/>
  <c r="L17907" i="8"/>
  <c r="L17908" i="8"/>
  <c r="L17909" i="8"/>
  <c r="L17910" i="8"/>
  <c r="L17911" i="8"/>
  <c r="L17912" i="8"/>
  <c r="L17913" i="8"/>
  <c r="L17914" i="8"/>
  <c r="L17915" i="8"/>
  <c r="L17916" i="8"/>
  <c r="L17917" i="8"/>
  <c r="L17918" i="8"/>
  <c r="L17919" i="8"/>
  <c r="L17920" i="8"/>
  <c r="L17921" i="8"/>
  <c r="L17922" i="8"/>
  <c r="L17923" i="8"/>
  <c r="L17924" i="8"/>
  <c r="L17925" i="8"/>
  <c r="L17926" i="8"/>
  <c r="L17927" i="8"/>
  <c r="L17928" i="8"/>
  <c r="L17929" i="8"/>
  <c r="L17930" i="8"/>
  <c r="L17931" i="8"/>
  <c r="L17932" i="8"/>
  <c r="L17933" i="8"/>
  <c r="L17934" i="8"/>
  <c r="L17935" i="8"/>
  <c r="L17936" i="8"/>
  <c r="L17937" i="8"/>
  <c r="L17938" i="8"/>
  <c r="L17939" i="8"/>
  <c r="L17940" i="8"/>
  <c r="L17941" i="8"/>
  <c r="L17942" i="8"/>
  <c r="L17943" i="8"/>
  <c r="L17944" i="8"/>
  <c r="L17945" i="8"/>
  <c r="L17946" i="8"/>
  <c r="L17947" i="8"/>
  <c r="L17948" i="8"/>
  <c r="L17949" i="8"/>
  <c r="L17950" i="8"/>
  <c r="L17951" i="8"/>
  <c r="L17952" i="8"/>
  <c r="L17953" i="8"/>
  <c r="L17954" i="8"/>
  <c r="L17955" i="8"/>
  <c r="L17956" i="8"/>
  <c r="L17957" i="8"/>
  <c r="L17958" i="8"/>
  <c r="L17959" i="8"/>
  <c r="L17960" i="8"/>
  <c r="L17961" i="8"/>
  <c r="L17962" i="8"/>
  <c r="L17963" i="8"/>
  <c r="L17964" i="8"/>
  <c r="L17965" i="8"/>
  <c r="L17966" i="8"/>
  <c r="L17967" i="8"/>
  <c r="L17968" i="8"/>
  <c r="L17969" i="8"/>
  <c r="L17970" i="8"/>
  <c r="L17971" i="8"/>
  <c r="L17972" i="8"/>
  <c r="L17973" i="8"/>
  <c r="L17974" i="8"/>
  <c r="L17975" i="8"/>
  <c r="L17976" i="8"/>
  <c r="L17977" i="8"/>
  <c r="L17978" i="8"/>
  <c r="L17979" i="8"/>
  <c r="L17980" i="8"/>
  <c r="L17981" i="8"/>
  <c r="L17982" i="8"/>
  <c r="L17983" i="8"/>
  <c r="L17984" i="8"/>
  <c r="L17985" i="8"/>
  <c r="L17986" i="8"/>
  <c r="L17987" i="8"/>
  <c r="L17988" i="8"/>
  <c r="L17989" i="8"/>
  <c r="L17990" i="8"/>
  <c r="L17991" i="8"/>
  <c r="L17992" i="8"/>
  <c r="L17993" i="8"/>
  <c r="L17994" i="8"/>
  <c r="L17995" i="8"/>
  <c r="L17996" i="8"/>
  <c r="L17997" i="8"/>
  <c r="L17998" i="8"/>
  <c r="L17999" i="8"/>
  <c r="L18000" i="8"/>
  <c r="L18001" i="8"/>
  <c r="L18002" i="8"/>
  <c r="L18003" i="8"/>
  <c r="L18004" i="8"/>
  <c r="L18005" i="8"/>
  <c r="L18006" i="8"/>
  <c r="L18007" i="8"/>
  <c r="L18008" i="8"/>
  <c r="L18009" i="8"/>
  <c r="L18010" i="8"/>
  <c r="L18011" i="8"/>
  <c r="L18012" i="8"/>
  <c r="L18013" i="8"/>
  <c r="L18014" i="8"/>
  <c r="L18015" i="8"/>
  <c r="L18016" i="8"/>
  <c r="L18017" i="8"/>
  <c r="L18018" i="8"/>
  <c r="L18019" i="8"/>
  <c r="L18020" i="8"/>
  <c r="L18021" i="8"/>
  <c r="L18022" i="8"/>
  <c r="L18023" i="8"/>
  <c r="L18024" i="8"/>
  <c r="L18025" i="8"/>
  <c r="L18026" i="8"/>
  <c r="L18027" i="8"/>
  <c r="L18028" i="8"/>
  <c r="L18029" i="8"/>
  <c r="L18030" i="8"/>
  <c r="L18031" i="8"/>
  <c r="L18032" i="8"/>
  <c r="L18033" i="8"/>
  <c r="L18034" i="8"/>
  <c r="L18035" i="8"/>
  <c r="L18036" i="8"/>
  <c r="L18037" i="8"/>
  <c r="L18038" i="8"/>
  <c r="L18039" i="8"/>
  <c r="L18040" i="8"/>
  <c r="L18041" i="8"/>
  <c r="L18042" i="8"/>
  <c r="L18043" i="8"/>
  <c r="L18044" i="8"/>
  <c r="L18045" i="8"/>
  <c r="L18046" i="8"/>
  <c r="L18047" i="8"/>
  <c r="L18048" i="8"/>
  <c r="L18049" i="8"/>
  <c r="L18050" i="8"/>
  <c r="L18051" i="8"/>
  <c r="L18052" i="8"/>
  <c r="L18053" i="8"/>
  <c r="L18054" i="8"/>
  <c r="L18055" i="8"/>
  <c r="L18056" i="8"/>
  <c r="L18057" i="8"/>
  <c r="L18058" i="8"/>
  <c r="L18059" i="8"/>
  <c r="L18060" i="8"/>
  <c r="L18061" i="8"/>
  <c r="L18062" i="8"/>
  <c r="L18063" i="8"/>
  <c r="L18064" i="8"/>
  <c r="L18065" i="8"/>
  <c r="L18066" i="8"/>
  <c r="L18067" i="8"/>
  <c r="L18068" i="8"/>
  <c r="L18069" i="8"/>
  <c r="L18070" i="8"/>
  <c r="L18071" i="8"/>
  <c r="L18072" i="8"/>
  <c r="L18073" i="8"/>
  <c r="L18074" i="8"/>
  <c r="L18075" i="8"/>
  <c r="L18076" i="8"/>
  <c r="L18077" i="8"/>
  <c r="L18078" i="8"/>
  <c r="L18079" i="8"/>
  <c r="L18080" i="8"/>
  <c r="L18081" i="8"/>
  <c r="L18082" i="8"/>
  <c r="L18083" i="8"/>
  <c r="L18084" i="8"/>
  <c r="L18085" i="8"/>
  <c r="L18086" i="8"/>
  <c r="L18087" i="8"/>
  <c r="L18088" i="8"/>
  <c r="L18089" i="8"/>
  <c r="L18090" i="8"/>
  <c r="L18091" i="8"/>
  <c r="L18092" i="8"/>
  <c r="L18093" i="8"/>
  <c r="L18094" i="8"/>
  <c r="L18095" i="8"/>
  <c r="L18096" i="8"/>
  <c r="L18097" i="8"/>
  <c r="L18098" i="8"/>
  <c r="L18099" i="8"/>
  <c r="L18100" i="8"/>
  <c r="L18101" i="8"/>
  <c r="L18102" i="8"/>
  <c r="L18103" i="8"/>
  <c r="L18104" i="8"/>
  <c r="L18105" i="8"/>
  <c r="L18106" i="8"/>
  <c r="L18107" i="8"/>
  <c r="L18108" i="8"/>
  <c r="L18109" i="8"/>
  <c r="L18110" i="8"/>
  <c r="L18111" i="8"/>
  <c r="L18112" i="8"/>
  <c r="L18113" i="8"/>
  <c r="L18114" i="8"/>
  <c r="L18115" i="8"/>
  <c r="L18116" i="8"/>
  <c r="L18117" i="8"/>
  <c r="L18118" i="8"/>
  <c r="L18119" i="8"/>
  <c r="L18120" i="8"/>
  <c r="L18121" i="8"/>
  <c r="L18122" i="8"/>
  <c r="L18123" i="8"/>
  <c r="L18124" i="8"/>
  <c r="L18125" i="8"/>
  <c r="L18126" i="8"/>
  <c r="L18127" i="8"/>
  <c r="L18128" i="8"/>
  <c r="L18129" i="8"/>
  <c r="L18130" i="8"/>
  <c r="L18131" i="8"/>
  <c r="L18132" i="8"/>
  <c r="L18133" i="8"/>
  <c r="L18134" i="8"/>
  <c r="L18135" i="8"/>
  <c r="L18136" i="8"/>
  <c r="L18137" i="8"/>
  <c r="L18138" i="8"/>
  <c r="L18139" i="8"/>
  <c r="L18140" i="8"/>
  <c r="L18141" i="8"/>
  <c r="L18142" i="8"/>
  <c r="L18143" i="8"/>
  <c r="L18144" i="8"/>
  <c r="L18145" i="8"/>
  <c r="L18146" i="8"/>
  <c r="L18147" i="8"/>
  <c r="L18148" i="8"/>
  <c r="L18149" i="8"/>
  <c r="L18150" i="8"/>
  <c r="L18151" i="8"/>
  <c r="L18152" i="8"/>
  <c r="L18153" i="8"/>
  <c r="L18154" i="8"/>
  <c r="L18155" i="8"/>
  <c r="L18156" i="8"/>
  <c r="L18157" i="8"/>
  <c r="L18158" i="8"/>
  <c r="L18159" i="8"/>
  <c r="L18160" i="8"/>
  <c r="L18161" i="8"/>
  <c r="L18162" i="8"/>
  <c r="L18163" i="8"/>
  <c r="L18164" i="8"/>
  <c r="L18165" i="8"/>
  <c r="L18166" i="8"/>
  <c r="L18167" i="8"/>
  <c r="L18168" i="8"/>
  <c r="L18169" i="8"/>
  <c r="L18170" i="8"/>
  <c r="L18171" i="8"/>
  <c r="L18172" i="8"/>
  <c r="L18173" i="8"/>
  <c r="L18174" i="8"/>
  <c r="L18175" i="8"/>
  <c r="L18176" i="8"/>
  <c r="L18177" i="8"/>
  <c r="L18178" i="8"/>
  <c r="L18179" i="8"/>
  <c r="L18180" i="8"/>
  <c r="L18181" i="8"/>
  <c r="L18182" i="8"/>
  <c r="L18183" i="8"/>
  <c r="L18184" i="8"/>
  <c r="L18185" i="8"/>
  <c r="L18186" i="8"/>
  <c r="L18187" i="8"/>
  <c r="L18188" i="8"/>
  <c r="L18189" i="8"/>
  <c r="L18190" i="8"/>
  <c r="L18191" i="8"/>
  <c r="L18192" i="8"/>
  <c r="L18193" i="8"/>
  <c r="L18194" i="8"/>
  <c r="L18195" i="8"/>
  <c r="L18196" i="8"/>
  <c r="L18197" i="8"/>
  <c r="L18198" i="8"/>
  <c r="L18199" i="8"/>
  <c r="L18200" i="8"/>
  <c r="L18201" i="8"/>
  <c r="L18202" i="8"/>
  <c r="L18203" i="8"/>
  <c r="L18204" i="8"/>
  <c r="L18205" i="8"/>
  <c r="L18206" i="8"/>
  <c r="L18207" i="8"/>
  <c r="L18208" i="8"/>
  <c r="L18209" i="8"/>
  <c r="L18210" i="8"/>
  <c r="L18211" i="8"/>
  <c r="L18212" i="8"/>
  <c r="L18213" i="8"/>
  <c r="L18214" i="8"/>
  <c r="L18215" i="8"/>
  <c r="L18216" i="8"/>
  <c r="L18217" i="8"/>
  <c r="L18218" i="8"/>
  <c r="L18219" i="8"/>
  <c r="L18220" i="8"/>
  <c r="L18221" i="8"/>
  <c r="L18222" i="8"/>
  <c r="L18223" i="8"/>
  <c r="L18224" i="8"/>
  <c r="L18225" i="8"/>
  <c r="L18226" i="8"/>
  <c r="L18227" i="8"/>
  <c r="L18228" i="8"/>
  <c r="L18229" i="8"/>
  <c r="L18230" i="8"/>
  <c r="L18231" i="8"/>
  <c r="L18232" i="8"/>
  <c r="L18233" i="8"/>
  <c r="L18234" i="8"/>
  <c r="L18235" i="8"/>
  <c r="L18236" i="8"/>
  <c r="L18237" i="8"/>
  <c r="L18238" i="8"/>
  <c r="L18239" i="8"/>
  <c r="L18240" i="8"/>
  <c r="L18241" i="8"/>
  <c r="L18242" i="8"/>
  <c r="L18243" i="8"/>
  <c r="L18244" i="8"/>
  <c r="L18245" i="8"/>
  <c r="L18246" i="8"/>
  <c r="L18247" i="8"/>
  <c r="L18248" i="8"/>
  <c r="L18249" i="8"/>
  <c r="L18250" i="8"/>
  <c r="L18251" i="8"/>
  <c r="K2" i="8"/>
  <c r="K3" i="8"/>
  <c r="K4" i="8"/>
  <c r="K5" i="8"/>
  <c r="K6" i="8"/>
  <c r="K7" i="8"/>
  <c r="K8" i="8"/>
  <c r="K9" i="8"/>
  <c r="K10" i="8"/>
  <c r="K11" i="8"/>
  <c r="K12" i="8"/>
  <c r="K13" i="8"/>
  <c r="K14" i="8"/>
  <c r="K15" i="8"/>
  <c r="K16" i="8"/>
  <c r="K17" i="8"/>
  <c r="K18" i="8"/>
  <c r="K19" i="8"/>
  <c r="K20" i="8"/>
  <c r="K21" i="8"/>
  <c r="K22" i="8"/>
  <c r="K23" i="8"/>
  <c r="K24" i="8"/>
  <c r="K25" i="8"/>
  <c r="K26" i="8"/>
  <c r="K27" i="8"/>
  <c r="K28" i="8"/>
  <c r="K29" i="8"/>
  <c r="K30" i="8"/>
  <c r="K31" i="8"/>
  <c r="K32" i="8"/>
  <c r="K33" i="8"/>
  <c r="K34" i="8"/>
  <c r="K35" i="8"/>
  <c r="K36" i="8"/>
  <c r="K37" i="8"/>
  <c r="K38" i="8"/>
  <c r="K39" i="8"/>
  <c r="K40" i="8"/>
  <c r="K41" i="8"/>
  <c r="K42" i="8"/>
  <c r="K43" i="8"/>
  <c r="K44" i="8"/>
  <c r="K45" i="8"/>
  <c r="K46" i="8"/>
  <c r="K47" i="8"/>
  <c r="K48" i="8"/>
  <c r="K49" i="8"/>
  <c r="K50" i="8"/>
  <c r="K51" i="8"/>
  <c r="K52" i="8"/>
  <c r="K53" i="8"/>
  <c r="K54" i="8"/>
  <c r="K55" i="8"/>
  <c r="K56" i="8"/>
  <c r="K57" i="8"/>
  <c r="K58" i="8"/>
  <c r="K59" i="8"/>
  <c r="K60" i="8"/>
  <c r="K61" i="8"/>
  <c r="K62" i="8"/>
  <c r="K63" i="8"/>
  <c r="K64" i="8"/>
  <c r="K65" i="8"/>
  <c r="K66" i="8"/>
  <c r="K67" i="8"/>
  <c r="K68" i="8"/>
  <c r="K69" i="8"/>
  <c r="K70" i="8"/>
  <c r="K71" i="8"/>
  <c r="K72" i="8"/>
  <c r="K73" i="8"/>
  <c r="K74" i="8"/>
  <c r="K75" i="8"/>
  <c r="K76" i="8"/>
  <c r="K77" i="8"/>
  <c r="K78" i="8"/>
  <c r="K79" i="8"/>
  <c r="K80" i="8"/>
  <c r="K81" i="8"/>
  <c r="K82" i="8"/>
  <c r="K83" i="8"/>
  <c r="K84" i="8"/>
  <c r="K85" i="8"/>
  <c r="K86" i="8"/>
  <c r="K87" i="8"/>
  <c r="K88" i="8"/>
  <c r="K89" i="8"/>
  <c r="K90" i="8"/>
  <c r="K91" i="8"/>
  <c r="K92" i="8"/>
  <c r="K93" i="8"/>
  <c r="K94" i="8"/>
  <c r="K95" i="8"/>
  <c r="K96" i="8"/>
  <c r="K97" i="8"/>
  <c r="K98" i="8"/>
  <c r="K99" i="8"/>
  <c r="K100" i="8"/>
  <c r="K101" i="8"/>
  <c r="K102" i="8"/>
  <c r="K103" i="8"/>
  <c r="K104" i="8"/>
  <c r="K105" i="8"/>
  <c r="K106" i="8"/>
  <c r="K107" i="8"/>
  <c r="K108" i="8"/>
  <c r="K109" i="8"/>
  <c r="K110" i="8"/>
  <c r="K111" i="8"/>
  <c r="K112" i="8"/>
  <c r="K113" i="8"/>
  <c r="K114" i="8"/>
  <c r="K115" i="8"/>
  <c r="K116" i="8"/>
  <c r="K117" i="8"/>
  <c r="K118" i="8"/>
  <c r="K119" i="8"/>
  <c r="K120" i="8"/>
  <c r="K121" i="8"/>
  <c r="K122" i="8"/>
  <c r="K123" i="8"/>
  <c r="K124" i="8"/>
  <c r="K125" i="8"/>
  <c r="K126" i="8"/>
  <c r="K127" i="8"/>
  <c r="K128" i="8"/>
  <c r="K129" i="8"/>
  <c r="K130" i="8"/>
  <c r="K131" i="8"/>
  <c r="K132" i="8"/>
  <c r="K133" i="8"/>
  <c r="K134" i="8"/>
  <c r="K135" i="8"/>
  <c r="K136" i="8"/>
  <c r="K137" i="8"/>
  <c r="K138" i="8"/>
  <c r="K139" i="8"/>
  <c r="K140" i="8"/>
  <c r="K141" i="8"/>
  <c r="K142" i="8"/>
  <c r="K143" i="8"/>
  <c r="K144" i="8"/>
  <c r="K145" i="8"/>
  <c r="K146" i="8"/>
  <c r="K147" i="8"/>
  <c r="K148" i="8"/>
  <c r="K149" i="8"/>
  <c r="K150" i="8"/>
  <c r="K151" i="8"/>
  <c r="K152" i="8"/>
  <c r="K153" i="8"/>
  <c r="K154" i="8"/>
  <c r="K155" i="8"/>
  <c r="K156" i="8"/>
  <c r="K157" i="8"/>
  <c r="K158" i="8"/>
  <c r="K159" i="8"/>
  <c r="K160" i="8"/>
  <c r="K161" i="8"/>
  <c r="K162" i="8"/>
  <c r="K163" i="8"/>
  <c r="K164" i="8"/>
  <c r="K165" i="8"/>
  <c r="K166" i="8"/>
  <c r="K167" i="8"/>
  <c r="K168" i="8"/>
  <c r="K169" i="8"/>
  <c r="K170" i="8"/>
  <c r="K171" i="8"/>
  <c r="K172" i="8"/>
  <c r="K173" i="8"/>
  <c r="K174" i="8"/>
  <c r="K175" i="8"/>
  <c r="K176" i="8"/>
  <c r="K177" i="8"/>
  <c r="K178" i="8"/>
  <c r="K179" i="8"/>
  <c r="K180" i="8"/>
  <c r="K181" i="8"/>
  <c r="K182" i="8"/>
  <c r="K183" i="8"/>
  <c r="K184" i="8"/>
  <c r="K185" i="8"/>
  <c r="K186" i="8"/>
  <c r="K187" i="8"/>
  <c r="K188" i="8"/>
  <c r="K189" i="8"/>
  <c r="K190" i="8"/>
  <c r="K191" i="8"/>
  <c r="K192" i="8"/>
  <c r="K193" i="8"/>
  <c r="K194" i="8"/>
  <c r="K195" i="8"/>
  <c r="K196" i="8"/>
  <c r="K197" i="8"/>
  <c r="K198" i="8"/>
  <c r="K199" i="8"/>
  <c r="K200" i="8"/>
  <c r="K201" i="8"/>
  <c r="K202" i="8"/>
  <c r="K203" i="8"/>
  <c r="K204" i="8"/>
  <c r="K205" i="8"/>
  <c r="K206" i="8"/>
  <c r="K207" i="8"/>
  <c r="K208" i="8"/>
  <c r="K209" i="8"/>
  <c r="K210" i="8"/>
  <c r="K211" i="8"/>
  <c r="K212" i="8"/>
  <c r="K213" i="8"/>
  <c r="K214" i="8"/>
  <c r="K215" i="8"/>
  <c r="K216" i="8"/>
  <c r="K217" i="8"/>
  <c r="K218" i="8"/>
  <c r="K219" i="8"/>
  <c r="K220" i="8"/>
  <c r="K221" i="8"/>
  <c r="K222" i="8"/>
  <c r="K223" i="8"/>
  <c r="K224" i="8"/>
  <c r="K225" i="8"/>
  <c r="K226" i="8"/>
  <c r="K227" i="8"/>
  <c r="K228" i="8"/>
  <c r="K229" i="8"/>
  <c r="K230" i="8"/>
  <c r="K231" i="8"/>
  <c r="K232" i="8"/>
  <c r="K233" i="8"/>
  <c r="K234" i="8"/>
  <c r="K235" i="8"/>
  <c r="K236" i="8"/>
  <c r="K237" i="8"/>
  <c r="K238" i="8"/>
  <c r="K239" i="8"/>
  <c r="K240" i="8"/>
  <c r="K241" i="8"/>
  <c r="K242" i="8"/>
  <c r="K243" i="8"/>
  <c r="K244" i="8"/>
  <c r="K245" i="8"/>
  <c r="K246" i="8"/>
  <c r="K247" i="8"/>
  <c r="K248" i="8"/>
  <c r="K249" i="8"/>
  <c r="K250" i="8"/>
  <c r="K251" i="8"/>
  <c r="K252" i="8"/>
  <c r="K253" i="8"/>
  <c r="K254" i="8"/>
  <c r="K255" i="8"/>
  <c r="K256" i="8"/>
  <c r="K257" i="8"/>
  <c r="K258" i="8"/>
  <c r="K259" i="8"/>
  <c r="K260" i="8"/>
  <c r="K261" i="8"/>
  <c r="K262" i="8"/>
  <c r="K263" i="8"/>
  <c r="K264" i="8"/>
  <c r="K265" i="8"/>
  <c r="K266" i="8"/>
  <c r="K267" i="8"/>
  <c r="K268" i="8"/>
  <c r="K269" i="8"/>
  <c r="K270" i="8"/>
  <c r="K271" i="8"/>
  <c r="K272" i="8"/>
  <c r="K273" i="8"/>
  <c r="K274" i="8"/>
  <c r="K275" i="8"/>
  <c r="K276" i="8"/>
  <c r="K277" i="8"/>
  <c r="K278" i="8"/>
  <c r="K279" i="8"/>
  <c r="K280" i="8"/>
  <c r="K281" i="8"/>
  <c r="K282" i="8"/>
  <c r="K283" i="8"/>
  <c r="K284" i="8"/>
  <c r="K285" i="8"/>
  <c r="K286" i="8"/>
  <c r="K287" i="8"/>
  <c r="K288" i="8"/>
  <c r="K289" i="8"/>
  <c r="K290" i="8"/>
  <c r="K291" i="8"/>
  <c r="K292" i="8"/>
  <c r="K293" i="8"/>
  <c r="K294" i="8"/>
  <c r="K295" i="8"/>
  <c r="K296" i="8"/>
  <c r="K297" i="8"/>
  <c r="K298" i="8"/>
  <c r="K299" i="8"/>
  <c r="K300" i="8"/>
  <c r="K301" i="8"/>
  <c r="K302" i="8"/>
  <c r="K303" i="8"/>
  <c r="K304" i="8"/>
  <c r="K305" i="8"/>
  <c r="K306" i="8"/>
  <c r="K307" i="8"/>
  <c r="K308" i="8"/>
  <c r="K309" i="8"/>
  <c r="K310" i="8"/>
  <c r="K311" i="8"/>
  <c r="K312" i="8"/>
  <c r="K313" i="8"/>
  <c r="K314" i="8"/>
  <c r="K315" i="8"/>
  <c r="K316" i="8"/>
  <c r="K317" i="8"/>
  <c r="K318" i="8"/>
  <c r="K319" i="8"/>
  <c r="K320" i="8"/>
  <c r="K321" i="8"/>
  <c r="K322" i="8"/>
  <c r="K323" i="8"/>
  <c r="K324" i="8"/>
  <c r="K325" i="8"/>
  <c r="K326" i="8"/>
  <c r="K327" i="8"/>
  <c r="K328" i="8"/>
  <c r="K329" i="8"/>
  <c r="K330" i="8"/>
  <c r="K331" i="8"/>
  <c r="K332" i="8"/>
  <c r="K333" i="8"/>
  <c r="K334" i="8"/>
  <c r="K335" i="8"/>
  <c r="K336" i="8"/>
  <c r="K337" i="8"/>
  <c r="K338" i="8"/>
  <c r="K339" i="8"/>
  <c r="K340" i="8"/>
  <c r="K341" i="8"/>
  <c r="K342" i="8"/>
  <c r="K343" i="8"/>
  <c r="K344" i="8"/>
  <c r="K345" i="8"/>
  <c r="K346" i="8"/>
  <c r="K347" i="8"/>
  <c r="K348" i="8"/>
  <c r="K349" i="8"/>
  <c r="K350" i="8"/>
  <c r="K351" i="8"/>
  <c r="K352" i="8"/>
  <c r="K353" i="8"/>
  <c r="K354" i="8"/>
  <c r="K355" i="8"/>
  <c r="K356" i="8"/>
  <c r="K357" i="8"/>
  <c r="K358" i="8"/>
  <c r="K359" i="8"/>
  <c r="K360" i="8"/>
  <c r="K361" i="8"/>
  <c r="K362" i="8"/>
  <c r="K363" i="8"/>
  <c r="K364" i="8"/>
  <c r="K365" i="8"/>
  <c r="K366" i="8"/>
  <c r="K367" i="8"/>
  <c r="K368" i="8"/>
  <c r="K369" i="8"/>
  <c r="K370" i="8"/>
  <c r="K371" i="8"/>
  <c r="K372" i="8"/>
  <c r="K373" i="8"/>
  <c r="K374" i="8"/>
  <c r="K375" i="8"/>
  <c r="K376" i="8"/>
  <c r="K377" i="8"/>
  <c r="K378" i="8"/>
  <c r="K379" i="8"/>
  <c r="K380" i="8"/>
  <c r="K381" i="8"/>
  <c r="K382" i="8"/>
  <c r="K383" i="8"/>
  <c r="K384" i="8"/>
  <c r="K385" i="8"/>
  <c r="K386" i="8"/>
  <c r="K387" i="8"/>
  <c r="K388" i="8"/>
  <c r="K389" i="8"/>
  <c r="K390" i="8"/>
  <c r="K391" i="8"/>
  <c r="K392" i="8"/>
  <c r="K393" i="8"/>
  <c r="K394" i="8"/>
  <c r="K395" i="8"/>
  <c r="K396" i="8"/>
  <c r="K397" i="8"/>
  <c r="K398" i="8"/>
  <c r="K399" i="8"/>
  <c r="K400" i="8"/>
  <c r="K401" i="8"/>
  <c r="K402" i="8"/>
  <c r="K403" i="8"/>
  <c r="K404" i="8"/>
  <c r="K405" i="8"/>
  <c r="K406" i="8"/>
  <c r="K407" i="8"/>
  <c r="K408" i="8"/>
  <c r="K409" i="8"/>
  <c r="K410" i="8"/>
  <c r="K411" i="8"/>
  <c r="K412" i="8"/>
  <c r="K413" i="8"/>
  <c r="K414" i="8"/>
  <c r="K415" i="8"/>
  <c r="K416" i="8"/>
  <c r="K417" i="8"/>
  <c r="K418" i="8"/>
  <c r="K419" i="8"/>
  <c r="K420" i="8"/>
  <c r="K421" i="8"/>
  <c r="K422" i="8"/>
  <c r="K423" i="8"/>
  <c r="K424" i="8"/>
  <c r="K425" i="8"/>
  <c r="K426" i="8"/>
  <c r="K427" i="8"/>
  <c r="K428" i="8"/>
  <c r="K429" i="8"/>
  <c r="K430" i="8"/>
  <c r="K431" i="8"/>
  <c r="K432" i="8"/>
  <c r="K433" i="8"/>
  <c r="K434" i="8"/>
  <c r="K435" i="8"/>
  <c r="K436" i="8"/>
  <c r="K437" i="8"/>
  <c r="K438" i="8"/>
  <c r="K439" i="8"/>
  <c r="K440" i="8"/>
  <c r="K441" i="8"/>
  <c r="K442" i="8"/>
  <c r="K443" i="8"/>
  <c r="K444" i="8"/>
  <c r="K445" i="8"/>
  <c r="K446" i="8"/>
  <c r="K447" i="8"/>
  <c r="K448" i="8"/>
  <c r="K449" i="8"/>
  <c r="K450" i="8"/>
  <c r="K451" i="8"/>
  <c r="K452" i="8"/>
  <c r="K453" i="8"/>
  <c r="K454" i="8"/>
  <c r="K455" i="8"/>
  <c r="K456" i="8"/>
  <c r="K457" i="8"/>
  <c r="K458" i="8"/>
  <c r="K459" i="8"/>
  <c r="K460" i="8"/>
  <c r="K461" i="8"/>
  <c r="K462" i="8"/>
  <c r="K463" i="8"/>
  <c r="K464" i="8"/>
  <c r="K465" i="8"/>
  <c r="K466" i="8"/>
  <c r="K467" i="8"/>
  <c r="K468" i="8"/>
  <c r="K469" i="8"/>
  <c r="K470" i="8"/>
  <c r="K471" i="8"/>
  <c r="K472" i="8"/>
  <c r="K473" i="8"/>
  <c r="K474" i="8"/>
  <c r="K475" i="8"/>
  <c r="K476" i="8"/>
  <c r="K477" i="8"/>
  <c r="K478" i="8"/>
  <c r="K479" i="8"/>
  <c r="K480" i="8"/>
  <c r="K481" i="8"/>
  <c r="K482" i="8"/>
  <c r="K483" i="8"/>
  <c r="K484" i="8"/>
  <c r="K485" i="8"/>
  <c r="K486" i="8"/>
  <c r="K487" i="8"/>
  <c r="K488" i="8"/>
  <c r="K489" i="8"/>
  <c r="K490" i="8"/>
  <c r="K491" i="8"/>
  <c r="K492" i="8"/>
  <c r="K493" i="8"/>
  <c r="K494" i="8"/>
  <c r="K495" i="8"/>
  <c r="K496" i="8"/>
  <c r="K497" i="8"/>
  <c r="K498" i="8"/>
  <c r="K499" i="8"/>
  <c r="K500" i="8"/>
  <c r="K501" i="8"/>
  <c r="K502" i="8"/>
  <c r="K503" i="8"/>
  <c r="K504" i="8"/>
  <c r="K505" i="8"/>
  <c r="K506" i="8"/>
  <c r="K507" i="8"/>
  <c r="K508" i="8"/>
  <c r="K509" i="8"/>
  <c r="K510" i="8"/>
  <c r="K511" i="8"/>
  <c r="K512" i="8"/>
  <c r="K513" i="8"/>
  <c r="K514" i="8"/>
  <c r="K515" i="8"/>
  <c r="K516" i="8"/>
  <c r="K517" i="8"/>
  <c r="K518" i="8"/>
  <c r="K519" i="8"/>
  <c r="K520" i="8"/>
  <c r="K521" i="8"/>
  <c r="K522" i="8"/>
  <c r="K523" i="8"/>
  <c r="K524" i="8"/>
  <c r="K525" i="8"/>
  <c r="K526" i="8"/>
  <c r="K527" i="8"/>
  <c r="K528" i="8"/>
  <c r="K529" i="8"/>
  <c r="K530" i="8"/>
  <c r="K531" i="8"/>
  <c r="K532" i="8"/>
  <c r="K533" i="8"/>
  <c r="K534" i="8"/>
  <c r="K535" i="8"/>
  <c r="K536" i="8"/>
  <c r="K537" i="8"/>
  <c r="K538" i="8"/>
  <c r="K539" i="8"/>
  <c r="K540" i="8"/>
  <c r="K541" i="8"/>
  <c r="K542" i="8"/>
  <c r="K543" i="8"/>
  <c r="K544" i="8"/>
  <c r="K545" i="8"/>
  <c r="K546" i="8"/>
  <c r="K547" i="8"/>
  <c r="K548" i="8"/>
  <c r="K549" i="8"/>
  <c r="K550" i="8"/>
  <c r="K551" i="8"/>
  <c r="K552" i="8"/>
  <c r="K553" i="8"/>
  <c r="K554" i="8"/>
  <c r="K555" i="8"/>
  <c r="K556" i="8"/>
  <c r="K557" i="8"/>
  <c r="K558" i="8"/>
  <c r="K559" i="8"/>
  <c r="K560" i="8"/>
  <c r="K561" i="8"/>
  <c r="K562" i="8"/>
  <c r="K563" i="8"/>
  <c r="K564" i="8"/>
  <c r="K565" i="8"/>
  <c r="K566" i="8"/>
  <c r="K567" i="8"/>
  <c r="K568" i="8"/>
  <c r="K569" i="8"/>
  <c r="K570" i="8"/>
  <c r="K571" i="8"/>
  <c r="K572" i="8"/>
  <c r="K573" i="8"/>
  <c r="K574" i="8"/>
  <c r="K575" i="8"/>
  <c r="K576" i="8"/>
  <c r="K577" i="8"/>
  <c r="K578" i="8"/>
  <c r="K579" i="8"/>
  <c r="K580" i="8"/>
  <c r="K581" i="8"/>
  <c r="K582" i="8"/>
  <c r="K583" i="8"/>
  <c r="K584" i="8"/>
  <c r="K585" i="8"/>
  <c r="K586" i="8"/>
  <c r="K587" i="8"/>
  <c r="K588" i="8"/>
  <c r="K589" i="8"/>
  <c r="K590" i="8"/>
  <c r="K591" i="8"/>
  <c r="K592" i="8"/>
  <c r="K593" i="8"/>
  <c r="K594" i="8"/>
  <c r="K595" i="8"/>
  <c r="K596" i="8"/>
  <c r="K597" i="8"/>
  <c r="K598" i="8"/>
  <c r="K599" i="8"/>
  <c r="K600" i="8"/>
  <c r="K601" i="8"/>
  <c r="K602" i="8"/>
  <c r="K603" i="8"/>
  <c r="K604" i="8"/>
  <c r="K605" i="8"/>
  <c r="K606" i="8"/>
  <c r="K607" i="8"/>
  <c r="K608" i="8"/>
  <c r="K609" i="8"/>
  <c r="K610" i="8"/>
  <c r="K611" i="8"/>
  <c r="K612" i="8"/>
  <c r="K613" i="8"/>
  <c r="K614" i="8"/>
  <c r="K615" i="8"/>
  <c r="K616" i="8"/>
  <c r="K617" i="8"/>
  <c r="K618" i="8"/>
  <c r="K619" i="8"/>
  <c r="K620" i="8"/>
  <c r="K621" i="8"/>
  <c r="K622" i="8"/>
  <c r="K623" i="8"/>
  <c r="K624" i="8"/>
  <c r="K625" i="8"/>
  <c r="K626" i="8"/>
  <c r="K627" i="8"/>
  <c r="K628" i="8"/>
  <c r="K629" i="8"/>
  <c r="K630" i="8"/>
  <c r="K631" i="8"/>
  <c r="K632" i="8"/>
  <c r="K633" i="8"/>
  <c r="K634" i="8"/>
  <c r="K635" i="8"/>
  <c r="K636" i="8"/>
  <c r="K637" i="8"/>
  <c r="K638" i="8"/>
  <c r="K639" i="8"/>
  <c r="K640" i="8"/>
  <c r="K641" i="8"/>
  <c r="K642" i="8"/>
  <c r="K643" i="8"/>
  <c r="K644" i="8"/>
  <c r="K645" i="8"/>
  <c r="K646" i="8"/>
  <c r="K647" i="8"/>
  <c r="K648" i="8"/>
  <c r="K649" i="8"/>
  <c r="K650" i="8"/>
  <c r="K651" i="8"/>
  <c r="K652" i="8"/>
  <c r="K653" i="8"/>
  <c r="K654" i="8"/>
  <c r="K655" i="8"/>
  <c r="K656" i="8"/>
  <c r="K657" i="8"/>
  <c r="K658" i="8"/>
  <c r="K659" i="8"/>
  <c r="K660" i="8"/>
  <c r="K661" i="8"/>
  <c r="K662" i="8"/>
  <c r="K663" i="8"/>
  <c r="K664" i="8"/>
  <c r="K665" i="8"/>
  <c r="K666" i="8"/>
  <c r="K667" i="8"/>
  <c r="K668" i="8"/>
  <c r="K669" i="8"/>
  <c r="K670" i="8"/>
  <c r="K671" i="8"/>
  <c r="K672" i="8"/>
  <c r="K673" i="8"/>
  <c r="K674" i="8"/>
  <c r="K675" i="8"/>
  <c r="K676" i="8"/>
  <c r="K677" i="8"/>
  <c r="K678" i="8"/>
  <c r="K679" i="8"/>
  <c r="K680" i="8"/>
  <c r="K681" i="8"/>
  <c r="K682" i="8"/>
  <c r="K683" i="8"/>
  <c r="K684" i="8"/>
  <c r="K685" i="8"/>
  <c r="K686" i="8"/>
  <c r="K687" i="8"/>
  <c r="K688" i="8"/>
  <c r="K689" i="8"/>
  <c r="K690" i="8"/>
  <c r="K691" i="8"/>
  <c r="K692" i="8"/>
  <c r="K693" i="8"/>
  <c r="K694" i="8"/>
  <c r="K695" i="8"/>
  <c r="K696" i="8"/>
  <c r="K697" i="8"/>
  <c r="K698" i="8"/>
  <c r="K699" i="8"/>
  <c r="K700" i="8"/>
  <c r="K701" i="8"/>
  <c r="K702" i="8"/>
  <c r="K703" i="8"/>
  <c r="K704" i="8"/>
  <c r="K705" i="8"/>
  <c r="K706" i="8"/>
  <c r="K707" i="8"/>
  <c r="K708" i="8"/>
  <c r="K709" i="8"/>
  <c r="K710" i="8"/>
  <c r="K711" i="8"/>
  <c r="K712" i="8"/>
  <c r="K713" i="8"/>
  <c r="K714" i="8"/>
  <c r="K715" i="8"/>
  <c r="K716" i="8"/>
  <c r="K717" i="8"/>
  <c r="K718" i="8"/>
  <c r="K719" i="8"/>
  <c r="K720" i="8"/>
  <c r="K721" i="8"/>
  <c r="K722" i="8"/>
  <c r="K723" i="8"/>
  <c r="K724" i="8"/>
  <c r="K725" i="8"/>
  <c r="K726" i="8"/>
  <c r="K727" i="8"/>
  <c r="K728" i="8"/>
  <c r="K729" i="8"/>
  <c r="K730" i="8"/>
  <c r="K731" i="8"/>
  <c r="K732" i="8"/>
  <c r="K733" i="8"/>
  <c r="K734" i="8"/>
  <c r="K735" i="8"/>
  <c r="K736" i="8"/>
  <c r="K737" i="8"/>
  <c r="K738" i="8"/>
  <c r="K739" i="8"/>
  <c r="K740" i="8"/>
  <c r="K741" i="8"/>
  <c r="K742" i="8"/>
  <c r="K743" i="8"/>
  <c r="K744" i="8"/>
  <c r="K745" i="8"/>
  <c r="K746" i="8"/>
  <c r="K747" i="8"/>
  <c r="K748" i="8"/>
  <c r="K749" i="8"/>
  <c r="K750" i="8"/>
  <c r="K751" i="8"/>
  <c r="K752" i="8"/>
  <c r="K753" i="8"/>
  <c r="K754" i="8"/>
  <c r="K755" i="8"/>
  <c r="K756" i="8"/>
  <c r="K757" i="8"/>
  <c r="K758" i="8"/>
  <c r="K759" i="8"/>
  <c r="K760" i="8"/>
  <c r="K761" i="8"/>
  <c r="K762" i="8"/>
  <c r="K763" i="8"/>
  <c r="K764" i="8"/>
  <c r="K765" i="8"/>
  <c r="K766" i="8"/>
  <c r="K767" i="8"/>
  <c r="K768" i="8"/>
  <c r="K769" i="8"/>
  <c r="K770" i="8"/>
  <c r="K771" i="8"/>
  <c r="K772" i="8"/>
  <c r="K773" i="8"/>
  <c r="K774" i="8"/>
  <c r="K775" i="8"/>
  <c r="K776" i="8"/>
  <c r="K777" i="8"/>
  <c r="K778" i="8"/>
  <c r="K779" i="8"/>
  <c r="K780" i="8"/>
  <c r="K781" i="8"/>
  <c r="K782" i="8"/>
  <c r="K783" i="8"/>
  <c r="K784" i="8"/>
  <c r="K785" i="8"/>
  <c r="K786" i="8"/>
  <c r="K787" i="8"/>
  <c r="K788" i="8"/>
  <c r="K789" i="8"/>
  <c r="K790" i="8"/>
  <c r="K791" i="8"/>
  <c r="K792" i="8"/>
  <c r="K793" i="8"/>
  <c r="K794" i="8"/>
  <c r="K795" i="8"/>
  <c r="K796" i="8"/>
  <c r="K797" i="8"/>
  <c r="K798" i="8"/>
  <c r="K799" i="8"/>
  <c r="K800" i="8"/>
  <c r="K801" i="8"/>
  <c r="K802" i="8"/>
  <c r="K803" i="8"/>
  <c r="K804" i="8"/>
  <c r="K805" i="8"/>
  <c r="K806" i="8"/>
  <c r="K807" i="8"/>
  <c r="K808" i="8"/>
  <c r="K809" i="8"/>
  <c r="K810" i="8"/>
  <c r="K811" i="8"/>
  <c r="K812" i="8"/>
  <c r="K813" i="8"/>
  <c r="K814" i="8"/>
  <c r="K815" i="8"/>
  <c r="K816" i="8"/>
  <c r="K817" i="8"/>
  <c r="K818" i="8"/>
  <c r="K819" i="8"/>
  <c r="K820" i="8"/>
  <c r="K821" i="8"/>
  <c r="K822" i="8"/>
  <c r="K823" i="8"/>
  <c r="K824" i="8"/>
  <c r="K825" i="8"/>
  <c r="K826" i="8"/>
  <c r="K827" i="8"/>
  <c r="K828" i="8"/>
  <c r="K829" i="8"/>
  <c r="K830" i="8"/>
  <c r="K831" i="8"/>
  <c r="K832" i="8"/>
  <c r="K833" i="8"/>
  <c r="K834" i="8"/>
  <c r="K835" i="8"/>
  <c r="K836" i="8"/>
  <c r="K837" i="8"/>
  <c r="K838" i="8"/>
  <c r="K839" i="8"/>
  <c r="K840" i="8"/>
  <c r="K841" i="8"/>
  <c r="K842" i="8"/>
  <c r="K843" i="8"/>
  <c r="K844" i="8"/>
  <c r="K845" i="8"/>
  <c r="K846" i="8"/>
  <c r="K847" i="8"/>
  <c r="K848" i="8"/>
  <c r="K849" i="8"/>
  <c r="K850" i="8"/>
  <c r="K851" i="8"/>
  <c r="K852" i="8"/>
  <c r="K853" i="8"/>
  <c r="K854" i="8"/>
  <c r="K855" i="8"/>
  <c r="K856" i="8"/>
  <c r="K857" i="8"/>
  <c r="K858" i="8"/>
  <c r="K859" i="8"/>
  <c r="K860" i="8"/>
  <c r="K861" i="8"/>
  <c r="K862" i="8"/>
  <c r="K863" i="8"/>
  <c r="K864" i="8"/>
  <c r="K865" i="8"/>
  <c r="K866" i="8"/>
  <c r="K867" i="8"/>
  <c r="K868" i="8"/>
  <c r="K869" i="8"/>
  <c r="K870" i="8"/>
  <c r="K871" i="8"/>
  <c r="K872" i="8"/>
  <c r="K873" i="8"/>
  <c r="K874" i="8"/>
  <c r="K875" i="8"/>
  <c r="K876" i="8"/>
  <c r="K877" i="8"/>
  <c r="K878" i="8"/>
  <c r="K879" i="8"/>
  <c r="K880" i="8"/>
  <c r="K881" i="8"/>
  <c r="K882" i="8"/>
  <c r="K883" i="8"/>
  <c r="K884" i="8"/>
  <c r="K885" i="8"/>
  <c r="K886" i="8"/>
  <c r="K887" i="8"/>
  <c r="K888" i="8"/>
  <c r="K889" i="8"/>
  <c r="K890" i="8"/>
  <c r="K891" i="8"/>
  <c r="K892" i="8"/>
  <c r="K893" i="8"/>
  <c r="K894" i="8"/>
  <c r="K895" i="8"/>
  <c r="K896" i="8"/>
  <c r="K897" i="8"/>
  <c r="K898" i="8"/>
  <c r="K899" i="8"/>
  <c r="K900" i="8"/>
  <c r="K901" i="8"/>
  <c r="K902" i="8"/>
  <c r="K903" i="8"/>
  <c r="K904" i="8"/>
  <c r="K905" i="8"/>
  <c r="K906" i="8"/>
  <c r="K907" i="8"/>
  <c r="K908" i="8"/>
  <c r="K909" i="8"/>
  <c r="K910" i="8"/>
  <c r="K911" i="8"/>
  <c r="K912" i="8"/>
  <c r="K913" i="8"/>
  <c r="K914" i="8"/>
  <c r="K915" i="8"/>
  <c r="K916" i="8"/>
  <c r="K917" i="8"/>
  <c r="K918" i="8"/>
  <c r="K919" i="8"/>
  <c r="K920" i="8"/>
  <c r="K921" i="8"/>
  <c r="K922" i="8"/>
  <c r="K923" i="8"/>
  <c r="K924" i="8"/>
  <c r="K925" i="8"/>
  <c r="K926" i="8"/>
  <c r="K927" i="8"/>
  <c r="K928" i="8"/>
  <c r="K929" i="8"/>
  <c r="K930" i="8"/>
  <c r="K931" i="8"/>
  <c r="K932" i="8"/>
  <c r="K933" i="8"/>
  <c r="K934" i="8"/>
  <c r="K935" i="8"/>
  <c r="K936" i="8"/>
  <c r="K937" i="8"/>
  <c r="K938" i="8"/>
  <c r="K939" i="8"/>
  <c r="K940" i="8"/>
  <c r="K941" i="8"/>
  <c r="K942" i="8"/>
  <c r="K943" i="8"/>
  <c r="K944" i="8"/>
  <c r="K945" i="8"/>
  <c r="K946" i="8"/>
  <c r="K947" i="8"/>
  <c r="K948" i="8"/>
  <c r="K949" i="8"/>
  <c r="K950" i="8"/>
  <c r="K951" i="8"/>
  <c r="K952" i="8"/>
  <c r="K953" i="8"/>
  <c r="K954" i="8"/>
  <c r="K955" i="8"/>
  <c r="K956" i="8"/>
  <c r="K957" i="8"/>
  <c r="K958" i="8"/>
  <c r="K959" i="8"/>
  <c r="K960" i="8"/>
  <c r="K961" i="8"/>
  <c r="K962" i="8"/>
  <c r="K963" i="8"/>
  <c r="K964" i="8"/>
  <c r="K965" i="8"/>
  <c r="K966" i="8"/>
  <c r="K967" i="8"/>
  <c r="K968" i="8"/>
  <c r="K969" i="8"/>
  <c r="K970" i="8"/>
  <c r="K971" i="8"/>
  <c r="K972" i="8"/>
  <c r="K973" i="8"/>
  <c r="K974" i="8"/>
  <c r="K975" i="8"/>
  <c r="K976" i="8"/>
  <c r="K977" i="8"/>
  <c r="K978" i="8"/>
  <c r="K979" i="8"/>
  <c r="K980" i="8"/>
  <c r="K981" i="8"/>
  <c r="K982" i="8"/>
  <c r="K983" i="8"/>
  <c r="K984" i="8"/>
  <c r="K985" i="8"/>
  <c r="K986" i="8"/>
  <c r="K987" i="8"/>
  <c r="K988" i="8"/>
  <c r="K989" i="8"/>
  <c r="K990" i="8"/>
  <c r="K991" i="8"/>
  <c r="K992" i="8"/>
  <c r="K993" i="8"/>
  <c r="K994" i="8"/>
  <c r="K995" i="8"/>
  <c r="K996" i="8"/>
  <c r="K997" i="8"/>
  <c r="K998" i="8"/>
  <c r="K999" i="8"/>
  <c r="K1000" i="8"/>
  <c r="K1001" i="8"/>
  <c r="K1002" i="8"/>
  <c r="K1003" i="8"/>
  <c r="K1004" i="8"/>
  <c r="K1005" i="8"/>
  <c r="K1006" i="8"/>
  <c r="K1007" i="8"/>
  <c r="K1008" i="8"/>
  <c r="K1009" i="8"/>
  <c r="K1010" i="8"/>
  <c r="K1011" i="8"/>
  <c r="K1012" i="8"/>
  <c r="K1013" i="8"/>
  <c r="K1014" i="8"/>
  <c r="K1015" i="8"/>
  <c r="K1016" i="8"/>
  <c r="K1017" i="8"/>
  <c r="K1018" i="8"/>
  <c r="K1019" i="8"/>
  <c r="K1020" i="8"/>
  <c r="K1021" i="8"/>
  <c r="K1022" i="8"/>
  <c r="K1023" i="8"/>
  <c r="K1024" i="8"/>
  <c r="K1025" i="8"/>
  <c r="K1026" i="8"/>
  <c r="K1027" i="8"/>
  <c r="K1028" i="8"/>
  <c r="K1029" i="8"/>
  <c r="K1030" i="8"/>
  <c r="K1031" i="8"/>
  <c r="K1032" i="8"/>
  <c r="K1033" i="8"/>
  <c r="K1034" i="8"/>
  <c r="K1035" i="8"/>
  <c r="K1036" i="8"/>
  <c r="K1037" i="8"/>
  <c r="K1038" i="8"/>
  <c r="K1039" i="8"/>
  <c r="K1040" i="8"/>
  <c r="K1041" i="8"/>
  <c r="K1042" i="8"/>
  <c r="K1043" i="8"/>
  <c r="K1044" i="8"/>
  <c r="K1045" i="8"/>
  <c r="K1046" i="8"/>
  <c r="K1047" i="8"/>
  <c r="K1048" i="8"/>
  <c r="K1049" i="8"/>
  <c r="K1050" i="8"/>
  <c r="K1051" i="8"/>
  <c r="K1052" i="8"/>
  <c r="K1053" i="8"/>
  <c r="K1054" i="8"/>
  <c r="K1055" i="8"/>
  <c r="K1056" i="8"/>
  <c r="K1057" i="8"/>
  <c r="K1058" i="8"/>
  <c r="K1059" i="8"/>
  <c r="K1060" i="8"/>
  <c r="K1061" i="8"/>
  <c r="K1062" i="8"/>
  <c r="K1063" i="8"/>
  <c r="K1064" i="8"/>
  <c r="K1065" i="8"/>
  <c r="K1066" i="8"/>
  <c r="K1067" i="8"/>
  <c r="K1068" i="8"/>
  <c r="K1069" i="8"/>
  <c r="K1070" i="8"/>
  <c r="K1071" i="8"/>
  <c r="K1072" i="8"/>
  <c r="K1073" i="8"/>
  <c r="K1074" i="8"/>
  <c r="K1075" i="8"/>
  <c r="K1076" i="8"/>
  <c r="K1077" i="8"/>
  <c r="K1078" i="8"/>
  <c r="K1079" i="8"/>
  <c r="K1080" i="8"/>
  <c r="K1081" i="8"/>
  <c r="K1082" i="8"/>
  <c r="K1083" i="8"/>
  <c r="K1084" i="8"/>
  <c r="K1085" i="8"/>
  <c r="K1086" i="8"/>
  <c r="K1087" i="8"/>
  <c r="K1088" i="8"/>
  <c r="K1089" i="8"/>
  <c r="K1090" i="8"/>
  <c r="K1091" i="8"/>
  <c r="K1092" i="8"/>
  <c r="K1093" i="8"/>
  <c r="K1094" i="8"/>
  <c r="K1095" i="8"/>
  <c r="K1096" i="8"/>
  <c r="K1097" i="8"/>
  <c r="K1098" i="8"/>
  <c r="K1099" i="8"/>
  <c r="K1100" i="8"/>
  <c r="K1101" i="8"/>
  <c r="K1102" i="8"/>
  <c r="K1103" i="8"/>
  <c r="K1104" i="8"/>
  <c r="K1105" i="8"/>
  <c r="K1106" i="8"/>
  <c r="K1107" i="8"/>
  <c r="K1108" i="8"/>
  <c r="K1109" i="8"/>
  <c r="K1110" i="8"/>
  <c r="K1111" i="8"/>
  <c r="K1112" i="8"/>
  <c r="K1113" i="8"/>
  <c r="K1114" i="8"/>
  <c r="K1115" i="8"/>
  <c r="K1116" i="8"/>
  <c r="K1117" i="8"/>
  <c r="K1118" i="8"/>
  <c r="K1119" i="8"/>
  <c r="K1120" i="8"/>
  <c r="K1121" i="8"/>
  <c r="K1122" i="8"/>
  <c r="K1123" i="8"/>
  <c r="K1124" i="8"/>
  <c r="K1125" i="8"/>
  <c r="K1126" i="8"/>
  <c r="K1127" i="8"/>
  <c r="K1128" i="8"/>
  <c r="K1129" i="8"/>
  <c r="K1130" i="8"/>
  <c r="K1131" i="8"/>
  <c r="K1132" i="8"/>
  <c r="K1133" i="8"/>
  <c r="K1134" i="8"/>
  <c r="K1135" i="8"/>
  <c r="K1136" i="8"/>
  <c r="K1137" i="8"/>
  <c r="K1138" i="8"/>
  <c r="K1139" i="8"/>
  <c r="K1140" i="8"/>
  <c r="K1141" i="8"/>
  <c r="K1142" i="8"/>
  <c r="K1143" i="8"/>
  <c r="K1144" i="8"/>
  <c r="K1145" i="8"/>
  <c r="K1146" i="8"/>
  <c r="K1147" i="8"/>
  <c r="K1148" i="8"/>
  <c r="K1149" i="8"/>
  <c r="K1150" i="8"/>
  <c r="K1151" i="8"/>
  <c r="K1152" i="8"/>
  <c r="K1153" i="8"/>
  <c r="K1154" i="8"/>
  <c r="K1155" i="8"/>
  <c r="K1156" i="8"/>
  <c r="K1157" i="8"/>
  <c r="K1158" i="8"/>
  <c r="K1159" i="8"/>
  <c r="K1160" i="8"/>
  <c r="K1161" i="8"/>
  <c r="K1162" i="8"/>
  <c r="K1163" i="8"/>
  <c r="K1164" i="8"/>
  <c r="K1165" i="8"/>
  <c r="K1166" i="8"/>
  <c r="K1167" i="8"/>
  <c r="K1168" i="8"/>
  <c r="K1169" i="8"/>
  <c r="K1170" i="8"/>
  <c r="K1171" i="8"/>
  <c r="K1172" i="8"/>
  <c r="K1173" i="8"/>
  <c r="K1174" i="8"/>
  <c r="K1175" i="8"/>
  <c r="K1176" i="8"/>
  <c r="K1177" i="8"/>
  <c r="K1178" i="8"/>
  <c r="K1179" i="8"/>
  <c r="K1180" i="8"/>
  <c r="K1181" i="8"/>
  <c r="K1182" i="8"/>
  <c r="K1183" i="8"/>
  <c r="K1184" i="8"/>
  <c r="K1185" i="8"/>
  <c r="K1186" i="8"/>
  <c r="K1187" i="8"/>
  <c r="K1188" i="8"/>
  <c r="K1189" i="8"/>
  <c r="K1190" i="8"/>
  <c r="K1191" i="8"/>
  <c r="K1192" i="8"/>
  <c r="K1193" i="8"/>
  <c r="K1194" i="8"/>
  <c r="K1195" i="8"/>
  <c r="K1196" i="8"/>
  <c r="K1197" i="8"/>
  <c r="K1198" i="8"/>
  <c r="K1199" i="8"/>
  <c r="K1200" i="8"/>
  <c r="K1201" i="8"/>
  <c r="K1202" i="8"/>
  <c r="K1203" i="8"/>
  <c r="K1204" i="8"/>
  <c r="K1205" i="8"/>
  <c r="K1206" i="8"/>
  <c r="K1207" i="8"/>
  <c r="K1208" i="8"/>
  <c r="K1209" i="8"/>
  <c r="K1210" i="8"/>
  <c r="K1211" i="8"/>
  <c r="K1212" i="8"/>
  <c r="K1213" i="8"/>
  <c r="K1214" i="8"/>
  <c r="K1215" i="8"/>
  <c r="K1216" i="8"/>
  <c r="K1217" i="8"/>
  <c r="K1218" i="8"/>
  <c r="K1219" i="8"/>
  <c r="K1220" i="8"/>
  <c r="K1221" i="8"/>
  <c r="K1222" i="8"/>
  <c r="K1223" i="8"/>
  <c r="K1224" i="8"/>
  <c r="K1225" i="8"/>
  <c r="K1226" i="8"/>
  <c r="K1227" i="8"/>
  <c r="K1228" i="8"/>
  <c r="K1229" i="8"/>
  <c r="K1230" i="8"/>
  <c r="K1231" i="8"/>
  <c r="K1232" i="8"/>
  <c r="K1233" i="8"/>
  <c r="K1234" i="8"/>
  <c r="K1235" i="8"/>
  <c r="K1236" i="8"/>
  <c r="K1237" i="8"/>
  <c r="K1238" i="8"/>
  <c r="K1239" i="8"/>
  <c r="K1240" i="8"/>
  <c r="K1241" i="8"/>
  <c r="K1242" i="8"/>
  <c r="K1243" i="8"/>
  <c r="K1244" i="8"/>
  <c r="K1245" i="8"/>
  <c r="K1246" i="8"/>
  <c r="K1247" i="8"/>
  <c r="K1248" i="8"/>
  <c r="K1249" i="8"/>
  <c r="K1250" i="8"/>
  <c r="K1251" i="8"/>
  <c r="K1252" i="8"/>
  <c r="K1253" i="8"/>
  <c r="K1254" i="8"/>
  <c r="K1255" i="8"/>
  <c r="K1256" i="8"/>
  <c r="K1257" i="8"/>
  <c r="K1258" i="8"/>
  <c r="K1259" i="8"/>
  <c r="K1260" i="8"/>
  <c r="K1261" i="8"/>
  <c r="K1262" i="8"/>
  <c r="K1263" i="8"/>
  <c r="K1264" i="8"/>
  <c r="K1265" i="8"/>
  <c r="K1266" i="8"/>
  <c r="K1267" i="8"/>
  <c r="K1268" i="8"/>
  <c r="K1269" i="8"/>
  <c r="K1270" i="8"/>
  <c r="K1271" i="8"/>
  <c r="K1272" i="8"/>
  <c r="K1273" i="8"/>
  <c r="K1274" i="8"/>
  <c r="K1275" i="8"/>
  <c r="K1276" i="8"/>
  <c r="K1277" i="8"/>
  <c r="K1278" i="8"/>
  <c r="K1279" i="8"/>
  <c r="K1280" i="8"/>
  <c r="K1281" i="8"/>
  <c r="K1282" i="8"/>
  <c r="K1283" i="8"/>
  <c r="K1284" i="8"/>
  <c r="K1285" i="8"/>
  <c r="K1286" i="8"/>
  <c r="K1287" i="8"/>
  <c r="K1288" i="8"/>
  <c r="K1289" i="8"/>
  <c r="K1290" i="8"/>
  <c r="K1291" i="8"/>
  <c r="K1292" i="8"/>
  <c r="K1293" i="8"/>
  <c r="K1294" i="8"/>
  <c r="K1295" i="8"/>
  <c r="K1296" i="8"/>
  <c r="K1297" i="8"/>
  <c r="K1298" i="8"/>
  <c r="K1299" i="8"/>
  <c r="K1300" i="8"/>
  <c r="K1301" i="8"/>
  <c r="K1302" i="8"/>
  <c r="K1303" i="8"/>
  <c r="K1304" i="8"/>
  <c r="K1305" i="8"/>
  <c r="K1306" i="8"/>
  <c r="K1307" i="8"/>
  <c r="K1308" i="8"/>
  <c r="K1309" i="8"/>
  <c r="K1310" i="8"/>
  <c r="K1311" i="8"/>
  <c r="K1312" i="8"/>
  <c r="K1313" i="8"/>
  <c r="K1314" i="8"/>
  <c r="K1315" i="8"/>
  <c r="K1316" i="8"/>
  <c r="K1317" i="8"/>
  <c r="K1318" i="8"/>
  <c r="K1319" i="8"/>
  <c r="K1320" i="8"/>
  <c r="K1321" i="8"/>
  <c r="K1322" i="8"/>
  <c r="K1323" i="8"/>
  <c r="K1324" i="8"/>
  <c r="K1325" i="8"/>
  <c r="K1326" i="8"/>
  <c r="K1327" i="8"/>
  <c r="K1328" i="8"/>
  <c r="K1329" i="8"/>
  <c r="K1330" i="8"/>
  <c r="K1331" i="8"/>
  <c r="K1332" i="8"/>
  <c r="K1333" i="8"/>
  <c r="K1334" i="8"/>
  <c r="K1335" i="8"/>
  <c r="K1336" i="8"/>
  <c r="K1337" i="8"/>
  <c r="K1338" i="8"/>
  <c r="K1339" i="8"/>
  <c r="K1340" i="8"/>
  <c r="K1341" i="8"/>
  <c r="K1342" i="8"/>
  <c r="K1343" i="8"/>
  <c r="K1344" i="8"/>
  <c r="K1345" i="8"/>
  <c r="K1346" i="8"/>
  <c r="K1347" i="8"/>
  <c r="K1348" i="8"/>
  <c r="K1349" i="8"/>
  <c r="K1350" i="8"/>
  <c r="K1351" i="8"/>
  <c r="K1352" i="8"/>
  <c r="K1353" i="8"/>
  <c r="K1354" i="8"/>
  <c r="K1355" i="8"/>
  <c r="K1356" i="8"/>
  <c r="K1357" i="8"/>
  <c r="K1358" i="8"/>
  <c r="K1359" i="8"/>
  <c r="K1360" i="8"/>
  <c r="K1361" i="8"/>
  <c r="K1362" i="8"/>
  <c r="K1363" i="8"/>
  <c r="K1364" i="8"/>
  <c r="K1365" i="8"/>
  <c r="K1366" i="8"/>
  <c r="K1367" i="8"/>
  <c r="K1368" i="8"/>
  <c r="K1369" i="8"/>
  <c r="K1370" i="8"/>
  <c r="K1371" i="8"/>
  <c r="K1372" i="8"/>
  <c r="K1373" i="8"/>
  <c r="K1374" i="8"/>
  <c r="K1375" i="8"/>
  <c r="K1376" i="8"/>
  <c r="K1377" i="8"/>
  <c r="K1378" i="8"/>
  <c r="K1379" i="8"/>
  <c r="K1380" i="8"/>
  <c r="K1381" i="8"/>
  <c r="K1382" i="8"/>
  <c r="K1383" i="8"/>
  <c r="K1384" i="8"/>
  <c r="K1385" i="8"/>
  <c r="K1386" i="8"/>
  <c r="K1387" i="8"/>
  <c r="K1388" i="8"/>
  <c r="K1389" i="8"/>
  <c r="K1390" i="8"/>
  <c r="K1391" i="8"/>
  <c r="K1392" i="8"/>
  <c r="K1393" i="8"/>
  <c r="K1394" i="8"/>
  <c r="K1395" i="8"/>
  <c r="K1396" i="8"/>
  <c r="K1397" i="8"/>
  <c r="K1398" i="8"/>
  <c r="K1399" i="8"/>
  <c r="K1400" i="8"/>
  <c r="K1401" i="8"/>
  <c r="K1402" i="8"/>
  <c r="K1403" i="8"/>
  <c r="K1404" i="8"/>
  <c r="K1405" i="8"/>
  <c r="K1406" i="8"/>
  <c r="K1407" i="8"/>
  <c r="K1408" i="8"/>
  <c r="K1409" i="8"/>
  <c r="K1410" i="8"/>
  <c r="K1411" i="8"/>
  <c r="K1412" i="8"/>
  <c r="K1413" i="8"/>
  <c r="K1414" i="8"/>
  <c r="K1415" i="8"/>
  <c r="K1416" i="8"/>
  <c r="K1417" i="8"/>
  <c r="K1418" i="8"/>
  <c r="K1419" i="8"/>
  <c r="K1420" i="8"/>
  <c r="K1421" i="8"/>
  <c r="K1422" i="8"/>
  <c r="K1423" i="8"/>
  <c r="K1424" i="8"/>
  <c r="K1425" i="8"/>
  <c r="K1426" i="8"/>
  <c r="K1427" i="8"/>
  <c r="K1428" i="8"/>
  <c r="K1429" i="8"/>
  <c r="K1430" i="8"/>
  <c r="K1431" i="8"/>
  <c r="K1432" i="8"/>
  <c r="K1433" i="8"/>
  <c r="K1434" i="8"/>
  <c r="K1435" i="8"/>
  <c r="K1436" i="8"/>
  <c r="K1437" i="8"/>
  <c r="K1438" i="8"/>
  <c r="K1439" i="8"/>
  <c r="K1440" i="8"/>
  <c r="K1441" i="8"/>
  <c r="K1442" i="8"/>
  <c r="K1443" i="8"/>
  <c r="K1444" i="8"/>
  <c r="K1445" i="8"/>
  <c r="K1446" i="8"/>
  <c r="K1447" i="8"/>
  <c r="K1448" i="8"/>
  <c r="K1449" i="8"/>
  <c r="K1450" i="8"/>
  <c r="K1451" i="8"/>
  <c r="K1452" i="8"/>
  <c r="K1453" i="8"/>
  <c r="K1454" i="8"/>
  <c r="K1455" i="8"/>
  <c r="K1456" i="8"/>
  <c r="K1457" i="8"/>
  <c r="K1458" i="8"/>
  <c r="K1459" i="8"/>
  <c r="K1460" i="8"/>
  <c r="K1461" i="8"/>
  <c r="K1462" i="8"/>
  <c r="K1463" i="8"/>
  <c r="K1464" i="8"/>
  <c r="K1465" i="8"/>
  <c r="K1466" i="8"/>
  <c r="K1467" i="8"/>
  <c r="K1468" i="8"/>
  <c r="K1469" i="8"/>
  <c r="K1470" i="8"/>
  <c r="K1471" i="8"/>
  <c r="K1472" i="8"/>
  <c r="K1473" i="8"/>
  <c r="K1474" i="8"/>
  <c r="K1475" i="8"/>
  <c r="K1476" i="8"/>
  <c r="K1477" i="8"/>
  <c r="K1478" i="8"/>
  <c r="K1479" i="8"/>
  <c r="K1480" i="8"/>
  <c r="K1481" i="8"/>
  <c r="K1482" i="8"/>
  <c r="K1483" i="8"/>
  <c r="K1484" i="8"/>
  <c r="K1485" i="8"/>
  <c r="K1486" i="8"/>
  <c r="K1487" i="8"/>
  <c r="K1488" i="8"/>
  <c r="K1489" i="8"/>
  <c r="K1490" i="8"/>
  <c r="K1491" i="8"/>
  <c r="K1492" i="8"/>
  <c r="K1493" i="8"/>
  <c r="K1494" i="8"/>
  <c r="K1495" i="8"/>
  <c r="K1496" i="8"/>
  <c r="K1497" i="8"/>
  <c r="K1498" i="8"/>
  <c r="K1499" i="8"/>
  <c r="K1500" i="8"/>
  <c r="K1501" i="8"/>
  <c r="K1502" i="8"/>
  <c r="K1503" i="8"/>
  <c r="K1504" i="8"/>
  <c r="K1505" i="8"/>
  <c r="K1506" i="8"/>
  <c r="K1507" i="8"/>
  <c r="K1508" i="8"/>
  <c r="K1509" i="8"/>
  <c r="K1510" i="8"/>
  <c r="K1511" i="8"/>
  <c r="K1512" i="8"/>
  <c r="K1513" i="8"/>
  <c r="K1514" i="8"/>
  <c r="K1515" i="8"/>
  <c r="K1516" i="8"/>
  <c r="K1517" i="8"/>
  <c r="K1518" i="8"/>
  <c r="K1519" i="8"/>
  <c r="K1520" i="8"/>
  <c r="K1521" i="8"/>
  <c r="K1522" i="8"/>
  <c r="K1523" i="8"/>
  <c r="K1524" i="8"/>
  <c r="K1525" i="8"/>
  <c r="K1526" i="8"/>
  <c r="K1527" i="8"/>
  <c r="K1528" i="8"/>
  <c r="K1529" i="8"/>
  <c r="K1530" i="8"/>
  <c r="K1531" i="8"/>
  <c r="K1532" i="8"/>
  <c r="K1533" i="8"/>
  <c r="K1534" i="8"/>
  <c r="K1535" i="8"/>
  <c r="K1536" i="8"/>
  <c r="K1537" i="8"/>
  <c r="K1538" i="8"/>
  <c r="K1539" i="8"/>
  <c r="K1540" i="8"/>
  <c r="K1541" i="8"/>
  <c r="K1542" i="8"/>
  <c r="K1543" i="8"/>
  <c r="K1544" i="8"/>
  <c r="K1545" i="8"/>
  <c r="K1546" i="8"/>
  <c r="K1547" i="8"/>
  <c r="K1548" i="8"/>
  <c r="K1549" i="8"/>
  <c r="K1550" i="8"/>
  <c r="K1551" i="8"/>
  <c r="K1552" i="8"/>
  <c r="K1553" i="8"/>
  <c r="K1554" i="8"/>
  <c r="K1555" i="8"/>
  <c r="K1556" i="8"/>
  <c r="K1557" i="8"/>
  <c r="K1558" i="8"/>
  <c r="K1559" i="8"/>
  <c r="K1560" i="8"/>
  <c r="K1561" i="8"/>
  <c r="K1562" i="8"/>
  <c r="K1563" i="8"/>
  <c r="K1564" i="8"/>
  <c r="K1565" i="8"/>
  <c r="K1566" i="8"/>
  <c r="K1567" i="8"/>
  <c r="K1568" i="8"/>
  <c r="K1569" i="8"/>
  <c r="K1570" i="8"/>
  <c r="K1571" i="8"/>
  <c r="K1572" i="8"/>
  <c r="K1573" i="8"/>
  <c r="K1574" i="8"/>
  <c r="K1575" i="8"/>
  <c r="K1576" i="8"/>
  <c r="K1577" i="8"/>
  <c r="K1578" i="8"/>
  <c r="K1579" i="8"/>
  <c r="K1580" i="8"/>
  <c r="K1581" i="8"/>
  <c r="K1582" i="8"/>
  <c r="K1583" i="8"/>
  <c r="K1584" i="8"/>
  <c r="K1585" i="8"/>
  <c r="K1586" i="8"/>
  <c r="K1587" i="8"/>
  <c r="K1588" i="8"/>
  <c r="K1589" i="8"/>
  <c r="K1590" i="8"/>
  <c r="K1591" i="8"/>
  <c r="K1592" i="8"/>
  <c r="K1593" i="8"/>
  <c r="K1594" i="8"/>
  <c r="K1595" i="8"/>
  <c r="K1596" i="8"/>
  <c r="K1597" i="8"/>
  <c r="K1598" i="8"/>
  <c r="K1599" i="8"/>
  <c r="K1600" i="8"/>
  <c r="K1601" i="8"/>
  <c r="K1602" i="8"/>
  <c r="K1603" i="8"/>
  <c r="K1604" i="8"/>
  <c r="K1605" i="8"/>
  <c r="K1606" i="8"/>
  <c r="K1607" i="8"/>
  <c r="K1608" i="8"/>
  <c r="K1609" i="8"/>
  <c r="K1610" i="8"/>
  <c r="K1611" i="8"/>
  <c r="K1612" i="8"/>
  <c r="K1613" i="8"/>
  <c r="K1614" i="8"/>
  <c r="K1615" i="8"/>
  <c r="K1616" i="8"/>
  <c r="K1617" i="8"/>
  <c r="K1618" i="8"/>
  <c r="K1619" i="8"/>
  <c r="K1620" i="8"/>
  <c r="K1621" i="8"/>
  <c r="K1622" i="8"/>
  <c r="K1623" i="8"/>
  <c r="K1624" i="8"/>
  <c r="K1625" i="8"/>
  <c r="K1626" i="8"/>
  <c r="K1627" i="8"/>
  <c r="K1628" i="8"/>
  <c r="K1629" i="8"/>
  <c r="K1630" i="8"/>
  <c r="K1631" i="8"/>
  <c r="K1632" i="8"/>
  <c r="K1633" i="8"/>
  <c r="K1634" i="8"/>
  <c r="K1635" i="8"/>
  <c r="K1636" i="8"/>
  <c r="K1637" i="8"/>
  <c r="K1638" i="8"/>
  <c r="K1639" i="8"/>
  <c r="K1640" i="8"/>
  <c r="K1641" i="8"/>
  <c r="K1642" i="8"/>
  <c r="K1643" i="8"/>
  <c r="K1644" i="8"/>
  <c r="K1645" i="8"/>
  <c r="K1646" i="8"/>
  <c r="K1647" i="8"/>
  <c r="K1648" i="8"/>
  <c r="K1649" i="8"/>
  <c r="K1650" i="8"/>
  <c r="K1651" i="8"/>
  <c r="K1652" i="8"/>
  <c r="K1653" i="8"/>
  <c r="K1654" i="8"/>
  <c r="K1655" i="8"/>
  <c r="K1656" i="8"/>
  <c r="K1657" i="8"/>
  <c r="K1658" i="8"/>
  <c r="K1659" i="8"/>
  <c r="K1660" i="8"/>
  <c r="K1661" i="8"/>
  <c r="K1662" i="8"/>
  <c r="K1663" i="8"/>
  <c r="K1664" i="8"/>
  <c r="K1665" i="8"/>
  <c r="K1666" i="8"/>
  <c r="K1667" i="8"/>
  <c r="K1668" i="8"/>
  <c r="K1669" i="8"/>
  <c r="K1670" i="8"/>
  <c r="K1671" i="8"/>
  <c r="K1672" i="8"/>
  <c r="K1673" i="8"/>
  <c r="K1674" i="8"/>
  <c r="K1675" i="8"/>
  <c r="K1676" i="8"/>
  <c r="K1677" i="8"/>
  <c r="K1678" i="8"/>
  <c r="K1679" i="8"/>
  <c r="K1680" i="8"/>
  <c r="K1681" i="8"/>
  <c r="K1682" i="8"/>
  <c r="K1683" i="8"/>
  <c r="K1684" i="8"/>
  <c r="K1685" i="8"/>
  <c r="K1686" i="8"/>
  <c r="K1687" i="8"/>
  <c r="K1688" i="8"/>
  <c r="K1689" i="8"/>
  <c r="K1690" i="8"/>
  <c r="K1691" i="8"/>
  <c r="K1692" i="8"/>
  <c r="K1693" i="8"/>
  <c r="K1694" i="8"/>
  <c r="K1695" i="8"/>
  <c r="K1696" i="8"/>
  <c r="K1697" i="8"/>
  <c r="K1698" i="8"/>
  <c r="K1699" i="8"/>
  <c r="K1700" i="8"/>
  <c r="K1701" i="8"/>
  <c r="K1702" i="8"/>
  <c r="K1703" i="8"/>
  <c r="K1704" i="8"/>
  <c r="K1705" i="8"/>
  <c r="K1706" i="8"/>
  <c r="K1707" i="8"/>
  <c r="K1708" i="8"/>
  <c r="K1709" i="8"/>
  <c r="K1710" i="8"/>
  <c r="K1711" i="8"/>
  <c r="K1712" i="8"/>
  <c r="K1713" i="8"/>
  <c r="K1714" i="8"/>
  <c r="K1715" i="8"/>
  <c r="K1716" i="8"/>
  <c r="K1717" i="8"/>
  <c r="K1718" i="8"/>
  <c r="K1719" i="8"/>
  <c r="K1720" i="8"/>
  <c r="K1721" i="8"/>
  <c r="K1722" i="8"/>
  <c r="K1723" i="8"/>
  <c r="K1724" i="8"/>
  <c r="K1725" i="8"/>
  <c r="K1726" i="8"/>
  <c r="K1727" i="8"/>
  <c r="K1728" i="8"/>
  <c r="K1729" i="8"/>
  <c r="K1730" i="8"/>
  <c r="K1731" i="8"/>
  <c r="K1732" i="8"/>
  <c r="K1733" i="8"/>
  <c r="K1734" i="8"/>
  <c r="K1735" i="8"/>
  <c r="K1736" i="8"/>
  <c r="K1737" i="8"/>
  <c r="K1738" i="8"/>
  <c r="K1739" i="8"/>
  <c r="K1740" i="8"/>
  <c r="K1741" i="8"/>
  <c r="K1742" i="8"/>
  <c r="K1743" i="8"/>
  <c r="K1744" i="8"/>
  <c r="K1745" i="8"/>
  <c r="K1746" i="8"/>
  <c r="K1747" i="8"/>
  <c r="K1748" i="8"/>
  <c r="K1749" i="8"/>
  <c r="K1750" i="8"/>
  <c r="K1751" i="8"/>
  <c r="K1752" i="8"/>
  <c r="K1753" i="8"/>
  <c r="K1754" i="8"/>
  <c r="K1755" i="8"/>
  <c r="K1756" i="8"/>
  <c r="K1757" i="8"/>
  <c r="K1758" i="8"/>
  <c r="K1759" i="8"/>
  <c r="K1760" i="8"/>
  <c r="K1761" i="8"/>
  <c r="K1762" i="8"/>
  <c r="K1763" i="8"/>
  <c r="K1764" i="8"/>
  <c r="K1765" i="8"/>
  <c r="K1766" i="8"/>
  <c r="K1767" i="8"/>
  <c r="K1768" i="8"/>
  <c r="K1769" i="8"/>
  <c r="K1770" i="8"/>
  <c r="K1771" i="8"/>
  <c r="K1772" i="8"/>
  <c r="K1773" i="8"/>
  <c r="K1774" i="8"/>
  <c r="K1775" i="8"/>
  <c r="K1776" i="8"/>
  <c r="K1777" i="8"/>
  <c r="K1778" i="8"/>
  <c r="K1779" i="8"/>
  <c r="K1780" i="8"/>
  <c r="K1781" i="8"/>
  <c r="K1782" i="8"/>
  <c r="K1783" i="8"/>
  <c r="K1784" i="8"/>
  <c r="K1785" i="8"/>
  <c r="K1786" i="8"/>
  <c r="K1787" i="8"/>
  <c r="K1788" i="8"/>
  <c r="K1789" i="8"/>
  <c r="K1790" i="8"/>
  <c r="K1791" i="8"/>
  <c r="K1792" i="8"/>
  <c r="K1793" i="8"/>
  <c r="K1794" i="8"/>
  <c r="K1795" i="8"/>
  <c r="K1796" i="8"/>
  <c r="K1797" i="8"/>
  <c r="K1798" i="8"/>
  <c r="K1799" i="8"/>
  <c r="K1800" i="8"/>
  <c r="K1801" i="8"/>
  <c r="K1802" i="8"/>
  <c r="K1803" i="8"/>
  <c r="K1804" i="8"/>
  <c r="K1805" i="8"/>
  <c r="K1806" i="8"/>
  <c r="K1807" i="8"/>
  <c r="K1808" i="8"/>
  <c r="K1809" i="8"/>
  <c r="K1810" i="8"/>
  <c r="K1811" i="8"/>
  <c r="K1812" i="8"/>
  <c r="K1813" i="8"/>
  <c r="K1814" i="8"/>
  <c r="K1815" i="8"/>
  <c r="K1816" i="8"/>
  <c r="K1817" i="8"/>
  <c r="K1818" i="8"/>
  <c r="K1819" i="8"/>
  <c r="K1820" i="8"/>
  <c r="K1821" i="8"/>
  <c r="K1822" i="8"/>
  <c r="K1823" i="8"/>
  <c r="K1824" i="8"/>
  <c r="K1825" i="8"/>
  <c r="K1826" i="8"/>
  <c r="K1827" i="8"/>
  <c r="K1828" i="8"/>
  <c r="K1829" i="8"/>
  <c r="K1830" i="8"/>
  <c r="K1831" i="8"/>
  <c r="K1832" i="8"/>
  <c r="K1833" i="8"/>
  <c r="K1834" i="8"/>
  <c r="K1835" i="8"/>
  <c r="K1836" i="8"/>
  <c r="K1837" i="8"/>
  <c r="K1838" i="8"/>
  <c r="K1839" i="8"/>
  <c r="K1840" i="8"/>
  <c r="K1841" i="8"/>
  <c r="K1842" i="8"/>
  <c r="K1843" i="8"/>
  <c r="K1844" i="8"/>
  <c r="K1845" i="8"/>
  <c r="K1846" i="8"/>
  <c r="K1847" i="8"/>
  <c r="K1848" i="8"/>
  <c r="K1849" i="8"/>
  <c r="K1850" i="8"/>
  <c r="K1851" i="8"/>
  <c r="K1852" i="8"/>
  <c r="K1853" i="8"/>
  <c r="K1854" i="8"/>
  <c r="K1855" i="8"/>
  <c r="K1856" i="8"/>
  <c r="K1857" i="8"/>
  <c r="K1858" i="8"/>
  <c r="K1859" i="8"/>
  <c r="K1860" i="8"/>
  <c r="K1861" i="8"/>
  <c r="K1862" i="8"/>
  <c r="K1863" i="8"/>
  <c r="K1864" i="8"/>
  <c r="K1865" i="8"/>
  <c r="K1866" i="8"/>
  <c r="K1867" i="8"/>
  <c r="K1868" i="8"/>
  <c r="K1869" i="8"/>
  <c r="K1870" i="8"/>
  <c r="K1871" i="8"/>
  <c r="K1872" i="8"/>
  <c r="K1873" i="8"/>
  <c r="K1874" i="8"/>
  <c r="K1875" i="8"/>
  <c r="K1876" i="8"/>
  <c r="K1877" i="8"/>
  <c r="K1878" i="8"/>
  <c r="K1879" i="8"/>
  <c r="K1880" i="8"/>
  <c r="K1881" i="8"/>
  <c r="K1882" i="8"/>
  <c r="K1883" i="8"/>
  <c r="K1884" i="8"/>
  <c r="K1885" i="8"/>
  <c r="K1886" i="8"/>
  <c r="K1887" i="8"/>
  <c r="K1888" i="8"/>
  <c r="K1889" i="8"/>
  <c r="K1890" i="8"/>
  <c r="K1891" i="8"/>
  <c r="K1892" i="8"/>
  <c r="K1893" i="8"/>
  <c r="K1894" i="8"/>
  <c r="K1895" i="8"/>
  <c r="K1896" i="8"/>
  <c r="K1897" i="8"/>
  <c r="K1898" i="8"/>
  <c r="K1899" i="8"/>
  <c r="K1900" i="8"/>
  <c r="K1901" i="8"/>
  <c r="K1902" i="8"/>
  <c r="K1903" i="8"/>
  <c r="K1904" i="8"/>
  <c r="K1905" i="8"/>
  <c r="K1906" i="8"/>
  <c r="K1907" i="8"/>
  <c r="K1908" i="8"/>
  <c r="K1909" i="8"/>
  <c r="K1910" i="8"/>
  <c r="K1911" i="8"/>
  <c r="K1912" i="8"/>
  <c r="K1913" i="8"/>
  <c r="K1914" i="8"/>
  <c r="K1915" i="8"/>
  <c r="K1916" i="8"/>
  <c r="K1917" i="8"/>
  <c r="K1918" i="8"/>
  <c r="K1919" i="8"/>
  <c r="K1920" i="8"/>
  <c r="K1921" i="8"/>
  <c r="K1922" i="8"/>
  <c r="K1923" i="8"/>
  <c r="K1924" i="8"/>
  <c r="K1925" i="8"/>
  <c r="K1926" i="8"/>
  <c r="K1927" i="8"/>
  <c r="K1928" i="8"/>
  <c r="K1929" i="8"/>
  <c r="K1930" i="8"/>
  <c r="K1931" i="8"/>
  <c r="K1932" i="8"/>
  <c r="K1933" i="8"/>
  <c r="K1934" i="8"/>
  <c r="K1935" i="8"/>
  <c r="K1936" i="8"/>
  <c r="K1937" i="8"/>
  <c r="K1938" i="8"/>
  <c r="K1939" i="8"/>
  <c r="K1940" i="8"/>
  <c r="K1941" i="8"/>
  <c r="K1942" i="8"/>
  <c r="K1943" i="8"/>
  <c r="K1944" i="8"/>
  <c r="K1945" i="8"/>
  <c r="K1946" i="8"/>
  <c r="K1947" i="8"/>
  <c r="K1948" i="8"/>
  <c r="K1949" i="8"/>
  <c r="K1950" i="8"/>
  <c r="K1951" i="8"/>
  <c r="K1952" i="8"/>
  <c r="K1953" i="8"/>
  <c r="K1954" i="8"/>
  <c r="K1955" i="8"/>
  <c r="K1956" i="8"/>
  <c r="K1957" i="8"/>
  <c r="K1958" i="8"/>
  <c r="K1959" i="8"/>
  <c r="K1960" i="8"/>
  <c r="K1961" i="8"/>
  <c r="K1962" i="8"/>
  <c r="K1963" i="8"/>
  <c r="K1964" i="8"/>
  <c r="K1965" i="8"/>
  <c r="K1966" i="8"/>
  <c r="K1967" i="8"/>
  <c r="K1968" i="8"/>
  <c r="K1969" i="8"/>
  <c r="K1970" i="8"/>
  <c r="K1971" i="8"/>
  <c r="K1972" i="8"/>
  <c r="K1973" i="8"/>
  <c r="K1974" i="8"/>
  <c r="K1975" i="8"/>
  <c r="K1976" i="8"/>
  <c r="K1977" i="8"/>
  <c r="K1978" i="8"/>
  <c r="K1979" i="8"/>
  <c r="K1980" i="8"/>
  <c r="K1981" i="8"/>
  <c r="K1982" i="8"/>
  <c r="K1983" i="8"/>
  <c r="K1984" i="8"/>
  <c r="K1985" i="8"/>
  <c r="K1986" i="8"/>
  <c r="K1987" i="8"/>
  <c r="K1988" i="8"/>
  <c r="K1989" i="8"/>
  <c r="K1990" i="8"/>
  <c r="K1991" i="8"/>
  <c r="K1992" i="8"/>
  <c r="K1993" i="8"/>
  <c r="K1994" i="8"/>
  <c r="K1995" i="8"/>
  <c r="K1996" i="8"/>
  <c r="K1997" i="8"/>
  <c r="K1998" i="8"/>
  <c r="K1999" i="8"/>
  <c r="K2000" i="8"/>
  <c r="K2001" i="8"/>
  <c r="K2002" i="8"/>
  <c r="K2003" i="8"/>
  <c r="K2004" i="8"/>
  <c r="K2005" i="8"/>
  <c r="K2006" i="8"/>
  <c r="K2007" i="8"/>
  <c r="K2008" i="8"/>
  <c r="K2009" i="8"/>
  <c r="K2010" i="8"/>
  <c r="K2011" i="8"/>
  <c r="K2012" i="8"/>
  <c r="K2013" i="8"/>
  <c r="K2014" i="8"/>
  <c r="K2015" i="8"/>
  <c r="K2016" i="8"/>
  <c r="K2017" i="8"/>
  <c r="K2018" i="8"/>
  <c r="K2019" i="8"/>
  <c r="K2020" i="8"/>
  <c r="K2021" i="8"/>
  <c r="K2022" i="8"/>
  <c r="K2023" i="8"/>
  <c r="K2024" i="8"/>
  <c r="K2025" i="8"/>
  <c r="K2026" i="8"/>
  <c r="K2027" i="8"/>
  <c r="K2028" i="8"/>
  <c r="K2029" i="8"/>
  <c r="K2030" i="8"/>
  <c r="K2031" i="8"/>
  <c r="K2032" i="8"/>
  <c r="K2033" i="8"/>
  <c r="K2034" i="8"/>
  <c r="K2035" i="8"/>
  <c r="K2036" i="8"/>
  <c r="K2037" i="8"/>
  <c r="K2038" i="8"/>
  <c r="K2039" i="8"/>
  <c r="K2040" i="8"/>
  <c r="K2041" i="8"/>
  <c r="K2042" i="8"/>
  <c r="K2043" i="8"/>
  <c r="K2044" i="8"/>
  <c r="K2045" i="8"/>
  <c r="K2046" i="8"/>
  <c r="K2047" i="8"/>
  <c r="K2048" i="8"/>
  <c r="K2049" i="8"/>
  <c r="K2050" i="8"/>
  <c r="K2051" i="8"/>
  <c r="K2052" i="8"/>
  <c r="K2053" i="8"/>
  <c r="K2054" i="8"/>
  <c r="K2055" i="8"/>
  <c r="K2056" i="8"/>
  <c r="K2057" i="8"/>
  <c r="K2058" i="8"/>
  <c r="K2059" i="8"/>
  <c r="K2060" i="8"/>
  <c r="K2061" i="8"/>
  <c r="K2062" i="8"/>
  <c r="K2063" i="8"/>
  <c r="K2064" i="8"/>
  <c r="K2065" i="8"/>
  <c r="K2066" i="8"/>
  <c r="K2067" i="8"/>
  <c r="K2068" i="8"/>
  <c r="K2069" i="8"/>
  <c r="K2070" i="8"/>
  <c r="K2071" i="8"/>
  <c r="K2072" i="8"/>
  <c r="K2073" i="8"/>
  <c r="K2074" i="8"/>
  <c r="K2075" i="8"/>
  <c r="K2076" i="8"/>
  <c r="K2077" i="8"/>
  <c r="K2078" i="8"/>
  <c r="K2079" i="8"/>
  <c r="K2080" i="8"/>
  <c r="K2081" i="8"/>
  <c r="K2082" i="8"/>
  <c r="K2083" i="8"/>
  <c r="K2084" i="8"/>
  <c r="K2085" i="8"/>
  <c r="K2086" i="8"/>
  <c r="K2087" i="8"/>
  <c r="K2088" i="8"/>
  <c r="K2089" i="8"/>
  <c r="K2090" i="8"/>
  <c r="K2091" i="8"/>
  <c r="K2092" i="8"/>
  <c r="K2093" i="8"/>
  <c r="K2094" i="8"/>
  <c r="K2095" i="8"/>
  <c r="K2096" i="8"/>
  <c r="K2097" i="8"/>
  <c r="K2098" i="8"/>
  <c r="K2099" i="8"/>
  <c r="K2100" i="8"/>
  <c r="K2101" i="8"/>
  <c r="K2102" i="8"/>
  <c r="K2103" i="8"/>
  <c r="K2104" i="8"/>
  <c r="K2105" i="8"/>
  <c r="K2106" i="8"/>
  <c r="K2107" i="8"/>
  <c r="K2108" i="8"/>
  <c r="K2109" i="8"/>
  <c r="K2110" i="8"/>
  <c r="K2111" i="8"/>
  <c r="K2112" i="8"/>
  <c r="K2113" i="8"/>
  <c r="K2114" i="8"/>
  <c r="K2115" i="8"/>
  <c r="K2116" i="8"/>
  <c r="K2117" i="8"/>
  <c r="K2118" i="8"/>
  <c r="K2119" i="8"/>
  <c r="K2120" i="8"/>
  <c r="K2121" i="8"/>
  <c r="K2122" i="8"/>
  <c r="K2123" i="8"/>
  <c r="K2124" i="8"/>
  <c r="K2125" i="8"/>
  <c r="K2126" i="8"/>
  <c r="K2127" i="8"/>
  <c r="K2128" i="8"/>
  <c r="K2129" i="8"/>
  <c r="K2130" i="8"/>
  <c r="K2131" i="8"/>
  <c r="K2132" i="8"/>
  <c r="K2133" i="8"/>
  <c r="K2134" i="8"/>
  <c r="K2135" i="8"/>
  <c r="K2136" i="8"/>
  <c r="K2137" i="8"/>
  <c r="K2138" i="8"/>
  <c r="K2139" i="8"/>
  <c r="K2140" i="8"/>
  <c r="K2141" i="8"/>
  <c r="K2142" i="8"/>
  <c r="K2143" i="8"/>
  <c r="K2144" i="8"/>
  <c r="K2145" i="8"/>
  <c r="K2146" i="8"/>
  <c r="K2147" i="8"/>
  <c r="K2148" i="8"/>
  <c r="K2149" i="8"/>
  <c r="K2150" i="8"/>
  <c r="K2151" i="8"/>
  <c r="K2152" i="8"/>
  <c r="K2153" i="8"/>
  <c r="K2154" i="8"/>
  <c r="K2155" i="8"/>
  <c r="K2156" i="8"/>
  <c r="K2157" i="8"/>
  <c r="K2158" i="8"/>
  <c r="K2159" i="8"/>
  <c r="K2160" i="8"/>
  <c r="K2161" i="8"/>
  <c r="K2162" i="8"/>
  <c r="K2163" i="8"/>
  <c r="K2164" i="8"/>
  <c r="K2165" i="8"/>
  <c r="K2166" i="8"/>
  <c r="K2167" i="8"/>
  <c r="K2168" i="8"/>
  <c r="K2169" i="8"/>
  <c r="K2170" i="8"/>
  <c r="K2171" i="8"/>
  <c r="K2172" i="8"/>
  <c r="K2173" i="8"/>
  <c r="K2174" i="8"/>
  <c r="K2175" i="8"/>
  <c r="K2176" i="8"/>
  <c r="K2177" i="8"/>
  <c r="K2178" i="8"/>
  <c r="K2179" i="8"/>
  <c r="K2180" i="8"/>
  <c r="K2181" i="8"/>
  <c r="K2182" i="8"/>
  <c r="K2183" i="8"/>
  <c r="K2184" i="8"/>
  <c r="K2185" i="8"/>
  <c r="K2186" i="8"/>
  <c r="K2187" i="8"/>
  <c r="K2188" i="8"/>
  <c r="K2189" i="8"/>
  <c r="K2190" i="8"/>
  <c r="K2191" i="8"/>
  <c r="K2192" i="8"/>
  <c r="K2193" i="8"/>
  <c r="K2194" i="8"/>
  <c r="K2195" i="8"/>
  <c r="K2196" i="8"/>
  <c r="K2197" i="8"/>
  <c r="K2198" i="8"/>
  <c r="K2199" i="8"/>
  <c r="K2200" i="8"/>
  <c r="K2201" i="8"/>
  <c r="K2202" i="8"/>
  <c r="K2203" i="8"/>
  <c r="K2204" i="8"/>
  <c r="K2205" i="8"/>
  <c r="K2206" i="8"/>
  <c r="K2207" i="8"/>
  <c r="K2208" i="8"/>
  <c r="K2209" i="8"/>
  <c r="K2210" i="8"/>
  <c r="K2211" i="8"/>
  <c r="K2212" i="8"/>
  <c r="K2213" i="8"/>
  <c r="K2214" i="8"/>
  <c r="K2215" i="8"/>
  <c r="K2216" i="8"/>
  <c r="K2217" i="8"/>
  <c r="K2218" i="8"/>
  <c r="K2219" i="8"/>
  <c r="K2220" i="8"/>
  <c r="K2221" i="8"/>
  <c r="K2222" i="8"/>
  <c r="K2223" i="8"/>
  <c r="K2224" i="8"/>
  <c r="K2225" i="8"/>
  <c r="K2226" i="8"/>
  <c r="K2227" i="8"/>
  <c r="K2228" i="8"/>
  <c r="K2229" i="8"/>
  <c r="K2230" i="8"/>
  <c r="K2231" i="8"/>
  <c r="K2232" i="8"/>
  <c r="K2233" i="8"/>
  <c r="K2234" i="8"/>
  <c r="K2235" i="8"/>
  <c r="K2236" i="8"/>
  <c r="K2237" i="8"/>
  <c r="K2238" i="8"/>
  <c r="K2239" i="8"/>
  <c r="K2240" i="8"/>
  <c r="K2241" i="8"/>
  <c r="K2242" i="8"/>
  <c r="K2243" i="8"/>
  <c r="K2244" i="8"/>
  <c r="K2245" i="8"/>
  <c r="K2246" i="8"/>
  <c r="K2247" i="8"/>
  <c r="K2248" i="8"/>
  <c r="K2249" i="8"/>
  <c r="K2250" i="8"/>
  <c r="K2251" i="8"/>
  <c r="K2252" i="8"/>
  <c r="K2253" i="8"/>
  <c r="K2254" i="8"/>
  <c r="K2255" i="8"/>
  <c r="K2256" i="8"/>
  <c r="K2257" i="8"/>
  <c r="K2258" i="8"/>
  <c r="K2259" i="8"/>
  <c r="K2260" i="8"/>
  <c r="K2261" i="8"/>
  <c r="K2262" i="8"/>
  <c r="K2263" i="8"/>
  <c r="K2264" i="8"/>
  <c r="K2265" i="8"/>
  <c r="K2266" i="8"/>
  <c r="K2267" i="8"/>
  <c r="K2268" i="8"/>
  <c r="K2269" i="8"/>
  <c r="K2270" i="8"/>
  <c r="K2271" i="8"/>
  <c r="K2272" i="8"/>
  <c r="K2273" i="8"/>
  <c r="K2274" i="8"/>
  <c r="K2275" i="8"/>
  <c r="K2276" i="8"/>
  <c r="K2277" i="8"/>
  <c r="K2278" i="8"/>
  <c r="K2279" i="8"/>
  <c r="K2280" i="8"/>
  <c r="K2281" i="8"/>
  <c r="K2282" i="8"/>
  <c r="K2283" i="8"/>
  <c r="K2284" i="8"/>
  <c r="K2285" i="8"/>
  <c r="K2286" i="8"/>
  <c r="K2287" i="8"/>
  <c r="K2288" i="8"/>
  <c r="K2289" i="8"/>
  <c r="K2290" i="8"/>
  <c r="K2291" i="8"/>
  <c r="K2292" i="8"/>
  <c r="K2293" i="8"/>
  <c r="K2294" i="8"/>
  <c r="K2295" i="8"/>
  <c r="K2296" i="8"/>
  <c r="K2297" i="8"/>
  <c r="K2298" i="8"/>
  <c r="K2299" i="8"/>
  <c r="K2300" i="8"/>
  <c r="K2301" i="8"/>
  <c r="K2302" i="8"/>
  <c r="K2303" i="8"/>
  <c r="K2304" i="8"/>
  <c r="K2305" i="8"/>
  <c r="K2306" i="8"/>
  <c r="K2307" i="8"/>
  <c r="K2308" i="8"/>
  <c r="K2309" i="8"/>
  <c r="K2310" i="8"/>
  <c r="K2311" i="8"/>
  <c r="K2312" i="8"/>
  <c r="K2313" i="8"/>
  <c r="K2314" i="8"/>
  <c r="K2315" i="8"/>
  <c r="K2316" i="8"/>
  <c r="K2317" i="8"/>
  <c r="K2318" i="8"/>
  <c r="K2319" i="8"/>
  <c r="K2320" i="8"/>
  <c r="K2321" i="8"/>
  <c r="K2322" i="8"/>
  <c r="K2323" i="8"/>
  <c r="K2324" i="8"/>
  <c r="K2325" i="8"/>
  <c r="K2326" i="8"/>
  <c r="K2327" i="8"/>
  <c r="K2328" i="8"/>
  <c r="K2329" i="8"/>
  <c r="K2330" i="8"/>
  <c r="K2331" i="8"/>
  <c r="K2332" i="8"/>
  <c r="K2333" i="8"/>
  <c r="K2334" i="8"/>
  <c r="K2335" i="8"/>
  <c r="K2336" i="8"/>
  <c r="K2337" i="8"/>
  <c r="K2338" i="8"/>
  <c r="K2339" i="8"/>
  <c r="K2340" i="8"/>
  <c r="K2341" i="8"/>
  <c r="K2342" i="8"/>
  <c r="K2343" i="8"/>
  <c r="K2344" i="8"/>
  <c r="K2345" i="8"/>
  <c r="K2346" i="8"/>
  <c r="K2347" i="8"/>
  <c r="K2348" i="8"/>
  <c r="K2349" i="8"/>
  <c r="K2350" i="8"/>
  <c r="K2351" i="8"/>
  <c r="K2352" i="8"/>
  <c r="K2353" i="8"/>
  <c r="K2354" i="8"/>
  <c r="K2355" i="8"/>
  <c r="K2356" i="8"/>
  <c r="K2357" i="8"/>
  <c r="K2358" i="8"/>
  <c r="K2359" i="8"/>
  <c r="K2360" i="8"/>
  <c r="K2361" i="8"/>
  <c r="K2362" i="8"/>
  <c r="K2363" i="8"/>
  <c r="K2364" i="8"/>
  <c r="K2365" i="8"/>
  <c r="K2366" i="8"/>
  <c r="K2367" i="8"/>
  <c r="K2368" i="8"/>
  <c r="K2369" i="8"/>
  <c r="K2370" i="8"/>
  <c r="K2371" i="8"/>
  <c r="K2372" i="8"/>
  <c r="K2373" i="8"/>
  <c r="K2374" i="8"/>
  <c r="K2375" i="8"/>
  <c r="K2376" i="8"/>
  <c r="K2377" i="8"/>
  <c r="K2378" i="8"/>
  <c r="K2379" i="8"/>
  <c r="K2380" i="8"/>
  <c r="K2381" i="8"/>
  <c r="K2382" i="8"/>
  <c r="K2383" i="8"/>
  <c r="K2384" i="8"/>
  <c r="K2385" i="8"/>
  <c r="K2386" i="8"/>
  <c r="K2387" i="8"/>
  <c r="K2388" i="8"/>
  <c r="K2389" i="8"/>
  <c r="K2390" i="8"/>
  <c r="K2391" i="8"/>
  <c r="K2392" i="8"/>
  <c r="K2393" i="8"/>
  <c r="K2394" i="8"/>
  <c r="K2395" i="8"/>
  <c r="K2396" i="8"/>
  <c r="K2397" i="8"/>
  <c r="K2398" i="8"/>
  <c r="K2399" i="8"/>
  <c r="K2400" i="8"/>
  <c r="K2401" i="8"/>
  <c r="K2402" i="8"/>
  <c r="K2403" i="8"/>
  <c r="K2404" i="8"/>
  <c r="K2405" i="8"/>
  <c r="K2406" i="8"/>
  <c r="K2407" i="8"/>
  <c r="K2408" i="8"/>
  <c r="K2409" i="8"/>
  <c r="K2410" i="8"/>
  <c r="K2411" i="8"/>
  <c r="K2412" i="8"/>
  <c r="K2413" i="8"/>
  <c r="K2414" i="8"/>
  <c r="K2415" i="8"/>
  <c r="K2416" i="8"/>
  <c r="K2417" i="8"/>
  <c r="K2418" i="8"/>
  <c r="K2419" i="8"/>
  <c r="K2420" i="8"/>
  <c r="K2421" i="8"/>
  <c r="K2422" i="8"/>
  <c r="K2423" i="8"/>
  <c r="K2424" i="8"/>
  <c r="K2425" i="8"/>
  <c r="K2426" i="8"/>
  <c r="K2427" i="8"/>
  <c r="K2428" i="8"/>
  <c r="K2429" i="8"/>
  <c r="K2430" i="8"/>
  <c r="K2431" i="8"/>
  <c r="K2432" i="8"/>
  <c r="K2433" i="8"/>
  <c r="K2434" i="8"/>
  <c r="K2435" i="8"/>
  <c r="K2436" i="8"/>
  <c r="K2437" i="8"/>
  <c r="K2438" i="8"/>
  <c r="K2439" i="8"/>
  <c r="K2440" i="8"/>
  <c r="K2441" i="8"/>
  <c r="K2442" i="8"/>
  <c r="K2443" i="8"/>
  <c r="K2444" i="8"/>
  <c r="K2445" i="8"/>
  <c r="K2446" i="8"/>
  <c r="K2447" i="8"/>
  <c r="K2448" i="8"/>
  <c r="K2449" i="8"/>
  <c r="K2450" i="8"/>
  <c r="K2451" i="8"/>
  <c r="K2452" i="8"/>
  <c r="K2453" i="8"/>
  <c r="K2454" i="8"/>
  <c r="K2455" i="8"/>
  <c r="K2456" i="8"/>
  <c r="K2457" i="8"/>
  <c r="K2458" i="8"/>
  <c r="K2459" i="8"/>
  <c r="K2460" i="8"/>
  <c r="K2461" i="8"/>
  <c r="K2462" i="8"/>
  <c r="K2463" i="8"/>
  <c r="K2464" i="8"/>
  <c r="K2465" i="8"/>
  <c r="K2466" i="8"/>
  <c r="K2467" i="8"/>
  <c r="K2468" i="8"/>
  <c r="K2469" i="8"/>
  <c r="K2470" i="8"/>
  <c r="K2471" i="8"/>
  <c r="K2472" i="8"/>
  <c r="K2473" i="8"/>
  <c r="K2474" i="8"/>
  <c r="K2475" i="8"/>
  <c r="K2476" i="8"/>
  <c r="K2477" i="8"/>
  <c r="K2478" i="8"/>
  <c r="K2479" i="8"/>
  <c r="K2480" i="8"/>
  <c r="K2481" i="8"/>
  <c r="K2482" i="8"/>
  <c r="K2483" i="8"/>
  <c r="K2484" i="8"/>
  <c r="K2485" i="8"/>
  <c r="K2486" i="8"/>
  <c r="K2487" i="8"/>
  <c r="K2488" i="8"/>
  <c r="K2489" i="8"/>
  <c r="K2490" i="8"/>
  <c r="K2491" i="8"/>
  <c r="K2492" i="8"/>
  <c r="K2493" i="8"/>
  <c r="K2494" i="8"/>
  <c r="K2495" i="8"/>
  <c r="K2496" i="8"/>
  <c r="K2497" i="8"/>
  <c r="K2498" i="8"/>
  <c r="K2499" i="8"/>
  <c r="K2500" i="8"/>
  <c r="K2501" i="8"/>
  <c r="K2502" i="8"/>
  <c r="K2503" i="8"/>
  <c r="K2504" i="8"/>
  <c r="K2505" i="8"/>
  <c r="K2506" i="8"/>
  <c r="K2507" i="8"/>
  <c r="K2508" i="8"/>
  <c r="K2509" i="8"/>
  <c r="K2510" i="8"/>
  <c r="K2511" i="8"/>
  <c r="K2512" i="8"/>
  <c r="K2513" i="8"/>
  <c r="K2514" i="8"/>
  <c r="K2515" i="8"/>
  <c r="K2516" i="8"/>
  <c r="K2517" i="8"/>
  <c r="K2518" i="8"/>
  <c r="K2519" i="8"/>
  <c r="K2520" i="8"/>
  <c r="K2521" i="8"/>
  <c r="K2522" i="8"/>
  <c r="K2523" i="8"/>
  <c r="K2524" i="8"/>
  <c r="K2525" i="8"/>
  <c r="K2526" i="8"/>
  <c r="K2527" i="8"/>
  <c r="K2528" i="8"/>
  <c r="K2529" i="8"/>
  <c r="K2530" i="8"/>
  <c r="K2531" i="8"/>
  <c r="K2532" i="8"/>
  <c r="K2533" i="8"/>
  <c r="K2534" i="8"/>
  <c r="K2535" i="8"/>
  <c r="K2536" i="8"/>
  <c r="K2537" i="8"/>
  <c r="K2538" i="8"/>
  <c r="K2539" i="8"/>
  <c r="K2540" i="8"/>
  <c r="K2541" i="8"/>
  <c r="K2542" i="8"/>
  <c r="K2543" i="8"/>
  <c r="K2544" i="8"/>
  <c r="K2545" i="8"/>
  <c r="K2546" i="8"/>
  <c r="K2547" i="8"/>
  <c r="K2548" i="8"/>
  <c r="K2549" i="8"/>
  <c r="K2550" i="8"/>
  <c r="K2551" i="8"/>
  <c r="K2552" i="8"/>
  <c r="K2553" i="8"/>
  <c r="K2554" i="8"/>
  <c r="K2555" i="8"/>
  <c r="K2556" i="8"/>
  <c r="K2557" i="8"/>
  <c r="K2558" i="8"/>
  <c r="K2559" i="8"/>
  <c r="K2560" i="8"/>
  <c r="K2561" i="8"/>
  <c r="K2562" i="8"/>
  <c r="K2563" i="8"/>
  <c r="K2564" i="8"/>
  <c r="K2565" i="8"/>
  <c r="K2566" i="8"/>
  <c r="K2567" i="8"/>
  <c r="K2568" i="8"/>
  <c r="K2569" i="8"/>
  <c r="K2570" i="8"/>
  <c r="K2571" i="8"/>
  <c r="K2572" i="8"/>
  <c r="K2573" i="8"/>
  <c r="K2574" i="8"/>
  <c r="K2575" i="8"/>
  <c r="K2576" i="8"/>
  <c r="K2577" i="8"/>
  <c r="K2578" i="8"/>
  <c r="K2579" i="8"/>
  <c r="K2580" i="8"/>
  <c r="K2581" i="8"/>
  <c r="K2582" i="8"/>
  <c r="K2583" i="8"/>
  <c r="K2584" i="8"/>
  <c r="K2585" i="8"/>
  <c r="K2586" i="8"/>
  <c r="K2587" i="8"/>
  <c r="K2588" i="8"/>
  <c r="K2589" i="8"/>
  <c r="K2590" i="8"/>
  <c r="K2591" i="8"/>
  <c r="K2592" i="8"/>
  <c r="K2593" i="8"/>
  <c r="K2594" i="8"/>
  <c r="K2595" i="8"/>
  <c r="K2596" i="8"/>
  <c r="K2597" i="8"/>
  <c r="K2598" i="8"/>
  <c r="K2599" i="8"/>
  <c r="K2600" i="8"/>
  <c r="K2601" i="8"/>
  <c r="K2602" i="8"/>
  <c r="K2603" i="8"/>
  <c r="K2604" i="8"/>
  <c r="K2605" i="8"/>
  <c r="K2606" i="8"/>
  <c r="K2607" i="8"/>
  <c r="K2608" i="8"/>
  <c r="K2609" i="8"/>
  <c r="K2610" i="8"/>
  <c r="K2611" i="8"/>
  <c r="K2612" i="8"/>
  <c r="K2613" i="8"/>
  <c r="K2614" i="8"/>
  <c r="K2615" i="8"/>
  <c r="K2616" i="8"/>
  <c r="K2617" i="8"/>
  <c r="K2618" i="8"/>
  <c r="K2619" i="8"/>
  <c r="K2620" i="8"/>
  <c r="K2621" i="8"/>
  <c r="K2622" i="8"/>
  <c r="K2623" i="8"/>
  <c r="K2624" i="8"/>
  <c r="K2625" i="8"/>
  <c r="K2626" i="8"/>
  <c r="K2627" i="8"/>
  <c r="K2628" i="8"/>
  <c r="K2629" i="8"/>
  <c r="K2630" i="8"/>
  <c r="K2631" i="8"/>
  <c r="K2632" i="8"/>
  <c r="K2633" i="8"/>
  <c r="K2634" i="8"/>
  <c r="K2635" i="8"/>
  <c r="K2636" i="8"/>
  <c r="K2637" i="8"/>
  <c r="K2638" i="8"/>
  <c r="K2639" i="8"/>
  <c r="K2640" i="8"/>
  <c r="K2641" i="8"/>
  <c r="K2642" i="8"/>
  <c r="K2643" i="8"/>
  <c r="K2644" i="8"/>
  <c r="K2645" i="8"/>
  <c r="K2646" i="8"/>
  <c r="K2647" i="8"/>
  <c r="K2648" i="8"/>
  <c r="K2649" i="8"/>
  <c r="K2650" i="8"/>
  <c r="K2651" i="8"/>
  <c r="K2652" i="8"/>
  <c r="K2653" i="8"/>
  <c r="K2654" i="8"/>
  <c r="K2655" i="8"/>
  <c r="K2656" i="8"/>
  <c r="K2657" i="8"/>
  <c r="K2658" i="8"/>
  <c r="K2659" i="8"/>
  <c r="K2660" i="8"/>
  <c r="K2661" i="8"/>
  <c r="K2662" i="8"/>
  <c r="K2663" i="8"/>
  <c r="K2664" i="8"/>
  <c r="K2665" i="8"/>
  <c r="K2666" i="8"/>
  <c r="K2667" i="8"/>
  <c r="K2668" i="8"/>
  <c r="K2669" i="8"/>
  <c r="K2670" i="8"/>
  <c r="K2671" i="8"/>
  <c r="K2672" i="8"/>
  <c r="K2673" i="8"/>
  <c r="K2674" i="8"/>
  <c r="K2675" i="8"/>
  <c r="K2676" i="8"/>
  <c r="K2677" i="8"/>
  <c r="K2678" i="8"/>
  <c r="K2679" i="8"/>
  <c r="K2680" i="8"/>
  <c r="K2681" i="8"/>
  <c r="K2682" i="8"/>
  <c r="K2683" i="8"/>
  <c r="K2684" i="8"/>
  <c r="K2685" i="8"/>
  <c r="K2686" i="8"/>
  <c r="K2687" i="8"/>
  <c r="K2688" i="8"/>
  <c r="K2689" i="8"/>
  <c r="K2690" i="8"/>
  <c r="K2691" i="8"/>
  <c r="K2692" i="8"/>
  <c r="K2693" i="8"/>
  <c r="K2694" i="8"/>
  <c r="K2695" i="8"/>
  <c r="K2696" i="8"/>
  <c r="K2697" i="8"/>
  <c r="K2698" i="8"/>
  <c r="K2699" i="8"/>
  <c r="K2700" i="8"/>
  <c r="K2701" i="8"/>
  <c r="K2702" i="8"/>
  <c r="K2703" i="8"/>
  <c r="K2704" i="8"/>
  <c r="K2705" i="8"/>
  <c r="K2706" i="8"/>
  <c r="K2707" i="8"/>
  <c r="K2708" i="8"/>
  <c r="K2709" i="8"/>
  <c r="K2710" i="8"/>
  <c r="K2711" i="8"/>
  <c r="K2712" i="8"/>
  <c r="K2713" i="8"/>
  <c r="K2714" i="8"/>
  <c r="K2715" i="8"/>
  <c r="K2716" i="8"/>
  <c r="K2717" i="8"/>
  <c r="K2718" i="8"/>
  <c r="K2719" i="8"/>
  <c r="K2720" i="8"/>
  <c r="K2721" i="8"/>
  <c r="K2722" i="8"/>
  <c r="K2723" i="8"/>
  <c r="K2724" i="8"/>
  <c r="K2725" i="8"/>
  <c r="K2726" i="8"/>
  <c r="K2727" i="8"/>
  <c r="K2728" i="8"/>
  <c r="K2729" i="8"/>
  <c r="K2730" i="8"/>
  <c r="K2731" i="8"/>
  <c r="K2732" i="8"/>
  <c r="K2733" i="8"/>
  <c r="K2734" i="8"/>
  <c r="K2735" i="8"/>
  <c r="K2736" i="8"/>
  <c r="K2737" i="8"/>
  <c r="K2738" i="8"/>
  <c r="K2739" i="8"/>
  <c r="K2740" i="8"/>
  <c r="K2741" i="8"/>
  <c r="K2742" i="8"/>
  <c r="K2743" i="8"/>
  <c r="K2744" i="8"/>
  <c r="K2745" i="8"/>
  <c r="K2746" i="8"/>
  <c r="K2747" i="8"/>
  <c r="K2748" i="8"/>
  <c r="K2749" i="8"/>
  <c r="K2750" i="8"/>
  <c r="K2751" i="8"/>
  <c r="K2752" i="8"/>
  <c r="K2753" i="8"/>
  <c r="K2754" i="8"/>
  <c r="K2755" i="8"/>
  <c r="K2756" i="8"/>
  <c r="K2757" i="8"/>
  <c r="K2758" i="8"/>
  <c r="K2759" i="8"/>
  <c r="K2760" i="8"/>
  <c r="K2761" i="8"/>
  <c r="K2762" i="8"/>
  <c r="K2763" i="8"/>
  <c r="K2764" i="8"/>
  <c r="K2765" i="8"/>
  <c r="K2766" i="8"/>
  <c r="K2767" i="8"/>
  <c r="K2768" i="8"/>
  <c r="K2769" i="8"/>
  <c r="K2770" i="8"/>
  <c r="K2771" i="8"/>
  <c r="K2772" i="8"/>
  <c r="K2773" i="8"/>
  <c r="K2774" i="8"/>
  <c r="K2775" i="8"/>
  <c r="K2776" i="8"/>
  <c r="K2777" i="8"/>
  <c r="K2778" i="8"/>
  <c r="K2779" i="8"/>
  <c r="K2780" i="8"/>
  <c r="K2781" i="8"/>
  <c r="K2782" i="8"/>
  <c r="K2783" i="8"/>
  <c r="K2784" i="8"/>
  <c r="K2785" i="8"/>
  <c r="K2786" i="8"/>
  <c r="K2787" i="8"/>
  <c r="K2788" i="8"/>
  <c r="K2789" i="8"/>
  <c r="K2790" i="8"/>
  <c r="K2791" i="8"/>
  <c r="K2792" i="8"/>
  <c r="K2793" i="8"/>
  <c r="K2794" i="8"/>
  <c r="K2795" i="8"/>
  <c r="K2796" i="8"/>
  <c r="K2797" i="8"/>
  <c r="K2798" i="8"/>
  <c r="K2799" i="8"/>
  <c r="K2800" i="8"/>
  <c r="K2801" i="8"/>
  <c r="K2802" i="8"/>
  <c r="K2803" i="8"/>
  <c r="K2804" i="8"/>
  <c r="K2805" i="8"/>
  <c r="K2806" i="8"/>
  <c r="K2807" i="8"/>
  <c r="K2808" i="8"/>
  <c r="K2809" i="8"/>
  <c r="K2810" i="8"/>
  <c r="K2811" i="8"/>
  <c r="K2812" i="8"/>
  <c r="K2813" i="8"/>
  <c r="K2814" i="8"/>
  <c r="K2815" i="8"/>
  <c r="K2816" i="8"/>
  <c r="K2817" i="8"/>
  <c r="K2818" i="8"/>
  <c r="K2819" i="8"/>
  <c r="K2820" i="8"/>
  <c r="K2821" i="8"/>
  <c r="K2822" i="8"/>
  <c r="K2823" i="8"/>
  <c r="K2824" i="8"/>
  <c r="K2825" i="8"/>
  <c r="K2826" i="8"/>
  <c r="K2827" i="8"/>
  <c r="K2828" i="8"/>
  <c r="K2829" i="8"/>
  <c r="K2830" i="8"/>
  <c r="K2831" i="8"/>
  <c r="K2832" i="8"/>
  <c r="K2833" i="8"/>
  <c r="K2834" i="8"/>
  <c r="K2835" i="8"/>
  <c r="K2836" i="8"/>
  <c r="K2837" i="8"/>
  <c r="K2838" i="8"/>
  <c r="K2839" i="8"/>
  <c r="K2840" i="8"/>
  <c r="K2841" i="8"/>
  <c r="K2842" i="8"/>
  <c r="K2843" i="8"/>
  <c r="K2844" i="8"/>
  <c r="K2845" i="8"/>
  <c r="K2846" i="8"/>
  <c r="K2847" i="8"/>
  <c r="K2848" i="8"/>
  <c r="K2849" i="8"/>
  <c r="K2850" i="8"/>
  <c r="K2851" i="8"/>
  <c r="K2852" i="8"/>
  <c r="K2853" i="8"/>
  <c r="K2854" i="8"/>
  <c r="K2855" i="8"/>
  <c r="K2856" i="8"/>
  <c r="K2857" i="8"/>
  <c r="K2858" i="8"/>
  <c r="K2859" i="8"/>
  <c r="K2860" i="8"/>
  <c r="K2861" i="8"/>
  <c r="K2862" i="8"/>
  <c r="K2863" i="8"/>
  <c r="K2864" i="8"/>
  <c r="K2865" i="8"/>
  <c r="K2866" i="8"/>
  <c r="K2867" i="8"/>
  <c r="K2868" i="8"/>
  <c r="K2869" i="8"/>
  <c r="K2870" i="8"/>
  <c r="K2871" i="8"/>
  <c r="K2872" i="8"/>
  <c r="K2873" i="8"/>
  <c r="K2874" i="8"/>
  <c r="K2875" i="8"/>
  <c r="K2876" i="8"/>
  <c r="K2877" i="8"/>
  <c r="K2878" i="8"/>
  <c r="K2879" i="8"/>
  <c r="K2880" i="8"/>
  <c r="K2881" i="8"/>
  <c r="K2882" i="8"/>
  <c r="K2883" i="8"/>
  <c r="K2884" i="8"/>
  <c r="K2885" i="8"/>
  <c r="K2886" i="8"/>
  <c r="K2887" i="8"/>
  <c r="K2888" i="8"/>
  <c r="K2889" i="8"/>
  <c r="K2890" i="8"/>
  <c r="K2891" i="8"/>
  <c r="K2892" i="8"/>
  <c r="K2893" i="8"/>
  <c r="K2894" i="8"/>
  <c r="K2895" i="8"/>
  <c r="K2896" i="8"/>
  <c r="K2897" i="8"/>
  <c r="K2898" i="8"/>
  <c r="K2899" i="8"/>
  <c r="K2900" i="8"/>
  <c r="K2901" i="8"/>
  <c r="K2902" i="8"/>
  <c r="K2903" i="8"/>
  <c r="K2904" i="8"/>
  <c r="K2905" i="8"/>
  <c r="K2906" i="8"/>
  <c r="K2907" i="8"/>
  <c r="K2908" i="8"/>
  <c r="K2909" i="8"/>
  <c r="K2910" i="8"/>
  <c r="K2911" i="8"/>
  <c r="K2912" i="8"/>
  <c r="K2913" i="8"/>
  <c r="K2914" i="8"/>
  <c r="K2915" i="8"/>
  <c r="K2916" i="8"/>
  <c r="K2917" i="8"/>
  <c r="K2918" i="8"/>
  <c r="K2919" i="8"/>
  <c r="K2920" i="8"/>
  <c r="K2921" i="8"/>
  <c r="K2922" i="8"/>
  <c r="K2923" i="8"/>
  <c r="K2924" i="8"/>
  <c r="K2925" i="8"/>
  <c r="K2926" i="8"/>
  <c r="K2927" i="8"/>
  <c r="K2928" i="8"/>
  <c r="K2929" i="8"/>
  <c r="K2930" i="8"/>
  <c r="K2931" i="8"/>
  <c r="K2932" i="8"/>
  <c r="K2933" i="8"/>
  <c r="K2934" i="8"/>
  <c r="K2935" i="8"/>
  <c r="K2936" i="8"/>
  <c r="K2937" i="8"/>
  <c r="K2938" i="8"/>
  <c r="K2939" i="8"/>
  <c r="K2940" i="8"/>
  <c r="K2941" i="8"/>
  <c r="K2942" i="8"/>
  <c r="K2943" i="8"/>
  <c r="K2944" i="8"/>
  <c r="K2945" i="8"/>
  <c r="K2946" i="8"/>
  <c r="K2947" i="8"/>
  <c r="K2948" i="8"/>
  <c r="K2949" i="8"/>
  <c r="K2950" i="8"/>
  <c r="K2951" i="8"/>
  <c r="K2952" i="8"/>
  <c r="K2953" i="8"/>
  <c r="K2954" i="8"/>
  <c r="K2955" i="8"/>
  <c r="K2956" i="8"/>
  <c r="K2957" i="8"/>
  <c r="K2958" i="8"/>
  <c r="K2959" i="8"/>
  <c r="K2960" i="8"/>
  <c r="K2961" i="8"/>
  <c r="K2962" i="8"/>
  <c r="K2963" i="8"/>
  <c r="K2964" i="8"/>
  <c r="K2965" i="8"/>
  <c r="K2966" i="8"/>
  <c r="K2967" i="8"/>
  <c r="K2968" i="8"/>
  <c r="K2969" i="8"/>
  <c r="K2970" i="8"/>
  <c r="K2971" i="8"/>
  <c r="K2972" i="8"/>
  <c r="K2973" i="8"/>
  <c r="K2974" i="8"/>
  <c r="K2975" i="8"/>
  <c r="K2976" i="8"/>
  <c r="K2977" i="8"/>
  <c r="K2978" i="8"/>
  <c r="K2979" i="8"/>
  <c r="K2980" i="8"/>
  <c r="K2981" i="8"/>
  <c r="K2982" i="8"/>
  <c r="K2983" i="8"/>
  <c r="K2984" i="8"/>
  <c r="K2985" i="8"/>
  <c r="K2986" i="8"/>
  <c r="K2987" i="8"/>
  <c r="K2988" i="8"/>
  <c r="K2989" i="8"/>
  <c r="K2990" i="8"/>
  <c r="K2991" i="8"/>
  <c r="K2992" i="8"/>
  <c r="K2993" i="8"/>
  <c r="K2994" i="8"/>
  <c r="K2995" i="8"/>
  <c r="K2996" i="8"/>
  <c r="K2997" i="8"/>
  <c r="K2998" i="8"/>
  <c r="K2999" i="8"/>
  <c r="K3000" i="8"/>
  <c r="K3001" i="8"/>
  <c r="K3002" i="8"/>
  <c r="K3003" i="8"/>
  <c r="K3004" i="8"/>
  <c r="K3005" i="8"/>
  <c r="K3006" i="8"/>
  <c r="K3007" i="8"/>
  <c r="K3008" i="8"/>
  <c r="K3009" i="8"/>
  <c r="K3010" i="8"/>
  <c r="K3011" i="8"/>
  <c r="K3012" i="8"/>
  <c r="K3013" i="8"/>
  <c r="K3014" i="8"/>
  <c r="K3015" i="8"/>
  <c r="K3016" i="8"/>
  <c r="K3017" i="8"/>
  <c r="K3018" i="8"/>
  <c r="K3019" i="8"/>
  <c r="K3020" i="8"/>
  <c r="K3021" i="8"/>
  <c r="K3022" i="8"/>
  <c r="K3023" i="8"/>
  <c r="K3024" i="8"/>
  <c r="K3025" i="8"/>
  <c r="K3026" i="8"/>
  <c r="K3027" i="8"/>
  <c r="K3028" i="8"/>
  <c r="K3029" i="8"/>
  <c r="K3030" i="8"/>
  <c r="K3031" i="8"/>
  <c r="K3032" i="8"/>
  <c r="K3033" i="8"/>
  <c r="K3034" i="8"/>
  <c r="K3035" i="8"/>
  <c r="K3036" i="8"/>
  <c r="K3037" i="8"/>
  <c r="K3038" i="8"/>
  <c r="K3039" i="8"/>
  <c r="K3040" i="8"/>
  <c r="K3041" i="8"/>
  <c r="K3042" i="8"/>
  <c r="K3043" i="8"/>
  <c r="K3044" i="8"/>
  <c r="K3045" i="8"/>
  <c r="K3046" i="8"/>
  <c r="K3047" i="8"/>
  <c r="K3048" i="8"/>
  <c r="K3049" i="8"/>
  <c r="K3050" i="8"/>
  <c r="K3051" i="8"/>
  <c r="K3052" i="8"/>
  <c r="K3053" i="8"/>
  <c r="K3054" i="8"/>
  <c r="K3055" i="8"/>
  <c r="K3056" i="8"/>
  <c r="K3057" i="8"/>
  <c r="K3058" i="8"/>
  <c r="K3059" i="8"/>
  <c r="K3060" i="8"/>
  <c r="K3061" i="8"/>
  <c r="K3062" i="8"/>
  <c r="K3063" i="8"/>
  <c r="K3064" i="8"/>
  <c r="K3065" i="8"/>
  <c r="K3066" i="8"/>
  <c r="K3067" i="8"/>
  <c r="K3068" i="8"/>
  <c r="K3069" i="8"/>
  <c r="K3070" i="8"/>
  <c r="K3071" i="8"/>
  <c r="K3072" i="8"/>
  <c r="K3073" i="8"/>
  <c r="K3074" i="8"/>
  <c r="K3075" i="8"/>
  <c r="K3076" i="8"/>
  <c r="K3077" i="8"/>
  <c r="K3078" i="8"/>
  <c r="K3079" i="8"/>
  <c r="K3080" i="8"/>
  <c r="K3081" i="8"/>
  <c r="K3082" i="8"/>
  <c r="K3083" i="8"/>
  <c r="K3084" i="8"/>
  <c r="K3085" i="8"/>
  <c r="K3086" i="8"/>
  <c r="K3087" i="8"/>
  <c r="K3088" i="8"/>
  <c r="K3089" i="8"/>
  <c r="K3090" i="8"/>
  <c r="K3091" i="8"/>
  <c r="K3092" i="8"/>
  <c r="K3093" i="8"/>
  <c r="K3094" i="8"/>
  <c r="K3095" i="8"/>
  <c r="K3096" i="8"/>
  <c r="K3097" i="8"/>
  <c r="K3098" i="8"/>
  <c r="K3099" i="8"/>
  <c r="K3100" i="8"/>
  <c r="K3101" i="8"/>
  <c r="K3102" i="8"/>
  <c r="K3103" i="8"/>
  <c r="K3104" i="8"/>
  <c r="K3105" i="8"/>
  <c r="K3106" i="8"/>
  <c r="K3107" i="8"/>
  <c r="K3108" i="8"/>
  <c r="K3109" i="8"/>
  <c r="K3110" i="8"/>
  <c r="K3111" i="8"/>
  <c r="K3112" i="8"/>
  <c r="K3113" i="8"/>
  <c r="K3114" i="8"/>
  <c r="K3115" i="8"/>
  <c r="K3116" i="8"/>
  <c r="K3117" i="8"/>
  <c r="K3118" i="8"/>
  <c r="K3119" i="8"/>
  <c r="K3120" i="8"/>
  <c r="K3121" i="8"/>
  <c r="K3122" i="8"/>
  <c r="K3123" i="8"/>
  <c r="K3124" i="8"/>
  <c r="K3125" i="8"/>
  <c r="K3126" i="8"/>
  <c r="K3127" i="8"/>
  <c r="K3128" i="8"/>
  <c r="K3129" i="8"/>
  <c r="K3130" i="8"/>
  <c r="K3131" i="8"/>
  <c r="K3132" i="8"/>
  <c r="K3133" i="8"/>
  <c r="K3134" i="8"/>
  <c r="K3135" i="8"/>
  <c r="K3136" i="8"/>
  <c r="K3137" i="8"/>
  <c r="K3138" i="8"/>
  <c r="K3139" i="8"/>
  <c r="K3140" i="8"/>
  <c r="K3141" i="8"/>
  <c r="K3142" i="8"/>
  <c r="K3143" i="8"/>
  <c r="K3144" i="8"/>
  <c r="K3145" i="8"/>
  <c r="K3146" i="8"/>
  <c r="K3147" i="8"/>
  <c r="K3148" i="8"/>
  <c r="K3149" i="8"/>
  <c r="K3150" i="8"/>
  <c r="K3151" i="8"/>
  <c r="K3152" i="8"/>
  <c r="K3153" i="8"/>
  <c r="K3154" i="8"/>
  <c r="K3155" i="8"/>
  <c r="K3156" i="8"/>
  <c r="K3157" i="8"/>
  <c r="K3158" i="8"/>
  <c r="K3159" i="8"/>
  <c r="K3160" i="8"/>
  <c r="K3161" i="8"/>
  <c r="K3162" i="8"/>
  <c r="K3163" i="8"/>
  <c r="K3164" i="8"/>
  <c r="K3165" i="8"/>
  <c r="K3166" i="8"/>
  <c r="K3167" i="8"/>
  <c r="K3168" i="8"/>
  <c r="K3169" i="8"/>
  <c r="K3170" i="8"/>
  <c r="K3171" i="8"/>
  <c r="K3172" i="8"/>
  <c r="K3173" i="8"/>
  <c r="K3174" i="8"/>
  <c r="K3175" i="8"/>
  <c r="K3176" i="8"/>
  <c r="K3177" i="8"/>
  <c r="K3178" i="8"/>
  <c r="K3179" i="8"/>
  <c r="K3180" i="8"/>
  <c r="K3181" i="8"/>
  <c r="K3182" i="8"/>
  <c r="K3183" i="8"/>
  <c r="K3184" i="8"/>
  <c r="K3185" i="8"/>
  <c r="K3186" i="8"/>
  <c r="K3187" i="8"/>
  <c r="K3188" i="8"/>
  <c r="K3189" i="8"/>
  <c r="K3190" i="8"/>
  <c r="K3191" i="8"/>
  <c r="K3192" i="8"/>
  <c r="K3193" i="8"/>
  <c r="K3194" i="8"/>
  <c r="K3195" i="8"/>
  <c r="K3196" i="8"/>
  <c r="K3197" i="8"/>
  <c r="K3198" i="8"/>
  <c r="K3199" i="8"/>
  <c r="K3200" i="8"/>
  <c r="K3201" i="8"/>
  <c r="K3202" i="8"/>
  <c r="K3203" i="8"/>
  <c r="K3204" i="8"/>
  <c r="K3205" i="8"/>
  <c r="K3206" i="8"/>
  <c r="K3207" i="8"/>
  <c r="K3208" i="8"/>
  <c r="K3209" i="8"/>
  <c r="K3210" i="8"/>
  <c r="K3211" i="8"/>
  <c r="K3212" i="8"/>
  <c r="K3213" i="8"/>
  <c r="K3214" i="8"/>
  <c r="K3215" i="8"/>
  <c r="K3216" i="8"/>
  <c r="K3217" i="8"/>
  <c r="K3218" i="8"/>
  <c r="K3219" i="8"/>
  <c r="K3220" i="8"/>
  <c r="K3221" i="8"/>
  <c r="K3222" i="8"/>
  <c r="K3223" i="8"/>
  <c r="K3224" i="8"/>
  <c r="K3225" i="8"/>
  <c r="K3226" i="8"/>
  <c r="K3227" i="8"/>
  <c r="K3228" i="8"/>
  <c r="K3229" i="8"/>
  <c r="K3230" i="8"/>
  <c r="K3231" i="8"/>
  <c r="K3232" i="8"/>
  <c r="K3233" i="8"/>
  <c r="K3234" i="8"/>
  <c r="K3235" i="8"/>
  <c r="K3236" i="8"/>
  <c r="K3237" i="8"/>
  <c r="K3238" i="8"/>
  <c r="K3239" i="8"/>
  <c r="K3240" i="8"/>
  <c r="K3241" i="8"/>
  <c r="K3242" i="8"/>
  <c r="K3243" i="8"/>
  <c r="K3244" i="8"/>
  <c r="K3245" i="8"/>
  <c r="K3246" i="8"/>
  <c r="K3247" i="8"/>
  <c r="K3248" i="8"/>
  <c r="K3249" i="8"/>
  <c r="K3250" i="8"/>
  <c r="K3251" i="8"/>
  <c r="K3252" i="8"/>
  <c r="K3253" i="8"/>
  <c r="K3254" i="8"/>
  <c r="K3255" i="8"/>
  <c r="K3256" i="8"/>
  <c r="K3257" i="8"/>
  <c r="K3258" i="8"/>
  <c r="K3259" i="8"/>
  <c r="K3260" i="8"/>
  <c r="K3261" i="8"/>
  <c r="K3262" i="8"/>
  <c r="K3263" i="8"/>
  <c r="K3264" i="8"/>
  <c r="K3265" i="8"/>
  <c r="K3266" i="8"/>
  <c r="K3267" i="8"/>
  <c r="K3268" i="8"/>
  <c r="K3269" i="8"/>
  <c r="K3270" i="8"/>
  <c r="K3271" i="8"/>
  <c r="K3272" i="8"/>
  <c r="K3273" i="8"/>
  <c r="K3274" i="8"/>
  <c r="K3275" i="8"/>
  <c r="K3276" i="8"/>
  <c r="K3277" i="8"/>
  <c r="K3278" i="8"/>
  <c r="K3279" i="8"/>
  <c r="K3280" i="8"/>
  <c r="K3281" i="8"/>
  <c r="K3282" i="8"/>
  <c r="K3283" i="8"/>
  <c r="K3284" i="8"/>
  <c r="K3285" i="8"/>
  <c r="K3286" i="8"/>
  <c r="K3287" i="8"/>
  <c r="K3288" i="8"/>
  <c r="K3289" i="8"/>
  <c r="K3290" i="8"/>
  <c r="K3291" i="8"/>
  <c r="K3292" i="8"/>
  <c r="K3293" i="8"/>
  <c r="K3294" i="8"/>
  <c r="K3295" i="8"/>
  <c r="K3296" i="8"/>
  <c r="K3297" i="8"/>
  <c r="K3298" i="8"/>
  <c r="K3299" i="8"/>
  <c r="K3300" i="8"/>
  <c r="K3301" i="8"/>
  <c r="K3302" i="8"/>
  <c r="K3303" i="8"/>
  <c r="K3304" i="8"/>
  <c r="K3305" i="8"/>
  <c r="K3306" i="8"/>
  <c r="K3307" i="8"/>
  <c r="K3308" i="8"/>
  <c r="K3309" i="8"/>
  <c r="K3310" i="8"/>
  <c r="K3311" i="8"/>
  <c r="K3312" i="8"/>
  <c r="K3313" i="8"/>
  <c r="K3314" i="8"/>
  <c r="K3315" i="8"/>
  <c r="K3316" i="8"/>
  <c r="K3317" i="8"/>
  <c r="K3318" i="8"/>
  <c r="K3319" i="8"/>
  <c r="K3320" i="8"/>
  <c r="K3321" i="8"/>
  <c r="K3322" i="8"/>
  <c r="K3323" i="8"/>
  <c r="K3324" i="8"/>
  <c r="K3325" i="8"/>
  <c r="K3326" i="8"/>
  <c r="K3327" i="8"/>
  <c r="K3328" i="8"/>
  <c r="K3329" i="8"/>
  <c r="K3330" i="8"/>
  <c r="K3331" i="8"/>
  <c r="K3332" i="8"/>
  <c r="K3333" i="8"/>
  <c r="K3334" i="8"/>
  <c r="K3335" i="8"/>
  <c r="K3336" i="8"/>
  <c r="K3337" i="8"/>
  <c r="K3338" i="8"/>
  <c r="K3339" i="8"/>
  <c r="K3340" i="8"/>
  <c r="K3341" i="8"/>
  <c r="K3342" i="8"/>
  <c r="K3343" i="8"/>
  <c r="K3344" i="8"/>
  <c r="K3345" i="8"/>
  <c r="K3346" i="8"/>
  <c r="K3347" i="8"/>
  <c r="K3348" i="8"/>
  <c r="K3349" i="8"/>
  <c r="K3350" i="8"/>
  <c r="K3351" i="8"/>
  <c r="K3352" i="8"/>
  <c r="K3353" i="8"/>
  <c r="K3354" i="8"/>
  <c r="K3355" i="8"/>
  <c r="K3356" i="8"/>
  <c r="K3357" i="8"/>
  <c r="K3358" i="8"/>
  <c r="K3359" i="8"/>
  <c r="K3360" i="8"/>
  <c r="K3361" i="8"/>
  <c r="K3362" i="8"/>
  <c r="K3363" i="8"/>
  <c r="K3364" i="8"/>
  <c r="K3365" i="8"/>
  <c r="K3366" i="8"/>
  <c r="K3367" i="8"/>
  <c r="K3368" i="8"/>
  <c r="K3369" i="8"/>
  <c r="K3370" i="8"/>
  <c r="K3371" i="8"/>
  <c r="K3372" i="8"/>
  <c r="K3373" i="8"/>
  <c r="K3374" i="8"/>
  <c r="K3375" i="8"/>
  <c r="K3376" i="8"/>
  <c r="K3377" i="8"/>
  <c r="K3378" i="8"/>
  <c r="K3379" i="8"/>
  <c r="K3380" i="8"/>
  <c r="K3381" i="8"/>
  <c r="K3382" i="8"/>
  <c r="K3383" i="8"/>
  <c r="K3384" i="8"/>
  <c r="K3385" i="8"/>
  <c r="K3386" i="8"/>
  <c r="K3387" i="8"/>
  <c r="K3388" i="8"/>
  <c r="K3389" i="8"/>
  <c r="K3390" i="8"/>
  <c r="K3391" i="8"/>
  <c r="K3392" i="8"/>
  <c r="K3393" i="8"/>
  <c r="K3394" i="8"/>
  <c r="K3395" i="8"/>
  <c r="K3396" i="8"/>
  <c r="K3397" i="8"/>
  <c r="K3398" i="8"/>
  <c r="K3399" i="8"/>
  <c r="K3400" i="8"/>
  <c r="K3401" i="8"/>
  <c r="K3402" i="8"/>
  <c r="K3403" i="8"/>
  <c r="K3404" i="8"/>
  <c r="K3405" i="8"/>
  <c r="K3406" i="8"/>
  <c r="K3407" i="8"/>
  <c r="K3408" i="8"/>
  <c r="K3409" i="8"/>
  <c r="K3410" i="8"/>
  <c r="K3411" i="8"/>
  <c r="K3412" i="8"/>
  <c r="K3413" i="8"/>
  <c r="K3414" i="8"/>
  <c r="K3415" i="8"/>
  <c r="K3416" i="8"/>
  <c r="K3417" i="8"/>
  <c r="K3418" i="8"/>
  <c r="K3419" i="8"/>
  <c r="K3420" i="8"/>
  <c r="K3421" i="8"/>
  <c r="K3422" i="8"/>
  <c r="K3423" i="8"/>
  <c r="K3424" i="8"/>
  <c r="K3425" i="8"/>
  <c r="K3426" i="8"/>
  <c r="K3427" i="8"/>
  <c r="K3428" i="8"/>
  <c r="K3429" i="8"/>
  <c r="K3430" i="8"/>
  <c r="K3431" i="8"/>
  <c r="K3432" i="8"/>
  <c r="K3433" i="8"/>
  <c r="K3434" i="8"/>
  <c r="K3435" i="8"/>
  <c r="K3436" i="8"/>
  <c r="K3437" i="8"/>
  <c r="K3438" i="8"/>
  <c r="K3439" i="8"/>
  <c r="K3440" i="8"/>
  <c r="K3441" i="8"/>
  <c r="K3442" i="8"/>
  <c r="K3443" i="8"/>
  <c r="K3444" i="8"/>
  <c r="K3445" i="8"/>
  <c r="K3446" i="8"/>
  <c r="K3447" i="8"/>
  <c r="K3448" i="8"/>
  <c r="K3449" i="8"/>
  <c r="K3450" i="8"/>
  <c r="K3451" i="8"/>
  <c r="K3452" i="8"/>
  <c r="K3453" i="8"/>
  <c r="K3454" i="8"/>
  <c r="K3455" i="8"/>
  <c r="K3456" i="8"/>
  <c r="K3457" i="8"/>
  <c r="K3458" i="8"/>
  <c r="K3459" i="8"/>
  <c r="K3460" i="8"/>
  <c r="K3461" i="8"/>
  <c r="K3462" i="8"/>
  <c r="K3463" i="8"/>
  <c r="K3464" i="8"/>
  <c r="K3465" i="8"/>
  <c r="K3466" i="8"/>
  <c r="K3467" i="8"/>
  <c r="K3468" i="8"/>
  <c r="K3469" i="8"/>
  <c r="K3470" i="8"/>
  <c r="K3471" i="8"/>
  <c r="K3472" i="8"/>
  <c r="K3473" i="8"/>
  <c r="K3474" i="8"/>
  <c r="K3475" i="8"/>
  <c r="K3476" i="8"/>
  <c r="K3477" i="8"/>
  <c r="K3478" i="8"/>
  <c r="K3479" i="8"/>
  <c r="K3480" i="8"/>
  <c r="K3481" i="8"/>
  <c r="K3482" i="8"/>
  <c r="K3483" i="8"/>
  <c r="K3484" i="8"/>
  <c r="K3485" i="8"/>
  <c r="K3486" i="8"/>
  <c r="K3487" i="8"/>
  <c r="K3488" i="8"/>
  <c r="K3489" i="8"/>
  <c r="K3490" i="8"/>
  <c r="K3491" i="8"/>
  <c r="K3492" i="8"/>
  <c r="K3493" i="8"/>
  <c r="K3494" i="8"/>
  <c r="K3495" i="8"/>
  <c r="K3496" i="8"/>
  <c r="K3497" i="8"/>
  <c r="K3498" i="8"/>
  <c r="K3499" i="8"/>
  <c r="K3500" i="8"/>
  <c r="K3501" i="8"/>
  <c r="K3502" i="8"/>
  <c r="K3503" i="8"/>
  <c r="K3504" i="8"/>
  <c r="K3505" i="8"/>
  <c r="K3506" i="8"/>
  <c r="K3507" i="8"/>
  <c r="K3508" i="8"/>
  <c r="K3509" i="8"/>
  <c r="K3510" i="8"/>
  <c r="K3511" i="8"/>
  <c r="K3512" i="8"/>
  <c r="K3513" i="8"/>
  <c r="K3514" i="8"/>
  <c r="K3515" i="8"/>
  <c r="K3516" i="8"/>
  <c r="K3517" i="8"/>
  <c r="K3518" i="8"/>
  <c r="K3519" i="8"/>
  <c r="K3520" i="8"/>
  <c r="K3521" i="8"/>
  <c r="K3522" i="8"/>
  <c r="K3523" i="8"/>
  <c r="K3524" i="8"/>
  <c r="K3525" i="8"/>
  <c r="K3526" i="8"/>
  <c r="K3527" i="8"/>
  <c r="K3528" i="8"/>
  <c r="K3529" i="8"/>
  <c r="K3530" i="8"/>
  <c r="K3531" i="8"/>
  <c r="K3532" i="8"/>
  <c r="K3533" i="8"/>
  <c r="K3534" i="8"/>
  <c r="K3535" i="8"/>
  <c r="K3536" i="8"/>
  <c r="K3537" i="8"/>
  <c r="K3538" i="8"/>
  <c r="K3539" i="8"/>
  <c r="K3540" i="8"/>
  <c r="K3541" i="8"/>
  <c r="K3542" i="8"/>
  <c r="K3543" i="8"/>
  <c r="K3544" i="8"/>
  <c r="K3545" i="8"/>
  <c r="K3546" i="8"/>
  <c r="K3547" i="8"/>
  <c r="K3548" i="8"/>
  <c r="K3549" i="8"/>
  <c r="K3550" i="8"/>
  <c r="K3551" i="8"/>
  <c r="K3552" i="8"/>
  <c r="K3553" i="8"/>
  <c r="K3554" i="8"/>
  <c r="K3555" i="8"/>
  <c r="K3556" i="8"/>
  <c r="K3557" i="8"/>
  <c r="K3558" i="8"/>
  <c r="K3559" i="8"/>
  <c r="K3560" i="8"/>
  <c r="K3561" i="8"/>
  <c r="K3562" i="8"/>
  <c r="K3563" i="8"/>
  <c r="K3564" i="8"/>
  <c r="K3565" i="8"/>
  <c r="K3566" i="8"/>
  <c r="K3567" i="8"/>
  <c r="K3568" i="8"/>
  <c r="K3569" i="8"/>
  <c r="K3570" i="8"/>
  <c r="K3571" i="8"/>
  <c r="K3572" i="8"/>
  <c r="K3573" i="8"/>
  <c r="K3574" i="8"/>
  <c r="K3575" i="8"/>
  <c r="K3576" i="8"/>
  <c r="K3577" i="8"/>
  <c r="K3578" i="8"/>
  <c r="K3579" i="8"/>
  <c r="K3580" i="8"/>
  <c r="K3581" i="8"/>
  <c r="K3582" i="8"/>
  <c r="K3583" i="8"/>
  <c r="K3584" i="8"/>
  <c r="K3585" i="8"/>
  <c r="K3586" i="8"/>
  <c r="K3587" i="8"/>
  <c r="K3588" i="8"/>
  <c r="K3589" i="8"/>
  <c r="K3590" i="8"/>
  <c r="K3591" i="8"/>
  <c r="K3592" i="8"/>
  <c r="K3593" i="8"/>
  <c r="K3594" i="8"/>
  <c r="K3595" i="8"/>
  <c r="K3596" i="8"/>
  <c r="K3597" i="8"/>
  <c r="K3598" i="8"/>
  <c r="K3599" i="8"/>
  <c r="K3600" i="8"/>
  <c r="K3601" i="8"/>
  <c r="K3602" i="8"/>
  <c r="K3603" i="8"/>
  <c r="K3604" i="8"/>
  <c r="K3605" i="8"/>
  <c r="K3606" i="8"/>
  <c r="K3607" i="8"/>
  <c r="K3608" i="8"/>
  <c r="K3609" i="8"/>
  <c r="K3610" i="8"/>
  <c r="K3611" i="8"/>
  <c r="K3612" i="8"/>
  <c r="K3613" i="8"/>
  <c r="K3614" i="8"/>
  <c r="K3615" i="8"/>
  <c r="K3616" i="8"/>
  <c r="K3617" i="8"/>
  <c r="K3618" i="8"/>
  <c r="K3619" i="8"/>
  <c r="K3620" i="8"/>
  <c r="K3621" i="8"/>
  <c r="K3622" i="8"/>
  <c r="K3623" i="8"/>
  <c r="K3624" i="8"/>
  <c r="K3625" i="8"/>
  <c r="K3626" i="8"/>
  <c r="K3627" i="8"/>
  <c r="K3628" i="8"/>
  <c r="K3629" i="8"/>
  <c r="K3630" i="8"/>
  <c r="K3631" i="8"/>
  <c r="K3632" i="8"/>
  <c r="K3633" i="8"/>
  <c r="K3634" i="8"/>
  <c r="K3635" i="8"/>
  <c r="K3636" i="8"/>
  <c r="K3637" i="8"/>
  <c r="K3638" i="8"/>
  <c r="K3639" i="8"/>
  <c r="K3640" i="8"/>
  <c r="K3641" i="8"/>
  <c r="K3642" i="8"/>
  <c r="K3643" i="8"/>
  <c r="K3644" i="8"/>
  <c r="K3645" i="8"/>
  <c r="K3646" i="8"/>
  <c r="K3647" i="8"/>
  <c r="K3648" i="8"/>
  <c r="K3649" i="8"/>
  <c r="K3650" i="8"/>
  <c r="K3651" i="8"/>
  <c r="K3652" i="8"/>
  <c r="K3653" i="8"/>
  <c r="K3654" i="8"/>
  <c r="K3655" i="8"/>
  <c r="K3656" i="8"/>
  <c r="K3657" i="8"/>
  <c r="K3658" i="8"/>
  <c r="K3659" i="8"/>
  <c r="K3660" i="8"/>
  <c r="K3661" i="8"/>
  <c r="K3662" i="8"/>
  <c r="K3663" i="8"/>
  <c r="K3664" i="8"/>
  <c r="K3665" i="8"/>
  <c r="K3666" i="8"/>
  <c r="K3667" i="8"/>
  <c r="K3668" i="8"/>
  <c r="K3669" i="8"/>
  <c r="K3670" i="8"/>
  <c r="K3671" i="8"/>
  <c r="K3672" i="8"/>
  <c r="K3673" i="8"/>
  <c r="K3674" i="8"/>
  <c r="K3675" i="8"/>
  <c r="K3676" i="8"/>
  <c r="K3677" i="8"/>
  <c r="K3678" i="8"/>
  <c r="K3679" i="8"/>
  <c r="K3680" i="8"/>
  <c r="K3681" i="8"/>
  <c r="K3682" i="8"/>
  <c r="K3683" i="8"/>
  <c r="K3684" i="8"/>
  <c r="K3685" i="8"/>
  <c r="K3686" i="8"/>
  <c r="K3687" i="8"/>
  <c r="K3688" i="8"/>
  <c r="K3689" i="8"/>
  <c r="K3690" i="8"/>
  <c r="K3691" i="8"/>
  <c r="K3692" i="8"/>
  <c r="K3693" i="8"/>
  <c r="K3694" i="8"/>
  <c r="K3695" i="8"/>
  <c r="K3696" i="8"/>
  <c r="K3697" i="8"/>
  <c r="K3698" i="8"/>
  <c r="K3699" i="8"/>
  <c r="K3700" i="8"/>
  <c r="K3701" i="8"/>
  <c r="K3702" i="8"/>
  <c r="K3703" i="8"/>
  <c r="K3704" i="8"/>
  <c r="K3705" i="8"/>
  <c r="K3706" i="8"/>
  <c r="K3707" i="8"/>
  <c r="K3708" i="8"/>
  <c r="K3709" i="8"/>
  <c r="K3710" i="8"/>
  <c r="K3711" i="8"/>
  <c r="K3712" i="8"/>
  <c r="K3713" i="8"/>
  <c r="K3714" i="8"/>
  <c r="K3715" i="8"/>
  <c r="K3716" i="8"/>
  <c r="K3717" i="8"/>
  <c r="K3718" i="8"/>
  <c r="K3719" i="8"/>
  <c r="K3720" i="8"/>
  <c r="K3721" i="8"/>
  <c r="K3722" i="8"/>
  <c r="K3723" i="8"/>
  <c r="K3724" i="8"/>
  <c r="K3725" i="8"/>
  <c r="K3726" i="8"/>
  <c r="K3727" i="8"/>
  <c r="K3728" i="8"/>
  <c r="K3729" i="8"/>
  <c r="K3730" i="8"/>
  <c r="K3731" i="8"/>
  <c r="K3732" i="8"/>
  <c r="K3733" i="8"/>
  <c r="K3734" i="8"/>
  <c r="K3735" i="8"/>
  <c r="K3736" i="8"/>
  <c r="K3737" i="8"/>
  <c r="K3738" i="8"/>
  <c r="K3739" i="8"/>
  <c r="K3740" i="8"/>
  <c r="K3741" i="8"/>
  <c r="K3742" i="8"/>
  <c r="K3743" i="8"/>
  <c r="K3744" i="8"/>
  <c r="K3745" i="8"/>
  <c r="K3746" i="8"/>
  <c r="K3747" i="8"/>
  <c r="K3748" i="8"/>
  <c r="K3749" i="8"/>
  <c r="K3750" i="8"/>
  <c r="K3751" i="8"/>
  <c r="K3752" i="8"/>
  <c r="K3753" i="8"/>
  <c r="K3754" i="8"/>
  <c r="K3755" i="8"/>
  <c r="K3756" i="8"/>
  <c r="K3757" i="8"/>
  <c r="K3758" i="8"/>
  <c r="K3759" i="8"/>
  <c r="K3760" i="8"/>
  <c r="K3761" i="8"/>
  <c r="K3762" i="8"/>
  <c r="K3763" i="8"/>
  <c r="K3764" i="8"/>
  <c r="K3765" i="8"/>
  <c r="K3766" i="8"/>
  <c r="K3767" i="8"/>
  <c r="K3768" i="8"/>
  <c r="K3769" i="8"/>
  <c r="K3770" i="8"/>
  <c r="K3771" i="8"/>
  <c r="K3772" i="8"/>
  <c r="K3773" i="8"/>
  <c r="K3774" i="8"/>
  <c r="K3775" i="8"/>
  <c r="K3776" i="8"/>
  <c r="K3777" i="8"/>
  <c r="K3778" i="8"/>
  <c r="K3779" i="8"/>
  <c r="K3780" i="8"/>
  <c r="K3781" i="8"/>
  <c r="K3782" i="8"/>
  <c r="K3783" i="8"/>
  <c r="K3784" i="8"/>
  <c r="K3785" i="8"/>
  <c r="K3786" i="8"/>
  <c r="K3787" i="8"/>
  <c r="K3788" i="8"/>
  <c r="K3789" i="8"/>
  <c r="K3790" i="8"/>
  <c r="K3791" i="8"/>
  <c r="K3792" i="8"/>
  <c r="K3793" i="8"/>
  <c r="K3794" i="8"/>
  <c r="K3795" i="8"/>
  <c r="K3796" i="8"/>
  <c r="K3797" i="8"/>
  <c r="K3798" i="8"/>
  <c r="K3799" i="8"/>
  <c r="K3800" i="8"/>
  <c r="K3801" i="8"/>
  <c r="K3802" i="8"/>
  <c r="K3803" i="8"/>
  <c r="K3804" i="8"/>
  <c r="K3805" i="8"/>
  <c r="K3806" i="8"/>
  <c r="K3807" i="8"/>
  <c r="K3808" i="8"/>
  <c r="K3809" i="8"/>
  <c r="K3810" i="8"/>
  <c r="K3811" i="8"/>
  <c r="K3812" i="8"/>
  <c r="K3813" i="8"/>
  <c r="K3814" i="8"/>
  <c r="K3815" i="8"/>
  <c r="K3816" i="8"/>
  <c r="K3817" i="8"/>
  <c r="K3818" i="8"/>
  <c r="K3819" i="8"/>
  <c r="K3820" i="8"/>
  <c r="K3821" i="8"/>
  <c r="K3822" i="8"/>
  <c r="K3823" i="8"/>
  <c r="K3824" i="8"/>
  <c r="K3825" i="8"/>
  <c r="K3826" i="8"/>
  <c r="K3827" i="8"/>
  <c r="K3828" i="8"/>
  <c r="K3829" i="8"/>
  <c r="K3830" i="8"/>
  <c r="K3831" i="8"/>
  <c r="K3832" i="8"/>
  <c r="K3833" i="8"/>
  <c r="K3834" i="8"/>
  <c r="K3835" i="8"/>
  <c r="K3836" i="8"/>
  <c r="K3837" i="8"/>
  <c r="K3838" i="8"/>
  <c r="K3839" i="8"/>
  <c r="K3840" i="8"/>
  <c r="K3841" i="8"/>
  <c r="K3842" i="8"/>
  <c r="K3843" i="8"/>
  <c r="K3844" i="8"/>
  <c r="K3845" i="8"/>
  <c r="K3846" i="8"/>
  <c r="K3847" i="8"/>
  <c r="K3848" i="8"/>
  <c r="K3849" i="8"/>
  <c r="K3850" i="8"/>
  <c r="K3851" i="8"/>
  <c r="K3852" i="8"/>
  <c r="K3853" i="8"/>
  <c r="K3854" i="8"/>
  <c r="K3855" i="8"/>
  <c r="K3856" i="8"/>
  <c r="K3857" i="8"/>
  <c r="K3858" i="8"/>
  <c r="K3859" i="8"/>
  <c r="K3860" i="8"/>
  <c r="K3861" i="8"/>
  <c r="K3862" i="8"/>
  <c r="K3863" i="8"/>
  <c r="K3864" i="8"/>
  <c r="K3865" i="8"/>
  <c r="K3866" i="8"/>
  <c r="K3867" i="8"/>
  <c r="K3868" i="8"/>
  <c r="K3869" i="8"/>
  <c r="K3870" i="8"/>
  <c r="K3871" i="8"/>
  <c r="K3872" i="8"/>
  <c r="K3873" i="8"/>
  <c r="K3874" i="8"/>
  <c r="K3875" i="8"/>
  <c r="K3876" i="8"/>
  <c r="K3877" i="8"/>
  <c r="K3878" i="8"/>
  <c r="K3879" i="8"/>
  <c r="K3880" i="8"/>
  <c r="K3881" i="8"/>
  <c r="K3882" i="8"/>
  <c r="K3883" i="8"/>
  <c r="K3884" i="8"/>
  <c r="K3885" i="8"/>
  <c r="K3886" i="8"/>
  <c r="K3887" i="8"/>
  <c r="K3888" i="8"/>
  <c r="K3889" i="8"/>
  <c r="K3890" i="8"/>
  <c r="K3891" i="8"/>
  <c r="K3892" i="8"/>
  <c r="K3893" i="8"/>
  <c r="K3894" i="8"/>
  <c r="K3895" i="8"/>
  <c r="K3896" i="8"/>
  <c r="K3897" i="8"/>
  <c r="K3898" i="8"/>
  <c r="K3899" i="8"/>
  <c r="K3900" i="8"/>
  <c r="K3901" i="8"/>
  <c r="K3902" i="8"/>
  <c r="K3903" i="8"/>
  <c r="K3904" i="8"/>
  <c r="K3905" i="8"/>
  <c r="K3906" i="8"/>
  <c r="K3907" i="8"/>
  <c r="K3908" i="8"/>
  <c r="K3909" i="8"/>
  <c r="K3910" i="8"/>
  <c r="K3911" i="8"/>
  <c r="K3912" i="8"/>
  <c r="K3913" i="8"/>
  <c r="K3914" i="8"/>
  <c r="K3915" i="8"/>
  <c r="K3916" i="8"/>
  <c r="K3917" i="8"/>
  <c r="K3918" i="8"/>
  <c r="K3919" i="8"/>
  <c r="K3920" i="8"/>
  <c r="K3921" i="8"/>
  <c r="K3922" i="8"/>
  <c r="K3923" i="8"/>
  <c r="K3924" i="8"/>
  <c r="K3925" i="8"/>
  <c r="K3926" i="8"/>
  <c r="K3927" i="8"/>
  <c r="K3928" i="8"/>
  <c r="K3929" i="8"/>
  <c r="K3930" i="8"/>
  <c r="K3931" i="8"/>
  <c r="K3932" i="8"/>
  <c r="K3933" i="8"/>
  <c r="K3934" i="8"/>
  <c r="K3935" i="8"/>
  <c r="K3936" i="8"/>
  <c r="K3937" i="8"/>
  <c r="K3938" i="8"/>
  <c r="K3939" i="8"/>
  <c r="K3940" i="8"/>
  <c r="K3941" i="8"/>
  <c r="K3942" i="8"/>
  <c r="K3943" i="8"/>
  <c r="K3944" i="8"/>
  <c r="K3945" i="8"/>
  <c r="K3946" i="8"/>
  <c r="K3947" i="8"/>
  <c r="K3948" i="8"/>
  <c r="K3949" i="8"/>
  <c r="K3950" i="8"/>
  <c r="K3951" i="8"/>
  <c r="K3952" i="8"/>
  <c r="K3953" i="8"/>
  <c r="K3954" i="8"/>
  <c r="K3955" i="8"/>
  <c r="K3956" i="8"/>
  <c r="K3957" i="8"/>
  <c r="K3958" i="8"/>
  <c r="K3959" i="8"/>
  <c r="K3960" i="8"/>
  <c r="K3961" i="8"/>
  <c r="K3962" i="8"/>
  <c r="K3963" i="8"/>
  <c r="K3964" i="8"/>
  <c r="K3965" i="8"/>
  <c r="K3966" i="8"/>
  <c r="K3967" i="8"/>
  <c r="K3968" i="8"/>
  <c r="K3969" i="8"/>
  <c r="K3970" i="8"/>
  <c r="K3971" i="8"/>
  <c r="K3972" i="8"/>
  <c r="K3973" i="8"/>
  <c r="K3974" i="8"/>
  <c r="K3975" i="8"/>
  <c r="K3976" i="8"/>
  <c r="K3977" i="8"/>
  <c r="K3978" i="8"/>
  <c r="K3979" i="8"/>
  <c r="K3980" i="8"/>
  <c r="K3981" i="8"/>
  <c r="K3982" i="8"/>
  <c r="K3983" i="8"/>
  <c r="K3984" i="8"/>
  <c r="K3985" i="8"/>
  <c r="K3986" i="8"/>
  <c r="K3987" i="8"/>
  <c r="K3988" i="8"/>
  <c r="K3989" i="8"/>
  <c r="K3990" i="8"/>
  <c r="K3991" i="8"/>
  <c r="K3992" i="8"/>
  <c r="K3993" i="8"/>
  <c r="K3994" i="8"/>
  <c r="K3995" i="8"/>
  <c r="K3996" i="8"/>
  <c r="K3997" i="8"/>
  <c r="K3998" i="8"/>
  <c r="K3999" i="8"/>
  <c r="K4000" i="8"/>
  <c r="K4001" i="8"/>
  <c r="K4002" i="8"/>
  <c r="K4003" i="8"/>
  <c r="K4004" i="8"/>
  <c r="K4005" i="8"/>
  <c r="K4006" i="8"/>
  <c r="K4007" i="8"/>
  <c r="K4008" i="8"/>
  <c r="K4009" i="8"/>
  <c r="K4010" i="8"/>
  <c r="K4011" i="8"/>
  <c r="K4012" i="8"/>
  <c r="K4013" i="8"/>
  <c r="K4014" i="8"/>
  <c r="K4015" i="8"/>
  <c r="K4016" i="8"/>
  <c r="K4017" i="8"/>
  <c r="K4018" i="8"/>
  <c r="K4019" i="8"/>
  <c r="K4020" i="8"/>
  <c r="K4021" i="8"/>
  <c r="K4022" i="8"/>
  <c r="K4023" i="8"/>
  <c r="K4024" i="8"/>
  <c r="K4025" i="8"/>
  <c r="K4026" i="8"/>
  <c r="K4027" i="8"/>
  <c r="K4028" i="8"/>
  <c r="K4029" i="8"/>
  <c r="K4030" i="8"/>
  <c r="K4031" i="8"/>
  <c r="K4032" i="8"/>
  <c r="K4033" i="8"/>
  <c r="K4034" i="8"/>
  <c r="K4035" i="8"/>
  <c r="K4036" i="8"/>
  <c r="K4037" i="8"/>
  <c r="K4038" i="8"/>
  <c r="K4039" i="8"/>
  <c r="K4040" i="8"/>
  <c r="K4041" i="8"/>
  <c r="K4042" i="8"/>
  <c r="K4043" i="8"/>
  <c r="K4044" i="8"/>
  <c r="K4045" i="8"/>
  <c r="K4046" i="8"/>
  <c r="K4047" i="8"/>
  <c r="K4048" i="8"/>
  <c r="K4049" i="8"/>
  <c r="K4050" i="8"/>
  <c r="K4051" i="8"/>
  <c r="K4052" i="8"/>
  <c r="K4053" i="8"/>
  <c r="K4054" i="8"/>
  <c r="K4055" i="8"/>
  <c r="K4056" i="8"/>
  <c r="K4057" i="8"/>
  <c r="K4058" i="8"/>
  <c r="K4059" i="8"/>
  <c r="K4060" i="8"/>
  <c r="K4061" i="8"/>
  <c r="K4062" i="8"/>
  <c r="K4063" i="8"/>
  <c r="K4064" i="8"/>
  <c r="K4065" i="8"/>
  <c r="K4066" i="8"/>
  <c r="K4067" i="8"/>
  <c r="K4068" i="8"/>
  <c r="K4069" i="8"/>
  <c r="K4070" i="8"/>
  <c r="K4071" i="8"/>
  <c r="K4072" i="8"/>
  <c r="K4073" i="8"/>
  <c r="K4074" i="8"/>
  <c r="K4075" i="8"/>
  <c r="K4076" i="8"/>
  <c r="K4077" i="8"/>
  <c r="K4078" i="8"/>
  <c r="K4079" i="8"/>
  <c r="K4080" i="8"/>
  <c r="K4081" i="8"/>
  <c r="K4082" i="8"/>
  <c r="K4083" i="8"/>
  <c r="K4084" i="8"/>
  <c r="K4085" i="8"/>
  <c r="K4086" i="8"/>
  <c r="K4087" i="8"/>
  <c r="K4088" i="8"/>
  <c r="K4089" i="8"/>
  <c r="K4090" i="8"/>
  <c r="K4091" i="8"/>
  <c r="K4092" i="8"/>
  <c r="K4093" i="8"/>
  <c r="K4094" i="8"/>
  <c r="K4095" i="8"/>
  <c r="K4096" i="8"/>
  <c r="K4097" i="8"/>
  <c r="K4098" i="8"/>
  <c r="K4099" i="8"/>
  <c r="K4100" i="8"/>
  <c r="K4101" i="8"/>
  <c r="K4102" i="8"/>
  <c r="K4103" i="8"/>
  <c r="K4104" i="8"/>
  <c r="K4105" i="8"/>
  <c r="K4106" i="8"/>
  <c r="K4107" i="8"/>
  <c r="K4108" i="8"/>
  <c r="K4109" i="8"/>
  <c r="K4110" i="8"/>
  <c r="K4111" i="8"/>
  <c r="K4112" i="8"/>
  <c r="K4113" i="8"/>
  <c r="K4114" i="8"/>
  <c r="K4115" i="8"/>
  <c r="K4116" i="8"/>
  <c r="K4117" i="8"/>
  <c r="K4118" i="8"/>
  <c r="K4119" i="8"/>
  <c r="K4120" i="8"/>
  <c r="K4121" i="8"/>
  <c r="K4122" i="8"/>
  <c r="K4123" i="8"/>
  <c r="K4124" i="8"/>
  <c r="K4125" i="8"/>
  <c r="K4126" i="8"/>
  <c r="K4127" i="8"/>
  <c r="K4128" i="8"/>
  <c r="K4129" i="8"/>
  <c r="K4130" i="8"/>
  <c r="K4131" i="8"/>
  <c r="K4132" i="8"/>
  <c r="K4133" i="8"/>
  <c r="K4134" i="8"/>
  <c r="K4135" i="8"/>
  <c r="K4136" i="8"/>
  <c r="K4137" i="8"/>
  <c r="K4138" i="8"/>
  <c r="K4139" i="8"/>
  <c r="K4140" i="8"/>
  <c r="K4141" i="8"/>
  <c r="K4142" i="8"/>
  <c r="K4143" i="8"/>
  <c r="K4144" i="8"/>
  <c r="K4145" i="8"/>
  <c r="K4146" i="8"/>
  <c r="K4147" i="8"/>
  <c r="K4148" i="8"/>
  <c r="K4149" i="8"/>
  <c r="K4150" i="8"/>
  <c r="K4151" i="8"/>
  <c r="K4152" i="8"/>
  <c r="K4153" i="8"/>
  <c r="K4154" i="8"/>
  <c r="K4155" i="8"/>
  <c r="K4156" i="8"/>
  <c r="K4157" i="8"/>
  <c r="K4158" i="8"/>
  <c r="K4159" i="8"/>
  <c r="K4160" i="8"/>
  <c r="K4161" i="8"/>
  <c r="K4162" i="8"/>
  <c r="K4163" i="8"/>
  <c r="K4164" i="8"/>
  <c r="K4165" i="8"/>
  <c r="K4166" i="8"/>
  <c r="K4167" i="8"/>
  <c r="K4168" i="8"/>
  <c r="K4169" i="8"/>
  <c r="K4170" i="8"/>
  <c r="K4171" i="8"/>
  <c r="K4172" i="8"/>
  <c r="K4173" i="8"/>
  <c r="K4174" i="8"/>
  <c r="K4175" i="8"/>
  <c r="K4176" i="8"/>
  <c r="K4177" i="8"/>
  <c r="K4178" i="8"/>
  <c r="K4179" i="8"/>
  <c r="K4180" i="8"/>
  <c r="K4181" i="8"/>
  <c r="K4182" i="8"/>
  <c r="K4183" i="8"/>
  <c r="K4184" i="8"/>
  <c r="K4185" i="8"/>
  <c r="K4186" i="8"/>
  <c r="K4187" i="8"/>
  <c r="K4188" i="8"/>
  <c r="K4189" i="8"/>
  <c r="K4190" i="8"/>
  <c r="K4191" i="8"/>
  <c r="K4192" i="8"/>
  <c r="K4193" i="8"/>
  <c r="K4194" i="8"/>
  <c r="K4195" i="8"/>
  <c r="K4196" i="8"/>
  <c r="K4197" i="8"/>
  <c r="K4198" i="8"/>
  <c r="K4199" i="8"/>
  <c r="K4200" i="8"/>
  <c r="K4201" i="8"/>
  <c r="K4202" i="8"/>
  <c r="K4203" i="8"/>
  <c r="K4204" i="8"/>
  <c r="K4205" i="8"/>
  <c r="K4206" i="8"/>
  <c r="K4207" i="8"/>
  <c r="K4208" i="8"/>
  <c r="K4209" i="8"/>
  <c r="K4210" i="8"/>
  <c r="K4211" i="8"/>
  <c r="K4212" i="8"/>
  <c r="K4213" i="8"/>
  <c r="K4214" i="8"/>
  <c r="K4215" i="8"/>
  <c r="K4216" i="8"/>
  <c r="K4217" i="8"/>
  <c r="K4218" i="8"/>
  <c r="K4219" i="8"/>
  <c r="K4220" i="8"/>
  <c r="K4221" i="8"/>
  <c r="K4222" i="8"/>
  <c r="K4223" i="8"/>
  <c r="K4224" i="8"/>
  <c r="K4225" i="8"/>
  <c r="K4226" i="8"/>
  <c r="K4227" i="8"/>
  <c r="K4228" i="8"/>
  <c r="K4229" i="8"/>
  <c r="K4230" i="8"/>
  <c r="K4231" i="8"/>
  <c r="K4232" i="8"/>
  <c r="K4233" i="8"/>
  <c r="K4234" i="8"/>
  <c r="K4235" i="8"/>
  <c r="K4236" i="8"/>
  <c r="K4237" i="8"/>
  <c r="K4238" i="8"/>
  <c r="K4239" i="8"/>
  <c r="K4240" i="8"/>
  <c r="K4241" i="8"/>
  <c r="K4242" i="8"/>
  <c r="K4243" i="8"/>
  <c r="K4244" i="8"/>
  <c r="K4245" i="8"/>
  <c r="K4246" i="8"/>
  <c r="K4247" i="8"/>
  <c r="K4248" i="8"/>
  <c r="K4249" i="8"/>
  <c r="K4250" i="8"/>
  <c r="K4251" i="8"/>
  <c r="K4252" i="8"/>
  <c r="K4253" i="8"/>
  <c r="K4254" i="8"/>
  <c r="K4255" i="8"/>
  <c r="K4256" i="8"/>
  <c r="K4257" i="8"/>
  <c r="K4258" i="8"/>
  <c r="K4259" i="8"/>
  <c r="K4260" i="8"/>
  <c r="K4261" i="8"/>
  <c r="K4262" i="8"/>
  <c r="K4263" i="8"/>
  <c r="K4264" i="8"/>
  <c r="K4265" i="8"/>
  <c r="K4266" i="8"/>
  <c r="K4267" i="8"/>
  <c r="K4268" i="8"/>
  <c r="K4269" i="8"/>
  <c r="K4270" i="8"/>
  <c r="K4271" i="8"/>
  <c r="K4272" i="8"/>
  <c r="K4273" i="8"/>
  <c r="K4274" i="8"/>
  <c r="K4275" i="8"/>
  <c r="K4276" i="8"/>
  <c r="K4277" i="8"/>
  <c r="K4278" i="8"/>
  <c r="K4279" i="8"/>
  <c r="K4280" i="8"/>
  <c r="K4281" i="8"/>
  <c r="K4282" i="8"/>
  <c r="K4283" i="8"/>
  <c r="K4284" i="8"/>
  <c r="K4285" i="8"/>
  <c r="K4286" i="8"/>
  <c r="K4287" i="8"/>
  <c r="K4288" i="8"/>
  <c r="K4289" i="8"/>
  <c r="K4290" i="8"/>
  <c r="K4291" i="8"/>
  <c r="K4292" i="8"/>
  <c r="K4293" i="8"/>
  <c r="K4294" i="8"/>
  <c r="K4295" i="8"/>
  <c r="K4296" i="8"/>
  <c r="K4297" i="8"/>
  <c r="K4298" i="8"/>
  <c r="K4299" i="8"/>
  <c r="K4300" i="8"/>
  <c r="K4301" i="8"/>
  <c r="K4302" i="8"/>
  <c r="K4303" i="8"/>
  <c r="K4304" i="8"/>
  <c r="K4305" i="8"/>
  <c r="K4306" i="8"/>
  <c r="K4307" i="8"/>
  <c r="K4308" i="8"/>
  <c r="K4309" i="8"/>
  <c r="K4310" i="8"/>
  <c r="K4311" i="8"/>
  <c r="K4312" i="8"/>
  <c r="K4313" i="8"/>
  <c r="K4314" i="8"/>
  <c r="K4315" i="8"/>
  <c r="K4316" i="8"/>
  <c r="K4317" i="8"/>
  <c r="K4318" i="8"/>
  <c r="K4319" i="8"/>
  <c r="K4320" i="8"/>
  <c r="K4321" i="8"/>
  <c r="K4322" i="8"/>
  <c r="K4323" i="8"/>
  <c r="K4324" i="8"/>
  <c r="K4325" i="8"/>
  <c r="K4326" i="8"/>
  <c r="K4327" i="8"/>
  <c r="K4328" i="8"/>
  <c r="K4329" i="8"/>
  <c r="K4330" i="8"/>
  <c r="K4331" i="8"/>
  <c r="K4332" i="8"/>
  <c r="K4333" i="8"/>
  <c r="K4334" i="8"/>
  <c r="K4335" i="8"/>
  <c r="K4336" i="8"/>
  <c r="K4337" i="8"/>
  <c r="K4338" i="8"/>
  <c r="K4339" i="8"/>
  <c r="K4340" i="8"/>
  <c r="K4341" i="8"/>
  <c r="K4342" i="8"/>
  <c r="K4343" i="8"/>
  <c r="K4344" i="8"/>
  <c r="K4345" i="8"/>
  <c r="K4346" i="8"/>
  <c r="K4347" i="8"/>
  <c r="K4348" i="8"/>
  <c r="K4349" i="8"/>
  <c r="K4350" i="8"/>
  <c r="K4351" i="8"/>
  <c r="K4352" i="8"/>
  <c r="K4353" i="8"/>
  <c r="K4354" i="8"/>
  <c r="K4355" i="8"/>
  <c r="K4356" i="8"/>
  <c r="K4357" i="8"/>
  <c r="K4358" i="8"/>
  <c r="K4359" i="8"/>
  <c r="K4360" i="8"/>
  <c r="K4361" i="8"/>
  <c r="K4362" i="8"/>
  <c r="K4363" i="8"/>
  <c r="K4364" i="8"/>
  <c r="K4365" i="8"/>
  <c r="K4366" i="8"/>
  <c r="K4367" i="8"/>
  <c r="K4368" i="8"/>
  <c r="K4369" i="8"/>
  <c r="K4370" i="8"/>
  <c r="K4371" i="8"/>
  <c r="K4372" i="8"/>
  <c r="K4373" i="8"/>
  <c r="K4374" i="8"/>
  <c r="K4375" i="8"/>
  <c r="K4376" i="8"/>
  <c r="K4377" i="8"/>
  <c r="K4378" i="8"/>
  <c r="K4379" i="8"/>
  <c r="K4380" i="8"/>
  <c r="K4381" i="8"/>
  <c r="K4382" i="8"/>
  <c r="K4383" i="8"/>
  <c r="K4384" i="8"/>
  <c r="K4385" i="8"/>
  <c r="K4386" i="8"/>
  <c r="K4387" i="8"/>
  <c r="K4388" i="8"/>
  <c r="K4389" i="8"/>
  <c r="K4390" i="8"/>
  <c r="K4391" i="8"/>
  <c r="K4392" i="8"/>
  <c r="K4393" i="8"/>
  <c r="K4394" i="8"/>
  <c r="K4395" i="8"/>
  <c r="K4396" i="8"/>
  <c r="K4397" i="8"/>
  <c r="K4398" i="8"/>
  <c r="K4399" i="8"/>
  <c r="K4400" i="8"/>
  <c r="K4401" i="8"/>
  <c r="K4402" i="8"/>
  <c r="K4403" i="8"/>
  <c r="K4404" i="8"/>
  <c r="K4405" i="8"/>
  <c r="K4406" i="8"/>
  <c r="K4407" i="8"/>
  <c r="K4408" i="8"/>
  <c r="K4409" i="8"/>
  <c r="K4410" i="8"/>
  <c r="K4411" i="8"/>
  <c r="K4412" i="8"/>
  <c r="K4413" i="8"/>
  <c r="K4414" i="8"/>
  <c r="K4415" i="8"/>
  <c r="K4416" i="8"/>
  <c r="K4417" i="8"/>
  <c r="K4418" i="8"/>
  <c r="K4419" i="8"/>
  <c r="K4420" i="8"/>
  <c r="K4421" i="8"/>
  <c r="K4422" i="8"/>
  <c r="K4423" i="8"/>
  <c r="K4424" i="8"/>
  <c r="K4425" i="8"/>
  <c r="K4426" i="8"/>
  <c r="K4427" i="8"/>
  <c r="K4428" i="8"/>
  <c r="K4429" i="8"/>
  <c r="K4430" i="8"/>
  <c r="K4431" i="8"/>
  <c r="K4432" i="8"/>
  <c r="K4433" i="8"/>
  <c r="K4434" i="8"/>
  <c r="K4435" i="8"/>
  <c r="K4436" i="8"/>
  <c r="K4437" i="8"/>
  <c r="K4438" i="8"/>
  <c r="K4439" i="8"/>
  <c r="K4440" i="8"/>
  <c r="K4441" i="8"/>
  <c r="K4442" i="8"/>
  <c r="K4443" i="8"/>
  <c r="K4444" i="8"/>
  <c r="K4445" i="8"/>
  <c r="K4446" i="8"/>
  <c r="K4447" i="8"/>
  <c r="K4448" i="8"/>
  <c r="K4449" i="8"/>
  <c r="K4450" i="8"/>
  <c r="K4451" i="8"/>
  <c r="K4452" i="8"/>
  <c r="K4453" i="8"/>
  <c r="K4454" i="8"/>
  <c r="K4455" i="8"/>
  <c r="K4456" i="8"/>
  <c r="K4457" i="8"/>
  <c r="K4458" i="8"/>
  <c r="K4459" i="8"/>
  <c r="K4460" i="8"/>
  <c r="K4461" i="8"/>
  <c r="K4462" i="8"/>
  <c r="K4463" i="8"/>
  <c r="K4464" i="8"/>
  <c r="K4465" i="8"/>
  <c r="K4466" i="8"/>
  <c r="K4467" i="8"/>
  <c r="K4468" i="8"/>
  <c r="K4469" i="8"/>
  <c r="K4470" i="8"/>
  <c r="K4471" i="8"/>
  <c r="K4472" i="8"/>
  <c r="K4473" i="8"/>
  <c r="K4474" i="8"/>
  <c r="K4475" i="8"/>
  <c r="K4476" i="8"/>
  <c r="K4477" i="8"/>
  <c r="K4478" i="8"/>
  <c r="K4479" i="8"/>
  <c r="K4480" i="8"/>
  <c r="K4481" i="8"/>
  <c r="K4482" i="8"/>
  <c r="K4483" i="8"/>
  <c r="K4484" i="8"/>
  <c r="K4485" i="8"/>
  <c r="K4486" i="8"/>
  <c r="K4487" i="8"/>
  <c r="K4488" i="8"/>
  <c r="K4489" i="8"/>
  <c r="K4490" i="8"/>
  <c r="K4491" i="8"/>
  <c r="K4492" i="8"/>
  <c r="K4493" i="8"/>
  <c r="K4494" i="8"/>
  <c r="K4495" i="8"/>
  <c r="K4496" i="8"/>
  <c r="K4497" i="8"/>
  <c r="K4498" i="8"/>
  <c r="K4499" i="8"/>
  <c r="K4500" i="8"/>
  <c r="K4501" i="8"/>
  <c r="K4502" i="8"/>
  <c r="K4503" i="8"/>
  <c r="K4504" i="8"/>
  <c r="K4505" i="8"/>
  <c r="K4506" i="8"/>
  <c r="K4507" i="8"/>
  <c r="K4508" i="8"/>
  <c r="K4509" i="8"/>
  <c r="K4510" i="8"/>
  <c r="K4511" i="8"/>
  <c r="K4512" i="8"/>
  <c r="K4513" i="8"/>
  <c r="K4514" i="8"/>
  <c r="K4515" i="8"/>
  <c r="K4516" i="8"/>
  <c r="K4517" i="8"/>
  <c r="K4518" i="8"/>
  <c r="K4519" i="8"/>
  <c r="K4520" i="8"/>
  <c r="K4521" i="8"/>
  <c r="K4522" i="8"/>
  <c r="K4523" i="8"/>
  <c r="K4524" i="8"/>
  <c r="K4525" i="8"/>
  <c r="K4526" i="8"/>
  <c r="K4527" i="8"/>
  <c r="K4528" i="8"/>
  <c r="K4529" i="8"/>
  <c r="K4530" i="8"/>
  <c r="K4531" i="8"/>
  <c r="K4532" i="8"/>
  <c r="K4533" i="8"/>
  <c r="K4534" i="8"/>
  <c r="K4535" i="8"/>
  <c r="K4536" i="8"/>
  <c r="K4537" i="8"/>
  <c r="K4538" i="8"/>
  <c r="K4539" i="8"/>
  <c r="K4540" i="8"/>
  <c r="K4541" i="8"/>
  <c r="K4542" i="8"/>
  <c r="K4543" i="8"/>
  <c r="K4544" i="8"/>
  <c r="K4545" i="8"/>
  <c r="K4546" i="8"/>
  <c r="K4547" i="8"/>
  <c r="K4548" i="8"/>
  <c r="K4549" i="8"/>
  <c r="K4550" i="8"/>
  <c r="K4551" i="8"/>
  <c r="K4552" i="8"/>
  <c r="K4553" i="8"/>
  <c r="K4554" i="8"/>
  <c r="K4555" i="8"/>
  <c r="K4556" i="8"/>
  <c r="K4557" i="8"/>
  <c r="K4558" i="8"/>
  <c r="K4559" i="8"/>
  <c r="K4560" i="8"/>
  <c r="K4561" i="8"/>
  <c r="K4562" i="8"/>
  <c r="K4563" i="8"/>
  <c r="K4564" i="8"/>
  <c r="K4565" i="8"/>
  <c r="K4566" i="8"/>
  <c r="K4567" i="8"/>
  <c r="K4568" i="8"/>
  <c r="K4569" i="8"/>
  <c r="K4570" i="8"/>
  <c r="K4571" i="8"/>
  <c r="K4572" i="8"/>
  <c r="K4573" i="8"/>
  <c r="K4574" i="8"/>
  <c r="K4575" i="8"/>
  <c r="K4576" i="8"/>
  <c r="K4577" i="8"/>
  <c r="K4578" i="8"/>
  <c r="K4579" i="8"/>
  <c r="K4580" i="8"/>
  <c r="K4581" i="8"/>
  <c r="K4582" i="8"/>
  <c r="K4583" i="8"/>
  <c r="K4584" i="8"/>
  <c r="K4585" i="8"/>
  <c r="K4586" i="8"/>
  <c r="K4587" i="8"/>
  <c r="K4588" i="8"/>
  <c r="K4589" i="8"/>
  <c r="K4590" i="8"/>
  <c r="K4591" i="8"/>
  <c r="K4592" i="8"/>
  <c r="K4593" i="8"/>
  <c r="K4594" i="8"/>
  <c r="K4595" i="8"/>
  <c r="K4596" i="8"/>
  <c r="K4597" i="8"/>
  <c r="K4598" i="8"/>
  <c r="K4599" i="8"/>
  <c r="K4600" i="8"/>
  <c r="K4601" i="8"/>
  <c r="K4602" i="8"/>
  <c r="K4603" i="8"/>
  <c r="K4604" i="8"/>
  <c r="K4605" i="8"/>
  <c r="K4606" i="8"/>
  <c r="K4607" i="8"/>
  <c r="K4608" i="8"/>
  <c r="K4609" i="8"/>
  <c r="K4610" i="8"/>
  <c r="K4611" i="8"/>
  <c r="K4612" i="8"/>
  <c r="K4613" i="8"/>
  <c r="K4614" i="8"/>
  <c r="K4615" i="8"/>
  <c r="K4616" i="8"/>
  <c r="K4617" i="8"/>
  <c r="K4618" i="8"/>
  <c r="K4619" i="8"/>
  <c r="K4620" i="8"/>
  <c r="K4621" i="8"/>
  <c r="K4622" i="8"/>
  <c r="K4623" i="8"/>
  <c r="K4624" i="8"/>
  <c r="K4625" i="8"/>
  <c r="K4626" i="8"/>
  <c r="K4627" i="8"/>
  <c r="K4628" i="8"/>
  <c r="K4629" i="8"/>
  <c r="K4630" i="8"/>
  <c r="K4631" i="8"/>
  <c r="K4632" i="8"/>
  <c r="K4633" i="8"/>
  <c r="K4634" i="8"/>
  <c r="K4635" i="8"/>
  <c r="K4636" i="8"/>
  <c r="K4637" i="8"/>
  <c r="K4638" i="8"/>
  <c r="K4639" i="8"/>
  <c r="K4640" i="8"/>
  <c r="K4641" i="8"/>
  <c r="K4642" i="8"/>
  <c r="K4643" i="8"/>
  <c r="K4644" i="8"/>
  <c r="K4645" i="8"/>
  <c r="K4646" i="8"/>
  <c r="K4647" i="8"/>
  <c r="K4648" i="8"/>
  <c r="K4649" i="8"/>
  <c r="K4650" i="8"/>
  <c r="K4651" i="8"/>
  <c r="K4652" i="8"/>
  <c r="K4653" i="8"/>
  <c r="K4654" i="8"/>
  <c r="K4655" i="8"/>
  <c r="K4656" i="8"/>
  <c r="K4657" i="8"/>
  <c r="K4658" i="8"/>
  <c r="K4659" i="8"/>
  <c r="K4660" i="8"/>
  <c r="K4661" i="8"/>
  <c r="K4662" i="8"/>
  <c r="K4663" i="8"/>
  <c r="K4664" i="8"/>
  <c r="K4665" i="8"/>
  <c r="K4666" i="8"/>
  <c r="K4667" i="8"/>
  <c r="K4668" i="8"/>
  <c r="K4669" i="8"/>
  <c r="K4670" i="8"/>
  <c r="K4671" i="8"/>
  <c r="K4672" i="8"/>
  <c r="K4673" i="8"/>
  <c r="K4674" i="8"/>
  <c r="K4675" i="8"/>
  <c r="K4676" i="8"/>
  <c r="K4677" i="8"/>
  <c r="K4678" i="8"/>
  <c r="K4679" i="8"/>
  <c r="K4680" i="8"/>
  <c r="K4681" i="8"/>
  <c r="K4682" i="8"/>
  <c r="K4683" i="8"/>
  <c r="K4684" i="8"/>
  <c r="K4685" i="8"/>
  <c r="K4686" i="8"/>
  <c r="K4687" i="8"/>
  <c r="K4688" i="8"/>
  <c r="K4689" i="8"/>
  <c r="K4690" i="8"/>
  <c r="K4691" i="8"/>
  <c r="K4692" i="8"/>
  <c r="K4693" i="8"/>
  <c r="K4694" i="8"/>
  <c r="K4695" i="8"/>
  <c r="K4696" i="8"/>
  <c r="K4697" i="8"/>
  <c r="K4698" i="8"/>
  <c r="K4699" i="8"/>
  <c r="K4700" i="8"/>
  <c r="K4701" i="8"/>
  <c r="K4702" i="8"/>
  <c r="K4703" i="8"/>
  <c r="K4704" i="8"/>
  <c r="K4705" i="8"/>
  <c r="K4706" i="8"/>
  <c r="K4707" i="8"/>
  <c r="K4708" i="8"/>
  <c r="K4709" i="8"/>
  <c r="K4710" i="8"/>
  <c r="K4711" i="8"/>
  <c r="K4712" i="8"/>
  <c r="K4713" i="8"/>
  <c r="K4714" i="8"/>
  <c r="K4715" i="8"/>
  <c r="K4716" i="8"/>
  <c r="K4717" i="8"/>
  <c r="K4718" i="8"/>
  <c r="K4719" i="8"/>
  <c r="K4720" i="8"/>
  <c r="K4721" i="8"/>
  <c r="K4722" i="8"/>
  <c r="K4723" i="8"/>
  <c r="K4724" i="8"/>
  <c r="K4725" i="8"/>
  <c r="K4726" i="8"/>
  <c r="K4727" i="8"/>
  <c r="K4728" i="8"/>
  <c r="K4729" i="8"/>
  <c r="K4730" i="8"/>
  <c r="K4731" i="8"/>
  <c r="K4732" i="8"/>
  <c r="K4733" i="8"/>
  <c r="K4734" i="8"/>
  <c r="K4735" i="8"/>
  <c r="K4736" i="8"/>
  <c r="K4737" i="8"/>
  <c r="K4738" i="8"/>
  <c r="K4739" i="8"/>
  <c r="K4740" i="8"/>
  <c r="K4741" i="8"/>
  <c r="K4742" i="8"/>
  <c r="K4743" i="8"/>
  <c r="K4744" i="8"/>
  <c r="K4745" i="8"/>
  <c r="K4746" i="8"/>
  <c r="K4747" i="8"/>
  <c r="K4748" i="8"/>
  <c r="K4749" i="8"/>
  <c r="K4750" i="8"/>
  <c r="K4751" i="8"/>
  <c r="K4752" i="8"/>
  <c r="K4753" i="8"/>
  <c r="K4754" i="8"/>
  <c r="K4755" i="8"/>
  <c r="K4756" i="8"/>
  <c r="K4757" i="8"/>
  <c r="K4758" i="8"/>
  <c r="K4759" i="8"/>
  <c r="K4760" i="8"/>
  <c r="K4761" i="8"/>
  <c r="K4762" i="8"/>
  <c r="K4763" i="8"/>
  <c r="K4764" i="8"/>
  <c r="K4765" i="8"/>
  <c r="K4766" i="8"/>
  <c r="K4767" i="8"/>
  <c r="K4768" i="8"/>
  <c r="K4769" i="8"/>
  <c r="K4770" i="8"/>
  <c r="K4771" i="8"/>
  <c r="K4772" i="8"/>
  <c r="K4773" i="8"/>
  <c r="K4774" i="8"/>
  <c r="K4775" i="8"/>
  <c r="K4776" i="8"/>
  <c r="K4777" i="8"/>
  <c r="K4778" i="8"/>
  <c r="K4779" i="8"/>
  <c r="K4780" i="8"/>
  <c r="K4781" i="8"/>
  <c r="K4782" i="8"/>
  <c r="K4783" i="8"/>
  <c r="K4784" i="8"/>
  <c r="K4785" i="8"/>
  <c r="K4786" i="8"/>
  <c r="K4787" i="8"/>
  <c r="K4788" i="8"/>
  <c r="K4789" i="8"/>
  <c r="K4790" i="8"/>
  <c r="K4791" i="8"/>
  <c r="K4792" i="8"/>
  <c r="K4793" i="8"/>
  <c r="K4794" i="8"/>
  <c r="K4795" i="8"/>
  <c r="K4796" i="8"/>
  <c r="K4797" i="8"/>
  <c r="K4798" i="8"/>
  <c r="K4799" i="8"/>
  <c r="K4800" i="8"/>
  <c r="K4801" i="8"/>
  <c r="K4802" i="8"/>
  <c r="K4803" i="8"/>
  <c r="K4804" i="8"/>
  <c r="K4805" i="8"/>
  <c r="K4806" i="8"/>
  <c r="K4807" i="8"/>
  <c r="K4808" i="8"/>
  <c r="K4809" i="8"/>
  <c r="K4810" i="8"/>
  <c r="K4811" i="8"/>
  <c r="K4812" i="8"/>
  <c r="K4813" i="8"/>
  <c r="K4814" i="8"/>
  <c r="K4815" i="8"/>
  <c r="K4816" i="8"/>
  <c r="K4817" i="8"/>
  <c r="K4818" i="8"/>
  <c r="K4819" i="8"/>
  <c r="K4820" i="8"/>
  <c r="K4821" i="8"/>
  <c r="K4822" i="8"/>
  <c r="K4823" i="8"/>
  <c r="K4824" i="8"/>
  <c r="K4825" i="8"/>
  <c r="K4826" i="8"/>
  <c r="K4827" i="8"/>
  <c r="K4828" i="8"/>
  <c r="K4829" i="8"/>
  <c r="K4830" i="8"/>
  <c r="K4831" i="8"/>
  <c r="K4832" i="8"/>
  <c r="K4833" i="8"/>
  <c r="K4834" i="8"/>
  <c r="K4835" i="8"/>
  <c r="K4836" i="8"/>
  <c r="K4837" i="8"/>
  <c r="K4838" i="8"/>
  <c r="K4839" i="8"/>
  <c r="K4840" i="8"/>
  <c r="K4841" i="8"/>
  <c r="K4842" i="8"/>
  <c r="K4843" i="8"/>
  <c r="K4844" i="8"/>
  <c r="K4845" i="8"/>
  <c r="K4846" i="8"/>
  <c r="K4847" i="8"/>
  <c r="K4848" i="8"/>
  <c r="K4849" i="8"/>
  <c r="K4850" i="8"/>
  <c r="K4851" i="8"/>
  <c r="K4852" i="8"/>
  <c r="K4853" i="8"/>
  <c r="K4854" i="8"/>
  <c r="K4855" i="8"/>
  <c r="K4856" i="8"/>
  <c r="K4857" i="8"/>
  <c r="K4858" i="8"/>
  <c r="K4859" i="8"/>
  <c r="K4860" i="8"/>
  <c r="K4861" i="8"/>
  <c r="K4862" i="8"/>
  <c r="K4863" i="8"/>
  <c r="K4864" i="8"/>
  <c r="K4865" i="8"/>
  <c r="K4866" i="8"/>
  <c r="K4867" i="8"/>
  <c r="K4868" i="8"/>
  <c r="K4869" i="8"/>
  <c r="K4870" i="8"/>
  <c r="K4871" i="8"/>
  <c r="K4872" i="8"/>
  <c r="K4873" i="8"/>
  <c r="K4874" i="8"/>
  <c r="K4875" i="8"/>
  <c r="K4876" i="8"/>
  <c r="K4877" i="8"/>
  <c r="K4878" i="8"/>
  <c r="K4879" i="8"/>
  <c r="K4880" i="8"/>
  <c r="K4881" i="8"/>
  <c r="K4882" i="8"/>
  <c r="K4883" i="8"/>
  <c r="K4884" i="8"/>
  <c r="K4885" i="8"/>
  <c r="K4886" i="8"/>
  <c r="K4887" i="8"/>
  <c r="K4888" i="8"/>
  <c r="K4889" i="8"/>
  <c r="K4890" i="8"/>
  <c r="K4891" i="8"/>
  <c r="K4892" i="8"/>
  <c r="K4893" i="8"/>
  <c r="K4894" i="8"/>
  <c r="K4895" i="8"/>
  <c r="K4896" i="8"/>
  <c r="K4897" i="8"/>
  <c r="K4898" i="8"/>
  <c r="K4899" i="8"/>
  <c r="K4900" i="8"/>
  <c r="K4901" i="8"/>
  <c r="K4902" i="8"/>
  <c r="K4903" i="8"/>
  <c r="K4904" i="8"/>
  <c r="K4905" i="8"/>
  <c r="K4906" i="8"/>
  <c r="K4907" i="8"/>
  <c r="K4908" i="8"/>
  <c r="K4909" i="8"/>
  <c r="K4910" i="8"/>
  <c r="K4911" i="8"/>
  <c r="K4912" i="8"/>
  <c r="K4913" i="8"/>
  <c r="K4914" i="8"/>
  <c r="K4915" i="8"/>
  <c r="K4916" i="8"/>
  <c r="K4917" i="8"/>
  <c r="K4918" i="8"/>
  <c r="K4919" i="8"/>
  <c r="K4920" i="8"/>
  <c r="K4921" i="8"/>
  <c r="K4922" i="8"/>
  <c r="K4923" i="8"/>
  <c r="K4924" i="8"/>
  <c r="K4925" i="8"/>
  <c r="K4926" i="8"/>
  <c r="K4927" i="8"/>
  <c r="K4928" i="8"/>
  <c r="K4929" i="8"/>
  <c r="K4930" i="8"/>
  <c r="K4931" i="8"/>
  <c r="K4932" i="8"/>
  <c r="K4933" i="8"/>
  <c r="K4934" i="8"/>
  <c r="K4935" i="8"/>
  <c r="K4936" i="8"/>
  <c r="K4937" i="8"/>
  <c r="K4938" i="8"/>
  <c r="K4939" i="8"/>
  <c r="K4940" i="8"/>
  <c r="K4941" i="8"/>
  <c r="K4942" i="8"/>
  <c r="K4943" i="8"/>
  <c r="K4944" i="8"/>
  <c r="K4945" i="8"/>
  <c r="K4946" i="8"/>
  <c r="K4947" i="8"/>
  <c r="K4948" i="8"/>
  <c r="K4949" i="8"/>
  <c r="K4950" i="8"/>
  <c r="K4951" i="8"/>
  <c r="K4952" i="8"/>
  <c r="K4953" i="8"/>
  <c r="K4954" i="8"/>
  <c r="K4955" i="8"/>
  <c r="K4956" i="8"/>
  <c r="K4957" i="8"/>
  <c r="K4958" i="8"/>
  <c r="K4959" i="8"/>
  <c r="K4960" i="8"/>
  <c r="K4961" i="8"/>
  <c r="K4962" i="8"/>
  <c r="K4963" i="8"/>
  <c r="K4964" i="8"/>
  <c r="K4965" i="8"/>
  <c r="K4966" i="8"/>
  <c r="K4967" i="8"/>
  <c r="K4968" i="8"/>
  <c r="K4969" i="8"/>
  <c r="K4970" i="8"/>
  <c r="K4971" i="8"/>
  <c r="K4972" i="8"/>
  <c r="K4973" i="8"/>
  <c r="K4974" i="8"/>
  <c r="K4975" i="8"/>
  <c r="K4976" i="8"/>
  <c r="K4977" i="8"/>
  <c r="K4978" i="8"/>
  <c r="K4979" i="8"/>
  <c r="K4980" i="8"/>
  <c r="K4981" i="8"/>
  <c r="K4982" i="8"/>
  <c r="K4983" i="8"/>
  <c r="K4984" i="8"/>
  <c r="K4985" i="8"/>
  <c r="K4986" i="8"/>
  <c r="K4987" i="8"/>
  <c r="K4988" i="8"/>
  <c r="K4989" i="8"/>
  <c r="K4990" i="8"/>
  <c r="K4991" i="8"/>
  <c r="K4992" i="8"/>
  <c r="K4993" i="8"/>
  <c r="K4994" i="8"/>
  <c r="K4995" i="8"/>
  <c r="K4996" i="8"/>
  <c r="K4997" i="8"/>
  <c r="K4998" i="8"/>
  <c r="K4999" i="8"/>
  <c r="K5000" i="8"/>
  <c r="K5001" i="8"/>
  <c r="K5002" i="8"/>
  <c r="K5003" i="8"/>
  <c r="K5004" i="8"/>
  <c r="K5005" i="8"/>
  <c r="K5006" i="8"/>
  <c r="K5007" i="8"/>
  <c r="K5008" i="8"/>
  <c r="K5009" i="8"/>
  <c r="K5010" i="8"/>
  <c r="K5011" i="8"/>
  <c r="K5012" i="8"/>
  <c r="K5013" i="8"/>
  <c r="K5014" i="8"/>
  <c r="K5015" i="8"/>
  <c r="K5016" i="8"/>
  <c r="K5017" i="8"/>
  <c r="K5018" i="8"/>
  <c r="K5019" i="8"/>
  <c r="K5020" i="8"/>
  <c r="K5021" i="8"/>
  <c r="K5022" i="8"/>
  <c r="K5023" i="8"/>
  <c r="K5024" i="8"/>
  <c r="K5025" i="8"/>
  <c r="K5026" i="8"/>
  <c r="K5027" i="8"/>
  <c r="K5028" i="8"/>
  <c r="K5029" i="8"/>
  <c r="K5030" i="8"/>
  <c r="K5031" i="8"/>
  <c r="K5032" i="8"/>
  <c r="K5033" i="8"/>
  <c r="K5034" i="8"/>
  <c r="K5035" i="8"/>
  <c r="K5036" i="8"/>
  <c r="K5037" i="8"/>
  <c r="K5038" i="8"/>
  <c r="K5039" i="8"/>
  <c r="K5040" i="8"/>
  <c r="K5041" i="8"/>
  <c r="K5042" i="8"/>
  <c r="K5043" i="8"/>
  <c r="K5044" i="8"/>
  <c r="K5045" i="8"/>
  <c r="K5046" i="8"/>
  <c r="K5047" i="8"/>
  <c r="K5048" i="8"/>
  <c r="K5049" i="8"/>
  <c r="K5050" i="8"/>
  <c r="K5051" i="8"/>
  <c r="K5052" i="8"/>
  <c r="K5053" i="8"/>
  <c r="K5054" i="8"/>
  <c r="K5055" i="8"/>
  <c r="K5056" i="8"/>
  <c r="K5057" i="8"/>
  <c r="K5058" i="8"/>
  <c r="K5059" i="8"/>
  <c r="K5060" i="8"/>
  <c r="K5061" i="8"/>
  <c r="K5062" i="8"/>
  <c r="K5063" i="8"/>
  <c r="K5064" i="8"/>
  <c r="K5065" i="8"/>
  <c r="K5066" i="8"/>
  <c r="K5067" i="8"/>
  <c r="K5068" i="8"/>
  <c r="K5069" i="8"/>
  <c r="K5070" i="8"/>
  <c r="K5071" i="8"/>
  <c r="K5072" i="8"/>
  <c r="K5073" i="8"/>
  <c r="K5074" i="8"/>
  <c r="K5075" i="8"/>
  <c r="K5076" i="8"/>
  <c r="K5077" i="8"/>
  <c r="K5078" i="8"/>
  <c r="K5079" i="8"/>
  <c r="K5080" i="8"/>
  <c r="K5081" i="8"/>
  <c r="K5082" i="8"/>
  <c r="K5083" i="8"/>
  <c r="K5084" i="8"/>
  <c r="K5085" i="8"/>
  <c r="K5086" i="8"/>
  <c r="K5087" i="8"/>
  <c r="K5088" i="8"/>
  <c r="K5089" i="8"/>
  <c r="K5090" i="8"/>
  <c r="K5091" i="8"/>
  <c r="K5092" i="8"/>
  <c r="K5093" i="8"/>
  <c r="K5094" i="8"/>
  <c r="K5095" i="8"/>
  <c r="K5096" i="8"/>
  <c r="K5097" i="8"/>
  <c r="K5098" i="8"/>
  <c r="K5099" i="8"/>
  <c r="K5100" i="8"/>
  <c r="K5101" i="8"/>
  <c r="K5102" i="8"/>
  <c r="K5103" i="8"/>
  <c r="K5104" i="8"/>
  <c r="K5105" i="8"/>
  <c r="K5106" i="8"/>
  <c r="K5107" i="8"/>
  <c r="K5108" i="8"/>
  <c r="K5109" i="8"/>
  <c r="K5110" i="8"/>
  <c r="K5111" i="8"/>
  <c r="K5112" i="8"/>
  <c r="K5113" i="8"/>
  <c r="K5114" i="8"/>
  <c r="K5115" i="8"/>
  <c r="K5116" i="8"/>
  <c r="K5117" i="8"/>
  <c r="K5118" i="8"/>
  <c r="K5119" i="8"/>
  <c r="K5120" i="8"/>
  <c r="K5121" i="8"/>
  <c r="K5122" i="8"/>
  <c r="K5123" i="8"/>
  <c r="K5124" i="8"/>
  <c r="K5125" i="8"/>
  <c r="K5126" i="8"/>
  <c r="K5127" i="8"/>
  <c r="K5128" i="8"/>
  <c r="K5129" i="8"/>
  <c r="K5130" i="8"/>
  <c r="K5131" i="8"/>
  <c r="K5132" i="8"/>
  <c r="K5133" i="8"/>
  <c r="K5134" i="8"/>
  <c r="K5135" i="8"/>
  <c r="K5136" i="8"/>
  <c r="K5137" i="8"/>
  <c r="K5138" i="8"/>
  <c r="K5139" i="8"/>
  <c r="K5140" i="8"/>
  <c r="K5141" i="8"/>
  <c r="K5142" i="8"/>
  <c r="K5143" i="8"/>
  <c r="K5144" i="8"/>
  <c r="K5145" i="8"/>
  <c r="K5146" i="8"/>
  <c r="K5147" i="8"/>
  <c r="K5148" i="8"/>
  <c r="K5149" i="8"/>
  <c r="K5150" i="8"/>
  <c r="K5151" i="8"/>
  <c r="K5152" i="8"/>
  <c r="K5153" i="8"/>
  <c r="K5154" i="8"/>
  <c r="K5155" i="8"/>
  <c r="K5156" i="8"/>
  <c r="K5157" i="8"/>
  <c r="K5158" i="8"/>
  <c r="K5159" i="8"/>
  <c r="K5160" i="8"/>
  <c r="K5161" i="8"/>
  <c r="K5162" i="8"/>
  <c r="K5163" i="8"/>
  <c r="K5164" i="8"/>
  <c r="K5165" i="8"/>
  <c r="K5166" i="8"/>
  <c r="K5167" i="8"/>
  <c r="K5168" i="8"/>
  <c r="K5169" i="8"/>
  <c r="K5170" i="8"/>
  <c r="K5171" i="8"/>
  <c r="K5172" i="8"/>
  <c r="K5173" i="8"/>
  <c r="K5174" i="8"/>
  <c r="K5175" i="8"/>
  <c r="K5176" i="8"/>
  <c r="K5177" i="8"/>
  <c r="K5178" i="8"/>
  <c r="K5179" i="8"/>
  <c r="K5180" i="8"/>
  <c r="K5181" i="8"/>
  <c r="K5182" i="8"/>
  <c r="K5183" i="8"/>
  <c r="K5184" i="8"/>
  <c r="K5185" i="8"/>
  <c r="K5186" i="8"/>
  <c r="K5187" i="8"/>
  <c r="K5188" i="8"/>
  <c r="K5189" i="8"/>
  <c r="K5190" i="8"/>
  <c r="K5191" i="8"/>
  <c r="K5192" i="8"/>
  <c r="K5193" i="8"/>
  <c r="K5194" i="8"/>
  <c r="K5195" i="8"/>
  <c r="K5196" i="8"/>
  <c r="K5197" i="8"/>
  <c r="K5198" i="8"/>
  <c r="K5199" i="8"/>
  <c r="K5200" i="8"/>
  <c r="K5201" i="8"/>
  <c r="K5202" i="8"/>
  <c r="K5203" i="8"/>
  <c r="K5204" i="8"/>
  <c r="K5205" i="8"/>
  <c r="K5206" i="8"/>
  <c r="K5207" i="8"/>
  <c r="K5208" i="8"/>
  <c r="K5209" i="8"/>
  <c r="K5210" i="8"/>
  <c r="K5211" i="8"/>
  <c r="K5212" i="8"/>
  <c r="K5213" i="8"/>
  <c r="K5214" i="8"/>
  <c r="K5215" i="8"/>
  <c r="K5216" i="8"/>
  <c r="K5217" i="8"/>
  <c r="K5218" i="8"/>
  <c r="K5219" i="8"/>
  <c r="K5220" i="8"/>
  <c r="K5221" i="8"/>
  <c r="K5222" i="8"/>
  <c r="K5223" i="8"/>
  <c r="K5224" i="8"/>
  <c r="K5225" i="8"/>
  <c r="K5226" i="8"/>
  <c r="K5227" i="8"/>
  <c r="K5228" i="8"/>
  <c r="K5229" i="8"/>
  <c r="K5230" i="8"/>
  <c r="K5231" i="8"/>
  <c r="K5232" i="8"/>
  <c r="K5233" i="8"/>
  <c r="K5234" i="8"/>
  <c r="K5235" i="8"/>
  <c r="K5236" i="8"/>
  <c r="K5237" i="8"/>
  <c r="K5238" i="8"/>
  <c r="K5239" i="8"/>
  <c r="K5240" i="8"/>
  <c r="K5241" i="8"/>
  <c r="K5242" i="8"/>
  <c r="K5243" i="8"/>
  <c r="K5244" i="8"/>
  <c r="K5245" i="8"/>
  <c r="K5246" i="8"/>
  <c r="K5247" i="8"/>
  <c r="K5248" i="8"/>
  <c r="K5249" i="8"/>
  <c r="K5250" i="8"/>
  <c r="K5251" i="8"/>
  <c r="K5252" i="8"/>
  <c r="K5253" i="8"/>
  <c r="K5254" i="8"/>
  <c r="K5255" i="8"/>
  <c r="K5256" i="8"/>
  <c r="K5257" i="8"/>
  <c r="K5258" i="8"/>
  <c r="K5259" i="8"/>
  <c r="K5260" i="8"/>
  <c r="K5261" i="8"/>
  <c r="K5262" i="8"/>
  <c r="K5263" i="8"/>
  <c r="K5264" i="8"/>
  <c r="K5265" i="8"/>
  <c r="K5266" i="8"/>
  <c r="K5267" i="8"/>
  <c r="K5268" i="8"/>
  <c r="K5269" i="8"/>
  <c r="K5270" i="8"/>
  <c r="K5271" i="8"/>
  <c r="K5272" i="8"/>
  <c r="K5273" i="8"/>
  <c r="K5274" i="8"/>
  <c r="K5275" i="8"/>
  <c r="K5276" i="8"/>
  <c r="K5277" i="8"/>
  <c r="K5278" i="8"/>
  <c r="K5279" i="8"/>
  <c r="K5280" i="8"/>
  <c r="K5281" i="8"/>
  <c r="K5282" i="8"/>
  <c r="K5283" i="8"/>
  <c r="K5284" i="8"/>
  <c r="K5285" i="8"/>
  <c r="K5286" i="8"/>
  <c r="K5287" i="8"/>
  <c r="K5288" i="8"/>
  <c r="K5289" i="8"/>
  <c r="K5290" i="8"/>
  <c r="K5291" i="8"/>
  <c r="K5292" i="8"/>
  <c r="K5293" i="8"/>
  <c r="K5294" i="8"/>
  <c r="K5295" i="8"/>
  <c r="K5296" i="8"/>
  <c r="K5297" i="8"/>
  <c r="K5298" i="8"/>
  <c r="K5299" i="8"/>
  <c r="K5300" i="8"/>
  <c r="K5301" i="8"/>
  <c r="K5302" i="8"/>
  <c r="K5303" i="8"/>
  <c r="K5304" i="8"/>
  <c r="K5305" i="8"/>
  <c r="K5306" i="8"/>
  <c r="K5307" i="8"/>
  <c r="K5308" i="8"/>
  <c r="K5309" i="8"/>
  <c r="K5310" i="8"/>
  <c r="K5311" i="8"/>
  <c r="K5312" i="8"/>
  <c r="K5313" i="8"/>
  <c r="K5314" i="8"/>
  <c r="K5315" i="8"/>
  <c r="K5316" i="8"/>
  <c r="K5317" i="8"/>
  <c r="K5318" i="8"/>
  <c r="K5319" i="8"/>
  <c r="K5320" i="8"/>
  <c r="K5321" i="8"/>
  <c r="K5322" i="8"/>
  <c r="K5323" i="8"/>
  <c r="K5324" i="8"/>
  <c r="K5325" i="8"/>
  <c r="K5326" i="8"/>
  <c r="K5327" i="8"/>
  <c r="K5328" i="8"/>
  <c r="K5329" i="8"/>
  <c r="K5330" i="8"/>
  <c r="K5331" i="8"/>
  <c r="K5332" i="8"/>
  <c r="K5333" i="8"/>
  <c r="K5334" i="8"/>
  <c r="K5335" i="8"/>
  <c r="K5336" i="8"/>
  <c r="K5337" i="8"/>
  <c r="K5338" i="8"/>
  <c r="K5339" i="8"/>
  <c r="K5340" i="8"/>
  <c r="K5341" i="8"/>
  <c r="K5342" i="8"/>
  <c r="K5343" i="8"/>
  <c r="K5344" i="8"/>
  <c r="K5345" i="8"/>
  <c r="K5346" i="8"/>
  <c r="K5347" i="8"/>
  <c r="K5348" i="8"/>
  <c r="K5349" i="8"/>
  <c r="K5350" i="8"/>
  <c r="K5351" i="8"/>
  <c r="K5352" i="8"/>
  <c r="K5353" i="8"/>
  <c r="K5354" i="8"/>
  <c r="K5355" i="8"/>
  <c r="K5356" i="8"/>
  <c r="K5357" i="8"/>
  <c r="K5358" i="8"/>
  <c r="K5359" i="8"/>
  <c r="K5360" i="8"/>
  <c r="K5361" i="8"/>
  <c r="K5362" i="8"/>
  <c r="K5363" i="8"/>
  <c r="K5364" i="8"/>
  <c r="K5365" i="8"/>
  <c r="K5366" i="8"/>
  <c r="K5367" i="8"/>
  <c r="K5368" i="8"/>
  <c r="K5369" i="8"/>
  <c r="K5370" i="8"/>
  <c r="K5371" i="8"/>
  <c r="K5372" i="8"/>
  <c r="K5373" i="8"/>
  <c r="K5374" i="8"/>
  <c r="K5375" i="8"/>
  <c r="K5376" i="8"/>
  <c r="K5377" i="8"/>
  <c r="K5378" i="8"/>
  <c r="K5379" i="8"/>
  <c r="K5380" i="8"/>
  <c r="K5381" i="8"/>
  <c r="K5382" i="8"/>
  <c r="K5383" i="8"/>
  <c r="K5384" i="8"/>
  <c r="K5385" i="8"/>
  <c r="K5386" i="8"/>
  <c r="K5387" i="8"/>
  <c r="K5388" i="8"/>
  <c r="K5389" i="8"/>
  <c r="K5390" i="8"/>
  <c r="K5391" i="8"/>
  <c r="K5392" i="8"/>
  <c r="K5393" i="8"/>
  <c r="K5394" i="8"/>
  <c r="K5395" i="8"/>
  <c r="K5396" i="8"/>
  <c r="K5397" i="8"/>
  <c r="K5398" i="8"/>
  <c r="K5399" i="8"/>
  <c r="K5400" i="8"/>
  <c r="K5401" i="8"/>
  <c r="K5402" i="8"/>
  <c r="K5403" i="8"/>
  <c r="K5404" i="8"/>
  <c r="K5405" i="8"/>
  <c r="K5406" i="8"/>
  <c r="K5407" i="8"/>
  <c r="K5408" i="8"/>
  <c r="K5409" i="8"/>
  <c r="K5410" i="8"/>
  <c r="K5411" i="8"/>
  <c r="K5412" i="8"/>
  <c r="K5413" i="8"/>
  <c r="K5414" i="8"/>
  <c r="K5415" i="8"/>
  <c r="K5416" i="8"/>
  <c r="K5417" i="8"/>
  <c r="K5418" i="8"/>
  <c r="K5419" i="8"/>
  <c r="K5420" i="8"/>
  <c r="K5421" i="8"/>
  <c r="K5422" i="8"/>
  <c r="K5423" i="8"/>
  <c r="K5424" i="8"/>
  <c r="K5425" i="8"/>
  <c r="K5426" i="8"/>
  <c r="K5427" i="8"/>
  <c r="K5428" i="8"/>
  <c r="K5429" i="8"/>
  <c r="K5430" i="8"/>
  <c r="K5431" i="8"/>
  <c r="K5432" i="8"/>
  <c r="K5433" i="8"/>
  <c r="K5434" i="8"/>
  <c r="K5435" i="8"/>
  <c r="K5436" i="8"/>
  <c r="K5437" i="8"/>
  <c r="K5438" i="8"/>
  <c r="K5439" i="8"/>
  <c r="K5440" i="8"/>
  <c r="K5441" i="8"/>
  <c r="K5442" i="8"/>
  <c r="K5443" i="8"/>
  <c r="K5444" i="8"/>
  <c r="K5445" i="8"/>
  <c r="K5446" i="8"/>
  <c r="K5447" i="8"/>
  <c r="K5448" i="8"/>
  <c r="K5449" i="8"/>
  <c r="K5450" i="8"/>
  <c r="K5451" i="8"/>
  <c r="K5452" i="8"/>
  <c r="K5453" i="8"/>
  <c r="K5454" i="8"/>
  <c r="K5455" i="8"/>
  <c r="K5456" i="8"/>
  <c r="K5457" i="8"/>
  <c r="K5458" i="8"/>
  <c r="K5459" i="8"/>
  <c r="K5460" i="8"/>
  <c r="K5461" i="8"/>
  <c r="K5462" i="8"/>
  <c r="K5463" i="8"/>
  <c r="K5464" i="8"/>
  <c r="K5465" i="8"/>
  <c r="K5466" i="8"/>
  <c r="K5467" i="8"/>
  <c r="K5468" i="8"/>
  <c r="K5469" i="8"/>
  <c r="K5470" i="8"/>
  <c r="K5471" i="8"/>
  <c r="K5472" i="8"/>
  <c r="K5473" i="8"/>
  <c r="K5474" i="8"/>
  <c r="K5475" i="8"/>
  <c r="K5476" i="8"/>
  <c r="K5477" i="8"/>
  <c r="K5478" i="8"/>
  <c r="K5479" i="8"/>
  <c r="K5480" i="8"/>
  <c r="K5481" i="8"/>
  <c r="K5482" i="8"/>
  <c r="K5483" i="8"/>
  <c r="K5484" i="8"/>
  <c r="K5485" i="8"/>
  <c r="K5486" i="8"/>
  <c r="K5487" i="8"/>
  <c r="K5488" i="8"/>
  <c r="K5489" i="8"/>
  <c r="K5490" i="8"/>
  <c r="K5491" i="8"/>
  <c r="K5492" i="8"/>
  <c r="K5493" i="8"/>
  <c r="K5494" i="8"/>
  <c r="K5495" i="8"/>
  <c r="K5496" i="8"/>
  <c r="K5497" i="8"/>
  <c r="K5498" i="8"/>
  <c r="K5499" i="8"/>
  <c r="K5500" i="8"/>
  <c r="K5501" i="8"/>
  <c r="K5502" i="8"/>
  <c r="K5503" i="8"/>
  <c r="K5504" i="8"/>
  <c r="K5505" i="8"/>
  <c r="K5506" i="8"/>
  <c r="K5507" i="8"/>
  <c r="K5508" i="8"/>
  <c r="K5509" i="8"/>
  <c r="K5510" i="8"/>
  <c r="K5511" i="8"/>
  <c r="K5512" i="8"/>
  <c r="K5513" i="8"/>
  <c r="K5514" i="8"/>
  <c r="K5515" i="8"/>
  <c r="K5516" i="8"/>
  <c r="K5517" i="8"/>
  <c r="K5518" i="8"/>
  <c r="K5519" i="8"/>
  <c r="K5520" i="8"/>
  <c r="K5521" i="8"/>
  <c r="K5522" i="8"/>
  <c r="K5523" i="8"/>
  <c r="K5524" i="8"/>
  <c r="K5525" i="8"/>
  <c r="K5526" i="8"/>
  <c r="K5527" i="8"/>
  <c r="K5528" i="8"/>
  <c r="K5529" i="8"/>
  <c r="K5530" i="8"/>
  <c r="K5531" i="8"/>
  <c r="K5532" i="8"/>
  <c r="K5533" i="8"/>
  <c r="K5534" i="8"/>
  <c r="K5535" i="8"/>
  <c r="K5536" i="8"/>
  <c r="K5537" i="8"/>
  <c r="K5538" i="8"/>
  <c r="K5539" i="8"/>
  <c r="K5540" i="8"/>
  <c r="K5541" i="8"/>
  <c r="K5542" i="8"/>
  <c r="K5543" i="8"/>
  <c r="K5544" i="8"/>
  <c r="K5545" i="8"/>
  <c r="K5546" i="8"/>
  <c r="K5547" i="8"/>
  <c r="K5548" i="8"/>
  <c r="K5549" i="8"/>
  <c r="K5550" i="8"/>
  <c r="K5551" i="8"/>
  <c r="K5552" i="8"/>
  <c r="K5553" i="8"/>
  <c r="K5554" i="8"/>
  <c r="K5555" i="8"/>
  <c r="K5556" i="8"/>
  <c r="K5557" i="8"/>
  <c r="K5558" i="8"/>
  <c r="K5559" i="8"/>
  <c r="K5560" i="8"/>
  <c r="K5561" i="8"/>
  <c r="K5562" i="8"/>
  <c r="K5563" i="8"/>
  <c r="K5564" i="8"/>
  <c r="K5565" i="8"/>
  <c r="K5566" i="8"/>
  <c r="K5567" i="8"/>
  <c r="K5568" i="8"/>
  <c r="K5569" i="8"/>
  <c r="K5570" i="8"/>
  <c r="K5571" i="8"/>
  <c r="K5572" i="8"/>
  <c r="K5573" i="8"/>
  <c r="K5574" i="8"/>
  <c r="K5575" i="8"/>
  <c r="K5576" i="8"/>
  <c r="K5577" i="8"/>
  <c r="K5578" i="8"/>
  <c r="K5579" i="8"/>
  <c r="K5580" i="8"/>
  <c r="K5581" i="8"/>
  <c r="K5582" i="8"/>
  <c r="K5583" i="8"/>
  <c r="K5584" i="8"/>
  <c r="K5585" i="8"/>
  <c r="K5586" i="8"/>
  <c r="K5587" i="8"/>
  <c r="K5588" i="8"/>
  <c r="K5589" i="8"/>
  <c r="K5590" i="8"/>
  <c r="K5591" i="8"/>
  <c r="K5592" i="8"/>
  <c r="K5593" i="8"/>
  <c r="K5594" i="8"/>
  <c r="K5595" i="8"/>
  <c r="K5596" i="8"/>
  <c r="K5597" i="8"/>
  <c r="K5598" i="8"/>
  <c r="K5599" i="8"/>
  <c r="K5600" i="8"/>
  <c r="K5601" i="8"/>
  <c r="K5602" i="8"/>
  <c r="K5603" i="8"/>
  <c r="K5604" i="8"/>
  <c r="K5605" i="8"/>
  <c r="K5606" i="8"/>
  <c r="K5607" i="8"/>
  <c r="K5608" i="8"/>
  <c r="K5609" i="8"/>
  <c r="K5610" i="8"/>
  <c r="K5611" i="8"/>
  <c r="K5612" i="8"/>
  <c r="K5613" i="8"/>
  <c r="K5614" i="8"/>
  <c r="K5615" i="8"/>
  <c r="K5616" i="8"/>
  <c r="K5617" i="8"/>
  <c r="K5618" i="8"/>
  <c r="K5619" i="8"/>
  <c r="K5620" i="8"/>
  <c r="K5621" i="8"/>
  <c r="K5622" i="8"/>
  <c r="K5623" i="8"/>
  <c r="K5624" i="8"/>
  <c r="K5625" i="8"/>
  <c r="K5626" i="8"/>
  <c r="K5627" i="8"/>
  <c r="K5628" i="8"/>
  <c r="K5629" i="8"/>
  <c r="K5630" i="8"/>
  <c r="K5631" i="8"/>
  <c r="K5632" i="8"/>
  <c r="K5633" i="8"/>
  <c r="K5634" i="8"/>
  <c r="K5635" i="8"/>
  <c r="K5636" i="8"/>
  <c r="K5637" i="8"/>
  <c r="K5638" i="8"/>
  <c r="K5639" i="8"/>
  <c r="K5640" i="8"/>
  <c r="K5641" i="8"/>
  <c r="K5642" i="8"/>
  <c r="K5643" i="8"/>
  <c r="K5644" i="8"/>
  <c r="K5645" i="8"/>
  <c r="K5646" i="8"/>
  <c r="K5647" i="8"/>
  <c r="K5648" i="8"/>
  <c r="K5649" i="8"/>
  <c r="K5650" i="8"/>
  <c r="K5651" i="8"/>
  <c r="K5652" i="8"/>
  <c r="K5653" i="8"/>
  <c r="K5654" i="8"/>
  <c r="K5655" i="8"/>
  <c r="K5656" i="8"/>
  <c r="K5657" i="8"/>
  <c r="K5658" i="8"/>
  <c r="K5659" i="8"/>
  <c r="K5660" i="8"/>
  <c r="K5661" i="8"/>
  <c r="K5662" i="8"/>
  <c r="K5663" i="8"/>
  <c r="K5664" i="8"/>
  <c r="K5665" i="8"/>
  <c r="K5666" i="8"/>
  <c r="K5667" i="8"/>
  <c r="K5668" i="8"/>
  <c r="K5669" i="8"/>
  <c r="K5670" i="8"/>
  <c r="K5671" i="8"/>
  <c r="K5672" i="8"/>
  <c r="K5673" i="8"/>
  <c r="K5674" i="8"/>
  <c r="K5675" i="8"/>
  <c r="K5676" i="8"/>
  <c r="K5677" i="8"/>
  <c r="K5678" i="8"/>
  <c r="K5679" i="8"/>
  <c r="K5680" i="8"/>
  <c r="K5681" i="8"/>
  <c r="K5682" i="8"/>
  <c r="K5683" i="8"/>
  <c r="K5684" i="8"/>
  <c r="K5685" i="8"/>
  <c r="K5686" i="8"/>
  <c r="K5687" i="8"/>
  <c r="K5688" i="8"/>
  <c r="K5689" i="8"/>
  <c r="K5690" i="8"/>
  <c r="K5691" i="8"/>
  <c r="K5692" i="8"/>
  <c r="K5693" i="8"/>
  <c r="K5694" i="8"/>
  <c r="K5695" i="8"/>
  <c r="K5696" i="8"/>
  <c r="K5697" i="8"/>
  <c r="K5698" i="8"/>
  <c r="K5699" i="8"/>
  <c r="K5700" i="8"/>
  <c r="K5701" i="8"/>
  <c r="K5702" i="8"/>
  <c r="K5703" i="8"/>
  <c r="K5704" i="8"/>
  <c r="K5705" i="8"/>
  <c r="K5706" i="8"/>
  <c r="K5707" i="8"/>
  <c r="K5708" i="8"/>
  <c r="K5709" i="8"/>
  <c r="K5710" i="8"/>
  <c r="K5711" i="8"/>
  <c r="K5712" i="8"/>
  <c r="K5713" i="8"/>
  <c r="K5714" i="8"/>
  <c r="K5715" i="8"/>
  <c r="K5716" i="8"/>
  <c r="K5717" i="8"/>
  <c r="K5718" i="8"/>
  <c r="K5719" i="8"/>
  <c r="K5720" i="8"/>
  <c r="K5721" i="8"/>
  <c r="K5722" i="8"/>
  <c r="K5723" i="8"/>
  <c r="K5724" i="8"/>
  <c r="K5725" i="8"/>
  <c r="K5726" i="8"/>
  <c r="K5727" i="8"/>
  <c r="K5728" i="8"/>
  <c r="K5729" i="8"/>
  <c r="K5730" i="8"/>
  <c r="K5731" i="8"/>
  <c r="K5732" i="8"/>
  <c r="K5733" i="8"/>
  <c r="K5734" i="8"/>
  <c r="K5735" i="8"/>
  <c r="K5736" i="8"/>
  <c r="K5737" i="8"/>
  <c r="K5738" i="8"/>
  <c r="K5739" i="8"/>
  <c r="K5740" i="8"/>
  <c r="K5741" i="8"/>
  <c r="K5742" i="8"/>
  <c r="K5743" i="8"/>
  <c r="K5744" i="8"/>
  <c r="K5745" i="8"/>
  <c r="K5746" i="8"/>
  <c r="K5747" i="8"/>
  <c r="K5748" i="8"/>
  <c r="K5749" i="8"/>
  <c r="K5750" i="8"/>
  <c r="K5751" i="8"/>
  <c r="K5752" i="8"/>
  <c r="K5753" i="8"/>
  <c r="K5754" i="8"/>
  <c r="K5755" i="8"/>
  <c r="K5756" i="8"/>
  <c r="K5757" i="8"/>
  <c r="K5758" i="8"/>
  <c r="K5759" i="8"/>
  <c r="K5760" i="8"/>
  <c r="K5761" i="8"/>
  <c r="K5762" i="8"/>
  <c r="K5763" i="8"/>
  <c r="K5764" i="8"/>
  <c r="K5765" i="8"/>
  <c r="K5766" i="8"/>
  <c r="K5767" i="8"/>
  <c r="K5768" i="8"/>
  <c r="K5769" i="8"/>
  <c r="K5770" i="8"/>
  <c r="K5771" i="8"/>
  <c r="K5772" i="8"/>
  <c r="K5773" i="8"/>
  <c r="K5774" i="8"/>
  <c r="K5775" i="8"/>
  <c r="K5776" i="8"/>
  <c r="K5777" i="8"/>
  <c r="K5778" i="8"/>
  <c r="K5779" i="8"/>
  <c r="K5780" i="8"/>
  <c r="K5781" i="8"/>
  <c r="K5782" i="8"/>
  <c r="K5783" i="8"/>
  <c r="K5784" i="8"/>
  <c r="K5785" i="8"/>
  <c r="K5786" i="8"/>
  <c r="K5787" i="8"/>
  <c r="K5788" i="8"/>
  <c r="K5789" i="8"/>
  <c r="K5790" i="8"/>
  <c r="K5791" i="8"/>
  <c r="K5792" i="8"/>
  <c r="K5793" i="8"/>
  <c r="K5794" i="8"/>
  <c r="K5795" i="8"/>
  <c r="K5796" i="8"/>
  <c r="K5797" i="8"/>
  <c r="K5798" i="8"/>
  <c r="K5799" i="8"/>
  <c r="K5800" i="8"/>
  <c r="K5801" i="8"/>
  <c r="K5802" i="8"/>
  <c r="K5803" i="8"/>
  <c r="K5804" i="8"/>
  <c r="K5805" i="8"/>
  <c r="K5806" i="8"/>
  <c r="K5807" i="8"/>
  <c r="K5808" i="8"/>
  <c r="K5809" i="8"/>
  <c r="K5810" i="8"/>
  <c r="K5811" i="8"/>
  <c r="K5812" i="8"/>
  <c r="K5813" i="8"/>
  <c r="K5814" i="8"/>
  <c r="K5815" i="8"/>
  <c r="K5816" i="8"/>
  <c r="K5817" i="8"/>
  <c r="K5818" i="8"/>
  <c r="K5819" i="8"/>
  <c r="K5820" i="8"/>
  <c r="K5821" i="8"/>
  <c r="K5822" i="8"/>
  <c r="K5823" i="8"/>
  <c r="K5824" i="8"/>
  <c r="K5825" i="8"/>
  <c r="K5826" i="8"/>
  <c r="K5827" i="8"/>
  <c r="K5828" i="8"/>
  <c r="K5829" i="8"/>
  <c r="K5830" i="8"/>
  <c r="K5831" i="8"/>
  <c r="K5832" i="8"/>
  <c r="K5833" i="8"/>
  <c r="K5834" i="8"/>
  <c r="K5835" i="8"/>
  <c r="K5836" i="8"/>
  <c r="K5837" i="8"/>
  <c r="K5838" i="8"/>
  <c r="K5839" i="8"/>
  <c r="K5840" i="8"/>
  <c r="K5841" i="8"/>
  <c r="K5842" i="8"/>
  <c r="K5843" i="8"/>
  <c r="K5844" i="8"/>
  <c r="K5845" i="8"/>
  <c r="K5846" i="8"/>
  <c r="K5847" i="8"/>
  <c r="K5848" i="8"/>
  <c r="K5849" i="8"/>
  <c r="K5850" i="8"/>
  <c r="K5851" i="8"/>
  <c r="K5852" i="8"/>
  <c r="K5853" i="8"/>
  <c r="K5854" i="8"/>
  <c r="K5855" i="8"/>
  <c r="K5856" i="8"/>
  <c r="K5857" i="8"/>
  <c r="K5858" i="8"/>
  <c r="K5859" i="8"/>
  <c r="K5860" i="8"/>
  <c r="K5861" i="8"/>
  <c r="K5862" i="8"/>
  <c r="K5863" i="8"/>
  <c r="K5864" i="8"/>
  <c r="K5865" i="8"/>
  <c r="K5866" i="8"/>
  <c r="K5867" i="8"/>
  <c r="K5868" i="8"/>
  <c r="K5869" i="8"/>
  <c r="K5870" i="8"/>
  <c r="K5871" i="8"/>
  <c r="K5872" i="8"/>
  <c r="K5873" i="8"/>
  <c r="K5874" i="8"/>
  <c r="K5875" i="8"/>
  <c r="K5876" i="8"/>
  <c r="K5877" i="8"/>
  <c r="K5878" i="8"/>
  <c r="K5879" i="8"/>
  <c r="K5880" i="8"/>
  <c r="K5881" i="8"/>
  <c r="K5882" i="8"/>
  <c r="K5883" i="8"/>
  <c r="K5884" i="8"/>
  <c r="K5885" i="8"/>
  <c r="K5886" i="8"/>
  <c r="K5887" i="8"/>
  <c r="K5888" i="8"/>
  <c r="K5889" i="8"/>
  <c r="K5890" i="8"/>
  <c r="K5891" i="8"/>
  <c r="K5892" i="8"/>
  <c r="K5893" i="8"/>
  <c r="K5894" i="8"/>
  <c r="K5895" i="8"/>
  <c r="K5896" i="8"/>
  <c r="K5897" i="8"/>
  <c r="K5898" i="8"/>
  <c r="K5899" i="8"/>
  <c r="K5900" i="8"/>
  <c r="K5901" i="8"/>
  <c r="K5902" i="8"/>
  <c r="K5903" i="8"/>
  <c r="K5904" i="8"/>
  <c r="K5905" i="8"/>
  <c r="K5906" i="8"/>
  <c r="K5907" i="8"/>
  <c r="K5908" i="8"/>
  <c r="K5909" i="8"/>
  <c r="K5910" i="8"/>
  <c r="K5911" i="8"/>
  <c r="K5912" i="8"/>
  <c r="K5913" i="8"/>
  <c r="K5914" i="8"/>
  <c r="K5915" i="8"/>
  <c r="K5916" i="8"/>
  <c r="K5917" i="8"/>
  <c r="K5918" i="8"/>
  <c r="K5919" i="8"/>
  <c r="K5920" i="8"/>
  <c r="K5921" i="8"/>
  <c r="K5922" i="8"/>
  <c r="K5923" i="8"/>
  <c r="K5924" i="8"/>
  <c r="K5925" i="8"/>
  <c r="K5926" i="8"/>
  <c r="K5927" i="8"/>
  <c r="K5928" i="8"/>
  <c r="K5929" i="8"/>
  <c r="K5930" i="8"/>
  <c r="K5931" i="8"/>
  <c r="K5932" i="8"/>
  <c r="K5933" i="8"/>
  <c r="K5934" i="8"/>
  <c r="K5935" i="8"/>
  <c r="K5936" i="8"/>
  <c r="K5937" i="8"/>
  <c r="K5938" i="8"/>
  <c r="K5939" i="8"/>
  <c r="K5940" i="8"/>
  <c r="K5941" i="8"/>
  <c r="K5942" i="8"/>
  <c r="K5943" i="8"/>
  <c r="K5944" i="8"/>
  <c r="K5945" i="8"/>
  <c r="K5946" i="8"/>
  <c r="K5947" i="8"/>
  <c r="K5948" i="8"/>
  <c r="K5949" i="8"/>
  <c r="K5950" i="8"/>
  <c r="K5951" i="8"/>
  <c r="K5952" i="8"/>
  <c r="K5953" i="8"/>
  <c r="K5954" i="8"/>
  <c r="K5955" i="8"/>
  <c r="K5956" i="8"/>
  <c r="K5957" i="8"/>
  <c r="K5958" i="8"/>
  <c r="K5959" i="8"/>
  <c r="K5960" i="8"/>
  <c r="K5961" i="8"/>
  <c r="K5962" i="8"/>
  <c r="K5963" i="8"/>
  <c r="K5964" i="8"/>
  <c r="K5965" i="8"/>
  <c r="K5966" i="8"/>
  <c r="K5967" i="8"/>
  <c r="K5968" i="8"/>
  <c r="K5969" i="8"/>
  <c r="K5970" i="8"/>
  <c r="K5971" i="8"/>
  <c r="K5972" i="8"/>
  <c r="K5973" i="8"/>
  <c r="K5974" i="8"/>
  <c r="K5975" i="8"/>
  <c r="K5976" i="8"/>
  <c r="K5977" i="8"/>
  <c r="K5978" i="8"/>
  <c r="K5979" i="8"/>
  <c r="K5980" i="8"/>
  <c r="K5981" i="8"/>
  <c r="K5982" i="8"/>
  <c r="K5983" i="8"/>
  <c r="K5984" i="8"/>
  <c r="K5985" i="8"/>
  <c r="K5986" i="8"/>
  <c r="K5987" i="8"/>
  <c r="K5988" i="8"/>
  <c r="K5989" i="8"/>
  <c r="K5990" i="8"/>
  <c r="K5991" i="8"/>
  <c r="K5992" i="8"/>
  <c r="K5993" i="8"/>
  <c r="K5994" i="8"/>
  <c r="K5995" i="8"/>
  <c r="K5996" i="8"/>
  <c r="K5997" i="8"/>
  <c r="K5998" i="8"/>
  <c r="K5999" i="8"/>
  <c r="K6000" i="8"/>
  <c r="K6001" i="8"/>
  <c r="K6002" i="8"/>
  <c r="K6003" i="8"/>
  <c r="K6004" i="8"/>
  <c r="K6005" i="8"/>
  <c r="K6006" i="8"/>
  <c r="K6007" i="8"/>
  <c r="K6008" i="8"/>
  <c r="K6009" i="8"/>
  <c r="K6010" i="8"/>
  <c r="K6011" i="8"/>
  <c r="K6012" i="8"/>
  <c r="K6013" i="8"/>
  <c r="K6014" i="8"/>
  <c r="K6015" i="8"/>
  <c r="K6016" i="8"/>
  <c r="K6017" i="8"/>
  <c r="K6018" i="8"/>
  <c r="K6019" i="8"/>
  <c r="K6020" i="8"/>
  <c r="K6021" i="8"/>
  <c r="K6022" i="8"/>
  <c r="K6023" i="8"/>
  <c r="K6024" i="8"/>
  <c r="K6025" i="8"/>
  <c r="K6026" i="8"/>
  <c r="K6027" i="8"/>
  <c r="K6028" i="8"/>
  <c r="K6029" i="8"/>
  <c r="K6030" i="8"/>
  <c r="K6031" i="8"/>
  <c r="K6032" i="8"/>
  <c r="K6033" i="8"/>
  <c r="K6034" i="8"/>
  <c r="K6035" i="8"/>
  <c r="K6036" i="8"/>
  <c r="K6037" i="8"/>
  <c r="K6038" i="8"/>
  <c r="K6039" i="8"/>
  <c r="K6040" i="8"/>
  <c r="K6041" i="8"/>
  <c r="K6042" i="8"/>
  <c r="K6043" i="8"/>
  <c r="K6044" i="8"/>
  <c r="K6045" i="8"/>
  <c r="K6046" i="8"/>
  <c r="K6047" i="8"/>
  <c r="K6048" i="8"/>
  <c r="K6049" i="8"/>
  <c r="K6050" i="8"/>
  <c r="K6051" i="8"/>
  <c r="K6052" i="8"/>
  <c r="K6053" i="8"/>
  <c r="K6054" i="8"/>
  <c r="K6055" i="8"/>
  <c r="K6056" i="8"/>
  <c r="K6057" i="8"/>
  <c r="K6058" i="8"/>
  <c r="K6059" i="8"/>
  <c r="K6060" i="8"/>
  <c r="K6061" i="8"/>
  <c r="K6062" i="8"/>
  <c r="K6063" i="8"/>
  <c r="K6064" i="8"/>
  <c r="K6065" i="8"/>
  <c r="K6066" i="8"/>
  <c r="K6067" i="8"/>
  <c r="K6068" i="8"/>
  <c r="K6069" i="8"/>
  <c r="K6070" i="8"/>
  <c r="K6071" i="8"/>
  <c r="K6072" i="8"/>
  <c r="K6073" i="8"/>
  <c r="K6074" i="8"/>
  <c r="K6075" i="8"/>
  <c r="K6076" i="8"/>
  <c r="K6077" i="8"/>
  <c r="K6078" i="8"/>
  <c r="K6079" i="8"/>
  <c r="K6080" i="8"/>
  <c r="K6081" i="8"/>
  <c r="K6082" i="8"/>
  <c r="K6083" i="8"/>
  <c r="K6084" i="8"/>
  <c r="K6085" i="8"/>
  <c r="K6086" i="8"/>
  <c r="K6087" i="8"/>
  <c r="K6088" i="8"/>
  <c r="K6089" i="8"/>
  <c r="K6090" i="8"/>
  <c r="K6091" i="8"/>
  <c r="K6092" i="8"/>
  <c r="K6093" i="8"/>
  <c r="K6094" i="8"/>
  <c r="K6095" i="8"/>
  <c r="K6096" i="8"/>
  <c r="K6097" i="8"/>
  <c r="K6098" i="8"/>
  <c r="K6099" i="8"/>
  <c r="K6100" i="8"/>
  <c r="K6101" i="8"/>
  <c r="K6102" i="8"/>
  <c r="K6103" i="8"/>
  <c r="K6104" i="8"/>
  <c r="K6105" i="8"/>
  <c r="K6106" i="8"/>
  <c r="K6107" i="8"/>
  <c r="K6108" i="8"/>
  <c r="K6109" i="8"/>
  <c r="K6110" i="8"/>
  <c r="K6111" i="8"/>
  <c r="K6112" i="8"/>
  <c r="K6113" i="8"/>
  <c r="K6114" i="8"/>
  <c r="K6115" i="8"/>
  <c r="K6116" i="8"/>
  <c r="K6117" i="8"/>
  <c r="K6118" i="8"/>
  <c r="K6119" i="8"/>
  <c r="K6120" i="8"/>
  <c r="K6121" i="8"/>
  <c r="K6122" i="8"/>
  <c r="K6123" i="8"/>
  <c r="K6124" i="8"/>
  <c r="K6125" i="8"/>
  <c r="K6126" i="8"/>
  <c r="K6127" i="8"/>
  <c r="K6128" i="8"/>
  <c r="K6129" i="8"/>
  <c r="K6130" i="8"/>
  <c r="K6131" i="8"/>
  <c r="K6132" i="8"/>
  <c r="K6133" i="8"/>
  <c r="K6134" i="8"/>
  <c r="K6135" i="8"/>
  <c r="K6136" i="8"/>
  <c r="K6137" i="8"/>
  <c r="K6138" i="8"/>
  <c r="K6139" i="8"/>
  <c r="K6140" i="8"/>
  <c r="K6141" i="8"/>
  <c r="K6142" i="8"/>
  <c r="K6143" i="8"/>
  <c r="K6144" i="8"/>
  <c r="K6145" i="8"/>
  <c r="K6146" i="8"/>
  <c r="K6147" i="8"/>
  <c r="K6148" i="8"/>
  <c r="K6149" i="8"/>
  <c r="K6150" i="8"/>
  <c r="K6151" i="8"/>
  <c r="K6152" i="8"/>
  <c r="K6153" i="8"/>
  <c r="K6154" i="8"/>
  <c r="K6155" i="8"/>
  <c r="K6156" i="8"/>
  <c r="K6157" i="8"/>
  <c r="K6158" i="8"/>
  <c r="K6159" i="8"/>
  <c r="K6160" i="8"/>
  <c r="K6161" i="8"/>
  <c r="K6162" i="8"/>
  <c r="K6163" i="8"/>
  <c r="K6164" i="8"/>
  <c r="K6165" i="8"/>
  <c r="K6166" i="8"/>
  <c r="K6167" i="8"/>
  <c r="K6168" i="8"/>
  <c r="K6169" i="8"/>
  <c r="K6170" i="8"/>
  <c r="K6171" i="8"/>
  <c r="K6172" i="8"/>
  <c r="K6173" i="8"/>
  <c r="K6174" i="8"/>
  <c r="K6175" i="8"/>
  <c r="K6176" i="8"/>
  <c r="K6177" i="8"/>
  <c r="K6178" i="8"/>
  <c r="K6179" i="8"/>
  <c r="K6180" i="8"/>
  <c r="K6181" i="8"/>
  <c r="K6182" i="8"/>
  <c r="K6183" i="8"/>
  <c r="K6184" i="8"/>
  <c r="K6185" i="8"/>
  <c r="K6186" i="8"/>
  <c r="K6187" i="8"/>
  <c r="K6188" i="8"/>
  <c r="K6189" i="8"/>
  <c r="K6190" i="8"/>
  <c r="K6191" i="8"/>
  <c r="K6192" i="8"/>
  <c r="K6193" i="8"/>
  <c r="K6194" i="8"/>
  <c r="K6195" i="8"/>
  <c r="K6196" i="8"/>
  <c r="K6197" i="8"/>
  <c r="K6198" i="8"/>
  <c r="K6199" i="8"/>
  <c r="K6200" i="8"/>
  <c r="K6201" i="8"/>
  <c r="K6202" i="8"/>
  <c r="K6203" i="8"/>
  <c r="K6204" i="8"/>
  <c r="K6205" i="8"/>
  <c r="K6206" i="8"/>
  <c r="K6207" i="8"/>
  <c r="K6208" i="8"/>
  <c r="K6209" i="8"/>
  <c r="K6210" i="8"/>
  <c r="K6211" i="8"/>
  <c r="K6212" i="8"/>
  <c r="K6213" i="8"/>
  <c r="K6214" i="8"/>
  <c r="K6215" i="8"/>
  <c r="K6216" i="8"/>
  <c r="K6217" i="8"/>
  <c r="K6218" i="8"/>
  <c r="K6219" i="8"/>
  <c r="K6220" i="8"/>
  <c r="K6221" i="8"/>
  <c r="K6222" i="8"/>
  <c r="K6223" i="8"/>
  <c r="K6224" i="8"/>
  <c r="K6225" i="8"/>
  <c r="K6226" i="8"/>
  <c r="K6227" i="8"/>
  <c r="K6228" i="8"/>
  <c r="K6229" i="8"/>
  <c r="K6230" i="8"/>
  <c r="K6231" i="8"/>
  <c r="K6232" i="8"/>
  <c r="K6233" i="8"/>
  <c r="K6234" i="8"/>
  <c r="K6235" i="8"/>
  <c r="K6236" i="8"/>
  <c r="K6237" i="8"/>
  <c r="K6238" i="8"/>
  <c r="K6239" i="8"/>
  <c r="K6240" i="8"/>
  <c r="K6241" i="8"/>
  <c r="K6242" i="8"/>
  <c r="K6243" i="8"/>
  <c r="K6244" i="8"/>
  <c r="K6245" i="8"/>
  <c r="K6246" i="8"/>
  <c r="K6247" i="8"/>
  <c r="K6248" i="8"/>
  <c r="K6249" i="8"/>
  <c r="K6250" i="8"/>
  <c r="K6251" i="8"/>
  <c r="K6252" i="8"/>
  <c r="K6253" i="8"/>
  <c r="K6254" i="8"/>
  <c r="K6255" i="8"/>
  <c r="K6256" i="8"/>
  <c r="K6257" i="8"/>
  <c r="K6258" i="8"/>
  <c r="K6259" i="8"/>
  <c r="K6260" i="8"/>
  <c r="K6261" i="8"/>
  <c r="K6262" i="8"/>
  <c r="K6263" i="8"/>
  <c r="K6264" i="8"/>
  <c r="K6265" i="8"/>
  <c r="K6266" i="8"/>
  <c r="K6267" i="8"/>
  <c r="K6268" i="8"/>
  <c r="K6269" i="8"/>
  <c r="K6270" i="8"/>
  <c r="K6271" i="8"/>
  <c r="K6272" i="8"/>
  <c r="K6273" i="8"/>
  <c r="K6274" i="8"/>
  <c r="K6275" i="8"/>
  <c r="K6276" i="8"/>
  <c r="K6277" i="8"/>
  <c r="K6278" i="8"/>
  <c r="K6279" i="8"/>
  <c r="K6280" i="8"/>
  <c r="K6281" i="8"/>
  <c r="K6282" i="8"/>
  <c r="K6283" i="8"/>
  <c r="K6284" i="8"/>
  <c r="K6285" i="8"/>
  <c r="K6286" i="8"/>
  <c r="K6287" i="8"/>
  <c r="K6288" i="8"/>
  <c r="K6289" i="8"/>
  <c r="K6290" i="8"/>
  <c r="K6291" i="8"/>
  <c r="K6292" i="8"/>
  <c r="K6293" i="8"/>
  <c r="K6294" i="8"/>
  <c r="K6295" i="8"/>
  <c r="K6296" i="8"/>
  <c r="K6297" i="8"/>
  <c r="K6298" i="8"/>
  <c r="K6299" i="8"/>
  <c r="K6300" i="8"/>
  <c r="K6301" i="8"/>
  <c r="K6302" i="8"/>
  <c r="K6303" i="8"/>
  <c r="K6304" i="8"/>
  <c r="K6305" i="8"/>
  <c r="K6306" i="8"/>
  <c r="K6307" i="8"/>
  <c r="K6308" i="8"/>
  <c r="K6309" i="8"/>
  <c r="K6310" i="8"/>
  <c r="K6311" i="8"/>
  <c r="K6312" i="8"/>
  <c r="K6313" i="8"/>
  <c r="K6314" i="8"/>
  <c r="K6315" i="8"/>
  <c r="K6316" i="8"/>
  <c r="K6317" i="8"/>
  <c r="K6318" i="8"/>
  <c r="K6319" i="8"/>
  <c r="K6320" i="8"/>
  <c r="K6321" i="8"/>
  <c r="K6322" i="8"/>
  <c r="K6323" i="8"/>
  <c r="K6324" i="8"/>
  <c r="K6325" i="8"/>
  <c r="K6326" i="8"/>
  <c r="K6327" i="8"/>
  <c r="K6328" i="8"/>
  <c r="K6329" i="8"/>
  <c r="K6330" i="8"/>
  <c r="K6331" i="8"/>
  <c r="K6332" i="8"/>
  <c r="K6333" i="8"/>
  <c r="K6334" i="8"/>
  <c r="K6335" i="8"/>
  <c r="K6336" i="8"/>
  <c r="K6337" i="8"/>
  <c r="K6338" i="8"/>
  <c r="K6339" i="8"/>
  <c r="K6340" i="8"/>
  <c r="K6341" i="8"/>
  <c r="K6342" i="8"/>
  <c r="K6343" i="8"/>
  <c r="K6344" i="8"/>
  <c r="K6345" i="8"/>
  <c r="K6346" i="8"/>
  <c r="K6347" i="8"/>
  <c r="K6348" i="8"/>
  <c r="K6349" i="8"/>
  <c r="K6350" i="8"/>
  <c r="K6351" i="8"/>
  <c r="K6352" i="8"/>
  <c r="K6353" i="8"/>
  <c r="K6354" i="8"/>
  <c r="K6355" i="8"/>
  <c r="K6356" i="8"/>
  <c r="K6357" i="8"/>
  <c r="K6358" i="8"/>
  <c r="K6359" i="8"/>
  <c r="K6360" i="8"/>
  <c r="K6361" i="8"/>
  <c r="K6362" i="8"/>
  <c r="K6363" i="8"/>
  <c r="K6364" i="8"/>
  <c r="K6365" i="8"/>
  <c r="K6366" i="8"/>
  <c r="K6367" i="8"/>
  <c r="K6368" i="8"/>
  <c r="K6369" i="8"/>
  <c r="K6370" i="8"/>
  <c r="K6371" i="8"/>
  <c r="K6372" i="8"/>
  <c r="K6373" i="8"/>
  <c r="K6374" i="8"/>
  <c r="K6375" i="8"/>
  <c r="K6376" i="8"/>
  <c r="K6377" i="8"/>
  <c r="K6378" i="8"/>
  <c r="K6379" i="8"/>
  <c r="K6380" i="8"/>
  <c r="K6381" i="8"/>
  <c r="K6382" i="8"/>
  <c r="K6383" i="8"/>
  <c r="K6384" i="8"/>
  <c r="K6385" i="8"/>
  <c r="K6386" i="8"/>
  <c r="K6387" i="8"/>
  <c r="K6388" i="8"/>
  <c r="K6389" i="8"/>
  <c r="K6390" i="8"/>
  <c r="K6391" i="8"/>
  <c r="K6392" i="8"/>
  <c r="K6393" i="8"/>
  <c r="K6394" i="8"/>
  <c r="K6395" i="8"/>
  <c r="K6396" i="8"/>
  <c r="K6397" i="8"/>
  <c r="K6398" i="8"/>
  <c r="K6399" i="8"/>
  <c r="K6400" i="8"/>
  <c r="K6401" i="8"/>
  <c r="K6402" i="8"/>
  <c r="K6403" i="8"/>
  <c r="K6404" i="8"/>
  <c r="K6405" i="8"/>
  <c r="K6406" i="8"/>
  <c r="K6407" i="8"/>
  <c r="K6408" i="8"/>
  <c r="K6409" i="8"/>
  <c r="K6410" i="8"/>
  <c r="K6411" i="8"/>
  <c r="K6412" i="8"/>
  <c r="K6413" i="8"/>
  <c r="K6414" i="8"/>
  <c r="K6415" i="8"/>
  <c r="K6416" i="8"/>
  <c r="K6417" i="8"/>
  <c r="K6418" i="8"/>
  <c r="K6419" i="8"/>
  <c r="K6420" i="8"/>
  <c r="K6421" i="8"/>
  <c r="K6422" i="8"/>
  <c r="K6423" i="8"/>
  <c r="K6424" i="8"/>
  <c r="K6425" i="8"/>
  <c r="K6426" i="8"/>
  <c r="K6427" i="8"/>
  <c r="K6428" i="8"/>
  <c r="K6429" i="8"/>
  <c r="K6430" i="8"/>
  <c r="K6431" i="8"/>
  <c r="K6432" i="8"/>
  <c r="K6433" i="8"/>
  <c r="K6434" i="8"/>
  <c r="K6435" i="8"/>
  <c r="K6436" i="8"/>
  <c r="K6437" i="8"/>
  <c r="K6438" i="8"/>
  <c r="K6439" i="8"/>
  <c r="K6440" i="8"/>
  <c r="K6441" i="8"/>
  <c r="K6442" i="8"/>
  <c r="K6443" i="8"/>
  <c r="K6444" i="8"/>
  <c r="K6445" i="8"/>
  <c r="K6446" i="8"/>
  <c r="K6447" i="8"/>
  <c r="K6448" i="8"/>
  <c r="K6449" i="8"/>
  <c r="K6450" i="8"/>
  <c r="K6451" i="8"/>
  <c r="K6452" i="8"/>
  <c r="K6453" i="8"/>
  <c r="K6454" i="8"/>
  <c r="K6455" i="8"/>
  <c r="K6456" i="8"/>
  <c r="K6457" i="8"/>
  <c r="K6458" i="8"/>
  <c r="K6459" i="8"/>
  <c r="K6460" i="8"/>
  <c r="K6461" i="8"/>
  <c r="K6462" i="8"/>
  <c r="K6463" i="8"/>
  <c r="K6464" i="8"/>
  <c r="K6465" i="8"/>
  <c r="K6466" i="8"/>
  <c r="K6467" i="8"/>
  <c r="K6468" i="8"/>
  <c r="K6469" i="8"/>
  <c r="K6470" i="8"/>
  <c r="K6471" i="8"/>
  <c r="K6472" i="8"/>
  <c r="K6473" i="8"/>
  <c r="K6474" i="8"/>
  <c r="K6475" i="8"/>
  <c r="K6476" i="8"/>
  <c r="K6477" i="8"/>
  <c r="K6478" i="8"/>
  <c r="K6479" i="8"/>
  <c r="K6480" i="8"/>
  <c r="K6481" i="8"/>
  <c r="K6482" i="8"/>
  <c r="K6483" i="8"/>
  <c r="K6484" i="8"/>
  <c r="K6485" i="8"/>
  <c r="K6486" i="8"/>
  <c r="K6487" i="8"/>
  <c r="K6488" i="8"/>
  <c r="K6489" i="8"/>
  <c r="K6490" i="8"/>
  <c r="K6491" i="8"/>
  <c r="K6492" i="8"/>
  <c r="K6493" i="8"/>
  <c r="K6494" i="8"/>
  <c r="K6495" i="8"/>
  <c r="K6496" i="8"/>
  <c r="K6497" i="8"/>
  <c r="K6498" i="8"/>
  <c r="K6499" i="8"/>
  <c r="K6500" i="8"/>
  <c r="K6501" i="8"/>
  <c r="K6502" i="8"/>
  <c r="K6503" i="8"/>
  <c r="K6504" i="8"/>
  <c r="K6505" i="8"/>
  <c r="K6506" i="8"/>
  <c r="K6507" i="8"/>
  <c r="K6508" i="8"/>
  <c r="K6509" i="8"/>
  <c r="K6510" i="8"/>
  <c r="K6511" i="8"/>
  <c r="K6512" i="8"/>
  <c r="K6513" i="8"/>
  <c r="K6514" i="8"/>
  <c r="K6515" i="8"/>
  <c r="K6516" i="8"/>
  <c r="K6517" i="8"/>
  <c r="K6518" i="8"/>
  <c r="K6519" i="8"/>
  <c r="K6520" i="8"/>
  <c r="K6521" i="8"/>
  <c r="K6522" i="8"/>
  <c r="K6523" i="8"/>
  <c r="K6524" i="8"/>
  <c r="K6525" i="8"/>
  <c r="K6526" i="8"/>
  <c r="K6527" i="8"/>
  <c r="K6528" i="8"/>
  <c r="K6529" i="8"/>
  <c r="K6530" i="8"/>
  <c r="K6531" i="8"/>
  <c r="K6532" i="8"/>
  <c r="K6533" i="8"/>
  <c r="K6534" i="8"/>
  <c r="K6535" i="8"/>
  <c r="K6536" i="8"/>
  <c r="K6537" i="8"/>
  <c r="K6538" i="8"/>
  <c r="K6539" i="8"/>
  <c r="K6540" i="8"/>
  <c r="K6541" i="8"/>
  <c r="K6542" i="8"/>
  <c r="K6543" i="8"/>
  <c r="K6544" i="8"/>
  <c r="K6545" i="8"/>
  <c r="K6546" i="8"/>
  <c r="K6547" i="8"/>
  <c r="K6548" i="8"/>
  <c r="K6549" i="8"/>
  <c r="K6550" i="8"/>
  <c r="K6551" i="8"/>
  <c r="K6552" i="8"/>
  <c r="K6553" i="8"/>
  <c r="K6554" i="8"/>
  <c r="K6555" i="8"/>
  <c r="K6556" i="8"/>
  <c r="K6557" i="8"/>
  <c r="K6558" i="8"/>
  <c r="K6559" i="8"/>
  <c r="K6560" i="8"/>
  <c r="K6561" i="8"/>
  <c r="K6562" i="8"/>
  <c r="K6563" i="8"/>
  <c r="K6564" i="8"/>
  <c r="K6565" i="8"/>
  <c r="K6566" i="8"/>
  <c r="K6567" i="8"/>
  <c r="K6568" i="8"/>
  <c r="K6569" i="8"/>
  <c r="K6570" i="8"/>
  <c r="K6571" i="8"/>
  <c r="K6572" i="8"/>
  <c r="K6573" i="8"/>
  <c r="K6574" i="8"/>
  <c r="K6575" i="8"/>
  <c r="K6576" i="8"/>
  <c r="K6577" i="8"/>
  <c r="K6578" i="8"/>
  <c r="K6579" i="8"/>
  <c r="K6580" i="8"/>
  <c r="K6581" i="8"/>
  <c r="K6582" i="8"/>
  <c r="K6583" i="8"/>
  <c r="K6584" i="8"/>
  <c r="K6585" i="8"/>
  <c r="K6586" i="8"/>
  <c r="K6587" i="8"/>
  <c r="K6588" i="8"/>
  <c r="K6589" i="8"/>
  <c r="K6590" i="8"/>
  <c r="K6591" i="8"/>
  <c r="K6592" i="8"/>
  <c r="K6593" i="8"/>
  <c r="K6594" i="8"/>
  <c r="K6595" i="8"/>
  <c r="K6596" i="8"/>
  <c r="K6597" i="8"/>
  <c r="K6598" i="8"/>
  <c r="K6599" i="8"/>
  <c r="K6600" i="8"/>
  <c r="K6601" i="8"/>
  <c r="K6602" i="8"/>
  <c r="K6603" i="8"/>
  <c r="K6604" i="8"/>
  <c r="K6605" i="8"/>
  <c r="K6606" i="8"/>
  <c r="K6607" i="8"/>
  <c r="K6608" i="8"/>
  <c r="K6609" i="8"/>
  <c r="K6610" i="8"/>
  <c r="K6611" i="8"/>
  <c r="K6612" i="8"/>
  <c r="K6613" i="8"/>
  <c r="K6614" i="8"/>
  <c r="K6615" i="8"/>
  <c r="K6616" i="8"/>
  <c r="K6617" i="8"/>
  <c r="K6618" i="8"/>
  <c r="K6619" i="8"/>
  <c r="K6620" i="8"/>
  <c r="K6621" i="8"/>
  <c r="K6622" i="8"/>
  <c r="K6623" i="8"/>
  <c r="K6624" i="8"/>
  <c r="K6625" i="8"/>
  <c r="K6626" i="8"/>
  <c r="K6627" i="8"/>
  <c r="K6628" i="8"/>
  <c r="K6629" i="8"/>
  <c r="K6630" i="8"/>
  <c r="K6631" i="8"/>
  <c r="K6632" i="8"/>
  <c r="K6633" i="8"/>
  <c r="K6634" i="8"/>
  <c r="K6635" i="8"/>
  <c r="K6636" i="8"/>
  <c r="K6637" i="8"/>
  <c r="K6638" i="8"/>
  <c r="K6639" i="8"/>
  <c r="K6640" i="8"/>
  <c r="K6641" i="8"/>
  <c r="K6642" i="8"/>
  <c r="K6643" i="8"/>
  <c r="K6644" i="8"/>
  <c r="K6645" i="8"/>
  <c r="K6646" i="8"/>
  <c r="K6647" i="8"/>
  <c r="K6648" i="8"/>
  <c r="K6649" i="8"/>
  <c r="K6650" i="8"/>
  <c r="K6651" i="8"/>
  <c r="K6652" i="8"/>
  <c r="K6653" i="8"/>
  <c r="K6654" i="8"/>
  <c r="K6655" i="8"/>
  <c r="K6656" i="8"/>
  <c r="K6657" i="8"/>
  <c r="K6658" i="8"/>
  <c r="K6659" i="8"/>
  <c r="K6660" i="8"/>
  <c r="K6661" i="8"/>
  <c r="K6662" i="8"/>
  <c r="K6663" i="8"/>
  <c r="K6664" i="8"/>
  <c r="K6665" i="8"/>
  <c r="K6666" i="8"/>
  <c r="K6667" i="8"/>
  <c r="K6668" i="8"/>
  <c r="K6669" i="8"/>
  <c r="K6670" i="8"/>
  <c r="K6671" i="8"/>
  <c r="K6672" i="8"/>
  <c r="K6673" i="8"/>
  <c r="K6674" i="8"/>
  <c r="K6675" i="8"/>
  <c r="K6676" i="8"/>
  <c r="K6677" i="8"/>
  <c r="K6678" i="8"/>
  <c r="K6679" i="8"/>
  <c r="K6680" i="8"/>
  <c r="K6681" i="8"/>
  <c r="K6682" i="8"/>
  <c r="K6683" i="8"/>
  <c r="K6684" i="8"/>
  <c r="K6685" i="8"/>
  <c r="K6686" i="8"/>
  <c r="K6687" i="8"/>
  <c r="K6688" i="8"/>
  <c r="K6689" i="8"/>
  <c r="K6690" i="8"/>
  <c r="K6691" i="8"/>
  <c r="K6692" i="8"/>
  <c r="K6693" i="8"/>
  <c r="K6694" i="8"/>
  <c r="K6695" i="8"/>
  <c r="K6696" i="8"/>
  <c r="K6697" i="8"/>
  <c r="K6698" i="8"/>
  <c r="K6699" i="8"/>
  <c r="K6700" i="8"/>
  <c r="K6701" i="8"/>
  <c r="K6702" i="8"/>
  <c r="K6703" i="8"/>
  <c r="K6704" i="8"/>
  <c r="K6705" i="8"/>
  <c r="K6706" i="8"/>
  <c r="K6707" i="8"/>
  <c r="K6708" i="8"/>
  <c r="K6709" i="8"/>
  <c r="K6710" i="8"/>
  <c r="K6711" i="8"/>
  <c r="K6712" i="8"/>
  <c r="K6713" i="8"/>
  <c r="K6714" i="8"/>
  <c r="K6715" i="8"/>
  <c r="K6716" i="8"/>
  <c r="K6717" i="8"/>
  <c r="K6718" i="8"/>
  <c r="K6719" i="8"/>
  <c r="K6720" i="8"/>
  <c r="K6721" i="8"/>
  <c r="K6722" i="8"/>
  <c r="K6723" i="8"/>
  <c r="K6724" i="8"/>
  <c r="K6725" i="8"/>
  <c r="K6726" i="8"/>
  <c r="K6727" i="8"/>
  <c r="K6728" i="8"/>
  <c r="K6729" i="8"/>
  <c r="K6730" i="8"/>
  <c r="K6731" i="8"/>
  <c r="K6732" i="8"/>
  <c r="K6733" i="8"/>
  <c r="K6734" i="8"/>
  <c r="K6735" i="8"/>
  <c r="K6736" i="8"/>
  <c r="K6737" i="8"/>
  <c r="K6738" i="8"/>
  <c r="K6739" i="8"/>
  <c r="K6740" i="8"/>
  <c r="K6741" i="8"/>
  <c r="K6742" i="8"/>
  <c r="K6743" i="8"/>
  <c r="K6744" i="8"/>
  <c r="K6745" i="8"/>
  <c r="K6746" i="8"/>
  <c r="K6747" i="8"/>
  <c r="K6748" i="8"/>
  <c r="K6749" i="8"/>
  <c r="K6750" i="8"/>
  <c r="K6751" i="8"/>
  <c r="K6752" i="8"/>
  <c r="K6753" i="8"/>
  <c r="K6754" i="8"/>
  <c r="K6755" i="8"/>
  <c r="K6756" i="8"/>
  <c r="K6757" i="8"/>
  <c r="K6758" i="8"/>
  <c r="K6759" i="8"/>
  <c r="K6760" i="8"/>
  <c r="K6761" i="8"/>
  <c r="K6762" i="8"/>
  <c r="K6763" i="8"/>
  <c r="K6764" i="8"/>
  <c r="K6765" i="8"/>
  <c r="K6766" i="8"/>
  <c r="K6767" i="8"/>
  <c r="K6768" i="8"/>
  <c r="K6769" i="8"/>
  <c r="K6770" i="8"/>
  <c r="K6771" i="8"/>
  <c r="K6772" i="8"/>
  <c r="K6773" i="8"/>
  <c r="K6774" i="8"/>
  <c r="K6775" i="8"/>
  <c r="K6776" i="8"/>
  <c r="K6777" i="8"/>
  <c r="K6778" i="8"/>
  <c r="K6779" i="8"/>
  <c r="K6780" i="8"/>
  <c r="K6781" i="8"/>
  <c r="K6782" i="8"/>
  <c r="K6783" i="8"/>
  <c r="K6784" i="8"/>
  <c r="K6785" i="8"/>
  <c r="K6786" i="8"/>
  <c r="K6787" i="8"/>
  <c r="K6788" i="8"/>
  <c r="K6789" i="8"/>
  <c r="K6790" i="8"/>
  <c r="K6791" i="8"/>
  <c r="K6792" i="8"/>
  <c r="K6793" i="8"/>
  <c r="K6794" i="8"/>
  <c r="K6795" i="8"/>
  <c r="K6796" i="8"/>
  <c r="K6797" i="8"/>
  <c r="K6798" i="8"/>
  <c r="K6799" i="8"/>
  <c r="K6800" i="8"/>
  <c r="K6801" i="8"/>
  <c r="K6802" i="8"/>
  <c r="K6803" i="8"/>
  <c r="K6804" i="8"/>
  <c r="K6805" i="8"/>
  <c r="K6806" i="8"/>
  <c r="K6807" i="8"/>
  <c r="K6808" i="8"/>
  <c r="K6809" i="8"/>
  <c r="K6810" i="8"/>
  <c r="K6811" i="8"/>
  <c r="K6812" i="8"/>
  <c r="K6813" i="8"/>
  <c r="K6814" i="8"/>
  <c r="K6815" i="8"/>
  <c r="K6816" i="8"/>
  <c r="K6817" i="8"/>
  <c r="K6818" i="8"/>
  <c r="K6819" i="8"/>
  <c r="K6820" i="8"/>
  <c r="K6821" i="8"/>
  <c r="K6822" i="8"/>
  <c r="K6823" i="8"/>
  <c r="K6824" i="8"/>
  <c r="K6825" i="8"/>
  <c r="K6826" i="8"/>
  <c r="K6827" i="8"/>
  <c r="K6828" i="8"/>
  <c r="K6829" i="8"/>
  <c r="K6830" i="8"/>
  <c r="K6831" i="8"/>
  <c r="K6832" i="8"/>
  <c r="K6833" i="8"/>
  <c r="K6834" i="8"/>
  <c r="K6835" i="8"/>
  <c r="K6836" i="8"/>
  <c r="K6837" i="8"/>
  <c r="K6838" i="8"/>
  <c r="K6839" i="8"/>
  <c r="K6840" i="8"/>
  <c r="K6841" i="8"/>
  <c r="K6842" i="8"/>
  <c r="K6843" i="8"/>
  <c r="K6844" i="8"/>
  <c r="K6845" i="8"/>
  <c r="K6846" i="8"/>
  <c r="K6847" i="8"/>
  <c r="K6848" i="8"/>
  <c r="K6849" i="8"/>
  <c r="K6850" i="8"/>
  <c r="K6851" i="8"/>
  <c r="K6852" i="8"/>
  <c r="K6853" i="8"/>
  <c r="K6854" i="8"/>
  <c r="K6855" i="8"/>
  <c r="K6856" i="8"/>
  <c r="K6857" i="8"/>
  <c r="K6858" i="8"/>
  <c r="K6859" i="8"/>
  <c r="K6860" i="8"/>
  <c r="K6861" i="8"/>
  <c r="K6862" i="8"/>
  <c r="K6863" i="8"/>
  <c r="K6864" i="8"/>
  <c r="K6865" i="8"/>
  <c r="K6866" i="8"/>
  <c r="K6867" i="8"/>
  <c r="K6868" i="8"/>
  <c r="K6869" i="8"/>
  <c r="K6870" i="8"/>
  <c r="K6871" i="8"/>
  <c r="K6872" i="8"/>
  <c r="K6873" i="8"/>
  <c r="K6874" i="8"/>
  <c r="K6875" i="8"/>
  <c r="K6876" i="8"/>
  <c r="K6877" i="8"/>
  <c r="K6878" i="8"/>
  <c r="K6879" i="8"/>
  <c r="K6880" i="8"/>
  <c r="K6881" i="8"/>
  <c r="K6882" i="8"/>
  <c r="K6883" i="8"/>
  <c r="K6884" i="8"/>
  <c r="K6885" i="8"/>
  <c r="K6886" i="8"/>
  <c r="K6887" i="8"/>
  <c r="K6888" i="8"/>
  <c r="K6889" i="8"/>
  <c r="K6890" i="8"/>
  <c r="K6891" i="8"/>
  <c r="K6892" i="8"/>
  <c r="K6893" i="8"/>
  <c r="K6894" i="8"/>
  <c r="K6895" i="8"/>
  <c r="K6896" i="8"/>
  <c r="K6897" i="8"/>
  <c r="K6898" i="8"/>
  <c r="K6899" i="8"/>
  <c r="K6900" i="8"/>
  <c r="K6901" i="8"/>
  <c r="K6902" i="8"/>
  <c r="K6903" i="8"/>
  <c r="K6904" i="8"/>
  <c r="K6905" i="8"/>
  <c r="K6906" i="8"/>
  <c r="K6907" i="8"/>
  <c r="K6908" i="8"/>
  <c r="K6909" i="8"/>
  <c r="K6910" i="8"/>
  <c r="K6911" i="8"/>
  <c r="K6912" i="8"/>
  <c r="K6913" i="8"/>
  <c r="K6914" i="8"/>
  <c r="K6915" i="8"/>
  <c r="K6916" i="8"/>
  <c r="K6917" i="8"/>
  <c r="K6918" i="8"/>
  <c r="K6919" i="8"/>
  <c r="K6920" i="8"/>
  <c r="K6921" i="8"/>
  <c r="K6922" i="8"/>
  <c r="K6923" i="8"/>
  <c r="K6924" i="8"/>
  <c r="K6925" i="8"/>
  <c r="K6926" i="8"/>
  <c r="K6927" i="8"/>
  <c r="K6928" i="8"/>
  <c r="K6929" i="8"/>
  <c r="K6930" i="8"/>
  <c r="K6931" i="8"/>
  <c r="K6932" i="8"/>
  <c r="K6933" i="8"/>
  <c r="K6934" i="8"/>
  <c r="K6935" i="8"/>
  <c r="K6936" i="8"/>
  <c r="K6937" i="8"/>
  <c r="K6938" i="8"/>
  <c r="K6939" i="8"/>
  <c r="K6940" i="8"/>
  <c r="K6941" i="8"/>
  <c r="K6942" i="8"/>
  <c r="K6943" i="8"/>
  <c r="K6944" i="8"/>
  <c r="K6945" i="8"/>
  <c r="K6946" i="8"/>
  <c r="K6947" i="8"/>
  <c r="K6948" i="8"/>
  <c r="K6949" i="8"/>
  <c r="K6950" i="8"/>
  <c r="K6951" i="8"/>
  <c r="K6952" i="8"/>
  <c r="K6953" i="8"/>
  <c r="K6954" i="8"/>
  <c r="K6955" i="8"/>
  <c r="K6956" i="8"/>
  <c r="K6957" i="8"/>
  <c r="K6958" i="8"/>
  <c r="K6959" i="8"/>
  <c r="K6960" i="8"/>
  <c r="K6961" i="8"/>
  <c r="K6962" i="8"/>
  <c r="K6963" i="8"/>
  <c r="K6964" i="8"/>
  <c r="K6965" i="8"/>
  <c r="K6966" i="8"/>
  <c r="K6967" i="8"/>
  <c r="K6968" i="8"/>
  <c r="K6969" i="8"/>
  <c r="K6970" i="8"/>
  <c r="K6971" i="8"/>
  <c r="K6972" i="8"/>
  <c r="K6973" i="8"/>
  <c r="K6974" i="8"/>
  <c r="K6975" i="8"/>
  <c r="K6976" i="8"/>
  <c r="K6977" i="8"/>
  <c r="K6978" i="8"/>
  <c r="K6979" i="8"/>
  <c r="K6980" i="8"/>
  <c r="K6981" i="8"/>
  <c r="K6982" i="8"/>
  <c r="K6983" i="8"/>
  <c r="K6984" i="8"/>
  <c r="K6985" i="8"/>
  <c r="K6986" i="8"/>
  <c r="K6987" i="8"/>
  <c r="K6988" i="8"/>
  <c r="K6989" i="8"/>
  <c r="K6990" i="8"/>
  <c r="K6991" i="8"/>
  <c r="K6992" i="8"/>
  <c r="K6993" i="8"/>
  <c r="K6994" i="8"/>
  <c r="K6995" i="8"/>
  <c r="K6996" i="8"/>
  <c r="K6997" i="8"/>
  <c r="K6998" i="8"/>
  <c r="K6999" i="8"/>
  <c r="K7000" i="8"/>
  <c r="K7001" i="8"/>
  <c r="K7002" i="8"/>
  <c r="K7003" i="8"/>
  <c r="K7004" i="8"/>
  <c r="K7005" i="8"/>
  <c r="K7006" i="8"/>
  <c r="K7007" i="8"/>
  <c r="K7008" i="8"/>
  <c r="K7009" i="8"/>
  <c r="K7010" i="8"/>
  <c r="K7011" i="8"/>
  <c r="K7012" i="8"/>
  <c r="K7013" i="8"/>
  <c r="K7014" i="8"/>
  <c r="K7015" i="8"/>
  <c r="K7016" i="8"/>
  <c r="K7017" i="8"/>
  <c r="K7018" i="8"/>
  <c r="K7019" i="8"/>
  <c r="K7020" i="8"/>
  <c r="K7021" i="8"/>
  <c r="K7022" i="8"/>
  <c r="K7023" i="8"/>
  <c r="K7024" i="8"/>
  <c r="K7025" i="8"/>
  <c r="K7026" i="8"/>
  <c r="K7027" i="8"/>
  <c r="K7028" i="8"/>
  <c r="K7029" i="8"/>
  <c r="K7030" i="8"/>
  <c r="K7031" i="8"/>
  <c r="K7032" i="8"/>
  <c r="K7033" i="8"/>
  <c r="K7034" i="8"/>
  <c r="K7035" i="8"/>
  <c r="K7036" i="8"/>
  <c r="K7037" i="8"/>
  <c r="K7038" i="8"/>
  <c r="K7039" i="8"/>
  <c r="K7040" i="8"/>
  <c r="K7041" i="8"/>
  <c r="K7042" i="8"/>
  <c r="K7043" i="8"/>
  <c r="K7044" i="8"/>
  <c r="K7045" i="8"/>
  <c r="K7046" i="8"/>
  <c r="K7047" i="8"/>
  <c r="K7048" i="8"/>
  <c r="K7049" i="8"/>
  <c r="K7050" i="8"/>
  <c r="K7051" i="8"/>
  <c r="K7052" i="8"/>
  <c r="K7053" i="8"/>
  <c r="K7054" i="8"/>
  <c r="K7055" i="8"/>
  <c r="K7056" i="8"/>
  <c r="K7057" i="8"/>
  <c r="K7058" i="8"/>
  <c r="K7059" i="8"/>
  <c r="K7060" i="8"/>
  <c r="K7061" i="8"/>
  <c r="K7062" i="8"/>
  <c r="K7063" i="8"/>
  <c r="K7064" i="8"/>
  <c r="K7065" i="8"/>
  <c r="K7066" i="8"/>
  <c r="K7067" i="8"/>
  <c r="K7068" i="8"/>
  <c r="K7069" i="8"/>
  <c r="K7070" i="8"/>
  <c r="K7071" i="8"/>
  <c r="K7072" i="8"/>
  <c r="K7073" i="8"/>
  <c r="K7074" i="8"/>
  <c r="K7075" i="8"/>
  <c r="K7076" i="8"/>
  <c r="K7077" i="8"/>
  <c r="K7078" i="8"/>
  <c r="K7079" i="8"/>
  <c r="K7080" i="8"/>
  <c r="K7081" i="8"/>
  <c r="K7082" i="8"/>
  <c r="K7083" i="8"/>
  <c r="K7084" i="8"/>
  <c r="K7085" i="8"/>
  <c r="K7086" i="8"/>
  <c r="K7087" i="8"/>
  <c r="K7088" i="8"/>
  <c r="K7089" i="8"/>
  <c r="K7090" i="8"/>
  <c r="K7091" i="8"/>
  <c r="K7092" i="8"/>
  <c r="K7093" i="8"/>
  <c r="K7094" i="8"/>
  <c r="K7095" i="8"/>
  <c r="K7096" i="8"/>
  <c r="K7097" i="8"/>
  <c r="K7098" i="8"/>
  <c r="K7099" i="8"/>
  <c r="K7100" i="8"/>
  <c r="K7101" i="8"/>
  <c r="K7102" i="8"/>
  <c r="K7103" i="8"/>
  <c r="K7104" i="8"/>
  <c r="K7105" i="8"/>
  <c r="K7106" i="8"/>
  <c r="K7107" i="8"/>
  <c r="K7108" i="8"/>
  <c r="K7109" i="8"/>
  <c r="K7110" i="8"/>
  <c r="K7111" i="8"/>
  <c r="K7112" i="8"/>
  <c r="K7113" i="8"/>
  <c r="K7114" i="8"/>
  <c r="K7115" i="8"/>
  <c r="K7116" i="8"/>
  <c r="K7117" i="8"/>
  <c r="K7118" i="8"/>
  <c r="K7119" i="8"/>
  <c r="K7120" i="8"/>
  <c r="K7121" i="8"/>
  <c r="K7122" i="8"/>
  <c r="K7123" i="8"/>
  <c r="K7124" i="8"/>
  <c r="K7125" i="8"/>
  <c r="K7126" i="8"/>
  <c r="K7127" i="8"/>
  <c r="K7128" i="8"/>
  <c r="K7129" i="8"/>
  <c r="K7130" i="8"/>
  <c r="K7131" i="8"/>
  <c r="K7132" i="8"/>
  <c r="K7133" i="8"/>
  <c r="K7134" i="8"/>
  <c r="K7135" i="8"/>
  <c r="K7136" i="8"/>
  <c r="K7137" i="8"/>
  <c r="K7138" i="8"/>
  <c r="K7139" i="8"/>
  <c r="K7140" i="8"/>
  <c r="K7141" i="8"/>
  <c r="K7142" i="8"/>
  <c r="K7143" i="8"/>
  <c r="K7144" i="8"/>
  <c r="K7145" i="8"/>
  <c r="K7146" i="8"/>
  <c r="K7147" i="8"/>
  <c r="K7148" i="8"/>
  <c r="K7149" i="8"/>
  <c r="K7150" i="8"/>
  <c r="K7151" i="8"/>
  <c r="K7152" i="8"/>
  <c r="K7153" i="8"/>
  <c r="K7154" i="8"/>
  <c r="K7155" i="8"/>
  <c r="K7156" i="8"/>
  <c r="K7157" i="8"/>
  <c r="K7158" i="8"/>
  <c r="K7159" i="8"/>
  <c r="K7160" i="8"/>
  <c r="K7161" i="8"/>
  <c r="K7162" i="8"/>
  <c r="K7163" i="8"/>
  <c r="K7164" i="8"/>
  <c r="K7165" i="8"/>
  <c r="K7166" i="8"/>
  <c r="K7167" i="8"/>
  <c r="K7168" i="8"/>
  <c r="K7169" i="8"/>
  <c r="K7170" i="8"/>
  <c r="K7171" i="8"/>
  <c r="K7172" i="8"/>
  <c r="K7173" i="8"/>
  <c r="K7174" i="8"/>
  <c r="K7175" i="8"/>
  <c r="K7176" i="8"/>
  <c r="K7177" i="8"/>
  <c r="K7178" i="8"/>
  <c r="K7179" i="8"/>
  <c r="K7180" i="8"/>
  <c r="K7181" i="8"/>
  <c r="K7182" i="8"/>
  <c r="K7183" i="8"/>
  <c r="K7184" i="8"/>
  <c r="K7185" i="8"/>
  <c r="K7186" i="8"/>
  <c r="K7187" i="8"/>
  <c r="K7188" i="8"/>
  <c r="K7189" i="8"/>
  <c r="K7190" i="8"/>
  <c r="K7191" i="8"/>
  <c r="K7192" i="8"/>
  <c r="K7193" i="8"/>
  <c r="K7194" i="8"/>
  <c r="K7195" i="8"/>
  <c r="K7196" i="8"/>
  <c r="K7197" i="8"/>
  <c r="K7198" i="8"/>
  <c r="K7199" i="8"/>
  <c r="K7200" i="8"/>
  <c r="K7201" i="8"/>
  <c r="K7202" i="8"/>
  <c r="K7203" i="8"/>
  <c r="K7204" i="8"/>
  <c r="K7205" i="8"/>
  <c r="K7206" i="8"/>
  <c r="K7207" i="8"/>
  <c r="K7208" i="8"/>
  <c r="K7209" i="8"/>
  <c r="K7210" i="8"/>
  <c r="K7211" i="8"/>
  <c r="K7212" i="8"/>
  <c r="K7213" i="8"/>
  <c r="K7214" i="8"/>
  <c r="K7215" i="8"/>
  <c r="K7216" i="8"/>
  <c r="K7217" i="8"/>
  <c r="K7218" i="8"/>
  <c r="K7219" i="8"/>
  <c r="K7220" i="8"/>
  <c r="K7221" i="8"/>
  <c r="K7222" i="8"/>
  <c r="K7223" i="8"/>
  <c r="K7224" i="8"/>
  <c r="K7225" i="8"/>
  <c r="K7226" i="8"/>
  <c r="K7227" i="8"/>
  <c r="K7228" i="8"/>
  <c r="K7229" i="8"/>
  <c r="K7230" i="8"/>
  <c r="K7231" i="8"/>
  <c r="K7232" i="8"/>
  <c r="K7233" i="8"/>
  <c r="K7234" i="8"/>
  <c r="K7235" i="8"/>
  <c r="K7236" i="8"/>
  <c r="K7237" i="8"/>
  <c r="K7238" i="8"/>
  <c r="K7239" i="8"/>
  <c r="K7240" i="8"/>
  <c r="K7241" i="8"/>
  <c r="K7242" i="8"/>
  <c r="K7243" i="8"/>
  <c r="K7244" i="8"/>
  <c r="K7245" i="8"/>
  <c r="K7246" i="8"/>
  <c r="K7247" i="8"/>
  <c r="K7248" i="8"/>
  <c r="K7249" i="8"/>
  <c r="K7250" i="8"/>
  <c r="K7251" i="8"/>
  <c r="K7252" i="8"/>
  <c r="K7253" i="8"/>
  <c r="K7254" i="8"/>
  <c r="K7255" i="8"/>
  <c r="K7256" i="8"/>
  <c r="K7257" i="8"/>
  <c r="K7258" i="8"/>
  <c r="K7259" i="8"/>
  <c r="K7260" i="8"/>
  <c r="K7261" i="8"/>
  <c r="K7262" i="8"/>
  <c r="K7263" i="8"/>
  <c r="K7264" i="8"/>
  <c r="K7265" i="8"/>
  <c r="K7266" i="8"/>
  <c r="K7267" i="8"/>
  <c r="K7268" i="8"/>
  <c r="K7269" i="8"/>
  <c r="K7270" i="8"/>
  <c r="K7271" i="8"/>
  <c r="K7272" i="8"/>
  <c r="K7273" i="8"/>
  <c r="K7274" i="8"/>
  <c r="K7275" i="8"/>
  <c r="K7276" i="8"/>
  <c r="K7277" i="8"/>
  <c r="K7278" i="8"/>
  <c r="K7279" i="8"/>
  <c r="K7280" i="8"/>
  <c r="K7281" i="8"/>
  <c r="K7282" i="8"/>
  <c r="K7283" i="8"/>
  <c r="K7284" i="8"/>
  <c r="K7285" i="8"/>
  <c r="K7286" i="8"/>
  <c r="K7287" i="8"/>
  <c r="K7288" i="8"/>
  <c r="K7289" i="8"/>
  <c r="K7290" i="8"/>
  <c r="K7291" i="8"/>
  <c r="K7292" i="8"/>
  <c r="K7293" i="8"/>
  <c r="K7294" i="8"/>
  <c r="K7295" i="8"/>
  <c r="K7296" i="8"/>
  <c r="K7297" i="8"/>
  <c r="K7298" i="8"/>
  <c r="K7299" i="8"/>
  <c r="K7300" i="8"/>
  <c r="K7301" i="8"/>
  <c r="K7302" i="8"/>
  <c r="K7303" i="8"/>
  <c r="K7304" i="8"/>
  <c r="K7305" i="8"/>
  <c r="K7306" i="8"/>
  <c r="K7307" i="8"/>
  <c r="K7308" i="8"/>
  <c r="K7309" i="8"/>
  <c r="K7310" i="8"/>
  <c r="K7311" i="8"/>
  <c r="K7312" i="8"/>
  <c r="K7313" i="8"/>
  <c r="K7314" i="8"/>
  <c r="K7315" i="8"/>
  <c r="K7316" i="8"/>
  <c r="K7317" i="8"/>
  <c r="K7318" i="8"/>
  <c r="K7319" i="8"/>
  <c r="K7320" i="8"/>
  <c r="K7321" i="8"/>
  <c r="K7322" i="8"/>
  <c r="K7323" i="8"/>
  <c r="K7324" i="8"/>
  <c r="K7325" i="8"/>
  <c r="K7326" i="8"/>
  <c r="K7327" i="8"/>
  <c r="K7328" i="8"/>
  <c r="K7329" i="8"/>
  <c r="K7330" i="8"/>
  <c r="K7331" i="8"/>
  <c r="K7332" i="8"/>
  <c r="K7333" i="8"/>
  <c r="K7334" i="8"/>
  <c r="K7335" i="8"/>
  <c r="K7336" i="8"/>
  <c r="K7337" i="8"/>
  <c r="K7338" i="8"/>
  <c r="K7339" i="8"/>
  <c r="K7340" i="8"/>
  <c r="K7341" i="8"/>
  <c r="K7342" i="8"/>
  <c r="K7343" i="8"/>
  <c r="K7344" i="8"/>
  <c r="K7345" i="8"/>
  <c r="K7346" i="8"/>
  <c r="K7347" i="8"/>
  <c r="K7348" i="8"/>
  <c r="K7349" i="8"/>
  <c r="K7350" i="8"/>
  <c r="K7351" i="8"/>
  <c r="K7352" i="8"/>
  <c r="K7353" i="8"/>
  <c r="K7354" i="8"/>
  <c r="K7355" i="8"/>
  <c r="K7356" i="8"/>
  <c r="K7357" i="8"/>
  <c r="K7358" i="8"/>
  <c r="K7359" i="8"/>
  <c r="K7360" i="8"/>
  <c r="K7361" i="8"/>
  <c r="K7362" i="8"/>
  <c r="K7363" i="8"/>
  <c r="K7364" i="8"/>
  <c r="K7365" i="8"/>
  <c r="K7366" i="8"/>
  <c r="K7367" i="8"/>
  <c r="K7368" i="8"/>
  <c r="K7369" i="8"/>
  <c r="K7370" i="8"/>
  <c r="K7371" i="8"/>
  <c r="K7372" i="8"/>
  <c r="K7373" i="8"/>
  <c r="K7374" i="8"/>
  <c r="K7375" i="8"/>
  <c r="K7376" i="8"/>
  <c r="K7377" i="8"/>
  <c r="K7378" i="8"/>
  <c r="K7379" i="8"/>
  <c r="K7380" i="8"/>
  <c r="K7381" i="8"/>
  <c r="K7382" i="8"/>
  <c r="K7383" i="8"/>
  <c r="K7384" i="8"/>
  <c r="K7385" i="8"/>
  <c r="K7386" i="8"/>
  <c r="K7387" i="8"/>
  <c r="K7388" i="8"/>
  <c r="K7389" i="8"/>
  <c r="K7390" i="8"/>
  <c r="K7391" i="8"/>
  <c r="K7392" i="8"/>
  <c r="K7393" i="8"/>
  <c r="K7394" i="8"/>
  <c r="K7395" i="8"/>
  <c r="K7396" i="8"/>
  <c r="K7397" i="8"/>
  <c r="K7398" i="8"/>
  <c r="K7399" i="8"/>
  <c r="K7400" i="8"/>
  <c r="K7401" i="8"/>
  <c r="K7402" i="8"/>
  <c r="K7403" i="8"/>
  <c r="K7404" i="8"/>
  <c r="K7405" i="8"/>
  <c r="K7406" i="8"/>
  <c r="K7407" i="8"/>
  <c r="K7408" i="8"/>
  <c r="K7409" i="8"/>
  <c r="K7410" i="8"/>
  <c r="K7411" i="8"/>
  <c r="K7412" i="8"/>
  <c r="K7413" i="8"/>
  <c r="K7414" i="8"/>
  <c r="K7415" i="8"/>
  <c r="K7416" i="8"/>
  <c r="K7417" i="8"/>
  <c r="K7418" i="8"/>
  <c r="K7419" i="8"/>
  <c r="K7420" i="8"/>
  <c r="K7421" i="8"/>
  <c r="K7422" i="8"/>
  <c r="K7423" i="8"/>
  <c r="K7424" i="8"/>
  <c r="K7425" i="8"/>
  <c r="K7426" i="8"/>
  <c r="K7427" i="8"/>
  <c r="K7428" i="8"/>
  <c r="K7429" i="8"/>
  <c r="K7430" i="8"/>
  <c r="K7431" i="8"/>
  <c r="K7432" i="8"/>
  <c r="K7433" i="8"/>
  <c r="K7434" i="8"/>
  <c r="K7435" i="8"/>
  <c r="K7436" i="8"/>
  <c r="K7437" i="8"/>
  <c r="K7438" i="8"/>
  <c r="K7439" i="8"/>
  <c r="K7440" i="8"/>
  <c r="K7441" i="8"/>
  <c r="K7442" i="8"/>
  <c r="K7443" i="8"/>
  <c r="K7444" i="8"/>
  <c r="K7445" i="8"/>
  <c r="K7446" i="8"/>
  <c r="K7447" i="8"/>
  <c r="K7448" i="8"/>
  <c r="K7449" i="8"/>
  <c r="K7450" i="8"/>
  <c r="K7451" i="8"/>
  <c r="K7452" i="8"/>
  <c r="K7453" i="8"/>
  <c r="K7454" i="8"/>
  <c r="K7455" i="8"/>
  <c r="K7456" i="8"/>
  <c r="K7457" i="8"/>
  <c r="K7458" i="8"/>
  <c r="K7459" i="8"/>
  <c r="K7460" i="8"/>
  <c r="K7461" i="8"/>
  <c r="K7462" i="8"/>
  <c r="K7463" i="8"/>
  <c r="K7464" i="8"/>
  <c r="K7465" i="8"/>
  <c r="K7466" i="8"/>
  <c r="K7467" i="8"/>
  <c r="K7468" i="8"/>
  <c r="K7469" i="8"/>
  <c r="K7470" i="8"/>
  <c r="K7471" i="8"/>
  <c r="K7472" i="8"/>
  <c r="K7473" i="8"/>
  <c r="K7474" i="8"/>
  <c r="K7475" i="8"/>
  <c r="K7476" i="8"/>
  <c r="K7477" i="8"/>
  <c r="K7478" i="8"/>
  <c r="K7479" i="8"/>
  <c r="K7480" i="8"/>
  <c r="K7481" i="8"/>
  <c r="K7482" i="8"/>
  <c r="K7483" i="8"/>
  <c r="K7484" i="8"/>
  <c r="K7485" i="8"/>
  <c r="K7486" i="8"/>
  <c r="K7487" i="8"/>
  <c r="K7488" i="8"/>
  <c r="K7489" i="8"/>
  <c r="K7490" i="8"/>
  <c r="K7491" i="8"/>
  <c r="K7492" i="8"/>
  <c r="K7493" i="8"/>
  <c r="K7494" i="8"/>
  <c r="K7495" i="8"/>
  <c r="K7496" i="8"/>
  <c r="K7497" i="8"/>
  <c r="K7498" i="8"/>
  <c r="K7499" i="8"/>
  <c r="K7500" i="8"/>
  <c r="K7501" i="8"/>
  <c r="K7502" i="8"/>
  <c r="K7503" i="8"/>
  <c r="K7504" i="8"/>
  <c r="K7505" i="8"/>
  <c r="K7506" i="8"/>
  <c r="K7507" i="8"/>
  <c r="K7508" i="8"/>
  <c r="K7509" i="8"/>
  <c r="K7510" i="8"/>
  <c r="K7511" i="8"/>
  <c r="K7512" i="8"/>
  <c r="K7513" i="8"/>
  <c r="K7514" i="8"/>
  <c r="K7515" i="8"/>
  <c r="K7516" i="8"/>
  <c r="K7517" i="8"/>
  <c r="K7518" i="8"/>
  <c r="K7519" i="8"/>
  <c r="K7520" i="8"/>
  <c r="K7521" i="8"/>
  <c r="K7522" i="8"/>
  <c r="K7523" i="8"/>
  <c r="K7524" i="8"/>
  <c r="K7525" i="8"/>
  <c r="K7526" i="8"/>
  <c r="K7527" i="8"/>
  <c r="K7528" i="8"/>
  <c r="K7529" i="8"/>
  <c r="K7530" i="8"/>
  <c r="K7531" i="8"/>
  <c r="K7532" i="8"/>
  <c r="K7533" i="8"/>
  <c r="K7534" i="8"/>
  <c r="K7535" i="8"/>
  <c r="K7536" i="8"/>
  <c r="K7537" i="8"/>
  <c r="K7538" i="8"/>
  <c r="K7539" i="8"/>
  <c r="K7540" i="8"/>
  <c r="K7541" i="8"/>
  <c r="K7542" i="8"/>
  <c r="K7543" i="8"/>
  <c r="K7544" i="8"/>
  <c r="K7545" i="8"/>
  <c r="K7546" i="8"/>
  <c r="K7547" i="8"/>
  <c r="K7548" i="8"/>
  <c r="K7549" i="8"/>
  <c r="K7550" i="8"/>
  <c r="K7551" i="8"/>
  <c r="K7552" i="8"/>
  <c r="K7553" i="8"/>
  <c r="K7554" i="8"/>
  <c r="K7555" i="8"/>
  <c r="K7556" i="8"/>
  <c r="K7557" i="8"/>
  <c r="K7558" i="8"/>
  <c r="K7559" i="8"/>
  <c r="K7560" i="8"/>
  <c r="K7561" i="8"/>
  <c r="K7562" i="8"/>
  <c r="K7563" i="8"/>
  <c r="K7564" i="8"/>
  <c r="K7565" i="8"/>
  <c r="K7566" i="8"/>
  <c r="K7567" i="8"/>
  <c r="K7568" i="8"/>
  <c r="K7569" i="8"/>
  <c r="K7570" i="8"/>
  <c r="K7571" i="8"/>
  <c r="K7572" i="8"/>
  <c r="K7573" i="8"/>
  <c r="K7574" i="8"/>
  <c r="K7575" i="8"/>
  <c r="K7576" i="8"/>
  <c r="K7577" i="8"/>
  <c r="K7578" i="8"/>
  <c r="K7579" i="8"/>
  <c r="K7580" i="8"/>
  <c r="K7581" i="8"/>
  <c r="K7582" i="8"/>
  <c r="K7583" i="8"/>
  <c r="K7584" i="8"/>
  <c r="K7585" i="8"/>
  <c r="K7586" i="8"/>
  <c r="K7587" i="8"/>
  <c r="K7588" i="8"/>
  <c r="K7589" i="8"/>
  <c r="K7590" i="8"/>
  <c r="K7591" i="8"/>
  <c r="K7592" i="8"/>
  <c r="K7593" i="8"/>
  <c r="K7594" i="8"/>
  <c r="K7595" i="8"/>
  <c r="K7596" i="8"/>
  <c r="K7597" i="8"/>
  <c r="K7598" i="8"/>
  <c r="K7599" i="8"/>
  <c r="K7600" i="8"/>
  <c r="K7601" i="8"/>
  <c r="K7602" i="8"/>
  <c r="K7603" i="8"/>
  <c r="K7604" i="8"/>
  <c r="K7605" i="8"/>
  <c r="K7606" i="8"/>
  <c r="K7607" i="8"/>
  <c r="K7608" i="8"/>
  <c r="K7609" i="8"/>
  <c r="K7610" i="8"/>
  <c r="K7611" i="8"/>
  <c r="K7612" i="8"/>
  <c r="K7613" i="8"/>
  <c r="K7614" i="8"/>
  <c r="K7615" i="8"/>
  <c r="K7616" i="8"/>
  <c r="K7617" i="8"/>
  <c r="K7618" i="8"/>
  <c r="K7619" i="8"/>
  <c r="K7620" i="8"/>
  <c r="K7621" i="8"/>
  <c r="K7622" i="8"/>
  <c r="K7623" i="8"/>
  <c r="K7624" i="8"/>
  <c r="K7625" i="8"/>
  <c r="K7626" i="8"/>
  <c r="K7627" i="8"/>
  <c r="K7628" i="8"/>
  <c r="K7629" i="8"/>
  <c r="K7630" i="8"/>
  <c r="K7631" i="8"/>
  <c r="K7632" i="8"/>
  <c r="K7633" i="8"/>
  <c r="K7634" i="8"/>
  <c r="K7635" i="8"/>
  <c r="K7636" i="8"/>
  <c r="K7637" i="8"/>
  <c r="K7638" i="8"/>
  <c r="K7639" i="8"/>
  <c r="K7640" i="8"/>
  <c r="K7641" i="8"/>
  <c r="K7642" i="8"/>
  <c r="K7643" i="8"/>
  <c r="K7644" i="8"/>
  <c r="K7645" i="8"/>
  <c r="K7646" i="8"/>
  <c r="K7647" i="8"/>
  <c r="K7648" i="8"/>
  <c r="K7649" i="8"/>
  <c r="K7650" i="8"/>
  <c r="K7651" i="8"/>
  <c r="K7652" i="8"/>
  <c r="K7653" i="8"/>
  <c r="K7654" i="8"/>
  <c r="K7655" i="8"/>
  <c r="K7656" i="8"/>
  <c r="K7657" i="8"/>
  <c r="K7658" i="8"/>
  <c r="K7659" i="8"/>
  <c r="K7660" i="8"/>
  <c r="K7661" i="8"/>
  <c r="K7662" i="8"/>
  <c r="K7663" i="8"/>
  <c r="K7664" i="8"/>
  <c r="K7665" i="8"/>
  <c r="K7666" i="8"/>
  <c r="K7667" i="8"/>
  <c r="K7668" i="8"/>
  <c r="K7669" i="8"/>
  <c r="K7670" i="8"/>
  <c r="K7671" i="8"/>
  <c r="K7672" i="8"/>
  <c r="K7673" i="8"/>
  <c r="K7674" i="8"/>
  <c r="K7675" i="8"/>
  <c r="K7676" i="8"/>
  <c r="K7677" i="8"/>
  <c r="K7678" i="8"/>
  <c r="K7679" i="8"/>
  <c r="K7680" i="8"/>
  <c r="K7681" i="8"/>
  <c r="K7682" i="8"/>
  <c r="K7683" i="8"/>
  <c r="K7684" i="8"/>
  <c r="K7685" i="8"/>
  <c r="K7686" i="8"/>
  <c r="K7687" i="8"/>
  <c r="K7688" i="8"/>
  <c r="K7689" i="8"/>
  <c r="K7690" i="8"/>
  <c r="K7691" i="8"/>
  <c r="K7692" i="8"/>
  <c r="K7693" i="8"/>
  <c r="K7694" i="8"/>
  <c r="K7695" i="8"/>
  <c r="K7696" i="8"/>
  <c r="K7697" i="8"/>
  <c r="K7698" i="8"/>
  <c r="K7699" i="8"/>
  <c r="K7700" i="8"/>
  <c r="K7701" i="8"/>
  <c r="K7702" i="8"/>
  <c r="K7703" i="8"/>
  <c r="K7704" i="8"/>
  <c r="K7705" i="8"/>
  <c r="K7706" i="8"/>
  <c r="K7707" i="8"/>
  <c r="K7708" i="8"/>
  <c r="K7709" i="8"/>
  <c r="K7710" i="8"/>
  <c r="K7711" i="8"/>
  <c r="K7712" i="8"/>
  <c r="K7713" i="8"/>
  <c r="K7714" i="8"/>
  <c r="K7715" i="8"/>
  <c r="K7716" i="8"/>
  <c r="K7717" i="8"/>
  <c r="K7718" i="8"/>
  <c r="K7719" i="8"/>
  <c r="K7720" i="8"/>
  <c r="K7721" i="8"/>
  <c r="K7722" i="8"/>
  <c r="K7723" i="8"/>
  <c r="K7724" i="8"/>
  <c r="K7725" i="8"/>
  <c r="K7726" i="8"/>
  <c r="K7727" i="8"/>
  <c r="K7728" i="8"/>
  <c r="K7729" i="8"/>
  <c r="K7730" i="8"/>
  <c r="K7731" i="8"/>
  <c r="K7732" i="8"/>
  <c r="K7733" i="8"/>
  <c r="K7734" i="8"/>
  <c r="K7735" i="8"/>
  <c r="K7736" i="8"/>
  <c r="K7737" i="8"/>
  <c r="K7738" i="8"/>
  <c r="K7739" i="8"/>
  <c r="K7740" i="8"/>
  <c r="K7741" i="8"/>
  <c r="K7742" i="8"/>
  <c r="K7743" i="8"/>
  <c r="K7744" i="8"/>
  <c r="K7745" i="8"/>
  <c r="K7746" i="8"/>
  <c r="K7747" i="8"/>
  <c r="K7748" i="8"/>
  <c r="K7749" i="8"/>
  <c r="K7750" i="8"/>
  <c r="K7751" i="8"/>
  <c r="K7752" i="8"/>
  <c r="K7753" i="8"/>
  <c r="K7754" i="8"/>
  <c r="K7755" i="8"/>
  <c r="K7756" i="8"/>
  <c r="K7757" i="8"/>
  <c r="K7758" i="8"/>
  <c r="K7759" i="8"/>
  <c r="K7760" i="8"/>
  <c r="K7761" i="8"/>
  <c r="K7762" i="8"/>
  <c r="K7763" i="8"/>
  <c r="K7764" i="8"/>
  <c r="K7765" i="8"/>
  <c r="K7766" i="8"/>
  <c r="K7767" i="8"/>
  <c r="K7768" i="8"/>
  <c r="K7769" i="8"/>
  <c r="K7770" i="8"/>
  <c r="K7771" i="8"/>
  <c r="K7772" i="8"/>
  <c r="K7773" i="8"/>
  <c r="K7774" i="8"/>
  <c r="K7775" i="8"/>
  <c r="K7776" i="8"/>
  <c r="K7777" i="8"/>
  <c r="K7778" i="8"/>
  <c r="K7779" i="8"/>
  <c r="K7780" i="8"/>
  <c r="K7781" i="8"/>
  <c r="K7782" i="8"/>
  <c r="K7783" i="8"/>
  <c r="K7784" i="8"/>
  <c r="K7785" i="8"/>
  <c r="K7786" i="8"/>
  <c r="K7787" i="8"/>
  <c r="K7788" i="8"/>
  <c r="K7789" i="8"/>
  <c r="K7790" i="8"/>
  <c r="K7791" i="8"/>
  <c r="K7792" i="8"/>
  <c r="K7793" i="8"/>
  <c r="K7794" i="8"/>
  <c r="K7795" i="8"/>
  <c r="K7796" i="8"/>
  <c r="K7797" i="8"/>
  <c r="K7798" i="8"/>
  <c r="K7799" i="8"/>
  <c r="K7800" i="8"/>
  <c r="K7801" i="8"/>
  <c r="K7802" i="8"/>
  <c r="K7803" i="8"/>
  <c r="K7804" i="8"/>
  <c r="K7805" i="8"/>
  <c r="K7806" i="8"/>
  <c r="K7807" i="8"/>
  <c r="K7808" i="8"/>
  <c r="K7809" i="8"/>
  <c r="K7810" i="8"/>
  <c r="K7811" i="8"/>
  <c r="K7812" i="8"/>
  <c r="K7813" i="8"/>
  <c r="K7814" i="8"/>
  <c r="K7815" i="8"/>
  <c r="K7816" i="8"/>
  <c r="K7817" i="8"/>
  <c r="K7818" i="8"/>
  <c r="K7819" i="8"/>
  <c r="K7820" i="8"/>
  <c r="K7821" i="8"/>
  <c r="K7822" i="8"/>
  <c r="K7823" i="8"/>
  <c r="K7824" i="8"/>
  <c r="K7825" i="8"/>
  <c r="K7826" i="8"/>
  <c r="K7827" i="8"/>
  <c r="K7828" i="8"/>
  <c r="K7829" i="8"/>
  <c r="K7830" i="8"/>
  <c r="K7831" i="8"/>
  <c r="K7832" i="8"/>
  <c r="K7833" i="8"/>
  <c r="K7834" i="8"/>
  <c r="K7835" i="8"/>
  <c r="K7836" i="8"/>
  <c r="K7837" i="8"/>
  <c r="K7838" i="8"/>
  <c r="K7839" i="8"/>
  <c r="K7840" i="8"/>
  <c r="K7841" i="8"/>
  <c r="K7842" i="8"/>
  <c r="K7843" i="8"/>
  <c r="K7844" i="8"/>
  <c r="K7845" i="8"/>
  <c r="K7846" i="8"/>
  <c r="K7847" i="8"/>
  <c r="K7848" i="8"/>
  <c r="K7849" i="8"/>
  <c r="K7850" i="8"/>
  <c r="K7851" i="8"/>
  <c r="K7852" i="8"/>
  <c r="K7853" i="8"/>
  <c r="K7854" i="8"/>
  <c r="K7855" i="8"/>
  <c r="K7856" i="8"/>
  <c r="K7857" i="8"/>
  <c r="K7858" i="8"/>
  <c r="K7859" i="8"/>
  <c r="K7860" i="8"/>
  <c r="K7861" i="8"/>
  <c r="K7862" i="8"/>
  <c r="K7863" i="8"/>
  <c r="K7864" i="8"/>
  <c r="K7865" i="8"/>
  <c r="K7866" i="8"/>
  <c r="K7867" i="8"/>
  <c r="K7868" i="8"/>
  <c r="K7869" i="8"/>
  <c r="K7870" i="8"/>
  <c r="K7871" i="8"/>
  <c r="K7872" i="8"/>
  <c r="K7873" i="8"/>
  <c r="K7874" i="8"/>
  <c r="K7875" i="8"/>
  <c r="K7876" i="8"/>
  <c r="K7877" i="8"/>
  <c r="K7878" i="8"/>
  <c r="K7879" i="8"/>
  <c r="K7880" i="8"/>
  <c r="K7881" i="8"/>
  <c r="K7882" i="8"/>
  <c r="K7883" i="8"/>
  <c r="K7884" i="8"/>
  <c r="K7885" i="8"/>
  <c r="K7886" i="8"/>
  <c r="K7887" i="8"/>
  <c r="K7888" i="8"/>
  <c r="K7889" i="8"/>
  <c r="K7890" i="8"/>
  <c r="K7891" i="8"/>
  <c r="K7892" i="8"/>
  <c r="K7893" i="8"/>
  <c r="K7894" i="8"/>
  <c r="K7895" i="8"/>
  <c r="K7896" i="8"/>
  <c r="K7897" i="8"/>
  <c r="K7898" i="8"/>
  <c r="K7899" i="8"/>
  <c r="K7900" i="8"/>
  <c r="K7901" i="8"/>
  <c r="K7902" i="8"/>
  <c r="K7903" i="8"/>
  <c r="K7904" i="8"/>
  <c r="K7905" i="8"/>
  <c r="K7906" i="8"/>
  <c r="K7907" i="8"/>
  <c r="K7908" i="8"/>
  <c r="K7909" i="8"/>
  <c r="K7910" i="8"/>
  <c r="K7911" i="8"/>
  <c r="K7912" i="8"/>
  <c r="K7913" i="8"/>
  <c r="K7914" i="8"/>
  <c r="K7915" i="8"/>
  <c r="K7916" i="8"/>
  <c r="K7917" i="8"/>
  <c r="K7918" i="8"/>
  <c r="K7919" i="8"/>
  <c r="K7920" i="8"/>
  <c r="K7921" i="8"/>
  <c r="K7922" i="8"/>
  <c r="K7923" i="8"/>
  <c r="K7924" i="8"/>
  <c r="K7925" i="8"/>
  <c r="K7926" i="8"/>
  <c r="K7927" i="8"/>
  <c r="K7928" i="8"/>
  <c r="K7929" i="8"/>
  <c r="K7930" i="8"/>
  <c r="K7931" i="8"/>
  <c r="K7932" i="8"/>
  <c r="K7933" i="8"/>
  <c r="K7934" i="8"/>
  <c r="K7935" i="8"/>
  <c r="K7936" i="8"/>
  <c r="K7937" i="8"/>
  <c r="K7938" i="8"/>
  <c r="K7939" i="8"/>
  <c r="K7940" i="8"/>
  <c r="K7941" i="8"/>
  <c r="K7942" i="8"/>
  <c r="K7943" i="8"/>
  <c r="K7944" i="8"/>
  <c r="K7945" i="8"/>
  <c r="K7946" i="8"/>
  <c r="K7947" i="8"/>
  <c r="K7948" i="8"/>
  <c r="K7949" i="8"/>
  <c r="K7950" i="8"/>
  <c r="K7951" i="8"/>
  <c r="K7952" i="8"/>
  <c r="K7953" i="8"/>
  <c r="K7954" i="8"/>
  <c r="K7955" i="8"/>
  <c r="K7956" i="8"/>
  <c r="K7957" i="8"/>
  <c r="K7958" i="8"/>
  <c r="K7959" i="8"/>
  <c r="K7960" i="8"/>
  <c r="K7961" i="8"/>
  <c r="K7962" i="8"/>
  <c r="K7963" i="8"/>
  <c r="K7964" i="8"/>
  <c r="K7965" i="8"/>
  <c r="K7966" i="8"/>
  <c r="K7967" i="8"/>
  <c r="K7968" i="8"/>
  <c r="K7969" i="8"/>
  <c r="K7970" i="8"/>
  <c r="K7971" i="8"/>
  <c r="K7972" i="8"/>
  <c r="K7973" i="8"/>
  <c r="K7974" i="8"/>
  <c r="K7975" i="8"/>
  <c r="K7976" i="8"/>
  <c r="K7977" i="8"/>
  <c r="K7978" i="8"/>
  <c r="K7979" i="8"/>
  <c r="K7980" i="8"/>
  <c r="K7981" i="8"/>
  <c r="K7982" i="8"/>
  <c r="K7983" i="8"/>
  <c r="K7984" i="8"/>
  <c r="K7985" i="8"/>
  <c r="K7986" i="8"/>
  <c r="K7987" i="8"/>
  <c r="K7988" i="8"/>
  <c r="K7989" i="8"/>
  <c r="K7990" i="8"/>
  <c r="K7991" i="8"/>
  <c r="K7992" i="8"/>
  <c r="K7993" i="8"/>
  <c r="K7994" i="8"/>
  <c r="K7995" i="8"/>
  <c r="K7996" i="8"/>
  <c r="K7997" i="8"/>
  <c r="K7998" i="8"/>
  <c r="K7999" i="8"/>
  <c r="K8000" i="8"/>
  <c r="K8001" i="8"/>
  <c r="K8002" i="8"/>
  <c r="K8003" i="8"/>
  <c r="K8004" i="8"/>
  <c r="K8005" i="8"/>
  <c r="K8006" i="8"/>
  <c r="K8007" i="8"/>
  <c r="K8008" i="8"/>
  <c r="K8009" i="8"/>
  <c r="K8010" i="8"/>
  <c r="K8011" i="8"/>
  <c r="K8012" i="8"/>
  <c r="K8013" i="8"/>
  <c r="K8014" i="8"/>
  <c r="K8015" i="8"/>
  <c r="K8016" i="8"/>
  <c r="K8017" i="8"/>
  <c r="K8018" i="8"/>
  <c r="K8019" i="8"/>
  <c r="K8020" i="8"/>
  <c r="K8021" i="8"/>
  <c r="K8022" i="8"/>
  <c r="K8023" i="8"/>
  <c r="K8024" i="8"/>
  <c r="K8025" i="8"/>
  <c r="K8026" i="8"/>
  <c r="K8027" i="8"/>
  <c r="K8028" i="8"/>
  <c r="K8029" i="8"/>
  <c r="K8030" i="8"/>
  <c r="K8031" i="8"/>
  <c r="K8032" i="8"/>
  <c r="K8033" i="8"/>
  <c r="K8034" i="8"/>
  <c r="K8035" i="8"/>
  <c r="K8036" i="8"/>
  <c r="K8037" i="8"/>
  <c r="K8038" i="8"/>
  <c r="K8039" i="8"/>
  <c r="K8040" i="8"/>
  <c r="K8041" i="8"/>
  <c r="K8042" i="8"/>
  <c r="K8043" i="8"/>
  <c r="K8044" i="8"/>
  <c r="K8045" i="8"/>
  <c r="K8046" i="8"/>
  <c r="K8047" i="8"/>
  <c r="K8048" i="8"/>
  <c r="K8049" i="8"/>
  <c r="K8050" i="8"/>
  <c r="K8051" i="8"/>
  <c r="K8052" i="8"/>
  <c r="K8053" i="8"/>
  <c r="K8054" i="8"/>
  <c r="K8055" i="8"/>
  <c r="K8056" i="8"/>
  <c r="K8057" i="8"/>
  <c r="K8058" i="8"/>
  <c r="K8059" i="8"/>
  <c r="K8060" i="8"/>
  <c r="K8061" i="8"/>
  <c r="K8062" i="8"/>
  <c r="K8063" i="8"/>
  <c r="K8064" i="8"/>
  <c r="K8065" i="8"/>
  <c r="K8066" i="8"/>
  <c r="K8067" i="8"/>
  <c r="K8068" i="8"/>
  <c r="K8069" i="8"/>
  <c r="K8070" i="8"/>
  <c r="K8071" i="8"/>
  <c r="K8072" i="8"/>
  <c r="K8073" i="8"/>
  <c r="K8074" i="8"/>
  <c r="K8075" i="8"/>
  <c r="K8076" i="8"/>
  <c r="K8077" i="8"/>
  <c r="K8078" i="8"/>
  <c r="K8079" i="8"/>
  <c r="K8080" i="8"/>
  <c r="K8081" i="8"/>
  <c r="K8082" i="8"/>
  <c r="K8083" i="8"/>
  <c r="K8084" i="8"/>
  <c r="K8085" i="8"/>
  <c r="K8086" i="8"/>
  <c r="K8087" i="8"/>
  <c r="K8088" i="8"/>
  <c r="K8089" i="8"/>
  <c r="K8090" i="8"/>
  <c r="K8091" i="8"/>
  <c r="K8092" i="8"/>
  <c r="K8093" i="8"/>
  <c r="K8094" i="8"/>
  <c r="K8095" i="8"/>
  <c r="K8096" i="8"/>
  <c r="K8097" i="8"/>
  <c r="K8098" i="8"/>
  <c r="K8099" i="8"/>
  <c r="K8100" i="8"/>
  <c r="K8101" i="8"/>
  <c r="K8102" i="8"/>
  <c r="K8103" i="8"/>
  <c r="K8104" i="8"/>
  <c r="K8105" i="8"/>
  <c r="K8106" i="8"/>
  <c r="K8107" i="8"/>
  <c r="K8108" i="8"/>
  <c r="K8109" i="8"/>
  <c r="K8110" i="8"/>
  <c r="K8111" i="8"/>
  <c r="K8112" i="8"/>
  <c r="K8113" i="8"/>
  <c r="K8114" i="8"/>
  <c r="K8115" i="8"/>
  <c r="K8116" i="8"/>
  <c r="K8117" i="8"/>
  <c r="K8118" i="8"/>
  <c r="K8119" i="8"/>
  <c r="K8120" i="8"/>
  <c r="K8121" i="8"/>
  <c r="K8122" i="8"/>
  <c r="K8123" i="8"/>
  <c r="K8124" i="8"/>
  <c r="K8125" i="8"/>
  <c r="K8126" i="8"/>
  <c r="K8127" i="8"/>
  <c r="K8128" i="8"/>
  <c r="K8129" i="8"/>
  <c r="K8130" i="8"/>
  <c r="K8131" i="8"/>
  <c r="K8132" i="8"/>
  <c r="K8133" i="8"/>
  <c r="K8134" i="8"/>
  <c r="K8135" i="8"/>
  <c r="K8136" i="8"/>
  <c r="K8137" i="8"/>
  <c r="K8138" i="8"/>
  <c r="K8139" i="8"/>
  <c r="K8140" i="8"/>
  <c r="K8141" i="8"/>
  <c r="K8142" i="8"/>
  <c r="K8143" i="8"/>
  <c r="K8144" i="8"/>
  <c r="K8145" i="8"/>
  <c r="K8146" i="8"/>
  <c r="K8147" i="8"/>
  <c r="K8148" i="8"/>
  <c r="K8149" i="8"/>
  <c r="K8150" i="8"/>
  <c r="K8151" i="8"/>
  <c r="K8152" i="8"/>
  <c r="K8153" i="8"/>
  <c r="K8154" i="8"/>
  <c r="K8155" i="8"/>
  <c r="K8156" i="8"/>
  <c r="K8157" i="8"/>
  <c r="K8158" i="8"/>
  <c r="K8159" i="8"/>
  <c r="K8160" i="8"/>
  <c r="K8161" i="8"/>
  <c r="K8162" i="8"/>
  <c r="K8163" i="8"/>
  <c r="K8164" i="8"/>
  <c r="K8165" i="8"/>
  <c r="K8166" i="8"/>
  <c r="K8167" i="8"/>
  <c r="K8168" i="8"/>
  <c r="K8169" i="8"/>
  <c r="K8170" i="8"/>
  <c r="K8171" i="8"/>
  <c r="K8172" i="8"/>
  <c r="K8173" i="8"/>
  <c r="K8174" i="8"/>
  <c r="K8175" i="8"/>
  <c r="K8176" i="8"/>
  <c r="K8177" i="8"/>
  <c r="K8178" i="8"/>
  <c r="K8179" i="8"/>
  <c r="K8180" i="8"/>
  <c r="K8181" i="8"/>
  <c r="K8182" i="8"/>
  <c r="K8183" i="8"/>
  <c r="K8184" i="8"/>
  <c r="K8185" i="8"/>
  <c r="K8186" i="8"/>
  <c r="K8187" i="8"/>
  <c r="K8188" i="8"/>
  <c r="K8189" i="8"/>
  <c r="K8190" i="8"/>
  <c r="K8191" i="8"/>
  <c r="K8192" i="8"/>
  <c r="K8193" i="8"/>
  <c r="K8194" i="8"/>
  <c r="K8195" i="8"/>
  <c r="K8196" i="8"/>
  <c r="K8197" i="8"/>
  <c r="K8198" i="8"/>
  <c r="K8199" i="8"/>
  <c r="K8200" i="8"/>
  <c r="K8201" i="8"/>
  <c r="K8202" i="8"/>
  <c r="K8203" i="8"/>
  <c r="K8204" i="8"/>
  <c r="K8205" i="8"/>
  <c r="K8206" i="8"/>
  <c r="K8207" i="8"/>
  <c r="K8208" i="8"/>
  <c r="K8209" i="8"/>
  <c r="K8210" i="8"/>
  <c r="K8211" i="8"/>
  <c r="K8212" i="8"/>
  <c r="K8213" i="8"/>
  <c r="K8214" i="8"/>
  <c r="K8215" i="8"/>
  <c r="K8216" i="8"/>
  <c r="K8217" i="8"/>
  <c r="K8218" i="8"/>
  <c r="K8219" i="8"/>
  <c r="K8220" i="8"/>
  <c r="K8221" i="8"/>
  <c r="K8222" i="8"/>
  <c r="K8223" i="8"/>
  <c r="K8224" i="8"/>
  <c r="K8225" i="8"/>
  <c r="K8226" i="8"/>
  <c r="K8227" i="8"/>
  <c r="K8228" i="8"/>
  <c r="K8229" i="8"/>
  <c r="K8230" i="8"/>
  <c r="K8231" i="8"/>
  <c r="K8232" i="8"/>
  <c r="K8233" i="8"/>
  <c r="K8234" i="8"/>
  <c r="K8235" i="8"/>
  <c r="K8236" i="8"/>
  <c r="K8237" i="8"/>
  <c r="K8238" i="8"/>
  <c r="K8239" i="8"/>
  <c r="K8240" i="8"/>
  <c r="K8241" i="8"/>
  <c r="K8242" i="8"/>
  <c r="K8243" i="8"/>
  <c r="K8244" i="8"/>
  <c r="K8245" i="8"/>
  <c r="K8246" i="8"/>
  <c r="K8247" i="8"/>
  <c r="K8248" i="8"/>
  <c r="K8249" i="8"/>
  <c r="K8250" i="8"/>
  <c r="K8251" i="8"/>
  <c r="K8252" i="8"/>
  <c r="K8253" i="8"/>
  <c r="K8254" i="8"/>
  <c r="K8255" i="8"/>
  <c r="K8256" i="8"/>
  <c r="K8257" i="8"/>
  <c r="K8258" i="8"/>
  <c r="K8259" i="8"/>
  <c r="K8260" i="8"/>
  <c r="K8261" i="8"/>
  <c r="K8262" i="8"/>
  <c r="K8263" i="8"/>
  <c r="K8264" i="8"/>
  <c r="K8265" i="8"/>
  <c r="K8266" i="8"/>
  <c r="K8267" i="8"/>
  <c r="K8268" i="8"/>
  <c r="K8269" i="8"/>
  <c r="K8270" i="8"/>
  <c r="K8271" i="8"/>
  <c r="K8272" i="8"/>
  <c r="K8273" i="8"/>
  <c r="K8274" i="8"/>
  <c r="K8275" i="8"/>
  <c r="K8276" i="8"/>
  <c r="K8277" i="8"/>
  <c r="K8278" i="8"/>
  <c r="K8279" i="8"/>
  <c r="K8280" i="8"/>
  <c r="K8281" i="8"/>
  <c r="K8282" i="8"/>
  <c r="K8283" i="8"/>
  <c r="K8284" i="8"/>
  <c r="K8285" i="8"/>
  <c r="K8286" i="8"/>
  <c r="K8287" i="8"/>
  <c r="K8288" i="8"/>
  <c r="K8289" i="8"/>
  <c r="K8290" i="8"/>
  <c r="K8291" i="8"/>
  <c r="K8292" i="8"/>
  <c r="K8293" i="8"/>
  <c r="K8294" i="8"/>
  <c r="K8295" i="8"/>
  <c r="K8296" i="8"/>
  <c r="K8297" i="8"/>
  <c r="K8298" i="8"/>
  <c r="K8299" i="8"/>
  <c r="K8300" i="8"/>
  <c r="K8301" i="8"/>
  <c r="K8302" i="8"/>
  <c r="K8303" i="8"/>
  <c r="K8304" i="8"/>
  <c r="K8305" i="8"/>
  <c r="K8306" i="8"/>
  <c r="K8307" i="8"/>
  <c r="K8308" i="8"/>
  <c r="K8309" i="8"/>
  <c r="K8310" i="8"/>
  <c r="K8311" i="8"/>
  <c r="K8312" i="8"/>
  <c r="K8313" i="8"/>
  <c r="K8314" i="8"/>
  <c r="K8315" i="8"/>
  <c r="K8316" i="8"/>
  <c r="K8317" i="8"/>
  <c r="K8318" i="8"/>
  <c r="K8319" i="8"/>
  <c r="K8320" i="8"/>
  <c r="K8321" i="8"/>
  <c r="K8322" i="8"/>
  <c r="K8323" i="8"/>
  <c r="K8324" i="8"/>
  <c r="K8325" i="8"/>
  <c r="K8326" i="8"/>
  <c r="K8327" i="8"/>
  <c r="K8328" i="8"/>
  <c r="K8329" i="8"/>
  <c r="K8330" i="8"/>
  <c r="K8331" i="8"/>
  <c r="K8332" i="8"/>
  <c r="K8333" i="8"/>
  <c r="K8334" i="8"/>
  <c r="K8335" i="8"/>
  <c r="K8336" i="8"/>
  <c r="K8337" i="8"/>
  <c r="K8338" i="8"/>
  <c r="K8339" i="8"/>
  <c r="K8340" i="8"/>
  <c r="K8341" i="8"/>
  <c r="K8342" i="8"/>
  <c r="K8343" i="8"/>
  <c r="K8344" i="8"/>
  <c r="K8345" i="8"/>
  <c r="K8346" i="8"/>
  <c r="K8347" i="8"/>
  <c r="K8348" i="8"/>
  <c r="K8349" i="8"/>
  <c r="K8350" i="8"/>
  <c r="K8351" i="8"/>
  <c r="K8352" i="8"/>
  <c r="K8353" i="8"/>
  <c r="K8354" i="8"/>
  <c r="K8355" i="8"/>
  <c r="K8356" i="8"/>
  <c r="K8357" i="8"/>
  <c r="K8358" i="8"/>
  <c r="K8359" i="8"/>
  <c r="K8360" i="8"/>
  <c r="K8361" i="8"/>
  <c r="K8362" i="8"/>
  <c r="K8363" i="8"/>
  <c r="K8364" i="8"/>
  <c r="K8365" i="8"/>
  <c r="K8366" i="8"/>
  <c r="K8367" i="8"/>
  <c r="K8368" i="8"/>
  <c r="K8369" i="8"/>
  <c r="K8370" i="8"/>
  <c r="K8371" i="8"/>
  <c r="K8372" i="8"/>
  <c r="K8373" i="8"/>
  <c r="K8374" i="8"/>
  <c r="K8375" i="8"/>
  <c r="K8376" i="8"/>
  <c r="K8377" i="8"/>
  <c r="K8378" i="8"/>
  <c r="K8379" i="8"/>
  <c r="K8380" i="8"/>
  <c r="K8381" i="8"/>
  <c r="K8382" i="8"/>
  <c r="K8383" i="8"/>
  <c r="K8384" i="8"/>
  <c r="K8385" i="8"/>
  <c r="K8386" i="8"/>
  <c r="K8387" i="8"/>
  <c r="K8388" i="8"/>
  <c r="K8389" i="8"/>
  <c r="K8390" i="8"/>
  <c r="K8391" i="8"/>
  <c r="K8392" i="8"/>
  <c r="K8393" i="8"/>
  <c r="K8394" i="8"/>
  <c r="K8395" i="8"/>
  <c r="K8396" i="8"/>
  <c r="K8397" i="8"/>
  <c r="K8398" i="8"/>
  <c r="K8399" i="8"/>
  <c r="K8400" i="8"/>
  <c r="K8401" i="8"/>
  <c r="K8402" i="8"/>
  <c r="K8403" i="8"/>
  <c r="K8404" i="8"/>
  <c r="K8405" i="8"/>
  <c r="K8406" i="8"/>
  <c r="K8407" i="8"/>
  <c r="K8408" i="8"/>
  <c r="K8409" i="8"/>
  <c r="K8410" i="8"/>
  <c r="K8411" i="8"/>
  <c r="K8412" i="8"/>
  <c r="K8413" i="8"/>
  <c r="K8414" i="8"/>
  <c r="K8415" i="8"/>
  <c r="K8416" i="8"/>
  <c r="K8417" i="8"/>
  <c r="K8418" i="8"/>
  <c r="K8419" i="8"/>
  <c r="K8420" i="8"/>
  <c r="K8421" i="8"/>
  <c r="K8422" i="8"/>
  <c r="K8423" i="8"/>
  <c r="K8424" i="8"/>
  <c r="K8425" i="8"/>
  <c r="K8426" i="8"/>
  <c r="K8427" i="8"/>
  <c r="K8428" i="8"/>
  <c r="K8429" i="8"/>
  <c r="K8430" i="8"/>
  <c r="K8431" i="8"/>
  <c r="K8432" i="8"/>
  <c r="K8433" i="8"/>
  <c r="K8434" i="8"/>
  <c r="K8435" i="8"/>
  <c r="K8436" i="8"/>
  <c r="K8437" i="8"/>
  <c r="K8438" i="8"/>
  <c r="K8439" i="8"/>
  <c r="K8440" i="8"/>
  <c r="K8441" i="8"/>
  <c r="K8442" i="8"/>
  <c r="K8443" i="8"/>
  <c r="K8444" i="8"/>
  <c r="K8445" i="8"/>
  <c r="K8446" i="8"/>
  <c r="K8447" i="8"/>
  <c r="K8448" i="8"/>
  <c r="K8449" i="8"/>
  <c r="K8450" i="8"/>
  <c r="K8451" i="8"/>
  <c r="K8452" i="8"/>
  <c r="K8453" i="8"/>
  <c r="K8454" i="8"/>
  <c r="K8455" i="8"/>
  <c r="K8456" i="8"/>
  <c r="K8457" i="8"/>
  <c r="K8458" i="8"/>
  <c r="K8459" i="8"/>
  <c r="K8460" i="8"/>
  <c r="K8461" i="8"/>
  <c r="K8462" i="8"/>
  <c r="K8463" i="8"/>
  <c r="K8464" i="8"/>
  <c r="K8465" i="8"/>
  <c r="K8466" i="8"/>
  <c r="K8467" i="8"/>
  <c r="K8468" i="8"/>
  <c r="K8469" i="8"/>
  <c r="K8470" i="8"/>
  <c r="K8471" i="8"/>
  <c r="K8472" i="8"/>
  <c r="K8473" i="8"/>
  <c r="K8474" i="8"/>
  <c r="K8475" i="8"/>
  <c r="K8476" i="8"/>
  <c r="K8477" i="8"/>
  <c r="K8478" i="8"/>
  <c r="K8479" i="8"/>
  <c r="K8480" i="8"/>
  <c r="K8481" i="8"/>
  <c r="K8482" i="8"/>
  <c r="K8483" i="8"/>
  <c r="K8484" i="8"/>
  <c r="K8485" i="8"/>
  <c r="K8486" i="8"/>
  <c r="K8487" i="8"/>
  <c r="K8488" i="8"/>
  <c r="K8489" i="8"/>
  <c r="K8490" i="8"/>
  <c r="K8491" i="8"/>
  <c r="K8492" i="8"/>
  <c r="K8493" i="8"/>
  <c r="K8494" i="8"/>
  <c r="K8495" i="8"/>
  <c r="K8496" i="8"/>
  <c r="K8497" i="8"/>
  <c r="K8498" i="8"/>
  <c r="K8499" i="8"/>
  <c r="K8500" i="8"/>
  <c r="K8501" i="8"/>
  <c r="K8502" i="8"/>
  <c r="K8503" i="8"/>
  <c r="K8504" i="8"/>
  <c r="K8505" i="8"/>
  <c r="K8506" i="8"/>
  <c r="K8507" i="8"/>
  <c r="K8508" i="8"/>
  <c r="K8509" i="8"/>
  <c r="K8510" i="8"/>
  <c r="K8511" i="8"/>
  <c r="K8512" i="8"/>
  <c r="K8513" i="8"/>
  <c r="K8514" i="8"/>
  <c r="K8515" i="8"/>
  <c r="K8516" i="8"/>
  <c r="K8517" i="8"/>
  <c r="K8518" i="8"/>
  <c r="K8519" i="8"/>
  <c r="K8520" i="8"/>
  <c r="K8521" i="8"/>
  <c r="K8522" i="8"/>
  <c r="K8523" i="8"/>
  <c r="K8524" i="8"/>
  <c r="K8525" i="8"/>
  <c r="K8526" i="8"/>
  <c r="K8527" i="8"/>
  <c r="K8528" i="8"/>
  <c r="K8529" i="8"/>
  <c r="K8530" i="8"/>
  <c r="K8531" i="8"/>
  <c r="K8532" i="8"/>
  <c r="K8533" i="8"/>
  <c r="K8534" i="8"/>
  <c r="K8535" i="8"/>
  <c r="K8536" i="8"/>
  <c r="K8537" i="8"/>
  <c r="K8538" i="8"/>
  <c r="K8539" i="8"/>
  <c r="K8540" i="8"/>
  <c r="K8541" i="8"/>
  <c r="K8542" i="8"/>
  <c r="K8543" i="8"/>
  <c r="K8544" i="8"/>
  <c r="K8545" i="8"/>
  <c r="K8546" i="8"/>
  <c r="K8547" i="8"/>
  <c r="K8548" i="8"/>
  <c r="K8549" i="8"/>
  <c r="K8550" i="8"/>
  <c r="K8551" i="8"/>
  <c r="K8552" i="8"/>
  <c r="K8553" i="8"/>
  <c r="K8554" i="8"/>
  <c r="K8555" i="8"/>
  <c r="K8556" i="8"/>
  <c r="K8557" i="8"/>
  <c r="K8558" i="8"/>
  <c r="K8559" i="8"/>
  <c r="K8560" i="8"/>
  <c r="K8561" i="8"/>
  <c r="K8562" i="8"/>
  <c r="K8563" i="8"/>
  <c r="K8564" i="8"/>
  <c r="K8565" i="8"/>
  <c r="K8566" i="8"/>
  <c r="K8567" i="8"/>
  <c r="K8568" i="8"/>
  <c r="K8569" i="8"/>
  <c r="K8570" i="8"/>
  <c r="K8571" i="8"/>
  <c r="K8572" i="8"/>
  <c r="K8573" i="8"/>
  <c r="K8574" i="8"/>
  <c r="K8575" i="8"/>
  <c r="K8576" i="8"/>
  <c r="K8577" i="8"/>
  <c r="K8578" i="8"/>
  <c r="K8579" i="8"/>
  <c r="K8580" i="8"/>
  <c r="K8581" i="8"/>
  <c r="K8582" i="8"/>
  <c r="K8583" i="8"/>
  <c r="K8584" i="8"/>
  <c r="K8585" i="8"/>
  <c r="K8586" i="8"/>
  <c r="K8587" i="8"/>
  <c r="K8588" i="8"/>
  <c r="K8589" i="8"/>
  <c r="K8590" i="8"/>
  <c r="K8591" i="8"/>
  <c r="K8592" i="8"/>
  <c r="K8593" i="8"/>
  <c r="K8594" i="8"/>
  <c r="K8595" i="8"/>
  <c r="K8596" i="8"/>
  <c r="K8597" i="8"/>
  <c r="K8598" i="8"/>
  <c r="K8599" i="8"/>
  <c r="K8600" i="8"/>
  <c r="K8601" i="8"/>
  <c r="K8602" i="8"/>
  <c r="K8603" i="8"/>
  <c r="K8604" i="8"/>
  <c r="K8605" i="8"/>
  <c r="K8606" i="8"/>
  <c r="K8607" i="8"/>
  <c r="K8608" i="8"/>
  <c r="K8609" i="8"/>
  <c r="K8610" i="8"/>
  <c r="K8611" i="8"/>
  <c r="K8612" i="8"/>
  <c r="K8613" i="8"/>
  <c r="K8614" i="8"/>
  <c r="K8615" i="8"/>
  <c r="K8616" i="8"/>
  <c r="K8617" i="8"/>
  <c r="K8618" i="8"/>
  <c r="K8619" i="8"/>
  <c r="K8620" i="8"/>
  <c r="K8621" i="8"/>
  <c r="K8622" i="8"/>
  <c r="K8623" i="8"/>
  <c r="K8624" i="8"/>
  <c r="K8625" i="8"/>
  <c r="K8626" i="8"/>
  <c r="K8627" i="8"/>
  <c r="K8628" i="8"/>
  <c r="K8629" i="8"/>
  <c r="K8630" i="8"/>
  <c r="K8631" i="8"/>
  <c r="K8632" i="8"/>
  <c r="K8633" i="8"/>
  <c r="K8634" i="8"/>
  <c r="K8635" i="8"/>
  <c r="K8636" i="8"/>
  <c r="K8637" i="8"/>
  <c r="K8638" i="8"/>
  <c r="K8639" i="8"/>
  <c r="K8640" i="8"/>
  <c r="K8641" i="8"/>
  <c r="K8642" i="8"/>
  <c r="K8643" i="8"/>
  <c r="K8644" i="8"/>
  <c r="K8645" i="8"/>
  <c r="K8646" i="8"/>
  <c r="K8647" i="8"/>
  <c r="K8648" i="8"/>
  <c r="K8649" i="8"/>
  <c r="K8650" i="8"/>
  <c r="K8651" i="8"/>
  <c r="K8652" i="8"/>
  <c r="K8653" i="8"/>
  <c r="K8654" i="8"/>
  <c r="K8655" i="8"/>
  <c r="K8656" i="8"/>
  <c r="K8657" i="8"/>
  <c r="K8658" i="8"/>
  <c r="K8659" i="8"/>
  <c r="K8660" i="8"/>
  <c r="K8661" i="8"/>
  <c r="K8662" i="8"/>
  <c r="K8663" i="8"/>
  <c r="K8664" i="8"/>
  <c r="K8665" i="8"/>
  <c r="K8666" i="8"/>
  <c r="K8667" i="8"/>
  <c r="K8668" i="8"/>
  <c r="K8669" i="8"/>
  <c r="K8670" i="8"/>
  <c r="K8671" i="8"/>
  <c r="K8672" i="8"/>
  <c r="K8673" i="8"/>
  <c r="K8674" i="8"/>
  <c r="K8675" i="8"/>
  <c r="K8676" i="8"/>
  <c r="K8677" i="8"/>
  <c r="K8678" i="8"/>
  <c r="K8679" i="8"/>
  <c r="K8680" i="8"/>
  <c r="K8681" i="8"/>
  <c r="K8682" i="8"/>
  <c r="K8683" i="8"/>
  <c r="K8684" i="8"/>
  <c r="K8685" i="8"/>
  <c r="K8686" i="8"/>
  <c r="K8687" i="8"/>
  <c r="K8688" i="8"/>
  <c r="K8689" i="8"/>
  <c r="K8690" i="8"/>
  <c r="K8691" i="8"/>
  <c r="K8692" i="8"/>
  <c r="K8693" i="8"/>
  <c r="K8694" i="8"/>
  <c r="K8695" i="8"/>
  <c r="K8696" i="8"/>
  <c r="K8697" i="8"/>
  <c r="K8698" i="8"/>
  <c r="K8699" i="8"/>
  <c r="K8700" i="8"/>
  <c r="K8701" i="8"/>
  <c r="K8702" i="8"/>
  <c r="K8703" i="8"/>
  <c r="K8704" i="8"/>
  <c r="K8705" i="8"/>
  <c r="K8706" i="8"/>
  <c r="K8707" i="8"/>
  <c r="K8708" i="8"/>
  <c r="K8709" i="8"/>
  <c r="K8710" i="8"/>
  <c r="K8711" i="8"/>
  <c r="K8712" i="8"/>
  <c r="K8713" i="8"/>
  <c r="K8714" i="8"/>
  <c r="K8715" i="8"/>
  <c r="K8716" i="8"/>
  <c r="K8717" i="8"/>
  <c r="K8718" i="8"/>
  <c r="K8719" i="8"/>
  <c r="K8720" i="8"/>
  <c r="K8721" i="8"/>
  <c r="K8722" i="8"/>
  <c r="K8723" i="8"/>
  <c r="K8724" i="8"/>
  <c r="K8725" i="8"/>
  <c r="K8726" i="8"/>
  <c r="K8727" i="8"/>
  <c r="K8728" i="8"/>
  <c r="K8729" i="8"/>
  <c r="K8730" i="8"/>
  <c r="K8731" i="8"/>
  <c r="K8732" i="8"/>
  <c r="K8733" i="8"/>
  <c r="K8734" i="8"/>
  <c r="K8735" i="8"/>
  <c r="K8736" i="8"/>
  <c r="K8737" i="8"/>
  <c r="K8738" i="8"/>
  <c r="K8739" i="8"/>
  <c r="K8740" i="8"/>
  <c r="K8741" i="8"/>
  <c r="K8742" i="8"/>
  <c r="K8743" i="8"/>
  <c r="K8744" i="8"/>
  <c r="K8745" i="8"/>
  <c r="K8746" i="8"/>
  <c r="K8747" i="8"/>
  <c r="K8748" i="8"/>
  <c r="K8749" i="8"/>
  <c r="K8750" i="8"/>
  <c r="K8751" i="8"/>
  <c r="K8752" i="8"/>
  <c r="K8753" i="8"/>
  <c r="K8754" i="8"/>
  <c r="K8755" i="8"/>
  <c r="K8756" i="8"/>
  <c r="K8757" i="8"/>
  <c r="K8758" i="8"/>
  <c r="K8759" i="8"/>
  <c r="K8760" i="8"/>
  <c r="K8761" i="8"/>
  <c r="K8762" i="8"/>
  <c r="K8763" i="8"/>
  <c r="K8764" i="8"/>
  <c r="K8765" i="8"/>
  <c r="K8766" i="8"/>
  <c r="K8767" i="8"/>
  <c r="K8768" i="8"/>
  <c r="K8769" i="8"/>
  <c r="K8770" i="8"/>
  <c r="K8771" i="8"/>
  <c r="K8772" i="8"/>
  <c r="K8773" i="8"/>
  <c r="K8774" i="8"/>
  <c r="K8775" i="8"/>
  <c r="K8776" i="8"/>
  <c r="K8777" i="8"/>
  <c r="K8778" i="8"/>
  <c r="K8779" i="8"/>
  <c r="K8780" i="8"/>
  <c r="K8781" i="8"/>
  <c r="K8782" i="8"/>
  <c r="K8783" i="8"/>
  <c r="K8784" i="8"/>
  <c r="K8785" i="8"/>
  <c r="K8786" i="8"/>
  <c r="K8787" i="8"/>
  <c r="K8788" i="8"/>
  <c r="K8789" i="8"/>
  <c r="K8790" i="8"/>
  <c r="K8791" i="8"/>
  <c r="K8792" i="8"/>
  <c r="K8793" i="8"/>
  <c r="K8794" i="8"/>
  <c r="K8795" i="8"/>
  <c r="K8796" i="8"/>
  <c r="K8797" i="8"/>
  <c r="K8798" i="8"/>
  <c r="K8799" i="8"/>
  <c r="K8800" i="8"/>
  <c r="K8801" i="8"/>
  <c r="K8802" i="8"/>
  <c r="K8803" i="8"/>
  <c r="K8804" i="8"/>
  <c r="K8805" i="8"/>
  <c r="K8806" i="8"/>
  <c r="K8807" i="8"/>
  <c r="K8808" i="8"/>
  <c r="K8809" i="8"/>
  <c r="K8810" i="8"/>
  <c r="K8811" i="8"/>
  <c r="K8812" i="8"/>
  <c r="K8813" i="8"/>
  <c r="K8814" i="8"/>
  <c r="K8815" i="8"/>
  <c r="K8816" i="8"/>
  <c r="K8817" i="8"/>
  <c r="K8818" i="8"/>
  <c r="K8819" i="8"/>
  <c r="K8820" i="8"/>
  <c r="K8821" i="8"/>
  <c r="K8822" i="8"/>
  <c r="K8823" i="8"/>
  <c r="K8824" i="8"/>
  <c r="K8825" i="8"/>
  <c r="K8826" i="8"/>
  <c r="K8827" i="8"/>
  <c r="K8828" i="8"/>
  <c r="K8829" i="8"/>
  <c r="K8830" i="8"/>
  <c r="K8831" i="8"/>
  <c r="K8832" i="8"/>
  <c r="K8833" i="8"/>
  <c r="K8834" i="8"/>
  <c r="K8835" i="8"/>
  <c r="K8836" i="8"/>
  <c r="K8837" i="8"/>
  <c r="K8838" i="8"/>
  <c r="K8839" i="8"/>
  <c r="K8840" i="8"/>
  <c r="K8841" i="8"/>
  <c r="K8842" i="8"/>
  <c r="K8843" i="8"/>
  <c r="K8844" i="8"/>
  <c r="K8845" i="8"/>
  <c r="K8846" i="8"/>
  <c r="K8847" i="8"/>
  <c r="K8848" i="8"/>
  <c r="K8849" i="8"/>
  <c r="K8850" i="8"/>
  <c r="K8851" i="8"/>
  <c r="K8852" i="8"/>
  <c r="K8853" i="8"/>
  <c r="K8854" i="8"/>
  <c r="K8855" i="8"/>
  <c r="K8856" i="8"/>
  <c r="K8857" i="8"/>
  <c r="K8858" i="8"/>
  <c r="K8859" i="8"/>
  <c r="K8860" i="8"/>
  <c r="K8861" i="8"/>
  <c r="K8862" i="8"/>
  <c r="K8863" i="8"/>
  <c r="K8864" i="8"/>
  <c r="K8865" i="8"/>
  <c r="K8866" i="8"/>
  <c r="K8867" i="8"/>
  <c r="K8868" i="8"/>
  <c r="K8869" i="8"/>
  <c r="K8870" i="8"/>
  <c r="K8871" i="8"/>
  <c r="K8872" i="8"/>
  <c r="K8873" i="8"/>
  <c r="K8874" i="8"/>
  <c r="K8875" i="8"/>
  <c r="K8876" i="8"/>
  <c r="K8877" i="8"/>
  <c r="K8878" i="8"/>
  <c r="K8879" i="8"/>
  <c r="K8880" i="8"/>
  <c r="K8881" i="8"/>
  <c r="K8882" i="8"/>
  <c r="K8883" i="8"/>
  <c r="K8884" i="8"/>
  <c r="K8885" i="8"/>
  <c r="K8886" i="8"/>
  <c r="K8887" i="8"/>
  <c r="K8888" i="8"/>
  <c r="K8889" i="8"/>
  <c r="K8890" i="8"/>
  <c r="K8891" i="8"/>
  <c r="K8892" i="8"/>
  <c r="K8893" i="8"/>
  <c r="K8894" i="8"/>
  <c r="K8895" i="8"/>
  <c r="K8896" i="8"/>
  <c r="K8897" i="8"/>
  <c r="K8898" i="8"/>
  <c r="K8899" i="8"/>
  <c r="K8900" i="8"/>
  <c r="K8901" i="8"/>
  <c r="K8902" i="8"/>
  <c r="K8903" i="8"/>
  <c r="K8904" i="8"/>
  <c r="K8905" i="8"/>
  <c r="K8906" i="8"/>
  <c r="K8907" i="8"/>
  <c r="K8908" i="8"/>
  <c r="K8909" i="8"/>
  <c r="K8910" i="8"/>
  <c r="K8911" i="8"/>
  <c r="K8912" i="8"/>
  <c r="K8913" i="8"/>
  <c r="K8914" i="8"/>
  <c r="K8915" i="8"/>
  <c r="K8916" i="8"/>
  <c r="K8917" i="8"/>
  <c r="K8918" i="8"/>
  <c r="K8919" i="8"/>
  <c r="K8920" i="8"/>
  <c r="K8921" i="8"/>
  <c r="K8922" i="8"/>
  <c r="K8923" i="8"/>
  <c r="K8924" i="8"/>
  <c r="K8925" i="8"/>
  <c r="K8926" i="8"/>
  <c r="K8927" i="8"/>
  <c r="K8928" i="8"/>
  <c r="K8929" i="8"/>
  <c r="K8930" i="8"/>
  <c r="K8931" i="8"/>
  <c r="K8932" i="8"/>
  <c r="K8933" i="8"/>
  <c r="K8934" i="8"/>
  <c r="K8935" i="8"/>
  <c r="K8936" i="8"/>
  <c r="K8937" i="8"/>
  <c r="K8938" i="8"/>
  <c r="K8939" i="8"/>
  <c r="K8940" i="8"/>
  <c r="K8941" i="8"/>
  <c r="K8942" i="8"/>
  <c r="K8943" i="8"/>
  <c r="K8944" i="8"/>
  <c r="K8945" i="8"/>
  <c r="K8946" i="8"/>
  <c r="K8947" i="8"/>
  <c r="K8948" i="8"/>
  <c r="K8949" i="8"/>
  <c r="K8950" i="8"/>
  <c r="K8951" i="8"/>
  <c r="K8952" i="8"/>
  <c r="K8953" i="8"/>
  <c r="K8954" i="8"/>
  <c r="K8955" i="8"/>
  <c r="K8956" i="8"/>
  <c r="K8957" i="8"/>
  <c r="K8958" i="8"/>
  <c r="K8959" i="8"/>
  <c r="K8960" i="8"/>
  <c r="K8961" i="8"/>
  <c r="K8962" i="8"/>
  <c r="K8963" i="8"/>
  <c r="K8964" i="8"/>
  <c r="K8965" i="8"/>
  <c r="K8966" i="8"/>
  <c r="K8967" i="8"/>
  <c r="K8968" i="8"/>
  <c r="K8969" i="8"/>
  <c r="K8970" i="8"/>
  <c r="K8971" i="8"/>
  <c r="K8972" i="8"/>
  <c r="K8973" i="8"/>
  <c r="K8974" i="8"/>
  <c r="K8975" i="8"/>
  <c r="K8976" i="8"/>
  <c r="K8977" i="8"/>
  <c r="K8978" i="8"/>
  <c r="K8979" i="8"/>
  <c r="K8980" i="8"/>
  <c r="K8981" i="8"/>
  <c r="K8982" i="8"/>
  <c r="K8983" i="8"/>
  <c r="K8984" i="8"/>
  <c r="K8985" i="8"/>
  <c r="K8986" i="8"/>
  <c r="K8987" i="8"/>
  <c r="K8988" i="8"/>
  <c r="K8989" i="8"/>
  <c r="K8990" i="8"/>
  <c r="K8991" i="8"/>
  <c r="K8992" i="8"/>
  <c r="K8993" i="8"/>
  <c r="K8994" i="8"/>
  <c r="K8995" i="8"/>
  <c r="K8996" i="8"/>
  <c r="K8997" i="8"/>
  <c r="K8998" i="8"/>
  <c r="K8999" i="8"/>
  <c r="K9000" i="8"/>
  <c r="K9001" i="8"/>
  <c r="K9002" i="8"/>
  <c r="K9003" i="8"/>
  <c r="K9004" i="8"/>
  <c r="K9005" i="8"/>
  <c r="K9006" i="8"/>
  <c r="K9007" i="8"/>
  <c r="K9008" i="8"/>
  <c r="K9009" i="8"/>
  <c r="K9010" i="8"/>
  <c r="K9011" i="8"/>
  <c r="K9012" i="8"/>
  <c r="K9013" i="8"/>
  <c r="K9014" i="8"/>
  <c r="K9015" i="8"/>
  <c r="K9016" i="8"/>
  <c r="K9017" i="8"/>
  <c r="K9018" i="8"/>
  <c r="K9019" i="8"/>
  <c r="K9020" i="8"/>
  <c r="K9021" i="8"/>
  <c r="K9022" i="8"/>
  <c r="K9023" i="8"/>
  <c r="K9024" i="8"/>
  <c r="K9025" i="8"/>
  <c r="K9026" i="8"/>
  <c r="K9027" i="8"/>
  <c r="K9028" i="8"/>
  <c r="K9029" i="8"/>
  <c r="K9030" i="8"/>
  <c r="K9031" i="8"/>
  <c r="K9032" i="8"/>
  <c r="K9033" i="8"/>
  <c r="K9034" i="8"/>
  <c r="K9035" i="8"/>
  <c r="K9036" i="8"/>
  <c r="K9037" i="8"/>
  <c r="K9038" i="8"/>
  <c r="K9039" i="8"/>
  <c r="K9040" i="8"/>
  <c r="K9041" i="8"/>
  <c r="K9042" i="8"/>
  <c r="K9043" i="8"/>
  <c r="K9044" i="8"/>
  <c r="K9045" i="8"/>
  <c r="K9046" i="8"/>
  <c r="K9047" i="8"/>
  <c r="K9048" i="8"/>
  <c r="K9049" i="8"/>
  <c r="K9050" i="8"/>
  <c r="K9051" i="8"/>
  <c r="K9052" i="8"/>
  <c r="K9053" i="8"/>
  <c r="K9054" i="8"/>
  <c r="K9055" i="8"/>
  <c r="K9056" i="8"/>
  <c r="K9057" i="8"/>
  <c r="K9058" i="8"/>
  <c r="K9059" i="8"/>
  <c r="K9060" i="8"/>
  <c r="K9061" i="8"/>
  <c r="K9062" i="8"/>
  <c r="K9063" i="8"/>
  <c r="K9064" i="8"/>
  <c r="K9065" i="8"/>
  <c r="K9066" i="8"/>
  <c r="K9067" i="8"/>
  <c r="K9068" i="8"/>
  <c r="K9069" i="8"/>
  <c r="K9070" i="8"/>
  <c r="K9071" i="8"/>
  <c r="K9072" i="8"/>
  <c r="K9073" i="8"/>
  <c r="K9074" i="8"/>
  <c r="K9075" i="8"/>
  <c r="K9076" i="8"/>
  <c r="K9077" i="8"/>
  <c r="K9078" i="8"/>
  <c r="K9079" i="8"/>
  <c r="K9080" i="8"/>
  <c r="K9081" i="8"/>
  <c r="K9082" i="8"/>
  <c r="K9083" i="8"/>
  <c r="K9084" i="8"/>
  <c r="K9085" i="8"/>
  <c r="K9086" i="8"/>
  <c r="K9087" i="8"/>
  <c r="K9088" i="8"/>
  <c r="K9089" i="8"/>
  <c r="K9090" i="8"/>
  <c r="K9091" i="8"/>
  <c r="K9092" i="8"/>
  <c r="K9093" i="8"/>
  <c r="K9094" i="8"/>
  <c r="K9095" i="8"/>
  <c r="K9096" i="8"/>
  <c r="K9097" i="8"/>
  <c r="K9098" i="8"/>
  <c r="K9099" i="8"/>
  <c r="K9100" i="8"/>
  <c r="K9101" i="8"/>
  <c r="K9102" i="8"/>
  <c r="K9103" i="8"/>
  <c r="K9104" i="8"/>
  <c r="K9105" i="8"/>
  <c r="K9106" i="8"/>
  <c r="K9107" i="8"/>
  <c r="K9108" i="8"/>
  <c r="K9109" i="8"/>
  <c r="K9110" i="8"/>
  <c r="K9111" i="8"/>
  <c r="K9112" i="8"/>
  <c r="K9113" i="8"/>
  <c r="K9114" i="8"/>
  <c r="K9115" i="8"/>
  <c r="K9116" i="8"/>
  <c r="K9117" i="8"/>
  <c r="K9118" i="8"/>
  <c r="K9119" i="8"/>
  <c r="K9120" i="8"/>
  <c r="K9121" i="8"/>
  <c r="K9122" i="8"/>
  <c r="K9123" i="8"/>
  <c r="K9124" i="8"/>
  <c r="K9125" i="8"/>
  <c r="K9126" i="8"/>
  <c r="K9127" i="8"/>
  <c r="K9128" i="8"/>
  <c r="K9129" i="8"/>
  <c r="K9130" i="8"/>
  <c r="K9131" i="8"/>
  <c r="K9132" i="8"/>
  <c r="K9133" i="8"/>
  <c r="K9134" i="8"/>
  <c r="K9135" i="8"/>
  <c r="K9136" i="8"/>
  <c r="K9137" i="8"/>
  <c r="K9138" i="8"/>
  <c r="K9139" i="8"/>
  <c r="K9140" i="8"/>
  <c r="K9141" i="8"/>
  <c r="K9142" i="8"/>
  <c r="K9143" i="8"/>
  <c r="K9144" i="8"/>
  <c r="K9145" i="8"/>
  <c r="K9146" i="8"/>
  <c r="K9147" i="8"/>
  <c r="K9148" i="8"/>
  <c r="K9149" i="8"/>
  <c r="K9150" i="8"/>
  <c r="K9151" i="8"/>
  <c r="K9152" i="8"/>
  <c r="K9153" i="8"/>
  <c r="K9154" i="8"/>
  <c r="K9155" i="8"/>
  <c r="K9156" i="8"/>
  <c r="K9157" i="8"/>
  <c r="K9158" i="8"/>
  <c r="K9159" i="8"/>
  <c r="K9160" i="8"/>
  <c r="K9161" i="8"/>
  <c r="K9162" i="8"/>
  <c r="K9163" i="8"/>
  <c r="K9164" i="8"/>
  <c r="K9165" i="8"/>
  <c r="K9166" i="8"/>
  <c r="K9167" i="8"/>
  <c r="K9168" i="8"/>
  <c r="K9169" i="8"/>
  <c r="K9170" i="8"/>
  <c r="K9171" i="8"/>
  <c r="K9172" i="8"/>
  <c r="K9173" i="8"/>
  <c r="K9174" i="8"/>
  <c r="K9175" i="8"/>
  <c r="K9176" i="8"/>
  <c r="K9177" i="8"/>
  <c r="K9178" i="8"/>
  <c r="K9179" i="8"/>
  <c r="K9180" i="8"/>
  <c r="K9181" i="8"/>
  <c r="K9182" i="8"/>
  <c r="K9183" i="8"/>
  <c r="K9184" i="8"/>
  <c r="K9185" i="8"/>
  <c r="K9186" i="8"/>
  <c r="K9187" i="8"/>
  <c r="K9188" i="8"/>
  <c r="K9189" i="8"/>
  <c r="K9190" i="8"/>
  <c r="K9191" i="8"/>
  <c r="K9192" i="8"/>
  <c r="K9193" i="8"/>
  <c r="K9194" i="8"/>
  <c r="K9195" i="8"/>
  <c r="K9196" i="8"/>
  <c r="K9197" i="8"/>
  <c r="K9198" i="8"/>
  <c r="K9199" i="8"/>
  <c r="K9200" i="8"/>
  <c r="K9201" i="8"/>
  <c r="K9202" i="8"/>
  <c r="K9203" i="8"/>
  <c r="K9204" i="8"/>
  <c r="K9205" i="8"/>
  <c r="K9206" i="8"/>
  <c r="K9207" i="8"/>
  <c r="K9208" i="8"/>
  <c r="K9209" i="8"/>
  <c r="K9210" i="8"/>
  <c r="K9211" i="8"/>
  <c r="K9212" i="8"/>
  <c r="K9213" i="8"/>
  <c r="K9214" i="8"/>
  <c r="K9215" i="8"/>
  <c r="K9216" i="8"/>
  <c r="K9217" i="8"/>
  <c r="K9218" i="8"/>
  <c r="K9219" i="8"/>
  <c r="K9220" i="8"/>
  <c r="K9221" i="8"/>
  <c r="K9222" i="8"/>
  <c r="K9223" i="8"/>
  <c r="K9224" i="8"/>
  <c r="K9225" i="8"/>
  <c r="K9226" i="8"/>
  <c r="K9227" i="8"/>
  <c r="K9228" i="8"/>
  <c r="K9229" i="8"/>
  <c r="K9230" i="8"/>
  <c r="K9231" i="8"/>
  <c r="K9232" i="8"/>
  <c r="K9233" i="8"/>
  <c r="K9234" i="8"/>
  <c r="K9235" i="8"/>
  <c r="K9236" i="8"/>
  <c r="K9237" i="8"/>
  <c r="K9238" i="8"/>
  <c r="K9239" i="8"/>
  <c r="K9240" i="8"/>
  <c r="K9241" i="8"/>
  <c r="K9242" i="8"/>
  <c r="K9243" i="8"/>
  <c r="K9244" i="8"/>
  <c r="K9245" i="8"/>
  <c r="K9246" i="8"/>
  <c r="K9247" i="8"/>
  <c r="K9248" i="8"/>
  <c r="K9249" i="8"/>
  <c r="K9250" i="8"/>
  <c r="K9251" i="8"/>
  <c r="K9252" i="8"/>
  <c r="K9253" i="8"/>
  <c r="K9254" i="8"/>
  <c r="K9255" i="8"/>
  <c r="K9256" i="8"/>
  <c r="K9257" i="8"/>
  <c r="K9258" i="8"/>
  <c r="K9259" i="8"/>
  <c r="K9260" i="8"/>
  <c r="K9261" i="8"/>
  <c r="K9262" i="8"/>
  <c r="K9263" i="8"/>
  <c r="K9264" i="8"/>
  <c r="K9265" i="8"/>
  <c r="K9266" i="8"/>
  <c r="K9267" i="8"/>
  <c r="K9268" i="8"/>
  <c r="K9269" i="8"/>
  <c r="K9270" i="8"/>
  <c r="K9271" i="8"/>
  <c r="K9272" i="8"/>
  <c r="K9273" i="8"/>
  <c r="K9274" i="8"/>
  <c r="K9275" i="8"/>
  <c r="K9276" i="8"/>
  <c r="K9277" i="8"/>
  <c r="K9278" i="8"/>
  <c r="K9279" i="8"/>
  <c r="K9280" i="8"/>
  <c r="K9281" i="8"/>
  <c r="K9282" i="8"/>
  <c r="K9283" i="8"/>
  <c r="K9284" i="8"/>
  <c r="K9285" i="8"/>
  <c r="K9286" i="8"/>
  <c r="K9287" i="8"/>
  <c r="K9288" i="8"/>
  <c r="K9289" i="8"/>
  <c r="K9290" i="8"/>
  <c r="K9291" i="8"/>
  <c r="K9292" i="8"/>
  <c r="K9293" i="8"/>
  <c r="K9294" i="8"/>
  <c r="K9295" i="8"/>
  <c r="K9296" i="8"/>
  <c r="K9297" i="8"/>
  <c r="K9298" i="8"/>
  <c r="K9299" i="8"/>
  <c r="K9300" i="8"/>
  <c r="K9301" i="8"/>
  <c r="K9302" i="8"/>
  <c r="K9303" i="8"/>
  <c r="K9304" i="8"/>
  <c r="K9305" i="8"/>
  <c r="K9306" i="8"/>
  <c r="K9307" i="8"/>
  <c r="K9308" i="8"/>
  <c r="K9309" i="8"/>
  <c r="K9310" i="8"/>
  <c r="K9311" i="8"/>
  <c r="K9312" i="8"/>
  <c r="K9313" i="8"/>
  <c r="K9314" i="8"/>
  <c r="K9315" i="8"/>
  <c r="K9316" i="8"/>
  <c r="K9317" i="8"/>
  <c r="K9318" i="8"/>
  <c r="K9319" i="8"/>
  <c r="K9320" i="8"/>
  <c r="K9321" i="8"/>
  <c r="K9322" i="8"/>
  <c r="K9323" i="8"/>
  <c r="K9324" i="8"/>
  <c r="K9325" i="8"/>
  <c r="K9326" i="8"/>
  <c r="K9327" i="8"/>
  <c r="K9328" i="8"/>
  <c r="K9329" i="8"/>
  <c r="K9330" i="8"/>
  <c r="K9331" i="8"/>
  <c r="K9332" i="8"/>
  <c r="K9333" i="8"/>
  <c r="K9334" i="8"/>
  <c r="K9335" i="8"/>
  <c r="K9336" i="8"/>
  <c r="K9337" i="8"/>
  <c r="K9338" i="8"/>
  <c r="K9339" i="8"/>
  <c r="K9340" i="8"/>
  <c r="K9341" i="8"/>
  <c r="K9342" i="8"/>
  <c r="K9343" i="8"/>
  <c r="K9344" i="8"/>
  <c r="K9345" i="8"/>
  <c r="K9346" i="8"/>
  <c r="K9347" i="8"/>
  <c r="K9348" i="8"/>
  <c r="K9349" i="8"/>
  <c r="K9350" i="8"/>
  <c r="K9351" i="8"/>
  <c r="K9352" i="8"/>
  <c r="K9353" i="8"/>
  <c r="K9354" i="8"/>
  <c r="K9355" i="8"/>
  <c r="K9356" i="8"/>
  <c r="K9357" i="8"/>
  <c r="K9358" i="8"/>
  <c r="K9359" i="8"/>
  <c r="K9360" i="8"/>
  <c r="K9361" i="8"/>
  <c r="K9362" i="8"/>
  <c r="K9363" i="8"/>
  <c r="K9364" i="8"/>
  <c r="K9365" i="8"/>
  <c r="K9366" i="8"/>
  <c r="K9367" i="8"/>
  <c r="K9368" i="8"/>
  <c r="K9369" i="8"/>
  <c r="K9370" i="8"/>
  <c r="K9371" i="8"/>
  <c r="K9372" i="8"/>
  <c r="K9373" i="8"/>
  <c r="K9374" i="8"/>
  <c r="K9375" i="8"/>
  <c r="K9376" i="8"/>
  <c r="K9377" i="8"/>
  <c r="K9378" i="8"/>
  <c r="K9379" i="8"/>
  <c r="K9380" i="8"/>
  <c r="K9381" i="8"/>
  <c r="K9382" i="8"/>
  <c r="K9383" i="8"/>
  <c r="K9384" i="8"/>
  <c r="K9385" i="8"/>
  <c r="K9386" i="8"/>
  <c r="K9387" i="8"/>
  <c r="K9388" i="8"/>
  <c r="K9389" i="8"/>
  <c r="K9390" i="8"/>
  <c r="K9391" i="8"/>
  <c r="K9392" i="8"/>
  <c r="K9393" i="8"/>
  <c r="K9394" i="8"/>
  <c r="K9395" i="8"/>
  <c r="K9396" i="8"/>
  <c r="K9397" i="8"/>
  <c r="K9398" i="8"/>
  <c r="K9399" i="8"/>
  <c r="K9400" i="8"/>
  <c r="K9401" i="8"/>
  <c r="K9402" i="8"/>
  <c r="K9403" i="8"/>
  <c r="K9404" i="8"/>
  <c r="K9405" i="8"/>
  <c r="K9406" i="8"/>
  <c r="K9407" i="8"/>
  <c r="K9408" i="8"/>
  <c r="K9409" i="8"/>
  <c r="K9410" i="8"/>
  <c r="K9411" i="8"/>
  <c r="K9412" i="8"/>
  <c r="K9413" i="8"/>
  <c r="K9414" i="8"/>
  <c r="K9415" i="8"/>
  <c r="K9416" i="8"/>
  <c r="K9417" i="8"/>
  <c r="K9418" i="8"/>
  <c r="K9419" i="8"/>
  <c r="K9420" i="8"/>
  <c r="K9421" i="8"/>
  <c r="K9422" i="8"/>
  <c r="K9423" i="8"/>
  <c r="K9424" i="8"/>
  <c r="K9425" i="8"/>
  <c r="K9426" i="8"/>
  <c r="K9427" i="8"/>
  <c r="K9428" i="8"/>
  <c r="K9429" i="8"/>
  <c r="K9430" i="8"/>
  <c r="K9431" i="8"/>
  <c r="K9432" i="8"/>
  <c r="K9433" i="8"/>
  <c r="K9434" i="8"/>
  <c r="K9435" i="8"/>
  <c r="K9436" i="8"/>
  <c r="K9437" i="8"/>
  <c r="K9438" i="8"/>
  <c r="K9439" i="8"/>
  <c r="K9440" i="8"/>
  <c r="K9441" i="8"/>
  <c r="K9442" i="8"/>
  <c r="K9443" i="8"/>
  <c r="K9444" i="8"/>
  <c r="K9445" i="8"/>
  <c r="K9446" i="8"/>
  <c r="K9447" i="8"/>
  <c r="K9448" i="8"/>
  <c r="K9449" i="8"/>
  <c r="K9450" i="8"/>
  <c r="K9451" i="8"/>
  <c r="K9452" i="8"/>
  <c r="K9453" i="8"/>
  <c r="K9454" i="8"/>
  <c r="K9455" i="8"/>
  <c r="K9456" i="8"/>
  <c r="K9457" i="8"/>
  <c r="K9458" i="8"/>
  <c r="K9459" i="8"/>
  <c r="K9460" i="8"/>
  <c r="K9461" i="8"/>
  <c r="K9462" i="8"/>
  <c r="K9463" i="8"/>
  <c r="K9464" i="8"/>
  <c r="K9465" i="8"/>
  <c r="K9466" i="8"/>
  <c r="K9467" i="8"/>
  <c r="K9468" i="8"/>
  <c r="K9469" i="8"/>
  <c r="K9470" i="8"/>
  <c r="K9471" i="8"/>
  <c r="K9472" i="8"/>
  <c r="K9473" i="8"/>
  <c r="K9474" i="8"/>
  <c r="K9475" i="8"/>
  <c r="K9476" i="8"/>
  <c r="K9477" i="8"/>
  <c r="K9478" i="8"/>
  <c r="K9479" i="8"/>
  <c r="K9480" i="8"/>
  <c r="K9481" i="8"/>
  <c r="K9482" i="8"/>
  <c r="K9483" i="8"/>
  <c r="K9484" i="8"/>
  <c r="K9485" i="8"/>
  <c r="K9486" i="8"/>
  <c r="K9487" i="8"/>
  <c r="K9488" i="8"/>
  <c r="K9489" i="8"/>
  <c r="K9490" i="8"/>
  <c r="K9491" i="8"/>
  <c r="K9492" i="8"/>
  <c r="K9493" i="8"/>
  <c r="K9494" i="8"/>
  <c r="K9495" i="8"/>
  <c r="K9496" i="8"/>
  <c r="K9497" i="8"/>
  <c r="K9498" i="8"/>
  <c r="K9499" i="8"/>
  <c r="K9500" i="8"/>
  <c r="K9501" i="8"/>
  <c r="K9502" i="8"/>
  <c r="K9503" i="8"/>
  <c r="K9504" i="8"/>
  <c r="K9505" i="8"/>
  <c r="K9506" i="8"/>
  <c r="K9507" i="8"/>
  <c r="K9508" i="8"/>
  <c r="K9509" i="8"/>
  <c r="K9510" i="8"/>
  <c r="K9511" i="8"/>
  <c r="K9512" i="8"/>
  <c r="K9513" i="8"/>
  <c r="K9514" i="8"/>
  <c r="K9515" i="8"/>
  <c r="K9516" i="8"/>
  <c r="K9517" i="8"/>
  <c r="K9518" i="8"/>
  <c r="K9519" i="8"/>
  <c r="K9520" i="8"/>
  <c r="K9521" i="8"/>
  <c r="K9522" i="8"/>
  <c r="K9523" i="8"/>
  <c r="K9524" i="8"/>
  <c r="K9525" i="8"/>
  <c r="K9526" i="8"/>
  <c r="K9527" i="8"/>
  <c r="K9528" i="8"/>
  <c r="K9529" i="8"/>
  <c r="K9530" i="8"/>
  <c r="K9531" i="8"/>
  <c r="K9532" i="8"/>
  <c r="K9533" i="8"/>
  <c r="K9534" i="8"/>
  <c r="K9535" i="8"/>
  <c r="K9536" i="8"/>
  <c r="K9537" i="8"/>
  <c r="K9538" i="8"/>
  <c r="K9539" i="8"/>
  <c r="K9540" i="8"/>
  <c r="K9541" i="8"/>
  <c r="K9542" i="8"/>
  <c r="K9543" i="8"/>
  <c r="K9544" i="8"/>
  <c r="K9545" i="8"/>
  <c r="K9546" i="8"/>
  <c r="K9547" i="8"/>
  <c r="K9548" i="8"/>
  <c r="K9549" i="8"/>
  <c r="K9550" i="8"/>
  <c r="K9551" i="8"/>
  <c r="K9552" i="8"/>
  <c r="K9553" i="8"/>
  <c r="K9554" i="8"/>
  <c r="K9555" i="8"/>
  <c r="K9556" i="8"/>
  <c r="K9557" i="8"/>
  <c r="K9558" i="8"/>
  <c r="K9559" i="8"/>
  <c r="K9560" i="8"/>
  <c r="K9561" i="8"/>
  <c r="K9562" i="8"/>
  <c r="K9563" i="8"/>
  <c r="K9564" i="8"/>
  <c r="K9565" i="8"/>
  <c r="K9566" i="8"/>
  <c r="K9567" i="8"/>
  <c r="K9568" i="8"/>
  <c r="K9569" i="8"/>
  <c r="K9570" i="8"/>
  <c r="K9571" i="8"/>
  <c r="K9572" i="8"/>
  <c r="K9573" i="8"/>
  <c r="K9574" i="8"/>
  <c r="K9575" i="8"/>
  <c r="K9576" i="8"/>
  <c r="K9577" i="8"/>
  <c r="K9578" i="8"/>
  <c r="K9579" i="8"/>
  <c r="K9580" i="8"/>
  <c r="K9581" i="8"/>
  <c r="K9582" i="8"/>
  <c r="K9583" i="8"/>
  <c r="K9584" i="8"/>
  <c r="K9585" i="8"/>
  <c r="K9586" i="8"/>
  <c r="K9587" i="8"/>
  <c r="K9588" i="8"/>
  <c r="K9589" i="8"/>
  <c r="K9590" i="8"/>
  <c r="K9591" i="8"/>
  <c r="K9592" i="8"/>
  <c r="K9593" i="8"/>
  <c r="K9594" i="8"/>
  <c r="K9595" i="8"/>
  <c r="K9596" i="8"/>
  <c r="K9597" i="8"/>
  <c r="K9598" i="8"/>
  <c r="K9599" i="8"/>
  <c r="K9600" i="8"/>
  <c r="K9601" i="8"/>
  <c r="K9602" i="8"/>
  <c r="K9603" i="8"/>
  <c r="K9604" i="8"/>
  <c r="K9605" i="8"/>
  <c r="K9606" i="8"/>
  <c r="K9607" i="8"/>
  <c r="K9608" i="8"/>
  <c r="K9609" i="8"/>
  <c r="K9610" i="8"/>
  <c r="K9611" i="8"/>
  <c r="K9612" i="8"/>
  <c r="K9613" i="8"/>
  <c r="K9614" i="8"/>
  <c r="K9615" i="8"/>
  <c r="K9616" i="8"/>
  <c r="K9617" i="8"/>
  <c r="K9618" i="8"/>
  <c r="K9619" i="8"/>
  <c r="K9620" i="8"/>
  <c r="K9621" i="8"/>
  <c r="K9622" i="8"/>
  <c r="K9623" i="8"/>
  <c r="K9624" i="8"/>
  <c r="K9625" i="8"/>
  <c r="K9626" i="8"/>
  <c r="K9627" i="8"/>
  <c r="K9628" i="8"/>
  <c r="K9629" i="8"/>
  <c r="K9630" i="8"/>
  <c r="K9631" i="8"/>
  <c r="K9632" i="8"/>
  <c r="K9633" i="8"/>
  <c r="K9634" i="8"/>
  <c r="K9635" i="8"/>
  <c r="K9636" i="8"/>
  <c r="K9637" i="8"/>
  <c r="K9638" i="8"/>
  <c r="K9639" i="8"/>
  <c r="K9640" i="8"/>
  <c r="K9641" i="8"/>
  <c r="K9642" i="8"/>
  <c r="K9643" i="8"/>
  <c r="K9644" i="8"/>
  <c r="K9645" i="8"/>
  <c r="K9646" i="8"/>
  <c r="K9647" i="8"/>
  <c r="K9648" i="8"/>
  <c r="K9649" i="8"/>
  <c r="K9650" i="8"/>
  <c r="K9651" i="8"/>
  <c r="K9652" i="8"/>
  <c r="K9653" i="8"/>
  <c r="K9654" i="8"/>
  <c r="K9655" i="8"/>
  <c r="K9656" i="8"/>
  <c r="K9657" i="8"/>
  <c r="K9658" i="8"/>
  <c r="K9659" i="8"/>
  <c r="K9660" i="8"/>
  <c r="K9661" i="8"/>
  <c r="K9662" i="8"/>
  <c r="K9663" i="8"/>
  <c r="K9664" i="8"/>
  <c r="K9665" i="8"/>
  <c r="K9666" i="8"/>
  <c r="K9667" i="8"/>
  <c r="K9668" i="8"/>
  <c r="K9669" i="8"/>
  <c r="K9670" i="8"/>
  <c r="K9671" i="8"/>
  <c r="K9672" i="8"/>
  <c r="K9673" i="8"/>
  <c r="K9674" i="8"/>
  <c r="K9675" i="8"/>
  <c r="K9676" i="8"/>
  <c r="K9677" i="8"/>
  <c r="K9678" i="8"/>
  <c r="K9679" i="8"/>
  <c r="K9680" i="8"/>
  <c r="K9681" i="8"/>
  <c r="K9682" i="8"/>
  <c r="K9683" i="8"/>
  <c r="K9684" i="8"/>
  <c r="K9685" i="8"/>
  <c r="K9686" i="8"/>
  <c r="K9687" i="8"/>
  <c r="K9688" i="8"/>
  <c r="K9689" i="8"/>
  <c r="K9690" i="8"/>
  <c r="K9691" i="8"/>
  <c r="K9692" i="8"/>
  <c r="K9693" i="8"/>
  <c r="K9694" i="8"/>
  <c r="K9695" i="8"/>
  <c r="K9696" i="8"/>
  <c r="K9697" i="8"/>
  <c r="K9698" i="8"/>
  <c r="K9699" i="8"/>
  <c r="K9700" i="8"/>
  <c r="K9701" i="8"/>
  <c r="K9702" i="8"/>
  <c r="K9703" i="8"/>
  <c r="K9704" i="8"/>
  <c r="K9705" i="8"/>
  <c r="K9706" i="8"/>
  <c r="K9707" i="8"/>
  <c r="K9708" i="8"/>
  <c r="K9709" i="8"/>
  <c r="K9710" i="8"/>
  <c r="K9711" i="8"/>
  <c r="K9712" i="8"/>
  <c r="K9713" i="8"/>
  <c r="K9714" i="8"/>
  <c r="K9715" i="8"/>
  <c r="K9716" i="8"/>
  <c r="K9717" i="8"/>
  <c r="K9718" i="8"/>
  <c r="K9719" i="8"/>
  <c r="K9720" i="8"/>
  <c r="K9721" i="8"/>
  <c r="K9722" i="8"/>
  <c r="K9723" i="8"/>
  <c r="K9724" i="8"/>
  <c r="K9725" i="8"/>
  <c r="K9726" i="8"/>
  <c r="K9727" i="8"/>
  <c r="K9728" i="8"/>
  <c r="K9729" i="8"/>
  <c r="K9730" i="8"/>
  <c r="K9731" i="8"/>
  <c r="K9732" i="8"/>
  <c r="K9733" i="8"/>
  <c r="K9734" i="8"/>
  <c r="K9735" i="8"/>
  <c r="K9736" i="8"/>
  <c r="K9737" i="8"/>
  <c r="K9738" i="8"/>
  <c r="K9739" i="8"/>
  <c r="K9740" i="8"/>
  <c r="K9741" i="8"/>
  <c r="K9742" i="8"/>
  <c r="K9743" i="8"/>
  <c r="K9744" i="8"/>
  <c r="K9745" i="8"/>
  <c r="K9746" i="8"/>
  <c r="K9747" i="8"/>
  <c r="K9748" i="8"/>
  <c r="K9749" i="8"/>
  <c r="K9750" i="8"/>
  <c r="K9751" i="8"/>
  <c r="K9752" i="8"/>
  <c r="K9753" i="8"/>
  <c r="K9754" i="8"/>
  <c r="K9755" i="8"/>
  <c r="K9756" i="8"/>
  <c r="K9757" i="8"/>
  <c r="K9758" i="8"/>
  <c r="K9759" i="8"/>
  <c r="K9760" i="8"/>
  <c r="K9761" i="8"/>
  <c r="K9762" i="8"/>
  <c r="K9763" i="8"/>
  <c r="K9764" i="8"/>
  <c r="K9765" i="8"/>
  <c r="K9766" i="8"/>
  <c r="K9767" i="8"/>
  <c r="K9768" i="8"/>
  <c r="K9769" i="8"/>
  <c r="K9770" i="8"/>
  <c r="K9771" i="8"/>
  <c r="K9772" i="8"/>
  <c r="K9773" i="8"/>
  <c r="K9774" i="8"/>
  <c r="K9775" i="8"/>
  <c r="K9776" i="8"/>
  <c r="K9777" i="8"/>
  <c r="K9778" i="8"/>
  <c r="K9779" i="8"/>
  <c r="K9780" i="8"/>
  <c r="K9781" i="8"/>
  <c r="K9782" i="8"/>
  <c r="K9783" i="8"/>
  <c r="K9784" i="8"/>
  <c r="K9785" i="8"/>
  <c r="K9786" i="8"/>
  <c r="K9787" i="8"/>
  <c r="K9788" i="8"/>
  <c r="K9789" i="8"/>
  <c r="K9790" i="8"/>
  <c r="K9791" i="8"/>
  <c r="K9792" i="8"/>
  <c r="K9793" i="8"/>
  <c r="K9794" i="8"/>
  <c r="K9795" i="8"/>
  <c r="K9796" i="8"/>
  <c r="K9797" i="8"/>
  <c r="K9798" i="8"/>
  <c r="K9799" i="8"/>
  <c r="K9800" i="8"/>
  <c r="K9801" i="8"/>
  <c r="K9802" i="8"/>
  <c r="K9803" i="8"/>
  <c r="K9804" i="8"/>
  <c r="K9805" i="8"/>
  <c r="K9806" i="8"/>
  <c r="K9807" i="8"/>
  <c r="K9808" i="8"/>
  <c r="K9809" i="8"/>
  <c r="K9810" i="8"/>
  <c r="K9811" i="8"/>
  <c r="K9812" i="8"/>
  <c r="K9813" i="8"/>
  <c r="K9814" i="8"/>
  <c r="K9815" i="8"/>
  <c r="K9816" i="8"/>
  <c r="K9817" i="8"/>
  <c r="K9818" i="8"/>
  <c r="K9819" i="8"/>
  <c r="K9820" i="8"/>
  <c r="K9821" i="8"/>
  <c r="K9822" i="8"/>
  <c r="K9823" i="8"/>
  <c r="K9824" i="8"/>
  <c r="K9825" i="8"/>
  <c r="K9826" i="8"/>
  <c r="K9827" i="8"/>
  <c r="K9828" i="8"/>
  <c r="K9829" i="8"/>
  <c r="K9830" i="8"/>
  <c r="K9831" i="8"/>
  <c r="K9832" i="8"/>
  <c r="K9833" i="8"/>
  <c r="K9834" i="8"/>
  <c r="K9835" i="8"/>
  <c r="K9836" i="8"/>
  <c r="K9837" i="8"/>
  <c r="K9838" i="8"/>
  <c r="K9839" i="8"/>
  <c r="K9840" i="8"/>
  <c r="K9841" i="8"/>
  <c r="K9842" i="8"/>
  <c r="K9843" i="8"/>
  <c r="K9844" i="8"/>
  <c r="K9845" i="8"/>
  <c r="K9846" i="8"/>
  <c r="K9847" i="8"/>
  <c r="K9848" i="8"/>
  <c r="K9849" i="8"/>
  <c r="K9850" i="8"/>
  <c r="K9851" i="8"/>
  <c r="K9852" i="8"/>
  <c r="K9853" i="8"/>
  <c r="K9854" i="8"/>
  <c r="K9855" i="8"/>
  <c r="K9856" i="8"/>
  <c r="K9857" i="8"/>
  <c r="K9858" i="8"/>
  <c r="K9859" i="8"/>
  <c r="K9860" i="8"/>
  <c r="K9861" i="8"/>
  <c r="K9862" i="8"/>
  <c r="K9863" i="8"/>
  <c r="K9864" i="8"/>
  <c r="K9865" i="8"/>
  <c r="K9866" i="8"/>
  <c r="K9867" i="8"/>
  <c r="K9868" i="8"/>
  <c r="K9869" i="8"/>
  <c r="K9870" i="8"/>
  <c r="K9871" i="8"/>
  <c r="K9872" i="8"/>
  <c r="K9873" i="8"/>
  <c r="K9874" i="8"/>
  <c r="K9875" i="8"/>
  <c r="K9876" i="8"/>
  <c r="K9877" i="8"/>
  <c r="K9878" i="8"/>
  <c r="K9879" i="8"/>
  <c r="K9880" i="8"/>
  <c r="K9881" i="8"/>
  <c r="K9882" i="8"/>
  <c r="K9883" i="8"/>
  <c r="K9884" i="8"/>
  <c r="K9885" i="8"/>
  <c r="K9886" i="8"/>
  <c r="K9887" i="8"/>
  <c r="K9888" i="8"/>
  <c r="K9889" i="8"/>
  <c r="K9890" i="8"/>
  <c r="K9891" i="8"/>
  <c r="K9892" i="8"/>
  <c r="K9893" i="8"/>
  <c r="K9894" i="8"/>
  <c r="K9895" i="8"/>
  <c r="K9896" i="8"/>
  <c r="K9897" i="8"/>
  <c r="K9898" i="8"/>
  <c r="K9899" i="8"/>
  <c r="K9900" i="8"/>
  <c r="K9901" i="8"/>
  <c r="K9902" i="8"/>
  <c r="K9903" i="8"/>
  <c r="K9904" i="8"/>
  <c r="K9905" i="8"/>
  <c r="K9906" i="8"/>
  <c r="K9907" i="8"/>
  <c r="K9908" i="8"/>
  <c r="K9909" i="8"/>
  <c r="K9910" i="8"/>
  <c r="K9911" i="8"/>
  <c r="K9912" i="8"/>
  <c r="K9913" i="8"/>
  <c r="K9914" i="8"/>
  <c r="K9915" i="8"/>
  <c r="K9916" i="8"/>
  <c r="K9917" i="8"/>
  <c r="K9918" i="8"/>
  <c r="K9919" i="8"/>
  <c r="K9920" i="8"/>
  <c r="K9921" i="8"/>
  <c r="K9922" i="8"/>
  <c r="K9923" i="8"/>
  <c r="K9924" i="8"/>
  <c r="K9925" i="8"/>
  <c r="K9926" i="8"/>
  <c r="K9927" i="8"/>
  <c r="K9928" i="8"/>
  <c r="K9929" i="8"/>
  <c r="K9930" i="8"/>
  <c r="K9931" i="8"/>
  <c r="K9932" i="8"/>
  <c r="K9933" i="8"/>
  <c r="K9934" i="8"/>
  <c r="K9935" i="8"/>
  <c r="K9936" i="8"/>
  <c r="K9937" i="8"/>
  <c r="K9938" i="8"/>
  <c r="K9939" i="8"/>
  <c r="K9940" i="8"/>
  <c r="K9941" i="8"/>
  <c r="K9942" i="8"/>
  <c r="K9943" i="8"/>
  <c r="K9944" i="8"/>
  <c r="K9945" i="8"/>
  <c r="K9946" i="8"/>
  <c r="K9947" i="8"/>
  <c r="K9948" i="8"/>
  <c r="K9949" i="8"/>
  <c r="K9950" i="8"/>
  <c r="K9951" i="8"/>
  <c r="K9952" i="8"/>
  <c r="K9953" i="8"/>
  <c r="K9954" i="8"/>
  <c r="K9955" i="8"/>
  <c r="K9956" i="8"/>
  <c r="K9957" i="8"/>
  <c r="K9958" i="8"/>
  <c r="K9959" i="8"/>
  <c r="K9960" i="8"/>
  <c r="K9961" i="8"/>
  <c r="K9962" i="8"/>
  <c r="K9963" i="8"/>
  <c r="K9964" i="8"/>
  <c r="K9965" i="8"/>
  <c r="K9966" i="8"/>
  <c r="K9967" i="8"/>
  <c r="K9968" i="8"/>
  <c r="K9969" i="8"/>
  <c r="K9970" i="8"/>
  <c r="K9971" i="8"/>
  <c r="K9972" i="8"/>
  <c r="K9973" i="8"/>
  <c r="K9974" i="8"/>
  <c r="K9975" i="8"/>
  <c r="K9976" i="8"/>
  <c r="K9977" i="8"/>
  <c r="K9978" i="8"/>
  <c r="K9979" i="8"/>
  <c r="K9980" i="8"/>
  <c r="K9981" i="8"/>
  <c r="K9982" i="8"/>
  <c r="K9983" i="8"/>
  <c r="K9984" i="8"/>
  <c r="K9985" i="8"/>
  <c r="K9986" i="8"/>
  <c r="K9987" i="8"/>
  <c r="K9988" i="8"/>
  <c r="K9989" i="8"/>
  <c r="K9990" i="8"/>
  <c r="K9991" i="8"/>
  <c r="K9992" i="8"/>
  <c r="K9993" i="8"/>
  <c r="K9994" i="8"/>
  <c r="K9995" i="8"/>
  <c r="K9996" i="8"/>
  <c r="K9997" i="8"/>
  <c r="K9998" i="8"/>
  <c r="K9999" i="8"/>
  <c r="K10000" i="8"/>
  <c r="K10001" i="8"/>
  <c r="K10002" i="8"/>
  <c r="K10003" i="8"/>
  <c r="K10004" i="8"/>
  <c r="K10005" i="8"/>
  <c r="K10006" i="8"/>
  <c r="K10007" i="8"/>
  <c r="K10008" i="8"/>
  <c r="K10009" i="8"/>
  <c r="K10010" i="8"/>
  <c r="K10011" i="8"/>
  <c r="K10012" i="8"/>
  <c r="K10013" i="8"/>
  <c r="K10014" i="8"/>
  <c r="K10015" i="8"/>
  <c r="K10016" i="8"/>
  <c r="K10017" i="8"/>
  <c r="K10018" i="8"/>
  <c r="K10019" i="8"/>
  <c r="K10020" i="8"/>
  <c r="K10021" i="8"/>
  <c r="K10022" i="8"/>
  <c r="K10023" i="8"/>
  <c r="K10024" i="8"/>
  <c r="K10025" i="8"/>
  <c r="K10026" i="8"/>
  <c r="K10027" i="8"/>
  <c r="K10028" i="8"/>
  <c r="K10029" i="8"/>
  <c r="K10030" i="8"/>
  <c r="K10031" i="8"/>
  <c r="K10032" i="8"/>
  <c r="K10033" i="8"/>
  <c r="K10034" i="8"/>
  <c r="K10035" i="8"/>
  <c r="K10036" i="8"/>
  <c r="K10037" i="8"/>
  <c r="K10038" i="8"/>
  <c r="K10039" i="8"/>
  <c r="K10040" i="8"/>
  <c r="K10041" i="8"/>
  <c r="K10042" i="8"/>
  <c r="K10043" i="8"/>
  <c r="K10044" i="8"/>
  <c r="K10045" i="8"/>
  <c r="K10046" i="8"/>
  <c r="K10047" i="8"/>
  <c r="K10048" i="8"/>
  <c r="K10049" i="8"/>
  <c r="K10050" i="8"/>
  <c r="K10051" i="8"/>
  <c r="K10052" i="8"/>
  <c r="K10053" i="8"/>
  <c r="K10054" i="8"/>
  <c r="K10055" i="8"/>
  <c r="K10056" i="8"/>
  <c r="K10057" i="8"/>
  <c r="K10058" i="8"/>
  <c r="K10059" i="8"/>
  <c r="K10060" i="8"/>
  <c r="K10061" i="8"/>
  <c r="K10062" i="8"/>
  <c r="K10063" i="8"/>
  <c r="K10064" i="8"/>
  <c r="K10065" i="8"/>
  <c r="K10066" i="8"/>
  <c r="K10067" i="8"/>
  <c r="K10068" i="8"/>
  <c r="K10069" i="8"/>
  <c r="K10070" i="8"/>
  <c r="K10071" i="8"/>
  <c r="K10072" i="8"/>
  <c r="K10073" i="8"/>
  <c r="K10074" i="8"/>
  <c r="K10075" i="8"/>
  <c r="K10076" i="8"/>
  <c r="K10077" i="8"/>
  <c r="K10078" i="8"/>
  <c r="K10079" i="8"/>
  <c r="K10080" i="8"/>
  <c r="K10081" i="8"/>
  <c r="K10082" i="8"/>
  <c r="K10083" i="8"/>
  <c r="K10084" i="8"/>
  <c r="K10085" i="8"/>
  <c r="K10086" i="8"/>
  <c r="K10087" i="8"/>
  <c r="K10088" i="8"/>
  <c r="K10089" i="8"/>
  <c r="K10090" i="8"/>
  <c r="K10091" i="8"/>
  <c r="K10092" i="8"/>
  <c r="K10093" i="8"/>
  <c r="K10094" i="8"/>
  <c r="K10095" i="8"/>
  <c r="K10096" i="8"/>
  <c r="K10097" i="8"/>
  <c r="K10098" i="8"/>
  <c r="K10099" i="8"/>
  <c r="K10100" i="8"/>
  <c r="K10101" i="8"/>
  <c r="K10102" i="8"/>
  <c r="K10103" i="8"/>
  <c r="K10104" i="8"/>
  <c r="K10105" i="8"/>
  <c r="K10106" i="8"/>
  <c r="K10107" i="8"/>
  <c r="K10108" i="8"/>
  <c r="K10109" i="8"/>
  <c r="K10110" i="8"/>
  <c r="K10111" i="8"/>
  <c r="K10112" i="8"/>
  <c r="K10113" i="8"/>
  <c r="K10114" i="8"/>
  <c r="K10115" i="8"/>
  <c r="K10116" i="8"/>
  <c r="K10117" i="8"/>
  <c r="K10118" i="8"/>
  <c r="K10119" i="8"/>
  <c r="K10120" i="8"/>
  <c r="K10121" i="8"/>
  <c r="K10122" i="8"/>
  <c r="K10123" i="8"/>
  <c r="K10124" i="8"/>
  <c r="K10125" i="8"/>
  <c r="K10126" i="8"/>
  <c r="K10127" i="8"/>
  <c r="K10128" i="8"/>
  <c r="K10129" i="8"/>
  <c r="K10130" i="8"/>
  <c r="K10131" i="8"/>
  <c r="K10132" i="8"/>
  <c r="K10133" i="8"/>
  <c r="K10134" i="8"/>
  <c r="K10135" i="8"/>
  <c r="K10136" i="8"/>
  <c r="K10137" i="8"/>
  <c r="K10138" i="8"/>
  <c r="K10139" i="8"/>
  <c r="K10140" i="8"/>
  <c r="K10141" i="8"/>
  <c r="K10142" i="8"/>
  <c r="K10143" i="8"/>
  <c r="K10144" i="8"/>
  <c r="K10145" i="8"/>
  <c r="K10146" i="8"/>
  <c r="K10147" i="8"/>
  <c r="K10148" i="8"/>
  <c r="K10149" i="8"/>
  <c r="K10150" i="8"/>
  <c r="K10151" i="8"/>
  <c r="K10152" i="8"/>
  <c r="K10153" i="8"/>
  <c r="K10154" i="8"/>
  <c r="K10155" i="8"/>
  <c r="K10156" i="8"/>
  <c r="K10157" i="8"/>
  <c r="K10158" i="8"/>
  <c r="K10159" i="8"/>
  <c r="K10160" i="8"/>
  <c r="K10161" i="8"/>
  <c r="K10162" i="8"/>
  <c r="K10163" i="8"/>
  <c r="K10164" i="8"/>
  <c r="K10165" i="8"/>
  <c r="K10166" i="8"/>
  <c r="K10167" i="8"/>
  <c r="K10168" i="8"/>
  <c r="K10169" i="8"/>
  <c r="K10170" i="8"/>
  <c r="K10171" i="8"/>
  <c r="K10172" i="8"/>
  <c r="K10173" i="8"/>
  <c r="K10174" i="8"/>
  <c r="K10175" i="8"/>
  <c r="K10176" i="8"/>
  <c r="K10177" i="8"/>
  <c r="K10178" i="8"/>
  <c r="K10179" i="8"/>
  <c r="K10180" i="8"/>
  <c r="K10181" i="8"/>
  <c r="K10182" i="8"/>
  <c r="K10183" i="8"/>
  <c r="K10184" i="8"/>
  <c r="K10185" i="8"/>
  <c r="K10186" i="8"/>
  <c r="K10187" i="8"/>
  <c r="K10188" i="8"/>
  <c r="K10189" i="8"/>
  <c r="K10190" i="8"/>
  <c r="K10191" i="8"/>
  <c r="K10192" i="8"/>
  <c r="K10193" i="8"/>
  <c r="K10194" i="8"/>
  <c r="K10195" i="8"/>
  <c r="K10196" i="8"/>
  <c r="K10197" i="8"/>
  <c r="K10198" i="8"/>
  <c r="K10199" i="8"/>
  <c r="K10200" i="8"/>
  <c r="K10201" i="8"/>
  <c r="K10202" i="8"/>
  <c r="K10203" i="8"/>
  <c r="K10204" i="8"/>
  <c r="K10205" i="8"/>
  <c r="K10206" i="8"/>
  <c r="K10207" i="8"/>
  <c r="K10208" i="8"/>
  <c r="K10209" i="8"/>
  <c r="K10210" i="8"/>
  <c r="K10211" i="8"/>
  <c r="K10212" i="8"/>
  <c r="K10213" i="8"/>
  <c r="K10214" i="8"/>
  <c r="K10215" i="8"/>
  <c r="K10216" i="8"/>
  <c r="K10217" i="8"/>
  <c r="K10218" i="8"/>
  <c r="K10219" i="8"/>
  <c r="K10220" i="8"/>
  <c r="K10221" i="8"/>
  <c r="K10222" i="8"/>
  <c r="K10223" i="8"/>
  <c r="K10224" i="8"/>
  <c r="K10225" i="8"/>
  <c r="K10226" i="8"/>
  <c r="K10227" i="8"/>
  <c r="K10228" i="8"/>
  <c r="K10229" i="8"/>
  <c r="K10230" i="8"/>
  <c r="K10231" i="8"/>
  <c r="K10232" i="8"/>
  <c r="K10233" i="8"/>
  <c r="K10234" i="8"/>
  <c r="K10235" i="8"/>
  <c r="K10236" i="8"/>
  <c r="K10237" i="8"/>
  <c r="K10238" i="8"/>
  <c r="K10239" i="8"/>
  <c r="K10240" i="8"/>
  <c r="K10241" i="8"/>
  <c r="K10242" i="8"/>
  <c r="K10243" i="8"/>
  <c r="K10244" i="8"/>
  <c r="K10245" i="8"/>
  <c r="K10246" i="8"/>
  <c r="K10247" i="8"/>
  <c r="K10248" i="8"/>
  <c r="K10249" i="8"/>
  <c r="K10250" i="8"/>
  <c r="K10251" i="8"/>
  <c r="K10252" i="8"/>
  <c r="K10253" i="8"/>
  <c r="K10254" i="8"/>
  <c r="K10255" i="8"/>
  <c r="K10256" i="8"/>
  <c r="K10257" i="8"/>
  <c r="K10258" i="8"/>
  <c r="K10259" i="8"/>
  <c r="K10260" i="8"/>
  <c r="K10261" i="8"/>
  <c r="K10262" i="8"/>
  <c r="K10263" i="8"/>
  <c r="K10264" i="8"/>
  <c r="K10265" i="8"/>
  <c r="K10266" i="8"/>
  <c r="K10267" i="8"/>
  <c r="K10268" i="8"/>
  <c r="K10269" i="8"/>
  <c r="K10270" i="8"/>
  <c r="K10271" i="8"/>
  <c r="K10272" i="8"/>
  <c r="K10273" i="8"/>
  <c r="K10274" i="8"/>
  <c r="K10275" i="8"/>
  <c r="K10276" i="8"/>
  <c r="K10277" i="8"/>
  <c r="K10278" i="8"/>
  <c r="K10279" i="8"/>
  <c r="K10280" i="8"/>
  <c r="K10281" i="8"/>
  <c r="K10282" i="8"/>
  <c r="K10283" i="8"/>
  <c r="K10284" i="8"/>
  <c r="K10285" i="8"/>
  <c r="K10286" i="8"/>
  <c r="K10287" i="8"/>
  <c r="K10288" i="8"/>
  <c r="K10289" i="8"/>
  <c r="K10290" i="8"/>
  <c r="K10291" i="8"/>
  <c r="K10292" i="8"/>
  <c r="K10293" i="8"/>
  <c r="K10294" i="8"/>
  <c r="K10295" i="8"/>
  <c r="K10296" i="8"/>
  <c r="K10297" i="8"/>
  <c r="K10298" i="8"/>
  <c r="K10299" i="8"/>
  <c r="K10300" i="8"/>
  <c r="K10301" i="8"/>
  <c r="K10302" i="8"/>
  <c r="K10303" i="8"/>
  <c r="K10304" i="8"/>
  <c r="K10305" i="8"/>
  <c r="K10306" i="8"/>
  <c r="K10307" i="8"/>
  <c r="K10308" i="8"/>
  <c r="K10309" i="8"/>
  <c r="K10310" i="8"/>
  <c r="K10311" i="8"/>
  <c r="K10312" i="8"/>
  <c r="K10313" i="8"/>
  <c r="K10314" i="8"/>
  <c r="K10315" i="8"/>
  <c r="K10316" i="8"/>
  <c r="K10317" i="8"/>
  <c r="K10318" i="8"/>
  <c r="K10319" i="8"/>
  <c r="K10320" i="8"/>
  <c r="K10321" i="8"/>
  <c r="K10322" i="8"/>
  <c r="K10323" i="8"/>
  <c r="K10324" i="8"/>
  <c r="K10325" i="8"/>
  <c r="K10326" i="8"/>
  <c r="K10327" i="8"/>
  <c r="K10328" i="8"/>
  <c r="K10329" i="8"/>
  <c r="K10330" i="8"/>
  <c r="K10331" i="8"/>
  <c r="K10332" i="8"/>
  <c r="K10333" i="8"/>
  <c r="K10334" i="8"/>
  <c r="K10335" i="8"/>
  <c r="K10336" i="8"/>
  <c r="K10337" i="8"/>
  <c r="K10338" i="8"/>
  <c r="K10339" i="8"/>
  <c r="K10340" i="8"/>
  <c r="K10341" i="8"/>
  <c r="K10342" i="8"/>
  <c r="K10343" i="8"/>
  <c r="K10344" i="8"/>
  <c r="K10345" i="8"/>
  <c r="K10346" i="8"/>
  <c r="K10347" i="8"/>
  <c r="K10348" i="8"/>
  <c r="K10349" i="8"/>
  <c r="K10350" i="8"/>
  <c r="K10351" i="8"/>
  <c r="K10352" i="8"/>
  <c r="K10353" i="8"/>
  <c r="K10354" i="8"/>
  <c r="K10355" i="8"/>
  <c r="K10356" i="8"/>
  <c r="K10357" i="8"/>
  <c r="K10358" i="8"/>
  <c r="K10359" i="8"/>
  <c r="K10360" i="8"/>
  <c r="K10361" i="8"/>
  <c r="K10362" i="8"/>
  <c r="K10363" i="8"/>
  <c r="K10364" i="8"/>
  <c r="K10365" i="8"/>
  <c r="K10366" i="8"/>
  <c r="K10367" i="8"/>
  <c r="K10368" i="8"/>
  <c r="K10369" i="8"/>
  <c r="K10370" i="8"/>
  <c r="K10371" i="8"/>
  <c r="K10372" i="8"/>
  <c r="K10373" i="8"/>
  <c r="K10374" i="8"/>
  <c r="K10375" i="8"/>
  <c r="K10376" i="8"/>
  <c r="K10377" i="8"/>
  <c r="K10378" i="8"/>
  <c r="K10379" i="8"/>
  <c r="K10380" i="8"/>
  <c r="K10381" i="8"/>
  <c r="K10382" i="8"/>
  <c r="K10383" i="8"/>
  <c r="K10384" i="8"/>
  <c r="K10385" i="8"/>
  <c r="K10386" i="8"/>
  <c r="K10387" i="8"/>
  <c r="K10388" i="8"/>
  <c r="K10389" i="8"/>
  <c r="K10390" i="8"/>
  <c r="K10391" i="8"/>
  <c r="K10392" i="8"/>
  <c r="K10393" i="8"/>
  <c r="K10394" i="8"/>
  <c r="K10395" i="8"/>
  <c r="K10396" i="8"/>
  <c r="K10397" i="8"/>
  <c r="K10398" i="8"/>
  <c r="K10399" i="8"/>
  <c r="K10400" i="8"/>
  <c r="K10401" i="8"/>
  <c r="K10402" i="8"/>
  <c r="K10403" i="8"/>
  <c r="K10404" i="8"/>
  <c r="K10405" i="8"/>
  <c r="K10406" i="8"/>
  <c r="K10407" i="8"/>
  <c r="K10408" i="8"/>
  <c r="K10409" i="8"/>
  <c r="K10410" i="8"/>
  <c r="K10411" i="8"/>
  <c r="K10412" i="8"/>
  <c r="K10413" i="8"/>
  <c r="K10414" i="8"/>
  <c r="K10415" i="8"/>
  <c r="K10416" i="8"/>
  <c r="K10417" i="8"/>
  <c r="K10418" i="8"/>
  <c r="K10419" i="8"/>
  <c r="K10420" i="8"/>
  <c r="K10421" i="8"/>
  <c r="K10422" i="8"/>
  <c r="K10423" i="8"/>
  <c r="K10424" i="8"/>
  <c r="K10425" i="8"/>
  <c r="K10426" i="8"/>
  <c r="K10427" i="8"/>
  <c r="K10428" i="8"/>
  <c r="K10429" i="8"/>
  <c r="K10430" i="8"/>
  <c r="K10431" i="8"/>
  <c r="K10432" i="8"/>
  <c r="K10433" i="8"/>
  <c r="K10434" i="8"/>
  <c r="K10435" i="8"/>
  <c r="K10436" i="8"/>
  <c r="K10437" i="8"/>
  <c r="K10438" i="8"/>
  <c r="K10439" i="8"/>
  <c r="K10440" i="8"/>
  <c r="K10441" i="8"/>
  <c r="K10442" i="8"/>
  <c r="K10443" i="8"/>
  <c r="K10444" i="8"/>
  <c r="K10445" i="8"/>
  <c r="K10446" i="8"/>
  <c r="K10447" i="8"/>
  <c r="K10448" i="8"/>
  <c r="K10449" i="8"/>
  <c r="K10450" i="8"/>
  <c r="K10451" i="8"/>
  <c r="K10452" i="8"/>
  <c r="K10453" i="8"/>
  <c r="K10454" i="8"/>
  <c r="K10455" i="8"/>
  <c r="K10456" i="8"/>
  <c r="K10457" i="8"/>
  <c r="K10458" i="8"/>
  <c r="K10459" i="8"/>
  <c r="K10460" i="8"/>
  <c r="K10461" i="8"/>
  <c r="K10462" i="8"/>
  <c r="K10463" i="8"/>
  <c r="K10464" i="8"/>
  <c r="K10465" i="8"/>
  <c r="K10466" i="8"/>
  <c r="K10467" i="8"/>
  <c r="K10468" i="8"/>
  <c r="K10469" i="8"/>
  <c r="K10470" i="8"/>
  <c r="K10471" i="8"/>
  <c r="K10472" i="8"/>
  <c r="K10473" i="8"/>
  <c r="K10474" i="8"/>
  <c r="K10475" i="8"/>
  <c r="K10476" i="8"/>
  <c r="K10477" i="8"/>
  <c r="K10478" i="8"/>
  <c r="K10479" i="8"/>
  <c r="K10480" i="8"/>
  <c r="K10481" i="8"/>
  <c r="K10482" i="8"/>
  <c r="K10483" i="8"/>
  <c r="K10484" i="8"/>
  <c r="K10485" i="8"/>
  <c r="K10486" i="8"/>
  <c r="K10487" i="8"/>
  <c r="K10488" i="8"/>
  <c r="K10489" i="8"/>
  <c r="K10490" i="8"/>
  <c r="K10491" i="8"/>
  <c r="K10492" i="8"/>
  <c r="K10493" i="8"/>
  <c r="K10494" i="8"/>
  <c r="K10495" i="8"/>
  <c r="K10496" i="8"/>
  <c r="K10497" i="8"/>
  <c r="K10498" i="8"/>
  <c r="K10499" i="8"/>
  <c r="K10500" i="8"/>
  <c r="K10501" i="8"/>
  <c r="K10502" i="8"/>
  <c r="K10503" i="8"/>
  <c r="K10504" i="8"/>
  <c r="K10505" i="8"/>
  <c r="K10506" i="8"/>
  <c r="K10507" i="8"/>
  <c r="K10508" i="8"/>
  <c r="K10509" i="8"/>
  <c r="K10510" i="8"/>
  <c r="K10511" i="8"/>
  <c r="K10512" i="8"/>
  <c r="K10513" i="8"/>
  <c r="K10514" i="8"/>
  <c r="K10515" i="8"/>
  <c r="K10516" i="8"/>
  <c r="K10517" i="8"/>
  <c r="K10518" i="8"/>
  <c r="K10519" i="8"/>
  <c r="K10520" i="8"/>
  <c r="K10521" i="8"/>
  <c r="K10522" i="8"/>
  <c r="K10523" i="8"/>
  <c r="K10524" i="8"/>
  <c r="K10525" i="8"/>
  <c r="K10526" i="8"/>
  <c r="K10527" i="8"/>
  <c r="K10528" i="8"/>
  <c r="K10529" i="8"/>
  <c r="K10530" i="8"/>
  <c r="K10531" i="8"/>
  <c r="K10532" i="8"/>
  <c r="K10533" i="8"/>
  <c r="K10534" i="8"/>
  <c r="K10535" i="8"/>
  <c r="K10536" i="8"/>
  <c r="K10537" i="8"/>
  <c r="K10538" i="8"/>
  <c r="K10539" i="8"/>
  <c r="K10540" i="8"/>
  <c r="K10541" i="8"/>
  <c r="K10542" i="8"/>
  <c r="K10543" i="8"/>
  <c r="K10544" i="8"/>
  <c r="K10545" i="8"/>
  <c r="K10546" i="8"/>
  <c r="K10547" i="8"/>
  <c r="K10548" i="8"/>
  <c r="K10549" i="8"/>
  <c r="K10550" i="8"/>
  <c r="K10551" i="8"/>
  <c r="K10552" i="8"/>
  <c r="K10553" i="8"/>
  <c r="K10554" i="8"/>
  <c r="K10555" i="8"/>
  <c r="K10556" i="8"/>
  <c r="K10557" i="8"/>
  <c r="K10558" i="8"/>
  <c r="K10559" i="8"/>
  <c r="K10560" i="8"/>
  <c r="K10561" i="8"/>
  <c r="K10562" i="8"/>
  <c r="K10563" i="8"/>
  <c r="K10564" i="8"/>
  <c r="K10565" i="8"/>
  <c r="K10566" i="8"/>
  <c r="K10567" i="8"/>
  <c r="K10568" i="8"/>
  <c r="K10569" i="8"/>
  <c r="K10570" i="8"/>
  <c r="K10571" i="8"/>
  <c r="K10572" i="8"/>
  <c r="K10573" i="8"/>
  <c r="K10574" i="8"/>
  <c r="K10575" i="8"/>
  <c r="K10576" i="8"/>
  <c r="K10577" i="8"/>
  <c r="K10578" i="8"/>
  <c r="K10579" i="8"/>
  <c r="K10580" i="8"/>
  <c r="K10581" i="8"/>
  <c r="K10582" i="8"/>
  <c r="K10583" i="8"/>
  <c r="K10584" i="8"/>
  <c r="K10585" i="8"/>
  <c r="K10586" i="8"/>
  <c r="K10587" i="8"/>
  <c r="K10588" i="8"/>
  <c r="K10589" i="8"/>
  <c r="K10590" i="8"/>
  <c r="K10591" i="8"/>
  <c r="K10592" i="8"/>
  <c r="K10593" i="8"/>
  <c r="K10594" i="8"/>
  <c r="K10595" i="8"/>
  <c r="K10596" i="8"/>
  <c r="K10597" i="8"/>
  <c r="K10598" i="8"/>
  <c r="K10599" i="8"/>
  <c r="K10600" i="8"/>
  <c r="K10601" i="8"/>
  <c r="K10602" i="8"/>
  <c r="K10603" i="8"/>
  <c r="K10604" i="8"/>
  <c r="K10605" i="8"/>
  <c r="K10606" i="8"/>
  <c r="K10607" i="8"/>
  <c r="K10608" i="8"/>
  <c r="K10609" i="8"/>
  <c r="K10610" i="8"/>
  <c r="K10611" i="8"/>
  <c r="K10612" i="8"/>
  <c r="K10613" i="8"/>
  <c r="K10614" i="8"/>
  <c r="K10615" i="8"/>
  <c r="K10616" i="8"/>
  <c r="K10617" i="8"/>
  <c r="K10618" i="8"/>
  <c r="K10619" i="8"/>
  <c r="K10620" i="8"/>
  <c r="K10621" i="8"/>
  <c r="K10622" i="8"/>
  <c r="K10623" i="8"/>
  <c r="K10624" i="8"/>
  <c r="K10625" i="8"/>
  <c r="K10626" i="8"/>
  <c r="K10627" i="8"/>
  <c r="K10628" i="8"/>
  <c r="K10629" i="8"/>
  <c r="K10630" i="8"/>
  <c r="K10631" i="8"/>
  <c r="K10632" i="8"/>
  <c r="K10633" i="8"/>
  <c r="K10634" i="8"/>
  <c r="K10635" i="8"/>
  <c r="K10636" i="8"/>
  <c r="K10637" i="8"/>
  <c r="K10638" i="8"/>
  <c r="K10639" i="8"/>
  <c r="K10640" i="8"/>
  <c r="K10641" i="8"/>
  <c r="K10642" i="8"/>
  <c r="K10643" i="8"/>
  <c r="K10644" i="8"/>
  <c r="K10645" i="8"/>
  <c r="K10646" i="8"/>
  <c r="K10647" i="8"/>
  <c r="K10648" i="8"/>
  <c r="K10649" i="8"/>
  <c r="K10650" i="8"/>
  <c r="K10651" i="8"/>
  <c r="K10652" i="8"/>
  <c r="K10653" i="8"/>
  <c r="K10654" i="8"/>
  <c r="K10655" i="8"/>
  <c r="K10656" i="8"/>
  <c r="K10657" i="8"/>
  <c r="K10658" i="8"/>
  <c r="K10659" i="8"/>
  <c r="K10660" i="8"/>
  <c r="K10661" i="8"/>
  <c r="K10662" i="8"/>
  <c r="K10663" i="8"/>
  <c r="K10664" i="8"/>
  <c r="K10665" i="8"/>
  <c r="K10666" i="8"/>
  <c r="K10667" i="8"/>
  <c r="K10668" i="8"/>
  <c r="K10669" i="8"/>
  <c r="K10670" i="8"/>
  <c r="K10671" i="8"/>
  <c r="K10672" i="8"/>
  <c r="K10673" i="8"/>
  <c r="K10674" i="8"/>
  <c r="K10675" i="8"/>
  <c r="K10676" i="8"/>
  <c r="K10677" i="8"/>
  <c r="K10678" i="8"/>
  <c r="K10679" i="8"/>
  <c r="K10680" i="8"/>
  <c r="K10681" i="8"/>
  <c r="K10682" i="8"/>
  <c r="K10683" i="8"/>
  <c r="K10684" i="8"/>
  <c r="K10685" i="8"/>
  <c r="K10686" i="8"/>
  <c r="K10687" i="8"/>
  <c r="K10688" i="8"/>
  <c r="K10689" i="8"/>
  <c r="K10690" i="8"/>
  <c r="K10691" i="8"/>
  <c r="K10692" i="8"/>
  <c r="K10693" i="8"/>
  <c r="K10694" i="8"/>
  <c r="K10695" i="8"/>
  <c r="K10696" i="8"/>
  <c r="K10697" i="8"/>
  <c r="K10698" i="8"/>
  <c r="K10699" i="8"/>
  <c r="K10700" i="8"/>
  <c r="K10701" i="8"/>
  <c r="K10702" i="8"/>
  <c r="K10703" i="8"/>
  <c r="K10704" i="8"/>
  <c r="K10705" i="8"/>
  <c r="K10706" i="8"/>
  <c r="K10707" i="8"/>
  <c r="K10708" i="8"/>
  <c r="K10709" i="8"/>
  <c r="K10710" i="8"/>
  <c r="K10711" i="8"/>
  <c r="K10712" i="8"/>
  <c r="K10713" i="8"/>
  <c r="K10714" i="8"/>
  <c r="K10715" i="8"/>
  <c r="K10716" i="8"/>
  <c r="K10717" i="8"/>
  <c r="K10718" i="8"/>
  <c r="K10719" i="8"/>
  <c r="K10720" i="8"/>
  <c r="K10721" i="8"/>
  <c r="K10722" i="8"/>
  <c r="K10723" i="8"/>
  <c r="K10724" i="8"/>
  <c r="K10725" i="8"/>
  <c r="K10726" i="8"/>
  <c r="K10727" i="8"/>
  <c r="K10728" i="8"/>
  <c r="K10729" i="8"/>
  <c r="K10730" i="8"/>
  <c r="K10731" i="8"/>
  <c r="K10732" i="8"/>
  <c r="K10733" i="8"/>
  <c r="K10734" i="8"/>
  <c r="K10735" i="8"/>
  <c r="K10736" i="8"/>
  <c r="K10737" i="8"/>
  <c r="K10738" i="8"/>
  <c r="K10739" i="8"/>
  <c r="K10740" i="8"/>
  <c r="K10741" i="8"/>
  <c r="K10742" i="8"/>
  <c r="K10743" i="8"/>
  <c r="K10744" i="8"/>
  <c r="K10745" i="8"/>
  <c r="K10746" i="8"/>
  <c r="K10747" i="8"/>
  <c r="K10748" i="8"/>
  <c r="K10749" i="8"/>
  <c r="K10750" i="8"/>
  <c r="K10751" i="8"/>
  <c r="K10752" i="8"/>
  <c r="K10753" i="8"/>
  <c r="K10754" i="8"/>
  <c r="K10755" i="8"/>
  <c r="K10756" i="8"/>
  <c r="K10757" i="8"/>
  <c r="K10758" i="8"/>
  <c r="K10759" i="8"/>
  <c r="K10760" i="8"/>
  <c r="K10761" i="8"/>
  <c r="K10762" i="8"/>
  <c r="K10763" i="8"/>
  <c r="K10764" i="8"/>
  <c r="K10765" i="8"/>
  <c r="K10766" i="8"/>
  <c r="K10767" i="8"/>
  <c r="K10768" i="8"/>
  <c r="K10769" i="8"/>
  <c r="K10770" i="8"/>
  <c r="K10771" i="8"/>
  <c r="K10772" i="8"/>
  <c r="K10773" i="8"/>
  <c r="K10774" i="8"/>
  <c r="K10775" i="8"/>
  <c r="K10776" i="8"/>
  <c r="K10777" i="8"/>
  <c r="K10778" i="8"/>
  <c r="K10779" i="8"/>
  <c r="K10780" i="8"/>
  <c r="K10781" i="8"/>
  <c r="K10782" i="8"/>
  <c r="K10783" i="8"/>
  <c r="K10784" i="8"/>
  <c r="K10785" i="8"/>
  <c r="K10786" i="8"/>
  <c r="K10787" i="8"/>
  <c r="K10788" i="8"/>
  <c r="K10789" i="8"/>
  <c r="K10790" i="8"/>
  <c r="K10791" i="8"/>
  <c r="K10792" i="8"/>
  <c r="K10793" i="8"/>
  <c r="K10794" i="8"/>
  <c r="K10795" i="8"/>
  <c r="K10796" i="8"/>
  <c r="K10797" i="8"/>
  <c r="K10798" i="8"/>
  <c r="K10799" i="8"/>
  <c r="K10800" i="8"/>
  <c r="K10801" i="8"/>
  <c r="K10802" i="8"/>
  <c r="K10803" i="8"/>
  <c r="K10804" i="8"/>
  <c r="K10805" i="8"/>
  <c r="K10806" i="8"/>
  <c r="K10807" i="8"/>
  <c r="K10808" i="8"/>
  <c r="K10809" i="8"/>
  <c r="K10810" i="8"/>
  <c r="K10811" i="8"/>
  <c r="K10812" i="8"/>
  <c r="K10813" i="8"/>
  <c r="K10814" i="8"/>
  <c r="K10815" i="8"/>
  <c r="K10816" i="8"/>
  <c r="K10817" i="8"/>
  <c r="K10818" i="8"/>
  <c r="K10819" i="8"/>
  <c r="K10820" i="8"/>
  <c r="K10821" i="8"/>
  <c r="K10822" i="8"/>
  <c r="K10823" i="8"/>
  <c r="K10824" i="8"/>
  <c r="K10825" i="8"/>
  <c r="K10826" i="8"/>
  <c r="K10827" i="8"/>
  <c r="K10828" i="8"/>
  <c r="K10829" i="8"/>
  <c r="K10830" i="8"/>
  <c r="K10831" i="8"/>
  <c r="K10832" i="8"/>
  <c r="K10833" i="8"/>
  <c r="K10834" i="8"/>
  <c r="K10835" i="8"/>
  <c r="K10836" i="8"/>
  <c r="K10837" i="8"/>
  <c r="K10838" i="8"/>
  <c r="K10839" i="8"/>
  <c r="K10840" i="8"/>
  <c r="K10841" i="8"/>
  <c r="K10842" i="8"/>
  <c r="K10843" i="8"/>
  <c r="K10844" i="8"/>
  <c r="K10845" i="8"/>
  <c r="K10846" i="8"/>
  <c r="K10847" i="8"/>
  <c r="K10848" i="8"/>
  <c r="K10849" i="8"/>
  <c r="K10850" i="8"/>
  <c r="K10851" i="8"/>
  <c r="K10852" i="8"/>
  <c r="K10853" i="8"/>
  <c r="K10854" i="8"/>
  <c r="K10855" i="8"/>
  <c r="K10856" i="8"/>
  <c r="K10857" i="8"/>
  <c r="K10858" i="8"/>
  <c r="K10859" i="8"/>
  <c r="K10860" i="8"/>
  <c r="K10861" i="8"/>
  <c r="K10862" i="8"/>
  <c r="K10863" i="8"/>
  <c r="K10864" i="8"/>
  <c r="K10865" i="8"/>
  <c r="K10866" i="8"/>
  <c r="K10867" i="8"/>
  <c r="K10868" i="8"/>
  <c r="K10869" i="8"/>
  <c r="K10870" i="8"/>
  <c r="K10871" i="8"/>
  <c r="K10872" i="8"/>
  <c r="K10873" i="8"/>
  <c r="K10874" i="8"/>
  <c r="K10875" i="8"/>
  <c r="K10876" i="8"/>
  <c r="K10877" i="8"/>
  <c r="K10878" i="8"/>
  <c r="K10879" i="8"/>
  <c r="K10880" i="8"/>
  <c r="K10881" i="8"/>
  <c r="K10882" i="8"/>
  <c r="K10883" i="8"/>
  <c r="K10884" i="8"/>
  <c r="K10885" i="8"/>
  <c r="K10886" i="8"/>
  <c r="K10887" i="8"/>
  <c r="K10888" i="8"/>
  <c r="K10889" i="8"/>
  <c r="K10890" i="8"/>
  <c r="K10891" i="8"/>
  <c r="K10892" i="8"/>
  <c r="K10893" i="8"/>
  <c r="K10894" i="8"/>
  <c r="K10895" i="8"/>
  <c r="K10896" i="8"/>
  <c r="K10897" i="8"/>
  <c r="K10898" i="8"/>
  <c r="K10899" i="8"/>
  <c r="K10900" i="8"/>
  <c r="K10901" i="8"/>
  <c r="K10902" i="8"/>
  <c r="K10903" i="8"/>
  <c r="K10904" i="8"/>
  <c r="K10905" i="8"/>
  <c r="K10906" i="8"/>
  <c r="K10907" i="8"/>
  <c r="K10908" i="8"/>
  <c r="K10909" i="8"/>
  <c r="K10910" i="8"/>
  <c r="K10911" i="8"/>
  <c r="K10912" i="8"/>
  <c r="K10913" i="8"/>
  <c r="K10914" i="8"/>
  <c r="K10915" i="8"/>
  <c r="K10916" i="8"/>
  <c r="K10917" i="8"/>
  <c r="K10918" i="8"/>
  <c r="K10919" i="8"/>
  <c r="K10920" i="8"/>
  <c r="K10921" i="8"/>
  <c r="K10922" i="8"/>
  <c r="K10923" i="8"/>
  <c r="K10924" i="8"/>
  <c r="K10925" i="8"/>
  <c r="K10926" i="8"/>
  <c r="K10927" i="8"/>
  <c r="K10928" i="8"/>
  <c r="K10929" i="8"/>
  <c r="K10930" i="8"/>
  <c r="K10931" i="8"/>
  <c r="K10932" i="8"/>
  <c r="K10933" i="8"/>
  <c r="K10934" i="8"/>
  <c r="K10935" i="8"/>
  <c r="K10936" i="8"/>
  <c r="K10937" i="8"/>
  <c r="K10938" i="8"/>
  <c r="K10939" i="8"/>
  <c r="K10940" i="8"/>
  <c r="K10941" i="8"/>
  <c r="K10942" i="8"/>
  <c r="K10943" i="8"/>
  <c r="K10944" i="8"/>
  <c r="K10945" i="8"/>
  <c r="K10946" i="8"/>
  <c r="K10947" i="8"/>
  <c r="K10948" i="8"/>
  <c r="K10949" i="8"/>
  <c r="K10950" i="8"/>
  <c r="K10951" i="8"/>
  <c r="K10952" i="8"/>
  <c r="K10953" i="8"/>
  <c r="K10954" i="8"/>
  <c r="K10955" i="8"/>
  <c r="K10956" i="8"/>
  <c r="K10957" i="8"/>
  <c r="K10958" i="8"/>
  <c r="K10959" i="8"/>
  <c r="K10960" i="8"/>
  <c r="K10961" i="8"/>
  <c r="K10962" i="8"/>
  <c r="K10963" i="8"/>
  <c r="K10964" i="8"/>
  <c r="K10965" i="8"/>
  <c r="K10966" i="8"/>
  <c r="K10967" i="8"/>
  <c r="K10968" i="8"/>
  <c r="K10969" i="8"/>
  <c r="K10970" i="8"/>
  <c r="K10971" i="8"/>
  <c r="K10972" i="8"/>
  <c r="K10973" i="8"/>
  <c r="K10974" i="8"/>
  <c r="K10975" i="8"/>
  <c r="K10976" i="8"/>
  <c r="K10977" i="8"/>
  <c r="K10978" i="8"/>
  <c r="K10979" i="8"/>
  <c r="K10980" i="8"/>
  <c r="K10981" i="8"/>
  <c r="K10982" i="8"/>
  <c r="K10983" i="8"/>
  <c r="K10984" i="8"/>
  <c r="K10985" i="8"/>
  <c r="K10986" i="8"/>
  <c r="K10987" i="8"/>
  <c r="K10988" i="8"/>
  <c r="K10989" i="8"/>
  <c r="K10990" i="8"/>
  <c r="K10991" i="8"/>
  <c r="K10992" i="8"/>
  <c r="K10993" i="8"/>
  <c r="K10994" i="8"/>
  <c r="K10995" i="8"/>
  <c r="K10996" i="8"/>
  <c r="K10997" i="8"/>
  <c r="K10998" i="8"/>
  <c r="K10999" i="8"/>
  <c r="K11000" i="8"/>
  <c r="K11001" i="8"/>
  <c r="K11002" i="8"/>
  <c r="K11003" i="8"/>
  <c r="K11004" i="8"/>
  <c r="K11005" i="8"/>
  <c r="K11006" i="8"/>
  <c r="K11007" i="8"/>
  <c r="K11008" i="8"/>
  <c r="K11009" i="8"/>
  <c r="K11010" i="8"/>
  <c r="K11011" i="8"/>
  <c r="K11012" i="8"/>
  <c r="K11013" i="8"/>
  <c r="K11014" i="8"/>
  <c r="K11015" i="8"/>
  <c r="K11016" i="8"/>
  <c r="K11017" i="8"/>
  <c r="K11018" i="8"/>
  <c r="K11019" i="8"/>
  <c r="K11020" i="8"/>
  <c r="K11021" i="8"/>
  <c r="K11022" i="8"/>
  <c r="K11023" i="8"/>
  <c r="K11024" i="8"/>
  <c r="K11025" i="8"/>
  <c r="K11026" i="8"/>
  <c r="K11027" i="8"/>
  <c r="K11028" i="8"/>
  <c r="K11029" i="8"/>
  <c r="K11030" i="8"/>
  <c r="K11031" i="8"/>
  <c r="K11032" i="8"/>
  <c r="K11033" i="8"/>
  <c r="K11034" i="8"/>
  <c r="K11035" i="8"/>
  <c r="K11036" i="8"/>
  <c r="K11037" i="8"/>
  <c r="K11038" i="8"/>
  <c r="K11039" i="8"/>
  <c r="K11040" i="8"/>
  <c r="K11041" i="8"/>
  <c r="K11042" i="8"/>
  <c r="K11043" i="8"/>
  <c r="K11044" i="8"/>
  <c r="K11045" i="8"/>
  <c r="K11046" i="8"/>
  <c r="K11047" i="8"/>
  <c r="K11048" i="8"/>
  <c r="K11049" i="8"/>
  <c r="K11050" i="8"/>
  <c r="K11051" i="8"/>
  <c r="K11052" i="8"/>
  <c r="K11053" i="8"/>
  <c r="K11054" i="8"/>
  <c r="K11055" i="8"/>
  <c r="K11056" i="8"/>
  <c r="K11057" i="8"/>
  <c r="K11058" i="8"/>
  <c r="K11059" i="8"/>
  <c r="K11060" i="8"/>
  <c r="K11061" i="8"/>
  <c r="K11062" i="8"/>
  <c r="K11063" i="8"/>
  <c r="K11064" i="8"/>
  <c r="K11065" i="8"/>
  <c r="K11066" i="8"/>
  <c r="K11067" i="8"/>
  <c r="K11068" i="8"/>
  <c r="K11069" i="8"/>
  <c r="K11070" i="8"/>
  <c r="K11071" i="8"/>
  <c r="K11072" i="8"/>
  <c r="K11073" i="8"/>
  <c r="K11074" i="8"/>
  <c r="K11075" i="8"/>
  <c r="K11076" i="8"/>
  <c r="K11077" i="8"/>
  <c r="K11078" i="8"/>
  <c r="K11079" i="8"/>
  <c r="K11080" i="8"/>
  <c r="K11081" i="8"/>
  <c r="K11082" i="8"/>
  <c r="K11083" i="8"/>
  <c r="K11084" i="8"/>
  <c r="K11085" i="8"/>
  <c r="K11086" i="8"/>
  <c r="K11087" i="8"/>
  <c r="K11088" i="8"/>
  <c r="K11089" i="8"/>
  <c r="K11090" i="8"/>
  <c r="K11091" i="8"/>
  <c r="K11092" i="8"/>
  <c r="K11093" i="8"/>
  <c r="K11094" i="8"/>
  <c r="K11095" i="8"/>
  <c r="K11096" i="8"/>
  <c r="K11097" i="8"/>
  <c r="K11098" i="8"/>
  <c r="K11099" i="8"/>
  <c r="K11100" i="8"/>
  <c r="K11101" i="8"/>
  <c r="K11102" i="8"/>
  <c r="K11103" i="8"/>
  <c r="K11104" i="8"/>
  <c r="K11105" i="8"/>
  <c r="K11106" i="8"/>
  <c r="K11107" i="8"/>
  <c r="K11108" i="8"/>
  <c r="K11109" i="8"/>
  <c r="K11110" i="8"/>
  <c r="K11111" i="8"/>
  <c r="K11112" i="8"/>
  <c r="K11113" i="8"/>
  <c r="K11114" i="8"/>
  <c r="K11115" i="8"/>
  <c r="K11116" i="8"/>
  <c r="K11117" i="8"/>
  <c r="K11118" i="8"/>
  <c r="K11119" i="8"/>
  <c r="K11120" i="8"/>
  <c r="K11121" i="8"/>
  <c r="K11122" i="8"/>
  <c r="K11123" i="8"/>
  <c r="K11124" i="8"/>
  <c r="K11125" i="8"/>
  <c r="K11126" i="8"/>
  <c r="K11127" i="8"/>
  <c r="K11128" i="8"/>
  <c r="K11129" i="8"/>
  <c r="K11130" i="8"/>
  <c r="K11131" i="8"/>
  <c r="K11132" i="8"/>
  <c r="K11133" i="8"/>
  <c r="K11134" i="8"/>
  <c r="K11135" i="8"/>
  <c r="K11136" i="8"/>
  <c r="K11137" i="8"/>
  <c r="K11138" i="8"/>
  <c r="K11139" i="8"/>
  <c r="K11140" i="8"/>
  <c r="K11141" i="8"/>
  <c r="K11142" i="8"/>
  <c r="K11143" i="8"/>
  <c r="K11144" i="8"/>
  <c r="K11145" i="8"/>
  <c r="K11146" i="8"/>
  <c r="K11147" i="8"/>
  <c r="K11148" i="8"/>
  <c r="K11149" i="8"/>
  <c r="K11150" i="8"/>
  <c r="K11151" i="8"/>
  <c r="K11152" i="8"/>
  <c r="K11153" i="8"/>
  <c r="K11154" i="8"/>
  <c r="K11155" i="8"/>
  <c r="K11156" i="8"/>
  <c r="K11157" i="8"/>
  <c r="K11158" i="8"/>
  <c r="K11159" i="8"/>
  <c r="K11160" i="8"/>
  <c r="K11161" i="8"/>
  <c r="K11162" i="8"/>
  <c r="K11163" i="8"/>
  <c r="K11164" i="8"/>
  <c r="K11165" i="8"/>
  <c r="K11166" i="8"/>
  <c r="K11167" i="8"/>
  <c r="K11168" i="8"/>
  <c r="K11169" i="8"/>
  <c r="K11170" i="8"/>
  <c r="K11171" i="8"/>
  <c r="K11172" i="8"/>
  <c r="K11173" i="8"/>
  <c r="K11174" i="8"/>
  <c r="K11175" i="8"/>
  <c r="K11176" i="8"/>
  <c r="K11177" i="8"/>
  <c r="K11178" i="8"/>
  <c r="K11179" i="8"/>
  <c r="K11180" i="8"/>
  <c r="K11181" i="8"/>
  <c r="K11182" i="8"/>
  <c r="K11183" i="8"/>
  <c r="K11184" i="8"/>
  <c r="K11185" i="8"/>
  <c r="K11186" i="8"/>
  <c r="K11187" i="8"/>
  <c r="K11188" i="8"/>
  <c r="K11189" i="8"/>
  <c r="K11190" i="8"/>
  <c r="K11191" i="8"/>
  <c r="K11192" i="8"/>
  <c r="K11193" i="8"/>
  <c r="K11194" i="8"/>
  <c r="K11195" i="8"/>
  <c r="K11196" i="8"/>
  <c r="K11197" i="8"/>
  <c r="K11198" i="8"/>
  <c r="K11199" i="8"/>
  <c r="K11200" i="8"/>
  <c r="K11201" i="8"/>
  <c r="K11202" i="8"/>
  <c r="K11203" i="8"/>
  <c r="K11204" i="8"/>
  <c r="K11205" i="8"/>
  <c r="K11206" i="8"/>
  <c r="K11207" i="8"/>
  <c r="K11208" i="8"/>
  <c r="K11209" i="8"/>
  <c r="K11210" i="8"/>
  <c r="K11211" i="8"/>
  <c r="K11212" i="8"/>
  <c r="K11213" i="8"/>
  <c r="K11214" i="8"/>
  <c r="K11215" i="8"/>
  <c r="K11216" i="8"/>
  <c r="K11217" i="8"/>
  <c r="K11218" i="8"/>
  <c r="K11219" i="8"/>
  <c r="K11220" i="8"/>
  <c r="K11221" i="8"/>
  <c r="K11222" i="8"/>
  <c r="K11223" i="8"/>
  <c r="K11224" i="8"/>
  <c r="K11225" i="8"/>
  <c r="K11226" i="8"/>
  <c r="K11227" i="8"/>
  <c r="K11228" i="8"/>
  <c r="K11229" i="8"/>
  <c r="K11230" i="8"/>
  <c r="K11231" i="8"/>
  <c r="K11232" i="8"/>
  <c r="K11233" i="8"/>
  <c r="K11234" i="8"/>
  <c r="K11235" i="8"/>
  <c r="K11236" i="8"/>
  <c r="K11237" i="8"/>
  <c r="K11238" i="8"/>
  <c r="K11239" i="8"/>
  <c r="K11240" i="8"/>
  <c r="K11241" i="8"/>
  <c r="K11242" i="8"/>
  <c r="K11243" i="8"/>
  <c r="K11244" i="8"/>
  <c r="K11245" i="8"/>
  <c r="K11246" i="8"/>
  <c r="K11247" i="8"/>
  <c r="K11248" i="8"/>
  <c r="K11249" i="8"/>
  <c r="K11250" i="8"/>
  <c r="K11251" i="8"/>
  <c r="K11252" i="8"/>
  <c r="K11253" i="8"/>
  <c r="K11254" i="8"/>
  <c r="K11255" i="8"/>
  <c r="K11256" i="8"/>
  <c r="K11257" i="8"/>
  <c r="K11258" i="8"/>
  <c r="K11259" i="8"/>
  <c r="K11260" i="8"/>
  <c r="K11261" i="8"/>
  <c r="K11262" i="8"/>
  <c r="K11263" i="8"/>
  <c r="K11264" i="8"/>
  <c r="K11265" i="8"/>
  <c r="K11266" i="8"/>
  <c r="K11267" i="8"/>
  <c r="K11268" i="8"/>
  <c r="K11269" i="8"/>
  <c r="K11270" i="8"/>
  <c r="K11271" i="8"/>
  <c r="K11272" i="8"/>
  <c r="K11273" i="8"/>
  <c r="K11274" i="8"/>
  <c r="K11275" i="8"/>
  <c r="K11276" i="8"/>
  <c r="K11277" i="8"/>
  <c r="K11278" i="8"/>
  <c r="K11279" i="8"/>
  <c r="K11280" i="8"/>
  <c r="K11281" i="8"/>
  <c r="K11282" i="8"/>
  <c r="K11283" i="8"/>
  <c r="K11284" i="8"/>
  <c r="K11285" i="8"/>
  <c r="K11286" i="8"/>
  <c r="K11287" i="8"/>
  <c r="K11288" i="8"/>
  <c r="K11289" i="8"/>
  <c r="K11290" i="8"/>
  <c r="K11291" i="8"/>
  <c r="K11292" i="8"/>
  <c r="K11293" i="8"/>
  <c r="K11294" i="8"/>
  <c r="K11295" i="8"/>
  <c r="K11296" i="8"/>
  <c r="K11297" i="8"/>
  <c r="K11298" i="8"/>
  <c r="K11299" i="8"/>
  <c r="K11300" i="8"/>
  <c r="K11301" i="8"/>
  <c r="K11302" i="8"/>
  <c r="K11303" i="8"/>
  <c r="K11304" i="8"/>
  <c r="K11305" i="8"/>
  <c r="K11306" i="8"/>
  <c r="K11307" i="8"/>
  <c r="K11308" i="8"/>
  <c r="K11309" i="8"/>
  <c r="K11310" i="8"/>
  <c r="K11311" i="8"/>
  <c r="K11312" i="8"/>
  <c r="K11313" i="8"/>
  <c r="K11314" i="8"/>
  <c r="K11315" i="8"/>
  <c r="K11316" i="8"/>
  <c r="K11317" i="8"/>
  <c r="K11318" i="8"/>
  <c r="K11319" i="8"/>
  <c r="K11320" i="8"/>
  <c r="K11321" i="8"/>
  <c r="K11322" i="8"/>
  <c r="K11323" i="8"/>
  <c r="K11324" i="8"/>
  <c r="K11325" i="8"/>
  <c r="K11326" i="8"/>
  <c r="K11327" i="8"/>
  <c r="K11328" i="8"/>
  <c r="K11329" i="8"/>
  <c r="K11330" i="8"/>
  <c r="K11331" i="8"/>
  <c r="K11332" i="8"/>
  <c r="K11333" i="8"/>
  <c r="K11334" i="8"/>
  <c r="K11335" i="8"/>
  <c r="K11336" i="8"/>
  <c r="K11337" i="8"/>
  <c r="K11338" i="8"/>
  <c r="K11339" i="8"/>
  <c r="K11340" i="8"/>
  <c r="K11341" i="8"/>
  <c r="K11342" i="8"/>
  <c r="K11343" i="8"/>
  <c r="K11344" i="8"/>
  <c r="K11345" i="8"/>
  <c r="K11346" i="8"/>
  <c r="K11347" i="8"/>
  <c r="K11348" i="8"/>
  <c r="K11349" i="8"/>
  <c r="K11350" i="8"/>
  <c r="K11351" i="8"/>
  <c r="K11352" i="8"/>
  <c r="K11353" i="8"/>
  <c r="K11354" i="8"/>
  <c r="K11355" i="8"/>
  <c r="K11356" i="8"/>
  <c r="K11357" i="8"/>
  <c r="K11358" i="8"/>
  <c r="K11359" i="8"/>
  <c r="K11360" i="8"/>
  <c r="K11361" i="8"/>
  <c r="K11362" i="8"/>
  <c r="K11363" i="8"/>
  <c r="K11364" i="8"/>
  <c r="K11365" i="8"/>
  <c r="K11366" i="8"/>
  <c r="K11367" i="8"/>
  <c r="K11368" i="8"/>
  <c r="K11369" i="8"/>
  <c r="K11370" i="8"/>
  <c r="K11371" i="8"/>
  <c r="K11372" i="8"/>
  <c r="K11373" i="8"/>
  <c r="K11374" i="8"/>
  <c r="K11375" i="8"/>
  <c r="K11376" i="8"/>
  <c r="K11377" i="8"/>
  <c r="K11378" i="8"/>
  <c r="K11379" i="8"/>
  <c r="K11380" i="8"/>
  <c r="K11381" i="8"/>
  <c r="K11382" i="8"/>
  <c r="K11383" i="8"/>
  <c r="K11384" i="8"/>
  <c r="K11385" i="8"/>
  <c r="K11386" i="8"/>
  <c r="K11387" i="8"/>
  <c r="K11388" i="8"/>
  <c r="K11389" i="8"/>
  <c r="K11390" i="8"/>
  <c r="K11391" i="8"/>
  <c r="K11392" i="8"/>
  <c r="K11393" i="8"/>
  <c r="K11394" i="8"/>
  <c r="K11395" i="8"/>
  <c r="K11396" i="8"/>
  <c r="K11397" i="8"/>
  <c r="K11398" i="8"/>
  <c r="K11399" i="8"/>
  <c r="K11400" i="8"/>
  <c r="K11401" i="8"/>
  <c r="K11402" i="8"/>
  <c r="K11403" i="8"/>
  <c r="K11404" i="8"/>
  <c r="K11405" i="8"/>
  <c r="K11406" i="8"/>
  <c r="K11407" i="8"/>
  <c r="K11408" i="8"/>
  <c r="K11409" i="8"/>
  <c r="K11410" i="8"/>
  <c r="K11411" i="8"/>
  <c r="K11412" i="8"/>
  <c r="K11413" i="8"/>
  <c r="K11414" i="8"/>
  <c r="K11415" i="8"/>
  <c r="K11416" i="8"/>
  <c r="K11417" i="8"/>
  <c r="K11418" i="8"/>
  <c r="K11419" i="8"/>
  <c r="K11420" i="8"/>
  <c r="K11421" i="8"/>
  <c r="K11422" i="8"/>
  <c r="K11423" i="8"/>
  <c r="K11424" i="8"/>
  <c r="K11425" i="8"/>
  <c r="K11426" i="8"/>
  <c r="K11427" i="8"/>
  <c r="K11428" i="8"/>
  <c r="K11429" i="8"/>
  <c r="K11430" i="8"/>
  <c r="K11431" i="8"/>
  <c r="K11432" i="8"/>
  <c r="K11433" i="8"/>
  <c r="K11434" i="8"/>
  <c r="K11435" i="8"/>
  <c r="K11436" i="8"/>
  <c r="K11437" i="8"/>
  <c r="K11438" i="8"/>
  <c r="K11439" i="8"/>
  <c r="K11440" i="8"/>
  <c r="K11441" i="8"/>
  <c r="K11442" i="8"/>
  <c r="K11443" i="8"/>
  <c r="K11444" i="8"/>
  <c r="K11445" i="8"/>
  <c r="K11446" i="8"/>
  <c r="K11447" i="8"/>
  <c r="K11448" i="8"/>
  <c r="K11449" i="8"/>
  <c r="K11450" i="8"/>
  <c r="K11451" i="8"/>
  <c r="K11452" i="8"/>
  <c r="K11453" i="8"/>
  <c r="K11454" i="8"/>
  <c r="K11455" i="8"/>
  <c r="K11456" i="8"/>
  <c r="K11457" i="8"/>
  <c r="K11458" i="8"/>
  <c r="K11459" i="8"/>
  <c r="K11460" i="8"/>
  <c r="K11461" i="8"/>
  <c r="K11462" i="8"/>
  <c r="K11463" i="8"/>
  <c r="K11464" i="8"/>
  <c r="K11465" i="8"/>
  <c r="K11466" i="8"/>
  <c r="K11467" i="8"/>
  <c r="K11468" i="8"/>
  <c r="K11469" i="8"/>
  <c r="K11470" i="8"/>
  <c r="K11471" i="8"/>
  <c r="K11472" i="8"/>
  <c r="K11473" i="8"/>
  <c r="K11474" i="8"/>
  <c r="K11475" i="8"/>
  <c r="K11476" i="8"/>
  <c r="K11477" i="8"/>
  <c r="K11478" i="8"/>
  <c r="K11479" i="8"/>
  <c r="K11480" i="8"/>
  <c r="K11481" i="8"/>
  <c r="K11482" i="8"/>
  <c r="K11483" i="8"/>
  <c r="K11484" i="8"/>
  <c r="K11485" i="8"/>
  <c r="K11486" i="8"/>
  <c r="K11487" i="8"/>
  <c r="K11488" i="8"/>
  <c r="K11489" i="8"/>
  <c r="K11490" i="8"/>
  <c r="K11491" i="8"/>
  <c r="K11492" i="8"/>
  <c r="K11493" i="8"/>
  <c r="K11494" i="8"/>
  <c r="K11495" i="8"/>
  <c r="K11496" i="8"/>
  <c r="K11497" i="8"/>
  <c r="K11498" i="8"/>
  <c r="K11499" i="8"/>
  <c r="K11500" i="8"/>
  <c r="K11501" i="8"/>
  <c r="K11502" i="8"/>
  <c r="K11503" i="8"/>
  <c r="K11504" i="8"/>
  <c r="K11505" i="8"/>
  <c r="K11506" i="8"/>
  <c r="K11507" i="8"/>
  <c r="K11508" i="8"/>
  <c r="K11509" i="8"/>
  <c r="K11510" i="8"/>
  <c r="K11511" i="8"/>
  <c r="K11512" i="8"/>
  <c r="K11513" i="8"/>
  <c r="K11514" i="8"/>
  <c r="K11515" i="8"/>
  <c r="K11516" i="8"/>
  <c r="K11517" i="8"/>
  <c r="K11518" i="8"/>
  <c r="K11519" i="8"/>
  <c r="K11520" i="8"/>
  <c r="K11521" i="8"/>
  <c r="K11522" i="8"/>
  <c r="K11523" i="8"/>
  <c r="K11524" i="8"/>
  <c r="K11525" i="8"/>
  <c r="K11526" i="8"/>
  <c r="K11527" i="8"/>
  <c r="K11528" i="8"/>
  <c r="K11529" i="8"/>
  <c r="K11530" i="8"/>
  <c r="K11531" i="8"/>
  <c r="K11532" i="8"/>
  <c r="K11533" i="8"/>
  <c r="K11534" i="8"/>
  <c r="K11535" i="8"/>
  <c r="K11536" i="8"/>
  <c r="K11537" i="8"/>
  <c r="K11538" i="8"/>
  <c r="K11539" i="8"/>
  <c r="K11540" i="8"/>
  <c r="K11541" i="8"/>
  <c r="K11542" i="8"/>
  <c r="K11543" i="8"/>
  <c r="K11544" i="8"/>
  <c r="K11545" i="8"/>
  <c r="K11546" i="8"/>
  <c r="K11547" i="8"/>
  <c r="K11548" i="8"/>
  <c r="K11549" i="8"/>
  <c r="K11550" i="8"/>
  <c r="K11551" i="8"/>
  <c r="K11552" i="8"/>
  <c r="K11553" i="8"/>
  <c r="K11554" i="8"/>
  <c r="K11555" i="8"/>
  <c r="K11556" i="8"/>
  <c r="K11557" i="8"/>
  <c r="K11558" i="8"/>
  <c r="K11559" i="8"/>
  <c r="K11560" i="8"/>
  <c r="K11561" i="8"/>
  <c r="K11562" i="8"/>
  <c r="K11563" i="8"/>
  <c r="K11564" i="8"/>
  <c r="K11565" i="8"/>
  <c r="K11566" i="8"/>
  <c r="K11567" i="8"/>
  <c r="K11568" i="8"/>
  <c r="K11569" i="8"/>
  <c r="K11570" i="8"/>
  <c r="K11571" i="8"/>
  <c r="K11572" i="8"/>
  <c r="K11573" i="8"/>
  <c r="K11574" i="8"/>
  <c r="K11575" i="8"/>
  <c r="K11576" i="8"/>
  <c r="K11577" i="8"/>
  <c r="K11578" i="8"/>
  <c r="K11579" i="8"/>
  <c r="K11580" i="8"/>
  <c r="K11581" i="8"/>
  <c r="K11582" i="8"/>
  <c r="K11583" i="8"/>
  <c r="K11584" i="8"/>
  <c r="K11585" i="8"/>
  <c r="K11586" i="8"/>
  <c r="K11587" i="8"/>
  <c r="K11588" i="8"/>
  <c r="K11589" i="8"/>
  <c r="K11590" i="8"/>
  <c r="K11591" i="8"/>
  <c r="K11592" i="8"/>
  <c r="K11593" i="8"/>
  <c r="K11594" i="8"/>
  <c r="K11595" i="8"/>
  <c r="K11596" i="8"/>
  <c r="K11597" i="8"/>
  <c r="K11598" i="8"/>
  <c r="K11599" i="8"/>
  <c r="K11600" i="8"/>
  <c r="K11601" i="8"/>
  <c r="K11602" i="8"/>
  <c r="K11603" i="8"/>
  <c r="K11604" i="8"/>
  <c r="K11605" i="8"/>
  <c r="K11606" i="8"/>
  <c r="K11607" i="8"/>
  <c r="K11608" i="8"/>
  <c r="K11609" i="8"/>
  <c r="K11610" i="8"/>
  <c r="K11611" i="8"/>
  <c r="K11612" i="8"/>
  <c r="K11613" i="8"/>
  <c r="K11614" i="8"/>
  <c r="K11615" i="8"/>
  <c r="K11616" i="8"/>
  <c r="K11617" i="8"/>
  <c r="K11618" i="8"/>
  <c r="K11619" i="8"/>
  <c r="K11620" i="8"/>
  <c r="K11621" i="8"/>
  <c r="K11622" i="8"/>
  <c r="K11623" i="8"/>
  <c r="K11624" i="8"/>
  <c r="K11625" i="8"/>
  <c r="K11626" i="8"/>
  <c r="K11627" i="8"/>
  <c r="K11628" i="8"/>
  <c r="K11629" i="8"/>
  <c r="K11630" i="8"/>
  <c r="K11631" i="8"/>
  <c r="K11632" i="8"/>
  <c r="K11633" i="8"/>
  <c r="K11634" i="8"/>
  <c r="K11635" i="8"/>
  <c r="K11636" i="8"/>
  <c r="K11637" i="8"/>
  <c r="K11638" i="8"/>
  <c r="K11639" i="8"/>
  <c r="K11640" i="8"/>
  <c r="K11641" i="8"/>
  <c r="K11642" i="8"/>
  <c r="K11643" i="8"/>
  <c r="K11644" i="8"/>
  <c r="K11645" i="8"/>
  <c r="K11646" i="8"/>
  <c r="K11647" i="8"/>
  <c r="K11648" i="8"/>
  <c r="K11649" i="8"/>
  <c r="K11650" i="8"/>
  <c r="K11651" i="8"/>
  <c r="K11652" i="8"/>
  <c r="K11653" i="8"/>
  <c r="K11654" i="8"/>
  <c r="K11655" i="8"/>
  <c r="K11656" i="8"/>
  <c r="K11657" i="8"/>
  <c r="K11658" i="8"/>
  <c r="K11659" i="8"/>
  <c r="K11660" i="8"/>
  <c r="K11661" i="8"/>
  <c r="K11662" i="8"/>
  <c r="K11663" i="8"/>
  <c r="K11664" i="8"/>
  <c r="K11665" i="8"/>
  <c r="K11666" i="8"/>
  <c r="K11667" i="8"/>
  <c r="K11668" i="8"/>
  <c r="K11669" i="8"/>
  <c r="K11670" i="8"/>
  <c r="K11671" i="8"/>
  <c r="K11672" i="8"/>
  <c r="K11673" i="8"/>
  <c r="K11674" i="8"/>
  <c r="K11675" i="8"/>
  <c r="K11676" i="8"/>
  <c r="K11677" i="8"/>
  <c r="K11678" i="8"/>
  <c r="K11679" i="8"/>
  <c r="K11680" i="8"/>
  <c r="K11681" i="8"/>
  <c r="K11682" i="8"/>
  <c r="K11683" i="8"/>
  <c r="K11684" i="8"/>
  <c r="K11685" i="8"/>
  <c r="K11686" i="8"/>
  <c r="K11687" i="8"/>
  <c r="K11688" i="8"/>
  <c r="K11689" i="8"/>
  <c r="K11690" i="8"/>
  <c r="K11691" i="8"/>
  <c r="K11692" i="8"/>
  <c r="K11693" i="8"/>
  <c r="K11694" i="8"/>
  <c r="K11695" i="8"/>
  <c r="K11696" i="8"/>
  <c r="K11697" i="8"/>
  <c r="K11698" i="8"/>
  <c r="K11699" i="8"/>
  <c r="K11700" i="8"/>
  <c r="K11701" i="8"/>
  <c r="K11702" i="8"/>
  <c r="K11703" i="8"/>
  <c r="K11704" i="8"/>
  <c r="K11705" i="8"/>
  <c r="K11706" i="8"/>
  <c r="K11707" i="8"/>
  <c r="K11708" i="8"/>
  <c r="K11709" i="8"/>
  <c r="K11710" i="8"/>
  <c r="K11711" i="8"/>
  <c r="K11712" i="8"/>
  <c r="K11713" i="8"/>
  <c r="K11714" i="8"/>
  <c r="K11715" i="8"/>
  <c r="K11716" i="8"/>
  <c r="K11717" i="8"/>
  <c r="K11718" i="8"/>
  <c r="K11719" i="8"/>
  <c r="K11720" i="8"/>
  <c r="K11721" i="8"/>
  <c r="K11722" i="8"/>
  <c r="K11723" i="8"/>
  <c r="K11724" i="8"/>
  <c r="K11725" i="8"/>
  <c r="K11726" i="8"/>
  <c r="K11727" i="8"/>
  <c r="K11728" i="8"/>
  <c r="K11729" i="8"/>
  <c r="K11730" i="8"/>
  <c r="K11731" i="8"/>
  <c r="K11732" i="8"/>
  <c r="K11733" i="8"/>
  <c r="K11734" i="8"/>
  <c r="K11735" i="8"/>
  <c r="K11736" i="8"/>
  <c r="K11737" i="8"/>
  <c r="K11738" i="8"/>
  <c r="K11739" i="8"/>
  <c r="K11740" i="8"/>
  <c r="K11741" i="8"/>
  <c r="K11742" i="8"/>
  <c r="K11743" i="8"/>
  <c r="K11744" i="8"/>
  <c r="K11745" i="8"/>
  <c r="K11746" i="8"/>
  <c r="K11747" i="8"/>
  <c r="K11748" i="8"/>
  <c r="K11749" i="8"/>
  <c r="K11750" i="8"/>
  <c r="K11751" i="8"/>
  <c r="K11752" i="8"/>
  <c r="K11753" i="8"/>
  <c r="K11754" i="8"/>
  <c r="K11755" i="8"/>
  <c r="K11756" i="8"/>
  <c r="K11757" i="8"/>
  <c r="K11758" i="8"/>
  <c r="K11759" i="8"/>
  <c r="K11760" i="8"/>
  <c r="K11761" i="8"/>
  <c r="K11762" i="8"/>
  <c r="K11763" i="8"/>
  <c r="K11764" i="8"/>
  <c r="K11765" i="8"/>
  <c r="K11766" i="8"/>
  <c r="K11767" i="8"/>
  <c r="K11768" i="8"/>
  <c r="K11769" i="8"/>
  <c r="K11770" i="8"/>
  <c r="K11771" i="8"/>
  <c r="K11772" i="8"/>
  <c r="K11773" i="8"/>
  <c r="K11774" i="8"/>
  <c r="K11775" i="8"/>
  <c r="K11776" i="8"/>
  <c r="K11777" i="8"/>
  <c r="K11778" i="8"/>
  <c r="K11779" i="8"/>
  <c r="K11780" i="8"/>
  <c r="K11781" i="8"/>
  <c r="K11782" i="8"/>
  <c r="K11783" i="8"/>
  <c r="K11784" i="8"/>
  <c r="K11785" i="8"/>
  <c r="K11786" i="8"/>
  <c r="K11787" i="8"/>
  <c r="K11788" i="8"/>
  <c r="K11789" i="8"/>
  <c r="K11790" i="8"/>
  <c r="K11791" i="8"/>
  <c r="K11792" i="8"/>
  <c r="K11793" i="8"/>
  <c r="K11794" i="8"/>
  <c r="K11795" i="8"/>
  <c r="K11796" i="8"/>
  <c r="K11797" i="8"/>
  <c r="K11798" i="8"/>
  <c r="K11799" i="8"/>
  <c r="K11800" i="8"/>
  <c r="K11801" i="8"/>
  <c r="K11802" i="8"/>
  <c r="K11803" i="8"/>
  <c r="K11804" i="8"/>
  <c r="K11805" i="8"/>
  <c r="K11806" i="8"/>
  <c r="K11807" i="8"/>
  <c r="K11808" i="8"/>
  <c r="K11809" i="8"/>
  <c r="K11810" i="8"/>
  <c r="K11811" i="8"/>
  <c r="K11812" i="8"/>
  <c r="K11813" i="8"/>
  <c r="K11814" i="8"/>
  <c r="K11815" i="8"/>
  <c r="K11816" i="8"/>
  <c r="K11817" i="8"/>
  <c r="K11818" i="8"/>
  <c r="K11819" i="8"/>
  <c r="K11820" i="8"/>
  <c r="K11821" i="8"/>
  <c r="K11822" i="8"/>
  <c r="K11823" i="8"/>
  <c r="K11824" i="8"/>
  <c r="K11825" i="8"/>
  <c r="K11826" i="8"/>
  <c r="K11827" i="8"/>
  <c r="K11828" i="8"/>
  <c r="K11829" i="8"/>
  <c r="K11830" i="8"/>
  <c r="K11831" i="8"/>
  <c r="K11832" i="8"/>
  <c r="K11833" i="8"/>
  <c r="K11834" i="8"/>
  <c r="K11835" i="8"/>
  <c r="K11836" i="8"/>
  <c r="K11837" i="8"/>
  <c r="K11838" i="8"/>
  <c r="K11839" i="8"/>
  <c r="K11840" i="8"/>
  <c r="K11841" i="8"/>
  <c r="K11842" i="8"/>
  <c r="K11843" i="8"/>
  <c r="K11844" i="8"/>
  <c r="K11845" i="8"/>
  <c r="K11846" i="8"/>
  <c r="K11847" i="8"/>
  <c r="K11848" i="8"/>
  <c r="K11849" i="8"/>
  <c r="K11850" i="8"/>
  <c r="K11851" i="8"/>
  <c r="K11852" i="8"/>
  <c r="K11853" i="8"/>
  <c r="K11854" i="8"/>
  <c r="K11855" i="8"/>
  <c r="K11856" i="8"/>
  <c r="K11857" i="8"/>
  <c r="K11858" i="8"/>
  <c r="K11859" i="8"/>
  <c r="K11860" i="8"/>
  <c r="K11861" i="8"/>
  <c r="K11862" i="8"/>
  <c r="K11863" i="8"/>
  <c r="K11864" i="8"/>
  <c r="K11865" i="8"/>
  <c r="K11866" i="8"/>
  <c r="K11867" i="8"/>
  <c r="K11868" i="8"/>
  <c r="K11869" i="8"/>
  <c r="K11870" i="8"/>
  <c r="K11871" i="8"/>
  <c r="K11872" i="8"/>
  <c r="K11873" i="8"/>
  <c r="K11874" i="8"/>
  <c r="K11875" i="8"/>
  <c r="K11876" i="8"/>
  <c r="K11877" i="8"/>
  <c r="K11878" i="8"/>
  <c r="K11879" i="8"/>
  <c r="K11880" i="8"/>
  <c r="K11881" i="8"/>
  <c r="K11882" i="8"/>
  <c r="K11883" i="8"/>
  <c r="K11884" i="8"/>
  <c r="K11885" i="8"/>
  <c r="K11886" i="8"/>
  <c r="K11887" i="8"/>
  <c r="K11888" i="8"/>
  <c r="K11889" i="8"/>
  <c r="K11890" i="8"/>
  <c r="K11891" i="8"/>
  <c r="K11892" i="8"/>
  <c r="K11893" i="8"/>
  <c r="K11894" i="8"/>
  <c r="K11895" i="8"/>
  <c r="K11896" i="8"/>
  <c r="K11897" i="8"/>
  <c r="K11898" i="8"/>
  <c r="K11899" i="8"/>
  <c r="K11900" i="8"/>
  <c r="K11901" i="8"/>
  <c r="K11902" i="8"/>
  <c r="K11903" i="8"/>
  <c r="K11904" i="8"/>
  <c r="K11905" i="8"/>
  <c r="K11906" i="8"/>
  <c r="K11907" i="8"/>
  <c r="K11908" i="8"/>
  <c r="K11909" i="8"/>
  <c r="K11910" i="8"/>
  <c r="K11911" i="8"/>
  <c r="K11912" i="8"/>
  <c r="K11913" i="8"/>
  <c r="K11914" i="8"/>
  <c r="K11915" i="8"/>
  <c r="K11916" i="8"/>
  <c r="K11917" i="8"/>
  <c r="K11918" i="8"/>
  <c r="K11919" i="8"/>
  <c r="K11920" i="8"/>
  <c r="K11921" i="8"/>
  <c r="K11922" i="8"/>
  <c r="K11923" i="8"/>
  <c r="K11924" i="8"/>
  <c r="K11925" i="8"/>
  <c r="K11926" i="8"/>
  <c r="K11927" i="8"/>
  <c r="K11928" i="8"/>
  <c r="K11929" i="8"/>
  <c r="K11930" i="8"/>
  <c r="K11931" i="8"/>
  <c r="K11932" i="8"/>
  <c r="K11933" i="8"/>
  <c r="K11934" i="8"/>
  <c r="K11935" i="8"/>
  <c r="K11936" i="8"/>
  <c r="K11937" i="8"/>
  <c r="K11938" i="8"/>
  <c r="K11939" i="8"/>
  <c r="K11940" i="8"/>
  <c r="K11941" i="8"/>
  <c r="K11942" i="8"/>
  <c r="K11943" i="8"/>
  <c r="K11944" i="8"/>
  <c r="K11945" i="8"/>
  <c r="K11946" i="8"/>
  <c r="K11947" i="8"/>
  <c r="K11948" i="8"/>
  <c r="K11949" i="8"/>
  <c r="K11950" i="8"/>
  <c r="K11951" i="8"/>
  <c r="K11952" i="8"/>
  <c r="K11953" i="8"/>
  <c r="K11954" i="8"/>
  <c r="K11955" i="8"/>
  <c r="K11956" i="8"/>
  <c r="K11957" i="8"/>
  <c r="K11958" i="8"/>
  <c r="K11959" i="8"/>
  <c r="K11960" i="8"/>
  <c r="K11961" i="8"/>
  <c r="K11962" i="8"/>
  <c r="K11963" i="8"/>
  <c r="K11964" i="8"/>
  <c r="K11965" i="8"/>
  <c r="K11966" i="8"/>
  <c r="K11967" i="8"/>
  <c r="K11968" i="8"/>
  <c r="K11969" i="8"/>
  <c r="K11970" i="8"/>
  <c r="K11971" i="8"/>
  <c r="K11972" i="8"/>
  <c r="K11973" i="8"/>
  <c r="K11974" i="8"/>
  <c r="K11975" i="8"/>
  <c r="K11976" i="8"/>
  <c r="K11977" i="8"/>
  <c r="K11978" i="8"/>
  <c r="K11979" i="8"/>
  <c r="K11980" i="8"/>
  <c r="K11981" i="8"/>
  <c r="K11982" i="8"/>
  <c r="K11983" i="8"/>
  <c r="K11984" i="8"/>
  <c r="K11985" i="8"/>
  <c r="K11986" i="8"/>
  <c r="K11987" i="8"/>
  <c r="K11988" i="8"/>
  <c r="K11989" i="8"/>
  <c r="K11990" i="8"/>
  <c r="K11991" i="8"/>
  <c r="K11992" i="8"/>
  <c r="K11993" i="8"/>
  <c r="K11994" i="8"/>
  <c r="K11995" i="8"/>
  <c r="K11996" i="8"/>
  <c r="K11997" i="8"/>
  <c r="K11998" i="8"/>
  <c r="K11999" i="8"/>
  <c r="K12000" i="8"/>
  <c r="K12001" i="8"/>
  <c r="K12002" i="8"/>
  <c r="K12003" i="8"/>
  <c r="K12004" i="8"/>
  <c r="K12005" i="8"/>
  <c r="K12006" i="8"/>
  <c r="K12007" i="8"/>
  <c r="K12008" i="8"/>
  <c r="K12009" i="8"/>
  <c r="K12010" i="8"/>
  <c r="K12011" i="8"/>
  <c r="K12012" i="8"/>
  <c r="K12013" i="8"/>
  <c r="K12014" i="8"/>
  <c r="K12015" i="8"/>
  <c r="K12016" i="8"/>
  <c r="K12017" i="8"/>
  <c r="K12018" i="8"/>
  <c r="K12019" i="8"/>
  <c r="K12020" i="8"/>
  <c r="K12021" i="8"/>
  <c r="K12022" i="8"/>
  <c r="K12023" i="8"/>
  <c r="K12024" i="8"/>
  <c r="K12025" i="8"/>
  <c r="K12026" i="8"/>
  <c r="K12027" i="8"/>
  <c r="K12028" i="8"/>
  <c r="K12029" i="8"/>
  <c r="K12030" i="8"/>
  <c r="K12031" i="8"/>
  <c r="K12032" i="8"/>
  <c r="K12033" i="8"/>
  <c r="K12034" i="8"/>
  <c r="K12035" i="8"/>
  <c r="K12036" i="8"/>
  <c r="K12037" i="8"/>
  <c r="K12038" i="8"/>
  <c r="K12039" i="8"/>
  <c r="K12040" i="8"/>
  <c r="K12041" i="8"/>
  <c r="K12042" i="8"/>
  <c r="K12043" i="8"/>
  <c r="K12044" i="8"/>
  <c r="K12045" i="8"/>
  <c r="K12046" i="8"/>
  <c r="K12047" i="8"/>
  <c r="K12048" i="8"/>
  <c r="K12049" i="8"/>
  <c r="K12050" i="8"/>
  <c r="K12051" i="8"/>
  <c r="K12052" i="8"/>
  <c r="K12053" i="8"/>
  <c r="K12054" i="8"/>
  <c r="K12055" i="8"/>
  <c r="K12056" i="8"/>
  <c r="K12057" i="8"/>
  <c r="K12058" i="8"/>
  <c r="K12059" i="8"/>
  <c r="K12060" i="8"/>
  <c r="K12061" i="8"/>
  <c r="K12062" i="8"/>
  <c r="K12063" i="8"/>
  <c r="K12064" i="8"/>
  <c r="K12065" i="8"/>
  <c r="K12066" i="8"/>
  <c r="K12067" i="8"/>
  <c r="K12068" i="8"/>
  <c r="K12069" i="8"/>
  <c r="K12070" i="8"/>
  <c r="K12071" i="8"/>
  <c r="K12072" i="8"/>
  <c r="K12073" i="8"/>
  <c r="K12074" i="8"/>
  <c r="K12075" i="8"/>
  <c r="K12076" i="8"/>
  <c r="K12077" i="8"/>
  <c r="K12078" i="8"/>
  <c r="K12079" i="8"/>
  <c r="K12080" i="8"/>
  <c r="K12081" i="8"/>
  <c r="K12082" i="8"/>
  <c r="K12083" i="8"/>
  <c r="K12084" i="8"/>
  <c r="K12085" i="8"/>
  <c r="K12086" i="8"/>
  <c r="K12087" i="8"/>
  <c r="K12088" i="8"/>
  <c r="K12089" i="8"/>
  <c r="K12090" i="8"/>
  <c r="K12091" i="8"/>
  <c r="K12092" i="8"/>
  <c r="K12093" i="8"/>
  <c r="K12094" i="8"/>
  <c r="K12095" i="8"/>
  <c r="K12096" i="8"/>
  <c r="K12097" i="8"/>
  <c r="K12098" i="8"/>
  <c r="K12099" i="8"/>
  <c r="K12100" i="8"/>
  <c r="K12101" i="8"/>
  <c r="K12102" i="8"/>
  <c r="K12103" i="8"/>
  <c r="K12104" i="8"/>
  <c r="K12105" i="8"/>
  <c r="K12106" i="8"/>
  <c r="K12107" i="8"/>
  <c r="K12108" i="8"/>
  <c r="K12109" i="8"/>
  <c r="K12110" i="8"/>
  <c r="K12111" i="8"/>
  <c r="K12112" i="8"/>
  <c r="K12113" i="8"/>
  <c r="K12114" i="8"/>
  <c r="K12115" i="8"/>
  <c r="K12116" i="8"/>
  <c r="K12117" i="8"/>
  <c r="K12118" i="8"/>
  <c r="K12119" i="8"/>
  <c r="K12120" i="8"/>
  <c r="K12121" i="8"/>
  <c r="K12122" i="8"/>
  <c r="K12123" i="8"/>
  <c r="K12124" i="8"/>
  <c r="K12125" i="8"/>
  <c r="K12126" i="8"/>
  <c r="K12127" i="8"/>
  <c r="K12128" i="8"/>
  <c r="K12129" i="8"/>
  <c r="K12130" i="8"/>
  <c r="K12131" i="8"/>
  <c r="K12132" i="8"/>
  <c r="K12133" i="8"/>
  <c r="K12134" i="8"/>
  <c r="K12135" i="8"/>
  <c r="K12136" i="8"/>
  <c r="K12137" i="8"/>
  <c r="K12138" i="8"/>
  <c r="K12139" i="8"/>
  <c r="K12140" i="8"/>
  <c r="K12141" i="8"/>
  <c r="K12142" i="8"/>
  <c r="K12143" i="8"/>
  <c r="K12144" i="8"/>
  <c r="K12145" i="8"/>
  <c r="K12146" i="8"/>
  <c r="K12147" i="8"/>
  <c r="K12148" i="8"/>
  <c r="K12149" i="8"/>
  <c r="K12150" i="8"/>
  <c r="K12151" i="8"/>
  <c r="K12152" i="8"/>
  <c r="K12153" i="8"/>
  <c r="K12154" i="8"/>
  <c r="K12155" i="8"/>
  <c r="K12156" i="8"/>
  <c r="K12157" i="8"/>
  <c r="K12158" i="8"/>
  <c r="K12159" i="8"/>
  <c r="K12160" i="8"/>
  <c r="K12161" i="8"/>
  <c r="K12162" i="8"/>
  <c r="K12163" i="8"/>
  <c r="K12164" i="8"/>
  <c r="K12165" i="8"/>
  <c r="K12166" i="8"/>
  <c r="K12167" i="8"/>
  <c r="K12168" i="8"/>
  <c r="K12169" i="8"/>
  <c r="K12170" i="8"/>
  <c r="K12171" i="8"/>
  <c r="K12172" i="8"/>
  <c r="K12173" i="8"/>
  <c r="K12174" i="8"/>
  <c r="K12175" i="8"/>
  <c r="K12176" i="8"/>
  <c r="K12177" i="8"/>
  <c r="K12178" i="8"/>
  <c r="K12179" i="8"/>
  <c r="K12180" i="8"/>
  <c r="K12181" i="8"/>
  <c r="K12182" i="8"/>
  <c r="K12183" i="8"/>
  <c r="K12184" i="8"/>
  <c r="K12185" i="8"/>
  <c r="K12186" i="8"/>
  <c r="K12187" i="8"/>
  <c r="K12188" i="8"/>
  <c r="K12189" i="8"/>
  <c r="K12190" i="8"/>
  <c r="K12191" i="8"/>
  <c r="K12192" i="8"/>
  <c r="K12193" i="8"/>
  <c r="K12194" i="8"/>
  <c r="K12195" i="8"/>
  <c r="K12196" i="8"/>
  <c r="K12197" i="8"/>
  <c r="K12198" i="8"/>
  <c r="K12199" i="8"/>
  <c r="K12200" i="8"/>
  <c r="K12201" i="8"/>
  <c r="K12202" i="8"/>
  <c r="K12203" i="8"/>
  <c r="K12204" i="8"/>
  <c r="K12205" i="8"/>
  <c r="K12206" i="8"/>
  <c r="K12207" i="8"/>
  <c r="K12208" i="8"/>
  <c r="K12209" i="8"/>
  <c r="K12210" i="8"/>
  <c r="K12211" i="8"/>
  <c r="K12212" i="8"/>
  <c r="K12213" i="8"/>
  <c r="K12214" i="8"/>
  <c r="K12215" i="8"/>
  <c r="K12216" i="8"/>
  <c r="K12217" i="8"/>
  <c r="K12218" i="8"/>
  <c r="K12219" i="8"/>
  <c r="K12220" i="8"/>
  <c r="K12221" i="8"/>
  <c r="K12222" i="8"/>
  <c r="K12223" i="8"/>
  <c r="K12224" i="8"/>
  <c r="K12225" i="8"/>
  <c r="K12226" i="8"/>
  <c r="K12227" i="8"/>
  <c r="K12228" i="8"/>
  <c r="K12229" i="8"/>
  <c r="K12230" i="8"/>
  <c r="K12231" i="8"/>
  <c r="K12232" i="8"/>
  <c r="K12233" i="8"/>
  <c r="K12234" i="8"/>
  <c r="K12235" i="8"/>
  <c r="K12236" i="8"/>
  <c r="K12237" i="8"/>
  <c r="K12238" i="8"/>
  <c r="K12239" i="8"/>
  <c r="K12240" i="8"/>
  <c r="K12241" i="8"/>
  <c r="K12242" i="8"/>
  <c r="K12243" i="8"/>
  <c r="K12244" i="8"/>
  <c r="K12245" i="8"/>
  <c r="K12246" i="8"/>
  <c r="K12247" i="8"/>
  <c r="K12248" i="8"/>
  <c r="K12249" i="8"/>
  <c r="K12250" i="8"/>
  <c r="K12251" i="8"/>
  <c r="K12252" i="8"/>
  <c r="K12253" i="8"/>
  <c r="K12254" i="8"/>
  <c r="K12255" i="8"/>
  <c r="K12256" i="8"/>
  <c r="K12257" i="8"/>
  <c r="K12258" i="8"/>
  <c r="K12259" i="8"/>
  <c r="K12260" i="8"/>
  <c r="K12261" i="8"/>
  <c r="K12262" i="8"/>
  <c r="K12263" i="8"/>
  <c r="K12264" i="8"/>
  <c r="K12265" i="8"/>
  <c r="K12266" i="8"/>
  <c r="K12267" i="8"/>
  <c r="K12268" i="8"/>
  <c r="K12269" i="8"/>
  <c r="K12270" i="8"/>
  <c r="K12271" i="8"/>
  <c r="K12272" i="8"/>
  <c r="K12273" i="8"/>
  <c r="K12274" i="8"/>
  <c r="K12275" i="8"/>
  <c r="K12276" i="8"/>
  <c r="K12277" i="8"/>
  <c r="K12278" i="8"/>
  <c r="K12279" i="8"/>
  <c r="K12280" i="8"/>
  <c r="K12281" i="8"/>
  <c r="K12282" i="8"/>
  <c r="K12283" i="8"/>
  <c r="K12284" i="8"/>
  <c r="K12285" i="8"/>
  <c r="K12286" i="8"/>
  <c r="K12287" i="8"/>
  <c r="K12288" i="8"/>
  <c r="K12289" i="8"/>
  <c r="K12290" i="8"/>
  <c r="K12291" i="8"/>
  <c r="K12292" i="8"/>
  <c r="K12293" i="8"/>
  <c r="K12294" i="8"/>
  <c r="K12295" i="8"/>
  <c r="K12296" i="8"/>
  <c r="K12297" i="8"/>
  <c r="K12298" i="8"/>
  <c r="K12299" i="8"/>
  <c r="K12300" i="8"/>
  <c r="K12301" i="8"/>
  <c r="K12302" i="8"/>
  <c r="K12303" i="8"/>
  <c r="K12304" i="8"/>
  <c r="K12305" i="8"/>
  <c r="K12306" i="8"/>
  <c r="K12307" i="8"/>
  <c r="K12308" i="8"/>
  <c r="K12309" i="8"/>
  <c r="K12310" i="8"/>
  <c r="K12311" i="8"/>
  <c r="K12312" i="8"/>
  <c r="K12313" i="8"/>
  <c r="K12314" i="8"/>
  <c r="K12315" i="8"/>
  <c r="K12316" i="8"/>
  <c r="K12317" i="8"/>
  <c r="K12318" i="8"/>
  <c r="K12319" i="8"/>
  <c r="K12320" i="8"/>
  <c r="K12321" i="8"/>
  <c r="K12322" i="8"/>
  <c r="K12323" i="8"/>
  <c r="K12324" i="8"/>
  <c r="K12325" i="8"/>
  <c r="K12326" i="8"/>
  <c r="K12327" i="8"/>
  <c r="K12328" i="8"/>
  <c r="K12329" i="8"/>
  <c r="K12330" i="8"/>
  <c r="K12331" i="8"/>
  <c r="K12332" i="8"/>
  <c r="K12333" i="8"/>
  <c r="K12334" i="8"/>
  <c r="K12335" i="8"/>
  <c r="K12336" i="8"/>
  <c r="K12337" i="8"/>
  <c r="K12338" i="8"/>
  <c r="K12339" i="8"/>
  <c r="K12340" i="8"/>
  <c r="K12341" i="8"/>
  <c r="K12342" i="8"/>
  <c r="K12343" i="8"/>
  <c r="K12344" i="8"/>
  <c r="K12345" i="8"/>
  <c r="K12346" i="8"/>
  <c r="K12347" i="8"/>
  <c r="K12348" i="8"/>
  <c r="K12349" i="8"/>
  <c r="K12350" i="8"/>
  <c r="K12351" i="8"/>
  <c r="K12352" i="8"/>
  <c r="K12353" i="8"/>
  <c r="K12354" i="8"/>
  <c r="K12355" i="8"/>
  <c r="K12356" i="8"/>
  <c r="K12357" i="8"/>
  <c r="K12358" i="8"/>
  <c r="K12359" i="8"/>
  <c r="K12360" i="8"/>
  <c r="K12361" i="8"/>
  <c r="K12362" i="8"/>
  <c r="K12363" i="8"/>
  <c r="K12364" i="8"/>
  <c r="K12365" i="8"/>
  <c r="K12366" i="8"/>
  <c r="K12367" i="8"/>
  <c r="K12368" i="8"/>
  <c r="K12369" i="8"/>
  <c r="K12370" i="8"/>
  <c r="K12371" i="8"/>
  <c r="K12372" i="8"/>
  <c r="K12373" i="8"/>
  <c r="K12374" i="8"/>
  <c r="K12375" i="8"/>
  <c r="K12376" i="8"/>
  <c r="K12377" i="8"/>
  <c r="K12378" i="8"/>
  <c r="K12379" i="8"/>
  <c r="K12380" i="8"/>
  <c r="K12381" i="8"/>
  <c r="K12382" i="8"/>
  <c r="K12383" i="8"/>
  <c r="K12384" i="8"/>
  <c r="K12385" i="8"/>
  <c r="K12386" i="8"/>
  <c r="K12387" i="8"/>
  <c r="K12388" i="8"/>
  <c r="K12389" i="8"/>
  <c r="K12390" i="8"/>
  <c r="K12391" i="8"/>
  <c r="K12392" i="8"/>
  <c r="K12393" i="8"/>
  <c r="K12394" i="8"/>
  <c r="K12395" i="8"/>
  <c r="K12396" i="8"/>
  <c r="K12397" i="8"/>
  <c r="K12398" i="8"/>
  <c r="K12399" i="8"/>
  <c r="K12400" i="8"/>
  <c r="K12401" i="8"/>
  <c r="K12402" i="8"/>
  <c r="K12403" i="8"/>
  <c r="K12404" i="8"/>
  <c r="K12405" i="8"/>
  <c r="K12406" i="8"/>
  <c r="K12407" i="8"/>
  <c r="K12408" i="8"/>
  <c r="K12409" i="8"/>
  <c r="K12410" i="8"/>
  <c r="K12411" i="8"/>
  <c r="K12412" i="8"/>
  <c r="K12413" i="8"/>
  <c r="K12414" i="8"/>
  <c r="K12415" i="8"/>
  <c r="K12416" i="8"/>
  <c r="K12417" i="8"/>
  <c r="K12418" i="8"/>
  <c r="K12419" i="8"/>
  <c r="K12420" i="8"/>
  <c r="K12421" i="8"/>
  <c r="K12422" i="8"/>
  <c r="K12423" i="8"/>
  <c r="K12424" i="8"/>
  <c r="K12425" i="8"/>
  <c r="K12426" i="8"/>
  <c r="K12427" i="8"/>
  <c r="K12428" i="8"/>
  <c r="K12429" i="8"/>
  <c r="K12430" i="8"/>
  <c r="K12431" i="8"/>
  <c r="K12432" i="8"/>
  <c r="K12433" i="8"/>
  <c r="K12434" i="8"/>
  <c r="K12435" i="8"/>
  <c r="K12436" i="8"/>
  <c r="K12437" i="8"/>
  <c r="K12438" i="8"/>
  <c r="K12439" i="8"/>
  <c r="K12440" i="8"/>
  <c r="K12441" i="8"/>
  <c r="K12442" i="8"/>
  <c r="K12443" i="8"/>
  <c r="K12444" i="8"/>
  <c r="K12445" i="8"/>
  <c r="K12446" i="8"/>
  <c r="K12447" i="8"/>
  <c r="K12448" i="8"/>
  <c r="K12449" i="8"/>
  <c r="K12450" i="8"/>
  <c r="K12451" i="8"/>
  <c r="K12452" i="8"/>
  <c r="K12453" i="8"/>
  <c r="K12454" i="8"/>
  <c r="K12455" i="8"/>
  <c r="K12456" i="8"/>
  <c r="K12457" i="8"/>
  <c r="K12458" i="8"/>
  <c r="K12459" i="8"/>
  <c r="K12460" i="8"/>
  <c r="K12461" i="8"/>
  <c r="K12462" i="8"/>
  <c r="K12463" i="8"/>
  <c r="K12464" i="8"/>
  <c r="K12465" i="8"/>
  <c r="K12466" i="8"/>
  <c r="K12467" i="8"/>
  <c r="K12468" i="8"/>
  <c r="K12469" i="8"/>
  <c r="K12470" i="8"/>
  <c r="K12471" i="8"/>
  <c r="K12472" i="8"/>
  <c r="K12473" i="8"/>
  <c r="K12474" i="8"/>
  <c r="K12475" i="8"/>
  <c r="K12476" i="8"/>
  <c r="K12477" i="8"/>
  <c r="K12478" i="8"/>
  <c r="K12479" i="8"/>
  <c r="K12480" i="8"/>
  <c r="K12481" i="8"/>
  <c r="K12482" i="8"/>
  <c r="K12483" i="8"/>
  <c r="K12484" i="8"/>
  <c r="K12485" i="8"/>
  <c r="K12486" i="8"/>
  <c r="K12487" i="8"/>
  <c r="K12488" i="8"/>
  <c r="K12489" i="8"/>
  <c r="K12490" i="8"/>
  <c r="K12491" i="8"/>
  <c r="K12492" i="8"/>
  <c r="K12493" i="8"/>
  <c r="K12494" i="8"/>
  <c r="K12495" i="8"/>
  <c r="K12496" i="8"/>
  <c r="K12497" i="8"/>
  <c r="K12498" i="8"/>
  <c r="K12499" i="8"/>
  <c r="K12500" i="8"/>
  <c r="K12501" i="8"/>
  <c r="K12502" i="8"/>
  <c r="K12503" i="8"/>
  <c r="K12504" i="8"/>
  <c r="K12505" i="8"/>
  <c r="K12506" i="8"/>
  <c r="K12507" i="8"/>
  <c r="K12508" i="8"/>
  <c r="K12509" i="8"/>
  <c r="K12510" i="8"/>
  <c r="K12511" i="8"/>
  <c r="K12512" i="8"/>
  <c r="K12513" i="8"/>
  <c r="K12514" i="8"/>
  <c r="K12515" i="8"/>
  <c r="K12516" i="8"/>
  <c r="K12517" i="8"/>
  <c r="K12518" i="8"/>
  <c r="K12519" i="8"/>
  <c r="K12520" i="8"/>
  <c r="K12521" i="8"/>
  <c r="K12522" i="8"/>
  <c r="K12523" i="8"/>
  <c r="K12524" i="8"/>
  <c r="K12525" i="8"/>
  <c r="K12526" i="8"/>
  <c r="K12527" i="8"/>
  <c r="K12528" i="8"/>
  <c r="K12529" i="8"/>
  <c r="K12530" i="8"/>
  <c r="K12531" i="8"/>
  <c r="K12532" i="8"/>
  <c r="K12533" i="8"/>
  <c r="K12534" i="8"/>
  <c r="K12535" i="8"/>
  <c r="K12536" i="8"/>
  <c r="K12537" i="8"/>
  <c r="K12538" i="8"/>
  <c r="K12539" i="8"/>
  <c r="K12540" i="8"/>
  <c r="K12541" i="8"/>
  <c r="K12542" i="8"/>
  <c r="K12543" i="8"/>
  <c r="K12544" i="8"/>
  <c r="K12545" i="8"/>
  <c r="K12546" i="8"/>
  <c r="K12547" i="8"/>
  <c r="K12548" i="8"/>
  <c r="K12549" i="8"/>
  <c r="K12550" i="8"/>
  <c r="K12551" i="8"/>
  <c r="K12552" i="8"/>
  <c r="K12553" i="8"/>
  <c r="K12554" i="8"/>
  <c r="K12555" i="8"/>
  <c r="K12556" i="8"/>
  <c r="K12557" i="8"/>
  <c r="K12558" i="8"/>
  <c r="K12559" i="8"/>
  <c r="K12560" i="8"/>
  <c r="K12561" i="8"/>
  <c r="K12562" i="8"/>
  <c r="K12563" i="8"/>
  <c r="K12564" i="8"/>
  <c r="K12565" i="8"/>
  <c r="K12566" i="8"/>
  <c r="K12567" i="8"/>
  <c r="K12568" i="8"/>
  <c r="K12569" i="8"/>
  <c r="K12570" i="8"/>
  <c r="K12571" i="8"/>
  <c r="K12572" i="8"/>
  <c r="K12573" i="8"/>
  <c r="K12574" i="8"/>
  <c r="K12575" i="8"/>
  <c r="K12576" i="8"/>
  <c r="K12577" i="8"/>
  <c r="K12578" i="8"/>
  <c r="K12579" i="8"/>
  <c r="K12580" i="8"/>
  <c r="K12581" i="8"/>
  <c r="K12582" i="8"/>
  <c r="K12583" i="8"/>
  <c r="K12584" i="8"/>
  <c r="K12585" i="8"/>
  <c r="K12586" i="8"/>
  <c r="K12587" i="8"/>
  <c r="K12588" i="8"/>
  <c r="K12589" i="8"/>
  <c r="K12590" i="8"/>
  <c r="K12591" i="8"/>
  <c r="K12592" i="8"/>
  <c r="K12593" i="8"/>
  <c r="K12594" i="8"/>
  <c r="K12595" i="8"/>
  <c r="K12596" i="8"/>
  <c r="K12597" i="8"/>
  <c r="K12598" i="8"/>
  <c r="K12599" i="8"/>
  <c r="K12600" i="8"/>
  <c r="K12601" i="8"/>
  <c r="K12602" i="8"/>
  <c r="K12603" i="8"/>
  <c r="K12604" i="8"/>
  <c r="K12605" i="8"/>
  <c r="K12606" i="8"/>
  <c r="K12607" i="8"/>
  <c r="K12608" i="8"/>
  <c r="K12609" i="8"/>
  <c r="K12610" i="8"/>
  <c r="K12611" i="8"/>
  <c r="K12612" i="8"/>
  <c r="K12613" i="8"/>
  <c r="K12614" i="8"/>
  <c r="K12615" i="8"/>
  <c r="K12616" i="8"/>
  <c r="K12617" i="8"/>
  <c r="K12618" i="8"/>
  <c r="K12619" i="8"/>
  <c r="K12620" i="8"/>
  <c r="K12621" i="8"/>
  <c r="K12622" i="8"/>
  <c r="K12623" i="8"/>
  <c r="K12624" i="8"/>
  <c r="K12625" i="8"/>
  <c r="K12626" i="8"/>
  <c r="K12627" i="8"/>
  <c r="K12628" i="8"/>
  <c r="K12629" i="8"/>
  <c r="K12630" i="8"/>
  <c r="K12631" i="8"/>
  <c r="K12632" i="8"/>
  <c r="K12633" i="8"/>
  <c r="K12634" i="8"/>
  <c r="K12635" i="8"/>
  <c r="K12636" i="8"/>
  <c r="K12637" i="8"/>
  <c r="K12638" i="8"/>
  <c r="K12639" i="8"/>
  <c r="K12640" i="8"/>
  <c r="K12641" i="8"/>
  <c r="K12642" i="8"/>
  <c r="K12643" i="8"/>
  <c r="K12644" i="8"/>
  <c r="K12645" i="8"/>
  <c r="K12646" i="8"/>
  <c r="K12647" i="8"/>
  <c r="K12648" i="8"/>
  <c r="K12649" i="8"/>
  <c r="K12650" i="8"/>
  <c r="K12651" i="8"/>
  <c r="K12652" i="8"/>
  <c r="K12653" i="8"/>
  <c r="K12654" i="8"/>
  <c r="K12655" i="8"/>
  <c r="K12656" i="8"/>
  <c r="K12657" i="8"/>
  <c r="K12658" i="8"/>
  <c r="K12659" i="8"/>
  <c r="K12660" i="8"/>
  <c r="K12661" i="8"/>
  <c r="K12662" i="8"/>
  <c r="K12663" i="8"/>
  <c r="K12664" i="8"/>
  <c r="K12665" i="8"/>
  <c r="K12666" i="8"/>
  <c r="K12667" i="8"/>
  <c r="K12668" i="8"/>
  <c r="K12669" i="8"/>
  <c r="K12670" i="8"/>
  <c r="K12671" i="8"/>
  <c r="K12672" i="8"/>
  <c r="K12673" i="8"/>
  <c r="K12674" i="8"/>
  <c r="K12675" i="8"/>
  <c r="K12676" i="8"/>
  <c r="K12677" i="8"/>
  <c r="K12678" i="8"/>
  <c r="K12679" i="8"/>
  <c r="K12680" i="8"/>
  <c r="K12681" i="8"/>
  <c r="K12682" i="8"/>
  <c r="K12683" i="8"/>
  <c r="K12684" i="8"/>
  <c r="K12685" i="8"/>
  <c r="K12686" i="8"/>
  <c r="K12687" i="8"/>
  <c r="K12688" i="8"/>
  <c r="K12689" i="8"/>
  <c r="K12690" i="8"/>
  <c r="K12691" i="8"/>
  <c r="K12692" i="8"/>
  <c r="K12693" i="8"/>
  <c r="K12694" i="8"/>
  <c r="K12695" i="8"/>
  <c r="K12696" i="8"/>
  <c r="K12697" i="8"/>
  <c r="K12698" i="8"/>
  <c r="K12699" i="8"/>
  <c r="K12700" i="8"/>
  <c r="K12701" i="8"/>
  <c r="K12702" i="8"/>
  <c r="K12703" i="8"/>
  <c r="K12704" i="8"/>
  <c r="K12705" i="8"/>
  <c r="K12706" i="8"/>
  <c r="K12707" i="8"/>
  <c r="K12708" i="8"/>
  <c r="K12709" i="8"/>
  <c r="K12710" i="8"/>
  <c r="K12711" i="8"/>
  <c r="K12712" i="8"/>
  <c r="K12713" i="8"/>
  <c r="K12714" i="8"/>
  <c r="K12715" i="8"/>
  <c r="K12716" i="8"/>
  <c r="K12717" i="8"/>
  <c r="K12718" i="8"/>
  <c r="K12719" i="8"/>
  <c r="K12720" i="8"/>
  <c r="K12721" i="8"/>
  <c r="K12722" i="8"/>
  <c r="K12723" i="8"/>
  <c r="K12724" i="8"/>
  <c r="K12725" i="8"/>
  <c r="K12726" i="8"/>
  <c r="K12727" i="8"/>
  <c r="K12728" i="8"/>
  <c r="K12729" i="8"/>
  <c r="K12730" i="8"/>
  <c r="K12731" i="8"/>
  <c r="K12732" i="8"/>
  <c r="K12733" i="8"/>
  <c r="K12734" i="8"/>
  <c r="K12735" i="8"/>
  <c r="K12736" i="8"/>
  <c r="K12737" i="8"/>
  <c r="K12738" i="8"/>
  <c r="K12739" i="8"/>
  <c r="K12740" i="8"/>
  <c r="K12741" i="8"/>
  <c r="K12742" i="8"/>
  <c r="K12743" i="8"/>
  <c r="K12744" i="8"/>
  <c r="K12745" i="8"/>
  <c r="K12746" i="8"/>
  <c r="K12747" i="8"/>
  <c r="K12748" i="8"/>
  <c r="K12749" i="8"/>
  <c r="K12750" i="8"/>
  <c r="K12751" i="8"/>
  <c r="K12752" i="8"/>
  <c r="K12753" i="8"/>
  <c r="K12754" i="8"/>
  <c r="K12755" i="8"/>
  <c r="K12756" i="8"/>
  <c r="K12757" i="8"/>
  <c r="K12758" i="8"/>
  <c r="K12759" i="8"/>
  <c r="K12760" i="8"/>
  <c r="K12761" i="8"/>
  <c r="K12762" i="8"/>
  <c r="K12763" i="8"/>
  <c r="K12764" i="8"/>
  <c r="K12765" i="8"/>
  <c r="K12766" i="8"/>
  <c r="K12767" i="8"/>
  <c r="K12768" i="8"/>
  <c r="K12769" i="8"/>
  <c r="K12770" i="8"/>
  <c r="K12771" i="8"/>
  <c r="K12772" i="8"/>
  <c r="K12773" i="8"/>
  <c r="K12774" i="8"/>
  <c r="K12775" i="8"/>
  <c r="K12776" i="8"/>
  <c r="K12777" i="8"/>
  <c r="K12778" i="8"/>
  <c r="K12779" i="8"/>
  <c r="K12780" i="8"/>
  <c r="K12781" i="8"/>
  <c r="K12782" i="8"/>
  <c r="K12783" i="8"/>
  <c r="K12784" i="8"/>
  <c r="K12785" i="8"/>
  <c r="K12786" i="8"/>
  <c r="K12787" i="8"/>
  <c r="K12788" i="8"/>
  <c r="K12789" i="8"/>
  <c r="K12790" i="8"/>
  <c r="K12791" i="8"/>
  <c r="K12792" i="8"/>
  <c r="K12793" i="8"/>
  <c r="K12794" i="8"/>
  <c r="K12795" i="8"/>
  <c r="K12796" i="8"/>
  <c r="K12797" i="8"/>
  <c r="K12798" i="8"/>
  <c r="K12799" i="8"/>
  <c r="K12800" i="8"/>
  <c r="K12801" i="8"/>
  <c r="K12802" i="8"/>
  <c r="K12803" i="8"/>
  <c r="K12804" i="8"/>
  <c r="K12805" i="8"/>
  <c r="K12806" i="8"/>
  <c r="K12807" i="8"/>
  <c r="K12808" i="8"/>
  <c r="K12809" i="8"/>
  <c r="K12810" i="8"/>
  <c r="K12811" i="8"/>
  <c r="K12812" i="8"/>
  <c r="K12813" i="8"/>
  <c r="K12814" i="8"/>
  <c r="K12815" i="8"/>
  <c r="K12816" i="8"/>
  <c r="K12817" i="8"/>
  <c r="K12818" i="8"/>
  <c r="K12819" i="8"/>
  <c r="K12820" i="8"/>
  <c r="K12821" i="8"/>
  <c r="K12822" i="8"/>
  <c r="K12823" i="8"/>
  <c r="K12824" i="8"/>
  <c r="K12825" i="8"/>
  <c r="K12826" i="8"/>
  <c r="K12827" i="8"/>
  <c r="K12828" i="8"/>
  <c r="K12829" i="8"/>
  <c r="K12830" i="8"/>
  <c r="K12831" i="8"/>
  <c r="K12832" i="8"/>
  <c r="K12833" i="8"/>
  <c r="K12834" i="8"/>
  <c r="K12835" i="8"/>
  <c r="K12836" i="8"/>
  <c r="K12837" i="8"/>
  <c r="K12838" i="8"/>
  <c r="K12839" i="8"/>
  <c r="K12840" i="8"/>
  <c r="K12841" i="8"/>
  <c r="K12842" i="8"/>
  <c r="K12843" i="8"/>
  <c r="K12844" i="8"/>
  <c r="K12845" i="8"/>
  <c r="K12846" i="8"/>
  <c r="K12847" i="8"/>
  <c r="K12848" i="8"/>
  <c r="K12849" i="8"/>
  <c r="K12850" i="8"/>
  <c r="K12851" i="8"/>
  <c r="K12852" i="8"/>
  <c r="K12853" i="8"/>
  <c r="K12854" i="8"/>
  <c r="K12855" i="8"/>
  <c r="K12856" i="8"/>
  <c r="K12857" i="8"/>
  <c r="K12858" i="8"/>
  <c r="K12859" i="8"/>
  <c r="K12860" i="8"/>
  <c r="K12861" i="8"/>
  <c r="K12862" i="8"/>
  <c r="K12863" i="8"/>
  <c r="K12864" i="8"/>
  <c r="K12865" i="8"/>
  <c r="K12866" i="8"/>
  <c r="K12867" i="8"/>
  <c r="K12868" i="8"/>
  <c r="K12869" i="8"/>
  <c r="K12870" i="8"/>
  <c r="K12871" i="8"/>
  <c r="K12872" i="8"/>
  <c r="K12873" i="8"/>
  <c r="K12874" i="8"/>
  <c r="K12875" i="8"/>
  <c r="K12876" i="8"/>
  <c r="K12877" i="8"/>
  <c r="K12878" i="8"/>
  <c r="K12879" i="8"/>
  <c r="K12880" i="8"/>
  <c r="K12881" i="8"/>
  <c r="K12882" i="8"/>
  <c r="K12883" i="8"/>
  <c r="K12884" i="8"/>
  <c r="K12885" i="8"/>
  <c r="K12886" i="8"/>
  <c r="K12887" i="8"/>
  <c r="K12888" i="8"/>
  <c r="K12889" i="8"/>
  <c r="K12890" i="8"/>
  <c r="K12891" i="8"/>
  <c r="K12892" i="8"/>
  <c r="K12893" i="8"/>
  <c r="K12894" i="8"/>
  <c r="K12895" i="8"/>
  <c r="K12896" i="8"/>
  <c r="K12897" i="8"/>
  <c r="K12898" i="8"/>
  <c r="K12899" i="8"/>
  <c r="K12900" i="8"/>
  <c r="K12901" i="8"/>
  <c r="K12902" i="8"/>
  <c r="K12903" i="8"/>
  <c r="K12904" i="8"/>
  <c r="K12905" i="8"/>
  <c r="K12906" i="8"/>
  <c r="K12907" i="8"/>
  <c r="K12908" i="8"/>
  <c r="K12909" i="8"/>
  <c r="K12910" i="8"/>
  <c r="K12911" i="8"/>
  <c r="K12912" i="8"/>
  <c r="K12913" i="8"/>
  <c r="K12914" i="8"/>
  <c r="K12915" i="8"/>
  <c r="K12916" i="8"/>
  <c r="K12917" i="8"/>
  <c r="K12918" i="8"/>
  <c r="K12919" i="8"/>
  <c r="K12920" i="8"/>
  <c r="K12921" i="8"/>
  <c r="K12922" i="8"/>
  <c r="K12923" i="8"/>
  <c r="K12924" i="8"/>
  <c r="K12925" i="8"/>
  <c r="K12926" i="8"/>
  <c r="K12927" i="8"/>
  <c r="K12928" i="8"/>
  <c r="K12929" i="8"/>
  <c r="K12930" i="8"/>
  <c r="K12931" i="8"/>
  <c r="K12932" i="8"/>
  <c r="K12933" i="8"/>
  <c r="K12934" i="8"/>
  <c r="K12935" i="8"/>
  <c r="K12936" i="8"/>
  <c r="K12937" i="8"/>
  <c r="K12938" i="8"/>
  <c r="K12939" i="8"/>
  <c r="K12940" i="8"/>
  <c r="K12941" i="8"/>
  <c r="K12942" i="8"/>
  <c r="K12943" i="8"/>
  <c r="K12944" i="8"/>
  <c r="K12945" i="8"/>
  <c r="K12946" i="8"/>
  <c r="K12947" i="8"/>
  <c r="K12948" i="8"/>
  <c r="K12949" i="8"/>
  <c r="K12950" i="8"/>
  <c r="K12951" i="8"/>
  <c r="K12952" i="8"/>
  <c r="K12953" i="8"/>
  <c r="K12954" i="8"/>
  <c r="K12955" i="8"/>
  <c r="K12956" i="8"/>
  <c r="K12957" i="8"/>
  <c r="K12958" i="8"/>
  <c r="K12959" i="8"/>
  <c r="K12960" i="8"/>
  <c r="K12961" i="8"/>
  <c r="K12962" i="8"/>
  <c r="K12963" i="8"/>
  <c r="K12964" i="8"/>
  <c r="K12965" i="8"/>
  <c r="K12966" i="8"/>
  <c r="K12967" i="8"/>
  <c r="K12968" i="8"/>
  <c r="K12969" i="8"/>
  <c r="K12970" i="8"/>
  <c r="K12971" i="8"/>
  <c r="K12972" i="8"/>
  <c r="K12973" i="8"/>
  <c r="K12974" i="8"/>
  <c r="K12975" i="8"/>
  <c r="K12976" i="8"/>
  <c r="K12977" i="8"/>
  <c r="K12978" i="8"/>
  <c r="K12979" i="8"/>
  <c r="K12980" i="8"/>
  <c r="K12981" i="8"/>
  <c r="K12982" i="8"/>
  <c r="K12983" i="8"/>
  <c r="K12984" i="8"/>
  <c r="K12985" i="8"/>
  <c r="K12986" i="8"/>
  <c r="K12987" i="8"/>
  <c r="K12988" i="8"/>
  <c r="K12989" i="8"/>
  <c r="K12990" i="8"/>
  <c r="K12991" i="8"/>
  <c r="K12992" i="8"/>
  <c r="K12993" i="8"/>
  <c r="K12994" i="8"/>
  <c r="K12995" i="8"/>
  <c r="K12996" i="8"/>
  <c r="K12997" i="8"/>
  <c r="K12998" i="8"/>
  <c r="K12999" i="8"/>
  <c r="K13000" i="8"/>
  <c r="K13001" i="8"/>
  <c r="K13002" i="8"/>
  <c r="K13003" i="8"/>
  <c r="K13004" i="8"/>
  <c r="K13005" i="8"/>
  <c r="K13006" i="8"/>
  <c r="K13007" i="8"/>
  <c r="K13008" i="8"/>
  <c r="K13009" i="8"/>
  <c r="K13010" i="8"/>
  <c r="K13011" i="8"/>
  <c r="K13012" i="8"/>
  <c r="K13013" i="8"/>
  <c r="K13014" i="8"/>
  <c r="K13015" i="8"/>
  <c r="K13016" i="8"/>
  <c r="K13017" i="8"/>
  <c r="K13018" i="8"/>
  <c r="K13019" i="8"/>
  <c r="K13020" i="8"/>
  <c r="K13021" i="8"/>
  <c r="K13022" i="8"/>
  <c r="K13023" i="8"/>
  <c r="K13024" i="8"/>
  <c r="K13025" i="8"/>
  <c r="K13026" i="8"/>
  <c r="K13027" i="8"/>
  <c r="K13028" i="8"/>
  <c r="K13029" i="8"/>
  <c r="K13030" i="8"/>
  <c r="K13031" i="8"/>
  <c r="K13032" i="8"/>
  <c r="K13033" i="8"/>
  <c r="K13034" i="8"/>
  <c r="K13035" i="8"/>
  <c r="K13036" i="8"/>
  <c r="K13037" i="8"/>
  <c r="K13038" i="8"/>
  <c r="K13039" i="8"/>
  <c r="K13040" i="8"/>
  <c r="K13041" i="8"/>
  <c r="K13042" i="8"/>
  <c r="K13043" i="8"/>
  <c r="K13044" i="8"/>
  <c r="K13045" i="8"/>
  <c r="K13046" i="8"/>
  <c r="K13047" i="8"/>
  <c r="K13048" i="8"/>
  <c r="K13049" i="8"/>
  <c r="K13050" i="8"/>
  <c r="K13051" i="8"/>
  <c r="K13052" i="8"/>
  <c r="K13053" i="8"/>
  <c r="K13054" i="8"/>
  <c r="K13055" i="8"/>
  <c r="K13056" i="8"/>
  <c r="K13057" i="8"/>
  <c r="K13058" i="8"/>
  <c r="K13059" i="8"/>
  <c r="K13060" i="8"/>
  <c r="K13061" i="8"/>
  <c r="K13062" i="8"/>
  <c r="K13063" i="8"/>
  <c r="K13064" i="8"/>
  <c r="K13065" i="8"/>
  <c r="K13066" i="8"/>
  <c r="K13067" i="8"/>
  <c r="K13068" i="8"/>
  <c r="K13069" i="8"/>
  <c r="K13070" i="8"/>
  <c r="K13071" i="8"/>
  <c r="K13072" i="8"/>
  <c r="K13073" i="8"/>
  <c r="K13074" i="8"/>
  <c r="K13075" i="8"/>
  <c r="K13076" i="8"/>
  <c r="K13077" i="8"/>
  <c r="K13078" i="8"/>
  <c r="K13079" i="8"/>
  <c r="K13080" i="8"/>
  <c r="K13081" i="8"/>
  <c r="K13082" i="8"/>
  <c r="K13083" i="8"/>
  <c r="K13084" i="8"/>
  <c r="K13085" i="8"/>
  <c r="K13086" i="8"/>
  <c r="K13087" i="8"/>
  <c r="K13088" i="8"/>
  <c r="K13089" i="8"/>
  <c r="K13090" i="8"/>
  <c r="K13091" i="8"/>
  <c r="K13092" i="8"/>
  <c r="K13093" i="8"/>
  <c r="K13094" i="8"/>
  <c r="K13095" i="8"/>
  <c r="K13096" i="8"/>
  <c r="K13097" i="8"/>
  <c r="K13098" i="8"/>
  <c r="K13099" i="8"/>
  <c r="K13100" i="8"/>
  <c r="K13101" i="8"/>
  <c r="K13102" i="8"/>
  <c r="K13103" i="8"/>
  <c r="K13104" i="8"/>
  <c r="K13105" i="8"/>
  <c r="K13106" i="8"/>
  <c r="K13107" i="8"/>
  <c r="K13108" i="8"/>
  <c r="K13109" i="8"/>
  <c r="K13110" i="8"/>
  <c r="K13111" i="8"/>
  <c r="K13112" i="8"/>
  <c r="K13113" i="8"/>
  <c r="K13114" i="8"/>
  <c r="K13115" i="8"/>
  <c r="K13116" i="8"/>
  <c r="K13117" i="8"/>
  <c r="K13118" i="8"/>
  <c r="K13119" i="8"/>
  <c r="K13120" i="8"/>
  <c r="K13121" i="8"/>
  <c r="K13122" i="8"/>
  <c r="K13123" i="8"/>
  <c r="K13124" i="8"/>
  <c r="K13125" i="8"/>
  <c r="K13126" i="8"/>
  <c r="K13127" i="8"/>
  <c r="K13128" i="8"/>
  <c r="K13129" i="8"/>
  <c r="K13130" i="8"/>
  <c r="K13131" i="8"/>
  <c r="K13132" i="8"/>
  <c r="K13133" i="8"/>
  <c r="K13134" i="8"/>
  <c r="K13135" i="8"/>
  <c r="K13136" i="8"/>
  <c r="K13137" i="8"/>
  <c r="K13138" i="8"/>
  <c r="K13139" i="8"/>
  <c r="K13140" i="8"/>
  <c r="K13141" i="8"/>
  <c r="K13142" i="8"/>
  <c r="K13143" i="8"/>
  <c r="K13144" i="8"/>
  <c r="K13145" i="8"/>
  <c r="K13146" i="8"/>
  <c r="K13147" i="8"/>
  <c r="K13148" i="8"/>
  <c r="K13149" i="8"/>
  <c r="K13150" i="8"/>
  <c r="K13151" i="8"/>
  <c r="K13152" i="8"/>
  <c r="K13153" i="8"/>
  <c r="K13154" i="8"/>
  <c r="K13155" i="8"/>
  <c r="K13156" i="8"/>
  <c r="K13157" i="8"/>
  <c r="K13158" i="8"/>
  <c r="K13159" i="8"/>
  <c r="K13160" i="8"/>
  <c r="K13161" i="8"/>
  <c r="K13162" i="8"/>
  <c r="K13163" i="8"/>
  <c r="K13164" i="8"/>
  <c r="K13165" i="8"/>
  <c r="K13166" i="8"/>
  <c r="K13167" i="8"/>
  <c r="K13168" i="8"/>
  <c r="K13169" i="8"/>
  <c r="K13170" i="8"/>
  <c r="K13171" i="8"/>
  <c r="K13172" i="8"/>
  <c r="K13173" i="8"/>
  <c r="K13174" i="8"/>
  <c r="K13175" i="8"/>
  <c r="K13176" i="8"/>
  <c r="K13177" i="8"/>
  <c r="K13178" i="8"/>
  <c r="K13179" i="8"/>
  <c r="K13180" i="8"/>
  <c r="K13181" i="8"/>
  <c r="K13182" i="8"/>
  <c r="K13183" i="8"/>
  <c r="K13184" i="8"/>
  <c r="K13185" i="8"/>
  <c r="K13186" i="8"/>
  <c r="K13187" i="8"/>
  <c r="K13188" i="8"/>
  <c r="K13189" i="8"/>
  <c r="K13190" i="8"/>
  <c r="K13191" i="8"/>
  <c r="K13192" i="8"/>
  <c r="K13193" i="8"/>
  <c r="K13194" i="8"/>
  <c r="K13195" i="8"/>
  <c r="K13196" i="8"/>
  <c r="K13197" i="8"/>
  <c r="K13198" i="8"/>
  <c r="K13199" i="8"/>
  <c r="K13200" i="8"/>
  <c r="K13201" i="8"/>
  <c r="K13202" i="8"/>
  <c r="K13203" i="8"/>
  <c r="K13204" i="8"/>
  <c r="K13205" i="8"/>
  <c r="K13206" i="8"/>
  <c r="K13207" i="8"/>
  <c r="K13208" i="8"/>
  <c r="K13209" i="8"/>
  <c r="K13210" i="8"/>
  <c r="K13211" i="8"/>
  <c r="K13212" i="8"/>
  <c r="K13213" i="8"/>
  <c r="K13214" i="8"/>
  <c r="K13215" i="8"/>
  <c r="K13216" i="8"/>
  <c r="K13217" i="8"/>
  <c r="K13218" i="8"/>
  <c r="K13219" i="8"/>
  <c r="K13220" i="8"/>
  <c r="K13221" i="8"/>
  <c r="K13222" i="8"/>
  <c r="K13223" i="8"/>
  <c r="K13224" i="8"/>
  <c r="K13225" i="8"/>
  <c r="K13226" i="8"/>
  <c r="K13227" i="8"/>
  <c r="K13228" i="8"/>
  <c r="K13229" i="8"/>
  <c r="K13230" i="8"/>
  <c r="K13231" i="8"/>
  <c r="K13232" i="8"/>
  <c r="K13233" i="8"/>
  <c r="K13234" i="8"/>
  <c r="K13235" i="8"/>
  <c r="K13236" i="8"/>
  <c r="K13237" i="8"/>
  <c r="K13238" i="8"/>
  <c r="K13239" i="8"/>
  <c r="K13240" i="8"/>
  <c r="K13241" i="8"/>
  <c r="K13242" i="8"/>
  <c r="K13243" i="8"/>
  <c r="K13244" i="8"/>
  <c r="K13245" i="8"/>
  <c r="K13246" i="8"/>
  <c r="K13247" i="8"/>
  <c r="K13248" i="8"/>
  <c r="K13249" i="8"/>
  <c r="K13250" i="8"/>
  <c r="K13251" i="8"/>
  <c r="K13252" i="8"/>
  <c r="K13253" i="8"/>
  <c r="K13254" i="8"/>
  <c r="K13255" i="8"/>
  <c r="K13256" i="8"/>
  <c r="K13257" i="8"/>
  <c r="K13258" i="8"/>
  <c r="K13259" i="8"/>
  <c r="K13260" i="8"/>
  <c r="K13261" i="8"/>
  <c r="K13262" i="8"/>
  <c r="K13263" i="8"/>
  <c r="K13264" i="8"/>
  <c r="K13265" i="8"/>
  <c r="K13266" i="8"/>
  <c r="K13267" i="8"/>
  <c r="K13268" i="8"/>
  <c r="K13269" i="8"/>
  <c r="K13270" i="8"/>
  <c r="K13271" i="8"/>
  <c r="K13272" i="8"/>
  <c r="K13273" i="8"/>
  <c r="K13274" i="8"/>
  <c r="K13275" i="8"/>
  <c r="K13276" i="8"/>
  <c r="K13277" i="8"/>
  <c r="K13278" i="8"/>
  <c r="K13279" i="8"/>
  <c r="K13280" i="8"/>
  <c r="K13281" i="8"/>
  <c r="K13282" i="8"/>
  <c r="K13283" i="8"/>
  <c r="K13284" i="8"/>
  <c r="K13285" i="8"/>
  <c r="K13286" i="8"/>
  <c r="K13287" i="8"/>
  <c r="K13288" i="8"/>
  <c r="K13289" i="8"/>
  <c r="K13290" i="8"/>
  <c r="K13291" i="8"/>
  <c r="K13292" i="8"/>
  <c r="K13293" i="8"/>
  <c r="K13294" i="8"/>
  <c r="K13295" i="8"/>
  <c r="K13296" i="8"/>
  <c r="K13297" i="8"/>
  <c r="K13298" i="8"/>
  <c r="K13299" i="8"/>
  <c r="K13300" i="8"/>
  <c r="K13301" i="8"/>
  <c r="K13302" i="8"/>
  <c r="K13303" i="8"/>
  <c r="K13304" i="8"/>
  <c r="K13305" i="8"/>
  <c r="K13306" i="8"/>
  <c r="K13307" i="8"/>
  <c r="K13308" i="8"/>
  <c r="K13309" i="8"/>
  <c r="K13310" i="8"/>
  <c r="K13311" i="8"/>
  <c r="K13312" i="8"/>
  <c r="K13313" i="8"/>
  <c r="K13314" i="8"/>
  <c r="K13315" i="8"/>
  <c r="K13316" i="8"/>
  <c r="K13317" i="8"/>
  <c r="K13318" i="8"/>
  <c r="K13319" i="8"/>
  <c r="K13320" i="8"/>
  <c r="K13321" i="8"/>
  <c r="K13322" i="8"/>
  <c r="K13323" i="8"/>
  <c r="K13324" i="8"/>
  <c r="K13325" i="8"/>
  <c r="K13326" i="8"/>
  <c r="K13327" i="8"/>
  <c r="K13328" i="8"/>
  <c r="K13329" i="8"/>
  <c r="K13330" i="8"/>
  <c r="K13331" i="8"/>
  <c r="K13332" i="8"/>
  <c r="K13333" i="8"/>
  <c r="K13334" i="8"/>
  <c r="K13335" i="8"/>
  <c r="K13336" i="8"/>
  <c r="K13337" i="8"/>
  <c r="K13338" i="8"/>
  <c r="K13339" i="8"/>
  <c r="K13340" i="8"/>
  <c r="K13341" i="8"/>
  <c r="K13342" i="8"/>
  <c r="K13343" i="8"/>
  <c r="K13344" i="8"/>
  <c r="K13345" i="8"/>
  <c r="K13346" i="8"/>
  <c r="K13347" i="8"/>
  <c r="K13348" i="8"/>
  <c r="K13349" i="8"/>
  <c r="K13350" i="8"/>
  <c r="K13351" i="8"/>
  <c r="K13352" i="8"/>
  <c r="K13353" i="8"/>
  <c r="K13354" i="8"/>
  <c r="K13355" i="8"/>
  <c r="K13356" i="8"/>
  <c r="K13357" i="8"/>
  <c r="K13358" i="8"/>
  <c r="K13359" i="8"/>
  <c r="K13360" i="8"/>
  <c r="K13361" i="8"/>
  <c r="K13362" i="8"/>
  <c r="K13363" i="8"/>
  <c r="K13364" i="8"/>
  <c r="K13365" i="8"/>
  <c r="K13366" i="8"/>
  <c r="K13367" i="8"/>
  <c r="K13368" i="8"/>
  <c r="K13369" i="8"/>
  <c r="K13370" i="8"/>
  <c r="K13371" i="8"/>
  <c r="K13372" i="8"/>
  <c r="K13373" i="8"/>
  <c r="K13374" i="8"/>
  <c r="K13375" i="8"/>
  <c r="K13376" i="8"/>
  <c r="K13377" i="8"/>
  <c r="K13378" i="8"/>
  <c r="K13379" i="8"/>
  <c r="K13380" i="8"/>
  <c r="K13381" i="8"/>
  <c r="K13382" i="8"/>
  <c r="K13383" i="8"/>
  <c r="K13384" i="8"/>
  <c r="K13385" i="8"/>
  <c r="K13386" i="8"/>
  <c r="K13387" i="8"/>
  <c r="K13388" i="8"/>
  <c r="K13389" i="8"/>
  <c r="K13390" i="8"/>
  <c r="K13391" i="8"/>
  <c r="K13392" i="8"/>
  <c r="K13393" i="8"/>
  <c r="K13394" i="8"/>
  <c r="K13395" i="8"/>
  <c r="K13396" i="8"/>
  <c r="K13397" i="8"/>
  <c r="K13398" i="8"/>
  <c r="K13399" i="8"/>
  <c r="K13400" i="8"/>
  <c r="K13401" i="8"/>
  <c r="K13402" i="8"/>
  <c r="K13403" i="8"/>
  <c r="K13404" i="8"/>
  <c r="K13405" i="8"/>
  <c r="K13406" i="8"/>
  <c r="K13407" i="8"/>
  <c r="K13408" i="8"/>
  <c r="K13409" i="8"/>
  <c r="K13410" i="8"/>
  <c r="K13411" i="8"/>
  <c r="K13412" i="8"/>
  <c r="K13413" i="8"/>
  <c r="K13414" i="8"/>
  <c r="K13415" i="8"/>
  <c r="K13416" i="8"/>
  <c r="K13417" i="8"/>
  <c r="K13418" i="8"/>
  <c r="K13419" i="8"/>
  <c r="K13420" i="8"/>
  <c r="K13421" i="8"/>
  <c r="K13422" i="8"/>
  <c r="K13423" i="8"/>
  <c r="K13424" i="8"/>
  <c r="K13425" i="8"/>
  <c r="K13426" i="8"/>
  <c r="K13427" i="8"/>
  <c r="K13428" i="8"/>
  <c r="K13429" i="8"/>
  <c r="K13430" i="8"/>
  <c r="K13431" i="8"/>
  <c r="K13432" i="8"/>
  <c r="K13433" i="8"/>
  <c r="K13434" i="8"/>
  <c r="K13435" i="8"/>
  <c r="K13436" i="8"/>
  <c r="K13437" i="8"/>
  <c r="K13438" i="8"/>
  <c r="K13439" i="8"/>
  <c r="K13440" i="8"/>
  <c r="K13441" i="8"/>
  <c r="K13442" i="8"/>
  <c r="K13443" i="8"/>
  <c r="K13444" i="8"/>
  <c r="K13445" i="8"/>
  <c r="K13446" i="8"/>
  <c r="K13447" i="8"/>
  <c r="K13448" i="8"/>
  <c r="K13449" i="8"/>
  <c r="K13450" i="8"/>
  <c r="K13451" i="8"/>
  <c r="K13452" i="8"/>
  <c r="K13453" i="8"/>
  <c r="K13454" i="8"/>
  <c r="K13455" i="8"/>
  <c r="K13456" i="8"/>
  <c r="K13457" i="8"/>
  <c r="K13458" i="8"/>
  <c r="K13459" i="8"/>
  <c r="K13460" i="8"/>
  <c r="K13461" i="8"/>
  <c r="K13462" i="8"/>
  <c r="K13463" i="8"/>
  <c r="K13464" i="8"/>
  <c r="K13465" i="8"/>
  <c r="K13466" i="8"/>
  <c r="K13467" i="8"/>
  <c r="K13468" i="8"/>
  <c r="K13469" i="8"/>
  <c r="K13470" i="8"/>
  <c r="K13471" i="8"/>
  <c r="K13472" i="8"/>
  <c r="K13473" i="8"/>
  <c r="K13474" i="8"/>
  <c r="K13475" i="8"/>
  <c r="K13476" i="8"/>
  <c r="K13477" i="8"/>
  <c r="K13478" i="8"/>
  <c r="K13479" i="8"/>
  <c r="K13480" i="8"/>
  <c r="K13481" i="8"/>
  <c r="K13482" i="8"/>
  <c r="K13483" i="8"/>
  <c r="K13484" i="8"/>
  <c r="K13485" i="8"/>
  <c r="K13486" i="8"/>
  <c r="K13487" i="8"/>
  <c r="K13488" i="8"/>
  <c r="K13489" i="8"/>
  <c r="K13490" i="8"/>
  <c r="K13491" i="8"/>
  <c r="K13492" i="8"/>
  <c r="K13493" i="8"/>
  <c r="K13494" i="8"/>
  <c r="K13495" i="8"/>
  <c r="K13496" i="8"/>
  <c r="K13497" i="8"/>
  <c r="K13498" i="8"/>
  <c r="K13499" i="8"/>
  <c r="K13500" i="8"/>
  <c r="K13501" i="8"/>
  <c r="K13502" i="8"/>
  <c r="K13503" i="8"/>
  <c r="K13504" i="8"/>
  <c r="K13505" i="8"/>
  <c r="K13506" i="8"/>
  <c r="K13507" i="8"/>
  <c r="K13508" i="8"/>
  <c r="K13509" i="8"/>
  <c r="K13510" i="8"/>
  <c r="K13511" i="8"/>
  <c r="K13512" i="8"/>
  <c r="K13513" i="8"/>
  <c r="K13514" i="8"/>
  <c r="K13515" i="8"/>
  <c r="K13516" i="8"/>
  <c r="K13517" i="8"/>
  <c r="K13518" i="8"/>
  <c r="K13519" i="8"/>
  <c r="K13520" i="8"/>
  <c r="K13521" i="8"/>
  <c r="K13522" i="8"/>
  <c r="K13523" i="8"/>
  <c r="K13524" i="8"/>
  <c r="K13525" i="8"/>
  <c r="K13526" i="8"/>
  <c r="K13527" i="8"/>
  <c r="K13528" i="8"/>
  <c r="K13529" i="8"/>
  <c r="K13530" i="8"/>
  <c r="K13531" i="8"/>
  <c r="K13532" i="8"/>
  <c r="K13533" i="8"/>
  <c r="K13534" i="8"/>
  <c r="K13535" i="8"/>
  <c r="K13536" i="8"/>
  <c r="K13537" i="8"/>
  <c r="K13538" i="8"/>
  <c r="K13539" i="8"/>
  <c r="K13540" i="8"/>
  <c r="K13541" i="8"/>
  <c r="K13542" i="8"/>
  <c r="K13543" i="8"/>
  <c r="K13544" i="8"/>
  <c r="K13545" i="8"/>
  <c r="K13546" i="8"/>
  <c r="K13547" i="8"/>
  <c r="K13548" i="8"/>
  <c r="K13549" i="8"/>
  <c r="K13550" i="8"/>
  <c r="K13551" i="8"/>
  <c r="K13552" i="8"/>
  <c r="K13553" i="8"/>
  <c r="K13554" i="8"/>
  <c r="K13555" i="8"/>
  <c r="K13556" i="8"/>
  <c r="K13557" i="8"/>
  <c r="K13558" i="8"/>
  <c r="K13559" i="8"/>
  <c r="K13560" i="8"/>
  <c r="K13561" i="8"/>
  <c r="K13562" i="8"/>
  <c r="K13563" i="8"/>
  <c r="K13564" i="8"/>
  <c r="K13565" i="8"/>
  <c r="K13566" i="8"/>
  <c r="K13567" i="8"/>
  <c r="K13568" i="8"/>
  <c r="K13569" i="8"/>
  <c r="K13570" i="8"/>
  <c r="K13571" i="8"/>
  <c r="K13572" i="8"/>
  <c r="K13573" i="8"/>
  <c r="K13574" i="8"/>
  <c r="K13575" i="8"/>
  <c r="K13576" i="8"/>
  <c r="K13577" i="8"/>
  <c r="K13578" i="8"/>
  <c r="K13579" i="8"/>
  <c r="K13580" i="8"/>
  <c r="K13581" i="8"/>
  <c r="K13582" i="8"/>
  <c r="K13583" i="8"/>
  <c r="K13584" i="8"/>
  <c r="K13585" i="8"/>
  <c r="K13586" i="8"/>
  <c r="K13587" i="8"/>
  <c r="K13588" i="8"/>
  <c r="K13589" i="8"/>
  <c r="K13590" i="8"/>
  <c r="K13591" i="8"/>
  <c r="K13592" i="8"/>
  <c r="K13593" i="8"/>
  <c r="K13594" i="8"/>
  <c r="K13595" i="8"/>
  <c r="K13596" i="8"/>
  <c r="K13597" i="8"/>
  <c r="K13598" i="8"/>
  <c r="K13599" i="8"/>
  <c r="K13600" i="8"/>
  <c r="K13601" i="8"/>
  <c r="K13602" i="8"/>
  <c r="K13603" i="8"/>
  <c r="K13604" i="8"/>
  <c r="K13605" i="8"/>
  <c r="K13606" i="8"/>
  <c r="K13607" i="8"/>
  <c r="K13608" i="8"/>
  <c r="K13609" i="8"/>
  <c r="K13610" i="8"/>
  <c r="K13611" i="8"/>
  <c r="K13612" i="8"/>
  <c r="K13613" i="8"/>
  <c r="K13614" i="8"/>
  <c r="K13615" i="8"/>
  <c r="K13616" i="8"/>
  <c r="K13617" i="8"/>
  <c r="K13618" i="8"/>
  <c r="K13619" i="8"/>
  <c r="K13620" i="8"/>
  <c r="K13621" i="8"/>
  <c r="K13622" i="8"/>
  <c r="K13623" i="8"/>
  <c r="K13624" i="8"/>
  <c r="K13625" i="8"/>
  <c r="K13626" i="8"/>
  <c r="K13627" i="8"/>
  <c r="K13628" i="8"/>
  <c r="K13629" i="8"/>
  <c r="K13630" i="8"/>
  <c r="K13631" i="8"/>
  <c r="K13632" i="8"/>
  <c r="K13633" i="8"/>
  <c r="K13634" i="8"/>
  <c r="K13635" i="8"/>
  <c r="K13636" i="8"/>
  <c r="K13637" i="8"/>
  <c r="K13638" i="8"/>
  <c r="K13639" i="8"/>
  <c r="K13640" i="8"/>
  <c r="K13641" i="8"/>
  <c r="K13642" i="8"/>
  <c r="K13643" i="8"/>
  <c r="K13644" i="8"/>
  <c r="K13645" i="8"/>
  <c r="K13646" i="8"/>
  <c r="K13647" i="8"/>
  <c r="K13648" i="8"/>
  <c r="K13649" i="8"/>
  <c r="K13650" i="8"/>
  <c r="K13651" i="8"/>
  <c r="K13652" i="8"/>
  <c r="K13653" i="8"/>
  <c r="K13654" i="8"/>
  <c r="K13655" i="8"/>
  <c r="K13656" i="8"/>
  <c r="K13657" i="8"/>
  <c r="K13658" i="8"/>
  <c r="K13659" i="8"/>
  <c r="K13660" i="8"/>
  <c r="K13661" i="8"/>
  <c r="K13662" i="8"/>
  <c r="K13663" i="8"/>
  <c r="K13664" i="8"/>
  <c r="K13665" i="8"/>
  <c r="K13666" i="8"/>
  <c r="K13667" i="8"/>
  <c r="K13668" i="8"/>
  <c r="K13669" i="8"/>
  <c r="K13670" i="8"/>
  <c r="K13671" i="8"/>
  <c r="K13672" i="8"/>
  <c r="K13673" i="8"/>
  <c r="K13674" i="8"/>
  <c r="K13675" i="8"/>
  <c r="K13676" i="8"/>
  <c r="K13677" i="8"/>
  <c r="K13678" i="8"/>
  <c r="K13679" i="8"/>
  <c r="K13680" i="8"/>
  <c r="K13681" i="8"/>
  <c r="K13682" i="8"/>
  <c r="K13683" i="8"/>
  <c r="K13684" i="8"/>
  <c r="K13685" i="8"/>
  <c r="K13686" i="8"/>
  <c r="K13687" i="8"/>
  <c r="K13688" i="8"/>
  <c r="K13689" i="8"/>
  <c r="K13690" i="8"/>
  <c r="K13691" i="8"/>
  <c r="K13692" i="8"/>
  <c r="K13693" i="8"/>
  <c r="K13694" i="8"/>
  <c r="K13695" i="8"/>
  <c r="K13696" i="8"/>
  <c r="K13697" i="8"/>
  <c r="K13698" i="8"/>
  <c r="K13699" i="8"/>
  <c r="K13700" i="8"/>
  <c r="K13701" i="8"/>
  <c r="K13702" i="8"/>
  <c r="K13703" i="8"/>
  <c r="K13704" i="8"/>
  <c r="K13705" i="8"/>
  <c r="K13706" i="8"/>
  <c r="K13707" i="8"/>
  <c r="K13708" i="8"/>
  <c r="K13709" i="8"/>
  <c r="K13710" i="8"/>
  <c r="K13711" i="8"/>
  <c r="K13712" i="8"/>
  <c r="K13713" i="8"/>
  <c r="K13714" i="8"/>
  <c r="K13715" i="8"/>
  <c r="K13716" i="8"/>
  <c r="K13717" i="8"/>
  <c r="K13718" i="8"/>
  <c r="K13719" i="8"/>
  <c r="K13720" i="8"/>
  <c r="K13721" i="8"/>
  <c r="K13722" i="8"/>
  <c r="K13723" i="8"/>
  <c r="K13724" i="8"/>
  <c r="K13725" i="8"/>
  <c r="K13726" i="8"/>
  <c r="K13727" i="8"/>
  <c r="K13728" i="8"/>
  <c r="K13729" i="8"/>
  <c r="K13730" i="8"/>
  <c r="K13731" i="8"/>
  <c r="K13732" i="8"/>
  <c r="K13733" i="8"/>
  <c r="K13734" i="8"/>
  <c r="K13735" i="8"/>
  <c r="K13736" i="8"/>
  <c r="K13737" i="8"/>
  <c r="K13738" i="8"/>
  <c r="K13739" i="8"/>
  <c r="K13740" i="8"/>
  <c r="K13741" i="8"/>
  <c r="K13742" i="8"/>
  <c r="K13743" i="8"/>
  <c r="K13744" i="8"/>
  <c r="K13745" i="8"/>
  <c r="K13746" i="8"/>
  <c r="K13747" i="8"/>
  <c r="K13748" i="8"/>
  <c r="K13749" i="8"/>
  <c r="K13750" i="8"/>
  <c r="K13751" i="8"/>
  <c r="K13752" i="8"/>
  <c r="K13753" i="8"/>
  <c r="K13754" i="8"/>
  <c r="K13755" i="8"/>
  <c r="K13756" i="8"/>
  <c r="K13757" i="8"/>
  <c r="K13758" i="8"/>
  <c r="K13759" i="8"/>
  <c r="K13760" i="8"/>
  <c r="K13761" i="8"/>
  <c r="K13762" i="8"/>
  <c r="K13763" i="8"/>
  <c r="K13764" i="8"/>
  <c r="K13765" i="8"/>
  <c r="K13766" i="8"/>
  <c r="K13767" i="8"/>
  <c r="K13768" i="8"/>
  <c r="K13769" i="8"/>
  <c r="K13770" i="8"/>
  <c r="K13771" i="8"/>
  <c r="K13772" i="8"/>
  <c r="K13773" i="8"/>
  <c r="K13774" i="8"/>
  <c r="K13775" i="8"/>
  <c r="K13776" i="8"/>
  <c r="K13777" i="8"/>
  <c r="K13778" i="8"/>
  <c r="K13779" i="8"/>
  <c r="K13780" i="8"/>
  <c r="K13781" i="8"/>
  <c r="K13782" i="8"/>
  <c r="K13783" i="8"/>
  <c r="K13784" i="8"/>
  <c r="K13785" i="8"/>
  <c r="K13786" i="8"/>
  <c r="K13787" i="8"/>
  <c r="K13788" i="8"/>
  <c r="K13789" i="8"/>
  <c r="K13790" i="8"/>
  <c r="K13791" i="8"/>
  <c r="K13792" i="8"/>
  <c r="K13793" i="8"/>
  <c r="K13794" i="8"/>
  <c r="K13795" i="8"/>
  <c r="K13796" i="8"/>
  <c r="K13797" i="8"/>
  <c r="K13798" i="8"/>
  <c r="K13799" i="8"/>
  <c r="K13800" i="8"/>
  <c r="K13801" i="8"/>
  <c r="K13802" i="8"/>
  <c r="K13803" i="8"/>
  <c r="K13804" i="8"/>
  <c r="K13805" i="8"/>
  <c r="K13806" i="8"/>
  <c r="K13807" i="8"/>
  <c r="K13808" i="8"/>
  <c r="K13809" i="8"/>
  <c r="K13810" i="8"/>
  <c r="K13811" i="8"/>
  <c r="K13812" i="8"/>
  <c r="K13813" i="8"/>
  <c r="K13814" i="8"/>
  <c r="K13815" i="8"/>
  <c r="K13816" i="8"/>
  <c r="K13817" i="8"/>
  <c r="K13818" i="8"/>
  <c r="K13819" i="8"/>
  <c r="K13820" i="8"/>
  <c r="K13821" i="8"/>
  <c r="K13822" i="8"/>
  <c r="K13823" i="8"/>
  <c r="K13824" i="8"/>
  <c r="K13825" i="8"/>
  <c r="K13826" i="8"/>
  <c r="K13827" i="8"/>
  <c r="K13828" i="8"/>
  <c r="K13829" i="8"/>
  <c r="K13830" i="8"/>
  <c r="K13831" i="8"/>
  <c r="K13832" i="8"/>
  <c r="K13833" i="8"/>
  <c r="K13834" i="8"/>
  <c r="K13835" i="8"/>
  <c r="K13836" i="8"/>
  <c r="K13837" i="8"/>
  <c r="K13838" i="8"/>
  <c r="K13839" i="8"/>
  <c r="K13840" i="8"/>
  <c r="K13841" i="8"/>
  <c r="K13842" i="8"/>
  <c r="K13843" i="8"/>
  <c r="K13844" i="8"/>
  <c r="K13845" i="8"/>
  <c r="K13846" i="8"/>
  <c r="K13847" i="8"/>
  <c r="K13848" i="8"/>
  <c r="K13849" i="8"/>
  <c r="K13850" i="8"/>
  <c r="K13851" i="8"/>
  <c r="K13852" i="8"/>
  <c r="K13853" i="8"/>
  <c r="K13854" i="8"/>
  <c r="K13855" i="8"/>
  <c r="K13856" i="8"/>
  <c r="K13857" i="8"/>
  <c r="K13858" i="8"/>
  <c r="K13859" i="8"/>
  <c r="K13860" i="8"/>
  <c r="K13861" i="8"/>
  <c r="K13862" i="8"/>
  <c r="K13863" i="8"/>
  <c r="K13864" i="8"/>
  <c r="K13865" i="8"/>
  <c r="K13866" i="8"/>
  <c r="K13867" i="8"/>
  <c r="K13868" i="8"/>
  <c r="K13869" i="8"/>
  <c r="K13870" i="8"/>
  <c r="K13871" i="8"/>
  <c r="K13872" i="8"/>
  <c r="K13873" i="8"/>
  <c r="K13874" i="8"/>
  <c r="K13875" i="8"/>
  <c r="K13876" i="8"/>
  <c r="K13877" i="8"/>
  <c r="K13878" i="8"/>
  <c r="K13879" i="8"/>
  <c r="K13880" i="8"/>
  <c r="K13881" i="8"/>
  <c r="K13882" i="8"/>
  <c r="K13883" i="8"/>
  <c r="K13884" i="8"/>
  <c r="K13885" i="8"/>
  <c r="K13886" i="8"/>
  <c r="K13887" i="8"/>
  <c r="K13888" i="8"/>
  <c r="K13889" i="8"/>
  <c r="K13890" i="8"/>
  <c r="K13891" i="8"/>
  <c r="K13892" i="8"/>
  <c r="K13893" i="8"/>
  <c r="K13894" i="8"/>
  <c r="K13895" i="8"/>
  <c r="K13896" i="8"/>
  <c r="K13897" i="8"/>
  <c r="K13898" i="8"/>
  <c r="K13899" i="8"/>
  <c r="K13900" i="8"/>
  <c r="K13901" i="8"/>
  <c r="K13902" i="8"/>
  <c r="K13903" i="8"/>
  <c r="K13904" i="8"/>
  <c r="K13905" i="8"/>
  <c r="K13906" i="8"/>
  <c r="K13907" i="8"/>
  <c r="K13908" i="8"/>
  <c r="K13909" i="8"/>
  <c r="K13910" i="8"/>
  <c r="K13911" i="8"/>
  <c r="K13912" i="8"/>
  <c r="K13913" i="8"/>
  <c r="K13914" i="8"/>
  <c r="K13915" i="8"/>
  <c r="K13916" i="8"/>
  <c r="K13917" i="8"/>
  <c r="K13918" i="8"/>
  <c r="K13919" i="8"/>
  <c r="K13920" i="8"/>
  <c r="K13921" i="8"/>
  <c r="K13922" i="8"/>
  <c r="K13923" i="8"/>
  <c r="K13924" i="8"/>
  <c r="K13925" i="8"/>
  <c r="K13926" i="8"/>
  <c r="K13927" i="8"/>
  <c r="K13928" i="8"/>
  <c r="K13929" i="8"/>
  <c r="K13930" i="8"/>
  <c r="K13931" i="8"/>
  <c r="K13932" i="8"/>
  <c r="K13933" i="8"/>
  <c r="K13934" i="8"/>
  <c r="K13935" i="8"/>
  <c r="K13936" i="8"/>
  <c r="K13937" i="8"/>
  <c r="K13938" i="8"/>
  <c r="K13939" i="8"/>
  <c r="K13940" i="8"/>
  <c r="K13941" i="8"/>
  <c r="K13942" i="8"/>
  <c r="K13943" i="8"/>
  <c r="K13944" i="8"/>
  <c r="K13945" i="8"/>
  <c r="K13946" i="8"/>
  <c r="K13947" i="8"/>
  <c r="K13948" i="8"/>
  <c r="K13949" i="8"/>
  <c r="K13950" i="8"/>
  <c r="K13951" i="8"/>
  <c r="K13952" i="8"/>
  <c r="K13953" i="8"/>
  <c r="K13954" i="8"/>
  <c r="K13955" i="8"/>
  <c r="K13956" i="8"/>
  <c r="K13957" i="8"/>
  <c r="K13958" i="8"/>
  <c r="K13959" i="8"/>
  <c r="K13960" i="8"/>
  <c r="K13961" i="8"/>
  <c r="K13962" i="8"/>
  <c r="K13963" i="8"/>
  <c r="K13964" i="8"/>
  <c r="K13965" i="8"/>
  <c r="K13966" i="8"/>
  <c r="K13967" i="8"/>
  <c r="K13968" i="8"/>
  <c r="K13969" i="8"/>
  <c r="K13970" i="8"/>
  <c r="K13971" i="8"/>
  <c r="K13972" i="8"/>
  <c r="K13973" i="8"/>
  <c r="K13974" i="8"/>
  <c r="K13975" i="8"/>
  <c r="K13976" i="8"/>
  <c r="K13977" i="8"/>
  <c r="K13978" i="8"/>
  <c r="K13979" i="8"/>
  <c r="K13980" i="8"/>
  <c r="K13981" i="8"/>
  <c r="K13982" i="8"/>
  <c r="K13983" i="8"/>
  <c r="K13984" i="8"/>
  <c r="K13985" i="8"/>
  <c r="K13986" i="8"/>
  <c r="K13987" i="8"/>
  <c r="K13988" i="8"/>
  <c r="K13989" i="8"/>
  <c r="K13990" i="8"/>
  <c r="K13991" i="8"/>
  <c r="K13992" i="8"/>
  <c r="K13993" i="8"/>
  <c r="K13994" i="8"/>
  <c r="K13995" i="8"/>
  <c r="K13996" i="8"/>
  <c r="K13997" i="8"/>
  <c r="K13998" i="8"/>
  <c r="K13999" i="8"/>
  <c r="K14000" i="8"/>
  <c r="K14001" i="8"/>
  <c r="K14002" i="8"/>
  <c r="K14003" i="8"/>
  <c r="K14004" i="8"/>
  <c r="K14005" i="8"/>
  <c r="K14006" i="8"/>
  <c r="K14007" i="8"/>
  <c r="K14008" i="8"/>
  <c r="K14009" i="8"/>
  <c r="K14010" i="8"/>
  <c r="K14011" i="8"/>
  <c r="K14012" i="8"/>
  <c r="K14013" i="8"/>
  <c r="K14014" i="8"/>
  <c r="K14015" i="8"/>
  <c r="K14016" i="8"/>
  <c r="K14017" i="8"/>
  <c r="K14018" i="8"/>
  <c r="K14019" i="8"/>
  <c r="K14020" i="8"/>
  <c r="K14021" i="8"/>
  <c r="K14022" i="8"/>
  <c r="K14023" i="8"/>
  <c r="K14024" i="8"/>
  <c r="K14025" i="8"/>
  <c r="K14026" i="8"/>
  <c r="K14027" i="8"/>
  <c r="K14028" i="8"/>
  <c r="K14029" i="8"/>
  <c r="K14030" i="8"/>
  <c r="K14031" i="8"/>
  <c r="K14032" i="8"/>
  <c r="K14033" i="8"/>
  <c r="K14034" i="8"/>
  <c r="K14035" i="8"/>
  <c r="K14036" i="8"/>
  <c r="K14037" i="8"/>
  <c r="K14038" i="8"/>
  <c r="K14039" i="8"/>
  <c r="K14040" i="8"/>
  <c r="K14041" i="8"/>
  <c r="K14042" i="8"/>
  <c r="K14043" i="8"/>
  <c r="K14044" i="8"/>
  <c r="K14045" i="8"/>
  <c r="K14046" i="8"/>
  <c r="K14047" i="8"/>
  <c r="K14048" i="8"/>
  <c r="K14049" i="8"/>
  <c r="K14050" i="8"/>
  <c r="K14051" i="8"/>
  <c r="K14052" i="8"/>
  <c r="K14053" i="8"/>
  <c r="K14054" i="8"/>
  <c r="K14055" i="8"/>
  <c r="K14056" i="8"/>
  <c r="K14057" i="8"/>
  <c r="K14058" i="8"/>
  <c r="K14059" i="8"/>
  <c r="K14060" i="8"/>
  <c r="K14061" i="8"/>
  <c r="K14062" i="8"/>
  <c r="K14063" i="8"/>
  <c r="K14064" i="8"/>
  <c r="K14065" i="8"/>
  <c r="K14066" i="8"/>
  <c r="K14067" i="8"/>
  <c r="K14068" i="8"/>
  <c r="K14069" i="8"/>
  <c r="K14070" i="8"/>
  <c r="K14071" i="8"/>
  <c r="K14072" i="8"/>
  <c r="K14073" i="8"/>
  <c r="K14074" i="8"/>
  <c r="K14075" i="8"/>
  <c r="K14076" i="8"/>
  <c r="K14077" i="8"/>
  <c r="K14078" i="8"/>
  <c r="K14079" i="8"/>
  <c r="K14080" i="8"/>
  <c r="K14081" i="8"/>
  <c r="K14082" i="8"/>
  <c r="K14083" i="8"/>
  <c r="K14084" i="8"/>
  <c r="K14085" i="8"/>
  <c r="K14086" i="8"/>
  <c r="K14087" i="8"/>
  <c r="K14088" i="8"/>
  <c r="K14089" i="8"/>
  <c r="K14090" i="8"/>
  <c r="K14091" i="8"/>
  <c r="K14092" i="8"/>
  <c r="K14093" i="8"/>
  <c r="K14094" i="8"/>
  <c r="K14095" i="8"/>
  <c r="K14096" i="8"/>
  <c r="K14097" i="8"/>
  <c r="K14098" i="8"/>
  <c r="K14099" i="8"/>
  <c r="K14100" i="8"/>
  <c r="K14101" i="8"/>
  <c r="K14102" i="8"/>
  <c r="K14103" i="8"/>
  <c r="K14104" i="8"/>
  <c r="K14105" i="8"/>
  <c r="K14106" i="8"/>
  <c r="K14107" i="8"/>
  <c r="K14108" i="8"/>
  <c r="K14109" i="8"/>
  <c r="K14110" i="8"/>
  <c r="K14111" i="8"/>
  <c r="K14112" i="8"/>
  <c r="K14113" i="8"/>
  <c r="K14114" i="8"/>
  <c r="K14115" i="8"/>
  <c r="K14116" i="8"/>
  <c r="K14117" i="8"/>
  <c r="K14118" i="8"/>
  <c r="K14119" i="8"/>
  <c r="K14120" i="8"/>
  <c r="K14121" i="8"/>
  <c r="K14122" i="8"/>
  <c r="K14123" i="8"/>
  <c r="K14124" i="8"/>
  <c r="K14125" i="8"/>
  <c r="K14126" i="8"/>
  <c r="K14127" i="8"/>
  <c r="K14128" i="8"/>
  <c r="K14129" i="8"/>
  <c r="K14130" i="8"/>
  <c r="K14131" i="8"/>
  <c r="K14132" i="8"/>
  <c r="K14133" i="8"/>
  <c r="K14134" i="8"/>
  <c r="K14135" i="8"/>
  <c r="K14136" i="8"/>
  <c r="K14137" i="8"/>
  <c r="K14138" i="8"/>
  <c r="K14139" i="8"/>
  <c r="K14140" i="8"/>
  <c r="K14141" i="8"/>
  <c r="K14142" i="8"/>
  <c r="K14143" i="8"/>
  <c r="K14144" i="8"/>
  <c r="K14145" i="8"/>
  <c r="K14146" i="8"/>
  <c r="K14147" i="8"/>
  <c r="K14148" i="8"/>
  <c r="K14149" i="8"/>
  <c r="K14150" i="8"/>
  <c r="K14151" i="8"/>
  <c r="K14152" i="8"/>
  <c r="K14153" i="8"/>
  <c r="K14154" i="8"/>
  <c r="K14155" i="8"/>
  <c r="K14156" i="8"/>
  <c r="K14157" i="8"/>
  <c r="K14158" i="8"/>
  <c r="K14159" i="8"/>
  <c r="K14160" i="8"/>
  <c r="K14161" i="8"/>
  <c r="K14162" i="8"/>
  <c r="K14163" i="8"/>
  <c r="K14164" i="8"/>
  <c r="K14165" i="8"/>
  <c r="K14166" i="8"/>
  <c r="K14167" i="8"/>
  <c r="K14168" i="8"/>
  <c r="K14169" i="8"/>
  <c r="K14170" i="8"/>
  <c r="K14171" i="8"/>
  <c r="K14172" i="8"/>
  <c r="K14173" i="8"/>
  <c r="K14174" i="8"/>
  <c r="K14175" i="8"/>
  <c r="K14176" i="8"/>
  <c r="K14177" i="8"/>
  <c r="K14178" i="8"/>
  <c r="K14179" i="8"/>
  <c r="K14180" i="8"/>
  <c r="K14181" i="8"/>
  <c r="K14182" i="8"/>
  <c r="K14183" i="8"/>
  <c r="K14184" i="8"/>
  <c r="K14185" i="8"/>
  <c r="K14186" i="8"/>
  <c r="K14187" i="8"/>
  <c r="K14188" i="8"/>
  <c r="K14189" i="8"/>
  <c r="K14190" i="8"/>
  <c r="K14191" i="8"/>
  <c r="K14192" i="8"/>
  <c r="K14193" i="8"/>
  <c r="K14194" i="8"/>
  <c r="K14195" i="8"/>
  <c r="K14196" i="8"/>
  <c r="K14197" i="8"/>
  <c r="K14198" i="8"/>
  <c r="K14199" i="8"/>
  <c r="K14200" i="8"/>
  <c r="K14201" i="8"/>
  <c r="K14202" i="8"/>
  <c r="K14203" i="8"/>
  <c r="K14204" i="8"/>
  <c r="K14205" i="8"/>
  <c r="K14206" i="8"/>
  <c r="K14207" i="8"/>
  <c r="K14208" i="8"/>
  <c r="K14209" i="8"/>
  <c r="K14210" i="8"/>
  <c r="K14211" i="8"/>
  <c r="K14212" i="8"/>
  <c r="K14213" i="8"/>
  <c r="K14214" i="8"/>
  <c r="K14215" i="8"/>
  <c r="K14216" i="8"/>
  <c r="K14217" i="8"/>
  <c r="K14218" i="8"/>
  <c r="K14219" i="8"/>
  <c r="K14220" i="8"/>
  <c r="K14221" i="8"/>
  <c r="K14222" i="8"/>
  <c r="K14223" i="8"/>
  <c r="K14224" i="8"/>
  <c r="K14225" i="8"/>
  <c r="K14226" i="8"/>
  <c r="K14227" i="8"/>
  <c r="K14228" i="8"/>
  <c r="K14229" i="8"/>
  <c r="K14230" i="8"/>
  <c r="K14231" i="8"/>
  <c r="K14232" i="8"/>
  <c r="K14233" i="8"/>
  <c r="K14234" i="8"/>
  <c r="K14235" i="8"/>
  <c r="K14236" i="8"/>
  <c r="K14237" i="8"/>
  <c r="K14238" i="8"/>
  <c r="K14239" i="8"/>
  <c r="K14240" i="8"/>
  <c r="K14241" i="8"/>
  <c r="K14242" i="8"/>
  <c r="K14243" i="8"/>
  <c r="K14244" i="8"/>
  <c r="K14245" i="8"/>
  <c r="K14246" i="8"/>
  <c r="K14247" i="8"/>
  <c r="K14248" i="8"/>
  <c r="K14249" i="8"/>
  <c r="K14250" i="8"/>
  <c r="K14251" i="8"/>
  <c r="K14252" i="8"/>
  <c r="K14253" i="8"/>
  <c r="K14254" i="8"/>
  <c r="K14255" i="8"/>
  <c r="K14256" i="8"/>
  <c r="K14257" i="8"/>
  <c r="K14258" i="8"/>
  <c r="K14259" i="8"/>
  <c r="K14260" i="8"/>
  <c r="K14261" i="8"/>
  <c r="K14262" i="8"/>
  <c r="K14263" i="8"/>
  <c r="K14264" i="8"/>
  <c r="K14265" i="8"/>
  <c r="K14266" i="8"/>
  <c r="K14267" i="8"/>
  <c r="K14268" i="8"/>
  <c r="K14269" i="8"/>
  <c r="K14270" i="8"/>
  <c r="K14271" i="8"/>
  <c r="K14272" i="8"/>
  <c r="K14273" i="8"/>
  <c r="K14274" i="8"/>
  <c r="K14275" i="8"/>
  <c r="K14276" i="8"/>
  <c r="K14277" i="8"/>
  <c r="K14278" i="8"/>
  <c r="K14279" i="8"/>
  <c r="K14280" i="8"/>
  <c r="K14281" i="8"/>
  <c r="K14282" i="8"/>
  <c r="K14283" i="8"/>
  <c r="K14284" i="8"/>
  <c r="K14285" i="8"/>
  <c r="K14286" i="8"/>
  <c r="K14287" i="8"/>
  <c r="K14288" i="8"/>
  <c r="K14289" i="8"/>
  <c r="K14290" i="8"/>
  <c r="K14291" i="8"/>
  <c r="K14292" i="8"/>
  <c r="K14293" i="8"/>
  <c r="K14294" i="8"/>
  <c r="K14295" i="8"/>
  <c r="K14296" i="8"/>
  <c r="K14297" i="8"/>
  <c r="K14298" i="8"/>
  <c r="K14299" i="8"/>
  <c r="K14300" i="8"/>
  <c r="K14301" i="8"/>
  <c r="K14302" i="8"/>
  <c r="K14303" i="8"/>
  <c r="K14304" i="8"/>
  <c r="K14305" i="8"/>
  <c r="K14306" i="8"/>
  <c r="K14307" i="8"/>
  <c r="K14308" i="8"/>
  <c r="K14309" i="8"/>
  <c r="K14310" i="8"/>
  <c r="K14311" i="8"/>
  <c r="K14312" i="8"/>
  <c r="K14313" i="8"/>
  <c r="K14314" i="8"/>
  <c r="K14315" i="8"/>
  <c r="K14316" i="8"/>
  <c r="K14317" i="8"/>
  <c r="K14318" i="8"/>
  <c r="K14319" i="8"/>
  <c r="K14320" i="8"/>
  <c r="K14321" i="8"/>
  <c r="K14322" i="8"/>
  <c r="K14323" i="8"/>
  <c r="K14324" i="8"/>
  <c r="K14325" i="8"/>
  <c r="K14326" i="8"/>
  <c r="K14327" i="8"/>
  <c r="K14328" i="8"/>
  <c r="K14329" i="8"/>
  <c r="K14330" i="8"/>
  <c r="K14331" i="8"/>
  <c r="K14332" i="8"/>
  <c r="K14333" i="8"/>
  <c r="K14334" i="8"/>
  <c r="K14335" i="8"/>
  <c r="K14336" i="8"/>
  <c r="K14337" i="8"/>
  <c r="K14338" i="8"/>
  <c r="K14339" i="8"/>
  <c r="K14340" i="8"/>
  <c r="K14341" i="8"/>
  <c r="K14342" i="8"/>
  <c r="K14343" i="8"/>
  <c r="K14344" i="8"/>
  <c r="K14345" i="8"/>
  <c r="K14346" i="8"/>
  <c r="K14347" i="8"/>
  <c r="K14348" i="8"/>
  <c r="K14349" i="8"/>
  <c r="K14350" i="8"/>
  <c r="K14351" i="8"/>
  <c r="K14352" i="8"/>
  <c r="K14353" i="8"/>
  <c r="K14354" i="8"/>
  <c r="K14355" i="8"/>
  <c r="K14356" i="8"/>
  <c r="K14357" i="8"/>
  <c r="K14358" i="8"/>
  <c r="K14359" i="8"/>
  <c r="K14360" i="8"/>
  <c r="K14361" i="8"/>
  <c r="K14362" i="8"/>
  <c r="K14363" i="8"/>
  <c r="K14364" i="8"/>
  <c r="K14365" i="8"/>
  <c r="K14366" i="8"/>
  <c r="K14367" i="8"/>
  <c r="K14368" i="8"/>
  <c r="K14369" i="8"/>
  <c r="K14370" i="8"/>
  <c r="K14371" i="8"/>
  <c r="K14372" i="8"/>
  <c r="K14373" i="8"/>
  <c r="K14374" i="8"/>
  <c r="K14375" i="8"/>
  <c r="K14376" i="8"/>
  <c r="K14377" i="8"/>
  <c r="K14378" i="8"/>
  <c r="K14379" i="8"/>
  <c r="K14380" i="8"/>
  <c r="K14381" i="8"/>
  <c r="K14382" i="8"/>
  <c r="K14383" i="8"/>
  <c r="K14384" i="8"/>
  <c r="K14385" i="8"/>
  <c r="K14386" i="8"/>
  <c r="K14387" i="8"/>
  <c r="K14388" i="8"/>
  <c r="K14389" i="8"/>
  <c r="K14390" i="8"/>
  <c r="K14391" i="8"/>
  <c r="K14392" i="8"/>
  <c r="K14393" i="8"/>
  <c r="K14394" i="8"/>
  <c r="K14395" i="8"/>
  <c r="K14396" i="8"/>
  <c r="K14397" i="8"/>
  <c r="K14398" i="8"/>
  <c r="K14399" i="8"/>
  <c r="K14400" i="8"/>
  <c r="K14401" i="8"/>
  <c r="K14402" i="8"/>
  <c r="K14403" i="8"/>
  <c r="K14404" i="8"/>
  <c r="K14405" i="8"/>
  <c r="K14406" i="8"/>
  <c r="K14407" i="8"/>
  <c r="K14408" i="8"/>
  <c r="K14409" i="8"/>
  <c r="K14410" i="8"/>
  <c r="K14411" i="8"/>
  <c r="K14412" i="8"/>
  <c r="K14413" i="8"/>
  <c r="K14414" i="8"/>
  <c r="K14415" i="8"/>
  <c r="K14416" i="8"/>
  <c r="K14417" i="8"/>
  <c r="K14418" i="8"/>
  <c r="K14419" i="8"/>
  <c r="K14420" i="8"/>
  <c r="K14421" i="8"/>
  <c r="K14422" i="8"/>
  <c r="K14423" i="8"/>
  <c r="K14424" i="8"/>
  <c r="K14425" i="8"/>
  <c r="K14426" i="8"/>
  <c r="K14427" i="8"/>
  <c r="K14428" i="8"/>
  <c r="K14429" i="8"/>
  <c r="K14430" i="8"/>
  <c r="K14431" i="8"/>
  <c r="K14432" i="8"/>
  <c r="K14433" i="8"/>
  <c r="K14434" i="8"/>
  <c r="K14435" i="8"/>
  <c r="K14436" i="8"/>
  <c r="K14437" i="8"/>
  <c r="K14438" i="8"/>
  <c r="K14439" i="8"/>
  <c r="K14440" i="8"/>
  <c r="K14441" i="8"/>
  <c r="K14442" i="8"/>
  <c r="K14443" i="8"/>
  <c r="K14444" i="8"/>
  <c r="K14445" i="8"/>
  <c r="K14446" i="8"/>
  <c r="K14447" i="8"/>
  <c r="K14448" i="8"/>
  <c r="K14449" i="8"/>
  <c r="K14450" i="8"/>
  <c r="K14451" i="8"/>
  <c r="K14452" i="8"/>
  <c r="K14453" i="8"/>
  <c r="K14454" i="8"/>
  <c r="K14455" i="8"/>
  <c r="K14456" i="8"/>
  <c r="K14457" i="8"/>
  <c r="K14458" i="8"/>
  <c r="K14459" i="8"/>
  <c r="K14460" i="8"/>
  <c r="K14461" i="8"/>
  <c r="K14462" i="8"/>
  <c r="K14463" i="8"/>
  <c r="K14464" i="8"/>
  <c r="K14465" i="8"/>
  <c r="K14466" i="8"/>
  <c r="K14467" i="8"/>
  <c r="K14468" i="8"/>
  <c r="K14469" i="8"/>
  <c r="K14470" i="8"/>
  <c r="K14471" i="8"/>
  <c r="K14472" i="8"/>
  <c r="K14473" i="8"/>
  <c r="K14474" i="8"/>
  <c r="K14475" i="8"/>
  <c r="K14476" i="8"/>
  <c r="K14477" i="8"/>
  <c r="K14478" i="8"/>
  <c r="K14479" i="8"/>
  <c r="K14480" i="8"/>
  <c r="K14481" i="8"/>
  <c r="K14482" i="8"/>
  <c r="K14483" i="8"/>
  <c r="K14484" i="8"/>
  <c r="K14485" i="8"/>
  <c r="K14486" i="8"/>
  <c r="K14487" i="8"/>
  <c r="K14488" i="8"/>
  <c r="K14489" i="8"/>
  <c r="K14490" i="8"/>
  <c r="K14491" i="8"/>
  <c r="K14492" i="8"/>
  <c r="K14493" i="8"/>
  <c r="K14494" i="8"/>
  <c r="K14495" i="8"/>
  <c r="K14496" i="8"/>
  <c r="K14497" i="8"/>
  <c r="K14498" i="8"/>
  <c r="K14499" i="8"/>
  <c r="K14500" i="8"/>
  <c r="K14501" i="8"/>
  <c r="K14502" i="8"/>
  <c r="K14503" i="8"/>
  <c r="K14504" i="8"/>
  <c r="K14505" i="8"/>
  <c r="K14506" i="8"/>
  <c r="K14507" i="8"/>
  <c r="K14508" i="8"/>
  <c r="K14509" i="8"/>
  <c r="K14510" i="8"/>
  <c r="K14511" i="8"/>
  <c r="K14512" i="8"/>
  <c r="K14513" i="8"/>
  <c r="K14514" i="8"/>
  <c r="K14515" i="8"/>
  <c r="K14516" i="8"/>
  <c r="K14517" i="8"/>
  <c r="K14518" i="8"/>
  <c r="K14519" i="8"/>
  <c r="K14520" i="8"/>
  <c r="K14521" i="8"/>
  <c r="K14522" i="8"/>
  <c r="K14523" i="8"/>
  <c r="K14524" i="8"/>
  <c r="K14525" i="8"/>
  <c r="K14526" i="8"/>
  <c r="K14527" i="8"/>
  <c r="K14528" i="8"/>
  <c r="K14529" i="8"/>
  <c r="K14530" i="8"/>
  <c r="K14531" i="8"/>
  <c r="K14532" i="8"/>
  <c r="K14533" i="8"/>
  <c r="K14534" i="8"/>
  <c r="K14535" i="8"/>
  <c r="K14536" i="8"/>
  <c r="K14537" i="8"/>
  <c r="K14538" i="8"/>
  <c r="K14539" i="8"/>
  <c r="K14540" i="8"/>
  <c r="K14541" i="8"/>
  <c r="K14542" i="8"/>
  <c r="K14543" i="8"/>
  <c r="K14544" i="8"/>
  <c r="K14545" i="8"/>
  <c r="K14546" i="8"/>
  <c r="K14547" i="8"/>
  <c r="K14548" i="8"/>
  <c r="K14549" i="8"/>
  <c r="K14550" i="8"/>
  <c r="K14551" i="8"/>
  <c r="K14552" i="8"/>
  <c r="K14553" i="8"/>
  <c r="K14554" i="8"/>
  <c r="K14555" i="8"/>
  <c r="K14556" i="8"/>
  <c r="K14557" i="8"/>
  <c r="K14558" i="8"/>
  <c r="K14559" i="8"/>
  <c r="K14560" i="8"/>
  <c r="K14561" i="8"/>
  <c r="K14562" i="8"/>
  <c r="K14563" i="8"/>
  <c r="K14564" i="8"/>
  <c r="K14565" i="8"/>
  <c r="K14566" i="8"/>
  <c r="K14567" i="8"/>
  <c r="K14568" i="8"/>
  <c r="K14569" i="8"/>
  <c r="K14570" i="8"/>
  <c r="K14571" i="8"/>
  <c r="K14572" i="8"/>
  <c r="K14573" i="8"/>
  <c r="K14574" i="8"/>
  <c r="K14575" i="8"/>
  <c r="K14576" i="8"/>
  <c r="K14577" i="8"/>
  <c r="K14578" i="8"/>
  <c r="K14579" i="8"/>
  <c r="K14580" i="8"/>
  <c r="K14581" i="8"/>
  <c r="K14582" i="8"/>
  <c r="K14583" i="8"/>
  <c r="K14584" i="8"/>
  <c r="K14585" i="8"/>
  <c r="K14586" i="8"/>
  <c r="K14587" i="8"/>
  <c r="K14588" i="8"/>
  <c r="K14589" i="8"/>
  <c r="K14590" i="8"/>
  <c r="K14591" i="8"/>
  <c r="K14592" i="8"/>
  <c r="K14593" i="8"/>
  <c r="K14594" i="8"/>
  <c r="K14595" i="8"/>
  <c r="K14596" i="8"/>
  <c r="K14597" i="8"/>
  <c r="K14598" i="8"/>
  <c r="K14599" i="8"/>
  <c r="K14600" i="8"/>
  <c r="K14601" i="8"/>
  <c r="K14602" i="8"/>
  <c r="K14603" i="8"/>
  <c r="K14604" i="8"/>
  <c r="K14605" i="8"/>
  <c r="K14606" i="8"/>
  <c r="K14607" i="8"/>
  <c r="K14608" i="8"/>
  <c r="K14609" i="8"/>
  <c r="K14610" i="8"/>
  <c r="K14611" i="8"/>
  <c r="K14612" i="8"/>
  <c r="K14613" i="8"/>
  <c r="K14614" i="8"/>
  <c r="K14615" i="8"/>
  <c r="K14616" i="8"/>
  <c r="K14617" i="8"/>
  <c r="K14618" i="8"/>
  <c r="K14619" i="8"/>
  <c r="K14620" i="8"/>
  <c r="K14621" i="8"/>
  <c r="K14622" i="8"/>
  <c r="K14623" i="8"/>
  <c r="K14624" i="8"/>
  <c r="K14625" i="8"/>
  <c r="K14626" i="8"/>
  <c r="K14627" i="8"/>
  <c r="K14628" i="8"/>
  <c r="K14629" i="8"/>
  <c r="K14630" i="8"/>
  <c r="K14631" i="8"/>
  <c r="K14632" i="8"/>
  <c r="K14633" i="8"/>
  <c r="K14634" i="8"/>
  <c r="K14635" i="8"/>
  <c r="K14636" i="8"/>
  <c r="K14637" i="8"/>
  <c r="K14638" i="8"/>
  <c r="K14639" i="8"/>
  <c r="K14640" i="8"/>
  <c r="K14641" i="8"/>
  <c r="K14642" i="8"/>
  <c r="K14643" i="8"/>
  <c r="K14644" i="8"/>
  <c r="K14645" i="8"/>
  <c r="K14646" i="8"/>
  <c r="K14647" i="8"/>
  <c r="K14648" i="8"/>
  <c r="K14649" i="8"/>
  <c r="K14650" i="8"/>
  <c r="K14651" i="8"/>
  <c r="K14652" i="8"/>
  <c r="K14653" i="8"/>
  <c r="K14654" i="8"/>
  <c r="K14655" i="8"/>
  <c r="K14656" i="8"/>
  <c r="K14657" i="8"/>
  <c r="K14658" i="8"/>
  <c r="K14659" i="8"/>
  <c r="K14660" i="8"/>
  <c r="K14661" i="8"/>
  <c r="K14662" i="8"/>
  <c r="K14663" i="8"/>
  <c r="K14664" i="8"/>
  <c r="K14665" i="8"/>
  <c r="K14666" i="8"/>
  <c r="K14667" i="8"/>
  <c r="K14668" i="8"/>
  <c r="K14669" i="8"/>
  <c r="K14670" i="8"/>
  <c r="K14671" i="8"/>
  <c r="K14672" i="8"/>
  <c r="K14673" i="8"/>
  <c r="K14674" i="8"/>
  <c r="K14675" i="8"/>
  <c r="K14676" i="8"/>
  <c r="K14677" i="8"/>
  <c r="K14678" i="8"/>
  <c r="K14679" i="8"/>
  <c r="K14680" i="8"/>
  <c r="K14681" i="8"/>
  <c r="K14682" i="8"/>
  <c r="K14683" i="8"/>
  <c r="K14684" i="8"/>
  <c r="K14685" i="8"/>
  <c r="K14686" i="8"/>
  <c r="K14687" i="8"/>
  <c r="K14688" i="8"/>
  <c r="K14689" i="8"/>
  <c r="K14690" i="8"/>
  <c r="K14691" i="8"/>
  <c r="K14692" i="8"/>
  <c r="K14693" i="8"/>
  <c r="K14694" i="8"/>
  <c r="K14695" i="8"/>
  <c r="K14696" i="8"/>
  <c r="K14697" i="8"/>
  <c r="K14698" i="8"/>
  <c r="K14699" i="8"/>
  <c r="K14700" i="8"/>
  <c r="K14701" i="8"/>
  <c r="K14702" i="8"/>
  <c r="K14703" i="8"/>
  <c r="K14704" i="8"/>
  <c r="K14705" i="8"/>
  <c r="K14706" i="8"/>
  <c r="K14707" i="8"/>
  <c r="K14708" i="8"/>
  <c r="K14709" i="8"/>
  <c r="K14710" i="8"/>
  <c r="K14711" i="8"/>
  <c r="K14712" i="8"/>
  <c r="K14713" i="8"/>
  <c r="K14714" i="8"/>
  <c r="K14715" i="8"/>
  <c r="K14716" i="8"/>
  <c r="K14717" i="8"/>
  <c r="K14718" i="8"/>
  <c r="K14719" i="8"/>
  <c r="K14720" i="8"/>
  <c r="K14721" i="8"/>
  <c r="K14722" i="8"/>
  <c r="K14723" i="8"/>
  <c r="K14724" i="8"/>
  <c r="K14725" i="8"/>
  <c r="K14726" i="8"/>
  <c r="K14727" i="8"/>
  <c r="K14728" i="8"/>
  <c r="K14729" i="8"/>
  <c r="K14730" i="8"/>
  <c r="K14731" i="8"/>
  <c r="K14732" i="8"/>
  <c r="K14733" i="8"/>
  <c r="K14734" i="8"/>
  <c r="K14735" i="8"/>
  <c r="K14736" i="8"/>
  <c r="K14737" i="8"/>
  <c r="K14738" i="8"/>
  <c r="K14739" i="8"/>
  <c r="K14740" i="8"/>
  <c r="K14741" i="8"/>
  <c r="K14742" i="8"/>
  <c r="K14743" i="8"/>
  <c r="K14744" i="8"/>
  <c r="K14745" i="8"/>
  <c r="K14746" i="8"/>
  <c r="K14747" i="8"/>
  <c r="K14748" i="8"/>
  <c r="K14749" i="8"/>
  <c r="K14750" i="8"/>
  <c r="K14751" i="8"/>
  <c r="K14752" i="8"/>
  <c r="K14753" i="8"/>
  <c r="K14754" i="8"/>
  <c r="K14755" i="8"/>
  <c r="K14756" i="8"/>
  <c r="K14757" i="8"/>
  <c r="K14758" i="8"/>
  <c r="K14759" i="8"/>
  <c r="K14760" i="8"/>
  <c r="K14761" i="8"/>
  <c r="K14762" i="8"/>
  <c r="K14763" i="8"/>
  <c r="K14764" i="8"/>
  <c r="K14765" i="8"/>
  <c r="K14766" i="8"/>
  <c r="K14767" i="8"/>
  <c r="K14768" i="8"/>
  <c r="K14769" i="8"/>
  <c r="K14770" i="8"/>
  <c r="K14771" i="8"/>
  <c r="K14772" i="8"/>
  <c r="K14773" i="8"/>
  <c r="K14774" i="8"/>
  <c r="K14775" i="8"/>
  <c r="K14776" i="8"/>
  <c r="K14777" i="8"/>
  <c r="K14778" i="8"/>
  <c r="K14779" i="8"/>
  <c r="K14780" i="8"/>
  <c r="K14781" i="8"/>
  <c r="K14782" i="8"/>
  <c r="K14783" i="8"/>
  <c r="K14784" i="8"/>
  <c r="K14785" i="8"/>
  <c r="K14786" i="8"/>
  <c r="K14787" i="8"/>
  <c r="K14788" i="8"/>
  <c r="K14789" i="8"/>
  <c r="K14790" i="8"/>
  <c r="K14791" i="8"/>
  <c r="K14792" i="8"/>
  <c r="K14793" i="8"/>
  <c r="K14794" i="8"/>
  <c r="K14795" i="8"/>
  <c r="K14796" i="8"/>
  <c r="K14797" i="8"/>
  <c r="K14798" i="8"/>
  <c r="K14799" i="8"/>
  <c r="K14800" i="8"/>
  <c r="K14801" i="8"/>
  <c r="K14802" i="8"/>
  <c r="K14803" i="8"/>
  <c r="K14804" i="8"/>
  <c r="K14805" i="8"/>
  <c r="K14806" i="8"/>
  <c r="K14807" i="8"/>
  <c r="K14808" i="8"/>
  <c r="K14809" i="8"/>
  <c r="K14810" i="8"/>
  <c r="K14811" i="8"/>
  <c r="K14812" i="8"/>
  <c r="K14813" i="8"/>
  <c r="K14814" i="8"/>
  <c r="K14815" i="8"/>
  <c r="K14816" i="8"/>
  <c r="K14817" i="8"/>
  <c r="K14818" i="8"/>
  <c r="K14819" i="8"/>
  <c r="K14820" i="8"/>
  <c r="K14821" i="8"/>
  <c r="K14822" i="8"/>
  <c r="K14823" i="8"/>
  <c r="K14824" i="8"/>
  <c r="K14825" i="8"/>
  <c r="K14826" i="8"/>
  <c r="K14827" i="8"/>
  <c r="K14828" i="8"/>
  <c r="K14829" i="8"/>
  <c r="K14830" i="8"/>
  <c r="K14831" i="8"/>
  <c r="K14832" i="8"/>
  <c r="K14833" i="8"/>
  <c r="K14834" i="8"/>
  <c r="K14835" i="8"/>
  <c r="K14836" i="8"/>
  <c r="K14837" i="8"/>
  <c r="K14838" i="8"/>
  <c r="K14839" i="8"/>
  <c r="K14840" i="8"/>
  <c r="K14841" i="8"/>
  <c r="K14842" i="8"/>
  <c r="K14843" i="8"/>
  <c r="K14844" i="8"/>
  <c r="K14845" i="8"/>
  <c r="K14846" i="8"/>
  <c r="K14847" i="8"/>
  <c r="K14848" i="8"/>
  <c r="K14849" i="8"/>
  <c r="K14850" i="8"/>
  <c r="K14851" i="8"/>
  <c r="K14852" i="8"/>
  <c r="K14853" i="8"/>
  <c r="K14854" i="8"/>
  <c r="K14855" i="8"/>
  <c r="K14856" i="8"/>
  <c r="K14857" i="8"/>
  <c r="K14858" i="8"/>
  <c r="K14859" i="8"/>
  <c r="K14860" i="8"/>
  <c r="K14861" i="8"/>
  <c r="K14862" i="8"/>
  <c r="K14863" i="8"/>
  <c r="K14864" i="8"/>
  <c r="K14865" i="8"/>
  <c r="K14866" i="8"/>
  <c r="K14867" i="8"/>
  <c r="K14868" i="8"/>
  <c r="K14869" i="8"/>
  <c r="K14870" i="8"/>
  <c r="K14871" i="8"/>
  <c r="K14872" i="8"/>
  <c r="K14873" i="8"/>
  <c r="K14874" i="8"/>
  <c r="K14875" i="8"/>
  <c r="K14876" i="8"/>
  <c r="K14877" i="8"/>
  <c r="K14878" i="8"/>
  <c r="K14879" i="8"/>
  <c r="K14880" i="8"/>
  <c r="K14881" i="8"/>
  <c r="K14882" i="8"/>
  <c r="K14883" i="8"/>
  <c r="K14884" i="8"/>
  <c r="K14885" i="8"/>
  <c r="K14886" i="8"/>
  <c r="K14887" i="8"/>
  <c r="K14888" i="8"/>
  <c r="K14889" i="8"/>
  <c r="K14890" i="8"/>
  <c r="K14891" i="8"/>
  <c r="K14892" i="8"/>
  <c r="K14893" i="8"/>
  <c r="K14894" i="8"/>
  <c r="K14895" i="8"/>
  <c r="K14896" i="8"/>
  <c r="K14897" i="8"/>
  <c r="K14898" i="8"/>
  <c r="K14899" i="8"/>
  <c r="K14900" i="8"/>
  <c r="K14901" i="8"/>
  <c r="K14902" i="8"/>
  <c r="K14903" i="8"/>
  <c r="K14904" i="8"/>
  <c r="K14905" i="8"/>
  <c r="K14906" i="8"/>
  <c r="K14907" i="8"/>
  <c r="K14908" i="8"/>
  <c r="K14909" i="8"/>
  <c r="K14910" i="8"/>
  <c r="K14911" i="8"/>
  <c r="K14912" i="8"/>
  <c r="K14913" i="8"/>
  <c r="K14914" i="8"/>
  <c r="K14915" i="8"/>
  <c r="K14916" i="8"/>
  <c r="K14917" i="8"/>
  <c r="K14918" i="8"/>
  <c r="K14919" i="8"/>
  <c r="K14920" i="8"/>
  <c r="K14921" i="8"/>
  <c r="K14922" i="8"/>
  <c r="K14923" i="8"/>
  <c r="K14924" i="8"/>
  <c r="K14925" i="8"/>
  <c r="K14926" i="8"/>
  <c r="K14927" i="8"/>
  <c r="K14928" i="8"/>
  <c r="K14929" i="8"/>
  <c r="K14930" i="8"/>
  <c r="K14931" i="8"/>
  <c r="K14932" i="8"/>
  <c r="K14933" i="8"/>
  <c r="K14934" i="8"/>
  <c r="K14935" i="8"/>
  <c r="K14936" i="8"/>
  <c r="K14937" i="8"/>
  <c r="K14938" i="8"/>
  <c r="K14939" i="8"/>
  <c r="K14940" i="8"/>
  <c r="K14941" i="8"/>
  <c r="K14942" i="8"/>
  <c r="K14943" i="8"/>
  <c r="K14944" i="8"/>
  <c r="K14945" i="8"/>
  <c r="K14946" i="8"/>
  <c r="K14947" i="8"/>
  <c r="K14948" i="8"/>
  <c r="K14949" i="8"/>
  <c r="K14950" i="8"/>
  <c r="K14951" i="8"/>
  <c r="K14952" i="8"/>
  <c r="K14953" i="8"/>
  <c r="K14954" i="8"/>
  <c r="K14955" i="8"/>
  <c r="K14956" i="8"/>
  <c r="K14957" i="8"/>
  <c r="K14958" i="8"/>
  <c r="K14959" i="8"/>
  <c r="K14960" i="8"/>
  <c r="K14961" i="8"/>
  <c r="K14962" i="8"/>
  <c r="K14963" i="8"/>
  <c r="K14964" i="8"/>
  <c r="K14965" i="8"/>
  <c r="K14966" i="8"/>
  <c r="K14967" i="8"/>
  <c r="K14968" i="8"/>
  <c r="K14969" i="8"/>
  <c r="K14970" i="8"/>
  <c r="K14971" i="8"/>
  <c r="K14972" i="8"/>
  <c r="K14973" i="8"/>
  <c r="K14974" i="8"/>
  <c r="K14975" i="8"/>
  <c r="K14976" i="8"/>
  <c r="K14977" i="8"/>
  <c r="K14978" i="8"/>
  <c r="K14979" i="8"/>
  <c r="K14980" i="8"/>
  <c r="K14981" i="8"/>
  <c r="K14982" i="8"/>
  <c r="K14983" i="8"/>
  <c r="K14984" i="8"/>
  <c r="K14985" i="8"/>
  <c r="K14986" i="8"/>
  <c r="K14987" i="8"/>
  <c r="K14988" i="8"/>
  <c r="K14989" i="8"/>
  <c r="K14990" i="8"/>
  <c r="K14991" i="8"/>
  <c r="K14992" i="8"/>
  <c r="K14993" i="8"/>
  <c r="K14994" i="8"/>
  <c r="K14995" i="8"/>
  <c r="K14996" i="8"/>
  <c r="K14997" i="8"/>
  <c r="K14998" i="8"/>
  <c r="K14999" i="8"/>
  <c r="K15000" i="8"/>
  <c r="K15001" i="8"/>
  <c r="K15002" i="8"/>
  <c r="K15003" i="8"/>
  <c r="K15004" i="8"/>
  <c r="K15005" i="8"/>
  <c r="K15006" i="8"/>
  <c r="K15007" i="8"/>
  <c r="K15008" i="8"/>
  <c r="K15009" i="8"/>
  <c r="K15010" i="8"/>
  <c r="K15011" i="8"/>
  <c r="K15012" i="8"/>
  <c r="K15013" i="8"/>
  <c r="K15014" i="8"/>
  <c r="K15015" i="8"/>
  <c r="K15016" i="8"/>
  <c r="K15017" i="8"/>
  <c r="K15018" i="8"/>
  <c r="K15019" i="8"/>
  <c r="K15020" i="8"/>
  <c r="K15021" i="8"/>
  <c r="K15022" i="8"/>
  <c r="K15023" i="8"/>
  <c r="K15024" i="8"/>
  <c r="K15025" i="8"/>
  <c r="K15026" i="8"/>
  <c r="K15027" i="8"/>
  <c r="K15028" i="8"/>
  <c r="K15029" i="8"/>
  <c r="K15030" i="8"/>
  <c r="K15031" i="8"/>
  <c r="K15032" i="8"/>
  <c r="K15033" i="8"/>
  <c r="K15034" i="8"/>
  <c r="K15035" i="8"/>
  <c r="K15036" i="8"/>
  <c r="K15037" i="8"/>
  <c r="K15038" i="8"/>
  <c r="K15039" i="8"/>
  <c r="K15040" i="8"/>
  <c r="K15041" i="8"/>
  <c r="K15042" i="8"/>
  <c r="K15043" i="8"/>
  <c r="K15044" i="8"/>
  <c r="K15045" i="8"/>
  <c r="K15046" i="8"/>
  <c r="K15047" i="8"/>
  <c r="K15048" i="8"/>
  <c r="K15049" i="8"/>
  <c r="K15050" i="8"/>
  <c r="K15051" i="8"/>
  <c r="K15052" i="8"/>
  <c r="K15053" i="8"/>
  <c r="K15054" i="8"/>
  <c r="K15055" i="8"/>
  <c r="K15056" i="8"/>
  <c r="K15057" i="8"/>
  <c r="K15058" i="8"/>
  <c r="K15059" i="8"/>
  <c r="K15060" i="8"/>
  <c r="K15061" i="8"/>
  <c r="K15062" i="8"/>
  <c r="K15063" i="8"/>
  <c r="K15064" i="8"/>
  <c r="K15065" i="8"/>
  <c r="K15066" i="8"/>
  <c r="K15067" i="8"/>
  <c r="K15068" i="8"/>
  <c r="K15069" i="8"/>
  <c r="K15070" i="8"/>
  <c r="K15071" i="8"/>
  <c r="K15072" i="8"/>
  <c r="K15073" i="8"/>
  <c r="K15074" i="8"/>
  <c r="K15075" i="8"/>
  <c r="K15076" i="8"/>
  <c r="K15077" i="8"/>
  <c r="K15078" i="8"/>
  <c r="K15079" i="8"/>
  <c r="K15080" i="8"/>
  <c r="K15081" i="8"/>
  <c r="K15082" i="8"/>
  <c r="K15083" i="8"/>
  <c r="K15084" i="8"/>
  <c r="K15085" i="8"/>
  <c r="K15086" i="8"/>
  <c r="K15087" i="8"/>
  <c r="K15088" i="8"/>
  <c r="K15089" i="8"/>
  <c r="K15090" i="8"/>
  <c r="K15091" i="8"/>
  <c r="K15092" i="8"/>
  <c r="K15093" i="8"/>
  <c r="K15094" i="8"/>
  <c r="K15095" i="8"/>
  <c r="K15096" i="8"/>
  <c r="K15097" i="8"/>
  <c r="K15098" i="8"/>
  <c r="K15099" i="8"/>
  <c r="K15100" i="8"/>
  <c r="K15101" i="8"/>
  <c r="K15102" i="8"/>
  <c r="K15103" i="8"/>
  <c r="K15104" i="8"/>
  <c r="K15105" i="8"/>
  <c r="K15106" i="8"/>
  <c r="K15107" i="8"/>
  <c r="K15108" i="8"/>
  <c r="K15109" i="8"/>
  <c r="K15110" i="8"/>
  <c r="K15111" i="8"/>
  <c r="K15112" i="8"/>
  <c r="K15113" i="8"/>
  <c r="K15114" i="8"/>
  <c r="K15115" i="8"/>
  <c r="K15116" i="8"/>
  <c r="K15117" i="8"/>
  <c r="K15118" i="8"/>
  <c r="K15119" i="8"/>
  <c r="K15120" i="8"/>
  <c r="K15121" i="8"/>
  <c r="K15122" i="8"/>
  <c r="K15123" i="8"/>
  <c r="K15124" i="8"/>
  <c r="K15125" i="8"/>
  <c r="K15126" i="8"/>
  <c r="K15127" i="8"/>
  <c r="K15128" i="8"/>
  <c r="K15129" i="8"/>
  <c r="K15130" i="8"/>
  <c r="K15131" i="8"/>
  <c r="K15132" i="8"/>
  <c r="K15133" i="8"/>
  <c r="K15134" i="8"/>
  <c r="K15135" i="8"/>
  <c r="K15136" i="8"/>
  <c r="K15137" i="8"/>
  <c r="K15138" i="8"/>
  <c r="K15139" i="8"/>
  <c r="K15140" i="8"/>
  <c r="K15141" i="8"/>
  <c r="K15142" i="8"/>
  <c r="K15143" i="8"/>
  <c r="K15144" i="8"/>
  <c r="K15145" i="8"/>
  <c r="K15146" i="8"/>
  <c r="K15147" i="8"/>
  <c r="K15148" i="8"/>
  <c r="K15149" i="8"/>
  <c r="K15150" i="8"/>
  <c r="K15151" i="8"/>
  <c r="K15152" i="8"/>
  <c r="K15153" i="8"/>
  <c r="K15154" i="8"/>
  <c r="K15155" i="8"/>
  <c r="K15156" i="8"/>
  <c r="K15157" i="8"/>
  <c r="K15158" i="8"/>
  <c r="K15159" i="8"/>
  <c r="K15160" i="8"/>
  <c r="K15161" i="8"/>
  <c r="K15162" i="8"/>
  <c r="K15163" i="8"/>
  <c r="K15164" i="8"/>
  <c r="K15165" i="8"/>
  <c r="K15166" i="8"/>
  <c r="K15167" i="8"/>
  <c r="K15168" i="8"/>
  <c r="K15169" i="8"/>
  <c r="K15170" i="8"/>
  <c r="K15171" i="8"/>
  <c r="K15172" i="8"/>
  <c r="K15173" i="8"/>
  <c r="K15174" i="8"/>
  <c r="K15175" i="8"/>
  <c r="K15176" i="8"/>
  <c r="K15177" i="8"/>
  <c r="K15178" i="8"/>
  <c r="K15179" i="8"/>
  <c r="K15180" i="8"/>
  <c r="K15181" i="8"/>
  <c r="K15182" i="8"/>
  <c r="K15183" i="8"/>
  <c r="K15184" i="8"/>
  <c r="K15185" i="8"/>
  <c r="K15186" i="8"/>
  <c r="K15187" i="8"/>
  <c r="K15188" i="8"/>
  <c r="K15189" i="8"/>
  <c r="K15190" i="8"/>
  <c r="K15191" i="8"/>
  <c r="K15192" i="8"/>
  <c r="K15193" i="8"/>
  <c r="K15194" i="8"/>
  <c r="K15195" i="8"/>
  <c r="K15196" i="8"/>
  <c r="K15197" i="8"/>
  <c r="K15198" i="8"/>
  <c r="K15199" i="8"/>
  <c r="K15200" i="8"/>
  <c r="K15201" i="8"/>
  <c r="K15202" i="8"/>
  <c r="K15203" i="8"/>
  <c r="K15204" i="8"/>
  <c r="K15205" i="8"/>
  <c r="K15206" i="8"/>
  <c r="K15207" i="8"/>
  <c r="K15208" i="8"/>
  <c r="K15209" i="8"/>
  <c r="K15210" i="8"/>
  <c r="K15211" i="8"/>
  <c r="K15212" i="8"/>
  <c r="K15213" i="8"/>
  <c r="K15214" i="8"/>
  <c r="K15215" i="8"/>
  <c r="K15216" i="8"/>
  <c r="K15217" i="8"/>
  <c r="K15218" i="8"/>
  <c r="K15219" i="8"/>
  <c r="K15220" i="8"/>
  <c r="K15221" i="8"/>
  <c r="K15222" i="8"/>
  <c r="K15223" i="8"/>
  <c r="K15224" i="8"/>
  <c r="K15225" i="8"/>
  <c r="K15226" i="8"/>
  <c r="K15227" i="8"/>
  <c r="K15228" i="8"/>
  <c r="K15229" i="8"/>
  <c r="K15230" i="8"/>
  <c r="K15231" i="8"/>
  <c r="K15232" i="8"/>
  <c r="K15233" i="8"/>
  <c r="K15234" i="8"/>
  <c r="K15235" i="8"/>
  <c r="K15236" i="8"/>
  <c r="K15237" i="8"/>
  <c r="K15238" i="8"/>
  <c r="K15239" i="8"/>
  <c r="K15240" i="8"/>
  <c r="K15241" i="8"/>
  <c r="K15242" i="8"/>
  <c r="K15243" i="8"/>
  <c r="K15244" i="8"/>
  <c r="K15245" i="8"/>
  <c r="K15246" i="8"/>
  <c r="K15247" i="8"/>
  <c r="K15248" i="8"/>
  <c r="K15249" i="8"/>
  <c r="K15250" i="8"/>
  <c r="K15251" i="8"/>
  <c r="K15252" i="8"/>
  <c r="K15253" i="8"/>
  <c r="K15254" i="8"/>
  <c r="K15255" i="8"/>
  <c r="K15256" i="8"/>
  <c r="K15257" i="8"/>
  <c r="K15258" i="8"/>
  <c r="K15259" i="8"/>
  <c r="K15260" i="8"/>
  <c r="K15261" i="8"/>
  <c r="K15262" i="8"/>
  <c r="K15263" i="8"/>
  <c r="K15264" i="8"/>
  <c r="K15265" i="8"/>
  <c r="K15266" i="8"/>
  <c r="K15267" i="8"/>
  <c r="K15268" i="8"/>
  <c r="K15269" i="8"/>
  <c r="K15270" i="8"/>
  <c r="K15271" i="8"/>
  <c r="K15272" i="8"/>
  <c r="K15273" i="8"/>
  <c r="K15274" i="8"/>
  <c r="K15275" i="8"/>
  <c r="K15276" i="8"/>
  <c r="K15277" i="8"/>
  <c r="K15278" i="8"/>
  <c r="K15279" i="8"/>
  <c r="K15280" i="8"/>
  <c r="K15281" i="8"/>
  <c r="K15282" i="8"/>
  <c r="K15283" i="8"/>
  <c r="K15284" i="8"/>
  <c r="K15285" i="8"/>
  <c r="K15286" i="8"/>
  <c r="K15287" i="8"/>
  <c r="K15288" i="8"/>
  <c r="K15289" i="8"/>
  <c r="K15290" i="8"/>
  <c r="K15291" i="8"/>
  <c r="K15292" i="8"/>
  <c r="K15293" i="8"/>
  <c r="K15294" i="8"/>
  <c r="K15295" i="8"/>
  <c r="K15296" i="8"/>
  <c r="K15297" i="8"/>
  <c r="K15298" i="8"/>
  <c r="K15299" i="8"/>
  <c r="K15300" i="8"/>
  <c r="K15301" i="8"/>
  <c r="K15302" i="8"/>
  <c r="K15303" i="8"/>
  <c r="K15304" i="8"/>
  <c r="K15305" i="8"/>
  <c r="K15306" i="8"/>
  <c r="K15307" i="8"/>
  <c r="K15308" i="8"/>
  <c r="K15309" i="8"/>
  <c r="K15310" i="8"/>
  <c r="K15311" i="8"/>
  <c r="K15312" i="8"/>
  <c r="K15313" i="8"/>
  <c r="K15314" i="8"/>
  <c r="K15315" i="8"/>
  <c r="K15316" i="8"/>
  <c r="K15317" i="8"/>
  <c r="K15318" i="8"/>
  <c r="K15319" i="8"/>
  <c r="K15320" i="8"/>
  <c r="K15321" i="8"/>
  <c r="K15322" i="8"/>
  <c r="K15323" i="8"/>
  <c r="K15324" i="8"/>
  <c r="K15325" i="8"/>
  <c r="K15326" i="8"/>
  <c r="K15327" i="8"/>
  <c r="K15328" i="8"/>
  <c r="K15329" i="8"/>
  <c r="K15330" i="8"/>
  <c r="K15331" i="8"/>
  <c r="K15332" i="8"/>
  <c r="K15333" i="8"/>
  <c r="K15334" i="8"/>
  <c r="K15335" i="8"/>
  <c r="K15336" i="8"/>
  <c r="K15337" i="8"/>
  <c r="K15338" i="8"/>
  <c r="K15339" i="8"/>
  <c r="K15340" i="8"/>
  <c r="K15341" i="8"/>
  <c r="K15342" i="8"/>
  <c r="K15343" i="8"/>
  <c r="K15344" i="8"/>
  <c r="K15345" i="8"/>
  <c r="K15346" i="8"/>
  <c r="K15347" i="8"/>
  <c r="K15348" i="8"/>
  <c r="K15349" i="8"/>
  <c r="K15350" i="8"/>
  <c r="K15351" i="8"/>
  <c r="K15352" i="8"/>
  <c r="K15353" i="8"/>
  <c r="K15354" i="8"/>
  <c r="K15355" i="8"/>
  <c r="K15356" i="8"/>
  <c r="K15357" i="8"/>
  <c r="K15358" i="8"/>
  <c r="K15359" i="8"/>
  <c r="K15360" i="8"/>
  <c r="K15361" i="8"/>
  <c r="K15362" i="8"/>
  <c r="K15363" i="8"/>
  <c r="K15364" i="8"/>
  <c r="K15365" i="8"/>
  <c r="K15366" i="8"/>
  <c r="K15367" i="8"/>
  <c r="K15368" i="8"/>
  <c r="K15369" i="8"/>
  <c r="K15370" i="8"/>
  <c r="K15371" i="8"/>
  <c r="K15372" i="8"/>
  <c r="K15373" i="8"/>
  <c r="K15374" i="8"/>
  <c r="K15375" i="8"/>
  <c r="K15376" i="8"/>
  <c r="K15377" i="8"/>
  <c r="K15378" i="8"/>
  <c r="K15379" i="8"/>
  <c r="K15380" i="8"/>
  <c r="K15381" i="8"/>
  <c r="K15382" i="8"/>
  <c r="K15383" i="8"/>
  <c r="K15384" i="8"/>
  <c r="K15385" i="8"/>
  <c r="K15386" i="8"/>
  <c r="K15387" i="8"/>
  <c r="K15388" i="8"/>
  <c r="K15389" i="8"/>
  <c r="K15390" i="8"/>
  <c r="K15391" i="8"/>
  <c r="K15392" i="8"/>
  <c r="K15393" i="8"/>
  <c r="K15394" i="8"/>
  <c r="K15395" i="8"/>
  <c r="K15396" i="8"/>
  <c r="K15397" i="8"/>
  <c r="K15398" i="8"/>
  <c r="K15399" i="8"/>
  <c r="K15400" i="8"/>
  <c r="K15401" i="8"/>
  <c r="K15402" i="8"/>
  <c r="K15403" i="8"/>
  <c r="K15404" i="8"/>
  <c r="K15405" i="8"/>
  <c r="K15406" i="8"/>
  <c r="K15407" i="8"/>
  <c r="K15408" i="8"/>
  <c r="K15409" i="8"/>
  <c r="K15410" i="8"/>
  <c r="K15411" i="8"/>
  <c r="K15412" i="8"/>
  <c r="K15413" i="8"/>
  <c r="K15414" i="8"/>
  <c r="K15415" i="8"/>
  <c r="K15416" i="8"/>
  <c r="K15417" i="8"/>
  <c r="K15418" i="8"/>
  <c r="K15419" i="8"/>
  <c r="K15420" i="8"/>
  <c r="K15421" i="8"/>
  <c r="K15422" i="8"/>
  <c r="K15423" i="8"/>
  <c r="K15424" i="8"/>
  <c r="K15425" i="8"/>
  <c r="K15426" i="8"/>
  <c r="K15427" i="8"/>
  <c r="K15428" i="8"/>
  <c r="K15429" i="8"/>
  <c r="K15430" i="8"/>
  <c r="K15431" i="8"/>
  <c r="K15432" i="8"/>
  <c r="K15433" i="8"/>
  <c r="K15434" i="8"/>
  <c r="K15435" i="8"/>
  <c r="K15436" i="8"/>
  <c r="K15437" i="8"/>
  <c r="K15438" i="8"/>
  <c r="K15439" i="8"/>
  <c r="K15440" i="8"/>
  <c r="K15441" i="8"/>
  <c r="K15442" i="8"/>
  <c r="K15443" i="8"/>
  <c r="K15444" i="8"/>
  <c r="K15445" i="8"/>
  <c r="K15446" i="8"/>
  <c r="K15447" i="8"/>
  <c r="K15448" i="8"/>
  <c r="K15449" i="8"/>
  <c r="K15450" i="8"/>
  <c r="K15451" i="8"/>
  <c r="K15452" i="8"/>
  <c r="K15453" i="8"/>
  <c r="K15454" i="8"/>
  <c r="K15455" i="8"/>
  <c r="K15456" i="8"/>
  <c r="K15457" i="8"/>
  <c r="K15458" i="8"/>
  <c r="K15459" i="8"/>
  <c r="K15460" i="8"/>
  <c r="K15461" i="8"/>
  <c r="K15462" i="8"/>
  <c r="K15463" i="8"/>
  <c r="K15464" i="8"/>
  <c r="K15465" i="8"/>
  <c r="K15466" i="8"/>
  <c r="K15467" i="8"/>
  <c r="K15468" i="8"/>
  <c r="K15469" i="8"/>
  <c r="K15470" i="8"/>
  <c r="K15471" i="8"/>
  <c r="K15472" i="8"/>
  <c r="K15473" i="8"/>
  <c r="K15474" i="8"/>
  <c r="K15475" i="8"/>
  <c r="K15476" i="8"/>
  <c r="K15477" i="8"/>
  <c r="K15478" i="8"/>
  <c r="K15479" i="8"/>
  <c r="K15480" i="8"/>
  <c r="K15481" i="8"/>
  <c r="K15482" i="8"/>
  <c r="K15483" i="8"/>
  <c r="K15484" i="8"/>
  <c r="K15485" i="8"/>
  <c r="K15486" i="8"/>
  <c r="K15487" i="8"/>
  <c r="K15488" i="8"/>
  <c r="K15489" i="8"/>
  <c r="K15490" i="8"/>
  <c r="K15491" i="8"/>
  <c r="K15492" i="8"/>
  <c r="K15493" i="8"/>
  <c r="K15494" i="8"/>
  <c r="K15495" i="8"/>
  <c r="K15496" i="8"/>
  <c r="K15497" i="8"/>
  <c r="K15498" i="8"/>
  <c r="K15499" i="8"/>
  <c r="K15500" i="8"/>
  <c r="K15501" i="8"/>
  <c r="K15502" i="8"/>
  <c r="K15503" i="8"/>
  <c r="K15504" i="8"/>
  <c r="K15505" i="8"/>
  <c r="K15506" i="8"/>
  <c r="K15507" i="8"/>
  <c r="K15508" i="8"/>
  <c r="K15509" i="8"/>
  <c r="K15510" i="8"/>
  <c r="K15511" i="8"/>
  <c r="K15512" i="8"/>
  <c r="K15513" i="8"/>
  <c r="K15514" i="8"/>
  <c r="K15515" i="8"/>
  <c r="K15516" i="8"/>
  <c r="K15517" i="8"/>
  <c r="K15518" i="8"/>
  <c r="K15519" i="8"/>
  <c r="K15520" i="8"/>
  <c r="K15521" i="8"/>
  <c r="K15522" i="8"/>
  <c r="K15523" i="8"/>
  <c r="K15524" i="8"/>
  <c r="K15525" i="8"/>
  <c r="K15526" i="8"/>
  <c r="K15527" i="8"/>
  <c r="K15528" i="8"/>
  <c r="K15529" i="8"/>
  <c r="K15530" i="8"/>
  <c r="K15531" i="8"/>
  <c r="K15532" i="8"/>
  <c r="K15533" i="8"/>
  <c r="K15534" i="8"/>
  <c r="K15535" i="8"/>
  <c r="K15536" i="8"/>
  <c r="K15537" i="8"/>
  <c r="K15538" i="8"/>
  <c r="K15539" i="8"/>
  <c r="K15540" i="8"/>
  <c r="K15541" i="8"/>
  <c r="K15542" i="8"/>
  <c r="K15543" i="8"/>
  <c r="K15544" i="8"/>
  <c r="K15545" i="8"/>
  <c r="K15546" i="8"/>
  <c r="K15547" i="8"/>
  <c r="K15548" i="8"/>
  <c r="K15549" i="8"/>
  <c r="K15550" i="8"/>
  <c r="K15551" i="8"/>
  <c r="K15552" i="8"/>
  <c r="K15553" i="8"/>
  <c r="K15554" i="8"/>
  <c r="K15555" i="8"/>
  <c r="K15556" i="8"/>
  <c r="K15557" i="8"/>
  <c r="K15558" i="8"/>
  <c r="K15559" i="8"/>
  <c r="K15560" i="8"/>
  <c r="K15561" i="8"/>
  <c r="K15562" i="8"/>
  <c r="K15563" i="8"/>
  <c r="K15564" i="8"/>
  <c r="K15565" i="8"/>
  <c r="K15566" i="8"/>
  <c r="K15567" i="8"/>
  <c r="K15568" i="8"/>
  <c r="K15569" i="8"/>
  <c r="K15570" i="8"/>
  <c r="K15571" i="8"/>
  <c r="K15572" i="8"/>
  <c r="K15573" i="8"/>
  <c r="K15574" i="8"/>
  <c r="K15575" i="8"/>
  <c r="K15576" i="8"/>
  <c r="K15577" i="8"/>
  <c r="K15578" i="8"/>
  <c r="K15579" i="8"/>
  <c r="K15580" i="8"/>
  <c r="K15581" i="8"/>
  <c r="K15582" i="8"/>
  <c r="K15583" i="8"/>
  <c r="K15584" i="8"/>
  <c r="K15585" i="8"/>
  <c r="K15586" i="8"/>
  <c r="K15587" i="8"/>
  <c r="K15588" i="8"/>
  <c r="K15589" i="8"/>
  <c r="K15590" i="8"/>
  <c r="K15591" i="8"/>
  <c r="K15592" i="8"/>
  <c r="K15593" i="8"/>
  <c r="K15594" i="8"/>
  <c r="K15595" i="8"/>
  <c r="K15596" i="8"/>
  <c r="K15597" i="8"/>
  <c r="K15598" i="8"/>
  <c r="K15599" i="8"/>
  <c r="K15600" i="8"/>
  <c r="K15601" i="8"/>
  <c r="K15602" i="8"/>
  <c r="K15603" i="8"/>
  <c r="K15604" i="8"/>
  <c r="K15605" i="8"/>
  <c r="K15606" i="8"/>
  <c r="K15607" i="8"/>
  <c r="K15608" i="8"/>
  <c r="K15609" i="8"/>
  <c r="K15610" i="8"/>
  <c r="K15611" i="8"/>
  <c r="K15612" i="8"/>
  <c r="K15613" i="8"/>
  <c r="K15614" i="8"/>
  <c r="K15615" i="8"/>
  <c r="K15616" i="8"/>
  <c r="K15617" i="8"/>
  <c r="K15618" i="8"/>
  <c r="K15619" i="8"/>
  <c r="K15620" i="8"/>
  <c r="K15621" i="8"/>
  <c r="K15622" i="8"/>
  <c r="K15623" i="8"/>
  <c r="K15624" i="8"/>
  <c r="K15625" i="8"/>
  <c r="K15626" i="8"/>
  <c r="K15627" i="8"/>
  <c r="K15628" i="8"/>
  <c r="K15629" i="8"/>
  <c r="K15630" i="8"/>
  <c r="K15631" i="8"/>
  <c r="K15632" i="8"/>
  <c r="K15633" i="8"/>
  <c r="K15634" i="8"/>
  <c r="K15635" i="8"/>
  <c r="K15636" i="8"/>
  <c r="K15637" i="8"/>
  <c r="K15638" i="8"/>
  <c r="K15639" i="8"/>
  <c r="K15640" i="8"/>
  <c r="K15641" i="8"/>
  <c r="K15642" i="8"/>
  <c r="K15643" i="8"/>
  <c r="K15644" i="8"/>
  <c r="K15645" i="8"/>
  <c r="K15646" i="8"/>
  <c r="K15647" i="8"/>
  <c r="K15648" i="8"/>
  <c r="K15649" i="8"/>
  <c r="K15650" i="8"/>
  <c r="K15651" i="8"/>
  <c r="K15652" i="8"/>
  <c r="K15653" i="8"/>
  <c r="K15654" i="8"/>
  <c r="K15655" i="8"/>
  <c r="K15656" i="8"/>
  <c r="K15657" i="8"/>
  <c r="K15658" i="8"/>
  <c r="K15659" i="8"/>
  <c r="K15660" i="8"/>
  <c r="K15661" i="8"/>
  <c r="K15662" i="8"/>
  <c r="K15663" i="8"/>
  <c r="K15664" i="8"/>
  <c r="K15665" i="8"/>
  <c r="K15666" i="8"/>
  <c r="K15667" i="8"/>
  <c r="K15668" i="8"/>
  <c r="K15669" i="8"/>
  <c r="K15670" i="8"/>
  <c r="K15671" i="8"/>
  <c r="K15672" i="8"/>
  <c r="K15673" i="8"/>
  <c r="K15674" i="8"/>
  <c r="K15675" i="8"/>
  <c r="K15676" i="8"/>
  <c r="K15677" i="8"/>
  <c r="K15678" i="8"/>
  <c r="K15679" i="8"/>
  <c r="K15680" i="8"/>
  <c r="K15681" i="8"/>
  <c r="K15682" i="8"/>
  <c r="K15683" i="8"/>
  <c r="K15684" i="8"/>
  <c r="K15685" i="8"/>
  <c r="K15686" i="8"/>
  <c r="K15687" i="8"/>
  <c r="K15688" i="8"/>
  <c r="K15689" i="8"/>
  <c r="K15690" i="8"/>
  <c r="K15691" i="8"/>
  <c r="K15692" i="8"/>
  <c r="K15693" i="8"/>
  <c r="K15694" i="8"/>
  <c r="K15695" i="8"/>
  <c r="K15696" i="8"/>
  <c r="K15697" i="8"/>
  <c r="K15698" i="8"/>
  <c r="K15699" i="8"/>
  <c r="K15700" i="8"/>
  <c r="K15701" i="8"/>
  <c r="K15702" i="8"/>
  <c r="K15703" i="8"/>
  <c r="K15704" i="8"/>
  <c r="K15705" i="8"/>
  <c r="K15706" i="8"/>
  <c r="K15707" i="8"/>
  <c r="K15708" i="8"/>
  <c r="K15709" i="8"/>
  <c r="K15710" i="8"/>
  <c r="K15711" i="8"/>
  <c r="K15712" i="8"/>
  <c r="K15713" i="8"/>
  <c r="K15714" i="8"/>
  <c r="K15715" i="8"/>
  <c r="K15716" i="8"/>
  <c r="K15717" i="8"/>
  <c r="K15718" i="8"/>
  <c r="K15719" i="8"/>
  <c r="K15720" i="8"/>
  <c r="K15721" i="8"/>
  <c r="K15722" i="8"/>
  <c r="K15723" i="8"/>
  <c r="K15724" i="8"/>
  <c r="K15725" i="8"/>
  <c r="K15726" i="8"/>
  <c r="K15727" i="8"/>
  <c r="K15728" i="8"/>
  <c r="K15729" i="8"/>
  <c r="K15730" i="8"/>
  <c r="K15731" i="8"/>
  <c r="K15732" i="8"/>
  <c r="K15733" i="8"/>
  <c r="K15734" i="8"/>
  <c r="K15735" i="8"/>
  <c r="K15736" i="8"/>
  <c r="K15737" i="8"/>
  <c r="K15738" i="8"/>
  <c r="K15739" i="8"/>
  <c r="K15740" i="8"/>
  <c r="K15741" i="8"/>
  <c r="K15742" i="8"/>
  <c r="K15743" i="8"/>
  <c r="K15744" i="8"/>
  <c r="K15745" i="8"/>
  <c r="K15746" i="8"/>
  <c r="K15747" i="8"/>
  <c r="K15748" i="8"/>
  <c r="K15749" i="8"/>
  <c r="K15750" i="8"/>
  <c r="K15751" i="8"/>
  <c r="K15752" i="8"/>
  <c r="K15753" i="8"/>
  <c r="K15754" i="8"/>
  <c r="K15755" i="8"/>
  <c r="K15756" i="8"/>
  <c r="K15757" i="8"/>
  <c r="K15758" i="8"/>
  <c r="K15759" i="8"/>
  <c r="K15760" i="8"/>
  <c r="K15761" i="8"/>
  <c r="K15762" i="8"/>
  <c r="K15763" i="8"/>
  <c r="K15764" i="8"/>
  <c r="K15765" i="8"/>
  <c r="K15766" i="8"/>
  <c r="K15767" i="8"/>
  <c r="K15768" i="8"/>
  <c r="K15769" i="8"/>
  <c r="K15770" i="8"/>
  <c r="K15771" i="8"/>
  <c r="K15772" i="8"/>
  <c r="K15773" i="8"/>
  <c r="K15774" i="8"/>
  <c r="K15775" i="8"/>
  <c r="K15776" i="8"/>
  <c r="K15777" i="8"/>
  <c r="K15778" i="8"/>
  <c r="K15779" i="8"/>
  <c r="K15780" i="8"/>
  <c r="K15781" i="8"/>
  <c r="K15782" i="8"/>
  <c r="K15783" i="8"/>
  <c r="K15784" i="8"/>
  <c r="K15785" i="8"/>
  <c r="K15786" i="8"/>
  <c r="K15787" i="8"/>
  <c r="K15788" i="8"/>
  <c r="K15789" i="8"/>
  <c r="K15790" i="8"/>
  <c r="K15791" i="8"/>
  <c r="K15792" i="8"/>
  <c r="K15793" i="8"/>
  <c r="K15794" i="8"/>
  <c r="K15795" i="8"/>
  <c r="K15796" i="8"/>
  <c r="K15797" i="8"/>
  <c r="K15798" i="8"/>
  <c r="K15799" i="8"/>
  <c r="K15800" i="8"/>
  <c r="K15801" i="8"/>
  <c r="K15802" i="8"/>
  <c r="K15803" i="8"/>
  <c r="K15804" i="8"/>
  <c r="K15805" i="8"/>
  <c r="K15806" i="8"/>
  <c r="K15807" i="8"/>
  <c r="K15808" i="8"/>
  <c r="K15809" i="8"/>
  <c r="K15810" i="8"/>
  <c r="K15811" i="8"/>
  <c r="K15812" i="8"/>
  <c r="K15813" i="8"/>
  <c r="K15814" i="8"/>
  <c r="K15815" i="8"/>
  <c r="K15816" i="8"/>
  <c r="K15817" i="8"/>
  <c r="K15818" i="8"/>
  <c r="K15819" i="8"/>
  <c r="K15820" i="8"/>
  <c r="K15821" i="8"/>
  <c r="K15822" i="8"/>
  <c r="K15823" i="8"/>
  <c r="K15824" i="8"/>
  <c r="K15825" i="8"/>
  <c r="K15826" i="8"/>
  <c r="K15827" i="8"/>
  <c r="K15828" i="8"/>
  <c r="K15829" i="8"/>
  <c r="K15830" i="8"/>
  <c r="K15831" i="8"/>
  <c r="K15832" i="8"/>
  <c r="K15833" i="8"/>
  <c r="K15834" i="8"/>
  <c r="K15835" i="8"/>
  <c r="K15836" i="8"/>
  <c r="K15837" i="8"/>
  <c r="K15838" i="8"/>
  <c r="K15839" i="8"/>
  <c r="K15840" i="8"/>
  <c r="K15841" i="8"/>
  <c r="K15842" i="8"/>
  <c r="K15843" i="8"/>
  <c r="K15844" i="8"/>
  <c r="K15845" i="8"/>
  <c r="K15846" i="8"/>
  <c r="K15847" i="8"/>
  <c r="K15848" i="8"/>
  <c r="K15849" i="8"/>
  <c r="K15850" i="8"/>
  <c r="K15851" i="8"/>
  <c r="K15852" i="8"/>
  <c r="K15853" i="8"/>
  <c r="K15854" i="8"/>
  <c r="K15855" i="8"/>
  <c r="K15856" i="8"/>
  <c r="K15857" i="8"/>
  <c r="K15858" i="8"/>
  <c r="K15859" i="8"/>
  <c r="K15860" i="8"/>
  <c r="K15861" i="8"/>
  <c r="K15862" i="8"/>
  <c r="K15863" i="8"/>
  <c r="K15864" i="8"/>
  <c r="K15865" i="8"/>
  <c r="K15866" i="8"/>
  <c r="K15867" i="8"/>
  <c r="K15868" i="8"/>
  <c r="K15869" i="8"/>
  <c r="K15870" i="8"/>
  <c r="K15871" i="8"/>
  <c r="K15872" i="8"/>
  <c r="K15873" i="8"/>
  <c r="K15874" i="8"/>
  <c r="K15875" i="8"/>
  <c r="K15876" i="8"/>
  <c r="K15877" i="8"/>
  <c r="K15878" i="8"/>
  <c r="K15879" i="8"/>
  <c r="K15880" i="8"/>
  <c r="K15881" i="8"/>
  <c r="K15882" i="8"/>
  <c r="K15883" i="8"/>
  <c r="K15884" i="8"/>
  <c r="K15885" i="8"/>
  <c r="K15886" i="8"/>
  <c r="K15887" i="8"/>
  <c r="K15888" i="8"/>
  <c r="K15889" i="8"/>
  <c r="K15890" i="8"/>
  <c r="K15891" i="8"/>
  <c r="K15892" i="8"/>
  <c r="K15893" i="8"/>
  <c r="K15894" i="8"/>
  <c r="K15895" i="8"/>
  <c r="K15896" i="8"/>
  <c r="K15897" i="8"/>
  <c r="K15898" i="8"/>
  <c r="K15899" i="8"/>
  <c r="K15900" i="8"/>
  <c r="K15901" i="8"/>
  <c r="K15902" i="8"/>
  <c r="K15903" i="8"/>
  <c r="K15904" i="8"/>
  <c r="K15905" i="8"/>
  <c r="K15906" i="8"/>
  <c r="K15907" i="8"/>
  <c r="K15908" i="8"/>
  <c r="K15909" i="8"/>
  <c r="K15910" i="8"/>
  <c r="K15911" i="8"/>
  <c r="K15912" i="8"/>
  <c r="K15913" i="8"/>
  <c r="K15914" i="8"/>
  <c r="K15915" i="8"/>
  <c r="K15916" i="8"/>
  <c r="K15917" i="8"/>
  <c r="K15918" i="8"/>
  <c r="K15919" i="8"/>
  <c r="K15920" i="8"/>
  <c r="K15921" i="8"/>
  <c r="K15922" i="8"/>
  <c r="K15923" i="8"/>
  <c r="K15924" i="8"/>
  <c r="K15925" i="8"/>
  <c r="K15926" i="8"/>
  <c r="K15927" i="8"/>
  <c r="K15928" i="8"/>
  <c r="K15929" i="8"/>
  <c r="K15930" i="8"/>
  <c r="K15931" i="8"/>
  <c r="K15932" i="8"/>
  <c r="K15933" i="8"/>
  <c r="K15934" i="8"/>
  <c r="K15935" i="8"/>
  <c r="K15936" i="8"/>
  <c r="K15937" i="8"/>
  <c r="K15938" i="8"/>
  <c r="K15939" i="8"/>
  <c r="K15940" i="8"/>
  <c r="K15941" i="8"/>
  <c r="K15942" i="8"/>
  <c r="K15943" i="8"/>
  <c r="K15944" i="8"/>
  <c r="K15945" i="8"/>
  <c r="K15946" i="8"/>
  <c r="K15947" i="8"/>
  <c r="K15948" i="8"/>
  <c r="K15949" i="8"/>
  <c r="K15950" i="8"/>
  <c r="K15951" i="8"/>
  <c r="K15952" i="8"/>
  <c r="K15953" i="8"/>
  <c r="K15954" i="8"/>
  <c r="K15955" i="8"/>
  <c r="K15956" i="8"/>
  <c r="K15957" i="8"/>
  <c r="K15958" i="8"/>
  <c r="K15959" i="8"/>
  <c r="K15960" i="8"/>
  <c r="K15961" i="8"/>
  <c r="K15962" i="8"/>
  <c r="K15963" i="8"/>
  <c r="K15964" i="8"/>
  <c r="K15965" i="8"/>
  <c r="K15966" i="8"/>
  <c r="K15967" i="8"/>
  <c r="K15968" i="8"/>
  <c r="K15969" i="8"/>
  <c r="K15970" i="8"/>
  <c r="K15971" i="8"/>
  <c r="K15972" i="8"/>
  <c r="K15973" i="8"/>
  <c r="K15974" i="8"/>
  <c r="K15975" i="8"/>
  <c r="K15976" i="8"/>
  <c r="K15977" i="8"/>
  <c r="K15978" i="8"/>
  <c r="K15979" i="8"/>
  <c r="K15980" i="8"/>
  <c r="K15981" i="8"/>
  <c r="K15982" i="8"/>
  <c r="K15983" i="8"/>
  <c r="K15984" i="8"/>
  <c r="K15985" i="8"/>
  <c r="K15986" i="8"/>
  <c r="K15987" i="8"/>
  <c r="K15988" i="8"/>
  <c r="K15989" i="8"/>
  <c r="K15990" i="8"/>
  <c r="K15991" i="8"/>
  <c r="K15992" i="8"/>
  <c r="K15993" i="8"/>
  <c r="K15994" i="8"/>
  <c r="K15995" i="8"/>
  <c r="K15996" i="8"/>
  <c r="K15997" i="8"/>
  <c r="K15998" i="8"/>
  <c r="K15999" i="8"/>
  <c r="K16000" i="8"/>
  <c r="K16001" i="8"/>
  <c r="K16002" i="8"/>
  <c r="K16003" i="8"/>
  <c r="K16004" i="8"/>
  <c r="K16005" i="8"/>
  <c r="K16006" i="8"/>
  <c r="K16007" i="8"/>
  <c r="K16008" i="8"/>
  <c r="K16009" i="8"/>
  <c r="K16010" i="8"/>
  <c r="K16011" i="8"/>
  <c r="K16012" i="8"/>
  <c r="K16013" i="8"/>
  <c r="K16014" i="8"/>
  <c r="K16015" i="8"/>
  <c r="K16016" i="8"/>
  <c r="K16017" i="8"/>
  <c r="K16018" i="8"/>
  <c r="K16019" i="8"/>
  <c r="K16020" i="8"/>
  <c r="K16021" i="8"/>
  <c r="K16022" i="8"/>
  <c r="K16023" i="8"/>
  <c r="K16024" i="8"/>
  <c r="K16025" i="8"/>
  <c r="K16026" i="8"/>
  <c r="K16027" i="8"/>
  <c r="K16028" i="8"/>
  <c r="K16029" i="8"/>
  <c r="K16030" i="8"/>
  <c r="K16031" i="8"/>
  <c r="K16032" i="8"/>
  <c r="K16033" i="8"/>
  <c r="K16034" i="8"/>
  <c r="K16035" i="8"/>
  <c r="K16036" i="8"/>
  <c r="K16037" i="8"/>
  <c r="K16038" i="8"/>
  <c r="K16039" i="8"/>
  <c r="K16040" i="8"/>
  <c r="K16041" i="8"/>
  <c r="K16042" i="8"/>
  <c r="K16043" i="8"/>
  <c r="K16044" i="8"/>
  <c r="K16045" i="8"/>
  <c r="K16046" i="8"/>
  <c r="K16047" i="8"/>
  <c r="K16048" i="8"/>
  <c r="K16049" i="8"/>
  <c r="K16050" i="8"/>
  <c r="K16051" i="8"/>
  <c r="K16052" i="8"/>
  <c r="K16053" i="8"/>
  <c r="K16054" i="8"/>
  <c r="K16055" i="8"/>
  <c r="K16056" i="8"/>
  <c r="K16057" i="8"/>
  <c r="K16058" i="8"/>
  <c r="K16059" i="8"/>
  <c r="K16060" i="8"/>
  <c r="K16061" i="8"/>
  <c r="K16062" i="8"/>
  <c r="K16063" i="8"/>
  <c r="K16064" i="8"/>
  <c r="K16065" i="8"/>
  <c r="K16066" i="8"/>
  <c r="K16067" i="8"/>
  <c r="K16068" i="8"/>
  <c r="K16069" i="8"/>
  <c r="K16070" i="8"/>
  <c r="K16071" i="8"/>
  <c r="K16072" i="8"/>
  <c r="K16073" i="8"/>
  <c r="K16074" i="8"/>
  <c r="K16075" i="8"/>
  <c r="K16076" i="8"/>
  <c r="K16077" i="8"/>
  <c r="K16078" i="8"/>
  <c r="K16079" i="8"/>
  <c r="K16080" i="8"/>
  <c r="K16081" i="8"/>
  <c r="K16082" i="8"/>
  <c r="K16083" i="8"/>
  <c r="K16084" i="8"/>
  <c r="K16085" i="8"/>
  <c r="K16086" i="8"/>
  <c r="K16087" i="8"/>
  <c r="K16088" i="8"/>
  <c r="K16089" i="8"/>
  <c r="K16090" i="8"/>
  <c r="K16091" i="8"/>
  <c r="K16092" i="8"/>
  <c r="K16093" i="8"/>
  <c r="K16094" i="8"/>
  <c r="K16095" i="8"/>
  <c r="K16096" i="8"/>
  <c r="K16097" i="8"/>
  <c r="K16098" i="8"/>
  <c r="K16099" i="8"/>
  <c r="K16100" i="8"/>
  <c r="K16101" i="8"/>
  <c r="K16102" i="8"/>
  <c r="K16103" i="8"/>
  <c r="K16104" i="8"/>
  <c r="K16105" i="8"/>
  <c r="K16106" i="8"/>
  <c r="K16107" i="8"/>
  <c r="K16108" i="8"/>
  <c r="K16109" i="8"/>
  <c r="K16110" i="8"/>
  <c r="K16111" i="8"/>
  <c r="K16112" i="8"/>
  <c r="K16113" i="8"/>
  <c r="K16114" i="8"/>
  <c r="K16115" i="8"/>
  <c r="K16116" i="8"/>
  <c r="K16117" i="8"/>
  <c r="K16118" i="8"/>
  <c r="K16119" i="8"/>
  <c r="K16120" i="8"/>
  <c r="K16121" i="8"/>
  <c r="K16122" i="8"/>
  <c r="K16123" i="8"/>
  <c r="K16124" i="8"/>
  <c r="K16125" i="8"/>
  <c r="K16126" i="8"/>
  <c r="K16127" i="8"/>
  <c r="K16128" i="8"/>
  <c r="K16129" i="8"/>
  <c r="K16130" i="8"/>
  <c r="K16131" i="8"/>
  <c r="K16132" i="8"/>
  <c r="K16133" i="8"/>
  <c r="K16134" i="8"/>
  <c r="K16135" i="8"/>
  <c r="K16136" i="8"/>
  <c r="K16137" i="8"/>
  <c r="K16138" i="8"/>
  <c r="K16139" i="8"/>
  <c r="K16140" i="8"/>
  <c r="K16141" i="8"/>
  <c r="K16142" i="8"/>
  <c r="K16143" i="8"/>
  <c r="K16144" i="8"/>
  <c r="K16145" i="8"/>
  <c r="K16146" i="8"/>
  <c r="K16147" i="8"/>
  <c r="K16148" i="8"/>
  <c r="K16149" i="8"/>
  <c r="K16150" i="8"/>
  <c r="K16151" i="8"/>
  <c r="K16152" i="8"/>
  <c r="K16153" i="8"/>
  <c r="K16154" i="8"/>
  <c r="K16155" i="8"/>
  <c r="K16156" i="8"/>
  <c r="K16157" i="8"/>
  <c r="K16158" i="8"/>
  <c r="K16159" i="8"/>
  <c r="K16160" i="8"/>
  <c r="K16161" i="8"/>
  <c r="K16162" i="8"/>
  <c r="K16163" i="8"/>
  <c r="K16164" i="8"/>
  <c r="K16165" i="8"/>
  <c r="K16166" i="8"/>
  <c r="K16167" i="8"/>
  <c r="K16168" i="8"/>
  <c r="K16169" i="8"/>
  <c r="K16170" i="8"/>
  <c r="K16171" i="8"/>
  <c r="K16172" i="8"/>
  <c r="K16173" i="8"/>
  <c r="K16174" i="8"/>
  <c r="K16175" i="8"/>
  <c r="K16176" i="8"/>
  <c r="K16177" i="8"/>
  <c r="K16178" i="8"/>
  <c r="K16179" i="8"/>
  <c r="K16180" i="8"/>
  <c r="K16181" i="8"/>
  <c r="K16182" i="8"/>
  <c r="K16183" i="8"/>
  <c r="K16184" i="8"/>
  <c r="K16185" i="8"/>
  <c r="K16186" i="8"/>
  <c r="K16187" i="8"/>
  <c r="K16188" i="8"/>
  <c r="K16189" i="8"/>
  <c r="K16190" i="8"/>
  <c r="K16191" i="8"/>
  <c r="K16192" i="8"/>
  <c r="K16193" i="8"/>
  <c r="K16194" i="8"/>
  <c r="K16195" i="8"/>
  <c r="K16196" i="8"/>
  <c r="K16197" i="8"/>
  <c r="K16198" i="8"/>
  <c r="K16199" i="8"/>
  <c r="K16200" i="8"/>
  <c r="K16201" i="8"/>
  <c r="K16202" i="8"/>
  <c r="K16203" i="8"/>
  <c r="K16204" i="8"/>
  <c r="K16205" i="8"/>
  <c r="K16206" i="8"/>
  <c r="K16207" i="8"/>
  <c r="K16208" i="8"/>
  <c r="K16209" i="8"/>
  <c r="K16210" i="8"/>
  <c r="K16211" i="8"/>
  <c r="K16212" i="8"/>
  <c r="K16213" i="8"/>
  <c r="K16214" i="8"/>
  <c r="K16215" i="8"/>
  <c r="K16216" i="8"/>
  <c r="K16217" i="8"/>
  <c r="K16218" i="8"/>
  <c r="K16219" i="8"/>
  <c r="K16220" i="8"/>
  <c r="K16221" i="8"/>
  <c r="K16222" i="8"/>
  <c r="K16223" i="8"/>
  <c r="K16224" i="8"/>
  <c r="K16225" i="8"/>
  <c r="K16226" i="8"/>
  <c r="K16227" i="8"/>
  <c r="K16228" i="8"/>
  <c r="K16229" i="8"/>
  <c r="K16230" i="8"/>
  <c r="K16231" i="8"/>
  <c r="K16232" i="8"/>
  <c r="K16233" i="8"/>
  <c r="K16234" i="8"/>
  <c r="K16235" i="8"/>
  <c r="K16236" i="8"/>
  <c r="K16237" i="8"/>
  <c r="K16238" i="8"/>
  <c r="K16239" i="8"/>
  <c r="K16240" i="8"/>
  <c r="K16241" i="8"/>
  <c r="K16242" i="8"/>
  <c r="K16243" i="8"/>
  <c r="K16244" i="8"/>
  <c r="K16245" i="8"/>
  <c r="K16246" i="8"/>
  <c r="K16247" i="8"/>
  <c r="K16248" i="8"/>
  <c r="K16249" i="8"/>
  <c r="K16250" i="8"/>
  <c r="K16251" i="8"/>
  <c r="K16252" i="8"/>
  <c r="K16253" i="8"/>
  <c r="K16254" i="8"/>
  <c r="K16255" i="8"/>
  <c r="K16256" i="8"/>
  <c r="K16257" i="8"/>
  <c r="K16258" i="8"/>
  <c r="K16259" i="8"/>
  <c r="K16260" i="8"/>
  <c r="K16261" i="8"/>
  <c r="K16262" i="8"/>
  <c r="K16263" i="8"/>
  <c r="K16264" i="8"/>
  <c r="K16265" i="8"/>
  <c r="K16266" i="8"/>
  <c r="K16267" i="8"/>
  <c r="K16268" i="8"/>
  <c r="K16269" i="8"/>
  <c r="K16270" i="8"/>
  <c r="K16271" i="8"/>
  <c r="K16272" i="8"/>
  <c r="K16273" i="8"/>
  <c r="K16274" i="8"/>
  <c r="K16275" i="8"/>
  <c r="K16276" i="8"/>
  <c r="K16277" i="8"/>
  <c r="K16278" i="8"/>
  <c r="K16279" i="8"/>
  <c r="K16280" i="8"/>
  <c r="K16281" i="8"/>
  <c r="K16282" i="8"/>
  <c r="K16283" i="8"/>
  <c r="K16284" i="8"/>
  <c r="K16285" i="8"/>
  <c r="K16286" i="8"/>
  <c r="K16287" i="8"/>
  <c r="K16288" i="8"/>
  <c r="K16289" i="8"/>
  <c r="K16290" i="8"/>
  <c r="K16291" i="8"/>
  <c r="K16292" i="8"/>
  <c r="K16293" i="8"/>
  <c r="K16294" i="8"/>
  <c r="K16295" i="8"/>
  <c r="K16296" i="8"/>
  <c r="K16297" i="8"/>
  <c r="K16298" i="8"/>
  <c r="K16299" i="8"/>
  <c r="K16300" i="8"/>
  <c r="K16301" i="8"/>
  <c r="K16302" i="8"/>
  <c r="K16303" i="8"/>
  <c r="K16304" i="8"/>
  <c r="K16305" i="8"/>
  <c r="K16306" i="8"/>
  <c r="K16307" i="8"/>
  <c r="K16308" i="8"/>
  <c r="K16309" i="8"/>
  <c r="K16310" i="8"/>
  <c r="K16311" i="8"/>
  <c r="K16312" i="8"/>
  <c r="K16313" i="8"/>
  <c r="K16314" i="8"/>
  <c r="K16315" i="8"/>
  <c r="K16316" i="8"/>
  <c r="K16317" i="8"/>
  <c r="K16318" i="8"/>
  <c r="K16319" i="8"/>
  <c r="K16320" i="8"/>
  <c r="K16321" i="8"/>
  <c r="K16322" i="8"/>
  <c r="K16323" i="8"/>
  <c r="K16324" i="8"/>
  <c r="K16325" i="8"/>
  <c r="K16326" i="8"/>
  <c r="K16327" i="8"/>
  <c r="K16328" i="8"/>
  <c r="K16329" i="8"/>
  <c r="K16330" i="8"/>
  <c r="K16331" i="8"/>
  <c r="K16332" i="8"/>
  <c r="K16333" i="8"/>
  <c r="K16334" i="8"/>
  <c r="K16335" i="8"/>
  <c r="K16336" i="8"/>
  <c r="K16337" i="8"/>
  <c r="K16338" i="8"/>
  <c r="K16339" i="8"/>
  <c r="K16340" i="8"/>
  <c r="K16341" i="8"/>
  <c r="K16342" i="8"/>
  <c r="K16343" i="8"/>
  <c r="K16344" i="8"/>
  <c r="K16345" i="8"/>
  <c r="K16346" i="8"/>
  <c r="K16347" i="8"/>
  <c r="K16348" i="8"/>
  <c r="K16349" i="8"/>
  <c r="K16350" i="8"/>
  <c r="K16351" i="8"/>
  <c r="K16352" i="8"/>
  <c r="K16353" i="8"/>
  <c r="K16354" i="8"/>
  <c r="K16355" i="8"/>
  <c r="K16356" i="8"/>
  <c r="K16357" i="8"/>
  <c r="K16358" i="8"/>
  <c r="K16359" i="8"/>
  <c r="K16360" i="8"/>
  <c r="K16361" i="8"/>
  <c r="K16362" i="8"/>
  <c r="K16363" i="8"/>
  <c r="K16364" i="8"/>
  <c r="K16365" i="8"/>
  <c r="K16366" i="8"/>
  <c r="K16367" i="8"/>
  <c r="K16368" i="8"/>
  <c r="K16369" i="8"/>
  <c r="K16370" i="8"/>
  <c r="K16371" i="8"/>
  <c r="K16372" i="8"/>
  <c r="K16373" i="8"/>
  <c r="K16374" i="8"/>
  <c r="K16375" i="8"/>
  <c r="K16376" i="8"/>
  <c r="K16377" i="8"/>
  <c r="K16378" i="8"/>
  <c r="K16379" i="8"/>
  <c r="K16380" i="8"/>
  <c r="K16381" i="8"/>
  <c r="K16382" i="8"/>
  <c r="K16383" i="8"/>
  <c r="K16384" i="8"/>
  <c r="K16385" i="8"/>
  <c r="K16386" i="8"/>
  <c r="K16387" i="8"/>
  <c r="K16388" i="8"/>
  <c r="K16389" i="8"/>
  <c r="K16390" i="8"/>
  <c r="K16391" i="8"/>
  <c r="K16392" i="8"/>
  <c r="K16393" i="8"/>
  <c r="K16394" i="8"/>
  <c r="K16395" i="8"/>
  <c r="K16396" i="8"/>
  <c r="K16397" i="8"/>
  <c r="K16398" i="8"/>
  <c r="K16399" i="8"/>
  <c r="K16400" i="8"/>
  <c r="K16401" i="8"/>
  <c r="K16402" i="8"/>
  <c r="K16403" i="8"/>
  <c r="K16404" i="8"/>
  <c r="K16405" i="8"/>
  <c r="K16406" i="8"/>
  <c r="K16407" i="8"/>
  <c r="K16408" i="8"/>
  <c r="K16409" i="8"/>
  <c r="K16410" i="8"/>
  <c r="K16411" i="8"/>
  <c r="K16412" i="8"/>
  <c r="K16413" i="8"/>
  <c r="K16414" i="8"/>
  <c r="K16415" i="8"/>
  <c r="K16416" i="8"/>
  <c r="K16417" i="8"/>
  <c r="K16418" i="8"/>
  <c r="K16419" i="8"/>
  <c r="K16420" i="8"/>
  <c r="K16421" i="8"/>
  <c r="K16422" i="8"/>
  <c r="K16423" i="8"/>
  <c r="K16424" i="8"/>
  <c r="K16425" i="8"/>
  <c r="K16426" i="8"/>
  <c r="K16427" i="8"/>
  <c r="K16428" i="8"/>
  <c r="K16429" i="8"/>
  <c r="K16430" i="8"/>
  <c r="K16431" i="8"/>
  <c r="K16432" i="8"/>
  <c r="K16433" i="8"/>
  <c r="K16434" i="8"/>
  <c r="K16435" i="8"/>
  <c r="K16436" i="8"/>
  <c r="K16437" i="8"/>
  <c r="K16438" i="8"/>
  <c r="K16439" i="8"/>
  <c r="K16440" i="8"/>
  <c r="K16441" i="8"/>
  <c r="K16442" i="8"/>
  <c r="K16443" i="8"/>
  <c r="K16444" i="8"/>
  <c r="K16445" i="8"/>
  <c r="K16446" i="8"/>
  <c r="K16447" i="8"/>
  <c r="K16448" i="8"/>
  <c r="K16449" i="8"/>
  <c r="K16450" i="8"/>
  <c r="K16451" i="8"/>
  <c r="K16452" i="8"/>
  <c r="K16453" i="8"/>
  <c r="K16454" i="8"/>
  <c r="K16455" i="8"/>
  <c r="K16456" i="8"/>
  <c r="K16457" i="8"/>
  <c r="K16458" i="8"/>
  <c r="K16459" i="8"/>
  <c r="K16460" i="8"/>
  <c r="K16461" i="8"/>
  <c r="K16462" i="8"/>
  <c r="K16463" i="8"/>
  <c r="K16464" i="8"/>
  <c r="K16465" i="8"/>
  <c r="K16466" i="8"/>
  <c r="K16467" i="8"/>
  <c r="K16468" i="8"/>
  <c r="K16469" i="8"/>
  <c r="K16470" i="8"/>
  <c r="K16471" i="8"/>
  <c r="K16472" i="8"/>
  <c r="K16473" i="8"/>
  <c r="K16474" i="8"/>
  <c r="K16475" i="8"/>
  <c r="K16476" i="8"/>
  <c r="K16477" i="8"/>
  <c r="K16478" i="8"/>
  <c r="K16479" i="8"/>
  <c r="K16480" i="8"/>
  <c r="K16481" i="8"/>
  <c r="K16482" i="8"/>
  <c r="K16483" i="8"/>
  <c r="K16484" i="8"/>
  <c r="K16485" i="8"/>
  <c r="K16486" i="8"/>
  <c r="K16487" i="8"/>
  <c r="K16488" i="8"/>
  <c r="K16489" i="8"/>
  <c r="K16490" i="8"/>
  <c r="K16491" i="8"/>
  <c r="K16492" i="8"/>
  <c r="K16493" i="8"/>
  <c r="K16494" i="8"/>
  <c r="K16495" i="8"/>
  <c r="K16496" i="8"/>
  <c r="K16497" i="8"/>
  <c r="K16498" i="8"/>
  <c r="K16499" i="8"/>
  <c r="K16500" i="8"/>
  <c r="K16501" i="8"/>
  <c r="K16502" i="8"/>
  <c r="K16503" i="8"/>
  <c r="K16504" i="8"/>
  <c r="K16505" i="8"/>
  <c r="K16506" i="8"/>
  <c r="K16507" i="8"/>
  <c r="K16508" i="8"/>
  <c r="K16509" i="8"/>
  <c r="K16510" i="8"/>
  <c r="K16511" i="8"/>
  <c r="K16512" i="8"/>
  <c r="K16513" i="8"/>
  <c r="K16514" i="8"/>
  <c r="K16515" i="8"/>
  <c r="K16516" i="8"/>
  <c r="K16517" i="8"/>
  <c r="K16518" i="8"/>
  <c r="K16519" i="8"/>
  <c r="K16520" i="8"/>
  <c r="K16521" i="8"/>
  <c r="K16522" i="8"/>
  <c r="K16523" i="8"/>
  <c r="K16524" i="8"/>
  <c r="K16525" i="8"/>
  <c r="K16526" i="8"/>
  <c r="K16527" i="8"/>
  <c r="K16528" i="8"/>
  <c r="K16529" i="8"/>
  <c r="K16530" i="8"/>
  <c r="K16531" i="8"/>
  <c r="K16532" i="8"/>
  <c r="K16533" i="8"/>
  <c r="K16534" i="8"/>
  <c r="K16535" i="8"/>
  <c r="K16536" i="8"/>
  <c r="K16537" i="8"/>
  <c r="K16538" i="8"/>
  <c r="K16539" i="8"/>
  <c r="K16540" i="8"/>
  <c r="K16541" i="8"/>
  <c r="K16542" i="8"/>
  <c r="K16543" i="8"/>
  <c r="K16544" i="8"/>
  <c r="K16545" i="8"/>
  <c r="K16546" i="8"/>
  <c r="K16547" i="8"/>
  <c r="K16548" i="8"/>
  <c r="K16549" i="8"/>
  <c r="K16550" i="8"/>
  <c r="K16551" i="8"/>
  <c r="K16552" i="8"/>
  <c r="K16553" i="8"/>
  <c r="K16554" i="8"/>
  <c r="K16555" i="8"/>
  <c r="K16556" i="8"/>
  <c r="K16557" i="8"/>
  <c r="K16558" i="8"/>
  <c r="K16559" i="8"/>
  <c r="K16560" i="8"/>
  <c r="K16561" i="8"/>
  <c r="K16562" i="8"/>
  <c r="K16563" i="8"/>
  <c r="K16564" i="8"/>
  <c r="K16565" i="8"/>
  <c r="K16566" i="8"/>
  <c r="K16567" i="8"/>
  <c r="K16568" i="8"/>
  <c r="K16569" i="8"/>
  <c r="K16570" i="8"/>
  <c r="K16571" i="8"/>
  <c r="K16572" i="8"/>
  <c r="K16573" i="8"/>
  <c r="K16574" i="8"/>
  <c r="K16575" i="8"/>
  <c r="K16576" i="8"/>
  <c r="K16577" i="8"/>
  <c r="K16578" i="8"/>
  <c r="K16579" i="8"/>
  <c r="K16580" i="8"/>
  <c r="K16581" i="8"/>
  <c r="K16582" i="8"/>
  <c r="K16583" i="8"/>
  <c r="K16584" i="8"/>
  <c r="K16585" i="8"/>
  <c r="K16586" i="8"/>
  <c r="K16587" i="8"/>
  <c r="K16588" i="8"/>
  <c r="K16589" i="8"/>
  <c r="K16590" i="8"/>
  <c r="K16591" i="8"/>
  <c r="K16592" i="8"/>
  <c r="K16593" i="8"/>
  <c r="K16594" i="8"/>
  <c r="K16595" i="8"/>
  <c r="K16596" i="8"/>
  <c r="K16597" i="8"/>
  <c r="K16598" i="8"/>
  <c r="K16599" i="8"/>
  <c r="K16600" i="8"/>
  <c r="K16601" i="8"/>
  <c r="K16602" i="8"/>
  <c r="K16603" i="8"/>
  <c r="K16604" i="8"/>
  <c r="K16605" i="8"/>
  <c r="K16606" i="8"/>
  <c r="K16607" i="8"/>
  <c r="K16608" i="8"/>
  <c r="K16609" i="8"/>
  <c r="K16610" i="8"/>
  <c r="K16611" i="8"/>
  <c r="K16612" i="8"/>
  <c r="K16613" i="8"/>
  <c r="K16614" i="8"/>
  <c r="K16615" i="8"/>
  <c r="K16616" i="8"/>
  <c r="K16617" i="8"/>
  <c r="K16618" i="8"/>
  <c r="K16619" i="8"/>
  <c r="K16620" i="8"/>
  <c r="K16621" i="8"/>
  <c r="K16622" i="8"/>
  <c r="K16623" i="8"/>
  <c r="K16624" i="8"/>
  <c r="K16625" i="8"/>
  <c r="K16626" i="8"/>
  <c r="K16627" i="8"/>
  <c r="K16628" i="8"/>
  <c r="K16629" i="8"/>
  <c r="K16630" i="8"/>
  <c r="K16631" i="8"/>
  <c r="K16632" i="8"/>
  <c r="K16633" i="8"/>
  <c r="K16634" i="8"/>
  <c r="K16635" i="8"/>
  <c r="K16636" i="8"/>
  <c r="K16637" i="8"/>
  <c r="K16638" i="8"/>
  <c r="K16639" i="8"/>
  <c r="K16640" i="8"/>
  <c r="K16641" i="8"/>
  <c r="K16642" i="8"/>
  <c r="K16643" i="8"/>
  <c r="K16644" i="8"/>
  <c r="K16645" i="8"/>
  <c r="K16646" i="8"/>
  <c r="K16647" i="8"/>
  <c r="K16648" i="8"/>
  <c r="K16649" i="8"/>
  <c r="K16650" i="8"/>
  <c r="K16651" i="8"/>
  <c r="K16652" i="8"/>
  <c r="K16653" i="8"/>
  <c r="K16654" i="8"/>
  <c r="K16655" i="8"/>
  <c r="K16656" i="8"/>
  <c r="K16657" i="8"/>
  <c r="K16658" i="8"/>
  <c r="K16659" i="8"/>
  <c r="K16660" i="8"/>
  <c r="K16661" i="8"/>
  <c r="K16662" i="8"/>
  <c r="K16663" i="8"/>
  <c r="K16664" i="8"/>
  <c r="K16665" i="8"/>
  <c r="K16666" i="8"/>
  <c r="K16667" i="8"/>
  <c r="K16668" i="8"/>
  <c r="K16669" i="8"/>
  <c r="K16670" i="8"/>
  <c r="K16671" i="8"/>
  <c r="K16672" i="8"/>
  <c r="K16673" i="8"/>
  <c r="K16674" i="8"/>
  <c r="K16675" i="8"/>
  <c r="K16676" i="8"/>
  <c r="K16677" i="8"/>
  <c r="K16678" i="8"/>
  <c r="K16679" i="8"/>
  <c r="K16680" i="8"/>
  <c r="K16681" i="8"/>
  <c r="K16682" i="8"/>
  <c r="K16683" i="8"/>
  <c r="K16684" i="8"/>
  <c r="K16685" i="8"/>
  <c r="K16686" i="8"/>
  <c r="K16687" i="8"/>
  <c r="K16688" i="8"/>
  <c r="K16689" i="8"/>
  <c r="K16690" i="8"/>
  <c r="K16691" i="8"/>
  <c r="K16692" i="8"/>
  <c r="K16693" i="8"/>
  <c r="K16694" i="8"/>
  <c r="K16695" i="8"/>
  <c r="K16696" i="8"/>
  <c r="K16697" i="8"/>
  <c r="K16698" i="8"/>
  <c r="K16699" i="8"/>
  <c r="K16700" i="8"/>
  <c r="K16701" i="8"/>
  <c r="K16702" i="8"/>
  <c r="K16703" i="8"/>
  <c r="K16704" i="8"/>
  <c r="K16705" i="8"/>
  <c r="K16706" i="8"/>
  <c r="K16707" i="8"/>
  <c r="K16708" i="8"/>
  <c r="K16709" i="8"/>
  <c r="K16710" i="8"/>
  <c r="K16711" i="8"/>
  <c r="K16712" i="8"/>
  <c r="K16713" i="8"/>
  <c r="K16714" i="8"/>
  <c r="K16715" i="8"/>
  <c r="K16716" i="8"/>
  <c r="K16717" i="8"/>
  <c r="K16718" i="8"/>
  <c r="K16719" i="8"/>
  <c r="K16720" i="8"/>
  <c r="K16721" i="8"/>
  <c r="K16722" i="8"/>
  <c r="K16723" i="8"/>
  <c r="K16724" i="8"/>
  <c r="K16725" i="8"/>
  <c r="K16726" i="8"/>
  <c r="K16727" i="8"/>
  <c r="K16728" i="8"/>
  <c r="K16729" i="8"/>
  <c r="K16730" i="8"/>
  <c r="K16731" i="8"/>
  <c r="K16732" i="8"/>
  <c r="K16733" i="8"/>
  <c r="K16734" i="8"/>
  <c r="K16735" i="8"/>
  <c r="K16736" i="8"/>
  <c r="K16737" i="8"/>
  <c r="K16738" i="8"/>
  <c r="K16739" i="8"/>
  <c r="K16740" i="8"/>
  <c r="K16741" i="8"/>
  <c r="K16742" i="8"/>
  <c r="K16743" i="8"/>
  <c r="K16744" i="8"/>
  <c r="K16745" i="8"/>
  <c r="K16746" i="8"/>
  <c r="K16747" i="8"/>
  <c r="K16748" i="8"/>
  <c r="K16749" i="8"/>
  <c r="K16750" i="8"/>
  <c r="K16751" i="8"/>
  <c r="K16752" i="8"/>
  <c r="K16753" i="8"/>
  <c r="K16754" i="8"/>
  <c r="K16755" i="8"/>
  <c r="K16756" i="8"/>
  <c r="K16757" i="8"/>
  <c r="K16758" i="8"/>
  <c r="K16759" i="8"/>
  <c r="K16760" i="8"/>
  <c r="K16761" i="8"/>
  <c r="K16762" i="8"/>
  <c r="K16763" i="8"/>
  <c r="K16764" i="8"/>
  <c r="K16765" i="8"/>
  <c r="K16766" i="8"/>
  <c r="K16767" i="8"/>
  <c r="K16768" i="8"/>
  <c r="K16769" i="8"/>
  <c r="K16770" i="8"/>
  <c r="K16771" i="8"/>
  <c r="K16772" i="8"/>
  <c r="K16773" i="8"/>
  <c r="K16774" i="8"/>
  <c r="K16775" i="8"/>
  <c r="K16776" i="8"/>
  <c r="K16777" i="8"/>
  <c r="K16778" i="8"/>
  <c r="K16779" i="8"/>
  <c r="K16780" i="8"/>
  <c r="K16781" i="8"/>
  <c r="K16782" i="8"/>
  <c r="K16783" i="8"/>
  <c r="K16784" i="8"/>
  <c r="K16785" i="8"/>
  <c r="K16786" i="8"/>
  <c r="K16787" i="8"/>
  <c r="K16788" i="8"/>
  <c r="K16789" i="8"/>
  <c r="K16790" i="8"/>
  <c r="K16791" i="8"/>
  <c r="K16792" i="8"/>
  <c r="K16793" i="8"/>
  <c r="K16794" i="8"/>
  <c r="K16795" i="8"/>
  <c r="K16796" i="8"/>
  <c r="K16797" i="8"/>
  <c r="K16798" i="8"/>
  <c r="K16799" i="8"/>
  <c r="K16800" i="8"/>
  <c r="K16801" i="8"/>
  <c r="K16802" i="8"/>
  <c r="K16803" i="8"/>
  <c r="K16804" i="8"/>
  <c r="K16805" i="8"/>
  <c r="K16806" i="8"/>
  <c r="K16807" i="8"/>
  <c r="K16808" i="8"/>
  <c r="K16809" i="8"/>
  <c r="K16810" i="8"/>
  <c r="K16811" i="8"/>
  <c r="K16812" i="8"/>
  <c r="K16813" i="8"/>
  <c r="K16814" i="8"/>
  <c r="K16815" i="8"/>
  <c r="K16816" i="8"/>
  <c r="K16817" i="8"/>
  <c r="K16818" i="8"/>
  <c r="K16819" i="8"/>
  <c r="K16820" i="8"/>
  <c r="K16821" i="8"/>
  <c r="K16822" i="8"/>
  <c r="K16823" i="8"/>
  <c r="K16824" i="8"/>
  <c r="K16825" i="8"/>
  <c r="K16826" i="8"/>
  <c r="K16827" i="8"/>
  <c r="K16828" i="8"/>
  <c r="K16829" i="8"/>
  <c r="K16830" i="8"/>
  <c r="K16831" i="8"/>
  <c r="K16832" i="8"/>
  <c r="K16833" i="8"/>
  <c r="K16834" i="8"/>
  <c r="K16835" i="8"/>
  <c r="K16836" i="8"/>
  <c r="K16837" i="8"/>
  <c r="K16838" i="8"/>
  <c r="K16839" i="8"/>
  <c r="K16840" i="8"/>
  <c r="K16841" i="8"/>
  <c r="K16842" i="8"/>
  <c r="K16843" i="8"/>
  <c r="K16844" i="8"/>
  <c r="K16845" i="8"/>
  <c r="K16846" i="8"/>
  <c r="K16847" i="8"/>
  <c r="K16848" i="8"/>
  <c r="K16849" i="8"/>
  <c r="K16850" i="8"/>
  <c r="K16851" i="8"/>
  <c r="K16852" i="8"/>
  <c r="K16853" i="8"/>
  <c r="K16854" i="8"/>
  <c r="K16855" i="8"/>
  <c r="K16856" i="8"/>
  <c r="K16857" i="8"/>
  <c r="K16858" i="8"/>
  <c r="K16859" i="8"/>
  <c r="K16860" i="8"/>
  <c r="K16861" i="8"/>
  <c r="K16862" i="8"/>
  <c r="K16863" i="8"/>
  <c r="K16864" i="8"/>
  <c r="K16865" i="8"/>
  <c r="K16866" i="8"/>
  <c r="K16867" i="8"/>
  <c r="K16868" i="8"/>
  <c r="K16869" i="8"/>
  <c r="K16870" i="8"/>
  <c r="K16871" i="8"/>
  <c r="K16872" i="8"/>
  <c r="K16873" i="8"/>
  <c r="K16874" i="8"/>
  <c r="K16875" i="8"/>
  <c r="K16876" i="8"/>
  <c r="K16877" i="8"/>
  <c r="K16878" i="8"/>
  <c r="K16879" i="8"/>
  <c r="K16880" i="8"/>
  <c r="K16881" i="8"/>
  <c r="K16882" i="8"/>
  <c r="K16883" i="8"/>
  <c r="K16884" i="8"/>
  <c r="K16885" i="8"/>
  <c r="K16886" i="8"/>
  <c r="K16887" i="8"/>
  <c r="K16888" i="8"/>
  <c r="K16889" i="8"/>
  <c r="K16890" i="8"/>
  <c r="K16891" i="8"/>
  <c r="K16892" i="8"/>
  <c r="K16893" i="8"/>
  <c r="K16894" i="8"/>
  <c r="K16895" i="8"/>
  <c r="K16896" i="8"/>
  <c r="K16897" i="8"/>
  <c r="K16898" i="8"/>
  <c r="K16899" i="8"/>
  <c r="K16900" i="8"/>
  <c r="K16901" i="8"/>
  <c r="K16902" i="8"/>
  <c r="K16903" i="8"/>
  <c r="K16904" i="8"/>
  <c r="K16905" i="8"/>
  <c r="K16906" i="8"/>
  <c r="K16907" i="8"/>
  <c r="K16908" i="8"/>
  <c r="K16909" i="8"/>
  <c r="K16910" i="8"/>
  <c r="K16911" i="8"/>
  <c r="K16912" i="8"/>
  <c r="K16913" i="8"/>
  <c r="K16914" i="8"/>
  <c r="K16915" i="8"/>
  <c r="K16916" i="8"/>
  <c r="K16917" i="8"/>
  <c r="K16918" i="8"/>
  <c r="K16919" i="8"/>
  <c r="K16920" i="8"/>
  <c r="K16921" i="8"/>
  <c r="K16922" i="8"/>
  <c r="K16923" i="8"/>
  <c r="K16924" i="8"/>
  <c r="K16925" i="8"/>
  <c r="K16926" i="8"/>
  <c r="K16927" i="8"/>
  <c r="K16928" i="8"/>
  <c r="K16929" i="8"/>
  <c r="K16930" i="8"/>
  <c r="K16931" i="8"/>
  <c r="K16932" i="8"/>
  <c r="K16933" i="8"/>
  <c r="K16934" i="8"/>
  <c r="K16935" i="8"/>
  <c r="K16936" i="8"/>
  <c r="K16937" i="8"/>
  <c r="K16938" i="8"/>
  <c r="K16939" i="8"/>
  <c r="K16940" i="8"/>
  <c r="K16941" i="8"/>
  <c r="K16942" i="8"/>
  <c r="K16943" i="8"/>
  <c r="K16944" i="8"/>
  <c r="K16945" i="8"/>
  <c r="K16946" i="8"/>
  <c r="K16947" i="8"/>
  <c r="K16948" i="8"/>
  <c r="K16949" i="8"/>
  <c r="K16950" i="8"/>
  <c r="K16951" i="8"/>
  <c r="K16952" i="8"/>
  <c r="K16953" i="8"/>
  <c r="K16954" i="8"/>
  <c r="K16955" i="8"/>
  <c r="K16956" i="8"/>
  <c r="K16957" i="8"/>
  <c r="K16958" i="8"/>
  <c r="K16959" i="8"/>
  <c r="K16960" i="8"/>
  <c r="K16961" i="8"/>
  <c r="K16962" i="8"/>
  <c r="K16963" i="8"/>
  <c r="K16964" i="8"/>
  <c r="K16965" i="8"/>
  <c r="K16966" i="8"/>
  <c r="K16967" i="8"/>
  <c r="K16968" i="8"/>
  <c r="K16969" i="8"/>
  <c r="K16970" i="8"/>
  <c r="K16971" i="8"/>
  <c r="K16972" i="8"/>
  <c r="K16973" i="8"/>
  <c r="K16974" i="8"/>
  <c r="K16975" i="8"/>
  <c r="K16976" i="8"/>
  <c r="K16977" i="8"/>
  <c r="K16978" i="8"/>
  <c r="K16979" i="8"/>
  <c r="K16980" i="8"/>
  <c r="K16981" i="8"/>
  <c r="K16982" i="8"/>
  <c r="K16983" i="8"/>
  <c r="K16984" i="8"/>
  <c r="K16985" i="8"/>
  <c r="K16986" i="8"/>
  <c r="K16987" i="8"/>
  <c r="K16988" i="8"/>
  <c r="K16989" i="8"/>
  <c r="K16990" i="8"/>
  <c r="K16991" i="8"/>
  <c r="K16992" i="8"/>
  <c r="K16993" i="8"/>
  <c r="K16994" i="8"/>
  <c r="K16995" i="8"/>
  <c r="K16996" i="8"/>
  <c r="K16997" i="8"/>
  <c r="K16998" i="8"/>
  <c r="K16999" i="8"/>
  <c r="K17000" i="8"/>
  <c r="K17001" i="8"/>
  <c r="K17002" i="8"/>
  <c r="K17003" i="8"/>
  <c r="K17004" i="8"/>
  <c r="K17005" i="8"/>
  <c r="K17006" i="8"/>
  <c r="K17007" i="8"/>
  <c r="K17008" i="8"/>
  <c r="K17009" i="8"/>
  <c r="K17010" i="8"/>
  <c r="K17011" i="8"/>
  <c r="K17012" i="8"/>
  <c r="K17013" i="8"/>
  <c r="K17014" i="8"/>
  <c r="K17015" i="8"/>
  <c r="K17016" i="8"/>
  <c r="K17017" i="8"/>
  <c r="K17018" i="8"/>
  <c r="K17019" i="8"/>
  <c r="K17020" i="8"/>
  <c r="K17021" i="8"/>
  <c r="K17022" i="8"/>
  <c r="K17023" i="8"/>
  <c r="K17024" i="8"/>
  <c r="K17025" i="8"/>
  <c r="K17026" i="8"/>
  <c r="K17027" i="8"/>
  <c r="K17028" i="8"/>
  <c r="K17029" i="8"/>
  <c r="K17030" i="8"/>
  <c r="K17031" i="8"/>
  <c r="K17032" i="8"/>
  <c r="K17033" i="8"/>
  <c r="K17034" i="8"/>
  <c r="K17035" i="8"/>
  <c r="K17036" i="8"/>
  <c r="K17037" i="8"/>
  <c r="K17038" i="8"/>
  <c r="K17039" i="8"/>
  <c r="K17040" i="8"/>
  <c r="K17041" i="8"/>
  <c r="K17042" i="8"/>
  <c r="K17043" i="8"/>
  <c r="K17044" i="8"/>
  <c r="K17045" i="8"/>
  <c r="K17046" i="8"/>
  <c r="K17047" i="8"/>
  <c r="K17048" i="8"/>
  <c r="K17049" i="8"/>
  <c r="K17050" i="8"/>
  <c r="K17051" i="8"/>
  <c r="K17052" i="8"/>
  <c r="K17053" i="8"/>
  <c r="K17054" i="8"/>
  <c r="K17055" i="8"/>
  <c r="K17056" i="8"/>
  <c r="K17057" i="8"/>
  <c r="K17058" i="8"/>
  <c r="K17059" i="8"/>
  <c r="K17060" i="8"/>
  <c r="K17061" i="8"/>
  <c r="K17062" i="8"/>
  <c r="K17063" i="8"/>
  <c r="K17064" i="8"/>
  <c r="K17065" i="8"/>
  <c r="K17066" i="8"/>
  <c r="K17067" i="8"/>
  <c r="K17068" i="8"/>
  <c r="K17069" i="8"/>
  <c r="K17070" i="8"/>
  <c r="K17071" i="8"/>
  <c r="K17072" i="8"/>
  <c r="K17073" i="8"/>
  <c r="K17074" i="8"/>
  <c r="K17075" i="8"/>
  <c r="K17076" i="8"/>
  <c r="K17077" i="8"/>
  <c r="K17078" i="8"/>
  <c r="K17079" i="8"/>
  <c r="K17080" i="8"/>
  <c r="K17081" i="8"/>
  <c r="K17082" i="8"/>
  <c r="K17083" i="8"/>
  <c r="K17084" i="8"/>
  <c r="K17085" i="8"/>
  <c r="K17086" i="8"/>
  <c r="K17087" i="8"/>
  <c r="K17088" i="8"/>
  <c r="K17089" i="8"/>
  <c r="K17090" i="8"/>
  <c r="K17091" i="8"/>
  <c r="K17092" i="8"/>
  <c r="K17093" i="8"/>
  <c r="K17094" i="8"/>
  <c r="K17095" i="8"/>
  <c r="K17096" i="8"/>
  <c r="K17097" i="8"/>
  <c r="K17098" i="8"/>
  <c r="K17099" i="8"/>
  <c r="K17100" i="8"/>
  <c r="K17101" i="8"/>
  <c r="K17102" i="8"/>
  <c r="K17103" i="8"/>
  <c r="K17104" i="8"/>
  <c r="K17105" i="8"/>
  <c r="K17106" i="8"/>
  <c r="K17107" i="8"/>
  <c r="K17108" i="8"/>
  <c r="K17109" i="8"/>
  <c r="K17110" i="8"/>
  <c r="K17111" i="8"/>
  <c r="K17112" i="8"/>
  <c r="K17113" i="8"/>
  <c r="K17114" i="8"/>
  <c r="K17115" i="8"/>
  <c r="K17116" i="8"/>
  <c r="K17117" i="8"/>
  <c r="K17118" i="8"/>
  <c r="K17119" i="8"/>
  <c r="K17120" i="8"/>
  <c r="K17121" i="8"/>
  <c r="K17122" i="8"/>
  <c r="K17123" i="8"/>
  <c r="K17124" i="8"/>
  <c r="K17125" i="8"/>
  <c r="K17126" i="8"/>
  <c r="K17127" i="8"/>
  <c r="K17128" i="8"/>
  <c r="K17129" i="8"/>
  <c r="K17130" i="8"/>
  <c r="K17131" i="8"/>
  <c r="K17132" i="8"/>
  <c r="K17133" i="8"/>
  <c r="K17134" i="8"/>
  <c r="K17135" i="8"/>
  <c r="K17136" i="8"/>
  <c r="K17137" i="8"/>
  <c r="K17138" i="8"/>
  <c r="K17139" i="8"/>
  <c r="K17140" i="8"/>
  <c r="K17141" i="8"/>
  <c r="K17142" i="8"/>
  <c r="K17143" i="8"/>
  <c r="K17144" i="8"/>
  <c r="K17145" i="8"/>
  <c r="K17146" i="8"/>
  <c r="K17147" i="8"/>
  <c r="K17148" i="8"/>
  <c r="K17149" i="8"/>
  <c r="K17150" i="8"/>
  <c r="K17151" i="8"/>
  <c r="K17152" i="8"/>
  <c r="K17153" i="8"/>
  <c r="K17154" i="8"/>
  <c r="K17155" i="8"/>
  <c r="K17156" i="8"/>
  <c r="K17157" i="8"/>
  <c r="K17158" i="8"/>
  <c r="K17159" i="8"/>
  <c r="K17160" i="8"/>
  <c r="K17161" i="8"/>
  <c r="K17162" i="8"/>
  <c r="K17163" i="8"/>
  <c r="K17164" i="8"/>
  <c r="K17165" i="8"/>
  <c r="K17166" i="8"/>
  <c r="K17167" i="8"/>
  <c r="K17168" i="8"/>
  <c r="K17169" i="8"/>
  <c r="K17170" i="8"/>
  <c r="K17171" i="8"/>
  <c r="K17172" i="8"/>
  <c r="K17173" i="8"/>
  <c r="K17174" i="8"/>
  <c r="K17175" i="8"/>
  <c r="K17176" i="8"/>
  <c r="K17177" i="8"/>
  <c r="K17178" i="8"/>
  <c r="K17179" i="8"/>
  <c r="K17180" i="8"/>
  <c r="K17181" i="8"/>
  <c r="K17182" i="8"/>
  <c r="K17183" i="8"/>
  <c r="K17184" i="8"/>
  <c r="K17185" i="8"/>
  <c r="K17186" i="8"/>
  <c r="K17187" i="8"/>
  <c r="K17188" i="8"/>
  <c r="K17189" i="8"/>
  <c r="K17190" i="8"/>
  <c r="K17191" i="8"/>
  <c r="K17192" i="8"/>
  <c r="K17193" i="8"/>
  <c r="K17194" i="8"/>
  <c r="K17195" i="8"/>
  <c r="K17196" i="8"/>
  <c r="K17197" i="8"/>
  <c r="K17198" i="8"/>
  <c r="K17199" i="8"/>
  <c r="K17200" i="8"/>
  <c r="K17201" i="8"/>
  <c r="K17202" i="8"/>
  <c r="K17203" i="8"/>
  <c r="K17204" i="8"/>
  <c r="K17205" i="8"/>
  <c r="K17206" i="8"/>
  <c r="K17207" i="8"/>
  <c r="K17208" i="8"/>
  <c r="K17209" i="8"/>
  <c r="K17210" i="8"/>
  <c r="K17211" i="8"/>
  <c r="K17212" i="8"/>
  <c r="K17213" i="8"/>
  <c r="K17214" i="8"/>
  <c r="K17215" i="8"/>
  <c r="K17216" i="8"/>
  <c r="K17217" i="8"/>
  <c r="K17218" i="8"/>
  <c r="K17219" i="8"/>
  <c r="K17220" i="8"/>
  <c r="K17221" i="8"/>
  <c r="K17222" i="8"/>
  <c r="K17223" i="8"/>
  <c r="K17224" i="8"/>
  <c r="K17225" i="8"/>
  <c r="K17226" i="8"/>
  <c r="K17227" i="8"/>
  <c r="K17228" i="8"/>
  <c r="K17229" i="8"/>
  <c r="K17230" i="8"/>
  <c r="K17231" i="8"/>
  <c r="K17232" i="8"/>
  <c r="K17233" i="8"/>
  <c r="K17234" i="8"/>
  <c r="K17235" i="8"/>
  <c r="K17236" i="8"/>
  <c r="K17237" i="8"/>
  <c r="K17238" i="8"/>
  <c r="K17239" i="8"/>
  <c r="K17240" i="8"/>
  <c r="K17241" i="8"/>
  <c r="K17242" i="8"/>
  <c r="K17243" i="8"/>
  <c r="K17244" i="8"/>
  <c r="K17245" i="8"/>
  <c r="K17246" i="8"/>
  <c r="K17247" i="8"/>
  <c r="K17248" i="8"/>
  <c r="K17249" i="8"/>
  <c r="K17250" i="8"/>
  <c r="K17251" i="8"/>
  <c r="K17252" i="8"/>
  <c r="K17253" i="8"/>
  <c r="K17254" i="8"/>
  <c r="K17255" i="8"/>
  <c r="K17256" i="8"/>
  <c r="K17257" i="8"/>
  <c r="K17258" i="8"/>
  <c r="K17259" i="8"/>
  <c r="K17260" i="8"/>
  <c r="K17261" i="8"/>
  <c r="K17262" i="8"/>
  <c r="K17263" i="8"/>
  <c r="K17264" i="8"/>
  <c r="K17265" i="8"/>
  <c r="K17266" i="8"/>
  <c r="K17267" i="8"/>
  <c r="K17268" i="8"/>
  <c r="K17269" i="8"/>
  <c r="K17270" i="8"/>
  <c r="K17271" i="8"/>
  <c r="K17272" i="8"/>
  <c r="K17273" i="8"/>
  <c r="K17274" i="8"/>
  <c r="K17275" i="8"/>
  <c r="K17276" i="8"/>
  <c r="K17277" i="8"/>
  <c r="K17278" i="8"/>
  <c r="K17279" i="8"/>
  <c r="K17280" i="8"/>
  <c r="K17281" i="8"/>
  <c r="K17282" i="8"/>
  <c r="K17283" i="8"/>
  <c r="K17284" i="8"/>
  <c r="K17285" i="8"/>
  <c r="K17286" i="8"/>
  <c r="K17287" i="8"/>
  <c r="K17288" i="8"/>
  <c r="K17289" i="8"/>
  <c r="K17290" i="8"/>
  <c r="K17291" i="8"/>
  <c r="K17292" i="8"/>
  <c r="K17293" i="8"/>
  <c r="K17294" i="8"/>
  <c r="K17295" i="8"/>
  <c r="K17296" i="8"/>
  <c r="K17297" i="8"/>
  <c r="K17298" i="8"/>
  <c r="K17299" i="8"/>
  <c r="K17300" i="8"/>
  <c r="K17301" i="8"/>
  <c r="K17302" i="8"/>
  <c r="K17303" i="8"/>
  <c r="K17304" i="8"/>
  <c r="K17305" i="8"/>
  <c r="K17306" i="8"/>
  <c r="K17307" i="8"/>
  <c r="K17308" i="8"/>
  <c r="K17309" i="8"/>
  <c r="K17310" i="8"/>
  <c r="K17311" i="8"/>
  <c r="K17312" i="8"/>
  <c r="K17313" i="8"/>
  <c r="K17314" i="8"/>
  <c r="K17315" i="8"/>
  <c r="K17316" i="8"/>
  <c r="K17317" i="8"/>
  <c r="K17318" i="8"/>
  <c r="K17319" i="8"/>
  <c r="K17320" i="8"/>
  <c r="K17321" i="8"/>
  <c r="K17322" i="8"/>
  <c r="K17323" i="8"/>
  <c r="K17324" i="8"/>
  <c r="K17325" i="8"/>
  <c r="K17326" i="8"/>
  <c r="K17327" i="8"/>
  <c r="K17328" i="8"/>
  <c r="K17329" i="8"/>
  <c r="K17330" i="8"/>
  <c r="K17331" i="8"/>
  <c r="K17332" i="8"/>
  <c r="K17333" i="8"/>
  <c r="K17334" i="8"/>
  <c r="K17335" i="8"/>
  <c r="K17336" i="8"/>
  <c r="K17337" i="8"/>
  <c r="K17338" i="8"/>
  <c r="K17339" i="8"/>
  <c r="K17340" i="8"/>
  <c r="K17341" i="8"/>
  <c r="K17342" i="8"/>
  <c r="K17343" i="8"/>
  <c r="K17344" i="8"/>
  <c r="K17345" i="8"/>
  <c r="K17346" i="8"/>
  <c r="K17347" i="8"/>
  <c r="K17348" i="8"/>
  <c r="K17349" i="8"/>
  <c r="K17350" i="8"/>
  <c r="K17351" i="8"/>
  <c r="K17352" i="8"/>
  <c r="K17353" i="8"/>
  <c r="K17354" i="8"/>
  <c r="K17355" i="8"/>
  <c r="K17356" i="8"/>
  <c r="K17357" i="8"/>
  <c r="K17358" i="8"/>
  <c r="K17359" i="8"/>
  <c r="K17360" i="8"/>
  <c r="K17361" i="8"/>
  <c r="K17362" i="8"/>
  <c r="K17363" i="8"/>
  <c r="K17364" i="8"/>
  <c r="K17365" i="8"/>
  <c r="K17366" i="8"/>
  <c r="K17367" i="8"/>
  <c r="K17368" i="8"/>
  <c r="K17369" i="8"/>
  <c r="K17370" i="8"/>
  <c r="K17371" i="8"/>
  <c r="K17372" i="8"/>
  <c r="K17373" i="8"/>
  <c r="K17374" i="8"/>
  <c r="K17375" i="8"/>
  <c r="K17376" i="8"/>
  <c r="K17377" i="8"/>
  <c r="K17378" i="8"/>
  <c r="K17379" i="8"/>
  <c r="K17380" i="8"/>
  <c r="K17381" i="8"/>
  <c r="K17382" i="8"/>
  <c r="K17383" i="8"/>
  <c r="K17384" i="8"/>
  <c r="K17385" i="8"/>
  <c r="K17386" i="8"/>
  <c r="K17387" i="8"/>
  <c r="K17388" i="8"/>
  <c r="K17389" i="8"/>
  <c r="K17390" i="8"/>
  <c r="K17391" i="8"/>
  <c r="K17392" i="8"/>
  <c r="K17393" i="8"/>
  <c r="K17394" i="8"/>
  <c r="K17395" i="8"/>
  <c r="K17396" i="8"/>
  <c r="K17397" i="8"/>
  <c r="K17398" i="8"/>
  <c r="K17399" i="8"/>
  <c r="K17400" i="8"/>
  <c r="K17401" i="8"/>
  <c r="K17402" i="8"/>
  <c r="K17403" i="8"/>
  <c r="K17404" i="8"/>
  <c r="K17405" i="8"/>
  <c r="K17406" i="8"/>
  <c r="K17407" i="8"/>
  <c r="K17408" i="8"/>
  <c r="K17409" i="8"/>
  <c r="K17410" i="8"/>
  <c r="K17411" i="8"/>
  <c r="K17412" i="8"/>
  <c r="K17413" i="8"/>
  <c r="K17414" i="8"/>
  <c r="K17415" i="8"/>
  <c r="K17416" i="8"/>
  <c r="K17417" i="8"/>
  <c r="K17418" i="8"/>
  <c r="K17419" i="8"/>
  <c r="K17420" i="8"/>
  <c r="K17421" i="8"/>
  <c r="K17422" i="8"/>
  <c r="K17423" i="8"/>
  <c r="K17424" i="8"/>
  <c r="K17425" i="8"/>
  <c r="K17426" i="8"/>
  <c r="K17427" i="8"/>
  <c r="K17428" i="8"/>
  <c r="K17429" i="8"/>
  <c r="K17430" i="8"/>
  <c r="K17431" i="8"/>
  <c r="K17432" i="8"/>
  <c r="K17433" i="8"/>
  <c r="K17434" i="8"/>
  <c r="K17435" i="8"/>
  <c r="K17436" i="8"/>
  <c r="K17437" i="8"/>
  <c r="K17438" i="8"/>
  <c r="K17439" i="8"/>
  <c r="K17440" i="8"/>
  <c r="K17441" i="8"/>
  <c r="K17442" i="8"/>
  <c r="K17443" i="8"/>
  <c r="K17444" i="8"/>
  <c r="K17445" i="8"/>
  <c r="K17446" i="8"/>
  <c r="K17447" i="8"/>
  <c r="K17448" i="8"/>
  <c r="K17449" i="8"/>
  <c r="K17450" i="8"/>
  <c r="K17451" i="8"/>
  <c r="K17452" i="8"/>
  <c r="K17453" i="8"/>
  <c r="K17454" i="8"/>
  <c r="K17455" i="8"/>
  <c r="K17456" i="8"/>
  <c r="K17457" i="8"/>
  <c r="K17458" i="8"/>
  <c r="K17459" i="8"/>
  <c r="K17460" i="8"/>
  <c r="K17461" i="8"/>
  <c r="K17462" i="8"/>
  <c r="K17463" i="8"/>
  <c r="K17464" i="8"/>
  <c r="K17465" i="8"/>
  <c r="K17466" i="8"/>
  <c r="K17467" i="8"/>
  <c r="K17468" i="8"/>
  <c r="K17469" i="8"/>
  <c r="K17470" i="8"/>
  <c r="K17471" i="8"/>
  <c r="K17472" i="8"/>
  <c r="K17473" i="8"/>
  <c r="K17474" i="8"/>
  <c r="K17475" i="8"/>
  <c r="K17476" i="8"/>
  <c r="K17477" i="8"/>
  <c r="K17478" i="8"/>
  <c r="K17479" i="8"/>
  <c r="K17480" i="8"/>
  <c r="K17481" i="8"/>
  <c r="K17482" i="8"/>
  <c r="K17483" i="8"/>
  <c r="K17484" i="8"/>
  <c r="K17485" i="8"/>
  <c r="K17486" i="8"/>
  <c r="K17487" i="8"/>
  <c r="K17488" i="8"/>
  <c r="K17489" i="8"/>
  <c r="K17490" i="8"/>
  <c r="K17491" i="8"/>
  <c r="K17492" i="8"/>
  <c r="K17493" i="8"/>
  <c r="K17494" i="8"/>
  <c r="K17495" i="8"/>
  <c r="K17496" i="8"/>
  <c r="K17497" i="8"/>
  <c r="K17498" i="8"/>
  <c r="K17499" i="8"/>
  <c r="K17500" i="8"/>
  <c r="K17501" i="8"/>
  <c r="K17502" i="8"/>
  <c r="K17503" i="8"/>
  <c r="K17504" i="8"/>
  <c r="K17505" i="8"/>
  <c r="K17506" i="8"/>
  <c r="K17507" i="8"/>
  <c r="K17508" i="8"/>
  <c r="K17509" i="8"/>
  <c r="K17510" i="8"/>
  <c r="K17511" i="8"/>
  <c r="K17512" i="8"/>
  <c r="K17513" i="8"/>
  <c r="K17514" i="8"/>
  <c r="K17515" i="8"/>
  <c r="K17516" i="8"/>
  <c r="K17517" i="8"/>
  <c r="K17518" i="8"/>
  <c r="K17519" i="8"/>
  <c r="K17520" i="8"/>
  <c r="K17521" i="8"/>
  <c r="K17522" i="8"/>
  <c r="K17523" i="8"/>
  <c r="K17524" i="8"/>
  <c r="K17525" i="8"/>
  <c r="K17526" i="8"/>
  <c r="K17527" i="8"/>
  <c r="K17528" i="8"/>
  <c r="K17529" i="8"/>
  <c r="K17530" i="8"/>
  <c r="K17531" i="8"/>
  <c r="K17532" i="8"/>
  <c r="K17533" i="8"/>
  <c r="K17534" i="8"/>
  <c r="K17535" i="8"/>
  <c r="K17536" i="8"/>
  <c r="K17537" i="8"/>
  <c r="K17538" i="8"/>
  <c r="K17539" i="8"/>
  <c r="K17540" i="8"/>
  <c r="K17541" i="8"/>
  <c r="K17542" i="8"/>
  <c r="K17543" i="8"/>
  <c r="K17544" i="8"/>
  <c r="K17545" i="8"/>
  <c r="K17546" i="8"/>
  <c r="K17547" i="8"/>
  <c r="K17548" i="8"/>
  <c r="K17549" i="8"/>
  <c r="K17550" i="8"/>
  <c r="K17551" i="8"/>
  <c r="K17552" i="8"/>
  <c r="K17553" i="8"/>
  <c r="K17554" i="8"/>
  <c r="K17555" i="8"/>
  <c r="K17556" i="8"/>
  <c r="K17557" i="8"/>
  <c r="K17558" i="8"/>
  <c r="K17559" i="8"/>
  <c r="K17560" i="8"/>
  <c r="K17561" i="8"/>
  <c r="K17562" i="8"/>
  <c r="K17563" i="8"/>
  <c r="K17564" i="8"/>
  <c r="K17565" i="8"/>
  <c r="K17566" i="8"/>
  <c r="K17567" i="8"/>
  <c r="K17568" i="8"/>
  <c r="K17569" i="8"/>
  <c r="K17570" i="8"/>
  <c r="K17571" i="8"/>
  <c r="K17572" i="8"/>
  <c r="K17573" i="8"/>
  <c r="K17574" i="8"/>
  <c r="K17575" i="8"/>
  <c r="K17576" i="8"/>
  <c r="K17577" i="8"/>
  <c r="K17578" i="8"/>
  <c r="K17579" i="8"/>
  <c r="K17580" i="8"/>
  <c r="K17581" i="8"/>
  <c r="K17582" i="8"/>
  <c r="K17583" i="8"/>
  <c r="K17584" i="8"/>
  <c r="K17585" i="8"/>
  <c r="K17586" i="8"/>
  <c r="K17587" i="8"/>
  <c r="K17588" i="8"/>
  <c r="K17589" i="8"/>
  <c r="K17590" i="8"/>
  <c r="K17591" i="8"/>
  <c r="K17592" i="8"/>
  <c r="K17593" i="8"/>
  <c r="K17594" i="8"/>
  <c r="K17595" i="8"/>
  <c r="K17596" i="8"/>
  <c r="K17597" i="8"/>
  <c r="K17598" i="8"/>
  <c r="K17599" i="8"/>
  <c r="K17600" i="8"/>
  <c r="K17601" i="8"/>
  <c r="K17602" i="8"/>
  <c r="K17603" i="8"/>
  <c r="K17604" i="8"/>
  <c r="K17605" i="8"/>
  <c r="K17606" i="8"/>
  <c r="K17607" i="8"/>
  <c r="K17608" i="8"/>
  <c r="K17609" i="8"/>
  <c r="K17610" i="8"/>
  <c r="K17611" i="8"/>
  <c r="K17612" i="8"/>
  <c r="K17613" i="8"/>
  <c r="K17614" i="8"/>
  <c r="K17615" i="8"/>
  <c r="K17616" i="8"/>
  <c r="K17617" i="8"/>
  <c r="K17618" i="8"/>
  <c r="K17619" i="8"/>
  <c r="K17620" i="8"/>
  <c r="K17621" i="8"/>
  <c r="K17622" i="8"/>
  <c r="K17623" i="8"/>
  <c r="K17624" i="8"/>
  <c r="K17625" i="8"/>
  <c r="K17626" i="8"/>
  <c r="K17627" i="8"/>
  <c r="K17628" i="8"/>
  <c r="K17629" i="8"/>
  <c r="K17630" i="8"/>
  <c r="K17631" i="8"/>
  <c r="K17632" i="8"/>
  <c r="K17633" i="8"/>
  <c r="K17634" i="8"/>
  <c r="K17635" i="8"/>
  <c r="K17636" i="8"/>
  <c r="K17637" i="8"/>
  <c r="K17638" i="8"/>
  <c r="K17639" i="8"/>
  <c r="K17640" i="8"/>
  <c r="K17641" i="8"/>
  <c r="K17642" i="8"/>
  <c r="K17643" i="8"/>
  <c r="K17644" i="8"/>
  <c r="K17645" i="8"/>
  <c r="K17646" i="8"/>
  <c r="K17647" i="8"/>
  <c r="K17648" i="8"/>
  <c r="K17649" i="8"/>
  <c r="K17650" i="8"/>
  <c r="K17651" i="8"/>
  <c r="K17652" i="8"/>
  <c r="K17653" i="8"/>
  <c r="K17654" i="8"/>
  <c r="K17655" i="8"/>
  <c r="K17656" i="8"/>
  <c r="K17657" i="8"/>
  <c r="K17658" i="8"/>
  <c r="K17659" i="8"/>
  <c r="K17660" i="8"/>
  <c r="K17661" i="8"/>
  <c r="K17662" i="8"/>
  <c r="K17663" i="8"/>
  <c r="K17664" i="8"/>
  <c r="K17665" i="8"/>
  <c r="K17666" i="8"/>
  <c r="K17667" i="8"/>
  <c r="K17668" i="8"/>
  <c r="K17669" i="8"/>
  <c r="K17670" i="8"/>
  <c r="K17671" i="8"/>
  <c r="K17672" i="8"/>
  <c r="K17673" i="8"/>
  <c r="K17674" i="8"/>
  <c r="K17675" i="8"/>
  <c r="K17676" i="8"/>
  <c r="K17677" i="8"/>
  <c r="K17678" i="8"/>
  <c r="K17679" i="8"/>
  <c r="K17680" i="8"/>
  <c r="K17681" i="8"/>
  <c r="K17682" i="8"/>
  <c r="K17683" i="8"/>
  <c r="K17684" i="8"/>
  <c r="K17685" i="8"/>
  <c r="K17686" i="8"/>
  <c r="K17687" i="8"/>
  <c r="K17688" i="8"/>
  <c r="K17689" i="8"/>
  <c r="K17690" i="8"/>
  <c r="K17691" i="8"/>
  <c r="K17692" i="8"/>
  <c r="K17693" i="8"/>
  <c r="K17694" i="8"/>
  <c r="K17695" i="8"/>
  <c r="K17696" i="8"/>
  <c r="K17697" i="8"/>
  <c r="K17698" i="8"/>
  <c r="K17699" i="8"/>
  <c r="K17700" i="8"/>
  <c r="K17701" i="8"/>
  <c r="K17702" i="8"/>
  <c r="K17703" i="8"/>
  <c r="K17704" i="8"/>
  <c r="K17705" i="8"/>
  <c r="K17706" i="8"/>
  <c r="K17707" i="8"/>
  <c r="K17708" i="8"/>
  <c r="K17709" i="8"/>
  <c r="K17710" i="8"/>
  <c r="K17711" i="8"/>
  <c r="K17712" i="8"/>
  <c r="K17713" i="8"/>
  <c r="K17714" i="8"/>
  <c r="K17715" i="8"/>
  <c r="K17716" i="8"/>
  <c r="K17717" i="8"/>
  <c r="K17718" i="8"/>
  <c r="K17719" i="8"/>
  <c r="K17720" i="8"/>
  <c r="K17721" i="8"/>
  <c r="K17722" i="8"/>
  <c r="K17723" i="8"/>
  <c r="K17724" i="8"/>
  <c r="K17725" i="8"/>
  <c r="K17726" i="8"/>
  <c r="K17727" i="8"/>
  <c r="K17728" i="8"/>
  <c r="K17729" i="8"/>
  <c r="K17730" i="8"/>
  <c r="K17731" i="8"/>
  <c r="K17732" i="8"/>
  <c r="K17733" i="8"/>
  <c r="K17734" i="8"/>
  <c r="K17735" i="8"/>
  <c r="K17736" i="8"/>
  <c r="K17737" i="8"/>
  <c r="K17738" i="8"/>
  <c r="K17739" i="8"/>
  <c r="K17740" i="8"/>
  <c r="K17741" i="8"/>
  <c r="K17742" i="8"/>
  <c r="K17743" i="8"/>
  <c r="K17744" i="8"/>
  <c r="K17745" i="8"/>
  <c r="K17746" i="8"/>
  <c r="K17747" i="8"/>
  <c r="K17748" i="8"/>
  <c r="K17749" i="8"/>
  <c r="K17750" i="8"/>
  <c r="K17751" i="8"/>
  <c r="K17752" i="8"/>
  <c r="K17753" i="8"/>
  <c r="K17754" i="8"/>
  <c r="K17755" i="8"/>
  <c r="K17756" i="8"/>
  <c r="K17757" i="8"/>
  <c r="K17758" i="8"/>
  <c r="K17759" i="8"/>
  <c r="K17760" i="8"/>
  <c r="K17761" i="8"/>
  <c r="K17762" i="8"/>
  <c r="K17763" i="8"/>
  <c r="K17764" i="8"/>
  <c r="K17765" i="8"/>
  <c r="K17766" i="8"/>
  <c r="K17767" i="8"/>
  <c r="K17768" i="8"/>
  <c r="K17769" i="8"/>
  <c r="K17770" i="8"/>
  <c r="K17771" i="8"/>
  <c r="K17772" i="8"/>
  <c r="K17773" i="8"/>
  <c r="K17774" i="8"/>
  <c r="K17775" i="8"/>
  <c r="K17776" i="8"/>
  <c r="K17777" i="8"/>
  <c r="K17778" i="8"/>
  <c r="K17779" i="8"/>
  <c r="K17780" i="8"/>
  <c r="K17781" i="8"/>
  <c r="K17782" i="8"/>
  <c r="K17783" i="8"/>
  <c r="K17784" i="8"/>
  <c r="K17785" i="8"/>
  <c r="K17786" i="8"/>
  <c r="K17787" i="8"/>
  <c r="K17788" i="8"/>
  <c r="K17789" i="8"/>
  <c r="K17790" i="8"/>
  <c r="K17791" i="8"/>
  <c r="K17792" i="8"/>
  <c r="K17793" i="8"/>
  <c r="K17794" i="8"/>
  <c r="K17795" i="8"/>
  <c r="K17796" i="8"/>
  <c r="K17797" i="8"/>
  <c r="K17798" i="8"/>
  <c r="K17799" i="8"/>
  <c r="K17800" i="8"/>
  <c r="K17801" i="8"/>
  <c r="K17802" i="8"/>
  <c r="K17803" i="8"/>
  <c r="K17804" i="8"/>
  <c r="K17805" i="8"/>
  <c r="K17806" i="8"/>
  <c r="K17807" i="8"/>
  <c r="K17808" i="8"/>
  <c r="K17809" i="8"/>
  <c r="K17810" i="8"/>
  <c r="K17811" i="8"/>
  <c r="K17812" i="8"/>
  <c r="K17813" i="8"/>
  <c r="K17814" i="8"/>
  <c r="K17815" i="8"/>
  <c r="K17816" i="8"/>
  <c r="K17817" i="8"/>
  <c r="K17818" i="8"/>
  <c r="K17819" i="8"/>
  <c r="K17820" i="8"/>
  <c r="K17821" i="8"/>
  <c r="K17822" i="8"/>
  <c r="K17823" i="8"/>
  <c r="K17824" i="8"/>
  <c r="K17825" i="8"/>
  <c r="K17826" i="8"/>
  <c r="K17827" i="8"/>
  <c r="K17828" i="8"/>
  <c r="K17829" i="8"/>
  <c r="K17830" i="8"/>
  <c r="K17831" i="8"/>
  <c r="K17832" i="8"/>
  <c r="K17833" i="8"/>
  <c r="K17834" i="8"/>
  <c r="K17835" i="8"/>
  <c r="K17836" i="8"/>
  <c r="K17837" i="8"/>
  <c r="K17838" i="8"/>
  <c r="K17839" i="8"/>
  <c r="K17840" i="8"/>
  <c r="K17841" i="8"/>
  <c r="K17842" i="8"/>
  <c r="K17843" i="8"/>
  <c r="K17844" i="8"/>
  <c r="K17845" i="8"/>
  <c r="K17846" i="8"/>
  <c r="K17847" i="8"/>
  <c r="K17848" i="8"/>
  <c r="K17849" i="8"/>
  <c r="K17850" i="8"/>
  <c r="K17851" i="8"/>
  <c r="K17852" i="8"/>
  <c r="K17853" i="8"/>
  <c r="K17854" i="8"/>
  <c r="K17855" i="8"/>
  <c r="K17856" i="8"/>
  <c r="K17857" i="8"/>
  <c r="K17858" i="8"/>
  <c r="K17859" i="8"/>
  <c r="K17860" i="8"/>
  <c r="K17861" i="8"/>
  <c r="K17862" i="8"/>
  <c r="K17863" i="8"/>
  <c r="K17864" i="8"/>
  <c r="K17865" i="8"/>
  <c r="K17866" i="8"/>
  <c r="K17867" i="8"/>
  <c r="K17868" i="8"/>
  <c r="K17869" i="8"/>
  <c r="K17870" i="8"/>
  <c r="K17871" i="8"/>
  <c r="K17872" i="8"/>
  <c r="K17873" i="8"/>
  <c r="K17874" i="8"/>
  <c r="K17875" i="8"/>
  <c r="K17876" i="8"/>
  <c r="K17877" i="8"/>
  <c r="K17878" i="8"/>
  <c r="K17879" i="8"/>
  <c r="K17880" i="8"/>
  <c r="K17881" i="8"/>
  <c r="K17882" i="8"/>
  <c r="K17883" i="8"/>
  <c r="K17884" i="8"/>
  <c r="K17885" i="8"/>
  <c r="K17886" i="8"/>
  <c r="K17887" i="8"/>
  <c r="K17888" i="8"/>
  <c r="K17889" i="8"/>
  <c r="K17890" i="8"/>
  <c r="K17891" i="8"/>
  <c r="K17892" i="8"/>
  <c r="K17893" i="8"/>
  <c r="K17894" i="8"/>
  <c r="K17895" i="8"/>
  <c r="K17896" i="8"/>
  <c r="K17897" i="8"/>
  <c r="K17898" i="8"/>
  <c r="K17899" i="8"/>
  <c r="K17900" i="8"/>
  <c r="K17901" i="8"/>
  <c r="K17902" i="8"/>
  <c r="K17903" i="8"/>
  <c r="K17904" i="8"/>
  <c r="K17905" i="8"/>
  <c r="K17906" i="8"/>
  <c r="K17907" i="8"/>
  <c r="K17908" i="8"/>
  <c r="K17909" i="8"/>
  <c r="K17910" i="8"/>
  <c r="K17911" i="8"/>
  <c r="K17912" i="8"/>
  <c r="K17913" i="8"/>
  <c r="K17914" i="8"/>
  <c r="K17915" i="8"/>
  <c r="K17916" i="8"/>
  <c r="K17917" i="8"/>
  <c r="K17918" i="8"/>
  <c r="K17919" i="8"/>
  <c r="K17920" i="8"/>
  <c r="K17921" i="8"/>
  <c r="K17922" i="8"/>
  <c r="K17923" i="8"/>
  <c r="K17924" i="8"/>
  <c r="K17925" i="8"/>
  <c r="K17926" i="8"/>
  <c r="K17927" i="8"/>
  <c r="K17928" i="8"/>
  <c r="K17929" i="8"/>
  <c r="K17930" i="8"/>
  <c r="K17931" i="8"/>
  <c r="K17932" i="8"/>
  <c r="K17933" i="8"/>
  <c r="K17934" i="8"/>
  <c r="K17935" i="8"/>
  <c r="K17936" i="8"/>
  <c r="K17937" i="8"/>
  <c r="K17938" i="8"/>
  <c r="K17939" i="8"/>
  <c r="K17940" i="8"/>
  <c r="K17941" i="8"/>
  <c r="K17942" i="8"/>
  <c r="K17943" i="8"/>
  <c r="K17944" i="8"/>
  <c r="K17945" i="8"/>
  <c r="K17946" i="8"/>
  <c r="K17947" i="8"/>
  <c r="K17948" i="8"/>
  <c r="K17949" i="8"/>
  <c r="K17950" i="8"/>
  <c r="K17951" i="8"/>
  <c r="K17952" i="8"/>
  <c r="K17953" i="8"/>
  <c r="K17954" i="8"/>
  <c r="K17955" i="8"/>
  <c r="K17956" i="8"/>
  <c r="K17957" i="8"/>
  <c r="K17958" i="8"/>
  <c r="K17959" i="8"/>
  <c r="K17960" i="8"/>
  <c r="K17961" i="8"/>
  <c r="K17962" i="8"/>
  <c r="K17963" i="8"/>
  <c r="K17964" i="8"/>
  <c r="K17965" i="8"/>
  <c r="K17966" i="8"/>
  <c r="K17967" i="8"/>
  <c r="K17968" i="8"/>
  <c r="K17969" i="8"/>
  <c r="K17970" i="8"/>
  <c r="K17971" i="8"/>
  <c r="K17972" i="8"/>
  <c r="K17973" i="8"/>
  <c r="K17974" i="8"/>
  <c r="K17975" i="8"/>
  <c r="K17976" i="8"/>
  <c r="K17977" i="8"/>
  <c r="K17978" i="8"/>
  <c r="K17979" i="8"/>
  <c r="K17980" i="8"/>
  <c r="K17981" i="8"/>
  <c r="K17982" i="8"/>
  <c r="K17983" i="8"/>
  <c r="K17984" i="8"/>
  <c r="K17985" i="8"/>
  <c r="K17986" i="8"/>
  <c r="K17987" i="8"/>
  <c r="K17988" i="8"/>
  <c r="K17989" i="8"/>
  <c r="K17990" i="8"/>
  <c r="K17991" i="8"/>
  <c r="K17992" i="8"/>
  <c r="K17993" i="8"/>
  <c r="K17994" i="8"/>
  <c r="K17995" i="8"/>
  <c r="K17996" i="8"/>
  <c r="K17997" i="8"/>
  <c r="K17998" i="8"/>
  <c r="K17999" i="8"/>
  <c r="K18000" i="8"/>
  <c r="K18001" i="8"/>
  <c r="K18002" i="8"/>
  <c r="K18003" i="8"/>
  <c r="K18004" i="8"/>
  <c r="K18005" i="8"/>
  <c r="K18006" i="8"/>
  <c r="K18007" i="8"/>
  <c r="K18008" i="8"/>
  <c r="K18009" i="8"/>
  <c r="K18010" i="8"/>
  <c r="K18011" i="8"/>
  <c r="K18012" i="8"/>
  <c r="K18013" i="8"/>
  <c r="K18014" i="8"/>
  <c r="K18015" i="8"/>
  <c r="K18016" i="8"/>
  <c r="K18017" i="8"/>
  <c r="K18018" i="8"/>
  <c r="K18019" i="8"/>
  <c r="K18020" i="8"/>
  <c r="K18021" i="8"/>
  <c r="K18022" i="8"/>
  <c r="K18023" i="8"/>
  <c r="K18024" i="8"/>
  <c r="K18025" i="8"/>
  <c r="K18026" i="8"/>
  <c r="K18027" i="8"/>
  <c r="K18028" i="8"/>
  <c r="K18029" i="8"/>
  <c r="K18030" i="8"/>
  <c r="K18031" i="8"/>
  <c r="K18032" i="8"/>
  <c r="K18033" i="8"/>
  <c r="K18034" i="8"/>
  <c r="K18035" i="8"/>
  <c r="K18036" i="8"/>
  <c r="K18037" i="8"/>
  <c r="K18038" i="8"/>
  <c r="K18039" i="8"/>
  <c r="K18040" i="8"/>
  <c r="K18041" i="8"/>
  <c r="K18042" i="8"/>
  <c r="K18043" i="8"/>
  <c r="K18044" i="8"/>
  <c r="K18045" i="8"/>
  <c r="K18046" i="8"/>
  <c r="K18047" i="8"/>
  <c r="K18048" i="8"/>
  <c r="K18049" i="8"/>
  <c r="K18050" i="8"/>
  <c r="K18051" i="8"/>
  <c r="K18052" i="8"/>
  <c r="K18053" i="8"/>
  <c r="K18054" i="8"/>
  <c r="K18055" i="8"/>
  <c r="K18056" i="8"/>
  <c r="K18057" i="8"/>
  <c r="K18058" i="8"/>
  <c r="K18059" i="8"/>
  <c r="K18060" i="8"/>
  <c r="K18061" i="8"/>
  <c r="K18062" i="8"/>
  <c r="K18063" i="8"/>
  <c r="K18064" i="8"/>
  <c r="K18065" i="8"/>
  <c r="K18066" i="8"/>
  <c r="K18067" i="8"/>
  <c r="K18068" i="8"/>
  <c r="K18069" i="8"/>
  <c r="K18070" i="8"/>
  <c r="K18071" i="8"/>
  <c r="K18072" i="8"/>
  <c r="K18073" i="8"/>
  <c r="K18074" i="8"/>
  <c r="K18075" i="8"/>
  <c r="K18076" i="8"/>
  <c r="K18077" i="8"/>
  <c r="K18078" i="8"/>
  <c r="K18079" i="8"/>
  <c r="K18080" i="8"/>
  <c r="K18081" i="8"/>
  <c r="K18082" i="8"/>
  <c r="K18083" i="8"/>
  <c r="K18084" i="8"/>
  <c r="K18085" i="8"/>
  <c r="K18086" i="8"/>
  <c r="K18087" i="8"/>
  <c r="K18088" i="8"/>
  <c r="K18089" i="8"/>
  <c r="K18090" i="8"/>
  <c r="K18091" i="8"/>
  <c r="K18092" i="8"/>
  <c r="K18093" i="8"/>
  <c r="K18094" i="8"/>
  <c r="K18095" i="8"/>
  <c r="K18096" i="8"/>
  <c r="K18097" i="8"/>
  <c r="K18098" i="8"/>
  <c r="K18099" i="8"/>
  <c r="K18100" i="8"/>
  <c r="K18101" i="8"/>
  <c r="K18102" i="8"/>
  <c r="K18103" i="8"/>
  <c r="K18104" i="8"/>
  <c r="K18105" i="8"/>
  <c r="K18106" i="8"/>
  <c r="K18107" i="8"/>
  <c r="K18108" i="8"/>
  <c r="K18109" i="8"/>
  <c r="K18110" i="8"/>
  <c r="K18111" i="8"/>
  <c r="K18112" i="8"/>
  <c r="K18113" i="8"/>
  <c r="K18114" i="8"/>
  <c r="K18115" i="8"/>
  <c r="K18116" i="8"/>
  <c r="K18117" i="8"/>
  <c r="K18118" i="8"/>
  <c r="K18119" i="8"/>
  <c r="K18120" i="8"/>
  <c r="K18121" i="8"/>
  <c r="K18122" i="8"/>
  <c r="K18123" i="8"/>
  <c r="K18124" i="8"/>
  <c r="K18125" i="8"/>
  <c r="K18126" i="8"/>
  <c r="K18127" i="8"/>
  <c r="K18128" i="8"/>
  <c r="K18129" i="8"/>
  <c r="K18130" i="8"/>
  <c r="K18131" i="8"/>
  <c r="K18132" i="8"/>
  <c r="K18133" i="8"/>
  <c r="K18134" i="8"/>
  <c r="K18135" i="8"/>
  <c r="K18136" i="8"/>
  <c r="K18137" i="8"/>
  <c r="K18138" i="8"/>
  <c r="K18139" i="8"/>
  <c r="K18140" i="8"/>
  <c r="K18141" i="8"/>
  <c r="K18142" i="8"/>
  <c r="K18143" i="8"/>
  <c r="K18144" i="8"/>
  <c r="K18145" i="8"/>
  <c r="K18146" i="8"/>
  <c r="K18147" i="8"/>
  <c r="K18148" i="8"/>
  <c r="K18149" i="8"/>
  <c r="K18150" i="8"/>
  <c r="K18151" i="8"/>
  <c r="K18152" i="8"/>
  <c r="K18153" i="8"/>
  <c r="K18154" i="8"/>
  <c r="K18155" i="8"/>
  <c r="K18156" i="8"/>
  <c r="K18157" i="8"/>
  <c r="K18158" i="8"/>
  <c r="K18159" i="8"/>
  <c r="K18160" i="8"/>
  <c r="K18161" i="8"/>
  <c r="K18162" i="8"/>
  <c r="K18163" i="8"/>
  <c r="K18164" i="8"/>
  <c r="K18165" i="8"/>
  <c r="K18166" i="8"/>
  <c r="K18167" i="8"/>
  <c r="K18168" i="8"/>
  <c r="K18169" i="8"/>
  <c r="K18170" i="8"/>
  <c r="K18171" i="8"/>
  <c r="K18172" i="8"/>
  <c r="K18173" i="8"/>
  <c r="K18174" i="8"/>
  <c r="K18175" i="8"/>
  <c r="K18176" i="8"/>
  <c r="K18177" i="8"/>
  <c r="K18178" i="8"/>
  <c r="K18179" i="8"/>
  <c r="K18180" i="8"/>
  <c r="K18181" i="8"/>
  <c r="K18182" i="8"/>
  <c r="K18183" i="8"/>
  <c r="K18184" i="8"/>
  <c r="K18185" i="8"/>
  <c r="K18186" i="8"/>
  <c r="K18187" i="8"/>
  <c r="K18188" i="8"/>
  <c r="K18189" i="8"/>
  <c r="K18190" i="8"/>
  <c r="K18191" i="8"/>
  <c r="K18192" i="8"/>
  <c r="K18193" i="8"/>
  <c r="K18194" i="8"/>
  <c r="K18195" i="8"/>
  <c r="K18196" i="8"/>
  <c r="K18197" i="8"/>
  <c r="K18198" i="8"/>
  <c r="K18199" i="8"/>
  <c r="K18200" i="8"/>
  <c r="K18201" i="8"/>
  <c r="K18202" i="8"/>
  <c r="K18203" i="8"/>
  <c r="K18204" i="8"/>
  <c r="K18205" i="8"/>
  <c r="K18206" i="8"/>
  <c r="K18207" i="8"/>
  <c r="K18208" i="8"/>
  <c r="K18209" i="8"/>
  <c r="K18210" i="8"/>
  <c r="K18211" i="8"/>
  <c r="K18212" i="8"/>
  <c r="K18213" i="8"/>
  <c r="K18214" i="8"/>
  <c r="K18215" i="8"/>
  <c r="K18216" i="8"/>
  <c r="K18217" i="8"/>
  <c r="K18218" i="8"/>
  <c r="K18219" i="8"/>
  <c r="K18220" i="8"/>
  <c r="K18221" i="8"/>
  <c r="K18222" i="8"/>
  <c r="K18223" i="8"/>
  <c r="K18224" i="8"/>
  <c r="K18225" i="8"/>
  <c r="K18226" i="8"/>
  <c r="K18227" i="8"/>
  <c r="K18228" i="8"/>
  <c r="K18229" i="8"/>
  <c r="K18230" i="8"/>
  <c r="K18231" i="8"/>
  <c r="K18232" i="8"/>
  <c r="K18233" i="8"/>
  <c r="K18234" i="8"/>
  <c r="K18235" i="8"/>
  <c r="K18236" i="8"/>
  <c r="K18237" i="8"/>
  <c r="K18238" i="8"/>
  <c r="K18239" i="8"/>
  <c r="K18240" i="8"/>
  <c r="K18241" i="8"/>
  <c r="K18242" i="8"/>
  <c r="K18243" i="8"/>
  <c r="K18244" i="8"/>
  <c r="K18245" i="8"/>
  <c r="K18246" i="8"/>
  <c r="K18247" i="8"/>
  <c r="K18248" i="8"/>
  <c r="K18249" i="8"/>
  <c r="K18250" i="8"/>
  <c r="K18251" i="8"/>
  <c r="J2" i="8"/>
  <c r="J3" i="8"/>
  <c r="J4" i="8"/>
  <c r="J5" i="8"/>
  <c r="J6" i="8"/>
  <c r="J7" i="8"/>
  <c r="J8" i="8"/>
  <c r="J9" i="8"/>
  <c r="J10" i="8"/>
  <c r="J11" i="8"/>
  <c r="J12" i="8"/>
  <c r="J13" i="8"/>
  <c r="J14" i="8"/>
  <c r="J15" i="8"/>
  <c r="J16" i="8"/>
  <c r="J17" i="8"/>
  <c r="J18" i="8"/>
  <c r="J19"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50" i="8"/>
  <c r="J51" i="8"/>
  <c r="J52" i="8"/>
  <c r="J53" i="8"/>
  <c r="J54" i="8"/>
  <c r="J55" i="8"/>
  <c r="J56" i="8"/>
  <c r="J57" i="8"/>
  <c r="J58" i="8"/>
  <c r="J59" i="8"/>
  <c r="J60" i="8"/>
  <c r="J61" i="8"/>
  <c r="J62" i="8"/>
  <c r="J63" i="8"/>
  <c r="J64" i="8"/>
  <c r="J65" i="8"/>
  <c r="J66" i="8"/>
  <c r="J67" i="8"/>
  <c r="J68" i="8"/>
  <c r="J69" i="8"/>
  <c r="J70" i="8"/>
  <c r="J71" i="8"/>
  <c r="J72" i="8"/>
  <c r="J73" i="8"/>
  <c r="J74" i="8"/>
  <c r="J75" i="8"/>
  <c r="J76" i="8"/>
  <c r="J77" i="8"/>
  <c r="J78" i="8"/>
  <c r="J79" i="8"/>
  <c r="J80" i="8"/>
  <c r="J81" i="8"/>
  <c r="J82" i="8"/>
  <c r="J83" i="8"/>
  <c r="J84" i="8"/>
  <c r="J85" i="8"/>
  <c r="J86" i="8"/>
  <c r="J87" i="8"/>
  <c r="J88" i="8"/>
  <c r="J89" i="8"/>
  <c r="J90" i="8"/>
  <c r="J91" i="8"/>
  <c r="J92" i="8"/>
  <c r="J93" i="8"/>
  <c r="J94" i="8"/>
  <c r="J95" i="8"/>
  <c r="J96" i="8"/>
  <c r="J97" i="8"/>
  <c r="J98" i="8"/>
  <c r="J99" i="8"/>
  <c r="J100" i="8"/>
  <c r="J101" i="8"/>
  <c r="J102" i="8"/>
  <c r="J103" i="8"/>
  <c r="J104" i="8"/>
  <c r="J105" i="8"/>
  <c r="J106" i="8"/>
  <c r="J107" i="8"/>
  <c r="J108" i="8"/>
  <c r="J109" i="8"/>
  <c r="J110" i="8"/>
  <c r="J111" i="8"/>
  <c r="J112" i="8"/>
  <c r="J113" i="8"/>
  <c r="J114" i="8"/>
  <c r="J115" i="8"/>
  <c r="J116" i="8"/>
  <c r="J117" i="8"/>
  <c r="J118" i="8"/>
  <c r="J119" i="8"/>
  <c r="J120" i="8"/>
  <c r="J121" i="8"/>
  <c r="J122" i="8"/>
  <c r="J123" i="8"/>
  <c r="J124" i="8"/>
  <c r="J125" i="8"/>
  <c r="J126" i="8"/>
  <c r="J127" i="8"/>
  <c r="J128" i="8"/>
  <c r="J129" i="8"/>
  <c r="J130" i="8"/>
  <c r="J131" i="8"/>
  <c r="J132" i="8"/>
  <c r="J133" i="8"/>
  <c r="J134" i="8"/>
  <c r="J135" i="8"/>
  <c r="J136" i="8"/>
  <c r="J137" i="8"/>
  <c r="J138" i="8"/>
  <c r="J139" i="8"/>
  <c r="J140" i="8"/>
  <c r="J141" i="8"/>
  <c r="J142" i="8"/>
  <c r="J143" i="8"/>
  <c r="J144" i="8"/>
  <c r="J145" i="8"/>
  <c r="J146" i="8"/>
  <c r="J147" i="8"/>
  <c r="J148" i="8"/>
  <c r="J149" i="8"/>
  <c r="J150" i="8"/>
  <c r="J151" i="8"/>
  <c r="J152" i="8"/>
  <c r="J153" i="8"/>
  <c r="J154" i="8"/>
  <c r="J155" i="8"/>
  <c r="J156" i="8"/>
  <c r="J157" i="8"/>
  <c r="J158" i="8"/>
  <c r="J159" i="8"/>
  <c r="J160" i="8"/>
  <c r="J161" i="8"/>
  <c r="J162" i="8"/>
  <c r="J163" i="8"/>
  <c r="J164" i="8"/>
  <c r="J165" i="8"/>
  <c r="J166" i="8"/>
  <c r="J167" i="8"/>
  <c r="J168" i="8"/>
  <c r="J169" i="8"/>
  <c r="J170" i="8"/>
  <c r="J171" i="8"/>
  <c r="J172" i="8"/>
  <c r="J173" i="8"/>
  <c r="J174" i="8"/>
  <c r="J175" i="8"/>
  <c r="J176" i="8"/>
  <c r="J177" i="8"/>
  <c r="J178" i="8"/>
  <c r="J179" i="8"/>
  <c r="J180" i="8"/>
  <c r="J181" i="8"/>
  <c r="J182" i="8"/>
  <c r="J183" i="8"/>
  <c r="J184" i="8"/>
  <c r="J185" i="8"/>
  <c r="J186" i="8"/>
  <c r="J187" i="8"/>
  <c r="J188" i="8"/>
  <c r="J189" i="8"/>
  <c r="J190" i="8"/>
  <c r="J191" i="8"/>
  <c r="J192" i="8"/>
  <c r="J193" i="8"/>
  <c r="J194" i="8"/>
  <c r="J195" i="8"/>
  <c r="J196" i="8"/>
  <c r="J197" i="8"/>
  <c r="J198" i="8"/>
  <c r="J199" i="8"/>
  <c r="J200" i="8"/>
  <c r="J201" i="8"/>
  <c r="J202" i="8"/>
  <c r="J203" i="8"/>
  <c r="J204" i="8"/>
  <c r="J205" i="8"/>
  <c r="J206" i="8"/>
  <c r="J207" i="8"/>
  <c r="J208" i="8"/>
  <c r="J209" i="8"/>
  <c r="J210" i="8"/>
  <c r="J211" i="8"/>
  <c r="J212" i="8"/>
  <c r="J213" i="8"/>
  <c r="J214" i="8"/>
  <c r="J215" i="8"/>
  <c r="J216" i="8"/>
  <c r="J217" i="8"/>
  <c r="J218" i="8"/>
  <c r="J219" i="8"/>
  <c r="J220" i="8"/>
  <c r="J221" i="8"/>
  <c r="J222" i="8"/>
  <c r="J223" i="8"/>
  <c r="J224" i="8"/>
  <c r="J225" i="8"/>
  <c r="J226" i="8"/>
  <c r="J227" i="8"/>
  <c r="J228" i="8"/>
  <c r="J229" i="8"/>
  <c r="J230" i="8"/>
  <c r="J231" i="8"/>
  <c r="J232" i="8"/>
  <c r="J233" i="8"/>
  <c r="J234" i="8"/>
  <c r="J235" i="8"/>
  <c r="J236" i="8"/>
  <c r="J237" i="8"/>
  <c r="J238" i="8"/>
  <c r="J239" i="8"/>
  <c r="J240" i="8"/>
  <c r="J241" i="8"/>
  <c r="J242" i="8"/>
  <c r="J243" i="8"/>
  <c r="J244" i="8"/>
  <c r="J245" i="8"/>
  <c r="J246" i="8"/>
  <c r="J247" i="8"/>
  <c r="J248" i="8"/>
  <c r="J249" i="8"/>
  <c r="J250" i="8"/>
  <c r="J251" i="8"/>
  <c r="J252" i="8"/>
  <c r="J253" i="8"/>
  <c r="J254" i="8"/>
  <c r="J255" i="8"/>
  <c r="J256" i="8"/>
  <c r="J257" i="8"/>
  <c r="J258" i="8"/>
  <c r="J259" i="8"/>
  <c r="J260" i="8"/>
  <c r="J261" i="8"/>
  <c r="J262" i="8"/>
  <c r="J263" i="8"/>
  <c r="J264" i="8"/>
  <c r="J265" i="8"/>
  <c r="J266" i="8"/>
  <c r="J267" i="8"/>
  <c r="J268" i="8"/>
  <c r="J269" i="8"/>
  <c r="J270" i="8"/>
  <c r="J271" i="8"/>
  <c r="J272" i="8"/>
  <c r="J273" i="8"/>
  <c r="J274" i="8"/>
  <c r="J275" i="8"/>
  <c r="J276" i="8"/>
  <c r="J277" i="8"/>
  <c r="J278" i="8"/>
  <c r="J279" i="8"/>
  <c r="J280" i="8"/>
  <c r="J281" i="8"/>
  <c r="J282" i="8"/>
  <c r="J283" i="8"/>
  <c r="J284" i="8"/>
  <c r="J285" i="8"/>
  <c r="J286" i="8"/>
  <c r="J287" i="8"/>
  <c r="J288" i="8"/>
  <c r="J289" i="8"/>
  <c r="J290" i="8"/>
  <c r="J291" i="8"/>
  <c r="J292" i="8"/>
  <c r="J293" i="8"/>
  <c r="J294" i="8"/>
  <c r="J295" i="8"/>
  <c r="J296" i="8"/>
  <c r="J297" i="8"/>
  <c r="J298" i="8"/>
  <c r="J299" i="8"/>
  <c r="J300" i="8"/>
  <c r="J301" i="8"/>
  <c r="J302" i="8"/>
  <c r="J303" i="8"/>
  <c r="J304" i="8"/>
  <c r="J305" i="8"/>
  <c r="J306" i="8"/>
  <c r="J307" i="8"/>
  <c r="J308" i="8"/>
  <c r="J309" i="8"/>
  <c r="J310" i="8"/>
  <c r="J311" i="8"/>
  <c r="J312" i="8"/>
  <c r="J313" i="8"/>
  <c r="J314" i="8"/>
  <c r="J315" i="8"/>
  <c r="J316" i="8"/>
  <c r="J317" i="8"/>
  <c r="J318" i="8"/>
  <c r="J319" i="8"/>
  <c r="J320" i="8"/>
  <c r="J321" i="8"/>
  <c r="J322" i="8"/>
  <c r="J323" i="8"/>
  <c r="J324" i="8"/>
  <c r="J325" i="8"/>
  <c r="J326" i="8"/>
  <c r="J327" i="8"/>
  <c r="J328" i="8"/>
  <c r="J329" i="8"/>
  <c r="J330" i="8"/>
  <c r="J331" i="8"/>
  <c r="J332" i="8"/>
  <c r="J333" i="8"/>
  <c r="J334" i="8"/>
  <c r="J335" i="8"/>
  <c r="J336" i="8"/>
  <c r="J337" i="8"/>
  <c r="J338" i="8"/>
  <c r="J339" i="8"/>
  <c r="J340" i="8"/>
  <c r="J341" i="8"/>
  <c r="J342" i="8"/>
  <c r="J343" i="8"/>
  <c r="J344" i="8"/>
  <c r="J345" i="8"/>
  <c r="J346" i="8"/>
  <c r="J347" i="8"/>
  <c r="J348" i="8"/>
  <c r="J349" i="8"/>
  <c r="J350" i="8"/>
  <c r="J351" i="8"/>
  <c r="J352" i="8"/>
  <c r="J353" i="8"/>
  <c r="J354" i="8"/>
  <c r="J355" i="8"/>
  <c r="J356" i="8"/>
  <c r="J357" i="8"/>
  <c r="J358" i="8"/>
  <c r="J359" i="8"/>
  <c r="J360" i="8"/>
  <c r="J361" i="8"/>
  <c r="J362" i="8"/>
  <c r="J363" i="8"/>
  <c r="J364" i="8"/>
  <c r="J365" i="8"/>
  <c r="J366" i="8"/>
  <c r="J367" i="8"/>
  <c r="J368" i="8"/>
  <c r="J369" i="8"/>
  <c r="J370" i="8"/>
  <c r="J371" i="8"/>
  <c r="J372" i="8"/>
  <c r="J373" i="8"/>
  <c r="J374" i="8"/>
  <c r="J375" i="8"/>
  <c r="J376" i="8"/>
  <c r="J377" i="8"/>
  <c r="J378" i="8"/>
  <c r="J379" i="8"/>
  <c r="J380" i="8"/>
  <c r="J381" i="8"/>
  <c r="J382" i="8"/>
  <c r="J383" i="8"/>
  <c r="J384" i="8"/>
  <c r="J385" i="8"/>
  <c r="J386" i="8"/>
  <c r="J387" i="8"/>
  <c r="J388" i="8"/>
  <c r="J389" i="8"/>
  <c r="J390" i="8"/>
  <c r="J391" i="8"/>
  <c r="J392" i="8"/>
  <c r="J393" i="8"/>
  <c r="J394" i="8"/>
  <c r="J395" i="8"/>
  <c r="J396" i="8"/>
  <c r="J397" i="8"/>
  <c r="J398" i="8"/>
  <c r="J399" i="8"/>
  <c r="J400" i="8"/>
  <c r="J401" i="8"/>
  <c r="J402" i="8"/>
  <c r="J403" i="8"/>
  <c r="J404" i="8"/>
  <c r="J405" i="8"/>
  <c r="J406" i="8"/>
  <c r="J407" i="8"/>
  <c r="J408" i="8"/>
  <c r="J409" i="8"/>
  <c r="J410" i="8"/>
  <c r="J411" i="8"/>
  <c r="J412" i="8"/>
  <c r="J413" i="8"/>
  <c r="J414" i="8"/>
  <c r="J415" i="8"/>
  <c r="J416" i="8"/>
  <c r="J417" i="8"/>
  <c r="J418" i="8"/>
  <c r="J419" i="8"/>
  <c r="J420" i="8"/>
  <c r="J421" i="8"/>
  <c r="J422" i="8"/>
  <c r="J423" i="8"/>
  <c r="J424" i="8"/>
  <c r="J425" i="8"/>
  <c r="J426" i="8"/>
  <c r="J427" i="8"/>
  <c r="J428" i="8"/>
  <c r="J429" i="8"/>
  <c r="J430" i="8"/>
  <c r="J431" i="8"/>
  <c r="J432" i="8"/>
  <c r="J433" i="8"/>
  <c r="J434" i="8"/>
  <c r="J435" i="8"/>
  <c r="J436" i="8"/>
  <c r="J437" i="8"/>
  <c r="J438" i="8"/>
  <c r="J439" i="8"/>
  <c r="J440" i="8"/>
  <c r="J441" i="8"/>
  <c r="J442" i="8"/>
  <c r="J443" i="8"/>
  <c r="J444" i="8"/>
  <c r="J445" i="8"/>
  <c r="J446" i="8"/>
  <c r="J447" i="8"/>
  <c r="J448" i="8"/>
  <c r="J449" i="8"/>
  <c r="J450" i="8"/>
  <c r="J451" i="8"/>
  <c r="J452" i="8"/>
  <c r="J453" i="8"/>
  <c r="J454" i="8"/>
  <c r="J455" i="8"/>
  <c r="J456" i="8"/>
  <c r="J457" i="8"/>
  <c r="J458" i="8"/>
  <c r="J459" i="8"/>
  <c r="J460" i="8"/>
  <c r="J461" i="8"/>
  <c r="J462" i="8"/>
  <c r="J463" i="8"/>
  <c r="J464" i="8"/>
  <c r="J465" i="8"/>
  <c r="J466" i="8"/>
  <c r="J467" i="8"/>
  <c r="J468" i="8"/>
  <c r="J469" i="8"/>
  <c r="J470" i="8"/>
  <c r="J471" i="8"/>
  <c r="J472" i="8"/>
  <c r="J473" i="8"/>
  <c r="J474" i="8"/>
  <c r="J475" i="8"/>
  <c r="J476" i="8"/>
  <c r="J477" i="8"/>
  <c r="J478" i="8"/>
  <c r="J479" i="8"/>
  <c r="J480" i="8"/>
  <c r="J481" i="8"/>
  <c r="J482" i="8"/>
  <c r="J483" i="8"/>
  <c r="J484" i="8"/>
  <c r="J485" i="8"/>
  <c r="J486" i="8"/>
  <c r="J487" i="8"/>
  <c r="J488" i="8"/>
  <c r="J489" i="8"/>
  <c r="J490" i="8"/>
  <c r="J491" i="8"/>
  <c r="J492" i="8"/>
  <c r="J493" i="8"/>
  <c r="J494" i="8"/>
  <c r="J495" i="8"/>
  <c r="J496" i="8"/>
  <c r="J497" i="8"/>
  <c r="J498" i="8"/>
  <c r="J499" i="8"/>
  <c r="J500" i="8"/>
  <c r="J501" i="8"/>
  <c r="J502" i="8"/>
  <c r="J503" i="8"/>
  <c r="J504" i="8"/>
  <c r="J505" i="8"/>
  <c r="J506" i="8"/>
  <c r="J507" i="8"/>
  <c r="J508" i="8"/>
  <c r="J509" i="8"/>
  <c r="J510" i="8"/>
  <c r="J511" i="8"/>
  <c r="J512" i="8"/>
  <c r="J513" i="8"/>
  <c r="J514" i="8"/>
  <c r="J515" i="8"/>
  <c r="J516" i="8"/>
  <c r="J517" i="8"/>
  <c r="J518" i="8"/>
  <c r="J519" i="8"/>
  <c r="J520" i="8"/>
  <c r="J521" i="8"/>
  <c r="J522" i="8"/>
  <c r="J523" i="8"/>
  <c r="J524" i="8"/>
  <c r="J525" i="8"/>
  <c r="J526" i="8"/>
  <c r="J527" i="8"/>
  <c r="J528" i="8"/>
  <c r="J529" i="8"/>
  <c r="J530" i="8"/>
  <c r="J531" i="8"/>
  <c r="J532" i="8"/>
  <c r="J533" i="8"/>
  <c r="J534" i="8"/>
  <c r="J535" i="8"/>
  <c r="J536" i="8"/>
  <c r="J537" i="8"/>
  <c r="J538" i="8"/>
  <c r="J539" i="8"/>
  <c r="J540" i="8"/>
  <c r="J541" i="8"/>
  <c r="J542" i="8"/>
  <c r="J543" i="8"/>
  <c r="J544" i="8"/>
  <c r="J545" i="8"/>
  <c r="J546" i="8"/>
  <c r="J547" i="8"/>
  <c r="J548" i="8"/>
  <c r="J549" i="8"/>
  <c r="J550" i="8"/>
  <c r="J551" i="8"/>
  <c r="J552" i="8"/>
  <c r="J553" i="8"/>
  <c r="J554" i="8"/>
  <c r="J555" i="8"/>
  <c r="J556" i="8"/>
  <c r="J557" i="8"/>
  <c r="J558" i="8"/>
  <c r="J559" i="8"/>
  <c r="J560" i="8"/>
  <c r="J561" i="8"/>
  <c r="J562" i="8"/>
  <c r="J563" i="8"/>
  <c r="J564" i="8"/>
  <c r="J565" i="8"/>
  <c r="J566" i="8"/>
  <c r="J567" i="8"/>
  <c r="J568" i="8"/>
  <c r="J569" i="8"/>
  <c r="J570" i="8"/>
  <c r="J571" i="8"/>
  <c r="J572" i="8"/>
  <c r="J573" i="8"/>
  <c r="J574" i="8"/>
  <c r="J575" i="8"/>
  <c r="J576" i="8"/>
  <c r="J577" i="8"/>
  <c r="J578" i="8"/>
  <c r="J579" i="8"/>
  <c r="J580" i="8"/>
  <c r="J581" i="8"/>
  <c r="J582" i="8"/>
  <c r="J583" i="8"/>
  <c r="J584" i="8"/>
  <c r="J585" i="8"/>
  <c r="J586" i="8"/>
  <c r="J587" i="8"/>
  <c r="J588" i="8"/>
  <c r="J589" i="8"/>
  <c r="J590" i="8"/>
  <c r="J591" i="8"/>
  <c r="J592" i="8"/>
  <c r="J593" i="8"/>
  <c r="J594" i="8"/>
  <c r="J595" i="8"/>
  <c r="J596" i="8"/>
  <c r="J597" i="8"/>
  <c r="J598" i="8"/>
  <c r="J599" i="8"/>
  <c r="J600" i="8"/>
  <c r="J601" i="8"/>
  <c r="J602" i="8"/>
  <c r="J603" i="8"/>
  <c r="J604" i="8"/>
  <c r="J605" i="8"/>
  <c r="J606" i="8"/>
  <c r="J607" i="8"/>
  <c r="J608" i="8"/>
  <c r="J609" i="8"/>
  <c r="J610" i="8"/>
  <c r="J611" i="8"/>
  <c r="J612" i="8"/>
  <c r="J613" i="8"/>
  <c r="J614" i="8"/>
  <c r="J615" i="8"/>
  <c r="J616" i="8"/>
  <c r="J617" i="8"/>
  <c r="J618" i="8"/>
  <c r="J619" i="8"/>
  <c r="J620" i="8"/>
  <c r="J621" i="8"/>
  <c r="J622" i="8"/>
  <c r="J623" i="8"/>
  <c r="J624" i="8"/>
  <c r="J625" i="8"/>
  <c r="J626" i="8"/>
  <c r="J627" i="8"/>
  <c r="J628" i="8"/>
  <c r="J629" i="8"/>
  <c r="J630" i="8"/>
  <c r="J631" i="8"/>
  <c r="J632" i="8"/>
  <c r="J633" i="8"/>
  <c r="J634" i="8"/>
  <c r="J635" i="8"/>
  <c r="J636" i="8"/>
  <c r="J637" i="8"/>
  <c r="J638" i="8"/>
  <c r="J639" i="8"/>
  <c r="J640" i="8"/>
  <c r="J641" i="8"/>
  <c r="J642" i="8"/>
  <c r="J643" i="8"/>
  <c r="J644" i="8"/>
  <c r="J645" i="8"/>
  <c r="J646" i="8"/>
  <c r="J647" i="8"/>
  <c r="J648" i="8"/>
  <c r="J649" i="8"/>
  <c r="J650" i="8"/>
  <c r="J651" i="8"/>
  <c r="J652" i="8"/>
  <c r="J653" i="8"/>
  <c r="J654" i="8"/>
  <c r="J655" i="8"/>
  <c r="J656" i="8"/>
  <c r="J657" i="8"/>
  <c r="J658" i="8"/>
  <c r="J659" i="8"/>
  <c r="J660" i="8"/>
  <c r="J661" i="8"/>
  <c r="J662" i="8"/>
  <c r="J663" i="8"/>
  <c r="J664" i="8"/>
  <c r="J665" i="8"/>
  <c r="J666" i="8"/>
  <c r="J667" i="8"/>
  <c r="J668" i="8"/>
  <c r="J669" i="8"/>
  <c r="J670" i="8"/>
  <c r="J671" i="8"/>
  <c r="J672" i="8"/>
  <c r="J673" i="8"/>
  <c r="J674" i="8"/>
  <c r="J675" i="8"/>
  <c r="J676" i="8"/>
  <c r="J677" i="8"/>
  <c r="J678" i="8"/>
  <c r="J679" i="8"/>
  <c r="J680" i="8"/>
  <c r="J681" i="8"/>
  <c r="J682" i="8"/>
  <c r="J683" i="8"/>
  <c r="J684" i="8"/>
  <c r="J685" i="8"/>
  <c r="J686" i="8"/>
  <c r="J687" i="8"/>
  <c r="J688" i="8"/>
  <c r="J689" i="8"/>
  <c r="J690" i="8"/>
  <c r="J691" i="8"/>
  <c r="J692" i="8"/>
  <c r="J693" i="8"/>
  <c r="J694" i="8"/>
  <c r="J695" i="8"/>
  <c r="J696" i="8"/>
  <c r="J697" i="8"/>
  <c r="J698" i="8"/>
  <c r="J699" i="8"/>
  <c r="J700" i="8"/>
  <c r="J701" i="8"/>
  <c r="J702" i="8"/>
  <c r="J703" i="8"/>
  <c r="J704" i="8"/>
  <c r="J705" i="8"/>
  <c r="J706" i="8"/>
  <c r="J707" i="8"/>
  <c r="J708" i="8"/>
  <c r="J709" i="8"/>
  <c r="J710" i="8"/>
  <c r="J711" i="8"/>
  <c r="J712" i="8"/>
  <c r="J713" i="8"/>
  <c r="J714" i="8"/>
  <c r="J715" i="8"/>
  <c r="J716" i="8"/>
  <c r="J717" i="8"/>
  <c r="J718" i="8"/>
  <c r="J719" i="8"/>
  <c r="J720" i="8"/>
  <c r="J721" i="8"/>
  <c r="J722" i="8"/>
  <c r="J723" i="8"/>
  <c r="J724" i="8"/>
  <c r="J725" i="8"/>
  <c r="J726" i="8"/>
  <c r="J727" i="8"/>
  <c r="J728" i="8"/>
  <c r="J729" i="8"/>
  <c r="J730" i="8"/>
  <c r="J731" i="8"/>
  <c r="J732" i="8"/>
  <c r="J733" i="8"/>
  <c r="J734" i="8"/>
  <c r="J735" i="8"/>
  <c r="J736" i="8"/>
  <c r="J737" i="8"/>
  <c r="J738" i="8"/>
  <c r="J739" i="8"/>
  <c r="J740" i="8"/>
  <c r="J741" i="8"/>
  <c r="J742" i="8"/>
  <c r="J743" i="8"/>
  <c r="J744" i="8"/>
  <c r="J745" i="8"/>
  <c r="J746" i="8"/>
  <c r="J747" i="8"/>
  <c r="J748" i="8"/>
  <c r="J749" i="8"/>
  <c r="J750" i="8"/>
  <c r="J751" i="8"/>
  <c r="J752" i="8"/>
  <c r="J753" i="8"/>
  <c r="J754" i="8"/>
  <c r="J755" i="8"/>
  <c r="J756" i="8"/>
  <c r="J757" i="8"/>
  <c r="J758" i="8"/>
  <c r="J759" i="8"/>
  <c r="J760" i="8"/>
  <c r="J761" i="8"/>
  <c r="J762" i="8"/>
  <c r="J763" i="8"/>
  <c r="J764" i="8"/>
  <c r="J765" i="8"/>
  <c r="J766" i="8"/>
  <c r="J767" i="8"/>
  <c r="J768" i="8"/>
  <c r="J769" i="8"/>
  <c r="J770" i="8"/>
  <c r="J771" i="8"/>
  <c r="J772" i="8"/>
  <c r="J773" i="8"/>
  <c r="J774" i="8"/>
  <c r="J775" i="8"/>
  <c r="J776" i="8"/>
  <c r="J777" i="8"/>
  <c r="J778" i="8"/>
  <c r="J779" i="8"/>
  <c r="J780" i="8"/>
  <c r="J781" i="8"/>
  <c r="J782" i="8"/>
  <c r="J783" i="8"/>
  <c r="J784" i="8"/>
  <c r="J785" i="8"/>
  <c r="J786" i="8"/>
  <c r="J787" i="8"/>
  <c r="J788" i="8"/>
  <c r="J789" i="8"/>
  <c r="J790" i="8"/>
  <c r="J791" i="8"/>
  <c r="J792" i="8"/>
  <c r="J793" i="8"/>
  <c r="J794" i="8"/>
  <c r="J795" i="8"/>
  <c r="J796" i="8"/>
  <c r="J797" i="8"/>
  <c r="J798" i="8"/>
  <c r="J799" i="8"/>
  <c r="J800" i="8"/>
  <c r="J801" i="8"/>
  <c r="J802" i="8"/>
  <c r="J803" i="8"/>
  <c r="J804" i="8"/>
  <c r="J805" i="8"/>
  <c r="J806" i="8"/>
  <c r="J807" i="8"/>
  <c r="J808" i="8"/>
  <c r="J809" i="8"/>
  <c r="J810" i="8"/>
  <c r="J811" i="8"/>
  <c r="J812" i="8"/>
  <c r="J813" i="8"/>
  <c r="J814" i="8"/>
  <c r="J815" i="8"/>
  <c r="J816" i="8"/>
  <c r="J817" i="8"/>
  <c r="J818" i="8"/>
  <c r="J819" i="8"/>
  <c r="J820" i="8"/>
  <c r="J821" i="8"/>
  <c r="J822" i="8"/>
  <c r="J823" i="8"/>
  <c r="J824" i="8"/>
  <c r="J825" i="8"/>
  <c r="J826" i="8"/>
  <c r="J827" i="8"/>
  <c r="J828" i="8"/>
  <c r="J829" i="8"/>
  <c r="J830" i="8"/>
  <c r="J831" i="8"/>
  <c r="J832" i="8"/>
  <c r="J833" i="8"/>
  <c r="J834" i="8"/>
  <c r="J835" i="8"/>
  <c r="J836" i="8"/>
  <c r="J837" i="8"/>
  <c r="J838" i="8"/>
  <c r="J839" i="8"/>
  <c r="J840" i="8"/>
  <c r="J841" i="8"/>
  <c r="J842" i="8"/>
  <c r="J843" i="8"/>
  <c r="J844" i="8"/>
  <c r="J845" i="8"/>
  <c r="J846" i="8"/>
  <c r="J847" i="8"/>
  <c r="J848" i="8"/>
  <c r="J849" i="8"/>
  <c r="J850" i="8"/>
  <c r="J851" i="8"/>
  <c r="J852" i="8"/>
  <c r="J853" i="8"/>
  <c r="J854" i="8"/>
  <c r="J855" i="8"/>
  <c r="J856" i="8"/>
  <c r="J857" i="8"/>
  <c r="J858" i="8"/>
  <c r="J859" i="8"/>
  <c r="J860" i="8"/>
  <c r="J861" i="8"/>
  <c r="J862" i="8"/>
  <c r="J863" i="8"/>
  <c r="J864" i="8"/>
  <c r="J865" i="8"/>
  <c r="J866" i="8"/>
  <c r="J867" i="8"/>
  <c r="J868" i="8"/>
  <c r="J869" i="8"/>
  <c r="J870" i="8"/>
  <c r="J871" i="8"/>
  <c r="J872" i="8"/>
  <c r="J873" i="8"/>
  <c r="J874" i="8"/>
  <c r="J875" i="8"/>
  <c r="J876" i="8"/>
  <c r="J877" i="8"/>
  <c r="J878" i="8"/>
  <c r="J879" i="8"/>
  <c r="J880" i="8"/>
  <c r="J881" i="8"/>
  <c r="J882" i="8"/>
  <c r="J883" i="8"/>
  <c r="J884" i="8"/>
  <c r="J885" i="8"/>
  <c r="J886" i="8"/>
  <c r="J887" i="8"/>
  <c r="J888" i="8"/>
  <c r="J889" i="8"/>
  <c r="J890" i="8"/>
  <c r="J891" i="8"/>
  <c r="J892" i="8"/>
  <c r="J893" i="8"/>
  <c r="J894" i="8"/>
  <c r="J895" i="8"/>
  <c r="J896" i="8"/>
  <c r="J897" i="8"/>
  <c r="J898" i="8"/>
  <c r="J899" i="8"/>
  <c r="J900" i="8"/>
  <c r="J901" i="8"/>
  <c r="J902" i="8"/>
  <c r="J903" i="8"/>
  <c r="J904" i="8"/>
  <c r="J905" i="8"/>
  <c r="J906" i="8"/>
  <c r="J907" i="8"/>
  <c r="J908" i="8"/>
  <c r="J909" i="8"/>
  <c r="J910" i="8"/>
  <c r="J911" i="8"/>
  <c r="J912" i="8"/>
  <c r="J913" i="8"/>
  <c r="J914" i="8"/>
  <c r="J915" i="8"/>
  <c r="J916" i="8"/>
  <c r="J917" i="8"/>
  <c r="J918" i="8"/>
  <c r="J919" i="8"/>
  <c r="J920" i="8"/>
  <c r="J921" i="8"/>
  <c r="J922" i="8"/>
  <c r="J923" i="8"/>
  <c r="J924" i="8"/>
  <c r="J925" i="8"/>
  <c r="J926" i="8"/>
  <c r="J927" i="8"/>
  <c r="J928" i="8"/>
  <c r="J929" i="8"/>
  <c r="J930" i="8"/>
  <c r="J931" i="8"/>
  <c r="J932" i="8"/>
  <c r="J933" i="8"/>
  <c r="J934" i="8"/>
  <c r="J935" i="8"/>
  <c r="J936" i="8"/>
  <c r="J937" i="8"/>
  <c r="J938" i="8"/>
  <c r="J939" i="8"/>
  <c r="J940" i="8"/>
  <c r="J941" i="8"/>
  <c r="J942" i="8"/>
  <c r="J943" i="8"/>
  <c r="J944" i="8"/>
  <c r="J945" i="8"/>
  <c r="J946" i="8"/>
  <c r="J947" i="8"/>
  <c r="J948" i="8"/>
  <c r="J949" i="8"/>
  <c r="J950" i="8"/>
  <c r="J951" i="8"/>
  <c r="J952" i="8"/>
  <c r="J953" i="8"/>
  <c r="J954" i="8"/>
  <c r="J955" i="8"/>
  <c r="J956" i="8"/>
  <c r="J957" i="8"/>
  <c r="J958" i="8"/>
  <c r="J959" i="8"/>
  <c r="J960" i="8"/>
  <c r="J961" i="8"/>
  <c r="J962" i="8"/>
  <c r="J963" i="8"/>
  <c r="J964" i="8"/>
  <c r="J965" i="8"/>
  <c r="J966" i="8"/>
  <c r="J967" i="8"/>
  <c r="J968" i="8"/>
  <c r="J969" i="8"/>
  <c r="J970" i="8"/>
  <c r="J971" i="8"/>
  <c r="J972" i="8"/>
  <c r="J973" i="8"/>
  <c r="J974" i="8"/>
  <c r="J975" i="8"/>
  <c r="J976" i="8"/>
  <c r="J977" i="8"/>
  <c r="J978" i="8"/>
  <c r="J979" i="8"/>
  <c r="J980" i="8"/>
  <c r="J981" i="8"/>
  <c r="J982" i="8"/>
  <c r="J983" i="8"/>
  <c r="J984" i="8"/>
  <c r="J985" i="8"/>
  <c r="J986" i="8"/>
  <c r="J987" i="8"/>
  <c r="J988" i="8"/>
  <c r="J989" i="8"/>
  <c r="J990" i="8"/>
  <c r="J991" i="8"/>
  <c r="J992" i="8"/>
  <c r="J993" i="8"/>
  <c r="J994" i="8"/>
  <c r="J995" i="8"/>
  <c r="J996" i="8"/>
  <c r="J997" i="8"/>
  <c r="J998" i="8"/>
  <c r="J999" i="8"/>
  <c r="J1000" i="8"/>
  <c r="J1001" i="8"/>
  <c r="J1002" i="8"/>
  <c r="J1003" i="8"/>
  <c r="J1004" i="8"/>
  <c r="J1005" i="8"/>
  <c r="J1006" i="8"/>
  <c r="J1007" i="8"/>
  <c r="J1008" i="8"/>
  <c r="J1009" i="8"/>
  <c r="J1010" i="8"/>
  <c r="J1011" i="8"/>
  <c r="J1012" i="8"/>
  <c r="J1013" i="8"/>
  <c r="J1014" i="8"/>
  <c r="J1015" i="8"/>
  <c r="J1016" i="8"/>
  <c r="J1017" i="8"/>
  <c r="J1018" i="8"/>
  <c r="J1019" i="8"/>
  <c r="J1020" i="8"/>
  <c r="J1021" i="8"/>
  <c r="J1022" i="8"/>
  <c r="J1023" i="8"/>
  <c r="J1024" i="8"/>
  <c r="J1025" i="8"/>
  <c r="J1026" i="8"/>
  <c r="J1027" i="8"/>
  <c r="J1028" i="8"/>
  <c r="J1029" i="8"/>
  <c r="J1030" i="8"/>
  <c r="J1031" i="8"/>
  <c r="J1032" i="8"/>
  <c r="J1033" i="8"/>
  <c r="J1034" i="8"/>
  <c r="J1035" i="8"/>
  <c r="J1036" i="8"/>
  <c r="J1037" i="8"/>
  <c r="J1038" i="8"/>
  <c r="J1039" i="8"/>
  <c r="J1040" i="8"/>
  <c r="J1041" i="8"/>
  <c r="J1042" i="8"/>
  <c r="J1043" i="8"/>
  <c r="J1044" i="8"/>
  <c r="J1045" i="8"/>
  <c r="J1046" i="8"/>
  <c r="J1047" i="8"/>
  <c r="J1048" i="8"/>
  <c r="J1049" i="8"/>
  <c r="J1050" i="8"/>
  <c r="J1051" i="8"/>
  <c r="J1052" i="8"/>
  <c r="J1053" i="8"/>
  <c r="J1054" i="8"/>
  <c r="J1055" i="8"/>
  <c r="J1056" i="8"/>
  <c r="J1057" i="8"/>
  <c r="J1058" i="8"/>
  <c r="J1059" i="8"/>
  <c r="J1060" i="8"/>
  <c r="J1061" i="8"/>
  <c r="J1062" i="8"/>
  <c r="J1063" i="8"/>
  <c r="J1064" i="8"/>
  <c r="J1065" i="8"/>
  <c r="J1066" i="8"/>
  <c r="J1067" i="8"/>
  <c r="J1068" i="8"/>
  <c r="J1069" i="8"/>
  <c r="J1070" i="8"/>
  <c r="J1071" i="8"/>
  <c r="J1072" i="8"/>
  <c r="J1073" i="8"/>
  <c r="J1074" i="8"/>
  <c r="J1075" i="8"/>
  <c r="J1076" i="8"/>
  <c r="J1077" i="8"/>
  <c r="J1078" i="8"/>
  <c r="J1079" i="8"/>
  <c r="J1080" i="8"/>
  <c r="J1081" i="8"/>
  <c r="J1082" i="8"/>
  <c r="J1083" i="8"/>
  <c r="J1084" i="8"/>
  <c r="J1085" i="8"/>
  <c r="J1086" i="8"/>
  <c r="J1087" i="8"/>
  <c r="J1088" i="8"/>
  <c r="J1089" i="8"/>
  <c r="J1090" i="8"/>
  <c r="J1091" i="8"/>
  <c r="J1092" i="8"/>
  <c r="J1093" i="8"/>
  <c r="J1094" i="8"/>
  <c r="J1095" i="8"/>
  <c r="J1096" i="8"/>
  <c r="J1097" i="8"/>
  <c r="J1098" i="8"/>
  <c r="J1099" i="8"/>
  <c r="J1100" i="8"/>
  <c r="J1101" i="8"/>
  <c r="J1102" i="8"/>
  <c r="J1103" i="8"/>
  <c r="J1104" i="8"/>
  <c r="J1105" i="8"/>
  <c r="J1106" i="8"/>
  <c r="J1107" i="8"/>
  <c r="J1108" i="8"/>
  <c r="J1109" i="8"/>
  <c r="J1110" i="8"/>
  <c r="J1111" i="8"/>
  <c r="J1112" i="8"/>
  <c r="J1113" i="8"/>
  <c r="J1114" i="8"/>
  <c r="J1115" i="8"/>
  <c r="J1116" i="8"/>
  <c r="J1117" i="8"/>
  <c r="J1118" i="8"/>
  <c r="J1119" i="8"/>
  <c r="J1120" i="8"/>
  <c r="J1121" i="8"/>
  <c r="J1122" i="8"/>
  <c r="J1123" i="8"/>
  <c r="J1124" i="8"/>
  <c r="J1125" i="8"/>
  <c r="J1126" i="8"/>
  <c r="J1127" i="8"/>
  <c r="J1128" i="8"/>
  <c r="J1129" i="8"/>
  <c r="J1130" i="8"/>
  <c r="J1131" i="8"/>
  <c r="J1132" i="8"/>
  <c r="J1133" i="8"/>
  <c r="J1134" i="8"/>
  <c r="J1135" i="8"/>
  <c r="J1136" i="8"/>
  <c r="J1137" i="8"/>
  <c r="J1138" i="8"/>
  <c r="J1139" i="8"/>
  <c r="J1140" i="8"/>
  <c r="J1141" i="8"/>
  <c r="J1142" i="8"/>
  <c r="J1143" i="8"/>
  <c r="J1144" i="8"/>
  <c r="J1145" i="8"/>
  <c r="J1146" i="8"/>
  <c r="J1147" i="8"/>
  <c r="J1148" i="8"/>
  <c r="J1149" i="8"/>
  <c r="J1150" i="8"/>
  <c r="J1151" i="8"/>
  <c r="J1152" i="8"/>
  <c r="J1153" i="8"/>
  <c r="J1154" i="8"/>
  <c r="J1155" i="8"/>
  <c r="J1156" i="8"/>
  <c r="J1157" i="8"/>
  <c r="J1158" i="8"/>
  <c r="J1159" i="8"/>
  <c r="J1160" i="8"/>
  <c r="J1161" i="8"/>
  <c r="J1162" i="8"/>
  <c r="J1163" i="8"/>
  <c r="J1164" i="8"/>
  <c r="J1165" i="8"/>
  <c r="J1166" i="8"/>
  <c r="J1167" i="8"/>
  <c r="J1168" i="8"/>
  <c r="J1169" i="8"/>
  <c r="J1170" i="8"/>
  <c r="J1171" i="8"/>
  <c r="J1172" i="8"/>
  <c r="J1173" i="8"/>
  <c r="J1174" i="8"/>
  <c r="J1175" i="8"/>
  <c r="J1176" i="8"/>
  <c r="J1177" i="8"/>
  <c r="J1178" i="8"/>
  <c r="J1179" i="8"/>
  <c r="J1180" i="8"/>
  <c r="J1181" i="8"/>
  <c r="J1182" i="8"/>
  <c r="J1183" i="8"/>
  <c r="J1184" i="8"/>
  <c r="J1185" i="8"/>
  <c r="J1186" i="8"/>
  <c r="J1187" i="8"/>
  <c r="J1188" i="8"/>
  <c r="J1189" i="8"/>
  <c r="J1190" i="8"/>
  <c r="J1191" i="8"/>
  <c r="J1192" i="8"/>
  <c r="J1193" i="8"/>
  <c r="J1194" i="8"/>
  <c r="J1195" i="8"/>
  <c r="J1196" i="8"/>
  <c r="J1197" i="8"/>
  <c r="J1198" i="8"/>
  <c r="J1199" i="8"/>
  <c r="J1200" i="8"/>
  <c r="J1201" i="8"/>
  <c r="J1202" i="8"/>
  <c r="J1203" i="8"/>
  <c r="J1204" i="8"/>
  <c r="J1205" i="8"/>
  <c r="J1206" i="8"/>
  <c r="J1207" i="8"/>
  <c r="J1208" i="8"/>
  <c r="J1209" i="8"/>
  <c r="J1210" i="8"/>
  <c r="J1211" i="8"/>
  <c r="J1212" i="8"/>
  <c r="J1213" i="8"/>
  <c r="J1214" i="8"/>
  <c r="J1215" i="8"/>
  <c r="J1216" i="8"/>
  <c r="J1217" i="8"/>
  <c r="J1218" i="8"/>
  <c r="J1219" i="8"/>
  <c r="J1220" i="8"/>
  <c r="J1221" i="8"/>
  <c r="J1222" i="8"/>
  <c r="J1223" i="8"/>
  <c r="J1224" i="8"/>
  <c r="J1225" i="8"/>
  <c r="J1226" i="8"/>
  <c r="J1227" i="8"/>
  <c r="J1228" i="8"/>
  <c r="J1229" i="8"/>
  <c r="J1230" i="8"/>
  <c r="J1231" i="8"/>
  <c r="J1232" i="8"/>
  <c r="J1233" i="8"/>
  <c r="J1234" i="8"/>
  <c r="J1235" i="8"/>
  <c r="J1236" i="8"/>
  <c r="J1237" i="8"/>
  <c r="J1238" i="8"/>
  <c r="J1239" i="8"/>
  <c r="J1240" i="8"/>
  <c r="J1241" i="8"/>
  <c r="J1242" i="8"/>
  <c r="J1243" i="8"/>
  <c r="J1244" i="8"/>
  <c r="J1245" i="8"/>
  <c r="J1246" i="8"/>
  <c r="J1247" i="8"/>
  <c r="J1248" i="8"/>
  <c r="J1249" i="8"/>
  <c r="J1250" i="8"/>
  <c r="J1251" i="8"/>
  <c r="J1252" i="8"/>
  <c r="J1253" i="8"/>
  <c r="J1254" i="8"/>
  <c r="J1255" i="8"/>
  <c r="J1256" i="8"/>
  <c r="J1257" i="8"/>
  <c r="J1258" i="8"/>
  <c r="J1259" i="8"/>
  <c r="J1260" i="8"/>
  <c r="J1261" i="8"/>
  <c r="J1262" i="8"/>
  <c r="J1263" i="8"/>
  <c r="J1264" i="8"/>
  <c r="J1265" i="8"/>
  <c r="J1266" i="8"/>
  <c r="J1267" i="8"/>
  <c r="J1268" i="8"/>
  <c r="J1269" i="8"/>
  <c r="J1270" i="8"/>
  <c r="J1271" i="8"/>
  <c r="J1272" i="8"/>
  <c r="J1273" i="8"/>
  <c r="J1274" i="8"/>
  <c r="J1275" i="8"/>
  <c r="J1276" i="8"/>
  <c r="J1277" i="8"/>
  <c r="J1278" i="8"/>
  <c r="J1279" i="8"/>
  <c r="J1280" i="8"/>
  <c r="J1281" i="8"/>
  <c r="J1282" i="8"/>
  <c r="J1283" i="8"/>
  <c r="J1284" i="8"/>
  <c r="J1285" i="8"/>
  <c r="J1286" i="8"/>
  <c r="J1287" i="8"/>
  <c r="J1288" i="8"/>
  <c r="J1289" i="8"/>
  <c r="J1290" i="8"/>
  <c r="J1291" i="8"/>
  <c r="J1292" i="8"/>
  <c r="J1293" i="8"/>
  <c r="J1294" i="8"/>
  <c r="J1295" i="8"/>
  <c r="J1296" i="8"/>
  <c r="J1297" i="8"/>
  <c r="J1298" i="8"/>
  <c r="J1299" i="8"/>
  <c r="J1300" i="8"/>
  <c r="J1301" i="8"/>
  <c r="J1302" i="8"/>
  <c r="J1303" i="8"/>
  <c r="J1304" i="8"/>
  <c r="J1305" i="8"/>
  <c r="J1306" i="8"/>
  <c r="J1307" i="8"/>
  <c r="J1308" i="8"/>
  <c r="J1309" i="8"/>
  <c r="J1310" i="8"/>
  <c r="J1311" i="8"/>
  <c r="J1312" i="8"/>
  <c r="J1313" i="8"/>
  <c r="J1314" i="8"/>
  <c r="J1315" i="8"/>
  <c r="J1316" i="8"/>
  <c r="J1317" i="8"/>
  <c r="J1318" i="8"/>
  <c r="J1319" i="8"/>
  <c r="J1320" i="8"/>
  <c r="J1321" i="8"/>
  <c r="J1322" i="8"/>
  <c r="J1323" i="8"/>
  <c r="J1324" i="8"/>
  <c r="J1325" i="8"/>
  <c r="J1326" i="8"/>
  <c r="J1327" i="8"/>
  <c r="J1328" i="8"/>
  <c r="J1329" i="8"/>
  <c r="J1330" i="8"/>
  <c r="J1331" i="8"/>
  <c r="J1332" i="8"/>
  <c r="J1333" i="8"/>
  <c r="J1334" i="8"/>
  <c r="J1335" i="8"/>
  <c r="J1336" i="8"/>
  <c r="J1337" i="8"/>
  <c r="J1338" i="8"/>
  <c r="J1339" i="8"/>
  <c r="J1340" i="8"/>
  <c r="J1341" i="8"/>
  <c r="J1342" i="8"/>
  <c r="J1343" i="8"/>
  <c r="J1344" i="8"/>
  <c r="J1345" i="8"/>
  <c r="J1346" i="8"/>
  <c r="J1347" i="8"/>
  <c r="J1348" i="8"/>
  <c r="J1349" i="8"/>
  <c r="J1350" i="8"/>
  <c r="J1351" i="8"/>
  <c r="J1352" i="8"/>
  <c r="J1353" i="8"/>
  <c r="J1354" i="8"/>
  <c r="J1355" i="8"/>
  <c r="J1356" i="8"/>
  <c r="J1357" i="8"/>
  <c r="J1358" i="8"/>
  <c r="J1359" i="8"/>
  <c r="J1360" i="8"/>
  <c r="J1361" i="8"/>
  <c r="J1362" i="8"/>
  <c r="J1363" i="8"/>
  <c r="J1364" i="8"/>
  <c r="J1365" i="8"/>
  <c r="J1366" i="8"/>
  <c r="J1367" i="8"/>
  <c r="J1368" i="8"/>
  <c r="J1369" i="8"/>
  <c r="J1370" i="8"/>
  <c r="J1371" i="8"/>
  <c r="J1372" i="8"/>
  <c r="J1373" i="8"/>
  <c r="J1374" i="8"/>
  <c r="J1375" i="8"/>
  <c r="J1376" i="8"/>
  <c r="J1377" i="8"/>
  <c r="J1378" i="8"/>
  <c r="J1379" i="8"/>
  <c r="J1380" i="8"/>
  <c r="J1381" i="8"/>
  <c r="J1382" i="8"/>
  <c r="J1383" i="8"/>
  <c r="J1384" i="8"/>
  <c r="J1385" i="8"/>
  <c r="J1386" i="8"/>
  <c r="J1387" i="8"/>
  <c r="J1388" i="8"/>
  <c r="J1389" i="8"/>
  <c r="J1390" i="8"/>
  <c r="J1391" i="8"/>
  <c r="J1392" i="8"/>
  <c r="J1393" i="8"/>
  <c r="J1394" i="8"/>
  <c r="J1395" i="8"/>
  <c r="J1396" i="8"/>
  <c r="J1397" i="8"/>
  <c r="J1398" i="8"/>
  <c r="J1399" i="8"/>
  <c r="J1400" i="8"/>
  <c r="J1401" i="8"/>
  <c r="J1402" i="8"/>
  <c r="J1403" i="8"/>
  <c r="J1404" i="8"/>
  <c r="J1405" i="8"/>
  <c r="J1406" i="8"/>
  <c r="J1407" i="8"/>
  <c r="J1408" i="8"/>
  <c r="J1409" i="8"/>
  <c r="J1410" i="8"/>
  <c r="J1411" i="8"/>
  <c r="J1412" i="8"/>
  <c r="J1413" i="8"/>
  <c r="J1414" i="8"/>
  <c r="J1415" i="8"/>
  <c r="J1416" i="8"/>
  <c r="J1417" i="8"/>
  <c r="J1418" i="8"/>
  <c r="J1419" i="8"/>
  <c r="J1420" i="8"/>
  <c r="J1421" i="8"/>
  <c r="J1422" i="8"/>
  <c r="J1423" i="8"/>
  <c r="J1424" i="8"/>
  <c r="J1425" i="8"/>
  <c r="J1426" i="8"/>
  <c r="J1427" i="8"/>
  <c r="J1428" i="8"/>
  <c r="J1429" i="8"/>
  <c r="J1430" i="8"/>
  <c r="J1431" i="8"/>
  <c r="J1432" i="8"/>
  <c r="J1433" i="8"/>
  <c r="J1434" i="8"/>
  <c r="J1435" i="8"/>
  <c r="J1436" i="8"/>
  <c r="J1437" i="8"/>
  <c r="J1438" i="8"/>
  <c r="J1439" i="8"/>
  <c r="J1440" i="8"/>
  <c r="J1441" i="8"/>
  <c r="J1442" i="8"/>
  <c r="J1443" i="8"/>
  <c r="J1444" i="8"/>
  <c r="J1445" i="8"/>
  <c r="J1446" i="8"/>
  <c r="J1447" i="8"/>
  <c r="J1448" i="8"/>
  <c r="J1449" i="8"/>
  <c r="J1450" i="8"/>
  <c r="J1451" i="8"/>
  <c r="J1452" i="8"/>
  <c r="J1453" i="8"/>
  <c r="J1454" i="8"/>
  <c r="J1455" i="8"/>
  <c r="J1456" i="8"/>
  <c r="J1457" i="8"/>
  <c r="J1458" i="8"/>
  <c r="J1459" i="8"/>
  <c r="J1460" i="8"/>
  <c r="J1461" i="8"/>
  <c r="J1462" i="8"/>
  <c r="J1463" i="8"/>
  <c r="J1464" i="8"/>
  <c r="J1465" i="8"/>
  <c r="J1466" i="8"/>
  <c r="J1467" i="8"/>
  <c r="J1468" i="8"/>
  <c r="J1469" i="8"/>
  <c r="J1470" i="8"/>
  <c r="J1471" i="8"/>
  <c r="J1472" i="8"/>
  <c r="J1473" i="8"/>
  <c r="J1474" i="8"/>
  <c r="J1475" i="8"/>
  <c r="J1476" i="8"/>
  <c r="J1477" i="8"/>
  <c r="J1478" i="8"/>
  <c r="J1479" i="8"/>
  <c r="J1480" i="8"/>
  <c r="J1481" i="8"/>
  <c r="J1482" i="8"/>
  <c r="J1483" i="8"/>
  <c r="J1484" i="8"/>
  <c r="J1485" i="8"/>
  <c r="J1486" i="8"/>
  <c r="J1487" i="8"/>
  <c r="J1488" i="8"/>
  <c r="J1489" i="8"/>
  <c r="J1490" i="8"/>
  <c r="J1491" i="8"/>
  <c r="J1492" i="8"/>
  <c r="J1493" i="8"/>
  <c r="J1494" i="8"/>
  <c r="J1495" i="8"/>
  <c r="J1496" i="8"/>
  <c r="J1497" i="8"/>
  <c r="J1498" i="8"/>
  <c r="J1499" i="8"/>
  <c r="J1500" i="8"/>
  <c r="J1501" i="8"/>
  <c r="J1502" i="8"/>
  <c r="J1503" i="8"/>
  <c r="J1504" i="8"/>
  <c r="J1505" i="8"/>
  <c r="J1506" i="8"/>
  <c r="J1507" i="8"/>
  <c r="J1508" i="8"/>
  <c r="J1509" i="8"/>
  <c r="J1510" i="8"/>
  <c r="J1511" i="8"/>
  <c r="J1512" i="8"/>
  <c r="J1513" i="8"/>
  <c r="J1514" i="8"/>
  <c r="J1515" i="8"/>
  <c r="J1516" i="8"/>
  <c r="J1517" i="8"/>
  <c r="J1518" i="8"/>
  <c r="J1519" i="8"/>
  <c r="J1520" i="8"/>
  <c r="J1521" i="8"/>
  <c r="J1522" i="8"/>
  <c r="J1523" i="8"/>
  <c r="J1524" i="8"/>
  <c r="J1525" i="8"/>
  <c r="J1526" i="8"/>
  <c r="J1527" i="8"/>
  <c r="J1528" i="8"/>
  <c r="J1529" i="8"/>
  <c r="J1530" i="8"/>
  <c r="J1531" i="8"/>
  <c r="J1532" i="8"/>
  <c r="J1533" i="8"/>
  <c r="J1534" i="8"/>
  <c r="J1535" i="8"/>
  <c r="J1536" i="8"/>
  <c r="J1537" i="8"/>
  <c r="J1538" i="8"/>
  <c r="J1539" i="8"/>
  <c r="J1540" i="8"/>
  <c r="J1541" i="8"/>
  <c r="J1542" i="8"/>
  <c r="J1543" i="8"/>
  <c r="J1544" i="8"/>
  <c r="J1545" i="8"/>
  <c r="J1546" i="8"/>
  <c r="J1547" i="8"/>
  <c r="J1548" i="8"/>
  <c r="J1549" i="8"/>
  <c r="J1550" i="8"/>
  <c r="J1551" i="8"/>
  <c r="J1552" i="8"/>
  <c r="J1553" i="8"/>
  <c r="J1554" i="8"/>
  <c r="J1555" i="8"/>
  <c r="J1556" i="8"/>
  <c r="J1557" i="8"/>
  <c r="J1558" i="8"/>
  <c r="J1559" i="8"/>
  <c r="J1560" i="8"/>
  <c r="J1561" i="8"/>
  <c r="J1562" i="8"/>
  <c r="J1563" i="8"/>
  <c r="J1564" i="8"/>
  <c r="J1565" i="8"/>
  <c r="J1566" i="8"/>
  <c r="J1567" i="8"/>
  <c r="J1568" i="8"/>
  <c r="J1569" i="8"/>
  <c r="J1570" i="8"/>
  <c r="J1571" i="8"/>
  <c r="J1572" i="8"/>
  <c r="J1573" i="8"/>
  <c r="J1574" i="8"/>
  <c r="J1575" i="8"/>
  <c r="J1576" i="8"/>
  <c r="J1577" i="8"/>
  <c r="J1578" i="8"/>
  <c r="J1579" i="8"/>
  <c r="J1580" i="8"/>
  <c r="J1581" i="8"/>
  <c r="J1582" i="8"/>
  <c r="J1583" i="8"/>
  <c r="J1584" i="8"/>
  <c r="J1585" i="8"/>
  <c r="J1586" i="8"/>
  <c r="J1587" i="8"/>
  <c r="J1588" i="8"/>
  <c r="J1589" i="8"/>
  <c r="J1590" i="8"/>
  <c r="J1591" i="8"/>
  <c r="J1592" i="8"/>
  <c r="J1593" i="8"/>
  <c r="J1594" i="8"/>
  <c r="J1595" i="8"/>
  <c r="J1596" i="8"/>
  <c r="J1597" i="8"/>
  <c r="J1598" i="8"/>
  <c r="J1599" i="8"/>
  <c r="J1600" i="8"/>
  <c r="J1601" i="8"/>
  <c r="J1602" i="8"/>
  <c r="J1603" i="8"/>
  <c r="J1604" i="8"/>
  <c r="J1605" i="8"/>
  <c r="J1606" i="8"/>
  <c r="J1607" i="8"/>
  <c r="J1608" i="8"/>
  <c r="J1609" i="8"/>
  <c r="J1610" i="8"/>
  <c r="J1611" i="8"/>
  <c r="J1612" i="8"/>
  <c r="J1613" i="8"/>
  <c r="J1614" i="8"/>
  <c r="J1615" i="8"/>
  <c r="J1616" i="8"/>
  <c r="J1617" i="8"/>
  <c r="J1618" i="8"/>
  <c r="J1619" i="8"/>
  <c r="J1620" i="8"/>
  <c r="J1621" i="8"/>
  <c r="J1622" i="8"/>
  <c r="J1623" i="8"/>
  <c r="J1624" i="8"/>
  <c r="J1625" i="8"/>
  <c r="J1626" i="8"/>
  <c r="J1627" i="8"/>
  <c r="J1628" i="8"/>
  <c r="J1629" i="8"/>
  <c r="J1630" i="8"/>
  <c r="J1631" i="8"/>
  <c r="J1632" i="8"/>
  <c r="J1633" i="8"/>
  <c r="J1634" i="8"/>
  <c r="J1635" i="8"/>
  <c r="J1636" i="8"/>
  <c r="J1637" i="8"/>
  <c r="J1638" i="8"/>
  <c r="J1639" i="8"/>
  <c r="J1640" i="8"/>
  <c r="J1641" i="8"/>
  <c r="J1642" i="8"/>
  <c r="J1643" i="8"/>
  <c r="J1644" i="8"/>
  <c r="J1645" i="8"/>
  <c r="J1646" i="8"/>
  <c r="J1647" i="8"/>
  <c r="J1648" i="8"/>
  <c r="J1649" i="8"/>
  <c r="J1650" i="8"/>
  <c r="J1651" i="8"/>
  <c r="J1652" i="8"/>
  <c r="J1653" i="8"/>
  <c r="J1654" i="8"/>
  <c r="J1655" i="8"/>
  <c r="J1656" i="8"/>
  <c r="J1657" i="8"/>
  <c r="J1658" i="8"/>
  <c r="J1659" i="8"/>
  <c r="J1660" i="8"/>
  <c r="J1661" i="8"/>
  <c r="J1662" i="8"/>
  <c r="J1663" i="8"/>
  <c r="J1664" i="8"/>
  <c r="J1665" i="8"/>
  <c r="J1666" i="8"/>
  <c r="J1667" i="8"/>
  <c r="J1668" i="8"/>
  <c r="J1669" i="8"/>
  <c r="J1670" i="8"/>
  <c r="J1671" i="8"/>
  <c r="J1672" i="8"/>
  <c r="J1673" i="8"/>
  <c r="J1674" i="8"/>
  <c r="J1675" i="8"/>
  <c r="J1676" i="8"/>
  <c r="J1677" i="8"/>
  <c r="J1678" i="8"/>
  <c r="J1679" i="8"/>
  <c r="J1680" i="8"/>
  <c r="J1681" i="8"/>
  <c r="J1682" i="8"/>
  <c r="J1683" i="8"/>
  <c r="J1684" i="8"/>
  <c r="J1685" i="8"/>
  <c r="J1686" i="8"/>
  <c r="J1687" i="8"/>
  <c r="J1688" i="8"/>
  <c r="J1689" i="8"/>
  <c r="J1690" i="8"/>
  <c r="J1691" i="8"/>
  <c r="J1692" i="8"/>
  <c r="J1693" i="8"/>
  <c r="J1694" i="8"/>
  <c r="J1695" i="8"/>
  <c r="J1696" i="8"/>
  <c r="J1697" i="8"/>
  <c r="J1698" i="8"/>
  <c r="J1699" i="8"/>
  <c r="J1700" i="8"/>
  <c r="J1701" i="8"/>
  <c r="J1702" i="8"/>
  <c r="J1703" i="8"/>
  <c r="J1704" i="8"/>
  <c r="J1705" i="8"/>
  <c r="J1706" i="8"/>
  <c r="J1707" i="8"/>
  <c r="J1708" i="8"/>
  <c r="J1709" i="8"/>
  <c r="J1710" i="8"/>
  <c r="J1711" i="8"/>
  <c r="J1712" i="8"/>
  <c r="J1713" i="8"/>
  <c r="J1714" i="8"/>
  <c r="J1715" i="8"/>
  <c r="J1716" i="8"/>
  <c r="J1717" i="8"/>
  <c r="J1718" i="8"/>
  <c r="J1719" i="8"/>
  <c r="J1720" i="8"/>
  <c r="J1721" i="8"/>
  <c r="J1722" i="8"/>
  <c r="J1723" i="8"/>
  <c r="J1724" i="8"/>
  <c r="J1725" i="8"/>
  <c r="J1726" i="8"/>
  <c r="J1727" i="8"/>
  <c r="J1728" i="8"/>
  <c r="J1729" i="8"/>
  <c r="J1730" i="8"/>
  <c r="J1731" i="8"/>
  <c r="J1732" i="8"/>
  <c r="J1733" i="8"/>
  <c r="J1734" i="8"/>
  <c r="J1735" i="8"/>
  <c r="J1736" i="8"/>
  <c r="J1737" i="8"/>
  <c r="J1738" i="8"/>
  <c r="J1739" i="8"/>
  <c r="J1740" i="8"/>
  <c r="J1741" i="8"/>
  <c r="J1742" i="8"/>
  <c r="J1743" i="8"/>
  <c r="J1744" i="8"/>
  <c r="J1745" i="8"/>
  <c r="J1746" i="8"/>
  <c r="J1747" i="8"/>
  <c r="J1748" i="8"/>
  <c r="J1749" i="8"/>
  <c r="J1750" i="8"/>
  <c r="J1751" i="8"/>
  <c r="J1752" i="8"/>
  <c r="J1753" i="8"/>
  <c r="J1754" i="8"/>
  <c r="J1755" i="8"/>
  <c r="J1756" i="8"/>
  <c r="J1757" i="8"/>
  <c r="J1758" i="8"/>
  <c r="J1759" i="8"/>
  <c r="J1760" i="8"/>
  <c r="J1761" i="8"/>
  <c r="J1762" i="8"/>
  <c r="J1763" i="8"/>
  <c r="J1764" i="8"/>
  <c r="J1765" i="8"/>
  <c r="J1766" i="8"/>
  <c r="J1767" i="8"/>
  <c r="J1768" i="8"/>
  <c r="J1769" i="8"/>
  <c r="J1770" i="8"/>
  <c r="J1771" i="8"/>
  <c r="J1772" i="8"/>
  <c r="J1773" i="8"/>
  <c r="J1774" i="8"/>
  <c r="J1775" i="8"/>
  <c r="J1776" i="8"/>
  <c r="J1777" i="8"/>
  <c r="J1778" i="8"/>
  <c r="J1779" i="8"/>
  <c r="J1780" i="8"/>
  <c r="J1781" i="8"/>
  <c r="J1782" i="8"/>
  <c r="J1783" i="8"/>
  <c r="J1784" i="8"/>
  <c r="J1785" i="8"/>
  <c r="J1786" i="8"/>
  <c r="J1787" i="8"/>
  <c r="J1788" i="8"/>
  <c r="J1789" i="8"/>
  <c r="J1790" i="8"/>
  <c r="J1791" i="8"/>
  <c r="J1792" i="8"/>
  <c r="J1793" i="8"/>
  <c r="J1794" i="8"/>
  <c r="J1795" i="8"/>
  <c r="J1796" i="8"/>
  <c r="J1797" i="8"/>
  <c r="J1798" i="8"/>
  <c r="J1799" i="8"/>
  <c r="J1800" i="8"/>
  <c r="J1801" i="8"/>
  <c r="J1802" i="8"/>
  <c r="J1803" i="8"/>
  <c r="J1804" i="8"/>
  <c r="J1805" i="8"/>
  <c r="J1806" i="8"/>
  <c r="J1807" i="8"/>
  <c r="J1808" i="8"/>
  <c r="J1809" i="8"/>
  <c r="J1810" i="8"/>
  <c r="J1811" i="8"/>
  <c r="J1812" i="8"/>
  <c r="J1813" i="8"/>
  <c r="J1814" i="8"/>
  <c r="J1815" i="8"/>
  <c r="J1816" i="8"/>
  <c r="J1817" i="8"/>
  <c r="J1818" i="8"/>
  <c r="J1819" i="8"/>
  <c r="J1820" i="8"/>
  <c r="J1821" i="8"/>
  <c r="J1822" i="8"/>
  <c r="J1823" i="8"/>
  <c r="J1824" i="8"/>
  <c r="J1825" i="8"/>
  <c r="J1826" i="8"/>
  <c r="J1827" i="8"/>
  <c r="J1828" i="8"/>
  <c r="J1829" i="8"/>
  <c r="J1830" i="8"/>
  <c r="J1831" i="8"/>
  <c r="J1832" i="8"/>
  <c r="J1833" i="8"/>
  <c r="J1834" i="8"/>
  <c r="J1835" i="8"/>
  <c r="J1836" i="8"/>
  <c r="J1837" i="8"/>
  <c r="J1838" i="8"/>
  <c r="J1839" i="8"/>
  <c r="J1840" i="8"/>
  <c r="J1841" i="8"/>
  <c r="J1842" i="8"/>
  <c r="J1843" i="8"/>
  <c r="J1844" i="8"/>
  <c r="J1845" i="8"/>
  <c r="J1846" i="8"/>
  <c r="J1847" i="8"/>
  <c r="J1848" i="8"/>
  <c r="J1849" i="8"/>
  <c r="J1850" i="8"/>
  <c r="J1851" i="8"/>
  <c r="J1852" i="8"/>
  <c r="J1853" i="8"/>
  <c r="J1854" i="8"/>
  <c r="J1855" i="8"/>
  <c r="J1856" i="8"/>
  <c r="J1857" i="8"/>
  <c r="J1858" i="8"/>
  <c r="J1859" i="8"/>
  <c r="J1860" i="8"/>
  <c r="J1861" i="8"/>
  <c r="J1862" i="8"/>
  <c r="J1863" i="8"/>
  <c r="J1864" i="8"/>
  <c r="J1865" i="8"/>
  <c r="J1866" i="8"/>
  <c r="J1867" i="8"/>
  <c r="J1868" i="8"/>
  <c r="J1869" i="8"/>
  <c r="J1870" i="8"/>
  <c r="J1871" i="8"/>
  <c r="J1872" i="8"/>
  <c r="J1873" i="8"/>
  <c r="J1874" i="8"/>
  <c r="J1875" i="8"/>
  <c r="J1876" i="8"/>
  <c r="J1877" i="8"/>
  <c r="J1878" i="8"/>
  <c r="J1879" i="8"/>
  <c r="J1880" i="8"/>
  <c r="J1881" i="8"/>
  <c r="J1882" i="8"/>
  <c r="J1883" i="8"/>
  <c r="J1884" i="8"/>
  <c r="J1885" i="8"/>
  <c r="J1886" i="8"/>
  <c r="J1887" i="8"/>
  <c r="J1888" i="8"/>
  <c r="J1889" i="8"/>
  <c r="J1890" i="8"/>
  <c r="J1891" i="8"/>
  <c r="J1892" i="8"/>
  <c r="J1893" i="8"/>
  <c r="J1894" i="8"/>
  <c r="J1895" i="8"/>
  <c r="J1896" i="8"/>
  <c r="J1897" i="8"/>
  <c r="J1898" i="8"/>
  <c r="J1899" i="8"/>
  <c r="J1900" i="8"/>
  <c r="J1901" i="8"/>
  <c r="J1902" i="8"/>
  <c r="J1903" i="8"/>
  <c r="J1904" i="8"/>
  <c r="J1905" i="8"/>
  <c r="J1906" i="8"/>
  <c r="J1907" i="8"/>
  <c r="J1908" i="8"/>
  <c r="J1909" i="8"/>
  <c r="J1910" i="8"/>
  <c r="J1911" i="8"/>
  <c r="J1912" i="8"/>
  <c r="J1913" i="8"/>
  <c r="J1914" i="8"/>
  <c r="J1915" i="8"/>
  <c r="J1916" i="8"/>
  <c r="J1917" i="8"/>
  <c r="J1918" i="8"/>
  <c r="J1919" i="8"/>
  <c r="J1920" i="8"/>
  <c r="J1921" i="8"/>
  <c r="J1922" i="8"/>
  <c r="J1923" i="8"/>
  <c r="J1924" i="8"/>
  <c r="J1925" i="8"/>
  <c r="J1926" i="8"/>
  <c r="J1927" i="8"/>
  <c r="J1928" i="8"/>
  <c r="J1929" i="8"/>
  <c r="J1930" i="8"/>
  <c r="J1931" i="8"/>
  <c r="J1932" i="8"/>
  <c r="J1933" i="8"/>
  <c r="J1934" i="8"/>
  <c r="J1935" i="8"/>
  <c r="J1936" i="8"/>
  <c r="J1937" i="8"/>
  <c r="J1938" i="8"/>
  <c r="J1939" i="8"/>
  <c r="J1940" i="8"/>
  <c r="J1941" i="8"/>
  <c r="J1942" i="8"/>
  <c r="J1943" i="8"/>
  <c r="J1944" i="8"/>
  <c r="J1945" i="8"/>
  <c r="J1946" i="8"/>
  <c r="J1947" i="8"/>
  <c r="J1948" i="8"/>
  <c r="J1949" i="8"/>
  <c r="J1950" i="8"/>
  <c r="J1951" i="8"/>
  <c r="J1952" i="8"/>
  <c r="J1953" i="8"/>
  <c r="J1954" i="8"/>
  <c r="J1955" i="8"/>
  <c r="J1956" i="8"/>
  <c r="J1957" i="8"/>
  <c r="J1958" i="8"/>
  <c r="J1959" i="8"/>
  <c r="J1960" i="8"/>
  <c r="J1961" i="8"/>
  <c r="J1962" i="8"/>
  <c r="J1963" i="8"/>
  <c r="J1964" i="8"/>
  <c r="J1965" i="8"/>
  <c r="J1966" i="8"/>
  <c r="J1967" i="8"/>
  <c r="J1968" i="8"/>
  <c r="J1969" i="8"/>
  <c r="J1970" i="8"/>
  <c r="J1971" i="8"/>
  <c r="J1972" i="8"/>
  <c r="J1973" i="8"/>
  <c r="J1974" i="8"/>
  <c r="J1975" i="8"/>
  <c r="J1976" i="8"/>
  <c r="J1977" i="8"/>
  <c r="J1978" i="8"/>
  <c r="J1979" i="8"/>
  <c r="J1980" i="8"/>
  <c r="J1981" i="8"/>
  <c r="J1982" i="8"/>
  <c r="J1983" i="8"/>
  <c r="J1984" i="8"/>
  <c r="J1985" i="8"/>
  <c r="J1986" i="8"/>
  <c r="J1987" i="8"/>
  <c r="J1988" i="8"/>
  <c r="J1989" i="8"/>
  <c r="J1990" i="8"/>
  <c r="J1991" i="8"/>
  <c r="J1992" i="8"/>
  <c r="J1993" i="8"/>
  <c r="J1994" i="8"/>
  <c r="J1995" i="8"/>
  <c r="J1996" i="8"/>
  <c r="J1997" i="8"/>
  <c r="J1998" i="8"/>
  <c r="J1999" i="8"/>
  <c r="J2000" i="8"/>
  <c r="J2001" i="8"/>
  <c r="J2002" i="8"/>
  <c r="J2003" i="8"/>
  <c r="J2004" i="8"/>
  <c r="J2005" i="8"/>
  <c r="J2006" i="8"/>
  <c r="J2007" i="8"/>
  <c r="J2008" i="8"/>
  <c r="J2009" i="8"/>
  <c r="J2010" i="8"/>
  <c r="J2011" i="8"/>
  <c r="J2012" i="8"/>
  <c r="J2013" i="8"/>
  <c r="J2014" i="8"/>
  <c r="J2015" i="8"/>
  <c r="J2016" i="8"/>
  <c r="J2017" i="8"/>
  <c r="J2018" i="8"/>
  <c r="J2019" i="8"/>
  <c r="J2020" i="8"/>
  <c r="J2021" i="8"/>
  <c r="J2022" i="8"/>
  <c r="J2023" i="8"/>
  <c r="J2024" i="8"/>
  <c r="J2025" i="8"/>
  <c r="J2026" i="8"/>
  <c r="J2027" i="8"/>
  <c r="J2028" i="8"/>
  <c r="J2029" i="8"/>
  <c r="J2030" i="8"/>
  <c r="J2031" i="8"/>
  <c r="J2032" i="8"/>
  <c r="J2033" i="8"/>
  <c r="J2034" i="8"/>
  <c r="J2035" i="8"/>
  <c r="J2036" i="8"/>
  <c r="J2037" i="8"/>
  <c r="J2038" i="8"/>
  <c r="J2039" i="8"/>
  <c r="J2040" i="8"/>
  <c r="J2041" i="8"/>
  <c r="J2042" i="8"/>
  <c r="J2043" i="8"/>
  <c r="J2044" i="8"/>
  <c r="J2045" i="8"/>
  <c r="J2046" i="8"/>
  <c r="J2047" i="8"/>
  <c r="J2048" i="8"/>
  <c r="J2049" i="8"/>
  <c r="J2050" i="8"/>
  <c r="J2051" i="8"/>
  <c r="J2052" i="8"/>
  <c r="J2053" i="8"/>
  <c r="J2054" i="8"/>
  <c r="J2055" i="8"/>
  <c r="J2056" i="8"/>
  <c r="J2057" i="8"/>
  <c r="J2058" i="8"/>
  <c r="J2059" i="8"/>
  <c r="J2060" i="8"/>
  <c r="J2061" i="8"/>
  <c r="J2062" i="8"/>
  <c r="J2063" i="8"/>
  <c r="J2064" i="8"/>
  <c r="J2065" i="8"/>
  <c r="J2066" i="8"/>
  <c r="J2067" i="8"/>
  <c r="J2068" i="8"/>
  <c r="J2069" i="8"/>
  <c r="J2070" i="8"/>
  <c r="J2071" i="8"/>
  <c r="J2072" i="8"/>
  <c r="J2073" i="8"/>
  <c r="J2074" i="8"/>
  <c r="J2075" i="8"/>
  <c r="J2076" i="8"/>
  <c r="J2077" i="8"/>
  <c r="J2078" i="8"/>
  <c r="J2079" i="8"/>
  <c r="J2080" i="8"/>
  <c r="J2081" i="8"/>
  <c r="J2082" i="8"/>
  <c r="J2083" i="8"/>
  <c r="J2084" i="8"/>
  <c r="J2085" i="8"/>
  <c r="J2086" i="8"/>
  <c r="J2087" i="8"/>
  <c r="J2088" i="8"/>
  <c r="J2089" i="8"/>
  <c r="J2090" i="8"/>
  <c r="J2091" i="8"/>
  <c r="J2092" i="8"/>
  <c r="J2093" i="8"/>
  <c r="J2094" i="8"/>
  <c r="J2095" i="8"/>
  <c r="J2096" i="8"/>
  <c r="J2097" i="8"/>
  <c r="J2098" i="8"/>
  <c r="J2099" i="8"/>
  <c r="J2100" i="8"/>
  <c r="J2101" i="8"/>
  <c r="J2102" i="8"/>
  <c r="J2103" i="8"/>
  <c r="J2104" i="8"/>
  <c r="J2105" i="8"/>
  <c r="J2106" i="8"/>
  <c r="J2107" i="8"/>
  <c r="J2108" i="8"/>
  <c r="J2109" i="8"/>
  <c r="J2110" i="8"/>
  <c r="J2111" i="8"/>
  <c r="J2112" i="8"/>
  <c r="J2113" i="8"/>
  <c r="J2114" i="8"/>
  <c r="J2115" i="8"/>
  <c r="J2116" i="8"/>
  <c r="J2117" i="8"/>
  <c r="J2118" i="8"/>
  <c r="J2119" i="8"/>
  <c r="J2120" i="8"/>
  <c r="J2121" i="8"/>
  <c r="J2122" i="8"/>
  <c r="J2123" i="8"/>
  <c r="J2124" i="8"/>
  <c r="J2125" i="8"/>
  <c r="J2126" i="8"/>
  <c r="J2127" i="8"/>
  <c r="J2128" i="8"/>
  <c r="J2129" i="8"/>
  <c r="J2130" i="8"/>
  <c r="J2131" i="8"/>
  <c r="J2132" i="8"/>
  <c r="J2133" i="8"/>
  <c r="J2134" i="8"/>
  <c r="J2135" i="8"/>
  <c r="J2136" i="8"/>
  <c r="J2137" i="8"/>
  <c r="J2138" i="8"/>
  <c r="J2139" i="8"/>
  <c r="J2140" i="8"/>
  <c r="J2141" i="8"/>
  <c r="J2142" i="8"/>
  <c r="J2143" i="8"/>
  <c r="J2144" i="8"/>
  <c r="J2145" i="8"/>
  <c r="J2146" i="8"/>
  <c r="J2147" i="8"/>
  <c r="J2148" i="8"/>
  <c r="J2149" i="8"/>
  <c r="J2150" i="8"/>
  <c r="J2151" i="8"/>
  <c r="J2152" i="8"/>
  <c r="J2153" i="8"/>
  <c r="J2154" i="8"/>
  <c r="J2155" i="8"/>
  <c r="J2156" i="8"/>
  <c r="J2157" i="8"/>
  <c r="J2158" i="8"/>
  <c r="J2159" i="8"/>
  <c r="J2160" i="8"/>
  <c r="J2161" i="8"/>
  <c r="J2162" i="8"/>
  <c r="J2163" i="8"/>
  <c r="J2164" i="8"/>
  <c r="J2165" i="8"/>
  <c r="J2166" i="8"/>
  <c r="J2167" i="8"/>
  <c r="J2168" i="8"/>
  <c r="J2169" i="8"/>
  <c r="J2170" i="8"/>
  <c r="J2171" i="8"/>
  <c r="J2172" i="8"/>
  <c r="J2173" i="8"/>
  <c r="J2174" i="8"/>
  <c r="J2175" i="8"/>
  <c r="J2176" i="8"/>
  <c r="J2177" i="8"/>
  <c r="J2178" i="8"/>
  <c r="J2179" i="8"/>
  <c r="J2180" i="8"/>
  <c r="J2181" i="8"/>
  <c r="J2182" i="8"/>
  <c r="J2183" i="8"/>
  <c r="J2184" i="8"/>
  <c r="J2185" i="8"/>
  <c r="J2186" i="8"/>
  <c r="J2187" i="8"/>
  <c r="J2188" i="8"/>
  <c r="J2189" i="8"/>
  <c r="J2190" i="8"/>
  <c r="J2191" i="8"/>
  <c r="J2192" i="8"/>
  <c r="J2193" i="8"/>
  <c r="J2194" i="8"/>
  <c r="J2195" i="8"/>
  <c r="J2196" i="8"/>
  <c r="J2197" i="8"/>
  <c r="J2198" i="8"/>
  <c r="J2199" i="8"/>
  <c r="J2200" i="8"/>
  <c r="J2201" i="8"/>
  <c r="J2202" i="8"/>
  <c r="J2203" i="8"/>
  <c r="J2204" i="8"/>
  <c r="J2205" i="8"/>
  <c r="J2206" i="8"/>
  <c r="J2207" i="8"/>
  <c r="J2208" i="8"/>
  <c r="J2209" i="8"/>
  <c r="J2210" i="8"/>
  <c r="J2211" i="8"/>
  <c r="J2212" i="8"/>
  <c r="J2213" i="8"/>
  <c r="J2214" i="8"/>
  <c r="J2215" i="8"/>
  <c r="J2216" i="8"/>
  <c r="J2217" i="8"/>
  <c r="J2218" i="8"/>
  <c r="J2219" i="8"/>
  <c r="J2220" i="8"/>
  <c r="J2221" i="8"/>
  <c r="J2222" i="8"/>
  <c r="J2223" i="8"/>
  <c r="J2224" i="8"/>
  <c r="J2225" i="8"/>
  <c r="J2226" i="8"/>
  <c r="J2227" i="8"/>
  <c r="J2228" i="8"/>
  <c r="J2229" i="8"/>
  <c r="J2230" i="8"/>
  <c r="J2231" i="8"/>
  <c r="J2232" i="8"/>
  <c r="J2233" i="8"/>
  <c r="J2234" i="8"/>
  <c r="J2235" i="8"/>
  <c r="J2236" i="8"/>
  <c r="J2237" i="8"/>
  <c r="J2238" i="8"/>
  <c r="J2239" i="8"/>
  <c r="J2240" i="8"/>
  <c r="J2241" i="8"/>
  <c r="J2242" i="8"/>
  <c r="J2243" i="8"/>
  <c r="J2244" i="8"/>
  <c r="J2245" i="8"/>
  <c r="J2246" i="8"/>
  <c r="J2247" i="8"/>
  <c r="J2248" i="8"/>
  <c r="J2249" i="8"/>
  <c r="J2250" i="8"/>
  <c r="J2251" i="8"/>
  <c r="J2252" i="8"/>
  <c r="J2253" i="8"/>
  <c r="J2254" i="8"/>
  <c r="J2255" i="8"/>
  <c r="J2256" i="8"/>
  <c r="J2257" i="8"/>
  <c r="J2258" i="8"/>
  <c r="J2259" i="8"/>
  <c r="J2260" i="8"/>
  <c r="J2261" i="8"/>
  <c r="J2262" i="8"/>
  <c r="J2263" i="8"/>
  <c r="J2264" i="8"/>
  <c r="J2265" i="8"/>
  <c r="J2266" i="8"/>
  <c r="J2267" i="8"/>
  <c r="J2268" i="8"/>
  <c r="J2269" i="8"/>
  <c r="J2270" i="8"/>
  <c r="J2271" i="8"/>
  <c r="J2272" i="8"/>
  <c r="J2273" i="8"/>
  <c r="J2274" i="8"/>
  <c r="J2275" i="8"/>
  <c r="J2276" i="8"/>
  <c r="J2277" i="8"/>
  <c r="J2278" i="8"/>
  <c r="J2279" i="8"/>
  <c r="J2280" i="8"/>
  <c r="J2281" i="8"/>
  <c r="J2282" i="8"/>
  <c r="J2283" i="8"/>
  <c r="J2284" i="8"/>
  <c r="J2285" i="8"/>
  <c r="J2286" i="8"/>
  <c r="J2287" i="8"/>
  <c r="J2288" i="8"/>
  <c r="J2289" i="8"/>
  <c r="J2290" i="8"/>
  <c r="J2291" i="8"/>
  <c r="J2292" i="8"/>
  <c r="J2293" i="8"/>
  <c r="J2294" i="8"/>
  <c r="J2295" i="8"/>
  <c r="J2296" i="8"/>
  <c r="J2297" i="8"/>
  <c r="J2298" i="8"/>
  <c r="J2299" i="8"/>
  <c r="J2300" i="8"/>
  <c r="J2301" i="8"/>
  <c r="J2302" i="8"/>
  <c r="J2303" i="8"/>
  <c r="J2304" i="8"/>
  <c r="J2305" i="8"/>
  <c r="J2306" i="8"/>
  <c r="J2307" i="8"/>
  <c r="J2308" i="8"/>
  <c r="J2309" i="8"/>
  <c r="J2310" i="8"/>
  <c r="J2311" i="8"/>
  <c r="J2312" i="8"/>
  <c r="J2313" i="8"/>
  <c r="J2314" i="8"/>
  <c r="J2315" i="8"/>
  <c r="J2316" i="8"/>
  <c r="J2317" i="8"/>
  <c r="J2318" i="8"/>
  <c r="J2319" i="8"/>
  <c r="J2320" i="8"/>
  <c r="J2321" i="8"/>
  <c r="J2322" i="8"/>
  <c r="J2323" i="8"/>
  <c r="J2324" i="8"/>
  <c r="J2325" i="8"/>
  <c r="J2326" i="8"/>
  <c r="J2327" i="8"/>
  <c r="J2328" i="8"/>
  <c r="J2329" i="8"/>
  <c r="J2330" i="8"/>
  <c r="J2331" i="8"/>
  <c r="J2332" i="8"/>
  <c r="J2333" i="8"/>
  <c r="J2334" i="8"/>
  <c r="J2335" i="8"/>
  <c r="J2336" i="8"/>
  <c r="J2337" i="8"/>
  <c r="J2338" i="8"/>
  <c r="J2339" i="8"/>
  <c r="J2340" i="8"/>
  <c r="J2341" i="8"/>
  <c r="J2342" i="8"/>
  <c r="J2343" i="8"/>
  <c r="J2344" i="8"/>
  <c r="J2345" i="8"/>
  <c r="J2346" i="8"/>
  <c r="J2347" i="8"/>
  <c r="J2348" i="8"/>
  <c r="J2349" i="8"/>
  <c r="J2350" i="8"/>
  <c r="J2351" i="8"/>
  <c r="J2352" i="8"/>
  <c r="J2353" i="8"/>
  <c r="J2354" i="8"/>
  <c r="J2355" i="8"/>
  <c r="J2356" i="8"/>
  <c r="J2357" i="8"/>
  <c r="J2358" i="8"/>
  <c r="J2359" i="8"/>
  <c r="J2360" i="8"/>
  <c r="J2361" i="8"/>
  <c r="J2362" i="8"/>
  <c r="J2363" i="8"/>
  <c r="J2364" i="8"/>
  <c r="J2365" i="8"/>
  <c r="J2366" i="8"/>
  <c r="J2367" i="8"/>
  <c r="J2368" i="8"/>
  <c r="J2369" i="8"/>
  <c r="J2370" i="8"/>
  <c r="J2371" i="8"/>
  <c r="J2372" i="8"/>
  <c r="J2373" i="8"/>
  <c r="J2374" i="8"/>
  <c r="J2375" i="8"/>
  <c r="J2376" i="8"/>
  <c r="J2377" i="8"/>
  <c r="J2378" i="8"/>
  <c r="J2379" i="8"/>
  <c r="J2380" i="8"/>
  <c r="J2381" i="8"/>
  <c r="J2382" i="8"/>
  <c r="J2383" i="8"/>
  <c r="J2384" i="8"/>
  <c r="J2385" i="8"/>
  <c r="J2386" i="8"/>
  <c r="J2387" i="8"/>
  <c r="J2388" i="8"/>
  <c r="J2389" i="8"/>
  <c r="J2390" i="8"/>
  <c r="J2391" i="8"/>
  <c r="J2392" i="8"/>
  <c r="J2393" i="8"/>
  <c r="J2394" i="8"/>
  <c r="J2395" i="8"/>
  <c r="J2396" i="8"/>
  <c r="J2397" i="8"/>
  <c r="J2398" i="8"/>
  <c r="J2399" i="8"/>
  <c r="J2400" i="8"/>
  <c r="J2401" i="8"/>
  <c r="J2402" i="8"/>
  <c r="J2403" i="8"/>
  <c r="J2404" i="8"/>
  <c r="J2405" i="8"/>
  <c r="J2406" i="8"/>
  <c r="J2407" i="8"/>
  <c r="J2408" i="8"/>
  <c r="J2409" i="8"/>
  <c r="J2410" i="8"/>
  <c r="J2411" i="8"/>
  <c r="J2412" i="8"/>
  <c r="J2413" i="8"/>
  <c r="J2414" i="8"/>
  <c r="J2415" i="8"/>
  <c r="J2416" i="8"/>
  <c r="J2417" i="8"/>
  <c r="J2418" i="8"/>
  <c r="J2419" i="8"/>
  <c r="J2420" i="8"/>
  <c r="J2421" i="8"/>
  <c r="J2422" i="8"/>
  <c r="J2423" i="8"/>
  <c r="J2424" i="8"/>
  <c r="J2425" i="8"/>
  <c r="J2426" i="8"/>
  <c r="J2427" i="8"/>
  <c r="J2428" i="8"/>
  <c r="J2429" i="8"/>
  <c r="J2430" i="8"/>
  <c r="J2431" i="8"/>
  <c r="J2432" i="8"/>
  <c r="J2433" i="8"/>
  <c r="J2434" i="8"/>
  <c r="J2435" i="8"/>
  <c r="J2436" i="8"/>
  <c r="J2437" i="8"/>
  <c r="J2438" i="8"/>
  <c r="J2439" i="8"/>
  <c r="J2440" i="8"/>
  <c r="J2441" i="8"/>
  <c r="J2442" i="8"/>
  <c r="J2443" i="8"/>
  <c r="J2444" i="8"/>
  <c r="J2445" i="8"/>
  <c r="J2446" i="8"/>
  <c r="J2447" i="8"/>
  <c r="J2448" i="8"/>
  <c r="J2449" i="8"/>
  <c r="J2450" i="8"/>
  <c r="J2451" i="8"/>
  <c r="J2452" i="8"/>
  <c r="J2453" i="8"/>
  <c r="J2454" i="8"/>
  <c r="J2455" i="8"/>
  <c r="J2456" i="8"/>
  <c r="J2457" i="8"/>
  <c r="J2458" i="8"/>
  <c r="J2459" i="8"/>
  <c r="J2460" i="8"/>
  <c r="J2461" i="8"/>
  <c r="J2462" i="8"/>
  <c r="J2463" i="8"/>
  <c r="J2464" i="8"/>
  <c r="J2465" i="8"/>
  <c r="J2466" i="8"/>
  <c r="J2467" i="8"/>
  <c r="J2468" i="8"/>
  <c r="J2469" i="8"/>
  <c r="J2470" i="8"/>
  <c r="J2471" i="8"/>
  <c r="J2472" i="8"/>
  <c r="J2473" i="8"/>
  <c r="J2474" i="8"/>
  <c r="J2475" i="8"/>
  <c r="J2476" i="8"/>
  <c r="J2477" i="8"/>
  <c r="J2478" i="8"/>
  <c r="J2479" i="8"/>
  <c r="J2480" i="8"/>
  <c r="J2481" i="8"/>
  <c r="J2482" i="8"/>
  <c r="J2483" i="8"/>
  <c r="J2484" i="8"/>
  <c r="J2485" i="8"/>
  <c r="J2486" i="8"/>
  <c r="J2487" i="8"/>
  <c r="J2488" i="8"/>
  <c r="J2489" i="8"/>
  <c r="J2490" i="8"/>
  <c r="J2491" i="8"/>
  <c r="J2492" i="8"/>
  <c r="J2493" i="8"/>
  <c r="J2494" i="8"/>
  <c r="J2495" i="8"/>
  <c r="J2496" i="8"/>
  <c r="J2497" i="8"/>
  <c r="J2498" i="8"/>
  <c r="J2499" i="8"/>
  <c r="J2500" i="8"/>
  <c r="J2501" i="8"/>
  <c r="J2502" i="8"/>
  <c r="J2503" i="8"/>
  <c r="J2504" i="8"/>
  <c r="J2505" i="8"/>
  <c r="J2506" i="8"/>
  <c r="J2507" i="8"/>
  <c r="J2508" i="8"/>
  <c r="J2509" i="8"/>
  <c r="J2510" i="8"/>
  <c r="J2511" i="8"/>
  <c r="J2512" i="8"/>
  <c r="J2513" i="8"/>
  <c r="J2514" i="8"/>
  <c r="J2515" i="8"/>
  <c r="J2516" i="8"/>
  <c r="J2517" i="8"/>
  <c r="J2518" i="8"/>
  <c r="J2519" i="8"/>
  <c r="J2520" i="8"/>
  <c r="J2521" i="8"/>
  <c r="J2522" i="8"/>
  <c r="J2523" i="8"/>
  <c r="J2524" i="8"/>
  <c r="J2525" i="8"/>
  <c r="J2526" i="8"/>
  <c r="J2527" i="8"/>
  <c r="J2528" i="8"/>
  <c r="J2529" i="8"/>
  <c r="J2530" i="8"/>
  <c r="J2531" i="8"/>
  <c r="J2532" i="8"/>
  <c r="J2533" i="8"/>
  <c r="J2534" i="8"/>
  <c r="J2535" i="8"/>
  <c r="J2536" i="8"/>
  <c r="J2537" i="8"/>
  <c r="J2538" i="8"/>
  <c r="J2539" i="8"/>
  <c r="J2540" i="8"/>
  <c r="J2541" i="8"/>
  <c r="J2542" i="8"/>
  <c r="J2543" i="8"/>
  <c r="J2544" i="8"/>
  <c r="J2545" i="8"/>
  <c r="J2546" i="8"/>
  <c r="J2547" i="8"/>
  <c r="J2548" i="8"/>
  <c r="J2549" i="8"/>
  <c r="J2550" i="8"/>
  <c r="J2551" i="8"/>
  <c r="J2552" i="8"/>
  <c r="J2553" i="8"/>
  <c r="J2554" i="8"/>
  <c r="J2555" i="8"/>
  <c r="J2556" i="8"/>
  <c r="J2557" i="8"/>
  <c r="J2558" i="8"/>
  <c r="J2559" i="8"/>
  <c r="J2560" i="8"/>
  <c r="J2561" i="8"/>
  <c r="J2562" i="8"/>
  <c r="J2563" i="8"/>
  <c r="J2564" i="8"/>
  <c r="J2565" i="8"/>
  <c r="J2566" i="8"/>
  <c r="J2567" i="8"/>
  <c r="J2568" i="8"/>
  <c r="J2569" i="8"/>
  <c r="J2570" i="8"/>
  <c r="J2571" i="8"/>
  <c r="J2572" i="8"/>
  <c r="J2573" i="8"/>
  <c r="J2574" i="8"/>
  <c r="J2575" i="8"/>
  <c r="J2576" i="8"/>
  <c r="J2577" i="8"/>
  <c r="J2578" i="8"/>
  <c r="J2579" i="8"/>
  <c r="J2580" i="8"/>
  <c r="J2581" i="8"/>
  <c r="J2582" i="8"/>
  <c r="J2583" i="8"/>
  <c r="J2584" i="8"/>
  <c r="J2585" i="8"/>
  <c r="J2586" i="8"/>
  <c r="J2587" i="8"/>
  <c r="J2588" i="8"/>
  <c r="J2589" i="8"/>
  <c r="J2590" i="8"/>
  <c r="J2591" i="8"/>
  <c r="J2592" i="8"/>
  <c r="J2593" i="8"/>
  <c r="J2594" i="8"/>
  <c r="J2595" i="8"/>
  <c r="J2596" i="8"/>
  <c r="J2597" i="8"/>
  <c r="J2598" i="8"/>
  <c r="J2599" i="8"/>
  <c r="J2600" i="8"/>
  <c r="J2601" i="8"/>
  <c r="J2602" i="8"/>
  <c r="J2603" i="8"/>
  <c r="J2604" i="8"/>
  <c r="J2605" i="8"/>
  <c r="J2606" i="8"/>
  <c r="J2607" i="8"/>
  <c r="J2608" i="8"/>
  <c r="J2609" i="8"/>
  <c r="J2610" i="8"/>
  <c r="J2611" i="8"/>
  <c r="J2612" i="8"/>
  <c r="J2613" i="8"/>
  <c r="J2614" i="8"/>
  <c r="J2615" i="8"/>
  <c r="J2616" i="8"/>
  <c r="J2617" i="8"/>
  <c r="J2618" i="8"/>
  <c r="J2619" i="8"/>
  <c r="J2620" i="8"/>
  <c r="J2621" i="8"/>
  <c r="J2622" i="8"/>
  <c r="J2623" i="8"/>
  <c r="J2624" i="8"/>
  <c r="J2625" i="8"/>
  <c r="J2626" i="8"/>
  <c r="J2627" i="8"/>
  <c r="J2628" i="8"/>
  <c r="J2629" i="8"/>
  <c r="J2630" i="8"/>
  <c r="J2631" i="8"/>
  <c r="J2632" i="8"/>
  <c r="J2633" i="8"/>
  <c r="J2634" i="8"/>
  <c r="J2635" i="8"/>
  <c r="J2636" i="8"/>
  <c r="J2637" i="8"/>
  <c r="J2638" i="8"/>
  <c r="J2639" i="8"/>
  <c r="J2640" i="8"/>
  <c r="J2641" i="8"/>
  <c r="J2642" i="8"/>
  <c r="J2643" i="8"/>
  <c r="J2644" i="8"/>
  <c r="J2645" i="8"/>
  <c r="J2646" i="8"/>
  <c r="J2647" i="8"/>
  <c r="J2648" i="8"/>
  <c r="J2649" i="8"/>
  <c r="J2650" i="8"/>
  <c r="J2651" i="8"/>
  <c r="J2652" i="8"/>
  <c r="J2653" i="8"/>
  <c r="J2654" i="8"/>
  <c r="J2655" i="8"/>
  <c r="J2656" i="8"/>
  <c r="J2657" i="8"/>
  <c r="J2658" i="8"/>
  <c r="J2659" i="8"/>
  <c r="J2660" i="8"/>
  <c r="J2661" i="8"/>
  <c r="J2662" i="8"/>
  <c r="J2663" i="8"/>
  <c r="J2664" i="8"/>
  <c r="J2665" i="8"/>
  <c r="J2666" i="8"/>
  <c r="J2667" i="8"/>
  <c r="J2668" i="8"/>
  <c r="J2669" i="8"/>
  <c r="J2670" i="8"/>
  <c r="J2671" i="8"/>
  <c r="J2672" i="8"/>
  <c r="J2673" i="8"/>
  <c r="J2674" i="8"/>
  <c r="J2675" i="8"/>
  <c r="J2676" i="8"/>
  <c r="J2677" i="8"/>
  <c r="J2678" i="8"/>
  <c r="J2679" i="8"/>
  <c r="J2680" i="8"/>
  <c r="J2681" i="8"/>
  <c r="J2682" i="8"/>
  <c r="J2683" i="8"/>
  <c r="J2684" i="8"/>
  <c r="J2685" i="8"/>
  <c r="J2686" i="8"/>
  <c r="J2687" i="8"/>
  <c r="J2688" i="8"/>
  <c r="J2689" i="8"/>
  <c r="J2690" i="8"/>
  <c r="J2691" i="8"/>
  <c r="J2692" i="8"/>
  <c r="J2693" i="8"/>
  <c r="J2694" i="8"/>
  <c r="J2695" i="8"/>
  <c r="J2696" i="8"/>
  <c r="J2697" i="8"/>
  <c r="J2698" i="8"/>
  <c r="J2699" i="8"/>
  <c r="J2700" i="8"/>
  <c r="J2701" i="8"/>
  <c r="J2702" i="8"/>
  <c r="J2703" i="8"/>
  <c r="J2704" i="8"/>
  <c r="J2705" i="8"/>
  <c r="J2706" i="8"/>
  <c r="J2707" i="8"/>
  <c r="J2708" i="8"/>
  <c r="J2709" i="8"/>
  <c r="J2710" i="8"/>
  <c r="J2711" i="8"/>
  <c r="J2712" i="8"/>
  <c r="J2713" i="8"/>
  <c r="J2714" i="8"/>
  <c r="J2715" i="8"/>
  <c r="J2716" i="8"/>
  <c r="J2717" i="8"/>
  <c r="J2718" i="8"/>
  <c r="J2719" i="8"/>
  <c r="J2720" i="8"/>
  <c r="J2721" i="8"/>
  <c r="J2722" i="8"/>
  <c r="J2723" i="8"/>
  <c r="J2724" i="8"/>
  <c r="J2725" i="8"/>
  <c r="J2726" i="8"/>
  <c r="J2727" i="8"/>
  <c r="J2728" i="8"/>
  <c r="J2729" i="8"/>
  <c r="J2730" i="8"/>
  <c r="J2731" i="8"/>
  <c r="J2732" i="8"/>
  <c r="J2733" i="8"/>
  <c r="J2734" i="8"/>
  <c r="J2735" i="8"/>
  <c r="J2736" i="8"/>
  <c r="J2737" i="8"/>
  <c r="J2738" i="8"/>
  <c r="J2739" i="8"/>
  <c r="J2740" i="8"/>
  <c r="J2741" i="8"/>
  <c r="J2742" i="8"/>
  <c r="J2743" i="8"/>
  <c r="J2744" i="8"/>
  <c r="J2745" i="8"/>
  <c r="J2746" i="8"/>
  <c r="J2747" i="8"/>
  <c r="J2748" i="8"/>
  <c r="J2749" i="8"/>
  <c r="J2750" i="8"/>
  <c r="J2751" i="8"/>
  <c r="J2752" i="8"/>
  <c r="J2753" i="8"/>
  <c r="J2754" i="8"/>
  <c r="J2755" i="8"/>
  <c r="J2756" i="8"/>
  <c r="J2757" i="8"/>
  <c r="J2758" i="8"/>
  <c r="J2759" i="8"/>
  <c r="J2760" i="8"/>
  <c r="J2761" i="8"/>
  <c r="J2762" i="8"/>
  <c r="J2763" i="8"/>
  <c r="J2764" i="8"/>
  <c r="J2765" i="8"/>
  <c r="J2766" i="8"/>
  <c r="J2767" i="8"/>
  <c r="J2768" i="8"/>
  <c r="J2769" i="8"/>
  <c r="J2770" i="8"/>
  <c r="J2771" i="8"/>
  <c r="J2772" i="8"/>
  <c r="J2773" i="8"/>
  <c r="J2774" i="8"/>
  <c r="J2775" i="8"/>
  <c r="J2776" i="8"/>
  <c r="J2777" i="8"/>
  <c r="J2778" i="8"/>
  <c r="J2779" i="8"/>
  <c r="J2780" i="8"/>
  <c r="J2781" i="8"/>
  <c r="J2782" i="8"/>
  <c r="J2783" i="8"/>
  <c r="J2784" i="8"/>
  <c r="J2785" i="8"/>
  <c r="J2786" i="8"/>
  <c r="J2787" i="8"/>
  <c r="J2788" i="8"/>
  <c r="J2789" i="8"/>
  <c r="J2790" i="8"/>
  <c r="J2791" i="8"/>
  <c r="J2792" i="8"/>
  <c r="J2793" i="8"/>
  <c r="J2794" i="8"/>
  <c r="J2795" i="8"/>
  <c r="J2796" i="8"/>
  <c r="J2797" i="8"/>
  <c r="J2798" i="8"/>
  <c r="J2799" i="8"/>
  <c r="J2800" i="8"/>
  <c r="J2801" i="8"/>
  <c r="J2802" i="8"/>
  <c r="J2803" i="8"/>
  <c r="J2804" i="8"/>
  <c r="J2805" i="8"/>
  <c r="J2806" i="8"/>
  <c r="J2807" i="8"/>
  <c r="J2808" i="8"/>
  <c r="J2809" i="8"/>
  <c r="J2810" i="8"/>
  <c r="J2811" i="8"/>
  <c r="J2812" i="8"/>
  <c r="J2813" i="8"/>
  <c r="J2814" i="8"/>
  <c r="J2815" i="8"/>
  <c r="J2816" i="8"/>
  <c r="J2817" i="8"/>
  <c r="J2818" i="8"/>
  <c r="J2819" i="8"/>
  <c r="J2820" i="8"/>
  <c r="J2821" i="8"/>
  <c r="J2822" i="8"/>
  <c r="J2823" i="8"/>
  <c r="J2824" i="8"/>
  <c r="J2825" i="8"/>
  <c r="J2826" i="8"/>
  <c r="J2827" i="8"/>
  <c r="J2828" i="8"/>
  <c r="J2829" i="8"/>
  <c r="J2830" i="8"/>
  <c r="J2831" i="8"/>
  <c r="J2832" i="8"/>
  <c r="J2833" i="8"/>
  <c r="J2834" i="8"/>
  <c r="J2835" i="8"/>
  <c r="J2836" i="8"/>
  <c r="J2837" i="8"/>
  <c r="J2838" i="8"/>
  <c r="J2839" i="8"/>
  <c r="J2840" i="8"/>
  <c r="J2841" i="8"/>
  <c r="J2842" i="8"/>
  <c r="J2843" i="8"/>
  <c r="J2844" i="8"/>
  <c r="J2845" i="8"/>
  <c r="J2846" i="8"/>
  <c r="J2847" i="8"/>
  <c r="J2848" i="8"/>
  <c r="J2849" i="8"/>
  <c r="J2850" i="8"/>
  <c r="J2851" i="8"/>
  <c r="J2852" i="8"/>
  <c r="J2853" i="8"/>
  <c r="J2854" i="8"/>
  <c r="J2855" i="8"/>
  <c r="J2856" i="8"/>
  <c r="J2857" i="8"/>
  <c r="J2858" i="8"/>
  <c r="J2859" i="8"/>
  <c r="J2860" i="8"/>
  <c r="J2861" i="8"/>
  <c r="J2862" i="8"/>
  <c r="J2863" i="8"/>
  <c r="J2864" i="8"/>
  <c r="J2865" i="8"/>
  <c r="J2866" i="8"/>
  <c r="J2867" i="8"/>
  <c r="J2868" i="8"/>
  <c r="J2869" i="8"/>
  <c r="J2870" i="8"/>
  <c r="J2871" i="8"/>
  <c r="J2872" i="8"/>
  <c r="J2873" i="8"/>
  <c r="J2874" i="8"/>
  <c r="J2875" i="8"/>
  <c r="J2876" i="8"/>
  <c r="J2877" i="8"/>
  <c r="J2878" i="8"/>
  <c r="J2879" i="8"/>
  <c r="J2880" i="8"/>
  <c r="J2881" i="8"/>
  <c r="J2882" i="8"/>
  <c r="J2883" i="8"/>
  <c r="J2884" i="8"/>
  <c r="J2885" i="8"/>
  <c r="J2886" i="8"/>
  <c r="J2887" i="8"/>
  <c r="J2888" i="8"/>
  <c r="J2889" i="8"/>
  <c r="J2890" i="8"/>
  <c r="J2891" i="8"/>
  <c r="J2892" i="8"/>
  <c r="J2893" i="8"/>
  <c r="J2894" i="8"/>
  <c r="J2895" i="8"/>
  <c r="J2896" i="8"/>
  <c r="J2897" i="8"/>
  <c r="J2898" i="8"/>
  <c r="J2899" i="8"/>
  <c r="J2900" i="8"/>
  <c r="J2901" i="8"/>
  <c r="J2902" i="8"/>
  <c r="J2903" i="8"/>
  <c r="J2904" i="8"/>
  <c r="J2905" i="8"/>
  <c r="J2906" i="8"/>
  <c r="J2907" i="8"/>
  <c r="J2908" i="8"/>
  <c r="J2909" i="8"/>
  <c r="J2910" i="8"/>
  <c r="J2911" i="8"/>
  <c r="J2912" i="8"/>
  <c r="J2913" i="8"/>
  <c r="J2914" i="8"/>
  <c r="J2915" i="8"/>
  <c r="J2916" i="8"/>
  <c r="J2917" i="8"/>
  <c r="J2918" i="8"/>
  <c r="J2919" i="8"/>
  <c r="J2920" i="8"/>
  <c r="J2921" i="8"/>
  <c r="J2922" i="8"/>
  <c r="J2923" i="8"/>
  <c r="J2924" i="8"/>
  <c r="J2925" i="8"/>
  <c r="J2926" i="8"/>
  <c r="J2927" i="8"/>
  <c r="J2928" i="8"/>
  <c r="J2929" i="8"/>
  <c r="J2930" i="8"/>
  <c r="J2931" i="8"/>
  <c r="J2932" i="8"/>
  <c r="J2933" i="8"/>
  <c r="J2934" i="8"/>
  <c r="J2935" i="8"/>
  <c r="J2936" i="8"/>
  <c r="J2937" i="8"/>
  <c r="J2938" i="8"/>
  <c r="J2939" i="8"/>
  <c r="J2940" i="8"/>
  <c r="J2941" i="8"/>
  <c r="J2942" i="8"/>
  <c r="J2943" i="8"/>
  <c r="J2944" i="8"/>
  <c r="J2945" i="8"/>
  <c r="J2946" i="8"/>
  <c r="J2947" i="8"/>
  <c r="J2948" i="8"/>
  <c r="J2949" i="8"/>
  <c r="J2950" i="8"/>
  <c r="J2951" i="8"/>
  <c r="J2952" i="8"/>
  <c r="J2953" i="8"/>
  <c r="J2954" i="8"/>
  <c r="J2955" i="8"/>
  <c r="J2956" i="8"/>
  <c r="J2957" i="8"/>
  <c r="J2958" i="8"/>
  <c r="J2959" i="8"/>
  <c r="J2960" i="8"/>
  <c r="J2961" i="8"/>
  <c r="J2962" i="8"/>
  <c r="J2963" i="8"/>
  <c r="J2964" i="8"/>
  <c r="J2965" i="8"/>
  <c r="J2966" i="8"/>
  <c r="J2967" i="8"/>
  <c r="J2968" i="8"/>
  <c r="J2969" i="8"/>
  <c r="J2970" i="8"/>
  <c r="J2971" i="8"/>
  <c r="J2972" i="8"/>
  <c r="J2973" i="8"/>
  <c r="J2974" i="8"/>
  <c r="J2975" i="8"/>
  <c r="J2976" i="8"/>
  <c r="J2977" i="8"/>
  <c r="J2978" i="8"/>
  <c r="J2979" i="8"/>
  <c r="J2980" i="8"/>
  <c r="J2981" i="8"/>
  <c r="J2982" i="8"/>
  <c r="J2983" i="8"/>
  <c r="J2984" i="8"/>
  <c r="J2985" i="8"/>
  <c r="J2986" i="8"/>
  <c r="J2987" i="8"/>
  <c r="J2988" i="8"/>
  <c r="J2989" i="8"/>
  <c r="J2990" i="8"/>
  <c r="J2991" i="8"/>
  <c r="J2992" i="8"/>
  <c r="J2993" i="8"/>
  <c r="J2994" i="8"/>
  <c r="J2995" i="8"/>
  <c r="J2996" i="8"/>
  <c r="J2997" i="8"/>
  <c r="J2998" i="8"/>
  <c r="J2999" i="8"/>
  <c r="J3000" i="8"/>
  <c r="J3001" i="8"/>
  <c r="J3002" i="8"/>
  <c r="J3003" i="8"/>
  <c r="J3004" i="8"/>
  <c r="J3005" i="8"/>
  <c r="J3006" i="8"/>
  <c r="J3007" i="8"/>
  <c r="J3008" i="8"/>
  <c r="J3009" i="8"/>
  <c r="J3010" i="8"/>
  <c r="J3011" i="8"/>
  <c r="J3012" i="8"/>
  <c r="J3013" i="8"/>
  <c r="J3014" i="8"/>
  <c r="J3015" i="8"/>
  <c r="J3016" i="8"/>
  <c r="J3017" i="8"/>
  <c r="J3018" i="8"/>
  <c r="J3019" i="8"/>
  <c r="J3020" i="8"/>
  <c r="J3021" i="8"/>
  <c r="J3022" i="8"/>
  <c r="J3023" i="8"/>
  <c r="J3024" i="8"/>
  <c r="J3025" i="8"/>
  <c r="J3026" i="8"/>
  <c r="J3027" i="8"/>
  <c r="J3028" i="8"/>
  <c r="J3029" i="8"/>
  <c r="J3030" i="8"/>
  <c r="J3031" i="8"/>
  <c r="J3032" i="8"/>
  <c r="J3033" i="8"/>
  <c r="J3034" i="8"/>
  <c r="J3035" i="8"/>
  <c r="J3036" i="8"/>
  <c r="J3037" i="8"/>
  <c r="J3038" i="8"/>
  <c r="J3039" i="8"/>
  <c r="J3040" i="8"/>
  <c r="J3041" i="8"/>
  <c r="J3042" i="8"/>
  <c r="J3043" i="8"/>
  <c r="J3044" i="8"/>
  <c r="J3045" i="8"/>
  <c r="J3046" i="8"/>
  <c r="J3047" i="8"/>
  <c r="J3048" i="8"/>
  <c r="J3049" i="8"/>
  <c r="J3050" i="8"/>
  <c r="J3051" i="8"/>
  <c r="J3052" i="8"/>
  <c r="J3053" i="8"/>
  <c r="J3054" i="8"/>
  <c r="J3055" i="8"/>
  <c r="J3056" i="8"/>
  <c r="J3057" i="8"/>
  <c r="J3058" i="8"/>
  <c r="J3059" i="8"/>
  <c r="J3060" i="8"/>
  <c r="J3061" i="8"/>
  <c r="J3062" i="8"/>
  <c r="J3063" i="8"/>
  <c r="J3064" i="8"/>
  <c r="J3065" i="8"/>
  <c r="J3066" i="8"/>
  <c r="J3067" i="8"/>
  <c r="J3068" i="8"/>
  <c r="J3069" i="8"/>
  <c r="J3070" i="8"/>
  <c r="J3071" i="8"/>
  <c r="J3072" i="8"/>
  <c r="J3073" i="8"/>
  <c r="J3074" i="8"/>
  <c r="J3075" i="8"/>
  <c r="J3076" i="8"/>
  <c r="J3077" i="8"/>
  <c r="J3078" i="8"/>
  <c r="J3079" i="8"/>
  <c r="J3080" i="8"/>
  <c r="J3081" i="8"/>
  <c r="J3082" i="8"/>
  <c r="J3083" i="8"/>
  <c r="J3084" i="8"/>
  <c r="J3085" i="8"/>
  <c r="J3086" i="8"/>
  <c r="J3087" i="8"/>
  <c r="J3088" i="8"/>
  <c r="J3089" i="8"/>
  <c r="J3090" i="8"/>
  <c r="J3091" i="8"/>
  <c r="J3092" i="8"/>
  <c r="J3093" i="8"/>
  <c r="J3094" i="8"/>
  <c r="J3095" i="8"/>
  <c r="J3096" i="8"/>
  <c r="J3097" i="8"/>
  <c r="J3098" i="8"/>
  <c r="J3099" i="8"/>
  <c r="J3100" i="8"/>
  <c r="J3101" i="8"/>
  <c r="J3102" i="8"/>
  <c r="J3103" i="8"/>
  <c r="J3104" i="8"/>
  <c r="J3105" i="8"/>
  <c r="J3106" i="8"/>
  <c r="J3107" i="8"/>
  <c r="J3108" i="8"/>
  <c r="J3109" i="8"/>
  <c r="J3110" i="8"/>
  <c r="J3111" i="8"/>
  <c r="J3112" i="8"/>
  <c r="J3113" i="8"/>
  <c r="J3114" i="8"/>
  <c r="J3115" i="8"/>
  <c r="J3116" i="8"/>
  <c r="J3117" i="8"/>
  <c r="J3118" i="8"/>
  <c r="J3119" i="8"/>
  <c r="J3120" i="8"/>
  <c r="J3121" i="8"/>
  <c r="J3122" i="8"/>
  <c r="J3123" i="8"/>
  <c r="J3124" i="8"/>
  <c r="J3125" i="8"/>
  <c r="J3126" i="8"/>
  <c r="J3127" i="8"/>
  <c r="J3128" i="8"/>
  <c r="J3129" i="8"/>
  <c r="J3130" i="8"/>
  <c r="J3131" i="8"/>
  <c r="J3132" i="8"/>
  <c r="J3133" i="8"/>
  <c r="J3134" i="8"/>
  <c r="J3135" i="8"/>
  <c r="J3136" i="8"/>
  <c r="J3137" i="8"/>
  <c r="J3138" i="8"/>
  <c r="J3139" i="8"/>
  <c r="J3140" i="8"/>
  <c r="J3141" i="8"/>
  <c r="J3142" i="8"/>
  <c r="J3143" i="8"/>
  <c r="J3144" i="8"/>
  <c r="J3145" i="8"/>
  <c r="J3146" i="8"/>
  <c r="J3147" i="8"/>
  <c r="J3148" i="8"/>
  <c r="J3149" i="8"/>
  <c r="J3150" i="8"/>
  <c r="J3151" i="8"/>
  <c r="J3152" i="8"/>
  <c r="J3153" i="8"/>
  <c r="J3154" i="8"/>
  <c r="J3155" i="8"/>
  <c r="J3156" i="8"/>
  <c r="J3157" i="8"/>
  <c r="J3158" i="8"/>
  <c r="J3159" i="8"/>
  <c r="J3160" i="8"/>
  <c r="J3161" i="8"/>
  <c r="J3162" i="8"/>
  <c r="J3163" i="8"/>
  <c r="J3164" i="8"/>
  <c r="J3165" i="8"/>
  <c r="J3166" i="8"/>
  <c r="J3167" i="8"/>
  <c r="J3168" i="8"/>
  <c r="J3169" i="8"/>
  <c r="J3170" i="8"/>
  <c r="J3171" i="8"/>
  <c r="J3172" i="8"/>
  <c r="J3173" i="8"/>
  <c r="J3174" i="8"/>
  <c r="J3175" i="8"/>
  <c r="J3176" i="8"/>
  <c r="J3177" i="8"/>
  <c r="J3178" i="8"/>
  <c r="J3179" i="8"/>
  <c r="J3180" i="8"/>
  <c r="J3181" i="8"/>
  <c r="J3182" i="8"/>
  <c r="J3183" i="8"/>
  <c r="J3184" i="8"/>
  <c r="J3185" i="8"/>
  <c r="J3186" i="8"/>
  <c r="J3187" i="8"/>
  <c r="J3188" i="8"/>
  <c r="J3189" i="8"/>
  <c r="J3190" i="8"/>
  <c r="J3191" i="8"/>
  <c r="J3192" i="8"/>
  <c r="J3193" i="8"/>
  <c r="J3194" i="8"/>
  <c r="J3195" i="8"/>
  <c r="J3196" i="8"/>
  <c r="J3197" i="8"/>
  <c r="J3198" i="8"/>
  <c r="J3199" i="8"/>
  <c r="J3200" i="8"/>
  <c r="J3201" i="8"/>
  <c r="J3202" i="8"/>
  <c r="J3203" i="8"/>
  <c r="J3204" i="8"/>
  <c r="J3205" i="8"/>
  <c r="J3206" i="8"/>
  <c r="J3207" i="8"/>
  <c r="J3208" i="8"/>
  <c r="J3209" i="8"/>
  <c r="J3210" i="8"/>
  <c r="J3211" i="8"/>
  <c r="J3212" i="8"/>
  <c r="J3213" i="8"/>
  <c r="J3214" i="8"/>
  <c r="J3215" i="8"/>
  <c r="J3216" i="8"/>
  <c r="J3217" i="8"/>
  <c r="J3218" i="8"/>
  <c r="J3219" i="8"/>
  <c r="J3220" i="8"/>
  <c r="J3221" i="8"/>
  <c r="J3222" i="8"/>
  <c r="J3223" i="8"/>
  <c r="J3224" i="8"/>
  <c r="J3225" i="8"/>
  <c r="J3226" i="8"/>
  <c r="J3227" i="8"/>
  <c r="J3228" i="8"/>
  <c r="J3229" i="8"/>
  <c r="J3230" i="8"/>
  <c r="J3231" i="8"/>
  <c r="J3232" i="8"/>
  <c r="J3233" i="8"/>
  <c r="J3234" i="8"/>
  <c r="J3235" i="8"/>
  <c r="J3236" i="8"/>
  <c r="J3237" i="8"/>
  <c r="J3238" i="8"/>
  <c r="J3239" i="8"/>
  <c r="J3240" i="8"/>
  <c r="J3241" i="8"/>
  <c r="J3242" i="8"/>
  <c r="J3243" i="8"/>
  <c r="J3244" i="8"/>
  <c r="J3245" i="8"/>
  <c r="J3246" i="8"/>
  <c r="J3247" i="8"/>
  <c r="J3248" i="8"/>
  <c r="J3249" i="8"/>
  <c r="J3250" i="8"/>
  <c r="J3251" i="8"/>
  <c r="J3252" i="8"/>
  <c r="J3253" i="8"/>
  <c r="J3254" i="8"/>
  <c r="J3255" i="8"/>
  <c r="J3256" i="8"/>
  <c r="J3257" i="8"/>
  <c r="J3258" i="8"/>
  <c r="J3259" i="8"/>
  <c r="J3260" i="8"/>
  <c r="J3261" i="8"/>
  <c r="J3262" i="8"/>
  <c r="J3263" i="8"/>
  <c r="J3264" i="8"/>
  <c r="J3265" i="8"/>
  <c r="J3266" i="8"/>
  <c r="J3267" i="8"/>
  <c r="J3268" i="8"/>
  <c r="J3269" i="8"/>
  <c r="J3270" i="8"/>
  <c r="J3271" i="8"/>
  <c r="J3272" i="8"/>
  <c r="J3273" i="8"/>
  <c r="J3274" i="8"/>
  <c r="J3275" i="8"/>
  <c r="J3276" i="8"/>
  <c r="J3277" i="8"/>
  <c r="J3278" i="8"/>
  <c r="J3279" i="8"/>
  <c r="J3280" i="8"/>
  <c r="J3281" i="8"/>
  <c r="J3282" i="8"/>
  <c r="J3283" i="8"/>
  <c r="J3284" i="8"/>
  <c r="J3285" i="8"/>
  <c r="J3286" i="8"/>
  <c r="J3287" i="8"/>
  <c r="J3288" i="8"/>
  <c r="J3289" i="8"/>
  <c r="J3290" i="8"/>
  <c r="J3291" i="8"/>
  <c r="J3292" i="8"/>
  <c r="J3293" i="8"/>
  <c r="J3294" i="8"/>
  <c r="J3295" i="8"/>
  <c r="J3296" i="8"/>
  <c r="J3297" i="8"/>
  <c r="J3298" i="8"/>
  <c r="J3299" i="8"/>
  <c r="J3300" i="8"/>
  <c r="J3301" i="8"/>
  <c r="J3302" i="8"/>
  <c r="J3303" i="8"/>
  <c r="J3304" i="8"/>
  <c r="J3305" i="8"/>
  <c r="J3306" i="8"/>
  <c r="J3307" i="8"/>
  <c r="J3308" i="8"/>
  <c r="J3309" i="8"/>
  <c r="J3310" i="8"/>
  <c r="J3311" i="8"/>
  <c r="J3312" i="8"/>
  <c r="J3313" i="8"/>
  <c r="J3314" i="8"/>
  <c r="J3315" i="8"/>
  <c r="J3316" i="8"/>
  <c r="J3317" i="8"/>
  <c r="J3318" i="8"/>
  <c r="J3319" i="8"/>
  <c r="J3320" i="8"/>
  <c r="J3321" i="8"/>
  <c r="J3322" i="8"/>
  <c r="J3323" i="8"/>
  <c r="J3324" i="8"/>
  <c r="J3325" i="8"/>
  <c r="J3326" i="8"/>
  <c r="J3327" i="8"/>
  <c r="J3328" i="8"/>
  <c r="J3329" i="8"/>
  <c r="J3330" i="8"/>
  <c r="J3331" i="8"/>
  <c r="J3332" i="8"/>
  <c r="J3333" i="8"/>
  <c r="J3334" i="8"/>
  <c r="J3335" i="8"/>
  <c r="J3336" i="8"/>
  <c r="J3337" i="8"/>
  <c r="J3338" i="8"/>
  <c r="J3339" i="8"/>
  <c r="J3340" i="8"/>
  <c r="J3341" i="8"/>
  <c r="J3342" i="8"/>
  <c r="J3343" i="8"/>
  <c r="J3344" i="8"/>
  <c r="J3345" i="8"/>
  <c r="J3346" i="8"/>
  <c r="J3347" i="8"/>
  <c r="J3348" i="8"/>
  <c r="J3349" i="8"/>
  <c r="J3350" i="8"/>
  <c r="J3351" i="8"/>
  <c r="J3352" i="8"/>
  <c r="J3353" i="8"/>
  <c r="J3354" i="8"/>
  <c r="J3355" i="8"/>
  <c r="J3356" i="8"/>
  <c r="J3357" i="8"/>
  <c r="J3358" i="8"/>
  <c r="J3359" i="8"/>
  <c r="J3360" i="8"/>
  <c r="J3361" i="8"/>
  <c r="J3362" i="8"/>
  <c r="J3363" i="8"/>
  <c r="J3364" i="8"/>
  <c r="J3365" i="8"/>
  <c r="J3366" i="8"/>
  <c r="J3367" i="8"/>
  <c r="J3368" i="8"/>
  <c r="J3369" i="8"/>
  <c r="J3370" i="8"/>
  <c r="J3371" i="8"/>
  <c r="J3372" i="8"/>
  <c r="J3373" i="8"/>
  <c r="J3374" i="8"/>
  <c r="J3375" i="8"/>
  <c r="J3376" i="8"/>
  <c r="J3377" i="8"/>
  <c r="J3378" i="8"/>
  <c r="J3379" i="8"/>
  <c r="J3380" i="8"/>
  <c r="J3381" i="8"/>
  <c r="J3382" i="8"/>
  <c r="J3383" i="8"/>
  <c r="J3384" i="8"/>
  <c r="J3385" i="8"/>
  <c r="J3386" i="8"/>
  <c r="J3387" i="8"/>
  <c r="J3388" i="8"/>
  <c r="J3389" i="8"/>
  <c r="J3390" i="8"/>
  <c r="J3391" i="8"/>
  <c r="J3392" i="8"/>
  <c r="J3393" i="8"/>
  <c r="J3394" i="8"/>
  <c r="J3395" i="8"/>
  <c r="J3396" i="8"/>
  <c r="J3397" i="8"/>
  <c r="J3398" i="8"/>
  <c r="J3399" i="8"/>
  <c r="J3400" i="8"/>
  <c r="J3401" i="8"/>
  <c r="J3402" i="8"/>
  <c r="J3403" i="8"/>
  <c r="J3404" i="8"/>
  <c r="J3405" i="8"/>
  <c r="J3406" i="8"/>
  <c r="J3407" i="8"/>
  <c r="J3408" i="8"/>
  <c r="J3409" i="8"/>
  <c r="J3410" i="8"/>
  <c r="J3411" i="8"/>
  <c r="J3412" i="8"/>
  <c r="J3413" i="8"/>
  <c r="J3414" i="8"/>
  <c r="J3415" i="8"/>
  <c r="J3416" i="8"/>
  <c r="J3417" i="8"/>
  <c r="J3418" i="8"/>
  <c r="J3419" i="8"/>
  <c r="J3420" i="8"/>
  <c r="J3421" i="8"/>
  <c r="J3422" i="8"/>
  <c r="J3423" i="8"/>
  <c r="J3424" i="8"/>
  <c r="J3425" i="8"/>
  <c r="J3426" i="8"/>
  <c r="J3427" i="8"/>
  <c r="J3428" i="8"/>
  <c r="J3429" i="8"/>
  <c r="J3430" i="8"/>
  <c r="J3431" i="8"/>
  <c r="J3432" i="8"/>
  <c r="J3433" i="8"/>
  <c r="J3434" i="8"/>
  <c r="J3435" i="8"/>
  <c r="J3436" i="8"/>
  <c r="J3437" i="8"/>
  <c r="J3438" i="8"/>
  <c r="J3439" i="8"/>
  <c r="J3440" i="8"/>
  <c r="J3441" i="8"/>
  <c r="J3442" i="8"/>
  <c r="J3443" i="8"/>
  <c r="J3444" i="8"/>
  <c r="J3445" i="8"/>
  <c r="J3446" i="8"/>
  <c r="J3447" i="8"/>
  <c r="J3448" i="8"/>
  <c r="J3449" i="8"/>
  <c r="J3450" i="8"/>
  <c r="J3451" i="8"/>
  <c r="J3452" i="8"/>
  <c r="J3453" i="8"/>
  <c r="J3454" i="8"/>
  <c r="J3455" i="8"/>
  <c r="J3456" i="8"/>
  <c r="J3457" i="8"/>
  <c r="J3458" i="8"/>
  <c r="J3459" i="8"/>
  <c r="J3460" i="8"/>
  <c r="J3461" i="8"/>
  <c r="J3462" i="8"/>
  <c r="J3463" i="8"/>
  <c r="J3464" i="8"/>
  <c r="J3465" i="8"/>
  <c r="J3466" i="8"/>
  <c r="J3467" i="8"/>
  <c r="J3468" i="8"/>
  <c r="J3469" i="8"/>
  <c r="J3470" i="8"/>
  <c r="J3471" i="8"/>
  <c r="J3472" i="8"/>
  <c r="J3473" i="8"/>
  <c r="J3474" i="8"/>
  <c r="J3475" i="8"/>
  <c r="J3476" i="8"/>
  <c r="J3477" i="8"/>
  <c r="J3478" i="8"/>
  <c r="J3479" i="8"/>
  <c r="J3480" i="8"/>
  <c r="J3481" i="8"/>
  <c r="J3482" i="8"/>
  <c r="J3483" i="8"/>
  <c r="J3484" i="8"/>
  <c r="J3485" i="8"/>
  <c r="J3486" i="8"/>
  <c r="J3487" i="8"/>
  <c r="J3488" i="8"/>
  <c r="J3489" i="8"/>
  <c r="J3490" i="8"/>
  <c r="J3491" i="8"/>
  <c r="J3492" i="8"/>
  <c r="J3493" i="8"/>
  <c r="J3494" i="8"/>
  <c r="J3495" i="8"/>
  <c r="J3496" i="8"/>
  <c r="J3497" i="8"/>
  <c r="J3498" i="8"/>
  <c r="J3499" i="8"/>
  <c r="J3500" i="8"/>
  <c r="J3501" i="8"/>
  <c r="J3502" i="8"/>
  <c r="J3503" i="8"/>
  <c r="J3504" i="8"/>
  <c r="J3505" i="8"/>
  <c r="J3506" i="8"/>
  <c r="J3507" i="8"/>
  <c r="J3508" i="8"/>
  <c r="J3509" i="8"/>
  <c r="J3510" i="8"/>
  <c r="J3511" i="8"/>
  <c r="J3512" i="8"/>
  <c r="J3513" i="8"/>
  <c r="J3514" i="8"/>
  <c r="J3515" i="8"/>
  <c r="J3516" i="8"/>
  <c r="J3517" i="8"/>
  <c r="J3518" i="8"/>
  <c r="J3519" i="8"/>
  <c r="J3520" i="8"/>
  <c r="J3521" i="8"/>
  <c r="J3522" i="8"/>
  <c r="J3523" i="8"/>
  <c r="J3524" i="8"/>
  <c r="J3525" i="8"/>
  <c r="J3526" i="8"/>
  <c r="J3527" i="8"/>
  <c r="J3528" i="8"/>
  <c r="J3529" i="8"/>
  <c r="J3530" i="8"/>
  <c r="J3531" i="8"/>
  <c r="J3532" i="8"/>
  <c r="J3533" i="8"/>
  <c r="J3534" i="8"/>
  <c r="J3535" i="8"/>
  <c r="J3536" i="8"/>
  <c r="J3537" i="8"/>
  <c r="J3538" i="8"/>
  <c r="J3539" i="8"/>
  <c r="J3540" i="8"/>
  <c r="J3541" i="8"/>
  <c r="J3542" i="8"/>
  <c r="J3543" i="8"/>
  <c r="J3544" i="8"/>
  <c r="J3545" i="8"/>
  <c r="J3546" i="8"/>
  <c r="J3547" i="8"/>
  <c r="J3548" i="8"/>
  <c r="J3549" i="8"/>
  <c r="J3550" i="8"/>
  <c r="J3551" i="8"/>
  <c r="J3552" i="8"/>
  <c r="J3553" i="8"/>
  <c r="J3554" i="8"/>
  <c r="J3555" i="8"/>
  <c r="J3556" i="8"/>
  <c r="J3557" i="8"/>
  <c r="J3558" i="8"/>
  <c r="J3559" i="8"/>
  <c r="J3560" i="8"/>
  <c r="J3561" i="8"/>
  <c r="J3562" i="8"/>
  <c r="J3563" i="8"/>
  <c r="J3564" i="8"/>
  <c r="J3565" i="8"/>
  <c r="J3566" i="8"/>
  <c r="J3567" i="8"/>
  <c r="J3568" i="8"/>
  <c r="J3569" i="8"/>
  <c r="J3570" i="8"/>
  <c r="J3571" i="8"/>
  <c r="J3572" i="8"/>
  <c r="J3573" i="8"/>
  <c r="J3574" i="8"/>
  <c r="J3575" i="8"/>
  <c r="J3576" i="8"/>
  <c r="J3577" i="8"/>
  <c r="J3578" i="8"/>
  <c r="J3579" i="8"/>
  <c r="J3580" i="8"/>
  <c r="J3581" i="8"/>
  <c r="J3582" i="8"/>
  <c r="J3583" i="8"/>
  <c r="J3584" i="8"/>
  <c r="J3585" i="8"/>
  <c r="J3586" i="8"/>
  <c r="J3587" i="8"/>
  <c r="J3588" i="8"/>
  <c r="J3589" i="8"/>
  <c r="J3590" i="8"/>
  <c r="J3591" i="8"/>
  <c r="J3592" i="8"/>
  <c r="J3593" i="8"/>
  <c r="J3594" i="8"/>
  <c r="J3595" i="8"/>
  <c r="J3596" i="8"/>
  <c r="J3597" i="8"/>
  <c r="J3598" i="8"/>
  <c r="J3599" i="8"/>
  <c r="J3600" i="8"/>
  <c r="J3601" i="8"/>
  <c r="J3602" i="8"/>
  <c r="J3603" i="8"/>
  <c r="J3604" i="8"/>
  <c r="J3605" i="8"/>
  <c r="J3606" i="8"/>
  <c r="J3607" i="8"/>
  <c r="J3608" i="8"/>
  <c r="J3609" i="8"/>
  <c r="J3610" i="8"/>
  <c r="J3611" i="8"/>
  <c r="J3612" i="8"/>
  <c r="J3613" i="8"/>
  <c r="J3614" i="8"/>
  <c r="J3615" i="8"/>
  <c r="J3616" i="8"/>
  <c r="J3617" i="8"/>
  <c r="J3618" i="8"/>
  <c r="J3619" i="8"/>
  <c r="J3620" i="8"/>
  <c r="J3621" i="8"/>
  <c r="J3622" i="8"/>
  <c r="J3623" i="8"/>
  <c r="J3624" i="8"/>
  <c r="J3625" i="8"/>
  <c r="J3626" i="8"/>
  <c r="J3627" i="8"/>
  <c r="J3628" i="8"/>
  <c r="J3629" i="8"/>
  <c r="J3630" i="8"/>
  <c r="J3631" i="8"/>
  <c r="J3632" i="8"/>
  <c r="J3633" i="8"/>
  <c r="J3634" i="8"/>
  <c r="J3635" i="8"/>
  <c r="J3636" i="8"/>
  <c r="J3637" i="8"/>
  <c r="J3638" i="8"/>
  <c r="J3639" i="8"/>
  <c r="J3640" i="8"/>
  <c r="J3641" i="8"/>
  <c r="J3642" i="8"/>
  <c r="J3643" i="8"/>
  <c r="J3644" i="8"/>
  <c r="J3645" i="8"/>
  <c r="J3646" i="8"/>
  <c r="J3647" i="8"/>
  <c r="J3648" i="8"/>
  <c r="J3649" i="8"/>
  <c r="J3650" i="8"/>
  <c r="J3651" i="8"/>
  <c r="J3652" i="8"/>
  <c r="J3653" i="8"/>
  <c r="J3654" i="8"/>
  <c r="J3655" i="8"/>
  <c r="J3656" i="8"/>
  <c r="J3657" i="8"/>
  <c r="J3658" i="8"/>
  <c r="J3659" i="8"/>
  <c r="J3660" i="8"/>
  <c r="J3661" i="8"/>
  <c r="J3662" i="8"/>
  <c r="J3663" i="8"/>
  <c r="J3664" i="8"/>
  <c r="J3665" i="8"/>
  <c r="J3666" i="8"/>
  <c r="J3667" i="8"/>
  <c r="J3668" i="8"/>
  <c r="J3669" i="8"/>
  <c r="J3670" i="8"/>
  <c r="J3671" i="8"/>
  <c r="J3672" i="8"/>
  <c r="J3673" i="8"/>
  <c r="J3674" i="8"/>
  <c r="J3675" i="8"/>
  <c r="J3676" i="8"/>
  <c r="J3677" i="8"/>
  <c r="J3678" i="8"/>
  <c r="J3679" i="8"/>
  <c r="J3680" i="8"/>
  <c r="J3681" i="8"/>
  <c r="J3682" i="8"/>
  <c r="J3683" i="8"/>
  <c r="J3684" i="8"/>
  <c r="J3685" i="8"/>
  <c r="J3686" i="8"/>
  <c r="J3687" i="8"/>
  <c r="J3688" i="8"/>
  <c r="J3689" i="8"/>
  <c r="J3690" i="8"/>
  <c r="J3691" i="8"/>
  <c r="J3692" i="8"/>
  <c r="J3693" i="8"/>
  <c r="J3694" i="8"/>
  <c r="J3695" i="8"/>
  <c r="J3696" i="8"/>
  <c r="J3697" i="8"/>
  <c r="J3698" i="8"/>
  <c r="J3699" i="8"/>
  <c r="J3700" i="8"/>
  <c r="J3701" i="8"/>
  <c r="J3702" i="8"/>
  <c r="J3703" i="8"/>
  <c r="J3704" i="8"/>
  <c r="J3705" i="8"/>
  <c r="J3706" i="8"/>
  <c r="J3707" i="8"/>
  <c r="J3708" i="8"/>
  <c r="J3709" i="8"/>
  <c r="J3710" i="8"/>
  <c r="J3711" i="8"/>
  <c r="J3712" i="8"/>
  <c r="J3713" i="8"/>
  <c r="J3714" i="8"/>
  <c r="J3715" i="8"/>
  <c r="J3716" i="8"/>
  <c r="J3717" i="8"/>
  <c r="J3718" i="8"/>
  <c r="J3719" i="8"/>
  <c r="J3720" i="8"/>
  <c r="J3721" i="8"/>
  <c r="J3722" i="8"/>
  <c r="J3723" i="8"/>
  <c r="J3724" i="8"/>
  <c r="J3725" i="8"/>
  <c r="J3726" i="8"/>
  <c r="J3727" i="8"/>
  <c r="J3728" i="8"/>
  <c r="J3729" i="8"/>
  <c r="J3730" i="8"/>
  <c r="J3731" i="8"/>
  <c r="J3732" i="8"/>
  <c r="J3733" i="8"/>
  <c r="J3734" i="8"/>
  <c r="J3735" i="8"/>
  <c r="J3736" i="8"/>
  <c r="J3737" i="8"/>
  <c r="J3738" i="8"/>
  <c r="J3739" i="8"/>
  <c r="J3740" i="8"/>
  <c r="J3741" i="8"/>
  <c r="J3742" i="8"/>
  <c r="J3743" i="8"/>
  <c r="J3744" i="8"/>
  <c r="J3745" i="8"/>
  <c r="J3746" i="8"/>
  <c r="J3747" i="8"/>
  <c r="J3748" i="8"/>
  <c r="J3749" i="8"/>
  <c r="J3750" i="8"/>
  <c r="J3751" i="8"/>
  <c r="J3752" i="8"/>
  <c r="J3753" i="8"/>
  <c r="J3754" i="8"/>
  <c r="J3755" i="8"/>
  <c r="J3756" i="8"/>
  <c r="J3757" i="8"/>
  <c r="J3758" i="8"/>
  <c r="J3759" i="8"/>
  <c r="J3760" i="8"/>
  <c r="J3761" i="8"/>
  <c r="J3762" i="8"/>
  <c r="J3763" i="8"/>
  <c r="J3764" i="8"/>
  <c r="J3765" i="8"/>
  <c r="J3766" i="8"/>
  <c r="J3767" i="8"/>
  <c r="J3768" i="8"/>
  <c r="J3769" i="8"/>
  <c r="J3770" i="8"/>
  <c r="J3771" i="8"/>
  <c r="J3772" i="8"/>
  <c r="J3773" i="8"/>
  <c r="J3774" i="8"/>
  <c r="J3775" i="8"/>
  <c r="J3776" i="8"/>
  <c r="J3777" i="8"/>
  <c r="J3778" i="8"/>
  <c r="J3779" i="8"/>
  <c r="J3780" i="8"/>
  <c r="J3781" i="8"/>
  <c r="J3782" i="8"/>
  <c r="J3783" i="8"/>
  <c r="J3784" i="8"/>
  <c r="J3785" i="8"/>
  <c r="J3786" i="8"/>
  <c r="J3787" i="8"/>
  <c r="J3788" i="8"/>
  <c r="J3789" i="8"/>
  <c r="J3790" i="8"/>
  <c r="J3791" i="8"/>
  <c r="J3792" i="8"/>
  <c r="J3793" i="8"/>
  <c r="J3794" i="8"/>
  <c r="J3795" i="8"/>
  <c r="J3796" i="8"/>
  <c r="J3797" i="8"/>
  <c r="J3798" i="8"/>
  <c r="J3799" i="8"/>
  <c r="J3800" i="8"/>
  <c r="J3801" i="8"/>
  <c r="J3802" i="8"/>
  <c r="J3803" i="8"/>
  <c r="J3804" i="8"/>
  <c r="J3805" i="8"/>
  <c r="J3806" i="8"/>
  <c r="J3807" i="8"/>
  <c r="J3808" i="8"/>
  <c r="J3809" i="8"/>
  <c r="J3810" i="8"/>
  <c r="J3811" i="8"/>
  <c r="J3812" i="8"/>
  <c r="J3813" i="8"/>
  <c r="J3814" i="8"/>
  <c r="J3815" i="8"/>
  <c r="J3816" i="8"/>
  <c r="J3817" i="8"/>
  <c r="J3818" i="8"/>
  <c r="J3819" i="8"/>
  <c r="J3820" i="8"/>
  <c r="J3821" i="8"/>
  <c r="J3822" i="8"/>
  <c r="J3823" i="8"/>
  <c r="J3824" i="8"/>
  <c r="J3825" i="8"/>
  <c r="J3826" i="8"/>
  <c r="J3827" i="8"/>
  <c r="J3828" i="8"/>
  <c r="J3829" i="8"/>
  <c r="J3830" i="8"/>
  <c r="J3831" i="8"/>
  <c r="J3832" i="8"/>
  <c r="J3833" i="8"/>
  <c r="J3834" i="8"/>
  <c r="J3835" i="8"/>
  <c r="J3836" i="8"/>
  <c r="J3837" i="8"/>
  <c r="J3838" i="8"/>
  <c r="J3839" i="8"/>
  <c r="J3840" i="8"/>
  <c r="J3841" i="8"/>
  <c r="J3842" i="8"/>
  <c r="J3843" i="8"/>
  <c r="J3844" i="8"/>
  <c r="J3845" i="8"/>
  <c r="J3846" i="8"/>
  <c r="J3847" i="8"/>
  <c r="J3848" i="8"/>
  <c r="J3849" i="8"/>
  <c r="J3850" i="8"/>
  <c r="J3851" i="8"/>
  <c r="J3852" i="8"/>
  <c r="J3853" i="8"/>
  <c r="J3854" i="8"/>
  <c r="J3855" i="8"/>
  <c r="J3856" i="8"/>
  <c r="J3857" i="8"/>
  <c r="J3858" i="8"/>
  <c r="J3859" i="8"/>
  <c r="J3860" i="8"/>
  <c r="J3861" i="8"/>
  <c r="J3862" i="8"/>
  <c r="J3863" i="8"/>
  <c r="J3864" i="8"/>
  <c r="J3865" i="8"/>
  <c r="J3866" i="8"/>
  <c r="J3867" i="8"/>
  <c r="J3868" i="8"/>
  <c r="J3869" i="8"/>
  <c r="J3870" i="8"/>
  <c r="J3871" i="8"/>
  <c r="J3872" i="8"/>
  <c r="J3873" i="8"/>
  <c r="J3874" i="8"/>
  <c r="J3875" i="8"/>
  <c r="J3876" i="8"/>
  <c r="J3877" i="8"/>
  <c r="J3878" i="8"/>
  <c r="J3879" i="8"/>
  <c r="J3880" i="8"/>
  <c r="J3881" i="8"/>
  <c r="J3882" i="8"/>
  <c r="J3883" i="8"/>
  <c r="J3884" i="8"/>
  <c r="J3885" i="8"/>
  <c r="J3886" i="8"/>
  <c r="J3887" i="8"/>
  <c r="J3888" i="8"/>
  <c r="J3889" i="8"/>
  <c r="J3890" i="8"/>
  <c r="J3891" i="8"/>
  <c r="J3892" i="8"/>
  <c r="J3893" i="8"/>
  <c r="J3894" i="8"/>
  <c r="J3895" i="8"/>
  <c r="J3896" i="8"/>
  <c r="J3897" i="8"/>
  <c r="J3898" i="8"/>
  <c r="J3899" i="8"/>
  <c r="J3900" i="8"/>
  <c r="J3901" i="8"/>
  <c r="J3902" i="8"/>
  <c r="J3903" i="8"/>
  <c r="J3904" i="8"/>
  <c r="J3905" i="8"/>
  <c r="J3906" i="8"/>
  <c r="J3907" i="8"/>
  <c r="J3908" i="8"/>
  <c r="J3909" i="8"/>
  <c r="J3910" i="8"/>
  <c r="J3911" i="8"/>
  <c r="J3912" i="8"/>
  <c r="J3913" i="8"/>
  <c r="J3914" i="8"/>
  <c r="J3915" i="8"/>
  <c r="J3916" i="8"/>
  <c r="J3917" i="8"/>
  <c r="J3918" i="8"/>
  <c r="J3919" i="8"/>
  <c r="J3920" i="8"/>
  <c r="J3921" i="8"/>
  <c r="J3922" i="8"/>
  <c r="J3923" i="8"/>
  <c r="J3924" i="8"/>
  <c r="J3925" i="8"/>
  <c r="J3926" i="8"/>
  <c r="J3927" i="8"/>
  <c r="J3928" i="8"/>
  <c r="J3929" i="8"/>
  <c r="J3930" i="8"/>
  <c r="J3931" i="8"/>
  <c r="J3932" i="8"/>
  <c r="J3933" i="8"/>
  <c r="J3934" i="8"/>
  <c r="J3935" i="8"/>
  <c r="J3936" i="8"/>
  <c r="J3937" i="8"/>
  <c r="J3938" i="8"/>
  <c r="J3939" i="8"/>
  <c r="J3940" i="8"/>
  <c r="J3941" i="8"/>
  <c r="J3942" i="8"/>
  <c r="J3943" i="8"/>
  <c r="J3944" i="8"/>
  <c r="J3945" i="8"/>
  <c r="J3946" i="8"/>
  <c r="J3947" i="8"/>
  <c r="J3948" i="8"/>
  <c r="J3949" i="8"/>
  <c r="J3950" i="8"/>
  <c r="J3951" i="8"/>
  <c r="J3952" i="8"/>
  <c r="J3953" i="8"/>
  <c r="J3954" i="8"/>
  <c r="J3955" i="8"/>
  <c r="J3956" i="8"/>
  <c r="J3957" i="8"/>
  <c r="J3958" i="8"/>
  <c r="J3959" i="8"/>
  <c r="J3960" i="8"/>
  <c r="J3961" i="8"/>
  <c r="J3962" i="8"/>
  <c r="J3963" i="8"/>
  <c r="J3964" i="8"/>
  <c r="J3965" i="8"/>
  <c r="J3966" i="8"/>
  <c r="J3967" i="8"/>
  <c r="J3968" i="8"/>
  <c r="J3969" i="8"/>
  <c r="J3970" i="8"/>
  <c r="J3971" i="8"/>
  <c r="J3972" i="8"/>
  <c r="J3973" i="8"/>
  <c r="J3974" i="8"/>
  <c r="J3975" i="8"/>
  <c r="J3976" i="8"/>
  <c r="J3977" i="8"/>
  <c r="J3978" i="8"/>
  <c r="J3979" i="8"/>
  <c r="J3980" i="8"/>
  <c r="J3981" i="8"/>
  <c r="J3982" i="8"/>
  <c r="J3983" i="8"/>
  <c r="J3984" i="8"/>
  <c r="J3985" i="8"/>
  <c r="J3986" i="8"/>
  <c r="J3987" i="8"/>
  <c r="J3988" i="8"/>
  <c r="J3989" i="8"/>
  <c r="J3990" i="8"/>
  <c r="J3991" i="8"/>
  <c r="J3992" i="8"/>
  <c r="J3993" i="8"/>
  <c r="J3994" i="8"/>
  <c r="J3995" i="8"/>
  <c r="J3996" i="8"/>
  <c r="J3997" i="8"/>
  <c r="J3998" i="8"/>
  <c r="J3999" i="8"/>
  <c r="J4000" i="8"/>
  <c r="J4001" i="8"/>
  <c r="J4002" i="8"/>
  <c r="J4003" i="8"/>
  <c r="J4004" i="8"/>
  <c r="J4005" i="8"/>
  <c r="J4006" i="8"/>
  <c r="J4007" i="8"/>
  <c r="J4008" i="8"/>
  <c r="J4009" i="8"/>
  <c r="J4010" i="8"/>
  <c r="J4011" i="8"/>
  <c r="J4012" i="8"/>
  <c r="J4013" i="8"/>
  <c r="J4014" i="8"/>
  <c r="J4015" i="8"/>
  <c r="J4016" i="8"/>
  <c r="J4017" i="8"/>
  <c r="J4018" i="8"/>
  <c r="J4019" i="8"/>
  <c r="J4020" i="8"/>
  <c r="J4021" i="8"/>
  <c r="J4022" i="8"/>
  <c r="J4023" i="8"/>
  <c r="J4024" i="8"/>
  <c r="J4025" i="8"/>
  <c r="J4026" i="8"/>
  <c r="J4027" i="8"/>
  <c r="J4028" i="8"/>
  <c r="J4029" i="8"/>
  <c r="J4030" i="8"/>
  <c r="J4031" i="8"/>
  <c r="J4032" i="8"/>
  <c r="J4033" i="8"/>
  <c r="J4034" i="8"/>
  <c r="J4035" i="8"/>
  <c r="J4036" i="8"/>
  <c r="J4037" i="8"/>
  <c r="J4038" i="8"/>
  <c r="J4039" i="8"/>
  <c r="J4040" i="8"/>
  <c r="J4041" i="8"/>
  <c r="J4042" i="8"/>
  <c r="J4043" i="8"/>
  <c r="J4044" i="8"/>
  <c r="J4045" i="8"/>
  <c r="J4046" i="8"/>
  <c r="J4047" i="8"/>
  <c r="J4048" i="8"/>
  <c r="J4049" i="8"/>
  <c r="J4050" i="8"/>
  <c r="J4051" i="8"/>
  <c r="J4052" i="8"/>
  <c r="J4053" i="8"/>
  <c r="J4054" i="8"/>
  <c r="J4055" i="8"/>
  <c r="J4056" i="8"/>
  <c r="J4057" i="8"/>
  <c r="J4058" i="8"/>
  <c r="J4059" i="8"/>
  <c r="J4060" i="8"/>
  <c r="J4061" i="8"/>
  <c r="J4062" i="8"/>
  <c r="J4063" i="8"/>
  <c r="J4064" i="8"/>
  <c r="J4065" i="8"/>
  <c r="J4066" i="8"/>
  <c r="J4067" i="8"/>
  <c r="J4068" i="8"/>
  <c r="J4069" i="8"/>
  <c r="J4070" i="8"/>
  <c r="J4071" i="8"/>
  <c r="J4072" i="8"/>
  <c r="J4073" i="8"/>
  <c r="J4074" i="8"/>
  <c r="J4075" i="8"/>
  <c r="J4076" i="8"/>
  <c r="J4077" i="8"/>
  <c r="J4078" i="8"/>
  <c r="J4079" i="8"/>
  <c r="J4080" i="8"/>
  <c r="J4081" i="8"/>
  <c r="J4082" i="8"/>
  <c r="J4083" i="8"/>
  <c r="J4084" i="8"/>
  <c r="J4085" i="8"/>
  <c r="J4086" i="8"/>
  <c r="J4087" i="8"/>
  <c r="J4088" i="8"/>
  <c r="J4089" i="8"/>
  <c r="J4090" i="8"/>
  <c r="J4091" i="8"/>
  <c r="J4092" i="8"/>
  <c r="J4093" i="8"/>
  <c r="J4094" i="8"/>
  <c r="J4095" i="8"/>
  <c r="J4096" i="8"/>
  <c r="J4097" i="8"/>
  <c r="J4098" i="8"/>
  <c r="J4099" i="8"/>
  <c r="J4100" i="8"/>
  <c r="J4101" i="8"/>
  <c r="J4102" i="8"/>
  <c r="J4103" i="8"/>
  <c r="J4104" i="8"/>
  <c r="J4105" i="8"/>
  <c r="J4106" i="8"/>
  <c r="J4107" i="8"/>
  <c r="J4108" i="8"/>
  <c r="J4109" i="8"/>
  <c r="J4110" i="8"/>
  <c r="J4111" i="8"/>
  <c r="J4112" i="8"/>
  <c r="J4113" i="8"/>
  <c r="J4114" i="8"/>
  <c r="J4115" i="8"/>
  <c r="J4116" i="8"/>
  <c r="J4117" i="8"/>
  <c r="J4118" i="8"/>
  <c r="J4119" i="8"/>
  <c r="J4120" i="8"/>
  <c r="J4121" i="8"/>
  <c r="J4122" i="8"/>
  <c r="J4123" i="8"/>
  <c r="J4124" i="8"/>
  <c r="J4125" i="8"/>
  <c r="J4126" i="8"/>
  <c r="J4127" i="8"/>
  <c r="J4128" i="8"/>
  <c r="J4129" i="8"/>
  <c r="J4130" i="8"/>
  <c r="J4131" i="8"/>
  <c r="J4132" i="8"/>
  <c r="J4133" i="8"/>
  <c r="J4134" i="8"/>
  <c r="J4135" i="8"/>
  <c r="J4136" i="8"/>
  <c r="J4137" i="8"/>
  <c r="J4138" i="8"/>
  <c r="J4139" i="8"/>
  <c r="J4140" i="8"/>
  <c r="J4141" i="8"/>
  <c r="J4142" i="8"/>
  <c r="J4143" i="8"/>
  <c r="J4144" i="8"/>
  <c r="J4145" i="8"/>
  <c r="J4146" i="8"/>
  <c r="J4147" i="8"/>
  <c r="J4148" i="8"/>
  <c r="J4149" i="8"/>
  <c r="J4150" i="8"/>
  <c r="J4151" i="8"/>
  <c r="J4152" i="8"/>
  <c r="J4153" i="8"/>
  <c r="J4154" i="8"/>
  <c r="J4155" i="8"/>
  <c r="J4156" i="8"/>
  <c r="J4157" i="8"/>
  <c r="J4158" i="8"/>
  <c r="J4159" i="8"/>
  <c r="J4160" i="8"/>
  <c r="J4161" i="8"/>
  <c r="J4162" i="8"/>
  <c r="J4163" i="8"/>
  <c r="J4164" i="8"/>
  <c r="J4165" i="8"/>
  <c r="J4166" i="8"/>
  <c r="J4167" i="8"/>
  <c r="J4168" i="8"/>
  <c r="J4169" i="8"/>
  <c r="J4170" i="8"/>
  <c r="J4171" i="8"/>
  <c r="J4172" i="8"/>
  <c r="J4173" i="8"/>
  <c r="J4174" i="8"/>
  <c r="J4175" i="8"/>
  <c r="J4176" i="8"/>
  <c r="J4177" i="8"/>
  <c r="J4178" i="8"/>
  <c r="J4179" i="8"/>
  <c r="J4180" i="8"/>
  <c r="J4181" i="8"/>
  <c r="J4182" i="8"/>
  <c r="J4183" i="8"/>
  <c r="J4184" i="8"/>
  <c r="J4185" i="8"/>
  <c r="J4186" i="8"/>
  <c r="J4187" i="8"/>
  <c r="J4188" i="8"/>
  <c r="J4189" i="8"/>
  <c r="J4190" i="8"/>
  <c r="J4191" i="8"/>
  <c r="J4192" i="8"/>
  <c r="J4193" i="8"/>
  <c r="J4194" i="8"/>
  <c r="J4195" i="8"/>
  <c r="J4196" i="8"/>
  <c r="J4197" i="8"/>
  <c r="J4198" i="8"/>
  <c r="J4199" i="8"/>
  <c r="J4200" i="8"/>
  <c r="J4201" i="8"/>
  <c r="J4202" i="8"/>
  <c r="J4203" i="8"/>
  <c r="J4204" i="8"/>
  <c r="J4205" i="8"/>
  <c r="J4206" i="8"/>
  <c r="J4207" i="8"/>
  <c r="J4208" i="8"/>
  <c r="J4209" i="8"/>
  <c r="J4210" i="8"/>
  <c r="J4211" i="8"/>
  <c r="J4212" i="8"/>
  <c r="J4213" i="8"/>
  <c r="J4214" i="8"/>
  <c r="J4215" i="8"/>
  <c r="J4216" i="8"/>
  <c r="J4217" i="8"/>
  <c r="J4218" i="8"/>
  <c r="J4219" i="8"/>
  <c r="J4220" i="8"/>
  <c r="J4221" i="8"/>
  <c r="J4222" i="8"/>
  <c r="J4223" i="8"/>
  <c r="J4224" i="8"/>
  <c r="J4225" i="8"/>
  <c r="J4226" i="8"/>
  <c r="J4227" i="8"/>
  <c r="J4228" i="8"/>
  <c r="J4229" i="8"/>
  <c r="J4230" i="8"/>
  <c r="J4231" i="8"/>
  <c r="J4232" i="8"/>
  <c r="J4233" i="8"/>
  <c r="J4234" i="8"/>
  <c r="J4235" i="8"/>
  <c r="J4236" i="8"/>
  <c r="J4237" i="8"/>
  <c r="J4238" i="8"/>
  <c r="J4239" i="8"/>
  <c r="J4240" i="8"/>
  <c r="J4241" i="8"/>
  <c r="J4242" i="8"/>
  <c r="J4243" i="8"/>
  <c r="J4244" i="8"/>
  <c r="J4245" i="8"/>
  <c r="J4246" i="8"/>
  <c r="J4247" i="8"/>
  <c r="J4248" i="8"/>
  <c r="J4249" i="8"/>
  <c r="J4250" i="8"/>
  <c r="J4251" i="8"/>
  <c r="J4252" i="8"/>
  <c r="J4253" i="8"/>
  <c r="J4254" i="8"/>
  <c r="J4255" i="8"/>
  <c r="J4256" i="8"/>
  <c r="J4257" i="8"/>
  <c r="J4258" i="8"/>
  <c r="J4259" i="8"/>
  <c r="J4260" i="8"/>
  <c r="J4261" i="8"/>
  <c r="J4262" i="8"/>
  <c r="J4263" i="8"/>
  <c r="J4264" i="8"/>
  <c r="J4265" i="8"/>
  <c r="J4266" i="8"/>
  <c r="J4267" i="8"/>
  <c r="J4268" i="8"/>
  <c r="J4269" i="8"/>
  <c r="J4270" i="8"/>
  <c r="J4271" i="8"/>
  <c r="J4272" i="8"/>
  <c r="J4273" i="8"/>
  <c r="J4274" i="8"/>
  <c r="J4275" i="8"/>
  <c r="J4276" i="8"/>
  <c r="J4277" i="8"/>
  <c r="J4278" i="8"/>
  <c r="J4279" i="8"/>
  <c r="J4280" i="8"/>
  <c r="J4281" i="8"/>
  <c r="J4282" i="8"/>
  <c r="J4283" i="8"/>
  <c r="J4284" i="8"/>
  <c r="J4285" i="8"/>
  <c r="J4286" i="8"/>
  <c r="J4287" i="8"/>
  <c r="J4288" i="8"/>
  <c r="J4289" i="8"/>
  <c r="J4290" i="8"/>
  <c r="J4291" i="8"/>
  <c r="J4292" i="8"/>
  <c r="J4293" i="8"/>
  <c r="J4294" i="8"/>
  <c r="J4295" i="8"/>
  <c r="J4296" i="8"/>
  <c r="J4297" i="8"/>
  <c r="J4298" i="8"/>
  <c r="J4299" i="8"/>
  <c r="J4300" i="8"/>
  <c r="J4301" i="8"/>
  <c r="J4302" i="8"/>
  <c r="J4303" i="8"/>
  <c r="J4304" i="8"/>
  <c r="J4305" i="8"/>
  <c r="J4306" i="8"/>
  <c r="J4307" i="8"/>
  <c r="J4308" i="8"/>
  <c r="J4309" i="8"/>
  <c r="J4310" i="8"/>
  <c r="J4311" i="8"/>
  <c r="J4312" i="8"/>
  <c r="J4313" i="8"/>
  <c r="J4314" i="8"/>
  <c r="J4315" i="8"/>
  <c r="J4316" i="8"/>
  <c r="J4317" i="8"/>
  <c r="J4318" i="8"/>
  <c r="J4319" i="8"/>
  <c r="J4320" i="8"/>
  <c r="J4321" i="8"/>
  <c r="J4322" i="8"/>
  <c r="J4323" i="8"/>
  <c r="J4324" i="8"/>
  <c r="J4325" i="8"/>
  <c r="J4326" i="8"/>
  <c r="J4327" i="8"/>
  <c r="J4328" i="8"/>
  <c r="J4329" i="8"/>
  <c r="J4330" i="8"/>
  <c r="J4331" i="8"/>
  <c r="J4332" i="8"/>
  <c r="J4333" i="8"/>
  <c r="J4334" i="8"/>
  <c r="J4335" i="8"/>
  <c r="J4336" i="8"/>
  <c r="J4337" i="8"/>
  <c r="J4338" i="8"/>
  <c r="J4339" i="8"/>
  <c r="J4340" i="8"/>
  <c r="J4341" i="8"/>
  <c r="J4342" i="8"/>
  <c r="J4343" i="8"/>
  <c r="J4344" i="8"/>
  <c r="J4345" i="8"/>
  <c r="J4346" i="8"/>
  <c r="J4347" i="8"/>
  <c r="J4348" i="8"/>
  <c r="J4349" i="8"/>
  <c r="J4350" i="8"/>
  <c r="J4351" i="8"/>
  <c r="J4352" i="8"/>
  <c r="J4353" i="8"/>
  <c r="J4354" i="8"/>
  <c r="J4355" i="8"/>
  <c r="J4356" i="8"/>
  <c r="J4357" i="8"/>
  <c r="J4358" i="8"/>
  <c r="J4359" i="8"/>
  <c r="J4360" i="8"/>
  <c r="J4361" i="8"/>
  <c r="J4362" i="8"/>
  <c r="J4363" i="8"/>
  <c r="J4364" i="8"/>
  <c r="J4365" i="8"/>
  <c r="J4366" i="8"/>
  <c r="J4367" i="8"/>
  <c r="J4368" i="8"/>
  <c r="J4369" i="8"/>
  <c r="J4370" i="8"/>
  <c r="J4371" i="8"/>
  <c r="J4372" i="8"/>
  <c r="J4373" i="8"/>
  <c r="J4374" i="8"/>
  <c r="J4375" i="8"/>
  <c r="J4376" i="8"/>
  <c r="J4377" i="8"/>
  <c r="J4378" i="8"/>
  <c r="J4379" i="8"/>
  <c r="J4380" i="8"/>
  <c r="J4381" i="8"/>
  <c r="J4382" i="8"/>
  <c r="J4383" i="8"/>
  <c r="J4384" i="8"/>
  <c r="J4385" i="8"/>
  <c r="J4386" i="8"/>
  <c r="J4387" i="8"/>
  <c r="J4388" i="8"/>
  <c r="J4389" i="8"/>
  <c r="J4390" i="8"/>
  <c r="J4391" i="8"/>
  <c r="J4392" i="8"/>
  <c r="J4393" i="8"/>
  <c r="J4394" i="8"/>
  <c r="J4395" i="8"/>
  <c r="J4396" i="8"/>
  <c r="J4397" i="8"/>
  <c r="J4398" i="8"/>
  <c r="J4399" i="8"/>
  <c r="J4400" i="8"/>
  <c r="J4401" i="8"/>
  <c r="J4402" i="8"/>
  <c r="J4403" i="8"/>
  <c r="J4404" i="8"/>
  <c r="J4405" i="8"/>
  <c r="J4406" i="8"/>
  <c r="J4407" i="8"/>
  <c r="J4408" i="8"/>
  <c r="J4409" i="8"/>
  <c r="J4410" i="8"/>
  <c r="J4411" i="8"/>
  <c r="J4412" i="8"/>
  <c r="J4413" i="8"/>
  <c r="J4414" i="8"/>
  <c r="J4415" i="8"/>
  <c r="J4416" i="8"/>
  <c r="J4417" i="8"/>
  <c r="J4418" i="8"/>
  <c r="J4419" i="8"/>
  <c r="J4420" i="8"/>
  <c r="J4421" i="8"/>
  <c r="J4422" i="8"/>
  <c r="J4423" i="8"/>
  <c r="J4424" i="8"/>
  <c r="J4425" i="8"/>
  <c r="J4426" i="8"/>
  <c r="J4427" i="8"/>
  <c r="J4428" i="8"/>
  <c r="J4429" i="8"/>
  <c r="J4430" i="8"/>
  <c r="J4431" i="8"/>
  <c r="J4432" i="8"/>
  <c r="J4433" i="8"/>
  <c r="J4434" i="8"/>
  <c r="J4435" i="8"/>
  <c r="J4436" i="8"/>
  <c r="J4437" i="8"/>
  <c r="J4438" i="8"/>
  <c r="J4439" i="8"/>
  <c r="J4440" i="8"/>
  <c r="J4441" i="8"/>
  <c r="J4442" i="8"/>
  <c r="J4443" i="8"/>
  <c r="J4444" i="8"/>
  <c r="J4445" i="8"/>
  <c r="J4446" i="8"/>
  <c r="J4447" i="8"/>
  <c r="J4448" i="8"/>
  <c r="J4449" i="8"/>
  <c r="J4450" i="8"/>
  <c r="J4451" i="8"/>
  <c r="J4452" i="8"/>
  <c r="J4453" i="8"/>
  <c r="J4454" i="8"/>
  <c r="J4455" i="8"/>
  <c r="J4456" i="8"/>
  <c r="J4457" i="8"/>
  <c r="J4458" i="8"/>
  <c r="J4459" i="8"/>
  <c r="J4460" i="8"/>
  <c r="J4461" i="8"/>
  <c r="J4462" i="8"/>
  <c r="J4463" i="8"/>
  <c r="J4464" i="8"/>
  <c r="J4465" i="8"/>
  <c r="J4466" i="8"/>
  <c r="J4467" i="8"/>
  <c r="J4468" i="8"/>
  <c r="J4469" i="8"/>
  <c r="J4470" i="8"/>
  <c r="J4471" i="8"/>
  <c r="J4472" i="8"/>
  <c r="J4473" i="8"/>
  <c r="J4474" i="8"/>
  <c r="J4475" i="8"/>
  <c r="J4476" i="8"/>
  <c r="J4477" i="8"/>
  <c r="J4478" i="8"/>
  <c r="J4479" i="8"/>
  <c r="J4480" i="8"/>
  <c r="J4481" i="8"/>
  <c r="J4482" i="8"/>
  <c r="J4483" i="8"/>
  <c r="J4484" i="8"/>
  <c r="J4485" i="8"/>
  <c r="J4486" i="8"/>
  <c r="J4487" i="8"/>
  <c r="J4488" i="8"/>
  <c r="J4489" i="8"/>
  <c r="J4490" i="8"/>
  <c r="J4491" i="8"/>
  <c r="J4492" i="8"/>
  <c r="J4493" i="8"/>
  <c r="J4494" i="8"/>
  <c r="J4495" i="8"/>
  <c r="J4496" i="8"/>
  <c r="J4497" i="8"/>
  <c r="J4498" i="8"/>
  <c r="J4499" i="8"/>
  <c r="J4500" i="8"/>
  <c r="J4501" i="8"/>
  <c r="J4502" i="8"/>
  <c r="J4503" i="8"/>
  <c r="J4504" i="8"/>
  <c r="J4505" i="8"/>
  <c r="J4506" i="8"/>
  <c r="J4507" i="8"/>
  <c r="J4508" i="8"/>
  <c r="J4509" i="8"/>
  <c r="J4510" i="8"/>
  <c r="J4511" i="8"/>
  <c r="J4512" i="8"/>
  <c r="J4513" i="8"/>
  <c r="J4514" i="8"/>
  <c r="J4515" i="8"/>
  <c r="J4516" i="8"/>
  <c r="J4517" i="8"/>
  <c r="J4518" i="8"/>
  <c r="J4519" i="8"/>
  <c r="J4520" i="8"/>
  <c r="J4521" i="8"/>
  <c r="J4522" i="8"/>
  <c r="J4523" i="8"/>
  <c r="J4524" i="8"/>
  <c r="J4525" i="8"/>
  <c r="J4526" i="8"/>
  <c r="J4527" i="8"/>
  <c r="J4528" i="8"/>
  <c r="J4529" i="8"/>
  <c r="J4530" i="8"/>
  <c r="J4531" i="8"/>
  <c r="J4532" i="8"/>
  <c r="J4533" i="8"/>
  <c r="J4534" i="8"/>
  <c r="J4535" i="8"/>
  <c r="J4536" i="8"/>
  <c r="J4537" i="8"/>
  <c r="J4538" i="8"/>
  <c r="J4539" i="8"/>
  <c r="J4540" i="8"/>
  <c r="J4541" i="8"/>
  <c r="J4542" i="8"/>
  <c r="J4543" i="8"/>
  <c r="J4544" i="8"/>
  <c r="J4545" i="8"/>
  <c r="J4546" i="8"/>
  <c r="J4547" i="8"/>
  <c r="J4548" i="8"/>
  <c r="J4549" i="8"/>
  <c r="J4550" i="8"/>
  <c r="J4551" i="8"/>
  <c r="J4552" i="8"/>
  <c r="J4553" i="8"/>
  <c r="J4554" i="8"/>
  <c r="J4555" i="8"/>
  <c r="J4556" i="8"/>
  <c r="J4557" i="8"/>
  <c r="J4558" i="8"/>
  <c r="J4559" i="8"/>
  <c r="J4560" i="8"/>
  <c r="J4561" i="8"/>
  <c r="J4562" i="8"/>
  <c r="J4563" i="8"/>
  <c r="J4564" i="8"/>
  <c r="J4565" i="8"/>
  <c r="J4566" i="8"/>
  <c r="J4567" i="8"/>
  <c r="J4568" i="8"/>
  <c r="J4569" i="8"/>
  <c r="J4570" i="8"/>
  <c r="J4571" i="8"/>
  <c r="J4572" i="8"/>
  <c r="J4573" i="8"/>
  <c r="J4574" i="8"/>
  <c r="J4575" i="8"/>
  <c r="J4576" i="8"/>
  <c r="J4577" i="8"/>
  <c r="J4578" i="8"/>
  <c r="J4579" i="8"/>
  <c r="J4580" i="8"/>
  <c r="J4581" i="8"/>
  <c r="J4582" i="8"/>
  <c r="J4583" i="8"/>
  <c r="J4584" i="8"/>
  <c r="J4585" i="8"/>
  <c r="J4586" i="8"/>
  <c r="J4587" i="8"/>
  <c r="J4588" i="8"/>
  <c r="J4589" i="8"/>
  <c r="J4590" i="8"/>
  <c r="J4591" i="8"/>
  <c r="J4592" i="8"/>
  <c r="J4593" i="8"/>
  <c r="J4594" i="8"/>
  <c r="J4595" i="8"/>
  <c r="J4596" i="8"/>
  <c r="J4597" i="8"/>
  <c r="J4598" i="8"/>
  <c r="J4599" i="8"/>
  <c r="J4600" i="8"/>
  <c r="J4601" i="8"/>
  <c r="J4602" i="8"/>
  <c r="J4603" i="8"/>
  <c r="J4604" i="8"/>
  <c r="J4605" i="8"/>
  <c r="J4606" i="8"/>
  <c r="J4607" i="8"/>
  <c r="J4608" i="8"/>
  <c r="J4609" i="8"/>
  <c r="J4610" i="8"/>
  <c r="J4611" i="8"/>
  <c r="J4612" i="8"/>
  <c r="J4613" i="8"/>
  <c r="J4614" i="8"/>
  <c r="J4615" i="8"/>
  <c r="J4616" i="8"/>
  <c r="J4617" i="8"/>
  <c r="J4618" i="8"/>
  <c r="J4619" i="8"/>
  <c r="J4620" i="8"/>
  <c r="J4621" i="8"/>
  <c r="J4622" i="8"/>
  <c r="J4623" i="8"/>
  <c r="J4624" i="8"/>
  <c r="J4625" i="8"/>
  <c r="J4626" i="8"/>
  <c r="J4627" i="8"/>
  <c r="J4628" i="8"/>
  <c r="J4629" i="8"/>
  <c r="J4630" i="8"/>
  <c r="J4631" i="8"/>
  <c r="J4632" i="8"/>
  <c r="J4633" i="8"/>
  <c r="J4634" i="8"/>
  <c r="J4635" i="8"/>
  <c r="J4636" i="8"/>
  <c r="J4637" i="8"/>
  <c r="J4638" i="8"/>
  <c r="J4639" i="8"/>
  <c r="J4640" i="8"/>
  <c r="J4641" i="8"/>
  <c r="J4642" i="8"/>
  <c r="J4643" i="8"/>
  <c r="J4644" i="8"/>
  <c r="J4645" i="8"/>
  <c r="J4646" i="8"/>
  <c r="J4647" i="8"/>
  <c r="J4648" i="8"/>
  <c r="J4649" i="8"/>
  <c r="J4650" i="8"/>
  <c r="J4651" i="8"/>
  <c r="J4652" i="8"/>
  <c r="J4653" i="8"/>
  <c r="J4654" i="8"/>
  <c r="J4655" i="8"/>
  <c r="J4656" i="8"/>
  <c r="J4657" i="8"/>
  <c r="J4658" i="8"/>
  <c r="J4659" i="8"/>
  <c r="J4660" i="8"/>
  <c r="J4661" i="8"/>
  <c r="J4662" i="8"/>
  <c r="J4663" i="8"/>
  <c r="J4664" i="8"/>
  <c r="J4665" i="8"/>
  <c r="J4666" i="8"/>
  <c r="J4667" i="8"/>
  <c r="J4668" i="8"/>
  <c r="J4669" i="8"/>
  <c r="J4670" i="8"/>
  <c r="J4671" i="8"/>
  <c r="J4672" i="8"/>
  <c r="J4673" i="8"/>
  <c r="J4674" i="8"/>
  <c r="J4675" i="8"/>
  <c r="J4676" i="8"/>
  <c r="J4677" i="8"/>
  <c r="J4678" i="8"/>
  <c r="J4679" i="8"/>
  <c r="J4680" i="8"/>
  <c r="J4681" i="8"/>
  <c r="J4682" i="8"/>
  <c r="J4683" i="8"/>
  <c r="J4684" i="8"/>
  <c r="J4685" i="8"/>
  <c r="J4686" i="8"/>
  <c r="J4687" i="8"/>
  <c r="J4688" i="8"/>
  <c r="J4689" i="8"/>
  <c r="J4690" i="8"/>
  <c r="J4691" i="8"/>
  <c r="J4692" i="8"/>
  <c r="J4693" i="8"/>
  <c r="J4694" i="8"/>
  <c r="J4695" i="8"/>
  <c r="J4696" i="8"/>
  <c r="J4697" i="8"/>
  <c r="J4698" i="8"/>
  <c r="J4699" i="8"/>
  <c r="J4700" i="8"/>
  <c r="J4701" i="8"/>
  <c r="J4702" i="8"/>
  <c r="J4703" i="8"/>
  <c r="J4704" i="8"/>
  <c r="J4705" i="8"/>
  <c r="J4706" i="8"/>
  <c r="J4707" i="8"/>
  <c r="J4708" i="8"/>
  <c r="J4709" i="8"/>
  <c r="J4710" i="8"/>
  <c r="J4711" i="8"/>
  <c r="J4712" i="8"/>
  <c r="J4713" i="8"/>
  <c r="J4714" i="8"/>
  <c r="J4715" i="8"/>
  <c r="J4716" i="8"/>
  <c r="J4717" i="8"/>
  <c r="J4718" i="8"/>
  <c r="J4719" i="8"/>
  <c r="J4720" i="8"/>
  <c r="J4721" i="8"/>
  <c r="J4722" i="8"/>
  <c r="J4723" i="8"/>
  <c r="J4724" i="8"/>
  <c r="J4725" i="8"/>
  <c r="J4726" i="8"/>
  <c r="J4727" i="8"/>
  <c r="J4728" i="8"/>
  <c r="J4729" i="8"/>
  <c r="J4730" i="8"/>
  <c r="J4731" i="8"/>
  <c r="J4732" i="8"/>
  <c r="J4733" i="8"/>
  <c r="J4734" i="8"/>
  <c r="J4735" i="8"/>
  <c r="J4736" i="8"/>
  <c r="J4737" i="8"/>
  <c r="J4738" i="8"/>
  <c r="J4739" i="8"/>
  <c r="J4740" i="8"/>
  <c r="J4741" i="8"/>
  <c r="J4742" i="8"/>
  <c r="J4743" i="8"/>
  <c r="J4744" i="8"/>
  <c r="J4745" i="8"/>
  <c r="J4746" i="8"/>
  <c r="J4747" i="8"/>
  <c r="J4748" i="8"/>
  <c r="J4749" i="8"/>
  <c r="J4750" i="8"/>
  <c r="J4751" i="8"/>
  <c r="J4752" i="8"/>
  <c r="J4753" i="8"/>
  <c r="J4754" i="8"/>
  <c r="J4755" i="8"/>
  <c r="J4756" i="8"/>
  <c r="J4757" i="8"/>
  <c r="J4758" i="8"/>
  <c r="J4759" i="8"/>
  <c r="J4760" i="8"/>
  <c r="J4761" i="8"/>
  <c r="J4762" i="8"/>
  <c r="J4763" i="8"/>
  <c r="J4764" i="8"/>
  <c r="J4765" i="8"/>
  <c r="J4766" i="8"/>
  <c r="J4767" i="8"/>
  <c r="J4768" i="8"/>
  <c r="J4769" i="8"/>
  <c r="J4770" i="8"/>
  <c r="J4771" i="8"/>
  <c r="J4772" i="8"/>
  <c r="J4773" i="8"/>
  <c r="J4774" i="8"/>
  <c r="J4775" i="8"/>
  <c r="J4776" i="8"/>
  <c r="J4777" i="8"/>
  <c r="J4778" i="8"/>
  <c r="J4779" i="8"/>
  <c r="J4780" i="8"/>
  <c r="J4781" i="8"/>
  <c r="J4782" i="8"/>
  <c r="J4783" i="8"/>
  <c r="J4784" i="8"/>
  <c r="J4785" i="8"/>
  <c r="J4786" i="8"/>
  <c r="J4787" i="8"/>
  <c r="J4788" i="8"/>
  <c r="J4789" i="8"/>
  <c r="J4790" i="8"/>
  <c r="J4791" i="8"/>
  <c r="J4792" i="8"/>
  <c r="J4793" i="8"/>
  <c r="J4794" i="8"/>
  <c r="J4795" i="8"/>
  <c r="J4796" i="8"/>
  <c r="J4797" i="8"/>
  <c r="J4798" i="8"/>
  <c r="J4799" i="8"/>
  <c r="J4800" i="8"/>
  <c r="J4801" i="8"/>
  <c r="J4802" i="8"/>
  <c r="J4803" i="8"/>
  <c r="J4804" i="8"/>
  <c r="J4805" i="8"/>
  <c r="J4806" i="8"/>
  <c r="J4807" i="8"/>
  <c r="J4808" i="8"/>
  <c r="J4809" i="8"/>
  <c r="J4810" i="8"/>
  <c r="J4811" i="8"/>
  <c r="J4812" i="8"/>
  <c r="J4813" i="8"/>
  <c r="J4814" i="8"/>
  <c r="J4815" i="8"/>
  <c r="J4816" i="8"/>
  <c r="J4817" i="8"/>
  <c r="J4818" i="8"/>
  <c r="J4819" i="8"/>
  <c r="J4820" i="8"/>
  <c r="J4821" i="8"/>
  <c r="J4822" i="8"/>
  <c r="J4823" i="8"/>
  <c r="J4824" i="8"/>
  <c r="J4825" i="8"/>
  <c r="J4826" i="8"/>
  <c r="J4827" i="8"/>
  <c r="J4828" i="8"/>
  <c r="J4829" i="8"/>
  <c r="J4830" i="8"/>
  <c r="J4831" i="8"/>
  <c r="J4832" i="8"/>
  <c r="J4833" i="8"/>
  <c r="J4834" i="8"/>
  <c r="J4835" i="8"/>
  <c r="J4836" i="8"/>
  <c r="J4837" i="8"/>
  <c r="J4838" i="8"/>
  <c r="J4839" i="8"/>
  <c r="J4840" i="8"/>
  <c r="J4841" i="8"/>
  <c r="J4842" i="8"/>
  <c r="J4843" i="8"/>
  <c r="J4844" i="8"/>
  <c r="J4845" i="8"/>
  <c r="J4846" i="8"/>
  <c r="J4847" i="8"/>
  <c r="J4848" i="8"/>
  <c r="J4849" i="8"/>
  <c r="J4850" i="8"/>
  <c r="J4851" i="8"/>
  <c r="J4852" i="8"/>
  <c r="J4853" i="8"/>
  <c r="J4854" i="8"/>
  <c r="J4855" i="8"/>
  <c r="J4856" i="8"/>
  <c r="J4857" i="8"/>
  <c r="J4858" i="8"/>
  <c r="J4859" i="8"/>
  <c r="J4860" i="8"/>
  <c r="J4861" i="8"/>
  <c r="J4862" i="8"/>
  <c r="J4863" i="8"/>
  <c r="J4864" i="8"/>
  <c r="J4865" i="8"/>
  <c r="J4866" i="8"/>
  <c r="J4867" i="8"/>
  <c r="J4868" i="8"/>
  <c r="J4869" i="8"/>
  <c r="J4870" i="8"/>
  <c r="J4871" i="8"/>
  <c r="J4872" i="8"/>
  <c r="J4873" i="8"/>
  <c r="J4874" i="8"/>
  <c r="J4875" i="8"/>
  <c r="J4876" i="8"/>
  <c r="J4877" i="8"/>
  <c r="J4878" i="8"/>
  <c r="J4879" i="8"/>
  <c r="J4880" i="8"/>
  <c r="J4881" i="8"/>
  <c r="J4882" i="8"/>
  <c r="J4883" i="8"/>
  <c r="J4884" i="8"/>
  <c r="J4885" i="8"/>
  <c r="J4886" i="8"/>
  <c r="J4887" i="8"/>
  <c r="J4888" i="8"/>
  <c r="J4889" i="8"/>
  <c r="J4890" i="8"/>
  <c r="J4891" i="8"/>
  <c r="J4892" i="8"/>
  <c r="J4893" i="8"/>
  <c r="J4894" i="8"/>
  <c r="J4895" i="8"/>
  <c r="J4896" i="8"/>
  <c r="J4897" i="8"/>
  <c r="J4898" i="8"/>
  <c r="J4899" i="8"/>
  <c r="J4900" i="8"/>
  <c r="J4901" i="8"/>
  <c r="J4902" i="8"/>
  <c r="J4903" i="8"/>
  <c r="J4904" i="8"/>
  <c r="J4905" i="8"/>
  <c r="J4906" i="8"/>
  <c r="J4907" i="8"/>
  <c r="J4908" i="8"/>
  <c r="J4909" i="8"/>
  <c r="J4910" i="8"/>
  <c r="J4911" i="8"/>
  <c r="J4912" i="8"/>
  <c r="J4913" i="8"/>
  <c r="J4914" i="8"/>
  <c r="J4915" i="8"/>
  <c r="J4916" i="8"/>
  <c r="J4917" i="8"/>
  <c r="J4918" i="8"/>
  <c r="J4919" i="8"/>
  <c r="J4920" i="8"/>
  <c r="J4921" i="8"/>
  <c r="J4922" i="8"/>
  <c r="J4923" i="8"/>
  <c r="J4924" i="8"/>
  <c r="J4925" i="8"/>
  <c r="J4926" i="8"/>
  <c r="J4927" i="8"/>
  <c r="J4928" i="8"/>
  <c r="J4929" i="8"/>
  <c r="J4930" i="8"/>
  <c r="J4931" i="8"/>
  <c r="J4932" i="8"/>
  <c r="J4933" i="8"/>
  <c r="J4934" i="8"/>
  <c r="J4935" i="8"/>
  <c r="J4936" i="8"/>
  <c r="J4937" i="8"/>
  <c r="J4938" i="8"/>
  <c r="J4939" i="8"/>
  <c r="J4940" i="8"/>
  <c r="J4941" i="8"/>
  <c r="J4942" i="8"/>
  <c r="J4943" i="8"/>
  <c r="J4944" i="8"/>
  <c r="J4945" i="8"/>
  <c r="J4946" i="8"/>
  <c r="J4947" i="8"/>
  <c r="J4948" i="8"/>
  <c r="J4949" i="8"/>
  <c r="J4950" i="8"/>
  <c r="J4951" i="8"/>
  <c r="J4952" i="8"/>
  <c r="J4953" i="8"/>
  <c r="J4954" i="8"/>
  <c r="J4955" i="8"/>
  <c r="J4956" i="8"/>
  <c r="J4957" i="8"/>
  <c r="J4958" i="8"/>
  <c r="J4959" i="8"/>
  <c r="J4960" i="8"/>
  <c r="J4961" i="8"/>
  <c r="J4962" i="8"/>
  <c r="J4963" i="8"/>
  <c r="J4964" i="8"/>
  <c r="J4965" i="8"/>
  <c r="J4966" i="8"/>
  <c r="J4967" i="8"/>
  <c r="J4968" i="8"/>
  <c r="J4969" i="8"/>
  <c r="J4970" i="8"/>
  <c r="J4971" i="8"/>
  <c r="J4972" i="8"/>
  <c r="J4973" i="8"/>
  <c r="J4974" i="8"/>
  <c r="J4975" i="8"/>
  <c r="J4976" i="8"/>
  <c r="J4977" i="8"/>
  <c r="J4978" i="8"/>
  <c r="J4979" i="8"/>
  <c r="J4980" i="8"/>
  <c r="J4981" i="8"/>
  <c r="J4982" i="8"/>
  <c r="J4983" i="8"/>
  <c r="J4984" i="8"/>
  <c r="J4985" i="8"/>
  <c r="J4986" i="8"/>
  <c r="J4987" i="8"/>
  <c r="J4988" i="8"/>
  <c r="J4989" i="8"/>
  <c r="J4990" i="8"/>
  <c r="J4991" i="8"/>
  <c r="J4992" i="8"/>
  <c r="J4993" i="8"/>
  <c r="J4994" i="8"/>
  <c r="J4995" i="8"/>
  <c r="J4996" i="8"/>
  <c r="J4997" i="8"/>
  <c r="J4998" i="8"/>
  <c r="J4999" i="8"/>
  <c r="J5000" i="8"/>
  <c r="J5001" i="8"/>
  <c r="J5002" i="8"/>
  <c r="J5003" i="8"/>
  <c r="J5004" i="8"/>
  <c r="J5005" i="8"/>
  <c r="J5006" i="8"/>
  <c r="J5007" i="8"/>
  <c r="J5008" i="8"/>
  <c r="J5009" i="8"/>
  <c r="J5010" i="8"/>
  <c r="J5011" i="8"/>
  <c r="J5012" i="8"/>
  <c r="J5013" i="8"/>
  <c r="J5014" i="8"/>
  <c r="J5015" i="8"/>
  <c r="J5016" i="8"/>
  <c r="J5017" i="8"/>
  <c r="J5018" i="8"/>
  <c r="J5019" i="8"/>
  <c r="J5020" i="8"/>
  <c r="J5021" i="8"/>
  <c r="J5022" i="8"/>
  <c r="J5023" i="8"/>
  <c r="J5024" i="8"/>
  <c r="J5025" i="8"/>
  <c r="J5026" i="8"/>
  <c r="J5027" i="8"/>
  <c r="J5028" i="8"/>
  <c r="J5029" i="8"/>
  <c r="J5030" i="8"/>
  <c r="J5031" i="8"/>
  <c r="J5032" i="8"/>
  <c r="J5033" i="8"/>
  <c r="J5034" i="8"/>
  <c r="J5035" i="8"/>
  <c r="J5036" i="8"/>
  <c r="J5037" i="8"/>
  <c r="J5038" i="8"/>
  <c r="J5039" i="8"/>
  <c r="J5040" i="8"/>
  <c r="J5041" i="8"/>
  <c r="J5042" i="8"/>
  <c r="J5043" i="8"/>
  <c r="J5044" i="8"/>
  <c r="J5045" i="8"/>
  <c r="J5046" i="8"/>
  <c r="J5047" i="8"/>
  <c r="J5048" i="8"/>
  <c r="J5049" i="8"/>
  <c r="J5050" i="8"/>
  <c r="J5051" i="8"/>
  <c r="J5052" i="8"/>
  <c r="J5053" i="8"/>
  <c r="J5054" i="8"/>
  <c r="J5055" i="8"/>
  <c r="J5056" i="8"/>
  <c r="J5057" i="8"/>
  <c r="J5058" i="8"/>
  <c r="J5059" i="8"/>
  <c r="J5060" i="8"/>
  <c r="J5061" i="8"/>
  <c r="J5062" i="8"/>
  <c r="J5063" i="8"/>
  <c r="J5064" i="8"/>
  <c r="J5065" i="8"/>
  <c r="J5066" i="8"/>
  <c r="J5067" i="8"/>
  <c r="J5068" i="8"/>
  <c r="J5069" i="8"/>
  <c r="J5070" i="8"/>
  <c r="J5071" i="8"/>
  <c r="J5072" i="8"/>
  <c r="J5073" i="8"/>
  <c r="J5074" i="8"/>
  <c r="J5075" i="8"/>
  <c r="J5076" i="8"/>
  <c r="J5077" i="8"/>
  <c r="J5078" i="8"/>
  <c r="J5079" i="8"/>
  <c r="J5080" i="8"/>
  <c r="J5081" i="8"/>
  <c r="J5082" i="8"/>
  <c r="J5083" i="8"/>
  <c r="J5084" i="8"/>
  <c r="J5085" i="8"/>
  <c r="J5086" i="8"/>
  <c r="J5087" i="8"/>
  <c r="J5088" i="8"/>
  <c r="J5089" i="8"/>
  <c r="J5090" i="8"/>
  <c r="J5091" i="8"/>
  <c r="J5092" i="8"/>
  <c r="J5093" i="8"/>
  <c r="J5094" i="8"/>
  <c r="J5095" i="8"/>
  <c r="J5096" i="8"/>
  <c r="J5097" i="8"/>
  <c r="J5098" i="8"/>
  <c r="J5099" i="8"/>
  <c r="J5100" i="8"/>
  <c r="J5101" i="8"/>
  <c r="J5102" i="8"/>
  <c r="J5103" i="8"/>
  <c r="J5104" i="8"/>
  <c r="J5105" i="8"/>
  <c r="J5106" i="8"/>
  <c r="J5107" i="8"/>
  <c r="J5108" i="8"/>
  <c r="J5109" i="8"/>
  <c r="J5110" i="8"/>
  <c r="J5111" i="8"/>
  <c r="J5112" i="8"/>
  <c r="J5113" i="8"/>
  <c r="J5114" i="8"/>
  <c r="J5115" i="8"/>
  <c r="J5116" i="8"/>
  <c r="J5117" i="8"/>
  <c r="J5118" i="8"/>
  <c r="J5119" i="8"/>
  <c r="J5120" i="8"/>
  <c r="J5121" i="8"/>
  <c r="J5122" i="8"/>
  <c r="J5123" i="8"/>
  <c r="J5124" i="8"/>
  <c r="J5125" i="8"/>
  <c r="J5126" i="8"/>
  <c r="J5127" i="8"/>
  <c r="J5128" i="8"/>
  <c r="J5129" i="8"/>
  <c r="J5130" i="8"/>
  <c r="J5131" i="8"/>
  <c r="J5132" i="8"/>
  <c r="J5133" i="8"/>
  <c r="J5134" i="8"/>
  <c r="J5135" i="8"/>
  <c r="J5136" i="8"/>
  <c r="J5137" i="8"/>
  <c r="J5138" i="8"/>
  <c r="J5139" i="8"/>
  <c r="J5140" i="8"/>
  <c r="J5141" i="8"/>
  <c r="J5142" i="8"/>
  <c r="J5143" i="8"/>
  <c r="J5144" i="8"/>
  <c r="J5145" i="8"/>
  <c r="J5146" i="8"/>
  <c r="J5147" i="8"/>
  <c r="J5148" i="8"/>
  <c r="J5149" i="8"/>
  <c r="J5150" i="8"/>
  <c r="J5151" i="8"/>
  <c r="J5152" i="8"/>
  <c r="J5153" i="8"/>
  <c r="J5154" i="8"/>
  <c r="J5155" i="8"/>
  <c r="J5156" i="8"/>
  <c r="J5157" i="8"/>
  <c r="J5158" i="8"/>
  <c r="J5159" i="8"/>
  <c r="J5160" i="8"/>
  <c r="J5161" i="8"/>
  <c r="J5162" i="8"/>
  <c r="J5163" i="8"/>
  <c r="J5164" i="8"/>
  <c r="J5165" i="8"/>
  <c r="J5166" i="8"/>
  <c r="J5167" i="8"/>
  <c r="J5168" i="8"/>
  <c r="J5169" i="8"/>
  <c r="J5170" i="8"/>
  <c r="J5171" i="8"/>
  <c r="J5172" i="8"/>
  <c r="J5173" i="8"/>
  <c r="J5174" i="8"/>
  <c r="J5175" i="8"/>
  <c r="J5176" i="8"/>
  <c r="J5177" i="8"/>
  <c r="J5178" i="8"/>
  <c r="J5179" i="8"/>
  <c r="J5180" i="8"/>
  <c r="J5181" i="8"/>
  <c r="J5182" i="8"/>
  <c r="J5183" i="8"/>
  <c r="J5184" i="8"/>
  <c r="J5185" i="8"/>
  <c r="J5186" i="8"/>
  <c r="J5187" i="8"/>
  <c r="J5188" i="8"/>
  <c r="J5189" i="8"/>
  <c r="J5190" i="8"/>
  <c r="J5191" i="8"/>
  <c r="J5192" i="8"/>
  <c r="J5193" i="8"/>
  <c r="J5194" i="8"/>
  <c r="J5195" i="8"/>
  <c r="J5196" i="8"/>
  <c r="J5197" i="8"/>
  <c r="J5198" i="8"/>
  <c r="J5199" i="8"/>
  <c r="J5200" i="8"/>
  <c r="J5201" i="8"/>
  <c r="J5202" i="8"/>
  <c r="J5203" i="8"/>
  <c r="J5204" i="8"/>
  <c r="J5205" i="8"/>
  <c r="J5206" i="8"/>
  <c r="J5207" i="8"/>
  <c r="J5208" i="8"/>
  <c r="J5209" i="8"/>
  <c r="J5210" i="8"/>
  <c r="J5211" i="8"/>
  <c r="J5212" i="8"/>
  <c r="J5213" i="8"/>
  <c r="J5214" i="8"/>
  <c r="J5215" i="8"/>
  <c r="J5216" i="8"/>
  <c r="J5217" i="8"/>
  <c r="J5218" i="8"/>
  <c r="J5219" i="8"/>
  <c r="J5220" i="8"/>
  <c r="J5221" i="8"/>
  <c r="J5222" i="8"/>
  <c r="J5223" i="8"/>
  <c r="J5224" i="8"/>
  <c r="J5225" i="8"/>
  <c r="J5226" i="8"/>
  <c r="J5227" i="8"/>
  <c r="J5228" i="8"/>
  <c r="J5229" i="8"/>
  <c r="J5230" i="8"/>
  <c r="J5231" i="8"/>
  <c r="J5232" i="8"/>
  <c r="J5233" i="8"/>
  <c r="J5234" i="8"/>
  <c r="J5235" i="8"/>
  <c r="J5236" i="8"/>
  <c r="J5237" i="8"/>
  <c r="J5238" i="8"/>
  <c r="J5239" i="8"/>
  <c r="J5240" i="8"/>
  <c r="J5241" i="8"/>
  <c r="J5242" i="8"/>
  <c r="J5243" i="8"/>
  <c r="J5244" i="8"/>
  <c r="J5245" i="8"/>
  <c r="J5246" i="8"/>
  <c r="J5247" i="8"/>
  <c r="J5248" i="8"/>
  <c r="J5249" i="8"/>
  <c r="J5250" i="8"/>
  <c r="J5251" i="8"/>
  <c r="J5252" i="8"/>
  <c r="J5253" i="8"/>
  <c r="J5254" i="8"/>
  <c r="J5255" i="8"/>
  <c r="J5256" i="8"/>
  <c r="J5257" i="8"/>
  <c r="J5258" i="8"/>
  <c r="J5259" i="8"/>
  <c r="J5260" i="8"/>
  <c r="J5261" i="8"/>
  <c r="J5262" i="8"/>
  <c r="J5263" i="8"/>
  <c r="J5264" i="8"/>
  <c r="J5265" i="8"/>
  <c r="J5266" i="8"/>
  <c r="J5267" i="8"/>
  <c r="J5268" i="8"/>
  <c r="J5269" i="8"/>
  <c r="J5270" i="8"/>
  <c r="J5271" i="8"/>
  <c r="J5272" i="8"/>
  <c r="J5273" i="8"/>
  <c r="J5274" i="8"/>
  <c r="J5275" i="8"/>
  <c r="J5276" i="8"/>
  <c r="J5277" i="8"/>
  <c r="J5278" i="8"/>
  <c r="J5279" i="8"/>
  <c r="J5280" i="8"/>
  <c r="J5281" i="8"/>
  <c r="J5282" i="8"/>
  <c r="J5283" i="8"/>
  <c r="J5284" i="8"/>
  <c r="J5285" i="8"/>
  <c r="J5286" i="8"/>
  <c r="J5287" i="8"/>
  <c r="J5288" i="8"/>
  <c r="J5289" i="8"/>
  <c r="J5290" i="8"/>
  <c r="J5291" i="8"/>
  <c r="J5292" i="8"/>
  <c r="J5293" i="8"/>
  <c r="J5294" i="8"/>
  <c r="J5295" i="8"/>
  <c r="J5296" i="8"/>
  <c r="J5297" i="8"/>
  <c r="J5298" i="8"/>
  <c r="J5299" i="8"/>
  <c r="J5300" i="8"/>
  <c r="J5301" i="8"/>
  <c r="J5302" i="8"/>
  <c r="J5303" i="8"/>
  <c r="J5304" i="8"/>
  <c r="J5305" i="8"/>
  <c r="J5306" i="8"/>
  <c r="J5307" i="8"/>
  <c r="J5308" i="8"/>
  <c r="J5309" i="8"/>
  <c r="J5310" i="8"/>
  <c r="J5311" i="8"/>
  <c r="J5312" i="8"/>
  <c r="J5313" i="8"/>
  <c r="J5314" i="8"/>
  <c r="J5315" i="8"/>
  <c r="J5316" i="8"/>
  <c r="J5317" i="8"/>
  <c r="J5318" i="8"/>
  <c r="J5319" i="8"/>
  <c r="J5320" i="8"/>
  <c r="J5321" i="8"/>
  <c r="J5322" i="8"/>
  <c r="J5323" i="8"/>
  <c r="J5324" i="8"/>
  <c r="J5325" i="8"/>
  <c r="J5326" i="8"/>
  <c r="J5327" i="8"/>
  <c r="J5328" i="8"/>
  <c r="J5329" i="8"/>
  <c r="J5330" i="8"/>
  <c r="J5331" i="8"/>
  <c r="J5332" i="8"/>
  <c r="J5333" i="8"/>
  <c r="J5334" i="8"/>
  <c r="J5335" i="8"/>
  <c r="J5336" i="8"/>
  <c r="J5337" i="8"/>
  <c r="J5338" i="8"/>
  <c r="J5339" i="8"/>
  <c r="J5340" i="8"/>
  <c r="J5341" i="8"/>
  <c r="J5342" i="8"/>
  <c r="J5343" i="8"/>
  <c r="J5344" i="8"/>
  <c r="J5345" i="8"/>
  <c r="J5346" i="8"/>
  <c r="J5347" i="8"/>
  <c r="J5348" i="8"/>
  <c r="J5349" i="8"/>
  <c r="J5350" i="8"/>
  <c r="J5351" i="8"/>
  <c r="J5352" i="8"/>
  <c r="J5353" i="8"/>
  <c r="J5354" i="8"/>
  <c r="J5355" i="8"/>
  <c r="J5356" i="8"/>
  <c r="J5357" i="8"/>
  <c r="J5358" i="8"/>
  <c r="J5359" i="8"/>
  <c r="J5360" i="8"/>
  <c r="J5361" i="8"/>
  <c r="J5362" i="8"/>
  <c r="J5363" i="8"/>
  <c r="J5364" i="8"/>
  <c r="J5365" i="8"/>
  <c r="J5366" i="8"/>
  <c r="J5367" i="8"/>
  <c r="J5368" i="8"/>
  <c r="J5369" i="8"/>
  <c r="J5370" i="8"/>
  <c r="J5371" i="8"/>
  <c r="J5372" i="8"/>
  <c r="J5373" i="8"/>
  <c r="J5374" i="8"/>
  <c r="J5375" i="8"/>
  <c r="J5376" i="8"/>
  <c r="J5377" i="8"/>
  <c r="J5378" i="8"/>
  <c r="J5379" i="8"/>
  <c r="J5380" i="8"/>
  <c r="J5381" i="8"/>
  <c r="J5382" i="8"/>
  <c r="J5383" i="8"/>
  <c r="J5384" i="8"/>
  <c r="J5385" i="8"/>
  <c r="J5386" i="8"/>
  <c r="J5387" i="8"/>
  <c r="J5388" i="8"/>
  <c r="J5389" i="8"/>
  <c r="J5390" i="8"/>
  <c r="J5391" i="8"/>
  <c r="J5392" i="8"/>
  <c r="J5393" i="8"/>
  <c r="J5394" i="8"/>
  <c r="J5395" i="8"/>
  <c r="J5396" i="8"/>
  <c r="J5397" i="8"/>
  <c r="J5398" i="8"/>
  <c r="J5399" i="8"/>
  <c r="J5400" i="8"/>
  <c r="J5401" i="8"/>
  <c r="J5402" i="8"/>
  <c r="J5403" i="8"/>
  <c r="J5404" i="8"/>
  <c r="J5405" i="8"/>
  <c r="J5406" i="8"/>
  <c r="J5407" i="8"/>
  <c r="J5408" i="8"/>
  <c r="J5409" i="8"/>
  <c r="J5410" i="8"/>
  <c r="J5411" i="8"/>
  <c r="J5412" i="8"/>
  <c r="J5413" i="8"/>
  <c r="J5414" i="8"/>
  <c r="J5415" i="8"/>
  <c r="J5416" i="8"/>
  <c r="J5417" i="8"/>
  <c r="J5418" i="8"/>
  <c r="J5419" i="8"/>
  <c r="J5420" i="8"/>
  <c r="J5421" i="8"/>
  <c r="J5422" i="8"/>
  <c r="J5423" i="8"/>
  <c r="J5424" i="8"/>
  <c r="J5425" i="8"/>
  <c r="J5426" i="8"/>
  <c r="J5427" i="8"/>
  <c r="J5428" i="8"/>
  <c r="J5429" i="8"/>
  <c r="J5430" i="8"/>
  <c r="J5431" i="8"/>
  <c r="J5432" i="8"/>
  <c r="J5433" i="8"/>
  <c r="J5434" i="8"/>
  <c r="J5435" i="8"/>
  <c r="J5436" i="8"/>
  <c r="J5437" i="8"/>
  <c r="J5438" i="8"/>
  <c r="J5439" i="8"/>
  <c r="J5440" i="8"/>
  <c r="J5441" i="8"/>
  <c r="J5442" i="8"/>
  <c r="J5443" i="8"/>
  <c r="J5444" i="8"/>
  <c r="J5445" i="8"/>
  <c r="J5446" i="8"/>
  <c r="J5447" i="8"/>
  <c r="J5448" i="8"/>
  <c r="J5449" i="8"/>
  <c r="J5450" i="8"/>
  <c r="J5451" i="8"/>
  <c r="J5452" i="8"/>
  <c r="J5453" i="8"/>
  <c r="J5454" i="8"/>
  <c r="J5455" i="8"/>
  <c r="J5456" i="8"/>
  <c r="J5457" i="8"/>
  <c r="J5458" i="8"/>
  <c r="J5459" i="8"/>
  <c r="J5460" i="8"/>
  <c r="J5461" i="8"/>
  <c r="J5462" i="8"/>
  <c r="J5463" i="8"/>
  <c r="J5464" i="8"/>
  <c r="J5465" i="8"/>
  <c r="J5466" i="8"/>
  <c r="J5467" i="8"/>
  <c r="J5468" i="8"/>
  <c r="J5469" i="8"/>
  <c r="J5470" i="8"/>
  <c r="J5471" i="8"/>
  <c r="J5472" i="8"/>
  <c r="J5473" i="8"/>
  <c r="J5474" i="8"/>
  <c r="J5475" i="8"/>
  <c r="J5476" i="8"/>
  <c r="J5477" i="8"/>
  <c r="J5478" i="8"/>
  <c r="J5479" i="8"/>
  <c r="J5480" i="8"/>
  <c r="J5481" i="8"/>
  <c r="J5482" i="8"/>
  <c r="J5483" i="8"/>
  <c r="J5484" i="8"/>
  <c r="J5485" i="8"/>
  <c r="J5486" i="8"/>
  <c r="J5487" i="8"/>
  <c r="J5488" i="8"/>
  <c r="J5489" i="8"/>
  <c r="J5490" i="8"/>
  <c r="J5491" i="8"/>
  <c r="J5492" i="8"/>
  <c r="J5493" i="8"/>
  <c r="J5494" i="8"/>
  <c r="J5495" i="8"/>
  <c r="J5496" i="8"/>
  <c r="J5497" i="8"/>
  <c r="J5498" i="8"/>
  <c r="J5499" i="8"/>
  <c r="J5500" i="8"/>
  <c r="J5501" i="8"/>
  <c r="J5502" i="8"/>
  <c r="J5503" i="8"/>
  <c r="J5504" i="8"/>
  <c r="J5505" i="8"/>
  <c r="J5506" i="8"/>
  <c r="J5507" i="8"/>
  <c r="J5508" i="8"/>
  <c r="J5509" i="8"/>
  <c r="J5510" i="8"/>
  <c r="J5511" i="8"/>
  <c r="J5512" i="8"/>
  <c r="J5513" i="8"/>
  <c r="J5514" i="8"/>
  <c r="J5515" i="8"/>
  <c r="J5516" i="8"/>
  <c r="J5517" i="8"/>
  <c r="J5518" i="8"/>
  <c r="J5519" i="8"/>
  <c r="J5520" i="8"/>
  <c r="J5521" i="8"/>
  <c r="J5522" i="8"/>
  <c r="J5523" i="8"/>
  <c r="J5524" i="8"/>
  <c r="J5525" i="8"/>
  <c r="J5526" i="8"/>
  <c r="J5527" i="8"/>
  <c r="J5528" i="8"/>
  <c r="J5529" i="8"/>
  <c r="J5530" i="8"/>
  <c r="J5531" i="8"/>
  <c r="J5532" i="8"/>
  <c r="J5533" i="8"/>
  <c r="J5534" i="8"/>
  <c r="J5535" i="8"/>
  <c r="J5536" i="8"/>
  <c r="J5537" i="8"/>
  <c r="J5538" i="8"/>
  <c r="J5539" i="8"/>
  <c r="J5540" i="8"/>
  <c r="J5541" i="8"/>
  <c r="J5542" i="8"/>
  <c r="J5543" i="8"/>
  <c r="J5544" i="8"/>
  <c r="J5545" i="8"/>
  <c r="J5546" i="8"/>
  <c r="J5547" i="8"/>
  <c r="J5548" i="8"/>
  <c r="J5549" i="8"/>
  <c r="J5550" i="8"/>
  <c r="J5551" i="8"/>
  <c r="J5552" i="8"/>
  <c r="J5553" i="8"/>
  <c r="J5554" i="8"/>
  <c r="J5555" i="8"/>
  <c r="J5556" i="8"/>
  <c r="J5557" i="8"/>
  <c r="J5558" i="8"/>
  <c r="J5559" i="8"/>
  <c r="J5560" i="8"/>
  <c r="J5561" i="8"/>
  <c r="J5562" i="8"/>
  <c r="J5563" i="8"/>
  <c r="J5564" i="8"/>
  <c r="J5565" i="8"/>
  <c r="J5566" i="8"/>
  <c r="J5567" i="8"/>
  <c r="J5568" i="8"/>
  <c r="J5569" i="8"/>
  <c r="J5570" i="8"/>
  <c r="J5571" i="8"/>
  <c r="J5572" i="8"/>
  <c r="J5573" i="8"/>
  <c r="J5574" i="8"/>
  <c r="J5575" i="8"/>
  <c r="J5576" i="8"/>
  <c r="J5577" i="8"/>
  <c r="J5578" i="8"/>
  <c r="J5579" i="8"/>
  <c r="J5580" i="8"/>
  <c r="J5581" i="8"/>
  <c r="J5582" i="8"/>
  <c r="J5583" i="8"/>
  <c r="J5584" i="8"/>
  <c r="J5585" i="8"/>
  <c r="J5586" i="8"/>
  <c r="J5587" i="8"/>
  <c r="J5588" i="8"/>
  <c r="J5589" i="8"/>
  <c r="J5590" i="8"/>
  <c r="J5591" i="8"/>
  <c r="J5592" i="8"/>
  <c r="J5593" i="8"/>
  <c r="J5594" i="8"/>
  <c r="J5595" i="8"/>
  <c r="J5596" i="8"/>
  <c r="J5597" i="8"/>
  <c r="J5598" i="8"/>
  <c r="J5599" i="8"/>
  <c r="J5600" i="8"/>
  <c r="J5601" i="8"/>
  <c r="J5602" i="8"/>
  <c r="J5603" i="8"/>
  <c r="J5604" i="8"/>
  <c r="J5605" i="8"/>
  <c r="J5606" i="8"/>
  <c r="J5607" i="8"/>
  <c r="J5608" i="8"/>
  <c r="J5609" i="8"/>
  <c r="J5610" i="8"/>
  <c r="J5611" i="8"/>
  <c r="J5612" i="8"/>
  <c r="J5613" i="8"/>
  <c r="J5614" i="8"/>
  <c r="J5615" i="8"/>
  <c r="J5616" i="8"/>
  <c r="J5617" i="8"/>
  <c r="J5618" i="8"/>
  <c r="J5619" i="8"/>
  <c r="J5620" i="8"/>
  <c r="J5621" i="8"/>
  <c r="J5622" i="8"/>
  <c r="J5623" i="8"/>
  <c r="J5624" i="8"/>
  <c r="J5625" i="8"/>
  <c r="J5626" i="8"/>
  <c r="J5627" i="8"/>
  <c r="J5628" i="8"/>
  <c r="J5629" i="8"/>
  <c r="J5630" i="8"/>
  <c r="J5631" i="8"/>
  <c r="J5632" i="8"/>
  <c r="J5633" i="8"/>
  <c r="J5634" i="8"/>
  <c r="J5635" i="8"/>
  <c r="J5636" i="8"/>
  <c r="J5637" i="8"/>
  <c r="J5638" i="8"/>
  <c r="J5639" i="8"/>
  <c r="J5640" i="8"/>
  <c r="J5641" i="8"/>
  <c r="J5642" i="8"/>
  <c r="J5643" i="8"/>
  <c r="J5644" i="8"/>
  <c r="J5645" i="8"/>
  <c r="J5646" i="8"/>
  <c r="J5647" i="8"/>
  <c r="J5648" i="8"/>
  <c r="J5649" i="8"/>
  <c r="J5650" i="8"/>
  <c r="J5651" i="8"/>
  <c r="J5652" i="8"/>
  <c r="J5653" i="8"/>
  <c r="J5654" i="8"/>
  <c r="J5655" i="8"/>
  <c r="J5656" i="8"/>
  <c r="J5657" i="8"/>
  <c r="J5658" i="8"/>
  <c r="J5659" i="8"/>
  <c r="J5660" i="8"/>
  <c r="J5661" i="8"/>
  <c r="J5662" i="8"/>
  <c r="J5663" i="8"/>
  <c r="J5664" i="8"/>
  <c r="J5665" i="8"/>
  <c r="J5666" i="8"/>
  <c r="J5667" i="8"/>
  <c r="J5668" i="8"/>
  <c r="J5669" i="8"/>
  <c r="J5670" i="8"/>
  <c r="J5671" i="8"/>
  <c r="J5672" i="8"/>
  <c r="J5673" i="8"/>
  <c r="J5674" i="8"/>
  <c r="J5675" i="8"/>
  <c r="J5676" i="8"/>
  <c r="J5677" i="8"/>
  <c r="J5678" i="8"/>
  <c r="J5679" i="8"/>
  <c r="J5680" i="8"/>
  <c r="J5681" i="8"/>
  <c r="J5682" i="8"/>
  <c r="J5683" i="8"/>
  <c r="J5684" i="8"/>
  <c r="J5685" i="8"/>
  <c r="J5686" i="8"/>
  <c r="J5687" i="8"/>
  <c r="J5688" i="8"/>
  <c r="J5689" i="8"/>
  <c r="J5690" i="8"/>
  <c r="J5691" i="8"/>
  <c r="J5692" i="8"/>
  <c r="J5693" i="8"/>
  <c r="J5694" i="8"/>
  <c r="J5695" i="8"/>
  <c r="J5696" i="8"/>
  <c r="J5697" i="8"/>
  <c r="J5698" i="8"/>
  <c r="J5699" i="8"/>
  <c r="J5700" i="8"/>
  <c r="J5701" i="8"/>
  <c r="J5702" i="8"/>
  <c r="J5703" i="8"/>
  <c r="J5704" i="8"/>
  <c r="J5705" i="8"/>
  <c r="J5706" i="8"/>
  <c r="J5707" i="8"/>
  <c r="J5708" i="8"/>
  <c r="J5709" i="8"/>
  <c r="J5710" i="8"/>
  <c r="J5711" i="8"/>
  <c r="J5712" i="8"/>
  <c r="J5713" i="8"/>
  <c r="J5714" i="8"/>
  <c r="J5715" i="8"/>
  <c r="J5716" i="8"/>
  <c r="J5717" i="8"/>
  <c r="J5718" i="8"/>
  <c r="J5719" i="8"/>
  <c r="J5720" i="8"/>
  <c r="J5721" i="8"/>
  <c r="J5722" i="8"/>
  <c r="J5723" i="8"/>
  <c r="J5724" i="8"/>
  <c r="J5725" i="8"/>
  <c r="J5726" i="8"/>
  <c r="J5727" i="8"/>
  <c r="J5728" i="8"/>
  <c r="J5729" i="8"/>
  <c r="J5730" i="8"/>
  <c r="J5731" i="8"/>
  <c r="J5732" i="8"/>
  <c r="J5733" i="8"/>
  <c r="J5734" i="8"/>
  <c r="J5735" i="8"/>
  <c r="J5736" i="8"/>
  <c r="J5737" i="8"/>
  <c r="J5738" i="8"/>
  <c r="J5739" i="8"/>
  <c r="J5740" i="8"/>
  <c r="J5741" i="8"/>
  <c r="J5742" i="8"/>
  <c r="J5743" i="8"/>
  <c r="J5744" i="8"/>
  <c r="J5745" i="8"/>
  <c r="J5746" i="8"/>
  <c r="J5747" i="8"/>
  <c r="J5748" i="8"/>
  <c r="J5749" i="8"/>
  <c r="J5750" i="8"/>
  <c r="J5751" i="8"/>
  <c r="J5752" i="8"/>
  <c r="J5753" i="8"/>
  <c r="J5754" i="8"/>
  <c r="J5755" i="8"/>
  <c r="J5756" i="8"/>
  <c r="J5757" i="8"/>
  <c r="J5758" i="8"/>
  <c r="J5759" i="8"/>
  <c r="J5760" i="8"/>
  <c r="J5761" i="8"/>
  <c r="J5762" i="8"/>
  <c r="J5763" i="8"/>
  <c r="J5764" i="8"/>
  <c r="J5765" i="8"/>
  <c r="J5766" i="8"/>
  <c r="J5767" i="8"/>
  <c r="J5768" i="8"/>
  <c r="J5769" i="8"/>
  <c r="J5770" i="8"/>
  <c r="J5771" i="8"/>
  <c r="J5772" i="8"/>
  <c r="J5773" i="8"/>
  <c r="J5774" i="8"/>
  <c r="J5775" i="8"/>
  <c r="J5776" i="8"/>
  <c r="J5777" i="8"/>
  <c r="J5778" i="8"/>
  <c r="J5779" i="8"/>
  <c r="J5780" i="8"/>
  <c r="J5781" i="8"/>
  <c r="J5782" i="8"/>
  <c r="J5783" i="8"/>
  <c r="J5784" i="8"/>
  <c r="J5785" i="8"/>
  <c r="J5786" i="8"/>
  <c r="J5787" i="8"/>
  <c r="J5788" i="8"/>
  <c r="J5789" i="8"/>
  <c r="J5790" i="8"/>
  <c r="J5791" i="8"/>
  <c r="J5792" i="8"/>
  <c r="J5793" i="8"/>
  <c r="J5794" i="8"/>
  <c r="J5795" i="8"/>
  <c r="J5796" i="8"/>
  <c r="J5797" i="8"/>
  <c r="J5798" i="8"/>
  <c r="J5799" i="8"/>
  <c r="J5800" i="8"/>
  <c r="J5801" i="8"/>
  <c r="J5802" i="8"/>
  <c r="J5803" i="8"/>
  <c r="J5804" i="8"/>
  <c r="J5805" i="8"/>
  <c r="J5806" i="8"/>
  <c r="J5807" i="8"/>
  <c r="J5808" i="8"/>
  <c r="J5809" i="8"/>
  <c r="J5810" i="8"/>
  <c r="J5811" i="8"/>
  <c r="J5812" i="8"/>
  <c r="J5813" i="8"/>
  <c r="J5814" i="8"/>
  <c r="J5815" i="8"/>
  <c r="J5816" i="8"/>
  <c r="J5817" i="8"/>
  <c r="J5818" i="8"/>
  <c r="J5819" i="8"/>
  <c r="J5820" i="8"/>
  <c r="J5821" i="8"/>
  <c r="J5822" i="8"/>
  <c r="J5823" i="8"/>
  <c r="J5824" i="8"/>
  <c r="J5825" i="8"/>
  <c r="J5826" i="8"/>
  <c r="J5827" i="8"/>
  <c r="J5828" i="8"/>
  <c r="J5829" i="8"/>
  <c r="J5830" i="8"/>
  <c r="J5831" i="8"/>
  <c r="J5832" i="8"/>
  <c r="J5833" i="8"/>
  <c r="J5834" i="8"/>
  <c r="J5835" i="8"/>
  <c r="J5836" i="8"/>
  <c r="J5837" i="8"/>
  <c r="J5838" i="8"/>
  <c r="J5839" i="8"/>
  <c r="J5840" i="8"/>
  <c r="J5841" i="8"/>
  <c r="J5842" i="8"/>
  <c r="J5843" i="8"/>
  <c r="J5844" i="8"/>
  <c r="J5845" i="8"/>
  <c r="J5846" i="8"/>
  <c r="J5847" i="8"/>
  <c r="J5848" i="8"/>
  <c r="J5849" i="8"/>
  <c r="J5850" i="8"/>
  <c r="J5851" i="8"/>
  <c r="J5852" i="8"/>
  <c r="J5853" i="8"/>
  <c r="J5854" i="8"/>
  <c r="J5855" i="8"/>
  <c r="J5856" i="8"/>
  <c r="J5857" i="8"/>
  <c r="J5858" i="8"/>
  <c r="J5859" i="8"/>
  <c r="J5860" i="8"/>
  <c r="J5861" i="8"/>
  <c r="J5862" i="8"/>
  <c r="J5863" i="8"/>
  <c r="J5864" i="8"/>
  <c r="J5865" i="8"/>
  <c r="J5866" i="8"/>
  <c r="J5867" i="8"/>
  <c r="J5868" i="8"/>
  <c r="J5869" i="8"/>
  <c r="J5870" i="8"/>
  <c r="J5871" i="8"/>
  <c r="J5872" i="8"/>
  <c r="J5873" i="8"/>
  <c r="J5874" i="8"/>
  <c r="J5875" i="8"/>
  <c r="J5876" i="8"/>
  <c r="J5877" i="8"/>
  <c r="J5878" i="8"/>
  <c r="J5879" i="8"/>
  <c r="J5880" i="8"/>
  <c r="J5881" i="8"/>
  <c r="J5882" i="8"/>
  <c r="J5883" i="8"/>
  <c r="J5884" i="8"/>
  <c r="J5885" i="8"/>
  <c r="J5886" i="8"/>
  <c r="J5887" i="8"/>
  <c r="J5888" i="8"/>
  <c r="J5889" i="8"/>
  <c r="J5890" i="8"/>
  <c r="J5891" i="8"/>
  <c r="J5892" i="8"/>
  <c r="J5893" i="8"/>
  <c r="J5894" i="8"/>
  <c r="J5895" i="8"/>
  <c r="J5896" i="8"/>
  <c r="J5897" i="8"/>
  <c r="J5898" i="8"/>
  <c r="J5899" i="8"/>
  <c r="J5900" i="8"/>
  <c r="J5901" i="8"/>
  <c r="J5902" i="8"/>
  <c r="J5903" i="8"/>
  <c r="J5904" i="8"/>
  <c r="J5905" i="8"/>
  <c r="J5906" i="8"/>
  <c r="J5907" i="8"/>
  <c r="J5908" i="8"/>
  <c r="J5909" i="8"/>
  <c r="J5910" i="8"/>
  <c r="J5911" i="8"/>
  <c r="J5912" i="8"/>
  <c r="J5913" i="8"/>
  <c r="J5914" i="8"/>
  <c r="J5915" i="8"/>
  <c r="J5916" i="8"/>
  <c r="J5917" i="8"/>
  <c r="J5918" i="8"/>
  <c r="J5919" i="8"/>
  <c r="J5920" i="8"/>
  <c r="J5921" i="8"/>
  <c r="J5922" i="8"/>
  <c r="J5923" i="8"/>
  <c r="J5924" i="8"/>
  <c r="J5925" i="8"/>
  <c r="J5926" i="8"/>
  <c r="J5927" i="8"/>
  <c r="J5928" i="8"/>
  <c r="J5929" i="8"/>
  <c r="J5930" i="8"/>
  <c r="J5931" i="8"/>
  <c r="J5932" i="8"/>
  <c r="J5933" i="8"/>
  <c r="J5934" i="8"/>
  <c r="J5935" i="8"/>
  <c r="J5936" i="8"/>
  <c r="J5937" i="8"/>
  <c r="J5938" i="8"/>
  <c r="J5939" i="8"/>
  <c r="J5940" i="8"/>
  <c r="J5941" i="8"/>
  <c r="J5942" i="8"/>
  <c r="J5943" i="8"/>
  <c r="J5944" i="8"/>
  <c r="J5945" i="8"/>
  <c r="J5946" i="8"/>
  <c r="J5947" i="8"/>
  <c r="J5948" i="8"/>
  <c r="J5949" i="8"/>
  <c r="J5950" i="8"/>
  <c r="J5951" i="8"/>
  <c r="J5952" i="8"/>
  <c r="J5953" i="8"/>
  <c r="J5954" i="8"/>
  <c r="J5955" i="8"/>
  <c r="J5956" i="8"/>
  <c r="J5957" i="8"/>
  <c r="J5958" i="8"/>
  <c r="J5959" i="8"/>
  <c r="J5960" i="8"/>
  <c r="J5961" i="8"/>
  <c r="J5962" i="8"/>
  <c r="J5963" i="8"/>
  <c r="J5964" i="8"/>
  <c r="J5965" i="8"/>
  <c r="J5966" i="8"/>
  <c r="J5967" i="8"/>
  <c r="J5968" i="8"/>
  <c r="J5969" i="8"/>
  <c r="J5970" i="8"/>
  <c r="J5971" i="8"/>
  <c r="J5972" i="8"/>
  <c r="J5973" i="8"/>
  <c r="J5974" i="8"/>
  <c r="J5975" i="8"/>
  <c r="J5976" i="8"/>
  <c r="J5977" i="8"/>
  <c r="J5978" i="8"/>
  <c r="J5979" i="8"/>
  <c r="J5980" i="8"/>
  <c r="J5981" i="8"/>
  <c r="J5982" i="8"/>
  <c r="J5983" i="8"/>
  <c r="J5984" i="8"/>
  <c r="J5985" i="8"/>
  <c r="J5986" i="8"/>
  <c r="J5987" i="8"/>
  <c r="J5988" i="8"/>
  <c r="J5989" i="8"/>
  <c r="J5990" i="8"/>
  <c r="J5991" i="8"/>
  <c r="J5992" i="8"/>
  <c r="J5993" i="8"/>
  <c r="J5994" i="8"/>
  <c r="J5995" i="8"/>
  <c r="J5996" i="8"/>
  <c r="J5997" i="8"/>
  <c r="J5998" i="8"/>
  <c r="J5999" i="8"/>
  <c r="J6000" i="8"/>
  <c r="J6001" i="8"/>
  <c r="J6002" i="8"/>
  <c r="J6003" i="8"/>
  <c r="J6004" i="8"/>
  <c r="J6005" i="8"/>
  <c r="J6006" i="8"/>
  <c r="J6007" i="8"/>
  <c r="J6008" i="8"/>
  <c r="J6009" i="8"/>
  <c r="J6010" i="8"/>
  <c r="J6011" i="8"/>
  <c r="J6012" i="8"/>
  <c r="J6013" i="8"/>
  <c r="J6014" i="8"/>
  <c r="J6015" i="8"/>
  <c r="J6016" i="8"/>
  <c r="J6017" i="8"/>
  <c r="J6018" i="8"/>
  <c r="J6019" i="8"/>
  <c r="J6020" i="8"/>
  <c r="J6021" i="8"/>
  <c r="J6022" i="8"/>
  <c r="J6023" i="8"/>
  <c r="J6024" i="8"/>
  <c r="J6025" i="8"/>
  <c r="J6026" i="8"/>
  <c r="J6027" i="8"/>
  <c r="J6028" i="8"/>
  <c r="J6029" i="8"/>
  <c r="J6030" i="8"/>
  <c r="J6031" i="8"/>
  <c r="J6032" i="8"/>
  <c r="J6033" i="8"/>
  <c r="J6034" i="8"/>
  <c r="J6035" i="8"/>
  <c r="J6036" i="8"/>
  <c r="J6037" i="8"/>
  <c r="J6038" i="8"/>
  <c r="J6039" i="8"/>
  <c r="J6040" i="8"/>
  <c r="J6041" i="8"/>
  <c r="J6042" i="8"/>
  <c r="J6043" i="8"/>
  <c r="J6044" i="8"/>
  <c r="J6045" i="8"/>
  <c r="J6046" i="8"/>
  <c r="J6047" i="8"/>
  <c r="J6048" i="8"/>
  <c r="J6049" i="8"/>
  <c r="J6050" i="8"/>
  <c r="J6051" i="8"/>
  <c r="J6052" i="8"/>
  <c r="J6053" i="8"/>
  <c r="J6054" i="8"/>
  <c r="J6055" i="8"/>
  <c r="J6056" i="8"/>
  <c r="J6057" i="8"/>
  <c r="J6058" i="8"/>
  <c r="J6059" i="8"/>
  <c r="J6060" i="8"/>
  <c r="J6061" i="8"/>
  <c r="J6062" i="8"/>
  <c r="J6063" i="8"/>
  <c r="J6064" i="8"/>
  <c r="J6065" i="8"/>
  <c r="J6066" i="8"/>
  <c r="J6067" i="8"/>
  <c r="J6068" i="8"/>
  <c r="J6069" i="8"/>
  <c r="J6070" i="8"/>
  <c r="J6071" i="8"/>
  <c r="J6072" i="8"/>
  <c r="J6073" i="8"/>
  <c r="J6074" i="8"/>
  <c r="J6075" i="8"/>
  <c r="J6076" i="8"/>
  <c r="J6077" i="8"/>
  <c r="J6078" i="8"/>
  <c r="J6079" i="8"/>
  <c r="J6080" i="8"/>
  <c r="J6081" i="8"/>
  <c r="J6082" i="8"/>
  <c r="J6083" i="8"/>
  <c r="J6084" i="8"/>
  <c r="J6085" i="8"/>
  <c r="J6086" i="8"/>
  <c r="J6087" i="8"/>
  <c r="J6088" i="8"/>
  <c r="J6089" i="8"/>
  <c r="J6090" i="8"/>
  <c r="J6091" i="8"/>
  <c r="J6092" i="8"/>
  <c r="J6093" i="8"/>
  <c r="J6094" i="8"/>
  <c r="J6095" i="8"/>
  <c r="J6096" i="8"/>
  <c r="J6097" i="8"/>
  <c r="J6098" i="8"/>
  <c r="J6099" i="8"/>
  <c r="J6100" i="8"/>
  <c r="J6101" i="8"/>
  <c r="J6102" i="8"/>
  <c r="J6103" i="8"/>
  <c r="J6104" i="8"/>
  <c r="J6105" i="8"/>
  <c r="J6106" i="8"/>
  <c r="J6107" i="8"/>
  <c r="J6108" i="8"/>
  <c r="J6109" i="8"/>
  <c r="J6110" i="8"/>
  <c r="J6111" i="8"/>
  <c r="J6112" i="8"/>
  <c r="J6113" i="8"/>
  <c r="J6114" i="8"/>
  <c r="J6115" i="8"/>
  <c r="J6116" i="8"/>
  <c r="J6117" i="8"/>
  <c r="J6118" i="8"/>
  <c r="J6119" i="8"/>
  <c r="J6120" i="8"/>
  <c r="J6121" i="8"/>
  <c r="J6122" i="8"/>
  <c r="J6123" i="8"/>
  <c r="J6124" i="8"/>
  <c r="J6125" i="8"/>
  <c r="J6126" i="8"/>
  <c r="J6127" i="8"/>
  <c r="J6128" i="8"/>
  <c r="J6129" i="8"/>
  <c r="J6130" i="8"/>
  <c r="J6131" i="8"/>
  <c r="J6132" i="8"/>
  <c r="J6133" i="8"/>
  <c r="J6134" i="8"/>
  <c r="J6135" i="8"/>
  <c r="J6136" i="8"/>
  <c r="J6137" i="8"/>
  <c r="J6138" i="8"/>
  <c r="J6139" i="8"/>
  <c r="J6140" i="8"/>
  <c r="J6141" i="8"/>
  <c r="J6142" i="8"/>
  <c r="J6143" i="8"/>
  <c r="J6144" i="8"/>
  <c r="J6145" i="8"/>
  <c r="J6146" i="8"/>
  <c r="J6147" i="8"/>
  <c r="J6148" i="8"/>
  <c r="J6149" i="8"/>
  <c r="J6150" i="8"/>
  <c r="J6151" i="8"/>
  <c r="J6152" i="8"/>
  <c r="J6153" i="8"/>
  <c r="J6154" i="8"/>
  <c r="J6155" i="8"/>
  <c r="J6156" i="8"/>
  <c r="J6157" i="8"/>
  <c r="J6158" i="8"/>
  <c r="J6159" i="8"/>
  <c r="J6160" i="8"/>
  <c r="J6161" i="8"/>
  <c r="J6162" i="8"/>
  <c r="J6163" i="8"/>
  <c r="J6164" i="8"/>
  <c r="J6165" i="8"/>
  <c r="J6166" i="8"/>
  <c r="J6167" i="8"/>
  <c r="J6168" i="8"/>
  <c r="J6169" i="8"/>
  <c r="J6170" i="8"/>
  <c r="J6171" i="8"/>
  <c r="J6172" i="8"/>
  <c r="J6173" i="8"/>
  <c r="J6174" i="8"/>
  <c r="J6175" i="8"/>
  <c r="J6176" i="8"/>
  <c r="J6177" i="8"/>
  <c r="J6178" i="8"/>
  <c r="J6179" i="8"/>
  <c r="J6180" i="8"/>
  <c r="J6181" i="8"/>
  <c r="J6182" i="8"/>
  <c r="J6183" i="8"/>
  <c r="J6184" i="8"/>
  <c r="J6185" i="8"/>
  <c r="J6186" i="8"/>
  <c r="J6187" i="8"/>
  <c r="J6188" i="8"/>
  <c r="J6189" i="8"/>
  <c r="J6190" i="8"/>
  <c r="J6191" i="8"/>
  <c r="J6192" i="8"/>
  <c r="J6193" i="8"/>
  <c r="J6194" i="8"/>
  <c r="J6195" i="8"/>
  <c r="J6196" i="8"/>
  <c r="J6197" i="8"/>
  <c r="J6198" i="8"/>
  <c r="J6199" i="8"/>
  <c r="J6200" i="8"/>
  <c r="J6201" i="8"/>
  <c r="J6202" i="8"/>
  <c r="J6203" i="8"/>
  <c r="J6204" i="8"/>
  <c r="J6205" i="8"/>
  <c r="J6206" i="8"/>
  <c r="J6207" i="8"/>
  <c r="J6208" i="8"/>
  <c r="J6209" i="8"/>
  <c r="J6210" i="8"/>
  <c r="J6211" i="8"/>
  <c r="J6212" i="8"/>
  <c r="J6213" i="8"/>
  <c r="J6214" i="8"/>
  <c r="J6215" i="8"/>
  <c r="J6216" i="8"/>
  <c r="J6217" i="8"/>
  <c r="J6218" i="8"/>
  <c r="J6219" i="8"/>
  <c r="J6220" i="8"/>
  <c r="J6221" i="8"/>
  <c r="J6222" i="8"/>
  <c r="J6223" i="8"/>
  <c r="J6224" i="8"/>
  <c r="J6225" i="8"/>
  <c r="J6226" i="8"/>
  <c r="J6227" i="8"/>
  <c r="J6228" i="8"/>
  <c r="J6229" i="8"/>
  <c r="J6230" i="8"/>
  <c r="J6231" i="8"/>
  <c r="J6232" i="8"/>
  <c r="J6233" i="8"/>
  <c r="J6234" i="8"/>
  <c r="J6235" i="8"/>
  <c r="J6236" i="8"/>
  <c r="J6237" i="8"/>
  <c r="J6238" i="8"/>
  <c r="J6239" i="8"/>
  <c r="J6240" i="8"/>
  <c r="J6241" i="8"/>
  <c r="J6242" i="8"/>
  <c r="J6243" i="8"/>
  <c r="J6244" i="8"/>
  <c r="J6245" i="8"/>
  <c r="J6246" i="8"/>
  <c r="J6247" i="8"/>
  <c r="J6248" i="8"/>
  <c r="J6249" i="8"/>
  <c r="J6250" i="8"/>
  <c r="J6251" i="8"/>
  <c r="J6252" i="8"/>
  <c r="J6253" i="8"/>
  <c r="J6254" i="8"/>
  <c r="J6255" i="8"/>
  <c r="J6256" i="8"/>
  <c r="J6257" i="8"/>
  <c r="J6258" i="8"/>
  <c r="J6259" i="8"/>
  <c r="J6260" i="8"/>
  <c r="J6261" i="8"/>
  <c r="J6262" i="8"/>
  <c r="J6263" i="8"/>
  <c r="J6264" i="8"/>
  <c r="J6265" i="8"/>
  <c r="J6266" i="8"/>
  <c r="J6267" i="8"/>
  <c r="J6268" i="8"/>
  <c r="J6269" i="8"/>
  <c r="J6270" i="8"/>
  <c r="J6271" i="8"/>
  <c r="J6272" i="8"/>
  <c r="J6273" i="8"/>
  <c r="J6274" i="8"/>
  <c r="J6275" i="8"/>
  <c r="J6276" i="8"/>
  <c r="J6277" i="8"/>
  <c r="J6278" i="8"/>
  <c r="J6279" i="8"/>
  <c r="J6280" i="8"/>
  <c r="J6281" i="8"/>
  <c r="J6282" i="8"/>
  <c r="J6283" i="8"/>
  <c r="J6284" i="8"/>
  <c r="J6285" i="8"/>
  <c r="J6286" i="8"/>
  <c r="J6287" i="8"/>
  <c r="J6288" i="8"/>
  <c r="J6289" i="8"/>
  <c r="J6290" i="8"/>
  <c r="J6291" i="8"/>
  <c r="J6292" i="8"/>
  <c r="J6293" i="8"/>
  <c r="J6294" i="8"/>
  <c r="J6295" i="8"/>
  <c r="J6296" i="8"/>
  <c r="J6297" i="8"/>
  <c r="J6298" i="8"/>
  <c r="J6299" i="8"/>
  <c r="J6300" i="8"/>
  <c r="J6301" i="8"/>
  <c r="J6302" i="8"/>
  <c r="J6303" i="8"/>
  <c r="J6304" i="8"/>
  <c r="J6305" i="8"/>
  <c r="J6306" i="8"/>
  <c r="J6307" i="8"/>
  <c r="J6308" i="8"/>
  <c r="J6309" i="8"/>
  <c r="J6310" i="8"/>
  <c r="J6311" i="8"/>
  <c r="J6312" i="8"/>
  <c r="J6313" i="8"/>
  <c r="J6314" i="8"/>
  <c r="J6315" i="8"/>
  <c r="J6316" i="8"/>
  <c r="J6317" i="8"/>
  <c r="J6318" i="8"/>
  <c r="J6319" i="8"/>
  <c r="J6320" i="8"/>
  <c r="J6321" i="8"/>
  <c r="J6322" i="8"/>
  <c r="J6323" i="8"/>
  <c r="J6324" i="8"/>
  <c r="J6325" i="8"/>
  <c r="J6326" i="8"/>
  <c r="J6327" i="8"/>
  <c r="J6328" i="8"/>
  <c r="J6329" i="8"/>
  <c r="J6330" i="8"/>
  <c r="J6331" i="8"/>
  <c r="J6332" i="8"/>
  <c r="J6333" i="8"/>
  <c r="J6334" i="8"/>
  <c r="J6335" i="8"/>
  <c r="J6336" i="8"/>
  <c r="J6337" i="8"/>
  <c r="J6338" i="8"/>
  <c r="J6339" i="8"/>
  <c r="J6340" i="8"/>
  <c r="J6341" i="8"/>
  <c r="J6342" i="8"/>
  <c r="J6343" i="8"/>
  <c r="J6344" i="8"/>
  <c r="J6345" i="8"/>
  <c r="J6346" i="8"/>
  <c r="J6347" i="8"/>
  <c r="J6348" i="8"/>
  <c r="J6349" i="8"/>
  <c r="J6350" i="8"/>
  <c r="J6351" i="8"/>
  <c r="J6352" i="8"/>
  <c r="J6353" i="8"/>
  <c r="J6354" i="8"/>
  <c r="J6355" i="8"/>
  <c r="J6356" i="8"/>
  <c r="J6357" i="8"/>
  <c r="J6358" i="8"/>
  <c r="J6359" i="8"/>
  <c r="J6360" i="8"/>
  <c r="J6361" i="8"/>
  <c r="J6362" i="8"/>
  <c r="J6363" i="8"/>
  <c r="J6364" i="8"/>
  <c r="J6365" i="8"/>
  <c r="J6366" i="8"/>
  <c r="J6367" i="8"/>
  <c r="J6368" i="8"/>
  <c r="J6369" i="8"/>
  <c r="J6370" i="8"/>
  <c r="J6371" i="8"/>
  <c r="J6372" i="8"/>
  <c r="J6373" i="8"/>
  <c r="J6374" i="8"/>
  <c r="J6375" i="8"/>
  <c r="J6376" i="8"/>
  <c r="J6377" i="8"/>
  <c r="J6378" i="8"/>
  <c r="J6379" i="8"/>
  <c r="J6380" i="8"/>
  <c r="J6381" i="8"/>
  <c r="J6382" i="8"/>
  <c r="J6383" i="8"/>
  <c r="J6384" i="8"/>
  <c r="J6385" i="8"/>
  <c r="J6386" i="8"/>
  <c r="J6387" i="8"/>
  <c r="J6388" i="8"/>
  <c r="J6389" i="8"/>
  <c r="J6390" i="8"/>
  <c r="J6391" i="8"/>
  <c r="J6392" i="8"/>
  <c r="J6393" i="8"/>
  <c r="J6394" i="8"/>
  <c r="J6395" i="8"/>
  <c r="J6396" i="8"/>
  <c r="J6397" i="8"/>
  <c r="J6398" i="8"/>
  <c r="J6399" i="8"/>
  <c r="J6400" i="8"/>
  <c r="J6401" i="8"/>
  <c r="J6402" i="8"/>
  <c r="J6403" i="8"/>
  <c r="J6404" i="8"/>
  <c r="J6405" i="8"/>
  <c r="J6406" i="8"/>
  <c r="J6407" i="8"/>
  <c r="J6408" i="8"/>
  <c r="J6409" i="8"/>
  <c r="J6410" i="8"/>
  <c r="J6411" i="8"/>
  <c r="J6412" i="8"/>
  <c r="J6413" i="8"/>
  <c r="J6414" i="8"/>
  <c r="J6415" i="8"/>
  <c r="J6416" i="8"/>
  <c r="J6417" i="8"/>
  <c r="J6418" i="8"/>
  <c r="J6419" i="8"/>
  <c r="J6420" i="8"/>
  <c r="J6421" i="8"/>
  <c r="J6422" i="8"/>
  <c r="J6423" i="8"/>
  <c r="J6424" i="8"/>
  <c r="J6425" i="8"/>
  <c r="J6426" i="8"/>
  <c r="J6427" i="8"/>
  <c r="J6428" i="8"/>
  <c r="J6429" i="8"/>
  <c r="J6430" i="8"/>
  <c r="J6431" i="8"/>
  <c r="J6432" i="8"/>
  <c r="J6433" i="8"/>
  <c r="J6434" i="8"/>
  <c r="J6435" i="8"/>
  <c r="J6436" i="8"/>
  <c r="J6437" i="8"/>
  <c r="J6438" i="8"/>
  <c r="J6439" i="8"/>
  <c r="J6440" i="8"/>
  <c r="J6441" i="8"/>
  <c r="J6442" i="8"/>
  <c r="J6443" i="8"/>
  <c r="J6444" i="8"/>
  <c r="J6445" i="8"/>
  <c r="J6446" i="8"/>
  <c r="J6447" i="8"/>
  <c r="J6448" i="8"/>
  <c r="J6449" i="8"/>
  <c r="J6450" i="8"/>
  <c r="J6451" i="8"/>
  <c r="J6452" i="8"/>
  <c r="J6453" i="8"/>
  <c r="J6454" i="8"/>
  <c r="J6455" i="8"/>
  <c r="J6456" i="8"/>
  <c r="J6457" i="8"/>
  <c r="J6458" i="8"/>
  <c r="J6459" i="8"/>
  <c r="J6460" i="8"/>
  <c r="J6461" i="8"/>
  <c r="J6462" i="8"/>
  <c r="J6463" i="8"/>
  <c r="J6464" i="8"/>
  <c r="J6465" i="8"/>
  <c r="J6466" i="8"/>
  <c r="J6467" i="8"/>
  <c r="J6468" i="8"/>
  <c r="J6469" i="8"/>
  <c r="J6470" i="8"/>
  <c r="J6471" i="8"/>
  <c r="J6472" i="8"/>
  <c r="J6473" i="8"/>
  <c r="J6474" i="8"/>
  <c r="J6475" i="8"/>
  <c r="J6476" i="8"/>
  <c r="J6477" i="8"/>
  <c r="J6478" i="8"/>
  <c r="J6479" i="8"/>
  <c r="J6480" i="8"/>
  <c r="J6481" i="8"/>
  <c r="J6482" i="8"/>
  <c r="J6483" i="8"/>
  <c r="J6484" i="8"/>
  <c r="J6485" i="8"/>
  <c r="J6486" i="8"/>
  <c r="J6487" i="8"/>
  <c r="J6488" i="8"/>
  <c r="J6489" i="8"/>
  <c r="J6490" i="8"/>
  <c r="J6491" i="8"/>
  <c r="J6492" i="8"/>
  <c r="J6493" i="8"/>
  <c r="J6494" i="8"/>
  <c r="J6495" i="8"/>
  <c r="J6496" i="8"/>
  <c r="J6497" i="8"/>
  <c r="J6498" i="8"/>
  <c r="J6499" i="8"/>
  <c r="J6500" i="8"/>
  <c r="J6501" i="8"/>
  <c r="J6502" i="8"/>
  <c r="J6503" i="8"/>
  <c r="J6504" i="8"/>
  <c r="J6505" i="8"/>
  <c r="J6506" i="8"/>
  <c r="J6507" i="8"/>
  <c r="J6508" i="8"/>
  <c r="J6509" i="8"/>
  <c r="J6510" i="8"/>
  <c r="J6511" i="8"/>
  <c r="J6512" i="8"/>
  <c r="J6513" i="8"/>
  <c r="J6514" i="8"/>
  <c r="J6515" i="8"/>
  <c r="J6516" i="8"/>
  <c r="J6517" i="8"/>
  <c r="J6518" i="8"/>
  <c r="J6519" i="8"/>
  <c r="J6520" i="8"/>
  <c r="J6521" i="8"/>
  <c r="J6522" i="8"/>
  <c r="J6523" i="8"/>
  <c r="J6524" i="8"/>
  <c r="J6525" i="8"/>
  <c r="J6526" i="8"/>
  <c r="J6527" i="8"/>
  <c r="J6528" i="8"/>
  <c r="J6529" i="8"/>
  <c r="J6530" i="8"/>
  <c r="J6531" i="8"/>
  <c r="J6532" i="8"/>
  <c r="J6533" i="8"/>
  <c r="J6534" i="8"/>
  <c r="J6535" i="8"/>
  <c r="J6536" i="8"/>
  <c r="J6537" i="8"/>
  <c r="J6538" i="8"/>
  <c r="J6539" i="8"/>
  <c r="J6540" i="8"/>
  <c r="J6541" i="8"/>
  <c r="J6542" i="8"/>
  <c r="J6543" i="8"/>
  <c r="J6544" i="8"/>
  <c r="J6545" i="8"/>
  <c r="J6546" i="8"/>
  <c r="J6547" i="8"/>
  <c r="J6548" i="8"/>
  <c r="J6549" i="8"/>
  <c r="J6550" i="8"/>
  <c r="J6551" i="8"/>
  <c r="J6552" i="8"/>
  <c r="J6553" i="8"/>
  <c r="J6554" i="8"/>
  <c r="J6555" i="8"/>
  <c r="J6556" i="8"/>
  <c r="J6557" i="8"/>
  <c r="J6558" i="8"/>
  <c r="J6559" i="8"/>
  <c r="J6560" i="8"/>
  <c r="J6561" i="8"/>
  <c r="J6562" i="8"/>
  <c r="J6563" i="8"/>
  <c r="J6564" i="8"/>
  <c r="J6565" i="8"/>
  <c r="J6566" i="8"/>
  <c r="J6567" i="8"/>
  <c r="J6568" i="8"/>
  <c r="J6569" i="8"/>
  <c r="J6570" i="8"/>
  <c r="J6571" i="8"/>
  <c r="J6572" i="8"/>
  <c r="J6573" i="8"/>
  <c r="J6574" i="8"/>
  <c r="J6575" i="8"/>
  <c r="J6576" i="8"/>
  <c r="J6577" i="8"/>
  <c r="J6578" i="8"/>
  <c r="J6579" i="8"/>
  <c r="J6580" i="8"/>
  <c r="J6581" i="8"/>
  <c r="J6582" i="8"/>
  <c r="J6583" i="8"/>
  <c r="J6584" i="8"/>
  <c r="J6585" i="8"/>
  <c r="J6586" i="8"/>
  <c r="J6587" i="8"/>
  <c r="J6588" i="8"/>
  <c r="J6589" i="8"/>
  <c r="J6590" i="8"/>
  <c r="J6591" i="8"/>
  <c r="J6592" i="8"/>
  <c r="J6593" i="8"/>
  <c r="J6594" i="8"/>
  <c r="J6595" i="8"/>
  <c r="J6596" i="8"/>
  <c r="J6597" i="8"/>
  <c r="J6598" i="8"/>
  <c r="J6599" i="8"/>
  <c r="J6600" i="8"/>
  <c r="J6601" i="8"/>
  <c r="J6602" i="8"/>
  <c r="J6603" i="8"/>
  <c r="J6604" i="8"/>
  <c r="J6605" i="8"/>
  <c r="J6606" i="8"/>
  <c r="J6607" i="8"/>
  <c r="J6608" i="8"/>
  <c r="J6609" i="8"/>
  <c r="J6610" i="8"/>
  <c r="J6611" i="8"/>
  <c r="J6612" i="8"/>
  <c r="J6613" i="8"/>
  <c r="J6614" i="8"/>
  <c r="J6615" i="8"/>
  <c r="J6616" i="8"/>
  <c r="J6617" i="8"/>
  <c r="J6618" i="8"/>
  <c r="J6619" i="8"/>
  <c r="J6620" i="8"/>
  <c r="J6621" i="8"/>
  <c r="J6622" i="8"/>
  <c r="J6623" i="8"/>
  <c r="J6624" i="8"/>
  <c r="J6625" i="8"/>
  <c r="J6626" i="8"/>
  <c r="J6627" i="8"/>
  <c r="J6628" i="8"/>
  <c r="J6629" i="8"/>
  <c r="J6630" i="8"/>
  <c r="J6631" i="8"/>
  <c r="J6632" i="8"/>
  <c r="J6633" i="8"/>
  <c r="J6634" i="8"/>
  <c r="J6635" i="8"/>
  <c r="J6636" i="8"/>
  <c r="J6637" i="8"/>
  <c r="J6638" i="8"/>
  <c r="J6639" i="8"/>
  <c r="J6640" i="8"/>
  <c r="J6641" i="8"/>
  <c r="J6642" i="8"/>
  <c r="J6643" i="8"/>
  <c r="J6644" i="8"/>
  <c r="J6645" i="8"/>
  <c r="J6646" i="8"/>
  <c r="J6647" i="8"/>
  <c r="J6648" i="8"/>
  <c r="J6649" i="8"/>
  <c r="J6650" i="8"/>
  <c r="J6651" i="8"/>
  <c r="J6652" i="8"/>
  <c r="J6653" i="8"/>
  <c r="J6654" i="8"/>
  <c r="J6655" i="8"/>
  <c r="J6656" i="8"/>
  <c r="J6657" i="8"/>
  <c r="J6658" i="8"/>
  <c r="J6659" i="8"/>
  <c r="J6660" i="8"/>
  <c r="J6661" i="8"/>
  <c r="J6662" i="8"/>
  <c r="J6663" i="8"/>
  <c r="J6664" i="8"/>
  <c r="J6665" i="8"/>
  <c r="J6666" i="8"/>
  <c r="J6667" i="8"/>
  <c r="J6668" i="8"/>
  <c r="J6669" i="8"/>
  <c r="J6670" i="8"/>
  <c r="J6671" i="8"/>
  <c r="J6672" i="8"/>
  <c r="J6673" i="8"/>
  <c r="J6674" i="8"/>
  <c r="J6675" i="8"/>
  <c r="J6676" i="8"/>
  <c r="J6677" i="8"/>
  <c r="J6678" i="8"/>
  <c r="J6679" i="8"/>
  <c r="J6680" i="8"/>
  <c r="J6681" i="8"/>
  <c r="J6682" i="8"/>
  <c r="J6683" i="8"/>
  <c r="J6684" i="8"/>
  <c r="J6685" i="8"/>
  <c r="J6686" i="8"/>
  <c r="J6687" i="8"/>
  <c r="J6688" i="8"/>
  <c r="J6689" i="8"/>
  <c r="J6690" i="8"/>
  <c r="J6691" i="8"/>
  <c r="J6692" i="8"/>
  <c r="J6693" i="8"/>
  <c r="J6694" i="8"/>
  <c r="J6695" i="8"/>
  <c r="J6696" i="8"/>
  <c r="J6697" i="8"/>
  <c r="J6698" i="8"/>
  <c r="J6699" i="8"/>
  <c r="J6700" i="8"/>
  <c r="J6701" i="8"/>
  <c r="J6702" i="8"/>
  <c r="J6703" i="8"/>
  <c r="J6704" i="8"/>
  <c r="J6705" i="8"/>
  <c r="J6706" i="8"/>
  <c r="J6707" i="8"/>
  <c r="J6708" i="8"/>
  <c r="J6709" i="8"/>
  <c r="J6710" i="8"/>
  <c r="J6711" i="8"/>
  <c r="J6712" i="8"/>
  <c r="J6713" i="8"/>
  <c r="J6714" i="8"/>
  <c r="J6715" i="8"/>
  <c r="J6716" i="8"/>
  <c r="J6717" i="8"/>
  <c r="J6718" i="8"/>
  <c r="J6719" i="8"/>
  <c r="J6720" i="8"/>
  <c r="J6721" i="8"/>
  <c r="J6722" i="8"/>
  <c r="J6723" i="8"/>
  <c r="J6724" i="8"/>
  <c r="J6725" i="8"/>
  <c r="J6726" i="8"/>
  <c r="J6727" i="8"/>
  <c r="J6728" i="8"/>
  <c r="J6729" i="8"/>
  <c r="J6730" i="8"/>
  <c r="J6731" i="8"/>
  <c r="J6732" i="8"/>
  <c r="J6733" i="8"/>
  <c r="J6734" i="8"/>
  <c r="J6735" i="8"/>
  <c r="J6736" i="8"/>
  <c r="J6737" i="8"/>
  <c r="J6738" i="8"/>
  <c r="J6739" i="8"/>
  <c r="J6740" i="8"/>
  <c r="J6741" i="8"/>
  <c r="J6742" i="8"/>
  <c r="J6743" i="8"/>
  <c r="J6744" i="8"/>
  <c r="J6745" i="8"/>
  <c r="J6746" i="8"/>
  <c r="J6747" i="8"/>
  <c r="J6748" i="8"/>
  <c r="J6749" i="8"/>
  <c r="J6750" i="8"/>
  <c r="J6751" i="8"/>
  <c r="J6752" i="8"/>
  <c r="J6753" i="8"/>
  <c r="J6754" i="8"/>
  <c r="J6755" i="8"/>
  <c r="J6756" i="8"/>
  <c r="J6757" i="8"/>
  <c r="J6758" i="8"/>
  <c r="J6759" i="8"/>
  <c r="J6760" i="8"/>
  <c r="J6761" i="8"/>
  <c r="J6762" i="8"/>
  <c r="J6763" i="8"/>
  <c r="J6764" i="8"/>
  <c r="J6765" i="8"/>
  <c r="J6766" i="8"/>
  <c r="J6767" i="8"/>
  <c r="J6768" i="8"/>
  <c r="J6769" i="8"/>
  <c r="J6770" i="8"/>
  <c r="J6771" i="8"/>
  <c r="J6772" i="8"/>
  <c r="J6773" i="8"/>
  <c r="J6774" i="8"/>
  <c r="J6775" i="8"/>
  <c r="J6776" i="8"/>
  <c r="J6777" i="8"/>
  <c r="J6778" i="8"/>
  <c r="J6779" i="8"/>
  <c r="J6780" i="8"/>
  <c r="J6781" i="8"/>
  <c r="J6782" i="8"/>
  <c r="J6783" i="8"/>
  <c r="J6784" i="8"/>
  <c r="J6785" i="8"/>
  <c r="J6786" i="8"/>
  <c r="J6787" i="8"/>
  <c r="J6788" i="8"/>
  <c r="J6789" i="8"/>
  <c r="J6790" i="8"/>
  <c r="J6791" i="8"/>
  <c r="J6792" i="8"/>
  <c r="J6793" i="8"/>
  <c r="J6794" i="8"/>
  <c r="J6795" i="8"/>
  <c r="J6796" i="8"/>
  <c r="J6797" i="8"/>
  <c r="J6798" i="8"/>
  <c r="J6799" i="8"/>
  <c r="J6800" i="8"/>
  <c r="J6801" i="8"/>
  <c r="J6802" i="8"/>
  <c r="J6803" i="8"/>
  <c r="J6804" i="8"/>
  <c r="J6805" i="8"/>
  <c r="J6806" i="8"/>
  <c r="J6807" i="8"/>
  <c r="J6808" i="8"/>
  <c r="J6809" i="8"/>
  <c r="J6810" i="8"/>
  <c r="J6811" i="8"/>
  <c r="J6812" i="8"/>
  <c r="J6813" i="8"/>
  <c r="J6814" i="8"/>
  <c r="J6815" i="8"/>
  <c r="J6816" i="8"/>
  <c r="J6817" i="8"/>
  <c r="J6818" i="8"/>
  <c r="J6819" i="8"/>
  <c r="J6820" i="8"/>
  <c r="J6821" i="8"/>
  <c r="J6822" i="8"/>
  <c r="J6823" i="8"/>
  <c r="J6824" i="8"/>
  <c r="J6825" i="8"/>
  <c r="J6826" i="8"/>
  <c r="J6827" i="8"/>
  <c r="J6828" i="8"/>
  <c r="J6829" i="8"/>
  <c r="J6830" i="8"/>
  <c r="J6831" i="8"/>
  <c r="J6832" i="8"/>
  <c r="J6833" i="8"/>
  <c r="J6834" i="8"/>
  <c r="J6835" i="8"/>
  <c r="J6836" i="8"/>
  <c r="J6837" i="8"/>
  <c r="J6838" i="8"/>
  <c r="J6839" i="8"/>
  <c r="J6840" i="8"/>
  <c r="J6841" i="8"/>
  <c r="J6842" i="8"/>
  <c r="J6843" i="8"/>
  <c r="J6844" i="8"/>
  <c r="J6845" i="8"/>
  <c r="J6846" i="8"/>
  <c r="J6847" i="8"/>
  <c r="J6848" i="8"/>
  <c r="J6849" i="8"/>
  <c r="J6850" i="8"/>
  <c r="J6851" i="8"/>
  <c r="J6852" i="8"/>
  <c r="J6853" i="8"/>
  <c r="J6854" i="8"/>
  <c r="J6855" i="8"/>
  <c r="J6856" i="8"/>
  <c r="J6857" i="8"/>
  <c r="J6858" i="8"/>
  <c r="J6859" i="8"/>
  <c r="J6860" i="8"/>
  <c r="J6861" i="8"/>
  <c r="J6862" i="8"/>
  <c r="J6863" i="8"/>
  <c r="J6864" i="8"/>
  <c r="J6865" i="8"/>
  <c r="J6866" i="8"/>
  <c r="J6867" i="8"/>
  <c r="J6868" i="8"/>
  <c r="J6869" i="8"/>
  <c r="J6870" i="8"/>
  <c r="J6871" i="8"/>
  <c r="J6872" i="8"/>
  <c r="J6873" i="8"/>
  <c r="J6874" i="8"/>
  <c r="J6875" i="8"/>
  <c r="J6876" i="8"/>
  <c r="J6877" i="8"/>
  <c r="J6878" i="8"/>
  <c r="J6879" i="8"/>
  <c r="J6880" i="8"/>
  <c r="J6881" i="8"/>
  <c r="J6882" i="8"/>
  <c r="J6883" i="8"/>
  <c r="J6884" i="8"/>
  <c r="J6885" i="8"/>
  <c r="J6886" i="8"/>
  <c r="J6887" i="8"/>
  <c r="J6888" i="8"/>
  <c r="J6889" i="8"/>
  <c r="J6890" i="8"/>
  <c r="J6891" i="8"/>
  <c r="J6892" i="8"/>
  <c r="J6893" i="8"/>
  <c r="J6894" i="8"/>
  <c r="J6895" i="8"/>
  <c r="J6896" i="8"/>
  <c r="J6897" i="8"/>
  <c r="J6898" i="8"/>
  <c r="J6899" i="8"/>
  <c r="J6900" i="8"/>
  <c r="J6901" i="8"/>
  <c r="J6902" i="8"/>
  <c r="J6903" i="8"/>
  <c r="J6904" i="8"/>
  <c r="J6905" i="8"/>
  <c r="J6906" i="8"/>
  <c r="J6907" i="8"/>
  <c r="J6908" i="8"/>
  <c r="J6909" i="8"/>
  <c r="J6910" i="8"/>
  <c r="J6911" i="8"/>
  <c r="J6912" i="8"/>
  <c r="J6913" i="8"/>
  <c r="J6914" i="8"/>
  <c r="J6915" i="8"/>
  <c r="J6916" i="8"/>
  <c r="J6917" i="8"/>
  <c r="J6918" i="8"/>
  <c r="J6919" i="8"/>
  <c r="J6920" i="8"/>
  <c r="J6921" i="8"/>
  <c r="J6922" i="8"/>
  <c r="J6923" i="8"/>
  <c r="J6924" i="8"/>
  <c r="J6925" i="8"/>
  <c r="J6926" i="8"/>
  <c r="J6927" i="8"/>
  <c r="J6928" i="8"/>
  <c r="J6929" i="8"/>
  <c r="J6930" i="8"/>
  <c r="J6931" i="8"/>
  <c r="J6932" i="8"/>
  <c r="J6933" i="8"/>
  <c r="J6934" i="8"/>
  <c r="J6935" i="8"/>
  <c r="J6936" i="8"/>
  <c r="J6937" i="8"/>
  <c r="J6938" i="8"/>
  <c r="J6939" i="8"/>
  <c r="J6940" i="8"/>
  <c r="J6941" i="8"/>
  <c r="J6942" i="8"/>
  <c r="J6943" i="8"/>
  <c r="J6944" i="8"/>
  <c r="J6945" i="8"/>
  <c r="J6946" i="8"/>
  <c r="J6947" i="8"/>
  <c r="J6948" i="8"/>
  <c r="J6949" i="8"/>
  <c r="J6950" i="8"/>
  <c r="J6951" i="8"/>
  <c r="J6952" i="8"/>
  <c r="J6953" i="8"/>
  <c r="J6954" i="8"/>
  <c r="J6955" i="8"/>
  <c r="J6956" i="8"/>
  <c r="J6957" i="8"/>
  <c r="J6958" i="8"/>
  <c r="J6959" i="8"/>
  <c r="J6960" i="8"/>
  <c r="J6961" i="8"/>
  <c r="J6962" i="8"/>
  <c r="J6963" i="8"/>
  <c r="J6964" i="8"/>
  <c r="J6965" i="8"/>
  <c r="J6966" i="8"/>
  <c r="J6967" i="8"/>
  <c r="J6968" i="8"/>
  <c r="J6969" i="8"/>
  <c r="J6970" i="8"/>
  <c r="J6971" i="8"/>
  <c r="J6972" i="8"/>
  <c r="J6973" i="8"/>
  <c r="J6974" i="8"/>
  <c r="J6975" i="8"/>
  <c r="J6976" i="8"/>
  <c r="J6977" i="8"/>
  <c r="J6978" i="8"/>
  <c r="J6979" i="8"/>
  <c r="J6980" i="8"/>
  <c r="J6981" i="8"/>
  <c r="J6982" i="8"/>
  <c r="J6983" i="8"/>
  <c r="J6984" i="8"/>
  <c r="J6985" i="8"/>
  <c r="J6986" i="8"/>
  <c r="J6987" i="8"/>
  <c r="J6988" i="8"/>
  <c r="J6989" i="8"/>
  <c r="J6990" i="8"/>
  <c r="J6991" i="8"/>
  <c r="J6992" i="8"/>
  <c r="J6993" i="8"/>
  <c r="J6994" i="8"/>
  <c r="J6995" i="8"/>
  <c r="J6996" i="8"/>
  <c r="J6997" i="8"/>
  <c r="J6998" i="8"/>
  <c r="J6999" i="8"/>
  <c r="J7000" i="8"/>
  <c r="J7001" i="8"/>
  <c r="J7002" i="8"/>
  <c r="J7003" i="8"/>
  <c r="J7004" i="8"/>
  <c r="J7005" i="8"/>
  <c r="J7006" i="8"/>
  <c r="J7007" i="8"/>
  <c r="J7008" i="8"/>
  <c r="J7009" i="8"/>
  <c r="J7010" i="8"/>
  <c r="J7011" i="8"/>
  <c r="J7012" i="8"/>
  <c r="J7013" i="8"/>
  <c r="J7014" i="8"/>
  <c r="J7015" i="8"/>
  <c r="J7016" i="8"/>
  <c r="J7017" i="8"/>
  <c r="J7018" i="8"/>
  <c r="J7019" i="8"/>
  <c r="J7020" i="8"/>
  <c r="J7021" i="8"/>
  <c r="J7022" i="8"/>
  <c r="J7023" i="8"/>
  <c r="J7024" i="8"/>
  <c r="J7025" i="8"/>
  <c r="J7026" i="8"/>
  <c r="J7027" i="8"/>
  <c r="J7028" i="8"/>
  <c r="J7029" i="8"/>
  <c r="J7030" i="8"/>
  <c r="J7031" i="8"/>
  <c r="J7032" i="8"/>
  <c r="J7033" i="8"/>
  <c r="J7034" i="8"/>
  <c r="J7035" i="8"/>
  <c r="J7036" i="8"/>
  <c r="J7037" i="8"/>
  <c r="J7038" i="8"/>
  <c r="J7039" i="8"/>
  <c r="J7040" i="8"/>
  <c r="J7041" i="8"/>
  <c r="J7042" i="8"/>
  <c r="J7043" i="8"/>
  <c r="J7044" i="8"/>
  <c r="J7045" i="8"/>
  <c r="J7046" i="8"/>
  <c r="J7047" i="8"/>
  <c r="J7048" i="8"/>
  <c r="J7049" i="8"/>
  <c r="J7050" i="8"/>
  <c r="J7051" i="8"/>
  <c r="J7052" i="8"/>
  <c r="J7053" i="8"/>
  <c r="J7054" i="8"/>
  <c r="J7055" i="8"/>
  <c r="J7056" i="8"/>
  <c r="J7057" i="8"/>
  <c r="J7058" i="8"/>
  <c r="J7059" i="8"/>
  <c r="J7060" i="8"/>
  <c r="J7061" i="8"/>
  <c r="J7062" i="8"/>
  <c r="J7063" i="8"/>
  <c r="J7064" i="8"/>
  <c r="J7065" i="8"/>
  <c r="J7066" i="8"/>
  <c r="J7067" i="8"/>
  <c r="J7068" i="8"/>
  <c r="J7069" i="8"/>
  <c r="J7070" i="8"/>
  <c r="J7071" i="8"/>
  <c r="J7072" i="8"/>
  <c r="J7073" i="8"/>
  <c r="J7074" i="8"/>
  <c r="J7075" i="8"/>
  <c r="J7076" i="8"/>
  <c r="J7077" i="8"/>
  <c r="J7078" i="8"/>
  <c r="J7079" i="8"/>
  <c r="J7080" i="8"/>
  <c r="J7081" i="8"/>
  <c r="J7082" i="8"/>
  <c r="J7083" i="8"/>
  <c r="J7084" i="8"/>
  <c r="J7085" i="8"/>
  <c r="J7086" i="8"/>
  <c r="J7087" i="8"/>
  <c r="J7088" i="8"/>
  <c r="J7089" i="8"/>
  <c r="J7090" i="8"/>
  <c r="J7091" i="8"/>
  <c r="J7092" i="8"/>
  <c r="J7093" i="8"/>
  <c r="J7094" i="8"/>
  <c r="J7095" i="8"/>
  <c r="J7096" i="8"/>
  <c r="J7097" i="8"/>
  <c r="J7098" i="8"/>
  <c r="J7099" i="8"/>
  <c r="J7100" i="8"/>
  <c r="J7101" i="8"/>
  <c r="J7102" i="8"/>
  <c r="J7103" i="8"/>
  <c r="J7104" i="8"/>
  <c r="J7105" i="8"/>
  <c r="J7106" i="8"/>
  <c r="J7107" i="8"/>
  <c r="J7108" i="8"/>
  <c r="J7109" i="8"/>
  <c r="J7110" i="8"/>
  <c r="J7111" i="8"/>
  <c r="J7112" i="8"/>
  <c r="J7113" i="8"/>
  <c r="J7114" i="8"/>
  <c r="J7115" i="8"/>
  <c r="J7116" i="8"/>
  <c r="J7117" i="8"/>
  <c r="J7118" i="8"/>
  <c r="J7119" i="8"/>
  <c r="J7120" i="8"/>
  <c r="J7121" i="8"/>
  <c r="J7122" i="8"/>
  <c r="J7123" i="8"/>
  <c r="J7124" i="8"/>
  <c r="J7125" i="8"/>
  <c r="J7126" i="8"/>
  <c r="J7127" i="8"/>
  <c r="J7128" i="8"/>
  <c r="J7129" i="8"/>
  <c r="J7130" i="8"/>
  <c r="J7131" i="8"/>
  <c r="J7132" i="8"/>
  <c r="J7133" i="8"/>
  <c r="J7134" i="8"/>
  <c r="J7135" i="8"/>
  <c r="J7136" i="8"/>
  <c r="J7137" i="8"/>
  <c r="J7138" i="8"/>
  <c r="J7139" i="8"/>
  <c r="J7140" i="8"/>
  <c r="J7141" i="8"/>
  <c r="J7142" i="8"/>
  <c r="J7143" i="8"/>
  <c r="J7144" i="8"/>
  <c r="J7145" i="8"/>
  <c r="J7146" i="8"/>
  <c r="J7147" i="8"/>
  <c r="J7148" i="8"/>
  <c r="J7149" i="8"/>
  <c r="J7150" i="8"/>
  <c r="J7151" i="8"/>
  <c r="J7152" i="8"/>
  <c r="J7153" i="8"/>
  <c r="J7154" i="8"/>
  <c r="J7155" i="8"/>
  <c r="J7156" i="8"/>
  <c r="J7157" i="8"/>
  <c r="J7158" i="8"/>
  <c r="J7159" i="8"/>
  <c r="J7160" i="8"/>
  <c r="J7161" i="8"/>
  <c r="J7162" i="8"/>
  <c r="J7163" i="8"/>
  <c r="J7164" i="8"/>
  <c r="J7165" i="8"/>
  <c r="J7166" i="8"/>
  <c r="J7167" i="8"/>
  <c r="J7168" i="8"/>
  <c r="J7169" i="8"/>
  <c r="J7170" i="8"/>
  <c r="J7171" i="8"/>
  <c r="J7172" i="8"/>
  <c r="J7173" i="8"/>
  <c r="J7174" i="8"/>
  <c r="J7175" i="8"/>
  <c r="J7176" i="8"/>
  <c r="J7177" i="8"/>
  <c r="J7178" i="8"/>
  <c r="J7179" i="8"/>
  <c r="J7180" i="8"/>
  <c r="J7181" i="8"/>
  <c r="J7182" i="8"/>
  <c r="J7183" i="8"/>
  <c r="J7184" i="8"/>
  <c r="J7185" i="8"/>
  <c r="J7186" i="8"/>
  <c r="J7187" i="8"/>
  <c r="J7188" i="8"/>
  <c r="J7189" i="8"/>
  <c r="J7190" i="8"/>
  <c r="J7191" i="8"/>
  <c r="J7192" i="8"/>
  <c r="J7193" i="8"/>
  <c r="J7194" i="8"/>
  <c r="J7195" i="8"/>
  <c r="J7196" i="8"/>
  <c r="J7197" i="8"/>
  <c r="J7198" i="8"/>
  <c r="J7199" i="8"/>
  <c r="J7200" i="8"/>
  <c r="J7201" i="8"/>
  <c r="J7202" i="8"/>
  <c r="J7203" i="8"/>
  <c r="J7204" i="8"/>
  <c r="J7205" i="8"/>
  <c r="J7206" i="8"/>
  <c r="J7207" i="8"/>
  <c r="J7208" i="8"/>
  <c r="J7209" i="8"/>
  <c r="J7210" i="8"/>
  <c r="J7211" i="8"/>
  <c r="J7212" i="8"/>
  <c r="J7213" i="8"/>
  <c r="J7214" i="8"/>
  <c r="J7215" i="8"/>
  <c r="J7216" i="8"/>
  <c r="J7217" i="8"/>
  <c r="J7218" i="8"/>
  <c r="J7219" i="8"/>
  <c r="J7220" i="8"/>
  <c r="J7221" i="8"/>
  <c r="J7222" i="8"/>
  <c r="J7223" i="8"/>
  <c r="J7224" i="8"/>
  <c r="J7225" i="8"/>
  <c r="J7226" i="8"/>
  <c r="J7227" i="8"/>
  <c r="J7228" i="8"/>
  <c r="J7229" i="8"/>
  <c r="J7230" i="8"/>
  <c r="J7231" i="8"/>
  <c r="J7232" i="8"/>
  <c r="J7233" i="8"/>
  <c r="J7234" i="8"/>
  <c r="J7235" i="8"/>
  <c r="J7236" i="8"/>
  <c r="J7237" i="8"/>
  <c r="J7238" i="8"/>
  <c r="J7239" i="8"/>
  <c r="J7240" i="8"/>
  <c r="J7241" i="8"/>
  <c r="J7242" i="8"/>
  <c r="J7243" i="8"/>
  <c r="J7244" i="8"/>
  <c r="J7245" i="8"/>
  <c r="J7246" i="8"/>
  <c r="J7247" i="8"/>
  <c r="J7248" i="8"/>
  <c r="J7249" i="8"/>
  <c r="J7250" i="8"/>
  <c r="J7251" i="8"/>
  <c r="J7252" i="8"/>
  <c r="J7253" i="8"/>
  <c r="J7254" i="8"/>
  <c r="J7255" i="8"/>
  <c r="J7256" i="8"/>
  <c r="J7257" i="8"/>
  <c r="J7258" i="8"/>
  <c r="J7259" i="8"/>
  <c r="J7260" i="8"/>
  <c r="J7261" i="8"/>
  <c r="J7262" i="8"/>
  <c r="J7263" i="8"/>
  <c r="J7264" i="8"/>
  <c r="J7265" i="8"/>
  <c r="J7266" i="8"/>
  <c r="J7267" i="8"/>
  <c r="J7268" i="8"/>
  <c r="J7269" i="8"/>
  <c r="J7270" i="8"/>
  <c r="J7271" i="8"/>
  <c r="J7272" i="8"/>
  <c r="J7273" i="8"/>
  <c r="J7274" i="8"/>
  <c r="J7275" i="8"/>
  <c r="J7276" i="8"/>
  <c r="J7277" i="8"/>
  <c r="J7278" i="8"/>
  <c r="J7279" i="8"/>
  <c r="J7280" i="8"/>
  <c r="J7281" i="8"/>
  <c r="J7282" i="8"/>
  <c r="J7283" i="8"/>
  <c r="J7284" i="8"/>
  <c r="J7285" i="8"/>
  <c r="J7286" i="8"/>
  <c r="J7287" i="8"/>
  <c r="J7288" i="8"/>
  <c r="J7289" i="8"/>
  <c r="J7290" i="8"/>
  <c r="J7291" i="8"/>
  <c r="J7292" i="8"/>
  <c r="J7293" i="8"/>
  <c r="J7294" i="8"/>
  <c r="J7295" i="8"/>
  <c r="J7296" i="8"/>
  <c r="J7297" i="8"/>
  <c r="J7298" i="8"/>
  <c r="J7299" i="8"/>
  <c r="J7300" i="8"/>
  <c r="J7301" i="8"/>
  <c r="J7302" i="8"/>
  <c r="J7303" i="8"/>
  <c r="J7304" i="8"/>
  <c r="J7305" i="8"/>
  <c r="J7306" i="8"/>
  <c r="J7307" i="8"/>
  <c r="J7308" i="8"/>
  <c r="J7309" i="8"/>
  <c r="J7310" i="8"/>
  <c r="J7311" i="8"/>
  <c r="J7312" i="8"/>
  <c r="J7313" i="8"/>
  <c r="J7314" i="8"/>
  <c r="J7315" i="8"/>
  <c r="J7316" i="8"/>
  <c r="J7317" i="8"/>
  <c r="J7318" i="8"/>
  <c r="J7319" i="8"/>
  <c r="J7320" i="8"/>
  <c r="J7321" i="8"/>
  <c r="J7322" i="8"/>
  <c r="J7323" i="8"/>
  <c r="J7324" i="8"/>
  <c r="J7325" i="8"/>
  <c r="J7326" i="8"/>
  <c r="J7327" i="8"/>
  <c r="J7328" i="8"/>
  <c r="J7329" i="8"/>
  <c r="J7330" i="8"/>
  <c r="J7331" i="8"/>
  <c r="J7332" i="8"/>
  <c r="J7333" i="8"/>
  <c r="J7334" i="8"/>
  <c r="J7335" i="8"/>
  <c r="J7336" i="8"/>
  <c r="J7337" i="8"/>
  <c r="J7338" i="8"/>
  <c r="J7339" i="8"/>
  <c r="J7340" i="8"/>
  <c r="J7341" i="8"/>
  <c r="J7342" i="8"/>
  <c r="J7343" i="8"/>
  <c r="J7344" i="8"/>
  <c r="J7345" i="8"/>
  <c r="J7346" i="8"/>
  <c r="J7347" i="8"/>
  <c r="J7348" i="8"/>
  <c r="J7349" i="8"/>
  <c r="J7350" i="8"/>
  <c r="J7351" i="8"/>
  <c r="J7352" i="8"/>
  <c r="J7353" i="8"/>
  <c r="J7354" i="8"/>
  <c r="J7355" i="8"/>
  <c r="J7356" i="8"/>
  <c r="J7357" i="8"/>
  <c r="J7358" i="8"/>
  <c r="J7359" i="8"/>
  <c r="J7360" i="8"/>
  <c r="J7361" i="8"/>
  <c r="J7362" i="8"/>
  <c r="J7363" i="8"/>
  <c r="J7364" i="8"/>
  <c r="J7365" i="8"/>
  <c r="J7366" i="8"/>
  <c r="J7367" i="8"/>
  <c r="J7368" i="8"/>
  <c r="J7369" i="8"/>
  <c r="J7370" i="8"/>
  <c r="J7371" i="8"/>
  <c r="J7372" i="8"/>
  <c r="J7373" i="8"/>
  <c r="J7374" i="8"/>
  <c r="J7375" i="8"/>
  <c r="J7376" i="8"/>
  <c r="J7377" i="8"/>
  <c r="J7378" i="8"/>
  <c r="J7379" i="8"/>
  <c r="J7380" i="8"/>
  <c r="J7381" i="8"/>
  <c r="J7382" i="8"/>
  <c r="J7383" i="8"/>
  <c r="J7384" i="8"/>
  <c r="J7385" i="8"/>
  <c r="J7386" i="8"/>
  <c r="J7387" i="8"/>
  <c r="J7388" i="8"/>
  <c r="J7389" i="8"/>
  <c r="J7390" i="8"/>
  <c r="J7391" i="8"/>
  <c r="J7392" i="8"/>
  <c r="J7393" i="8"/>
  <c r="J7394" i="8"/>
  <c r="J7395" i="8"/>
  <c r="J7396" i="8"/>
  <c r="J7397" i="8"/>
  <c r="J7398" i="8"/>
  <c r="J7399" i="8"/>
  <c r="J7400" i="8"/>
  <c r="J7401" i="8"/>
  <c r="J7402" i="8"/>
  <c r="J7403" i="8"/>
  <c r="J7404" i="8"/>
  <c r="J7405" i="8"/>
  <c r="J7406" i="8"/>
  <c r="J7407" i="8"/>
  <c r="J7408" i="8"/>
  <c r="J7409" i="8"/>
  <c r="J7410" i="8"/>
  <c r="J7411" i="8"/>
  <c r="J7412" i="8"/>
  <c r="J7413" i="8"/>
  <c r="J7414" i="8"/>
  <c r="J7415" i="8"/>
  <c r="J7416" i="8"/>
  <c r="J7417" i="8"/>
  <c r="J7418" i="8"/>
  <c r="J7419" i="8"/>
  <c r="J7420" i="8"/>
  <c r="J7421" i="8"/>
  <c r="J7422" i="8"/>
  <c r="J7423" i="8"/>
  <c r="J7424" i="8"/>
  <c r="J7425" i="8"/>
  <c r="J7426" i="8"/>
  <c r="J7427" i="8"/>
  <c r="J7428" i="8"/>
  <c r="J7429" i="8"/>
  <c r="J7430" i="8"/>
  <c r="J7431" i="8"/>
  <c r="J7432" i="8"/>
  <c r="J7433" i="8"/>
  <c r="J7434" i="8"/>
  <c r="J7435" i="8"/>
  <c r="J7436" i="8"/>
  <c r="J7437" i="8"/>
  <c r="J7438" i="8"/>
  <c r="J7439" i="8"/>
  <c r="J7440" i="8"/>
  <c r="J7441" i="8"/>
  <c r="J7442" i="8"/>
  <c r="J7443" i="8"/>
  <c r="J7444" i="8"/>
  <c r="J7445" i="8"/>
  <c r="J7446" i="8"/>
  <c r="J7447" i="8"/>
  <c r="J7448" i="8"/>
  <c r="J7449" i="8"/>
  <c r="J7450" i="8"/>
  <c r="J7451" i="8"/>
  <c r="J7452" i="8"/>
  <c r="J7453" i="8"/>
  <c r="J7454" i="8"/>
  <c r="J7455" i="8"/>
  <c r="J7456" i="8"/>
  <c r="J7457" i="8"/>
  <c r="J7458" i="8"/>
  <c r="J7459" i="8"/>
  <c r="J7460" i="8"/>
  <c r="J7461" i="8"/>
  <c r="J7462" i="8"/>
  <c r="J7463" i="8"/>
  <c r="J7464" i="8"/>
  <c r="J7465" i="8"/>
  <c r="J7466" i="8"/>
  <c r="J7467" i="8"/>
  <c r="J7468" i="8"/>
  <c r="J7469" i="8"/>
  <c r="J7470" i="8"/>
  <c r="J7471" i="8"/>
  <c r="J7472" i="8"/>
  <c r="J7473" i="8"/>
  <c r="J7474" i="8"/>
  <c r="J7475" i="8"/>
  <c r="J7476" i="8"/>
  <c r="J7477" i="8"/>
  <c r="J7478" i="8"/>
  <c r="J7479" i="8"/>
  <c r="J7480" i="8"/>
  <c r="J7481" i="8"/>
  <c r="J7482" i="8"/>
  <c r="J7483" i="8"/>
  <c r="J7484" i="8"/>
  <c r="J7485" i="8"/>
  <c r="J7486" i="8"/>
  <c r="J7487" i="8"/>
  <c r="J7488" i="8"/>
  <c r="J7489" i="8"/>
  <c r="J7490" i="8"/>
  <c r="J7491" i="8"/>
  <c r="J7492" i="8"/>
  <c r="J7493" i="8"/>
  <c r="J7494" i="8"/>
  <c r="J7495" i="8"/>
  <c r="J7496" i="8"/>
  <c r="J7497" i="8"/>
  <c r="J7498" i="8"/>
  <c r="J7499" i="8"/>
  <c r="J7500" i="8"/>
  <c r="J7501" i="8"/>
  <c r="J7502" i="8"/>
  <c r="J7503" i="8"/>
  <c r="J7504" i="8"/>
  <c r="J7505" i="8"/>
  <c r="J7506" i="8"/>
  <c r="J7507" i="8"/>
  <c r="J7508" i="8"/>
  <c r="J7509" i="8"/>
  <c r="J7510" i="8"/>
  <c r="J7511" i="8"/>
  <c r="J7512" i="8"/>
  <c r="J7513" i="8"/>
  <c r="J7514" i="8"/>
  <c r="J7515" i="8"/>
  <c r="J7516" i="8"/>
  <c r="J7517" i="8"/>
  <c r="J7518" i="8"/>
  <c r="J7519" i="8"/>
  <c r="J7520" i="8"/>
  <c r="J7521" i="8"/>
  <c r="J7522" i="8"/>
  <c r="J7523" i="8"/>
  <c r="J7524" i="8"/>
  <c r="J7525" i="8"/>
  <c r="J7526" i="8"/>
  <c r="J7527" i="8"/>
  <c r="J7528" i="8"/>
  <c r="J7529" i="8"/>
  <c r="J7530" i="8"/>
  <c r="J7531" i="8"/>
  <c r="J7532" i="8"/>
  <c r="J7533" i="8"/>
  <c r="J7534" i="8"/>
  <c r="J7535" i="8"/>
  <c r="J7536" i="8"/>
  <c r="J7537" i="8"/>
  <c r="J7538" i="8"/>
  <c r="J7539" i="8"/>
  <c r="J7540" i="8"/>
  <c r="J7541" i="8"/>
  <c r="J7542" i="8"/>
  <c r="J7543" i="8"/>
  <c r="J7544" i="8"/>
  <c r="J7545" i="8"/>
  <c r="J7546" i="8"/>
  <c r="J7547" i="8"/>
  <c r="J7548" i="8"/>
  <c r="J7549" i="8"/>
  <c r="J7550" i="8"/>
  <c r="J7551" i="8"/>
  <c r="J7552" i="8"/>
  <c r="J7553" i="8"/>
  <c r="J7554" i="8"/>
  <c r="J7555" i="8"/>
  <c r="J7556" i="8"/>
  <c r="J7557" i="8"/>
  <c r="J7558" i="8"/>
  <c r="J7559" i="8"/>
  <c r="J7560" i="8"/>
  <c r="J7561" i="8"/>
  <c r="J7562" i="8"/>
  <c r="J7563" i="8"/>
  <c r="J7564" i="8"/>
  <c r="J7565" i="8"/>
  <c r="J7566" i="8"/>
  <c r="J7567" i="8"/>
  <c r="J7568" i="8"/>
  <c r="J7569" i="8"/>
  <c r="J7570" i="8"/>
  <c r="J7571" i="8"/>
  <c r="J7572" i="8"/>
  <c r="J7573" i="8"/>
  <c r="J7574" i="8"/>
  <c r="J7575" i="8"/>
  <c r="J7576" i="8"/>
  <c r="J7577" i="8"/>
  <c r="J7578" i="8"/>
  <c r="J7579" i="8"/>
  <c r="J7580" i="8"/>
  <c r="J7581" i="8"/>
  <c r="J7582" i="8"/>
  <c r="J7583" i="8"/>
  <c r="J7584" i="8"/>
  <c r="J7585" i="8"/>
  <c r="J7586" i="8"/>
  <c r="J7587" i="8"/>
  <c r="J7588" i="8"/>
  <c r="J7589" i="8"/>
  <c r="J7590" i="8"/>
  <c r="J7591" i="8"/>
  <c r="J7592" i="8"/>
  <c r="J7593" i="8"/>
  <c r="J7594" i="8"/>
  <c r="J7595" i="8"/>
  <c r="J7596" i="8"/>
  <c r="J7597" i="8"/>
  <c r="J7598" i="8"/>
  <c r="J7599" i="8"/>
  <c r="J7600" i="8"/>
  <c r="J7601" i="8"/>
  <c r="J7602" i="8"/>
  <c r="J7603" i="8"/>
  <c r="J7604" i="8"/>
  <c r="J7605" i="8"/>
  <c r="J7606" i="8"/>
  <c r="J7607" i="8"/>
  <c r="J7608" i="8"/>
  <c r="J7609" i="8"/>
  <c r="J7610" i="8"/>
  <c r="J7611" i="8"/>
  <c r="J7612" i="8"/>
  <c r="J7613" i="8"/>
  <c r="J7614" i="8"/>
  <c r="J7615" i="8"/>
  <c r="J7616" i="8"/>
  <c r="J7617" i="8"/>
  <c r="J7618" i="8"/>
  <c r="J7619" i="8"/>
  <c r="J7620" i="8"/>
  <c r="J7621" i="8"/>
  <c r="J7622" i="8"/>
  <c r="J7623" i="8"/>
  <c r="J7624" i="8"/>
  <c r="J7625" i="8"/>
  <c r="J7626" i="8"/>
  <c r="J7627" i="8"/>
  <c r="J7628" i="8"/>
  <c r="J7629" i="8"/>
  <c r="J7630" i="8"/>
  <c r="J7631" i="8"/>
  <c r="J7632" i="8"/>
  <c r="J7633" i="8"/>
  <c r="J7634" i="8"/>
  <c r="J7635" i="8"/>
  <c r="J7636" i="8"/>
  <c r="J7637" i="8"/>
  <c r="J7638" i="8"/>
  <c r="J7639" i="8"/>
  <c r="J7640" i="8"/>
  <c r="J7641" i="8"/>
  <c r="J7642" i="8"/>
  <c r="J7643" i="8"/>
  <c r="J7644" i="8"/>
  <c r="J7645" i="8"/>
  <c r="J7646" i="8"/>
  <c r="J7647" i="8"/>
  <c r="J7648" i="8"/>
  <c r="J7649" i="8"/>
  <c r="J7650" i="8"/>
  <c r="J7651" i="8"/>
  <c r="J7652" i="8"/>
  <c r="J7653" i="8"/>
  <c r="J7654" i="8"/>
  <c r="J7655" i="8"/>
  <c r="J7656" i="8"/>
  <c r="J7657" i="8"/>
  <c r="J7658" i="8"/>
  <c r="J7659" i="8"/>
  <c r="J7660" i="8"/>
  <c r="J7661" i="8"/>
  <c r="J7662" i="8"/>
  <c r="J7663" i="8"/>
  <c r="J7664" i="8"/>
  <c r="J7665" i="8"/>
  <c r="J7666" i="8"/>
  <c r="J7667" i="8"/>
  <c r="J7668" i="8"/>
  <c r="J7669" i="8"/>
  <c r="J7670" i="8"/>
  <c r="J7671" i="8"/>
  <c r="J7672" i="8"/>
  <c r="J7673" i="8"/>
  <c r="J7674" i="8"/>
  <c r="J7675" i="8"/>
  <c r="J7676" i="8"/>
  <c r="J7677" i="8"/>
  <c r="J7678" i="8"/>
  <c r="J7679" i="8"/>
  <c r="J7680" i="8"/>
  <c r="J7681" i="8"/>
  <c r="J7682" i="8"/>
  <c r="J7683" i="8"/>
  <c r="J7684" i="8"/>
  <c r="J7685" i="8"/>
  <c r="J7686" i="8"/>
  <c r="J7687" i="8"/>
  <c r="J7688" i="8"/>
  <c r="J7689" i="8"/>
  <c r="J7690" i="8"/>
  <c r="J7691" i="8"/>
  <c r="J7692" i="8"/>
  <c r="J7693" i="8"/>
  <c r="J7694" i="8"/>
  <c r="J7695" i="8"/>
  <c r="J7696" i="8"/>
  <c r="J7697" i="8"/>
  <c r="J7698" i="8"/>
  <c r="J7699" i="8"/>
  <c r="J7700" i="8"/>
  <c r="J7701" i="8"/>
  <c r="J7702" i="8"/>
  <c r="J7703" i="8"/>
  <c r="J7704" i="8"/>
  <c r="J7705" i="8"/>
  <c r="J7706" i="8"/>
  <c r="J7707" i="8"/>
  <c r="J7708" i="8"/>
  <c r="J7709" i="8"/>
  <c r="J7710" i="8"/>
  <c r="J7711" i="8"/>
  <c r="J7712" i="8"/>
  <c r="J7713" i="8"/>
  <c r="J7714" i="8"/>
  <c r="J7715" i="8"/>
  <c r="J7716" i="8"/>
  <c r="J7717" i="8"/>
  <c r="J7718" i="8"/>
  <c r="J7719" i="8"/>
  <c r="J7720" i="8"/>
  <c r="J7721" i="8"/>
  <c r="J7722" i="8"/>
  <c r="J7723" i="8"/>
  <c r="J7724" i="8"/>
  <c r="J7725" i="8"/>
  <c r="J7726" i="8"/>
  <c r="J7727" i="8"/>
  <c r="J7728" i="8"/>
  <c r="J7729" i="8"/>
  <c r="J7730" i="8"/>
  <c r="J7731" i="8"/>
  <c r="J7732" i="8"/>
  <c r="J7733" i="8"/>
  <c r="J7734" i="8"/>
  <c r="J7735" i="8"/>
  <c r="J7736" i="8"/>
  <c r="J7737" i="8"/>
  <c r="J7738" i="8"/>
  <c r="J7739" i="8"/>
  <c r="J7740" i="8"/>
  <c r="J7741" i="8"/>
  <c r="J7742" i="8"/>
  <c r="J7743" i="8"/>
  <c r="J7744" i="8"/>
  <c r="J7745" i="8"/>
  <c r="J7746" i="8"/>
  <c r="J7747" i="8"/>
  <c r="J7748" i="8"/>
  <c r="J7749" i="8"/>
  <c r="J7750" i="8"/>
  <c r="J7751" i="8"/>
  <c r="J7752" i="8"/>
  <c r="J7753" i="8"/>
  <c r="J7754" i="8"/>
  <c r="J7755" i="8"/>
  <c r="J7756" i="8"/>
  <c r="J7757" i="8"/>
  <c r="J7758" i="8"/>
  <c r="J7759" i="8"/>
  <c r="J7760" i="8"/>
  <c r="J7761" i="8"/>
  <c r="J7762" i="8"/>
  <c r="J7763" i="8"/>
  <c r="J7764" i="8"/>
  <c r="J7765" i="8"/>
  <c r="J7766" i="8"/>
  <c r="J7767" i="8"/>
  <c r="J7768" i="8"/>
  <c r="J7769" i="8"/>
  <c r="J7770" i="8"/>
  <c r="J7771" i="8"/>
  <c r="J7772" i="8"/>
  <c r="J7773" i="8"/>
  <c r="J7774" i="8"/>
  <c r="J7775" i="8"/>
  <c r="J7776" i="8"/>
  <c r="J7777" i="8"/>
  <c r="J7778" i="8"/>
  <c r="J7779" i="8"/>
  <c r="J7780" i="8"/>
  <c r="J7781" i="8"/>
  <c r="J7782" i="8"/>
  <c r="J7783" i="8"/>
  <c r="J7784" i="8"/>
  <c r="J7785" i="8"/>
  <c r="J7786" i="8"/>
  <c r="J7787" i="8"/>
  <c r="J7788" i="8"/>
  <c r="J7789" i="8"/>
  <c r="J7790" i="8"/>
  <c r="J7791" i="8"/>
  <c r="J7792" i="8"/>
  <c r="J7793" i="8"/>
  <c r="J7794" i="8"/>
  <c r="J7795" i="8"/>
  <c r="J7796" i="8"/>
  <c r="J7797" i="8"/>
  <c r="J7798" i="8"/>
  <c r="J7799" i="8"/>
  <c r="J7800" i="8"/>
  <c r="J7801" i="8"/>
  <c r="J7802" i="8"/>
  <c r="J7803" i="8"/>
  <c r="J7804" i="8"/>
  <c r="J7805" i="8"/>
  <c r="J7806" i="8"/>
  <c r="J7807" i="8"/>
  <c r="J7808" i="8"/>
  <c r="J7809" i="8"/>
  <c r="J7810" i="8"/>
  <c r="J7811" i="8"/>
  <c r="J7812" i="8"/>
  <c r="J7813" i="8"/>
  <c r="J7814" i="8"/>
  <c r="J7815" i="8"/>
  <c r="J7816" i="8"/>
  <c r="J7817" i="8"/>
  <c r="J7818" i="8"/>
  <c r="J7819" i="8"/>
  <c r="J7820" i="8"/>
  <c r="J7821" i="8"/>
  <c r="J7822" i="8"/>
  <c r="J7823" i="8"/>
  <c r="J7824" i="8"/>
  <c r="J7825" i="8"/>
  <c r="J7826" i="8"/>
  <c r="J7827" i="8"/>
  <c r="J7828" i="8"/>
  <c r="J7829" i="8"/>
  <c r="J7830" i="8"/>
  <c r="J7831" i="8"/>
  <c r="J7832" i="8"/>
  <c r="J7833" i="8"/>
  <c r="J7834" i="8"/>
  <c r="J7835" i="8"/>
  <c r="J7836" i="8"/>
  <c r="J7837" i="8"/>
  <c r="J7838" i="8"/>
  <c r="J7839" i="8"/>
  <c r="J7840" i="8"/>
  <c r="J7841" i="8"/>
  <c r="J7842" i="8"/>
  <c r="J7843" i="8"/>
  <c r="J7844" i="8"/>
  <c r="J7845" i="8"/>
  <c r="J7846" i="8"/>
  <c r="J7847" i="8"/>
  <c r="J7848" i="8"/>
  <c r="J7849" i="8"/>
  <c r="J7850" i="8"/>
  <c r="J7851" i="8"/>
  <c r="J7852" i="8"/>
  <c r="J7853" i="8"/>
  <c r="J7854" i="8"/>
  <c r="J7855" i="8"/>
  <c r="J7856" i="8"/>
  <c r="J7857" i="8"/>
  <c r="J7858" i="8"/>
  <c r="J7859" i="8"/>
  <c r="J7860" i="8"/>
  <c r="J7861" i="8"/>
  <c r="J7862" i="8"/>
  <c r="J7863" i="8"/>
  <c r="J7864" i="8"/>
  <c r="J7865" i="8"/>
  <c r="J7866" i="8"/>
  <c r="J7867" i="8"/>
  <c r="J7868" i="8"/>
  <c r="J7869" i="8"/>
  <c r="J7870" i="8"/>
  <c r="J7871" i="8"/>
  <c r="J7872" i="8"/>
  <c r="J7873" i="8"/>
  <c r="J7874" i="8"/>
  <c r="J7875" i="8"/>
  <c r="J7876" i="8"/>
  <c r="J7877" i="8"/>
  <c r="J7878" i="8"/>
  <c r="J7879" i="8"/>
  <c r="J7880" i="8"/>
  <c r="J7881" i="8"/>
  <c r="J7882" i="8"/>
  <c r="J7883" i="8"/>
  <c r="J7884" i="8"/>
  <c r="J7885" i="8"/>
  <c r="J7886" i="8"/>
  <c r="J7887" i="8"/>
  <c r="J7888" i="8"/>
  <c r="J7889" i="8"/>
  <c r="J7890" i="8"/>
  <c r="J7891" i="8"/>
  <c r="J7892" i="8"/>
  <c r="J7893" i="8"/>
  <c r="J7894" i="8"/>
  <c r="J7895" i="8"/>
  <c r="J7896" i="8"/>
  <c r="J7897" i="8"/>
  <c r="J7898" i="8"/>
  <c r="J7899" i="8"/>
  <c r="J7900" i="8"/>
  <c r="J7901" i="8"/>
  <c r="J7902" i="8"/>
  <c r="J7903" i="8"/>
  <c r="J7904" i="8"/>
  <c r="J7905" i="8"/>
  <c r="J7906" i="8"/>
  <c r="J7907" i="8"/>
  <c r="J7908" i="8"/>
  <c r="J7909" i="8"/>
  <c r="J7910" i="8"/>
  <c r="J7911" i="8"/>
  <c r="J7912" i="8"/>
  <c r="J7913" i="8"/>
  <c r="J7914" i="8"/>
  <c r="J7915" i="8"/>
  <c r="J7916" i="8"/>
  <c r="J7917" i="8"/>
  <c r="J7918" i="8"/>
  <c r="J7919" i="8"/>
  <c r="J7920" i="8"/>
  <c r="J7921" i="8"/>
  <c r="J7922" i="8"/>
  <c r="J7923" i="8"/>
  <c r="J7924" i="8"/>
  <c r="J7925" i="8"/>
  <c r="J7926" i="8"/>
  <c r="J7927" i="8"/>
  <c r="J7928" i="8"/>
  <c r="J7929" i="8"/>
  <c r="J7930" i="8"/>
  <c r="J7931" i="8"/>
  <c r="J7932" i="8"/>
  <c r="J7933" i="8"/>
  <c r="J7934" i="8"/>
  <c r="J7935" i="8"/>
  <c r="J7936" i="8"/>
  <c r="J7937" i="8"/>
  <c r="J7938" i="8"/>
  <c r="J7939" i="8"/>
  <c r="J7940" i="8"/>
  <c r="J7941" i="8"/>
  <c r="J7942" i="8"/>
  <c r="J7943" i="8"/>
  <c r="J7944" i="8"/>
  <c r="J7945" i="8"/>
  <c r="J7946" i="8"/>
  <c r="J7947" i="8"/>
  <c r="J7948" i="8"/>
  <c r="J7949" i="8"/>
  <c r="J7950" i="8"/>
  <c r="J7951" i="8"/>
  <c r="J7952" i="8"/>
  <c r="J7953" i="8"/>
  <c r="J7954" i="8"/>
  <c r="J7955" i="8"/>
  <c r="J7956" i="8"/>
  <c r="J7957" i="8"/>
  <c r="J7958" i="8"/>
  <c r="J7959" i="8"/>
  <c r="J7960" i="8"/>
  <c r="J7961" i="8"/>
  <c r="J7962" i="8"/>
  <c r="J7963" i="8"/>
  <c r="J7964" i="8"/>
  <c r="J7965" i="8"/>
  <c r="J7966" i="8"/>
  <c r="J7967" i="8"/>
  <c r="J7968" i="8"/>
  <c r="J7969" i="8"/>
  <c r="J7970" i="8"/>
  <c r="J7971" i="8"/>
  <c r="J7972" i="8"/>
  <c r="J7973" i="8"/>
  <c r="J7974" i="8"/>
  <c r="J7975" i="8"/>
  <c r="J7976" i="8"/>
  <c r="J7977" i="8"/>
  <c r="J7978" i="8"/>
  <c r="J7979" i="8"/>
  <c r="J7980" i="8"/>
  <c r="J7981" i="8"/>
  <c r="J7982" i="8"/>
  <c r="J7983" i="8"/>
  <c r="J7984" i="8"/>
  <c r="J7985" i="8"/>
  <c r="J7986" i="8"/>
  <c r="J7987" i="8"/>
  <c r="J7988" i="8"/>
  <c r="J7989" i="8"/>
  <c r="J7990" i="8"/>
  <c r="J7991" i="8"/>
  <c r="J7992" i="8"/>
  <c r="J7993" i="8"/>
  <c r="J7994" i="8"/>
  <c r="J7995" i="8"/>
  <c r="J7996" i="8"/>
  <c r="J7997" i="8"/>
  <c r="J7998" i="8"/>
  <c r="J7999" i="8"/>
  <c r="J8000" i="8"/>
  <c r="J8001" i="8"/>
  <c r="J8002" i="8"/>
  <c r="J8003" i="8"/>
  <c r="J8004" i="8"/>
  <c r="J8005" i="8"/>
  <c r="J8006" i="8"/>
  <c r="J8007" i="8"/>
  <c r="J8008" i="8"/>
  <c r="J8009" i="8"/>
  <c r="J8010" i="8"/>
  <c r="J8011" i="8"/>
  <c r="J8012" i="8"/>
  <c r="J8013" i="8"/>
  <c r="J8014" i="8"/>
  <c r="J8015" i="8"/>
  <c r="J8016" i="8"/>
  <c r="J8017" i="8"/>
  <c r="J8018" i="8"/>
  <c r="J8019" i="8"/>
  <c r="J8020" i="8"/>
  <c r="J8021" i="8"/>
  <c r="J8022" i="8"/>
  <c r="J8023" i="8"/>
  <c r="J8024" i="8"/>
  <c r="J8025" i="8"/>
  <c r="J8026" i="8"/>
  <c r="J8027" i="8"/>
  <c r="J8028" i="8"/>
  <c r="J8029" i="8"/>
  <c r="J8030" i="8"/>
  <c r="J8031" i="8"/>
  <c r="J8032" i="8"/>
  <c r="J8033" i="8"/>
  <c r="J8034" i="8"/>
  <c r="J8035" i="8"/>
  <c r="J8036" i="8"/>
  <c r="J8037" i="8"/>
  <c r="J8038" i="8"/>
  <c r="J8039" i="8"/>
  <c r="J8040" i="8"/>
  <c r="J8041" i="8"/>
  <c r="J8042" i="8"/>
  <c r="J8043" i="8"/>
  <c r="J8044" i="8"/>
  <c r="J8045" i="8"/>
  <c r="J8046" i="8"/>
  <c r="J8047" i="8"/>
  <c r="J8048" i="8"/>
  <c r="J8049" i="8"/>
  <c r="J8050" i="8"/>
  <c r="J8051" i="8"/>
  <c r="J8052" i="8"/>
  <c r="J8053" i="8"/>
  <c r="J8054" i="8"/>
  <c r="J8055" i="8"/>
  <c r="J8056" i="8"/>
  <c r="J8057" i="8"/>
  <c r="J8058" i="8"/>
  <c r="J8059" i="8"/>
  <c r="J8060" i="8"/>
  <c r="J8061" i="8"/>
  <c r="J8062" i="8"/>
  <c r="J8063" i="8"/>
  <c r="J8064" i="8"/>
  <c r="J8065" i="8"/>
  <c r="J8066" i="8"/>
  <c r="J8067" i="8"/>
  <c r="J8068" i="8"/>
  <c r="J8069" i="8"/>
  <c r="J8070" i="8"/>
  <c r="J8071" i="8"/>
  <c r="J8072" i="8"/>
  <c r="J8073" i="8"/>
  <c r="J8074" i="8"/>
  <c r="J8075" i="8"/>
  <c r="J8076" i="8"/>
  <c r="J8077" i="8"/>
  <c r="J8078" i="8"/>
  <c r="J8079" i="8"/>
  <c r="J8080" i="8"/>
  <c r="J8081" i="8"/>
  <c r="J8082" i="8"/>
  <c r="J8083" i="8"/>
  <c r="J8084" i="8"/>
  <c r="J8085" i="8"/>
  <c r="J8086" i="8"/>
  <c r="J8087" i="8"/>
  <c r="J8088" i="8"/>
  <c r="J8089" i="8"/>
  <c r="J8090" i="8"/>
  <c r="J8091" i="8"/>
  <c r="J8092" i="8"/>
  <c r="J8093" i="8"/>
  <c r="J8094" i="8"/>
  <c r="J8095" i="8"/>
  <c r="J8096" i="8"/>
  <c r="J8097" i="8"/>
  <c r="J8098" i="8"/>
  <c r="J8099" i="8"/>
  <c r="J8100" i="8"/>
  <c r="J8101" i="8"/>
  <c r="J8102" i="8"/>
  <c r="J8103" i="8"/>
  <c r="J8104" i="8"/>
  <c r="J8105" i="8"/>
  <c r="J8106" i="8"/>
  <c r="J8107" i="8"/>
  <c r="J8108" i="8"/>
  <c r="J8109" i="8"/>
  <c r="J8110" i="8"/>
  <c r="J8111" i="8"/>
  <c r="J8112" i="8"/>
  <c r="J8113" i="8"/>
  <c r="J8114" i="8"/>
  <c r="J8115" i="8"/>
  <c r="J8116" i="8"/>
  <c r="J8117" i="8"/>
  <c r="J8118" i="8"/>
  <c r="J8119" i="8"/>
  <c r="J8120" i="8"/>
  <c r="J8121" i="8"/>
  <c r="J8122" i="8"/>
  <c r="J8123" i="8"/>
  <c r="J8124" i="8"/>
  <c r="J8125" i="8"/>
  <c r="J8126" i="8"/>
  <c r="J8127" i="8"/>
  <c r="J8128" i="8"/>
  <c r="J8129" i="8"/>
  <c r="J8130" i="8"/>
  <c r="J8131" i="8"/>
  <c r="J8132" i="8"/>
  <c r="J8133" i="8"/>
  <c r="J8134" i="8"/>
  <c r="J8135" i="8"/>
  <c r="J8136" i="8"/>
  <c r="J8137" i="8"/>
  <c r="J8138" i="8"/>
  <c r="J8139" i="8"/>
  <c r="J8140" i="8"/>
  <c r="J8141" i="8"/>
  <c r="J8142" i="8"/>
  <c r="J8143" i="8"/>
  <c r="J8144" i="8"/>
  <c r="J8145" i="8"/>
  <c r="J8146" i="8"/>
  <c r="J8147" i="8"/>
  <c r="J8148" i="8"/>
  <c r="J8149" i="8"/>
  <c r="J8150" i="8"/>
  <c r="J8151" i="8"/>
  <c r="J8152" i="8"/>
  <c r="J8153" i="8"/>
  <c r="J8154" i="8"/>
  <c r="J8155" i="8"/>
  <c r="J8156" i="8"/>
  <c r="J8157" i="8"/>
  <c r="J8158" i="8"/>
  <c r="J8159" i="8"/>
  <c r="J8160" i="8"/>
  <c r="J8161" i="8"/>
  <c r="J8162" i="8"/>
  <c r="J8163" i="8"/>
  <c r="J8164" i="8"/>
  <c r="J8165" i="8"/>
  <c r="J8166" i="8"/>
  <c r="J8167" i="8"/>
  <c r="J8168" i="8"/>
  <c r="J8169" i="8"/>
  <c r="J8170" i="8"/>
  <c r="J8171" i="8"/>
  <c r="J8172" i="8"/>
  <c r="J8173" i="8"/>
  <c r="J8174" i="8"/>
  <c r="J8175" i="8"/>
  <c r="J8176" i="8"/>
  <c r="J8177" i="8"/>
  <c r="J8178" i="8"/>
  <c r="J8179" i="8"/>
  <c r="J8180" i="8"/>
  <c r="J8181" i="8"/>
  <c r="J8182" i="8"/>
  <c r="J8183" i="8"/>
  <c r="J8184" i="8"/>
  <c r="J8185" i="8"/>
  <c r="J8186" i="8"/>
  <c r="J8187" i="8"/>
  <c r="J8188" i="8"/>
  <c r="J8189" i="8"/>
  <c r="J8190" i="8"/>
  <c r="J8191" i="8"/>
  <c r="J8192" i="8"/>
  <c r="J8193" i="8"/>
  <c r="J8194" i="8"/>
  <c r="J8195" i="8"/>
  <c r="J8196" i="8"/>
  <c r="J8197" i="8"/>
  <c r="J8198" i="8"/>
  <c r="J8199" i="8"/>
  <c r="J8200" i="8"/>
  <c r="J8201" i="8"/>
  <c r="J8202" i="8"/>
  <c r="J8203" i="8"/>
  <c r="J8204" i="8"/>
  <c r="J8205" i="8"/>
  <c r="J8206" i="8"/>
  <c r="J8207" i="8"/>
  <c r="J8208" i="8"/>
  <c r="J8209" i="8"/>
  <c r="J8210" i="8"/>
  <c r="J8211" i="8"/>
  <c r="J8212" i="8"/>
  <c r="J8213" i="8"/>
  <c r="J8214" i="8"/>
  <c r="J8215" i="8"/>
  <c r="J8216" i="8"/>
  <c r="J8217" i="8"/>
  <c r="J8218" i="8"/>
  <c r="J8219" i="8"/>
  <c r="J8220" i="8"/>
  <c r="J8221" i="8"/>
  <c r="J8222" i="8"/>
  <c r="J8223" i="8"/>
  <c r="J8224" i="8"/>
  <c r="J8225" i="8"/>
  <c r="J8226" i="8"/>
  <c r="J8227" i="8"/>
  <c r="J8228" i="8"/>
  <c r="J8229" i="8"/>
  <c r="J8230" i="8"/>
  <c r="J8231" i="8"/>
  <c r="J8232" i="8"/>
  <c r="J8233" i="8"/>
  <c r="J8234" i="8"/>
  <c r="J8235" i="8"/>
  <c r="J8236" i="8"/>
  <c r="J8237" i="8"/>
  <c r="J8238" i="8"/>
  <c r="J8239" i="8"/>
  <c r="J8240" i="8"/>
  <c r="J8241" i="8"/>
  <c r="J8242" i="8"/>
  <c r="J8243" i="8"/>
  <c r="J8244" i="8"/>
  <c r="J8245" i="8"/>
  <c r="J8246" i="8"/>
  <c r="J8247" i="8"/>
  <c r="J8248" i="8"/>
  <c r="J8249" i="8"/>
  <c r="J8250" i="8"/>
  <c r="J8251" i="8"/>
  <c r="J8252" i="8"/>
  <c r="J8253" i="8"/>
  <c r="J8254" i="8"/>
  <c r="J8255" i="8"/>
  <c r="J8256" i="8"/>
  <c r="J8257" i="8"/>
  <c r="J8258" i="8"/>
  <c r="J8259" i="8"/>
  <c r="J8260" i="8"/>
  <c r="J8261" i="8"/>
  <c r="J8262" i="8"/>
  <c r="J8263" i="8"/>
  <c r="J8264" i="8"/>
  <c r="J8265" i="8"/>
  <c r="J8266" i="8"/>
  <c r="J8267" i="8"/>
  <c r="J8268" i="8"/>
  <c r="J8269" i="8"/>
  <c r="J8270" i="8"/>
  <c r="J8271" i="8"/>
  <c r="J8272" i="8"/>
  <c r="J8273" i="8"/>
  <c r="J8274" i="8"/>
  <c r="J8275" i="8"/>
  <c r="J8276" i="8"/>
  <c r="J8277" i="8"/>
  <c r="J8278" i="8"/>
  <c r="J8279" i="8"/>
  <c r="J8280" i="8"/>
  <c r="J8281" i="8"/>
  <c r="J8282" i="8"/>
  <c r="J8283" i="8"/>
  <c r="J8284" i="8"/>
  <c r="J8285" i="8"/>
  <c r="J8286" i="8"/>
  <c r="J8287" i="8"/>
  <c r="J8288" i="8"/>
  <c r="J8289" i="8"/>
  <c r="J8290" i="8"/>
  <c r="J8291" i="8"/>
  <c r="J8292" i="8"/>
  <c r="J8293" i="8"/>
  <c r="J8294" i="8"/>
  <c r="J8295" i="8"/>
  <c r="J8296" i="8"/>
  <c r="J8297" i="8"/>
  <c r="J8298" i="8"/>
  <c r="J8299" i="8"/>
  <c r="J8300" i="8"/>
  <c r="J8301" i="8"/>
  <c r="J8302" i="8"/>
  <c r="J8303" i="8"/>
  <c r="J8304" i="8"/>
  <c r="J8305" i="8"/>
  <c r="J8306" i="8"/>
  <c r="J8307" i="8"/>
  <c r="J8308" i="8"/>
  <c r="J8309" i="8"/>
  <c r="J8310" i="8"/>
  <c r="J8311" i="8"/>
  <c r="J8312" i="8"/>
  <c r="J8313" i="8"/>
  <c r="J8314" i="8"/>
  <c r="J8315" i="8"/>
  <c r="J8316" i="8"/>
  <c r="J8317" i="8"/>
  <c r="J8318" i="8"/>
  <c r="J8319" i="8"/>
  <c r="J8320" i="8"/>
  <c r="J8321" i="8"/>
  <c r="J8322" i="8"/>
  <c r="J8323" i="8"/>
  <c r="J8324" i="8"/>
  <c r="J8325" i="8"/>
  <c r="J8326" i="8"/>
  <c r="J8327" i="8"/>
  <c r="J8328" i="8"/>
  <c r="J8329" i="8"/>
  <c r="J8330" i="8"/>
  <c r="J8331" i="8"/>
  <c r="J8332" i="8"/>
  <c r="J8333" i="8"/>
  <c r="J8334" i="8"/>
  <c r="J8335" i="8"/>
  <c r="J8336" i="8"/>
  <c r="J8337" i="8"/>
  <c r="J8338" i="8"/>
  <c r="J8339" i="8"/>
  <c r="J8340" i="8"/>
  <c r="J8341" i="8"/>
  <c r="J8342" i="8"/>
  <c r="J8343" i="8"/>
  <c r="J8344" i="8"/>
  <c r="J8345" i="8"/>
  <c r="J8346" i="8"/>
  <c r="J8347" i="8"/>
  <c r="J8348" i="8"/>
  <c r="J8349" i="8"/>
  <c r="J8350" i="8"/>
  <c r="J8351" i="8"/>
  <c r="J8352" i="8"/>
  <c r="J8353" i="8"/>
  <c r="J8354" i="8"/>
  <c r="J8355" i="8"/>
  <c r="J8356" i="8"/>
  <c r="J8357" i="8"/>
  <c r="J8358" i="8"/>
  <c r="J8359" i="8"/>
  <c r="J8360" i="8"/>
  <c r="J8361" i="8"/>
  <c r="J8362" i="8"/>
  <c r="J8363" i="8"/>
  <c r="J8364" i="8"/>
  <c r="J8365" i="8"/>
  <c r="J8366" i="8"/>
  <c r="J8367" i="8"/>
  <c r="J8368" i="8"/>
  <c r="J8369" i="8"/>
  <c r="J8370" i="8"/>
  <c r="J8371" i="8"/>
  <c r="J8372" i="8"/>
  <c r="J8373" i="8"/>
  <c r="J8374" i="8"/>
  <c r="J8375" i="8"/>
  <c r="J8376" i="8"/>
  <c r="J8377" i="8"/>
  <c r="J8378" i="8"/>
  <c r="J8379" i="8"/>
  <c r="J8380" i="8"/>
  <c r="J8381" i="8"/>
  <c r="J8382" i="8"/>
  <c r="J8383" i="8"/>
  <c r="J8384" i="8"/>
  <c r="J8385" i="8"/>
  <c r="J8386" i="8"/>
  <c r="J8387" i="8"/>
  <c r="J8388" i="8"/>
  <c r="J8389" i="8"/>
  <c r="J8390" i="8"/>
  <c r="J8391" i="8"/>
  <c r="J8392" i="8"/>
  <c r="J8393" i="8"/>
  <c r="J8394" i="8"/>
  <c r="J8395" i="8"/>
  <c r="J8396" i="8"/>
  <c r="J8397" i="8"/>
  <c r="J8398" i="8"/>
  <c r="J8399" i="8"/>
  <c r="J8400" i="8"/>
  <c r="J8401" i="8"/>
  <c r="J8402" i="8"/>
  <c r="J8403" i="8"/>
  <c r="J8404" i="8"/>
  <c r="J8405" i="8"/>
  <c r="J8406" i="8"/>
  <c r="J8407" i="8"/>
  <c r="J8408" i="8"/>
  <c r="J8409" i="8"/>
  <c r="J8410" i="8"/>
  <c r="J8411" i="8"/>
  <c r="J8412" i="8"/>
  <c r="J8413" i="8"/>
  <c r="J8414" i="8"/>
  <c r="J8415" i="8"/>
  <c r="J8416" i="8"/>
  <c r="J8417" i="8"/>
  <c r="J8418" i="8"/>
  <c r="J8419" i="8"/>
  <c r="J8420" i="8"/>
  <c r="J8421" i="8"/>
  <c r="J8422" i="8"/>
  <c r="J8423" i="8"/>
  <c r="J8424" i="8"/>
  <c r="J8425" i="8"/>
  <c r="J8426" i="8"/>
  <c r="J8427" i="8"/>
  <c r="J8428" i="8"/>
  <c r="J8429" i="8"/>
  <c r="J8430" i="8"/>
  <c r="J8431" i="8"/>
  <c r="J8432" i="8"/>
  <c r="J8433" i="8"/>
  <c r="J8434" i="8"/>
  <c r="J8435" i="8"/>
  <c r="J8436" i="8"/>
  <c r="J8437" i="8"/>
  <c r="J8438" i="8"/>
  <c r="J8439" i="8"/>
  <c r="J8440" i="8"/>
  <c r="J8441" i="8"/>
  <c r="J8442" i="8"/>
  <c r="J8443" i="8"/>
  <c r="J8444" i="8"/>
  <c r="J8445" i="8"/>
  <c r="J8446" i="8"/>
  <c r="J8447" i="8"/>
  <c r="J8448" i="8"/>
  <c r="J8449" i="8"/>
  <c r="J8450" i="8"/>
  <c r="J8451" i="8"/>
  <c r="J8452" i="8"/>
  <c r="J8453" i="8"/>
  <c r="J8454" i="8"/>
  <c r="J8455" i="8"/>
  <c r="J8456" i="8"/>
  <c r="J8457" i="8"/>
  <c r="J8458" i="8"/>
  <c r="J8459" i="8"/>
  <c r="J8460" i="8"/>
  <c r="J8461" i="8"/>
  <c r="J8462" i="8"/>
  <c r="J8463" i="8"/>
  <c r="J8464" i="8"/>
  <c r="J8465" i="8"/>
  <c r="J8466" i="8"/>
  <c r="J8467" i="8"/>
  <c r="J8468" i="8"/>
  <c r="J8469" i="8"/>
  <c r="J8470" i="8"/>
  <c r="J8471" i="8"/>
  <c r="J8472" i="8"/>
  <c r="J8473" i="8"/>
  <c r="J8474" i="8"/>
  <c r="J8475" i="8"/>
  <c r="J8476" i="8"/>
  <c r="J8477" i="8"/>
  <c r="J8478" i="8"/>
  <c r="J8479" i="8"/>
  <c r="J8480" i="8"/>
  <c r="J8481" i="8"/>
  <c r="J8482" i="8"/>
  <c r="J8483" i="8"/>
  <c r="J8484" i="8"/>
  <c r="J8485" i="8"/>
  <c r="J8486" i="8"/>
  <c r="J8487" i="8"/>
  <c r="J8488" i="8"/>
  <c r="J8489" i="8"/>
  <c r="J8490" i="8"/>
  <c r="J8491" i="8"/>
  <c r="J8492" i="8"/>
  <c r="J8493" i="8"/>
  <c r="J8494" i="8"/>
  <c r="J8495" i="8"/>
  <c r="J8496" i="8"/>
  <c r="J8497" i="8"/>
  <c r="J8498" i="8"/>
  <c r="J8499" i="8"/>
  <c r="J8500" i="8"/>
  <c r="J8501" i="8"/>
  <c r="J8502" i="8"/>
  <c r="J8503" i="8"/>
  <c r="J8504" i="8"/>
  <c r="J8505" i="8"/>
  <c r="J8506" i="8"/>
  <c r="J8507" i="8"/>
  <c r="J8508" i="8"/>
  <c r="J8509" i="8"/>
  <c r="J8510" i="8"/>
  <c r="J8511" i="8"/>
  <c r="J8512" i="8"/>
  <c r="J8513" i="8"/>
  <c r="J8514" i="8"/>
  <c r="J8515" i="8"/>
  <c r="J8516" i="8"/>
  <c r="J8517" i="8"/>
  <c r="J8518" i="8"/>
  <c r="J8519" i="8"/>
  <c r="J8520" i="8"/>
  <c r="J8521" i="8"/>
  <c r="J8522" i="8"/>
  <c r="J8523" i="8"/>
  <c r="J8524" i="8"/>
  <c r="J8525" i="8"/>
  <c r="J8526" i="8"/>
  <c r="J8527" i="8"/>
  <c r="J8528" i="8"/>
  <c r="J8529" i="8"/>
  <c r="J8530" i="8"/>
  <c r="J8531" i="8"/>
  <c r="J8532" i="8"/>
  <c r="J8533" i="8"/>
  <c r="J8534" i="8"/>
  <c r="J8535" i="8"/>
  <c r="J8536" i="8"/>
  <c r="J8537" i="8"/>
  <c r="J8538" i="8"/>
  <c r="J8539" i="8"/>
  <c r="J8540" i="8"/>
  <c r="J8541" i="8"/>
  <c r="J8542" i="8"/>
  <c r="J8543" i="8"/>
  <c r="J8544" i="8"/>
  <c r="J8545" i="8"/>
  <c r="J8546" i="8"/>
  <c r="J8547" i="8"/>
  <c r="J8548" i="8"/>
  <c r="J8549" i="8"/>
  <c r="J8550" i="8"/>
  <c r="J8551" i="8"/>
  <c r="J8552" i="8"/>
  <c r="J8553" i="8"/>
  <c r="J8554" i="8"/>
  <c r="J8555" i="8"/>
  <c r="J8556" i="8"/>
  <c r="J8557" i="8"/>
  <c r="J8558" i="8"/>
  <c r="J8559" i="8"/>
  <c r="J8560" i="8"/>
  <c r="J8561" i="8"/>
  <c r="J8562" i="8"/>
  <c r="J8563" i="8"/>
  <c r="J8564" i="8"/>
  <c r="J8565" i="8"/>
  <c r="J8566" i="8"/>
  <c r="J8567" i="8"/>
  <c r="J8568" i="8"/>
  <c r="J8569" i="8"/>
  <c r="J8570" i="8"/>
  <c r="J8571" i="8"/>
  <c r="J8572" i="8"/>
  <c r="J8573" i="8"/>
  <c r="J8574" i="8"/>
  <c r="J8575" i="8"/>
  <c r="J8576" i="8"/>
  <c r="J8577" i="8"/>
  <c r="J8578" i="8"/>
  <c r="J8579" i="8"/>
  <c r="J8580" i="8"/>
  <c r="J8581" i="8"/>
  <c r="J8582" i="8"/>
  <c r="J8583" i="8"/>
  <c r="J8584" i="8"/>
  <c r="J8585" i="8"/>
  <c r="J8586" i="8"/>
  <c r="J8587" i="8"/>
  <c r="J8588" i="8"/>
  <c r="J8589" i="8"/>
  <c r="J8590" i="8"/>
  <c r="J8591" i="8"/>
  <c r="J8592" i="8"/>
  <c r="J8593" i="8"/>
  <c r="J8594" i="8"/>
  <c r="J8595" i="8"/>
  <c r="J8596" i="8"/>
  <c r="J8597" i="8"/>
  <c r="J8598" i="8"/>
  <c r="J8599" i="8"/>
  <c r="J8600" i="8"/>
  <c r="J8601" i="8"/>
  <c r="J8602" i="8"/>
  <c r="J8603" i="8"/>
  <c r="J8604" i="8"/>
  <c r="J8605" i="8"/>
  <c r="J8606" i="8"/>
  <c r="J8607" i="8"/>
  <c r="J8608" i="8"/>
  <c r="J8609" i="8"/>
  <c r="J8610" i="8"/>
  <c r="J8611" i="8"/>
  <c r="J8612" i="8"/>
  <c r="J8613" i="8"/>
  <c r="J8614" i="8"/>
  <c r="J8615" i="8"/>
  <c r="J8616" i="8"/>
  <c r="J8617" i="8"/>
  <c r="J8618" i="8"/>
  <c r="J8619" i="8"/>
  <c r="J8620" i="8"/>
  <c r="J8621" i="8"/>
  <c r="J8622" i="8"/>
  <c r="J8623" i="8"/>
  <c r="J8624" i="8"/>
  <c r="J8625" i="8"/>
  <c r="J8626" i="8"/>
  <c r="J8627" i="8"/>
  <c r="J8628" i="8"/>
  <c r="J8629" i="8"/>
  <c r="J8630" i="8"/>
  <c r="J8631" i="8"/>
  <c r="J8632" i="8"/>
  <c r="J8633" i="8"/>
  <c r="J8634" i="8"/>
  <c r="J8635" i="8"/>
  <c r="J8636" i="8"/>
  <c r="J8637" i="8"/>
  <c r="J8638" i="8"/>
  <c r="J8639" i="8"/>
  <c r="J8640" i="8"/>
  <c r="J8641" i="8"/>
  <c r="J8642" i="8"/>
  <c r="J8643" i="8"/>
  <c r="J8644" i="8"/>
  <c r="J8645" i="8"/>
  <c r="J8646" i="8"/>
  <c r="J8647" i="8"/>
  <c r="J8648" i="8"/>
  <c r="J8649" i="8"/>
  <c r="J8650" i="8"/>
  <c r="J8651" i="8"/>
  <c r="J8652" i="8"/>
  <c r="J8653" i="8"/>
  <c r="J8654" i="8"/>
  <c r="J8655" i="8"/>
  <c r="J8656" i="8"/>
  <c r="J8657" i="8"/>
  <c r="J8658" i="8"/>
  <c r="J8659" i="8"/>
  <c r="J8660" i="8"/>
  <c r="J8661" i="8"/>
  <c r="J8662" i="8"/>
  <c r="J8663" i="8"/>
  <c r="J8664" i="8"/>
  <c r="J8665" i="8"/>
  <c r="J8666" i="8"/>
  <c r="J8667" i="8"/>
  <c r="J8668" i="8"/>
  <c r="J8669" i="8"/>
  <c r="J8670" i="8"/>
  <c r="J8671" i="8"/>
  <c r="J8672" i="8"/>
  <c r="J8673" i="8"/>
  <c r="J8674" i="8"/>
  <c r="J8675" i="8"/>
  <c r="J8676" i="8"/>
  <c r="J8677" i="8"/>
  <c r="J8678" i="8"/>
  <c r="J8679" i="8"/>
  <c r="J8680" i="8"/>
  <c r="J8681" i="8"/>
  <c r="J8682" i="8"/>
  <c r="J8683" i="8"/>
  <c r="J8684" i="8"/>
  <c r="J8685" i="8"/>
  <c r="J8686" i="8"/>
  <c r="J8687" i="8"/>
  <c r="J8688" i="8"/>
  <c r="J8689" i="8"/>
  <c r="J8690" i="8"/>
  <c r="J8691" i="8"/>
  <c r="J8692" i="8"/>
  <c r="J8693" i="8"/>
  <c r="J8694" i="8"/>
  <c r="J8695" i="8"/>
  <c r="J8696" i="8"/>
  <c r="J8697" i="8"/>
  <c r="J8698" i="8"/>
  <c r="J8699" i="8"/>
  <c r="J8700" i="8"/>
  <c r="J8701" i="8"/>
  <c r="J8702" i="8"/>
  <c r="J8703" i="8"/>
  <c r="J8704" i="8"/>
  <c r="J8705" i="8"/>
  <c r="J8706" i="8"/>
  <c r="J8707" i="8"/>
  <c r="J8708" i="8"/>
  <c r="J8709" i="8"/>
  <c r="J8710" i="8"/>
  <c r="J8711" i="8"/>
  <c r="J8712" i="8"/>
  <c r="J8713" i="8"/>
  <c r="J8714" i="8"/>
  <c r="J8715" i="8"/>
  <c r="J8716" i="8"/>
  <c r="J8717" i="8"/>
  <c r="J8718" i="8"/>
  <c r="J8719" i="8"/>
  <c r="J8720" i="8"/>
  <c r="J8721" i="8"/>
  <c r="J8722" i="8"/>
  <c r="J8723" i="8"/>
  <c r="J8724" i="8"/>
  <c r="J8725" i="8"/>
  <c r="J8726" i="8"/>
  <c r="J8727" i="8"/>
  <c r="J8728" i="8"/>
  <c r="J8729" i="8"/>
  <c r="J8730" i="8"/>
  <c r="J8731" i="8"/>
  <c r="J8732" i="8"/>
  <c r="J8733" i="8"/>
  <c r="J8734" i="8"/>
  <c r="J8735" i="8"/>
  <c r="J8736" i="8"/>
  <c r="J8737" i="8"/>
  <c r="J8738" i="8"/>
  <c r="J8739" i="8"/>
  <c r="J8740" i="8"/>
  <c r="J8741" i="8"/>
  <c r="J8742" i="8"/>
  <c r="J8743" i="8"/>
  <c r="J8744" i="8"/>
  <c r="J8745" i="8"/>
  <c r="J8746" i="8"/>
  <c r="J8747" i="8"/>
  <c r="J8748" i="8"/>
  <c r="J8749" i="8"/>
  <c r="J8750" i="8"/>
  <c r="J8751" i="8"/>
  <c r="J8752" i="8"/>
  <c r="J8753" i="8"/>
  <c r="J8754" i="8"/>
  <c r="J8755" i="8"/>
  <c r="J8756" i="8"/>
  <c r="J8757" i="8"/>
  <c r="J8758" i="8"/>
  <c r="J8759" i="8"/>
  <c r="J8760" i="8"/>
  <c r="J8761" i="8"/>
  <c r="J8762" i="8"/>
  <c r="J8763" i="8"/>
  <c r="J8764" i="8"/>
  <c r="J8765" i="8"/>
  <c r="J8766" i="8"/>
  <c r="J8767" i="8"/>
  <c r="J8768" i="8"/>
  <c r="J8769" i="8"/>
  <c r="J8770" i="8"/>
  <c r="J8771" i="8"/>
  <c r="J8772" i="8"/>
  <c r="J8773" i="8"/>
  <c r="J8774" i="8"/>
  <c r="J8775" i="8"/>
  <c r="J8776" i="8"/>
  <c r="J8777" i="8"/>
  <c r="J8778" i="8"/>
  <c r="J8779" i="8"/>
  <c r="J8780" i="8"/>
  <c r="J8781" i="8"/>
  <c r="J8782" i="8"/>
  <c r="J8783" i="8"/>
  <c r="J8784" i="8"/>
  <c r="J8785" i="8"/>
  <c r="J8786" i="8"/>
  <c r="J8787" i="8"/>
  <c r="J8788" i="8"/>
  <c r="J8789" i="8"/>
  <c r="J8790" i="8"/>
  <c r="J8791" i="8"/>
  <c r="J8792" i="8"/>
  <c r="J8793" i="8"/>
  <c r="J8794" i="8"/>
  <c r="J8795" i="8"/>
  <c r="J8796" i="8"/>
  <c r="J8797" i="8"/>
  <c r="J8798" i="8"/>
  <c r="J8799" i="8"/>
  <c r="J8800" i="8"/>
  <c r="J8801" i="8"/>
  <c r="J8802" i="8"/>
  <c r="J8803" i="8"/>
  <c r="J8804" i="8"/>
  <c r="J8805" i="8"/>
  <c r="J8806" i="8"/>
  <c r="J8807" i="8"/>
  <c r="J8808" i="8"/>
  <c r="J8809" i="8"/>
  <c r="J8810" i="8"/>
  <c r="J8811" i="8"/>
  <c r="J8812" i="8"/>
  <c r="J8813" i="8"/>
  <c r="J8814" i="8"/>
  <c r="J8815" i="8"/>
  <c r="J8816" i="8"/>
  <c r="J8817" i="8"/>
  <c r="J8818" i="8"/>
  <c r="J8819" i="8"/>
  <c r="J8820" i="8"/>
  <c r="J8821" i="8"/>
  <c r="J8822" i="8"/>
  <c r="J8823" i="8"/>
  <c r="J8824" i="8"/>
  <c r="J8825" i="8"/>
  <c r="J8826" i="8"/>
  <c r="J8827" i="8"/>
  <c r="J8828" i="8"/>
  <c r="J8829" i="8"/>
  <c r="J8830" i="8"/>
  <c r="J8831" i="8"/>
  <c r="J8832" i="8"/>
  <c r="J8833" i="8"/>
  <c r="J8834" i="8"/>
  <c r="J8835" i="8"/>
  <c r="J8836" i="8"/>
  <c r="J8837" i="8"/>
  <c r="J8838" i="8"/>
  <c r="J8839" i="8"/>
  <c r="J8840" i="8"/>
  <c r="J8841" i="8"/>
  <c r="J8842" i="8"/>
  <c r="J8843" i="8"/>
  <c r="J8844" i="8"/>
  <c r="J8845" i="8"/>
  <c r="J8846" i="8"/>
  <c r="J8847" i="8"/>
  <c r="J8848" i="8"/>
  <c r="J8849" i="8"/>
  <c r="J8850" i="8"/>
  <c r="J8851" i="8"/>
  <c r="J8852" i="8"/>
  <c r="J8853" i="8"/>
  <c r="J8854" i="8"/>
  <c r="J8855" i="8"/>
  <c r="J8856" i="8"/>
  <c r="J8857" i="8"/>
  <c r="J8858" i="8"/>
  <c r="J8859" i="8"/>
  <c r="J8860" i="8"/>
  <c r="J8861" i="8"/>
  <c r="J8862" i="8"/>
  <c r="J8863" i="8"/>
  <c r="J8864" i="8"/>
  <c r="J8865" i="8"/>
  <c r="J8866" i="8"/>
  <c r="J8867" i="8"/>
  <c r="J8868" i="8"/>
  <c r="J8869" i="8"/>
  <c r="J8870" i="8"/>
  <c r="J8871" i="8"/>
  <c r="J8872" i="8"/>
  <c r="J8873" i="8"/>
  <c r="J8874" i="8"/>
  <c r="J8875" i="8"/>
  <c r="J8876" i="8"/>
  <c r="J8877" i="8"/>
  <c r="J8878" i="8"/>
  <c r="J8879" i="8"/>
  <c r="J8880" i="8"/>
  <c r="J8881" i="8"/>
  <c r="J8882" i="8"/>
  <c r="J8883" i="8"/>
  <c r="J8884" i="8"/>
  <c r="J8885" i="8"/>
  <c r="J8886" i="8"/>
  <c r="J8887" i="8"/>
  <c r="J8888" i="8"/>
  <c r="J8889" i="8"/>
  <c r="J8890" i="8"/>
  <c r="J8891" i="8"/>
  <c r="J8892" i="8"/>
  <c r="J8893" i="8"/>
  <c r="J8894" i="8"/>
  <c r="J8895" i="8"/>
  <c r="J8896" i="8"/>
  <c r="J8897" i="8"/>
  <c r="J8898" i="8"/>
  <c r="J8899" i="8"/>
  <c r="J8900" i="8"/>
  <c r="J8901" i="8"/>
  <c r="J8902" i="8"/>
  <c r="J8903" i="8"/>
  <c r="J8904" i="8"/>
  <c r="J8905" i="8"/>
  <c r="J8906" i="8"/>
  <c r="J8907" i="8"/>
  <c r="J8908" i="8"/>
  <c r="J8909" i="8"/>
  <c r="J8910" i="8"/>
  <c r="J8911" i="8"/>
  <c r="J8912" i="8"/>
  <c r="J8913" i="8"/>
  <c r="J8914" i="8"/>
  <c r="J8915" i="8"/>
  <c r="J8916" i="8"/>
  <c r="J8917" i="8"/>
  <c r="J8918" i="8"/>
  <c r="J8919" i="8"/>
  <c r="J8920" i="8"/>
  <c r="J8921" i="8"/>
  <c r="J8922" i="8"/>
  <c r="J8923" i="8"/>
  <c r="J8924" i="8"/>
  <c r="J8925" i="8"/>
  <c r="J8926" i="8"/>
  <c r="J8927" i="8"/>
  <c r="J8928" i="8"/>
  <c r="J8929" i="8"/>
  <c r="J8930" i="8"/>
  <c r="J8931" i="8"/>
  <c r="J8932" i="8"/>
  <c r="J8933" i="8"/>
  <c r="J8934" i="8"/>
  <c r="J8935" i="8"/>
  <c r="J8936" i="8"/>
  <c r="J8937" i="8"/>
  <c r="J8938" i="8"/>
  <c r="J8939" i="8"/>
  <c r="J8940" i="8"/>
  <c r="J8941" i="8"/>
  <c r="J8942" i="8"/>
  <c r="J8943" i="8"/>
  <c r="J8944" i="8"/>
  <c r="J8945" i="8"/>
  <c r="J8946" i="8"/>
  <c r="J8947" i="8"/>
  <c r="J8948" i="8"/>
  <c r="J8949" i="8"/>
  <c r="J8950" i="8"/>
  <c r="J8951" i="8"/>
  <c r="J8952" i="8"/>
  <c r="J8953" i="8"/>
  <c r="J8954" i="8"/>
  <c r="J8955" i="8"/>
  <c r="J8956" i="8"/>
  <c r="J8957" i="8"/>
  <c r="J8958" i="8"/>
  <c r="J8959" i="8"/>
  <c r="J8960" i="8"/>
  <c r="J8961" i="8"/>
  <c r="J8962" i="8"/>
  <c r="J8963" i="8"/>
  <c r="J8964" i="8"/>
  <c r="J8965" i="8"/>
  <c r="J8966" i="8"/>
  <c r="J8967" i="8"/>
  <c r="J8968" i="8"/>
  <c r="J8969" i="8"/>
  <c r="J8970" i="8"/>
  <c r="J8971" i="8"/>
  <c r="J8972" i="8"/>
  <c r="J8973" i="8"/>
  <c r="J8974" i="8"/>
  <c r="J8975" i="8"/>
  <c r="J8976" i="8"/>
  <c r="J8977" i="8"/>
  <c r="J8978" i="8"/>
  <c r="J8979" i="8"/>
  <c r="J8980" i="8"/>
  <c r="J8981" i="8"/>
  <c r="J8982" i="8"/>
  <c r="J8983" i="8"/>
  <c r="J8984" i="8"/>
  <c r="J8985" i="8"/>
  <c r="J8986" i="8"/>
  <c r="J8987" i="8"/>
  <c r="J8988" i="8"/>
  <c r="J8989" i="8"/>
  <c r="J8990" i="8"/>
  <c r="J8991" i="8"/>
  <c r="J8992" i="8"/>
  <c r="J8993" i="8"/>
  <c r="J8994" i="8"/>
  <c r="J8995" i="8"/>
  <c r="J8996" i="8"/>
  <c r="J8997" i="8"/>
  <c r="J8998" i="8"/>
  <c r="J8999" i="8"/>
  <c r="J9000" i="8"/>
  <c r="J9001" i="8"/>
  <c r="J9002" i="8"/>
  <c r="J9003" i="8"/>
  <c r="J9004" i="8"/>
  <c r="J9005" i="8"/>
  <c r="J9006" i="8"/>
  <c r="J9007" i="8"/>
  <c r="J9008" i="8"/>
  <c r="J9009" i="8"/>
  <c r="J9010" i="8"/>
  <c r="J9011" i="8"/>
  <c r="J9012" i="8"/>
  <c r="J9013" i="8"/>
  <c r="J9014" i="8"/>
  <c r="J9015" i="8"/>
  <c r="J9016" i="8"/>
  <c r="J9017" i="8"/>
  <c r="J9018" i="8"/>
  <c r="J9019" i="8"/>
  <c r="J9020" i="8"/>
  <c r="J9021" i="8"/>
  <c r="J9022" i="8"/>
  <c r="J9023" i="8"/>
  <c r="J9024" i="8"/>
  <c r="J9025" i="8"/>
  <c r="J9026" i="8"/>
  <c r="J9027" i="8"/>
  <c r="J9028" i="8"/>
  <c r="J9029" i="8"/>
  <c r="J9030" i="8"/>
  <c r="J9031" i="8"/>
  <c r="J9032" i="8"/>
  <c r="J9033" i="8"/>
  <c r="J9034" i="8"/>
  <c r="J9035" i="8"/>
  <c r="J9036" i="8"/>
  <c r="J9037" i="8"/>
  <c r="J9038" i="8"/>
  <c r="J9039" i="8"/>
  <c r="J9040" i="8"/>
  <c r="J9041" i="8"/>
  <c r="J9042" i="8"/>
  <c r="J9043" i="8"/>
  <c r="J9044" i="8"/>
  <c r="J9045" i="8"/>
  <c r="J9046" i="8"/>
  <c r="J9047" i="8"/>
  <c r="J9048" i="8"/>
  <c r="J9049" i="8"/>
  <c r="J9050" i="8"/>
  <c r="J9051" i="8"/>
  <c r="J9052" i="8"/>
  <c r="J9053" i="8"/>
  <c r="J9054" i="8"/>
  <c r="J9055" i="8"/>
  <c r="J9056" i="8"/>
  <c r="J9057" i="8"/>
  <c r="J9058" i="8"/>
  <c r="J9059" i="8"/>
  <c r="J9060" i="8"/>
  <c r="J9061" i="8"/>
  <c r="J9062" i="8"/>
  <c r="J9063" i="8"/>
  <c r="J9064" i="8"/>
  <c r="J9065" i="8"/>
  <c r="J9066" i="8"/>
  <c r="J9067" i="8"/>
  <c r="J9068" i="8"/>
  <c r="J9069" i="8"/>
  <c r="J9070" i="8"/>
  <c r="J9071" i="8"/>
  <c r="J9072" i="8"/>
  <c r="J9073" i="8"/>
  <c r="J9074" i="8"/>
  <c r="J9075" i="8"/>
  <c r="J9076" i="8"/>
  <c r="J9077" i="8"/>
  <c r="J9078" i="8"/>
  <c r="J9079" i="8"/>
  <c r="J9080" i="8"/>
  <c r="J9081" i="8"/>
  <c r="J9082" i="8"/>
  <c r="J9083" i="8"/>
  <c r="J9084" i="8"/>
  <c r="J9085" i="8"/>
  <c r="J9086" i="8"/>
  <c r="J9087" i="8"/>
  <c r="J9088" i="8"/>
  <c r="J9089" i="8"/>
  <c r="J9090" i="8"/>
  <c r="J9091" i="8"/>
  <c r="J9092" i="8"/>
  <c r="J9093" i="8"/>
  <c r="J9094" i="8"/>
  <c r="J9095" i="8"/>
  <c r="J9096" i="8"/>
  <c r="J9097" i="8"/>
  <c r="J9098" i="8"/>
  <c r="J9099" i="8"/>
  <c r="J9100" i="8"/>
  <c r="J9101" i="8"/>
  <c r="J9102" i="8"/>
  <c r="J9103" i="8"/>
  <c r="J9104" i="8"/>
  <c r="J9105" i="8"/>
  <c r="J9106" i="8"/>
  <c r="J9107" i="8"/>
  <c r="J9108" i="8"/>
  <c r="J9109" i="8"/>
  <c r="J9110" i="8"/>
  <c r="J9111" i="8"/>
  <c r="J9112" i="8"/>
  <c r="J9113" i="8"/>
  <c r="J9114" i="8"/>
  <c r="J9115" i="8"/>
  <c r="J9116" i="8"/>
  <c r="J9117" i="8"/>
  <c r="J9118" i="8"/>
  <c r="J9119" i="8"/>
  <c r="J9120" i="8"/>
  <c r="J9121" i="8"/>
  <c r="J9122" i="8"/>
  <c r="J9123" i="8"/>
  <c r="J9124" i="8"/>
  <c r="J9125" i="8"/>
  <c r="J9126" i="8"/>
  <c r="J9127" i="8"/>
  <c r="J9128" i="8"/>
  <c r="J9129" i="8"/>
  <c r="J9130" i="8"/>
  <c r="J9131" i="8"/>
  <c r="J9132" i="8"/>
  <c r="J9133" i="8"/>
  <c r="J9134" i="8"/>
  <c r="J9135" i="8"/>
  <c r="J9136" i="8"/>
  <c r="J9137" i="8"/>
  <c r="J9138" i="8"/>
  <c r="J9139" i="8"/>
  <c r="J9140" i="8"/>
  <c r="J9141" i="8"/>
  <c r="J9142" i="8"/>
  <c r="J9143" i="8"/>
  <c r="J9144" i="8"/>
  <c r="J9145" i="8"/>
  <c r="J9146" i="8"/>
  <c r="J9147" i="8"/>
  <c r="J9148" i="8"/>
  <c r="J9149" i="8"/>
  <c r="J9150" i="8"/>
  <c r="J9151" i="8"/>
  <c r="J9152" i="8"/>
  <c r="J9153" i="8"/>
  <c r="J9154" i="8"/>
  <c r="J9155" i="8"/>
  <c r="J9156" i="8"/>
  <c r="J9157" i="8"/>
  <c r="J9158" i="8"/>
  <c r="J9159" i="8"/>
  <c r="J9160" i="8"/>
  <c r="J9161" i="8"/>
  <c r="J9162" i="8"/>
  <c r="J9163" i="8"/>
  <c r="J9164" i="8"/>
  <c r="J9165" i="8"/>
  <c r="J9166" i="8"/>
  <c r="J9167" i="8"/>
  <c r="J9168" i="8"/>
  <c r="J9169" i="8"/>
  <c r="J9170" i="8"/>
  <c r="J9171" i="8"/>
  <c r="J9172" i="8"/>
  <c r="J9173" i="8"/>
  <c r="J9174" i="8"/>
  <c r="J9175" i="8"/>
  <c r="J9176" i="8"/>
  <c r="J9177" i="8"/>
  <c r="J9178" i="8"/>
  <c r="J9179" i="8"/>
  <c r="J9180" i="8"/>
  <c r="J9181" i="8"/>
  <c r="J9182" i="8"/>
  <c r="J9183" i="8"/>
  <c r="J9184" i="8"/>
  <c r="J9185" i="8"/>
  <c r="J9186" i="8"/>
  <c r="J9187" i="8"/>
  <c r="J9188" i="8"/>
  <c r="J9189" i="8"/>
  <c r="J9190" i="8"/>
  <c r="J9191" i="8"/>
  <c r="J9192" i="8"/>
  <c r="J9193" i="8"/>
  <c r="J9194" i="8"/>
  <c r="J9195" i="8"/>
  <c r="J9196" i="8"/>
  <c r="J9197" i="8"/>
  <c r="J9198" i="8"/>
  <c r="J9199" i="8"/>
  <c r="J9200" i="8"/>
  <c r="J9201" i="8"/>
  <c r="J9202" i="8"/>
  <c r="J9203" i="8"/>
  <c r="J9204" i="8"/>
  <c r="J9205" i="8"/>
  <c r="J9206" i="8"/>
  <c r="J9207" i="8"/>
  <c r="J9208" i="8"/>
  <c r="J9209" i="8"/>
  <c r="J9210" i="8"/>
  <c r="J9211" i="8"/>
  <c r="J9212" i="8"/>
  <c r="J9213" i="8"/>
  <c r="J9214" i="8"/>
  <c r="J9215" i="8"/>
  <c r="J9216" i="8"/>
  <c r="J9217" i="8"/>
  <c r="J9218" i="8"/>
  <c r="J9219" i="8"/>
  <c r="J9220" i="8"/>
  <c r="J9221" i="8"/>
  <c r="J9222" i="8"/>
  <c r="J9223" i="8"/>
  <c r="J9224" i="8"/>
  <c r="J9225" i="8"/>
  <c r="J9226" i="8"/>
  <c r="J9227" i="8"/>
  <c r="J9228" i="8"/>
  <c r="J9229" i="8"/>
  <c r="J9230" i="8"/>
  <c r="J9231" i="8"/>
  <c r="J9232" i="8"/>
  <c r="J9233" i="8"/>
  <c r="J9234" i="8"/>
  <c r="J9235" i="8"/>
  <c r="J9236" i="8"/>
  <c r="J9237" i="8"/>
  <c r="J9238" i="8"/>
  <c r="J9239" i="8"/>
  <c r="J9240" i="8"/>
  <c r="J9241" i="8"/>
  <c r="J9242" i="8"/>
  <c r="J9243" i="8"/>
  <c r="J9244" i="8"/>
  <c r="J9245" i="8"/>
  <c r="J9246" i="8"/>
  <c r="J9247" i="8"/>
  <c r="J9248" i="8"/>
  <c r="J9249" i="8"/>
  <c r="J9250" i="8"/>
  <c r="J9251" i="8"/>
  <c r="J9252" i="8"/>
  <c r="J9253" i="8"/>
  <c r="J9254" i="8"/>
  <c r="J9255" i="8"/>
  <c r="J9256" i="8"/>
  <c r="J9257" i="8"/>
  <c r="J9258" i="8"/>
  <c r="J9259" i="8"/>
  <c r="J9260" i="8"/>
  <c r="J9261" i="8"/>
  <c r="J9262" i="8"/>
  <c r="J9263" i="8"/>
  <c r="J9264" i="8"/>
  <c r="J9265" i="8"/>
  <c r="J9266" i="8"/>
  <c r="J9267" i="8"/>
  <c r="J9268" i="8"/>
  <c r="J9269" i="8"/>
  <c r="J9270" i="8"/>
  <c r="J9271" i="8"/>
  <c r="J9272" i="8"/>
  <c r="J9273" i="8"/>
  <c r="J9274" i="8"/>
  <c r="J9275" i="8"/>
  <c r="J9276" i="8"/>
  <c r="J9277" i="8"/>
  <c r="J9278" i="8"/>
  <c r="J9279" i="8"/>
  <c r="J9280" i="8"/>
  <c r="J9281" i="8"/>
  <c r="J9282" i="8"/>
  <c r="J9283" i="8"/>
  <c r="J9284" i="8"/>
  <c r="J9285" i="8"/>
  <c r="J9286" i="8"/>
  <c r="J9287" i="8"/>
  <c r="J9288" i="8"/>
  <c r="J9289" i="8"/>
  <c r="J9290" i="8"/>
  <c r="J9291" i="8"/>
  <c r="J9292" i="8"/>
  <c r="J9293" i="8"/>
  <c r="J9294" i="8"/>
  <c r="J9295" i="8"/>
  <c r="J9296" i="8"/>
  <c r="J9297" i="8"/>
  <c r="J9298" i="8"/>
  <c r="J9299" i="8"/>
  <c r="J9300" i="8"/>
  <c r="J9301" i="8"/>
  <c r="J9302" i="8"/>
  <c r="J9303" i="8"/>
  <c r="J9304" i="8"/>
  <c r="J9305" i="8"/>
  <c r="J9306" i="8"/>
  <c r="J9307" i="8"/>
  <c r="J9308" i="8"/>
  <c r="J9309" i="8"/>
  <c r="J9310" i="8"/>
  <c r="J9311" i="8"/>
  <c r="J9312" i="8"/>
  <c r="J9313" i="8"/>
  <c r="J9314" i="8"/>
  <c r="J9315" i="8"/>
  <c r="J9316" i="8"/>
  <c r="J9317" i="8"/>
  <c r="J9318" i="8"/>
  <c r="J9319" i="8"/>
  <c r="J9320" i="8"/>
  <c r="J9321" i="8"/>
  <c r="J9322" i="8"/>
  <c r="J9323" i="8"/>
  <c r="J9324" i="8"/>
  <c r="J9325" i="8"/>
  <c r="J9326" i="8"/>
  <c r="J9327" i="8"/>
  <c r="J9328" i="8"/>
  <c r="J9329" i="8"/>
  <c r="J9330" i="8"/>
  <c r="J9331" i="8"/>
  <c r="J9332" i="8"/>
  <c r="J9333" i="8"/>
  <c r="J9334" i="8"/>
  <c r="J9335" i="8"/>
  <c r="J9336" i="8"/>
  <c r="J9337" i="8"/>
  <c r="J9338" i="8"/>
  <c r="J9339" i="8"/>
  <c r="J9340" i="8"/>
  <c r="J9341" i="8"/>
  <c r="J9342" i="8"/>
  <c r="J9343" i="8"/>
  <c r="J9344" i="8"/>
  <c r="J9345" i="8"/>
  <c r="J9346" i="8"/>
  <c r="J9347" i="8"/>
  <c r="J9348" i="8"/>
  <c r="J9349" i="8"/>
  <c r="J9350" i="8"/>
  <c r="J9351" i="8"/>
  <c r="J9352" i="8"/>
  <c r="J9353" i="8"/>
  <c r="J9354" i="8"/>
  <c r="J9355" i="8"/>
  <c r="J9356" i="8"/>
  <c r="J9357" i="8"/>
  <c r="J9358" i="8"/>
  <c r="J9359" i="8"/>
  <c r="J9360" i="8"/>
  <c r="J9361" i="8"/>
  <c r="J9362" i="8"/>
  <c r="J9363" i="8"/>
  <c r="J9364" i="8"/>
  <c r="J9365" i="8"/>
  <c r="J9366" i="8"/>
  <c r="J9367" i="8"/>
  <c r="J9368" i="8"/>
  <c r="J9369" i="8"/>
  <c r="J9370" i="8"/>
  <c r="J9371" i="8"/>
  <c r="J9372" i="8"/>
  <c r="J9373" i="8"/>
  <c r="J9374" i="8"/>
  <c r="J9375" i="8"/>
  <c r="J9376" i="8"/>
  <c r="J9377" i="8"/>
  <c r="J9378" i="8"/>
  <c r="J9379" i="8"/>
  <c r="J9380" i="8"/>
  <c r="J9381" i="8"/>
  <c r="J9382" i="8"/>
  <c r="J9383" i="8"/>
  <c r="J9384" i="8"/>
  <c r="J9385" i="8"/>
  <c r="J9386" i="8"/>
  <c r="J9387" i="8"/>
  <c r="J9388" i="8"/>
  <c r="J9389" i="8"/>
  <c r="J9390" i="8"/>
  <c r="J9391" i="8"/>
  <c r="J9392" i="8"/>
  <c r="J9393" i="8"/>
  <c r="J9394" i="8"/>
  <c r="J9395" i="8"/>
  <c r="J9396" i="8"/>
  <c r="J9397" i="8"/>
  <c r="J9398" i="8"/>
  <c r="J9399" i="8"/>
  <c r="J9400" i="8"/>
  <c r="J9401" i="8"/>
  <c r="J9402" i="8"/>
  <c r="J9403" i="8"/>
  <c r="J9404" i="8"/>
  <c r="J9405" i="8"/>
  <c r="J9406" i="8"/>
  <c r="J9407" i="8"/>
  <c r="J9408" i="8"/>
  <c r="J9409" i="8"/>
  <c r="J9410" i="8"/>
  <c r="J9411" i="8"/>
  <c r="J9412" i="8"/>
  <c r="J9413" i="8"/>
  <c r="J9414" i="8"/>
  <c r="J9415" i="8"/>
  <c r="J9416" i="8"/>
  <c r="J9417" i="8"/>
  <c r="J9418" i="8"/>
  <c r="J9419" i="8"/>
  <c r="J9420" i="8"/>
  <c r="J9421" i="8"/>
  <c r="J9422" i="8"/>
  <c r="J9423" i="8"/>
  <c r="J9424" i="8"/>
  <c r="J9425" i="8"/>
  <c r="J9426" i="8"/>
  <c r="J9427" i="8"/>
  <c r="J9428" i="8"/>
  <c r="J9429" i="8"/>
  <c r="J9430" i="8"/>
  <c r="J9431" i="8"/>
  <c r="J9432" i="8"/>
  <c r="J9433" i="8"/>
  <c r="J9434" i="8"/>
  <c r="J9435" i="8"/>
  <c r="J9436" i="8"/>
  <c r="J9437" i="8"/>
  <c r="J9438" i="8"/>
  <c r="J9439" i="8"/>
  <c r="J9440" i="8"/>
  <c r="J9441" i="8"/>
  <c r="J9442" i="8"/>
  <c r="J9443" i="8"/>
  <c r="J9444" i="8"/>
  <c r="J9445" i="8"/>
  <c r="J9446" i="8"/>
  <c r="J9447" i="8"/>
  <c r="J9448" i="8"/>
  <c r="J9449" i="8"/>
  <c r="J9450" i="8"/>
  <c r="J9451" i="8"/>
  <c r="J9452" i="8"/>
  <c r="J9453" i="8"/>
  <c r="J9454" i="8"/>
  <c r="J9455" i="8"/>
  <c r="J9456" i="8"/>
  <c r="J9457" i="8"/>
  <c r="J9458" i="8"/>
  <c r="J9459" i="8"/>
  <c r="J9460" i="8"/>
  <c r="J9461" i="8"/>
  <c r="J9462" i="8"/>
  <c r="J9463" i="8"/>
  <c r="J9464" i="8"/>
  <c r="J9465" i="8"/>
  <c r="J9466" i="8"/>
  <c r="J9467" i="8"/>
  <c r="J9468" i="8"/>
  <c r="J9469" i="8"/>
  <c r="J9470" i="8"/>
  <c r="J9471" i="8"/>
  <c r="J9472" i="8"/>
  <c r="J9473" i="8"/>
  <c r="J9474" i="8"/>
  <c r="J9475" i="8"/>
  <c r="J9476" i="8"/>
  <c r="J9477" i="8"/>
  <c r="J9478" i="8"/>
  <c r="J9479" i="8"/>
  <c r="J9480" i="8"/>
  <c r="J9481" i="8"/>
  <c r="J9482" i="8"/>
  <c r="J9483" i="8"/>
  <c r="J9484" i="8"/>
  <c r="J9485" i="8"/>
  <c r="J9486" i="8"/>
  <c r="J9487" i="8"/>
  <c r="J9488" i="8"/>
  <c r="J9489" i="8"/>
  <c r="J9490" i="8"/>
  <c r="J9491" i="8"/>
  <c r="J9492" i="8"/>
  <c r="J9493" i="8"/>
  <c r="J9494" i="8"/>
  <c r="J9495" i="8"/>
  <c r="J9496" i="8"/>
  <c r="J9497" i="8"/>
  <c r="J9498" i="8"/>
  <c r="J9499" i="8"/>
  <c r="J9500" i="8"/>
  <c r="J9501" i="8"/>
  <c r="J9502" i="8"/>
  <c r="J9503" i="8"/>
  <c r="J9504" i="8"/>
  <c r="J9505" i="8"/>
  <c r="J9506" i="8"/>
  <c r="J9507" i="8"/>
  <c r="J9508" i="8"/>
  <c r="J9509" i="8"/>
  <c r="J9510" i="8"/>
  <c r="J9511" i="8"/>
  <c r="J9512" i="8"/>
  <c r="J9513" i="8"/>
  <c r="J9514" i="8"/>
  <c r="J9515" i="8"/>
  <c r="J9516" i="8"/>
  <c r="J9517" i="8"/>
  <c r="J9518" i="8"/>
  <c r="J9519" i="8"/>
  <c r="J9520" i="8"/>
  <c r="J9521" i="8"/>
  <c r="J9522" i="8"/>
  <c r="J9523" i="8"/>
  <c r="J9524" i="8"/>
  <c r="J9525" i="8"/>
  <c r="J9526" i="8"/>
  <c r="J9527" i="8"/>
  <c r="J9528" i="8"/>
  <c r="J9529" i="8"/>
  <c r="J9530" i="8"/>
  <c r="J9531" i="8"/>
  <c r="J9532" i="8"/>
  <c r="J9533" i="8"/>
  <c r="J9534" i="8"/>
  <c r="J9535" i="8"/>
  <c r="J9536" i="8"/>
  <c r="J9537" i="8"/>
  <c r="J9538" i="8"/>
  <c r="J9539" i="8"/>
  <c r="J9540" i="8"/>
  <c r="J9541" i="8"/>
  <c r="J9542" i="8"/>
  <c r="J9543" i="8"/>
  <c r="J9544" i="8"/>
  <c r="J9545" i="8"/>
  <c r="J9546" i="8"/>
  <c r="J9547" i="8"/>
  <c r="J9548" i="8"/>
  <c r="J9549" i="8"/>
  <c r="J9550" i="8"/>
  <c r="J9551" i="8"/>
  <c r="J9552" i="8"/>
  <c r="J9553" i="8"/>
  <c r="J9554" i="8"/>
  <c r="J9555" i="8"/>
  <c r="J9556" i="8"/>
  <c r="J9557" i="8"/>
  <c r="J9558" i="8"/>
  <c r="J9559" i="8"/>
  <c r="J9560" i="8"/>
  <c r="J9561" i="8"/>
  <c r="J9562" i="8"/>
  <c r="J9563" i="8"/>
  <c r="J9564" i="8"/>
  <c r="J9565" i="8"/>
  <c r="J9566" i="8"/>
  <c r="J9567" i="8"/>
  <c r="J9568" i="8"/>
  <c r="J9569" i="8"/>
  <c r="J9570" i="8"/>
  <c r="J9571" i="8"/>
  <c r="J9572" i="8"/>
  <c r="J9573" i="8"/>
  <c r="J9574" i="8"/>
  <c r="J9575" i="8"/>
  <c r="J9576" i="8"/>
  <c r="J9577" i="8"/>
  <c r="J9578" i="8"/>
  <c r="J9579" i="8"/>
  <c r="J9580" i="8"/>
  <c r="J9581" i="8"/>
  <c r="J9582" i="8"/>
  <c r="J9583" i="8"/>
  <c r="J9584" i="8"/>
  <c r="J9585" i="8"/>
  <c r="J9586" i="8"/>
  <c r="J9587" i="8"/>
  <c r="J9588" i="8"/>
  <c r="J9589" i="8"/>
  <c r="J9590" i="8"/>
  <c r="J9591" i="8"/>
  <c r="J9592" i="8"/>
  <c r="J9593" i="8"/>
  <c r="J9594" i="8"/>
  <c r="J9595" i="8"/>
  <c r="J9596" i="8"/>
  <c r="J9597" i="8"/>
  <c r="J9598" i="8"/>
  <c r="J9599" i="8"/>
  <c r="J9600" i="8"/>
  <c r="J9601" i="8"/>
  <c r="J9602" i="8"/>
  <c r="J9603" i="8"/>
  <c r="J9604" i="8"/>
  <c r="J9605" i="8"/>
  <c r="J9606" i="8"/>
  <c r="J9607" i="8"/>
  <c r="J9608" i="8"/>
  <c r="J9609" i="8"/>
  <c r="J9610" i="8"/>
  <c r="J9611" i="8"/>
  <c r="J9612" i="8"/>
  <c r="J9613" i="8"/>
  <c r="J9614" i="8"/>
  <c r="J9615" i="8"/>
  <c r="J9616" i="8"/>
  <c r="J9617" i="8"/>
  <c r="J9618" i="8"/>
  <c r="J9619" i="8"/>
  <c r="J9620" i="8"/>
  <c r="J9621" i="8"/>
  <c r="J9622" i="8"/>
  <c r="J9623" i="8"/>
  <c r="J9624" i="8"/>
  <c r="J9625" i="8"/>
  <c r="J9626" i="8"/>
  <c r="J9627" i="8"/>
  <c r="J9628" i="8"/>
  <c r="J9629" i="8"/>
  <c r="J9630" i="8"/>
  <c r="J9631" i="8"/>
  <c r="J9632" i="8"/>
  <c r="J9633" i="8"/>
  <c r="J9634" i="8"/>
  <c r="J9635" i="8"/>
  <c r="J9636" i="8"/>
  <c r="J9637" i="8"/>
  <c r="J9638" i="8"/>
  <c r="J9639" i="8"/>
  <c r="J9640" i="8"/>
  <c r="J9641" i="8"/>
  <c r="J9642" i="8"/>
  <c r="J9643" i="8"/>
  <c r="J9644" i="8"/>
  <c r="J9645" i="8"/>
  <c r="J9646" i="8"/>
  <c r="J9647" i="8"/>
  <c r="J9648" i="8"/>
  <c r="J9649" i="8"/>
  <c r="J9650" i="8"/>
  <c r="J9651" i="8"/>
  <c r="J9652" i="8"/>
  <c r="J9653" i="8"/>
  <c r="J9654" i="8"/>
  <c r="J9655" i="8"/>
  <c r="J9656" i="8"/>
  <c r="J9657" i="8"/>
  <c r="J9658" i="8"/>
  <c r="J9659" i="8"/>
  <c r="J9660" i="8"/>
  <c r="J9661" i="8"/>
  <c r="J9662" i="8"/>
  <c r="J9663" i="8"/>
  <c r="J9664" i="8"/>
  <c r="J9665" i="8"/>
  <c r="J9666" i="8"/>
  <c r="J9667" i="8"/>
  <c r="J9668" i="8"/>
  <c r="J9669" i="8"/>
  <c r="J9670" i="8"/>
  <c r="J9671" i="8"/>
  <c r="J9672" i="8"/>
  <c r="J9673" i="8"/>
  <c r="J9674" i="8"/>
  <c r="J9675" i="8"/>
  <c r="J9676" i="8"/>
  <c r="J9677" i="8"/>
  <c r="J9678" i="8"/>
  <c r="J9679" i="8"/>
  <c r="J9680" i="8"/>
  <c r="J9681" i="8"/>
  <c r="J9682" i="8"/>
  <c r="J9683" i="8"/>
  <c r="J9684" i="8"/>
  <c r="J9685" i="8"/>
  <c r="J9686" i="8"/>
  <c r="J9687" i="8"/>
  <c r="J9688" i="8"/>
  <c r="J9689" i="8"/>
  <c r="J9690" i="8"/>
  <c r="J9691" i="8"/>
  <c r="J9692" i="8"/>
  <c r="J9693" i="8"/>
  <c r="J9694" i="8"/>
  <c r="J9695" i="8"/>
  <c r="J9696" i="8"/>
  <c r="J9697" i="8"/>
  <c r="J9698" i="8"/>
  <c r="J9699" i="8"/>
  <c r="J9700" i="8"/>
  <c r="J9701" i="8"/>
  <c r="J9702" i="8"/>
  <c r="J9703" i="8"/>
  <c r="J9704" i="8"/>
  <c r="J9705" i="8"/>
  <c r="J9706" i="8"/>
  <c r="J9707" i="8"/>
  <c r="J9708" i="8"/>
  <c r="J9709" i="8"/>
  <c r="J9710" i="8"/>
  <c r="J9711" i="8"/>
  <c r="J9712" i="8"/>
  <c r="J9713" i="8"/>
  <c r="J9714" i="8"/>
  <c r="J9715" i="8"/>
  <c r="J9716" i="8"/>
  <c r="J9717" i="8"/>
  <c r="J9718" i="8"/>
  <c r="J9719" i="8"/>
  <c r="J9720" i="8"/>
  <c r="J9721" i="8"/>
  <c r="J9722" i="8"/>
  <c r="J9723" i="8"/>
  <c r="J9724" i="8"/>
  <c r="J9725" i="8"/>
  <c r="J9726" i="8"/>
  <c r="J9727" i="8"/>
  <c r="J9728" i="8"/>
  <c r="J9729" i="8"/>
  <c r="J9730" i="8"/>
  <c r="J9731" i="8"/>
  <c r="J9732" i="8"/>
  <c r="J9733" i="8"/>
  <c r="J9734" i="8"/>
  <c r="J9735" i="8"/>
  <c r="J9736" i="8"/>
  <c r="J9737" i="8"/>
  <c r="J9738" i="8"/>
  <c r="J9739" i="8"/>
  <c r="J9740" i="8"/>
  <c r="J9741" i="8"/>
  <c r="J9742" i="8"/>
  <c r="J9743" i="8"/>
  <c r="J9744" i="8"/>
  <c r="J9745" i="8"/>
  <c r="J9746" i="8"/>
  <c r="J9747" i="8"/>
  <c r="J9748" i="8"/>
  <c r="J9749" i="8"/>
  <c r="J9750" i="8"/>
  <c r="J9751" i="8"/>
  <c r="J9752" i="8"/>
  <c r="J9753" i="8"/>
  <c r="J9754" i="8"/>
  <c r="J9755" i="8"/>
  <c r="J9756" i="8"/>
  <c r="J9757" i="8"/>
  <c r="J9758" i="8"/>
  <c r="J9759" i="8"/>
  <c r="J9760" i="8"/>
  <c r="J9761" i="8"/>
  <c r="J9762" i="8"/>
  <c r="J9763" i="8"/>
  <c r="J9764" i="8"/>
  <c r="J9765" i="8"/>
  <c r="J9766" i="8"/>
  <c r="J9767" i="8"/>
  <c r="J9768" i="8"/>
  <c r="J9769" i="8"/>
  <c r="J9770" i="8"/>
  <c r="J9771" i="8"/>
  <c r="J9772" i="8"/>
  <c r="J9773" i="8"/>
  <c r="J9774" i="8"/>
  <c r="J9775" i="8"/>
  <c r="J9776" i="8"/>
  <c r="J9777" i="8"/>
  <c r="J9778" i="8"/>
  <c r="J9779" i="8"/>
  <c r="J9780" i="8"/>
  <c r="J9781" i="8"/>
  <c r="J9782" i="8"/>
  <c r="J9783" i="8"/>
  <c r="J9784" i="8"/>
  <c r="J9785" i="8"/>
  <c r="J9786" i="8"/>
  <c r="J9787" i="8"/>
  <c r="J9788" i="8"/>
  <c r="J9789" i="8"/>
  <c r="J9790" i="8"/>
  <c r="J9791" i="8"/>
  <c r="J9792" i="8"/>
  <c r="J9793" i="8"/>
  <c r="J9794" i="8"/>
  <c r="J9795" i="8"/>
  <c r="J9796" i="8"/>
  <c r="J9797" i="8"/>
  <c r="J9798" i="8"/>
  <c r="J9799" i="8"/>
  <c r="J9800" i="8"/>
  <c r="J9801" i="8"/>
  <c r="J9802" i="8"/>
  <c r="J9803" i="8"/>
  <c r="J9804" i="8"/>
  <c r="J9805" i="8"/>
  <c r="J9806" i="8"/>
  <c r="J9807" i="8"/>
  <c r="J9808" i="8"/>
  <c r="J9809" i="8"/>
  <c r="J9810" i="8"/>
  <c r="J9811" i="8"/>
  <c r="J9812" i="8"/>
  <c r="J9813" i="8"/>
  <c r="J9814" i="8"/>
  <c r="J9815" i="8"/>
  <c r="J9816" i="8"/>
  <c r="J9817" i="8"/>
  <c r="J9818" i="8"/>
  <c r="J9819" i="8"/>
  <c r="J9820" i="8"/>
  <c r="J9821" i="8"/>
  <c r="J9822" i="8"/>
  <c r="J9823" i="8"/>
  <c r="J9824" i="8"/>
  <c r="J9825" i="8"/>
  <c r="J9826" i="8"/>
  <c r="J9827" i="8"/>
  <c r="J9828" i="8"/>
  <c r="J9829" i="8"/>
  <c r="J9830" i="8"/>
  <c r="J9831" i="8"/>
  <c r="J9832" i="8"/>
  <c r="J9833" i="8"/>
  <c r="J9834" i="8"/>
  <c r="J9835" i="8"/>
  <c r="J9836" i="8"/>
  <c r="J9837" i="8"/>
  <c r="J9838" i="8"/>
  <c r="J9839" i="8"/>
  <c r="J9840" i="8"/>
  <c r="J9841" i="8"/>
  <c r="J9842" i="8"/>
  <c r="J9843" i="8"/>
  <c r="J9844" i="8"/>
  <c r="J9845" i="8"/>
  <c r="J9846" i="8"/>
  <c r="J9847" i="8"/>
  <c r="J9848" i="8"/>
  <c r="J9849" i="8"/>
  <c r="J9850" i="8"/>
  <c r="J9851" i="8"/>
  <c r="J9852" i="8"/>
  <c r="J9853" i="8"/>
  <c r="J9854" i="8"/>
  <c r="J9855" i="8"/>
  <c r="J9856" i="8"/>
  <c r="J9857" i="8"/>
  <c r="J9858" i="8"/>
  <c r="J9859" i="8"/>
  <c r="J9860" i="8"/>
  <c r="J9861" i="8"/>
  <c r="J9862" i="8"/>
  <c r="J9863" i="8"/>
  <c r="J9864" i="8"/>
  <c r="J9865" i="8"/>
  <c r="J9866" i="8"/>
  <c r="J9867" i="8"/>
  <c r="J9868" i="8"/>
  <c r="J9869" i="8"/>
  <c r="J9870" i="8"/>
  <c r="J9871" i="8"/>
  <c r="J9872" i="8"/>
  <c r="J9873" i="8"/>
  <c r="J9874" i="8"/>
  <c r="J9875" i="8"/>
  <c r="J9876" i="8"/>
  <c r="J9877" i="8"/>
  <c r="J9878" i="8"/>
  <c r="J9879" i="8"/>
  <c r="J9880" i="8"/>
  <c r="J9881" i="8"/>
  <c r="J9882" i="8"/>
  <c r="J9883" i="8"/>
  <c r="J9884" i="8"/>
  <c r="J9885" i="8"/>
  <c r="J9886" i="8"/>
  <c r="J9887" i="8"/>
  <c r="J9888" i="8"/>
  <c r="J9889" i="8"/>
  <c r="J9890" i="8"/>
  <c r="J9891" i="8"/>
  <c r="J9892" i="8"/>
  <c r="J9893" i="8"/>
  <c r="J9894" i="8"/>
  <c r="J9895" i="8"/>
  <c r="J9896" i="8"/>
  <c r="J9897" i="8"/>
  <c r="J9898" i="8"/>
  <c r="J9899" i="8"/>
  <c r="J9900" i="8"/>
  <c r="J9901" i="8"/>
  <c r="J9902" i="8"/>
  <c r="J9903" i="8"/>
  <c r="J9904" i="8"/>
  <c r="J9905" i="8"/>
  <c r="J9906" i="8"/>
  <c r="J9907" i="8"/>
  <c r="J9908" i="8"/>
  <c r="J9909" i="8"/>
  <c r="J9910" i="8"/>
  <c r="J9911" i="8"/>
  <c r="J9912" i="8"/>
  <c r="J9913" i="8"/>
  <c r="J9914" i="8"/>
  <c r="J9915" i="8"/>
  <c r="J9916" i="8"/>
  <c r="J9917" i="8"/>
  <c r="J9918" i="8"/>
  <c r="J9919" i="8"/>
  <c r="J9920" i="8"/>
  <c r="J9921" i="8"/>
  <c r="J9922" i="8"/>
  <c r="J9923" i="8"/>
  <c r="J9924" i="8"/>
  <c r="J9925" i="8"/>
  <c r="J9926" i="8"/>
  <c r="J9927" i="8"/>
  <c r="J9928" i="8"/>
  <c r="J9929" i="8"/>
  <c r="J9930" i="8"/>
  <c r="J9931" i="8"/>
  <c r="J9932" i="8"/>
  <c r="J9933" i="8"/>
  <c r="J9934" i="8"/>
  <c r="J9935" i="8"/>
  <c r="J9936" i="8"/>
  <c r="J9937" i="8"/>
  <c r="J9938" i="8"/>
  <c r="J9939" i="8"/>
  <c r="J9940" i="8"/>
  <c r="J9941" i="8"/>
  <c r="J9942" i="8"/>
  <c r="J9943" i="8"/>
  <c r="J9944" i="8"/>
  <c r="J9945" i="8"/>
  <c r="J9946" i="8"/>
  <c r="J9947" i="8"/>
  <c r="J9948" i="8"/>
  <c r="J9949" i="8"/>
  <c r="J9950" i="8"/>
  <c r="J9951" i="8"/>
  <c r="J9952" i="8"/>
  <c r="J9953" i="8"/>
  <c r="J9954" i="8"/>
  <c r="J9955" i="8"/>
  <c r="J9956" i="8"/>
  <c r="J9957" i="8"/>
  <c r="J9958" i="8"/>
  <c r="J9959" i="8"/>
  <c r="J9960" i="8"/>
  <c r="J9961" i="8"/>
  <c r="J9962" i="8"/>
  <c r="J9963" i="8"/>
  <c r="J9964" i="8"/>
  <c r="J9965" i="8"/>
  <c r="J9966" i="8"/>
  <c r="J9967" i="8"/>
  <c r="J9968" i="8"/>
  <c r="J9969" i="8"/>
  <c r="J9970" i="8"/>
  <c r="J9971" i="8"/>
  <c r="J9972" i="8"/>
  <c r="J9973" i="8"/>
  <c r="J9974" i="8"/>
  <c r="J9975" i="8"/>
  <c r="J9976" i="8"/>
  <c r="J9977" i="8"/>
  <c r="J9978" i="8"/>
  <c r="J9979" i="8"/>
  <c r="J9980" i="8"/>
  <c r="J9981" i="8"/>
  <c r="J9982" i="8"/>
  <c r="J9983" i="8"/>
  <c r="J9984" i="8"/>
  <c r="J9985" i="8"/>
  <c r="J9986" i="8"/>
  <c r="J9987" i="8"/>
  <c r="J9988" i="8"/>
  <c r="J9989" i="8"/>
  <c r="J9990" i="8"/>
  <c r="J9991" i="8"/>
  <c r="J9992" i="8"/>
  <c r="J9993" i="8"/>
  <c r="J9994" i="8"/>
  <c r="J9995" i="8"/>
  <c r="J9996" i="8"/>
  <c r="J9997" i="8"/>
  <c r="J9998" i="8"/>
  <c r="J9999" i="8"/>
  <c r="J10000" i="8"/>
  <c r="J10001" i="8"/>
  <c r="J10002" i="8"/>
  <c r="J10003" i="8"/>
  <c r="J10004" i="8"/>
  <c r="J10005" i="8"/>
  <c r="J10006" i="8"/>
  <c r="J10007" i="8"/>
  <c r="J10008" i="8"/>
  <c r="J10009" i="8"/>
  <c r="J10010" i="8"/>
  <c r="J10011" i="8"/>
  <c r="J10012" i="8"/>
  <c r="J10013" i="8"/>
  <c r="J10014" i="8"/>
  <c r="J10015" i="8"/>
  <c r="J10016" i="8"/>
  <c r="J10017" i="8"/>
  <c r="J10018" i="8"/>
  <c r="J10019" i="8"/>
  <c r="J10020" i="8"/>
  <c r="J10021" i="8"/>
  <c r="J10022" i="8"/>
  <c r="J10023" i="8"/>
  <c r="J10024" i="8"/>
  <c r="J10025" i="8"/>
  <c r="J10026" i="8"/>
  <c r="J10027" i="8"/>
  <c r="J10028" i="8"/>
  <c r="J10029" i="8"/>
  <c r="J10030" i="8"/>
  <c r="J10031" i="8"/>
  <c r="J10032" i="8"/>
  <c r="J10033" i="8"/>
  <c r="J10034" i="8"/>
  <c r="J10035" i="8"/>
  <c r="J10036" i="8"/>
  <c r="J10037" i="8"/>
  <c r="J10038" i="8"/>
  <c r="J10039" i="8"/>
  <c r="J10040" i="8"/>
  <c r="J10041" i="8"/>
  <c r="J10042" i="8"/>
  <c r="J10043" i="8"/>
  <c r="J10044" i="8"/>
  <c r="J10045" i="8"/>
  <c r="J10046" i="8"/>
  <c r="J10047" i="8"/>
  <c r="J10048" i="8"/>
  <c r="J10049" i="8"/>
  <c r="J10050" i="8"/>
  <c r="J10051" i="8"/>
  <c r="J10052" i="8"/>
  <c r="J10053" i="8"/>
  <c r="J10054" i="8"/>
  <c r="J10055" i="8"/>
  <c r="J10056" i="8"/>
  <c r="J10057" i="8"/>
  <c r="J10058" i="8"/>
  <c r="J10059" i="8"/>
  <c r="J10060" i="8"/>
  <c r="J10061" i="8"/>
  <c r="J10062" i="8"/>
  <c r="J10063" i="8"/>
  <c r="J10064" i="8"/>
  <c r="J10065" i="8"/>
  <c r="J10066" i="8"/>
  <c r="J10067" i="8"/>
  <c r="J10068" i="8"/>
  <c r="J10069" i="8"/>
  <c r="J10070" i="8"/>
  <c r="J10071" i="8"/>
  <c r="J10072" i="8"/>
  <c r="J10073" i="8"/>
  <c r="J10074" i="8"/>
  <c r="J10075" i="8"/>
  <c r="J10076" i="8"/>
  <c r="J10077" i="8"/>
  <c r="J10078" i="8"/>
  <c r="J10079" i="8"/>
  <c r="J10080" i="8"/>
  <c r="J10081" i="8"/>
  <c r="J10082" i="8"/>
  <c r="J10083" i="8"/>
  <c r="J10084" i="8"/>
  <c r="J10085" i="8"/>
  <c r="J10086" i="8"/>
  <c r="J10087" i="8"/>
  <c r="J10088" i="8"/>
  <c r="J10089" i="8"/>
  <c r="J10090" i="8"/>
  <c r="J10091" i="8"/>
  <c r="J10092" i="8"/>
  <c r="J10093" i="8"/>
  <c r="J10094" i="8"/>
  <c r="J10095" i="8"/>
  <c r="J10096" i="8"/>
  <c r="J10097" i="8"/>
  <c r="J10098" i="8"/>
  <c r="J10099" i="8"/>
  <c r="J10100" i="8"/>
  <c r="J10101" i="8"/>
  <c r="J10102" i="8"/>
  <c r="J10103" i="8"/>
  <c r="J10104" i="8"/>
  <c r="J10105" i="8"/>
  <c r="J10106" i="8"/>
  <c r="J10107" i="8"/>
  <c r="J10108" i="8"/>
  <c r="J10109" i="8"/>
  <c r="J10110" i="8"/>
  <c r="J10111" i="8"/>
  <c r="J10112" i="8"/>
  <c r="J10113" i="8"/>
  <c r="J10114" i="8"/>
  <c r="J10115" i="8"/>
  <c r="J10116" i="8"/>
  <c r="J10117" i="8"/>
  <c r="J10118" i="8"/>
  <c r="J10119" i="8"/>
  <c r="J10120" i="8"/>
  <c r="J10121" i="8"/>
  <c r="J10122" i="8"/>
  <c r="J10123" i="8"/>
  <c r="J10124" i="8"/>
  <c r="J10125" i="8"/>
  <c r="J10126" i="8"/>
  <c r="J10127" i="8"/>
  <c r="J10128" i="8"/>
  <c r="J10129" i="8"/>
  <c r="J10130" i="8"/>
  <c r="J10131" i="8"/>
  <c r="J10132" i="8"/>
  <c r="J10133" i="8"/>
  <c r="J10134" i="8"/>
  <c r="J10135" i="8"/>
  <c r="J10136" i="8"/>
  <c r="J10137" i="8"/>
  <c r="J10138" i="8"/>
  <c r="J10139" i="8"/>
  <c r="J10140" i="8"/>
  <c r="J10141" i="8"/>
  <c r="J10142" i="8"/>
  <c r="J10143" i="8"/>
  <c r="J10144" i="8"/>
  <c r="J10145" i="8"/>
  <c r="J10146" i="8"/>
  <c r="J10147" i="8"/>
  <c r="J10148" i="8"/>
  <c r="J10149" i="8"/>
  <c r="J10150" i="8"/>
  <c r="J10151" i="8"/>
  <c r="J10152" i="8"/>
  <c r="J10153" i="8"/>
  <c r="J10154" i="8"/>
  <c r="J10155" i="8"/>
  <c r="J10156" i="8"/>
  <c r="J10157" i="8"/>
  <c r="J10158" i="8"/>
  <c r="J10159" i="8"/>
  <c r="J10160" i="8"/>
  <c r="J10161" i="8"/>
  <c r="J10162" i="8"/>
  <c r="J10163" i="8"/>
  <c r="J10164" i="8"/>
  <c r="J10165" i="8"/>
  <c r="J10166" i="8"/>
  <c r="J10167" i="8"/>
  <c r="J10168" i="8"/>
  <c r="J10169" i="8"/>
  <c r="J10170" i="8"/>
  <c r="J10171" i="8"/>
  <c r="J10172" i="8"/>
  <c r="J10173" i="8"/>
  <c r="J10174" i="8"/>
  <c r="J10175" i="8"/>
  <c r="J10176" i="8"/>
  <c r="J10177" i="8"/>
  <c r="J10178" i="8"/>
  <c r="J10179" i="8"/>
  <c r="J10180" i="8"/>
  <c r="J10181" i="8"/>
  <c r="J10182" i="8"/>
  <c r="J10183" i="8"/>
  <c r="J10184" i="8"/>
  <c r="J10185" i="8"/>
  <c r="J10186" i="8"/>
  <c r="J10187" i="8"/>
  <c r="J10188" i="8"/>
  <c r="J10189" i="8"/>
  <c r="J10190" i="8"/>
  <c r="J10191" i="8"/>
  <c r="J10192" i="8"/>
  <c r="J10193" i="8"/>
  <c r="J10194" i="8"/>
  <c r="J10195" i="8"/>
  <c r="J10196" i="8"/>
  <c r="J10197" i="8"/>
  <c r="J10198" i="8"/>
  <c r="J10199" i="8"/>
  <c r="J10200" i="8"/>
  <c r="J10201" i="8"/>
  <c r="J10202" i="8"/>
  <c r="J10203" i="8"/>
  <c r="J10204" i="8"/>
  <c r="J10205" i="8"/>
  <c r="J10206" i="8"/>
  <c r="J10207" i="8"/>
  <c r="J10208" i="8"/>
  <c r="J10209" i="8"/>
  <c r="J10210" i="8"/>
  <c r="J10211" i="8"/>
  <c r="J10212" i="8"/>
  <c r="J10213" i="8"/>
  <c r="J10214" i="8"/>
  <c r="J10215" i="8"/>
  <c r="J10216" i="8"/>
  <c r="J10217" i="8"/>
  <c r="J10218" i="8"/>
  <c r="J10219" i="8"/>
  <c r="J10220" i="8"/>
  <c r="J10221" i="8"/>
  <c r="J10222" i="8"/>
  <c r="J10223" i="8"/>
  <c r="J10224" i="8"/>
  <c r="J10225" i="8"/>
  <c r="J10226" i="8"/>
  <c r="J10227" i="8"/>
  <c r="J10228" i="8"/>
  <c r="J10229" i="8"/>
  <c r="J10230" i="8"/>
  <c r="J10231" i="8"/>
  <c r="J10232" i="8"/>
  <c r="J10233" i="8"/>
  <c r="J10234" i="8"/>
  <c r="J10235" i="8"/>
  <c r="J10236" i="8"/>
  <c r="J10237" i="8"/>
  <c r="J10238" i="8"/>
  <c r="J10239" i="8"/>
  <c r="J10240" i="8"/>
  <c r="J10241" i="8"/>
  <c r="J10242" i="8"/>
  <c r="J10243" i="8"/>
  <c r="J10244" i="8"/>
  <c r="J10245" i="8"/>
  <c r="J10246" i="8"/>
  <c r="J10247" i="8"/>
  <c r="J10248" i="8"/>
  <c r="J10249" i="8"/>
  <c r="J10250" i="8"/>
  <c r="J10251" i="8"/>
  <c r="J10252" i="8"/>
  <c r="J10253" i="8"/>
  <c r="J10254" i="8"/>
  <c r="J10255" i="8"/>
  <c r="J10256" i="8"/>
  <c r="J10257" i="8"/>
  <c r="J10258" i="8"/>
  <c r="J10259" i="8"/>
  <c r="J10260" i="8"/>
  <c r="J10261" i="8"/>
  <c r="J10262" i="8"/>
  <c r="J10263" i="8"/>
  <c r="J10264" i="8"/>
  <c r="J10265" i="8"/>
  <c r="J10266" i="8"/>
  <c r="J10267" i="8"/>
  <c r="J10268" i="8"/>
  <c r="J10269" i="8"/>
  <c r="J10270" i="8"/>
  <c r="J10271" i="8"/>
  <c r="J10272" i="8"/>
  <c r="J10273" i="8"/>
  <c r="J10274" i="8"/>
  <c r="J10275" i="8"/>
  <c r="J10276" i="8"/>
  <c r="J10277" i="8"/>
  <c r="J10278" i="8"/>
  <c r="J10279" i="8"/>
  <c r="J10280" i="8"/>
  <c r="J10281" i="8"/>
  <c r="J10282" i="8"/>
  <c r="J10283" i="8"/>
  <c r="J10284" i="8"/>
  <c r="J10285" i="8"/>
  <c r="J10286" i="8"/>
  <c r="J10287" i="8"/>
  <c r="J10288" i="8"/>
  <c r="J10289" i="8"/>
  <c r="J10290" i="8"/>
  <c r="J10291" i="8"/>
  <c r="J10292" i="8"/>
  <c r="J10293" i="8"/>
  <c r="J10294" i="8"/>
  <c r="J10295" i="8"/>
  <c r="J10296" i="8"/>
  <c r="J10297" i="8"/>
  <c r="J10298" i="8"/>
  <c r="J10299" i="8"/>
  <c r="J10300" i="8"/>
  <c r="J10301" i="8"/>
  <c r="J10302" i="8"/>
  <c r="J10303" i="8"/>
  <c r="J10304" i="8"/>
  <c r="J10305" i="8"/>
  <c r="J10306" i="8"/>
  <c r="J10307" i="8"/>
  <c r="J10308" i="8"/>
  <c r="J10309" i="8"/>
  <c r="J10310" i="8"/>
  <c r="J10311" i="8"/>
  <c r="J10312" i="8"/>
  <c r="J10313" i="8"/>
  <c r="J10314" i="8"/>
  <c r="J10315" i="8"/>
  <c r="J10316" i="8"/>
  <c r="J10317" i="8"/>
  <c r="J10318" i="8"/>
  <c r="J10319" i="8"/>
  <c r="J10320" i="8"/>
  <c r="J10321" i="8"/>
  <c r="J10322" i="8"/>
  <c r="J10323" i="8"/>
  <c r="J10324" i="8"/>
  <c r="J10325" i="8"/>
  <c r="J10326" i="8"/>
  <c r="J10327" i="8"/>
  <c r="J10328" i="8"/>
  <c r="J10329" i="8"/>
  <c r="J10330" i="8"/>
  <c r="J10331" i="8"/>
  <c r="J10332" i="8"/>
  <c r="J10333" i="8"/>
  <c r="J10334" i="8"/>
  <c r="J10335" i="8"/>
  <c r="J10336" i="8"/>
  <c r="J10337" i="8"/>
  <c r="J10338" i="8"/>
  <c r="J10339" i="8"/>
  <c r="J10340" i="8"/>
  <c r="J10341" i="8"/>
  <c r="J10342" i="8"/>
  <c r="J10343" i="8"/>
  <c r="J10344" i="8"/>
  <c r="J10345" i="8"/>
  <c r="J10346" i="8"/>
  <c r="J10347" i="8"/>
  <c r="J10348" i="8"/>
  <c r="J10349" i="8"/>
  <c r="J10350" i="8"/>
  <c r="J10351" i="8"/>
  <c r="J10352" i="8"/>
  <c r="J10353" i="8"/>
  <c r="J10354" i="8"/>
  <c r="J10355" i="8"/>
  <c r="J10356" i="8"/>
  <c r="J10357" i="8"/>
  <c r="J10358" i="8"/>
  <c r="J10359" i="8"/>
  <c r="J10360" i="8"/>
  <c r="J10361" i="8"/>
  <c r="J10362" i="8"/>
  <c r="J10363" i="8"/>
  <c r="J10364" i="8"/>
  <c r="J10365" i="8"/>
  <c r="J10366" i="8"/>
  <c r="J10367" i="8"/>
  <c r="J10368" i="8"/>
  <c r="J10369" i="8"/>
  <c r="J10370" i="8"/>
  <c r="J10371" i="8"/>
  <c r="J10372" i="8"/>
  <c r="J10373" i="8"/>
  <c r="J10374" i="8"/>
  <c r="J10375" i="8"/>
  <c r="J10376" i="8"/>
  <c r="J10377" i="8"/>
  <c r="J10378" i="8"/>
  <c r="J10379" i="8"/>
  <c r="J10380" i="8"/>
  <c r="J10381" i="8"/>
  <c r="J10382" i="8"/>
  <c r="J10383" i="8"/>
  <c r="J10384" i="8"/>
  <c r="J10385" i="8"/>
  <c r="J10386" i="8"/>
  <c r="J10387" i="8"/>
  <c r="J10388" i="8"/>
  <c r="J10389" i="8"/>
  <c r="J10390" i="8"/>
  <c r="J10391" i="8"/>
  <c r="J10392" i="8"/>
  <c r="J10393" i="8"/>
  <c r="J10394" i="8"/>
  <c r="J10395" i="8"/>
  <c r="J10396" i="8"/>
  <c r="J10397" i="8"/>
  <c r="J10398" i="8"/>
  <c r="J10399" i="8"/>
  <c r="J10400" i="8"/>
  <c r="J10401" i="8"/>
  <c r="J10402" i="8"/>
  <c r="J10403" i="8"/>
  <c r="J10404" i="8"/>
  <c r="J10405" i="8"/>
  <c r="J10406" i="8"/>
  <c r="J10407" i="8"/>
  <c r="J10408" i="8"/>
  <c r="J10409" i="8"/>
  <c r="J10410" i="8"/>
  <c r="J10411" i="8"/>
  <c r="J10412" i="8"/>
  <c r="J10413" i="8"/>
  <c r="J10414" i="8"/>
  <c r="J10415" i="8"/>
  <c r="J10416" i="8"/>
  <c r="J10417" i="8"/>
  <c r="J10418" i="8"/>
  <c r="J10419" i="8"/>
  <c r="J10420" i="8"/>
  <c r="J10421" i="8"/>
  <c r="J10422" i="8"/>
  <c r="J10423" i="8"/>
  <c r="J10424" i="8"/>
  <c r="J10425" i="8"/>
  <c r="J10426" i="8"/>
  <c r="J10427" i="8"/>
  <c r="J10428" i="8"/>
  <c r="J10429" i="8"/>
  <c r="J10430" i="8"/>
  <c r="J10431" i="8"/>
  <c r="J10432" i="8"/>
  <c r="J10433" i="8"/>
  <c r="J10434" i="8"/>
  <c r="J10435" i="8"/>
  <c r="J10436" i="8"/>
  <c r="J10437" i="8"/>
  <c r="J10438" i="8"/>
  <c r="J10439" i="8"/>
  <c r="J10440" i="8"/>
  <c r="J10441" i="8"/>
  <c r="J10442" i="8"/>
  <c r="J10443" i="8"/>
  <c r="J10444" i="8"/>
  <c r="J10445" i="8"/>
  <c r="J10446" i="8"/>
  <c r="J10447" i="8"/>
  <c r="J10448" i="8"/>
  <c r="J10449" i="8"/>
  <c r="J10450" i="8"/>
  <c r="J10451" i="8"/>
  <c r="J10452" i="8"/>
  <c r="J10453" i="8"/>
  <c r="J10454" i="8"/>
  <c r="J10455" i="8"/>
  <c r="J10456" i="8"/>
  <c r="J10457" i="8"/>
  <c r="J10458" i="8"/>
  <c r="J10459" i="8"/>
  <c r="J10460" i="8"/>
  <c r="J10461" i="8"/>
  <c r="J10462" i="8"/>
  <c r="J10463" i="8"/>
  <c r="J10464" i="8"/>
  <c r="J10465" i="8"/>
  <c r="J10466" i="8"/>
  <c r="J10467" i="8"/>
  <c r="J10468" i="8"/>
  <c r="J10469" i="8"/>
  <c r="J10470" i="8"/>
  <c r="J10471" i="8"/>
  <c r="J10472" i="8"/>
  <c r="J10473" i="8"/>
  <c r="J10474" i="8"/>
  <c r="J10475" i="8"/>
  <c r="J10476" i="8"/>
  <c r="J10477" i="8"/>
  <c r="J10478" i="8"/>
  <c r="J10479" i="8"/>
  <c r="J10480" i="8"/>
  <c r="J10481" i="8"/>
  <c r="J10482" i="8"/>
  <c r="J10483" i="8"/>
  <c r="J10484" i="8"/>
  <c r="J10485" i="8"/>
  <c r="J10486" i="8"/>
  <c r="J10487" i="8"/>
  <c r="J10488" i="8"/>
  <c r="J10489" i="8"/>
  <c r="J10490" i="8"/>
  <c r="J10491" i="8"/>
  <c r="J10492" i="8"/>
  <c r="J10493" i="8"/>
  <c r="J10494" i="8"/>
  <c r="J10495" i="8"/>
  <c r="J10496" i="8"/>
  <c r="J10497" i="8"/>
  <c r="J10498" i="8"/>
  <c r="J10499" i="8"/>
  <c r="J10500" i="8"/>
  <c r="J10501" i="8"/>
  <c r="J10502" i="8"/>
  <c r="J10503" i="8"/>
  <c r="J10504" i="8"/>
  <c r="J10505" i="8"/>
  <c r="J10506" i="8"/>
  <c r="J10507" i="8"/>
  <c r="J10508" i="8"/>
  <c r="J10509" i="8"/>
  <c r="J10510" i="8"/>
  <c r="J10511" i="8"/>
  <c r="J10512" i="8"/>
  <c r="J10513" i="8"/>
  <c r="J10514" i="8"/>
  <c r="J10515" i="8"/>
  <c r="J10516" i="8"/>
  <c r="J10517" i="8"/>
  <c r="J10518" i="8"/>
  <c r="J10519" i="8"/>
  <c r="J10520" i="8"/>
  <c r="J10521" i="8"/>
  <c r="J10522" i="8"/>
  <c r="J10523" i="8"/>
  <c r="J10524" i="8"/>
  <c r="J10525" i="8"/>
  <c r="J10526" i="8"/>
  <c r="J10527" i="8"/>
  <c r="J10528" i="8"/>
  <c r="J10529" i="8"/>
  <c r="J10530" i="8"/>
  <c r="J10531" i="8"/>
  <c r="J10532" i="8"/>
  <c r="J10533" i="8"/>
  <c r="J10534" i="8"/>
  <c r="J10535" i="8"/>
  <c r="J10536" i="8"/>
  <c r="J10537" i="8"/>
  <c r="J10538" i="8"/>
  <c r="J10539" i="8"/>
  <c r="J10540" i="8"/>
  <c r="J10541" i="8"/>
  <c r="J10542" i="8"/>
  <c r="J10543" i="8"/>
  <c r="J10544" i="8"/>
  <c r="J10545" i="8"/>
  <c r="J10546" i="8"/>
  <c r="J10547" i="8"/>
  <c r="J10548" i="8"/>
  <c r="J10549" i="8"/>
  <c r="J10550" i="8"/>
  <c r="J10551" i="8"/>
  <c r="J10552" i="8"/>
  <c r="J10553" i="8"/>
  <c r="J10554" i="8"/>
  <c r="J10555" i="8"/>
  <c r="J10556" i="8"/>
  <c r="J10557" i="8"/>
  <c r="J10558" i="8"/>
  <c r="J10559" i="8"/>
  <c r="J10560" i="8"/>
  <c r="J10561" i="8"/>
  <c r="J10562" i="8"/>
  <c r="J10563" i="8"/>
  <c r="J10564" i="8"/>
  <c r="J10565" i="8"/>
  <c r="J10566" i="8"/>
  <c r="J10567" i="8"/>
  <c r="J10568" i="8"/>
  <c r="J10569" i="8"/>
  <c r="J10570" i="8"/>
  <c r="J10571" i="8"/>
  <c r="J10572" i="8"/>
  <c r="J10573" i="8"/>
  <c r="J10574" i="8"/>
  <c r="J10575" i="8"/>
  <c r="J10576" i="8"/>
  <c r="J10577" i="8"/>
  <c r="J10578" i="8"/>
  <c r="J10579" i="8"/>
  <c r="J10580" i="8"/>
  <c r="J10581" i="8"/>
  <c r="J10582" i="8"/>
  <c r="J10583" i="8"/>
  <c r="J10584" i="8"/>
  <c r="J10585" i="8"/>
  <c r="J10586" i="8"/>
  <c r="J10587" i="8"/>
  <c r="J10588" i="8"/>
  <c r="J10589" i="8"/>
  <c r="J10590" i="8"/>
  <c r="J10591" i="8"/>
  <c r="J10592" i="8"/>
  <c r="J10593" i="8"/>
  <c r="J10594" i="8"/>
  <c r="J10595" i="8"/>
  <c r="J10596" i="8"/>
  <c r="J10597" i="8"/>
  <c r="J10598" i="8"/>
  <c r="J10599" i="8"/>
  <c r="J10600" i="8"/>
  <c r="J10601" i="8"/>
  <c r="J10602" i="8"/>
  <c r="J10603" i="8"/>
  <c r="J10604" i="8"/>
  <c r="J10605" i="8"/>
  <c r="J10606" i="8"/>
  <c r="J10607" i="8"/>
  <c r="J10608" i="8"/>
  <c r="J10609" i="8"/>
  <c r="J10610" i="8"/>
  <c r="J10611" i="8"/>
  <c r="J10612" i="8"/>
  <c r="J10613" i="8"/>
  <c r="J10614" i="8"/>
  <c r="J10615" i="8"/>
  <c r="J10616" i="8"/>
  <c r="J10617" i="8"/>
  <c r="J10618" i="8"/>
  <c r="J10619" i="8"/>
  <c r="J10620" i="8"/>
  <c r="J10621" i="8"/>
  <c r="J10622" i="8"/>
  <c r="J10623" i="8"/>
  <c r="J10624" i="8"/>
  <c r="J10625" i="8"/>
  <c r="J10626" i="8"/>
  <c r="J10627" i="8"/>
  <c r="J10628" i="8"/>
  <c r="J10629" i="8"/>
  <c r="J10630" i="8"/>
  <c r="J10631" i="8"/>
  <c r="J10632" i="8"/>
  <c r="J10633" i="8"/>
  <c r="J10634" i="8"/>
  <c r="J10635" i="8"/>
  <c r="J10636" i="8"/>
  <c r="J10637" i="8"/>
  <c r="J10638" i="8"/>
  <c r="J10639" i="8"/>
  <c r="J10640" i="8"/>
  <c r="J10641" i="8"/>
  <c r="J10642" i="8"/>
  <c r="J10643" i="8"/>
  <c r="J10644" i="8"/>
  <c r="J10645" i="8"/>
  <c r="J10646" i="8"/>
  <c r="J10647" i="8"/>
  <c r="J10648" i="8"/>
  <c r="J10649" i="8"/>
  <c r="J10650" i="8"/>
  <c r="J10651" i="8"/>
  <c r="J10652" i="8"/>
  <c r="J10653" i="8"/>
  <c r="J10654" i="8"/>
  <c r="J10655" i="8"/>
  <c r="J10656" i="8"/>
  <c r="J10657" i="8"/>
  <c r="J10658" i="8"/>
  <c r="J10659" i="8"/>
  <c r="J10660" i="8"/>
  <c r="J10661" i="8"/>
  <c r="J10662" i="8"/>
  <c r="J10663" i="8"/>
  <c r="J10664" i="8"/>
  <c r="J10665" i="8"/>
  <c r="J10666" i="8"/>
  <c r="J10667" i="8"/>
  <c r="J10668" i="8"/>
  <c r="J10669" i="8"/>
  <c r="J10670" i="8"/>
  <c r="J10671" i="8"/>
  <c r="J10672" i="8"/>
  <c r="J10673" i="8"/>
  <c r="J10674" i="8"/>
  <c r="J10675" i="8"/>
  <c r="J10676" i="8"/>
  <c r="J10677" i="8"/>
  <c r="J10678" i="8"/>
  <c r="J10679" i="8"/>
  <c r="J10680" i="8"/>
  <c r="J10681" i="8"/>
  <c r="J10682" i="8"/>
  <c r="J10683" i="8"/>
  <c r="J10684" i="8"/>
  <c r="J10685" i="8"/>
  <c r="J10686" i="8"/>
  <c r="J10687" i="8"/>
  <c r="J10688" i="8"/>
  <c r="J10689" i="8"/>
  <c r="J10690" i="8"/>
  <c r="J10691" i="8"/>
  <c r="J10692" i="8"/>
  <c r="J10693" i="8"/>
  <c r="J10694" i="8"/>
  <c r="J10695" i="8"/>
  <c r="J10696" i="8"/>
  <c r="J10697" i="8"/>
  <c r="J10698" i="8"/>
  <c r="J10699" i="8"/>
  <c r="J10700" i="8"/>
  <c r="J10701" i="8"/>
  <c r="J10702" i="8"/>
  <c r="J10703" i="8"/>
  <c r="J10704" i="8"/>
  <c r="J10705" i="8"/>
  <c r="J10706" i="8"/>
  <c r="J10707" i="8"/>
  <c r="J10708" i="8"/>
  <c r="J10709" i="8"/>
  <c r="J10710" i="8"/>
  <c r="J10711" i="8"/>
  <c r="J10712" i="8"/>
  <c r="J10713" i="8"/>
  <c r="J10714" i="8"/>
  <c r="J10715" i="8"/>
  <c r="J10716" i="8"/>
  <c r="J10717" i="8"/>
  <c r="J10718" i="8"/>
  <c r="J10719" i="8"/>
  <c r="J10720" i="8"/>
  <c r="J10721" i="8"/>
  <c r="J10722" i="8"/>
  <c r="J10723" i="8"/>
  <c r="J10724" i="8"/>
  <c r="J10725" i="8"/>
  <c r="J10726" i="8"/>
  <c r="J10727" i="8"/>
  <c r="J10728" i="8"/>
  <c r="J10729" i="8"/>
  <c r="J10730" i="8"/>
  <c r="J10731" i="8"/>
  <c r="J10732" i="8"/>
  <c r="J10733" i="8"/>
  <c r="J10734" i="8"/>
  <c r="J10735" i="8"/>
  <c r="J10736" i="8"/>
  <c r="J10737" i="8"/>
  <c r="J10738" i="8"/>
  <c r="J10739" i="8"/>
  <c r="J10740" i="8"/>
  <c r="J10741" i="8"/>
  <c r="J10742" i="8"/>
  <c r="J10743" i="8"/>
  <c r="J10744" i="8"/>
  <c r="J10745" i="8"/>
  <c r="J10746" i="8"/>
  <c r="J10747" i="8"/>
  <c r="J10748" i="8"/>
  <c r="J10749" i="8"/>
  <c r="J10750" i="8"/>
  <c r="J10751" i="8"/>
  <c r="J10752" i="8"/>
  <c r="J10753" i="8"/>
  <c r="J10754" i="8"/>
  <c r="J10755" i="8"/>
  <c r="J10756" i="8"/>
  <c r="J10757" i="8"/>
  <c r="J10758" i="8"/>
  <c r="J10759" i="8"/>
  <c r="J10760" i="8"/>
  <c r="J10761" i="8"/>
  <c r="J10762" i="8"/>
  <c r="J10763" i="8"/>
  <c r="J10764" i="8"/>
  <c r="J10765" i="8"/>
  <c r="J10766" i="8"/>
  <c r="J10767" i="8"/>
  <c r="J10768" i="8"/>
  <c r="J10769" i="8"/>
  <c r="J10770" i="8"/>
  <c r="J10771" i="8"/>
  <c r="J10772" i="8"/>
  <c r="J10773" i="8"/>
  <c r="J10774" i="8"/>
  <c r="J10775" i="8"/>
  <c r="J10776" i="8"/>
  <c r="J10777" i="8"/>
  <c r="J10778" i="8"/>
  <c r="J10779" i="8"/>
  <c r="J10780" i="8"/>
  <c r="J10781" i="8"/>
  <c r="J10782" i="8"/>
  <c r="J10783" i="8"/>
  <c r="J10784" i="8"/>
  <c r="J10785" i="8"/>
  <c r="J10786" i="8"/>
  <c r="J10787" i="8"/>
  <c r="J10788" i="8"/>
  <c r="J10789" i="8"/>
  <c r="J10790" i="8"/>
  <c r="J10791" i="8"/>
  <c r="J10792" i="8"/>
  <c r="J10793" i="8"/>
  <c r="J10794" i="8"/>
  <c r="J10795" i="8"/>
  <c r="J10796" i="8"/>
  <c r="J10797" i="8"/>
  <c r="J10798" i="8"/>
  <c r="J10799" i="8"/>
  <c r="J10800" i="8"/>
  <c r="J10801" i="8"/>
  <c r="J10802" i="8"/>
  <c r="J10803" i="8"/>
  <c r="J10804" i="8"/>
  <c r="J10805" i="8"/>
  <c r="J10806" i="8"/>
  <c r="J10807" i="8"/>
  <c r="J10808" i="8"/>
  <c r="J10809" i="8"/>
  <c r="J10810" i="8"/>
  <c r="J10811" i="8"/>
  <c r="J10812" i="8"/>
  <c r="J10813" i="8"/>
  <c r="J10814" i="8"/>
  <c r="J10815" i="8"/>
  <c r="J10816" i="8"/>
  <c r="J10817" i="8"/>
  <c r="J10818" i="8"/>
  <c r="J10819" i="8"/>
  <c r="J10820" i="8"/>
  <c r="J10821" i="8"/>
  <c r="J10822" i="8"/>
  <c r="J10823" i="8"/>
  <c r="J10824" i="8"/>
  <c r="J10825" i="8"/>
  <c r="J10826" i="8"/>
  <c r="J10827" i="8"/>
  <c r="J10828" i="8"/>
  <c r="J10829" i="8"/>
  <c r="J10830" i="8"/>
  <c r="J10831" i="8"/>
  <c r="J10832" i="8"/>
  <c r="J10833" i="8"/>
  <c r="J10834" i="8"/>
  <c r="J10835" i="8"/>
  <c r="J10836" i="8"/>
  <c r="J10837" i="8"/>
  <c r="J10838" i="8"/>
  <c r="J10839" i="8"/>
  <c r="J10840" i="8"/>
  <c r="J10841" i="8"/>
  <c r="J10842" i="8"/>
  <c r="J10843" i="8"/>
  <c r="J10844" i="8"/>
  <c r="J10845" i="8"/>
  <c r="J10846" i="8"/>
  <c r="J10847" i="8"/>
  <c r="J10848" i="8"/>
  <c r="J10849" i="8"/>
  <c r="J10850" i="8"/>
  <c r="J10851" i="8"/>
  <c r="J10852" i="8"/>
  <c r="J10853" i="8"/>
  <c r="J10854" i="8"/>
  <c r="J10855" i="8"/>
  <c r="J10856" i="8"/>
  <c r="J10857" i="8"/>
  <c r="J10858" i="8"/>
  <c r="J10859" i="8"/>
  <c r="J10860" i="8"/>
  <c r="J10861" i="8"/>
  <c r="J10862" i="8"/>
  <c r="J10863" i="8"/>
  <c r="J10864" i="8"/>
  <c r="J10865" i="8"/>
  <c r="J10866" i="8"/>
  <c r="J10867" i="8"/>
  <c r="J10868" i="8"/>
  <c r="J10869" i="8"/>
  <c r="J10870" i="8"/>
  <c r="J10871" i="8"/>
  <c r="J10872" i="8"/>
  <c r="J10873" i="8"/>
  <c r="J10874" i="8"/>
  <c r="J10875" i="8"/>
  <c r="J10876" i="8"/>
  <c r="J10877" i="8"/>
  <c r="J10878" i="8"/>
  <c r="J10879" i="8"/>
  <c r="J10880" i="8"/>
  <c r="J10881" i="8"/>
  <c r="J10882" i="8"/>
  <c r="J10883" i="8"/>
  <c r="J10884" i="8"/>
  <c r="J10885" i="8"/>
  <c r="J10886" i="8"/>
  <c r="J10887" i="8"/>
  <c r="J10888" i="8"/>
  <c r="J10889" i="8"/>
  <c r="J10890" i="8"/>
  <c r="J10891" i="8"/>
  <c r="J10892" i="8"/>
  <c r="J10893" i="8"/>
  <c r="J10894" i="8"/>
  <c r="J10895" i="8"/>
  <c r="J10896" i="8"/>
  <c r="J10897" i="8"/>
  <c r="J10898" i="8"/>
  <c r="J10899" i="8"/>
  <c r="J10900" i="8"/>
  <c r="J10901" i="8"/>
  <c r="J10902" i="8"/>
  <c r="J10903" i="8"/>
  <c r="J10904" i="8"/>
  <c r="J10905" i="8"/>
  <c r="J10906" i="8"/>
  <c r="J10907" i="8"/>
  <c r="J10908" i="8"/>
  <c r="J10909" i="8"/>
  <c r="J10910" i="8"/>
  <c r="J10911" i="8"/>
  <c r="J10912" i="8"/>
  <c r="J10913" i="8"/>
  <c r="J10914" i="8"/>
  <c r="J10915" i="8"/>
  <c r="J10916" i="8"/>
  <c r="J10917" i="8"/>
  <c r="J10918" i="8"/>
  <c r="J10919" i="8"/>
  <c r="J10920" i="8"/>
  <c r="J10921" i="8"/>
  <c r="J10922" i="8"/>
  <c r="J10923" i="8"/>
  <c r="J10924" i="8"/>
  <c r="J10925" i="8"/>
  <c r="J10926" i="8"/>
  <c r="J10927" i="8"/>
  <c r="J10928" i="8"/>
  <c r="J10929" i="8"/>
  <c r="J10930" i="8"/>
  <c r="J10931" i="8"/>
  <c r="J10932" i="8"/>
  <c r="J10933" i="8"/>
  <c r="J10934" i="8"/>
  <c r="J10935" i="8"/>
  <c r="J10936" i="8"/>
  <c r="J10937" i="8"/>
  <c r="J10938" i="8"/>
  <c r="J10939" i="8"/>
  <c r="J10940" i="8"/>
  <c r="J10941" i="8"/>
  <c r="J10942" i="8"/>
  <c r="J10943" i="8"/>
  <c r="J10944" i="8"/>
  <c r="J10945" i="8"/>
  <c r="J10946" i="8"/>
  <c r="J10947" i="8"/>
  <c r="J10948" i="8"/>
  <c r="J10949" i="8"/>
  <c r="J10950" i="8"/>
  <c r="J10951" i="8"/>
  <c r="J10952" i="8"/>
  <c r="J10953" i="8"/>
  <c r="J10954" i="8"/>
  <c r="J10955" i="8"/>
  <c r="J10956" i="8"/>
  <c r="J10957" i="8"/>
  <c r="J10958" i="8"/>
  <c r="J10959" i="8"/>
  <c r="J10960" i="8"/>
  <c r="J10961" i="8"/>
  <c r="J10962" i="8"/>
  <c r="J10963" i="8"/>
  <c r="J10964" i="8"/>
  <c r="J10965" i="8"/>
  <c r="J10966" i="8"/>
  <c r="J10967" i="8"/>
  <c r="J10968" i="8"/>
  <c r="J10969" i="8"/>
  <c r="J10970" i="8"/>
  <c r="J10971" i="8"/>
  <c r="J10972" i="8"/>
  <c r="J10973" i="8"/>
  <c r="J10974" i="8"/>
  <c r="J10975" i="8"/>
  <c r="J10976" i="8"/>
  <c r="J10977" i="8"/>
  <c r="J10978" i="8"/>
  <c r="J10979" i="8"/>
  <c r="J10980" i="8"/>
  <c r="J10981" i="8"/>
  <c r="J10982" i="8"/>
  <c r="J10983" i="8"/>
  <c r="J10984" i="8"/>
  <c r="J10985" i="8"/>
  <c r="J10986" i="8"/>
  <c r="J10987" i="8"/>
  <c r="J10988" i="8"/>
  <c r="J10989" i="8"/>
  <c r="J10990" i="8"/>
  <c r="J10991" i="8"/>
  <c r="J10992" i="8"/>
  <c r="J10993" i="8"/>
  <c r="J10994" i="8"/>
  <c r="J10995" i="8"/>
  <c r="J10996" i="8"/>
  <c r="J10997" i="8"/>
  <c r="J10998" i="8"/>
  <c r="J10999" i="8"/>
  <c r="J11000" i="8"/>
  <c r="J11001" i="8"/>
  <c r="J11002" i="8"/>
  <c r="J11003" i="8"/>
  <c r="J11004" i="8"/>
  <c r="J11005" i="8"/>
  <c r="J11006" i="8"/>
  <c r="J11007" i="8"/>
  <c r="J11008" i="8"/>
  <c r="J11009" i="8"/>
  <c r="J11010" i="8"/>
  <c r="J11011" i="8"/>
  <c r="J11012" i="8"/>
  <c r="J11013" i="8"/>
  <c r="J11014" i="8"/>
  <c r="J11015" i="8"/>
  <c r="J11016" i="8"/>
  <c r="J11017" i="8"/>
  <c r="J11018" i="8"/>
  <c r="J11019" i="8"/>
  <c r="J11020" i="8"/>
  <c r="J11021" i="8"/>
  <c r="J11022" i="8"/>
  <c r="J11023" i="8"/>
  <c r="J11024" i="8"/>
  <c r="J11025" i="8"/>
  <c r="J11026" i="8"/>
  <c r="J11027" i="8"/>
  <c r="J11028" i="8"/>
  <c r="J11029" i="8"/>
  <c r="J11030" i="8"/>
  <c r="J11031" i="8"/>
  <c r="J11032" i="8"/>
  <c r="J11033" i="8"/>
  <c r="J11034" i="8"/>
  <c r="J11035" i="8"/>
  <c r="J11036" i="8"/>
  <c r="J11037" i="8"/>
  <c r="J11038" i="8"/>
  <c r="J11039" i="8"/>
  <c r="J11040" i="8"/>
  <c r="J11041" i="8"/>
  <c r="J11042" i="8"/>
  <c r="J11043" i="8"/>
  <c r="J11044" i="8"/>
  <c r="J11045" i="8"/>
  <c r="J11046" i="8"/>
  <c r="J11047" i="8"/>
  <c r="J11048" i="8"/>
  <c r="J11049" i="8"/>
  <c r="J11050" i="8"/>
  <c r="J11051" i="8"/>
  <c r="J11052" i="8"/>
  <c r="J11053" i="8"/>
  <c r="J11054" i="8"/>
  <c r="J11055" i="8"/>
  <c r="J11056" i="8"/>
  <c r="J11057" i="8"/>
  <c r="J11058" i="8"/>
  <c r="J11059" i="8"/>
  <c r="J11060" i="8"/>
  <c r="J11061" i="8"/>
  <c r="J11062" i="8"/>
  <c r="J11063" i="8"/>
  <c r="J11064" i="8"/>
  <c r="J11065" i="8"/>
  <c r="J11066" i="8"/>
  <c r="J11067" i="8"/>
  <c r="J11068" i="8"/>
  <c r="J11069" i="8"/>
  <c r="J11070" i="8"/>
  <c r="J11071" i="8"/>
  <c r="J11072" i="8"/>
  <c r="J11073" i="8"/>
  <c r="J11074" i="8"/>
  <c r="J11075" i="8"/>
  <c r="J11076" i="8"/>
  <c r="J11077" i="8"/>
  <c r="J11078" i="8"/>
  <c r="J11079" i="8"/>
  <c r="J11080" i="8"/>
  <c r="J11081" i="8"/>
  <c r="J11082" i="8"/>
  <c r="J11083" i="8"/>
  <c r="J11084" i="8"/>
  <c r="J11085" i="8"/>
  <c r="J11086" i="8"/>
  <c r="J11087" i="8"/>
  <c r="J11088" i="8"/>
  <c r="J11089" i="8"/>
  <c r="J11090" i="8"/>
  <c r="J11091" i="8"/>
  <c r="J11092" i="8"/>
  <c r="J11093" i="8"/>
  <c r="J11094" i="8"/>
  <c r="J11095" i="8"/>
  <c r="J11096" i="8"/>
  <c r="J11097" i="8"/>
  <c r="J11098" i="8"/>
  <c r="J11099" i="8"/>
  <c r="J11100" i="8"/>
  <c r="J11101" i="8"/>
  <c r="J11102" i="8"/>
  <c r="J11103" i="8"/>
  <c r="J11104" i="8"/>
  <c r="J11105" i="8"/>
  <c r="J11106" i="8"/>
  <c r="J11107" i="8"/>
  <c r="J11108" i="8"/>
  <c r="J11109" i="8"/>
  <c r="J11110" i="8"/>
  <c r="J11111" i="8"/>
  <c r="J11112" i="8"/>
  <c r="J11113" i="8"/>
  <c r="J11114" i="8"/>
  <c r="J11115" i="8"/>
  <c r="J11116" i="8"/>
  <c r="J11117" i="8"/>
  <c r="J11118" i="8"/>
  <c r="J11119" i="8"/>
  <c r="J11120" i="8"/>
  <c r="J11121" i="8"/>
  <c r="J11122" i="8"/>
  <c r="J11123" i="8"/>
  <c r="J11124" i="8"/>
  <c r="J11125" i="8"/>
  <c r="J11126" i="8"/>
  <c r="J11127" i="8"/>
  <c r="J11128" i="8"/>
  <c r="J11129" i="8"/>
  <c r="J11130" i="8"/>
  <c r="J11131" i="8"/>
  <c r="J11132" i="8"/>
  <c r="J11133" i="8"/>
  <c r="J11134" i="8"/>
  <c r="J11135" i="8"/>
  <c r="J11136" i="8"/>
  <c r="J11137" i="8"/>
  <c r="J11138" i="8"/>
  <c r="J11139" i="8"/>
  <c r="J11140" i="8"/>
  <c r="J11141" i="8"/>
  <c r="J11142" i="8"/>
  <c r="J11143" i="8"/>
  <c r="J11144" i="8"/>
  <c r="J11145" i="8"/>
  <c r="J11146" i="8"/>
  <c r="J11147" i="8"/>
  <c r="J11148" i="8"/>
  <c r="J11149" i="8"/>
  <c r="J11150" i="8"/>
  <c r="J11151" i="8"/>
  <c r="J11152" i="8"/>
  <c r="J11153" i="8"/>
  <c r="J11154" i="8"/>
  <c r="J11155" i="8"/>
  <c r="J11156" i="8"/>
  <c r="J11157" i="8"/>
  <c r="J11158" i="8"/>
  <c r="J11159" i="8"/>
  <c r="J11160" i="8"/>
  <c r="J11161" i="8"/>
  <c r="J11162" i="8"/>
  <c r="J11163" i="8"/>
  <c r="J11164" i="8"/>
  <c r="J11165" i="8"/>
  <c r="J11166" i="8"/>
  <c r="J11167" i="8"/>
  <c r="J11168" i="8"/>
  <c r="J11169" i="8"/>
  <c r="J11170" i="8"/>
  <c r="J11171" i="8"/>
  <c r="J11172" i="8"/>
  <c r="J11173" i="8"/>
  <c r="J11174" i="8"/>
  <c r="J11175" i="8"/>
  <c r="J11176" i="8"/>
  <c r="J11177" i="8"/>
  <c r="J11178" i="8"/>
  <c r="J11179" i="8"/>
  <c r="J11180" i="8"/>
  <c r="J11181" i="8"/>
  <c r="J11182" i="8"/>
  <c r="J11183" i="8"/>
  <c r="J11184" i="8"/>
  <c r="J11185" i="8"/>
  <c r="J11186" i="8"/>
  <c r="J11187" i="8"/>
  <c r="J11188" i="8"/>
  <c r="J11189" i="8"/>
  <c r="J11190" i="8"/>
  <c r="J11191" i="8"/>
  <c r="J11192" i="8"/>
  <c r="J11193" i="8"/>
  <c r="J11194" i="8"/>
  <c r="J11195" i="8"/>
  <c r="J11196" i="8"/>
  <c r="J11197" i="8"/>
  <c r="J11198" i="8"/>
  <c r="J11199" i="8"/>
  <c r="J11200" i="8"/>
  <c r="J11201" i="8"/>
  <c r="J11202" i="8"/>
  <c r="J11203" i="8"/>
  <c r="J11204" i="8"/>
  <c r="J11205" i="8"/>
  <c r="J11206" i="8"/>
  <c r="J11207" i="8"/>
  <c r="J11208" i="8"/>
  <c r="J11209" i="8"/>
  <c r="J11210" i="8"/>
  <c r="J11211" i="8"/>
  <c r="J11212" i="8"/>
  <c r="J11213" i="8"/>
  <c r="J11214" i="8"/>
  <c r="J11215" i="8"/>
  <c r="J11216" i="8"/>
  <c r="J11217" i="8"/>
  <c r="J11218" i="8"/>
  <c r="J11219" i="8"/>
  <c r="J11220" i="8"/>
  <c r="J11221" i="8"/>
  <c r="J11222" i="8"/>
  <c r="J11223" i="8"/>
  <c r="J11224" i="8"/>
  <c r="J11225" i="8"/>
  <c r="J11226" i="8"/>
  <c r="J11227" i="8"/>
  <c r="J11228" i="8"/>
  <c r="J11229" i="8"/>
  <c r="J11230" i="8"/>
  <c r="J11231" i="8"/>
  <c r="J11232" i="8"/>
  <c r="J11233" i="8"/>
  <c r="J11234" i="8"/>
  <c r="J11235" i="8"/>
  <c r="J11236" i="8"/>
  <c r="J11237" i="8"/>
  <c r="J11238" i="8"/>
  <c r="J11239" i="8"/>
  <c r="J11240" i="8"/>
  <c r="J11241" i="8"/>
  <c r="J11242" i="8"/>
  <c r="J11243" i="8"/>
  <c r="J11244" i="8"/>
  <c r="J11245" i="8"/>
  <c r="J11246" i="8"/>
  <c r="J11247" i="8"/>
  <c r="J11248" i="8"/>
  <c r="J11249" i="8"/>
  <c r="J11250" i="8"/>
  <c r="J11251" i="8"/>
  <c r="J11252" i="8"/>
  <c r="J11253" i="8"/>
  <c r="J11254" i="8"/>
  <c r="J11255" i="8"/>
  <c r="J11256" i="8"/>
  <c r="J11257" i="8"/>
  <c r="J11258" i="8"/>
  <c r="J11259" i="8"/>
  <c r="J11260" i="8"/>
  <c r="J11261" i="8"/>
  <c r="J11262" i="8"/>
  <c r="J11263" i="8"/>
  <c r="J11264" i="8"/>
  <c r="J11265" i="8"/>
  <c r="J11266" i="8"/>
  <c r="J11267" i="8"/>
  <c r="J11268" i="8"/>
  <c r="J11269" i="8"/>
  <c r="J11270" i="8"/>
  <c r="J11271" i="8"/>
  <c r="J11272" i="8"/>
  <c r="J11273" i="8"/>
  <c r="J11274" i="8"/>
  <c r="J11275" i="8"/>
  <c r="J11276" i="8"/>
  <c r="J11277" i="8"/>
  <c r="J11278" i="8"/>
  <c r="J11279" i="8"/>
  <c r="J11280" i="8"/>
  <c r="J11281" i="8"/>
  <c r="J11282" i="8"/>
  <c r="J11283" i="8"/>
  <c r="J11284" i="8"/>
  <c r="J11285" i="8"/>
  <c r="J11286" i="8"/>
  <c r="J11287" i="8"/>
  <c r="J11288" i="8"/>
  <c r="J11289" i="8"/>
  <c r="J11290" i="8"/>
  <c r="J11291" i="8"/>
  <c r="J11292" i="8"/>
  <c r="J11293" i="8"/>
  <c r="J11294" i="8"/>
  <c r="J11295" i="8"/>
  <c r="J11296" i="8"/>
  <c r="J11297" i="8"/>
  <c r="J11298" i="8"/>
  <c r="J11299" i="8"/>
  <c r="J11300" i="8"/>
  <c r="J11301" i="8"/>
  <c r="J11302" i="8"/>
  <c r="J11303" i="8"/>
  <c r="J11304" i="8"/>
  <c r="J11305" i="8"/>
  <c r="J11306" i="8"/>
  <c r="J11307" i="8"/>
  <c r="J11308" i="8"/>
  <c r="J11309" i="8"/>
  <c r="J11310" i="8"/>
  <c r="J11311" i="8"/>
  <c r="J11312" i="8"/>
  <c r="J11313" i="8"/>
  <c r="J11314" i="8"/>
  <c r="J11315" i="8"/>
  <c r="J11316" i="8"/>
  <c r="J11317" i="8"/>
  <c r="J11318" i="8"/>
  <c r="J11319" i="8"/>
  <c r="J11320" i="8"/>
  <c r="J11321" i="8"/>
  <c r="J11322" i="8"/>
  <c r="J11323" i="8"/>
  <c r="J11324" i="8"/>
  <c r="J11325" i="8"/>
  <c r="J11326" i="8"/>
  <c r="J11327" i="8"/>
  <c r="J11328" i="8"/>
  <c r="J11329" i="8"/>
  <c r="J11330" i="8"/>
  <c r="J11331" i="8"/>
  <c r="J11332" i="8"/>
  <c r="J11333" i="8"/>
  <c r="J11334" i="8"/>
  <c r="J11335" i="8"/>
  <c r="J11336" i="8"/>
  <c r="J11337" i="8"/>
  <c r="J11338" i="8"/>
  <c r="J11339" i="8"/>
  <c r="J11340" i="8"/>
  <c r="J11341" i="8"/>
  <c r="J11342" i="8"/>
  <c r="J11343" i="8"/>
  <c r="J11344" i="8"/>
  <c r="J11345" i="8"/>
  <c r="J11346" i="8"/>
  <c r="J11347" i="8"/>
  <c r="J11348" i="8"/>
  <c r="J11349" i="8"/>
  <c r="J11350" i="8"/>
  <c r="J11351" i="8"/>
  <c r="J11352" i="8"/>
  <c r="J11353" i="8"/>
  <c r="J11354" i="8"/>
  <c r="J11355" i="8"/>
  <c r="J11356" i="8"/>
  <c r="J11357" i="8"/>
  <c r="J11358" i="8"/>
  <c r="J11359" i="8"/>
  <c r="J11360" i="8"/>
  <c r="J11361" i="8"/>
  <c r="J11362" i="8"/>
  <c r="J11363" i="8"/>
  <c r="J11364" i="8"/>
  <c r="J11365" i="8"/>
  <c r="J11366" i="8"/>
  <c r="J11367" i="8"/>
  <c r="J11368" i="8"/>
  <c r="J11369" i="8"/>
  <c r="J11370" i="8"/>
  <c r="J11371" i="8"/>
  <c r="J11372" i="8"/>
  <c r="J11373" i="8"/>
  <c r="J11374" i="8"/>
  <c r="J11375" i="8"/>
  <c r="J11376" i="8"/>
  <c r="J11377" i="8"/>
  <c r="J11378" i="8"/>
  <c r="J11379" i="8"/>
  <c r="J11380" i="8"/>
  <c r="J11381" i="8"/>
  <c r="J11382" i="8"/>
  <c r="J11383" i="8"/>
  <c r="J11384" i="8"/>
  <c r="J11385" i="8"/>
  <c r="J11386" i="8"/>
  <c r="J11387" i="8"/>
  <c r="J11388" i="8"/>
  <c r="J11389" i="8"/>
  <c r="J11390" i="8"/>
  <c r="J11391" i="8"/>
  <c r="J11392" i="8"/>
  <c r="J11393" i="8"/>
  <c r="J11394" i="8"/>
  <c r="J11395" i="8"/>
  <c r="J11396" i="8"/>
  <c r="J11397" i="8"/>
  <c r="J11398" i="8"/>
  <c r="J11399" i="8"/>
  <c r="J11400" i="8"/>
  <c r="J11401" i="8"/>
  <c r="J11402" i="8"/>
  <c r="J11403" i="8"/>
  <c r="J11404" i="8"/>
  <c r="J11405" i="8"/>
  <c r="J11406" i="8"/>
  <c r="J11407" i="8"/>
  <c r="J11408" i="8"/>
  <c r="J11409" i="8"/>
  <c r="J11410" i="8"/>
  <c r="J11411" i="8"/>
  <c r="J11412" i="8"/>
  <c r="J11413" i="8"/>
  <c r="J11414" i="8"/>
  <c r="J11415" i="8"/>
  <c r="J11416" i="8"/>
  <c r="J11417" i="8"/>
  <c r="J11418" i="8"/>
  <c r="J11419" i="8"/>
  <c r="J11420" i="8"/>
  <c r="J11421" i="8"/>
  <c r="J11422" i="8"/>
  <c r="J11423" i="8"/>
  <c r="J11424" i="8"/>
  <c r="J11425" i="8"/>
  <c r="J11426" i="8"/>
  <c r="J11427" i="8"/>
  <c r="J11428" i="8"/>
  <c r="J11429" i="8"/>
  <c r="J11430" i="8"/>
  <c r="J11431" i="8"/>
  <c r="J11432" i="8"/>
  <c r="J11433" i="8"/>
  <c r="J11434" i="8"/>
  <c r="J11435" i="8"/>
  <c r="J11436" i="8"/>
  <c r="J11437" i="8"/>
  <c r="J11438" i="8"/>
  <c r="J11439" i="8"/>
  <c r="J11440" i="8"/>
  <c r="J11441" i="8"/>
  <c r="J11442" i="8"/>
  <c r="J11443" i="8"/>
  <c r="J11444" i="8"/>
  <c r="J11445" i="8"/>
  <c r="J11446" i="8"/>
  <c r="J11447" i="8"/>
  <c r="J11448" i="8"/>
  <c r="J11449" i="8"/>
  <c r="J11450" i="8"/>
  <c r="J11451" i="8"/>
  <c r="J11452" i="8"/>
  <c r="J11453" i="8"/>
  <c r="J11454" i="8"/>
  <c r="J11455" i="8"/>
  <c r="J11456" i="8"/>
  <c r="J11457" i="8"/>
  <c r="J11458" i="8"/>
  <c r="J11459" i="8"/>
  <c r="J11460" i="8"/>
  <c r="J11461" i="8"/>
  <c r="J11462" i="8"/>
  <c r="J11463" i="8"/>
  <c r="J11464" i="8"/>
  <c r="J11465" i="8"/>
  <c r="J11466" i="8"/>
  <c r="J11467" i="8"/>
  <c r="J11468" i="8"/>
  <c r="J11469" i="8"/>
  <c r="J11470" i="8"/>
  <c r="J11471" i="8"/>
  <c r="J11472" i="8"/>
  <c r="J11473" i="8"/>
  <c r="J11474" i="8"/>
  <c r="J11475" i="8"/>
  <c r="J11476" i="8"/>
  <c r="J11477" i="8"/>
  <c r="J11478" i="8"/>
  <c r="J11479" i="8"/>
  <c r="J11480" i="8"/>
  <c r="J11481" i="8"/>
  <c r="J11482" i="8"/>
  <c r="J11483" i="8"/>
  <c r="J11484" i="8"/>
  <c r="J11485" i="8"/>
  <c r="J11486" i="8"/>
  <c r="J11487" i="8"/>
  <c r="J11488" i="8"/>
  <c r="J11489" i="8"/>
  <c r="J11490" i="8"/>
  <c r="J11491" i="8"/>
  <c r="J11492" i="8"/>
  <c r="J11493" i="8"/>
  <c r="J11494" i="8"/>
  <c r="J11495" i="8"/>
  <c r="J11496" i="8"/>
  <c r="J11497" i="8"/>
  <c r="J11498" i="8"/>
  <c r="J11499" i="8"/>
  <c r="J11500" i="8"/>
  <c r="J11501" i="8"/>
  <c r="J11502" i="8"/>
  <c r="J11503" i="8"/>
  <c r="J11504" i="8"/>
  <c r="J11505" i="8"/>
  <c r="J11506" i="8"/>
  <c r="J11507" i="8"/>
  <c r="J11508" i="8"/>
  <c r="J11509" i="8"/>
  <c r="J11510" i="8"/>
  <c r="J11511" i="8"/>
  <c r="J11512" i="8"/>
  <c r="J11513" i="8"/>
  <c r="J11514" i="8"/>
  <c r="J11515" i="8"/>
  <c r="J11516" i="8"/>
  <c r="J11517" i="8"/>
  <c r="J11518" i="8"/>
  <c r="J11519" i="8"/>
  <c r="J11520" i="8"/>
  <c r="J11521" i="8"/>
  <c r="J11522" i="8"/>
  <c r="J11523" i="8"/>
  <c r="J11524" i="8"/>
  <c r="J11525" i="8"/>
  <c r="J11526" i="8"/>
  <c r="J11527" i="8"/>
  <c r="J11528" i="8"/>
  <c r="J11529" i="8"/>
  <c r="J11530" i="8"/>
  <c r="J11531" i="8"/>
  <c r="J11532" i="8"/>
  <c r="J11533" i="8"/>
  <c r="J11534" i="8"/>
  <c r="J11535" i="8"/>
  <c r="J11536" i="8"/>
  <c r="J11537" i="8"/>
  <c r="J11538" i="8"/>
  <c r="J11539" i="8"/>
  <c r="J11540" i="8"/>
  <c r="J11541" i="8"/>
  <c r="J11542" i="8"/>
  <c r="J11543" i="8"/>
  <c r="J11544" i="8"/>
  <c r="J11545" i="8"/>
  <c r="J11546" i="8"/>
  <c r="J11547" i="8"/>
  <c r="J11548" i="8"/>
  <c r="J11549" i="8"/>
  <c r="J11550" i="8"/>
  <c r="J11551" i="8"/>
  <c r="J11552" i="8"/>
  <c r="J11553" i="8"/>
  <c r="J11554" i="8"/>
  <c r="J11555" i="8"/>
  <c r="J11556" i="8"/>
  <c r="J11557" i="8"/>
  <c r="J11558" i="8"/>
  <c r="J11559" i="8"/>
  <c r="J11560" i="8"/>
  <c r="J11561" i="8"/>
  <c r="J11562" i="8"/>
  <c r="J11563" i="8"/>
  <c r="J11564" i="8"/>
  <c r="J11565" i="8"/>
  <c r="J11566" i="8"/>
  <c r="J11567" i="8"/>
  <c r="J11568" i="8"/>
  <c r="J11569" i="8"/>
  <c r="J11570" i="8"/>
  <c r="J11571" i="8"/>
  <c r="J11572" i="8"/>
  <c r="J11573" i="8"/>
  <c r="J11574" i="8"/>
  <c r="J11575" i="8"/>
  <c r="J11576" i="8"/>
  <c r="J11577" i="8"/>
  <c r="J11578" i="8"/>
  <c r="J11579" i="8"/>
  <c r="J11580" i="8"/>
  <c r="J11581" i="8"/>
  <c r="J11582" i="8"/>
  <c r="J11583" i="8"/>
  <c r="J11584" i="8"/>
  <c r="J11585" i="8"/>
  <c r="J11586" i="8"/>
  <c r="J11587" i="8"/>
  <c r="J11588" i="8"/>
  <c r="J11589" i="8"/>
  <c r="J11590" i="8"/>
  <c r="J11591" i="8"/>
  <c r="J11592" i="8"/>
  <c r="J11593" i="8"/>
  <c r="J11594" i="8"/>
  <c r="J11595" i="8"/>
  <c r="J11596" i="8"/>
  <c r="J11597" i="8"/>
  <c r="J11598" i="8"/>
  <c r="J11599" i="8"/>
  <c r="J11600" i="8"/>
  <c r="J11601" i="8"/>
  <c r="J11602" i="8"/>
  <c r="J11603" i="8"/>
  <c r="J11604" i="8"/>
  <c r="J11605" i="8"/>
  <c r="J11606" i="8"/>
  <c r="J11607" i="8"/>
  <c r="J11608" i="8"/>
  <c r="J11609" i="8"/>
  <c r="J11610" i="8"/>
  <c r="J11611" i="8"/>
  <c r="J11612" i="8"/>
  <c r="J11613" i="8"/>
  <c r="J11614" i="8"/>
  <c r="J11615" i="8"/>
  <c r="J11616" i="8"/>
  <c r="J11617" i="8"/>
  <c r="J11618" i="8"/>
  <c r="J11619" i="8"/>
  <c r="J11620" i="8"/>
  <c r="J11621" i="8"/>
  <c r="J11622" i="8"/>
  <c r="J11623" i="8"/>
  <c r="J11624" i="8"/>
  <c r="J11625" i="8"/>
  <c r="J11626" i="8"/>
  <c r="J11627" i="8"/>
  <c r="J11628" i="8"/>
  <c r="J11629" i="8"/>
  <c r="J11630" i="8"/>
  <c r="J11631" i="8"/>
  <c r="J11632" i="8"/>
  <c r="J11633" i="8"/>
  <c r="J11634" i="8"/>
  <c r="J11635" i="8"/>
  <c r="J11636" i="8"/>
  <c r="J11637" i="8"/>
  <c r="J11638" i="8"/>
  <c r="J11639" i="8"/>
  <c r="J11640" i="8"/>
  <c r="J11641" i="8"/>
  <c r="J11642" i="8"/>
  <c r="J11643" i="8"/>
  <c r="J11644" i="8"/>
  <c r="J11645" i="8"/>
  <c r="J11646" i="8"/>
  <c r="J11647" i="8"/>
  <c r="J11648" i="8"/>
  <c r="J11649" i="8"/>
  <c r="J11650" i="8"/>
  <c r="J11651" i="8"/>
  <c r="J11652" i="8"/>
  <c r="J11653" i="8"/>
  <c r="J11654" i="8"/>
  <c r="J11655" i="8"/>
  <c r="J11656" i="8"/>
  <c r="J11657" i="8"/>
  <c r="J11658" i="8"/>
  <c r="J11659" i="8"/>
  <c r="J11660" i="8"/>
  <c r="J11661" i="8"/>
  <c r="J11662" i="8"/>
  <c r="J11663" i="8"/>
  <c r="J11664" i="8"/>
  <c r="J11665" i="8"/>
  <c r="J11666" i="8"/>
  <c r="J11667" i="8"/>
  <c r="J11668" i="8"/>
  <c r="J11669" i="8"/>
  <c r="J11670" i="8"/>
  <c r="J11671" i="8"/>
  <c r="J11672" i="8"/>
  <c r="J11673" i="8"/>
  <c r="J11674" i="8"/>
  <c r="J11675" i="8"/>
  <c r="J11676" i="8"/>
  <c r="J11677" i="8"/>
  <c r="J11678" i="8"/>
  <c r="J11679" i="8"/>
  <c r="J11680" i="8"/>
  <c r="J11681" i="8"/>
  <c r="J11682" i="8"/>
  <c r="J11683" i="8"/>
  <c r="J11684" i="8"/>
  <c r="J11685" i="8"/>
  <c r="J11686" i="8"/>
  <c r="J11687" i="8"/>
  <c r="J11688" i="8"/>
  <c r="J11689" i="8"/>
  <c r="J11690" i="8"/>
  <c r="J11691" i="8"/>
  <c r="J11692" i="8"/>
  <c r="J11693" i="8"/>
  <c r="J11694" i="8"/>
  <c r="J11695" i="8"/>
  <c r="J11696" i="8"/>
  <c r="J11697" i="8"/>
  <c r="J11698" i="8"/>
  <c r="J11699" i="8"/>
  <c r="J11700" i="8"/>
  <c r="J11701" i="8"/>
  <c r="J11702" i="8"/>
  <c r="J11703" i="8"/>
  <c r="J11704" i="8"/>
  <c r="J11705" i="8"/>
  <c r="J11706" i="8"/>
  <c r="J11707" i="8"/>
  <c r="J11708" i="8"/>
  <c r="J11709" i="8"/>
  <c r="J11710" i="8"/>
  <c r="J11711" i="8"/>
  <c r="J11712" i="8"/>
  <c r="J11713" i="8"/>
  <c r="J11714" i="8"/>
  <c r="J11715" i="8"/>
  <c r="J11716" i="8"/>
  <c r="J11717" i="8"/>
  <c r="J11718" i="8"/>
  <c r="J11719" i="8"/>
  <c r="J11720" i="8"/>
  <c r="J11721" i="8"/>
  <c r="J11722" i="8"/>
  <c r="J11723" i="8"/>
  <c r="J11724" i="8"/>
  <c r="J11725" i="8"/>
  <c r="J11726" i="8"/>
  <c r="J11727" i="8"/>
  <c r="J11728" i="8"/>
  <c r="J11729" i="8"/>
  <c r="J11730" i="8"/>
  <c r="J11731" i="8"/>
  <c r="J11732" i="8"/>
  <c r="J11733" i="8"/>
  <c r="J11734" i="8"/>
  <c r="J11735" i="8"/>
  <c r="J11736" i="8"/>
  <c r="J11737" i="8"/>
  <c r="J11738" i="8"/>
  <c r="J11739" i="8"/>
  <c r="J11740" i="8"/>
  <c r="J11741" i="8"/>
  <c r="J11742" i="8"/>
  <c r="J11743" i="8"/>
  <c r="J11744" i="8"/>
  <c r="J11745" i="8"/>
  <c r="J11746" i="8"/>
  <c r="J11747" i="8"/>
  <c r="J11748" i="8"/>
  <c r="J11749" i="8"/>
  <c r="J11750" i="8"/>
  <c r="J11751" i="8"/>
  <c r="J11752" i="8"/>
  <c r="J11753" i="8"/>
  <c r="J11754" i="8"/>
  <c r="J11755" i="8"/>
  <c r="J11756" i="8"/>
  <c r="J11757" i="8"/>
  <c r="J11758" i="8"/>
  <c r="J11759" i="8"/>
  <c r="J11760" i="8"/>
  <c r="J11761" i="8"/>
  <c r="J11762" i="8"/>
  <c r="J11763" i="8"/>
  <c r="J11764" i="8"/>
  <c r="J11765" i="8"/>
  <c r="J11766" i="8"/>
  <c r="J11767" i="8"/>
  <c r="J11768" i="8"/>
  <c r="J11769" i="8"/>
  <c r="J11770" i="8"/>
  <c r="J11771" i="8"/>
  <c r="J11772" i="8"/>
  <c r="J11773" i="8"/>
  <c r="J11774" i="8"/>
  <c r="J11775" i="8"/>
  <c r="J11776" i="8"/>
  <c r="J11777" i="8"/>
  <c r="J11778" i="8"/>
  <c r="J11779" i="8"/>
  <c r="J11780" i="8"/>
  <c r="J11781" i="8"/>
  <c r="J11782" i="8"/>
  <c r="J11783" i="8"/>
  <c r="J11784" i="8"/>
  <c r="J11785" i="8"/>
  <c r="J11786" i="8"/>
  <c r="J11787" i="8"/>
  <c r="J11788" i="8"/>
  <c r="J11789" i="8"/>
  <c r="J11790" i="8"/>
  <c r="J11791" i="8"/>
  <c r="J11792" i="8"/>
  <c r="J11793" i="8"/>
  <c r="J11794" i="8"/>
  <c r="J11795" i="8"/>
  <c r="J11796" i="8"/>
  <c r="J11797" i="8"/>
  <c r="J11798" i="8"/>
  <c r="J11799" i="8"/>
  <c r="J11800" i="8"/>
  <c r="J11801" i="8"/>
  <c r="J11802" i="8"/>
  <c r="J11803" i="8"/>
  <c r="J11804" i="8"/>
  <c r="J11805" i="8"/>
  <c r="J11806" i="8"/>
  <c r="J11807" i="8"/>
  <c r="J11808" i="8"/>
  <c r="J11809" i="8"/>
  <c r="J11810" i="8"/>
  <c r="J11811" i="8"/>
  <c r="J11812" i="8"/>
  <c r="J11813" i="8"/>
  <c r="J11814" i="8"/>
  <c r="J11815" i="8"/>
  <c r="J11816" i="8"/>
  <c r="J11817" i="8"/>
  <c r="J11818" i="8"/>
  <c r="J11819" i="8"/>
  <c r="J11820" i="8"/>
  <c r="J11821" i="8"/>
  <c r="J11822" i="8"/>
  <c r="J11823" i="8"/>
  <c r="J11824" i="8"/>
  <c r="J11825" i="8"/>
  <c r="J11826" i="8"/>
  <c r="J11827" i="8"/>
  <c r="J11828" i="8"/>
  <c r="J11829" i="8"/>
  <c r="J11830" i="8"/>
  <c r="J11831" i="8"/>
  <c r="J11832" i="8"/>
  <c r="J11833" i="8"/>
  <c r="J11834" i="8"/>
  <c r="J11835" i="8"/>
  <c r="J11836" i="8"/>
  <c r="J11837" i="8"/>
  <c r="J11838" i="8"/>
  <c r="J11839" i="8"/>
  <c r="J11840" i="8"/>
  <c r="J11841" i="8"/>
  <c r="J11842" i="8"/>
  <c r="J11843" i="8"/>
  <c r="J11844" i="8"/>
  <c r="J11845" i="8"/>
  <c r="J11846" i="8"/>
  <c r="J11847" i="8"/>
  <c r="J11848" i="8"/>
  <c r="J11849" i="8"/>
  <c r="J11850" i="8"/>
  <c r="J11851" i="8"/>
  <c r="J11852" i="8"/>
  <c r="J11853" i="8"/>
  <c r="J11854" i="8"/>
  <c r="J11855" i="8"/>
  <c r="J11856" i="8"/>
  <c r="J11857" i="8"/>
  <c r="J11858" i="8"/>
  <c r="J11859" i="8"/>
  <c r="J11860" i="8"/>
  <c r="J11861" i="8"/>
  <c r="J11862" i="8"/>
  <c r="J11863" i="8"/>
  <c r="J11864" i="8"/>
  <c r="J11865" i="8"/>
  <c r="J11866" i="8"/>
  <c r="J11867" i="8"/>
  <c r="J11868" i="8"/>
  <c r="J11869" i="8"/>
  <c r="J11870" i="8"/>
  <c r="J11871" i="8"/>
  <c r="J11872" i="8"/>
  <c r="J11873" i="8"/>
  <c r="J11874" i="8"/>
  <c r="J11875" i="8"/>
  <c r="J11876" i="8"/>
  <c r="J11877" i="8"/>
  <c r="J11878" i="8"/>
  <c r="J11879" i="8"/>
  <c r="J11880" i="8"/>
  <c r="J11881" i="8"/>
  <c r="J11882" i="8"/>
  <c r="J11883" i="8"/>
  <c r="J11884" i="8"/>
  <c r="J11885" i="8"/>
  <c r="J11886" i="8"/>
  <c r="J11887" i="8"/>
  <c r="J11888" i="8"/>
  <c r="J11889" i="8"/>
  <c r="J11890" i="8"/>
  <c r="J11891" i="8"/>
  <c r="J11892" i="8"/>
  <c r="J11893" i="8"/>
  <c r="J11894" i="8"/>
  <c r="J11895" i="8"/>
  <c r="J11896" i="8"/>
  <c r="J11897" i="8"/>
  <c r="J11898" i="8"/>
  <c r="J11899" i="8"/>
  <c r="J11900" i="8"/>
  <c r="J11901" i="8"/>
  <c r="J11902" i="8"/>
  <c r="J11903" i="8"/>
  <c r="J11904" i="8"/>
  <c r="J11905" i="8"/>
  <c r="J11906" i="8"/>
  <c r="J11907" i="8"/>
  <c r="J11908" i="8"/>
  <c r="J11909" i="8"/>
  <c r="J11910" i="8"/>
  <c r="J11911" i="8"/>
  <c r="J11912" i="8"/>
  <c r="J11913" i="8"/>
  <c r="J11914" i="8"/>
  <c r="J11915" i="8"/>
  <c r="J11916" i="8"/>
  <c r="J11917" i="8"/>
  <c r="J11918" i="8"/>
  <c r="J11919" i="8"/>
  <c r="J11920" i="8"/>
  <c r="J11921" i="8"/>
  <c r="J11922" i="8"/>
  <c r="J11923" i="8"/>
  <c r="J11924" i="8"/>
  <c r="J11925" i="8"/>
  <c r="J11926" i="8"/>
  <c r="J11927" i="8"/>
  <c r="J11928" i="8"/>
  <c r="J11929" i="8"/>
  <c r="J11930" i="8"/>
  <c r="J11931" i="8"/>
  <c r="J11932" i="8"/>
  <c r="J11933" i="8"/>
  <c r="J11934" i="8"/>
  <c r="J11935" i="8"/>
  <c r="J11936" i="8"/>
  <c r="J11937" i="8"/>
  <c r="J11938" i="8"/>
  <c r="J11939" i="8"/>
  <c r="J11940" i="8"/>
  <c r="J11941" i="8"/>
  <c r="J11942" i="8"/>
  <c r="J11943" i="8"/>
  <c r="J11944" i="8"/>
  <c r="J11945" i="8"/>
  <c r="J11946" i="8"/>
  <c r="J11947" i="8"/>
  <c r="J11948" i="8"/>
  <c r="J11949" i="8"/>
  <c r="J11950" i="8"/>
  <c r="J11951" i="8"/>
  <c r="J11952" i="8"/>
  <c r="J11953" i="8"/>
  <c r="J11954" i="8"/>
  <c r="J11955" i="8"/>
  <c r="J11956" i="8"/>
  <c r="J11957" i="8"/>
  <c r="J11958" i="8"/>
  <c r="J11959" i="8"/>
  <c r="J11960" i="8"/>
  <c r="J11961" i="8"/>
  <c r="J11962" i="8"/>
  <c r="J11963" i="8"/>
  <c r="J11964" i="8"/>
  <c r="J11965" i="8"/>
  <c r="J11966" i="8"/>
  <c r="J11967" i="8"/>
  <c r="J11968" i="8"/>
  <c r="J11969" i="8"/>
  <c r="J11970" i="8"/>
  <c r="J11971" i="8"/>
  <c r="J11972" i="8"/>
  <c r="J11973" i="8"/>
  <c r="J11974" i="8"/>
  <c r="J11975" i="8"/>
  <c r="J11976" i="8"/>
  <c r="J11977" i="8"/>
  <c r="J11978" i="8"/>
  <c r="J11979" i="8"/>
  <c r="J11980" i="8"/>
  <c r="J11981" i="8"/>
  <c r="J11982" i="8"/>
  <c r="J11983" i="8"/>
  <c r="J11984" i="8"/>
  <c r="J11985" i="8"/>
  <c r="J11986" i="8"/>
  <c r="J11987" i="8"/>
  <c r="J11988" i="8"/>
  <c r="J11989" i="8"/>
  <c r="J11990" i="8"/>
  <c r="J11991" i="8"/>
  <c r="J11992" i="8"/>
  <c r="J11993" i="8"/>
  <c r="J11994" i="8"/>
  <c r="J11995" i="8"/>
  <c r="J11996" i="8"/>
  <c r="J11997" i="8"/>
  <c r="J11998" i="8"/>
  <c r="J11999" i="8"/>
  <c r="J12000" i="8"/>
  <c r="J12001" i="8"/>
  <c r="J12002" i="8"/>
  <c r="J12003" i="8"/>
  <c r="J12004" i="8"/>
  <c r="J12005" i="8"/>
  <c r="J12006" i="8"/>
  <c r="J12007" i="8"/>
  <c r="J12008" i="8"/>
  <c r="J12009" i="8"/>
  <c r="J12010" i="8"/>
  <c r="J12011" i="8"/>
  <c r="J12012" i="8"/>
  <c r="J12013" i="8"/>
  <c r="J12014" i="8"/>
  <c r="J12015" i="8"/>
  <c r="J12016" i="8"/>
  <c r="J12017" i="8"/>
  <c r="J12018" i="8"/>
  <c r="J12019" i="8"/>
  <c r="J12020" i="8"/>
  <c r="J12021" i="8"/>
  <c r="J12022" i="8"/>
  <c r="J12023" i="8"/>
  <c r="J12024" i="8"/>
  <c r="J12025" i="8"/>
  <c r="J12026" i="8"/>
  <c r="J12027" i="8"/>
  <c r="J12028" i="8"/>
  <c r="J12029" i="8"/>
  <c r="J12030" i="8"/>
  <c r="J12031" i="8"/>
  <c r="J12032" i="8"/>
  <c r="J12033" i="8"/>
  <c r="J12034" i="8"/>
  <c r="J12035" i="8"/>
  <c r="J12036" i="8"/>
  <c r="J12037" i="8"/>
  <c r="J12038" i="8"/>
  <c r="J12039" i="8"/>
  <c r="J12040" i="8"/>
  <c r="J12041" i="8"/>
  <c r="J12042" i="8"/>
  <c r="J12043" i="8"/>
  <c r="J12044" i="8"/>
  <c r="J12045" i="8"/>
  <c r="J12046" i="8"/>
  <c r="J12047" i="8"/>
  <c r="J12048" i="8"/>
  <c r="J12049" i="8"/>
  <c r="J12050" i="8"/>
  <c r="J12051" i="8"/>
  <c r="J12052" i="8"/>
  <c r="J12053" i="8"/>
  <c r="J12054" i="8"/>
  <c r="J12055" i="8"/>
  <c r="J12056" i="8"/>
  <c r="J12057" i="8"/>
  <c r="J12058" i="8"/>
  <c r="J12059" i="8"/>
  <c r="J12060" i="8"/>
  <c r="J12061" i="8"/>
  <c r="J12062" i="8"/>
  <c r="J12063" i="8"/>
  <c r="J12064" i="8"/>
  <c r="J12065" i="8"/>
  <c r="J12066" i="8"/>
  <c r="J12067" i="8"/>
  <c r="J12068" i="8"/>
  <c r="J12069" i="8"/>
  <c r="J12070" i="8"/>
  <c r="J12071" i="8"/>
  <c r="J12072" i="8"/>
  <c r="J12073" i="8"/>
  <c r="J12074" i="8"/>
  <c r="J12075" i="8"/>
  <c r="J12076" i="8"/>
  <c r="J12077" i="8"/>
  <c r="J12078" i="8"/>
  <c r="J12079" i="8"/>
  <c r="J12080" i="8"/>
  <c r="J12081" i="8"/>
  <c r="J12082" i="8"/>
  <c r="J12083" i="8"/>
  <c r="J12084" i="8"/>
  <c r="J12085" i="8"/>
  <c r="J12086" i="8"/>
  <c r="J12087" i="8"/>
  <c r="J12088" i="8"/>
  <c r="J12089" i="8"/>
  <c r="J12090" i="8"/>
  <c r="J12091" i="8"/>
  <c r="J12092" i="8"/>
  <c r="J12093" i="8"/>
  <c r="J12094" i="8"/>
  <c r="J12095" i="8"/>
  <c r="J12096" i="8"/>
  <c r="J12097" i="8"/>
  <c r="J12098" i="8"/>
  <c r="J12099" i="8"/>
  <c r="J12100" i="8"/>
  <c r="J12101" i="8"/>
  <c r="J12102" i="8"/>
  <c r="J12103" i="8"/>
  <c r="J12104" i="8"/>
  <c r="J12105" i="8"/>
  <c r="J12106" i="8"/>
  <c r="J12107" i="8"/>
  <c r="J12108" i="8"/>
  <c r="J12109" i="8"/>
  <c r="J12110" i="8"/>
  <c r="J12111" i="8"/>
  <c r="J12112" i="8"/>
  <c r="J12113" i="8"/>
  <c r="J12114" i="8"/>
  <c r="J12115" i="8"/>
  <c r="J12116" i="8"/>
  <c r="J12117" i="8"/>
  <c r="J12118" i="8"/>
  <c r="J12119" i="8"/>
  <c r="J12120" i="8"/>
  <c r="J12121" i="8"/>
  <c r="J12122" i="8"/>
  <c r="J12123" i="8"/>
  <c r="J12124" i="8"/>
  <c r="J12125" i="8"/>
  <c r="J12126" i="8"/>
  <c r="J12127" i="8"/>
  <c r="J12128" i="8"/>
  <c r="J12129" i="8"/>
  <c r="J12130" i="8"/>
  <c r="J12131" i="8"/>
  <c r="J12132" i="8"/>
  <c r="J12133" i="8"/>
  <c r="J12134" i="8"/>
  <c r="J12135" i="8"/>
  <c r="J12136" i="8"/>
  <c r="J12137" i="8"/>
  <c r="J12138" i="8"/>
  <c r="J12139" i="8"/>
  <c r="J12140" i="8"/>
  <c r="J12141" i="8"/>
  <c r="J12142" i="8"/>
  <c r="J12143" i="8"/>
  <c r="J12144" i="8"/>
  <c r="J12145" i="8"/>
  <c r="J12146" i="8"/>
  <c r="J12147" i="8"/>
  <c r="J12148" i="8"/>
  <c r="J12149" i="8"/>
  <c r="J12150" i="8"/>
  <c r="J12151" i="8"/>
  <c r="J12152" i="8"/>
  <c r="J12153" i="8"/>
  <c r="J12154" i="8"/>
  <c r="J12155" i="8"/>
  <c r="J12156" i="8"/>
  <c r="J12157" i="8"/>
  <c r="J12158" i="8"/>
  <c r="J12159" i="8"/>
  <c r="J12160" i="8"/>
  <c r="J12161" i="8"/>
  <c r="J12162" i="8"/>
  <c r="J12163" i="8"/>
  <c r="J12164" i="8"/>
  <c r="J12165" i="8"/>
  <c r="J12166" i="8"/>
  <c r="J12167" i="8"/>
  <c r="J12168" i="8"/>
  <c r="J12169" i="8"/>
  <c r="J12170" i="8"/>
  <c r="J12171" i="8"/>
  <c r="J12172" i="8"/>
  <c r="J12173" i="8"/>
  <c r="J12174" i="8"/>
  <c r="J12175" i="8"/>
  <c r="J12176" i="8"/>
  <c r="J12177" i="8"/>
  <c r="J12178" i="8"/>
  <c r="J12179" i="8"/>
  <c r="J12180" i="8"/>
  <c r="J12181" i="8"/>
  <c r="J12182" i="8"/>
  <c r="J12183" i="8"/>
  <c r="J12184" i="8"/>
  <c r="J12185" i="8"/>
  <c r="J12186" i="8"/>
  <c r="J12187" i="8"/>
  <c r="J12188" i="8"/>
  <c r="J12189" i="8"/>
  <c r="J12190" i="8"/>
  <c r="J12191" i="8"/>
  <c r="J12192" i="8"/>
  <c r="J12193" i="8"/>
  <c r="J12194" i="8"/>
  <c r="J12195" i="8"/>
  <c r="J12196" i="8"/>
  <c r="J12197" i="8"/>
  <c r="J12198" i="8"/>
  <c r="J12199" i="8"/>
  <c r="J12200" i="8"/>
  <c r="J12201" i="8"/>
  <c r="J12202" i="8"/>
  <c r="J12203" i="8"/>
  <c r="J12204" i="8"/>
  <c r="J12205" i="8"/>
  <c r="J12206" i="8"/>
  <c r="J12207" i="8"/>
  <c r="J12208" i="8"/>
  <c r="J12209" i="8"/>
  <c r="J12210" i="8"/>
  <c r="J12211" i="8"/>
  <c r="J12212" i="8"/>
  <c r="J12213" i="8"/>
  <c r="J12214" i="8"/>
  <c r="J12215" i="8"/>
  <c r="J12216" i="8"/>
  <c r="J12217" i="8"/>
  <c r="J12218" i="8"/>
  <c r="J12219" i="8"/>
  <c r="J12220" i="8"/>
  <c r="J12221" i="8"/>
  <c r="J12222" i="8"/>
  <c r="J12223" i="8"/>
  <c r="J12224" i="8"/>
  <c r="J12225" i="8"/>
  <c r="J12226" i="8"/>
  <c r="J12227" i="8"/>
  <c r="J12228" i="8"/>
  <c r="J12229" i="8"/>
  <c r="J12230" i="8"/>
  <c r="J12231" i="8"/>
  <c r="J12232" i="8"/>
  <c r="J12233" i="8"/>
  <c r="J12234" i="8"/>
  <c r="J12235" i="8"/>
  <c r="J12236" i="8"/>
  <c r="J12237" i="8"/>
  <c r="J12238" i="8"/>
  <c r="J12239" i="8"/>
  <c r="J12240" i="8"/>
  <c r="J12241" i="8"/>
  <c r="J12242" i="8"/>
  <c r="J12243" i="8"/>
  <c r="J12244" i="8"/>
  <c r="J12245" i="8"/>
  <c r="J12246" i="8"/>
  <c r="J12247" i="8"/>
  <c r="J12248" i="8"/>
  <c r="J12249" i="8"/>
  <c r="J12250" i="8"/>
  <c r="J12251" i="8"/>
  <c r="J12252" i="8"/>
  <c r="J12253" i="8"/>
  <c r="J12254" i="8"/>
  <c r="J12255" i="8"/>
  <c r="J12256" i="8"/>
  <c r="J12257" i="8"/>
  <c r="J12258" i="8"/>
  <c r="J12259" i="8"/>
  <c r="J12260" i="8"/>
  <c r="J12261" i="8"/>
  <c r="J12262" i="8"/>
  <c r="J12263" i="8"/>
  <c r="J12264" i="8"/>
  <c r="J12265" i="8"/>
  <c r="J12266" i="8"/>
  <c r="J12267" i="8"/>
  <c r="J12268" i="8"/>
  <c r="J12269" i="8"/>
  <c r="J12270" i="8"/>
  <c r="J12271" i="8"/>
  <c r="J12272" i="8"/>
  <c r="J12273" i="8"/>
  <c r="J12274" i="8"/>
  <c r="J12275" i="8"/>
  <c r="J12276" i="8"/>
  <c r="J12277" i="8"/>
  <c r="J12278" i="8"/>
  <c r="J12279" i="8"/>
  <c r="J12280" i="8"/>
  <c r="J12281" i="8"/>
  <c r="J12282" i="8"/>
  <c r="J12283" i="8"/>
  <c r="J12284" i="8"/>
  <c r="J12285" i="8"/>
  <c r="J12286" i="8"/>
  <c r="J12287" i="8"/>
  <c r="J12288" i="8"/>
  <c r="J12289" i="8"/>
  <c r="J12290" i="8"/>
  <c r="J12291" i="8"/>
  <c r="J12292" i="8"/>
  <c r="J12293" i="8"/>
  <c r="J12294" i="8"/>
  <c r="J12295" i="8"/>
  <c r="J12296" i="8"/>
  <c r="J12297" i="8"/>
  <c r="J12298" i="8"/>
  <c r="J12299" i="8"/>
  <c r="J12300" i="8"/>
  <c r="J12301" i="8"/>
  <c r="J12302" i="8"/>
  <c r="J12303" i="8"/>
  <c r="J12304" i="8"/>
  <c r="J12305" i="8"/>
  <c r="J12306" i="8"/>
  <c r="J12307" i="8"/>
  <c r="J12308" i="8"/>
  <c r="J12309" i="8"/>
  <c r="J12310" i="8"/>
  <c r="J12311" i="8"/>
  <c r="J12312" i="8"/>
  <c r="J12313" i="8"/>
  <c r="J12314" i="8"/>
  <c r="J12315" i="8"/>
  <c r="J12316" i="8"/>
  <c r="J12317" i="8"/>
  <c r="J12318" i="8"/>
  <c r="J12319" i="8"/>
  <c r="J12320" i="8"/>
  <c r="J12321" i="8"/>
  <c r="J12322" i="8"/>
  <c r="J12323" i="8"/>
  <c r="J12324" i="8"/>
  <c r="J12325" i="8"/>
  <c r="J12326" i="8"/>
  <c r="J12327" i="8"/>
  <c r="J12328" i="8"/>
  <c r="J12329" i="8"/>
  <c r="J12330" i="8"/>
  <c r="J12331" i="8"/>
  <c r="J12332" i="8"/>
  <c r="J12333" i="8"/>
  <c r="J12334" i="8"/>
  <c r="J12335" i="8"/>
  <c r="J12336" i="8"/>
  <c r="J12337" i="8"/>
  <c r="J12338" i="8"/>
  <c r="J12339" i="8"/>
  <c r="J12340" i="8"/>
  <c r="J12341" i="8"/>
  <c r="J12342" i="8"/>
  <c r="J12343" i="8"/>
  <c r="J12344" i="8"/>
  <c r="J12345" i="8"/>
  <c r="J12346" i="8"/>
  <c r="J12347" i="8"/>
  <c r="J12348" i="8"/>
  <c r="J12349" i="8"/>
  <c r="J12350" i="8"/>
  <c r="J12351" i="8"/>
  <c r="J12352" i="8"/>
  <c r="J12353" i="8"/>
  <c r="J12354" i="8"/>
  <c r="J12355" i="8"/>
  <c r="J12356" i="8"/>
  <c r="J12357" i="8"/>
  <c r="J12358" i="8"/>
  <c r="J12359" i="8"/>
  <c r="J12360" i="8"/>
  <c r="J12361" i="8"/>
  <c r="J12362" i="8"/>
  <c r="J12363" i="8"/>
  <c r="J12364" i="8"/>
  <c r="J12365" i="8"/>
  <c r="J12366" i="8"/>
  <c r="J12367" i="8"/>
  <c r="J12368" i="8"/>
  <c r="J12369" i="8"/>
  <c r="J12370" i="8"/>
  <c r="J12371" i="8"/>
  <c r="J12372" i="8"/>
  <c r="J12373" i="8"/>
  <c r="J12374" i="8"/>
  <c r="J12375" i="8"/>
  <c r="J12376" i="8"/>
  <c r="J12377" i="8"/>
  <c r="J12378" i="8"/>
  <c r="J12379" i="8"/>
  <c r="J12380" i="8"/>
  <c r="J12381" i="8"/>
  <c r="J12382" i="8"/>
  <c r="J12383" i="8"/>
  <c r="J12384" i="8"/>
  <c r="J12385" i="8"/>
  <c r="J12386" i="8"/>
  <c r="J12387" i="8"/>
  <c r="J12388" i="8"/>
  <c r="J12389" i="8"/>
  <c r="J12390" i="8"/>
  <c r="J12391" i="8"/>
  <c r="J12392" i="8"/>
  <c r="J12393" i="8"/>
  <c r="J12394" i="8"/>
  <c r="J12395" i="8"/>
  <c r="J12396" i="8"/>
  <c r="J12397" i="8"/>
  <c r="J12398" i="8"/>
  <c r="J12399" i="8"/>
  <c r="J12400" i="8"/>
  <c r="J12401" i="8"/>
  <c r="J12402" i="8"/>
  <c r="J12403" i="8"/>
  <c r="J12404" i="8"/>
  <c r="J12405" i="8"/>
  <c r="J12406" i="8"/>
  <c r="J12407" i="8"/>
  <c r="J12408" i="8"/>
  <c r="J12409" i="8"/>
  <c r="J12410" i="8"/>
  <c r="J12411" i="8"/>
  <c r="J12412" i="8"/>
  <c r="J12413" i="8"/>
  <c r="J12414" i="8"/>
  <c r="J12415" i="8"/>
  <c r="J12416" i="8"/>
  <c r="J12417" i="8"/>
  <c r="J12418" i="8"/>
  <c r="J12419" i="8"/>
  <c r="J12420" i="8"/>
  <c r="J12421" i="8"/>
  <c r="J12422" i="8"/>
  <c r="J12423" i="8"/>
  <c r="J12424" i="8"/>
  <c r="J12425" i="8"/>
  <c r="J12426" i="8"/>
  <c r="J12427" i="8"/>
  <c r="J12428" i="8"/>
  <c r="J12429" i="8"/>
  <c r="J12430" i="8"/>
  <c r="J12431" i="8"/>
  <c r="J12432" i="8"/>
  <c r="J12433" i="8"/>
  <c r="J12434" i="8"/>
  <c r="J12435" i="8"/>
  <c r="J12436" i="8"/>
  <c r="J12437" i="8"/>
  <c r="J12438" i="8"/>
  <c r="J12439" i="8"/>
  <c r="J12440" i="8"/>
  <c r="J12441" i="8"/>
  <c r="J12442" i="8"/>
  <c r="J12443" i="8"/>
  <c r="J12444" i="8"/>
  <c r="J12445" i="8"/>
  <c r="J12446" i="8"/>
  <c r="J12447" i="8"/>
  <c r="J12448" i="8"/>
  <c r="J12449" i="8"/>
  <c r="J12450" i="8"/>
  <c r="J12451" i="8"/>
  <c r="J12452" i="8"/>
  <c r="J12453" i="8"/>
  <c r="J12454" i="8"/>
  <c r="J12455" i="8"/>
  <c r="J12456" i="8"/>
  <c r="J12457" i="8"/>
  <c r="J12458" i="8"/>
  <c r="J12459" i="8"/>
  <c r="J12460" i="8"/>
  <c r="J12461" i="8"/>
  <c r="J12462" i="8"/>
  <c r="J12463" i="8"/>
  <c r="J12464" i="8"/>
  <c r="J12465" i="8"/>
  <c r="J12466" i="8"/>
  <c r="J12467" i="8"/>
  <c r="J12468" i="8"/>
  <c r="J12469" i="8"/>
  <c r="J12470" i="8"/>
  <c r="J12471" i="8"/>
  <c r="J12472" i="8"/>
  <c r="J12473" i="8"/>
  <c r="J12474" i="8"/>
  <c r="J12475" i="8"/>
  <c r="J12476" i="8"/>
  <c r="J12477" i="8"/>
  <c r="J12478" i="8"/>
  <c r="J12479" i="8"/>
  <c r="J12480" i="8"/>
  <c r="J12481" i="8"/>
  <c r="J12482" i="8"/>
  <c r="J12483" i="8"/>
  <c r="J12484" i="8"/>
  <c r="J12485" i="8"/>
  <c r="J12486" i="8"/>
  <c r="J12487" i="8"/>
  <c r="J12488" i="8"/>
  <c r="J12489" i="8"/>
  <c r="J12490" i="8"/>
  <c r="J12491" i="8"/>
  <c r="J12492" i="8"/>
  <c r="J12493" i="8"/>
  <c r="J12494" i="8"/>
  <c r="J12495" i="8"/>
  <c r="J12496" i="8"/>
  <c r="J12497" i="8"/>
  <c r="J12498" i="8"/>
  <c r="J12499" i="8"/>
  <c r="J12500" i="8"/>
  <c r="J12501" i="8"/>
  <c r="J12502" i="8"/>
  <c r="J12503" i="8"/>
  <c r="J12504" i="8"/>
  <c r="J12505" i="8"/>
  <c r="J12506" i="8"/>
  <c r="J12507" i="8"/>
  <c r="J12508" i="8"/>
  <c r="J12509" i="8"/>
  <c r="J12510" i="8"/>
  <c r="J12511" i="8"/>
  <c r="J12512" i="8"/>
  <c r="J12513" i="8"/>
  <c r="J12514" i="8"/>
  <c r="J12515" i="8"/>
  <c r="J12516" i="8"/>
  <c r="J12517" i="8"/>
  <c r="J12518" i="8"/>
  <c r="J12519" i="8"/>
  <c r="J12520" i="8"/>
  <c r="J12521" i="8"/>
  <c r="J12522" i="8"/>
  <c r="J12523" i="8"/>
  <c r="J12524" i="8"/>
  <c r="J12525" i="8"/>
  <c r="J12526" i="8"/>
  <c r="J12527" i="8"/>
  <c r="J12528" i="8"/>
  <c r="J12529" i="8"/>
  <c r="J12530" i="8"/>
  <c r="J12531" i="8"/>
  <c r="J12532" i="8"/>
  <c r="J12533" i="8"/>
  <c r="J12534" i="8"/>
  <c r="J12535" i="8"/>
  <c r="J12536" i="8"/>
  <c r="J12537" i="8"/>
  <c r="J12538" i="8"/>
  <c r="J12539" i="8"/>
  <c r="J12540" i="8"/>
  <c r="J12541" i="8"/>
  <c r="J12542" i="8"/>
  <c r="J12543" i="8"/>
  <c r="J12544" i="8"/>
  <c r="J12545" i="8"/>
  <c r="J12546" i="8"/>
  <c r="J12547" i="8"/>
  <c r="J12548" i="8"/>
  <c r="J12549" i="8"/>
  <c r="J12550" i="8"/>
  <c r="J12551" i="8"/>
  <c r="J12552" i="8"/>
  <c r="J12553" i="8"/>
  <c r="J12554" i="8"/>
  <c r="J12555" i="8"/>
  <c r="J12556" i="8"/>
  <c r="J12557" i="8"/>
  <c r="J12558" i="8"/>
  <c r="J12559" i="8"/>
  <c r="J12560" i="8"/>
  <c r="J12561" i="8"/>
  <c r="J12562" i="8"/>
  <c r="J12563" i="8"/>
  <c r="J12564" i="8"/>
  <c r="J12565" i="8"/>
  <c r="J12566" i="8"/>
  <c r="J12567" i="8"/>
  <c r="J12568" i="8"/>
  <c r="J12569" i="8"/>
  <c r="J12570" i="8"/>
  <c r="J12571" i="8"/>
  <c r="J12572" i="8"/>
  <c r="J12573" i="8"/>
  <c r="J12574" i="8"/>
  <c r="J12575" i="8"/>
  <c r="J12576" i="8"/>
  <c r="J12577" i="8"/>
  <c r="J12578" i="8"/>
  <c r="J12579" i="8"/>
  <c r="J12580" i="8"/>
  <c r="J12581" i="8"/>
  <c r="J12582" i="8"/>
  <c r="J12583" i="8"/>
  <c r="J12584" i="8"/>
  <c r="J12585" i="8"/>
  <c r="J12586" i="8"/>
  <c r="J12587" i="8"/>
  <c r="J12588" i="8"/>
  <c r="J12589" i="8"/>
  <c r="J12590" i="8"/>
  <c r="J12591" i="8"/>
  <c r="J12592" i="8"/>
  <c r="J12593" i="8"/>
  <c r="J12594" i="8"/>
  <c r="J12595" i="8"/>
  <c r="J12596" i="8"/>
  <c r="J12597" i="8"/>
  <c r="J12598" i="8"/>
  <c r="J12599" i="8"/>
  <c r="J12600" i="8"/>
  <c r="J12601" i="8"/>
  <c r="J12602" i="8"/>
  <c r="J12603" i="8"/>
  <c r="J12604" i="8"/>
  <c r="J12605" i="8"/>
  <c r="J12606" i="8"/>
  <c r="J12607" i="8"/>
  <c r="J12608" i="8"/>
  <c r="J12609" i="8"/>
  <c r="J12610" i="8"/>
  <c r="J12611" i="8"/>
  <c r="J12612" i="8"/>
  <c r="J12613" i="8"/>
  <c r="J12614" i="8"/>
  <c r="J12615" i="8"/>
  <c r="J12616" i="8"/>
  <c r="J12617" i="8"/>
  <c r="J12618" i="8"/>
  <c r="J12619" i="8"/>
  <c r="J12620" i="8"/>
  <c r="J12621" i="8"/>
  <c r="J12622" i="8"/>
  <c r="J12623" i="8"/>
  <c r="J12624" i="8"/>
  <c r="J12625" i="8"/>
  <c r="J12626" i="8"/>
  <c r="J12627" i="8"/>
  <c r="J12628" i="8"/>
  <c r="J12629" i="8"/>
  <c r="J12630" i="8"/>
  <c r="J12631" i="8"/>
  <c r="J12632" i="8"/>
  <c r="J12633" i="8"/>
  <c r="J12634" i="8"/>
  <c r="J12635" i="8"/>
  <c r="J12636" i="8"/>
  <c r="J12637" i="8"/>
  <c r="J12638" i="8"/>
  <c r="J12639" i="8"/>
  <c r="J12640" i="8"/>
  <c r="J12641" i="8"/>
  <c r="J12642" i="8"/>
  <c r="J12643" i="8"/>
  <c r="J12644" i="8"/>
  <c r="J12645" i="8"/>
  <c r="J12646" i="8"/>
  <c r="J12647" i="8"/>
  <c r="J12648" i="8"/>
  <c r="J12649" i="8"/>
  <c r="J12650" i="8"/>
  <c r="J12651" i="8"/>
  <c r="J12652" i="8"/>
  <c r="J12653" i="8"/>
  <c r="J12654" i="8"/>
  <c r="J12655" i="8"/>
  <c r="J12656" i="8"/>
  <c r="J12657" i="8"/>
  <c r="J12658" i="8"/>
  <c r="J12659" i="8"/>
  <c r="J12660" i="8"/>
  <c r="J12661" i="8"/>
  <c r="J12662" i="8"/>
  <c r="J12663" i="8"/>
  <c r="J12664" i="8"/>
  <c r="J12665" i="8"/>
  <c r="J12666" i="8"/>
  <c r="J12667" i="8"/>
  <c r="J12668" i="8"/>
  <c r="J12669" i="8"/>
  <c r="J12670" i="8"/>
  <c r="J12671" i="8"/>
  <c r="J12672" i="8"/>
  <c r="J12673" i="8"/>
  <c r="J12674" i="8"/>
  <c r="J12675" i="8"/>
  <c r="J12676" i="8"/>
  <c r="J12677" i="8"/>
  <c r="J12678" i="8"/>
  <c r="J12679" i="8"/>
  <c r="J12680" i="8"/>
  <c r="J12681" i="8"/>
  <c r="J12682" i="8"/>
  <c r="J12683" i="8"/>
  <c r="J12684" i="8"/>
  <c r="J12685" i="8"/>
  <c r="J12686" i="8"/>
  <c r="J12687" i="8"/>
  <c r="J12688" i="8"/>
  <c r="J12689" i="8"/>
  <c r="J12690" i="8"/>
  <c r="J12691" i="8"/>
  <c r="J12692" i="8"/>
  <c r="J12693" i="8"/>
  <c r="J12694" i="8"/>
  <c r="J12695" i="8"/>
  <c r="J12696" i="8"/>
  <c r="J12697" i="8"/>
  <c r="J12698" i="8"/>
  <c r="J12699" i="8"/>
  <c r="J12700" i="8"/>
  <c r="J12701" i="8"/>
  <c r="J12702" i="8"/>
  <c r="J12703" i="8"/>
  <c r="J12704" i="8"/>
  <c r="J12705" i="8"/>
  <c r="J12706" i="8"/>
  <c r="J12707" i="8"/>
  <c r="J12708" i="8"/>
  <c r="J12709" i="8"/>
  <c r="J12710" i="8"/>
  <c r="J12711" i="8"/>
  <c r="J12712" i="8"/>
  <c r="J12713" i="8"/>
  <c r="J12714" i="8"/>
  <c r="J12715" i="8"/>
  <c r="J12716" i="8"/>
  <c r="J12717" i="8"/>
  <c r="J12718" i="8"/>
  <c r="J12719" i="8"/>
  <c r="J12720" i="8"/>
  <c r="J12721" i="8"/>
  <c r="J12722" i="8"/>
  <c r="J12723" i="8"/>
  <c r="J12724" i="8"/>
  <c r="J12725" i="8"/>
  <c r="J12726" i="8"/>
  <c r="J12727" i="8"/>
  <c r="J12728" i="8"/>
  <c r="J12729" i="8"/>
  <c r="J12730" i="8"/>
  <c r="J12731" i="8"/>
  <c r="J12732" i="8"/>
  <c r="J12733" i="8"/>
  <c r="J12734" i="8"/>
  <c r="J12735" i="8"/>
  <c r="J12736" i="8"/>
  <c r="J12737" i="8"/>
  <c r="J12738" i="8"/>
  <c r="J12739" i="8"/>
  <c r="J12740" i="8"/>
  <c r="J12741" i="8"/>
  <c r="J12742" i="8"/>
  <c r="J12743" i="8"/>
  <c r="J12744" i="8"/>
  <c r="J12745" i="8"/>
  <c r="J12746" i="8"/>
  <c r="J12747" i="8"/>
  <c r="J12748" i="8"/>
  <c r="J12749" i="8"/>
  <c r="J12750" i="8"/>
  <c r="J12751" i="8"/>
  <c r="J12752" i="8"/>
  <c r="J12753" i="8"/>
  <c r="J12754" i="8"/>
  <c r="J12755" i="8"/>
  <c r="J12756" i="8"/>
  <c r="J12757" i="8"/>
  <c r="J12758" i="8"/>
  <c r="J12759" i="8"/>
  <c r="J12760" i="8"/>
  <c r="J12761" i="8"/>
  <c r="J12762" i="8"/>
  <c r="J12763" i="8"/>
  <c r="J12764" i="8"/>
  <c r="J12765" i="8"/>
  <c r="J12766" i="8"/>
  <c r="J12767" i="8"/>
  <c r="J12768" i="8"/>
  <c r="J12769" i="8"/>
  <c r="J12770" i="8"/>
  <c r="J12771" i="8"/>
  <c r="J12772" i="8"/>
  <c r="J12773" i="8"/>
  <c r="J12774" i="8"/>
  <c r="J12775" i="8"/>
  <c r="J12776" i="8"/>
  <c r="J12777" i="8"/>
  <c r="J12778" i="8"/>
  <c r="J12779" i="8"/>
  <c r="J12780" i="8"/>
  <c r="J12781" i="8"/>
  <c r="J12782" i="8"/>
  <c r="J12783" i="8"/>
  <c r="J12784" i="8"/>
  <c r="J12785" i="8"/>
  <c r="J12786" i="8"/>
  <c r="J12787" i="8"/>
  <c r="J12788" i="8"/>
  <c r="J12789" i="8"/>
  <c r="J12790" i="8"/>
  <c r="J12791" i="8"/>
  <c r="J12792" i="8"/>
  <c r="J12793" i="8"/>
  <c r="J12794" i="8"/>
  <c r="J12795" i="8"/>
  <c r="J12796" i="8"/>
  <c r="J12797" i="8"/>
  <c r="J12798" i="8"/>
  <c r="J12799" i="8"/>
  <c r="J12800" i="8"/>
  <c r="J12801" i="8"/>
  <c r="J12802" i="8"/>
  <c r="J12803" i="8"/>
  <c r="J12804" i="8"/>
  <c r="J12805" i="8"/>
  <c r="J12806" i="8"/>
  <c r="J12807" i="8"/>
  <c r="J12808" i="8"/>
  <c r="J12809" i="8"/>
  <c r="J12810" i="8"/>
  <c r="J12811" i="8"/>
  <c r="J12812" i="8"/>
  <c r="J12813" i="8"/>
  <c r="J12814" i="8"/>
  <c r="J12815" i="8"/>
  <c r="J12816" i="8"/>
  <c r="J12817" i="8"/>
  <c r="J12818" i="8"/>
  <c r="J12819" i="8"/>
  <c r="J12820" i="8"/>
  <c r="J12821" i="8"/>
  <c r="J12822" i="8"/>
  <c r="J12823" i="8"/>
  <c r="J12824" i="8"/>
  <c r="J12825" i="8"/>
  <c r="J12826" i="8"/>
  <c r="J12827" i="8"/>
  <c r="J12828" i="8"/>
  <c r="J12829" i="8"/>
  <c r="J12830" i="8"/>
  <c r="J12831" i="8"/>
  <c r="J12832" i="8"/>
  <c r="J12833" i="8"/>
  <c r="J12834" i="8"/>
  <c r="J12835" i="8"/>
  <c r="J12836" i="8"/>
  <c r="J12837" i="8"/>
  <c r="J12838" i="8"/>
  <c r="J12839" i="8"/>
  <c r="J12840" i="8"/>
  <c r="J12841" i="8"/>
  <c r="J12842" i="8"/>
  <c r="J12843" i="8"/>
  <c r="J12844" i="8"/>
  <c r="J12845" i="8"/>
  <c r="J12846" i="8"/>
  <c r="J12847" i="8"/>
  <c r="J12848" i="8"/>
  <c r="J12849" i="8"/>
  <c r="J12850" i="8"/>
  <c r="J12851" i="8"/>
  <c r="J12852" i="8"/>
  <c r="J12853" i="8"/>
  <c r="J12854" i="8"/>
  <c r="J12855" i="8"/>
  <c r="J12856" i="8"/>
  <c r="J12857" i="8"/>
  <c r="J12858" i="8"/>
  <c r="J12859" i="8"/>
  <c r="J12860" i="8"/>
  <c r="J12861" i="8"/>
  <c r="J12862" i="8"/>
  <c r="J12863" i="8"/>
  <c r="J12864" i="8"/>
  <c r="J12865" i="8"/>
  <c r="J12866" i="8"/>
  <c r="J12867" i="8"/>
  <c r="J12868" i="8"/>
  <c r="J12869" i="8"/>
  <c r="J12870" i="8"/>
  <c r="J12871" i="8"/>
  <c r="J12872" i="8"/>
  <c r="J12873" i="8"/>
  <c r="J12874" i="8"/>
  <c r="J12875" i="8"/>
  <c r="J12876" i="8"/>
  <c r="J12877" i="8"/>
  <c r="J12878" i="8"/>
  <c r="J12879" i="8"/>
  <c r="J12880" i="8"/>
  <c r="J12881" i="8"/>
  <c r="J12882" i="8"/>
  <c r="J12883" i="8"/>
  <c r="J12884" i="8"/>
  <c r="J12885" i="8"/>
  <c r="J12886" i="8"/>
  <c r="J12887" i="8"/>
  <c r="J12888" i="8"/>
  <c r="J12889" i="8"/>
  <c r="J12890" i="8"/>
  <c r="J12891" i="8"/>
  <c r="J12892" i="8"/>
  <c r="J12893" i="8"/>
  <c r="J12894" i="8"/>
  <c r="J12895" i="8"/>
  <c r="J12896" i="8"/>
  <c r="J12897" i="8"/>
  <c r="J12898" i="8"/>
  <c r="J12899" i="8"/>
  <c r="J12900" i="8"/>
  <c r="J12901" i="8"/>
  <c r="J12902" i="8"/>
  <c r="J12903" i="8"/>
  <c r="J12904" i="8"/>
  <c r="J12905" i="8"/>
  <c r="J12906" i="8"/>
  <c r="J12907" i="8"/>
  <c r="J12908" i="8"/>
  <c r="J12909" i="8"/>
  <c r="J12910" i="8"/>
  <c r="J12911" i="8"/>
  <c r="J12912" i="8"/>
  <c r="J12913" i="8"/>
  <c r="J12914" i="8"/>
  <c r="J12915" i="8"/>
  <c r="J12916" i="8"/>
  <c r="J12917" i="8"/>
  <c r="J12918" i="8"/>
  <c r="J12919" i="8"/>
  <c r="J12920" i="8"/>
  <c r="J12921" i="8"/>
  <c r="J12922" i="8"/>
  <c r="J12923" i="8"/>
  <c r="J12924" i="8"/>
  <c r="J12925" i="8"/>
  <c r="J12926" i="8"/>
  <c r="J12927" i="8"/>
  <c r="J12928" i="8"/>
  <c r="J12929" i="8"/>
  <c r="J12930" i="8"/>
  <c r="J12931" i="8"/>
  <c r="J12932" i="8"/>
  <c r="J12933" i="8"/>
  <c r="J12934" i="8"/>
  <c r="J12935" i="8"/>
  <c r="J12936" i="8"/>
  <c r="J12937" i="8"/>
  <c r="J12938" i="8"/>
  <c r="J12939" i="8"/>
  <c r="J12940" i="8"/>
  <c r="J12941" i="8"/>
  <c r="J12942" i="8"/>
  <c r="J12943" i="8"/>
  <c r="J12944" i="8"/>
  <c r="J12945" i="8"/>
  <c r="J12946" i="8"/>
  <c r="J12947" i="8"/>
  <c r="J12948" i="8"/>
  <c r="J12949" i="8"/>
  <c r="J12950" i="8"/>
  <c r="J12951" i="8"/>
  <c r="J12952" i="8"/>
  <c r="J12953" i="8"/>
  <c r="J12954" i="8"/>
  <c r="J12955" i="8"/>
  <c r="J12956" i="8"/>
  <c r="J12957" i="8"/>
  <c r="J12958" i="8"/>
  <c r="J12959" i="8"/>
  <c r="J12960" i="8"/>
  <c r="J12961" i="8"/>
  <c r="J12962" i="8"/>
  <c r="J12963" i="8"/>
  <c r="J12964" i="8"/>
  <c r="J12965" i="8"/>
  <c r="J12966" i="8"/>
  <c r="J12967" i="8"/>
  <c r="J12968" i="8"/>
  <c r="J12969" i="8"/>
  <c r="J12970" i="8"/>
  <c r="J12971" i="8"/>
  <c r="J12972" i="8"/>
  <c r="J12973" i="8"/>
  <c r="J12974" i="8"/>
  <c r="J12975" i="8"/>
  <c r="J12976" i="8"/>
  <c r="J12977" i="8"/>
  <c r="J12978" i="8"/>
  <c r="J12979" i="8"/>
  <c r="J12980" i="8"/>
  <c r="J12981" i="8"/>
  <c r="J12982" i="8"/>
  <c r="J12983" i="8"/>
  <c r="J12984" i="8"/>
  <c r="J12985" i="8"/>
  <c r="J12986" i="8"/>
  <c r="J12987" i="8"/>
  <c r="J12988" i="8"/>
  <c r="J12989" i="8"/>
  <c r="J12990" i="8"/>
  <c r="J12991" i="8"/>
  <c r="J12992" i="8"/>
  <c r="J12993" i="8"/>
  <c r="J12994" i="8"/>
  <c r="J12995" i="8"/>
  <c r="J12996" i="8"/>
  <c r="J12997" i="8"/>
  <c r="J12998" i="8"/>
  <c r="J12999" i="8"/>
  <c r="J13000" i="8"/>
  <c r="J13001" i="8"/>
  <c r="J13002" i="8"/>
  <c r="J13003" i="8"/>
  <c r="J13004" i="8"/>
  <c r="J13005" i="8"/>
  <c r="J13006" i="8"/>
  <c r="J13007" i="8"/>
  <c r="J13008" i="8"/>
  <c r="J13009" i="8"/>
  <c r="J13010" i="8"/>
  <c r="J13011" i="8"/>
  <c r="J13012" i="8"/>
  <c r="J13013" i="8"/>
  <c r="J13014" i="8"/>
  <c r="J13015" i="8"/>
  <c r="J13016" i="8"/>
  <c r="J13017" i="8"/>
  <c r="J13018" i="8"/>
  <c r="J13019" i="8"/>
  <c r="J13020" i="8"/>
  <c r="J13021" i="8"/>
  <c r="J13022" i="8"/>
  <c r="J13023" i="8"/>
  <c r="J13024" i="8"/>
  <c r="J13025" i="8"/>
  <c r="J13026" i="8"/>
  <c r="J13027" i="8"/>
  <c r="J13028" i="8"/>
  <c r="J13029" i="8"/>
  <c r="J13030" i="8"/>
  <c r="J13031" i="8"/>
  <c r="J13032" i="8"/>
  <c r="J13033" i="8"/>
  <c r="J13034" i="8"/>
  <c r="J13035" i="8"/>
  <c r="J13036" i="8"/>
  <c r="J13037" i="8"/>
  <c r="J13038" i="8"/>
  <c r="J13039" i="8"/>
  <c r="J13040" i="8"/>
  <c r="J13041" i="8"/>
  <c r="J13042" i="8"/>
  <c r="J13043" i="8"/>
  <c r="J13044" i="8"/>
  <c r="J13045" i="8"/>
  <c r="J13046" i="8"/>
  <c r="J13047" i="8"/>
  <c r="J13048" i="8"/>
  <c r="J13049" i="8"/>
  <c r="J13050" i="8"/>
  <c r="J13051" i="8"/>
  <c r="J13052" i="8"/>
  <c r="J13053" i="8"/>
  <c r="J13054" i="8"/>
  <c r="J13055" i="8"/>
  <c r="J13056" i="8"/>
  <c r="J13057" i="8"/>
  <c r="J13058" i="8"/>
  <c r="J13059" i="8"/>
  <c r="J13060" i="8"/>
  <c r="J13061" i="8"/>
  <c r="J13062" i="8"/>
  <c r="J13063" i="8"/>
  <c r="J13064" i="8"/>
  <c r="J13065" i="8"/>
  <c r="J13066" i="8"/>
  <c r="J13067" i="8"/>
  <c r="J13068" i="8"/>
  <c r="J13069" i="8"/>
  <c r="J13070" i="8"/>
  <c r="J13071" i="8"/>
  <c r="J13072" i="8"/>
  <c r="J13073" i="8"/>
  <c r="J13074" i="8"/>
  <c r="J13075" i="8"/>
  <c r="J13076" i="8"/>
  <c r="J13077" i="8"/>
  <c r="J13078" i="8"/>
  <c r="J13079" i="8"/>
  <c r="J13080" i="8"/>
  <c r="J13081" i="8"/>
  <c r="J13082" i="8"/>
  <c r="J13083" i="8"/>
  <c r="J13084" i="8"/>
  <c r="J13085" i="8"/>
  <c r="J13086" i="8"/>
  <c r="J13087" i="8"/>
  <c r="J13088" i="8"/>
  <c r="J13089" i="8"/>
  <c r="J13090" i="8"/>
  <c r="J13091" i="8"/>
  <c r="J13092" i="8"/>
  <c r="J13093" i="8"/>
  <c r="J13094" i="8"/>
  <c r="J13095" i="8"/>
  <c r="J13096" i="8"/>
  <c r="J13097" i="8"/>
  <c r="J13098" i="8"/>
  <c r="J13099" i="8"/>
  <c r="J13100" i="8"/>
  <c r="J13101" i="8"/>
  <c r="J13102" i="8"/>
  <c r="J13103" i="8"/>
  <c r="J13104" i="8"/>
  <c r="J13105" i="8"/>
  <c r="J13106" i="8"/>
  <c r="J13107" i="8"/>
  <c r="J13108" i="8"/>
  <c r="J13109" i="8"/>
  <c r="J13110" i="8"/>
  <c r="J13111" i="8"/>
  <c r="J13112" i="8"/>
  <c r="J13113" i="8"/>
  <c r="J13114" i="8"/>
  <c r="J13115" i="8"/>
  <c r="J13116" i="8"/>
  <c r="J13117" i="8"/>
  <c r="J13118" i="8"/>
  <c r="J13119" i="8"/>
  <c r="J13120" i="8"/>
  <c r="J13121" i="8"/>
  <c r="J13122" i="8"/>
  <c r="J13123" i="8"/>
  <c r="J13124" i="8"/>
  <c r="J13125" i="8"/>
  <c r="J13126" i="8"/>
  <c r="J13127" i="8"/>
  <c r="J13128" i="8"/>
  <c r="J13129" i="8"/>
  <c r="J13130" i="8"/>
  <c r="J13131" i="8"/>
  <c r="J13132" i="8"/>
  <c r="J13133" i="8"/>
  <c r="J13134" i="8"/>
  <c r="J13135" i="8"/>
  <c r="J13136" i="8"/>
  <c r="J13137" i="8"/>
  <c r="J13138" i="8"/>
  <c r="J13139" i="8"/>
  <c r="J13140" i="8"/>
  <c r="J13141" i="8"/>
  <c r="J13142" i="8"/>
  <c r="J13143" i="8"/>
  <c r="J13144" i="8"/>
  <c r="J13145" i="8"/>
  <c r="J13146" i="8"/>
  <c r="J13147" i="8"/>
  <c r="J13148" i="8"/>
  <c r="J13149" i="8"/>
  <c r="J13150" i="8"/>
  <c r="J13151" i="8"/>
  <c r="J13152" i="8"/>
  <c r="J13153" i="8"/>
  <c r="J13154" i="8"/>
  <c r="J13155" i="8"/>
  <c r="J13156" i="8"/>
  <c r="J13157" i="8"/>
  <c r="J13158" i="8"/>
  <c r="J13159" i="8"/>
  <c r="J13160" i="8"/>
  <c r="J13161" i="8"/>
  <c r="J13162" i="8"/>
  <c r="J13163" i="8"/>
  <c r="J13164" i="8"/>
  <c r="J13165" i="8"/>
  <c r="J13166" i="8"/>
  <c r="J13167" i="8"/>
  <c r="J13168" i="8"/>
  <c r="J13169" i="8"/>
  <c r="J13170" i="8"/>
  <c r="J13171" i="8"/>
  <c r="J13172" i="8"/>
  <c r="J13173" i="8"/>
  <c r="J13174" i="8"/>
  <c r="J13175" i="8"/>
  <c r="J13176" i="8"/>
  <c r="J13177" i="8"/>
  <c r="J13178" i="8"/>
  <c r="J13179" i="8"/>
  <c r="J13180" i="8"/>
  <c r="J13181" i="8"/>
  <c r="J13182" i="8"/>
  <c r="J13183" i="8"/>
  <c r="J13184" i="8"/>
  <c r="J13185" i="8"/>
  <c r="J13186" i="8"/>
  <c r="J13187" i="8"/>
  <c r="J13188" i="8"/>
  <c r="J13189" i="8"/>
  <c r="J13190" i="8"/>
  <c r="J13191" i="8"/>
  <c r="J13192" i="8"/>
  <c r="J13193" i="8"/>
  <c r="J13194" i="8"/>
  <c r="J13195" i="8"/>
  <c r="J13196" i="8"/>
  <c r="J13197" i="8"/>
  <c r="J13198" i="8"/>
  <c r="J13199" i="8"/>
  <c r="J13200" i="8"/>
  <c r="J13201" i="8"/>
  <c r="J13202" i="8"/>
  <c r="J13203" i="8"/>
  <c r="J13204" i="8"/>
  <c r="J13205" i="8"/>
  <c r="J13206" i="8"/>
  <c r="J13207" i="8"/>
  <c r="J13208" i="8"/>
  <c r="J13209" i="8"/>
  <c r="J13210" i="8"/>
  <c r="J13211" i="8"/>
  <c r="J13212" i="8"/>
  <c r="J13213" i="8"/>
  <c r="J13214" i="8"/>
  <c r="J13215" i="8"/>
  <c r="J13216" i="8"/>
  <c r="J13217" i="8"/>
  <c r="J13218" i="8"/>
  <c r="J13219" i="8"/>
  <c r="J13220" i="8"/>
  <c r="J13221" i="8"/>
  <c r="J13222" i="8"/>
  <c r="J13223" i="8"/>
  <c r="J13224" i="8"/>
  <c r="J13225" i="8"/>
  <c r="J13226" i="8"/>
  <c r="J13227" i="8"/>
  <c r="J13228" i="8"/>
  <c r="J13229" i="8"/>
  <c r="J13230" i="8"/>
  <c r="J13231" i="8"/>
  <c r="J13232" i="8"/>
  <c r="J13233" i="8"/>
  <c r="J13234" i="8"/>
  <c r="J13235" i="8"/>
  <c r="J13236" i="8"/>
  <c r="J13237" i="8"/>
  <c r="J13238" i="8"/>
  <c r="J13239" i="8"/>
  <c r="J13240" i="8"/>
  <c r="J13241" i="8"/>
  <c r="J13242" i="8"/>
  <c r="J13243" i="8"/>
  <c r="J13244" i="8"/>
  <c r="J13245" i="8"/>
  <c r="J13246" i="8"/>
  <c r="J13247" i="8"/>
  <c r="J13248" i="8"/>
  <c r="J13249" i="8"/>
  <c r="J13250" i="8"/>
  <c r="J13251" i="8"/>
  <c r="J13252" i="8"/>
  <c r="J13253" i="8"/>
  <c r="J13254" i="8"/>
  <c r="J13255" i="8"/>
  <c r="J13256" i="8"/>
  <c r="J13257" i="8"/>
  <c r="J13258" i="8"/>
  <c r="J13259" i="8"/>
  <c r="J13260" i="8"/>
  <c r="J13261" i="8"/>
  <c r="J13262" i="8"/>
  <c r="J13263" i="8"/>
  <c r="J13264" i="8"/>
  <c r="J13265" i="8"/>
  <c r="J13266" i="8"/>
  <c r="J13267" i="8"/>
  <c r="J13268" i="8"/>
  <c r="J13269" i="8"/>
  <c r="J13270" i="8"/>
  <c r="J13271" i="8"/>
  <c r="J13272" i="8"/>
  <c r="J13273" i="8"/>
  <c r="J13274" i="8"/>
  <c r="J13275" i="8"/>
  <c r="J13276" i="8"/>
  <c r="J13277" i="8"/>
  <c r="J13278" i="8"/>
  <c r="J13279" i="8"/>
  <c r="J13280" i="8"/>
  <c r="J13281" i="8"/>
  <c r="J13282" i="8"/>
  <c r="J13283" i="8"/>
  <c r="J13284" i="8"/>
  <c r="J13285" i="8"/>
  <c r="J13286" i="8"/>
  <c r="J13287" i="8"/>
  <c r="J13288" i="8"/>
  <c r="J13289" i="8"/>
  <c r="J13290" i="8"/>
  <c r="J13291" i="8"/>
  <c r="J13292" i="8"/>
  <c r="J13293" i="8"/>
  <c r="J13294" i="8"/>
  <c r="J13295" i="8"/>
  <c r="J13296" i="8"/>
  <c r="J13297" i="8"/>
  <c r="J13298" i="8"/>
  <c r="J13299" i="8"/>
  <c r="J13300" i="8"/>
  <c r="J13301" i="8"/>
  <c r="J13302" i="8"/>
  <c r="J13303" i="8"/>
  <c r="J13304" i="8"/>
  <c r="J13305" i="8"/>
  <c r="J13306" i="8"/>
  <c r="J13307" i="8"/>
  <c r="J13308" i="8"/>
  <c r="J13309" i="8"/>
  <c r="J13310" i="8"/>
  <c r="J13311" i="8"/>
  <c r="J13312" i="8"/>
  <c r="J13313" i="8"/>
  <c r="J13314" i="8"/>
  <c r="J13315" i="8"/>
  <c r="J13316" i="8"/>
  <c r="J13317" i="8"/>
  <c r="J13318" i="8"/>
  <c r="J13319" i="8"/>
  <c r="J13320" i="8"/>
  <c r="J13321" i="8"/>
  <c r="J13322" i="8"/>
  <c r="J13323" i="8"/>
  <c r="J13324" i="8"/>
  <c r="J13325" i="8"/>
  <c r="J13326" i="8"/>
  <c r="J13327" i="8"/>
  <c r="J13328" i="8"/>
  <c r="J13329" i="8"/>
  <c r="J13330" i="8"/>
  <c r="J13331" i="8"/>
  <c r="J13332" i="8"/>
  <c r="J13333" i="8"/>
  <c r="J13334" i="8"/>
  <c r="J13335" i="8"/>
  <c r="J13336" i="8"/>
  <c r="J13337" i="8"/>
  <c r="J13338" i="8"/>
  <c r="J13339" i="8"/>
  <c r="J13340" i="8"/>
  <c r="J13341" i="8"/>
  <c r="J13342" i="8"/>
  <c r="J13343" i="8"/>
  <c r="J13344" i="8"/>
  <c r="J13345" i="8"/>
  <c r="J13346" i="8"/>
  <c r="J13347" i="8"/>
  <c r="J13348" i="8"/>
  <c r="J13349" i="8"/>
  <c r="J13350" i="8"/>
  <c r="J13351" i="8"/>
  <c r="J13352" i="8"/>
  <c r="J13353" i="8"/>
  <c r="J13354" i="8"/>
  <c r="J13355" i="8"/>
  <c r="J13356" i="8"/>
  <c r="J13357" i="8"/>
  <c r="J13358" i="8"/>
  <c r="J13359" i="8"/>
  <c r="J13360" i="8"/>
  <c r="J13361" i="8"/>
  <c r="J13362" i="8"/>
  <c r="J13363" i="8"/>
  <c r="J13364" i="8"/>
  <c r="J13365" i="8"/>
  <c r="J13366" i="8"/>
  <c r="J13367" i="8"/>
  <c r="J13368" i="8"/>
  <c r="J13369" i="8"/>
  <c r="J13370" i="8"/>
  <c r="J13371" i="8"/>
  <c r="J13372" i="8"/>
  <c r="J13373" i="8"/>
  <c r="J13374" i="8"/>
  <c r="J13375" i="8"/>
  <c r="J13376" i="8"/>
  <c r="J13377" i="8"/>
  <c r="J13378" i="8"/>
  <c r="J13379" i="8"/>
  <c r="J13380" i="8"/>
  <c r="J13381" i="8"/>
  <c r="J13382" i="8"/>
  <c r="J13383" i="8"/>
  <c r="J13384" i="8"/>
  <c r="J13385" i="8"/>
  <c r="J13386" i="8"/>
  <c r="J13387" i="8"/>
  <c r="J13388" i="8"/>
  <c r="J13389" i="8"/>
  <c r="J13390" i="8"/>
  <c r="J13391" i="8"/>
  <c r="J13392" i="8"/>
  <c r="J13393" i="8"/>
  <c r="J13394" i="8"/>
  <c r="J13395" i="8"/>
  <c r="J13396" i="8"/>
  <c r="J13397" i="8"/>
  <c r="J13398" i="8"/>
  <c r="J13399" i="8"/>
  <c r="J13400" i="8"/>
  <c r="J13401" i="8"/>
  <c r="J13402" i="8"/>
  <c r="J13403" i="8"/>
  <c r="J13404" i="8"/>
  <c r="J13405" i="8"/>
  <c r="J13406" i="8"/>
  <c r="J13407" i="8"/>
  <c r="J13408" i="8"/>
  <c r="J13409" i="8"/>
  <c r="J13410" i="8"/>
  <c r="J13411" i="8"/>
  <c r="J13412" i="8"/>
  <c r="J13413" i="8"/>
  <c r="J13414" i="8"/>
  <c r="J13415" i="8"/>
  <c r="J13416" i="8"/>
  <c r="J13417" i="8"/>
  <c r="J13418" i="8"/>
  <c r="J13419" i="8"/>
  <c r="J13420" i="8"/>
  <c r="J13421" i="8"/>
  <c r="J13422" i="8"/>
  <c r="J13423" i="8"/>
  <c r="J13424" i="8"/>
  <c r="J13425" i="8"/>
  <c r="J13426" i="8"/>
  <c r="J13427" i="8"/>
  <c r="J13428" i="8"/>
  <c r="J13429" i="8"/>
  <c r="J13430" i="8"/>
  <c r="J13431" i="8"/>
  <c r="J13432" i="8"/>
  <c r="J13433" i="8"/>
  <c r="J13434" i="8"/>
  <c r="J13435" i="8"/>
  <c r="J13436" i="8"/>
  <c r="J13437" i="8"/>
  <c r="J13438" i="8"/>
  <c r="J13439" i="8"/>
  <c r="J13440" i="8"/>
  <c r="J13441" i="8"/>
  <c r="J13442" i="8"/>
  <c r="J13443" i="8"/>
  <c r="J13444" i="8"/>
  <c r="J13445" i="8"/>
  <c r="J13446" i="8"/>
  <c r="J13447" i="8"/>
  <c r="J13448" i="8"/>
  <c r="J13449" i="8"/>
  <c r="J13450" i="8"/>
  <c r="J13451" i="8"/>
  <c r="J13452" i="8"/>
  <c r="J13453" i="8"/>
  <c r="J13454" i="8"/>
  <c r="J13455" i="8"/>
  <c r="J13456" i="8"/>
  <c r="J13457" i="8"/>
  <c r="J13458" i="8"/>
  <c r="J13459" i="8"/>
  <c r="J13460" i="8"/>
  <c r="J13461" i="8"/>
  <c r="J13462" i="8"/>
  <c r="J13463" i="8"/>
  <c r="J13464" i="8"/>
  <c r="J13465" i="8"/>
  <c r="J13466" i="8"/>
  <c r="J13467" i="8"/>
  <c r="J13468" i="8"/>
  <c r="J13469" i="8"/>
  <c r="J13470" i="8"/>
  <c r="J13471" i="8"/>
  <c r="J13472" i="8"/>
  <c r="J13473" i="8"/>
  <c r="J13474" i="8"/>
  <c r="J13475" i="8"/>
  <c r="J13476" i="8"/>
  <c r="J13477" i="8"/>
  <c r="J13478" i="8"/>
  <c r="J13479" i="8"/>
  <c r="J13480" i="8"/>
  <c r="J13481" i="8"/>
  <c r="J13482" i="8"/>
  <c r="J13483" i="8"/>
  <c r="J13484" i="8"/>
  <c r="J13485" i="8"/>
  <c r="J13486" i="8"/>
  <c r="J13487" i="8"/>
  <c r="J13488" i="8"/>
  <c r="J13489" i="8"/>
  <c r="J13490" i="8"/>
  <c r="J13491" i="8"/>
  <c r="J13492" i="8"/>
  <c r="J13493" i="8"/>
  <c r="J13494" i="8"/>
  <c r="J13495" i="8"/>
  <c r="J13496" i="8"/>
  <c r="J13497" i="8"/>
  <c r="J13498" i="8"/>
  <c r="J13499" i="8"/>
  <c r="J13500" i="8"/>
  <c r="J13501" i="8"/>
  <c r="J13502" i="8"/>
  <c r="J13503" i="8"/>
  <c r="J13504" i="8"/>
  <c r="J13505" i="8"/>
  <c r="J13506" i="8"/>
  <c r="J13507" i="8"/>
  <c r="J13508" i="8"/>
  <c r="J13509" i="8"/>
  <c r="J13510" i="8"/>
  <c r="J13511" i="8"/>
  <c r="J13512" i="8"/>
  <c r="J13513" i="8"/>
  <c r="J13514" i="8"/>
  <c r="J13515" i="8"/>
  <c r="J13516" i="8"/>
  <c r="J13517" i="8"/>
  <c r="J13518" i="8"/>
  <c r="J13519" i="8"/>
  <c r="J13520" i="8"/>
  <c r="J13521" i="8"/>
  <c r="J13522" i="8"/>
  <c r="J13523" i="8"/>
  <c r="J13524" i="8"/>
  <c r="J13525" i="8"/>
  <c r="J13526" i="8"/>
  <c r="J13527" i="8"/>
  <c r="J13528" i="8"/>
  <c r="J13529" i="8"/>
  <c r="J13530" i="8"/>
  <c r="J13531" i="8"/>
  <c r="J13532" i="8"/>
  <c r="J13533" i="8"/>
  <c r="J13534" i="8"/>
  <c r="J13535" i="8"/>
  <c r="J13536" i="8"/>
  <c r="J13537" i="8"/>
  <c r="J13538" i="8"/>
  <c r="J13539" i="8"/>
  <c r="J13540" i="8"/>
  <c r="J13541" i="8"/>
  <c r="J13542" i="8"/>
  <c r="J13543" i="8"/>
  <c r="J13544" i="8"/>
  <c r="J13545" i="8"/>
  <c r="J13546" i="8"/>
  <c r="J13547" i="8"/>
  <c r="J13548" i="8"/>
  <c r="J13549" i="8"/>
  <c r="J13550" i="8"/>
  <c r="J13551" i="8"/>
  <c r="J13552" i="8"/>
  <c r="J13553" i="8"/>
  <c r="J13554" i="8"/>
  <c r="J13555" i="8"/>
  <c r="J13556" i="8"/>
  <c r="J13557" i="8"/>
  <c r="J13558" i="8"/>
  <c r="J13559" i="8"/>
  <c r="J13560" i="8"/>
  <c r="J13561" i="8"/>
  <c r="J13562" i="8"/>
  <c r="J13563" i="8"/>
  <c r="J13564" i="8"/>
  <c r="J13565" i="8"/>
  <c r="J13566" i="8"/>
  <c r="J13567" i="8"/>
  <c r="J13568" i="8"/>
  <c r="J13569" i="8"/>
  <c r="J13570" i="8"/>
  <c r="J13571" i="8"/>
  <c r="J13572" i="8"/>
  <c r="J13573" i="8"/>
  <c r="J13574" i="8"/>
  <c r="J13575" i="8"/>
  <c r="J13576" i="8"/>
  <c r="J13577" i="8"/>
  <c r="J13578" i="8"/>
  <c r="J13579" i="8"/>
  <c r="J13580" i="8"/>
  <c r="J13581" i="8"/>
  <c r="J13582" i="8"/>
  <c r="J13583" i="8"/>
  <c r="J13584" i="8"/>
  <c r="J13585" i="8"/>
  <c r="J13586" i="8"/>
  <c r="J13587" i="8"/>
  <c r="J13588" i="8"/>
  <c r="J13589" i="8"/>
  <c r="J13590" i="8"/>
  <c r="J13591" i="8"/>
  <c r="J13592" i="8"/>
  <c r="J13593" i="8"/>
  <c r="J13594" i="8"/>
  <c r="J13595" i="8"/>
  <c r="J13596" i="8"/>
  <c r="J13597" i="8"/>
  <c r="J13598" i="8"/>
  <c r="J13599" i="8"/>
  <c r="J13600" i="8"/>
  <c r="J13601" i="8"/>
  <c r="J13602" i="8"/>
  <c r="J13603" i="8"/>
  <c r="J13604" i="8"/>
  <c r="J13605" i="8"/>
  <c r="J13606" i="8"/>
  <c r="J13607" i="8"/>
  <c r="J13608" i="8"/>
  <c r="J13609" i="8"/>
  <c r="J13610" i="8"/>
  <c r="J13611" i="8"/>
  <c r="J13612" i="8"/>
  <c r="J13613" i="8"/>
  <c r="J13614" i="8"/>
  <c r="J13615" i="8"/>
  <c r="J13616" i="8"/>
  <c r="J13617" i="8"/>
  <c r="J13618" i="8"/>
  <c r="J13619" i="8"/>
  <c r="J13620" i="8"/>
  <c r="J13621" i="8"/>
  <c r="J13622" i="8"/>
  <c r="J13623" i="8"/>
  <c r="J13624" i="8"/>
  <c r="J13625" i="8"/>
  <c r="J13626" i="8"/>
  <c r="J13627" i="8"/>
  <c r="J13628" i="8"/>
  <c r="J13629" i="8"/>
  <c r="J13630" i="8"/>
  <c r="J13631" i="8"/>
  <c r="J13632" i="8"/>
  <c r="J13633" i="8"/>
  <c r="J13634" i="8"/>
  <c r="J13635" i="8"/>
  <c r="J13636" i="8"/>
  <c r="J13637" i="8"/>
  <c r="J13638" i="8"/>
  <c r="J13639" i="8"/>
  <c r="J13640" i="8"/>
  <c r="J13641" i="8"/>
  <c r="J13642" i="8"/>
  <c r="J13643" i="8"/>
  <c r="J13644" i="8"/>
  <c r="J13645" i="8"/>
  <c r="J13646" i="8"/>
  <c r="J13647" i="8"/>
  <c r="J13648" i="8"/>
  <c r="J13649" i="8"/>
  <c r="J13650" i="8"/>
  <c r="J13651" i="8"/>
  <c r="J13652" i="8"/>
  <c r="J13653" i="8"/>
  <c r="J13654" i="8"/>
  <c r="J13655" i="8"/>
  <c r="J13656" i="8"/>
  <c r="J13657" i="8"/>
  <c r="J13658" i="8"/>
  <c r="J13659" i="8"/>
  <c r="J13660" i="8"/>
  <c r="J13661" i="8"/>
  <c r="J13662" i="8"/>
  <c r="J13663" i="8"/>
  <c r="J13664" i="8"/>
  <c r="J13665" i="8"/>
  <c r="J13666" i="8"/>
  <c r="J13667" i="8"/>
  <c r="J13668" i="8"/>
  <c r="J13669" i="8"/>
  <c r="J13670" i="8"/>
  <c r="J13671" i="8"/>
  <c r="J13672" i="8"/>
  <c r="J13673" i="8"/>
  <c r="J13674" i="8"/>
  <c r="J13675" i="8"/>
  <c r="J13676" i="8"/>
  <c r="J13677" i="8"/>
  <c r="J13678" i="8"/>
  <c r="J13679" i="8"/>
  <c r="J13680" i="8"/>
  <c r="J13681" i="8"/>
  <c r="J13682" i="8"/>
  <c r="J13683" i="8"/>
  <c r="J13684" i="8"/>
  <c r="J13685" i="8"/>
  <c r="J13686" i="8"/>
  <c r="J13687" i="8"/>
  <c r="J13688" i="8"/>
  <c r="J13689" i="8"/>
  <c r="J13690" i="8"/>
  <c r="J13691" i="8"/>
  <c r="J13692" i="8"/>
  <c r="J13693" i="8"/>
  <c r="J13694" i="8"/>
  <c r="J13695" i="8"/>
  <c r="J13696" i="8"/>
  <c r="J13697" i="8"/>
  <c r="J13698" i="8"/>
  <c r="J13699" i="8"/>
  <c r="J13700" i="8"/>
  <c r="J13701" i="8"/>
  <c r="J13702" i="8"/>
  <c r="J13703" i="8"/>
  <c r="J13704" i="8"/>
  <c r="J13705" i="8"/>
  <c r="J13706" i="8"/>
  <c r="J13707" i="8"/>
  <c r="J13708" i="8"/>
  <c r="J13709" i="8"/>
  <c r="J13710" i="8"/>
  <c r="J13711" i="8"/>
  <c r="J13712" i="8"/>
  <c r="J13713" i="8"/>
  <c r="J13714" i="8"/>
  <c r="J13715" i="8"/>
  <c r="J13716" i="8"/>
  <c r="J13717" i="8"/>
  <c r="J13718" i="8"/>
  <c r="J13719" i="8"/>
  <c r="J13720" i="8"/>
  <c r="J13721" i="8"/>
  <c r="J13722" i="8"/>
  <c r="J13723" i="8"/>
  <c r="J13724" i="8"/>
  <c r="J13725" i="8"/>
  <c r="J13726" i="8"/>
  <c r="J13727" i="8"/>
  <c r="J13728" i="8"/>
  <c r="J13729" i="8"/>
  <c r="J13730" i="8"/>
  <c r="J13731" i="8"/>
  <c r="J13732" i="8"/>
  <c r="J13733" i="8"/>
  <c r="J13734" i="8"/>
  <c r="J13735" i="8"/>
  <c r="J13736" i="8"/>
  <c r="J13737" i="8"/>
  <c r="J13738" i="8"/>
  <c r="J13739" i="8"/>
  <c r="J13740" i="8"/>
  <c r="J13741" i="8"/>
  <c r="J13742" i="8"/>
  <c r="J13743" i="8"/>
  <c r="J13744" i="8"/>
  <c r="J13745" i="8"/>
  <c r="J13746" i="8"/>
  <c r="J13747" i="8"/>
  <c r="J13748" i="8"/>
  <c r="J13749" i="8"/>
  <c r="J13750" i="8"/>
  <c r="J13751" i="8"/>
  <c r="J13752" i="8"/>
  <c r="J13753" i="8"/>
  <c r="J13754" i="8"/>
  <c r="J13755" i="8"/>
  <c r="J13756" i="8"/>
  <c r="J13757" i="8"/>
  <c r="J13758" i="8"/>
  <c r="J13759" i="8"/>
  <c r="J13760" i="8"/>
  <c r="J13761" i="8"/>
  <c r="J13762" i="8"/>
  <c r="J13763" i="8"/>
  <c r="J13764" i="8"/>
  <c r="J13765" i="8"/>
  <c r="J13766" i="8"/>
  <c r="J13767" i="8"/>
  <c r="J13768" i="8"/>
  <c r="J13769" i="8"/>
  <c r="J13770" i="8"/>
  <c r="J13771" i="8"/>
  <c r="J13772" i="8"/>
  <c r="J13773" i="8"/>
  <c r="J13774" i="8"/>
  <c r="J13775" i="8"/>
  <c r="J13776" i="8"/>
  <c r="J13777" i="8"/>
  <c r="J13778" i="8"/>
  <c r="J13779" i="8"/>
  <c r="J13780" i="8"/>
  <c r="J13781" i="8"/>
  <c r="J13782" i="8"/>
  <c r="J13783" i="8"/>
  <c r="J13784" i="8"/>
  <c r="J13785" i="8"/>
  <c r="J13786" i="8"/>
  <c r="J13787" i="8"/>
  <c r="J13788" i="8"/>
  <c r="J13789" i="8"/>
  <c r="J13790" i="8"/>
  <c r="J13791" i="8"/>
  <c r="J13792" i="8"/>
  <c r="J13793" i="8"/>
  <c r="J13794" i="8"/>
  <c r="J13795" i="8"/>
  <c r="J13796" i="8"/>
  <c r="J13797" i="8"/>
  <c r="J13798" i="8"/>
  <c r="J13799" i="8"/>
  <c r="J13800" i="8"/>
  <c r="J13801" i="8"/>
  <c r="J13802" i="8"/>
  <c r="J13803" i="8"/>
  <c r="J13804" i="8"/>
  <c r="J13805" i="8"/>
  <c r="J13806" i="8"/>
  <c r="J13807" i="8"/>
  <c r="J13808" i="8"/>
  <c r="J13809" i="8"/>
  <c r="J13810" i="8"/>
  <c r="J13811" i="8"/>
  <c r="J13812" i="8"/>
  <c r="J13813" i="8"/>
  <c r="J13814" i="8"/>
  <c r="J13815" i="8"/>
  <c r="J13816" i="8"/>
  <c r="J13817" i="8"/>
  <c r="J13818" i="8"/>
  <c r="J13819" i="8"/>
  <c r="J13820" i="8"/>
  <c r="J13821" i="8"/>
  <c r="J13822" i="8"/>
  <c r="J13823" i="8"/>
  <c r="J13824" i="8"/>
  <c r="J13825" i="8"/>
  <c r="J13826" i="8"/>
  <c r="J13827" i="8"/>
  <c r="J13828" i="8"/>
  <c r="J13829" i="8"/>
  <c r="J13830" i="8"/>
  <c r="J13831" i="8"/>
  <c r="J13832" i="8"/>
  <c r="J13833" i="8"/>
  <c r="J13834" i="8"/>
  <c r="J13835" i="8"/>
  <c r="J13836" i="8"/>
  <c r="J13837" i="8"/>
  <c r="J13838" i="8"/>
  <c r="J13839" i="8"/>
  <c r="J13840" i="8"/>
  <c r="J13841" i="8"/>
  <c r="J13842" i="8"/>
  <c r="J13843" i="8"/>
  <c r="J13844" i="8"/>
  <c r="J13845" i="8"/>
  <c r="J13846" i="8"/>
  <c r="J13847" i="8"/>
  <c r="J13848" i="8"/>
  <c r="J13849" i="8"/>
  <c r="J13850" i="8"/>
  <c r="J13851" i="8"/>
  <c r="J13852" i="8"/>
  <c r="J13853" i="8"/>
  <c r="J13854" i="8"/>
  <c r="J13855" i="8"/>
  <c r="J13856" i="8"/>
  <c r="J13857" i="8"/>
  <c r="J13858" i="8"/>
  <c r="J13859" i="8"/>
  <c r="J13860" i="8"/>
  <c r="J13861" i="8"/>
  <c r="J13862" i="8"/>
  <c r="J13863" i="8"/>
  <c r="J13864" i="8"/>
  <c r="J13865" i="8"/>
  <c r="J13866" i="8"/>
  <c r="J13867" i="8"/>
  <c r="J13868" i="8"/>
  <c r="J13869" i="8"/>
  <c r="J13870" i="8"/>
  <c r="J13871" i="8"/>
  <c r="J13872" i="8"/>
  <c r="J13873" i="8"/>
  <c r="J13874" i="8"/>
  <c r="J13875" i="8"/>
  <c r="J13876" i="8"/>
  <c r="J13877" i="8"/>
  <c r="J13878" i="8"/>
  <c r="J13879" i="8"/>
  <c r="J13880" i="8"/>
  <c r="J13881" i="8"/>
  <c r="J13882" i="8"/>
  <c r="J13883" i="8"/>
  <c r="J13884" i="8"/>
  <c r="J13885" i="8"/>
  <c r="J13886" i="8"/>
  <c r="J13887" i="8"/>
  <c r="J13888" i="8"/>
  <c r="J13889" i="8"/>
  <c r="J13890" i="8"/>
  <c r="J13891" i="8"/>
  <c r="J13892" i="8"/>
  <c r="J13893" i="8"/>
  <c r="J13894" i="8"/>
  <c r="J13895" i="8"/>
  <c r="J13896" i="8"/>
  <c r="J13897" i="8"/>
  <c r="J13898" i="8"/>
  <c r="J13899" i="8"/>
  <c r="J13900" i="8"/>
  <c r="J13901" i="8"/>
  <c r="J13902" i="8"/>
  <c r="J13903" i="8"/>
  <c r="J13904" i="8"/>
  <c r="J13905" i="8"/>
  <c r="J13906" i="8"/>
  <c r="J13907" i="8"/>
  <c r="J13908" i="8"/>
  <c r="J13909" i="8"/>
  <c r="J13910" i="8"/>
  <c r="J13911" i="8"/>
  <c r="J13912" i="8"/>
  <c r="J13913" i="8"/>
  <c r="J13914" i="8"/>
  <c r="J13915" i="8"/>
  <c r="J13916" i="8"/>
  <c r="J13917" i="8"/>
  <c r="J13918" i="8"/>
  <c r="J13919" i="8"/>
  <c r="J13920" i="8"/>
  <c r="J13921" i="8"/>
  <c r="J13922" i="8"/>
  <c r="J13923" i="8"/>
  <c r="J13924" i="8"/>
  <c r="J13925" i="8"/>
  <c r="J13926" i="8"/>
  <c r="J13927" i="8"/>
  <c r="J13928" i="8"/>
  <c r="J13929" i="8"/>
  <c r="J13930" i="8"/>
  <c r="J13931" i="8"/>
  <c r="J13932" i="8"/>
  <c r="J13933" i="8"/>
  <c r="J13934" i="8"/>
  <c r="J13935" i="8"/>
  <c r="J13936" i="8"/>
  <c r="J13937" i="8"/>
  <c r="J13938" i="8"/>
  <c r="J13939" i="8"/>
  <c r="J13940" i="8"/>
  <c r="J13941" i="8"/>
  <c r="J13942" i="8"/>
  <c r="J13943" i="8"/>
  <c r="J13944" i="8"/>
  <c r="J13945" i="8"/>
  <c r="J13946" i="8"/>
  <c r="J13947" i="8"/>
  <c r="J13948" i="8"/>
  <c r="J13949" i="8"/>
  <c r="J13950" i="8"/>
  <c r="J13951" i="8"/>
  <c r="J13952" i="8"/>
  <c r="J13953" i="8"/>
  <c r="J13954" i="8"/>
  <c r="J13955" i="8"/>
  <c r="J13956" i="8"/>
  <c r="J13957" i="8"/>
  <c r="J13958" i="8"/>
  <c r="J13959" i="8"/>
  <c r="J13960" i="8"/>
  <c r="J13961" i="8"/>
  <c r="J13962" i="8"/>
  <c r="J13963" i="8"/>
  <c r="J13964" i="8"/>
  <c r="J13965" i="8"/>
  <c r="J13966" i="8"/>
  <c r="J13967" i="8"/>
  <c r="J13968" i="8"/>
  <c r="J13969" i="8"/>
  <c r="J13970" i="8"/>
  <c r="J13971" i="8"/>
  <c r="J13972" i="8"/>
  <c r="J13973" i="8"/>
  <c r="J13974" i="8"/>
  <c r="J13975" i="8"/>
  <c r="J13976" i="8"/>
  <c r="J13977" i="8"/>
  <c r="J13978" i="8"/>
  <c r="J13979" i="8"/>
  <c r="J13980" i="8"/>
  <c r="J13981" i="8"/>
  <c r="J13982" i="8"/>
  <c r="J13983" i="8"/>
  <c r="J13984" i="8"/>
  <c r="J13985" i="8"/>
  <c r="J13986" i="8"/>
  <c r="J13987" i="8"/>
  <c r="J13988" i="8"/>
  <c r="J13989" i="8"/>
  <c r="J13990" i="8"/>
  <c r="J13991" i="8"/>
  <c r="J13992" i="8"/>
  <c r="J13993" i="8"/>
  <c r="J13994" i="8"/>
  <c r="J13995" i="8"/>
  <c r="J13996" i="8"/>
  <c r="J13997" i="8"/>
  <c r="J13998" i="8"/>
  <c r="J13999" i="8"/>
  <c r="J14000" i="8"/>
  <c r="J14001" i="8"/>
  <c r="J14002" i="8"/>
  <c r="J14003" i="8"/>
  <c r="J14004" i="8"/>
  <c r="J14005" i="8"/>
  <c r="J14006" i="8"/>
  <c r="J14007" i="8"/>
  <c r="J14008" i="8"/>
  <c r="J14009" i="8"/>
  <c r="J14010" i="8"/>
  <c r="J14011" i="8"/>
  <c r="J14012" i="8"/>
  <c r="J14013" i="8"/>
  <c r="J14014" i="8"/>
  <c r="J14015" i="8"/>
  <c r="J14016" i="8"/>
  <c r="J14017" i="8"/>
  <c r="J14018" i="8"/>
  <c r="J14019" i="8"/>
  <c r="J14020" i="8"/>
  <c r="J14021" i="8"/>
  <c r="J14022" i="8"/>
  <c r="J14023" i="8"/>
  <c r="J14024" i="8"/>
  <c r="J14025" i="8"/>
  <c r="J14026" i="8"/>
  <c r="J14027" i="8"/>
  <c r="J14028" i="8"/>
  <c r="J14029" i="8"/>
  <c r="J14030" i="8"/>
  <c r="J14031" i="8"/>
  <c r="J14032" i="8"/>
  <c r="J14033" i="8"/>
  <c r="J14034" i="8"/>
  <c r="J14035" i="8"/>
  <c r="J14036" i="8"/>
  <c r="J14037" i="8"/>
  <c r="J14038" i="8"/>
  <c r="J14039" i="8"/>
  <c r="J14040" i="8"/>
  <c r="J14041" i="8"/>
  <c r="J14042" i="8"/>
  <c r="J14043" i="8"/>
  <c r="J14044" i="8"/>
  <c r="J14045" i="8"/>
  <c r="J14046" i="8"/>
  <c r="J14047" i="8"/>
  <c r="J14048" i="8"/>
  <c r="J14049" i="8"/>
  <c r="J14050" i="8"/>
  <c r="J14051" i="8"/>
  <c r="J14052" i="8"/>
  <c r="J14053" i="8"/>
  <c r="J14054" i="8"/>
  <c r="J14055" i="8"/>
  <c r="J14056" i="8"/>
  <c r="J14057" i="8"/>
  <c r="J14058" i="8"/>
  <c r="J14059" i="8"/>
  <c r="J14060" i="8"/>
  <c r="J14061" i="8"/>
  <c r="J14062" i="8"/>
  <c r="J14063" i="8"/>
  <c r="J14064" i="8"/>
  <c r="J14065" i="8"/>
  <c r="J14066" i="8"/>
  <c r="J14067" i="8"/>
  <c r="J14068" i="8"/>
  <c r="J14069" i="8"/>
  <c r="J14070" i="8"/>
  <c r="J14071" i="8"/>
  <c r="J14072" i="8"/>
  <c r="J14073" i="8"/>
  <c r="J14074" i="8"/>
  <c r="J14075" i="8"/>
  <c r="J14076" i="8"/>
  <c r="J14077" i="8"/>
  <c r="J14078" i="8"/>
  <c r="J14079" i="8"/>
  <c r="J14080" i="8"/>
  <c r="J14081" i="8"/>
  <c r="J14082" i="8"/>
  <c r="J14083" i="8"/>
  <c r="J14084" i="8"/>
  <c r="J14085" i="8"/>
  <c r="J14086" i="8"/>
  <c r="J14087" i="8"/>
  <c r="J14088" i="8"/>
  <c r="J14089" i="8"/>
  <c r="J14090" i="8"/>
  <c r="J14091" i="8"/>
  <c r="J14092" i="8"/>
  <c r="J14093" i="8"/>
  <c r="J14094" i="8"/>
  <c r="J14095" i="8"/>
  <c r="J14096" i="8"/>
  <c r="J14097" i="8"/>
  <c r="J14098" i="8"/>
  <c r="J14099" i="8"/>
  <c r="J14100" i="8"/>
  <c r="J14101" i="8"/>
  <c r="J14102" i="8"/>
  <c r="J14103" i="8"/>
  <c r="J14104" i="8"/>
  <c r="J14105" i="8"/>
  <c r="J14106" i="8"/>
  <c r="J14107" i="8"/>
  <c r="J14108" i="8"/>
  <c r="J14109" i="8"/>
  <c r="J14110" i="8"/>
  <c r="J14111" i="8"/>
  <c r="J14112" i="8"/>
  <c r="J14113" i="8"/>
  <c r="J14114" i="8"/>
  <c r="J14115" i="8"/>
  <c r="J14116" i="8"/>
  <c r="J14117" i="8"/>
  <c r="J14118" i="8"/>
  <c r="J14119" i="8"/>
  <c r="J14120" i="8"/>
  <c r="J14121" i="8"/>
  <c r="J14122" i="8"/>
  <c r="J14123" i="8"/>
  <c r="J14124" i="8"/>
  <c r="J14125" i="8"/>
  <c r="J14126" i="8"/>
  <c r="J14127" i="8"/>
  <c r="J14128" i="8"/>
  <c r="J14129" i="8"/>
  <c r="J14130" i="8"/>
  <c r="J14131" i="8"/>
  <c r="J14132" i="8"/>
  <c r="J14133" i="8"/>
  <c r="J14134" i="8"/>
  <c r="J14135" i="8"/>
  <c r="J14136" i="8"/>
  <c r="J14137" i="8"/>
  <c r="J14138" i="8"/>
  <c r="J14139" i="8"/>
  <c r="J14140" i="8"/>
  <c r="J14141" i="8"/>
  <c r="J14142" i="8"/>
  <c r="J14143" i="8"/>
  <c r="J14144" i="8"/>
  <c r="J14145" i="8"/>
  <c r="J14146" i="8"/>
  <c r="J14147" i="8"/>
  <c r="J14148" i="8"/>
  <c r="J14149" i="8"/>
  <c r="J14150" i="8"/>
  <c r="J14151" i="8"/>
  <c r="J14152" i="8"/>
  <c r="J14153" i="8"/>
  <c r="J14154" i="8"/>
  <c r="J14155" i="8"/>
  <c r="J14156" i="8"/>
  <c r="J14157" i="8"/>
  <c r="J14158" i="8"/>
  <c r="J14159" i="8"/>
  <c r="J14160" i="8"/>
  <c r="J14161" i="8"/>
  <c r="J14162" i="8"/>
  <c r="J14163" i="8"/>
  <c r="J14164" i="8"/>
  <c r="J14165" i="8"/>
  <c r="J14166" i="8"/>
  <c r="J14167" i="8"/>
  <c r="J14168" i="8"/>
  <c r="J14169" i="8"/>
  <c r="J14170" i="8"/>
  <c r="J14171" i="8"/>
  <c r="J14172" i="8"/>
  <c r="J14173" i="8"/>
  <c r="J14174" i="8"/>
  <c r="J14175" i="8"/>
  <c r="J14176" i="8"/>
  <c r="J14177" i="8"/>
  <c r="J14178" i="8"/>
  <c r="J14179" i="8"/>
  <c r="J14180" i="8"/>
  <c r="J14181" i="8"/>
  <c r="J14182" i="8"/>
  <c r="J14183" i="8"/>
  <c r="J14184" i="8"/>
  <c r="J14185" i="8"/>
  <c r="J14186" i="8"/>
  <c r="J14187" i="8"/>
  <c r="J14188" i="8"/>
  <c r="J14189" i="8"/>
  <c r="J14190" i="8"/>
  <c r="J14191" i="8"/>
  <c r="J14192" i="8"/>
  <c r="J14193" i="8"/>
  <c r="J14194" i="8"/>
  <c r="J14195" i="8"/>
  <c r="J14196" i="8"/>
  <c r="J14197" i="8"/>
  <c r="J14198" i="8"/>
  <c r="J14199" i="8"/>
  <c r="J14200" i="8"/>
  <c r="J14201" i="8"/>
  <c r="J14202" i="8"/>
  <c r="J14203" i="8"/>
  <c r="J14204" i="8"/>
  <c r="J14205" i="8"/>
  <c r="J14206" i="8"/>
  <c r="J14207" i="8"/>
  <c r="J14208" i="8"/>
  <c r="J14209" i="8"/>
  <c r="J14210" i="8"/>
  <c r="J14211" i="8"/>
  <c r="J14212" i="8"/>
  <c r="J14213" i="8"/>
  <c r="J14214" i="8"/>
  <c r="J14215" i="8"/>
  <c r="J14216" i="8"/>
  <c r="J14217" i="8"/>
  <c r="J14218" i="8"/>
  <c r="J14219" i="8"/>
  <c r="J14220" i="8"/>
  <c r="J14221" i="8"/>
  <c r="J14222" i="8"/>
  <c r="J14223" i="8"/>
  <c r="J14224" i="8"/>
  <c r="J14225" i="8"/>
  <c r="J14226" i="8"/>
  <c r="J14227" i="8"/>
  <c r="J14228" i="8"/>
  <c r="J14229" i="8"/>
  <c r="J14230" i="8"/>
  <c r="J14231" i="8"/>
  <c r="J14232" i="8"/>
  <c r="J14233" i="8"/>
  <c r="J14234" i="8"/>
  <c r="J14235" i="8"/>
  <c r="J14236" i="8"/>
  <c r="J14237" i="8"/>
  <c r="J14238" i="8"/>
  <c r="J14239" i="8"/>
  <c r="J14240" i="8"/>
  <c r="J14241" i="8"/>
  <c r="J14242" i="8"/>
  <c r="J14243" i="8"/>
  <c r="J14244" i="8"/>
  <c r="J14245" i="8"/>
  <c r="J14246" i="8"/>
  <c r="J14247" i="8"/>
  <c r="J14248" i="8"/>
  <c r="J14249" i="8"/>
  <c r="J14250" i="8"/>
  <c r="J14251" i="8"/>
  <c r="J14252" i="8"/>
  <c r="J14253" i="8"/>
  <c r="J14254" i="8"/>
  <c r="J14255" i="8"/>
  <c r="J14256" i="8"/>
  <c r="J14257" i="8"/>
  <c r="J14258" i="8"/>
  <c r="J14259" i="8"/>
  <c r="J14260" i="8"/>
  <c r="J14261" i="8"/>
  <c r="J14262" i="8"/>
  <c r="J14263" i="8"/>
  <c r="J14264" i="8"/>
  <c r="J14265" i="8"/>
  <c r="J14266" i="8"/>
  <c r="J14267" i="8"/>
  <c r="J14268" i="8"/>
  <c r="J14269" i="8"/>
  <c r="J14270" i="8"/>
  <c r="J14271" i="8"/>
  <c r="J14272" i="8"/>
  <c r="J14273" i="8"/>
  <c r="J14274" i="8"/>
  <c r="J14275" i="8"/>
  <c r="J14276" i="8"/>
  <c r="J14277" i="8"/>
  <c r="J14278" i="8"/>
  <c r="J14279" i="8"/>
  <c r="J14280" i="8"/>
  <c r="J14281" i="8"/>
  <c r="J14282" i="8"/>
  <c r="J14283" i="8"/>
  <c r="J14284" i="8"/>
  <c r="J14285" i="8"/>
  <c r="J14286" i="8"/>
  <c r="J14287" i="8"/>
  <c r="J14288" i="8"/>
  <c r="J14289" i="8"/>
  <c r="J14290" i="8"/>
  <c r="J14291" i="8"/>
  <c r="J14292" i="8"/>
  <c r="J14293" i="8"/>
  <c r="J14294" i="8"/>
  <c r="J14295" i="8"/>
  <c r="J14296" i="8"/>
  <c r="J14297" i="8"/>
  <c r="J14298" i="8"/>
  <c r="J14299" i="8"/>
  <c r="J14300" i="8"/>
  <c r="J14301" i="8"/>
  <c r="J14302" i="8"/>
  <c r="J14303" i="8"/>
  <c r="J14304" i="8"/>
  <c r="J14305" i="8"/>
  <c r="J14306" i="8"/>
  <c r="J14307" i="8"/>
  <c r="J14308" i="8"/>
  <c r="J14309" i="8"/>
  <c r="J14310" i="8"/>
  <c r="J14311" i="8"/>
  <c r="J14312" i="8"/>
  <c r="J14313" i="8"/>
  <c r="J14314" i="8"/>
  <c r="J14315" i="8"/>
  <c r="J14316" i="8"/>
  <c r="J14317" i="8"/>
  <c r="J14318" i="8"/>
  <c r="J14319" i="8"/>
  <c r="J14320" i="8"/>
  <c r="J14321" i="8"/>
  <c r="J14322" i="8"/>
  <c r="J14323" i="8"/>
  <c r="J14324" i="8"/>
  <c r="J14325" i="8"/>
  <c r="J14326" i="8"/>
  <c r="J14327" i="8"/>
  <c r="J14328" i="8"/>
  <c r="J14329" i="8"/>
  <c r="J14330" i="8"/>
  <c r="J14331" i="8"/>
  <c r="J14332" i="8"/>
  <c r="J14333" i="8"/>
  <c r="J14334" i="8"/>
  <c r="J14335" i="8"/>
  <c r="J14336" i="8"/>
  <c r="J14337" i="8"/>
  <c r="J14338" i="8"/>
  <c r="J14339" i="8"/>
  <c r="J14340" i="8"/>
  <c r="J14341" i="8"/>
  <c r="J14342" i="8"/>
  <c r="J14343" i="8"/>
  <c r="J14344" i="8"/>
  <c r="J14345" i="8"/>
  <c r="J14346" i="8"/>
  <c r="J14347" i="8"/>
  <c r="J14348" i="8"/>
  <c r="J14349" i="8"/>
  <c r="J14350" i="8"/>
  <c r="J14351" i="8"/>
  <c r="J14352" i="8"/>
  <c r="J14353" i="8"/>
  <c r="J14354" i="8"/>
  <c r="J14355" i="8"/>
  <c r="J14356" i="8"/>
  <c r="J14357" i="8"/>
  <c r="J14358" i="8"/>
  <c r="J14359" i="8"/>
  <c r="J14360" i="8"/>
  <c r="J14361" i="8"/>
  <c r="J14362" i="8"/>
  <c r="J14363" i="8"/>
  <c r="J14364" i="8"/>
  <c r="J14365" i="8"/>
  <c r="J14366" i="8"/>
  <c r="J14367" i="8"/>
  <c r="J14368" i="8"/>
  <c r="J14369" i="8"/>
  <c r="J14370" i="8"/>
  <c r="J14371" i="8"/>
  <c r="J14372" i="8"/>
  <c r="J14373" i="8"/>
  <c r="J14374" i="8"/>
  <c r="J14375" i="8"/>
  <c r="J14376" i="8"/>
  <c r="J14377" i="8"/>
  <c r="J14378" i="8"/>
  <c r="J14379" i="8"/>
  <c r="J14380" i="8"/>
  <c r="J14381" i="8"/>
  <c r="J14382" i="8"/>
  <c r="J14383" i="8"/>
  <c r="J14384" i="8"/>
  <c r="J14385" i="8"/>
  <c r="J14386" i="8"/>
  <c r="J14387" i="8"/>
  <c r="J14388" i="8"/>
  <c r="J14389" i="8"/>
  <c r="J14390" i="8"/>
  <c r="J14391" i="8"/>
  <c r="J14392" i="8"/>
  <c r="J14393" i="8"/>
  <c r="J14394" i="8"/>
  <c r="J14395" i="8"/>
  <c r="J14396" i="8"/>
  <c r="J14397" i="8"/>
  <c r="J14398" i="8"/>
  <c r="J14399" i="8"/>
  <c r="J14400" i="8"/>
  <c r="J14401" i="8"/>
  <c r="J14402" i="8"/>
  <c r="J14403" i="8"/>
  <c r="J14404" i="8"/>
  <c r="J14405" i="8"/>
  <c r="J14406" i="8"/>
  <c r="J14407" i="8"/>
  <c r="J14408" i="8"/>
  <c r="J14409" i="8"/>
  <c r="J14410" i="8"/>
  <c r="J14411" i="8"/>
  <c r="J14412" i="8"/>
  <c r="J14413" i="8"/>
  <c r="J14414" i="8"/>
  <c r="J14415" i="8"/>
  <c r="J14416" i="8"/>
  <c r="J14417" i="8"/>
  <c r="J14418" i="8"/>
  <c r="J14419" i="8"/>
  <c r="J14420" i="8"/>
  <c r="J14421" i="8"/>
  <c r="J14422" i="8"/>
  <c r="J14423" i="8"/>
  <c r="J14424" i="8"/>
  <c r="J14425" i="8"/>
  <c r="J14426" i="8"/>
  <c r="J14427" i="8"/>
  <c r="J14428" i="8"/>
  <c r="J14429" i="8"/>
  <c r="J14430" i="8"/>
  <c r="J14431" i="8"/>
  <c r="J14432" i="8"/>
  <c r="J14433" i="8"/>
  <c r="J14434" i="8"/>
  <c r="J14435" i="8"/>
  <c r="J14436" i="8"/>
  <c r="J14437" i="8"/>
  <c r="J14438" i="8"/>
  <c r="J14439" i="8"/>
  <c r="J14440" i="8"/>
  <c r="J14441" i="8"/>
  <c r="J14442" i="8"/>
  <c r="J14443" i="8"/>
  <c r="J14444" i="8"/>
  <c r="J14445" i="8"/>
  <c r="J14446" i="8"/>
  <c r="J14447" i="8"/>
  <c r="J14448" i="8"/>
  <c r="J14449" i="8"/>
  <c r="J14450" i="8"/>
  <c r="J14451" i="8"/>
  <c r="J14452" i="8"/>
  <c r="J14453" i="8"/>
  <c r="J14454" i="8"/>
  <c r="J14455" i="8"/>
  <c r="J14456" i="8"/>
  <c r="J14457" i="8"/>
  <c r="J14458" i="8"/>
  <c r="J14459" i="8"/>
  <c r="J14460" i="8"/>
  <c r="J14461" i="8"/>
  <c r="J14462" i="8"/>
  <c r="J14463" i="8"/>
  <c r="J14464" i="8"/>
  <c r="J14465" i="8"/>
  <c r="J14466" i="8"/>
  <c r="J14467" i="8"/>
  <c r="J14468" i="8"/>
  <c r="J14469" i="8"/>
  <c r="J14470" i="8"/>
  <c r="J14471" i="8"/>
  <c r="J14472" i="8"/>
  <c r="J14473" i="8"/>
  <c r="J14474" i="8"/>
  <c r="J14475" i="8"/>
  <c r="J14476" i="8"/>
  <c r="J14477" i="8"/>
  <c r="J14478" i="8"/>
  <c r="J14479" i="8"/>
  <c r="J14480" i="8"/>
  <c r="J14481" i="8"/>
  <c r="J14482" i="8"/>
  <c r="J14483" i="8"/>
  <c r="J14484" i="8"/>
  <c r="J14485" i="8"/>
  <c r="J14486" i="8"/>
  <c r="J14487" i="8"/>
  <c r="J14488" i="8"/>
  <c r="J14489" i="8"/>
  <c r="J14490" i="8"/>
  <c r="J14491" i="8"/>
  <c r="J14492" i="8"/>
  <c r="J14493" i="8"/>
  <c r="J14494" i="8"/>
  <c r="J14495" i="8"/>
  <c r="J14496" i="8"/>
  <c r="J14497" i="8"/>
  <c r="J14498" i="8"/>
  <c r="J14499" i="8"/>
  <c r="J14500" i="8"/>
  <c r="J14501" i="8"/>
  <c r="J14502" i="8"/>
  <c r="J14503" i="8"/>
  <c r="J14504" i="8"/>
  <c r="J14505" i="8"/>
  <c r="J14506" i="8"/>
  <c r="J14507" i="8"/>
  <c r="J14508" i="8"/>
  <c r="J14509" i="8"/>
  <c r="J14510" i="8"/>
  <c r="J14511" i="8"/>
  <c r="J14512" i="8"/>
  <c r="J14513" i="8"/>
  <c r="J14514" i="8"/>
  <c r="J14515" i="8"/>
  <c r="J14516" i="8"/>
  <c r="J14517" i="8"/>
  <c r="J14518" i="8"/>
  <c r="J14519" i="8"/>
  <c r="J14520" i="8"/>
  <c r="J14521" i="8"/>
  <c r="J14522" i="8"/>
  <c r="J14523" i="8"/>
  <c r="J14524" i="8"/>
  <c r="J14525" i="8"/>
  <c r="J14526" i="8"/>
  <c r="J14527" i="8"/>
  <c r="J14528" i="8"/>
  <c r="J14529" i="8"/>
  <c r="J14530" i="8"/>
  <c r="J14531" i="8"/>
  <c r="J14532" i="8"/>
  <c r="J14533" i="8"/>
  <c r="J14534" i="8"/>
  <c r="J14535" i="8"/>
  <c r="J14536" i="8"/>
  <c r="J14537" i="8"/>
  <c r="J14538" i="8"/>
  <c r="J14539" i="8"/>
  <c r="J14540" i="8"/>
  <c r="J14541" i="8"/>
  <c r="J14542" i="8"/>
  <c r="J14543" i="8"/>
  <c r="J14544" i="8"/>
  <c r="J14545" i="8"/>
  <c r="J14546" i="8"/>
  <c r="J14547" i="8"/>
  <c r="J14548" i="8"/>
  <c r="J14549" i="8"/>
  <c r="J14550" i="8"/>
  <c r="J14551" i="8"/>
  <c r="J14552" i="8"/>
  <c r="J14553" i="8"/>
  <c r="J14554" i="8"/>
  <c r="J14555" i="8"/>
  <c r="J14556" i="8"/>
  <c r="J14557" i="8"/>
  <c r="J14558" i="8"/>
  <c r="J14559" i="8"/>
  <c r="J14560" i="8"/>
  <c r="J14561" i="8"/>
  <c r="J14562" i="8"/>
  <c r="J14563" i="8"/>
  <c r="J14564" i="8"/>
  <c r="J14565" i="8"/>
  <c r="J14566" i="8"/>
  <c r="J14567" i="8"/>
  <c r="J14568" i="8"/>
  <c r="J14569" i="8"/>
  <c r="J14570" i="8"/>
  <c r="J14571" i="8"/>
  <c r="J14572" i="8"/>
  <c r="J14573" i="8"/>
  <c r="J14574" i="8"/>
  <c r="J14575" i="8"/>
  <c r="J14576" i="8"/>
  <c r="J14577" i="8"/>
  <c r="J14578" i="8"/>
  <c r="J14579" i="8"/>
  <c r="J14580" i="8"/>
  <c r="J14581" i="8"/>
  <c r="J14582" i="8"/>
  <c r="J14583" i="8"/>
  <c r="J14584" i="8"/>
  <c r="J14585" i="8"/>
  <c r="J14586" i="8"/>
  <c r="J14587" i="8"/>
  <c r="J14588" i="8"/>
  <c r="J14589" i="8"/>
  <c r="J14590" i="8"/>
  <c r="J14591" i="8"/>
  <c r="J14592" i="8"/>
  <c r="J14593" i="8"/>
  <c r="J14594" i="8"/>
  <c r="J14595" i="8"/>
  <c r="J14596" i="8"/>
  <c r="J14597" i="8"/>
  <c r="J14598" i="8"/>
  <c r="J14599" i="8"/>
  <c r="J14600" i="8"/>
  <c r="J14601" i="8"/>
  <c r="J14602" i="8"/>
  <c r="J14603" i="8"/>
  <c r="J14604" i="8"/>
  <c r="J14605" i="8"/>
  <c r="J14606" i="8"/>
  <c r="J14607" i="8"/>
  <c r="J14608" i="8"/>
  <c r="J14609" i="8"/>
  <c r="J14610" i="8"/>
  <c r="J14611" i="8"/>
  <c r="J14612" i="8"/>
  <c r="J14613" i="8"/>
  <c r="J14614" i="8"/>
  <c r="J14615" i="8"/>
  <c r="J14616" i="8"/>
  <c r="J14617" i="8"/>
  <c r="J14618" i="8"/>
  <c r="J14619" i="8"/>
  <c r="J14620" i="8"/>
  <c r="J14621" i="8"/>
  <c r="J14622" i="8"/>
  <c r="J14623" i="8"/>
  <c r="J14624" i="8"/>
  <c r="J14625" i="8"/>
  <c r="J14626" i="8"/>
  <c r="J14627" i="8"/>
  <c r="J14628" i="8"/>
  <c r="J14629" i="8"/>
  <c r="J14630" i="8"/>
  <c r="J14631" i="8"/>
  <c r="J14632" i="8"/>
  <c r="J14633" i="8"/>
  <c r="J14634" i="8"/>
  <c r="J14635" i="8"/>
  <c r="J14636" i="8"/>
  <c r="J14637" i="8"/>
  <c r="J14638" i="8"/>
  <c r="J14639" i="8"/>
  <c r="J14640" i="8"/>
  <c r="J14641" i="8"/>
  <c r="J14642" i="8"/>
  <c r="J14643" i="8"/>
  <c r="J14644" i="8"/>
  <c r="J14645" i="8"/>
  <c r="J14646" i="8"/>
  <c r="J14647" i="8"/>
  <c r="J14648" i="8"/>
  <c r="J14649" i="8"/>
  <c r="J14650" i="8"/>
  <c r="J14651" i="8"/>
  <c r="J14652" i="8"/>
  <c r="J14653" i="8"/>
  <c r="J14654" i="8"/>
  <c r="J14655" i="8"/>
  <c r="J14656" i="8"/>
  <c r="J14657" i="8"/>
  <c r="J14658" i="8"/>
  <c r="J14659" i="8"/>
  <c r="J14660" i="8"/>
  <c r="J14661" i="8"/>
  <c r="J14662" i="8"/>
  <c r="J14663" i="8"/>
  <c r="J14664" i="8"/>
  <c r="J14665" i="8"/>
  <c r="J14666" i="8"/>
  <c r="J14667" i="8"/>
  <c r="J14668" i="8"/>
  <c r="J14669" i="8"/>
  <c r="J14670" i="8"/>
  <c r="J14671" i="8"/>
  <c r="J14672" i="8"/>
  <c r="J14673" i="8"/>
  <c r="J14674" i="8"/>
  <c r="J14675" i="8"/>
  <c r="J14676" i="8"/>
  <c r="J14677" i="8"/>
  <c r="J14678" i="8"/>
  <c r="J14679" i="8"/>
  <c r="J14680" i="8"/>
  <c r="J14681" i="8"/>
  <c r="J14682" i="8"/>
  <c r="J14683" i="8"/>
  <c r="J14684" i="8"/>
  <c r="J14685" i="8"/>
  <c r="J14686" i="8"/>
  <c r="J14687" i="8"/>
  <c r="J14688" i="8"/>
  <c r="J14689" i="8"/>
  <c r="J14690" i="8"/>
  <c r="J14691" i="8"/>
  <c r="J14692" i="8"/>
  <c r="J14693" i="8"/>
  <c r="J14694" i="8"/>
  <c r="J14695" i="8"/>
  <c r="J14696" i="8"/>
  <c r="J14697" i="8"/>
  <c r="J14698" i="8"/>
  <c r="J14699" i="8"/>
  <c r="J14700" i="8"/>
  <c r="J14701" i="8"/>
  <c r="J14702" i="8"/>
  <c r="J14703" i="8"/>
  <c r="J14704" i="8"/>
  <c r="J14705" i="8"/>
  <c r="J14706" i="8"/>
  <c r="J14707" i="8"/>
  <c r="J14708" i="8"/>
  <c r="J14709" i="8"/>
  <c r="J14710" i="8"/>
  <c r="J14711" i="8"/>
  <c r="J14712" i="8"/>
  <c r="J14713" i="8"/>
  <c r="J14714" i="8"/>
  <c r="J14715" i="8"/>
  <c r="J14716" i="8"/>
  <c r="J14717" i="8"/>
  <c r="J14718" i="8"/>
  <c r="J14719" i="8"/>
  <c r="J14720" i="8"/>
  <c r="J14721" i="8"/>
  <c r="J14722" i="8"/>
  <c r="J14723" i="8"/>
  <c r="J14724" i="8"/>
  <c r="J14725" i="8"/>
  <c r="J14726" i="8"/>
  <c r="J14727" i="8"/>
  <c r="J14728" i="8"/>
  <c r="J14729" i="8"/>
  <c r="J14730" i="8"/>
  <c r="J14731" i="8"/>
  <c r="J14732" i="8"/>
  <c r="J14733" i="8"/>
  <c r="J14734" i="8"/>
  <c r="J14735" i="8"/>
  <c r="J14736" i="8"/>
  <c r="J14737" i="8"/>
  <c r="J14738" i="8"/>
  <c r="J14739" i="8"/>
  <c r="J14740" i="8"/>
  <c r="J14741" i="8"/>
  <c r="J14742" i="8"/>
  <c r="J14743" i="8"/>
  <c r="J14744" i="8"/>
  <c r="J14745" i="8"/>
  <c r="J14746" i="8"/>
  <c r="J14747" i="8"/>
  <c r="J14748" i="8"/>
  <c r="J14749" i="8"/>
  <c r="J14750" i="8"/>
  <c r="J14751" i="8"/>
  <c r="J14752" i="8"/>
  <c r="J14753" i="8"/>
  <c r="J14754" i="8"/>
  <c r="J14755" i="8"/>
  <c r="J14756" i="8"/>
  <c r="J14757" i="8"/>
  <c r="J14758" i="8"/>
  <c r="J14759" i="8"/>
  <c r="J14760" i="8"/>
  <c r="J14761" i="8"/>
  <c r="J14762" i="8"/>
  <c r="J14763" i="8"/>
  <c r="J14764" i="8"/>
  <c r="J14765" i="8"/>
  <c r="J14766" i="8"/>
  <c r="J14767" i="8"/>
  <c r="J14768" i="8"/>
  <c r="J14769" i="8"/>
  <c r="J14770" i="8"/>
  <c r="J14771" i="8"/>
  <c r="J14772" i="8"/>
  <c r="J14773" i="8"/>
  <c r="J14774" i="8"/>
  <c r="J14775" i="8"/>
  <c r="J14776" i="8"/>
  <c r="J14777" i="8"/>
  <c r="J14778" i="8"/>
  <c r="J14779" i="8"/>
  <c r="J14780" i="8"/>
  <c r="J14781" i="8"/>
  <c r="J14782" i="8"/>
  <c r="J14783" i="8"/>
  <c r="J14784" i="8"/>
  <c r="J14785" i="8"/>
  <c r="J14786" i="8"/>
  <c r="J14787" i="8"/>
  <c r="J14788" i="8"/>
  <c r="J14789" i="8"/>
  <c r="J14790" i="8"/>
  <c r="J14791" i="8"/>
  <c r="J14792" i="8"/>
  <c r="J14793" i="8"/>
  <c r="J14794" i="8"/>
  <c r="J14795" i="8"/>
  <c r="J14796" i="8"/>
  <c r="J14797" i="8"/>
  <c r="J14798" i="8"/>
  <c r="J14799" i="8"/>
  <c r="J14800" i="8"/>
  <c r="J14801" i="8"/>
  <c r="J14802" i="8"/>
  <c r="J14803" i="8"/>
  <c r="J14804" i="8"/>
  <c r="J14805" i="8"/>
  <c r="J14806" i="8"/>
  <c r="J14807" i="8"/>
  <c r="J14808" i="8"/>
  <c r="J14809" i="8"/>
  <c r="J14810" i="8"/>
  <c r="J14811" i="8"/>
  <c r="J14812" i="8"/>
  <c r="J14813" i="8"/>
  <c r="J14814" i="8"/>
  <c r="J14815" i="8"/>
  <c r="J14816" i="8"/>
  <c r="J14817" i="8"/>
  <c r="J14818" i="8"/>
  <c r="J14819" i="8"/>
  <c r="J14820" i="8"/>
  <c r="J14821" i="8"/>
  <c r="J14822" i="8"/>
  <c r="J14823" i="8"/>
  <c r="J14824" i="8"/>
  <c r="J14825" i="8"/>
  <c r="J14826" i="8"/>
  <c r="J14827" i="8"/>
  <c r="J14828" i="8"/>
  <c r="J14829" i="8"/>
  <c r="J14830" i="8"/>
  <c r="J14831" i="8"/>
  <c r="J14832" i="8"/>
  <c r="J14833" i="8"/>
  <c r="J14834" i="8"/>
  <c r="J14835" i="8"/>
  <c r="J14836" i="8"/>
  <c r="J14837" i="8"/>
  <c r="J14838" i="8"/>
  <c r="J14839" i="8"/>
  <c r="J14840" i="8"/>
  <c r="J14841" i="8"/>
  <c r="J14842" i="8"/>
  <c r="J14843" i="8"/>
  <c r="J14844" i="8"/>
  <c r="J14845" i="8"/>
  <c r="J14846" i="8"/>
  <c r="J14847" i="8"/>
  <c r="J14848" i="8"/>
  <c r="J14849" i="8"/>
  <c r="J14850" i="8"/>
  <c r="J14851" i="8"/>
  <c r="J14852" i="8"/>
  <c r="J14853" i="8"/>
  <c r="J14854" i="8"/>
  <c r="J14855" i="8"/>
  <c r="J14856" i="8"/>
  <c r="J14857" i="8"/>
  <c r="J14858" i="8"/>
  <c r="J14859" i="8"/>
  <c r="J14860" i="8"/>
  <c r="J14861" i="8"/>
  <c r="J14862" i="8"/>
  <c r="J14863" i="8"/>
  <c r="J14864" i="8"/>
  <c r="J14865" i="8"/>
  <c r="J14866" i="8"/>
  <c r="J14867" i="8"/>
  <c r="J14868" i="8"/>
  <c r="J14869" i="8"/>
  <c r="J14870" i="8"/>
  <c r="J14871" i="8"/>
  <c r="J14872" i="8"/>
  <c r="J14873" i="8"/>
  <c r="J14874" i="8"/>
  <c r="J14875" i="8"/>
  <c r="J14876" i="8"/>
  <c r="J14877" i="8"/>
  <c r="J14878" i="8"/>
  <c r="J14879" i="8"/>
  <c r="J14880" i="8"/>
  <c r="J14881" i="8"/>
  <c r="J14882" i="8"/>
  <c r="J14883" i="8"/>
  <c r="J14884" i="8"/>
  <c r="J14885" i="8"/>
  <c r="J14886" i="8"/>
  <c r="J14887" i="8"/>
  <c r="J14888" i="8"/>
  <c r="J14889" i="8"/>
  <c r="J14890" i="8"/>
  <c r="J14891" i="8"/>
  <c r="J14892" i="8"/>
  <c r="J14893" i="8"/>
  <c r="J14894" i="8"/>
  <c r="J14895" i="8"/>
  <c r="J14896" i="8"/>
  <c r="J14897" i="8"/>
  <c r="J14898" i="8"/>
  <c r="J14899" i="8"/>
  <c r="J14900" i="8"/>
  <c r="J14901" i="8"/>
  <c r="J14902" i="8"/>
  <c r="J14903" i="8"/>
  <c r="J14904" i="8"/>
  <c r="J14905" i="8"/>
  <c r="J14906" i="8"/>
  <c r="J14907" i="8"/>
  <c r="J14908" i="8"/>
  <c r="J14909" i="8"/>
  <c r="J14910" i="8"/>
  <c r="J14911" i="8"/>
  <c r="J14912" i="8"/>
  <c r="J14913" i="8"/>
  <c r="J14914" i="8"/>
  <c r="J14915" i="8"/>
  <c r="J14916" i="8"/>
  <c r="J14917" i="8"/>
  <c r="J14918" i="8"/>
  <c r="J14919" i="8"/>
  <c r="J14920" i="8"/>
  <c r="J14921" i="8"/>
  <c r="J14922" i="8"/>
  <c r="J14923" i="8"/>
  <c r="J14924" i="8"/>
  <c r="J14925" i="8"/>
  <c r="J14926" i="8"/>
  <c r="J14927" i="8"/>
  <c r="J14928" i="8"/>
  <c r="J14929" i="8"/>
  <c r="J14930" i="8"/>
  <c r="J14931" i="8"/>
  <c r="J14932" i="8"/>
  <c r="J14933" i="8"/>
  <c r="J14934" i="8"/>
  <c r="J14935" i="8"/>
  <c r="J14936" i="8"/>
  <c r="J14937" i="8"/>
  <c r="J14938" i="8"/>
  <c r="J14939" i="8"/>
  <c r="J14940" i="8"/>
  <c r="J14941" i="8"/>
  <c r="J14942" i="8"/>
  <c r="J14943" i="8"/>
  <c r="J14944" i="8"/>
  <c r="J14945" i="8"/>
  <c r="J14946" i="8"/>
  <c r="J14947" i="8"/>
  <c r="J14948" i="8"/>
  <c r="J14949" i="8"/>
  <c r="J14950" i="8"/>
  <c r="J14951" i="8"/>
  <c r="J14952" i="8"/>
  <c r="J14953" i="8"/>
  <c r="J14954" i="8"/>
  <c r="J14955" i="8"/>
  <c r="J14956" i="8"/>
  <c r="J14957" i="8"/>
  <c r="J14958" i="8"/>
  <c r="J14959" i="8"/>
  <c r="J14960" i="8"/>
  <c r="J14961" i="8"/>
  <c r="J14962" i="8"/>
  <c r="J14963" i="8"/>
  <c r="J14964" i="8"/>
  <c r="J14965" i="8"/>
  <c r="J14966" i="8"/>
  <c r="J14967" i="8"/>
  <c r="J14968" i="8"/>
  <c r="J14969" i="8"/>
  <c r="J14970" i="8"/>
  <c r="J14971" i="8"/>
  <c r="J14972" i="8"/>
  <c r="J14973" i="8"/>
  <c r="J14974" i="8"/>
  <c r="J14975" i="8"/>
  <c r="J14976" i="8"/>
  <c r="J14977" i="8"/>
  <c r="J14978" i="8"/>
  <c r="J14979" i="8"/>
  <c r="J14980" i="8"/>
  <c r="J14981" i="8"/>
  <c r="J14982" i="8"/>
  <c r="J14983" i="8"/>
  <c r="J14984" i="8"/>
  <c r="J14985" i="8"/>
  <c r="J14986" i="8"/>
  <c r="J14987" i="8"/>
  <c r="J14988" i="8"/>
  <c r="J14989" i="8"/>
  <c r="J14990" i="8"/>
  <c r="J14991" i="8"/>
  <c r="J14992" i="8"/>
  <c r="J14993" i="8"/>
  <c r="J14994" i="8"/>
  <c r="J14995" i="8"/>
  <c r="J14996" i="8"/>
  <c r="J14997" i="8"/>
  <c r="J14998" i="8"/>
  <c r="J14999" i="8"/>
  <c r="J15000" i="8"/>
  <c r="J15001" i="8"/>
  <c r="J15002" i="8"/>
  <c r="J15003" i="8"/>
  <c r="J15004" i="8"/>
  <c r="J15005" i="8"/>
  <c r="J15006" i="8"/>
  <c r="J15007" i="8"/>
  <c r="J15008" i="8"/>
  <c r="J15009" i="8"/>
  <c r="J15010" i="8"/>
  <c r="J15011" i="8"/>
  <c r="J15012" i="8"/>
  <c r="J15013" i="8"/>
  <c r="J15014" i="8"/>
  <c r="J15015" i="8"/>
  <c r="J15016" i="8"/>
  <c r="J15017" i="8"/>
  <c r="J15018" i="8"/>
  <c r="J15019" i="8"/>
  <c r="J15020" i="8"/>
  <c r="J15021" i="8"/>
  <c r="J15022" i="8"/>
  <c r="J15023" i="8"/>
  <c r="J15024" i="8"/>
  <c r="J15025" i="8"/>
  <c r="J15026" i="8"/>
  <c r="J15027" i="8"/>
  <c r="J15028" i="8"/>
  <c r="J15029" i="8"/>
  <c r="J15030" i="8"/>
  <c r="J15031" i="8"/>
  <c r="J15032" i="8"/>
  <c r="J15033" i="8"/>
  <c r="J15034" i="8"/>
  <c r="J15035" i="8"/>
  <c r="J15036" i="8"/>
  <c r="J15037" i="8"/>
  <c r="J15038" i="8"/>
  <c r="J15039" i="8"/>
  <c r="J15040" i="8"/>
  <c r="J15041" i="8"/>
  <c r="J15042" i="8"/>
  <c r="J15043" i="8"/>
  <c r="J15044" i="8"/>
  <c r="J15045" i="8"/>
  <c r="J15046" i="8"/>
  <c r="J15047" i="8"/>
  <c r="J15048" i="8"/>
  <c r="J15049" i="8"/>
  <c r="J15050" i="8"/>
  <c r="J15051" i="8"/>
  <c r="J15052" i="8"/>
  <c r="J15053" i="8"/>
  <c r="J15054" i="8"/>
  <c r="J15055" i="8"/>
  <c r="J15056" i="8"/>
  <c r="J15057" i="8"/>
  <c r="J15058" i="8"/>
  <c r="J15059" i="8"/>
  <c r="J15060" i="8"/>
  <c r="J15061" i="8"/>
  <c r="J15062" i="8"/>
  <c r="J15063" i="8"/>
  <c r="J15064" i="8"/>
  <c r="J15065" i="8"/>
  <c r="J15066" i="8"/>
  <c r="J15067" i="8"/>
  <c r="J15068" i="8"/>
  <c r="J15069" i="8"/>
  <c r="J15070" i="8"/>
  <c r="J15071" i="8"/>
  <c r="J15072" i="8"/>
  <c r="J15073" i="8"/>
  <c r="J15074" i="8"/>
  <c r="J15075" i="8"/>
  <c r="J15076" i="8"/>
  <c r="J15077" i="8"/>
  <c r="J15078" i="8"/>
  <c r="J15079" i="8"/>
  <c r="J15080" i="8"/>
  <c r="J15081" i="8"/>
  <c r="J15082" i="8"/>
  <c r="J15083" i="8"/>
  <c r="J15084" i="8"/>
  <c r="J15085" i="8"/>
  <c r="J15086" i="8"/>
  <c r="J15087" i="8"/>
  <c r="J15088" i="8"/>
  <c r="J15089" i="8"/>
  <c r="J15090" i="8"/>
  <c r="J15091" i="8"/>
  <c r="J15092" i="8"/>
  <c r="J15093" i="8"/>
  <c r="J15094" i="8"/>
  <c r="J15095" i="8"/>
  <c r="J15096" i="8"/>
  <c r="J15097" i="8"/>
  <c r="J15098" i="8"/>
  <c r="J15099" i="8"/>
  <c r="J15100" i="8"/>
  <c r="J15101" i="8"/>
  <c r="J15102" i="8"/>
  <c r="J15103" i="8"/>
  <c r="J15104" i="8"/>
  <c r="J15105" i="8"/>
  <c r="J15106" i="8"/>
  <c r="J15107" i="8"/>
  <c r="J15108" i="8"/>
  <c r="J15109" i="8"/>
  <c r="J15110" i="8"/>
  <c r="J15111" i="8"/>
  <c r="J15112" i="8"/>
  <c r="J15113" i="8"/>
  <c r="J15114" i="8"/>
  <c r="J15115" i="8"/>
  <c r="J15116" i="8"/>
  <c r="J15117" i="8"/>
  <c r="J15118" i="8"/>
  <c r="J15119" i="8"/>
  <c r="J15120" i="8"/>
  <c r="J15121" i="8"/>
  <c r="J15122" i="8"/>
  <c r="J15123" i="8"/>
  <c r="J15124" i="8"/>
  <c r="J15125" i="8"/>
  <c r="J15126" i="8"/>
  <c r="J15127" i="8"/>
  <c r="J15128" i="8"/>
  <c r="J15129" i="8"/>
  <c r="J15130" i="8"/>
  <c r="J15131" i="8"/>
  <c r="J15132" i="8"/>
  <c r="J15133" i="8"/>
  <c r="J15134" i="8"/>
  <c r="J15135" i="8"/>
  <c r="J15136" i="8"/>
  <c r="J15137" i="8"/>
  <c r="J15138" i="8"/>
  <c r="J15139" i="8"/>
  <c r="J15140" i="8"/>
  <c r="J15141" i="8"/>
  <c r="J15142" i="8"/>
  <c r="J15143" i="8"/>
  <c r="J15144" i="8"/>
  <c r="J15145" i="8"/>
  <c r="J15146" i="8"/>
  <c r="J15147" i="8"/>
  <c r="J15148" i="8"/>
  <c r="J15149" i="8"/>
  <c r="J15150" i="8"/>
  <c r="J15151" i="8"/>
  <c r="J15152" i="8"/>
  <c r="J15153" i="8"/>
  <c r="J15154" i="8"/>
  <c r="J15155" i="8"/>
  <c r="J15156" i="8"/>
  <c r="J15157" i="8"/>
  <c r="J15158" i="8"/>
  <c r="J15159" i="8"/>
  <c r="J15160" i="8"/>
  <c r="J15161" i="8"/>
  <c r="J15162" i="8"/>
  <c r="J15163" i="8"/>
  <c r="J15164" i="8"/>
  <c r="J15165" i="8"/>
  <c r="J15166" i="8"/>
  <c r="J15167" i="8"/>
  <c r="J15168" i="8"/>
  <c r="J15169" i="8"/>
  <c r="J15170" i="8"/>
  <c r="J15171" i="8"/>
  <c r="J15172" i="8"/>
  <c r="J15173" i="8"/>
  <c r="J15174" i="8"/>
  <c r="J15175" i="8"/>
  <c r="J15176" i="8"/>
  <c r="J15177" i="8"/>
  <c r="J15178" i="8"/>
  <c r="J15179" i="8"/>
  <c r="J15180" i="8"/>
  <c r="J15181" i="8"/>
  <c r="J15182" i="8"/>
  <c r="J15183" i="8"/>
  <c r="J15184" i="8"/>
  <c r="J15185" i="8"/>
  <c r="J15186" i="8"/>
  <c r="J15187" i="8"/>
  <c r="J15188" i="8"/>
  <c r="J15189" i="8"/>
  <c r="J15190" i="8"/>
  <c r="J15191" i="8"/>
  <c r="J15192" i="8"/>
  <c r="J15193" i="8"/>
  <c r="J15194" i="8"/>
  <c r="J15195" i="8"/>
  <c r="J15196" i="8"/>
  <c r="J15197" i="8"/>
  <c r="J15198" i="8"/>
  <c r="J15199" i="8"/>
  <c r="J15200" i="8"/>
  <c r="J15201" i="8"/>
  <c r="J15202" i="8"/>
  <c r="J15203" i="8"/>
  <c r="J15204" i="8"/>
  <c r="J15205" i="8"/>
  <c r="J15206" i="8"/>
  <c r="J15207" i="8"/>
  <c r="J15208" i="8"/>
  <c r="J15209" i="8"/>
  <c r="J15210" i="8"/>
  <c r="J15211" i="8"/>
  <c r="J15212" i="8"/>
  <c r="J15213" i="8"/>
  <c r="J15214" i="8"/>
  <c r="J15215" i="8"/>
  <c r="J15216" i="8"/>
  <c r="J15217" i="8"/>
  <c r="J15218" i="8"/>
  <c r="J15219" i="8"/>
  <c r="J15220" i="8"/>
  <c r="J15221" i="8"/>
  <c r="J15222" i="8"/>
  <c r="J15223" i="8"/>
  <c r="J15224" i="8"/>
  <c r="J15225" i="8"/>
  <c r="J15226" i="8"/>
  <c r="J15227" i="8"/>
  <c r="J15228" i="8"/>
  <c r="J15229" i="8"/>
  <c r="J15230" i="8"/>
  <c r="J15231" i="8"/>
  <c r="J15232" i="8"/>
  <c r="J15233" i="8"/>
  <c r="J15234" i="8"/>
  <c r="J15235" i="8"/>
  <c r="J15236" i="8"/>
  <c r="J15237" i="8"/>
  <c r="J15238" i="8"/>
  <c r="J15239" i="8"/>
  <c r="J15240" i="8"/>
  <c r="J15241" i="8"/>
  <c r="J15242" i="8"/>
  <c r="J15243" i="8"/>
  <c r="J15244" i="8"/>
  <c r="J15245" i="8"/>
  <c r="J15246" i="8"/>
  <c r="J15247" i="8"/>
  <c r="J15248" i="8"/>
  <c r="J15249" i="8"/>
  <c r="J15250" i="8"/>
  <c r="J15251" i="8"/>
  <c r="J15252" i="8"/>
  <c r="J15253" i="8"/>
  <c r="J15254" i="8"/>
  <c r="J15255" i="8"/>
  <c r="J15256" i="8"/>
  <c r="J15257" i="8"/>
  <c r="J15258" i="8"/>
  <c r="J15259" i="8"/>
  <c r="J15260" i="8"/>
  <c r="J15261" i="8"/>
  <c r="J15262" i="8"/>
  <c r="J15263" i="8"/>
  <c r="J15264" i="8"/>
  <c r="J15265" i="8"/>
  <c r="J15266" i="8"/>
  <c r="J15267" i="8"/>
  <c r="J15268" i="8"/>
  <c r="J15269" i="8"/>
  <c r="J15270" i="8"/>
  <c r="J15271" i="8"/>
  <c r="J15272" i="8"/>
  <c r="J15273" i="8"/>
  <c r="J15274" i="8"/>
  <c r="J15275" i="8"/>
  <c r="J15276" i="8"/>
  <c r="J15277" i="8"/>
  <c r="J15278" i="8"/>
  <c r="J15279" i="8"/>
  <c r="J15280" i="8"/>
  <c r="J15281" i="8"/>
  <c r="J15282" i="8"/>
  <c r="J15283" i="8"/>
  <c r="J15284" i="8"/>
  <c r="J15285" i="8"/>
  <c r="J15286" i="8"/>
  <c r="J15287" i="8"/>
  <c r="J15288" i="8"/>
  <c r="J15289" i="8"/>
  <c r="J15290" i="8"/>
  <c r="J15291" i="8"/>
  <c r="J15292" i="8"/>
  <c r="J15293" i="8"/>
  <c r="J15294" i="8"/>
  <c r="J15295" i="8"/>
  <c r="J15296" i="8"/>
  <c r="J15297" i="8"/>
  <c r="J15298" i="8"/>
  <c r="J15299" i="8"/>
  <c r="J15300" i="8"/>
  <c r="J15301" i="8"/>
  <c r="J15302" i="8"/>
  <c r="J15303" i="8"/>
  <c r="J15304" i="8"/>
  <c r="J15305" i="8"/>
  <c r="J15306" i="8"/>
  <c r="J15307" i="8"/>
  <c r="J15308" i="8"/>
  <c r="J15309" i="8"/>
  <c r="J15310" i="8"/>
  <c r="J15311" i="8"/>
  <c r="J15312" i="8"/>
  <c r="J15313" i="8"/>
  <c r="J15314" i="8"/>
  <c r="J15315" i="8"/>
  <c r="J15316" i="8"/>
  <c r="J15317" i="8"/>
  <c r="J15318" i="8"/>
  <c r="J15319" i="8"/>
  <c r="J15320" i="8"/>
  <c r="J15321" i="8"/>
  <c r="J15322" i="8"/>
  <c r="J15323" i="8"/>
  <c r="J15324" i="8"/>
  <c r="J15325" i="8"/>
  <c r="J15326" i="8"/>
  <c r="J15327" i="8"/>
  <c r="J15328" i="8"/>
  <c r="J15329" i="8"/>
  <c r="J15330" i="8"/>
  <c r="J15331" i="8"/>
  <c r="J15332" i="8"/>
  <c r="J15333" i="8"/>
  <c r="J15334" i="8"/>
  <c r="J15335" i="8"/>
  <c r="J15336" i="8"/>
  <c r="J15337" i="8"/>
  <c r="J15338" i="8"/>
  <c r="J15339" i="8"/>
  <c r="J15340" i="8"/>
  <c r="J15341" i="8"/>
  <c r="J15342" i="8"/>
  <c r="J15343" i="8"/>
  <c r="J15344" i="8"/>
  <c r="J15345" i="8"/>
  <c r="J15346" i="8"/>
  <c r="J15347" i="8"/>
  <c r="J15348" i="8"/>
  <c r="J15349" i="8"/>
  <c r="J15350" i="8"/>
  <c r="J15351" i="8"/>
  <c r="J15352" i="8"/>
  <c r="J15353" i="8"/>
  <c r="J15354" i="8"/>
  <c r="J15355" i="8"/>
  <c r="J15356" i="8"/>
  <c r="J15357" i="8"/>
  <c r="J15358" i="8"/>
  <c r="J15359" i="8"/>
  <c r="J15360" i="8"/>
  <c r="J15361" i="8"/>
  <c r="J15362" i="8"/>
  <c r="J15363" i="8"/>
  <c r="J15364" i="8"/>
  <c r="J15365" i="8"/>
  <c r="J15366" i="8"/>
  <c r="J15367" i="8"/>
  <c r="J15368" i="8"/>
  <c r="J15369" i="8"/>
  <c r="J15370" i="8"/>
  <c r="J15371" i="8"/>
  <c r="J15372" i="8"/>
  <c r="J15373" i="8"/>
  <c r="J15374" i="8"/>
  <c r="J15375" i="8"/>
  <c r="J15376" i="8"/>
  <c r="J15377" i="8"/>
  <c r="J15378" i="8"/>
  <c r="J15379" i="8"/>
  <c r="J15380" i="8"/>
  <c r="J15381" i="8"/>
  <c r="J15382" i="8"/>
  <c r="J15383" i="8"/>
  <c r="J15384" i="8"/>
  <c r="J15385" i="8"/>
  <c r="J15386" i="8"/>
  <c r="J15387" i="8"/>
  <c r="J15388" i="8"/>
  <c r="J15389" i="8"/>
  <c r="J15390" i="8"/>
  <c r="J15391" i="8"/>
  <c r="J15392" i="8"/>
  <c r="J15393" i="8"/>
  <c r="J15394" i="8"/>
  <c r="J15395" i="8"/>
  <c r="J15396" i="8"/>
  <c r="J15397" i="8"/>
  <c r="J15398" i="8"/>
  <c r="J15399" i="8"/>
  <c r="J15400" i="8"/>
  <c r="J15401" i="8"/>
  <c r="J15402" i="8"/>
  <c r="J15403" i="8"/>
  <c r="J15404" i="8"/>
  <c r="J15405" i="8"/>
  <c r="J15406" i="8"/>
  <c r="J15407" i="8"/>
  <c r="J15408" i="8"/>
  <c r="J15409" i="8"/>
  <c r="J15410" i="8"/>
  <c r="J15411" i="8"/>
  <c r="J15412" i="8"/>
  <c r="J15413" i="8"/>
  <c r="J15414" i="8"/>
  <c r="J15415" i="8"/>
  <c r="J15416" i="8"/>
  <c r="J15417" i="8"/>
  <c r="J15418" i="8"/>
  <c r="J15419" i="8"/>
  <c r="J15420" i="8"/>
  <c r="J15421" i="8"/>
  <c r="J15422" i="8"/>
  <c r="J15423" i="8"/>
  <c r="J15424" i="8"/>
  <c r="J15425" i="8"/>
  <c r="J15426" i="8"/>
  <c r="J15427" i="8"/>
  <c r="J15428" i="8"/>
  <c r="J15429" i="8"/>
  <c r="J15430" i="8"/>
  <c r="J15431" i="8"/>
  <c r="J15432" i="8"/>
  <c r="J15433" i="8"/>
  <c r="J15434" i="8"/>
  <c r="J15435" i="8"/>
  <c r="J15436" i="8"/>
  <c r="J15437" i="8"/>
  <c r="J15438" i="8"/>
  <c r="J15439" i="8"/>
  <c r="J15440" i="8"/>
  <c r="J15441" i="8"/>
  <c r="J15442" i="8"/>
  <c r="J15443" i="8"/>
  <c r="J15444" i="8"/>
  <c r="J15445" i="8"/>
  <c r="J15446" i="8"/>
  <c r="J15447" i="8"/>
  <c r="J15448" i="8"/>
  <c r="J15449" i="8"/>
  <c r="J15450" i="8"/>
  <c r="J15451" i="8"/>
  <c r="J15452" i="8"/>
  <c r="J15453" i="8"/>
  <c r="J15454" i="8"/>
  <c r="J15455" i="8"/>
  <c r="J15456" i="8"/>
  <c r="J15457" i="8"/>
  <c r="J15458" i="8"/>
  <c r="J15459" i="8"/>
  <c r="J15460" i="8"/>
  <c r="J15461" i="8"/>
  <c r="J15462" i="8"/>
  <c r="J15463" i="8"/>
  <c r="J15464" i="8"/>
  <c r="J15465" i="8"/>
  <c r="J15466" i="8"/>
  <c r="J15467" i="8"/>
  <c r="J15468" i="8"/>
  <c r="J15469" i="8"/>
  <c r="J15470" i="8"/>
  <c r="J15471" i="8"/>
  <c r="J15472" i="8"/>
  <c r="J15473" i="8"/>
  <c r="J15474" i="8"/>
  <c r="J15475" i="8"/>
  <c r="J15476" i="8"/>
  <c r="J15477" i="8"/>
  <c r="J15478" i="8"/>
  <c r="J15479" i="8"/>
  <c r="J15480" i="8"/>
  <c r="J15481" i="8"/>
  <c r="J15482" i="8"/>
  <c r="J15483" i="8"/>
  <c r="J15484" i="8"/>
  <c r="J15485" i="8"/>
  <c r="J15486" i="8"/>
  <c r="J15487" i="8"/>
  <c r="J15488" i="8"/>
  <c r="J15489" i="8"/>
  <c r="J15490" i="8"/>
  <c r="J15491" i="8"/>
  <c r="J15492" i="8"/>
  <c r="J15493" i="8"/>
  <c r="J15494" i="8"/>
  <c r="J15495" i="8"/>
  <c r="J15496" i="8"/>
  <c r="J15497" i="8"/>
  <c r="J15498" i="8"/>
  <c r="J15499" i="8"/>
  <c r="J15500" i="8"/>
  <c r="J15501" i="8"/>
  <c r="J15502" i="8"/>
  <c r="J15503" i="8"/>
  <c r="J15504" i="8"/>
  <c r="J15505" i="8"/>
  <c r="J15506" i="8"/>
  <c r="J15507" i="8"/>
  <c r="J15508" i="8"/>
  <c r="J15509" i="8"/>
  <c r="J15510" i="8"/>
  <c r="J15511" i="8"/>
  <c r="J15512" i="8"/>
  <c r="J15513" i="8"/>
  <c r="J15514" i="8"/>
  <c r="J15515" i="8"/>
  <c r="J15516" i="8"/>
  <c r="J15517" i="8"/>
  <c r="J15518" i="8"/>
  <c r="J15519" i="8"/>
  <c r="J15520" i="8"/>
  <c r="J15521" i="8"/>
  <c r="J15522" i="8"/>
  <c r="J15523" i="8"/>
  <c r="J15524" i="8"/>
  <c r="J15525" i="8"/>
  <c r="J15526" i="8"/>
  <c r="J15527" i="8"/>
  <c r="J15528" i="8"/>
  <c r="J15529" i="8"/>
  <c r="J15530" i="8"/>
  <c r="J15531" i="8"/>
  <c r="J15532" i="8"/>
  <c r="J15533" i="8"/>
  <c r="J15534" i="8"/>
  <c r="J15535" i="8"/>
  <c r="J15536" i="8"/>
  <c r="J15537" i="8"/>
  <c r="J15538" i="8"/>
  <c r="J15539" i="8"/>
  <c r="J15540" i="8"/>
  <c r="J15541" i="8"/>
  <c r="J15542" i="8"/>
  <c r="J15543" i="8"/>
  <c r="J15544" i="8"/>
  <c r="J15545" i="8"/>
  <c r="J15546" i="8"/>
  <c r="J15547" i="8"/>
  <c r="J15548" i="8"/>
  <c r="J15549" i="8"/>
  <c r="J15550" i="8"/>
  <c r="J15551" i="8"/>
  <c r="J15552" i="8"/>
  <c r="J15553" i="8"/>
  <c r="J15554" i="8"/>
  <c r="J15555" i="8"/>
  <c r="J15556" i="8"/>
  <c r="J15557" i="8"/>
  <c r="J15558" i="8"/>
  <c r="J15559" i="8"/>
  <c r="J15560" i="8"/>
  <c r="J15561" i="8"/>
  <c r="J15562" i="8"/>
  <c r="J15563" i="8"/>
  <c r="J15564" i="8"/>
  <c r="J15565" i="8"/>
  <c r="J15566" i="8"/>
  <c r="J15567" i="8"/>
  <c r="J15568" i="8"/>
  <c r="J15569" i="8"/>
  <c r="J15570" i="8"/>
  <c r="J15571" i="8"/>
  <c r="J15572" i="8"/>
  <c r="J15573" i="8"/>
  <c r="J15574" i="8"/>
  <c r="J15575" i="8"/>
  <c r="J15576" i="8"/>
  <c r="J15577" i="8"/>
  <c r="J15578" i="8"/>
  <c r="J15579" i="8"/>
  <c r="J15580" i="8"/>
  <c r="J15581" i="8"/>
  <c r="J15582" i="8"/>
  <c r="J15583" i="8"/>
  <c r="J15584" i="8"/>
  <c r="J15585" i="8"/>
  <c r="J15586" i="8"/>
  <c r="J15587" i="8"/>
  <c r="J15588" i="8"/>
  <c r="J15589" i="8"/>
  <c r="J15590" i="8"/>
  <c r="J15591" i="8"/>
  <c r="J15592" i="8"/>
  <c r="J15593" i="8"/>
  <c r="J15594" i="8"/>
  <c r="J15595" i="8"/>
  <c r="J15596" i="8"/>
  <c r="J15597" i="8"/>
  <c r="J15598" i="8"/>
  <c r="J15599" i="8"/>
  <c r="J15600" i="8"/>
  <c r="J15601" i="8"/>
  <c r="J15602" i="8"/>
  <c r="J15603" i="8"/>
  <c r="J15604" i="8"/>
  <c r="J15605" i="8"/>
  <c r="J15606" i="8"/>
  <c r="J15607" i="8"/>
  <c r="J15608" i="8"/>
  <c r="J15609" i="8"/>
  <c r="J15610" i="8"/>
  <c r="J15611" i="8"/>
  <c r="J15612" i="8"/>
  <c r="J15613" i="8"/>
  <c r="J15614" i="8"/>
  <c r="J15615" i="8"/>
  <c r="J15616" i="8"/>
  <c r="J15617" i="8"/>
  <c r="J15618" i="8"/>
  <c r="J15619" i="8"/>
  <c r="J15620" i="8"/>
  <c r="J15621" i="8"/>
  <c r="J15622" i="8"/>
  <c r="J15623" i="8"/>
  <c r="J15624" i="8"/>
  <c r="J15625" i="8"/>
  <c r="J15626" i="8"/>
  <c r="J15627" i="8"/>
  <c r="J15628" i="8"/>
  <c r="J15629" i="8"/>
  <c r="J15630" i="8"/>
  <c r="J15631" i="8"/>
  <c r="J15632" i="8"/>
  <c r="J15633" i="8"/>
  <c r="J15634" i="8"/>
  <c r="J15635" i="8"/>
  <c r="J15636" i="8"/>
  <c r="J15637" i="8"/>
  <c r="J15638" i="8"/>
  <c r="J15639" i="8"/>
  <c r="J15640" i="8"/>
  <c r="J15641" i="8"/>
  <c r="J15642" i="8"/>
  <c r="J15643" i="8"/>
  <c r="J15644" i="8"/>
  <c r="J15645" i="8"/>
  <c r="J15646" i="8"/>
  <c r="J15647" i="8"/>
  <c r="J15648" i="8"/>
  <c r="J15649" i="8"/>
  <c r="J15650" i="8"/>
  <c r="J15651" i="8"/>
  <c r="J15652" i="8"/>
  <c r="J15653" i="8"/>
  <c r="J15654" i="8"/>
  <c r="J15655" i="8"/>
  <c r="J15656" i="8"/>
  <c r="J15657" i="8"/>
  <c r="J15658" i="8"/>
  <c r="J15659" i="8"/>
  <c r="J15660" i="8"/>
  <c r="J15661" i="8"/>
  <c r="J15662" i="8"/>
  <c r="J15663" i="8"/>
  <c r="J15664" i="8"/>
  <c r="J15665" i="8"/>
  <c r="J15666" i="8"/>
  <c r="J15667" i="8"/>
  <c r="J15668" i="8"/>
  <c r="J15669" i="8"/>
  <c r="J15670" i="8"/>
  <c r="J15671" i="8"/>
  <c r="J15672" i="8"/>
  <c r="J15673" i="8"/>
  <c r="J15674" i="8"/>
  <c r="J15675" i="8"/>
  <c r="J15676" i="8"/>
  <c r="J15677" i="8"/>
  <c r="J15678" i="8"/>
  <c r="J15679" i="8"/>
  <c r="J15680" i="8"/>
  <c r="J15681" i="8"/>
  <c r="J15682" i="8"/>
  <c r="J15683" i="8"/>
  <c r="J15684" i="8"/>
  <c r="J15685" i="8"/>
  <c r="J15686" i="8"/>
  <c r="J15687" i="8"/>
  <c r="J15688" i="8"/>
  <c r="J15689" i="8"/>
  <c r="J15690" i="8"/>
  <c r="J15691" i="8"/>
  <c r="J15692" i="8"/>
  <c r="J15693" i="8"/>
  <c r="J15694" i="8"/>
  <c r="J15695" i="8"/>
  <c r="J15696" i="8"/>
  <c r="J15697" i="8"/>
  <c r="J15698" i="8"/>
  <c r="J15699" i="8"/>
  <c r="J15700" i="8"/>
  <c r="J15701" i="8"/>
  <c r="J15702" i="8"/>
  <c r="J15703" i="8"/>
  <c r="J15704" i="8"/>
  <c r="J15705" i="8"/>
  <c r="J15706" i="8"/>
  <c r="J15707" i="8"/>
  <c r="J15708" i="8"/>
  <c r="J15709" i="8"/>
  <c r="J15710" i="8"/>
  <c r="J15711" i="8"/>
  <c r="J15712" i="8"/>
  <c r="J15713" i="8"/>
  <c r="J15714" i="8"/>
  <c r="J15715" i="8"/>
  <c r="J15716" i="8"/>
  <c r="J15717" i="8"/>
  <c r="J15718" i="8"/>
  <c r="J15719" i="8"/>
  <c r="J15720" i="8"/>
  <c r="J15721" i="8"/>
  <c r="J15722" i="8"/>
  <c r="J15723" i="8"/>
  <c r="J15724" i="8"/>
  <c r="J15725" i="8"/>
  <c r="J15726" i="8"/>
  <c r="J15727" i="8"/>
  <c r="J15728" i="8"/>
  <c r="J15729" i="8"/>
  <c r="J15730" i="8"/>
  <c r="J15731" i="8"/>
  <c r="J15732" i="8"/>
  <c r="J15733" i="8"/>
  <c r="J15734" i="8"/>
  <c r="J15735" i="8"/>
  <c r="J15736" i="8"/>
  <c r="J15737" i="8"/>
  <c r="J15738" i="8"/>
  <c r="J15739" i="8"/>
  <c r="J15740" i="8"/>
  <c r="J15741" i="8"/>
  <c r="J15742" i="8"/>
  <c r="J15743" i="8"/>
  <c r="J15744" i="8"/>
  <c r="J15745" i="8"/>
  <c r="J15746" i="8"/>
  <c r="J15747" i="8"/>
  <c r="J15748" i="8"/>
  <c r="J15749" i="8"/>
  <c r="J15750" i="8"/>
  <c r="J15751" i="8"/>
  <c r="J15752" i="8"/>
  <c r="J15753" i="8"/>
  <c r="J15754" i="8"/>
  <c r="J15755" i="8"/>
  <c r="J15756" i="8"/>
  <c r="J15757" i="8"/>
  <c r="J15758" i="8"/>
  <c r="J15759" i="8"/>
  <c r="J15760" i="8"/>
  <c r="J15761" i="8"/>
  <c r="J15762" i="8"/>
  <c r="J15763" i="8"/>
  <c r="J15764" i="8"/>
  <c r="J15765" i="8"/>
  <c r="J15766" i="8"/>
  <c r="J15767" i="8"/>
  <c r="J15768" i="8"/>
  <c r="J15769" i="8"/>
  <c r="J15770" i="8"/>
  <c r="J15771" i="8"/>
  <c r="J15772" i="8"/>
  <c r="J15773" i="8"/>
  <c r="J15774" i="8"/>
  <c r="J15775" i="8"/>
  <c r="J15776" i="8"/>
  <c r="J15777" i="8"/>
  <c r="J15778" i="8"/>
  <c r="J15779" i="8"/>
  <c r="J15780" i="8"/>
  <c r="J15781" i="8"/>
  <c r="J15782" i="8"/>
  <c r="J15783" i="8"/>
  <c r="J15784" i="8"/>
  <c r="J15785" i="8"/>
  <c r="J15786" i="8"/>
  <c r="J15787" i="8"/>
  <c r="J15788" i="8"/>
  <c r="J15789" i="8"/>
  <c r="J15790" i="8"/>
  <c r="J15791" i="8"/>
  <c r="J15792" i="8"/>
  <c r="J15793" i="8"/>
  <c r="J15794" i="8"/>
  <c r="J15795" i="8"/>
  <c r="J15796" i="8"/>
  <c r="J15797" i="8"/>
  <c r="J15798" i="8"/>
  <c r="J15799" i="8"/>
  <c r="J15800" i="8"/>
  <c r="J15801" i="8"/>
  <c r="J15802" i="8"/>
  <c r="J15803" i="8"/>
  <c r="J15804" i="8"/>
  <c r="J15805" i="8"/>
  <c r="J15806" i="8"/>
  <c r="J15807" i="8"/>
  <c r="J15808" i="8"/>
  <c r="J15809" i="8"/>
  <c r="J15810" i="8"/>
  <c r="J15811" i="8"/>
  <c r="J15812" i="8"/>
  <c r="J15813" i="8"/>
  <c r="J15814" i="8"/>
  <c r="J15815" i="8"/>
  <c r="J15816" i="8"/>
  <c r="J15817" i="8"/>
  <c r="J15818" i="8"/>
  <c r="J15819" i="8"/>
  <c r="J15820" i="8"/>
  <c r="J15821" i="8"/>
  <c r="J15822" i="8"/>
  <c r="J15823" i="8"/>
  <c r="J15824" i="8"/>
  <c r="J15825" i="8"/>
  <c r="J15826" i="8"/>
  <c r="J15827" i="8"/>
  <c r="J15828" i="8"/>
  <c r="J15829" i="8"/>
  <c r="J15830" i="8"/>
  <c r="J15831" i="8"/>
  <c r="J15832" i="8"/>
  <c r="J15833" i="8"/>
  <c r="J15834" i="8"/>
  <c r="J15835" i="8"/>
  <c r="J15836" i="8"/>
  <c r="J15837" i="8"/>
  <c r="J15838" i="8"/>
  <c r="J15839" i="8"/>
  <c r="J15840" i="8"/>
  <c r="J15841" i="8"/>
  <c r="J15842" i="8"/>
  <c r="J15843" i="8"/>
  <c r="J15844" i="8"/>
  <c r="J15845" i="8"/>
  <c r="J15846" i="8"/>
  <c r="J15847" i="8"/>
  <c r="J15848" i="8"/>
  <c r="J15849" i="8"/>
  <c r="J15850" i="8"/>
  <c r="J15851" i="8"/>
  <c r="J15852" i="8"/>
  <c r="J15853" i="8"/>
  <c r="J15854" i="8"/>
  <c r="J15855" i="8"/>
  <c r="J15856" i="8"/>
  <c r="J15857" i="8"/>
  <c r="J15858" i="8"/>
  <c r="J15859" i="8"/>
  <c r="J15860" i="8"/>
  <c r="J15861" i="8"/>
  <c r="J15862" i="8"/>
  <c r="J15863" i="8"/>
  <c r="J15864" i="8"/>
  <c r="J15865" i="8"/>
  <c r="J15866" i="8"/>
  <c r="J15867" i="8"/>
  <c r="J15868" i="8"/>
  <c r="J15869" i="8"/>
  <c r="J15870" i="8"/>
  <c r="J15871" i="8"/>
  <c r="J15872" i="8"/>
  <c r="J15873" i="8"/>
  <c r="J15874" i="8"/>
  <c r="J15875" i="8"/>
  <c r="J15876" i="8"/>
  <c r="J15877" i="8"/>
  <c r="J15878" i="8"/>
  <c r="J15879" i="8"/>
  <c r="J15880" i="8"/>
  <c r="J15881" i="8"/>
  <c r="J15882" i="8"/>
  <c r="J15883" i="8"/>
  <c r="J15884" i="8"/>
  <c r="J15885" i="8"/>
  <c r="J15886" i="8"/>
  <c r="J15887" i="8"/>
  <c r="J15888" i="8"/>
  <c r="J15889" i="8"/>
  <c r="J15890" i="8"/>
  <c r="J15891" i="8"/>
  <c r="J15892" i="8"/>
  <c r="J15893" i="8"/>
  <c r="J15894" i="8"/>
  <c r="J15895" i="8"/>
  <c r="J15896" i="8"/>
  <c r="J15897" i="8"/>
  <c r="J15898" i="8"/>
  <c r="J15899" i="8"/>
  <c r="J15900" i="8"/>
  <c r="J15901" i="8"/>
  <c r="J15902" i="8"/>
  <c r="J15903" i="8"/>
  <c r="J15904" i="8"/>
  <c r="J15905" i="8"/>
  <c r="J15906" i="8"/>
  <c r="J15907" i="8"/>
  <c r="J15908" i="8"/>
  <c r="J15909" i="8"/>
  <c r="J15910" i="8"/>
  <c r="J15911" i="8"/>
  <c r="J15912" i="8"/>
  <c r="J15913" i="8"/>
  <c r="J15914" i="8"/>
  <c r="J15915" i="8"/>
  <c r="J15916" i="8"/>
  <c r="J15917" i="8"/>
  <c r="J15918" i="8"/>
  <c r="J15919" i="8"/>
  <c r="J15920" i="8"/>
  <c r="J15921" i="8"/>
  <c r="J15922" i="8"/>
  <c r="J15923" i="8"/>
  <c r="J15924" i="8"/>
  <c r="J15925" i="8"/>
  <c r="J15926" i="8"/>
  <c r="J15927" i="8"/>
  <c r="J15928" i="8"/>
  <c r="J15929" i="8"/>
  <c r="J15930" i="8"/>
  <c r="J15931" i="8"/>
  <c r="J15932" i="8"/>
  <c r="J15933" i="8"/>
  <c r="J15934" i="8"/>
  <c r="J15935" i="8"/>
  <c r="J15936" i="8"/>
  <c r="J15937" i="8"/>
  <c r="J15938" i="8"/>
  <c r="J15939" i="8"/>
  <c r="J15940" i="8"/>
  <c r="J15941" i="8"/>
  <c r="J15942" i="8"/>
  <c r="J15943" i="8"/>
  <c r="J15944" i="8"/>
  <c r="J15945" i="8"/>
  <c r="J15946" i="8"/>
  <c r="J15947" i="8"/>
  <c r="J15948" i="8"/>
  <c r="J15949" i="8"/>
  <c r="J15950" i="8"/>
  <c r="J15951" i="8"/>
  <c r="J15952" i="8"/>
  <c r="J15953" i="8"/>
  <c r="J15954" i="8"/>
  <c r="J15955" i="8"/>
  <c r="J15956" i="8"/>
  <c r="J15957" i="8"/>
  <c r="J15958" i="8"/>
  <c r="J15959" i="8"/>
  <c r="J15960" i="8"/>
  <c r="J15961" i="8"/>
  <c r="J15962" i="8"/>
  <c r="J15963" i="8"/>
  <c r="J15964" i="8"/>
  <c r="J15965" i="8"/>
  <c r="J15966" i="8"/>
  <c r="J15967" i="8"/>
  <c r="J15968" i="8"/>
  <c r="J15969" i="8"/>
  <c r="J15970" i="8"/>
  <c r="J15971" i="8"/>
  <c r="J15972" i="8"/>
  <c r="J15973" i="8"/>
  <c r="J15974" i="8"/>
  <c r="J15975" i="8"/>
  <c r="J15976" i="8"/>
  <c r="J15977" i="8"/>
  <c r="J15978" i="8"/>
  <c r="J15979" i="8"/>
  <c r="J15980" i="8"/>
  <c r="J15981" i="8"/>
  <c r="J15982" i="8"/>
  <c r="J15983" i="8"/>
  <c r="J15984" i="8"/>
  <c r="J15985" i="8"/>
  <c r="J15986" i="8"/>
  <c r="J15987" i="8"/>
  <c r="J15988" i="8"/>
  <c r="J15989" i="8"/>
  <c r="J15990" i="8"/>
  <c r="J15991" i="8"/>
  <c r="J15992" i="8"/>
  <c r="J15993" i="8"/>
  <c r="J15994" i="8"/>
  <c r="J15995" i="8"/>
  <c r="J15996" i="8"/>
  <c r="J15997" i="8"/>
  <c r="J15998" i="8"/>
  <c r="J15999" i="8"/>
  <c r="J16000" i="8"/>
  <c r="J16001" i="8"/>
  <c r="J16002" i="8"/>
  <c r="J16003" i="8"/>
  <c r="J16004" i="8"/>
  <c r="J16005" i="8"/>
  <c r="J16006" i="8"/>
  <c r="J16007" i="8"/>
  <c r="J16008" i="8"/>
  <c r="J16009" i="8"/>
  <c r="J16010" i="8"/>
  <c r="J16011" i="8"/>
  <c r="J16012" i="8"/>
  <c r="J16013" i="8"/>
  <c r="J16014" i="8"/>
  <c r="J16015" i="8"/>
  <c r="J16016" i="8"/>
  <c r="J16017" i="8"/>
  <c r="J16018" i="8"/>
  <c r="J16019" i="8"/>
  <c r="J16020" i="8"/>
  <c r="J16021" i="8"/>
  <c r="J16022" i="8"/>
  <c r="J16023" i="8"/>
  <c r="J16024" i="8"/>
  <c r="J16025" i="8"/>
  <c r="J16026" i="8"/>
  <c r="J16027" i="8"/>
  <c r="J16028" i="8"/>
  <c r="J16029" i="8"/>
  <c r="J16030" i="8"/>
  <c r="J16031" i="8"/>
  <c r="J16032" i="8"/>
  <c r="J16033" i="8"/>
  <c r="J16034" i="8"/>
  <c r="J16035" i="8"/>
  <c r="J16036" i="8"/>
  <c r="J16037" i="8"/>
  <c r="J16038" i="8"/>
  <c r="J16039" i="8"/>
  <c r="J16040" i="8"/>
  <c r="J16041" i="8"/>
  <c r="J16042" i="8"/>
  <c r="J16043" i="8"/>
  <c r="J16044" i="8"/>
  <c r="J16045" i="8"/>
  <c r="J16046" i="8"/>
  <c r="J16047" i="8"/>
  <c r="J16048" i="8"/>
  <c r="J16049" i="8"/>
  <c r="J16050" i="8"/>
  <c r="J16051" i="8"/>
  <c r="J16052" i="8"/>
  <c r="J16053" i="8"/>
  <c r="J16054" i="8"/>
  <c r="J16055" i="8"/>
  <c r="J16056" i="8"/>
  <c r="J16057" i="8"/>
  <c r="J16058" i="8"/>
  <c r="J16059" i="8"/>
  <c r="J16060" i="8"/>
  <c r="J16061" i="8"/>
  <c r="J16062" i="8"/>
  <c r="J16063" i="8"/>
  <c r="J16064" i="8"/>
  <c r="J16065" i="8"/>
  <c r="J16066" i="8"/>
  <c r="J16067" i="8"/>
  <c r="J16068" i="8"/>
  <c r="J16069" i="8"/>
  <c r="J16070" i="8"/>
  <c r="J16071" i="8"/>
  <c r="J16072" i="8"/>
  <c r="J16073" i="8"/>
  <c r="J16074" i="8"/>
  <c r="J16075" i="8"/>
  <c r="J16076" i="8"/>
  <c r="J16077" i="8"/>
  <c r="J16078" i="8"/>
  <c r="J16079" i="8"/>
  <c r="J16080" i="8"/>
  <c r="J16081" i="8"/>
  <c r="J16082" i="8"/>
  <c r="J16083" i="8"/>
  <c r="J16084" i="8"/>
  <c r="J16085" i="8"/>
  <c r="J16086" i="8"/>
  <c r="J16087" i="8"/>
  <c r="J16088" i="8"/>
  <c r="J16089" i="8"/>
  <c r="J16090" i="8"/>
  <c r="J16091" i="8"/>
  <c r="J16092" i="8"/>
  <c r="J16093" i="8"/>
  <c r="J16094" i="8"/>
  <c r="J16095" i="8"/>
  <c r="J16096" i="8"/>
  <c r="J16097" i="8"/>
  <c r="J16098" i="8"/>
  <c r="J16099" i="8"/>
  <c r="J16100" i="8"/>
  <c r="J16101" i="8"/>
  <c r="J16102" i="8"/>
  <c r="J16103" i="8"/>
  <c r="J16104" i="8"/>
  <c r="J16105" i="8"/>
  <c r="J16106" i="8"/>
  <c r="J16107" i="8"/>
  <c r="J16108" i="8"/>
  <c r="J16109" i="8"/>
  <c r="J16110" i="8"/>
  <c r="J16111" i="8"/>
  <c r="J16112" i="8"/>
  <c r="J16113" i="8"/>
  <c r="J16114" i="8"/>
  <c r="J16115" i="8"/>
  <c r="J16116" i="8"/>
  <c r="J16117" i="8"/>
  <c r="J16118" i="8"/>
  <c r="J16119" i="8"/>
  <c r="J16120" i="8"/>
  <c r="J16121" i="8"/>
  <c r="J16122" i="8"/>
  <c r="J16123" i="8"/>
  <c r="J16124" i="8"/>
  <c r="J16125" i="8"/>
  <c r="J16126" i="8"/>
  <c r="J16127" i="8"/>
  <c r="J16128" i="8"/>
  <c r="J16129" i="8"/>
  <c r="J16130" i="8"/>
  <c r="J16131" i="8"/>
  <c r="J16132" i="8"/>
  <c r="J16133" i="8"/>
  <c r="J16134" i="8"/>
  <c r="J16135" i="8"/>
  <c r="J16136" i="8"/>
  <c r="J16137" i="8"/>
  <c r="J16138" i="8"/>
  <c r="J16139" i="8"/>
  <c r="J16140" i="8"/>
  <c r="J16141" i="8"/>
  <c r="J16142" i="8"/>
  <c r="J16143" i="8"/>
  <c r="J16144" i="8"/>
  <c r="J16145" i="8"/>
  <c r="J16146" i="8"/>
  <c r="J16147" i="8"/>
  <c r="J16148" i="8"/>
  <c r="J16149" i="8"/>
  <c r="J16150" i="8"/>
  <c r="J16151" i="8"/>
  <c r="J16152" i="8"/>
  <c r="J16153" i="8"/>
  <c r="J16154" i="8"/>
  <c r="J16155" i="8"/>
  <c r="J16156" i="8"/>
  <c r="J16157" i="8"/>
  <c r="J16158" i="8"/>
  <c r="J16159" i="8"/>
  <c r="J16160" i="8"/>
  <c r="J16161" i="8"/>
  <c r="J16162" i="8"/>
  <c r="J16163" i="8"/>
  <c r="J16164" i="8"/>
  <c r="J16165" i="8"/>
  <c r="J16166" i="8"/>
  <c r="J16167" i="8"/>
  <c r="J16168" i="8"/>
  <c r="J16169" i="8"/>
  <c r="J16170" i="8"/>
  <c r="J16171" i="8"/>
  <c r="J16172" i="8"/>
  <c r="J16173" i="8"/>
  <c r="J16174" i="8"/>
  <c r="J16175" i="8"/>
  <c r="J16176" i="8"/>
  <c r="J16177" i="8"/>
  <c r="J16178" i="8"/>
  <c r="J16179" i="8"/>
  <c r="J16180" i="8"/>
  <c r="J16181" i="8"/>
  <c r="J16182" i="8"/>
  <c r="J16183" i="8"/>
  <c r="J16184" i="8"/>
  <c r="J16185" i="8"/>
  <c r="J16186" i="8"/>
  <c r="J16187" i="8"/>
  <c r="J16188" i="8"/>
  <c r="J16189" i="8"/>
  <c r="J16190" i="8"/>
  <c r="J16191" i="8"/>
  <c r="J16192" i="8"/>
  <c r="J16193" i="8"/>
  <c r="J16194" i="8"/>
  <c r="J16195" i="8"/>
  <c r="J16196" i="8"/>
  <c r="J16197" i="8"/>
  <c r="J16198" i="8"/>
  <c r="J16199" i="8"/>
  <c r="J16200" i="8"/>
  <c r="J16201" i="8"/>
  <c r="J16202" i="8"/>
  <c r="J16203" i="8"/>
  <c r="J16204" i="8"/>
  <c r="J16205" i="8"/>
  <c r="J16206" i="8"/>
  <c r="J16207" i="8"/>
  <c r="J16208" i="8"/>
  <c r="J16209" i="8"/>
  <c r="J16210" i="8"/>
  <c r="J16211" i="8"/>
  <c r="J16212" i="8"/>
  <c r="J16213" i="8"/>
  <c r="J16214" i="8"/>
  <c r="J16215" i="8"/>
  <c r="J16216" i="8"/>
  <c r="J16217" i="8"/>
  <c r="J16218" i="8"/>
  <c r="J16219" i="8"/>
  <c r="J16220" i="8"/>
  <c r="J16221" i="8"/>
  <c r="J16222" i="8"/>
  <c r="J16223" i="8"/>
  <c r="J16224" i="8"/>
  <c r="J16225" i="8"/>
  <c r="J16226" i="8"/>
  <c r="J16227" i="8"/>
  <c r="J16228" i="8"/>
  <c r="J16229" i="8"/>
  <c r="J16230" i="8"/>
  <c r="J16231" i="8"/>
  <c r="J16232" i="8"/>
  <c r="J16233" i="8"/>
  <c r="J16234" i="8"/>
  <c r="J16235" i="8"/>
  <c r="J16236" i="8"/>
  <c r="J16237" i="8"/>
  <c r="J16238" i="8"/>
  <c r="J16239" i="8"/>
  <c r="J16240" i="8"/>
  <c r="J16241" i="8"/>
  <c r="J16242" i="8"/>
  <c r="J16243" i="8"/>
  <c r="J16244" i="8"/>
  <c r="J16245" i="8"/>
  <c r="J16246" i="8"/>
  <c r="J16247" i="8"/>
  <c r="J16248" i="8"/>
  <c r="J16249" i="8"/>
  <c r="J16250" i="8"/>
  <c r="J16251" i="8"/>
  <c r="J16252" i="8"/>
  <c r="J16253" i="8"/>
  <c r="J16254" i="8"/>
  <c r="J16255" i="8"/>
  <c r="J16256" i="8"/>
  <c r="J16257" i="8"/>
  <c r="J16258" i="8"/>
  <c r="J16259" i="8"/>
  <c r="J16260" i="8"/>
  <c r="J16261" i="8"/>
  <c r="J16262" i="8"/>
  <c r="J16263" i="8"/>
  <c r="J16264" i="8"/>
  <c r="J16265" i="8"/>
  <c r="J16266" i="8"/>
  <c r="J16267" i="8"/>
  <c r="J16268" i="8"/>
  <c r="J16269" i="8"/>
  <c r="J16270" i="8"/>
  <c r="J16271" i="8"/>
  <c r="J16272" i="8"/>
  <c r="J16273" i="8"/>
  <c r="J16274" i="8"/>
  <c r="J16275" i="8"/>
  <c r="J16276" i="8"/>
  <c r="J16277" i="8"/>
  <c r="J16278" i="8"/>
  <c r="J16279" i="8"/>
  <c r="J16280" i="8"/>
  <c r="J16281" i="8"/>
  <c r="J16282" i="8"/>
  <c r="J16283" i="8"/>
  <c r="J16284" i="8"/>
  <c r="J16285" i="8"/>
  <c r="J16286" i="8"/>
  <c r="J16287" i="8"/>
  <c r="J16288" i="8"/>
  <c r="J16289" i="8"/>
  <c r="J16290" i="8"/>
  <c r="J16291" i="8"/>
  <c r="J16292" i="8"/>
  <c r="J16293" i="8"/>
  <c r="J16294" i="8"/>
  <c r="J16295" i="8"/>
  <c r="J16296" i="8"/>
  <c r="J16297" i="8"/>
  <c r="J16298" i="8"/>
  <c r="J16299" i="8"/>
  <c r="J16300" i="8"/>
  <c r="J16301" i="8"/>
  <c r="J16302" i="8"/>
  <c r="J16303" i="8"/>
  <c r="J16304" i="8"/>
  <c r="J16305" i="8"/>
  <c r="J16306" i="8"/>
  <c r="J16307" i="8"/>
  <c r="J16308" i="8"/>
  <c r="J16309" i="8"/>
  <c r="J16310" i="8"/>
  <c r="J16311" i="8"/>
  <c r="J16312" i="8"/>
  <c r="J16313" i="8"/>
  <c r="J16314" i="8"/>
  <c r="J16315" i="8"/>
  <c r="J16316" i="8"/>
  <c r="J16317" i="8"/>
  <c r="J16318" i="8"/>
  <c r="J16319" i="8"/>
  <c r="J16320" i="8"/>
  <c r="J16321" i="8"/>
  <c r="J16322" i="8"/>
  <c r="J16323" i="8"/>
  <c r="J16324" i="8"/>
  <c r="J16325" i="8"/>
  <c r="J16326" i="8"/>
  <c r="J16327" i="8"/>
  <c r="J16328" i="8"/>
  <c r="J16329" i="8"/>
  <c r="J16330" i="8"/>
  <c r="J16331" i="8"/>
  <c r="J16332" i="8"/>
  <c r="J16333" i="8"/>
  <c r="J16334" i="8"/>
  <c r="J16335" i="8"/>
  <c r="J16336" i="8"/>
  <c r="J16337" i="8"/>
  <c r="J16338" i="8"/>
  <c r="J16339" i="8"/>
  <c r="J16340" i="8"/>
  <c r="J16341" i="8"/>
  <c r="J16342" i="8"/>
  <c r="J16343" i="8"/>
  <c r="J16344" i="8"/>
  <c r="J16345" i="8"/>
  <c r="J16346" i="8"/>
  <c r="J16347" i="8"/>
  <c r="J16348" i="8"/>
  <c r="J16349" i="8"/>
  <c r="J16350" i="8"/>
  <c r="J16351" i="8"/>
  <c r="J16352" i="8"/>
  <c r="J16353" i="8"/>
  <c r="J16354" i="8"/>
  <c r="J16355" i="8"/>
  <c r="J16356" i="8"/>
  <c r="J16357" i="8"/>
  <c r="J16358" i="8"/>
  <c r="J16359" i="8"/>
  <c r="J16360" i="8"/>
  <c r="J16361" i="8"/>
  <c r="J16362" i="8"/>
  <c r="J16363" i="8"/>
  <c r="J16364" i="8"/>
  <c r="J16365" i="8"/>
  <c r="J16366" i="8"/>
  <c r="J16367" i="8"/>
  <c r="J16368" i="8"/>
  <c r="J16369" i="8"/>
  <c r="J16370" i="8"/>
  <c r="J16371" i="8"/>
  <c r="J16372" i="8"/>
  <c r="J16373" i="8"/>
  <c r="J16374" i="8"/>
  <c r="J16375" i="8"/>
  <c r="J16376" i="8"/>
  <c r="J16377" i="8"/>
  <c r="J16378" i="8"/>
  <c r="J16379" i="8"/>
  <c r="J16380" i="8"/>
  <c r="J16381" i="8"/>
  <c r="J16382" i="8"/>
  <c r="J16383" i="8"/>
  <c r="J16384" i="8"/>
  <c r="J16385" i="8"/>
  <c r="J16386" i="8"/>
  <c r="J16387" i="8"/>
  <c r="J16388" i="8"/>
  <c r="J16389" i="8"/>
  <c r="J16390" i="8"/>
  <c r="J16391" i="8"/>
  <c r="J16392" i="8"/>
  <c r="J16393" i="8"/>
  <c r="J16394" i="8"/>
  <c r="J16395" i="8"/>
  <c r="J16396" i="8"/>
  <c r="J16397" i="8"/>
  <c r="J16398" i="8"/>
  <c r="J16399" i="8"/>
  <c r="J16400" i="8"/>
  <c r="J16401" i="8"/>
  <c r="J16402" i="8"/>
  <c r="J16403" i="8"/>
  <c r="J16404" i="8"/>
  <c r="J16405" i="8"/>
  <c r="J16406" i="8"/>
  <c r="J16407" i="8"/>
  <c r="J16408" i="8"/>
  <c r="J16409" i="8"/>
  <c r="J16410" i="8"/>
  <c r="J16411" i="8"/>
  <c r="J16412" i="8"/>
  <c r="J16413" i="8"/>
  <c r="J16414" i="8"/>
  <c r="J16415" i="8"/>
  <c r="J16416" i="8"/>
  <c r="J16417" i="8"/>
  <c r="J16418" i="8"/>
  <c r="J16419" i="8"/>
  <c r="J16420" i="8"/>
  <c r="J16421" i="8"/>
  <c r="J16422" i="8"/>
  <c r="J16423" i="8"/>
  <c r="J16424" i="8"/>
  <c r="J16425" i="8"/>
  <c r="J16426" i="8"/>
  <c r="J16427" i="8"/>
  <c r="J16428" i="8"/>
  <c r="J16429" i="8"/>
  <c r="J16430" i="8"/>
  <c r="J16431" i="8"/>
  <c r="J16432" i="8"/>
  <c r="J16433" i="8"/>
  <c r="J16434" i="8"/>
  <c r="J16435" i="8"/>
  <c r="J16436" i="8"/>
  <c r="J16437" i="8"/>
  <c r="J16438" i="8"/>
  <c r="J16439" i="8"/>
  <c r="J16440" i="8"/>
  <c r="J16441" i="8"/>
  <c r="J16442" i="8"/>
  <c r="J16443" i="8"/>
  <c r="J16444" i="8"/>
  <c r="J16445" i="8"/>
  <c r="J16446" i="8"/>
  <c r="J16447" i="8"/>
  <c r="J16448" i="8"/>
  <c r="J16449" i="8"/>
  <c r="J16450" i="8"/>
  <c r="J16451" i="8"/>
  <c r="J16452" i="8"/>
  <c r="J16453" i="8"/>
  <c r="J16454" i="8"/>
  <c r="J16455" i="8"/>
  <c r="J16456" i="8"/>
  <c r="J16457" i="8"/>
  <c r="J16458" i="8"/>
  <c r="J16459" i="8"/>
  <c r="J16460" i="8"/>
  <c r="J16461" i="8"/>
  <c r="J16462" i="8"/>
  <c r="J16463" i="8"/>
  <c r="J16464" i="8"/>
  <c r="J16465" i="8"/>
  <c r="J16466" i="8"/>
  <c r="J16467" i="8"/>
  <c r="J16468" i="8"/>
  <c r="J16469" i="8"/>
  <c r="J16470" i="8"/>
  <c r="J16471" i="8"/>
  <c r="J16472" i="8"/>
  <c r="J16473" i="8"/>
  <c r="J16474" i="8"/>
  <c r="J16475" i="8"/>
  <c r="J16476" i="8"/>
  <c r="J16477" i="8"/>
  <c r="J16478" i="8"/>
  <c r="J16479" i="8"/>
  <c r="J16480" i="8"/>
  <c r="J16481" i="8"/>
  <c r="J16482" i="8"/>
  <c r="J16483" i="8"/>
  <c r="J16484" i="8"/>
  <c r="J16485" i="8"/>
  <c r="J16486" i="8"/>
  <c r="J16487" i="8"/>
  <c r="J16488" i="8"/>
  <c r="J16489" i="8"/>
  <c r="J16490" i="8"/>
  <c r="J16491" i="8"/>
  <c r="J16492" i="8"/>
  <c r="J16493" i="8"/>
  <c r="J16494" i="8"/>
  <c r="J16495" i="8"/>
  <c r="J16496" i="8"/>
  <c r="J16497" i="8"/>
  <c r="J16498" i="8"/>
  <c r="J16499" i="8"/>
  <c r="J16500" i="8"/>
  <c r="J16501" i="8"/>
  <c r="J16502" i="8"/>
  <c r="J16503" i="8"/>
  <c r="J16504" i="8"/>
  <c r="J16505" i="8"/>
  <c r="J16506" i="8"/>
  <c r="J16507" i="8"/>
  <c r="J16508" i="8"/>
  <c r="J16509" i="8"/>
  <c r="J16510" i="8"/>
  <c r="J16511" i="8"/>
  <c r="J16512" i="8"/>
  <c r="J16513" i="8"/>
  <c r="J16514" i="8"/>
  <c r="J16515" i="8"/>
  <c r="J16516" i="8"/>
  <c r="J16517" i="8"/>
  <c r="J16518" i="8"/>
  <c r="J16519" i="8"/>
  <c r="J16520" i="8"/>
  <c r="J16521" i="8"/>
  <c r="J16522" i="8"/>
  <c r="J16523" i="8"/>
  <c r="J16524" i="8"/>
  <c r="J16525" i="8"/>
  <c r="J16526" i="8"/>
  <c r="J16527" i="8"/>
  <c r="J16528" i="8"/>
  <c r="J16529" i="8"/>
  <c r="J16530" i="8"/>
  <c r="J16531" i="8"/>
  <c r="J16532" i="8"/>
  <c r="J16533" i="8"/>
  <c r="J16534" i="8"/>
  <c r="J16535" i="8"/>
  <c r="J16536" i="8"/>
  <c r="J16537" i="8"/>
  <c r="J16538" i="8"/>
  <c r="J16539" i="8"/>
  <c r="J16540" i="8"/>
  <c r="J16541" i="8"/>
  <c r="J16542" i="8"/>
  <c r="J16543" i="8"/>
  <c r="J16544" i="8"/>
  <c r="J16545" i="8"/>
  <c r="J16546" i="8"/>
  <c r="J16547" i="8"/>
  <c r="J16548" i="8"/>
  <c r="J16549" i="8"/>
  <c r="J16550" i="8"/>
  <c r="J16551" i="8"/>
  <c r="J16552" i="8"/>
  <c r="J16553" i="8"/>
  <c r="J16554" i="8"/>
  <c r="J16555" i="8"/>
  <c r="J16556" i="8"/>
  <c r="J16557" i="8"/>
  <c r="J16558" i="8"/>
  <c r="J16559" i="8"/>
  <c r="J16560" i="8"/>
  <c r="J16561" i="8"/>
  <c r="J16562" i="8"/>
  <c r="J16563" i="8"/>
  <c r="J16564" i="8"/>
  <c r="J16565" i="8"/>
  <c r="J16566" i="8"/>
  <c r="J16567" i="8"/>
  <c r="J16568" i="8"/>
  <c r="J16569" i="8"/>
  <c r="J16570" i="8"/>
  <c r="J16571" i="8"/>
  <c r="J16572" i="8"/>
  <c r="J16573" i="8"/>
  <c r="J16574" i="8"/>
  <c r="J16575" i="8"/>
  <c r="J16576" i="8"/>
  <c r="J16577" i="8"/>
  <c r="J16578" i="8"/>
  <c r="J16579" i="8"/>
  <c r="J16580" i="8"/>
  <c r="J16581" i="8"/>
  <c r="J16582" i="8"/>
  <c r="J16583" i="8"/>
  <c r="J16584" i="8"/>
  <c r="J16585" i="8"/>
  <c r="J16586" i="8"/>
  <c r="J16587" i="8"/>
  <c r="J16588" i="8"/>
  <c r="J16589" i="8"/>
  <c r="J16590" i="8"/>
  <c r="J16591" i="8"/>
  <c r="J16592" i="8"/>
  <c r="J16593" i="8"/>
  <c r="J16594" i="8"/>
  <c r="J16595" i="8"/>
  <c r="J16596" i="8"/>
  <c r="J16597" i="8"/>
  <c r="J16598" i="8"/>
  <c r="J16599" i="8"/>
  <c r="J16600" i="8"/>
  <c r="J16601" i="8"/>
  <c r="J16602" i="8"/>
  <c r="J16603" i="8"/>
  <c r="J16604" i="8"/>
  <c r="J16605" i="8"/>
  <c r="J16606" i="8"/>
  <c r="J16607" i="8"/>
  <c r="J16608" i="8"/>
  <c r="J16609" i="8"/>
  <c r="J16610" i="8"/>
  <c r="J16611" i="8"/>
  <c r="J16612" i="8"/>
  <c r="J16613" i="8"/>
  <c r="J16614" i="8"/>
  <c r="J16615" i="8"/>
  <c r="J16616" i="8"/>
  <c r="J16617" i="8"/>
  <c r="J16618" i="8"/>
  <c r="J16619" i="8"/>
  <c r="J16620" i="8"/>
  <c r="J16621" i="8"/>
  <c r="J16622" i="8"/>
  <c r="J16623" i="8"/>
  <c r="J16624" i="8"/>
  <c r="J16625" i="8"/>
  <c r="J16626" i="8"/>
  <c r="J16627" i="8"/>
  <c r="J16628" i="8"/>
  <c r="J16629" i="8"/>
  <c r="J16630" i="8"/>
  <c r="J16631" i="8"/>
  <c r="J16632" i="8"/>
  <c r="J16633" i="8"/>
  <c r="J16634" i="8"/>
  <c r="J16635" i="8"/>
  <c r="J16636" i="8"/>
  <c r="J16637" i="8"/>
  <c r="J16638" i="8"/>
  <c r="J16639" i="8"/>
  <c r="J16640" i="8"/>
  <c r="J16641" i="8"/>
  <c r="J16642" i="8"/>
  <c r="J16643" i="8"/>
  <c r="J16644" i="8"/>
  <c r="J16645" i="8"/>
  <c r="J16646" i="8"/>
  <c r="J16647" i="8"/>
  <c r="J16648" i="8"/>
  <c r="J16649" i="8"/>
  <c r="J16650" i="8"/>
  <c r="J16651" i="8"/>
  <c r="J16652" i="8"/>
  <c r="J16653" i="8"/>
  <c r="J16654" i="8"/>
  <c r="J16655" i="8"/>
  <c r="J16656" i="8"/>
  <c r="J16657" i="8"/>
  <c r="J16658" i="8"/>
  <c r="J16659" i="8"/>
  <c r="J16660" i="8"/>
  <c r="J16661" i="8"/>
  <c r="J16662" i="8"/>
  <c r="J16663" i="8"/>
  <c r="J16664" i="8"/>
  <c r="J16665" i="8"/>
  <c r="J16666" i="8"/>
  <c r="J16667" i="8"/>
  <c r="J16668" i="8"/>
  <c r="J16669" i="8"/>
  <c r="J16670" i="8"/>
  <c r="J16671" i="8"/>
  <c r="J16672" i="8"/>
  <c r="J16673" i="8"/>
  <c r="J16674" i="8"/>
  <c r="J16675" i="8"/>
  <c r="J16676" i="8"/>
  <c r="J16677" i="8"/>
  <c r="J16678" i="8"/>
  <c r="J16679" i="8"/>
  <c r="J16680" i="8"/>
  <c r="J16681" i="8"/>
  <c r="J16682" i="8"/>
  <c r="J16683" i="8"/>
  <c r="J16684" i="8"/>
  <c r="J16685" i="8"/>
  <c r="J16686" i="8"/>
  <c r="J16687" i="8"/>
  <c r="J16688" i="8"/>
  <c r="J16689" i="8"/>
  <c r="J16690" i="8"/>
  <c r="J16691" i="8"/>
  <c r="J16692" i="8"/>
  <c r="J16693" i="8"/>
  <c r="J16694" i="8"/>
  <c r="J16695" i="8"/>
  <c r="J16696" i="8"/>
  <c r="J16697" i="8"/>
  <c r="J16698" i="8"/>
  <c r="J16699" i="8"/>
  <c r="J16700" i="8"/>
  <c r="J16701" i="8"/>
  <c r="J16702" i="8"/>
  <c r="J16703" i="8"/>
  <c r="J16704" i="8"/>
  <c r="J16705" i="8"/>
  <c r="J16706" i="8"/>
  <c r="J16707" i="8"/>
  <c r="J16708" i="8"/>
  <c r="J16709" i="8"/>
  <c r="J16710" i="8"/>
  <c r="J16711" i="8"/>
  <c r="J16712" i="8"/>
  <c r="J16713" i="8"/>
  <c r="J16714" i="8"/>
  <c r="J16715" i="8"/>
  <c r="J16716" i="8"/>
  <c r="J16717" i="8"/>
  <c r="J16718" i="8"/>
  <c r="J16719" i="8"/>
  <c r="J16720" i="8"/>
  <c r="J16721" i="8"/>
  <c r="J16722" i="8"/>
  <c r="J16723" i="8"/>
  <c r="J16724" i="8"/>
  <c r="J16725" i="8"/>
  <c r="J16726" i="8"/>
  <c r="J16727" i="8"/>
  <c r="J16728" i="8"/>
  <c r="J16729" i="8"/>
  <c r="J16730" i="8"/>
  <c r="J16731" i="8"/>
  <c r="J16732" i="8"/>
  <c r="J16733" i="8"/>
  <c r="J16734" i="8"/>
  <c r="J16735" i="8"/>
  <c r="J16736" i="8"/>
  <c r="J16737" i="8"/>
  <c r="J16738" i="8"/>
  <c r="J16739" i="8"/>
  <c r="J16740" i="8"/>
  <c r="J16741" i="8"/>
  <c r="J16742" i="8"/>
  <c r="J16743" i="8"/>
  <c r="J16744" i="8"/>
  <c r="J16745" i="8"/>
  <c r="J16746" i="8"/>
  <c r="J16747" i="8"/>
  <c r="J16748" i="8"/>
  <c r="J16749" i="8"/>
  <c r="J16750" i="8"/>
  <c r="J16751" i="8"/>
  <c r="J16752" i="8"/>
  <c r="J16753" i="8"/>
  <c r="J16754" i="8"/>
  <c r="J16755" i="8"/>
  <c r="J16756" i="8"/>
  <c r="J16757" i="8"/>
  <c r="J16758" i="8"/>
  <c r="J16759" i="8"/>
  <c r="J16760" i="8"/>
  <c r="J16761" i="8"/>
  <c r="J16762" i="8"/>
  <c r="J16763" i="8"/>
  <c r="J16764" i="8"/>
  <c r="J16765" i="8"/>
  <c r="J16766" i="8"/>
  <c r="J16767" i="8"/>
  <c r="J16768" i="8"/>
  <c r="J16769" i="8"/>
  <c r="J16770" i="8"/>
  <c r="J16771" i="8"/>
  <c r="J16772" i="8"/>
  <c r="J16773" i="8"/>
  <c r="J16774" i="8"/>
  <c r="J16775" i="8"/>
  <c r="J16776" i="8"/>
  <c r="J16777" i="8"/>
  <c r="J16778" i="8"/>
  <c r="J16779" i="8"/>
  <c r="J16780" i="8"/>
  <c r="J16781" i="8"/>
  <c r="J16782" i="8"/>
  <c r="J16783" i="8"/>
  <c r="J16784" i="8"/>
  <c r="J16785" i="8"/>
  <c r="J16786" i="8"/>
  <c r="J16787" i="8"/>
  <c r="J16788" i="8"/>
  <c r="J16789" i="8"/>
  <c r="J16790" i="8"/>
  <c r="J16791" i="8"/>
  <c r="J16792" i="8"/>
  <c r="J16793" i="8"/>
  <c r="J16794" i="8"/>
  <c r="J16795" i="8"/>
  <c r="J16796" i="8"/>
  <c r="J16797" i="8"/>
  <c r="J16798" i="8"/>
  <c r="J16799" i="8"/>
  <c r="J16800" i="8"/>
  <c r="J16801" i="8"/>
  <c r="J16802" i="8"/>
  <c r="J16803" i="8"/>
  <c r="J16804" i="8"/>
  <c r="J16805" i="8"/>
  <c r="J16806" i="8"/>
  <c r="J16807" i="8"/>
  <c r="J16808" i="8"/>
  <c r="J16809" i="8"/>
  <c r="J16810" i="8"/>
  <c r="J16811" i="8"/>
  <c r="J16812" i="8"/>
  <c r="J16813" i="8"/>
  <c r="J16814" i="8"/>
  <c r="J16815" i="8"/>
  <c r="J16816" i="8"/>
  <c r="J16817" i="8"/>
  <c r="J16818" i="8"/>
  <c r="J16819" i="8"/>
  <c r="J16820" i="8"/>
  <c r="J16821" i="8"/>
  <c r="J16822" i="8"/>
  <c r="J16823" i="8"/>
  <c r="J16824" i="8"/>
  <c r="J16825" i="8"/>
  <c r="J16826" i="8"/>
  <c r="J16827" i="8"/>
  <c r="J16828" i="8"/>
  <c r="J16829" i="8"/>
  <c r="J16830" i="8"/>
  <c r="J16831" i="8"/>
  <c r="J16832" i="8"/>
  <c r="J16833" i="8"/>
  <c r="J16834" i="8"/>
  <c r="J16835" i="8"/>
  <c r="J16836" i="8"/>
  <c r="J16837" i="8"/>
  <c r="J16838" i="8"/>
  <c r="J16839" i="8"/>
  <c r="J16840" i="8"/>
  <c r="J16841" i="8"/>
  <c r="J16842" i="8"/>
  <c r="J16843" i="8"/>
  <c r="J16844" i="8"/>
  <c r="J16845" i="8"/>
  <c r="J16846" i="8"/>
  <c r="J16847" i="8"/>
  <c r="J16848" i="8"/>
  <c r="J16849" i="8"/>
  <c r="J16850" i="8"/>
  <c r="J16851" i="8"/>
  <c r="J16852" i="8"/>
  <c r="J16853" i="8"/>
  <c r="J16854" i="8"/>
  <c r="J16855" i="8"/>
  <c r="J16856" i="8"/>
  <c r="J16857" i="8"/>
  <c r="J16858" i="8"/>
  <c r="J16859" i="8"/>
  <c r="J16860" i="8"/>
  <c r="J16861" i="8"/>
  <c r="J16862" i="8"/>
  <c r="J16863" i="8"/>
  <c r="J16864" i="8"/>
  <c r="J16865" i="8"/>
  <c r="J16866" i="8"/>
  <c r="J16867" i="8"/>
  <c r="J16868" i="8"/>
  <c r="J16869" i="8"/>
  <c r="J16870" i="8"/>
  <c r="J16871" i="8"/>
  <c r="J16872" i="8"/>
  <c r="J16873" i="8"/>
  <c r="J16874" i="8"/>
  <c r="J16875" i="8"/>
  <c r="J16876" i="8"/>
  <c r="J16877" i="8"/>
  <c r="J16878" i="8"/>
  <c r="J16879" i="8"/>
  <c r="J16880" i="8"/>
  <c r="J16881" i="8"/>
  <c r="J16882" i="8"/>
  <c r="J16883" i="8"/>
  <c r="J16884" i="8"/>
  <c r="J16885" i="8"/>
  <c r="J16886" i="8"/>
  <c r="J16887" i="8"/>
  <c r="J16888" i="8"/>
  <c r="J16889" i="8"/>
  <c r="J16890" i="8"/>
  <c r="J16891" i="8"/>
  <c r="J16892" i="8"/>
  <c r="J16893" i="8"/>
  <c r="J16894" i="8"/>
  <c r="J16895" i="8"/>
  <c r="J16896" i="8"/>
  <c r="J16897" i="8"/>
  <c r="J16898" i="8"/>
  <c r="J16899" i="8"/>
  <c r="J16900" i="8"/>
  <c r="J16901" i="8"/>
  <c r="J16902" i="8"/>
  <c r="J16903" i="8"/>
  <c r="J16904" i="8"/>
  <c r="J16905" i="8"/>
  <c r="J16906" i="8"/>
  <c r="J16907" i="8"/>
  <c r="J16908" i="8"/>
  <c r="J16909" i="8"/>
  <c r="J16910" i="8"/>
  <c r="J16911" i="8"/>
  <c r="J16912" i="8"/>
  <c r="J16913" i="8"/>
  <c r="J16914" i="8"/>
  <c r="J16915" i="8"/>
  <c r="J16916" i="8"/>
  <c r="J16917" i="8"/>
  <c r="J16918" i="8"/>
  <c r="J16919" i="8"/>
  <c r="J16920" i="8"/>
  <c r="J16921" i="8"/>
  <c r="J16922" i="8"/>
  <c r="J16923" i="8"/>
  <c r="J16924" i="8"/>
  <c r="J16925" i="8"/>
  <c r="J16926" i="8"/>
  <c r="J16927" i="8"/>
  <c r="J16928" i="8"/>
  <c r="J16929" i="8"/>
  <c r="J16930" i="8"/>
  <c r="J16931" i="8"/>
  <c r="J16932" i="8"/>
  <c r="J16933" i="8"/>
  <c r="J16934" i="8"/>
  <c r="J16935" i="8"/>
  <c r="J16936" i="8"/>
  <c r="J16937" i="8"/>
  <c r="J16938" i="8"/>
  <c r="J16939" i="8"/>
  <c r="J16940" i="8"/>
  <c r="J16941" i="8"/>
  <c r="J16942" i="8"/>
  <c r="J16943" i="8"/>
  <c r="J16944" i="8"/>
  <c r="J16945" i="8"/>
  <c r="J16946" i="8"/>
  <c r="J16947" i="8"/>
  <c r="J16948" i="8"/>
  <c r="J16949" i="8"/>
  <c r="J16950" i="8"/>
  <c r="J16951" i="8"/>
  <c r="J16952" i="8"/>
  <c r="J16953" i="8"/>
  <c r="J16954" i="8"/>
  <c r="J16955" i="8"/>
  <c r="J16956" i="8"/>
  <c r="J16957" i="8"/>
  <c r="J16958" i="8"/>
  <c r="J16959" i="8"/>
  <c r="J16960" i="8"/>
  <c r="J16961" i="8"/>
  <c r="J16962" i="8"/>
  <c r="J16963" i="8"/>
  <c r="J16964" i="8"/>
  <c r="J16965" i="8"/>
  <c r="J16966" i="8"/>
  <c r="J16967" i="8"/>
  <c r="J16968" i="8"/>
  <c r="J16969" i="8"/>
  <c r="J16970" i="8"/>
  <c r="J16971" i="8"/>
  <c r="J16972" i="8"/>
  <c r="J16973" i="8"/>
  <c r="J16974" i="8"/>
  <c r="J16975" i="8"/>
  <c r="J16976" i="8"/>
  <c r="J16977" i="8"/>
  <c r="J16978" i="8"/>
  <c r="J16979" i="8"/>
  <c r="J16980" i="8"/>
  <c r="J16981" i="8"/>
  <c r="J16982" i="8"/>
  <c r="J16983" i="8"/>
  <c r="J16984" i="8"/>
  <c r="J16985" i="8"/>
  <c r="J16986" i="8"/>
  <c r="J16987" i="8"/>
  <c r="J16988" i="8"/>
  <c r="J16989" i="8"/>
  <c r="J16990" i="8"/>
  <c r="J16991" i="8"/>
  <c r="J16992" i="8"/>
  <c r="J16993" i="8"/>
  <c r="J16994" i="8"/>
  <c r="J16995" i="8"/>
  <c r="J16996" i="8"/>
  <c r="J16997" i="8"/>
  <c r="J16998" i="8"/>
  <c r="J16999" i="8"/>
  <c r="J17000" i="8"/>
  <c r="J17001" i="8"/>
  <c r="J17002" i="8"/>
  <c r="J17003" i="8"/>
  <c r="J17004" i="8"/>
  <c r="J17005" i="8"/>
  <c r="J17006" i="8"/>
  <c r="J17007" i="8"/>
  <c r="J17008" i="8"/>
  <c r="J17009" i="8"/>
  <c r="J17010" i="8"/>
  <c r="J17011" i="8"/>
  <c r="J17012" i="8"/>
  <c r="J17013" i="8"/>
  <c r="J17014" i="8"/>
  <c r="J17015" i="8"/>
  <c r="J17016" i="8"/>
  <c r="J17017" i="8"/>
  <c r="J17018" i="8"/>
  <c r="J17019" i="8"/>
  <c r="J17020" i="8"/>
  <c r="J17021" i="8"/>
  <c r="J17022" i="8"/>
  <c r="J17023" i="8"/>
  <c r="J17024" i="8"/>
  <c r="J17025" i="8"/>
  <c r="J17026" i="8"/>
  <c r="J17027" i="8"/>
  <c r="J17028" i="8"/>
  <c r="J17029" i="8"/>
  <c r="J17030" i="8"/>
  <c r="J17031" i="8"/>
  <c r="J17032" i="8"/>
  <c r="J17033" i="8"/>
  <c r="J17034" i="8"/>
  <c r="J17035" i="8"/>
  <c r="J17036" i="8"/>
  <c r="J17037" i="8"/>
  <c r="J17038" i="8"/>
  <c r="J17039" i="8"/>
  <c r="J17040" i="8"/>
  <c r="J17041" i="8"/>
  <c r="J17042" i="8"/>
  <c r="J17043" i="8"/>
  <c r="J17044" i="8"/>
  <c r="J17045" i="8"/>
  <c r="J17046" i="8"/>
  <c r="J17047" i="8"/>
  <c r="J17048" i="8"/>
  <c r="J17049" i="8"/>
  <c r="J17050" i="8"/>
  <c r="J17051" i="8"/>
  <c r="J17052" i="8"/>
  <c r="J17053" i="8"/>
  <c r="J17054" i="8"/>
  <c r="J17055" i="8"/>
  <c r="J17056" i="8"/>
  <c r="J17057" i="8"/>
  <c r="J17058" i="8"/>
  <c r="J17059" i="8"/>
  <c r="J17060" i="8"/>
  <c r="J17061" i="8"/>
  <c r="J17062" i="8"/>
  <c r="J17063" i="8"/>
  <c r="J17064" i="8"/>
  <c r="J17065" i="8"/>
  <c r="J17066" i="8"/>
  <c r="J17067" i="8"/>
  <c r="J17068" i="8"/>
  <c r="J17069" i="8"/>
  <c r="J17070" i="8"/>
  <c r="J17071" i="8"/>
  <c r="J17072" i="8"/>
  <c r="J17073" i="8"/>
  <c r="J17074" i="8"/>
  <c r="J17075" i="8"/>
  <c r="J17076" i="8"/>
  <c r="J17077" i="8"/>
  <c r="J17078" i="8"/>
  <c r="J17079" i="8"/>
  <c r="J17080" i="8"/>
  <c r="J17081" i="8"/>
  <c r="J17082" i="8"/>
  <c r="J17083" i="8"/>
  <c r="J17084" i="8"/>
  <c r="J17085" i="8"/>
  <c r="J17086" i="8"/>
  <c r="J17087" i="8"/>
  <c r="J17088" i="8"/>
  <c r="J17089" i="8"/>
  <c r="J17090" i="8"/>
  <c r="J17091" i="8"/>
  <c r="J17092" i="8"/>
  <c r="J17093" i="8"/>
  <c r="J17094" i="8"/>
  <c r="J17095" i="8"/>
  <c r="J17096" i="8"/>
  <c r="J17097" i="8"/>
  <c r="J17098" i="8"/>
  <c r="J17099" i="8"/>
  <c r="J17100" i="8"/>
  <c r="J17101" i="8"/>
  <c r="J17102" i="8"/>
  <c r="J17103" i="8"/>
  <c r="J17104" i="8"/>
  <c r="J17105" i="8"/>
  <c r="J17106" i="8"/>
  <c r="J17107" i="8"/>
  <c r="J17108" i="8"/>
  <c r="J17109" i="8"/>
  <c r="J17110" i="8"/>
  <c r="J17111" i="8"/>
  <c r="J17112" i="8"/>
  <c r="J17113" i="8"/>
  <c r="J17114" i="8"/>
  <c r="J17115" i="8"/>
  <c r="J17116" i="8"/>
  <c r="J17117" i="8"/>
  <c r="J17118" i="8"/>
  <c r="J17119" i="8"/>
  <c r="J17120" i="8"/>
  <c r="J17121" i="8"/>
  <c r="J17122" i="8"/>
  <c r="J17123" i="8"/>
  <c r="J17124" i="8"/>
  <c r="J17125" i="8"/>
  <c r="J17126" i="8"/>
  <c r="J17127" i="8"/>
  <c r="J17128" i="8"/>
  <c r="J17129" i="8"/>
  <c r="J17130" i="8"/>
  <c r="J17131" i="8"/>
  <c r="J17132" i="8"/>
  <c r="J17133" i="8"/>
  <c r="J17134" i="8"/>
  <c r="J17135" i="8"/>
  <c r="J17136" i="8"/>
  <c r="J17137" i="8"/>
  <c r="J17138" i="8"/>
  <c r="J17139" i="8"/>
  <c r="J17140" i="8"/>
  <c r="J17141" i="8"/>
  <c r="J17142" i="8"/>
  <c r="J17143" i="8"/>
  <c r="J17144" i="8"/>
  <c r="J17145" i="8"/>
  <c r="J17146" i="8"/>
  <c r="J17147" i="8"/>
  <c r="J17148" i="8"/>
  <c r="J17149" i="8"/>
  <c r="J17150" i="8"/>
  <c r="J17151" i="8"/>
  <c r="J17152" i="8"/>
  <c r="J17153" i="8"/>
  <c r="J17154" i="8"/>
  <c r="J17155" i="8"/>
  <c r="J17156" i="8"/>
  <c r="J17157" i="8"/>
  <c r="J17158" i="8"/>
  <c r="J17159" i="8"/>
  <c r="J17160" i="8"/>
  <c r="J17161" i="8"/>
  <c r="J17162" i="8"/>
  <c r="J17163" i="8"/>
  <c r="J17164" i="8"/>
  <c r="J17165" i="8"/>
  <c r="J17166" i="8"/>
  <c r="J17167" i="8"/>
  <c r="J17168" i="8"/>
  <c r="J17169" i="8"/>
  <c r="J17170" i="8"/>
  <c r="J17171" i="8"/>
  <c r="J17172" i="8"/>
  <c r="J17173" i="8"/>
  <c r="J17174" i="8"/>
  <c r="J17175" i="8"/>
  <c r="J17176" i="8"/>
  <c r="J17177" i="8"/>
  <c r="J17178" i="8"/>
  <c r="J17179" i="8"/>
  <c r="J17180" i="8"/>
  <c r="J17181" i="8"/>
  <c r="J17182" i="8"/>
  <c r="J17183" i="8"/>
  <c r="J17184" i="8"/>
  <c r="J17185" i="8"/>
  <c r="J17186" i="8"/>
  <c r="J17187" i="8"/>
  <c r="J17188" i="8"/>
  <c r="J17189" i="8"/>
  <c r="J17190" i="8"/>
  <c r="J17191" i="8"/>
  <c r="J17192" i="8"/>
  <c r="J17193" i="8"/>
  <c r="J17194" i="8"/>
  <c r="J17195" i="8"/>
  <c r="J17196" i="8"/>
  <c r="J17197" i="8"/>
  <c r="J17198" i="8"/>
  <c r="J17199" i="8"/>
  <c r="J17200" i="8"/>
  <c r="J17201" i="8"/>
  <c r="J17202" i="8"/>
  <c r="J17203" i="8"/>
  <c r="J17204" i="8"/>
  <c r="J17205" i="8"/>
  <c r="J17206" i="8"/>
  <c r="J17207" i="8"/>
  <c r="J17208" i="8"/>
  <c r="J17209" i="8"/>
  <c r="J17210" i="8"/>
  <c r="J17211" i="8"/>
  <c r="J17212" i="8"/>
  <c r="J17213" i="8"/>
  <c r="J17214" i="8"/>
  <c r="J17215" i="8"/>
  <c r="J17216" i="8"/>
  <c r="J17217" i="8"/>
  <c r="J17218" i="8"/>
  <c r="J17219" i="8"/>
  <c r="J17220" i="8"/>
  <c r="J17221" i="8"/>
  <c r="J17222" i="8"/>
  <c r="J17223" i="8"/>
  <c r="J17224" i="8"/>
  <c r="J17225" i="8"/>
  <c r="J17226" i="8"/>
  <c r="J17227" i="8"/>
  <c r="J17228" i="8"/>
  <c r="J17229" i="8"/>
  <c r="J17230" i="8"/>
  <c r="J17231" i="8"/>
  <c r="J17232" i="8"/>
  <c r="J17233" i="8"/>
  <c r="J17234" i="8"/>
  <c r="J17235" i="8"/>
  <c r="J17236" i="8"/>
  <c r="J17237" i="8"/>
  <c r="J17238" i="8"/>
  <c r="J17239" i="8"/>
  <c r="J17240" i="8"/>
  <c r="J17241" i="8"/>
  <c r="J17242" i="8"/>
  <c r="J17243" i="8"/>
  <c r="J17244" i="8"/>
  <c r="J17245" i="8"/>
  <c r="J17246" i="8"/>
  <c r="J17247" i="8"/>
  <c r="J17248" i="8"/>
  <c r="J17249" i="8"/>
  <c r="J17250" i="8"/>
  <c r="J17251" i="8"/>
  <c r="J17252" i="8"/>
  <c r="J17253" i="8"/>
  <c r="J17254" i="8"/>
  <c r="J17255" i="8"/>
  <c r="J17256" i="8"/>
  <c r="J17257" i="8"/>
  <c r="J17258" i="8"/>
  <c r="J17259" i="8"/>
  <c r="J17260" i="8"/>
  <c r="J17261" i="8"/>
  <c r="J17262" i="8"/>
  <c r="J17263" i="8"/>
  <c r="J17264" i="8"/>
  <c r="J17265" i="8"/>
  <c r="J17266" i="8"/>
  <c r="J17267" i="8"/>
  <c r="J17268" i="8"/>
  <c r="J17269" i="8"/>
  <c r="J17270" i="8"/>
  <c r="J17271" i="8"/>
  <c r="J17272" i="8"/>
  <c r="J17273" i="8"/>
  <c r="J17274" i="8"/>
  <c r="J17275" i="8"/>
  <c r="J17276" i="8"/>
  <c r="J17277" i="8"/>
  <c r="J17278" i="8"/>
  <c r="J17279" i="8"/>
  <c r="J17280" i="8"/>
  <c r="J17281" i="8"/>
  <c r="J17282" i="8"/>
  <c r="J17283" i="8"/>
  <c r="J17284" i="8"/>
  <c r="J17285" i="8"/>
  <c r="J17286" i="8"/>
  <c r="J17287" i="8"/>
  <c r="J17288" i="8"/>
  <c r="J17289" i="8"/>
  <c r="J17290" i="8"/>
  <c r="J17291" i="8"/>
  <c r="J17292" i="8"/>
  <c r="J17293" i="8"/>
  <c r="J17294" i="8"/>
  <c r="J17295" i="8"/>
  <c r="J17296" i="8"/>
  <c r="J17297" i="8"/>
  <c r="J17298" i="8"/>
  <c r="J17299" i="8"/>
  <c r="J17300" i="8"/>
  <c r="J17301" i="8"/>
  <c r="J17302" i="8"/>
  <c r="J17303" i="8"/>
  <c r="J17304" i="8"/>
  <c r="J17305" i="8"/>
  <c r="J17306" i="8"/>
  <c r="J17307" i="8"/>
  <c r="J17308" i="8"/>
  <c r="J17309" i="8"/>
  <c r="J17310" i="8"/>
  <c r="J17311" i="8"/>
  <c r="J17312" i="8"/>
  <c r="J17313" i="8"/>
  <c r="J17314" i="8"/>
  <c r="J17315" i="8"/>
  <c r="J17316" i="8"/>
  <c r="J17317" i="8"/>
  <c r="J17318" i="8"/>
  <c r="J17319" i="8"/>
  <c r="J17320" i="8"/>
  <c r="J17321" i="8"/>
  <c r="J17322" i="8"/>
  <c r="J17323" i="8"/>
  <c r="J17324" i="8"/>
  <c r="J17325" i="8"/>
  <c r="J17326" i="8"/>
  <c r="J17327" i="8"/>
  <c r="J17328" i="8"/>
  <c r="J17329" i="8"/>
  <c r="J17330" i="8"/>
  <c r="J17331" i="8"/>
  <c r="J17332" i="8"/>
  <c r="J17333" i="8"/>
  <c r="J17334" i="8"/>
  <c r="J17335" i="8"/>
  <c r="J17336" i="8"/>
  <c r="J17337" i="8"/>
  <c r="J17338" i="8"/>
  <c r="J17339" i="8"/>
  <c r="J17340" i="8"/>
  <c r="J17341" i="8"/>
  <c r="J17342" i="8"/>
  <c r="J17343" i="8"/>
  <c r="J17344" i="8"/>
  <c r="J17345" i="8"/>
  <c r="J17346" i="8"/>
  <c r="J17347" i="8"/>
  <c r="J17348" i="8"/>
  <c r="J17349" i="8"/>
  <c r="J17350" i="8"/>
  <c r="J17351" i="8"/>
  <c r="J17352" i="8"/>
  <c r="J17353" i="8"/>
  <c r="J17354" i="8"/>
  <c r="J17355" i="8"/>
  <c r="J17356" i="8"/>
  <c r="J17357" i="8"/>
  <c r="J17358" i="8"/>
  <c r="J17359" i="8"/>
  <c r="J17360" i="8"/>
  <c r="J17361" i="8"/>
  <c r="J17362" i="8"/>
  <c r="J17363" i="8"/>
  <c r="J17364" i="8"/>
  <c r="J17365" i="8"/>
  <c r="J17366" i="8"/>
  <c r="J17367" i="8"/>
  <c r="J17368" i="8"/>
  <c r="J17369" i="8"/>
  <c r="J17370" i="8"/>
  <c r="J17371" i="8"/>
  <c r="J17372" i="8"/>
  <c r="J17373" i="8"/>
  <c r="J17374" i="8"/>
  <c r="J17375" i="8"/>
  <c r="J17376" i="8"/>
  <c r="J17377" i="8"/>
  <c r="J17378" i="8"/>
  <c r="J17379" i="8"/>
  <c r="J17380" i="8"/>
  <c r="J17381" i="8"/>
  <c r="J17382" i="8"/>
  <c r="J17383" i="8"/>
  <c r="J17384" i="8"/>
  <c r="J17385" i="8"/>
  <c r="J17386" i="8"/>
  <c r="J17387" i="8"/>
  <c r="J17388" i="8"/>
  <c r="J17389" i="8"/>
  <c r="J17390" i="8"/>
  <c r="J17391" i="8"/>
  <c r="J17392" i="8"/>
  <c r="J17393" i="8"/>
  <c r="J17394" i="8"/>
  <c r="J17395" i="8"/>
  <c r="J17396" i="8"/>
  <c r="J17397" i="8"/>
  <c r="J17398" i="8"/>
  <c r="J17399" i="8"/>
  <c r="J17400" i="8"/>
  <c r="J17401" i="8"/>
  <c r="J17402" i="8"/>
  <c r="J17403" i="8"/>
  <c r="J17404" i="8"/>
  <c r="J17405" i="8"/>
  <c r="J17406" i="8"/>
  <c r="J17407" i="8"/>
  <c r="J17408" i="8"/>
  <c r="J17409" i="8"/>
  <c r="J17410" i="8"/>
  <c r="J17411" i="8"/>
  <c r="J17412" i="8"/>
  <c r="J17413" i="8"/>
  <c r="J17414" i="8"/>
  <c r="J17415" i="8"/>
  <c r="J17416" i="8"/>
  <c r="J17417" i="8"/>
  <c r="J17418" i="8"/>
  <c r="J17419" i="8"/>
  <c r="J17420" i="8"/>
  <c r="J17421" i="8"/>
  <c r="J17422" i="8"/>
  <c r="J17423" i="8"/>
  <c r="J17424" i="8"/>
  <c r="J17425" i="8"/>
  <c r="J17426" i="8"/>
  <c r="J17427" i="8"/>
  <c r="J17428" i="8"/>
  <c r="J17429" i="8"/>
  <c r="J17430" i="8"/>
  <c r="J17431" i="8"/>
  <c r="J17432" i="8"/>
  <c r="J17433" i="8"/>
  <c r="J17434" i="8"/>
  <c r="J17435" i="8"/>
  <c r="J17436" i="8"/>
  <c r="J17437" i="8"/>
  <c r="J17438" i="8"/>
  <c r="J17439" i="8"/>
  <c r="J17440" i="8"/>
  <c r="J17441" i="8"/>
  <c r="J17442" i="8"/>
  <c r="J17443" i="8"/>
  <c r="J17444" i="8"/>
  <c r="J17445" i="8"/>
  <c r="J17446" i="8"/>
  <c r="J17447" i="8"/>
  <c r="J17448" i="8"/>
  <c r="J17449" i="8"/>
  <c r="J17450" i="8"/>
  <c r="J17451" i="8"/>
  <c r="J17452" i="8"/>
  <c r="J17453" i="8"/>
  <c r="J17454" i="8"/>
  <c r="J17455" i="8"/>
  <c r="J17456" i="8"/>
  <c r="J17457" i="8"/>
  <c r="J17458" i="8"/>
  <c r="J17459" i="8"/>
  <c r="J17460" i="8"/>
  <c r="J17461" i="8"/>
  <c r="J17462" i="8"/>
  <c r="J17463" i="8"/>
  <c r="J17464" i="8"/>
  <c r="J17465" i="8"/>
  <c r="J17466" i="8"/>
  <c r="J17467" i="8"/>
  <c r="J17468" i="8"/>
  <c r="J17469" i="8"/>
  <c r="J17470" i="8"/>
  <c r="J17471" i="8"/>
  <c r="J17472" i="8"/>
  <c r="J17473" i="8"/>
  <c r="J17474" i="8"/>
  <c r="J17475" i="8"/>
  <c r="J17476" i="8"/>
  <c r="J17477" i="8"/>
  <c r="J17478" i="8"/>
  <c r="J17479" i="8"/>
  <c r="J17480" i="8"/>
  <c r="J17481" i="8"/>
  <c r="J17482" i="8"/>
  <c r="J17483" i="8"/>
  <c r="J17484" i="8"/>
  <c r="J17485" i="8"/>
  <c r="J17486" i="8"/>
  <c r="J17487" i="8"/>
  <c r="J17488" i="8"/>
  <c r="J17489" i="8"/>
  <c r="J17490" i="8"/>
  <c r="J17491" i="8"/>
  <c r="J17492" i="8"/>
  <c r="J17493" i="8"/>
  <c r="J17494" i="8"/>
  <c r="J17495" i="8"/>
  <c r="J17496" i="8"/>
  <c r="J17497" i="8"/>
  <c r="J17498" i="8"/>
  <c r="J17499" i="8"/>
  <c r="J17500" i="8"/>
  <c r="J17501" i="8"/>
  <c r="J17502" i="8"/>
  <c r="J17503" i="8"/>
  <c r="J17504" i="8"/>
  <c r="J17505" i="8"/>
  <c r="J17506" i="8"/>
  <c r="J17507" i="8"/>
  <c r="J17508" i="8"/>
  <c r="J17509" i="8"/>
  <c r="J17510" i="8"/>
  <c r="J17511" i="8"/>
  <c r="J17512" i="8"/>
  <c r="J17513" i="8"/>
  <c r="J17514" i="8"/>
  <c r="J17515" i="8"/>
  <c r="J17516" i="8"/>
  <c r="J17517" i="8"/>
  <c r="J17518" i="8"/>
  <c r="J17519" i="8"/>
  <c r="J17520" i="8"/>
  <c r="J17521" i="8"/>
  <c r="J17522" i="8"/>
  <c r="J17523" i="8"/>
  <c r="J17524" i="8"/>
  <c r="J17525" i="8"/>
  <c r="J17526" i="8"/>
  <c r="J17527" i="8"/>
  <c r="J17528" i="8"/>
  <c r="J17529" i="8"/>
  <c r="J17530" i="8"/>
  <c r="J17531" i="8"/>
  <c r="J17532" i="8"/>
  <c r="J17533" i="8"/>
  <c r="J17534" i="8"/>
  <c r="J17535" i="8"/>
  <c r="J17536" i="8"/>
  <c r="J17537" i="8"/>
  <c r="J17538" i="8"/>
  <c r="J17539" i="8"/>
  <c r="J17540" i="8"/>
  <c r="J17541" i="8"/>
  <c r="J17542" i="8"/>
  <c r="J17543" i="8"/>
  <c r="J17544" i="8"/>
  <c r="J17545" i="8"/>
  <c r="J17546" i="8"/>
  <c r="J17547" i="8"/>
  <c r="J17548" i="8"/>
  <c r="J17549" i="8"/>
  <c r="J17550" i="8"/>
  <c r="J17551" i="8"/>
  <c r="J17552" i="8"/>
  <c r="J17553" i="8"/>
  <c r="J17554" i="8"/>
  <c r="J17555" i="8"/>
  <c r="J17556" i="8"/>
  <c r="J17557" i="8"/>
  <c r="J17558" i="8"/>
  <c r="J17559" i="8"/>
  <c r="J17560" i="8"/>
  <c r="J17561" i="8"/>
  <c r="J17562" i="8"/>
  <c r="J17563" i="8"/>
  <c r="J17564" i="8"/>
  <c r="J17565" i="8"/>
  <c r="J17566" i="8"/>
  <c r="J17567" i="8"/>
  <c r="J17568" i="8"/>
  <c r="J17569" i="8"/>
  <c r="J17570" i="8"/>
  <c r="J17571" i="8"/>
  <c r="J17572" i="8"/>
  <c r="J17573" i="8"/>
  <c r="J17574" i="8"/>
  <c r="J17575" i="8"/>
  <c r="J17576" i="8"/>
  <c r="J17577" i="8"/>
  <c r="J17578" i="8"/>
  <c r="J17579" i="8"/>
  <c r="J17580" i="8"/>
  <c r="J17581" i="8"/>
  <c r="J17582" i="8"/>
  <c r="J17583" i="8"/>
  <c r="J17584" i="8"/>
  <c r="J17585" i="8"/>
  <c r="J17586" i="8"/>
  <c r="J17587" i="8"/>
  <c r="J17588" i="8"/>
  <c r="J17589" i="8"/>
  <c r="J17590" i="8"/>
  <c r="J17591" i="8"/>
  <c r="J17592" i="8"/>
  <c r="J17593" i="8"/>
  <c r="J17594" i="8"/>
  <c r="J17595" i="8"/>
  <c r="J17596" i="8"/>
  <c r="J17597" i="8"/>
  <c r="J17598" i="8"/>
  <c r="J17599" i="8"/>
  <c r="J17600" i="8"/>
  <c r="J17601" i="8"/>
  <c r="J17602" i="8"/>
  <c r="J17603" i="8"/>
  <c r="J17604" i="8"/>
  <c r="J17605" i="8"/>
  <c r="J17606" i="8"/>
  <c r="J17607" i="8"/>
  <c r="J17608" i="8"/>
  <c r="J17609" i="8"/>
  <c r="J17610" i="8"/>
  <c r="J17611" i="8"/>
  <c r="J17612" i="8"/>
  <c r="J17613" i="8"/>
  <c r="J17614" i="8"/>
  <c r="J17615" i="8"/>
  <c r="J17616" i="8"/>
  <c r="J17617" i="8"/>
  <c r="J17618" i="8"/>
  <c r="J17619" i="8"/>
  <c r="J17620" i="8"/>
  <c r="J17621" i="8"/>
  <c r="J17622" i="8"/>
  <c r="J17623" i="8"/>
  <c r="J17624" i="8"/>
  <c r="J17625" i="8"/>
  <c r="J17626" i="8"/>
  <c r="J17627" i="8"/>
  <c r="J17628" i="8"/>
  <c r="J17629" i="8"/>
  <c r="J17630" i="8"/>
  <c r="J17631" i="8"/>
  <c r="J17632" i="8"/>
  <c r="J17633" i="8"/>
  <c r="J17634" i="8"/>
  <c r="J17635" i="8"/>
  <c r="J17636" i="8"/>
  <c r="J17637" i="8"/>
  <c r="J17638" i="8"/>
  <c r="J17639" i="8"/>
  <c r="J17640" i="8"/>
  <c r="J17641" i="8"/>
  <c r="J17642" i="8"/>
  <c r="J17643" i="8"/>
  <c r="J17644" i="8"/>
  <c r="J17645" i="8"/>
  <c r="J17646" i="8"/>
  <c r="J17647" i="8"/>
  <c r="J17648" i="8"/>
  <c r="J17649" i="8"/>
  <c r="J17650" i="8"/>
  <c r="J17651" i="8"/>
  <c r="J17652" i="8"/>
  <c r="J17653" i="8"/>
  <c r="J17654" i="8"/>
  <c r="J17655" i="8"/>
  <c r="J17656" i="8"/>
  <c r="J17657" i="8"/>
  <c r="J17658" i="8"/>
  <c r="J17659" i="8"/>
  <c r="J17660" i="8"/>
  <c r="J17661" i="8"/>
  <c r="J17662" i="8"/>
  <c r="J17663" i="8"/>
  <c r="J17664" i="8"/>
  <c r="J17665" i="8"/>
  <c r="J17666" i="8"/>
  <c r="J17667" i="8"/>
  <c r="J17668" i="8"/>
  <c r="J17669" i="8"/>
  <c r="J17670" i="8"/>
  <c r="J17671" i="8"/>
  <c r="J17672" i="8"/>
  <c r="J17673" i="8"/>
  <c r="J17674" i="8"/>
  <c r="J17675" i="8"/>
  <c r="J17676" i="8"/>
  <c r="J17677" i="8"/>
  <c r="J17678" i="8"/>
  <c r="J17679" i="8"/>
  <c r="J17680" i="8"/>
  <c r="J17681" i="8"/>
  <c r="J17682" i="8"/>
  <c r="J17683" i="8"/>
  <c r="J17684" i="8"/>
  <c r="J17685" i="8"/>
  <c r="J17686" i="8"/>
  <c r="J17687" i="8"/>
  <c r="J17688" i="8"/>
  <c r="J17689" i="8"/>
  <c r="J17690" i="8"/>
  <c r="J17691" i="8"/>
  <c r="J17692" i="8"/>
  <c r="J17693" i="8"/>
  <c r="J17694" i="8"/>
  <c r="J17695" i="8"/>
  <c r="J17696" i="8"/>
  <c r="J17697" i="8"/>
  <c r="J17698" i="8"/>
  <c r="J17699" i="8"/>
  <c r="J17700" i="8"/>
  <c r="J17701" i="8"/>
  <c r="J17702" i="8"/>
  <c r="J17703" i="8"/>
  <c r="J17704" i="8"/>
  <c r="J17705" i="8"/>
  <c r="J17706" i="8"/>
  <c r="J17707" i="8"/>
  <c r="J17708" i="8"/>
  <c r="J17709" i="8"/>
  <c r="J17710" i="8"/>
  <c r="J17711" i="8"/>
  <c r="J17712" i="8"/>
  <c r="J17713" i="8"/>
  <c r="J17714" i="8"/>
  <c r="J17715" i="8"/>
  <c r="J17716" i="8"/>
  <c r="J17717" i="8"/>
  <c r="J17718" i="8"/>
  <c r="J17719" i="8"/>
  <c r="J17720" i="8"/>
  <c r="J17721" i="8"/>
  <c r="J17722" i="8"/>
  <c r="J17723" i="8"/>
  <c r="J17724" i="8"/>
  <c r="J17725" i="8"/>
  <c r="J17726" i="8"/>
  <c r="J17727" i="8"/>
  <c r="J17728" i="8"/>
  <c r="J17729" i="8"/>
  <c r="J17730" i="8"/>
  <c r="J17731" i="8"/>
  <c r="J17732" i="8"/>
  <c r="J17733" i="8"/>
  <c r="J17734" i="8"/>
  <c r="J17735" i="8"/>
  <c r="J17736" i="8"/>
  <c r="J17737" i="8"/>
  <c r="J17738" i="8"/>
  <c r="J17739" i="8"/>
  <c r="J17740" i="8"/>
  <c r="J17741" i="8"/>
  <c r="J17742" i="8"/>
  <c r="J17743" i="8"/>
  <c r="J17744" i="8"/>
  <c r="J17745" i="8"/>
  <c r="J17746" i="8"/>
  <c r="J17747" i="8"/>
  <c r="J17748" i="8"/>
  <c r="J17749" i="8"/>
  <c r="J17750" i="8"/>
  <c r="J17751" i="8"/>
  <c r="J17752" i="8"/>
  <c r="J17753" i="8"/>
  <c r="J17754" i="8"/>
  <c r="J17755" i="8"/>
  <c r="J17756" i="8"/>
  <c r="J17757" i="8"/>
  <c r="J17758" i="8"/>
  <c r="J17759" i="8"/>
  <c r="J17760" i="8"/>
  <c r="J17761" i="8"/>
  <c r="J17762" i="8"/>
  <c r="J17763" i="8"/>
  <c r="J17764" i="8"/>
  <c r="J17765" i="8"/>
  <c r="J17766" i="8"/>
  <c r="J17767" i="8"/>
  <c r="J17768" i="8"/>
  <c r="J17769" i="8"/>
  <c r="J17770" i="8"/>
  <c r="J17771" i="8"/>
  <c r="J17772" i="8"/>
  <c r="J17773" i="8"/>
  <c r="J17774" i="8"/>
  <c r="J17775" i="8"/>
  <c r="J17776" i="8"/>
  <c r="J17777" i="8"/>
  <c r="J17778" i="8"/>
  <c r="J17779" i="8"/>
  <c r="J17780" i="8"/>
  <c r="J17781" i="8"/>
  <c r="J17782" i="8"/>
  <c r="J17783" i="8"/>
  <c r="J17784" i="8"/>
  <c r="J17785" i="8"/>
  <c r="J17786" i="8"/>
  <c r="J17787" i="8"/>
  <c r="J17788" i="8"/>
  <c r="J17789" i="8"/>
  <c r="J17790" i="8"/>
  <c r="J17791" i="8"/>
  <c r="J17792" i="8"/>
  <c r="J17793" i="8"/>
  <c r="J17794" i="8"/>
  <c r="J17795" i="8"/>
  <c r="J17796" i="8"/>
  <c r="J17797" i="8"/>
  <c r="J17798" i="8"/>
  <c r="J17799" i="8"/>
  <c r="J17800" i="8"/>
  <c r="J17801" i="8"/>
  <c r="J17802" i="8"/>
  <c r="J17803" i="8"/>
  <c r="J17804" i="8"/>
  <c r="J17805" i="8"/>
  <c r="J17806" i="8"/>
  <c r="J17807" i="8"/>
  <c r="J17808" i="8"/>
  <c r="J17809" i="8"/>
  <c r="J17810" i="8"/>
  <c r="J17811" i="8"/>
  <c r="J17812" i="8"/>
  <c r="J17813" i="8"/>
  <c r="J17814" i="8"/>
  <c r="J17815" i="8"/>
  <c r="J17816" i="8"/>
  <c r="J17817" i="8"/>
  <c r="J17818" i="8"/>
  <c r="J17819" i="8"/>
  <c r="J17820" i="8"/>
  <c r="J17821" i="8"/>
  <c r="J17822" i="8"/>
  <c r="J17823" i="8"/>
  <c r="J17824" i="8"/>
  <c r="J17825" i="8"/>
  <c r="J17826" i="8"/>
  <c r="J17827" i="8"/>
  <c r="J17828" i="8"/>
  <c r="J17829" i="8"/>
  <c r="J17830" i="8"/>
  <c r="J17831" i="8"/>
  <c r="J17832" i="8"/>
  <c r="J17833" i="8"/>
  <c r="J17834" i="8"/>
  <c r="J17835" i="8"/>
  <c r="J17836" i="8"/>
  <c r="J17837" i="8"/>
  <c r="J17838" i="8"/>
  <c r="J17839" i="8"/>
  <c r="J17840" i="8"/>
  <c r="J17841" i="8"/>
  <c r="J17842" i="8"/>
  <c r="J17843" i="8"/>
  <c r="J17844" i="8"/>
  <c r="J17845" i="8"/>
  <c r="J17846" i="8"/>
  <c r="J17847" i="8"/>
  <c r="J17848" i="8"/>
  <c r="J17849" i="8"/>
  <c r="J17850" i="8"/>
  <c r="J17851" i="8"/>
  <c r="J17852" i="8"/>
  <c r="J17853" i="8"/>
  <c r="J17854" i="8"/>
  <c r="J17855" i="8"/>
  <c r="J17856" i="8"/>
  <c r="J17857" i="8"/>
  <c r="J17858" i="8"/>
  <c r="J17859" i="8"/>
  <c r="J17860" i="8"/>
  <c r="J17861" i="8"/>
  <c r="J17862" i="8"/>
  <c r="J17863" i="8"/>
  <c r="J17864" i="8"/>
  <c r="J17865" i="8"/>
  <c r="J17866" i="8"/>
  <c r="J17867" i="8"/>
  <c r="J17868" i="8"/>
  <c r="J17869" i="8"/>
  <c r="J17870" i="8"/>
  <c r="J17871" i="8"/>
  <c r="J17872" i="8"/>
  <c r="J17873" i="8"/>
  <c r="J17874" i="8"/>
  <c r="J17875" i="8"/>
  <c r="J17876" i="8"/>
  <c r="J17877" i="8"/>
  <c r="J17878" i="8"/>
  <c r="J17879" i="8"/>
  <c r="J17880" i="8"/>
  <c r="J17881" i="8"/>
  <c r="J17882" i="8"/>
  <c r="J17883" i="8"/>
  <c r="J17884" i="8"/>
  <c r="J17885" i="8"/>
  <c r="J17886" i="8"/>
  <c r="J17887" i="8"/>
  <c r="J17888" i="8"/>
  <c r="J17889" i="8"/>
  <c r="J17890" i="8"/>
  <c r="J17891" i="8"/>
  <c r="J17892" i="8"/>
  <c r="J17893" i="8"/>
  <c r="J17894" i="8"/>
  <c r="J17895" i="8"/>
  <c r="J17896" i="8"/>
  <c r="J17897" i="8"/>
  <c r="J17898" i="8"/>
  <c r="J17899" i="8"/>
  <c r="J17900" i="8"/>
  <c r="J17901" i="8"/>
  <c r="J17902" i="8"/>
  <c r="J17903" i="8"/>
  <c r="J17904" i="8"/>
  <c r="J17905" i="8"/>
  <c r="J17906" i="8"/>
  <c r="J17907" i="8"/>
  <c r="J17908" i="8"/>
  <c r="J17909" i="8"/>
  <c r="J17910" i="8"/>
  <c r="J17911" i="8"/>
  <c r="J17912" i="8"/>
  <c r="J17913" i="8"/>
  <c r="J17914" i="8"/>
  <c r="J17915" i="8"/>
  <c r="J17916" i="8"/>
  <c r="J17917" i="8"/>
  <c r="J17918" i="8"/>
  <c r="J17919" i="8"/>
  <c r="J17920" i="8"/>
  <c r="J17921" i="8"/>
  <c r="J17922" i="8"/>
  <c r="J17923" i="8"/>
  <c r="J17924" i="8"/>
  <c r="J17925" i="8"/>
  <c r="J17926" i="8"/>
  <c r="J17927" i="8"/>
  <c r="J17928" i="8"/>
  <c r="J17929" i="8"/>
  <c r="J17930" i="8"/>
  <c r="J17931" i="8"/>
  <c r="J17932" i="8"/>
  <c r="J17933" i="8"/>
  <c r="J17934" i="8"/>
  <c r="J17935" i="8"/>
  <c r="J17936" i="8"/>
  <c r="J17937" i="8"/>
  <c r="J17938" i="8"/>
  <c r="J17939" i="8"/>
  <c r="J17940" i="8"/>
  <c r="J17941" i="8"/>
  <c r="J17942" i="8"/>
  <c r="J17943" i="8"/>
  <c r="J17944" i="8"/>
  <c r="J17945" i="8"/>
  <c r="J17946" i="8"/>
  <c r="J17947" i="8"/>
  <c r="J17948" i="8"/>
  <c r="J17949" i="8"/>
  <c r="J17950" i="8"/>
  <c r="J17951" i="8"/>
  <c r="J17952" i="8"/>
  <c r="J17953" i="8"/>
  <c r="J17954" i="8"/>
  <c r="J17955" i="8"/>
  <c r="J17956" i="8"/>
  <c r="J17957" i="8"/>
  <c r="J17958" i="8"/>
  <c r="J17959" i="8"/>
  <c r="J17960" i="8"/>
  <c r="J17961" i="8"/>
  <c r="J17962" i="8"/>
  <c r="J17963" i="8"/>
  <c r="J17964" i="8"/>
  <c r="J17965" i="8"/>
  <c r="J17966" i="8"/>
  <c r="J17967" i="8"/>
  <c r="J17968" i="8"/>
  <c r="J17969" i="8"/>
  <c r="J17970" i="8"/>
  <c r="J17971" i="8"/>
  <c r="J17972" i="8"/>
  <c r="J17973" i="8"/>
  <c r="J17974" i="8"/>
  <c r="J17975" i="8"/>
  <c r="J17976" i="8"/>
  <c r="J17977" i="8"/>
  <c r="J17978" i="8"/>
  <c r="J17979" i="8"/>
  <c r="J17980" i="8"/>
  <c r="J17981" i="8"/>
  <c r="J17982" i="8"/>
  <c r="J17983" i="8"/>
  <c r="J17984" i="8"/>
  <c r="J17985" i="8"/>
  <c r="J17986" i="8"/>
  <c r="J17987" i="8"/>
  <c r="J17988" i="8"/>
  <c r="J17989" i="8"/>
  <c r="J17990" i="8"/>
  <c r="J17991" i="8"/>
  <c r="J17992" i="8"/>
  <c r="J17993" i="8"/>
  <c r="J17994" i="8"/>
  <c r="J17995" i="8"/>
  <c r="J17996" i="8"/>
  <c r="J17997" i="8"/>
  <c r="J17998" i="8"/>
  <c r="J17999" i="8"/>
  <c r="J18000" i="8"/>
  <c r="J18001" i="8"/>
  <c r="J18002" i="8"/>
  <c r="J18003" i="8"/>
  <c r="J18004" i="8"/>
  <c r="J18005" i="8"/>
  <c r="J18006" i="8"/>
  <c r="J18007" i="8"/>
  <c r="J18008" i="8"/>
  <c r="J18009" i="8"/>
  <c r="J18010" i="8"/>
  <c r="J18011" i="8"/>
  <c r="J18012" i="8"/>
  <c r="J18013" i="8"/>
  <c r="J18014" i="8"/>
  <c r="J18015" i="8"/>
  <c r="J18016" i="8"/>
  <c r="J18017" i="8"/>
  <c r="J18018" i="8"/>
  <c r="J18019" i="8"/>
  <c r="J18020" i="8"/>
  <c r="J18021" i="8"/>
  <c r="J18022" i="8"/>
  <c r="J18023" i="8"/>
  <c r="J18024" i="8"/>
  <c r="J18025" i="8"/>
  <c r="J18026" i="8"/>
  <c r="J18027" i="8"/>
  <c r="J18028" i="8"/>
  <c r="J18029" i="8"/>
  <c r="J18030" i="8"/>
  <c r="J18031" i="8"/>
  <c r="J18032" i="8"/>
  <c r="J18033" i="8"/>
  <c r="J18034" i="8"/>
  <c r="J18035" i="8"/>
  <c r="J18036" i="8"/>
  <c r="J18037" i="8"/>
  <c r="J18038" i="8"/>
  <c r="J18039" i="8"/>
  <c r="J18040" i="8"/>
  <c r="J18041" i="8"/>
  <c r="J18042" i="8"/>
  <c r="J18043" i="8"/>
  <c r="J18044" i="8"/>
  <c r="J18045" i="8"/>
  <c r="J18046" i="8"/>
  <c r="J18047" i="8"/>
  <c r="J18048" i="8"/>
  <c r="J18049" i="8"/>
  <c r="J18050" i="8"/>
  <c r="J18051" i="8"/>
  <c r="J18052" i="8"/>
  <c r="J18053" i="8"/>
  <c r="J18054" i="8"/>
  <c r="J18055" i="8"/>
  <c r="J18056" i="8"/>
  <c r="J18057" i="8"/>
  <c r="J18058" i="8"/>
  <c r="J18059" i="8"/>
  <c r="J18060" i="8"/>
  <c r="J18061" i="8"/>
  <c r="J18062" i="8"/>
  <c r="J18063" i="8"/>
  <c r="J18064" i="8"/>
  <c r="J18065" i="8"/>
  <c r="J18066" i="8"/>
  <c r="J18067" i="8"/>
  <c r="J18068" i="8"/>
  <c r="J18069" i="8"/>
  <c r="J18070" i="8"/>
  <c r="J18071" i="8"/>
  <c r="J18072" i="8"/>
  <c r="J18073" i="8"/>
  <c r="J18074" i="8"/>
  <c r="J18075" i="8"/>
  <c r="J18076" i="8"/>
  <c r="J18077" i="8"/>
  <c r="J18078" i="8"/>
  <c r="J18079" i="8"/>
  <c r="J18080" i="8"/>
  <c r="J18081" i="8"/>
  <c r="J18082" i="8"/>
  <c r="J18083" i="8"/>
  <c r="J18084" i="8"/>
  <c r="J18085" i="8"/>
  <c r="J18086" i="8"/>
  <c r="J18087" i="8"/>
  <c r="J18088" i="8"/>
  <c r="J18089" i="8"/>
  <c r="J18090" i="8"/>
  <c r="J18091" i="8"/>
  <c r="J18092" i="8"/>
  <c r="J18093" i="8"/>
  <c r="J18094" i="8"/>
  <c r="J18095" i="8"/>
  <c r="J18096" i="8"/>
  <c r="J18097" i="8"/>
  <c r="J18098" i="8"/>
  <c r="J18099" i="8"/>
  <c r="J18100" i="8"/>
  <c r="J18101" i="8"/>
  <c r="J18102" i="8"/>
  <c r="J18103" i="8"/>
  <c r="J18104" i="8"/>
  <c r="J18105" i="8"/>
  <c r="J18106" i="8"/>
  <c r="J18107" i="8"/>
  <c r="J18108" i="8"/>
  <c r="J18109" i="8"/>
  <c r="J18110" i="8"/>
  <c r="J18111" i="8"/>
  <c r="J18112" i="8"/>
  <c r="J18113" i="8"/>
  <c r="J18114" i="8"/>
  <c r="J18115" i="8"/>
  <c r="J18116" i="8"/>
  <c r="J18117" i="8"/>
  <c r="J18118" i="8"/>
  <c r="J18119" i="8"/>
  <c r="J18120" i="8"/>
  <c r="J18121" i="8"/>
  <c r="J18122" i="8"/>
  <c r="J18123" i="8"/>
  <c r="J18124" i="8"/>
  <c r="J18125" i="8"/>
  <c r="J18126" i="8"/>
  <c r="J18127" i="8"/>
  <c r="J18128" i="8"/>
  <c r="J18129" i="8"/>
  <c r="J18130" i="8"/>
  <c r="J18131" i="8"/>
  <c r="J18132" i="8"/>
  <c r="J18133" i="8"/>
  <c r="J18134" i="8"/>
  <c r="J18135" i="8"/>
  <c r="J18136" i="8"/>
  <c r="J18137" i="8"/>
  <c r="J18138" i="8"/>
  <c r="J18139" i="8"/>
  <c r="J18140" i="8"/>
  <c r="J18141" i="8"/>
  <c r="J18142" i="8"/>
  <c r="J18143" i="8"/>
  <c r="J18144" i="8"/>
  <c r="J18145" i="8"/>
  <c r="J18146" i="8"/>
  <c r="J18147" i="8"/>
  <c r="J18148" i="8"/>
  <c r="J18149" i="8"/>
  <c r="J18150" i="8"/>
  <c r="J18151" i="8"/>
  <c r="J18152" i="8"/>
  <c r="J18153" i="8"/>
  <c r="J18154" i="8"/>
  <c r="J18155" i="8"/>
  <c r="J18156" i="8"/>
  <c r="J18157" i="8"/>
  <c r="J18158" i="8"/>
  <c r="J18159" i="8"/>
  <c r="J18160" i="8"/>
  <c r="J18161" i="8"/>
  <c r="J18162" i="8"/>
  <c r="J18163" i="8"/>
  <c r="J18164" i="8"/>
  <c r="J18165" i="8"/>
  <c r="J18166" i="8"/>
  <c r="J18167" i="8"/>
  <c r="J18168" i="8"/>
  <c r="J18169" i="8"/>
  <c r="J18170" i="8"/>
  <c r="J18171" i="8"/>
  <c r="J18172" i="8"/>
  <c r="J18173" i="8"/>
  <c r="J18174" i="8"/>
  <c r="J18175" i="8"/>
  <c r="J18176" i="8"/>
  <c r="J18177" i="8"/>
  <c r="J18178" i="8"/>
  <c r="J18179" i="8"/>
  <c r="J18180" i="8"/>
  <c r="J18181" i="8"/>
  <c r="J18182" i="8"/>
  <c r="J18183" i="8"/>
  <c r="J18184" i="8"/>
  <c r="J18185" i="8"/>
  <c r="J18186" i="8"/>
  <c r="J18187" i="8"/>
  <c r="J18188" i="8"/>
  <c r="J18189" i="8"/>
  <c r="J18190" i="8"/>
  <c r="J18191" i="8"/>
  <c r="J18192" i="8"/>
  <c r="J18193" i="8"/>
  <c r="J18194" i="8"/>
  <c r="J18195" i="8"/>
  <c r="J18196" i="8"/>
  <c r="J18197" i="8"/>
  <c r="J18198" i="8"/>
  <c r="J18199" i="8"/>
  <c r="J18200" i="8"/>
  <c r="J18201" i="8"/>
  <c r="J18202" i="8"/>
  <c r="J18203" i="8"/>
  <c r="J18204" i="8"/>
  <c r="J18205" i="8"/>
  <c r="J18206" i="8"/>
  <c r="J18207" i="8"/>
  <c r="J18208" i="8"/>
  <c r="J18209" i="8"/>
  <c r="J18210" i="8"/>
  <c r="J18211" i="8"/>
  <c r="J18212" i="8"/>
  <c r="J18213" i="8"/>
  <c r="J18214" i="8"/>
  <c r="J18215" i="8"/>
  <c r="J18216" i="8"/>
  <c r="J18217" i="8"/>
  <c r="J18218" i="8"/>
  <c r="J18219" i="8"/>
  <c r="J18220" i="8"/>
  <c r="J18221" i="8"/>
  <c r="J18222" i="8"/>
  <c r="J18223" i="8"/>
  <c r="J18224" i="8"/>
  <c r="J18225" i="8"/>
  <c r="J18226" i="8"/>
  <c r="J18227" i="8"/>
  <c r="J18228" i="8"/>
  <c r="J18229" i="8"/>
  <c r="J18230" i="8"/>
  <c r="J18231" i="8"/>
  <c r="J18232" i="8"/>
  <c r="J18233" i="8"/>
  <c r="J18234" i="8"/>
  <c r="J18235" i="8"/>
  <c r="J18236" i="8"/>
  <c r="J18237" i="8"/>
  <c r="J18238" i="8"/>
  <c r="J18239" i="8"/>
  <c r="J18240" i="8"/>
  <c r="J18241" i="8"/>
  <c r="J18242" i="8"/>
  <c r="J18243" i="8"/>
  <c r="J18244" i="8"/>
  <c r="J18245" i="8"/>
  <c r="J18246" i="8"/>
  <c r="J18247" i="8"/>
  <c r="J18248" i="8"/>
  <c r="J18249" i="8"/>
  <c r="J18250" i="8"/>
  <c r="J18251" i="8"/>
  <c r="D17" i="5"/>
  <c r="D15" i="5"/>
  <c r="D13" i="5"/>
  <c r="D12" i="5"/>
  <c r="D16" i="5"/>
  <c r="E15" i="5"/>
  <c r="E8" i="5"/>
  <c r="E16" i="5"/>
  <c r="E14" i="5"/>
  <c r="E9" i="5"/>
  <c r="D9" i="5" l="1"/>
  <c r="D8" i="5"/>
  <c r="D3" i="5" l="1"/>
  <c r="D2" i="5"/>
  <c r="D14" i="5"/>
  <c r="D11" i="5"/>
  <c r="D10" i="5"/>
  <c r="D7" i="5"/>
  <c r="D6" i="5"/>
  <c r="D5" i="5"/>
  <c r="D4" i="5"/>
  <c r="B2" i="5"/>
  <c r="E2" i="5"/>
  <c r="E6" i="5"/>
  <c r="E7" i="5"/>
  <c r="E10" i="5"/>
  <c r="E3" i="5"/>
  <c r="E5" i="5"/>
  <c r="E11" i="5"/>
  <c r="E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D17" authorId="0" shapeId="0" xr:uid="{B3D40B7E-F0BF-0C4B-BA8D-201FD46EF821}">
      <text>
        <r>
          <rPr>
            <sz val="12"/>
            <color rgb="FF000000"/>
            <rFont val="Barlow"/>
            <family val="2"/>
            <charset val="1"/>
          </rPr>
          <t xml:space="preserve">The Month column (Column J) should display the month from each date in Column F (Date). You'll use the </t>
        </r>
        <r>
          <rPr>
            <b/>
            <sz val="12"/>
            <color rgb="FF000000"/>
            <rFont val="Barlow"/>
            <family val="2"/>
            <charset val="1"/>
          </rPr>
          <t>MONTH()</t>
        </r>
        <r>
          <rPr>
            <sz val="12"/>
            <color rgb="FF000000"/>
            <rFont val="Barlow"/>
            <family val="2"/>
            <charset val="1"/>
          </rPr>
          <t xml:space="preserve"> function.
</t>
        </r>
        <r>
          <rPr>
            <sz val="10"/>
            <color rgb="FF000000"/>
            <rFont val="Calibri"/>
            <family val="2"/>
          </rPr>
          <t xml:space="preserve">
</t>
        </r>
        <r>
          <rPr>
            <sz val="10"/>
            <color rgb="FF000000"/>
            <rFont val="Calibri"/>
            <family val="2"/>
          </rPr>
          <t xml:space="preserve">
</t>
        </r>
      </text>
    </comment>
    <comment ref="D18" authorId="0" shapeId="0" xr:uid="{64A75EBA-80B0-AA4D-9B44-DE159BC79EE4}">
      <text>
        <r>
          <rPr>
            <sz val="12"/>
            <color rgb="FF000000"/>
            <rFont val="Barlow"/>
            <family val="2"/>
            <charset val="1"/>
          </rPr>
          <t xml:space="preserve">The DayOfWeek column (Column K) should extract the day of the week from each date in Column F (Date). Hint: you'll need to use the </t>
        </r>
        <r>
          <rPr>
            <b/>
            <sz val="12"/>
            <color rgb="FF000000"/>
            <rFont val="Barlow"/>
            <family val="2"/>
            <charset val="1"/>
          </rPr>
          <t>WEEKDAY()</t>
        </r>
        <r>
          <rPr>
            <sz val="12"/>
            <color rgb="FF000000"/>
            <rFont val="Barlow"/>
            <family val="2"/>
            <charset val="1"/>
          </rPr>
          <t xml:space="preserve"> function, and specify Monday as the first day of the week.
</t>
        </r>
        <r>
          <rPr>
            <sz val="12"/>
            <color rgb="FF000000"/>
            <rFont val="Barlow"/>
            <family val="2"/>
            <charset val="1"/>
          </rPr>
          <t xml:space="preserve">
</t>
        </r>
        <r>
          <rPr>
            <sz val="12"/>
            <color rgb="FF000000"/>
            <rFont val="Barlow"/>
            <family val="2"/>
            <charset val="1"/>
          </rPr>
          <t xml:space="preserve">
</t>
        </r>
      </text>
    </comment>
    <comment ref="D22" authorId="0" shapeId="0" xr:uid="{BE533F54-9F6B-0349-96FE-724F705BC0B8}">
      <text>
        <r>
          <rPr>
            <sz val="12"/>
            <color rgb="FF000000"/>
            <rFont val="Barlow"/>
            <family val="2"/>
            <charset val="1"/>
          </rPr>
          <t xml:space="preserve"> The FirstLetter column (Column L) will simply extract the first letter of each cell in Column H (Lines). If the first letter is Y, the station is on the Yellow line. This information will be used to transform the next column.
</t>
        </r>
      </text>
    </comment>
    <comment ref="D24" authorId="0" shapeId="0" xr:uid="{934D4DA6-1AA6-3E49-AE4C-B1854FDC2A01}">
      <text>
        <r>
          <rPr>
            <sz val="12"/>
            <color rgb="FF000000"/>
            <rFont val="Barlow"/>
            <family val="2"/>
            <charset val="1"/>
          </rPr>
          <t xml:space="preserve">The YellowLine column (Column M) will state "Yes" for each row if it pertains to the Yellow line. 
</t>
        </r>
        <r>
          <rPr>
            <sz val="12"/>
            <color rgb="FF000000"/>
            <rFont val="Barlow"/>
            <family val="2"/>
            <charset val="1"/>
          </rPr>
          <t xml:space="preserve">
</t>
        </r>
        <r>
          <rPr>
            <sz val="12"/>
            <color rgb="FF000000"/>
            <rFont val="Barlow"/>
            <family val="2"/>
            <charset val="1"/>
          </rPr>
          <t xml:space="preserve">If the value in the FirstLetter column is "Y", then the value in the YellowLine column will be "Yes". Otherwise, it will be "No".
</t>
        </r>
        <r>
          <rPr>
            <sz val="12"/>
            <color rgb="FF000000"/>
            <rFont val="Barlow"/>
            <family val="2"/>
            <charset val="1"/>
          </rPr>
          <t xml:space="preserve">
</t>
        </r>
        <r>
          <rPr>
            <sz val="12"/>
            <color rgb="FF000000"/>
            <rFont val="Barlow"/>
            <family val="2"/>
            <charset val="1"/>
          </rPr>
          <t xml:space="preserve">Remember, Excel is case sensitive.
</t>
        </r>
        <r>
          <rPr>
            <sz val="12"/>
            <color rgb="FF000000"/>
            <rFont val="Barlow"/>
            <family val="2"/>
            <charset val="1"/>
          </rPr>
          <t xml:space="preserve">
</t>
        </r>
      </text>
    </comment>
    <comment ref="D34" authorId="0" shapeId="0" xr:uid="{F01BF44D-17CC-E447-B0C5-D90B615C49CF}">
      <text>
        <r>
          <rPr>
            <sz val="12"/>
            <color rgb="FF000000"/>
            <rFont val="Barlow"/>
            <family val="2"/>
            <charset val="1"/>
          </rPr>
          <t xml:space="preserve">You'll need to use the </t>
        </r>
        <r>
          <rPr>
            <b/>
            <sz val="12"/>
            <color rgb="FF000000"/>
            <rFont val="Barlow"/>
            <family val="2"/>
            <charset val="1"/>
          </rPr>
          <t>SUMIF()</t>
        </r>
        <r>
          <rPr>
            <sz val="12"/>
            <color rgb="FF000000"/>
            <rFont val="Barlow"/>
            <family val="2"/>
            <charset val="1"/>
          </rPr>
          <t xml:space="preserve"> function. Think about what your condition will be.
</t>
        </r>
        <r>
          <rPr>
            <sz val="12"/>
            <color rgb="FF000000"/>
            <rFont val="Barlow"/>
            <family val="2"/>
            <charset val="1"/>
          </rPr>
          <t xml:space="preserve">
</t>
        </r>
        <r>
          <rPr>
            <sz val="12"/>
            <color rgb="FF000000"/>
            <rFont val="Barlow"/>
            <family val="2"/>
            <charset val="1"/>
          </rPr>
          <t xml:space="preserve">
</t>
        </r>
      </text>
    </comment>
    <comment ref="D39" authorId="0" shapeId="0" xr:uid="{0B4F922B-E11E-A34B-8BC1-8E1DAF46E90E}">
      <text>
        <r>
          <rPr>
            <sz val="12"/>
            <color rgb="FF000000"/>
            <rFont val="Barlow"/>
            <family val="2"/>
            <charset val="1"/>
          </rPr>
          <t xml:space="preserve">Again, use the </t>
        </r>
        <r>
          <rPr>
            <b/>
            <sz val="12"/>
            <color rgb="FF000000"/>
            <rFont val="Barlow"/>
            <family val="2"/>
            <charset val="1"/>
          </rPr>
          <t>SUMIF()</t>
        </r>
        <r>
          <rPr>
            <sz val="12"/>
            <color rgb="FF000000"/>
            <rFont val="Barlow"/>
            <family val="2"/>
            <charset val="1"/>
          </rPr>
          <t xml:space="preserve"> function.
</t>
        </r>
        <r>
          <rPr>
            <sz val="12"/>
            <color rgb="FF000000"/>
            <rFont val="Barlow"/>
            <family val="2"/>
            <charset val="1"/>
          </rPr>
          <t xml:space="preserve">
</t>
        </r>
        <r>
          <rPr>
            <sz val="12"/>
            <color rgb="FF000000"/>
            <rFont val="Barlow"/>
            <family val="2"/>
            <charset val="1"/>
          </rPr>
          <t xml:space="preserve">
</t>
        </r>
      </text>
    </comment>
    <comment ref="D66" authorId="0" shapeId="0" xr:uid="{04BA6A75-A937-4340-B6F5-16F44336DAA8}">
      <text>
        <r>
          <rPr>
            <sz val="12"/>
            <color rgb="FF000000"/>
            <rFont val="Barlow"/>
            <family val="2"/>
            <charset val="1"/>
          </rPr>
          <t xml:space="preserve">The Downtown column (Column M) will state whether a station is one of the four stations in downtown San Francisco: Embarcadero, Montgomery Street, Powell Street, and Civic Center. These stations have codes EM, MT, PL, and CC, respectively. If the station is one of the four downtown stations, the column should state "Yes". Hint: use the </t>
        </r>
        <r>
          <rPr>
            <b/>
            <sz val="12"/>
            <color rgb="FF000000"/>
            <rFont val="Barlow"/>
            <family val="2"/>
            <charset val="1"/>
          </rPr>
          <t>IFS()</t>
        </r>
        <r>
          <rPr>
            <sz val="12"/>
            <color rgb="FF000000"/>
            <rFont val="Barlow"/>
            <family val="2"/>
            <charset val="1"/>
          </rPr>
          <t xml:space="preserve"> function. 
</t>
        </r>
        <r>
          <rPr>
            <sz val="12"/>
            <color rgb="FF000000"/>
            <rFont val="Barlow"/>
            <family val="2"/>
            <charset val="1"/>
          </rPr>
          <t xml:space="preserve">
</t>
        </r>
        <r>
          <rPr>
            <sz val="12"/>
            <color rgb="FF000000"/>
            <rFont val="Barlow"/>
            <family val="2"/>
            <charset val="1"/>
          </rPr>
          <t xml:space="preserve">Extra Super LevelUp: use the </t>
        </r>
        <r>
          <rPr>
            <b/>
            <sz val="12"/>
            <color rgb="FF000000"/>
            <rFont val="Barlow"/>
            <family val="2"/>
            <charset val="1"/>
          </rPr>
          <t xml:space="preserve">IFS() </t>
        </r>
        <r>
          <rPr>
            <sz val="12"/>
            <color rgb="FF000000"/>
            <rFont val="Barlow"/>
            <family val="2"/>
            <charset val="1"/>
          </rPr>
          <t xml:space="preserve">function to fill out "Yes" for downtown stations, and "No" for stations that are not located downtown.
</t>
        </r>
        <r>
          <rPr>
            <sz val="12"/>
            <color rgb="FF000000"/>
            <rFont val="Barlow"/>
            <family val="2"/>
            <charset val="1"/>
          </rPr>
          <t xml:space="preserve">
</t>
        </r>
        <r>
          <rPr>
            <sz val="12"/>
            <color rgb="FF000000"/>
            <rFont val="Barlow"/>
            <family val="2"/>
            <charset val="1"/>
          </rPr>
          <t xml:space="preserve">
</t>
        </r>
      </text>
    </comment>
  </commentList>
</comments>
</file>

<file path=xl/sharedStrings.xml><?xml version="1.0" encoding="utf-8"?>
<sst xmlns="http://schemas.openxmlformats.org/spreadsheetml/2006/main" count="35207" uniqueCount="165">
  <si>
    <t>Station Name</t>
  </si>
  <si>
    <t>RM</t>
  </si>
  <si>
    <t>Richmond</t>
  </si>
  <si>
    <t>EN</t>
  </si>
  <si>
    <t>El Cerrito Del Norte</t>
  </si>
  <si>
    <t>EP</t>
  </si>
  <si>
    <t>El Cerrito Plaza</t>
  </si>
  <si>
    <t>NB</t>
  </si>
  <si>
    <t>North Berkeley</t>
  </si>
  <si>
    <t>BK</t>
  </si>
  <si>
    <t>Berkeley</t>
  </si>
  <si>
    <t>AS</t>
  </si>
  <si>
    <t>Ashby</t>
  </si>
  <si>
    <t>MA</t>
  </si>
  <si>
    <t>MacArthur</t>
  </si>
  <si>
    <t>19th Street Oakland</t>
  </si>
  <si>
    <t>12th Street / Oakland City Center</t>
  </si>
  <si>
    <t>LM</t>
  </si>
  <si>
    <t>Lake Merritt</t>
  </si>
  <si>
    <t>FV</t>
  </si>
  <si>
    <t>Fruitvale</t>
  </si>
  <si>
    <t>CL</t>
  </si>
  <si>
    <t>Coliseum</t>
  </si>
  <si>
    <t>SL</t>
  </si>
  <si>
    <t>San Leandro</t>
  </si>
  <si>
    <t>BF</t>
  </si>
  <si>
    <t>Bayfair</t>
  </si>
  <si>
    <t>HY</t>
  </si>
  <si>
    <t>Hayward</t>
  </si>
  <si>
    <t>SH</t>
  </si>
  <si>
    <t>South Hayward</t>
  </si>
  <si>
    <t>UC</t>
  </si>
  <si>
    <t>Union City</t>
  </si>
  <si>
    <t>FM</t>
  </si>
  <si>
    <t>Fremont</t>
  </si>
  <si>
    <t>CN</t>
  </si>
  <si>
    <t>Concord</t>
  </si>
  <si>
    <t>PH</t>
  </si>
  <si>
    <t>Pleasant Hill</t>
  </si>
  <si>
    <t>WC</t>
  </si>
  <si>
    <t>Walnut Creek</t>
  </si>
  <si>
    <t>LF</t>
  </si>
  <si>
    <t>Lafayette</t>
  </si>
  <si>
    <t>OR</t>
  </si>
  <si>
    <t>Orinda</t>
  </si>
  <si>
    <t>RR</t>
  </si>
  <si>
    <t>Rockridge</t>
  </si>
  <si>
    <t>OW</t>
  </si>
  <si>
    <t>West Oakland</t>
  </si>
  <si>
    <t>EM</t>
  </si>
  <si>
    <t>Embarcadero</t>
  </si>
  <si>
    <t>MT</t>
  </si>
  <si>
    <t>Montgomery Street</t>
  </si>
  <si>
    <t>PL</t>
  </si>
  <si>
    <t>Powell Street</t>
  </si>
  <si>
    <t>CC</t>
  </si>
  <si>
    <t>Civic Center</t>
  </si>
  <si>
    <t>16th Street Mission</t>
  </si>
  <si>
    <t>24th Street Mission</t>
  </si>
  <si>
    <t>GP</t>
  </si>
  <si>
    <t>Glen Park</t>
  </si>
  <si>
    <t>BP</t>
  </si>
  <si>
    <t>Balboa Park</t>
  </si>
  <si>
    <t>DC</t>
  </si>
  <si>
    <t>Daly City</t>
  </si>
  <si>
    <t>CM</t>
  </si>
  <si>
    <t>Colma</t>
  </si>
  <si>
    <t>CV</t>
  </si>
  <si>
    <t>Castro Valley</t>
  </si>
  <si>
    <t>ED</t>
  </si>
  <si>
    <t>Dublin/Pleasanton</t>
  </si>
  <si>
    <t>NC</t>
  </si>
  <si>
    <t>North Concord</t>
  </si>
  <si>
    <t>WP</t>
  </si>
  <si>
    <t>Pittsburg/Bay Point</t>
  </si>
  <si>
    <t>SS</t>
  </si>
  <si>
    <t>South San Francisco</t>
  </si>
  <si>
    <t>SB</t>
  </si>
  <si>
    <t>San Bruno</t>
  </si>
  <si>
    <t>SO</t>
  </si>
  <si>
    <t>San Francisco International Airport</t>
  </si>
  <si>
    <t>MB</t>
  </si>
  <si>
    <t>Millbrae</t>
  </si>
  <si>
    <t>WD</t>
  </si>
  <si>
    <t>West Dublin/Pleasanton</t>
  </si>
  <si>
    <t>OA</t>
  </si>
  <si>
    <t>Oakland International Airport</t>
  </si>
  <si>
    <t>WS</t>
  </si>
  <si>
    <t>Warm Springs</t>
  </si>
  <si>
    <t>AN</t>
  </si>
  <si>
    <t>Antioch</t>
  </si>
  <si>
    <t>PC</t>
  </si>
  <si>
    <t>Pittsburg Center</t>
  </si>
  <si>
    <t>ML</t>
  </si>
  <si>
    <t>Milpitas</t>
  </si>
  <si>
    <t>BE</t>
  </si>
  <si>
    <t>Berryessa / North San José</t>
  </si>
  <si>
    <t>Month</t>
  </si>
  <si>
    <t>Date</t>
  </si>
  <si>
    <t>Lines</t>
  </si>
  <si>
    <t>YO</t>
  </si>
  <si>
    <t>YOR</t>
  </si>
  <si>
    <t>BOG</t>
  </si>
  <si>
    <t>BOGS</t>
  </si>
  <si>
    <t>OG</t>
  </si>
  <si>
    <t>Y</t>
  </si>
  <si>
    <t>YBGR</t>
  </si>
  <si>
    <t>YR</t>
  </si>
  <si>
    <t>B</t>
  </si>
  <si>
    <t>S</t>
  </si>
  <si>
    <t>DayOfWeek</t>
  </si>
  <si>
    <t>Downtown</t>
  </si>
  <si>
    <t>YellowLine</t>
  </si>
  <si>
    <t>column</t>
  </si>
  <si>
    <t>description</t>
  </si>
  <si>
    <t>Date for which exit data was collected.</t>
  </si>
  <si>
    <t>Abbreviated code for the rail lines on which each station lies, one letter for each line: Y = Yellow, B = Blue, O = Orange, G = Green, R = Red, S = Silver. Lines are always listed in this order. i.e. if a station is on the yellow line, Y will always be the first letter.</t>
  </si>
  <si>
    <t>Question</t>
  </si>
  <si>
    <t>Value</t>
  </si>
  <si>
    <t>Tolerance</t>
  </si>
  <si>
    <t>FirstLetter</t>
  </si>
  <si>
    <t>Hint!</t>
  </si>
  <si>
    <r>
      <rPr>
        <b/>
        <sz val="11"/>
        <color theme="1"/>
        <rFont val="Calibri"/>
        <family val="2"/>
        <scheme val="minor"/>
      </rPr>
      <t>LevelUp</t>
    </r>
    <r>
      <rPr>
        <sz val="11"/>
        <color theme="1"/>
        <rFont val="Calibri"/>
        <family val="2"/>
        <scheme val="minor"/>
      </rPr>
      <t xml:space="preserve"> (Optional): In the Downtown column, extract whether or not a station is one of the four stations in downtown San Francisco: EM, MT, PL, CC: "Yes" if it is one of those stations, "No" if it is not.</t>
    </r>
  </si>
  <si>
    <t>TotalPassengers</t>
  </si>
  <si>
    <t>Total Passengers</t>
  </si>
  <si>
    <t>Number of passengers who exited at the corresponding station and date.</t>
  </si>
  <si>
    <t>How many passengers rode on the Yellow Line?</t>
  </si>
  <si>
    <t>How many total passengers rode during a weekday?</t>
  </si>
  <si>
    <t>student-solution</t>
  </si>
  <si>
    <t>student-formula</t>
  </si>
  <si>
    <t>Summary:4.00277305018250</t>
  </si>
  <si>
    <t>Summary:18250</t>
  </si>
  <si>
    <t>Summary:124105840</t>
  </si>
  <si>
    <t>Summary:146016790</t>
  </si>
  <si>
    <r>
      <t>Two-letter code for the BART station. See the</t>
    </r>
    <r>
      <rPr>
        <b/>
        <sz val="11"/>
        <color theme="1"/>
        <rFont val="Calibri"/>
        <family val="2"/>
        <scheme val="minor"/>
      </rPr>
      <t xml:space="preserve"> StationCodes</t>
    </r>
    <r>
      <rPr>
        <sz val="11"/>
        <color theme="1"/>
        <rFont val="Calibri"/>
        <family val="2"/>
        <scheme val="minor"/>
      </rPr>
      <t xml:space="preserve"> table/tab for reference on the station names corresponding with each code.</t>
    </r>
  </si>
  <si>
    <t>Data Dictionary: BART_Rides</t>
  </si>
  <si>
    <t>Station Codes</t>
  </si>
  <si>
    <t>Station Code</t>
  </si>
  <si>
    <r>
      <t xml:space="preserve">• All of your answers should be typed or pasted into the grey boxes. 
• Questions with grey answer boxes expect a specific answer. Once you input the correct answer, the question number box </t>
    </r>
    <r>
      <rPr>
        <b/>
        <sz val="12"/>
        <color theme="1"/>
        <rFont val="Calibri"/>
        <family val="2"/>
        <scheme val="minor"/>
      </rPr>
      <t xml:space="preserve">will change from blue to green.
</t>
    </r>
    <r>
      <rPr>
        <sz val="12"/>
        <color theme="1"/>
        <rFont val="Calibri"/>
        <family val="2"/>
        <scheme val="minor"/>
      </rPr>
      <t xml:space="preserve">
• Questions with yellow answer boxes are free-response questions. There will be no change in the question number boxes (in blue), regardless of your answer.
• Hover your cursor over the blue hint box to get a helpful hint!</t>
    </r>
  </si>
  <si>
    <r>
      <rPr>
        <b/>
        <sz val="24"/>
        <color theme="1"/>
        <rFont val="Calibri"/>
        <family val="2"/>
        <scheme val="minor"/>
      </rPr>
      <t xml:space="preserve">Milestone | </t>
    </r>
    <r>
      <rPr>
        <sz val="24"/>
        <color theme="1"/>
        <rFont val="Calibri"/>
        <family val="2"/>
        <scheme val="minor"/>
      </rPr>
      <t>BART Ridership Analysis</t>
    </r>
  </si>
  <si>
    <t>Part 1: Feature Engineering</t>
  </si>
  <si>
    <t>In the YellowLine column, we want to capture whether or not a station is on the Yellow Line. We need to do this in two steps: first isolate the relevant letter from the Lines column and then classify the stations based on whether they belong to the Yellow Line.</t>
  </si>
  <si>
    <r>
      <t xml:space="preserve">In the </t>
    </r>
    <r>
      <rPr>
        <b/>
        <sz val="11"/>
        <color theme="1"/>
        <rFont val="Calibri"/>
        <family val="2"/>
        <scheme val="minor"/>
      </rPr>
      <t>YellowLine</t>
    </r>
    <r>
      <rPr>
        <sz val="11"/>
        <color theme="1"/>
        <rFont val="Calibri"/>
        <family val="2"/>
        <scheme val="minor"/>
      </rPr>
      <t xml:space="preserve"> column, extract whether or not a station is on the Yellow Line: "Yes" if it is on the Yellow Line, and "No" if it is not. Based on the Data Dictionary, a station is on the Yellow line if the first letter of the Lines string is a Y.</t>
    </r>
  </si>
  <si>
    <r>
      <t xml:space="preserve">In the </t>
    </r>
    <r>
      <rPr>
        <b/>
        <sz val="11"/>
        <color theme="1"/>
        <rFont val="Calibri"/>
        <family val="2"/>
        <scheme val="minor"/>
      </rPr>
      <t>FirstLetter</t>
    </r>
    <r>
      <rPr>
        <sz val="11"/>
        <color theme="1"/>
        <rFont val="Calibri"/>
        <family val="2"/>
        <scheme val="minor"/>
      </rPr>
      <t xml:space="preserve"> column, extract the first letter from the Lines column. e.g. "YO" should output "Y".</t>
    </r>
  </si>
  <si>
    <r>
      <t xml:space="preserve">In the </t>
    </r>
    <r>
      <rPr>
        <b/>
        <sz val="11"/>
        <color theme="1"/>
        <rFont val="Calibri"/>
        <family val="2"/>
        <scheme val="minor"/>
      </rPr>
      <t>Month</t>
    </r>
    <r>
      <rPr>
        <sz val="11"/>
        <color theme="1"/>
        <rFont val="Calibri"/>
        <family val="2"/>
        <scheme val="minor"/>
      </rPr>
      <t xml:space="preserve"> column, extract the month from each date.</t>
    </r>
  </si>
  <si>
    <r>
      <t xml:space="preserve">In the </t>
    </r>
    <r>
      <rPr>
        <b/>
        <sz val="11"/>
        <color theme="1"/>
        <rFont val="Calibri"/>
        <family val="2"/>
        <scheme val="minor"/>
      </rPr>
      <t>DayOfWeek</t>
    </r>
    <r>
      <rPr>
        <sz val="11"/>
        <color theme="1"/>
        <rFont val="Calibri"/>
        <family val="2"/>
        <scheme val="minor"/>
      </rPr>
      <t xml:space="preserve"> column, extract the day of the week from each date. </t>
    </r>
    <r>
      <rPr>
        <b/>
        <sz val="11"/>
        <color theme="1"/>
        <rFont val="Calibri"/>
        <family val="2"/>
        <scheme val="minor"/>
      </rPr>
      <t>Note:</t>
    </r>
    <r>
      <rPr>
        <sz val="11"/>
        <color theme="1"/>
        <rFont val="Calibri"/>
        <family val="2"/>
        <scheme val="minor"/>
      </rPr>
      <t xml:space="preserve"> It will make it easier later in the Miestone if you have Monday = 1 , Sunday = 7.</t>
    </r>
  </si>
  <si>
    <r>
      <rPr>
        <b/>
        <sz val="11"/>
        <color theme="1"/>
        <rFont val="Calibri"/>
        <family val="2"/>
        <scheme val="minor"/>
      </rPr>
      <t xml:space="preserve">Prompt ChatGPT: </t>
    </r>
    <r>
      <rPr>
        <sz val="11"/>
        <color theme="1"/>
        <rFont val="Calibri"/>
        <family val="2"/>
        <scheme val="minor"/>
      </rPr>
      <t xml:space="preserve">Provide the Excel </t>
    </r>
    <r>
      <rPr>
        <b/>
        <sz val="11"/>
        <color theme="1"/>
        <rFont val="Calibri"/>
        <family val="2"/>
        <scheme val="minor"/>
      </rPr>
      <t>IF</t>
    </r>
    <r>
      <rPr>
        <sz val="11"/>
        <color theme="1"/>
        <rFont val="Calibri"/>
        <family val="2"/>
        <scheme val="minor"/>
      </rPr>
      <t xml:space="preserve"> function to check if the first letter of a string is 'Y' and return 'Yes' if true, and 'No' if false. Explain each part of the fomula to me.</t>
    </r>
  </si>
  <si>
    <t>Use the SUM() function and the Total Passengers column to find out how many total passengers rode BART in all of 2021. This is the baseline ridership metric.</t>
  </si>
  <si>
    <t>What proportion of all passengers ended on a station on the Yellow Line? Remember: The proportion is calculated by dividing the total number of passengers who rode on a Yellow Line by the total number of passengers who rode on the BART.</t>
  </si>
  <si>
    <t>Part 2: Key Ridership Metrics</t>
  </si>
  <si>
    <r>
      <t xml:space="preserve">For all the questions below, you'll refer to the dataset to the right. The table is named </t>
    </r>
    <r>
      <rPr>
        <b/>
        <sz val="11"/>
        <color theme="1"/>
        <rFont val="Calibri"/>
        <family val="2"/>
        <scheme val="minor"/>
      </rPr>
      <t>BART_Rides</t>
    </r>
    <r>
      <rPr>
        <sz val="11"/>
        <color theme="1"/>
        <rFont val="Calibri"/>
        <family val="2"/>
        <scheme val="minor"/>
      </rPr>
      <t xml:space="preserve">.		</t>
    </r>
  </si>
  <si>
    <t xml:space="preserve">What proportion of all passengers rode the BART on the weekday? Remember: The proportion is calculated by dividing the total number of passengers who rode on a weekday by the total number of passengers who rode on the BART. </t>
  </si>
  <si>
    <t>What proportion of all passengers rode the BART on the weekend?</t>
  </si>
  <si>
    <t>Part 3: Making Data-Driven Decisions</t>
  </si>
  <si>
    <t>What might the difference in ridership on the weekdays versus the weekends suggest about commuter behavior? Based on your analysis, how should BART adjust its services to optimize ridership for both weekdays and weekends?</t>
  </si>
  <si>
    <r>
      <rPr>
        <b/>
        <sz val="11"/>
        <color theme="1"/>
        <rFont val="Calibri"/>
        <family val="2"/>
        <scheme val="minor"/>
      </rPr>
      <t xml:space="preserve">Prompt ChatGPT: </t>
    </r>
    <r>
      <rPr>
        <sz val="11"/>
        <color theme="1"/>
        <rFont val="Calibri"/>
        <family val="2"/>
        <scheme val="minor"/>
      </rPr>
      <t>I found that XX% of BART passengers ride on the weekday and XX% ride on the weekend. What kind of factors should I be looking at to understand why these differences exist, and how can BART best adjust services for these trends?</t>
    </r>
  </si>
  <si>
    <t>Given that the vast majority of BART passengers use the Yellow Line, what other types of data would you want to know about the Yellow Line in order to evaluate its impact on overall system efficiency and rider experience? How could this additional data help inform decisions about expanding or reducing Yellow Line service?</t>
  </si>
  <si>
    <t>LevelUp: Downtown Ridership</t>
  </si>
  <si>
    <t>How many total passengers traveled through the downtown San Francisco stations?</t>
  </si>
  <si>
    <t>How does the ridership at downtown stations compare to non-downtown stations in terms of total passenger volume? What insights can we gain from this comparison to inform service scheduling and station prioritization?</t>
  </si>
  <si>
    <t>What proportion of all passengers traveled through a downtown station?</t>
  </si>
  <si>
    <t>free response</t>
  </si>
  <si>
    <t>The difference could be for a multitude of reasons. For students, appointments and errands, and work, most of these responsibilities end up on a weekday, and need transportation assistance. However, since school and most major appointments are closed over the weekends, there isn't much demand for the rail. Furthermore, most people go on trips over the weekends, which requires a car or plane, not requiring a railway. BART should optimize for both the weekdays and weekends by adding extra service and extra prep time for the weekdays, as they are the busiest. This includes extra staff members, extra security in case if anything goes awry, and extra cleaners to keep the railway safe and clean. For the weekend, the railway could optimize by reducing the amount of staff onboard, as there are a lot less passengers. If you want to increase sales over the weekends you could drop weekend prices and possibly put up signs and locations of events where railways might take customers close to.</t>
  </si>
  <si>
    <t>I would like to evaluate the amount of Yellow Line railways there are as well as the amount of staff, how they run the yellow line stations, if the yellow lines are faster than other lines, as well as what are the most popular yellow line destinations. This could help expand new Yellow Lines and improve others if they are found to be more efficient. However, if it is just a simple case of more yellow lines than not I suggest expanding other lines if the company would like any other lines.</t>
  </si>
  <si>
    <t>Although the ridership to downtown is only at 28.2%, 28.2% of all 49 stations comes from these 4 downtown stations, which is incredible total passenger volume. If you break down the math, since the rest of the no downtown areas comes around 71.8%, that means each downtown station brings roughly 7.05% (if distributed evenly) while each non-downtown area only brings in around 1.6% (if distributed evenly). Although it is not the majority percentage these stations should have higher prioritization as they have greater total passenger volume. This also means greater service scheduling as there would be more wear and tear on these stations, although that does not mean the other stations should be neglected.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</si>
</sst>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2">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sz val="11"/>
      <color rgb="FF000000"/>
      <name val="Calibri"/>
      <family val="2"/>
      <scheme val="minor"/>
    </font>
    <font>
      <b/>
      <sz val="12"/>
      <color theme="0"/>
      <name val="Calibri"/>
      <family val="2"/>
      <scheme val="minor"/>
    </font>
    <font>
      <sz val="11"/>
      <color theme="0"/>
      <name val="Barlow Regular"/>
    </font>
    <font>
      <b/>
      <sz val="14"/>
      <color theme="1"/>
      <name val="Calibri"/>
      <family val="2"/>
      <scheme val="minor"/>
    </font>
    <font>
      <sz val="12"/>
      <color rgb="FF000000"/>
      <name val="Barlow"/>
      <family val="2"/>
      <charset val="1"/>
    </font>
    <font>
      <b/>
      <sz val="12"/>
      <color rgb="FF000000"/>
      <name val="Barlow"/>
      <family val="2"/>
      <charset val="1"/>
    </font>
    <font>
      <sz val="10"/>
      <color rgb="FF000000"/>
      <name val="Calibri"/>
      <family val="2"/>
    </font>
    <font>
      <b/>
      <sz val="11"/>
      <color theme="9" tint="0.59999389629810485"/>
      <name val="Calibri"/>
      <family val="2"/>
      <scheme val="minor"/>
    </font>
    <font>
      <sz val="11"/>
      <color theme="9" tint="0.59999389629810485"/>
      <name val="Calibri"/>
      <family val="2"/>
      <scheme val="minor"/>
    </font>
    <font>
      <sz val="11"/>
      <color theme="9" tint="0.79998168889431442"/>
      <name val="Calibri"/>
      <family val="2"/>
      <scheme val="minor"/>
    </font>
    <font>
      <sz val="11"/>
      <color rgb="FFFF0000"/>
      <name val="Calibri"/>
      <family val="2"/>
      <scheme val="minor"/>
    </font>
    <font>
      <sz val="10"/>
      <color rgb="FFFF0000"/>
      <name val="Inherit"/>
    </font>
    <font>
      <b/>
      <sz val="11"/>
      <color theme="9"/>
      <name val="Calibri"/>
      <family val="2"/>
      <scheme val="minor"/>
    </font>
    <font>
      <sz val="11"/>
      <color theme="1"/>
      <name val="Calibri"/>
      <family val="2"/>
      <scheme val="minor"/>
    </font>
    <font>
      <b/>
      <sz val="12"/>
      <color theme="1"/>
      <name val="Calibri"/>
      <family val="2"/>
      <scheme val="minor"/>
    </font>
    <font>
      <b/>
      <sz val="24"/>
      <color theme="1"/>
      <name val="Calibri"/>
      <family val="2"/>
      <scheme val="minor"/>
    </font>
    <font>
      <sz val="24"/>
      <color theme="1"/>
      <name val="Calibri"/>
      <family val="2"/>
      <scheme val="minor"/>
    </font>
    <font>
      <b/>
      <sz val="14"/>
      <color rgb="FF000000"/>
      <name val="Calibri"/>
      <family val="2"/>
      <scheme val="minor"/>
    </font>
  </fonts>
  <fills count="15">
    <fill>
      <patternFill patternType="none"/>
    </fill>
    <fill>
      <patternFill patternType="gray125"/>
    </fill>
    <fill>
      <patternFill patternType="solid">
        <fgColor theme="7"/>
        <bgColor indexed="64"/>
      </patternFill>
    </fill>
    <fill>
      <patternFill patternType="solid">
        <fgColor theme="9" tint="0.79998168889431442"/>
        <bgColor indexed="64"/>
      </patternFill>
    </fill>
    <fill>
      <patternFill patternType="solid">
        <fgColor theme="9"/>
        <bgColor indexed="64"/>
      </patternFill>
    </fill>
    <fill>
      <patternFill patternType="solid">
        <fgColor theme="9" tint="0.59999389629810485"/>
        <bgColor indexed="64"/>
      </patternFill>
    </fill>
    <fill>
      <patternFill patternType="solid">
        <fgColor rgb="FF72D0ED"/>
        <bgColor indexed="64"/>
      </patternFill>
    </fill>
    <fill>
      <patternFill patternType="solid">
        <fgColor theme="0" tint="-4.9989318521683403E-2"/>
        <bgColor indexed="64"/>
      </patternFill>
    </fill>
    <fill>
      <patternFill patternType="solid">
        <fgColor theme="0" tint="-4.9989318521683403E-2"/>
        <bgColor rgb="FF000000"/>
      </patternFill>
    </fill>
    <fill>
      <patternFill patternType="solid">
        <fgColor rgb="FF72D1EE"/>
        <bgColor indexed="64"/>
      </patternFill>
    </fill>
    <fill>
      <patternFill patternType="solid">
        <fgColor rgb="FFF8C43F"/>
        <bgColor indexed="64"/>
      </patternFill>
    </fill>
    <fill>
      <patternFill patternType="solid">
        <fgColor rgb="FFC3E8F3"/>
        <bgColor indexed="64"/>
      </patternFill>
    </fill>
    <fill>
      <patternFill patternType="solid">
        <fgColor rgb="FFAEF4D3"/>
        <bgColor indexed="64"/>
      </patternFill>
    </fill>
    <fill>
      <patternFill patternType="solid">
        <fgColor rgb="FFFCF3B3"/>
        <bgColor indexed="64"/>
      </patternFill>
    </fill>
    <fill>
      <patternFill patternType="solid">
        <fgColor rgb="FF72D1EE"/>
        <bgColor rgb="FF000000"/>
      </patternFill>
    </fill>
  </fills>
  <borders count="10">
    <border>
      <left/>
      <right/>
      <top/>
      <bottom/>
      <diagonal/>
    </border>
    <border>
      <left style="medium">
        <color theme="0"/>
      </left>
      <right/>
      <top/>
      <bottom style="medium">
        <color theme="0"/>
      </bottom>
      <diagonal/>
    </border>
    <border>
      <left style="medium">
        <color theme="0"/>
      </left>
      <right style="medium">
        <color theme="0"/>
      </right>
      <top style="medium">
        <color theme="0"/>
      </top>
      <bottom style="medium">
        <color theme="0"/>
      </bottom>
      <diagonal/>
    </border>
    <border>
      <left style="medium">
        <color theme="0"/>
      </left>
      <right/>
      <top style="medium">
        <color theme="0"/>
      </top>
      <bottom/>
      <diagonal/>
    </border>
    <border>
      <left/>
      <right/>
      <top/>
      <bottom style="thin">
        <color theme="0"/>
      </bottom>
      <diagonal/>
    </border>
    <border>
      <left/>
      <right style="medium">
        <color theme="0"/>
      </right>
      <top style="medium">
        <color theme="0"/>
      </top>
      <bottom/>
      <diagonal/>
    </border>
    <border>
      <left/>
      <right style="medium">
        <color theme="0"/>
      </right>
      <top/>
      <bottom style="medium">
        <color theme="0"/>
      </bottom>
      <diagonal/>
    </border>
    <border>
      <left/>
      <right/>
      <top style="thin">
        <color theme="0"/>
      </top>
      <bottom/>
      <diagonal/>
    </border>
    <border>
      <left/>
      <right/>
      <top style="thin">
        <color theme="0"/>
      </top>
      <bottom style="thin">
        <color theme="0"/>
      </bottom>
      <diagonal/>
    </border>
    <border>
      <left style="medium">
        <color theme="0"/>
      </left>
      <right/>
      <top style="medium">
        <color theme="0"/>
      </top>
      <bottom style="medium">
        <color theme="0"/>
      </bottom>
      <diagonal/>
    </border>
  </borders>
  <cellStyleXfs count="2">
    <xf numFmtId="0" fontId="0" fillId="0" borderId="0"/>
    <xf numFmtId="9" fontId="17" fillId="0" borderId="0" applyFont="0" applyFill="0" applyBorder="0" applyAlignment="0" applyProtection="0"/>
  </cellStyleXfs>
  <cellXfs count="50">
    <xf numFmtId="0" fontId="0" fillId="0" borderId="0" xfId="0"/>
    <xf numFmtId="0" fontId="0" fillId="0" borderId="0" xfId="0" applyAlignment="1">
      <alignment vertical="top"/>
    </xf>
    <xf numFmtId="0" fontId="6" fillId="2" borderId="4" xfId="0" applyFont="1" applyFill="1" applyBorder="1" applyAlignment="1">
      <alignment vertical="center"/>
    </xf>
    <xf numFmtId="14" fontId="0" fillId="0" borderId="0" xfId="0" applyNumberFormat="1" applyAlignment="1">
      <alignment vertical="top"/>
    </xf>
    <xf numFmtId="0" fontId="14" fillId="0" borderId="0" xfId="0" applyFont="1"/>
    <xf numFmtId="0" fontId="15" fillId="0" borderId="0" xfId="0" applyFont="1"/>
    <xf numFmtId="0" fontId="16" fillId="4" borderId="0" xfId="0" applyFont="1" applyFill="1" applyAlignment="1">
      <alignment wrapText="1"/>
    </xf>
    <xf numFmtId="0" fontId="13" fillId="3" borderId="0" xfId="0" applyFont="1" applyFill="1" applyAlignment="1">
      <alignment wrapText="1"/>
    </xf>
    <xf numFmtId="0" fontId="12" fillId="5" borderId="0" xfId="0" applyFont="1" applyFill="1" applyAlignment="1">
      <alignment wrapText="1"/>
    </xf>
    <xf numFmtId="0" fontId="11" fillId="5" borderId="0" xfId="0" applyFont="1" applyFill="1" applyAlignment="1">
      <alignment wrapText="1"/>
    </xf>
    <xf numFmtId="0" fontId="0" fillId="0" borderId="0" xfId="0" applyAlignment="1">
      <alignment wrapText="1"/>
    </xf>
    <xf numFmtId="49" fontId="0" fillId="0" borderId="0" xfId="0" applyNumberFormat="1"/>
    <xf numFmtId="0" fontId="0" fillId="0" borderId="0" xfId="0" applyAlignment="1">
      <alignment vertical="center"/>
    </xf>
    <xf numFmtId="0" fontId="5" fillId="6" borderId="4" xfId="0" applyFont="1" applyFill="1" applyBorder="1" applyAlignment="1">
      <alignment horizontal="center" vertical="center"/>
    </xf>
    <xf numFmtId="0" fontId="5" fillId="6" borderId="8" xfId="0" applyFont="1" applyFill="1" applyBorder="1" applyAlignment="1">
      <alignment horizontal="center" vertical="center"/>
    </xf>
    <xf numFmtId="0" fontId="3" fillId="6" borderId="2" xfId="0" applyFont="1" applyFill="1" applyBorder="1" applyAlignment="1">
      <alignment horizontal="center" vertical="center"/>
    </xf>
    <xf numFmtId="0" fontId="4" fillId="8" borderId="2" xfId="0" applyFont="1" applyFill="1" applyBorder="1" applyAlignment="1">
      <alignment vertical="center"/>
    </xf>
    <xf numFmtId="0" fontId="3" fillId="11" borderId="2" xfId="0" applyFont="1" applyFill="1" applyBorder="1" applyAlignment="1">
      <alignment horizontal="center" vertical="center"/>
    </xf>
    <xf numFmtId="0" fontId="0" fillId="11" borderId="2" xfId="0" applyFill="1" applyBorder="1" applyAlignment="1">
      <alignment vertical="center"/>
    </xf>
    <xf numFmtId="0" fontId="4" fillId="8" borderId="2" xfId="0" applyFont="1" applyFill="1" applyBorder="1" applyAlignment="1">
      <alignment horizontal="right" vertical="center"/>
    </xf>
    <xf numFmtId="164" fontId="4" fillId="8" borderId="2" xfId="1" applyNumberFormat="1" applyFont="1" applyFill="1" applyBorder="1" applyAlignment="1">
      <alignment vertical="center"/>
    </xf>
    <xf numFmtId="0" fontId="14" fillId="0" borderId="0" xfId="0" applyFont="1" applyAlignment="1">
      <alignment wrapText="1"/>
    </xf>
    <xf numFmtId="0" fontId="12" fillId="5" borderId="0" xfId="0" applyFont="1" applyFill="1"/>
    <xf numFmtId="9" fontId="4" fillId="8" borderId="9" xfId="1" applyFont="1" applyFill="1" applyBorder="1" applyAlignment="1">
      <alignment horizontal="right" vertical="center"/>
    </xf>
    <xf numFmtId="0" fontId="5" fillId="0" borderId="0" xfId="0" applyFont="1" applyAlignment="1">
      <alignment horizontal="center" vertical="center"/>
    </xf>
    <xf numFmtId="0" fontId="0" fillId="11" borderId="2" xfId="0" applyFill="1" applyBorder="1" applyAlignment="1">
      <alignment horizontal="left" vertical="center" wrapText="1"/>
    </xf>
    <xf numFmtId="0" fontId="3" fillId="11" borderId="2" xfId="0" applyFont="1" applyFill="1" applyBorder="1" applyAlignment="1">
      <alignment horizontal="center" vertical="center"/>
    </xf>
    <xf numFmtId="0" fontId="0" fillId="13" borderId="2" xfId="0" applyFill="1" applyBorder="1" applyAlignment="1">
      <alignment horizontal="left" vertical="center" wrapText="1"/>
    </xf>
    <xf numFmtId="0" fontId="21" fillId="14" borderId="2"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0" xfId="0" applyFont="1" applyFill="1" applyAlignment="1">
      <alignment horizontal="center" vertical="center"/>
    </xf>
    <xf numFmtId="0" fontId="0" fillId="12" borderId="2" xfId="0" applyFill="1" applyBorder="1" applyAlignment="1">
      <alignment horizontal="left" vertical="center" wrapText="1"/>
    </xf>
    <xf numFmtId="0" fontId="0" fillId="11" borderId="2" xfId="0" applyFill="1" applyBorder="1" applyAlignment="1">
      <alignment vertical="center" wrapText="1"/>
    </xf>
    <xf numFmtId="0" fontId="7" fillId="9" borderId="2" xfId="0" applyFont="1" applyFill="1" applyBorder="1" applyAlignment="1">
      <alignment horizontal="center" vertical="center"/>
    </xf>
    <xf numFmtId="0" fontId="0" fillId="7" borderId="2" xfId="0" applyFill="1" applyBorder="1" applyAlignment="1">
      <alignment horizontal="right" vertical="center"/>
    </xf>
    <xf numFmtId="0" fontId="3" fillId="6" borderId="2" xfId="0" applyFont="1" applyFill="1" applyBorder="1" applyAlignment="1">
      <alignment horizontal="center" vertical="center"/>
    </xf>
    <xf numFmtId="0" fontId="3" fillId="9" borderId="2" xfId="0" applyFont="1" applyFill="1" applyBorder="1" applyAlignment="1">
      <alignment horizontal="center" vertical="center"/>
    </xf>
    <xf numFmtId="9" fontId="4" fillId="8" borderId="2" xfId="1" applyFont="1" applyFill="1" applyBorder="1" applyAlignment="1">
      <alignment horizontal="right" vertical="center"/>
    </xf>
    <xf numFmtId="0" fontId="20" fillId="9" borderId="2" xfId="0" applyFont="1" applyFill="1" applyBorder="1" applyAlignment="1">
      <alignment horizontal="center" vertical="center"/>
    </xf>
    <xf numFmtId="0" fontId="2" fillId="11" borderId="2" xfId="0" applyFont="1" applyFill="1" applyBorder="1" applyAlignment="1">
      <alignment horizontal="left" vertical="center" wrapText="1"/>
    </xf>
    <xf numFmtId="0" fontId="3" fillId="11" borderId="2" xfId="0" applyFont="1" applyFill="1" applyBorder="1" applyAlignment="1">
      <alignment horizontal="center" vertical="center" wrapText="1"/>
    </xf>
    <xf numFmtId="0" fontId="0" fillId="11" borderId="2" xfId="0" applyFill="1" applyBorder="1" applyAlignment="1">
      <alignment horizontal="left" vertical="center"/>
    </xf>
    <xf numFmtId="0" fontId="19" fillId="10" borderId="3" xfId="0" applyFont="1" applyFill="1" applyBorder="1" applyAlignment="1">
      <alignment horizontal="center" vertical="center"/>
    </xf>
    <xf numFmtId="0" fontId="20" fillId="10" borderId="5" xfId="0" applyFont="1" applyFill="1" applyBorder="1" applyAlignment="1">
      <alignment horizontal="center" vertical="center"/>
    </xf>
    <xf numFmtId="0" fontId="20" fillId="10" borderId="1" xfId="0" applyFont="1" applyFill="1" applyBorder="1" applyAlignment="1">
      <alignment horizontal="center" vertical="center"/>
    </xf>
    <xf numFmtId="0" fontId="20" fillId="10" borderId="6" xfId="0" applyFont="1" applyFill="1" applyBorder="1" applyAlignment="1">
      <alignment horizontal="center" vertical="center"/>
    </xf>
    <xf numFmtId="0" fontId="19" fillId="4" borderId="3" xfId="0" applyFont="1" applyFill="1" applyBorder="1" applyAlignment="1">
      <alignment horizontal="center" vertical="center"/>
    </xf>
    <xf numFmtId="0" fontId="20" fillId="4" borderId="5" xfId="0" applyFont="1" applyFill="1" applyBorder="1" applyAlignment="1">
      <alignment horizontal="center" vertical="center"/>
    </xf>
    <xf numFmtId="0" fontId="20" fillId="4" borderId="1" xfId="0" applyFont="1" applyFill="1" applyBorder="1" applyAlignment="1">
      <alignment horizontal="center" vertical="center"/>
    </xf>
    <xf numFmtId="0" fontId="20" fillId="4" borderId="6" xfId="0" applyFont="1" applyFill="1" applyBorder="1" applyAlignment="1">
      <alignment horizontal="center" vertical="center"/>
    </xf>
  </cellXfs>
  <cellStyles count="2">
    <cellStyle name="Normal" xfId="0" builtinId="0"/>
    <cellStyle name="Percent" xfId="1" builtinId="5"/>
  </cellStyles>
  <dxfs count="27">
    <dxf>
      <font>
        <strike val="0"/>
        <outline val="0"/>
        <shadow val="0"/>
        <u val="none"/>
        <vertAlign val="baseline"/>
        <sz val="11"/>
        <name val="Calibri"/>
        <family val="2"/>
        <scheme val="minor"/>
      </font>
      <numFmt numFmtId="0" formatCode="General"/>
      <alignment vertical="top" textRotation="0" indent="0" justifyLastLine="0" shrinkToFit="0" readingOrder="0"/>
    </dxf>
    <dxf>
      <fill>
        <patternFill>
          <bgColor theme="7" tint="0.39994506668294322"/>
        </patternFill>
      </fill>
    </dxf>
    <dxf>
      <fill>
        <patternFill>
          <bgColor theme="7" tint="0.59996337778862885"/>
        </patternFill>
      </fill>
    </dxf>
    <dxf>
      <fill>
        <patternFill>
          <bgColor rgb="FF97DA75"/>
        </patternFill>
      </fill>
    </dxf>
    <dxf>
      <fill>
        <patternFill>
          <bgColor rgb="FF97DA75"/>
        </patternFill>
      </fill>
    </dxf>
    <dxf>
      <fill>
        <patternFill>
          <bgColor rgb="FF97DA75"/>
        </patternFill>
      </fill>
    </dxf>
    <dxf>
      <fill>
        <patternFill>
          <bgColor rgb="FF97DA75"/>
        </patternFill>
      </fill>
    </dxf>
    <dxf>
      <fill>
        <patternFill>
          <bgColor rgb="FF97DA75"/>
        </patternFill>
      </fill>
    </dxf>
    <dxf>
      <fill>
        <patternFill>
          <bgColor rgb="FF97DA75"/>
        </patternFill>
      </fill>
    </dxf>
    <dxf>
      <fill>
        <patternFill>
          <bgColor rgb="FF97DA75"/>
        </patternFill>
      </fill>
    </dxf>
    <dxf>
      <fill>
        <patternFill>
          <bgColor rgb="FF97DA75"/>
        </patternFill>
      </fill>
    </dxf>
    <dxf>
      <numFmt numFmtId="30" formatCode="@"/>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strike val="0"/>
        <outline val="0"/>
        <shadow val="0"/>
        <u val="none"/>
        <vertAlign val="baseline"/>
        <sz val="11"/>
        <name val="Calibri"/>
        <family val="2"/>
        <scheme val="minor"/>
      </font>
      <numFmt numFmtId="0" formatCode="General"/>
      <alignment vertical="top" textRotation="0" indent="0" justifyLastLine="0" shrinkToFit="0" readingOrder="0"/>
    </dxf>
    <dxf>
      <font>
        <strike val="0"/>
        <outline val="0"/>
        <shadow val="0"/>
        <u val="none"/>
        <vertAlign val="baseline"/>
        <sz val="11"/>
        <name val="Calibri"/>
        <family val="2"/>
        <scheme val="minor"/>
      </font>
      <numFmt numFmtId="0" formatCode="General"/>
      <alignment vertical="top" textRotation="0" indent="0" justifyLastLine="0" shrinkToFit="0" readingOrder="0"/>
    </dxf>
    <dxf>
      <font>
        <strike val="0"/>
        <outline val="0"/>
        <shadow val="0"/>
        <u val="none"/>
        <vertAlign val="baseline"/>
        <sz val="11"/>
        <name val="Calibri"/>
        <family val="2"/>
        <scheme val="minor"/>
      </font>
      <numFmt numFmtId="0" formatCode="General"/>
      <alignment vertical="top" textRotation="0" indent="0" justifyLastLine="0" shrinkToFit="0" readingOrder="0"/>
    </dxf>
    <dxf>
      <font>
        <strike val="0"/>
        <outline val="0"/>
        <shadow val="0"/>
        <u val="none"/>
        <vertAlign val="baseline"/>
        <sz val="11"/>
        <name val="Calibri"/>
        <family val="2"/>
        <scheme val="minor"/>
      </font>
      <numFmt numFmtId="0" formatCode="General"/>
      <alignment vertical="top" textRotation="0" indent="0" justifyLastLine="0" shrinkToFit="0" readingOrder="0"/>
    </dxf>
    <dxf>
      <font>
        <strike val="0"/>
        <outline val="0"/>
        <shadow val="0"/>
        <u val="none"/>
        <vertAlign val="baseline"/>
        <sz val="11"/>
        <name val="Calibri"/>
        <family val="2"/>
        <scheme val="minor"/>
      </font>
      <alignment vertical="top" textRotation="0" indent="0" justifyLastLine="0" shrinkToFit="0" readingOrder="0"/>
    </dxf>
    <dxf>
      <font>
        <strike val="0"/>
        <outline val="0"/>
        <shadow val="0"/>
        <u val="none"/>
        <vertAlign val="baseline"/>
        <sz val="11"/>
        <name val="Calibri"/>
        <family val="2"/>
        <scheme val="minor"/>
      </font>
      <alignment vertical="top" textRotation="0" indent="0" justifyLastLine="0" shrinkToFit="0" readingOrder="0"/>
    </dxf>
    <dxf>
      <font>
        <strike val="0"/>
        <outline val="0"/>
        <shadow val="0"/>
        <u val="none"/>
        <vertAlign val="baseline"/>
        <sz val="11"/>
        <name val="Calibri"/>
        <family val="2"/>
        <scheme val="minor"/>
      </font>
      <alignment vertical="top" textRotation="0" indent="0" justifyLastLine="0" shrinkToFit="0" readingOrder="0"/>
    </dxf>
    <dxf>
      <font>
        <strike val="0"/>
        <outline val="0"/>
        <shadow val="0"/>
        <u val="none"/>
        <vertAlign val="baseline"/>
        <sz val="11"/>
        <name val="Calibri"/>
        <family val="2"/>
        <scheme val="minor"/>
      </font>
      <numFmt numFmtId="165" formatCode="yyyy/mm/dd"/>
      <alignment vertical="top" textRotation="0" indent="0" justifyLastLine="0" shrinkToFit="0" readingOrder="0"/>
    </dxf>
    <dxf>
      <font>
        <strike val="0"/>
        <outline val="0"/>
        <shadow val="0"/>
        <u val="none"/>
        <vertAlign val="baseline"/>
        <sz val="11"/>
        <name val="Calibri"/>
        <family val="2"/>
        <scheme val="minor"/>
      </font>
      <alignment vertical="top" textRotation="0" indent="0" justifyLastLine="0" shrinkToFit="0" readingOrder="0"/>
    </dxf>
    <dxf>
      <border>
        <bottom style="thin">
          <color theme="0"/>
        </bottom>
      </border>
    </dxf>
    <dxf>
      <font>
        <strike val="0"/>
        <outline val="0"/>
        <shadow val="0"/>
        <u val="none"/>
        <vertAlign val="baseline"/>
        <sz val="11"/>
        <color theme="0"/>
        <name val="Barlow Regular"/>
        <scheme val="none"/>
      </font>
      <alignment vertical="center" textRotation="0" wrapText="0" indent="0" justifyLastLine="0" shrinkToFit="0" readingOrder="0"/>
    </dxf>
  </dxfs>
  <tableStyles count="0" defaultTableStyle="TableStyleMedium2" defaultPivotStyle="PivotStyleLight16"/>
  <colors>
    <mruColors>
      <color rgb="FF97DA75"/>
      <color rgb="FFC3E8F3"/>
      <color rgb="FF1ADBF2"/>
      <color rgb="FFA9EDEB"/>
      <color rgb="FF72D0ED"/>
      <color rgb="FF8BE2E9"/>
      <color rgb="FFFF5DB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BA46B0B-AA06-D942-A055-9EE000D3244C}" name="DataDictionary56" displayName="DataDictionary56" ref="A3:B7" totalsRowShown="0" headerRowDxfId="15" dataDxfId="14" headerRowCellStyle="Normal" dataCellStyle="Normal">
  <autoFilter ref="A3:B7" xr:uid="{5BA46B0B-AA06-D942-A055-9EE000D3244C}"/>
  <tableColumns count="2">
    <tableColumn id="1" xr3:uid="{A0434EE6-4579-DB48-9857-C481E62D765A}" name="column" dataDxfId="13" dataCellStyle="Normal"/>
    <tableColumn id="2" xr3:uid="{37024E14-DA68-984A-873A-DFAEBF446542}" name="description" dataDxfId="12" dataCellStyle="Normal"/>
  </tableColumns>
  <tableStyleInfo name="TableStyleMedium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131DC3-819A-4040-BBB5-C65A810FC0ED}" name="StationCodes" displayName="StationCodes" ref="A11:B61" totalsRowShown="0" headerRowCellStyle="Normal" dataCellStyle="Normal">
  <autoFilter ref="A11:B61" xr:uid="{B1131DC3-819A-4040-BBB5-C65A810FC0ED}"/>
  <tableColumns count="2">
    <tableColumn id="1" xr3:uid="{1D399E31-081C-497F-BC6D-A8988170CFAF}" name="Station Code" dataDxfId="11" dataCellStyle="Normal"/>
    <tableColumn id="2" xr3:uid="{203E6919-EF02-49B0-B292-31E90A48C4DA}" name="Station Name" dataCellStyle="Normal"/>
  </tableColumns>
  <tableStyleInfo name="TableStyleMedium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B71BF34-9D67-4FDD-B13D-424BBC7A1F7A}" name="BART_Rides" displayName="BART_Rides" ref="F1:N18251" totalsRowShown="0" headerRowDxfId="26" dataDxfId="24" headerRowBorderDxfId="25">
  <autoFilter ref="F1:N18251" xr:uid="{7B71BF34-9D67-4FDD-B13D-424BBC7A1F7A}"/>
  <tableColumns count="9">
    <tableColumn id="1" xr3:uid="{7283D3E7-CC4F-444F-88BD-D00453B32829}" name="Date" dataDxfId="23"/>
    <tableColumn id="2" xr3:uid="{739DC6C5-5902-476A-9146-794E713E3DCD}" name="Station Code" dataDxfId="22"/>
    <tableColumn id="3" xr3:uid="{C81215A5-4A16-4141-A16E-2F4CE454A8DE}" name="Lines" dataDxfId="21"/>
    <tableColumn id="4" xr3:uid="{E7483C85-5DD2-42D0-A1DD-E2357217F233}" name="TotalPassengers" dataDxfId="20"/>
    <tableColumn id="8" xr3:uid="{FEFD4306-E01C-4545-8DED-AD5CEFE52CD5}" name="Month" dataDxfId="19">
      <calculatedColumnFormula>MONTH(BART_Rides[[#This Row],[Date]])</calculatedColumnFormula>
    </tableColumn>
    <tableColumn id="7" xr3:uid="{095CBD9F-DD05-4CCB-A019-CDBA369171FF}" name="DayOfWeek" dataDxfId="18">
      <calculatedColumnFormula>WEEKDAY(BART_Rides[[#This Row],[Date]],2)</calculatedColumnFormula>
    </tableColumn>
    <tableColumn id="5" xr3:uid="{BBE74AE8-F244-A343-AC88-ADAE40ABAAFB}" name="FirstLetter" dataDxfId="17">
      <calculatedColumnFormula>LEFT(BART_Rides[[#This Row],[Lines]],1)</calculatedColumnFormula>
    </tableColumn>
    <tableColumn id="11" xr3:uid="{84ABAC50-3C0A-4EC8-B46D-920549CDE6F6}" name="YellowLine" dataDxfId="16">
      <calculatedColumnFormula>IF(BART_Rides[[#This Row],[FirstLetter]]="Y","Yes","No")</calculatedColumnFormula>
    </tableColumn>
    <tableColumn id="10" xr3:uid="{12F4F327-D92E-467F-916A-CB7416899E26}" name="Downtown" dataDxfId="0">
      <calculatedColumnFormula>IF(OR(BART_Rides[[#This Row],[Station Code]]="EM", BART_Rides[[#This Row],[Station Code]]="MT", BART_Rides[[#This Row],[Station Code]]="PL", BART_Rides[[#This Row],[Station Code]]="CC"), "Yes", "No")</calculatedColumnFormula>
    </tableColumn>
  </tableColumns>
  <tableStyleInfo name="TableStyleMedium1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3.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766AA-6210-404B-848E-8B3EEFA7F5D2}">
  <sheetPr codeName="Sheet1"/>
  <dimension ref="A1:F61"/>
  <sheetViews>
    <sheetView topLeftCell="A10" zoomScale="117" workbookViewId="0">
      <selection activeCell="F23" sqref="F23"/>
    </sheetView>
  </sheetViews>
  <sheetFormatPr baseColWidth="10" defaultRowHeight="15"/>
  <cols>
    <col min="1" max="1" width="13.5" bestFit="1" customWidth="1"/>
    <col min="2" max="2" width="74.5" customWidth="1"/>
  </cols>
  <sheetData>
    <row r="1" spans="1:2">
      <c r="A1" s="42" t="s">
        <v>135</v>
      </c>
      <c r="B1" s="43"/>
    </row>
    <row r="2" spans="1:2" ht="16" thickBot="1">
      <c r="A2" s="44"/>
      <c r="B2" s="45"/>
    </row>
    <row r="3" spans="1:2" ht="16">
      <c r="A3" s="10" t="s">
        <v>113</v>
      </c>
      <c r="B3" s="10" t="s">
        <v>114</v>
      </c>
    </row>
    <row r="4" spans="1:2" ht="16">
      <c r="A4" s="10" t="s">
        <v>98</v>
      </c>
      <c r="B4" s="10" t="s">
        <v>115</v>
      </c>
    </row>
    <row r="5" spans="1:2" ht="32">
      <c r="A5" t="s">
        <v>137</v>
      </c>
      <c r="B5" s="10" t="s">
        <v>134</v>
      </c>
    </row>
    <row r="6" spans="1:2" ht="48">
      <c r="A6" s="10" t="s">
        <v>99</v>
      </c>
      <c r="B6" s="10" t="s">
        <v>116</v>
      </c>
    </row>
    <row r="7" spans="1:2" ht="16">
      <c r="A7" s="10" t="s">
        <v>124</v>
      </c>
      <c r="B7" s="10" t="s">
        <v>125</v>
      </c>
    </row>
    <row r="8" spans="1:2" ht="16" thickBot="1"/>
    <row r="9" spans="1:2">
      <c r="A9" s="46" t="s">
        <v>136</v>
      </c>
      <c r="B9" s="47"/>
    </row>
    <row r="10" spans="1:2" ht="16" thickBot="1">
      <c r="A10" s="48"/>
      <c r="B10" s="49"/>
    </row>
    <row r="11" spans="1:2">
      <c r="A11" s="11" t="s">
        <v>137</v>
      </c>
      <c r="B11" t="s">
        <v>0</v>
      </c>
    </row>
    <row r="12" spans="1:2">
      <c r="A12" s="11" t="s">
        <v>1</v>
      </c>
      <c r="B12" t="s">
        <v>2</v>
      </c>
    </row>
    <row r="13" spans="1:2">
      <c r="A13" s="11" t="s">
        <v>3</v>
      </c>
      <c r="B13" t="s">
        <v>4</v>
      </c>
    </row>
    <row r="14" spans="1:2">
      <c r="A14" s="11" t="s">
        <v>5</v>
      </c>
      <c r="B14" t="s">
        <v>6</v>
      </c>
    </row>
    <row r="15" spans="1:2">
      <c r="A15" s="11" t="s">
        <v>7</v>
      </c>
      <c r="B15" t="s">
        <v>8</v>
      </c>
    </row>
    <row r="16" spans="1:2">
      <c r="A16" s="11" t="s">
        <v>9</v>
      </c>
      <c r="B16" t="s">
        <v>10</v>
      </c>
    </row>
    <row r="17" spans="1:6">
      <c r="A17" s="11" t="s">
        <v>11</v>
      </c>
      <c r="B17" t="s">
        <v>12</v>
      </c>
    </row>
    <row r="18" spans="1:6">
      <c r="A18" s="11" t="s">
        <v>13</v>
      </c>
      <c r="B18" t="s">
        <v>14</v>
      </c>
    </row>
    <row r="19" spans="1:6">
      <c r="A19" s="11">
        <v>19</v>
      </c>
      <c r="B19" t="s">
        <v>15</v>
      </c>
    </row>
    <row r="20" spans="1:6">
      <c r="A20" s="11">
        <v>12</v>
      </c>
      <c r="B20" t="s">
        <v>16</v>
      </c>
    </row>
    <row r="21" spans="1:6">
      <c r="A21" s="11" t="s">
        <v>17</v>
      </c>
      <c r="B21" t="s">
        <v>18</v>
      </c>
    </row>
    <row r="22" spans="1:6">
      <c r="A22" s="11" t="s">
        <v>19</v>
      </c>
      <c r="B22" t="s">
        <v>20</v>
      </c>
      <c r="F22">
        <f>61-12-4</f>
        <v>45</v>
      </c>
    </row>
    <row r="23" spans="1:6">
      <c r="A23" s="11" t="s">
        <v>21</v>
      </c>
      <c r="B23" t="s">
        <v>22</v>
      </c>
    </row>
    <row r="24" spans="1:6">
      <c r="A24" s="11" t="s">
        <v>23</v>
      </c>
      <c r="B24" t="s">
        <v>24</v>
      </c>
    </row>
    <row r="25" spans="1:6">
      <c r="A25" s="11" t="s">
        <v>25</v>
      </c>
      <c r="B25" t="s">
        <v>26</v>
      </c>
    </row>
    <row r="26" spans="1:6">
      <c r="A26" s="11" t="s">
        <v>27</v>
      </c>
      <c r="B26" t="s">
        <v>28</v>
      </c>
    </row>
    <row r="27" spans="1:6">
      <c r="A27" s="11" t="s">
        <v>29</v>
      </c>
      <c r="B27" t="s">
        <v>30</v>
      </c>
    </row>
    <row r="28" spans="1:6">
      <c r="A28" s="11" t="s">
        <v>31</v>
      </c>
      <c r="B28" t="s">
        <v>32</v>
      </c>
    </row>
    <row r="29" spans="1:6">
      <c r="A29" s="11" t="s">
        <v>33</v>
      </c>
      <c r="B29" t="s">
        <v>34</v>
      </c>
    </row>
    <row r="30" spans="1:6">
      <c r="A30" s="11" t="s">
        <v>35</v>
      </c>
      <c r="B30" t="s">
        <v>36</v>
      </c>
    </row>
    <row r="31" spans="1:6">
      <c r="A31" s="11" t="s">
        <v>37</v>
      </c>
      <c r="B31" t="s">
        <v>38</v>
      </c>
    </row>
    <row r="32" spans="1:6">
      <c r="A32" s="11" t="s">
        <v>39</v>
      </c>
      <c r="B32" t="s">
        <v>40</v>
      </c>
    </row>
    <row r="33" spans="1:2">
      <c r="A33" s="11" t="s">
        <v>41</v>
      </c>
      <c r="B33" t="s">
        <v>42</v>
      </c>
    </row>
    <row r="34" spans="1:2">
      <c r="A34" s="11" t="s">
        <v>43</v>
      </c>
      <c r="B34" t="s">
        <v>44</v>
      </c>
    </row>
    <row r="35" spans="1:2">
      <c r="A35" s="11" t="s">
        <v>45</v>
      </c>
      <c r="B35" t="s">
        <v>46</v>
      </c>
    </row>
    <row r="36" spans="1:2">
      <c r="A36" s="11" t="s">
        <v>47</v>
      </c>
      <c r="B36" t="s">
        <v>48</v>
      </c>
    </row>
    <row r="37" spans="1:2">
      <c r="A37" s="11" t="s">
        <v>49</v>
      </c>
      <c r="B37" t="s">
        <v>50</v>
      </c>
    </row>
    <row r="38" spans="1:2">
      <c r="A38" s="11" t="s">
        <v>51</v>
      </c>
      <c r="B38" t="s">
        <v>52</v>
      </c>
    </row>
    <row r="39" spans="1:2">
      <c r="A39" s="11" t="s">
        <v>53</v>
      </c>
      <c r="B39" t="s">
        <v>54</v>
      </c>
    </row>
    <row r="40" spans="1:2">
      <c r="A40" s="11" t="s">
        <v>55</v>
      </c>
      <c r="B40" t="s">
        <v>56</v>
      </c>
    </row>
    <row r="41" spans="1:2">
      <c r="A41" s="11">
        <v>16</v>
      </c>
      <c r="B41" t="s">
        <v>57</v>
      </c>
    </row>
    <row r="42" spans="1:2">
      <c r="A42" s="11">
        <v>24</v>
      </c>
      <c r="B42" t="s">
        <v>58</v>
      </c>
    </row>
    <row r="43" spans="1:2">
      <c r="A43" s="11" t="s">
        <v>59</v>
      </c>
      <c r="B43" t="s">
        <v>60</v>
      </c>
    </row>
    <row r="44" spans="1:2">
      <c r="A44" s="11" t="s">
        <v>61</v>
      </c>
      <c r="B44" t="s">
        <v>62</v>
      </c>
    </row>
    <row r="45" spans="1:2">
      <c r="A45" s="11" t="s">
        <v>63</v>
      </c>
      <c r="B45" t="s">
        <v>64</v>
      </c>
    </row>
    <row r="46" spans="1:2">
      <c r="A46" s="11" t="s">
        <v>65</v>
      </c>
      <c r="B46" t="s">
        <v>66</v>
      </c>
    </row>
    <row r="47" spans="1:2">
      <c r="A47" s="11" t="s">
        <v>67</v>
      </c>
      <c r="B47" t="s">
        <v>68</v>
      </c>
    </row>
    <row r="48" spans="1:2">
      <c r="A48" s="11" t="s">
        <v>69</v>
      </c>
      <c r="B48" t="s">
        <v>70</v>
      </c>
    </row>
    <row r="49" spans="1:2">
      <c r="A49" s="11" t="s">
        <v>71</v>
      </c>
      <c r="B49" t="s">
        <v>72</v>
      </c>
    </row>
    <row r="50" spans="1:2">
      <c r="A50" s="11" t="s">
        <v>73</v>
      </c>
      <c r="B50" t="s">
        <v>74</v>
      </c>
    </row>
    <row r="51" spans="1:2">
      <c r="A51" s="11" t="s">
        <v>75</v>
      </c>
      <c r="B51" t="s">
        <v>76</v>
      </c>
    </row>
    <row r="52" spans="1:2">
      <c r="A52" s="11" t="s">
        <v>77</v>
      </c>
      <c r="B52" t="s">
        <v>78</v>
      </c>
    </row>
    <row r="53" spans="1:2">
      <c r="A53" s="11" t="s">
        <v>79</v>
      </c>
      <c r="B53" t="s">
        <v>80</v>
      </c>
    </row>
    <row r="54" spans="1:2">
      <c r="A54" s="11" t="s">
        <v>81</v>
      </c>
      <c r="B54" t="s">
        <v>82</v>
      </c>
    </row>
    <row r="55" spans="1:2">
      <c r="A55" s="11" t="s">
        <v>83</v>
      </c>
      <c r="B55" t="s">
        <v>84</v>
      </c>
    </row>
    <row r="56" spans="1:2">
      <c r="A56" s="11" t="s">
        <v>85</v>
      </c>
      <c r="B56" t="s">
        <v>86</v>
      </c>
    </row>
    <row r="57" spans="1:2">
      <c r="A57" s="11" t="s">
        <v>87</v>
      </c>
      <c r="B57" t="s">
        <v>88</v>
      </c>
    </row>
    <row r="58" spans="1:2">
      <c r="A58" s="11" t="s">
        <v>89</v>
      </c>
      <c r="B58" t="s">
        <v>90</v>
      </c>
    </row>
    <row r="59" spans="1:2">
      <c r="A59" s="11" t="s">
        <v>91</v>
      </c>
      <c r="B59" t="s">
        <v>92</v>
      </c>
    </row>
    <row r="60" spans="1:2">
      <c r="A60" s="11" t="s">
        <v>93</v>
      </c>
      <c r="B60" t="s">
        <v>94</v>
      </c>
    </row>
    <row r="61" spans="1:2">
      <c r="A61" s="11" t="s">
        <v>95</v>
      </c>
      <c r="B61" t="s">
        <v>96</v>
      </c>
    </row>
  </sheetData>
  <mergeCells count="2">
    <mergeCell ref="A1:B2"/>
    <mergeCell ref="A9:B10"/>
  </mergeCells>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5DD9C-3BB3-6949-BBD3-819FDACE786C}">
  <sheetPr codeName="Sheet2"/>
  <dimension ref="A1:N18251"/>
  <sheetViews>
    <sheetView tabSelected="1" topLeftCell="A33" zoomScale="125" zoomScaleNormal="94" workbookViewId="0">
      <selection activeCell="D79" sqref="D79"/>
    </sheetView>
  </sheetViews>
  <sheetFormatPr baseColWidth="10" defaultRowHeight="15"/>
  <cols>
    <col min="1" max="1" width="10.83203125" style="12"/>
    <col min="2" max="2" width="83.33203125" style="12" customWidth="1"/>
    <col min="3" max="4" width="10.83203125" style="12"/>
    <col min="6" max="6" width="11.33203125" style="1" customWidth="1"/>
    <col min="7" max="7" width="13.5" style="1" bestFit="1" customWidth="1"/>
    <col min="8" max="8" width="9.6640625" style="1" customWidth="1"/>
    <col min="9" max="9" width="17.6640625" style="1" bestFit="1" customWidth="1"/>
    <col min="10" max="10" width="9.33203125" style="1" bestFit="1" customWidth="1"/>
    <col min="11" max="11" width="14" style="1" bestFit="1" customWidth="1"/>
    <col min="12" max="12" width="14" style="1" customWidth="1"/>
    <col min="13" max="13" width="13.1640625" style="1" bestFit="1" customWidth="1"/>
    <col min="14" max="14" width="13" style="1" bestFit="1" customWidth="1"/>
  </cols>
  <sheetData>
    <row r="1" spans="1:14" ht="17" thickBot="1">
      <c r="A1" s="38" t="s">
        <v>139</v>
      </c>
      <c r="B1" s="38"/>
      <c r="C1" s="38"/>
      <c r="F1" t="s">
        <v>98</v>
      </c>
      <c r="G1" t="s">
        <v>137</v>
      </c>
      <c r="H1" t="s">
        <v>99</v>
      </c>
      <c r="I1" t="s">
        <v>123</v>
      </c>
      <c r="J1" s="2" t="s">
        <v>97</v>
      </c>
      <c r="K1" s="2" t="s">
        <v>110</v>
      </c>
      <c r="L1" s="2" t="s">
        <v>120</v>
      </c>
      <c r="M1" s="2" t="s">
        <v>112</v>
      </c>
      <c r="N1" s="2" t="s">
        <v>111</v>
      </c>
    </row>
    <row r="2" spans="1:14" ht="16" thickBot="1">
      <c r="A2" s="38"/>
      <c r="B2" s="38"/>
      <c r="C2" s="38"/>
      <c r="F2" s="3">
        <v>44197</v>
      </c>
      <c r="G2" s="1" t="s">
        <v>1</v>
      </c>
      <c r="H2" s="1" t="s">
        <v>100</v>
      </c>
      <c r="I2" s="1">
        <v>328</v>
      </c>
      <c r="J2" s="1">
        <f>MONTH(BART_Rides[[#This Row],[Date]])</f>
        <v>1</v>
      </c>
      <c r="K2" s="1">
        <f>WEEKDAY(BART_Rides[[#This Row],[Date]],2)</f>
        <v>5</v>
      </c>
      <c r="L2" s="1" t="str">
        <f>LEFT(BART_Rides[[#This Row],[Lines]],1)</f>
        <v>Y</v>
      </c>
      <c r="M2" s="1" t="str">
        <f>IF(BART_Rides[[#This Row],[FirstLetter]]="Y","Yes","No")</f>
        <v>Yes</v>
      </c>
      <c r="N2" s="1" t="str">
        <f>IF(OR(BART_Rides[[#This Row],[Station Code]]="EM", BART_Rides[[#This Row],[Station Code]]="MT", BART_Rides[[#This Row],[Station Code]]="PL", BART_Rides[[#This Row],[Station Code]]="CC"), "Yes", "No")</f>
        <v>No</v>
      </c>
    </row>
    <row r="3" spans="1:14" ht="16" thickBot="1">
      <c r="A3" s="39" t="s">
        <v>138</v>
      </c>
      <c r="B3" s="39"/>
      <c r="C3" s="39"/>
      <c r="F3" s="3">
        <v>44198</v>
      </c>
      <c r="G3" s="1" t="s">
        <v>1</v>
      </c>
      <c r="H3" s="1" t="s">
        <v>100</v>
      </c>
      <c r="I3" s="1">
        <v>395</v>
      </c>
      <c r="J3" s="1">
        <f>MONTH(BART_Rides[[#This Row],[Date]])</f>
        <v>1</v>
      </c>
      <c r="K3" s="1">
        <f>WEEKDAY(BART_Rides[[#This Row],[Date]],2)</f>
        <v>6</v>
      </c>
      <c r="L3" s="1" t="str">
        <f>LEFT(BART_Rides[[#This Row],[Lines]],1)</f>
        <v>Y</v>
      </c>
      <c r="M3" s="1" t="str">
        <f>IF(BART_Rides[[#This Row],[FirstLetter]]="Y","Yes","No")</f>
        <v>Yes</v>
      </c>
      <c r="N3" s="1" t="str">
        <f>IF(OR(BART_Rides[[#This Row],[Station Code]]="EM", BART_Rides[[#This Row],[Station Code]]="MT", BART_Rides[[#This Row],[Station Code]]="PL", BART_Rides[[#This Row],[Station Code]]="CC"), "Yes", "No")</f>
        <v>No</v>
      </c>
    </row>
    <row r="4" spans="1:14" ht="16" thickBot="1">
      <c r="A4" s="39"/>
      <c r="B4" s="39"/>
      <c r="C4" s="39"/>
      <c r="F4" s="3">
        <v>44199</v>
      </c>
      <c r="G4" s="1" t="s">
        <v>1</v>
      </c>
      <c r="H4" s="1" t="s">
        <v>100</v>
      </c>
      <c r="I4" s="1">
        <v>366</v>
      </c>
      <c r="J4" s="1">
        <f>MONTH(BART_Rides[[#This Row],[Date]])</f>
        <v>1</v>
      </c>
      <c r="K4" s="1">
        <f>WEEKDAY(BART_Rides[[#This Row],[Date]],2)</f>
        <v>7</v>
      </c>
      <c r="L4" s="1" t="str">
        <f>LEFT(BART_Rides[[#This Row],[Lines]],1)</f>
        <v>Y</v>
      </c>
      <c r="M4" s="1" t="str">
        <f>IF(BART_Rides[[#This Row],[FirstLetter]]="Y","Yes","No")</f>
        <v>Yes</v>
      </c>
      <c r="N4" s="1" t="str">
        <f>IF(OR(BART_Rides[[#This Row],[Station Code]]="EM", BART_Rides[[#This Row],[Station Code]]="MT", BART_Rides[[#This Row],[Station Code]]="PL", BART_Rides[[#This Row],[Station Code]]="CC"), "Yes", "No")</f>
        <v>No</v>
      </c>
    </row>
    <row r="5" spans="1:14" ht="16" thickBot="1">
      <c r="A5" s="39"/>
      <c r="B5" s="39"/>
      <c r="C5" s="39"/>
      <c r="F5" s="3">
        <v>44200</v>
      </c>
      <c r="G5" s="1" t="s">
        <v>1</v>
      </c>
      <c r="H5" s="1" t="s">
        <v>100</v>
      </c>
      <c r="I5" s="1">
        <v>856</v>
      </c>
      <c r="J5" s="1">
        <f>MONTH(BART_Rides[[#This Row],[Date]])</f>
        <v>1</v>
      </c>
      <c r="K5" s="1">
        <f>WEEKDAY(BART_Rides[[#This Row],[Date]],2)</f>
        <v>1</v>
      </c>
      <c r="L5" s="1" t="str">
        <f>LEFT(BART_Rides[[#This Row],[Lines]],1)</f>
        <v>Y</v>
      </c>
      <c r="M5" s="1" t="str">
        <f>IF(BART_Rides[[#This Row],[FirstLetter]]="Y","Yes","No")</f>
        <v>Yes</v>
      </c>
      <c r="N5" s="1" t="str">
        <f>IF(OR(BART_Rides[[#This Row],[Station Code]]="EM", BART_Rides[[#This Row],[Station Code]]="MT", BART_Rides[[#This Row],[Station Code]]="PL", BART_Rides[[#This Row],[Station Code]]="CC"), "Yes", "No")</f>
        <v>No</v>
      </c>
    </row>
    <row r="6" spans="1:14" ht="16" thickBot="1">
      <c r="A6" s="39"/>
      <c r="B6" s="39"/>
      <c r="C6" s="39"/>
      <c r="F6" s="3">
        <v>44201</v>
      </c>
      <c r="G6" s="1" t="s">
        <v>1</v>
      </c>
      <c r="H6" s="1" t="s">
        <v>100</v>
      </c>
      <c r="I6" s="1">
        <v>950</v>
      </c>
      <c r="J6" s="1">
        <f>MONTH(BART_Rides[[#This Row],[Date]])</f>
        <v>1</v>
      </c>
      <c r="K6" s="1">
        <f>WEEKDAY(BART_Rides[[#This Row],[Date]],2)</f>
        <v>2</v>
      </c>
      <c r="L6" s="1" t="str">
        <f>LEFT(BART_Rides[[#This Row],[Lines]],1)</f>
        <v>Y</v>
      </c>
      <c r="M6" s="1" t="str">
        <f>IF(BART_Rides[[#This Row],[FirstLetter]]="Y","Yes","No")</f>
        <v>Yes</v>
      </c>
      <c r="N6" s="1" t="str">
        <f>IF(OR(BART_Rides[[#This Row],[Station Code]]="EM", BART_Rides[[#This Row],[Station Code]]="MT", BART_Rides[[#This Row],[Station Code]]="PL", BART_Rides[[#This Row],[Station Code]]="CC"), "Yes", "No")</f>
        <v>No</v>
      </c>
    </row>
    <row r="7" spans="1:14" ht="16" thickBot="1">
      <c r="A7" s="39"/>
      <c r="B7" s="39"/>
      <c r="C7" s="39"/>
      <c r="F7" s="3">
        <v>44202</v>
      </c>
      <c r="G7" s="1" t="s">
        <v>1</v>
      </c>
      <c r="H7" s="1" t="s">
        <v>100</v>
      </c>
      <c r="I7" s="1">
        <v>934</v>
      </c>
      <c r="J7" s="1">
        <f>MONTH(BART_Rides[[#This Row],[Date]])</f>
        <v>1</v>
      </c>
      <c r="K7" s="1">
        <f>WEEKDAY(BART_Rides[[#This Row],[Date]],2)</f>
        <v>3</v>
      </c>
      <c r="L7" s="1" t="str">
        <f>LEFT(BART_Rides[[#This Row],[Lines]],1)</f>
        <v>Y</v>
      </c>
      <c r="M7" s="1" t="str">
        <f>IF(BART_Rides[[#This Row],[FirstLetter]]="Y","Yes","No")</f>
        <v>Yes</v>
      </c>
      <c r="N7" s="1" t="str">
        <f>IF(OR(BART_Rides[[#This Row],[Station Code]]="EM", BART_Rides[[#This Row],[Station Code]]="MT", BART_Rides[[#This Row],[Station Code]]="PL", BART_Rides[[#This Row],[Station Code]]="CC"), "Yes", "No")</f>
        <v>No</v>
      </c>
    </row>
    <row r="8" spans="1:14" ht="16" thickBot="1">
      <c r="A8" s="39"/>
      <c r="B8" s="39"/>
      <c r="C8" s="39"/>
      <c r="F8" s="3">
        <v>44203</v>
      </c>
      <c r="G8" s="1" t="s">
        <v>1</v>
      </c>
      <c r="H8" s="1" t="s">
        <v>100</v>
      </c>
      <c r="I8" s="1">
        <v>964</v>
      </c>
      <c r="J8" s="1">
        <f>MONTH(BART_Rides[[#This Row],[Date]])</f>
        <v>1</v>
      </c>
      <c r="K8" s="1">
        <f>WEEKDAY(BART_Rides[[#This Row],[Date]],2)</f>
        <v>4</v>
      </c>
      <c r="L8" s="1" t="str">
        <f>LEFT(BART_Rides[[#This Row],[Lines]],1)</f>
        <v>Y</v>
      </c>
      <c r="M8" s="1" t="str">
        <f>IF(BART_Rides[[#This Row],[FirstLetter]]="Y","Yes","No")</f>
        <v>Yes</v>
      </c>
      <c r="N8" s="1" t="str">
        <f>IF(OR(BART_Rides[[#This Row],[Station Code]]="EM", BART_Rides[[#This Row],[Station Code]]="MT", BART_Rides[[#This Row],[Station Code]]="PL", BART_Rides[[#This Row],[Station Code]]="CC"), "Yes", "No")</f>
        <v>No</v>
      </c>
    </row>
    <row r="9" spans="1:14" ht="16" thickBot="1">
      <c r="A9" s="39"/>
      <c r="B9" s="39"/>
      <c r="C9" s="39"/>
      <c r="F9" s="3">
        <v>44204</v>
      </c>
      <c r="G9" s="1" t="s">
        <v>1</v>
      </c>
      <c r="H9" s="1" t="s">
        <v>100</v>
      </c>
      <c r="I9" s="1">
        <v>965</v>
      </c>
      <c r="J9" s="1">
        <f>MONTH(BART_Rides[[#This Row],[Date]])</f>
        <v>1</v>
      </c>
      <c r="K9" s="1">
        <f>WEEKDAY(BART_Rides[[#This Row],[Date]],2)</f>
        <v>5</v>
      </c>
      <c r="L9" s="1" t="str">
        <f>LEFT(BART_Rides[[#This Row],[Lines]],1)</f>
        <v>Y</v>
      </c>
      <c r="M9" s="1" t="str">
        <f>IF(BART_Rides[[#This Row],[FirstLetter]]="Y","Yes","No")</f>
        <v>Yes</v>
      </c>
      <c r="N9" s="1" t="str">
        <f>IF(OR(BART_Rides[[#This Row],[Station Code]]="EM", BART_Rides[[#This Row],[Station Code]]="MT", BART_Rides[[#This Row],[Station Code]]="PL", BART_Rides[[#This Row],[Station Code]]="CC"), "Yes", "No")</f>
        <v>No</v>
      </c>
    </row>
    <row r="10" spans="1:14" ht="16" thickBot="1">
      <c r="A10" s="39"/>
      <c r="B10" s="39"/>
      <c r="C10" s="39"/>
      <c r="F10" s="3">
        <v>44205</v>
      </c>
      <c r="G10" s="1" t="s">
        <v>1</v>
      </c>
      <c r="H10" s="1" t="s">
        <v>100</v>
      </c>
      <c r="I10" s="1">
        <v>532</v>
      </c>
      <c r="J10" s="1">
        <f>MONTH(BART_Rides[[#This Row],[Date]])</f>
        <v>1</v>
      </c>
      <c r="K10" s="1">
        <f>WEEKDAY(BART_Rides[[#This Row],[Date]],2)</f>
        <v>6</v>
      </c>
      <c r="L10" s="1" t="str">
        <f>LEFT(BART_Rides[[#This Row],[Lines]],1)</f>
        <v>Y</v>
      </c>
      <c r="M10" s="1" t="str">
        <f>IF(BART_Rides[[#This Row],[FirstLetter]]="Y","Yes","No")</f>
        <v>Yes</v>
      </c>
      <c r="N10" s="1" t="str">
        <f>IF(OR(BART_Rides[[#This Row],[Station Code]]="EM", BART_Rides[[#This Row],[Station Code]]="MT", BART_Rides[[#This Row],[Station Code]]="PL", BART_Rides[[#This Row],[Station Code]]="CC"), "Yes", "No")</f>
        <v>No</v>
      </c>
    </row>
    <row r="11" spans="1:14" ht="16" thickBot="1">
      <c r="A11" s="39"/>
      <c r="B11" s="39"/>
      <c r="C11" s="39"/>
      <c r="F11" s="3">
        <v>44206</v>
      </c>
      <c r="G11" s="1" t="s">
        <v>1</v>
      </c>
      <c r="H11" s="1" t="s">
        <v>100</v>
      </c>
      <c r="I11" s="1">
        <v>367</v>
      </c>
      <c r="J11" s="1">
        <f>MONTH(BART_Rides[[#This Row],[Date]])</f>
        <v>1</v>
      </c>
      <c r="K11" s="1">
        <f>WEEKDAY(BART_Rides[[#This Row],[Date]],2)</f>
        <v>7</v>
      </c>
      <c r="L11" s="1" t="str">
        <f>LEFT(BART_Rides[[#This Row],[Lines]],1)</f>
        <v>Y</v>
      </c>
      <c r="M11" s="1" t="str">
        <f>IF(BART_Rides[[#This Row],[FirstLetter]]="Y","Yes","No")</f>
        <v>Yes</v>
      </c>
      <c r="N11" s="1" t="str">
        <f>IF(OR(BART_Rides[[#This Row],[Station Code]]="EM", BART_Rides[[#This Row],[Station Code]]="MT", BART_Rides[[#This Row],[Station Code]]="PL", BART_Rides[[#This Row],[Station Code]]="CC"), "Yes", "No")</f>
        <v>No</v>
      </c>
    </row>
    <row r="12" spans="1:14" ht="16" thickBot="1">
      <c r="A12" s="39"/>
      <c r="B12" s="39"/>
      <c r="C12" s="39"/>
      <c r="F12" s="3">
        <v>44207</v>
      </c>
      <c r="G12" s="1" t="s">
        <v>1</v>
      </c>
      <c r="H12" s="1" t="s">
        <v>100</v>
      </c>
      <c r="I12" s="1">
        <v>921</v>
      </c>
      <c r="J12" s="1">
        <f>MONTH(BART_Rides[[#This Row],[Date]])</f>
        <v>1</v>
      </c>
      <c r="K12" s="1">
        <f>WEEKDAY(BART_Rides[[#This Row],[Date]],2)</f>
        <v>1</v>
      </c>
      <c r="L12" s="1" t="str">
        <f>LEFT(BART_Rides[[#This Row],[Lines]],1)</f>
        <v>Y</v>
      </c>
      <c r="M12" s="1" t="str">
        <f>IF(BART_Rides[[#This Row],[FirstLetter]]="Y","Yes","No")</f>
        <v>Yes</v>
      </c>
      <c r="N12" s="1" t="str">
        <f>IF(OR(BART_Rides[[#This Row],[Station Code]]="EM", BART_Rides[[#This Row],[Station Code]]="MT", BART_Rides[[#This Row],[Station Code]]="PL", BART_Rides[[#This Row],[Station Code]]="CC"), "Yes", "No")</f>
        <v>No</v>
      </c>
    </row>
    <row r="13" spans="1:14" ht="16" thickBot="1">
      <c r="F13" s="3">
        <v>44208</v>
      </c>
      <c r="G13" s="1" t="s">
        <v>1</v>
      </c>
      <c r="H13" s="1" t="s">
        <v>100</v>
      </c>
      <c r="I13" s="1">
        <v>966</v>
      </c>
      <c r="J13" s="1">
        <f>MONTH(BART_Rides[[#This Row],[Date]])</f>
        <v>1</v>
      </c>
      <c r="K13" s="1">
        <f>WEEKDAY(BART_Rides[[#This Row],[Date]],2)</f>
        <v>2</v>
      </c>
      <c r="L13" s="1" t="str">
        <f>LEFT(BART_Rides[[#This Row],[Lines]],1)</f>
        <v>Y</v>
      </c>
      <c r="M13" s="1" t="str">
        <f>IF(BART_Rides[[#This Row],[FirstLetter]]="Y","Yes","No")</f>
        <v>Yes</v>
      </c>
      <c r="N13" s="1" t="str">
        <f>IF(OR(BART_Rides[[#This Row],[Station Code]]="EM", BART_Rides[[#This Row],[Station Code]]="MT", BART_Rides[[#This Row],[Station Code]]="PL", BART_Rides[[#This Row],[Station Code]]="CC"), "Yes", "No")</f>
        <v>No</v>
      </c>
    </row>
    <row r="14" spans="1:14" ht="16" thickBot="1">
      <c r="A14" s="33" t="s">
        <v>140</v>
      </c>
      <c r="B14" s="33"/>
      <c r="C14" s="33"/>
      <c r="F14" s="3">
        <v>44209</v>
      </c>
      <c r="G14" s="1" t="s">
        <v>1</v>
      </c>
      <c r="H14" s="1" t="s">
        <v>100</v>
      </c>
      <c r="I14" s="1">
        <v>964</v>
      </c>
      <c r="J14" s="1">
        <f>MONTH(BART_Rides[[#This Row],[Date]])</f>
        <v>1</v>
      </c>
      <c r="K14" s="1">
        <f>WEEKDAY(BART_Rides[[#This Row],[Date]],2)</f>
        <v>3</v>
      </c>
      <c r="L14" s="1" t="str">
        <f>LEFT(BART_Rides[[#This Row],[Lines]],1)</f>
        <v>Y</v>
      </c>
      <c r="M14" s="1" t="str">
        <f>IF(BART_Rides[[#This Row],[FirstLetter]]="Y","Yes","No")</f>
        <v>Yes</v>
      </c>
      <c r="N14" s="1" t="str">
        <f>IF(OR(BART_Rides[[#This Row],[Station Code]]="EM", BART_Rides[[#This Row],[Station Code]]="MT", BART_Rides[[#This Row],[Station Code]]="PL", BART_Rides[[#This Row],[Station Code]]="CC"), "Yes", "No")</f>
        <v>No</v>
      </c>
    </row>
    <row r="15" spans="1:14" ht="16" thickBot="1">
      <c r="A15" s="33"/>
      <c r="B15" s="33"/>
      <c r="C15" s="33"/>
      <c r="F15" s="3">
        <v>44210</v>
      </c>
      <c r="G15" s="1" t="s">
        <v>1</v>
      </c>
      <c r="H15" s="1" t="s">
        <v>100</v>
      </c>
      <c r="I15" s="1">
        <v>948</v>
      </c>
      <c r="J15" s="1">
        <f>MONTH(BART_Rides[[#This Row],[Date]])</f>
        <v>1</v>
      </c>
      <c r="K15" s="1">
        <f>WEEKDAY(BART_Rides[[#This Row],[Date]],2)</f>
        <v>4</v>
      </c>
      <c r="L15" s="1" t="str">
        <f>LEFT(BART_Rides[[#This Row],[Lines]],1)</f>
        <v>Y</v>
      </c>
      <c r="M15" s="1" t="str">
        <f>IF(BART_Rides[[#This Row],[FirstLetter]]="Y","Yes","No")</f>
        <v>Yes</v>
      </c>
      <c r="N15" s="1" t="str">
        <f>IF(OR(BART_Rides[[#This Row],[Station Code]]="EM", BART_Rides[[#This Row],[Station Code]]="MT", BART_Rides[[#This Row],[Station Code]]="PL", BART_Rides[[#This Row],[Station Code]]="CC"), "Yes", "No")</f>
        <v>No</v>
      </c>
    </row>
    <row r="16" spans="1:14" ht="16" thickBot="1">
      <c r="A16" s="41" t="s">
        <v>150</v>
      </c>
      <c r="B16" s="41"/>
      <c r="C16" s="41"/>
      <c r="F16" s="3">
        <v>44211</v>
      </c>
      <c r="G16" s="1" t="s">
        <v>1</v>
      </c>
      <c r="H16" s="1" t="s">
        <v>100</v>
      </c>
      <c r="I16" s="1">
        <v>946</v>
      </c>
      <c r="J16" s="1">
        <f>MONTH(BART_Rides[[#This Row],[Date]])</f>
        <v>1</v>
      </c>
      <c r="K16" s="1">
        <f>WEEKDAY(BART_Rides[[#This Row],[Date]],2)</f>
        <v>5</v>
      </c>
      <c r="L16" s="1" t="str">
        <f>LEFT(BART_Rides[[#This Row],[Lines]],1)</f>
        <v>Y</v>
      </c>
      <c r="M16" s="1" t="str">
        <f>IF(BART_Rides[[#This Row],[FirstLetter]]="Y","Yes","No")</f>
        <v>Yes</v>
      </c>
      <c r="N16" s="1" t="str">
        <f>IF(OR(BART_Rides[[#This Row],[Station Code]]="EM", BART_Rides[[#This Row],[Station Code]]="MT", BART_Rides[[#This Row],[Station Code]]="PL", BART_Rides[[#This Row],[Station Code]]="CC"), "Yes", "No")</f>
        <v>No</v>
      </c>
    </row>
    <row r="17" spans="1:14" ht="17" thickBot="1">
      <c r="A17" s="17">
        <v>1</v>
      </c>
      <c r="B17" s="41" t="s">
        <v>144</v>
      </c>
      <c r="C17" s="41"/>
      <c r="D17" s="13" t="s">
        <v>121</v>
      </c>
      <c r="F17" s="3">
        <v>44212</v>
      </c>
      <c r="G17" s="1" t="s">
        <v>1</v>
      </c>
      <c r="H17" s="1" t="s">
        <v>100</v>
      </c>
      <c r="I17" s="1">
        <v>2</v>
      </c>
      <c r="J17" s="1">
        <f>MONTH(BART_Rides[[#This Row],[Date]])</f>
        <v>1</v>
      </c>
      <c r="K17" s="1">
        <f>WEEKDAY(BART_Rides[[#This Row],[Date]],2)</f>
        <v>6</v>
      </c>
      <c r="L17" s="1" t="str">
        <f>LEFT(BART_Rides[[#This Row],[Lines]],1)</f>
        <v>Y</v>
      </c>
      <c r="M17" s="1" t="str">
        <f>IF(BART_Rides[[#This Row],[FirstLetter]]="Y","Yes","No")</f>
        <v>Yes</v>
      </c>
      <c r="N17" s="1" t="str">
        <f>IF(OR(BART_Rides[[#This Row],[Station Code]]="EM", BART_Rides[[#This Row],[Station Code]]="MT", BART_Rides[[#This Row],[Station Code]]="PL", BART_Rides[[#This Row],[Station Code]]="CC"), "Yes", "No")</f>
        <v>No</v>
      </c>
    </row>
    <row r="18" spans="1:14" ht="16" thickBot="1">
      <c r="A18" s="26">
        <v>2</v>
      </c>
      <c r="B18" s="32" t="s">
        <v>145</v>
      </c>
      <c r="C18" s="32"/>
      <c r="D18" s="29" t="s">
        <v>121</v>
      </c>
      <c r="F18" s="3">
        <v>44213</v>
      </c>
      <c r="G18" s="1" t="s">
        <v>1</v>
      </c>
      <c r="H18" s="1" t="s">
        <v>100</v>
      </c>
      <c r="I18" s="1">
        <v>0</v>
      </c>
      <c r="J18" s="1">
        <f>MONTH(BART_Rides[[#This Row],[Date]])</f>
        <v>1</v>
      </c>
      <c r="K18" s="1">
        <f>WEEKDAY(BART_Rides[[#This Row],[Date]],2)</f>
        <v>7</v>
      </c>
      <c r="L18" s="1" t="str">
        <f>LEFT(BART_Rides[[#This Row],[Lines]],1)</f>
        <v>Y</v>
      </c>
      <c r="M18" s="1" t="str">
        <f>IF(BART_Rides[[#This Row],[FirstLetter]]="Y","Yes","No")</f>
        <v>Yes</v>
      </c>
      <c r="N18" s="1" t="str">
        <f>IF(OR(BART_Rides[[#This Row],[Station Code]]="EM", BART_Rides[[#This Row],[Station Code]]="MT", BART_Rides[[#This Row],[Station Code]]="PL", BART_Rides[[#This Row],[Station Code]]="CC"), "Yes", "No")</f>
        <v>No</v>
      </c>
    </row>
    <row r="19" spans="1:14" ht="15" customHeight="1" thickBot="1">
      <c r="A19" s="26"/>
      <c r="B19" s="32"/>
      <c r="C19" s="32"/>
      <c r="D19" s="30"/>
      <c r="F19" s="3">
        <v>44214</v>
      </c>
      <c r="G19" s="1" t="s">
        <v>1</v>
      </c>
      <c r="H19" s="1" t="s">
        <v>100</v>
      </c>
      <c r="I19" s="1">
        <v>2</v>
      </c>
      <c r="J19" s="1">
        <f>MONTH(BART_Rides[[#This Row],[Date]])</f>
        <v>1</v>
      </c>
      <c r="K19" s="1">
        <f>WEEKDAY(BART_Rides[[#This Row],[Date]],2)</f>
        <v>1</v>
      </c>
      <c r="L19" s="1" t="str">
        <f>LEFT(BART_Rides[[#This Row],[Lines]],1)</f>
        <v>Y</v>
      </c>
      <c r="M19" s="1" t="str">
        <f>IF(BART_Rides[[#This Row],[FirstLetter]]="Y","Yes","No")</f>
        <v>Yes</v>
      </c>
      <c r="N19" s="1" t="str">
        <f>IF(OR(BART_Rides[[#This Row],[Station Code]]="EM", BART_Rides[[#This Row],[Station Code]]="MT", BART_Rides[[#This Row],[Station Code]]="PL", BART_Rides[[#This Row],[Station Code]]="CC"), "Yes", "No")</f>
        <v>No</v>
      </c>
    </row>
    <row r="20" spans="1:14" ht="16" thickBot="1">
      <c r="A20" s="40" t="s">
        <v>141</v>
      </c>
      <c r="B20" s="40"/>
      <c r="C20" s="40"/>
      <c r="F20" s="3">
        <v>44215</v>
      </c>
      <c r="G20" s="1" t="s">
        <v>1</v>
      </c>
      <c r="H20" s="1" t="s">
        <v>100</v>
      </c>
      <c r="I20" s="1">
        <v>804</v>
      </c>
      <c r="J20" s="1">
        <f>MONTH(BART_Rides[[#This Row],[Date]])</f>
        <v>1</v>
      </c>
      <c r="K20" s="1">
        <f>WEEKDAY(BART_Rides[[#This Row],[Date]],2)</f>
        <v>2</v>
      </c>
      <c r="L20" s="1" t="str">
        <f>LEFT(BART_Rides[[#This Row],[Lines]],1)</f>
        <v>Y</v>
      </c>
      <c r="M20" s="1" t="str">
        <f>IF(BART_Rides[[#This Row],[FirstLetter]]="Y","Yes","No")</f>
        <v>Yes</v>
      </c>
      <c r="N20" s="1" t="str">
        <f>IF(OR(BART_Rides[[#This Row],[Station Code]]="EM", BART_Rides[[#This Row],[Station Code]]="MT", BART_Rides[[#This Row],[Station Code]]="PL", BART_Rides[[#This Row],[Station Code]]="CC"), "Yes", "No")</f>
        <v>No</v>
      </c>
    </row>
    <row r="21" spans="1:14" ht="16" thickBot="1">
      <c r="A21" s="40"/>
      <c r="B21" s="40"/>
      <c r="C21" s="40"/>
      <c r="F21" s="3">
        <v>44216</v>
      </c>
      <c r="G21" s="1" t="s">
        <v>1</v>
      </c>
      <c r="H21" s="1" t="s">
        <v>100</v>
      </c>
      <c r="I21" s="1">
        <v>909</v>
      </c>
      <c r="J21" s="1">
        <f>MONTH(BART_Rides[[#This Row],[Date]])</f>
        <v>1</v>
      </c>
      <c r="K21" s="1">
        <f>WEEKDAY(BART_Rides[[#This Row],[Date]],2)</f>
        <v>3</v>
      </c>
      <c r="L21" s="1" t="str">
        <f>LEFT(BART_Rides[[#This Row],[Lines]],1)</f>
        <v>Y</v>
      </c>
      <c r="M21" s="1" t="str">
        <f>IF(BART_Rides[[#This Row],[FirstLetter]]="Y","Yes","No")</f>
        <v>Yes</v>
      </c>
      <c r="N21" s="1" t="str">
        <f>IF(OR(BART_Rides[[#This Row],[Station Code]]="EM", BART_Rides[[#This Row],[Station Code]]="MT", BART_Rides[[#This Row],[Station Code]]="PL", BART_Rides[[#This Row],[Station Code]]="CC"), "Yes", "No")</f>
        <v>No</v>
      </c>
    </row>
    <row r="22" spans="1:14" ht="16" thickBot="1">
      <c r="A22" s="26">
        <v>3</v>
      </c>
      <c r="B22" s="32" t="s">
        <v>143</v>
      </c>
      <c r="C22" s="32"/>
      <c r="D22" s="29" t="s">
        <v>121</v>
      </c>
      <c r="F22" s="3">
        <v>44217</v>
      </c>
      <c r="G22" s="1" t="s">
        <v>1</v>
      </c>
      <c r="H22" s="1" t="s">
        <v>100</v>
      </c>
      <c r="I22" s="1">
        <v>982</v>
      </c>
      <c r="J22" s="1">
        <f>MONTH(BART_Rides[[#This Row],[Date]])</f>
        <v>1</v>
      </c>
      <c r="K22" s="1">
        <f>WEEKDAY(BART_Rides[[#This Row],[Date]],2)</f>
        <v>4</v>
      </c>
      <c r="L22" s="1" t="str">
        <f>LEFT(BART_Rides[[#This Row],[Lines]],1)</f>
        <v>Y</v>
      </c>
      <c r="M22" s="1" t="str">
        <f>IF(BART_Rides[[#This Row],[FirstLetter]]="Y","Yes","No")</f>
        <v>Yes</v>
      </c>
      <c r="N22" s="1" t="str">
        <f>IF(OR(BART_Rides[[#This Row],[Station Code]]="EM", BART_Rides[[#This Row],[Station Code]]="MT", BART_Rides[[#This Row],[Station Code]]="PL", BART_Rides[[#This Row],[Station Code]]="CC"), "Yes", "No")</f>
        <v>No</v>
      </c>
    </row>
    <row r="23" spans="1:14" ht="16" thickBot="1">
      <c r="A23" s="26"/>
      <c r="B23" s="32"/>
      <c r="C23" s="32"/>
      <c r="D23" s="30"/>
      <c r="F23" s="3">
        <v>44218</v>
      </c>
      <c r="G23" s="1" t="s">
        <v>1</v>
      </c>
      <c r="H23" s="1" t="s">
        <v>100</v>
      </c>
      <c r="I23" s="1">
        <v>945</v>
      </c>
      <c r="J23" s="1">
        <f>MONTH(BART_Rides[[#This Row],[Date]])</f>
        <v>1</v>
      </c>
      <c r="K23" s="1">
        <f>WEEKDAY(BART_Rides[[#This Row],[Date]],2)</f>
        <v>5</v>
      </c>
      <c r="L23" s="1" t="str">
        <f>LEFT(BART_Rides[[#This Row],[Lines]],1)</f>
        <v>Y</v>
      </c>
      <c r="M23" s="1" t="str">
        <f>IF(BART_Rides[[#This Row],[FirstLetter]]="Y","Yes","No")</f>
        <v>Yes</v>
      </c>
      <c r="N23" s="1" t="str">
        <f>IF(OR(BART_Rides[[#This Row],[Station Code]]="EM", BART_Rides[[#This Row],[Station Code]]="MT", BART_Rides[[#This Row],[Station Code]]="PL", BART_Rides[[#This Row],[Station Code]]="CC"), "Yes", "No")</f>
        <v>No</v>
      </c>
    </row>
    <row r="24" spans="1:14" ht="16" thickBot="1">
      <c r="A24" s="26">
        <v>4</v>
      </c>
      <c r="B24" s="32" t="s">
        <v>142</v>
      </c>
      <c r="C24" s="32"/>
      <c r="D24" s="29" t="s">
        <v>121</v>
      </c>
      <c r="F24" s="3">
        <v>44219</v>
      </c>
      <c r="G24" s="1" t="s">
        <v>1</v>
      </c>
      <c r="H24" s="1" t="s">
        <v>100</v>
      </c>
      <c r="I24" s="1">
        <v>523</v>
      </c>
      <c r="J24" s="1">
        <f>MONTH(BART_Rides[[#This Row],[Date]])</f>
        <v>1</v>
      </c>
      <c r="K24" s="1">
        <f>WEEKDAY(BART_Rides[[#This Row],[Date]],2)</f>
        <v>6</v>
      </c>
      <c r="L24" s="1" t="str">
        <f>LEFT(BART_Rides[[#This Row],[Lines]],1)</f>
        <v>Y</v>
      </c>
      <c r="M24" s="1" t="str">
        <f>IF(BART_Rides[[#This Row],[FirstLetter]]="Y","Yes","No")</f>
        <v>Yes</v>
      </c>
      <c r="N24" s="1" t="str">
        <f>IF(OR(BART_Rides[[#This Row],[Station Code]]="EM", BART_Rides[[#This Row],[Station Code]]="MT", BART_Rides[[#This Row],[Station Code]]="PL", BART_Rides[[#This Row],[Station Code]]="CC"), "Yes", "No")</f>
        <v>No</v>
      </c>
    </row>
    <row r="25" spans="1:14" ht="16" thickBot="1">
      <c r="A25" s="26"/>
      <c r="B25" s="32"/>
      <c r="C25" s="32"/>
      <c r="D25" s="30"/>
      <c r="F25" s="3">
        <v>44220</v>
      </c>
      <c r="G25" s="1" t="s">
        <v>1</v>
      </c>
      <c r="H25" s="1" t="s">
        <v>100</v>
      </c>
      <c r="I25" s="1">
        <v>310</v>
      </c>
      <c r="J25" s="1">
        <f>MONTH(BART_Rides[[#This Row],[Date]])</f>
        <v>1</v>
      </c>
      <c r="K25" s="1">
        <f>WEEKDAY(BART_Rides[[#This Row],[Date]],2)</f>
        <v>7</v>
      </c>
      <c r="L25" s="1" t="str">
        <f>LEFT(BART_Rides[[#This Row],[Lines]],1)</f>
        <v>Y</v>
      </c>
      <c r="M25" s="1" t="str">
        <f>IF(BART_Rides[[#This Row],[FirstLetter]]="Y","Yes","No")</f>
        <v>Yes</v>
      </c>
      <c r="N25" s="1" t="str">
        <f>IF(OR(BART_Rides[[#This Row],[Station Code]]="EM", BART_Rides[[#This Row],[Station Code]]="MT", BART_Rides[[#This Row],[Station Code]]="PL", BART_Rides[[#This Row],[Station Code]]="CC"), "Yes", "No")</f>
        <v>No</v>
      </c>
    </row>
    <row r="26" spans="1:14" ht="16" thickBot="1">
      <c r="A26" s="26"/>
      <c r="B26" s="32"/>
      <c r="C26" s="32"/>
      <c r="D26" s="30"/>
      <c r="F26" s="3">
        <v>44221</v>
      </c>
      <c r="G26" s="1" t="s">
        <v>1</v>
      </c>
      <c r="H26" s="1" t="s">
        <v>100</v>
      </c>
      <c r="I26" s="1">
        <v>988</v>
      </c>
      <c r="J26" s="1">
        <f>MONTH(BART_Rides[[#This Row],[Date]])</f>
        <v>1</v>
      </c>
      <c r="K26" s="1">
        <f>WEEKDAY(BART_Rides[[#This Row],[Date]],2)</f>
        <v>1</v>
      </c>
      <c r="L26" s="1" t="str">
        <f>LEFT(BART_Rides[[#This Row],[Lines]],1)</f>
        <v>Y</v>
      </c>
      <c r="M26" s="1" t="str">
        <f>IF(BART_Rides[[#This Row],[FirstLetter]]="Y","Yes","No")</f>
        <v>Yes</v>
      </c>
      <c r="N26" s="1" t="str">
        <f>IF(OR(BART_Rides[[#This Row],[Station Code]]="EM", BART_Rides[[#This Row],[Station Code]]="MT", BART_Rides[[#This Row],[Station Code]]="PL", BART_Rides[[#This Row],[Station Code]]="CC"), "Yes", "No")</f>
        <v>No</v>
      </c>
    </row>
    <row r="27" spans="1:14" ht="16" thickBot="1">
      <c r="A27" s="31" t="s">
        <v>146</v>
      </c>
      <c r="B27" s="31"/>
      <c r="C27" s="31"/>
      <c r="F27" s="3">
        <v>44222</v>
      </c>
      <c r="G27" s="1" t="s">
        <v>1</v>
      </c>
      <c r="H27" s="1" t="s">
        <v>100</v>
      </c>
      <c r="I27" s="1">
        <v>909</v>
      </c>
      <c r="J27" s="1">
        <f>MONTH(BART_Rides[[#This Row],[Date]])</f>
        <v>1</v>
      </c>
      <c r="K27" s="1">
        <f>WEEKDAY(BART_Rides[[#This Row],[Date]],2)</f>
        <v>2</v>
      </c>
      <c r="L27" s="1" t="str">
        <f>LEFT(BART_Rides[[#This Row],[Lines]],1)</f>
        <v>Y</v>
      </c>
      <c r="M27" s="1" t="str">
        <f>IF(BART_Rides[[#This Row],[FirstLetter]]="Y","Yes","No")</f>
        <v>Yes</v>
      </c>
      <c r="N27" s="1" t="str">
        <f>IF(OR(BART_Rides[[#This Row],[Station Code]]="EM", BART_Rides[[#This Row],[Station Code]]="MT", BART_Rides[[#This Row],[Station Code]]="PL", BART_Rides[[#This Row],[Station Code]]="CC"), "Yes", "No")</f>
        <v>No</v>
      </c>
    </row>
    <row r="28" spans="1:14" ht="16" thickBot="1">
      <c r="A28" s="31"/>
      <c r="B28" s="31"/>
      <c r="C28" s="31"/>
      <c r="F28" s="3">
        <v>44223</v>
      </c>
      <c r="G28" s="1" t="s">
        <v>1</v>
      </c>
      <c r="H28" s="1" t="s">
        <v>100</v>
      </c>
      <c r="I28" s="1">
        <v>888</v>
      </c>
      <c r="J28" s="1">
        <f>MONTH(BART_Rides[[#This Row],[Date]])</f>
        <v>1</v>
      </c>
      <c r="K28" s="1">
        <f>WEEKDAY(BART_Rides[[#This Row],[Date]],2)</f>
        <v>3</v>
      </c>
      <c r="L28" s="1" t="str">
        <f>LEFT(BART_Rides[[#This Row],[Lines]],1)</f>
        <v>Y</v>
      </c>
      <c r="M28" s="1" t="str">
        <f>IF(BART_Rides[[#This Row],[FirstLetter]]="Y","Yes","No")</f>
        <v>Yes</v>
      </c>
      <c r="N28" s="1" t="str">
        <f>IF(OR(BART_Rides[[#This Row],[Station Code]]="EM", BART_Rides[[#This Row],[Station Code]]="MT", BART_Rides[[#This Row],[Station Code]]="PL", BART_Rides[[#This Row],[Station Code]]="CC"), "Yes", "No")</f>
        <v>No</v>
      </c>
    </row>
    <row r="29" spans="1:14" ht="16" thickBot="1">
      <c r="F29" s="3">
        <v>44224</v>
      </c>
      <c r="G29" s="1" t="s">
        <v>1</v>
      </c>
      <c r="H29" s="1" t="s">
        <v>100</v>
      </c>
      <c r="I29" s="1">
        <v>866</v>
      </c>
      <c r="J29" s="1">
        <f>MONTH(BART_Rides[[#This Row],[Date]])</f>
        <v>1</v>
      </c>
      <c r="K29" s="1">
        <f>WEEKDAY(BART_Rides[[#This Row],[Date]],2)</f>
        <v>4</v>
      </c>
      <c r="L29" s="1" t="str">
        <f>LEFT(BART_Rides[[#This Row],[Lines]],1)</f>
        <v>Y</v>
      </c>
      <c r="M29" s="1" t="str">
        <f>IF(BART_Rides[[#This Row],[FirstLetter]]="Y","Yes","No")</f>
        <v>Yes</v>
      </c>
      <c r="N29" s="1" t="str">
        <f>IF(OR(BART_Rides[[#This Row],[Station Code]]="EM", BART_Rides[[#This Row],[Station Code]]="MT", BART_Rides[[#This Row],[Station Code]]="PL", BART_Rides[[#This Row],[Station Code]]="CC"), "Yes", "No")</f>
        <v>No</v>
      </c>
    </row>
    <row r="30" spans="1:14" ht="16" thickBot="1">
      <c r="A30" s="33" t="s">
        <v>149</v>
      </c>
      <c r="B30" s="33"/>
      <c r="C30" s="33"/>
      <c r="F30" s="3">
        <v>44225</v>
      </c>
      <c r="G30" s="1" t="s">
        <v>1</v>
      </c>
      <c r="H30" s="1" t="s">
        <v>100</v>
      </c>
      <c r="I30" s="1">
        <v>1000</v>
      </c>
      <c r="J30" s="1">
        <f>MONTH(BART_Rides[[#This Row],[Date]])</f>
        <v>1</v>
      </c>
      <c r="K30" s="1">
        <f>WEEKDAY(BART_Rides[[#This Row],[Date]],2)</f>
        <v>5</v>
      </c>
      <c r="L30" s="1" t="str">
        <f>LEFT(BART_Rides[[#This Row],[Lines]],1)</f>
        <v>Y</v>
      </c>
      <c r="M30" s="1" t="str">
        <f>IF(BART_Rides[[#This Row],[FirstLetter]]="Y","Yes","No")</f>
        <v>Yes</v>
      </c>
      <c r="N30" s="1" t="str">
        <f>IF(OR(BART_Rides[[#This Row],[Station Code]]="EM", BART_Rides[[#This Row],[Station Code]]="MT", BART_Rides[[#This Row],[Station Code]]="PL", BART_Rides[[#This Row],[Station Code]]="CC"), "Yes", "No")</f>
        <v>No</v>
      </c>
    </row>
    <row r="31" spans="1:14" ht="16" thickBot="1">
      <c r="A31" s="33"/>
      <c r="B31" s="33"/>
      <c r="C31" s="33"/>
      <c r="F31" s="3">
        <v>44226</v>
      </c>
      <c r="G31" s="1" t="s">
        <v>1</v>
      </c>
      <c r="H31" s="1" t="s">
        <v>100</v>
      </c>
      <c r="I31" s="1">
        <v>1</v>
      </c>
      <c r="J31" s="1">
        <f>MONTH(BART_Rides[[#This Row],[Date]])</f>
        <v>1</v>
      </c>
      <c r="K31" s="1">
        <f>WEEKDAY(BART_Rides[[#This Row],[Date]],2)</f>
        <v>6</v>
      </c>
      <c r="L31" s="1" t="str">
        <f>LEFT(BART_Rides[[#This Row],[Lines]],1)</f>
        <v>Y</v>
      </c>
      <c r="M31" s="1" t="str">
        <f>IF(BART_Rides[[#This Row],[FirstLetter]]="Y","Yes","No")</f>
        <v>Yes</v>
      </c>
      <c r="N31" s="1" t="str">
        <f>IF(OR(BART_Rides[[#This Row],[Station Code]]="EM", BART_Rides[[#This Row],[Station Code]]="MT", BART_Rides[[#This Row],[Station Code]]="PL", BART_Rides[[#This Row],[Station Code]]="CC"), "Yes", "No")</f>
        <v>No</v>
      </c>
    </row>
    <row r="32" spans="1:14" ht="16" thickBot="1">
      <c r="A32" s="35">
        <v>5</v>
      </c>
      <c r="B32" s="25" t="s">
        <v>147</v>
      </c>
      <c r="C32" s="34">
        <f>SUM(BART_Rides[TotalPassengers])</f>
        <v>24583309</v>
      </c>
      <c r="F32" s="3">
        <v>44227</v>
      </c>
      <c r="G32" s="1" t="s">
        <v>1</v>
      </c>
      <c r="H32" s="1" t="s">
        <v>100</v>
      </c>
      <c r="I32" s="1">
        <v>1</v>
      </c>
      <c r="J32" s="1">
        <f>MONTH(BART_Rides[[#This Row],[Date]])</f>
        <v>1</v>
      </c>
      <c r="K32" s="1">
        <f>WEEKDAY(BART_Rides[[#This Row],[Date]],2)</f>
        <v>7</v>
      </c>
      <c r="L32" s="1" t="str">
        <f>LEFT(BART_Rides[[#This Row],[Lines]],1)</f>
        <v>Y</v>
      </c>
      <c r="M32" s="1" t="str">
        <f>IF(BART_Rides[[#This Row],[FirstLetter]]="Y","Yes","No")</f>
        <v>Yes</v>
      </c>
      <c r="N32" s="1" t="str">
        <f>IF(OR(BART_Rides[[#This Row],[Station Code]]="EM", BART_Rides[[#This Row],[Station Code]]="MT", BART_Rides[[#This Row],[Station Code]]="PL", BART_Rides[[#This Row],[Station Code]]="CC"), "Yes", "No")</f>
        <v>No</v>
      </c>
    </row>
    <row r="33" spans="1:14" ht="16" thickBot="1">
      <c r="A33" s="35"/>
      <c r="B33" s="25"/>
      <c r="C33" s="34"/>
      <c r="F33" s="3">
        <v>44228</v>
      </c>
      <c r="G33" s="1" t="s">
        <v>1</v>
      </c>
      <c r="H33" s="1" t="s">
        <v>100</v>
      </c>
      <c r="I33" s="1">
        <v>975</v>
      </c>
      <c r="J33" s="1">
        <f>MONTH(BART_Rides[[#This Row],[Date]])</f>
        <v>2</v>
      </c>
      <c r="K33" s="1">
        <f>WEEKDAY(BART_Rides[[#This Row],[Date]],2)</f>
        <v>1</v>
      </c>
      <c r="L33" s="1" t="str">
        <f>LEFT(BART_Rides[[#This Row],[Lines]],1)</f>
        <v>Y</v>
      </c>
      <c r="M33" s="1" t="str">
        <f>IF(BART_Rides[[#This Row],[FirstLetter]]="Y","Yes","No")</f>
        <v>Yes</v>
      </c>
      <c r="N33" s="1" t="str">
        <f>IF(OR(BART_Rides[[#This Row],[Station Code]]="EM", BART_Rides[[#This Row],[Station Code]]="MT", BART_Rides[[#This Row],[Station Code]]="PL", BART_Rides[[#This Row],[Station Code]]="CC"), "Yes", "No")</f>
        <v>No</v>
      </c>
    </row>
    <row r="34" spans="1:14" ht="17" thickBot="1">
      <c r="A34" s="15">
        <v>6</v>
      </c>
      <c r="B34" s="18" t="s">
        <v>127</v>
      </c>
      <c r="C34" s="19">
        <f>SUMIF(BART_Rides[DayOfWeek],"&lt;6", BART_Rides[TotalPassengers])</f>
        <v>20281852</v>
      </c>
      <c r="D34" s="14" t="s">
        <v>121</v>
      </c>
      <c r="F34" s="3">
        <v>44229</v>
      </c>
      <c r="G34" s="1" t="s">
        <v>1</v>
      </c>
      <c r="H34" s="1" t="s">
        <v>100</v>
      </c>
      <c r="I34" s="1">
        <v>978</v>
      </c>
      <c r="J34" s="1">
        <f>MONTH(BART_Rides[[#This Row],[Date]])</f>
        <v>2</v>
      </c>
      <c r="K34" s="1">
        <f>WEEKDAY(BART_Rides[[#This Row],[Date]],2)</f>
        <v>2</v>
      </c>
      <c r="L34" s="1" t="str">
        <f>LEFT(BART_Rides[[#This Row],[Lines]],1)</f>
        <v>Y</v>
      </c>
      <c r="M34" s="1" t="str">
        <f>IF(BART_Rides[[#This Row],[FirstLetter]]="Y","Yes","No")</f>
        <v>Yes</v>
      </c>
      <c r="N34" s="1" t="str">
        <f>IF(OR(BART_Rides[[#This Row],[Station Code]]="EM", BART_Rides[[#This Row],[Station Code]]="MT", BART_Rides[[#This Row],[Station Code]]="PL", BART_Rides[[#This Row],[Station Code]]="CC"), "Yes", "No")</f>
        <v>No</v>
      </c>
    </row>
    <row r="35" spans="1:14" ht="16" thickBot="1">
      <c r="A35" s="36">
        <v>7</v>
      </c>
      <c r="B35" s="25" t="s">
        <v>151</v>
      </c>
      <c r="C35" s="37">
        <f>C34/C32</f>
        <v>0.82502530477081015</v>
      </c>
      <c r="F35" s="3">
        <v>44230</v>
      </c>
      <c r="G35" s="1" t="s">
        <v>1</v>
      </c>
      <c r="H35" s="1" t="s">
        <v>100</v>
      </c>
      <c r="I35" s="1">
        <v>1057</v>
      </c>
      <c r="J35" s="1">
        <f>MONTH(BART_Rides[[#This Row],[Date]])</f>
        <v>2</v>
      </c>
      <c r="K35" s="1">
        <f>WEEKDAY(BART_Rides[[#This Row],[Date]],2)</f>
        <v>3</v>
      </c>
      <c r="L35" s="1" t="str">
        <f>LEFT(BART_Rides[[#This Row],[Lines]],1)</f>
        <v>Y</v>
      </c>
      <c r="M35" s="1" t="str">
        <f>IF(BART_Rides[[#This Row],[FirstLetter]]="Y","Yes","No")</f>
        <v>Yes</v>
      </c>
      <c r="N35" s="1" t="str">
        <f>IF(OR(BART_Rides[[#This Row],[Station Code]]="EM", BART_Rides[[#This Row],[Station Code]]="MT", BART_Rides[[#This Row],[Station Code]]="PL", BART_Rides[[#This Row],[Station Code]]="CC"), "Yes", "No")</f>
        <v>No</v>
      </c>
    </row>
    <row r="36" spans="1:14" ht="17" customHeight="1" thickBot="1">
      <c r="A36" s="36"/>
      <c r="B36" s="25"/>
      <c r="C36" s="37"/>
      <c r="F36" s="3">
        <v>44231</v>
      </c>
      <c r="G36" s="1" t="s">
        <v>1</v>
      </c>
      <c r="H36" s="1" t="s">
        <v>100</v>
      </c>
      <c r="I36" s="1">
        <v>1038</v>
      </c>
      <c r="J36" s="1">
        <f>MONTH(BART_Rides[[#This Row],[Date]])</f>
        <v>2</v>
      </c>
      <c r="K36" s="1">
        <f>WEEKDAY(BART_Rides[[#This Row],[Date]],2)</f>
        <v>4</v>
      </c>
      <c r="L36" s="1" t="str">
        <f>LEFT(BART_Rides[[#This Row],[Lines]],1)</f>
        <v>Y</v>
      </c>
      <c r="M36" s="1" t="str">
        <f>IF(BART_Rides[[#This Row],[FirstLetter]]="Y","Yes","No")</f>
        <v>Yes</v>
      </c>
      <c r="N36" s="1" t="str">
        <f>IF(OR(BART_Rides[[#This Row],[Station Code]]="EM", BART_Rides[[#This Row],[Station Code]]="MT", BART_Rides[[#This Row],[Station Code]]="PL", BART_Rides[[#This Row],[Station Code]]="CC"), "Yes", "No")</f>
        <v>No</v>
      </c>
    </row>
    <row r="37" spans="1:14" ht="16" thickBot="1">
      <c r="A37" s="36"/>
      <c r="B37" s="25"/>
      <c r="C37" s="37"/>
      <c r="F37" s="3">
        <v>44232</v>
      </c>
      <c r="G37" s="1" t="s">
        <v>1</v>
      </c>
      <c r="H37" s="1" t="s">
        <v>100</v>
      </c>
      <c r="I37" s="1">
        <v>1029</v>
      </c>
      <c r="J37" s="1">
        <f>MONTH(BART_Rides[[#This Row],[Date]])</f>
        <v>2</v>
      </c>
      <c r="K37" s="1">
        <f>WEEKDAY(BART_Rides[[#This Row],[Date]],2)</f>
        <v>5</v>
      </c>
      <c r="L37" s="1" t="str">
        <f>LEFT(BART_Rides[[#This Row],[Lines]],1)</f>
        <v>Y</v>
      </c>
      <c r="M37" s="1" t="str">
        <f>IF(BART_Rides[[#This Row],[FirstLetter]]="Y","Yes","No")</f>
        <v>Yes</v>
      </c>
      <c r="N37" s="1" t="str">
        <f>IF(OR(BART_Rides[[#This Row],[Station Code]]="EM", BART_Rides[[#This Row],[Station Code]]="MT", BART_Rides[[#This Row],[Station Code]]="PL", BART_Rides[[#This Row],[Station Code]]="CC"), "Yes", "No")</f>
        <v>No</v>
      </c>
    </row>
    <row r="38" spans="1:14" ht="17" thickBot="1">
      <c r="A38" s="15">
        <v>8</v>
      </c>
      <c r="B38" s="18" t="s">
        <v>152</v>
      </c>
      <c r="C38" s="23">
        <f>(C32-C34)/C32</f>
        <v>0.17497469522918985</v>
      </c>
      <c r="D38" s="24"/>
      <c r="F38" s="3">
        <v>44233</v>
      </c>
      <c r="G38" s="1" t="s">
        <v>1</v>
      </c>
      <c r="H38" s="1" t="s">
        <v>100</v>
      </c>
      <c r="I38" s="1">
        <v>581</v>
      </c>
      <c r="J38" s="1">
        <f>MONTH(BART_Rides[[#This Row],[Date]])</f>
        <v>2</v>
      </c>
      <c r="K38" s="1">
        <f>WEEKDAY(BART_Rides[[#This Row],[Date]],2)</f>
        <v>6</v>
      </c>
      <c r="L38" s="1" t="str">
        <f>LEFT(BART_Rides[[#This Row],[Lines]],1)</f>
        <v>Y</v>
      </c>
      <c r="M38" s="1" t="str">
        <f>IF(BART_Rides[[#This Row],[FirstLetter]]="Y","Yes","No")</f>
        <v>Yes</v>
      </c>
      <c r="N38" s="1" t="str">
        <f>IF(OR(BART_Rides[[#This Row],[Station Code]]="EM", BART_Rides[[#This Row],[Station Code]]="MT", BART_Rides[[#This Row],[Station Code]]="PL", BART_Rides[[#This Row],[Station Code]]="CC"), "Yes", "No")</f>
        <v>No</v>
      </c>
    </row>
    <row r="39" spans="1:14" ht="15" customHeight="1" thickBot="1">
      <c r="A39" s="15">
        <v>9</v>
      </c>
      <c r="B39" s="18" t="s">
        <v>126</v>
      </c>
      <c r="C39" s="19">
        <f>SUMIF(BART_Rides[YellowLine], "Yes", BART_Rides[TotalPassengers])</f>
        <v>19425399</v>
      </c>
      <c r="D39" s="13" t="s">
        <v>121</v>
      </c>
      <c r="F39" s="3">
        <v>44234</v>
      </c>
      <c r="G39" s="1" t="s">
        <v>1</v>
      </c>
      <c r="H39" s="1" t="s">
        <v>100</v>
      </c>
      <c r="I39" s="1">
        <v>400</v>
      </c>
      <c r="J39" s="1">
        <f>MONTH(BART_Rides[[#This Row],[Date]])</f>
        <v>2</v>
      </c>
      <c r="K39" s="1">
        <f>WEEKDAY(BART_Rides[[#This Row],[Date]],2)</f>
        <v>7</v>
      </c>
      <c r="L39" s="1" t="str">
        <f>LEFT(BART_Rides[[#This Row],[Lines]],1)</f>
        <v>Y</v>
      </c>
      <c r="M39" s="1" t="str">
        <f>IF(BART_Rides[[#This Row],[FirstLetter]]="Y","Yes","No")</f>
        <v>Yes</v>
      </c>
      <c r="N39" s="1" t="str">
        <f>IF(OR(BART_Rides[[#This Row],[Station Code]]="EM", BART_Rides[[#This Row],[Station Code]]="MT", BART_Rides[[#This Row],[Station Code]]="PL", BART_Rides[[#This Row],[Station Code]]="CC"), "Yes", "No")</f>
        <v>No</v>
      </c>
    </row>
    <row r="40" spans="1:14" ht="16" thickBot="1">
      <c r="A40" s="36">
        <v>10</v>
      </c>
      <c r="B40" s="25" t="s">
        <v>148</v>
      </c>
      <c r="C40" s="37">
        <f>C39/C32</f>
        <v>0.79018650418460756</v>
      </c>
      <c r="F40" s="3">
        <v>44235</v>
      </c>
      <c r="G40" s="1" t="s">
        <v>1</v>
      </c>
      <c r="H40" s="1" t="s">
        <v>100</v>
      </c>
      <c r="I40" s="1">
        <v>1033</v>
      </c>
      <c r="J40" s="1">
        <f>MONTH(BART_Rides[[#This Row],[Date]])</f>
        <v>2</v>
      </c>
      <c r="K40" s="1">
        <f>WEEKDAY(BART_Rides[[#This Row],[Date]],2)</f>
        <v>1</v>
      </c>
      <c r="L40" s="1" t="str">
        <f>LEFT(BART_Rides[[#This Row],[Lines]],1)</f>
        <v>Y</v>
      </c>
      <c r="M40" s="1" t="str">
        <f>IF(BART_Rides[[#This Row],[FirstLetter]]="Y","Yes","No")</f>
        <v>Yes</v>
      </c>
      <c r="N40" s="1" t="str">
        <f>IF(OR(BART_Rides[[#This Row],[Station Code]]="EM", BART_Rides[[#This Row],[Station Code]]="MT", BART_Rides[[#This Row],[Station Code]]="PL", BART_Rides[[#This Row],[Station Code]]="CC"), "Yes", "No")</f>
        <v>No</v>
      </c>
    </row>
    <row r="41" spans="1:14" ht="16" thickBot="1">
      <c r="A41" s="36"/>
      <c r="B41" s="25"/>
      <c r="C41" s="37"/>
      <c r="F41" s="3">
        <v>44236</v>
      </c>
      <c r="G41" s="1" t="s">
        <v>1</v>
      </c>
      <c r="H41" s="1" t="s">
        <v>100</v>
      </c>
      <c r="I41" s="1">
        <v>1033</v>
      </c>
      <c r="J41" s="1">
        <f>MONTH(BART_Rides[[#This Row],[Date]])</f>
        <v>2</v>
      </c>
      <c r="K41" s="1">
        <f>WEEKDAY(BART_Rides[[#This Row],[Date]],2)</f>
        <v>2</v>
      </c>
      <c r="L41" s="1" t="str">
        <f>LEFT(BART_Rides[[#This Row],[Lines]],1)</f>
        <v>Y</v>
      </c>
      <c r="M41" s="1" t="str">
        <f>IF(BART_Rides[[#This Row],[FirstLetter]]="Y","Yes","No")</f>
        <v>Yes</v>
      </c>
      <c r="N41" s="1" t="str">
        <f>IF(OR(BART_Rides[[#This Row],[Station Code]]="EM", BART_Rides[[#This Row],[Station Code]]="MT", BART_Rides[[#This Row],[Station Code]]="PL", BART_Rides[[#This Row],[Station Code]]="CC"), "Yes", "No")</f>
        <v>No</v>
      </c>
    </row>
    <row r="42" spans="1:14" ht="16" thickBot="1">
      <c r="A42" s="36"/>
      <c r="B42" s="25"/>
      <c r="C42" s="37"/>
      <c r="F42" s="3">
        <v>44237</v>
      </c>
      <c r="G42" s="1" t="s">
        <v>1</v>
      </c>
      <c r="H42" s="1" t="s">
        <v>100</v>
      </c>
      <c r="I42" s="1">
        <v>1107</v>
      </c>
      <c r="J42" s="1">
        <f>MONTH(BART_Rides[[#This Row],[Date]])</f>
        <v>2</v>
      </c>
      <c r="K42" s="1">
        <f>WEEKDAY(BART_Rides[[#This Row],[Date]],2)</f>
        <v>3</v>
      </c>
      <c r="L42" s="1" t="str">
        <f>LEFT(BART_Rides[[#This Row],[Lines]],1)</f>
        <v>Y</v>
      </c>
      <c r="M42" s="1" t="str">
        <f>IF(BART_Rides[[#This Row],[FirstLetter]]="Y","Yes","No")</f>
        <v>Yes</v>
      </c>
      <c r="N42" s="1" t="str">
        <f>IF(OR(BART_Rides[[#This Row],[Station Code]]="EM", BART_Rides[[#This Row],[Station Code]]="MT", BART_Rides[[#This Row],[Station Code]]="PL", BART_Rides[[#This Row],[Station Code]]="CC"), "Yes", "No")</f>
        <v>No</v>
      </c>
    </row>
    <row r="43" spans="1:14" ht="16" thickBot="1">
      <c r="F43" s="3">
        <v>44238</v>
      </c>
      <c r="G43" s="1" t="s">
        <v>1</v>
      </c>
      <c r="H43" s="1" t="s">
        <v>100</v>
      </c>
      <c r="I43" s="1">
        <v>997</v>
      </c>
      <c r="J43" s="1">
        <f>MONTH(BART_Rides[[#This Row],[Date]])</f>
        <v>2</v>
      </c>
      <c r="K43" s="1">
        <f>WEEKDAY(BART_Rides[[#This Row],[Date]],2)</f>
        <v>4</v>
      </c>
      <c r="L43" s="1" t="str">
        <f>LEFT(BART_Rides[[#This Row],[Lines]],1)</f>
        <v>Y</v>
      </c>
      <c r="M43" s="1" t="str">
        <f>IF(BART_Rides[[#This Row],[FirstLetter]]="Y","Yes","No")</f>
        <v>Yes</v>
      </c>
      <c r="N43" s="1" t="str">
        <f>IF(OR(BART_Rides[[#This Row],[Station Code]]="EM", BART_Rides[[#This Row],[Station Code]]="MT", BART_Rides[[#This Row],[Station Code]]="PL", BART_Rides[[#This Row],[Station Code]]="CC"), "Yes", "No")</f>
        <v>No</v>
      </c>
    </row>
    <row r="44" spans="1:14" ht="16" thickBot="1">
      <c r="A44" s="33" t="s">
        <v>153</v>
      </c>
      <c r="B44" s="33"/>
      <c r="C44" s="33"/>
      <c r="F44" s="3">
        <v>44239</v>
      </c>
      <c r="G44" s="1" t="s">
        <v>1</v>
      </c>
      <c r="H44" s="1" t="s">
        <v>100</v>
      </c>
      <c r="I44" s="1">
        <v>1044</v>
      </c>
      <c r="J44" s="1">
        <f>MONTH(BART_Rides[[#This Row],[Date]])</f>
        <v>2</v>
      </c>
      <c r="K44" s="1">
        <f>WEEKDAY(BART_Rides[[#This Row],[Date]],2)</f>
        <v>5</v>
      </c>
      <c r="L44" s="1" t="str">
        <f>LEFT(BART_Rides[[#This Row],[Lines]],1)</f>
        <v>Y</v>
      </c>
      <c r="M44" s="1" t="str">
        <f>IF(BART_Rides[[#This Row],[FirstLetter]]="Y","Yes","No")</f>
        <v>Yes</v>
      </c>
      <c r="N44" s="1" t="str">
        <f>IF(OR(BART_Rides[[#This Row],[Station Code]]="EM", BART_Rides[[#This Row],[Station Code]]="MT", BART_Rides[[#This Row],[Station Code]]="PL", BART_Rides[[#This Row],[Station Code]]="CC"), "Yes", "No")</f>
        <v>No</v>
      </c>
    </row>
    <row r="45" spans="1:14" ht="16" thickBot="1">
      <c r="A45" s="33"/>
      <c r="B45" s="33"/>
      <c r="C45" s="33"/>
      <c r="F45" s="3">
        <v>44240</v>
      </c>
      <c r="G45" s="1" t="s">
        <v>1</v>
      </c>
      <c r="H45" s="1" t="s">
        <v>100</v>
      </c>
      <c r="I45" s="1">
        <v>0</v>
      </c>
      <c r="J45" s="1">
        <f>MONTH(BART_Rides[[#This Row],[Date]])</f>
        <v>2</v>
      </c>
      <c r="K45" s="1">
        <f>WEEKDAY(BART_Rides[[#This Row],[Date]],2)</f>
        <v>6</v>
      </c>
      <c r="L45" s="1" t="str">
        <f>LEFT(BART_Rides[[#This Row],[Lines]],1)</f>
        <v>Y</v>
      </c>
      <c r="M45" s="1" t="str">
        <f>IF(BART_Rides[[#This Row],[FirstLetter]]="Y","Yes","No")</f>
        <v>Yes</v>
      </c>
      <c r="N45" s="1" t="str">
        <f>IF(OR(BART_Rides[[#This Row],[Station Code]]="EM", BART_Rides[[#This Row],[Station Code]]="MT", BART_Rides[[#This Row],[Station Code]]="PL", BART_Rides[[#This Row],[Station Code]]="CC"), "Yes", "No")</f>
        <v>No</v>
      </c>
    </row>
    <row r="46" spans="1:14" ht="16" thickBot="1">
      <c r="A46" s="26">
        <v>11</v>
      </c>
      <c r="B46" s="25" t="s">
        <v>154</v>
      </c>
      <c r="C46" s="25"/>
      <c r="F46" s="3">
        <v>44241</v>
      </c>
      <c r="G46" s="1" t="s">
        <v>1</v>
      </c>
      <c r="H46" s="1" t="s">
        <v>100</v>
      </c>
      <c r="I46" s="1">
        <v>0</v>
      </c>
      <c r="J46" s="1">
        <f>MONTH(BART_Rides[[#This Row],[Date]])</f>
        <v>2</v>
      </c>
      <c r="K46" s="1">
        <f>WEEKDAY(BART_Rides[[#This Row],[Date]],2)</f>
        <v>7</v>
      </c>
      <c r="L46" s="1" t="str">
        <f>LEFT(BART_Rides[[#This Row],[Lines]],1)</f>
        <v>Y</v>
      </c>
      <c r="M46" s="1" t="str">
        <f>IF(BART_Rides[[#This Row],[FirstLetter]]="Y","Yes","No")</f>
        <v>Yes</v>
      </c>
      <c r="N46" s="1" t="str">
        <f>IF(OR(BART_Rides[[#This Row],[Station Code]]="EM", BART_Rides[[#This Row],[Station Code]]="MT", BART_Rides[[#This Row],[Station Code]]="PL", BART_Rides[[#This Row],[Station Code]]="CC"), "Yes", "No")</f>
        <v>No</v>
      </c>
    </row>
    <row r="47" spans="1:14" ht="16" customHeight="1" thickBot="1">
      <c r="A47" s="26"/>
      <c r="B47" s="25"/>
      <c r="C47" s="25"/>
      <c r="F47" s="3">
        <v>44242</v>
      </c>
      <c r="G47" s="1" t="s">
        <v>1</v>
      </c>
      <c r="H47" s="1" t="s">
        <v>100</v>
      </c>
      <c r="I47" s="1">
        <v>0</v>
      </c>
      <c r="J47" s="1">
        <f>MONTH(BART_Rides[[#This Row],[Date]])</f>
        <v>2</v>
      </c>
      <c r="K47" s="1">
        <f>WEEKDAY(BART_Rides[[#This Row],[Date]],2)</f>
        <v>1</v>
      </c>
      <c r="L47" s="1" t="str">
        <f>LEFT(BART_Rides[[#This Row],[Lines]],1)</f>
        <v>Y</v>
      </c>
      <c r="M47" s="1" t="str">
        <f>IF(BART_Rides[[#This Row],[FirstLetter]]="Y","Yes","No")</f>
        <v>Yes</v>
      </c>
      <c r="N47" s="1" t="str">
        <f>IF(OR(BART_Rides[[#This Row],[Station Code]]="EM", BART_Rides[[#This Row],[Station Code]]="MT", BART_Rides[[#This Row],[Station Code]]="PL", BART_Rides[[#This Row],[Station Code]]="CC"), "Yes", "No")</f>
        <v>No</v>
      </c>
    </row>
    <row r="48" spans="1:14" ht="16" thickBot="1">
      <c r="A48" s="31" t="s">
        <v>155</v>
      </c>
      <c r="B48" s="31"/>
      <c r="C48" s="31"/>
      <c r="F48" s="3">
        <v>44243</v>
      </c>
      <c r="G48" s="1" t="s">
        <v>1</v>
      </c>
      <c r="H48" s="1" t="s">
        <v>100</v>
      </c>
      <c r="I48" s="1">
        <v>1002</v>
      </c>
      <c r="J48" s="1">
        <f>MONTH(BART_Rides[[#This Row],[Date]])</f>
        <v>2</v>
      </c>
      <c r="K48" s="1">
        <f>WEEKDAY(BART_Rides[[#This Row],[Date]],2)</f>
        <v>2</v>
      </c>
      <c r="L48" s="1" t="str">
        <f>LEFT(BART_Rides[[#This Row],[Lines]],1)</f>
        <v>Y</v>
      </c>
      <c r="M48" s="1" t="str">
        <f>IF(BART_Rides[[#This Row],[FirstLetter]]="Y","Yes","No")</f>
        <v>Yes</v>
      </c>
      <c r="N48" s="1" t="str">
        <f>IF(OR(BART_Rides[[#This Row],[Station Code]]="EM", BART_Rides[[#This Row],[Station Code]]="MT", BART_Rides[[#This Row],[Station Code]]="PL", BART_Rides[[#This Row],[Station Code]]="CC"), "Yes", "No")</f>
        <v>No</v>
      </c>
    </row>
    <row r="49" spans="1:14" ht="16" thickBot="1">
      <c r="A49" s="31"/>
      <c r="B49" s="31"/>
      <c r="C49" s="31"/>
      <c r="F49" s="3">
        <v>44244</v>
      </c>
      <c r="G49" s="1" t="s">
        <v>1</v>
      </c>
      <c r="H49" s="1" t="s">
        <v>100</v>
      </c>
      <c r="I49" s="1">
        <v>1080</v>
      </c>
      <c r="J49" s="1">
        <f>MONTH(BART_Rides[[#This Row],[Date]])</f>
        <v>2</v>
      </c>
      <c r="K49" s="1">
        <f>WEEKDAY(BART_Rides[[#This Row],[Date]],2)</f>
        <v>3</v>
      </c>
      <c r="L49" s="1" t="str">
        <f>LEFT(BART_Rides[[#This Row],[Lines]],1)</f>
        <v>Y</v>
      </c>
      <c r="M49" s="1" t="str">
        <f>IF(BART_Rides[[#This Row],[FirstLetter]]="Y","Yes","No")</f>
        <v>Yes</v>
      </c>
      <c r="N49" s="1" t="str">
        <f>IF(OR(BART_Rides[[#This Row],[Station Code]]="EM", BART_Rides[[#This Row],[Station Code]]="MT", BART_Rides[[#This Row],[Station Code]]="PL", BART_Rides[[#This Row],[Station Code]]="CC"), "Yes", "No")</f>
        <v>No</v>
      </c>
    </row>
    <row r="50" spans="1:14" ht="16" thickBot="1">
      <c r="A50" s="27" t="s">
        <v>162</v>
      </c>
      <c r="B50" s="27"/>
      <c r="C50" s="27"/>
      <c r="F50" s="3">
        <v>44245</v>
      </c>
      <c r="G50" s="1" t="s">
        <v>1</v>
      </c>
      <c r="H50" s="1" t="s">
        <v>100</v>
      </c>
      <c r="I50" s="1">
        <v>1036</v>
      </c>
      <c r="J50" s="1">
        <f>MONTH(BART_Rides[[#This Row],[Date]])</f>
        <v>2</v>
      </c>
      <c r="K50" s="1">
        <f>WEEKDAY(BART_Rides[[#This Row],[Date]],2)</f>
        <v>4</v>
      </c>
      <c r="L50" s="1" t="str">
        <f>LEFT(BART_Rides[[#This Row],[Lines]],1)</f>
        <v>Y</v>
      </c>
      <c r="M50" s="1" t="str">
        <f>IF(BART_Rides[[#This Row],[FirstLetter]]="Y","Yes","No")</f>
        <v>Yes</v>
      </c>
      <c r="N50" s="1" t="str">
        <f>IF(OR(BART_Rides[[#This Row],[Station Code]]="EM", BART_Rides[[#This Row],[Station Code]]="MT", BART_Rides[[#This Row],[Station Code]]="PL", BART_Rides[[#This Row],[Station Code]]="CC"), "Yes", "No")</f>
        <v>No</v>
      </c>
    </row>
    <row r="51" spans="1:14" ht="16" thickBot="1">
      <c r="A51" s="27"/>
      <c r="B51" s="27"/>
      <c r="C51" s="27"/>
      <c r="F51" s="3">
        <v>44246</v>
      </c>
      <c r="G51" s="1" t="s">
        <v>1</v>
      </c>
      <c r="H51" s="1" t="s">
        <v>100</v>
      </c>
      <c r="I51" s="1">
        <v>1014</v>
      </c>
      <c r="J51" s="1">
        <f>MONTH(BART_Rides[[#This Row],[Date]])</f>
        <v>2</v>
      </c>
      <c r="K51" s="1">
        <f>WEEKDAY(BART_Rides[[#This Row],[Date]],2)</f>
        <v>5</v>
      </c>
      <c r="L51" s="1" t="str">
        <f>LEFT(BART_Rides[[#This Row],[Lines]],1)</f>
        <v>Y</v>
      </c>
      <c r="M51" s="1" t="str">
        <f>IF(BART_Rides[[#This Row],[FirstLetter]]="Y","Yes","No")</f>
        <v>Yes</v>
      </c>
      <c r="N51" s="1" t="str">
        <f>IF(OR(BART_Rides[[#This Row],[Station Code]]="EM", BART_Rides[[#This Row],[Station Code]]="MT", BART_Rides[[#This Row],[Station Code]]="PL", BART_Rides[[#This Row],[Station Code]]="CC"), "Yes", "No")</f>
        <v>No</v>
      </c>
    </row>
    <row r="52" spans="1:14" ht="16" thickBot="1">
      <c r="A52" s="27"/>
      <c r="B52" s="27"/>
      <c r="C52" s="27"/>
      <c r="F52" s="3">
        <v>44247</v>
      </c>
      <c r="G52" s="1" t="s">
        <v>1</v>
      </c>
      <c r="H52" s="1" t="s">
        <v>100</v>
      </c>
      <c r="I52" s="1">
        <v>554</v>
      </c>
      <c r="J52" s="1">
        <f>MONTH(BART_Rides[[#This Row],[Date]])</f>
        <v>2</v>
      </c>
      <c r="K52" s="1">
        <f>WEEKDAY(BART_Rides[[#This Row],[Date]],2)</f>
        <v>6</v>
      </c>
      <c r="L52" s="1" t="str">
        <f>LEFT(BART_Rides[[#This Row],[Lines]],1)</f>
        <v>Y</v>
      </c>
      <c r="M52" s="1" t="str">
        <f>IF(BART_Rides[[#This Row],[FirstLetter]]="Y","Yes","No")</f>
        <v>Yes</v>
      </c>
      <c r="N52" s="1" t="str">
        <f>IF(OR(BART_Rides[[#This Row],[Station Code]]="EM", BART_Rides[[#This Row],[Station Code]]="MT", BART_Rides[[#This Row],[Station Code]]="PL", BART_Rides[[#This Row],[Station Code]]="CC"), "Yes", "No")</f>
        <v>No</v>
      </c>
    </row>
    <row r="53" spans="1:14" ht="16" thickBot="1">
      <c r="A53" s="27"/>
      <c r="B53" s="27"/>
      <c r="C53" s="27"/>
      <c r="F53" s="3">
        <v>44248</v>
      </c>
      <c r="G53" s="1" t="s">
        <v>1</v>
      </c>
      <c r="H53" s="1" t="s">
        <v>100</v>
      </c>
      <c r="I53" s="1">
        <v>451</v>
      </c>
      <c r="J53" s="1">
        <f>MONTH(BART_Rides[[#This Row],[Date]])</f>
        <v>2</v>
      </c>
      <c r="K53" s="1">
        <f>WEEKDAY(BART_Rides[[#This Row],[Date]],2)</f>
        <v>7</v>
      </c>
      <c r="L53" s="1" t="str">
        <f>LEFT(BART_Rides[[#This Row],[Lines]],1)</f>
        <v>Y</v>
      </c>
      <c r="M53" s="1" t="str">
        <f>IF(BART_Rides[[#This Row],[FirstLetter]]="Y","Yes","No")</f>
        <v>Yes</v>
      </c>
      <c r="N53" s="1" t="str">
        <f>IF(OR(BART_Rides[[#This Row],[Station Code]]="EM", BART_Rides[[#This Row],[Station Code]]="MT", BART_Rides[[#This Row],[Station Code]]="PL", BART_Rides[[#This Row],[Station Code]]="CC"), "Yes", "No")</f>
        <v>No</v>
      </c>
    </row>
    <row r="54" spans="1:14" ht="16" thickBot="1">
      <c r="A54" s="27"/>
      <c r="B54" s="27"/>
      <c r="C54" s="27"/>
      <c r="F54" s="3">
        <v>44249</v>
      </c>
      <c r="G54" s="1" t="s">
        <v>1</v>
      </c>
      <c r="H54" s="1" t="s">
        <v>100</v>
      </c>
      <c r="I54" s="1">
        <v>1049</v>
      </c>
      <c r="J54" s="1">
        <f>MONTH(BART_Rides[[#This Row],[Date]])</f>
        <v>2</v>
      </c>
      <c r="K54" s="1">
        <f>WEEKDAY(BART_Rides[[#This Row],[Date]],2)</f>
        <v>1</v>
      </c>
      <c r="L54" s="1" t="str">
        <f>LEFT(BART_Rides[[#This Row],[Lines]],1)</f>
        <v>Y</v>
      </c>
      <c r="M54" s="1" t="str">
        <f>IF(BART_Rides[[#This Row],[FirstLetter]]="Y","Yes","No")</f>
        <v>Yes</v>
      </c>
      <c r="N54" s="1" t="str">
        <f>IF(OR(BART_Rides[[#This Row],[Station Code]]="EM", BART_Rides[[#This Row],[Station Code]]="MT", BART_Rides[[#This Row],[Station Code]]="PL", BART_Rides[[#This Row],[Station Code]]="CC"), "Yes", "No")</f>
        <v>No</v>
      </c>
    </row>
    <row r="55" spans="1:14" ht="16" thickBot="1">
      <c r="A55" s="26">
        <v>12</v>
      </c>
      <c r="B55" s="25" t="s">
        <v>156</v>
      </c>
      <c r="C55" s="25"/>
      <c r="F55" s="3">
        <v>44250</v>
      </c>
      <c r="G55" s="1" t="s">
        <v>1</v>
      </c>
      <c r="H55" s="1" t="s">
        <v>100</v>
      </c>
      <c r="I55" s="1">
        <v>1027</v>
      </c>
      <c r="J55" s="1">
        <f>MONTH(BART_Rides[[#This Row],[Date]])</f>
        <v>2</v>
      </c>
      <c r="K55" s="1">
        <f>WEEKDAY(BART_Rides[[#This Row],[Date]],2)</f>
        <v>2</v>
      </c>
      <c r="L55" s="1" t="str">
        <f>LEFT(BART_Rides[[#This Row],[Lines]],1)</f>
        <v>Y</v>
      </c>
      <c r="M55" s="1" t="str">
        <f>IF(BART_Rides[[#This Row],[FirstLetter]]="Y","Yes","No")</f>
        <v>Yes</v>
      </c>
      <c r="N55" s="1" t="str">
        <f>IF(OR(BART_Rides[[#This Row],[Station Code]]="EM", BART_Rides[[#This Row],[Station Code]]="MT", BART_Rides[[#This Row],[Station Code]]="PL", BART_Rides[[#This Row],[Station Code]]="CC"), "Yes", "No")</f>
        <v>No</v>
      </c>
    </row>
    <row r="56" spans="1:14" ht="15" customHeight="1" thickBot="1">
      <c r="A56" s="26"/>
      <c r="B56" s="25"/>
      <c r="C56" s="25"/>
      <c r="F56" s="3">
        <v>44251</v>
      </c>
      <c r="G56" s="1" t="s">
        <v>1</v>
      </c>
      <c r="H56" s="1" t="s">
        <v>100</v>
      </c>
      <c r="I56" s="1">
        <v>1043</v>
      </c>
      <c r="J56" s="1">
        <f>MONTH(BART_Rides[[#This Row],[Date]])</f>
        <v>2</v>
      </c>
      <c r="K56" s="1">
        <f>WEEKDAY(BART_Rides[[#This Row],[Date]],2)</f>
        <v>3</v>
      </c>
      <c r="L56" s="1" t="str">
        <f>LEFT(BART_Rides[[#This Row],[Lines]],1)</f>
        <v>Y</v>
      </c>
      <c r="M56" s="1" t="str">
        <f>IF(BART_Rides[[#This Row],[FirstLetter]]="Y","Yes","No")</f>
        <v>Yes</v>
      </c>
      <c r="N56" s="1" t="str">
        <f>IF(OR(BART_Rides[[#This Row],[Station Code]]="EM", BART_Rides[[#This Row],[Station Code]]="MT", BART_Rides[[#This Row],[Station Code]]="PL", BART_Rides[[#This Row],[Station Code]]="CC"), "Yes", "No")</f>
        <v>No</v>
      </c>
    </row>
    <row r="57" spans="1:14" ht="16" thickBot="1">
      <c r="A57" s="26"/>
      <c r="B57" s="25"/>
      <c r="C57" s="25"/>
      <c r="F57" s="3">
        <v>44252</v>
      </c>
      <c r="G57" s="1" t="s">
        <v>1</v>
      </c>
      <c r="H57" s="1" t="s">
        <v>100</v>
      </c>
      <c r="I57" s="1">
        <v>1070</v>
      </c>
      <c r="J57" s="1">
        <f>MONTH(BART_Rides[[#This Row],[Date]])</f>
        <v>2</v>
      </c>
      <c r="K57" s="1">
        <f>WEEKDAY(BART_Rides[[#This Row],[Date]],2)</f>
        <v>4</v>
      </c>
      <c r="L57" s="1" t="str">
        <f>LEFT(BART_Rides[[#This Row],[Lines]],1)</f>
        <v>Y</v>
      </c>
      <c r="M57" s="1" t="str">
        <f>IF(BART_Rides[[#This Row],[FirstLetter]]="Y","Yes","No")</f>
        <v>Yes</v>
      </c>
      <c r="N57" s="1" t="str">
        <f>IF(OR(BART_Rides[[#This Row],[Station Code]]="EM", BART_Rides[[#This Row],[Station Code]]="MT", BART_Rides[[#This Row],[Station Code]]="PL", BART_Rides[[#This Row],[Station Code]]="CC"), "Yes", "No")</f>
        <v>No</v>
      </c>
    </row>
    <row r="58" spans="1:14" ht="16" thickBot="1">
      <c r="A58" s="27" t="s">
        <v>163</v>
      </c>
      <c r="B58" s="27"/>
      <c r="C58" s="27"/>
      <c r="F58" s="3">
        <v>44253</v>
      </c>
      <c r="G58" s="1" t="s">
        <v>1</v>
      </c>
      <c r="H58" s="1" t="s">
        <v>100</v>
      </c>
      <c r="I58" s="1">
        <v>1066</v>
      </c>
      <c r="J58" s="1">
        <f>MONTH(BART_Rides[[#This Row],[Date]])</f>
        <v>2</v>
      </c>
      <c r="K58" s="1">
        <f>WEEKDAY(BART_Rides[[#This Row],[Date]],2)</f>
        <v>5</v>
      </c>
      <c r="L58" s="1" t="str">
        <f>LEFT(BART_Rides[[#This Row],[Lines]],1)</f>
        <v>Y</v>
      </c>
      <c r="M58" s="1" t="str">
        <f>IF(BART_Rides[[#This Row],[FirstLetter]]="Y","Yes","No")</f>
        <v>Yes</v>
      </c>
      <c r="N58" s="1" t="str">
        <f>IF(OR(BART_Rides[[#This Row],[Station Code]]="EM", BART_Rides[[#This Row],[Station Code]]="MT", BART_Rides[[#This Row],[Station Code]]="PL", BART_Rides[[#This Row],[Station Code]]="CC"), "Yes", "No")</f>
        <v>No</v>
      </c>
    </row>
    <row r="59" spans="1:14" ht="16" thickBot="1">
      <c r="A59" s="27"/>
      <c r="B59" s="27"/>
      <c r="C59" s="27"/>
      <c r="F59" s="3">
        <v>44254</v>
      </c>
      <c r="G59" s="1" t="s">
        <v>1</v>
      </c>
      <c r="H59" s="1" t="s">
        <v>100</v>
      </c>
      <c r="I59" s="1">
        <v>0</v>
      </c>
      <c r="J59" s="1">
        <f>MONTH(BART_Rides[[#This Row],[Date]])</f>
        <v>2</v>
      </c>
      <c r="K59" s="1">
        <f>WEEKDAY(BART_Rides[[#This Row],[Date]],2)</f>
        <v>6</v>
      </c>
      <c r="L59" s="1" t="str">
        <f>LEFT(BART_Rides[[#This Row],[Lines]],1)</f>
        <v>Y</v>
      </c>
      <c r="M59" s="1" t="str">
        <f>IF(BART_Rides[[#This Row],[FirstLetter]]="Y","Yes","No")</f>
        <v>Yes</v>
      </c>
      <c r="N59" s="1" t="str">
        <f>IF(OR(BART_Rides[[#This Row],[Station Code]]="EM", BART_Rides[[#This Row],[Station Code]]="MT", BART_Rides[[#This Row],[Station Code]]="PL", BART_Rides[[#This Row],[Station Code]]="CC"), "Yes", "No")</f>
        <v>No</v>
      </c>
    </row>
    <row r="60" spans="1:14" ht="16" thickBot="1">
      <c r="A60" s="27"/>
      <c r="B60" s="27"/>
      <c r="C60" s="27"/>
      <c r="F60" s="3">
        <v>44255</v>
      </c>
      <c r="G60" s="1" t="s">
        <v>1</v>
      </c>
      <c r="H60" s="1" t="s">
        <v>100</v>
      </c>
      <c r="I60" s="1">
        <v>0</v>
      </c>
      <c r="J60" s="1">
        <f>MONTH(BART_Rides[[#This Row],[Date]])</f>
        <v>2</v>
      </c>
      <c r="K60" s="1">
        <f>WEEKDAY(BART_Rides[[#This Row],[Date]],2)</f>
        <v>7</v>
      </c>
      <c r="L60" s="1" t="str">
        <f>LEFT(BART_Rides[[#This Row],[Lines]],1)</f>
        <v>Y</v>
      </c>
      <c r="M60" s="1" t="str">
        <f>IF(BART_Rides[[#This Row],[FirstLetter]]="Y","Yes","No")</f>
        <v>Yes</v>
      </c>
      <c r="N60" s="1" t="str">
        <f>IF(OR(BART_Rides[[#This Row],[Station Code]]="EM", BART_Rides[[#This Row],[Station Code]]="MT", BART_Rides[[#This Row],[Station Code]]="PL", BART_Rides[[#This Row],[Station Code]]="CC"), "Yes", "No")</f>
        <v>No</v>
      </c>
    </row>
    <row r="61" spans="1:14" ht="16" thickBot="1">
      <c r="A61" s="27"/>
      <c r="B61" s="27"/>
      <c r="C61" s="27"/>
      <c r="F61" s="3">
        <v>44256</v>
      </c>
      <c r="G61" s="1" t="s">
        <v>1</v>
      </c>
      <c r="H61" s="1" t="s">
        <v>100</v>
      </c>
      <c r="I61" s="1">
        <v>1049</v>
      </c>
      <c r="J61" s="1">
        <f>MONTH(BART_Rides[[#This Row],[Date]])</f>
        <v>3</v>
      </c>
      <c r="K61" s="1">
        <f>WEEKDAY(BART_Rides[[#This Row],[Date]],2)</f>
        <v>1</v>
      </c>
      <c r="L61" s="1" t="str">
        <f>LEFT(BART_Rides[[#This Row],[Lines]],1)</f>
        <v>Y</v>
      </c>
      <c r="M61" s="1" t="str">
        <f>IF(BART_Rides[[#This Row],[FirstLetter]]="Y","Yes","No")</f>
        <v>Yes</v>
      </c>
      <c r="N61" s="1" t="str">
        <f>IF(OR(BART_Rides[[#This Row],[Station Code]]="EM", BART_Rides[[#This Row],[Station Code]]="MT", BART_Rides[[#This Row],[Station Code]]="PL", BART_Rides[[#This Row],[Station Code]]="CC"), "Yes", "No")</f>
        <v>No</v>
      </c>
    </row>
    <row r="62" spans="1:14" ht="16" thickBot="1">
      <c r="A62" s="27"/>
      <c r="B62" s="27"/>
      <c r="C62" s="27"/>
      <c r="F62" s="3">
        <v>44257</v>
      </c>
      <c r="G62" s="1" t="s">
        <v>1</v>
      </c>
      <c r="H62" s="1" t="s">
        <v>100</v>
      </c>
      <c r="I62" s="1">
        <v>1093</v>
      </c>
      <c r="J62" s="1">
        <f>MONTH(BART_Rides[[#This Row],[Date]])</f>
        <v>3</v>
      </c>
      <c r="K62" s="1">
        <f>WEEKDAY(BART_Rides[[#This Row],[Date]],2)</f>
        <v>2</v>
      </c>
      <c r="L62" s="1" t="str">
        <f>LEFT(BART_Rides[[#This Row],[Lines]],1)</f>
        <v>Y</v>
      </c>
      <c r="M62" s="1" t="str">
        <f>IF(BART_Rides[[#This Row],[FirstLetter]]="Y","Yes","No")</f>
        <v>Yes</v>
      </c>
      <c r="N62" s="1" t="str">
        <f>IF(OR(BART_Rides[[#This Row],[Station Code]]="EM", BART_Rides[[#This Row],[Station Code]]="MT", BART_Rides[[#This Row],[Station Code]]="PL", BART_Rides[[#This Row],[Station Code]]="CC"), "Yes", "No")</f>
        <v>No</v>
      </c>
    </row>
    <row r="63" spans="1:14" ht="16" thickBot="1">
      <c r="F63" s="3">
        <v>44258</v>
      </c>
      <c r="G63" s="1" t="s">
        <v>1</v>
      </c>
      <c r="H63" s="1" t="s">
        <v>100</v>
      </c>
      <c r="I63" s="1">
        <v>1097</v>
      </c>
      <c r="J63" s="1">
        <f>MONTH(BART_Rides[[#This Row],[Date]])</f>
        <v>3</v>
      </c>
      <c r="K63" s="1">
        <f>WEEKDAY(BART_Rides[[#This Row],[Date]],2)</f>
        <v>3</v>
      </c>
      <c r="L63" s="1" t="str">
        <f>LEFT(BART_Rides[[#This Row],[Lines]],1)</f>
        <v>Y</v>
      </c>
      <c r="M63" s="1" t="str">
        <f>IF(BART_Rides[[#This Row],[FirstLetter]]="Y","Yes","No")</f>
        <v>Yes</v>
      </c>
      <c r="N63" s="1" t="str">
        <f>IF(OR(BART_Rides[[#This Row],[Station Code]]="EM", BART_Rides[[#This Row],[Station Code]]="MT", BART_Rides[[#This Row],[Station Code]]="PL", BART_Rides[[#This Row],[Station Code]]="CC"), "Yes", "No")</f>
        <v>No</v>
      </c>
    </row>
    <row r="64" spans="1:14" ht="16" thickBot="1">
      <c r="A64" s="28" t="s">
        <v>157</v>
      </c>
      <c r="B64" s="28"/>
      <c r="C64" s="28"/>
      <c r="F64" s="3">
        <v>44259</v>
      </c>
      <c r="G64" s="1" t="s">
        <v>1</v>
      </c>
      <c r="H64" s="1" t="s">
        <v>100</v>
      </c>
      <c r="I64" s="1">
        <v>1108</v>
      </c>
      <c r="J64" s="1">
        <f>MONTH(BART_Rides[[#This Row],[Date]])</f>
        <v>3</v>
      </c>
      <c r="K64" s="1">
        <f>WEEKDAY(BART_Rides[[#This Row],[Date]],2)</f>
        <v>4</v>
      </c>
      <c r="L64" s="1" t="str">
        <f>LEFT(BART_Rides[[#This Row],[Lines]],1)</f>
        <v>Y</v>
      </c>
      <c r="M64" s="1" t="str">
        <f>IF(BART_Rides[[#This Row],[FirstLetter]]="Y","Yes","No")</f>
        <v>Yes</v>
      </c>
      <c r="N64" s="1" t="str">
        <f>IF(OR(BART_Rides[[#This Row],[Station Code]]="EM", BART_Rides[[#This Row],[Station Code]]="MT", BART_Rides[[#This Row],[Station Code]]="PL", BART_Rides[[#This Row],[Station Code]]="CC"), "Yes", "No")</f>
        <v>No</v>
      </c>
    </row>
    <row r="65" spans="1:14" ht="16" thickBot="1">
      <c r="A65" s="28"/>
      <c r="B65" s="28"/>
      <c r="C65" s="28"/>
      <c r="F65" s="3">
        <v>44260</v>
      </c>
      <c r="G65" s="1" t="s">
        <v>1</v>
      </c>
      <c r="H65" s="1" t="s">
        <v>100</v>
      </c>
      <c r="I65" s="1">
        <v>1125</v>
      </c>
      <c r="J65" s="1">
        <f>MONTH(BART_Rides[[#This Row],[Date]])</f>
        <v>3</v>
      </c>
      <c r="K65" s="1">
        <f>WEEKDAY(BART_Rides[[#This Row],[Date]],2)</f>
        <v>5</v>
      </c>
      <c r="L65" s="1" t="str">
        <f>LEFT(BART_Rides[[#This Row],[Lines]],1)</f>
        <v>Y</v>
      </c>
      <c r="M65" s="1" t="str">
        <f>IF(BART_Rides[[#This Row],[FirstLetter]]="Y","Yes","No")</f>
        <v>Yes</v>
      </c>
      <c r="N65" s="1" t="str">
        <f>IF(OR(BART_Rides[[#This Row],[Station Code]]="EM", BART_Rides[[#This Row],[Station Code]]="MT", BART_Rides[[#This Row],[Station Code]]="PL", BART_Rides[[#This Row],[Station Code]]="CC"), "Yes", "No")</f>
        <v>No</v>
      </c>
    </row>
    <row r="66" spans="1:14" ht="15" customHeight="1" thickBot="1">
      <c r="A66" s="26">
        <v>13</v>
      </c>
      <c r="B66" s="25" t="s">
        <v>122</v>
      </c>
      <c r="C66" s="25"/>
      <c r="D66" s="29" t="s">
        <v>121</v>
      </c>
      <c r="F66" s="3">
        <v>44261</v>
      </c>
      <c r="G66" s="1" t="s">
        <v>1</v>
      </c>
      <c r="H66" s="1" t="s">
        <v>100</v>
      </c>
      <c r="I66" s="1">
        <v>599</v>
      </c>
      <c r="J66" s="1">
        <f>MONTH(BART_Rides[[#This Row],[Date]])</f>
        <v>3</v>
      </c>
      <c r="K66" s="1">
        <f>WEEKDAY(BART_Rides[[#This Row],[Date]],2)</f>
        <v>6</v>
      </c>
      <c r="L66" s="1" t="str">
        <f>LEFT(BART_Rides[[#This Row],[Lines]],1)</f>
        <v>Y</v>
      </c>
      <c r="M66" s="1" t="str">
        <f>IF(BART_Rides[[#This Row],[FirstLetter]]="Y","Yes","No")</f>
        <v>Yes</v>
      </c>
      <c r="N66" s="1" t="str">
        <f>IF(OR(BART_Rides[[#This Row],[Station Code]]="EM", BART_Rides[[#This Row],[Station Code]]="MT", BART_Rides[[#This Row],[Station Code]]="PL", BART_Rides[[#This Row],[Station Code]]="CC"), "Yes", "No")</f>
        <v>No</v>
      </c>
    </row>
    <row r="67" spans="1:14" ht="16" customHeight="1" thickBot="1">
      <c r="A67" s="26"/>
      <c r="B67" s="25"/>
      <c r="C67" s="25"/>
      <c r="D67" s="30"/>
      <c r="F67" s="3">
        <v>44262</v>
      </c>
      <c r="G67" s="1" t="s">
        <v>1</v>
      </c>
      <c r="H67" s="1" t="s">
        <v>100</v>
      </c>
      <c r="I67" s="1">
        <v>454</v>
      </c>
      <c r="J67" s="1">
        <f>MONTH(BART_Rides[[#This Row],[Date]])</f>
        <v>3</v>
      </c>
      <c r="K67" s="1">
        <f>WEEKDAY(BART_Rides[[#This Row],[Date]],2)</f>
        <v>7</v>
      </c>
      <c r="L67" s="1" t="str">
        <f>LEFT(BART_Rides[[#This Row],[Lines]],1)</f>
        <v>Y</v>
      </c>
      <c r="M67" s="1" t="str">
        <f>IF(BART_Rides[[#This Row],[FirstLetter]]="Y","Yes","No")</f>
        <v>Yes</v>
      </c>
      <c r="N67" s="1" t="str">
        <f>IF(OR(BART_Rides[[#This Row],[Station Code]]="EM", BART_Rides[[#This Row],[Station Code]]="MT", BART_Rides[[#This Row],[Station Code]]="PL", BART_Rides[[#This Row],[Station Code]]="CC"), "Yes", "No")</f>
        <v>No</v>
      </c>
    </row>
    <row r="68" spans="1:14" ht="16" customHeight="1" thickBot="1">
      <c r="A68" s="15">
        <v>14</v>
      </c>
      <c r="B68" s="18" t="s">
        <v>158</v>
      </c>
      <c r="C68" s="16">
        <f>SUMIF(BART_Rides[Downtown], "Yes", BART_Rides[TotalPassengers])</f>
        <v>6932181</v>
      </c>
      <c r="F68" s="3">
        <v>44263</v>
      </c>
      <c r="G68" s="1" t="s">
        <v>1</v>
      </c>
      <c r="H68" s="1" t="s">
        <v>100</v>
      </c>
      <c r="I68" s="1">
        <v>1030</v>
      </c>
      <c r="J68" s="1">
        <f>MONTH(BART_Rides[[#This Row],[Date]])</f>
        <v>3</v>
      </c>
      <c r="K68" s="1">
        <f>WEEKDAY(BART_Rides[[#This Row],[Date]],2)</f>
        <v>1</v>
      </c>
      <c r="L68" s="1" t="str">
        <f>LEFT(BART_Rides[[#This Row],[Lines]],1)</f>
        <v>Y</v>
      </c>
      <c r="M68" s="1" t="str">
        <f>IF(BART_Rides[[#This Row],[FirstLetter]]="Y","Yes","No")</f>
        <v>Yes</v>
      </c>
      <c r="N68" s="1" t="str">
        <f>IF(OR(BART_Rides[[#This Row],[Station Code]]="EM", BART_Rides[[#This Row],[Station Code]]="MT", BART_Rides[[#This Row],[Station Code]]="PL", BART_Rides[[#This Row],[Station Code]]="CC"), "Yes", "No")</f>
        <v>No</v>
      </c>
    </row>
    <row r="69" spans="1:14" ht="16" customHeight="1" thickBot="1">
      <c r="A69" s="15">
        <v>15</v>
      </c>
      <c r="B69" s="18" t="s">
        <v>160</v>
      </c>
      <c r="C69" s="20">
        <f>C68/C32</f>
        <v>0.28198730284844892</v>
      </c>
      <c r="F69" s="3">
        <v>44264</v>
      </c>
      <c r="G69" s="1" t="s">
        <v>1</v>
      </c>
      <c r="H69" s="1" t="s">
        <v>100</v>
      </c>
      <c r="I69" s="1">
        <v>1005</v>
      </c>
      <c r="J69" s="1">
        <f>MONTH(BART_Rides[[#This Row],[Date]])</f>
        <v>3</v>
      </c>
      <c r="K69" s="1">
        <f>WEEKDAY(BART_Rides[[#This Row],[Date]],2)</f>
        <v>2</v>
      </c>
      <c r="L69" s="1" t="str">
        <f>LEFT(BART_Rides[[#This Row],[Lines]],1)</f>
        <v>Y</v>
      </c>
      <c r="M69" s="1" t="str">
        <f>IF(BART_Rides[[#This Row],[FirstLetter]]="Y","Yes","No")</f>
        <v>Yes</v>
      </c>
      <c r="N69" s="1" t="str">
        <f>IF(OR(BART_Rides[[#This Row],[Station Code]]="EM", BART_Rides[[#This Row],[Station Code]]="MT", BART_Rides[[#This Row],[Station Code]]="PL", BART_Rides[[#This Row],[Station Code]]="CC"), "Yes", "No")</f>
        <v>No</v>
      </c>
    </row>
    <row r="70" spans="1:14" ht="16" thickBot="1">
      <c r="A70" s="26">
        <v>16</v>
      </c>
      <c r="B70" s="25" t="s">
        <v>159</v>
      </c>
      <c r="C70" s="25"/>
      <c r="F70" s="3">
        <v>44265</v>
      </c>
      <c r="G70" s="1" t="s">
        <v>1</v>
      </c>
      <c r="H70" s="1" t="s">
        <v>100</v>
      </c>
      <c r="I70" s="1">
        <v>998</v>
      </c>
      <c r="J70" s="1">
        <f>MONTH(BART_Rides[[#This Row],[Date]])</f>
        <v>3</v>
      </c>
      <c r="K70" s="1">
        <f>WEEKDAY(BART_Rides[[#This Row],[Date]],2)</f>
        <v>3</v>
      </c>
      <c r="L70" s="1" t="str">
        <f>LEFT(BART_Rides[[#This Row],[Lines]],1)</f>
        <v>Y</v>
      </c>
      <c r="M70" s="1" t="str">
        <f>IF(BART_Rides[[#This Row],[FirstLetter]]="Y","Yes","No")</f>
        <v>Yes</v>
      </c>
      <c r="N70" s="1" t="str">
        <f>IF(OR(BART_Rides[[#This Row],[Station Code]]="EM", BART_Rides[[#This Row],[Station Code]]="MT", BART_Rides[[#This Row],[Station Code]]="PL", BART_Rides[[#This Row],[Station Code]]="CC"), "Yes", "No")</f>
        <v>No</v>
      </c>
    </row>
    <row r="71" spans="1:14" ht="15" customHeight="1" thickBot="1">
      <c r="A71" s="26"/>
      <c r="B71" s="25"/>
      <c r="C71" s="25"/>
      <c r="F71" s="3">
        <v>44266</v>
      </c>
      <c r="G71" s="1" t="s">
        <v>1</v>
      </c>
      <c r="H71" s="1" t="s">
        <v>100</v>
      </c>
      <c r="I71" s="1">
        <v>1103</v>
      </c>
      <c r="J71" s="1">
        <f>MONTH(BART_Rides[[#This Row],[Date]])</f>
        <v>3</v>
      </c>
      <c r="K71" s="1">
        <f>WEEKDAY(BART_Rides[[#This Row],[Date]],2)</f>
        <v>4</v>
      </c>
      <c r="L71" s="1" t="str">
        <f>LEFT(BART_Rides[[#This Row],[Lines]],1)</f>
        <v>Y</v>
      </c>
      <c r="M71" s="1" t="str">
        <f>IF(BART_Rides[[#This Row],[FirstLetter]]="Y","Yes","No")</f>
        <v>Yes</v>
      </c>
      <c r="N71" s="1" t="str">
        <f>IF(OR(BART_Rides[[#This Row],[Station Code]]="EM", BART_Rides[[#This Row],[Station Code]]="MT", BART_Rides[[#This Row],[Station Code]]="PL", BART_Rides[[#This Row],[Station Code]]="CC"), "Yes", "No")</f>
        <v>No</v>
      </c>
    </row>
    <row r="72" spans="1:14" ht="16" thickBot="1">
      <c r="A72" s="27" t="s">
        <v>164</v>
      </c>
      <c r="B72" s="27"/>
      <c r="C72" s="27"/>
      <c r="F72" s="3">
        <v>44267</v>
      </c>
      <c r="G72" s="1" t="s">
        <v>1</v>
      </c>
      <c r="H72" s="1" t="s">
        <v>100</v>
      </c>
      <c r="I72" s="1">
        <v>1069</v>
      </c>
      <c r="J72" s="1">
        <f>MONTH(BART_Rides[[#This Row],[Date]])</f>
        <v>3</v>
      </c>
      <c r="K72" s="1">
        <f>WEEKDAY(BART_Rides[[#This Row],[Date]],2)</f>
        <v>5</v>
      </c>
      <c r="L72" s="1" t="str">
        <f>LEFT(BART_Rides[[#This Row],[Lines]],1)</f>
        <v>Y</v>
      </c>
      <c r="M72" s="1" t="str">
        <f>IF(BART_Rides[[#This Row],[FirstLetter]]="Y","Yes","No")</f>
        <v>Yes</v>
      </c>
      <c r="N72" s="1" t="str">
        <f>IF(OR(BART_Rides[[#This Row],[Station Code]]="EM", BART_Rides[[#This Row],[Station Code]]="MT", BART_Rides[[#This Row],[Station Code]]="PL", BART_Rides[[#This Row],[Station Code]]="CC"), "Yes", "No")</f>
        <v>No</v>
      </c>
    </row>
    <row r="73" spans="1:14" ht="16" thickBot="1">
      <c r="A73" s="27"/>
      <c r="B73" s="27"/>
      <c r="C73" s="27"/>
      <c r="F73" s="3">
        <v>44268</v>
      </c>
      <c r="G73" s="1" t="s">
        <v>1</v>
      </c>
      <c r="H73" s="1" t="s">
        <v>100</v>
      </c>
      <c r="I73" s="1">
        <v>0</v>
      </c>
      <c r="J73" s="1">
        <f>MONTH(BART_Rides[[#This Row],[Date]])</f>
        <v>3</v>
      </c>
      <c r="K73" s="1">
        <f>WEEKDAY(BART_Rides[[#This Row],[Date]],2)</f>
        <v>6</v>
      </c>
      <c r="L73" s="1" t="str">
        <f>LEFT(BART_Rides[[#This Row],[Lines]],1)</f>
        <v>Y</v>
      </c>
      <c r="M73" s="1" t="str">
        <f>IF(BART_Rides[[#This Row],[FirstLetter]]="Y","Yes","No")</f>
        <v>Yes</v>
      </c>
      <c r="N73" s="1" t="str">
        <f>IF(OR(BART_Rides[[#This Row],[Station Code]]="EM", BART_Rides[[#This Row],[Station Code]]="MT", BART_Rides[[#This Row],[Station Code]]="PL", BART_Rides[[#This Row],[Station Code]]="CC"), "Yes", "No")</f>
        <v>No</v>
      </c>
    </row>
    <row r="74" spans="1:14" ht="16" thickBot="1">
      <c r="A74" s="27"/>
      <c r="B74" s="27"/>
      <c r="C74" s="27"/>
      <c r="F74" s="3">
        <v>44269</v>
      </c>
      <c r="G74" s="1" t="s">
        <v>1</v>
      </c>
      <c r="H74" s="1" t="s">
        <v>100</v>
      </c>
      <c r="I74" s="1">
        <v>0</v>
      </c>
      <c r="J74" s="1">
        <f>MONTH(BART_Rides[[#This Row],[Date]])</f>
        <v>3</v>
      </c>
      <c r="K74" s="1">
        <f>WEEKDAY(BART_Rides[[#This Row],[Date]],2)</f>
        <v>7</v>
      </c>
      <c r="L74" s="1" t="str">
        <f>LEFT(BART_Rides[[#This Row],[Lines]],1)</f>
        <v>Y</v>
      </c>
      <c r="M74" s="1" t="str">
        <f>IF(BART_Rides[[#This Row],[FirstLetter]]="Y","Yes","No")</f>
        <v>Yes</v>
      </c>
      <c r="N74" s="1" t="str">
        <f>IF(OR(BART_Rides[[#This Row],[Station Code]]="EM", BART_Rides[[#This Row],[Station Code]]="MT", BART_Rides[[#This Row],[Station Code]]="PL", BART_Rides[[#This Row],[Station Code]]="CC"), "Yes", "No")</f>
        <v>No</v>
      </c>
    </row>
    <row r="75" spans="1:14" ht="16" thickBot="1">
      <c r="A75" s="27"/>
      <c r="B75" s="27"/>
      <c r="C75" s="27"/>
      <c r="F75" s="3">
        <v>44270</v>
      </c>
      <c r="G75" s="1" t="s">
        <v>1</v>
      </c>
      <c r="H75" s="1" t="s">
        <v>100</v>
      </c>
      <c r="I75" s="1">
        <v>1061</v>
      </c>
      <c r="J75" s="1">
        <f>MONTH(BART_Rides[[#This Row],[Date]])</f>
        <v>3</v>
      </c>
      <c r="K75" s="1">
        <f>WEEKDAY(BART_Rides[[#This Row],[Date]],2)</f>
        <v>1</v>
      </c>
      <c r="L75" s="1" t="str">
        <f>LEFT(BART_Rides[[#This Row],[Lines]],1)</f>
        <v>Y</v>
      </c>
      <c r="M75" s="1" t="str">
        <f>IF(BART_Rides[[#This Row],[FirstLetter]]="Y","Yes","No")</f>
        <v>Yes</v>
      </c>
      <c r="N75" s="1" t="str">
        <f>IF(OR(BART_Rides[[#This Row],[Station Code]]="EM", BART_Rides[[#This Row],[Station Code]]="MT", BART_Rides[[#This Row],[Station Code]]="PL", BART_Rides[[#This Row],[Station Code]]="CC"), "Yes", "No")</f>
        <v>No</v>
      </c>
    </row>
    <row r="76" spans="1:14" ht="16" thickBot="1">
      <c r="A76" s="27"/>
      <c r="B76" s="27"/>
      <c r="C76" s="27"/>
      <c r="F76" s="3">
        <v>44271</v>
      </c>
      <c r="G76" s="1" t="s">
        <v>1</v>
      </c>
      <c r="H76" s="1" t="s">
        <v>100</v>
      </c>
      <c r="I76" s="1">
        <v>1102</v>
      </c>
      <c r="J76" s="1">
        <f>MONTH(BART_Rides[[#This Row],[Date]])</f>
        <v>3</v>
      </c>
      <c r="K76" s="1">
        <f>WEEKDAY(BART_Rides[[#This Row],[Date]],2)</f>
        <v>2</v>
      </c>
      <c r="L76" s="1" t="str">
        <f>LEFT(BART_Rides[[#This Row],[Lines]],1)</f>
        <v>Y</v>
      </c>
      <c r="M76" s="1" t="str">
        <f>IF(BART_Rides[[#This Row],[FirstLetter]]="Y","Yes","No")</f>
        <v>Yes</v>
      </c>
      <c r="N76" s="1" t="str">
        <f>IF(OR(BART_Rides[[#This Row],[Station Code]]="EM", BART_Rides[[#This Row],[Station Code]]="MT", BART_Rides[[#This Row],[Station Code]]="PL", BART_Rides[[#This Row],[Station Code]]="CC"), "Yes", "No")</f>
        <v>No</v>
      </c>
    </row>
    <row r="77" spans="1:14">
      <c r="F77" s="3">
        <v>44272</v>
      </c>
      <c r="G77" s="1" t="s">
        <v>1</v>
      </c>
      <c r="H77" s="1" t="s">
        <v>100</v>
      </c>
      <c r="I77" s="1">
        <v>1088</v>
      </c>
      <c r="J77" s="1">
        <f>MONTH(BART_Rides[[#This Row],[Date]])</f>
        <v>3</v>
      </c>
      <c r="K77" s="1">
        <f>WEEKDAY(BART_Rides[[#This Row],[Date]],2)</f>
        <v>3</v>
      </c>
      <c r="L77" s="1" t="str">
        <f>LEFT(BART_Rides[[#This Row],[Lines]],1)</f>
        <v>Y</v>
      </c>
      <c r="M77" s="1" t="str">
        <f>IF(BART_Rides[[#This Row],[FirstLetter]]="Y","Yes","No")</f>
        <v>Yes</v>
      </c>
      <c r="N77" s="1" t="str">
        <f>IF(OR(BART_Rides[[#This Row],[Station Code]]="EM", BART_Rides[[#This Row],[Station Code]]="MT", BART_Rides[[#This Row],[Station Code]]="PL", BART_Rides[[#This Row],[Station Code]]="CC"), "Yes", "No")</f>
        <v>No</v>
      </c>
    </row>
    <row r="78" spans="1:14">
      <c r="F78" s="3">
        <v>44273</v>
      </c>
      <c r="G78" s="1" t="s">
        <v>1</v>
      </c>
      <c r="H78" s="1" t="s">
        <v>100</v>
      </c>
      <c r="I78" s="1">
        <v>998</v>
      </c>
      <c r="J78" s="1">
        <f>MONTH(BART_Rides[[#This Row],[Date]])</f>
        <v>3</v>
      </c>
      <c r="K78" s="1">
        <f>WEEKDAY(BART_Rides[[#This Row],[Date]],2)</f>
        <v>4</v>
      </c>
      <c r="L78" s="1" t="str">
        <f>LEFT(BART_Rides[[#This Row],[Lines]],1)</f>
        <v>Y</v>
      </c>
      <c r="M78" s="1" t="str">
        <f>IF(BART_Rides[[#This Row],[FirstLetter]]="Y","Yes","No")</f>
        <v>Yes</v>
      </c>
      <c r="N78" s="1" t="str">
        <f>IF(OR(BART_Rides[[#This Row],[Station Code]]="EM", BART_Rides[[#This Row],[Station Code]]="MT", BART_Rides[[#This Row],[Station Code]]="PL", BART_Rides[[#This Row],[Station Code]]="CC"), "Yes", "No")</f>
        <v>No</v>
      </c>
    </row>
    <row r="79" spans="1:14">
      <c r="F79" s="3">
        <v>44274</v>
      </c>
      <c r="G79" s="1" t="s">
        <v>1</v>
      </c>
      <c r="H79" s="1" t="s">
        <v>100</v>
      </c>
      <c r="I79" s="1">
        <v>1089</v>
      </c>
      <c r="J79" s="1">
        <f>MONTH(BART_Rides[[#This Row],[Date]])</f>
        <v>3</v>
      </c>
      <c r="K79" s="1">
        <f>WEEKDAY(BART_Rides[[#This Row],[Date]],2)</f>
        <v>5</v>
      </c>
      <c r="L79" s="1" t="str">
        <f>LEFT(BART_Rides[[#This Row],[Lines]],1)</f>
        <v>Y</v>
      </c>
      <c r="M79" s="1" t="str">
        <f>IF(BART_Rides[[#This Row],[FirstLetter]]="Y","Yes","No")</f>
        <v>Yes</v>
      </c>
      <c r="N79" s="1" t="str">
        <f>IF(OR(BART_Rides[[#This Row],[Station Code]]="EM", BART_Rides[[#This Row],[Station Code]]="MT", BART_Rides[[#This Row],[Station Code]]="PL", BART_Rides[[#This Row],[Station Code]]="CC"), "Yes", "No")</f>
        <v>No</v>
      </c>
    </row>
    <row r="80" spans="1:14">
      <c r="F80" s="3">
        <v>44275</v>
      </c>
      <c r="G80" s="1" t="s">
        <v>1</v>
      </c>
      <c r="H80" s="1" t="s">
        <v>100</v>
      </c>
      <c r="I80" s="1">
        <v>558</v>
      </c>
      <c r="J80" s="1">
        <f>MONTH(BART_Rides[[#This Row],[Date]])</f>
        <v>3</v>
      </c>
      <c r="K80" s="1">
        <f>WEEKDAY(BART_Rides[[#This Row],[Date]],2)</f>
        <v>6</v>
      </c>
      <c r="L80" s="1" t="str">
        <f>LEFT(BART_Rides[[#This Row],[Lines]],1)</f>
        <v>Y</v>
      </c>
      <c r="M80" s="1" t="str">
        <f>IF(BART_Rides[[#This Row],[FirstLetter]]="Y","Yes","No")</f>
        <v>Yes</v>
      </c>
      <c r="N80" s="1" t="str">
        <f>IF(OR(BART_Rides[[#This Row],[Station Code]]="EM", BART_Rides[[#This Row],[Station Code]]="MT", BART_Rides[[#This Row],[Station Code]]="PL", BART_Rides[[#This Row],[Station Code]]="CC"), "Yes", "No")</f>
        <v>No</v>
      </c>
    </row>
    <row r="81" spans="6:14">
      <c r="F81" s="3">
        <v>44276</v>
      </c>
      <c r="G81" s="1" t="s">
        <v>1</v>
      </c>
      <c r="H81" s="1" t="s">
        <v>100</v>
      </c>
      <c r="I81" s="1">
        <v>456</v>
      </c>
      <c r="J81" s="1">
        <f>MONTH(BART_Rides[[#This Row],[Date]])</f>
        <v>3</v>
      </c>
      <c r="K81" s="1">
        <f>WEEKDAY(BART_Rides[[#This Row],[Date]],2)</f>
        <v>7</v>
      </c>
      <c r="L81" s="1" t="str">
        <f>LEFT(BART_Rides[[#This Row],[Lines]],1)</f>
        <v>Y</v>
      </c>
      <c r="M81" s="1" t="str">
        <f>IF(BART_Rides[[#This Row],[FirstLetter]]="Y","Yes","No")</f>
        <v>Yes</v>
      </c>
      <c r="N81" s="1" t="str">
        <f>IF(OR(BART_Rides[[#This Row],[Station Code]]="EM", BART_Rides[[#This Row],[Station Code]]="MT", BART_Rides[[#This Row],[Station Code]]="PL", BART_Rides[[#This Row],[Station Code]]="CC"), "Yes", "No")</f>
        <v>No</v>
      </c>
    </row>
    <row r="82" spans="6:14">
      <c r="F82" s="3">
        <v>44277</v>
      </c>
      <c r="G82" s="1" t="s">
        <v>1</v>
      </c>
      <c r="H82" s="1" t="s">
        <v>100</v>
      </c>
      <c r="I82" s="1">
        <v>1072</v>
      </c>
      <c r="J82" s="1">
        <f>MONTH(BART_Rides[[#This Row],[Date]])</f>
        <v>3</v>
      </c>
      <c r="K82" s="1">
        <f>WEEKDAY(BART_Rides[[#This Row],[Date]],2)</f>
        <v>1</v>
      </c>
      <c r="L82" s="1" t="str">
        <f>LEFT(BART_Rides[[#This Row],[Lines]],1)</f>
        <v>Y</v>
      </c>
      <c r="M82" s="1" t="str">
        <f>IF(BART_Rides[[#This Row],[FirstLetter]]="Y","Yes","No")</f>
        <v>Yes</v>
      </c>
      <c r="N82" s="1" t="str">
        <f>IF(OR(BART_Rides[[#This Row],[Station Code]]="EM", BART_Rides[[#This Row],[Station Code]]="MT", BART_Rides[[#This Row],[Station Code]]="PL", BART_Rides[[#This Row],[Station Code]]="CC"), "Yes", "No")</f>
        <v>No</v>
      </c>
    </row>
    <row r="83" spans="6:14">
      <c r="F83" s="3">
        <v>44278</v>
      </c>
      <c r="G83" s="1" t="s">
        <v>1</v>
      </c>
      <c r="H83" s="1" t="s">
        <v>100</v>
      </c>
      <c r="I83" s="1">
        <v>1092</v>
      </c>
      <c r="J83" s="1">
        <f>MONTH(BART_Rides[[#This Row],[Date]])</f>
        <v>3</v>
      </c>
      <c r="K83" s="1">
        <f>WEEKDAY(BART_Rides[[#This Row],[Date]],2)</f>
        <v>2</v>
      </c>
      <c r="L83" s="1" t="str">
        <f>LEFT(BART_Rides[[#This Row],[Lines]],1)</f>
        <v>Y</v>
      </c>
      <c r="M83" s="1" t="str">
        <f>IF(BART_Rides[[#This Row],[FirstLetter]]="Y","Yes","No")</f>
        <v>Yes</v>
      </c>
      <c r="N83" s="1" t="str">
        <f>IF(OR(BART_Rides[[#This Row],[Station Code]]="EM", BART_Rides[[#This Row],[Station Code]]="MT", BART_Rides[[#This Row],[Station Code]]="PL", BART_Rides[[#This Row],[Station Code]]="CC"), "Yes", "No")</f>
        <v>No</v>
      </c>
    </row>
    <row r="84" spans="6:14">
      <c r="F84" s="3">
        <v>44279</v>
      </c>
      <c r="G84" s="1" t="s">
        <v>1</v>
      </c>
      <c r="H84" s="1" t="s">
        <v>100</v>
      </c>
      <c r="I84" s="1">
        <v>1151</v>
      </c>
      <c r="J84" s="1">
        <f>MONTH(BART_Rides[[#This Row],[Date]])</f>
        <v>3</v>
      </c>
      <c r="K84" s="1">
        <f>WEEKDAY(BART_Rides[[#This Row],[Date]],2)</f>
        <v>3</v>
      </c>
      <c r="L84" s="1" t="str">
        <f>LEFT(BART_Rides[[#This Row],[Lines]],1)</f>
        <v>Y</v>
      </c>
      <c r="M84" s="1" t="str">
        <f>IF(BART_Rides[[#This Row],[FirstLetter]]="Y","Yes","No")</f>
        <v>Yes</v>
      </c>
      <c r="N84" s="1" t="str">
        <f>IF(OR(BART_Rides[[#This Row],[Station Code]]="EM", BART_Rides[[#This Row],[Station Code]]="MT", BART_Rides[[#This Row],[Station Code]]="PL", BART_Rides[[#This Row],[Station Code]]="CC"), "Yes", "No")</f>
        <v>No</v>
      </c>
    </row>
    <row r="85" spans="6:14">
      <c r="F85" s="3">
        <v>44280</v>
      </c>
      <c r="G85" s="1" t="s">
        <v>1</v>
      </c>
      <c r="H85" s="1" t="s">
        <v>100</v>
      </c>
      <c r="I85" s="1">
        <v>1106</v>
      </c>
      <c r="J85" s="1">
        <f>MONTH(BART_Rides[[#This Row],[Date]])</f>
        <v>3</v>
      </c>
      <c r="K85" s="1">
        <f>WEEKDAY(BART_Rides[[#This Row],[Date]],2)</f>
        <v>4</v>
      </c>
      <c r="L85" s="1" t="str">
        <f>LEFT(BART_Rides[[#This Row],[Lines]],1)</f>
        <v>Y</v>
      </c>
      <c r="M85" s="1" t="str">
        <f>IF(BART_Rides[[#This Row],[FirstLetter]]="Y","Yes","No")</f>
        <v>Yes</v>
      </c>
      <c r="N85" s="1" t="str">
        <f>IF(OR(BART_Rides[[#This Row],[Station Code]]="EM", BART_Rides[[#This Row],[Station Code]]="MT", BART_Rides[[#This Row],[Station Code]]="PL", BART_Rides[[#This Row],[Station Code]]="CC"), "Yes", "No")</f>
        <v>No</v>
      </c>
    </row>
    <row r="86" spans="6:14">
      <c r="F86" s="3">
        <v>44281</v>
      </c>
      <c r="G86" s="1" t="s">
        <v>1</v>
      </c>
      <c r="H86" s="1" t="s">
        <v>100</v>
      </c>
      <c r="I86" s="1">
        <v>1145</v>
      </c>
      <c r="J86" s="1">
        <f>MONTH(BART_Rides[[#This Row],[Date]])</f>
        <v>3</v>
      </c>
      <c r="K86" s="1">
        <f>WEEKDAY(BART_Rides[[#This Row],[Date]],2)</f>
        <v>5</v>
      </c>
      <c r="L86" s="1" t="str">
        <f>LEFT(BART_Rides[[#This Row],[Lines]],1)</f>
        <v>Y</v>
      </c>
      <c r="M86" s="1" t="str">
        <f>IF(BART_Rides[[#This Row],[FirstLetter]]="Y","Yes","No")</f>
        <v>Yes</v>
      </c>
      <c r="N86" s="1" t="str">
        <f>IF(OR(BART_Rides[[#This Row],[Station Code]]="EM", BART_Rides[[#This Row],[Station Code]]="MT", BART_Rides[[#This Row],[Station Code]]="PL", BART_Rides[[#This Row],[Station Code]]="CC"), "Yes", "No")</f>
        <v>No</v>
      </c>
    </row>
    <row r="87" spans="6:14">
      <c r="F87" s="3">
        <v>44282</v>
      </c>
      <c r="G87" s="1" t="s">
        <v>1</v>
      </c>
      <c r="H87" s="1" t="s">
        <v>100</v>
      </c>
      <c r="I87" s="1">
        <v>625</v>
      </c>
      <c r="J87" s="1">
        <f>MONTH(BART_Rides[[#This Row],[Date]])</f>
        <v>3</v>
      </c>
      <c r="K87" s="1">
        <f>WEEKDAY(BART_Rides[[#This Row],[Date]],2)</f>
        <v>6</v>
      </c>
      <c r="L87" s="1" t="str">
        <f>LEFT(BART_Rides[[#This Row],[Lines]],1)</f>
        <v>Y</v>
      </c>
      <c r="M87" s="1" t="str">
        <f>IF(BART_Rides[[#This Row],[FirstLetter]]="Y","Yes","No")</f>
        <v>Yes</v>
      </c>
      <c r="N87" s="1" t="str">
        <f>IF(OR(BART_Rides[[#This Row],[Station Code]]="EM", BART_Rides[[#This Row],[Station Code]]="MT", BART_Rides[[#This Row],[Station Code]]="PL", BART_Rides[[#This Row],[Station Code]]="CC"), "Yes", "No")</f>
        <v>No</v>
      </c>
    </row>
    <row r="88" spans="6:14">
      <c r="F88" s="3">
        <v>44283</v>
      </c>
      <c r="G88" s="1" t="s">
        <v>1</v>
      </c>
      <c r="H88" s="1" t="s">
        <v>100</v>
      </c>
      <c r="I88" s="1">
        <v>496</v>
      </c>
      <c r="J88" s="1">
        <f>MONTH(BART_Rides[[#This Row],[Date]])</f>
        <v>3</v>
      </c>
      <c r="K88" s="1">
        <f>WEEKDAY(BART_Rides[[#This Row],[Date]],2)</f>
        <v>7</v>
      </c>
      <c r="L88" s="1" t="str">
        <f>LEFT(BART_Rides[[#This Row],[Lines]],1)</f>
        <v>Y</v>
      </c>
      <c r="M88" s="1" t="str">
        <f>IF(BART_Rides[[#This Row],[FirstLetter]]="Y","Yes","No")</f>
        <v>Yes</v>
      </c>
      <c r="N88" s="1" t="str">
        <f>IF(OR(BART_Rides[[#This Row],[Station Code]]="EM", BART_Rides[[#This Row],[Station Code]]="MT", BART_Rides[[#This Row],[Station Code]]="PL", BART_Rides[[#This Row],[Station Code]]="CC"), "Yes", "No")</f>
        <v>No</v>
      </c>
    </row>
    <row r="89" spans="6:14">
      <c r="F89" s="3">
        <v>44284</v>
      </c>
      <c r="G89" s="1" t="s">
        <v>1</v>
      </c>
      <c r="H89" s="1" t="s">
        <v>100</v>
      </c>
      <c r="I89" s="1">
        <v>1074</v>
      </c>
      <c r="J89" s="1">
        <f>MONTH(BART_Rides[[#This Row],[Date]])</f>
        <v>3</v>
      </c>
      <c r="K89" s="1">
        <f>WEEKDAY(BART_Rides[[#This Row],[Date]],2)</f>
        <v>1</v>
      </c>
      <c r="L89" s="1" t="str">
        <f>LEFT(BART_Rides[[#This Row],[Lines]],1)</f>
        <v>Y</v>
      </c>
      <c r="M89" s="1" t="str">
        <f>IF(BART_Rides[[#This Row],[FirstLetter]]="Y","Yes","No")</f>
        <v>Yes</v>
      </c>
      <c r="N89" s="1" t="str">
        <f>IF(OR(BART_Rides[[#This Row],[Station Code]]="EM", BART_Rides[[#This Row],[Station Code]]="MT", BART_Rides[[#This Row],[Station Code]]="PL", BART_Rides[[#This Row],[Station Code]]="CC"), "Yes", "No")</f>
        <v>No</v>
      </c>
    </row>
    <row r="90" spans="6:14">
      <c r="F90" s="3">
        <v>44285</v>
      </c>
      <c r="G90" s="1" t="s">
        <v>1</v>
      </c>
      <c r="H90" s="1" t="s">
        <v>100</v>
      </c>
      <c r="I90" s="1">
        <v>1148</v>
      </c>
      <c r="J90" s="1">
        <f>MONTH(BART_Rides[[#This Row],[Date]])</f>
        <v>3</v>
      </c>
      <c r="K90" s="1">
        <f>WEEKDAY(BART_Rides[[#This Row],[Date]],2)</f>
        <v>2</v>
      </c>
      <c r="L90" s="1" t="str">
        <f>LEFT(BART_Rides[[#This Row],[Lines]],1)</f>
        <v>Y</v>
      </c>
      <c r="M90" s="1" t="str">
        <f>IF(BART_Rides[[#This Row],[FirstLetter]]="Y","Yes","No")</f>
        <v>Yes</v>
      </c>
      <c r="N90" s="1" t="str">
        <f>IF(OR(BART_Rides[[#This Row],[Station Code]]="EM", BART_Rides[[#This Row],[Station Code]]="MT", BART_Rides[[#This Row],[Station Code]]="PL", BART_Rides[[#This Row],[Station Code]]="CC"), "Yes", "No")</f>
        <v>No</v>
      </c>
    </row>
    <row r="91" spans="6:14">
      <c r="F91" s="3">
        <v>44286</v>
      </c>
      <c r="G91" s="1" t="s">
        <v>1</v>
      </c>
      <c r="H91" s="1" t="s">
        <v>100</v>
      </c>
      <c r="I91" s="1">
        <v>1182</v>
      </c>
      <c r="J91" s="1">
        <f>MONTH(BART_Rides[[#This Row],[Date]])</f>
        <v>3</v>
      </c>
      <c r="K91" s="1">
        <f>WEEKDAY(BART_Rides[[#This Row],[Date]],2)</f>
        <v>3</v>
      </c>
      <c r="L91" s="1" t="str">
        <f>LEFT(BART_Rides[[#This Row],[Lines]],1)</f>
        <v>Y</v>
      </c>
      <c r="M91" s="1" t="str">
        <f>IF(BART_Rides[[#This Row],[FirstLetter]]="Y","Yes","No")</f>
        <v>Yes</v>
      </c>
      <c r="N91" s="1" t="str">
        <f>IF(OR(BART_Rides[[#This Row],[Station Code]]="EM", BART_Rides[[#This Row],[Station Code]]="MT", BART_Rides[[#This Row],[Station Code]]="PL", BART_Rides[[#This Row],[Station Code]]="CC"), "Yes", "No")</f>
        <v>No</v>
      </c>
    </row>
    <row r="92" spans="6:14">
      <c r="F92" s="3">
        <v>44287</v>
      </c>
      <c r="G92" s="1" t="s">
        <v>1</v>
      </c>
      <c r="H92" s="1" t="s">
        <v>100</v>
      </c>
      <c r="I92" s="1">
        <v>1181</v>
      </c>
      <c r="J92" s="1">
        <f>MONTH(BART_Rides[[#This Row],[Date]])</f>
        <v>4</v>
      </c>
      <c r="K92" s="1">
        <f>WEEKDAY(BART_Rides[[#This Row],[Date]],2)</f>
        <v>4</v>
      </c>
      <c r="L92" s="1" t="str">
        <f>LEFT(BART_Rides[[#This Row],[Lines]],1)</f>
        <v>Y</v>
      </c>
      <c r="M92" s="1" t="str">
        <f>IF(BART_Rides[[#This Row],[FirstLetter]]="Y","Yes","No")</f>
        <v>Yes</v>
      </c>
      <c r="N92" s="1" t="str">
        <f>IF(OR(BART_Rides[[#This Row],[Station Code]]="EM", BART_Rides[[#This Row],[Station Code]]="MT", BART_Rides[[#This Row],[Station Code]]="PL", BART_Rides[[#This Row],[Station Code]]="CC"), "Yes", "No")</f>
        <v>No</v>
      </c>
    </row>
    <row r="93" spans="6:14">
      <c r="F93" s="3">
        <v>44288</v>
      </c>
      <c r="G93" s="1" t="s">
        <v>1</v>
      </c>
      <c r="H93" s="1" t="s">
        <v>100</v>
      </c>
      <c r="I93" s="1">
        <v>1192</v>
      </c>
      <c r="J93" s="1">
        <f>MONTH(BART_Rides[[#This Row],[Date]])</f>
        <v>4</v>
      </c>
      <c r="K93" s="1">
        <f>WEEKDAY(BART_Rides[[#This Row],[Date]],2)</f>
        <v>5</v>
      </c>
      <c r="L93" s="1" t="str">
        <f>LEFT(BART_Rides[[#This Row],[Lines]],1)</f>
        <v>Y</v>
      </c>
      <c r="M93" s="1" t="str">
        <f>IF(BART_Rides[[#This Row],[FirstLetter]]="Y","Yes","No")</f>
        <v>Yes</v>
      </c>
      <c r="N93" s="1" t="str">
        <f>IF(OR(BART_Rides[[#This Row],[Station Code]]="EM", BART_Rides[[#This Row],[Station Code]]="MT", BART_Rides[[#This Row],[Station Code]]="PL", BART_Rides[[#This Row],[Station Code]]="CC"), "Yes", "No")</f>
        <v>No</v>
      </c>
    </row>
    <row r="94" spans="6:14">
      <c r="F94" s="3">
        <v>44289</v>
      </c>
      <c r="G94" s="1" t="s">
        <v>1</v>
      </c>
      <c r="H94" s="1" t="s">
        <v>100</v>
      </c>
      <c r="I94" s="1">
        <v>657</v>
      </c>
      <c r="J94" s="1">
        <f>MONTH(BART_Rides[[#This Row],[Date]])</f>
        <v>4</v>
      </c>
      <c r="K94" s="1">
        <f>WEEKDAY(BART_Rides[[#This Row],[Date]],2)</f>
        <v>6</v>
      </c>
      <c r="L94" s="1" t="str">
        <f>LEFT(BART_Rides[[#This Row],[Lines]],1)</f>
        <v>Y</v>
      </c>
      <c r="M94" s="1" t="str">
        <f>IF(BART_Rides[[#This Row],[FirstLetter]]="Y","Yes","No")</f>
        <v>Yes</v>
      </c>
      <c r="N94" s="1" t="str">
        <f>IF(OR(BART_Rides[[#This Row],[Station Code]]="EM", BART_Rides[[#This Row],[Station Code]]="MT", BART_Rides[[#This Row],[Station Code]]="PL", BART_Rides[[#This Row],[Station Code]]="CC"), "Yes", "No")</f>
        <v>No</v>
      </c>
    </row>
    <row r="95" spans="6:14">
      <c r="F95" s="3">
        <v>44290</v>
      </c>
      <c r="G95" s="1" t="s">
        <v>1</v>
      </c>
      <c r="H95" s="1" t="s">
        <v>100</v>
      </c>
      <c r="I95" s="1">
        <v>507</v>
      </c>
      <c r="J95" s="1">
        <f>MONTH(BART_Rides[[#This Row],[Date]])</f>
        <v>4</v>
      </c>
      <c r="K95" s="1">
        <f>WEEKDAY(BART_Rides[[#This Row],[Date]],2)</f>
        <v>7</v>
      </c>
      <c r="L95" s="1" t="str">
        <f>LEFT(BART_Rides[[#This Row],[Lines]],1)</f>
        <v>Y</v>
      </c>
      <c r="M95" s="1" t="str">
        <f>IF(BART_Rides[[#This Row],[FirstLetter]]="Y","Yes","No")</f>
        <v>Yes</v>
      </c>
      <c r="N95" s="1" t="str">
        <f>IF(OR(BART_Rides[[#This Row],[Station Code]]="EM", BART_Rides[[#This Row],[Station Code]]="MT", BART_Rides[[#This Row],[Station Code]]="PL", BART_Rides[[#This Row],[Station Code]]="CC"), "Yes", "No")</f>
        <v>No</v>
      </c>
    </row>
    <row r="96" spans="6:14">
      <c r="F96" s="3">
        <v>44291</v>
      </c>
      <c r="G96" s="1" t="s">
        <v>1</v>
      </c>
      <c r="H96" s="1" t="s">
        <v>100</v>
      </c>
      <c r="I96" s="1">
        <v>1154</v>
      </c>
      <c r="J96" s="1">
        <f>MONTH(BART_Rides[[#This Row],[Date]])</f>
        <v>4</v>
      </c>
      <c r="K96" s="1">
        <f>WEEKDAY(BART_Rides[[#This Row],[Date]],2)</f>
        <v>1</v>
      </c>
      <c r="L96" s="1" t="str">
        <f>LEFT(BART_Rides[[#This Row],[Lines]],1)</f>
        <v>Y</v>
      </c>
      <c r="M96" s="1" t="str">
        <f>IF(BART_Rides[[#This Row],[FirstLetter]]="Y","Yes","No")</f>
        <v>Yes</v>
      </c>
      <c r="N96" s="1" t="str">
        <f>IF(OR(BART_Rides[[#This Row],[Station Code]]="EM", BART_Rides[[#This Row],[Station Code]]="MT", BART_Rides[[#This Row],[Station Code]]="PL", BART_Rides[[#This Row],[Station Code]]="CC"), "Yes", "No")</f>
        <v>No</v>
      </c>
    </row>
    <row r="97" spans="6:14">
      <c r="F97" s="3">
        <v>44292</v>
      </c>
      <c r="G97" s="1" t="s">
        <v>1</v>
      </c>
      <c r="H97" s="1" t="s">
        <v>100</v>
      </c>
      <c r="I97" s="1">
        <v>1218</v>
      </c>
      <c r="J97" s="1">
        <f>MONTH(BART_Rides[[#This Row],[Date]])</f>
        <v>4</v>
      </c>
      <c r="K97" s="1">
        <f>WEEKDAY(BART_Rides[[#This Row],[Date]],2)</f>
        <v>2</v>
      </c>
      <c r="L97" s="1" t="str">
        <f>LEFT(BART_Rides[[#This Row],[Lines]],1)</f>
        <v>Y</v>
      </c>
      <c r="M97" s="1" t="str">
        <f>IF(BART_Rides[[#This Row],[FirstLetter]]="Y","Yes","No")</f>
        <v>Yes</v>
      </c>
      <c r="N97" s="1" t="str">
        <f>IF(OR(BART_Rides[[#This Row],[Station Code]]="EM", BART_Rides[[#This Row],[Station Code]]="MT", BART_Rides[[#This Row],[Station Code]]="PL", BART_Rides[[#This Row],[Station Code]]="CC"), "Yes", "No")</f>
        <v>No</v>
      </c>
    </row>
    <row r="98" spans="6:14">
      <c r="F98" s="3">
        <v>44293</v>
      </c>
      <c r="G98" s="1" t="s">
        <v>1</v>
      </c>
      <c r="H98" s="1" t="s">
        <v>100</v>
      </c>
      <c r="I98" s="1">
        <v>1201</v>
      </c>
      <c r="J98" s="1">
        <f>MONTH(BART_Rides[[#This Row],[Date]])</f>
        <v>4</v>
      </c>
      <c r="K98" s="1">
        <f>WEEKDAY(BART_Rides[[#This Row],[Date]],2)</f>
        <v>3</v>
      </c>
      <c r="L98" s="1" t="str">
        <f>LEFT(BART_Rides[[#This Row],[Lines]],1)</f>
        <v>Y</v>
      </c>
      <c r="M98" s="1" t="str">
        <f>IF(BART_Rides[[#This Row],[FirstLetter]]="Y","Yes","No")</f>
        <v>Yes</v>
      </c>
      <c r="N98" s="1" t="str">
        <f>IF(OR(BART_Rides[[#This Row],[Station Code]]="EM", BART_Rides[[#This Row],[Station Code]]="MT", BART_Rides[[#This Row],[Station Code]]="PL", BART_Rides[[#This Row],[Station Code]]="CC"), "Yes", "No")</f>
        <v>No</v>
      </c>
    </row>
    <row r="99" spans="6:14">
      <c r="F99" s="3">
        <v>44294</v>
      </c>
      <c r="G99" s="1" t="s">
        <v>1</v>
      </c>
      <c r="H99" s="1" t="s">
        <v>100</v>
      </c>
      <c r="I99" s="1">
        <v>1198</v>
      </c>
      <c r="J99" s="1">
        <f>MONTH(BART_Rides[[#This Row],[Date]])</f>
        <v>4</v>
      </c>
      <c r="K99" s="1">
        <f>WEEKDAY(BART_Rides[[#This Row],[Date]],2)</f>
        <v>4</v>
      </c>
      <c r="L99" s="1" t="str">
        <f>LEFT(BART_Rides[[#This Row],[Lines]],1)</f>
        <v>Y</v>
      </c>
      <c r="M99" s="1" t="str">
        <f>IF(BART_Rides[[#This Row],[FirstLetter]]="Y","Yes","No")</f>
        <v>Yes</v>
      </c>
      <c r="N99" s="1" t="str">
        <f>IF(OR(BART_Rides[[#This Row],[Station Code]]="EM", BART_Rides[[#This Row],[Station Code]]="MT", BART_Rides[[#This Row],[Station Code]]="PL", BART_Rides[[#This Row],[Station Code]]="CC"), "Yes", "No")</f>
        <v>No</v>
      </c>
    </row>
    <row r="100" spans="6:14">
      <c r="F100" s="3">
        <v>44295</v>
      </c>
      <c r="G100" s="1" t="s">
        <v>1</v>
      </c>
      <c r="H100" s="1" t="s">
        <v>100</v>
      </c>
      <c r="I100" s="1">
        <v>1287</v>
      </c>
      <c r="J100" s="1">
        <f>MONTH(BART_Rides[[#This Row],[Date]])</f>
        <v>4</v>
      </c>
      <c r="K100" s="1">
        <f>WEEKDAY(BART_Rides[[#This Row],[Date]],2)</f>
        <v>5</v>
      </c>
      <c r="L100" s="1" t="str">
        <f>LEFT(BART_Rides[[#This Row],[Lines]],1)</f>
        <v>Y</v>
      </c>
      <c r="M100" s="1" t="str">
        <f>IF(BART_Rides[[#This Row],[FirstLetter]]="Y","Yes","No")</f>
        <v>Yes</v>
      </c>
      <c r="N100" s="1" t="str">
        <f>IF(OR(BART_Rides[[#This Row],[Station Code]]="EM", BART_Rides[[#This Row],[Station Code]]="MT", BART_Rides[[#This Row],[Station Code]]="PL", BART_Rides[[#This Row],[Station Code]]="CC"), "Yes", "No")</f>
        <v>No</v>
      </c>
    </row>
    <row r="101" spans="6:14">
      <c r="F101" s="3">
        <v>44296</v>
      </c>
      <c r="G101" s="1" t="s">
        <v>1</v>
      </c>
      <c r="H101" s="1" t="s">
        <v>100</v>
      </c>
      <c r="I101" s="1">
        <v>713</v>
      </c>
      <c r="J101" s="1">
        <f>MONTH(BART_Rides[[#This Row],[Date]])</f>
        <v>4</v>
      </c>
      <c r="K101" s="1">
        <f>WEEKDAY(BART_Rides[[#This Row],[Date]],2)</f>
        <v>6</v>
      </c>
      <c r="L101" s="1" t="str">
        <f>LEFT(BART_Rides[[#This Row],[Lines]],1)</f>
        <v>Y</v>
      </c>
      <c r="M101" s="1" t="str">
        <f>IF(BART_Rides[[#This Row],[FirstLetter]]="Y","Yes","No")</f>
        <v>Yes</v>
      </c>
      <c r="N101" s="1" t="str">
        <f>IF(OR(BART_Rides[[#This Row],[Station Code]]="EM", BART_Rides[[#This Row],[Station Code]]="MT", BART_Rides[[#This Row],[Station Code]]="PL", BART_Rides[[#This Row],[Station Code]]="CC"), "Yes", "No")</f>
        <v>No</v>
      </c>
    </row>
    <row r="102" spans="6:14">
      <c r="F102" s="3">
        <v>44297</v>
      </c>
      <c r="G102" s="1" t="s">
        <v>1</v>
      </c>
      <c r="H102" s="1" t="s">
        <v>100</v>
      </c>
      <c r="I102" s="1">
        <v>519</v>
      </c>
      <c r="J102" s="1">
        <f>MONTH(BART_Rides[[#This Row],[Date]])</f>
        <v>4</v>
      </c>
      <c r="K102" s="1">
        <f>WEEKDAY(BART_Rides[[#This Row],[Date]],2)</f>
        <v>7</v>
      </c>
      <c r="L102" s="1" t="str">
        <f>LEFT(BART_Rides[[#This Row],[Lines]],1)</f>
        <v>Y</v>
      </c>
      <c r="M102" s="1" t="str">
        <f>IF(BART_Rides[[#This Row],[FirstLetter]]="Y","Yes","No")</f>
        <v>Yes</v>
      </c>
      <c r="N102" s="1" t="str">
        <f>IF(OR(BART_Rides[[#This Row],[Station Code]]="EM", BART_Rides[[#This Row],[Station Code]]="MT", BART_Rides[[#This Row],[Station Code]]="PL", BART_Rides[[#This Row],[Station Code]]="CC"), "Yes", "No")</f>
        <v>No</v>
      </c>
    </row>
    <row r="103" spans="6:14">
      <c r="F103" s="3">
        <v>44298</v>
      </c>
      <c r="G103" s="1" t="s">
        <v>1</v>
      </c>
      <c r="H103" s="1" t="s">
        <v>100</v>
      </c>
      <c r="I103" s="1">
        <v>1197</v>
      </c>
      <c r="J103" s="1">
        <f>MONTH(BART_Rides[[#This Row],[Date]])</f>
        <v>4</v>
      </c>
      <c r="K103" s="1">
        <f>WEEKDAY(BART_Rides[[#This Row],[Date]],2)</f>
        <v>1</v>
      </c>
      <c r="L103" s="1" t="str">
        <f>LEFT(BART_Rides[[#This Row],[Lines]],1)</f>
        <v>Y</v>
      </c>
      <c r="M103" s="1" t="str">
        <f>IF(BART_Rides[[#This Row],[FirstLetter]]="Y","Yes","No")</f>
        <v>Yes</v>
      </c>
      <c r="N103" s="1" t="str">
        <f>IF(OR(BART_Rides[[#This Row],[Station Code]]="EM", BART_Rides[[#This Row],[Station Code]]="MT", BART_Rides[[#This Row],[Station Code]]="PL", BART_Rides[[#This Row],[Station Code]]="CC"), "Yes", "No")</f>
        <v>No</v>
      </c>
    </row>
    <row r="104" spans="6:14">
      <c r="F104" s="3">
        <v>44299</v>
      </c>
      <c r="G104" s="1" t="s">
        <v>1</v>
      </c>
      <c r="H104" s="1" t="s">
        <v>100</v>
      </c>
      <c r="I104" s="1">
        <v>1249</v>
      </c>
      <c r="J104" s="1">
        <f>MONTH(BART_Rides[[#This Row],[Date]])</f>
        <v>4</v>
      </c>
      <c r="K104" s="1">
        <f>WEEKDAY(BART_Rides[[#This Row],[Date]],2)</f>
        <v>2</v>
      </c>
      <c r="L104" s="1" t="str">
        <f>LEFT(BART_Rides[[#This Row],[Lines]],1)</f>
        <v>Y</v>
      </c>
      <c r="M104" s="1" t="str">
        <f>IF(BART_Rides[[#This Row],[FirstLetter]]="Y","Yes","No")</f>
        <v>Yes</v>
      </c>
      <c r="N104" s="1" t="str">
        <f>IF(OR(BART_Rides[[#This Row],[Station Code]]="EM", BART_Rides[[#This Row],[Station Code]]="MT", BART_Rides[[#This Row],[Station Code]]="PL", BART_Rides[[#This Row],[Station Code]]="CC"), "Yes", "No")</f>
        <v>No</v>
      </c>
    </row>
    <row r="105" spans="6:14">
      <c r="F105" s="3">
        <v>44300</v>
      </c>
      <c r="G105" s="1" t="s">
        <v>1</v>
      </c>
      <c r="H105" s="1" t="s">
        <v>100</v>
      </c>
      <c r="I105" s="1">
        <v>1195</v>
      </c>
      <c r="J105" s="1">
        <f>MONTH(BART_Rides[[#This Row],[Date]])</f>
        <v>4</v>
      </c>
      <c r="K105" s="1">
        <f>WEEKDAY(BART_Rides[[#This Row],[Date]],2)</f>
        <v>3</v>
      </c>
      <c r="L105" s="1" t="str">
        <f>LEFT(BART_Rides[[#This Row],[Lines]],1)</f>
        <v>Y</v>
      </c>
      <c r="M105" s="1" t="str">
        <f>IF(BART_Rides[[#This Row],[FirstLetter]]="Y","Yes","No")</f>
        <v>Yes</v>
      </c>
      <c r="N105" s="1" t="str">
        <f>IF(OR(BART_Rides[[#This Row],[Station Code]]="EM", BART_Rides[[#This Row],[Station Code]]="MT", BART_Rides[[#This Row],[Station Code]]="PL", BART_Rides[[#This Row],[Station Code]]="CC"), "Yes", "No")</f>
        <v>No</v>
      </c>
    </row>
    <row r="106" spans="6:14">
      <c r="F106" s="3">
        <v>44301</v>
      </c>
      <c r="G106" s="1" t="s">
        <v>1</v>
      </c>
      <c r="H106" s="1" t="s">
        <v>100</v>
      </c>
      <c r="I106" s="1">
        <v>1222</v>
      </c>
      <c r="J106" s="1">
        <f>MONTH(BART_Rides[[#This Row],[Date]])</f>
        <v>4</v>
      </c>
      <c r="K106" s="1">
        <f>WEEKDAY(BART_Rides[[#This Row],[Date]],2)</f>
        <v>4</v>
      </c>
      <c r="L106" s="1" t="str">
        <f>LEFT(BART_Rides[[#This Row],[Lines]],1)</f>
        <v>Y</v>
      </c>
      <c r="M106" s="1" t="str">
        <f>IF(BART_Rides[[#This Row],[FirstLetter]]="Y","Yes","No")</f>
        <v>Yes</v>
      </c>
      <c r="N106" s="1" t="str">
        <f>IF(OR(BART_Rides[[#This Row],[Station Code]]="EM", BART_Rides[[#This Row],[Station Code]]="MT", BART_Rides[[#This Row],[Station Code]]="PL", BART_Rides[[#This Row],[Station Code]]="CC"), "Yes", "No")</f>
        <v>No</v>
      </c>
    </row>
    <row r="107" spans="6:14">
      <c r="F107" s="3">
        <v>44302</v>
      </c>
      <c r="G107" s="1" t="s">
        <v>1</v>
      </c>
      <c r="H107" s="1" t="s">
        <v>100</v>
      </c>
      <c r="I107" s="1">
        <v>1201</v>
      </c>
      <c r="J107" s="1">
        <f>MONTH(BART_Rides[[#This Row],[Date]])</f>
        <v>4</v>
      </c>
      <c r="K107" s="1">
        <f>WEEKDAY(BART_Rides[[#This Row],[Date]],2)</f>
        <v>5</v>
      </c>
      <c r="L107" s="1" t="str">
        <f>LEFT(BART_Rides[[#This Row],[Lines]],1)</f>
        <v>Y</v>
      </c>
      <c r="M107" s="1" t="str">
        <f>IF(BART_Rides[[#This Row],[FirstLetter]]="Y","Yes","No")</f>
        <v>Yes</v>
      </c>
      <c r="N107" s="1" t="str">
        <f>IF(OR(BART_Rides[[#This Row],[Station Code]]="EM", BART_Rides[[#This Row],[Station Code]]="MT", BART_Rides[[#This Row],[Station Code]]="PL", BART_Rides[[#This Row],[Station Code]]="CC"), "Yes", "No")</f>
        <v>No</v>
      </c>
    </row>
    <row r="108" spans="6:14">
      <c r="F108" s="3">
        <v>44303</v>
      </c>
      <c r="G108" s="1" t="s">
        <v>1</v>
      </c>
      <c r="H108" s="1" t="s">
        <v>100</v>
      </c>
      <c r="I108" s="1">
        <v>687</v>
      </c>
      <c r="J108" s="1">
        <f>MONTH(BART_Rides[[#This Row],[Date]])</f>
        <v>4</v>
      </c>
      <c r="K108" s="1">
        <f>WEEKDAY(BART_Rides[[#This Row],[Date]],2)</f>
        <v>6</v>
      </c>
      <c r="L108" s="1" t="str">
        <f>LEFT(BART_Rides[[#This Row],[Lines]],1)</f>
        <v>Y</v>
      </c>
      <c r="M108" s="1" t="str">
        <f>IF(BART_Rides[[#This Row],[FirstLetter]]="Y","Yes","No")</f>
        <v>Yes</v>
      </c>
      <c r="N108" s="1" t="str">
        <f>IF(OR(BART_Rides[[#This Row],[Station Code]]="EM", BART_Rides[[#This Row],[Station Code]]="MT", BART_Rides[[#This Row],[Station Code]]="PL", BART_Rides[[#This Row],[Station Code]]="CC"), "Yes", "No")</f>
        <v>No</v>
      </c>
    </row>
    <row r="109" spans="6:14">
      <c r="F109" s="3">
        <v>44304</v>
      </c>
      <c r="G109" s="1" t="s">
        <v>1</v>
      </c>
      <c r="H109" s="1" t="s">
        <v>100</v>
      </c>
      <c r="I109" s="1">
        <v>534</v>
      </c>
      <c r="J109" s="1">
        <f>MONTH(BART_Rides[[#This Row],[Date]])</f>
        <v>4</v>
      </c>
      <c r="K109" s="1">
        <f>WEEKDAY(BART_Rides[[#This Row],[Date]],2)</f>
        <v>7</v>
      </c>
      <c r="L109" s="1" t="str">
        <f>LEFT(BART_Rides[[#This Row],[Lines]],1)</f>
        <v>Y</v>
      </c>
      <c r="M109" s="1" t="str">
        <f>IF(BART_Rides[[#This Row],[FirstLetter]]="Y","Yes","No")</f>
        <v>Yes</v>
      </c>
      <c r="N109" s="1" t="str">
        <f>IF(OR(BART_Rides[[#This Row],[Station Code]]="EM", BART_Rides[[#This Row],[Station Code]]="MT", BART_Rides[[#This Row],[Station Code]]="PL", BART_Rides[[#This Row],[Station Code]]="CC"), "Yes", "No")</f>
        <v>No</v>
      </c>
    </row>
    <row r="110" spans="6:14">
      <c r="F110" s="3">
        <v>44305</v>
      </c>
      <c r="G110" s="1" t="s">
        <v>1</v>
      </c>
      <c r="H110" s="1" t="s">
        <v>100</v>
      </c>
      <c r="I110" s="1">
        <v>1172</v>
      </c>
      <c r="J110" s="1">
        <f>MONTH(BART_Rides[[#This Row],[Date]])</f>
        <v>4</v>
      </c>
      <c r="K110" s="1">
        <f>WEEKDAY(BART_Rides[[#This Row],[Date]],2)</f>
        <v>1</v>
      </c>
      <c r="L110" s="1" t="str">
        <f>LEFT(BART_Rides[[#This Row],[Lines]],1)</f>
        <v>Y</v>
      </c>
      <c r="M110" s="1" t="str">
        <f>IF(BART_Rides[[#This Row],[FirstLetter]]="Y","Yes","No")</f>
        <v>Yes</v>
      </c>
      <c r="N110" s="1" t="str">
        <f>IF(OR(BART_Rides[[#This Row],[Station Code]]="EM", BART_Rides[[#This Row],[Station Code]]="MT", BART_Rides[[#This Row],[Station Code]]="PL", BART_Rides[[#This Row],[Station Code]]="CC"), "Yes", "No")</f>
        <v>No</v>
      </c>
    </row>
    <row r="111" spans="6:14">
      <c r="F111" s="3">
        <v>44306</v>
      </c>
      <c r="G111" s="1" t="s">
        <v>1</v>
      </c>
      <c r="H111" s="1" t="s">
        <v>100</v>
      </c>
      <c r="I111" s="1">
        <v>1282</v>
      </c>
      <c r="J111" s="1">
        <f>MONTH(BART_Rides[[#This Row],[Date]])</f>
        <v>4</v>
      </c>
      <c r="K111" s="1">
        <f>WEEKDAY(BART_Rides[[#This Row],[Date]],2)</f>
        <v>2</v>
      </c>
      <c r="L111" s="1" t="str">
        <f>LEFT(BART_Rides[[#This Row],[Lines]],1)</f>
        <v>Y</v>
      </c>
      <c r="M111" s="1" t="str">
        <f>IF(BART_Rides[[#This Row],[FirstLetter]]="Y","Yes","No")</f>
        <v>Yes</v>
      </c>
      <c r="N111" s="1" t="str">
        <f>IF(OR(BART_Rides[[#This Row],[Station Code]]="EM", BART_Rides[[#This Row],[Station Code]]="MT", BART_Rides[[#This Row],[Station Code]]="PL", BART_Rides[[#This Row],[Station Code]]="CC"), "Yes", "No")</f>
        <v>No</v>
      </c>
    </row>
    <row r="112" spans="6:14">
      <c r="F112" s="3">
        <v>44307</v>
      </c>
      <c r="G112" s="1" t="s">
        <v>1</v>
      </c>
      <c r="H112" s="1" t="s">
        <v>100</v>
      </c>
      <c r="I112" s="1">
        <v>1207</v>
      </c>
      <c r="J112" s="1">
        <f>MONTH(BART_Rides[[#This Row],[Date]])</f>
        <v>4</v>
      </c>
      <c r="K112" s="1">
        <f>WEEKDAY(BART_Rides[[#This Row],[Date]],2)</f>
        <v>3</v>
      </c>
      <c r="L112" s="1" t="str">
        <f>LEFT(BART_Rides[[#This Row],[Lines]],1)</f>
        <v>Y</v>
      </c>
      <c r="M112" s="1" t="str">
        <f>IF(BART_Rides[[#This Row],[FirstLetter]]="Y","Yes","No")</f>
        <v>Yes</v>
      </c>
      <c r="N112" s="1" t="str">
        <f>IF(OR(BART_Rides[[#This Row],[Station Code]]="EM", BART_Rides[[#This Row],[Station Code]]="MT", BART_Rides[[#This Row],[Station Code]]="PL", BART_Rides[[#This Row],[Station Code]]="CC"), "Yes", "No")</f>
        <v>No</v>
      </c>
    </row>
    <row r="113" spans="6:14">
      <c r="F113" s="3">
        <v>44308</v>
      </c>
      <c r="G113" s="1" t="s">
        <v>1</v>
      </c>
      <c r="H113" s="1" t="s">
        <v>100</v>
      </c>
      <c r="I113" s="1">
        <v>1214</v>
      </c>
      <c r="J113" s="1">
        <f>MONTH(BART_Rides[[#This Row],[Date]])</f>
        <v>4</v>
      </c>
      <c r="K113" s="1">
        <f>WEEKDAY(BART_Rides[[#This Row],[Date]],2)</f>
        <v>4</v>
      </c>
      <c r="L113" s="1" t="str">
        <f>LEFT(BART_Rides[[#This Row],[Lines]],1)</f>
        <v>Y</v>
      </c>
      <c r="M113" s="1" t="str">
        <f>IF(BART_Rides[[#This Row],[FirstLetter]]="Y","Yes","No")</f>
        <v>Yes</v>
      </c>
      <c r="N113" s="1" t="str">
        <f>IF(OR(BART_Rides[[#This Row],[Station Code]]="EM", BART_Rides[[#This Row],[Station Code]]="MT", BART_Rides[[#This Row],[Station Code]]="PL", BART_Rides[[#This Row],[Station Code]]="CC"), "Yes", "No")</f>
        <v>No</v>
      </c>
    </row>
    <row r="114" spans="6:14">
      <c r="F114" s="3">
        <v>44309</v>
      </c>
      <c r="G114" s="1" t="s">
        <v>1</v>
      </c>
      <c r="H114" s="1" t="s">
        <v>100</v>
      </c>
      <c r="I114" s="1">
        <v>1179</v>
      </c>
      <c r="J114" s="1">
        <f>MONTH(BART_Rides[[#This Row],[Date]])</f>
        <v>4</v>
      </c>
      <c r="K114" s="1">
        <f>WEEKDAY(BART_Rides[[#This Row],[Date]],2)</f>
        <v>5</v>
      </c>
      <c r="L114" s="1" t="str">
        <f>LEFT(BART_Rides[[#This Row],[Lines]],1)</f>
        <v>Y</v>
      </c>
      <c r="M114" s="1" t="str">
        <f>IF(BART_Rides[[#This Row],[FirstLetter]]="Y","Yes","No")</f>
        <v>Yes</v>
      </c>
      <c r="N114" s="1" t="str">
        <f>IF(OR(BART_Rides[[#This Row],[Station Code]]="EM", BART_Rides[[#This Row],[Station Code]]="MT", BART_Rides[[#This Row],[Station Code]]="PL", BART_Rides[[#This Row],[Station Code]]="CC"), "Yes", "No")</f>
        <v>No</v>
      </c>
    </row>
    <row r="115" spans="6:14">
      <c r="F115" s="3">
        <v>44310</v>
      </c>
      <c r="G115" s="1" t="s">
        <v>1</v>
      </c>
      <c r="H115" s="1" t="s">
        <v>100</v>
      </c>
      <c r="I115" s="1">
        <v>654</v>
      </c>
      <c r="J115" s="1">
        <f>MONTH(BART_Rides[[#This Row],[Date]])</f>
        <v>4</v>
      </c>
      <c r="K115" s="1">
        <f>WEEKDAY(BART_Rides[[#This Row],[Date]],2)</f>
        <v>6</v>
      </c>
      <c r="L115" s="1" t="str">
        <f>LEFT(BART_Rides[[#This Row],[Lines]],1)</f>
        <v>Y</v>
      </c>
      <c r="M115" s="1" t="str">
        <f>IF(BART_Rides[[#This Row],[FirstLetter]]="Y","Yes","No")</f>
        <v>Yes</v>
      </c>
      <c r="N115" s="1" t="str">
        <f>IF(OR(BART_Rides[[#This Row],[Station Code]]="EM", BART_Rides[[#This Row],[Station Code]]="MT", BART_Rides[[#This Row],[Station Code]]="PL", BART_Rides[[#This Row],[Station Code]]="CC"), "Yes", "No")</f>
        <v>No</v>
      </c>
    </row>
    <row r="116" spans="6:14">
      <c r="F116" s="3">
        <v>44311</v>
      </c>
      <c r="G116" s="1" t="s">
        <v>1</v>
      </c>
      <c r="H116" s="1" t="s">
        <v>100</v>
      </c>
      <c r="I116" s="1">
        <v>435</v>
      </c>
      <c r="J116" s="1">
        <f>MONTH(BART_Rides[[#This Row],[Date]])</f>
        <v>4</v>
      </c>
      <c r="K116" s="1">
        <f>WEEKDAY(BART_Rides[[#This Row],[Date]],2)</f>
        <v>7</v>
      </c>
      <c r="L116" s="1" t="str">
        <f>LEFT(BART_Rides[[#This Row],[Lines]],1)</f>
        <v>Y</v>
      </c>
      <c r="M116" s="1" t="str">
        <f>IF(BART_Rides[[#This Row],[FirstLetter]]="Y","Yes","No")</f>
        <v>Yes</v>
      </c>
      <c r="N116" s="1" t="str">
        <f>IF(OR(BART_Rides[[#This Row],[Station Code]]="EM", BART_Rides[[#This Row],[Station Code]]="MT", BART_Rides[[#This Row],[Station Code]]="PL", BART_Rides[[#This Row],[Station Code]]="CC"), "Yes", "No")</f>
        <v>No</v>
      </c>
    </row>
    <row r="117" spans="6:14">
      <c r="F117" s="3">
        <v>44312</v>
      </c>
      <c r="G117" s="1" t="s">
        <v>1</v>
      </c>
      <c r="H117" s="1" t="s">
        <v>100</v>
      </c>
      <c r="I117" s="1">
        <v>1172</v>
      </c>
      <c r="J117" s="1">
        <f>MONTH(BART_Rides[[#This Row],[Date]])</f>
        <v>4</v>
      </c>
      <c r="K117" s="1">
        <f>WEEKDAY(BART_Rides[[#This Row],[Date]],2)</f>
        <v>1</v>
      </c>
      <c r="L117" s="1" t="str">
        <f>LEFT(BART_Rides[[#This Row],[Lines]],1)</f>
        <v>Y</v>
      </c>
      <c r="M117" s="1" t="str">
        <f>IF(BART_Rides[[#This Row],[FirstLetter]]="Y","Yes","No")</f>
        <v>Yes</v>
      </c>
      <c r="N117" s="1" t="str">
        <f>IF(OR(BART_Rides[[#This Row],[Station Code]]="EM", BART_Rides[[#This Row],[Station Code]]="MT", BART_Rides[[#This Row],[Station Code]]="PL", BART_Rides[[#This Row],[Station Code]]="CC"), "Yes", "No")</f>
        <v>No</v>
      </c>
    </row>
    <row r="118" spans="6:14">
      <c r="F118" s="3">
        <v>44313</v>
      </c>
      <c r="G118" s="1" t="s">
        <v>1</v>
      </c>
      <c r="H118" s="1" t="s">
        <v>100</v>
      </c>
      <c r="I118" s="1">
        <v>1213</v>
      </c>
      <c r="J118" s="1">
        <f>MONTH(BART_Rides[[#This Row],[Date]])</f>
        <v>4</v>
      </c>
      <c r="K118" s="1">
        <f>WEEKDAY(BART_Rides[[#This Row],[Date]],2)</f>
        <v>2</v>
      </c>
      <c r="L118" s="1" t="str">
        <f>LEFT(BART_Rides[[#This Row],[Lines]],1)</f>
        <v>Y</v>
      </c>
      <c r="M118" s="1" t="str">
        <f>IF(BART_Rides[[#This Row],[FirstLetter]]="Y","Yes","No")</f>
        <v>Yes</v>
      </c>
      <c r="N118" s="1" t="str">
        <f>IF(OR(BART_Rides[[#This Row],[Station Code]]="EM", BART_Rides[[#This Row],[Station Code]]="MT", BART_Rides[[#This Row],[Station Code]]="PL", BART_Rides[[#This Row],[Station Code]]="CC"), "Yes", "No")</f>
        <v>No</v>
      </c>
    </row>
    <row r="119" spans="6:14">
      <c r="F119" s="3">
        <v>44314</v>
      </c>
      <c r="G119" s="1" t="s">
        <v>1</v>
      </c>
      <c r="H119" s="1" t="s">
        <v>100</v>
      </c>
      <c r="I119" s="1">
        <v>1180</v>
      </c>
      <c r="J119" s="1">
        <f>MONTH(BART_Rides[[#This Row],[Date]])</f>
        <v>4</v>
      </c>
      <c r="K119" s="1">
        <f>WEEKDAY(BART_Rides[[#This Row],[Date]],2)</f>
        <v>3</v>
      </c>
      <c r="L119" s="1" t="str">
        <f>LEFT(BART_Rides[[#This Row],[Lines]],1)</f>
        <v>Y</v>
      </c>
      <c r="M119" s="1" t="str">
        <f>IF(BART_Rides[[#This Row],[FirstLetter]]="Y","Yes","No")</f>
        <v>Yes</v>
      </c>
      <c r="N119" s="1" t="str">
        <f>IF(OR(BART_Rides[[#This Row],[Station Code]]="EM", BART_Rides[[#This Row],[Station Code]]="MT", BART_Rides[[#This Row],[Station Code]]="PL", BART_Rides[[#This Row],[Station Code]]="CC"), "Yes", "No")</f>
        <v>No</v>
      </c>
    </row>
    <row r="120" spans="6:14">
      <c r="F120" s="3">
        <v>44315</v>
      </c>
      <c r="G120" s="1" t="s">
        <v>1</v>
      </c>
      <c r="H120" s="1" t="s">
        <v>100</v>
      </c>
      <c r="I120" s="1">
        <v>1217</v>
      </c>
      <c r="J120" s="1">
        <f>MONTH(BART_Rides[[#This Row],[Date]])</f>
        <v>4</v>
      </c>
      <c r="K120" s="1">
        <f>WEEKDAY(BART_Rides[[#This Row],[Date]],2)</f>
        <v>4</v>
      </c>
      <c r="L120" s="1" t="str">
        <f>LEFT(BART_Rides[[#This Row],[Lines]],1)</f>
        <v>Y</v>
      </c>
      <c r="M120" s="1" t="str">
        <f>IF(BART_Rides[[#This Row],[FirstLetter]]="Y","Yes","No")</f>
        <v>Yes</v>
      </c>
      <c r="N120" s="1" t="str">
        <f>IF(OR(BART_Rides[[#This Row],[Station Code]]="EM", BART_Rides[[#This Row],[Station Code]]="MT", BART_Rides[[#This Row],[Station Code]]="PL", BART_Rides[[#This Row],[Station Code]]="CC"), "Yes", "No")</f>
        <v>No</v>
      </c>
    </row>
    <row r="121" spans="6:14">
      <c r="F121" s="3">
        <v>44316</v>
      </c>
      <c r="G121" s="1" t="s">
        <v>1</v>
      </c>
      <c r="H121" s="1" t="s">
        <v>100</v>
      </c>
      <c r="I121" s="1">
        <v>1224</v>
      </c>
      <c r="J121" s="1">
        <f>MONTH(BART_Rides[[#This Row],[Date]])</f>
        <v>4</v>
      </c>
      <c r="K121" s="1">
        <f>WEEKDAY(BART_Rides[[#This Row],[Date]],2)</f>
        <v>5</v>
      </c>
      <c r="L121" s="1" t="str">
        <f>LEFT(BART_Rides[[#This Row],[Lines]],1)</f>
        <v>Y</v>
      </c>
      <c r="M121" s="1" t="str">
        <f>IF(BART_Rides[[#This Row],[FirstLetter]]="Y","Yes","No")</f>
        <v>Yes</v>
      </c>
      <c r="N121" s="1" t="str">
        <f>IF(OR(BART_Rides[[#This Row],[Station Code]]="EM", BART_Rides[[#This Row],[Station Code]]="MT", BART_Rides[[#This Row],[Station Code]]="PL", BART_Rides[[#This Row],[Station Code]]="CC"), "Yes", "No")</f>
        <v>No</v>
      </c>
    </row>
    <row r="122" spans="6:14">
      <c r="F122" s="3">
        <v>44317</v>
      </c>
      <c r="G122" s="1" t="s">
        <v>1</v>
      </c>
      <c r="H122" s="1" t="s">
        <v>100</v>
      </c>
      <c r="I122" s="1">
        <v>720</v>
      </c>
      <c r="J122" s="1">
        <f>MONTH(BART_Rides[[#This Row],[Date]])</f>
        <v>5</v>
      </c>
      <c r="K122" s="1">
        <f>WEEKDAY(BART_Rides[[#This Row],[Date]],2)</f>
        <v>6</v>
      </c>
      <c r="L122" s="1" t="str">
        <f>LEFT(BART_Rides[[#This Row],[Lines]],1)</f>
        <v>Y</v>
      </c>
      <c r="M122" s="1" t="str">
        <f>IF(BART_Rides[[#This Row],[FirstLetter]]="Y","Yes","No")</f>
        <v>Yes</v>
      </c>
      <c r="N122" s="1" t="str">
        <f>IF(OR(BART_Rides[[#This Row],[Station Code]]="EM", BART_Rides[[#This Row],[Station Code]]="MT", BART_Rides[[#This Row],[Station Code]]="PL", BART_Rides[[#This Row],[Station Code]]="CC"), "Yes", "No")</f>
        <v>No</v>
      </c>
    </row>
    <row r="123" spans="6:14">
      <c r="F123" s="3">
        <v>44318</v>
      </c>
      <c r="G123" s="1" t="s">
        <v>1</v>
      </c>
      <c r="H123" s="1" t="s">
        <v>100</v>
      </c>
      <c r="I123" s="1">
        <v>505</v>
      </c>
      <c r="J123" s="1">
        <f>MONTH(BART_Rides[[#This Row],[Date]])</f>
        <v>5</v>
      </c>
      <c r="K123" s="1">
        <f>WEEKDAY(BART_Rides[[#This Row],[Date]],2)</f>
        <v>7</v>
      </c>
      <c r="L123" s="1" t="str">
        <f>LEFT(BART_Rides[[#This Row],[Lines]],1)</f>
        <v>Y</v>
      </c>
      <c r="M123" s="1" t="str">
        <f>IF(BART_Rides[[#This Row],[FirstLetter]]="Y","Yes","No")</f>
        <v>Yes</v>
      </c>
      <c r="N123" s="1" t="str">
        <f>IF(OR(BART_Rides[[#This Row],[Station Code]]="EM", BART_Rides[[#This Row],[Station Code]]="MT", BART_Rides[[#This Row],[Station Code]]="PL", BART_Rides[[#This Row],[Station Code]]="CC"), "Yes", "No")</f>
        <v>No</v>
      </c>
    </row>
    <row r="124" spans="6:14">
      <c r="F124" s="3">
        <v>44319</v>
      </c>
      <c r="G124" s="1" t="s">
        <v>1</v>
      </c>
      <c r="H124" s="1" t="s">
        <v>100</v>
      </c>
      <c r="I124" s="1">
        <v>1184</v>
      </c>
      <c r="J124" s="1">
        <f>MONTH(BART_Rides[[#This Row],[Date]])</f>
        <v>5</v>
      </c>
      <c r="K124" s="1">
        <f>WEEKDAY(BART_Rides[[#This Row],[Date]],2)</f>
        <v>1</v>
      </c>
      <c r="L124" s="1" t="str">
        <f>LEFT(BART_Rides[[#This Row],[Lines]],1)</f>
        <v>Y</v>
      </c>
      <c r="M124" s="1" t="str">
        <f>IF(BART_Rides[[#This Row],[FirstLetter]]="Y","Yes","No")</f>
        <v>Yes</v>
      </c>
      <c r="N124" s="1" t="str">
        <f>IF(OR(BART_Rides[[#This Row],[Station Code]]="EM", BART_Rides[[#This Row],[Station Code]]="MT", BART_Rides[[#This Row],[Station Code]]="PL", BART_Rides[[#This Row],[Station Code]]="CC"), "Yes", "No")</f>
        <v>No</v>
      </c>
    </row>
    <row r="125" spans="6:14">
      <c r="F125" s="3">
        <v>44320</v>
      </c>
      <c r="G125" s="1" t="s">
        <v>1</v>
      </c>
      <c r="H125" s="1" t="s">
        <v>100</v>
      </c>
      <c r="I125" s="1">
        <v>1249</v>
      </c>
      <c r="J125" s="1">
        <f>MONTH(BART_Rides[[#This Row],[Date]])</f>
        <v>5</v>
      </c>
      <c r="K125" s="1">
        <f>WEEKDAY(BART_Rides[[#This Row],[Date]],2)</f>
        <v>2</v>
      </c>
      <c r="L125" s="1" t="str">
        <f>LEFT(BART_Rides[[#This Row],[Lines]],1)</f>
        <v>Y</v>
      </c>
      <c r="M125" s="1" t="str">
        <f>IF(BART_Rides[[#This Row],[FirstLetter]]="Y","Yes","No")</f>
        <v>Yes</v>
      </c>
      <c r="N125" s="1" t="str">
        <f>IF(OR(BART_Rides[[#This Row],[Station Code]]="EM", BART_Rides[[#This Row],[Station Code]]="MT", BART_Rides[[#This Row],[Station Code]]="PL", BART_Rides[[#This Row],[Station Code]]="CC"), "Yes", "No")</f>
        <v>No</v>
      </c>
    </row>
    <row r="126" spans="6:14">
      <c r="F126" s="3">
        <v>44321</v>
      </c>
      <c r="G126" s="1" t="s">
        <v>1</v>
      </c>
      <c r="H126" s="1" t="s">
        <v>100</v>
      </c>
      <c r="I126" s="1">
        <v>1230</v>
      </c>
      <c r="J126" s="1">
        <f>MONTH(BART_Rides[[#This Row],[Date]])</f>
        <v>5</v>
      </c>
      <c r="K126" s="1">
        <f>WEEKDAY(BART_Rides[[#This Row],[Date]],2)</f>
        <v>3</v>
      </c>
      <c r="L126" s="1" t="str">
        <f>LEFT(BART_Rides[[#This Row],[Lines]],1)</f>
        <v>Y</v>
      </c>
      <c r="M126" s="1" t="str">
        <f>IF(BART_Rides[[#This Row],[FirstLetter]]="Y","Yes","No")</f>
        <v>Yes</v>
      </c>
      <c r="N126" s="1" t="str">
        <f>IF(OR(BART_Rides[[#This Row],[Station Code]]="EM", BART_Rides[[#This Row],[Station Code]]="MT", BART_Rides[[#This Row],[Station Code]]="PL", BART_Rides[[#This Row],[Station Code]]="CC"), "Yes", "No")</f>
        <v>No</v>
      </c>
    </row>
    <row r="127" spans="6:14">
      <c r="F127" s="3">
        <v>44322</v>
      </c>
      <c r="G127" s="1" t="s">
        <v>1</v>
      </c>
      <c r="H127" s="1" t="s">
        <v>100</v>
      </c>
      <c r="I127" s="1">
        <v>1256</v>
      </c>
      <c r="J127" s="1">
        <f>MONTH(BART_Rides[[#This Row],[Date]])</f>
        <v>5</v>
      </c>
      <c r="K127" s="1">
        <f>WEEKDAY(BART_Rides[[#This Row],[Date]],2)</f>
        <v>4</v>
      </c>
      <c r="L127" s="1" t="str">
        <f>LEFT(BART_Rides[[#This Row],[Lines]],1)</f>
        <v>Y</v>
      </c>
      <c r="M127" s="1" t="str">
        <f>IF(BART_Rides[[#This Row],[FirstLetter]]="Y","Yes","No")</f>
        <v>Yes</v>
      </c>
      <c r="N127" s="1" t="str">
        <f>IF(OR(BART_Rides[[#This Row],[Station Code]]="EM", BART_Rides[[#This Row],[Station Code]]="MT", BART_Rides[[#This Row],[Station Code]]="PL", BART_Rides[[#This Row],[Station Code]]="CC"), "Yes", "No")</f>
        <v>No</v>
      </c>
    </row>
    <row r="128" spans="6:14">
      <c r="F128" s="3">
        <v>44323</v>
      </c>
      <c r="G128" s="1" t="s">
        <v>1</v>
      </c>
      <c r="H128" s="1" t="s">
        <v>100</v>
      </c>
      <c r="I128" s="1">
        <v>1312</v>
      </c>
      <c r="J128" s="1">
        <f>MONTH(BART_Rides[[#This Row],[Date]])</f>
        <v>5</v>
      </c>
      <c r="K128" s="1">
        <f>WEEKDAY(BART_Rides[[#This Row],[Date]],2)</f>
        <v>5</v>
      </c>
      <c r="L128" s="1" t="str">
        <f>LEFT(BART_Rides[[#This Row],[Lines]],1)</f>
        <v>Y</v>
      </c>
      <c r="M128" s="1" t="str">
        <f>IF(BART_Rides[[#This Row],[FirstLetter]]="Y","Yes","No")</f>
        <v>Yes</v>
      </c>
      <c r="N128" s="1" t="str">
        <f>IF(OR(BART_Rides[[#This Row],[Station Code]]="EM", BART_Rides[[#This Row],[Station Code]]="MT", BART_Rides[[#This Row],[Station Code]]="PL", BART_Rides[[#This Row],[Station Code]]="CC"), "Yes", "No")</f>
        <v>No</v>
      </c>
    </row>
    <row r="129" spans="6:14">
      <c r="F129" s="3">
        <v>44324</v>
      </c>
      <c r="G129" s="1" t="s">
        <v>1</v>
      </c>
      <c r="H129" s="1" t="s">
        <v>100</v>
      </c>
      <c r="I129" s="1">
        <v>782</v>
      </c>
      <c r="J129" s="1">
        <f>MONTH(BART_Rides[[#This Row],[Date]])</f>
        <v>5</v>
      </c>
      <c r="K129" s="1">
        <f>WEEKDAY(BART_Rides[[#This Row],[Date]],2)</f>
        <v>6</v>
      </c>
      <c r="L129" s="1" t="str">
        <f>LEFT(BART_Rides[[#This Row],[Lines]],1)</f>
        <v>Y</v>
      </c>
      <c r="M129" s="1" t="str">
        <f>IF(BART_Rides[[#This Row],[FirstLetter]]="Y","Yes","No")</f>
        <v>Yes</v>
      </c>
      <c r="N129" s="1" t="str">
        <f>IF(OR(BART_Rides[[#This Row],[Station Code]]="EM", BART_Rides[[#This Row],[Station Code]]="MT", BART_Rides[[#This Row],[Station Code]]="PL", BART_Rides[[#This Row],[Station Code]]="CC"), "Yes", "No")</f>
        <v>No</v>
      </c>
    </row>
    <row r="130" spans="6:14">
      <c r="F130" s="3">
        <v>44325</v>
      </c>
      <c r="G130" s="1" t="s">
        <v>1</v>
      </c>
      <c r="H130" s="1" t="s">
        <v>100</v>
      </c>
      <c r="I130" s="1">
        <v>562</v>
      </c>
      <c r="J130" s="1">
        <f>MONTH(BART_Rides[[#This Row],[Date]])</f>
        <v>5</v>
      </c>
      <c r="K130" s="1">
        <f>WEEKDAY(BART_Rides[[#This Row],[Date]],2)</f>
        <v>7</v>
      </c>
      <c r="L130" s="1" t="str">
        <f>LEFT(BART_Rides[[#This Row],[Lines]],1)</f>
        <v>Y</v>
      </c>
      <c r="M130" s="1" t="str">
        <f>IF(BART_Rides[[#This Row],[FirstLetter]]="Y","Yes","No")</f>
        <v>Yes</v>
      </c>
      <c r="N130" s="1" t="str">
        <f>IF(OR(BART_Rides[[#This Row],[Station Code]]="EM", BART_Rides[[#This Row],[Station Code]]="MT", BART_Rides[[#This Row],[Station Code]]="PL", BART_Rides[[#This Row],[Station Code]]="CC"), "Yes", "No")</f>
        <v>No</v>
      </c>
    </row>
    <row r="131" spans="6:14">
      <c r="F131" s="3">
        <v>44326</v>
      </c>
      <c r="G131" s="1" t="s">
        <v>1</v>
      </c>
      <c r="H131" s="1" t="s">
        <v>100</v>
      </c>
      <c r="I131" s="1">
        <v>1246</v>
      </c>
      <c r="J131" s="1">
        <f>MONTH(BART_Rides[[#This Row],[Date]])</f>
        <v>5</v>
      </c>
      <c r="K131" s="1">
        <f>WEEKDAY(BART_Rides[[#This Row],[Date]],2)</f>
        <v>1</v>
      </c>
      <c r="L131" s="1" t="str">
        <f>LEFT(BART_Rides[[#This Row],[Lines]],1)</f>
        <v>Y</v>
      </c>
      <c r="M131" s="1" t="str">
        <f>IF(BART_Rides[[#This Row],[FirstLetter]]="Y","Yes","No")</f>
        <v>Yes</v>
      </c>
      <c r="N131" s="1" t="str">
        <f>IF(OR(BART_Rides[[#This Row],[Station Code]]="EM", BART_Rides[[#This Row],[Station Code]]="MT", BART_Rides[[#This Row],[Station Code]]="PL", BART_Rides[[#This Row],[Station Code]]="CC"), "Yes", "No")</f>
        <v>No</v>
      </c>
    </row>
    <row r="132" spans="6:14">
      <c r="F132" s="3">
        <v>44327</v>
      </c>
      <c r="G132" s="1" t="s">
        <v>1</v>
      </c>
      <c r="H132" s="1" t="s">
        <v>100</v>
      </c>
      <c r="I132" s="1">
        <v>1299</v>
      </c>
      <c r="J132" s="1">
        <f>MONTH(BART_Rides[[#This Row],[Date]])</f>
        <v>5</v>
      </c>
      <c r="K132" s="1">
        <f>WEEKDAY(BART_Rides[[#This Row],[Date]],2)</f>
        <v>2</v>
      </c>
      <c r="L132" s="1" t="str">
        <f>LEFT(BART_Rides[[#This Row],[Lines]],1)</f>
        <v>Y</v>
      </c>
      <c r="M132" s="1" t="str">
        <f>IF(BART_Rides[[#This Row],[FirstLetter]]="Y","Yes","No")</f>
        <v>Yes</v>
      </c>
      <c r="N132" s="1" t="str">
        <f>IF(OR(BART_Rides[[#This Row],[Station Code]]="EM", BART_Rides[[#This Row],[Station Code]]="MT", BART_Rides[[#This Row],[Station Code]]="PL", BART_Rides[[#This Row],[Station Code]]="CC"), "Yes", "No")</f>
        <v>No</v>
      </c>
    </row>
    <row r="133" spans="6:14">
      <c r="F133" s="3">
        <v>44328</v>
      </c>
      <c r="G133" s="1" t="s">
        <v>1</v>
      </c>
      <c r="H133" s="1" t="s">
        <v>100</v>
      </c>
      <c r="I133" s="1">
        <v>1296</v>
      </c>
      <c r="J133" s="1">
        <f>MONTH(BART_Rides[[#This Row],[Date]])</f>
        <v>5</v>
      </c>
      <c r="K133" s="1">
        <f>WEEKDAY(BART_Rides[[#This Row],[Date]],2)</f>
        <v>3</v>
      </c>
      <c r="L133" s="1" t="str">
        <f>LEFT(BART_Rides[[#This Row],[Lines]],1)</f>
        <v>Y</v>
      </c>
      <c r="M133" s="1" t="str">
        <f>IF(BART_Rides[[#This Row],[FirstLetter]]="Y","Yes","No")</f>
        <v>Yes</v>
      </c>
      <c r="N133" s="1" t="str">
        <f>IF(OR(BART_Rides[[#This Row],[Station Code]]="EM", BART_Rides[[#This Row],[Station Code]]="MT", BART_Rides[[#This Row],[Station Code]]="PL", BART_Rides[[#This Row],[Station Code]]="CC"), "Yes", "No")</f>
        <v>No</v>
      </c>
    </row>
    <row r="134" spans="6:14">
      <c r="F134" s="3">
        <v>44329</v>
      </c>
      <c r="G134" s="1" t="s">
        <v>1</v>
      </c>
      <c r="H134" s="1" t="s">
        <v>100</v>
      </c>
      <c r="I134" s="1">
        <v>1277</v>
      </c>
      <c r="J134" s="1">
        <f>MONTH(BART_Rides[[#This Row],[Date]])</f>
        <v>5</v>
      </c>
      <c r="K134" s="1">
        <f>WEEKDAY(BART_Rides[[#This Row],[Date]],2)</f>
        <v>4</v>
      </c>
      <c r="L134" s="1" t="str">
        <f>LEFT(BART_Rides[[#This Row],[Lines]],1)</f>
        <v>Y</v>
      </c>
      <c r="M134" s="1" t="str">
        <f>IF(BART_Rides[[#This Row],[FirstLetter]]="Y","Yes","No")</f>
        <v>Yes</v>
      </c>
      <c r="N134" s="1" t="str">
        <f>IF(OR(BART_Rides[[#This Row],[Station Code]]="EM", BART_Rides[[#This Row],[Station Code]]="MT", BART_Rides[[#This Row],[Station Code]]="PL", BART_Rides[[#This Row],[Station Code]]="CC"), "Yes", "No")</f>
        <v>No</v>
      </c>
    </row>
    <row r="135" spans="6:14">
      <c r="F135" s="3">
        <v>44330</v>
      </c>
      <c r="G135" s="1" t="s">
        <v>1</v>
      </c>
      <c r="H135" s="1" t="s">
        <v>100</v>
      </c>
      <c r="I135" s="1">
        <v>1304</v>
      </c>
      <c r="J135" s="1">
        <f>MONTH(BART_Rides[[#This Row],[Date]])</f>
        <v>5</v>
      </c>
      <c r="K135" s="1">
        <f>WEEKDAY(BART_Rides[[#This Row],[Date]],2)</f>
        <v>5</v>
      </c>
      <c r="L135" s="1" t="str">
        <f>LEFT(BART_Rides[[#This Row],[Lines]],1)</f>
        <v>Y</v>
      </c>
      <c r="M135" s="1" t="str">
        <f>IF(BART_Rides[[#This Row],[FirstLetter]]="Y","Yes","No")</f>
        <v>Yes</v>
      </c>
      <c r="N135" s="1" t="str">
        <f>IF(OR(BART_Rides[[#This Row],[Station Code]]="EM", BART_Rides[[#This Row],[Station Code]]="MT", BART_Rides[[#This Row],[Station Code]]="PL", BART_Rides[[#This Row],[Station Code]]="CC"), "Yes", "No")</f>
        <v>No</v>
      </c>
    </row>
    <row r="136" spans="6:14">
      <c r="F136" s="3">
        <v>44331</v>
      </c>
      <c r="G136" s="1" t="s">
        <v>1</v>
      </c>
      <c r="H136" s="1" t="s">
        <v>100</v>
      </c>
      <c r="I136" s="1">
        <v>721</v>
      </c>
      <c r="J136" s="1">
        <f>MONTH(BART_Rides[[#This Row],[Date]])</f>
        <v>5</v>
      </c>
      <c r="K136" s="1">
        <f>WEEKDAY(BART_Rides[[#This Row],[Date]],2)</f>
        <v>6</v>
      </c>
      <c r="L136" s="1" t="str">
        <f>LEFT(BART_Rides[[#This Row],[Lines]],1)</f>
        <v>Y</v>
      </c>
      <c r="M136" s="1" t="str">
        <f>IF(BART_Rides[[#This Row],[FirstLetter]]="Y","Yes","No")</f>
        <v>Yes</v>
      </c>
      <c r="N136" s="1" t="str">
        <f>IF(OR(BART_Rides[[#This Row],[Station Code]]="EM", BART_Rides[[#This Row],[Station Code]]="MT", BART_Rides[[#This Row],[Station Code]]="PL", BART_Rides[[#This Row],[Station Code]]="CC"), "Yes", "No")</f>
        <v>No</v>
      </c>
    </row>
    <row r="137" spans="6:14">
      <c r="F137" s="3">
        <v>44332</v>
      </c>
      <c r="G137" s="1" t="s">
        <v>1</v>
      </c>
      <c r="H137" s="1" t="s">
        <v>100</v>
      </c>
      <c r="I137" s="1">
        <v>542</v>
      </c>
      <c r="J137" s="1">
        <f>MONTH(BART_Rides[[#This Row],[Date]])</f>
        <v>5</v>
      </c>
      <c r="K137" s="1">
        <f>WEEKDAY(BART_Rides[[#This Row],[Date]],2)</f>
        <v>7</v>
      </c>
      <c r="L137" s="1" t="str">
        <f>LEFT(BART_Rides[[#This Row],[Lines]],1)</f>
        <v>Y</v>
      </c>
      <c r="M137" s="1" t="str">
        <f>IF(BART_Rides[[#This Row],[FirstLetter]]="Y","Yes","No")</f>
        <v>Yes</v>
      </c>
      <c r="N137" s="1" t="str">
        <f>IF(OR(BART_Rides[[#This Row],[Station Code]]="EM", BART_Rides[[#This Row],[Station Code]]="MT", BART_Rides[[#This Row],[Station Code]]="PL", BART_Rides[[#This Row],[Station Code]]="CC"), "Yes", "No")</f>
        <v>No</v>
      </c>
    </row>
    <row r="138" spans="6:14">
      <c r="F138" s="3">
        <v>44333</v>
      </c>
      <c r="G138" s="1" t="s">
        <v>1</v>
      </c>
      <c r="H138" s="1" t="s">
        <v>100</v>
      </c>
      <c r="I138" s="1">
        <v>1244</v>
      </c>
      <c r="J138" s="1">
        <f>MONTH(BART_Rides[[#This Row],[Date]])</f>
        <v>5</v>
      </c>
      <c r="K138" s="1">
        <f>WEEKDAY(BART_Rides[[#This Row],[Date]],2)</f>
        <v>1</v>
      </c>
      <c r="L138" s="1" t="str">
        <f>LEFT(BART_Rides[[#This Row],[Lines]],1)</f>
        <v>Y</v>
      </c>
      <c r="M138" s="1" t="str">
        <f>IF(BART_Rides[[#This Row],[FirstLetter]]="Y","Yes","No")</f>
        <v>Yes</v>
      </c>
      <c r="N138" s="1" t="str">
        <f>IF(OR(BART_Rides[[#This Row],[Station Code]]="EM", BART_Rides[[#This Row],[Station Code]]="MT", BART_Rides[[#This Row],[Station Code]]="PL", BART_Rides[[#This Row],[Station Code]]="CC"), "Yes", "No")</f>
        <v>No</v>
      </c>
    </row>
    <row r="139" spans="6:14">
      <c r="F139" s="3">
        <v>44334</v>
      </c>
      <c r="G139" s="1" t="s">
        <v>1</v>
      </c>
      <c r="H139" s="1" t="s">
        <v>100</v>
      </c>
      <c r="I139" s="1">
        <v>1273</v>
      </c>
      <c r="J139" s="1">
        <f>MONTH(BART_Rides[[#This Row],[Date]])</f>
        <v>5</v>
      </c>
      <c r="K139" s="1">
        <f>WEEKDAY(BART_Rides[[#This Row],[Date]],2)</f>
        <v>2</v>
      </c>
      <c r="L139" s="1" t="str">
        <f>LEFT(BART_Rides[[#This Row],[Lines]],1)</f>
        <v>Y</v>
      </c>
      <c r="M139" s="1" t="str">
        <f>IF(BART_Rides[[#This Row],[FirstLetter]]="Y","Yes","No")</f>
        <v>Yes</v>
      </c>
      <c r="N139" s="1" t="str">
        <f>IF(OR(BART_Rides[[#This Row],[Station Code]]="EM", BART_Rides[[#This Row],[Station Code]]="MT", BART_Rides[[#This Row],[Station Code]]="PL", BART_Rides[[#This Row],[Station Code]]="CC"), "Yes", "No")</f>
        <v>No</v>
      </c>
    </row>
    <row r="140" spans="6:14">
      <c r="F140" s="3">
        <v>44335</v>
      </c>
      <c r="G140" s="1" t="s">
        <v>1</v>
      </c>
      <c r="H140" s="1" t="s">
        <v>100</v>
      </c>
      <c r="I140" s="1">
        <v>1269</v>
      </c>
      <c r="J140" s="1">
        <f>MONTH(BART_Rides[[#This Row],[Date]])</f>
        <v>5</v>
      </c>
      <c r="K140" s="1">
        <f>WEEKDAY(BART_Rides[[#This Row],[Date]],2)</f>
        <v>3</v>
      </c>
      <c r="L140" s="1" t="str">
        <f>LEFT(BART_Rides[[#This Row],[Lines]],1)</f>
        <v>Y</v>
      </c>
      <c r="M140" s="1" t="str">
        <f>IF(BART_Rides[[#This Row],[FirstLetter]]="Y","Yes","No")</f>
        <v>Yes</v>
      </c>
      <c r="N140" s="1" t="str">
        <f>IF(OR(BART_Rides[[#This Row],[Station Code]]="EM", BART_Rides[[#This Row],[Station Code]]="MT", BART_Rides[[#This Row],[Station Code]]="PL", BART_Rides[[#This Row],[Station Code]]="CC"), "Yes", "No")</f>
        <v>No</v>
      </c>
    </row>
    <row r="141" spans="6:14">
      <c r="F141" s="3">
        <v>44336</v>
      </c>
      <c r="G141" s="1" t="s">
        <v>1</v>
      </c>
      <c r="H141" s="1" t="s">
        <v>100</v>
      </c>
      <c r="I141" s="1">
        <v>1287</v>
      </c>
      <c r="J141" s="1">
        <f>MONTH(BART_Rides[[#This Row],[Date]])</f>
        <v>5</v>
      </c>
      <c r="K141" s="1">
        <f>WEEKDAY(BART_Rides[[#This Row],[Date]],2)</f>
        <v>4</v>
      </c>
      <c r="L141" s="1" t="str">
        <f>LEFT(BART_Rides[[#This Row],[Lines]],1)</f>
        <v>Y</v>
      </c>
      <c r="M141" s="1" t="str">
        <f>IF(BART_Rides[[#This Row],[FirstLetter]]="Y","Yes","No")</f>
        <v>Yes</v>
      </c>
      <c r="N141" s="1" t="str">
        <f>IF(OR(BART_Rides[[#This Row],[Station Code]]="EM", BART_Rides[[#This Row],[Station Code]]="MT", BART_Rides[[#This Row],[Station Code]]="PL", BART_Rides[[#This Row],[Station Code]]="CC"), "Yes", "No")</f>
        <v>No</v>
      </c>
    </row>
    <row r="142" spans="6:14">
      <c r="F142" s="3">
        <v>44337</v>
      </c>
      <c r="G142" s="1" t="s">
        <v>1</v>
      </c>
      <c r="H142" s="1" t="s">
        <v>100</v>
      </c>
      <c r="I142" s="1">
        <v>1255</v>
      </c>
      <c r="J142" s="1">
        <f>MONTH(BART_Rides[[#This Row],[Date]])</f>
        <v>5</v>
      </c>
      <c r="K142" s="1">
        <f>WEEKDAY(BART_Rides[[#This Row],[Date]],2)</f>
        <v>5</v>
      </c>
      <c r="L142" s="1" t="str">
        <f>LEFT(BART_Rides[[#This Row],[Lines]],1)</f>
        <v>Y</v>
      </c>
      <c r="M142" s="1" t="str">
        <f>IF(BART_Rides[[#This Row],[FirstLetter]]="Y","Yes","No")</f>
        <v>Yes</v>
      </c>
      <c r="N142" s="1" t="str">
        <f>IF(OR(BART_Rides[[#This Row],[Station Code]]="EM", BART_Rides[[#This Row],[Station Code]]="MT", BART_Rides[[#This Row],[Station Code]]="PL", BART_Rides[[#This Row],[Station Code]]="CC"), "Yes", "No")</f>
        <v>No</v>
      </c>
    </row>
    <row r="143" spans="6:14">
      <c r="F143" s="3">
        <v>44338</v>
      </c>
      <c r="G143" s="1" t="s">
        <v>1</v>
      </c>
      <c r="H143" s="1" t="s">
        <v>100</v>
      </c>
      <c r="I143" s="1">
        <v>719</v>
      </c>
      <c r="J143" s="1">
        <f>MONTH(BART_Rides[[#This Row],[Date]])</f>
        <v>5</v>
      </c>
      <c r="K143" s="1">
        <f>WEEKDAY(BART_Rides[[#This Row],[Date]],2)</f>
        <v>6</v>
      </c>
      <c r="L143" s="1" t="str">
        <f>LEFT(BART_Rides[[#This Row],[Lines]],1)</f>
        <v>Y</v>
      </c>
      <c r="M143" s="1" t="str">
        <f>IF(BART_Rides[[#This Row],[FirstLetter]]="Y","Yes","No")</f>
        <v>Yes</v>
      </c>
      <c r="N143" s="1" t="str">
        <f>IF(OR(BART_Rides[[#This Row],[Station Code]]="EM", BART_Rides[[#This Row],[Station Code]]="MT", BART_Rides[[#This Row],[Station Code]]="PL", BART_Rides[[#This Row],[Station Code]]="CC"), "Yes", "No")</f>
        <v>No</v>
      </c>
    </row>
    <row r="144" spans="6:14">
      <c r="F144" s="3">
        <v>44339</v>
      </c>
      <c r="G144" s="1" t="s">
        <v>1</v>
      </c>
      <c r="H144" s="1" t="s">
        <v>100</v>
      </c>
      <c r="I144" s="1">
        <v>536</v>
      </c>
      <c r="J144" s="1">
        <f>MONTH(BART_Rides[[#This Row],[Date]])</f>
        <v>5</v>
      </c>
      <c r="K144" s="1">
        <f>WEEKDAY(BART_Rides[[#This Row],[Date]],2)</f>
        <v>7</v>
      </c>
      <c r="L144" s="1" t="str">
        <f>LEFT(BART_Rides[[#This Row],[Lines]],1)</f>
        <v>Y</v>
      </c>
      <c r="M144" s="1" t="str">
        <f>IF(BART_Rides[[#This Row],[FirstLetter]]="Y","Yes","No")</f>
        <v>Yes</v>
      </c>
      <c r="N144" s="1" t="str">
        <f>IF(OR(BART_Rides[[#This Row],[Station Code]]="EM", BART_Rides[[#This Row],[Station Code]]="MT", BART_Rides[[#This Row],[Station Code]]="PL", BART_Rides[[#This Row],[Station Code]]="CC"), "Yes", "No")</f>
        <v>No</v>
      </c>
    </row>
    <row r="145" spans="6:14">
      <c r="F145" s="3">
        <v>44340</v>
      </c>
      <c r="G145" s="1" t="s">
        <v>1</v>
      </c>
      <c r="H145" s="1" t="s">
        <v>100</v>
      </c>
      <c r="I145" s="1">
        <v>1289</v>
      </c>
      <c r="J145" s="1">
        <f>MONTH(BART_Rides[[#This Row],[Date]])</f>
        <v>5</v>
      </c>
      <c r="K145" s="1">
        <f>WEEKDAY(BART_Rides[[#This Row],[Date]],2)</f>
        <v>1</v>
      </c>
      <c r="L145" s="1" t="str">
        <f>LEFT(BART_Rides[[#This Row],[Lines]],1)</f>
        <v>Y</v>
      </c>
      <c r="M145" s="1" t="str">
        <f>IF(BART_Rides[[#This Row],[FirstLetter]]="Y","Yes","No")</f>
        <v>Yes</v>
      </c>
      <c r="N145" s="1" t="str">
        <f>IF(OR(BART_Rides[[#This Row],[Station Code]]="EM", BART_Rides[[#This Row],[Station Code]]="MT", BART_Rides[[#This Row],[Station Code]]="PL", BART_Rides[[#This Row],[Station Code]]="CC"), "Yes", "No")</f>
        <v>No</v>
      </c>
    </row>
    <row r="146" spans="6:14">
      <c r="F146" s="3">
        <v>44341</v>
      </c>
      <c r="G146" s="1" t="s">
        <v>1</v>
      </c>
      <c r="H146" s="1" t="s">
        <v>100</v>
      </c>
      <c r="I146" s="1">
        <v>1300</v>
      </c>
      <c r="J146" s="1">
        <f>MONTH(BART_Rides[[#This Row],[Date]])</f>
        <v>5</v>
      </c>
      <c r="K146" s="1">
        <f>WEEKDAY(BART_Rides[[#This Row],[Date]],2)</f>
        <v>2</v>
      </c>
      <c r="L146" s="1" t="str">
        <f>LEFT(BART_Rides[[#This Row],[Lines]],1)</f>
        <v>Y</v>
      </c>
      <c r="M146" s="1" t="str">
        <f>IF(BART_Rides[[#This Row],[FirstLetter]]="Y","Yes","No")</f>
        <v>Yes</v>
      </c>
      <c r="N146" s="1" t="str">
        <f>IF(OR(BART_Rides[[#This Row],[Station Code]]="EM", BART_Rides[[#This Row],[Station Code]]="MT", BART_Rides[[#This Row],[Station Code]]="PL", BART_Rides[[#This Row],[Station Code]]="CC"), "Yes", "No")</f>
        <v>No</v>
      </c>
    </row>
    <row r="147" spans="6:14">
      <c r="F147" s="3">
        <v>44342</v>
      </c>
      <c r="G147" s="1" t="s">
        <v>1</v>
      </c>
      <c r="H147" s="1" t="s">
        <v>100</v>
      </c>
      <c r="I147" s="1">
        <v>1362</v>
      </c>
      <c r="J147" s="1">
        <f>MONTH(BART_Rides[[#This Row],[Date]])</f>
        <v>5</v>
      </c>
      <c r="K147" s="1">
        <f>WEEKDAY(BART_Rides[[#This Row],[Date]],2)</f>
        <v>3</v>
      </c>
      <c r="L147" s="1" t="str">
        <f>LEFT(BART_Rides[[#This Row],[Lines]],1)</f>
        <v>Y</v>
      </c>
      <c r="M147" s="1" t="str">
        <f>IF(BART_Rides[[#This Row],[FirstLetter]]="Y","Yes","No")</f>
        <v>Yes</v>
      </c>
      <c r="N147" s="1" t="str">
        <f>IF(OR(BART_Rides[[#This Row],[Station Code]]="EM", BART_Rides[[#This Row],[Station Code]]="MT", BART_Rides[[#This Row],[Station Code]]="PL", BART_Rides[[#This Row],[Station Code]]="CC"), "Yes", "No")</f>
        <v>No</v>
      </c>
    </row>
    <row r="148" spans="6:14">
      <c r="F148" s="3">
        <v>44343</v>
      </c>
      <c r="G148" s="1" t="s">
        <v>1</v>
      </c>
      <c r="H148" s="1" t="s">
        <v>100</v>
      </c>
      <c r="I148" s="1">
        <v>1347</v>
      </c>
      <c r="J148" s="1">
        <f>MONTH(BART_Rides[[#This Row],[Date]])</f>
        <v>5</v>
      </c>
      <c r="K148" s="1">
        <f>WEEKDAY(BART_Rides[[#This Row],[Date]],2)</f>
        <v>4</v>
      </c>
      <c r="L148" s="1" t="str">
        <f>LEFT(BART_Rides[[#This Row],[Lines]],1)</f>
        <v>Y</v>
      </c>
      <c r="M148" s="1" t="str">
        <f>IF(BART_Rides[[#This Row],[FirstLetter]]="Y","Yes","No")</f>
        <v>Yes</v>
      </c>
      <c r="N148" s="1" t="str">
        <f>IF(OR(BART_Rides[[#This Row],[Station Code]]="EM", BART_Rides[[#This Row],[Station Code]]="MT", BART_Rides[[#This Row],[Station Code]]="PL", BART_Rides[[#This Row],[Station Code]]="CC"), "Yes", "No")</f>
        <v>No</v>
      </c>
    </row>
    <row r="149" spans="6:14">
      <c r="F149" s="3">
        <v>44344</v>
      </c>
      <c r="G149" s="1" t="s">
        <v>1</v>
      </c>
      <c r="H149" s="1" t="s">
        <v>100</v>
      </c>
      <c r="I149" s="1">
        <v>1308</v>
      </c>
      <c r="J149" s="1">
        <f>MONTH(BART_Rides[[#This Row],[Date]])</f>
        <v>5</v>
      </c>
      <c r="K149" s="1">
        <f>WEEKDAY(BART_Rides[[#This Row],[Date]],2)</f>
        <v>5</v>
      </c>
      <c r="L149" s="1" t="str">
        <f>LEFT(BART_Rides[[#This Row],[Lines]],1)</f>
        <v>Y</v>
      </c>
      <c r="M149" s="1" t="str">
        <f>IF(BART_Rides[[#This Row],[FirstLetter]]="Y","Yes","No")</f>
        <v>Yes</v>
      </c>
      <c r="N149" s="1" t="str">
        <f>IF(OR(BART_Rides[[#This Row],[Station Code]]="EM", BART_Rides[[#This Row],[Station Code]]="MT", BART_Rides[[#This Row],[Station Code]]="PL", BART_Rides[[#This Row],[Station Code]]="CC"), "Yes", "No")</f>
        <v>No</v>
      </c>
    </row>
    <row r="150" spans="6:14">
      <c r="F150" s="3">
        <v>44345</v>
      </c>
      <c r="G150" s="1" t="s">
        <v>1</v>
      </c>
      <c r="H150" s="1" t="s">
        <v>100</v>
      </c>
      <c r="I150" s="1">
        <v>694</v>
      </c>
      <c r="J150" s="1">
        <f>MONTH(BART_Rides[[#This Row],[Date]])</f>
        <v>5</v>
      </c>
      <c r="K150" s="1">
        <f>WEEKDAY(BART_Rides[[#This Row],[Date]],2)</f>
        <v>6</v>
      </c>
      <c r="L150" s="1" t="str">
        <f>LEFT(BART_Rides[[#This Row],[Lines]],1)</f>
        <v>Y</v>
      </c>
      <c r="M150" s="1" t="str">
        <f>IF(BART_Rides[[#This Row],[FirstLetter]]="Y","Yes","No")</f>
        <v>Yes</v>
      </c>
      <c r="N150" s="1" t="str">
        <f>IF(OR(BART_Rides[[#This Row],[Station Code]]="EM", BART_Rides[[#This Row],[Station Code]]="MT", BART_Rides[[#This Row],[Station Code]]="PL", BART_Rides[[#This Row],[Station Code]]="CC"), "Yes", "No")</f>
        <v>No</v>
      </c>
    </row>
    <row r="151" spans="6:14">
      <c r="F151" s="3">
        <v>44346</v>
      </c>
      <c r="G151" s="1" t="s">
        <v>1</v>
      </c>
      <c r="H151" s="1" t="s">
        <v>100</v>
      </c>
      <c r="I151" s="1">
        <v>596</v>
      </c>
      <c r="J151" s="1">
        <f>MONTH(BART_Rides[[#This Row],[Date]])</f>
        <v>5</v>
      </c>
      <c r="K151" s="1">
        <f>WEEKDAY(BART_Rides[[#This Row],[Date]],2)</f>
        <v>7</v>
      </c>
      <c r="L151" s="1" t="str">
        <f>LEFT(BART_Rides[[#This Row],[Lines]],1)</f>
        <v>Y</v>
      </c>
      <c r="M151" s="1" t="str">
        <f>IF(BART_Rides[[#This Row],[FirstLetter]]="Y","Yes","No")</f>
        <v>Yes</v>
      </c>
      <c r="N151" s="1" t="str">
        <f>IF(OR(BART_Rides[[#This Row],[Station Code]]="EM", BART_Rides[[#This Row],[Station Code]]="MT", BART_Rides[[#This Row],[Station Code]]="PL", BART_Rides[[#This Row],[Station Code]]="CC"), "Yes", "No")</f>
        <v>No</v>
      </c>
    </row>
    <row r="152" spans="6:14">
      <c r="F152" s="3">
        <v>44347</v>
      </c>
      <c r="G152" s="1" t="s">
        <v>1</v>
      </c>
      <c r="H152" s="1" t="s">
        <v>100</v>
      </c>
      <c r="I152" s="1">
        <v>660</v>
      </c>
      <c r="J152" s="1">
        <f>MONTH(BART_Rides[[#This Row],[Date]])</f>
        <v>5</v>
      </c>
      <c r="K152" s="1">
        <f>WEEKDAY(BART_Rides[[#This Row],[Date]],2)</f>
        <v>1</v>
      </c>
      <c r="L152" s="1" t="str">
        <f>LEFT(BART_Rides[[#This Row],[Lines]],1)</f>
        <v>Y</v>
      </c>
      <c r="M152" s="1" t="str">
        <f>IF(BART_Rides[[#This Row],[FirstLetter]]="Y","Yes","No")</f>
        <v>Yes</v>
      </c>
      <c r="N152" s="1" t="str">
        <f>IF(OR(BART_Rides[[#This Row],[Station Code]]="EM", BART_Rides[[#This Row],[Station Code]]="MT", BART_Rides[[#This Row],[Station Code]]="PL", BART_Rides[[#This Row],[Station Code]]="CC"), "Yes", "No")</f>
        <v>No</v>
      </c>
    </row>
    <row r="153" spans="6:14">
      <c r="F153" s="3">
        <v>44348</v>
      </c>
      <c r="G153" s="1" t="s">
        <v>1</v>
      </c>
      <c r="H153" s="1" t="s">
        <v>100</v>
      </c>
      <c r="I153" s="1">
        <v>1341</v>
      </c>
      <c r="J153" s="1">
        <f>MONTH(BART_Rides[[#This Row],[Date]])</f>
        <v>6</v>
      </c>
      <c r="K153" s="1">
        <f>WEEKDAY(BART_Rides[[#This Row],[Date]],2)</f>
        <v>2</v>
      </c>
      <c r="L153" s="1" t="str">
        <f>LEFT(BART_Rides[[#This Row],[Lines]],1)</f>
        <v>Y</v>
      </c>
      <c r="M153" s="1" t="str">
        <f>IF(BART_Rides[[#This Row],[FirstLetter]]="Y","Yes","No")</f>
        <v>Yes</v>
      </c>
      <c r="N153" s="1" t="str">
        <f>IF(OR(BART_Rides[[#This Row],[Station Code]]="EM", BART_Rides[[#This Row],[Station Code]]="MT", BART_Rides[[#This Row],[Station Code]]="PL", BART_Rides[[#This Row],[Station Code]]="CC"), "Yes", "No")</f>
        <v>No</v>
      </c>
    </row>
    <row r="154" spans="6:14">
      <c r="F154" s="3">
        <v>44349</v>
      </c>
      <c r="G154" s="1" t="s">
        <v>1</v>
      </c>
      <c r="H154" s="1" t="s">
        <v>100</v>
      </c>
      <c r="I154" s="1">
        <v>1368</v>
      </c>
      <c r="J154" s="1">
        <f>MONTH(BART_Rides[[#This Row],[Date]])</f>
        <v>6</v>
      </c>
      <c r="K154" s="1">
        <f>WEEKDAY(BART_Rides[[#This Row],[Date]],2)</f>
        <v>3</v>
      </c>
      <c r="L154" s="1" t="str">
        <f>LEFT(BART_Rides[[#This Row],[Lines]],1)</f>
        <v>Y</v>
      </c>
      <c r="M154" s="1" t="str">
        <f>IF(BART_Rides[[#This Row],[FirstLetter]]="Y","Yes","No")</f>
        <v>Yes</v>
      </c>
      <c r="N154" s="1" t="str">
        <f>IF(OR(BART_Rides[[#This Row],[Station Code]]="EM", BART_Rides[[#This Row],[Station Code]]="MT", BART_Rides[[#This Row],[Station Code]]="PL", BART_Rides[[#This Row],[Station Code]]="CC"), "Yes", "No")</f>
        <v>No</v>
      </c>
    </row>
    <row r="155" spans="6:14">
      <c r="F155" s="3">
        <v>44350</v>
      </c>
      <c r="G155" s="1" t="s">
        <v>1</v>
      </c>
      <c r="H155" s="1" t="s">
        <v>100</v>
      </c>
      <c r="I155" s="1">
        <v>1246</v>
      </c>
      <c r="J155" s="1">
        <f>MONTH(BART_Rides[[#This Row],[Date]])</f>
        <v>6</v>
      </c>
      <c r="K155" s="1">
        <f>WEEKDAY(BART_Rides[[#This Row],[Date]],2)</f>
        <v>4</v>
      </c>
      <c r="L155" s="1" t="str">
        <f>LEFT(BART_Rides[[#This Row],[Lines]],1)</f>
        <v>Y</v>
      </c>
      <c r="M155" s="1" t="str">
        <f>IF(BART_Rides[[#This Row],[FirstLetter]]="Y","Yes","No")</f>
        <v>Yes</v>
      </c>
      <c r="N155" s="1" t="str">
        <f>IF(OR(BART_Rides[[#This Row],[Station Code]]="EM", BART_Rides[[#This Row],[Station Code]]="MT", BART_Rides[[#This Row],[Station Code]]="PL", BART_Rides[[#This Row],[Station Code]]="CC"), "Yes", "No")</f>
        <v>No</v>
      </c>
    </row>
    <row r="156" spans="6:14">
      <c r="F156" s="3">
        <v>44351</v>
      </c>
      <c r="G156" s="1" t="s">
        <v>1</v>
      </c>
      <c r="H156" s="1" t="s">
        <v>100</v>
      </c>
      <c r="I156" s="1">
        <v>1360</v>
      </c>
      <c r="J156" s="1">
        <f>MONTH(BART_Rides[[#This Row],[Date]])</f>
        <v>6</v>
      </c>
      <c r="K156" s="1">
        <f>WEEKDAY(BART_Rides[[#This Row],[Date]],2)</f>
        <v>5</v>
      </c>
      <c r="L156" s="1" t="str">
        <f>LEFT(BART_Rides[[#This Row],[Lines]],1)</f>
        <v>Y</v>
      </c>
      <c r="M156" s="1" t="str">
        <f>IF(BART_Rides[[#This Row],[FirstLetter]]="Y","Yes","No")</f>
        <v>Yes</v>
      </c>
      <c r="N156" s="1" t="str">
        <f>IF(OR(BART_Rides[[#This Row],[Station Code]]="EM", BART_Rides[[#This Row],[Station Code]]="MT", BART_Rides[[#This Row],[Station Code]]="PL", BART_Rides[[#This Row],[Station Code]]="CC"), "Yes", "No")</f>
        <v>No</v>
      </c>
    </row>
    <row r="157" spans="6:14">
      <c r="F157" s="3">
        <v>44352</v>
      </c>
      <c r="G157" s="1" t="s">
        <v>1</v>
      </c>
      <c r="H157" s="1" t="s">
        <v>100</v>
      </c>
      <c r="I157" s="1">
        <v>771</v>
      </c>
      <c r="J157" s="1">
        <f>MONTH(BART_Rides[[#This Row],[Date]])</f>
        <v>6</v>
      </c>
      <c r="K157" s="1">
        <f>WEEKDAY(BART_Rides[[#This Row],[Date]],2)</f>
        <v>6</v>
      </c>
      <c r="L157" s="1" t="str">
        <f>LEFT(BART_Rides[[#This Row],[Lines]],1)</f>
        <v>Y</v>
      </c>
      <c r="M157" s="1" t="str">
        <f>IF(BART_Rides[[#This Row],[FirstLetter]]="Y","Yes","No")</f>
        <v>Yes</v>
      </c>
      <c r="N157" s="1" t="str">
        <f>IF(OR(BART_Rides[[#This Row],[Station Code]]="EM", BART_Rides[[#This Row],[Station Code]]="MT", BART_Rides[[#This Row],[Station Code]]="PL", BART_Rides[[#This Row],[Station Code]]="CC"), "Yes", "No")</f>
        <v>No</v>
      </c>
    </row>
    <row r="158" spans="6:14">
      <c r="F158" s="3">
        <v>44353</v>
      </c>
      <c r="G158" s="1" t="s">
        <v>1</v>
      </c>
      <c r="H158" s="1" t="s">
        <v>100</v>
      </c>
      <c r="I158" s="1">
        <v>614</v>
      </c>
      <c r="J158" s="1">
        <f>MONTH(BART_Rides[[#This Row],[Date]])</f>
        <v>6</v>
      </c>
      <c r="K158" s="1">
        <f>WEEKDAY(BART_Rides[[#This Row],[Date]],2)</f>
        <v>7</v>
      </c>
      <c r="L158" s="1" t="str">
        <f>LEFT(BART_Rides[[#This Row],[Lines]],1)</f>
        <v>Y</v>
      </c>
      <c r="M158" s="1" t="str">
        <f>IF(BART_Rides[[#This Row],[FirstLetter]]="Y","Yes","No")</f>
        <v>Yes</v>
      </c>
      <c r="N158" s="1" t="str">
        <f>IF(OR(BART_Rides[[#This Row],[Station Code]]="EM", BART_Rides[[#This Row],[Station Code]]="MT", BART_Rides[[#This Row],[Station Code]]="PL", BART_Rides[[#This Row],[Station Code]]="CC"), "Yes", "No")</f>
        <v>No</v>
      </c>
    </row>
    <row r="159" spans="6:14">
      <c r="F159" s="3">
        <v>44354</v>
      </c>
      <c r="G159" s="1" t="s">
        <v>1</v>
      </c>
      <c r="H159" s="1" t="s">
        <v>100</v>
      </c>
      <c r="I159" s="1">
        <v>1284</v>
      </c>
      <c r="J159" s="1">
        <f>MONTH(BART_Rides[[#This Row],[Date]])</f>
        <v>6</v>
      </c>
      <c r="K159" s="1">
        <f>WEEKDAY(BART_Rides[[#This Row],[Date]],2)</f>
        <v>1</v>
      </c>
      <c r="L159" s="1" t="str">
        <f>LEFT(BART_Rides[[#This Row],[Lines]],1)</f>
        <v>Y</v>
      </c>
      <c r="M159" s="1" t="str">
        <f>IF(BART_Rides[[#This Row],[FirstLetter]]="Y","Yes","No")</f>
        <v>Yes</v>
      </c>
      <c r="N159" s="1" t="str">
        <f>IF(OR(BART_Rides[[#This Row],[Station Code]]="EM", BART_Rides[[#This Row],[Station Code]]="MT", BART_Rides[[#This Row],[Station Code]]="PL", BART_Rides[[#This Row],[Station Code]]="CC"), "Yes", "No")</f>
        <v>No</v>
      </c>
    </row>
    <row r="160" spans="6:14">
      <c r="F160" s="3">
        <v>44355</v>
      </c>
      <c r="G160" s="1" t="s">
        <v>1</v>
      </c>
      <c r="H160" s="1" t="s">
        <v>100</v>
      </c>
      <c r="I160" s="1">
        <v>1399</v>
      </c>
      <c r="J160" s="1">
        <f>MONTH(BART_Rides[[#This Row],[Date]])</f>
        <v>6</v>
      </c>
      <c r="K160" s="1">
        <f>WEEKDAY(BART_Rides[[#This Row],[Date]],2)</f>
        <v>2</v>
      </c>
      <c r="L160" s="1" t="str">
        <f>LEFT(BART_Rides[[#This Row],[Lines]],1)</f>
        <v>Y</v>
      </c>
      <c r="M160" s="1" t="str">
        <f>IF(BART_Rides[[#This Row],[FirstLetter]]="Y","Yes","No")</f>
        <v>Yes</v>
      </c>
      <c r="N160" s="1" t="str">
        <f>IF(OR(BART_Rides[[#This Row],[Station Code]]="EM", BART_Rides[[#This Row],[Station Code]]="MT", BART_Rides[[#This Row],[Station Code]]="PL", BART_Rides[[#This Row],[Station Code]]="CC"), "Yes", "No")</f>
        <v>No</v>
      </c>
    </row>
    <row r="161" spans="6:14">
      <c r="F161" s="3">
        <v>44356</v>
      </c>
      <c r="G161" s="1" t="s">
        <v>1</v>
      </c>
      <c r="H161" s="1" t="s">
        <v>100</v>
      </c>
      <c r="I161" s="1">
        <v>1342</v>
      </c>
      <c r="J161" s="1">
        <f>MONTH(BART_Rides[[#This Row],[Date]])</f>
        <v>6</v>
      </c>
      <c r="K161" s="1">
        <f>WEEKDAY(BART_Rides[[#This Row],[Date]],2)</f>
        <v>3</v>
      </c>
      <c r="L161" s="1" t="str">
        <f>LEFT(BART_Rides[[#This Row],[Lines]],1)</f>
        <v>Y</v>
      </c>
      <c r="M161" s="1" t="str">
        <f>IF(BART_Rides[[#This Row],[FirstLetter]]="Y","Yes","No")</f>
        <v>Yes</v>
      </c>
      <c r="N161" s="1" t="str">
        <f>IF(OR(BART_Rides[[#This Row],[Station Code]]="EM", BART_Rides[[#This Row],[Station Code]]="MT", BART_Rides[[#This Row],[Station Code]]="PL", BART_Rides[[#This Row],[Station Code]]="CC"), "Yes", "No")</f>
        <v>No</v>
      </c>
    </row>
    <row r="162" spans="6:14">
      <c r="F162" s="3">
        <v>44357</v>
      </c>
      <c r="G162" s="1" t="s">
        <v>1</v>
      </c>
      <c r="H162" s="1" t="s">
        <v>100</v>
      </c>
      <c r="I162" s="1">
        <v>1361</v>
      </c>
      <c r="J162" s="1">
        <f>MONTH(BART_Rides[[#This Row],[Date]])</f>
        <v>6</v>
      </c>
      <c r="K162" s="1">
        <f>WEEKDAY(BART_Rides[[#This Row],[Date]],2)</f>
        <v>4</v>
      </c>
      <c r="L162" s="1" t="str">
        <f>LEFT(BART_Rides[[#This Row],[Lines]],1)</f>
        <v>Y</v>
      </c>
      <c r="M162" s="1" t="str">
        <f>IF(BART_Rides[[#This Row],[FirstLetter]]="Y","Yes","No")</f>
        <v>Yes</v>
      </c>
      <c r="N162" s="1" t="str">
        <f>IF(OR(BART_Rides[[#This Row],[Station Code]]="EM", BART_Rides[[#This Row],[Station Code]]="MT", BART_Rides[[#This Row],[Station Code]]="PL", BART_Rides[[#This Row],[Station Code]]="CC"), "Yes", "No")</f>
        <v>No</v>
      </c>
    </row>
    <row r="163" spans="6:14">
      <c r="F163" s="3">
        <v>44358</v>
      </c>
      <c r="G163" s="1" t="s">
        <v>1</v>
      </c>
      <c r="H163" s="1" t="s">
        <v>100</v>
      </c>
      <c r="I163" s="1">
        <v>1710</v>
      </c>
      <c r="J163" s="1">
        <f>MONTH(BART_Rides[[#This Row],[Date]])</f>
        <v>6</v>
      </c>
      <c r="K163" s="1">
        <f>WEEKDAY(BART_Rides[[#This Row],[Date]],2)</f>
        <v>5</v>
      </c>
      <c r="L163" s="1" t="str">
        <f>LEFT(BART_Rides[[#This Row],[Lines]],1)</f>
        <v>Y</v>
      </c>
      <c r="M163" s="1" t="str">
        <f>IF(BART_Rides[[#This Row],[FirstLetter]]="Y","Yes","No")</f>
        <v>Yes</v>
      </c>
      <c r="N163" s="1" t="str">
        <f>IF(OR(BART_Rides[[#This Row],[Station Code]]="EM", BART_Rides[[#This Row],[Station Code]]="MT", BART_Rides[[#This Row],[Station Code]]="PL", BART_Rides[[#This Row],[Station Code]]="CC"), "Yes", "No")</f>
        <v>No</v>
      </c>
    </row>
    <row r="164" spans="6:14">
      <c r="F164" s="3">
        <v>44359</v>
      </c>
      <c r="G164" s="1" t="s">
        <v>1</v>
      </c>
      <c r="H164" s="1" t="s">
        <v>100</v>
      </c>
      <c r="I164" s="1">
        <v>796</v>
      </c>
      <c r="J164" s="1">
        <f>MONTH(BART_Rides[[#This Row],[Date]])</f>
        <v>6</v>
      </c>
      <c r="K164" s="1">
        <f>WEEKDAY(BART_Rides[[#This Row],[Date]],2)</f>
        <v>6</v>
      </c>
      <c r="L164" s="1" t="str">
        <f>LEFT(BART_Rides[[#This Row],[Lines]],1)</f>
        <v>Y</v>
      </c>
      <c r="M164" s="1" t="str">
        <f>IF(BART_Rides[[#This Row],[FirstLetter]]="Y","Yes","No")</f>
        <v>Yes</v>
      </c>
      <c r="N164" s="1" t="str">
        <f>IF(OR(BART_Rides[[#This Row],[Station Code]]="EM", BART_Rides[[#This Row],[Station Code]]="MT", BART_Rides[[#This Row],[Station Code]]="PL", BART_Rides[[#This Row],[Station Code]]="CC"), "Yes", "No")</f>
        <v>No</v>
      </c>
    </row>
    <row r="165" spans="6:14">
      <c r="F165" s="3">
        <v>44360</v>
      </c>
      <c r="G165" s="1" t="s">
        <v>1</v>
      </c>
      <c r="H165" s="1" t="s">
        <v>100</v>
      </c>
      <c r="I165" s="1">
        <v>565</v>
      </c>
      <c r="J165" s="1">
        <f>MONTH(BART_Rides[[#This Row],[Date]])</f>
        <v>6</v>
      </c>
      <c r="K165" s="1">
        <f>WEEKDAY(BART_Rides[[#This Row],[Date]],2)</f>
        <v>7</v>
      </c>
      <c r="L165" s="1" t="str">
        <f>LEFT(BART_Rides[[#This Row],[Lines]],1)</f>
        <v>Y</v>
      </c>
      <c r="M165" s="1" t="str">
        <f>IF(BART_Rides[[#This Row],[FirstLetter]]="Y","Yes","No")</f>
        <v>Yes</v>
      </c>
      <c r="N165" s="1" t="str">
        <f>IF(OR(BART_Rides[[#This Row],[Station Code]]="EM", BART_Rides[[#This Row],[Station Code]]="MT", BART_Rides[[#This Row],[Station Code]]="PL", BART_Rides[[#This Row],[Station Code]]="CC"), "Yes", "No")</f>
        <v>No</v>
      </c>
    </row>
    <row r="166" spans="6:14">
      <c r="F166" s="3">
        <v>44361</v>
      </c>
      <c r="G166" s="1" t="s">
        <v>1</v>
      </c>
      <c r="H166" s="1" t="s">
        <v>100</v>
      </c>
      <c r="I166" s="1">
        <v>1313</v>
      </c>
      <c r="J166" s="1">
        <f>MONTH(BART_Rides[[#This Row],[Date]])</f>
        <v>6</v>
      </c>
      <c r="K166" s="1">
        <f>WEEKDAY(BART_Rides[[#This Row],[Date]],2)</f>
        <v>1</v>
      </c>
      <c r="L166" s="1" t="str">
        <f>LEFT(BART_Rides[[#This Row],[Lines]],1)</f>
        <v>Y</v>
      </c>
      <c r="M166" s="1" t="str">
        <f>IF(BART_Rides[[#This Row],[FirstLetter]]="Y","Yes","No")</f>
        <v>Yes</v>
      </c>
      <c r="N166" s="1" t="str">
        <f>IF(OR(BART_Rides[[#This Row],[Station Code]]="EM", BART_Rides[[#This Row],[Station Code]]="MT", BART_Rides[[#This Row],[Station Code]]="PL", BART_Rides[[#This Row],[Station Code]]="CC"), "Yes", "No")</f>
        <v>No</v>
      </c>
    </row>
    <row r="167" spans="6:14">
      <c r="F167" s="3">
        <v>44362</v>
      </c>
      <c r="G167" s="1" t="s">
        <v>1</v>
      </c>
      <c r="H167" s="1" t="s">
        <v>100</v>
      </c>
      <c r="I167" s="1">
        <v>1398</v>
      </c>
      <c r="J167" s="1">
        <f>MONTH(BART_Rides[[#This Row],[Date]])</f>
        <v>6</v>
      </c>
      <c r="K167" s="1">
        <f>WEEKDAY(BART_Rides[[#This Row],[Date]],2)</f>
        <v>2</v>
      </c>
      <c r="L167" s="1" t="str">
        <f>LEFT(BART_Rides[[#This Row],[Lines]],1)</f>
        <v>Y</v>
      </c>
      <c r="M167" s="1" t="str">
        <f>IF(BART_Rides[[#This Row],[FirstLetter]]="Y","Yes","No")</f>
        <v>Yes</v>
      </c>
      <c r="N167" s="1" t="str">
        <f>IF(OR(BART_Rides[[#This Row],[Station Code]]="EM", BART_Rides[[#This Row],[Station Code]]="MT", BART_Rides[[#This Row],[Station Code]]="PL", BART_Rides[[#This Row],[Station Code]]="CC"), "Yes", "No")</f>
        <v>No</v>
      </c>
    </row>
    <row r="168" spans="6:14">
      <c r="F168" s="3">
        <v>44363</v>
      </c>
      <c r="G168" s="1" t="s">
        <v>1</v>
      </c>
      <c r="H168" s="1" t="s">
        <v>100</v>
      </c>
      <c r="I168" s="1">
        <v>1330</v>
      </c>
      <c r="J168" s="1">
        <f>MONTH(BART_Rides[[#This Row],[Date]])</f>
        <v>6</v>
      </c>
      <c r="K168" s="1">
        <f>WEEKDAY(BART_Rides[[#This Row],[Date]],2)</f>
        <v>3</v>
      </c>
      <c r="L168" s="1" t="str">
        <f>LEFT(BART_Rides[[#This Row],[Lines]],1)</f>
        <v>Y</v>
      </c>
      <c r="M168" s="1" t="str">
        <f>IF(BART_Rides[[#This Row],[FirstLetter]]="Y","Yes","No")</f>
        <v>Yes</v>
      </c>
      <c r="N168" s="1" t="str">
        <f>IF(OR(BART_Rides[[#This Row],[Station Code]]="EM", BART_Rides[[#This Row],[Station Code]]="MT", BART_Rides[[#This Row],[Station Code]]="PL", BART_Rides[[#This Row],[Station Code]]="CC"), "Yes", "No")</f>
        <v>No</v>
      </c>
    </row>
    <row r="169" spans="6:14">
      <c r="F169" s="3">
        <v>44364</v>
      </c>
      <c r="G169" s="1" t="s">
        <v>1</v>
      </c>
      <c r="H169" s="1" t="s">
        <v>100</v>
      </c>
      <c r="I169" s="1">
        <v>1395</v>
      </c>
      <c r="J169" s="1">
        <f>MONTH(BART_Rides[[#This Row],[Date]])</f>
        <v>6</v>
      </c>
      <c r="K169" s="1">
        <f>WEEKDAY(BART_Rides[[#This Row],[Date]],2)</f>
        <v>4</v>
      </c>
      <c r="L169" s="1" t="str">
        <f>LEFT(BART_Rides[[#This Row],[Lines]],1)</f>
        <v>Y</v>
      </c>
      <c r="M169" s="1" t="str">
        <f>IF(BART_Rides[[#This Row],[FirstLetter]]="Y","Yes","No")</f>
        <v>Yes</v>
      </c>
      <c r="N169" s="1" t="str">
        <f>IF(OR(BART_Rides[[#This Row],[Station Code]]="EM", BART_Rides[[#This Row],[Station Code]]="MT", BART_Rides[[#This Row],[Station Code]]="PL", BART_Rides[[#This Row],[Station Code]]="CC"), "Yes", "No")</f>
        <v>No</v>
      </c>
    </row>
    <row r="170" spans="6:14">
      <c r="F170" s="3">
        <v>44365</v>
      </c>
      <c r="G170" s="1" t="s">
        <v>1</v>
      </c>
      <c r="H170" s="1" t="s">
        <v>100</v>
      </c>
      <c r="I170" s="1">
        <v>1394</v>
      </c>
      <c r="J170" s="1">
        <f>MONTH(BART_Rides[[#This Row],[Date]])</f>
        <v>6</v>
      </c>
      <c r="K170" s="1">
        <f>WEEKDAY(BART_Rides[[#This Row],[Date]],2)</f>
        <v>5</v>
      </c>
      <c r="L170" s="1" t="str">
        <f>LEFT(BART_Rides[[#This Row],[Lines]],1)</f>
        <v>Y</v>
      </c>
      <c r="M170" s="1" t="str">
        <f>IF(BART_Rides[[#This Row],[FirstLetter]]="Y","Yes","No")</f>
        <v>Yes</v>
      </c>
      <c r="N170" s="1" t="str">
        <f>IF(OR(BART_Rides[[#This Row],[Station Code]]="EM", BART_Rides[[#This Row],[Station Code]]="MT", BART_Rides[[#This Row],[Station Code]]="PL", BART_Rides[[#This Row],[Station Code]]="CC"), "Yes", "No")</f>
        <v>No</v>
      </c>
    </row>
    <row r="171" spans="6:14">
      <c r="F171" s="3">
        <v>44366</v>
      </c>
      <c r="G171" s="1" t="s">
        <v>1</v>
      </c>
      <c r="H171" s="1" t="s">
        <v>100</v>
      </c>
      <c r="I171" s="1">
        <v>803</v>
      </c>
      <c r="J171" s="1">
        <f>MONTH(BART_Rides[[#This Row],[Date]])</f>
        <v>6</v>
      </c>
      <c r="K171" s="1">
        <f>WEEKDAY(BART_Rides[[#This Row],[Date]],2)</f>
        <v>6</v>
      </c>
      <c r="L171" s="1" t="str">
        <f>LEFT(BART_Rides[[#This Row],[Lines]],1)</f>
        <v>Y</v>
      </c>
      <c r="M171" s="1" t="str">
        <f>IF(BART_Rides[[#This Row],[FirstLetter]]="Y","Yes","No")</f>
        <v>Yes</v>
      </c>
      <c r="N171" s="1" t="str">
        <f>IF(OR(BART_Rides[[#This Row],[Station Code]]="EM", BART_Rides[[#This Row],[Station Code]]="MT", BART_Rides[[#This Row],[Station Code]]="PL", BART_Rides[[#This Row],[Station Code]]="CC"), "Yes", "No")</f>
        <v>No</v>
      </c>
    </row>
    <row r="172" spans="6:14">
      <c r="F172" s="3">
        <v>44367</v>
      </c>
      <c r="G172" s="1" t="s">
        <v>1</v>
      </c>
      <c r="H172" s="1" t="s">
        <v>100</v>
      </c>
      <c r="I172" s="1">
        <v>590</v>
      </c>
      <c r="J172" s="1">
        <f>MONTH(BART_Rides[[#This Row],[Date]])</f>
        <v>6</v>
      </c>
      <c r="K172" s="1">
        <f>WEEKDAY(BART_Rides[[#This Row],[Date]],2)</f>
        <v>7</v>
      </c>
      <c r="L172" s="1" t="str">
        <f>LEFT(BART_Rides[[#This Row],[Lines]],1)</f>
        <v>Y</v>
      </c>
      <c r="M172" s="1" t="str">
        <f>IF(BART_Rides[[#This Row],[FirstLetter]]="Y","Yes","No")</f>
        <v>Yes</v>
      </c>
      <c r="N172" s="1" t="str">
        <f>IF(OR(BART_Rides[[#This Row],[Station Code]]="EM", BART_Rides[[#This Row],[Station Code]]="MT", BART_Rides[[#This Row],[Station Code]]="PL", BART_Rides[[#This Row],[Station Code]]="CC"), "Yes", "No")</f>
        <v>No</v>
      </c>
    </row>
    <row r="173" spans="6:14">
      <c r="F173" s="3">
        <v>44368</v>
      </c>
      <c r="G173" s="1" t="s">
        <v>1</v>
      </c>
      <c r="H173" s="1" t="s">
        <v>100</v>
      </c>
      <c r="I173" s="1">
        <v>1400</v>
      </c>
      <c r="J173" s="1">
        <f>MONTH(BART_Rides[[#This Row],[Date]])</f>
        <v>6</v>
      </c>
      <c r="K173" s="1">
        <f>WEEKDAY(BART_Rides[[#This Row],[Date]],2)</f>
        <v>1</v>
      </c>
      <c r="L173" s="1" t="str">
        <f>LEFT(BART_Rides[[#This Row],[Lines]],1)</f>
        <v>Y</v>
      </c>
      <c r="M173" s="1" t="str">
        <f>IF(BART_Rides[[#This Row],[FirstLetter]]="Y","Yes","No")</f>
        <v>Yes</v>
      </c>
      <c r="N173" s="1" t="str">
        <f>IF(OR(BART_Rides[[#This Row],[Station Code]]="EM", BART_Rides[[#This Row],[Station Code]]="MT", BART_Rides[[#This Row],[Station Code]]="PL", BART_Rides[[#This Row],[Station Code]]="CC"), "Yes", "No")</f>
        <v>No</v>
      </c>
    </row>
    <row r="174" spans="6:14">
      <c r="F174" s="3">
        <v>44369</v>
      </c>
      <c r="G174" s="1" t="s">
        <v>1</v>
      </c>
      <c r="H174" s="1" t="s">
        <v>100</v>
      </c>
      <c r="I174" s="1">
        <v>1392</v>
      </c>
      <c r="J174" s="1">
        <f>MONTH(BART_Rides[[#This Row],[Date]])</f>
        <v>6</v>
      </c>
      <c r="K174" s="1">
        <f>WEEKDAY(BART_Rides[[#This Row],[Date]],2)</f>
        <v>2</v>
      </c>
      <c r="L174" s="1" t="str">
        <f>LEFT(BART_Rides[[#This Row],[Lines]],1)</f>
        <v>Y</v>
      </c>
      <c r="M174" s="1" t="str">
        <f>IF(BART_Rides[[#This Row],[FirstLetter]]="Y","Yes","No")</f>
        <v>Yes</v>
      </c>
      <c r="N174" s="1" t="str">
        <f>IF(OR(BART_Rides[[#This Row],[Station Code]]="EM", BART_Rides[[#This Row],[Station Code]]="MT", BART_Rides[[#This Row],[Station Code]]="PL", BART_Rides[[#This Row],[Station Code]]="CC"), "Yes", "No")</f>
        <v>No</v>
      </c>
    </row>
    <row r="175" spans="6:14">
      <c r="F175" s="3">
        <v>44370</v>
      </c>
      <c r="G175" s="1" t="s">
        <v>1</v>
      </c>
      <c r="H175" s="1" t="s">
        <v>100</v>
      </c>
      <c r="I175" s="1">
        <v>1379</v>
      </c>
      <c r="J175" s="1">
        <f>MONTH(BART_Rides[[#This Row],[Date]])</f>
        <v>6</v>
      </c>
      <c r="K175" s="1">
        <f>WEEKDAY(BART_Rides[[#This Row],[Date]],2)</f>
        <v>3</v>
      </c>
      <c r="L175" s="1" t="str">
        <f>LEFT(BART_Rides[[#This Row],[Lines]],1)</f>
        <v>Y</v>
      </c>
      <c r="M175" s="1" t="str">
        <f>IF(BART_Rides[[#This Row],[FirstLetter]]="Y","Yes","No")</f>
        <v>Yes</v>
      </c>
      <c r="N175" s="1" t="str">
        <f>IF(OR(BART_Rides[[#This Row],[Station Code]]="EM", BART_Rides[[#This Row],[Station Code]]="MT", BART_Rides[[#This Row],[Station Code]]="PL", BART_Rides[[#This Row],[Station Code]]="CC"), "Yes", "No")</f>
        <v>No</v>
      </c>
    </row>
    <row r="176" spans="6:14">
      <c r="F176" s="3">
        <v>44371</v>
      </c>
      <c r="G176" s="1" t="s">
        <v>1</v>
      </c>
      <c r="H176" s="1" t="s">
        <v>100</v>
      </c>
      <c r="I176" s="1">
        <v>1410</v>
      </c>
      <c r="J176" s="1">
        <f>MONTH(BART_Rides[[#This Row],[Date]])</f>
        <v>6</v>
      </c>
      <c r="K176" s="1">
        <f>WEEKDAY(BART_Rides[[#This Row],[Date]],2)</f>
        <v>4</v>
      </c>
      <c r="L176" s="1" t="str">
        <f>LEFT(BART_Rides[[#This Row],[Lines]],1)</f>
        <v>Y</v>
      </c>
      <c r="M176" s="1" t="str">
        <f>IF(BART_Rides[[#This Row],[FirstLetter]]="Y","Yes","No")</f>
        <v>Yes</v>
      </c>
      <c r="N176" s="1" t="str">
        <f>IF(OR(BART_Rides[[#This Row],[Station Code]]="EM", BART_Rides[[#This Row],[Station Code]]="MT", BART_Rides[[#This Row],[Station Code]]="PL", BART_Rides[[#This Row],[Station Code]]="CC"), "Yes", "No")</f>
        <v>No</v>
      </c>
    </row>
    <row r="177" spans="6:14">
      <c r="F177" s="3">
        <v>44372</v>
      </c>
      <c r="G177" s="1" t="s">
        <v>1</v>
      </c>
      <c r="H177" s="1" t="s">
        <v>100</v>
      </c>
      <c r="I177" s="1">
        <v>1394</v>
      </c>
      <c r="J177" s="1">
        <f>MONTH(BART_Rides[[#This Row],[Date]])</f>
        <v>6</v>
      </c>
      <c r="K177" s="1">
        <f>WEEKDAY(BART_Rides[[#This Row],[Date]],2)</f>
        <v>5</v>
      </c>
      <c r="L177" s="1" t="str">
        <f>LEFT(BART_Rides[[#This Row],[Lines]],1)</f>
        <v>Y</v>
      </c>
      <c r="M177" s="1" t="str">
        <f>IF(BART_Rides[[#This Row],[FirstLetter]]="Y","Yes","No")</f>
        <v>Yes</v>
      </c>
      <c r="N177" s="1" t="str">
        <f>IF(OR(BART_Rides[[#This Row],[Station Code]]="EM", BART_Rides[[#This Row],[Station Code]]="MT", BART_Rides[[#This Row],[Station Code]]="PL", BART_Rides[[#This Row],[Station Code]]="CC"), "Yes", "No")</f>
        <v>No</v>
      </c>
    </row>
    <row r="178" spans="6:14">
      <c r="F178" s="3">
        <v>44373</v>
      </c>
      <c r="G178" s="1" t="s">
        <v>1</v>
      </c>
      <c r="H178" s="1" t="s">
        <v>100</v>
      </c>
      <c r="I178" s="1">
        <v>814</v>
      </c>
      <c r="J178" s="1">
        <f>MONTH(BART_Rides[[#This Row],[Date]])</f>
        <v>6</v>
      </c>
      <c r="K178" s="1">
        <f>WEEKDAY(BART_Rides[[#This Row],[Date]],2)</f>
        <v>6</v>
      </c>
      <c r="L178" s="1" t="str">
        <f>LEFT(BART_Rides[[#This Row],[Lines]],1)</f>
        <v>Y</v>
      </c>
      <c r="M178" s="1" t="str">
        <f>IF(BART_Rides[[#This Row],[FirstLetter]]="Y","Yes","No")</f>
        <v>Yes</v>
      </c>
      <c r="N178" s="1" t="str">
        <f>IF(OR(BART_Rides[[#This Row],[Station Code]]="EM", BART_Rides[[#This Row],[Station Code]]="MT", BART_Rides[[#This Row],[Station Code]]="PL", BART_Rides[[#This Row],[Station Code]]="CC"), "Yes", "No")</f>
        <v>No</v>
      </c>
    </row>
    <row r="179" spans="6:14">
      <c r="F179" s="3">
        <v>44374</v>
      </c>
      <c r="G179" s="1" t="s">
        <v>1</v>
      </c>
      <c r="H179" s="1" t="s">
        <v>100</v>
      </c>
      <c r="I179" s="1">
        <v>647</v>
      </c>
      <c r="J179" s="1">
        <f>MONTH(BART_Rides[[#This Row],[Date]])</f>
        <v>6</v>
      </c>
      <c r="K179" s="1">
        <f>WEEKDAY(BART_Rides[[#This Row],[Date]],2)</f>
        <v>7</v>
      </c>
      <c r="L179" s="1" t="str">
        <f>LEFT(BART_Rides[[#This Row],[Lines]],1)</f>
        <v>Y</v>
      </c>
      <c r="M179" s="1" t="str">
        <f>IF(BART_Rides[[#This Row],[FirstLetter]]="Y","Yes","No")</f>
        <v>Yes</v>
      </c>
      <c r="N179" s="1" t="str">
        <f>IF(OR(BART_Rides[[#This Row],[Station Code]]="EM", BART_Rides[[#This Row],[Station Code]]="MT", BART_Rides[[#This Row],[Station Code]]="PL", BART_Rides[[#This Row],[Station Code]]="CC"), "Yes", "No")</f>
        <v>No</v>
      </c>
    </row>
    <row r="180" spans="6:14">
      <c r="F180" s="3">
        <v>44375</v>
      </c>
      <c r="G180" s="1" t="s">
        <v>1</v>
      </c>
      <c r="H180" s="1" t="s">
        <v>100</v>
      </c>
      <c r="I180" s="1">
        <v>1322</v>
      </c>
      <c r="J180" s="1">
        <f>MONTH(BART_Rides[[#This Row],[Date]])</f>
        <v>6</v>
      </c>
      <c r="K180" s="1">
        <f>WEEKDAY(BART_Rides[[#This Row],[Date]],2)</f>
        <v>1</v>
      </c>
      <c r="L180" s="1" t="str">
        <f>LEFT(BART_Rides[[#This Row],[Lines]],1)</f>
        <v>Y</v>
      </c>
      <c r="M180" s="1" t="str">
        <f>IF(BART_Rides[[#This Row],[FirstLetter]]="Y","Yes","No")</f>
        <v>Yes</v>
      </c>
      <c r="N180" s="1" t="str">
        <f>IF(OR(BART_Rides[[#This Row],[Station Code]]="EM", BART_Rides[[#This Row],[Station Code]]="MT", BART_Rides[[#This Row],[Station Code]]="PL", BART_Rides[[#This Row],[Station Code]]="CC"), "Yes", "No")</f>
        <v>No</v>
      </c>
    </row>
    <row r="181" spans="6:14">
      <c r="F181" s="3">
        <v>44376</v>
      </c>
      <c r="G181" s="1" t="s">
        <v>1</v>
      </c>
      <c r="H181" s="1" t="s">
        <v>100</v>
      </c>
      <c r="I181" s="1">
        <v>1435</v>
      </c>
      <c r="J181" s="1">
        <f>MONTH(BART_Rides[[#This Row],[Date]])</f>
        <v>6</v>
      </c>
      <c r="K181" s="1">
        <f>WEEKDAY(BART_Rides[[#This Row],[Date]],2)</f>
        <v>2</v>
      </c>
      <c r="L181" s="1" t="str">
        <f>LEFT(BART_Rides[[#This Row],[Lines]],1)</f>
        <v>Y</v>
      </c>
      <c r="M181" s="1" t="str">
        <f>IF(BART_Rides[[#This Row],[FirstLetter]]="Y","Yes","No")</f>
        <v>Yes</v>
      </c>
      <c r="N181" s="1" t="str">
        <f>IF(OR(BART_Rides[[#This Row],[Station Code]]="EM", BART_Rides[[#This Row],[Station Code]]="MT", BART_Rides[[#This Row],[Station Code]]="PL", BART_Rides[[#This Row],[Station Code]]="CC"), "Yes", "No")</f>
        <v>No</v>
      </c>
    </row>
    <row r="182" spans="6:14">
      <c r="F182" s="3">
        <v>44377</v>
      </c>
      <c r="G182" s="1" t="s">
        <v>1</v>
      </c>
      <c r="H182" s="1" t="s">
        <v>100</v>
      </c>
      <c r="I182" s="1">
        <v>1423</v>
      </c>
      <c r="J182" s="1">
        <f>MONTH(BART_Rides[[#This Row],[Date]])</f>
        <v>6</v>
      </c>
      <c r="K182" s="1">
        <f>WEEKDAY(BART_Rides[[#This Row],[Date]],2)</f>
        <v>3</v>
      </c>
      <c r="L182" s="1" t="str">
        <f>LEFT(BART_Rides[[#This Row],[Lines]],1)</f>
        <v>Y</v>
      </c>
      <c r="M182" s="1" t="str">
        <f>IF(BART_Rides[[#This Row],[FirstLetter]]="Y","Yes","No")</f>
        <v>Yes</v>
      </c>
      <c r="N182" s="1" t="str">
        <f>IF(OR(BART_Rides[[#This Row],[Station Code]]="EM", BART_Rides[[#This Row],[Station Code]]="MT", BART_Rides[[#This Row],[Station Code]]="PL", BART_Rides[[#This Row],[Station Code]]="CC"), "Yes", "No")</f>
        <v>No</v>
      </c>
    </row>
    <row r="183" spans="6:14">
      <c r="F183" s="3">
        <v>44378</v>
      </c>
      <c r="G183" s="1" t="s">
        <v>1</v>
      </c>
      <c r="H183" s="1" t="s">
        <v>100</v>
      </c>
      <c r="I183" s="1">
        <v>1521</v>
      </c>
      <c r="J183" s="1">
        <f>MONTH(BART_Rides[[#This Row],[Date]])</f>
        <v>7</v>
      </c>
      <c r="K183" s="1">
        <f>WEEKDAY(BART_Rides[[#This Row],[Date]],2)</f>
        <v>4</v>
      </c>
      <c r="L183" s="1" t="str">
        <f>LEFT(BART_Rides[[#This Row],[Lines]],1)</f>
        <v>Y</v>
      </c>
      <c r="M183" s="1" t="str">
        <f>IF(BART_Rides[[#This Row],[FirstLetter]]="Y","Yes","No")</f>
        <v>Yes</v>
      </c>
      <c r="N183" s="1" t="str">
        <f>IF(OR(BART_Rides[[#This Row],[Station Code]]="EM", BART_Rides[[#This Row],[Station Code]]="MT", BART_Rides[[#This Row],[Station Code]]="PL", BART_Rides[[#This Row],[Station Code]]="CC"), "Yes", "No")</f>
        <v>No</v>
      </c>
    </row>
    <row r="184" spans="6:14">
      <c r="F184" s="3">
        <v>44379</v>
      </c>
      <c r="G184" s="1" t="s">
        <v>1</v>
      </c>
      <c r="H184" s="1" t="s">
        <v>100</v>
      </c>
      <c r="I184" s="1">
        <v>1397</v>
      </c>
      <c r="J184" s="1">
        <f>MONTH(BART_Rides[[#This Row],[Date]])</f>
        <v>7</v>
      </c>
      <c r="K184" s="1">
        <f>WEEKDAY(BART_Rides[[#This Row],[Date]],2)</f>
        <v>5</v>
      </c>
      <c r="L184" s="1" t="str">
        <f>LEFT(BART_Rides[[#This Row],[Lines]],1)</f>
        <v>Y</v>
      </c>
      <c r="M184" s="1" t="str">
        <f>IF(BART_Rides[[#This Row],[FirstLetter]]="Y","Yes","No")</f>
        <v>Yes</v>
      </c>
      <c r="N184" s="1" t="str">
        <f>IF(OR(BART_Rides[[#This Row],[Station Code]]="EM", BART_Rides[[#This Row],[Station Code]]="MT", BART_Rides[[#This Row],[Station Code]]="PL", BART_Rides[[#This Row],[Station Code]]="CC"), "Yes", "No")</f>
        <v>No</v>
      </c>
    </row>
    <row r="185" spans="6:14">
      <c r="F185" s="3">
        <v>44380</v>
      </c>
      <c r="G185" s="1" t="s">
        <v>1</v>
      </c>
      <c r="H185" s="1" t="s">
        <v>100</v>
      </c>
      <c r="I185" s="1">
        <v>871</v>
      </c>
      <c r="J185" s="1">
        <f>MONTH(BART_Rides[[#This Row],[Date]])</f>
        <v>7</v>
      </c>
      <c r="K185" s="1">
        <f>WEEKDAY(BART_Rides[[#This Row],[Date]],2)</f>
        <v>6</v>
      </c>
      <c r="L185" s="1" t="str">
        <f>LEFT(BART_Rides[[#This Row],[Lines]],1)</f>
        <v>Y</v>
      </c>
      <c r="M185" s="1" t="str">
        <f>IF(BART_Rides[[#This Row],[FirstLetter]]="Y","Yes","No")</f>
        <v>Yes</v>
      </c>
      <c r="N185" s="1" t="str">
        <f>IF(OR(BART_Rides[[#This Row],[Station Code]]="EM", BART_Rides[[#This Row],[Station Code]]="MT", BART_Rides[[#This Row],[Station Code]]="PL", BART_Rides[[#This Row],[Station Code]]="CC"), "Yes", "No")</f>
        <v>No</v>
      </c>
    </row>
    <row r="186" spans="6:14">
      <c r="F186" s="3">
        <v>44381</v>
      </c>
      <c r="G186" s="1" t="s">
        <v>1</v>
      </c>
      <c r="H186" s="1" t="s">
        <v>100</v>
      </c>
      <c r="I186" s="1">
        <v>636</v>
      </c>
      <c r="J186" s="1">
        <f>MONTH(BART_Rides[[#This Row],[Date]])</f>
        <v>7</v>
      </c>
      <c r="K186" s="1">
        <f>WEEKDAY(BART_Rides[[#This Row],[Date]],2)</f>
        <v>7</v>
      </c>
      <c r="L186" s="1" t="str">
        <f>LEFT(BART_Rides[[#This Row],[Lines]],1)</f>
        <v>Y</v>
      </c>
      <c r="M186" s="1" t="str">
        <f>IF(BART_Rides[[#This Row],[FirstLetter]]="Y","Yes","No")</f>
        <v>Yes</v>
      </c>
      <c r="N186" s="1" t="str">
        <f>IF(OR(BART_Rides[[#This Row],[Station Code]]="EM", BART_Rides[[#This Row],[Station Code]]="MT", BART_Rides[[#This Row],[Station Code]]="PL", BART_Rides[[#This Row],[Station Code]]="CC"), "Yes", "No")</f>
        <v>No</v>
      </c>
    </row>
    <row r="187" spans="6:14">
      <c r="F187" s="3">
        <v>44382</v>
      </c>
      <c r="G187" s="1" t="s">
        <v>1</v>
      </c>
      <c r="H187" s="1" t="s">
        <v>100</v>
      </c>
      <c r="I187" s="1">
        <v>827</v>
      </c>
      <c r="J187" s="1">
        <f>MONTH(BART_Rides[[#This Row],[Date]])</f>
        <v>7</v>
      </c>
      <c r="K187" s="1">
        <f>WEEKDAY(BART_Rides[[#This Row],[Date]],2)</f>
        <v>1</v>
      </c>
      <c r="L187" s="1" t="str">
        <f>LEFT(BART_Rides[[#This Row],[Lines]],1)</f>
        <v>Y</v>
      </c>
      <c r="M187" s="1" t="str">
        <f>IF(BART_Rides[[#This Row],[FirstLetter]]="Y","Yes","No")</f>
        <v>Yes</v>
      </c>
      <c r="N187" s="1" t="str">
        <f>IF(OR(BART_Rides[[#This Row],[Station Code]]="EM", BART_Rides[[#This Row],[Station Code]]="MT", BART_Rides[[#This Row],[Station Code]]="PL", BART_Rides[[#This Row],[Station Code]]="CC"), "Yes", "No")</f>
        <v>No</v>
      </c>
    </row>
    <row r="188" spans="6:14">
      <c r="F188" s="3">
        <v>44383</v>
      </c>
      <c r="G188" s="1" t="s">
        <v>1</v>
      </c>
      <c r="H188" s="1" t="s">
        <v>100</v>
      </c>
      <c r="I188" s="1">
        <v>1438</v>
      </c>
      <c r="J188" s="1">
        <f>MONTH(BART_Rides[[#This Row],[Date]])</f>
        <v>7</v>
      </c>
      <c r="K188" s="1">
        <f>WEEKDAY(BART_Rides[[#This Row],[Date]],2)</f>
        <v>2</v>
      </c>
      <c r="L188" s="1" t="str">
        <f>LEFT(BART_Rides[[#This Row],[Lines]],1)</f>
        <v>Y</v>
      </c>
      <c r="M188" s="1" t="str">
        <f>IF(BART_Rides[[#This Row],[FirstLetter]]="Y","Yes","No")</f>
        <v>Yes</v>
      </c>
      <c r="N188" s="1" t="str">
        <f>IF(OR(BART_Rides[[#This Row],[Station Code]]="EM", BART_Rides[[#This Row],[Station Code]]="MT", BART_Rides[[#This Row],[Station Code]]="PL", BART_Rides[[#This Row],[Station Code]]="CC"), "Yes", "No")</f>
        <v>No</v>
      </c>
    </row>
    <row r="189" spans="6:14">
      <c r="F189" s="3">
        <v>44384</v>
      </c>
      <c r="G189" s="1" t="s">
        <v>1</v>
      </c>
      <c r="H189" s="1" t="s">
        <v>100</v>
      </c>
      <c r="I189" s="1">
        <v>1422</v>
      </c>
      <c r="J189" s="1">
        <f>MONTH(BART_Rides[[#This Row],[Date]])</f>
        <v>7</v>
      </c>
      <c r="K189" s="1">
        <f>WEEKDAY(BART_Rides[[#This Row],[Date]],2)</f>
        <v>3</v>
      </c>
      <c r="L189" s="1" t="str">
        <f>LEFT(BART_Rides[[#This Row],[Lines]],1)</f>
        <v>Y</v>
      </c>
      <c r="M189" s="1" t="str">
        <f>IF(BART_Rides[[#This Row],[FirstLetter]]="Y","Yes","No")</f>
        <v>Yes</v>
      </c>
      <c r="N189" s="1" t="str">
        <f>IF(OR(BART_Rides[[#This Row],[Station Code]]="EM", BART_Rides[[#This Row],[Station Code]]="MT", BART_Rides[[#This Row],[Station Code]]="PL", BART_Rides[[#This Row],[Station Code]]="CC"), "Yes", "No")</f>
        <v>No</v>
      </c>
    </row>
    <row r="190" spans="6:14">
      <c r="F190" s="3">
        <v>44385</v>
      </c>
      <c r="G190" s="1" t="s">
        <v>1</v>
      </c>
      <c r="H190" s="1" t="s">
        <v>100</v>
      </c>
      <c r="I190" s="1">
        <v>1451</v>
      </c>
      <c r="J190" s="1">
        <f>MONTH(BART_Rides[[#This Row],[Date]])</f>
        <v>7</v>
      </c>
      <c r="K190" s="1">
        <f>WEEKDAY(BART_Rides[[#This Row],[Date]],2)</f>
        <v>4</v>
      </c>
      <c r="L190" s="1" t="str">
        <f>LEFT(BART_Rides[[#This Row],[Lines]],1)</f>
        <v>Y</v>
      </c>
      <c r="M190" s="1" t="str">
        <f>IF(BART_Rides[[#This Row],[FirstLetter]]="Y","Yes","No")</f>
        <v>Yes</v>
      </c>
      <c r="N190" s="1" t="str">
        <f>IF(OR(BART_Rides[[#This Row],[Station Code]]="EM", BART_Rides[[#This Row],[Station Code]]="MT", BART_Rides[[#This Row],[Station Code]]="PL", BART_Rides[[#This Row],[Station Code]]="CC"), "Yes", "No")</f>
        <v>No</v>
      </c>
    </row>
    <row r="191" spans="6:14">
      <c r="F191" s="3">
        <v>44386</v>
      </c>
      <c r="G191" s="1" t="s">
        <v>1</v>
      </c>
      <c r="H191" s="1" t="s">
        <v>100</v>
      </c>
      <c r="I191" s="1">
        <v>1387</v>
      </c>
      <c r="J191" s="1">
        <f>MONTH(BART_Rides[[#This Row],[Date]])</f>
        <v>7</v>
      </c>
      <c r="K191" s="1">
        <f>WEEKDAY(BART_Rides[[#This Row],[Date]],2)</f>
        <v>5</v>
      </c>
      <c r="L191" s="1" t="str">
        <f>LEFT(BART_Rides[[#This Row],[Lines]],1)</f>
        <v>Y</v>
      </c>
      <c r="M191" s="1" t="str">
        <f>IF(BART_Rides[[#This Row],[FirstLetter]]="Y","Yes","No")</f>
        <v>Yes</v>
      </c>
      <c r="N191" s="1" t="str">
        <f>IF(OR(BART_Rides[[#This Row],[Station Code]]="EM", BART_Rides[[#This Row],[Station Code]]="MT", BART_Rides[[#This Row],[Station Code]]="PL", BART_Rides[[#This Row],[Station Code]]="CC"), "Yes", "No")</f>
        <v>No</v>
      </c>
    </row>
    <row r="192" spans="6:14">
      <c r="F192" s="3">
        <v>44387</v>
      </c>
      <c r="G192" s="1" t="s">
        <v>1</v>
      </c>
      <c r="H192" s="1" t="s">
        <v>100</v>
      </c>
      <c r="I192" s="1">
        <v>784</v>
      </c>
      <c r="J192" s="1">
        <f>MONTH(BART_Rides[[#This Row],[Date]])</f>
        <v>7</v>
      </c>
      <c r="K192" s="1">
        <f>WEEKDAY(BART_Rides[[#This Row],[Date]],2)</f>
        <v>6</v>
      </c>
      <c r="L192" s="1" t="str">
        <f>LEFT(BART_Rides[[#This Row],[Lines]],1)</f>
        <v>Y</v>
      </c>
      <c r="M192" s="1" t="str">
        <f>IF(BART_Rides[[#This Row],[FirstLetter]]="Y","Yes","No")</f>
        <v>Yes</v>
      </c>
      <c r="N192" s="1" t="str">
        <f>IF(OR(BART_Rides[[#This Row],[Station Code]]="EM", BART_Rides[[#This Row],[Station Code]]="MT", BART_Rides[[#This Row],[Station Code]]="PL", BART_Rides[[#This Row],[Station Code]]="CC"), "Yes", "No")</f>
        <v>No</v>
      </c>
    </row>
    <row r="193" spans="6:14">
      <c r="F193" s="3">
        <v>44388</v>
      </c>
      <c r="G193" s="1" t="s">
        <v>1</v>
      </c>
      <c r="H193" s="1" t="s">
        <v>100</v>
      </c>
      <c r="I193" s="1">
        <v>609</v>
      </c>
      <c r="J193" s="1">
        <f>MONTH(BART_Rides[[#This Row],[Date]])</f>
        <v>7</v>
      </c>
      <c r="K193" s="1">
        <f>WEEKDAY(BART_Rides[[#This Row],[Date]],2)</f>
        <v>7</v>
      </c>
      <c r="L193" s="1" t="str">
        <f>LEFT(BART_Rides[[#This Row],[Lines]],1)</f>
        <v>Y</v>
      </c>
      <c r="M193" s="1" t="str">
        <f>IF(BART_Rides[[#This Row],[FirstLetter]]="Y","Yes","No")</f>
        <v>Yes</v>
      </c>
      <c r="N193" s="1" t="str">
        <f>IF(OR(BART_Rides[[#This Row],[Station Code]]="EM", BART_Rides[[#This Row],[Station Code]]="MT", BART_Rides[[#This Row],[Station Code]]="PL", BART_Rides[[#This Row],[Station Code]]="CC"), "Yes", "No")</f>
        <v>No</v>
      </c>
    </row>
    <row r="194" spans="6:14">
      <c r="F194" s="3">
        <v>44389</v>
      </c>
      <c r="G194" s="1" t="s">
        <v>1</v>
      </c>
      <c r="H194" s="1" t="s">
        <v>100</v>
      </c>
      <c r="I194" s="1">
        <v>1357</v>
      </c>
      <c r="J194" s="1">
        <f>MONTH(BART_Rides[[#This Row],[Date]])</f>
        <v>7</v>
      </c>
      <c r="K194" s="1">
        <f>WEEKDAY(BART_Rides[[#This Row],[Date]],2)</f>
        <v>1</v>
      </c>
      <c r="L194" s="1" t="str">
        <f>LEFT(BART_Rides[[#This Row],[Lines]],1)</f>
        <v>Y</v>
      </c>
      <c r="M194" s="1" t="str">
        <f>IF(BART_Rides[[#This Row],[FirstLetter]]="Y","Yes","No")</f>
        <v>Yes</v>
      </c>
      <c r="N194" s="1" t="str">
        <f>IF(OR(BART_Rides[[#This Row],[Station Code]]="EM", BART_Rides[[#This Row],[Station Code]]="MT", BART_Rides[[#This Row],[Station Code]]="PL", BART_Rides[[#This Row],[Station Code]]="CC"), "Yes", "No")</f>
        <v>No</v>
      </c>
    </row>
    <row r="195" spans="6:14">
      <c r="F195" s="3">
        <v>44390</v>
      </c>
      <c r="G195" s="1" t="s">
        <v>1</v>
      </c>
      <c r="H195" s="1" t="s">
        <v>100</v>
      </c>
      <c r="I195" s="1">
        <v>1403</v>
      </c>
      <c r="J195" s="1">
        <f>MONTH(BART_Rides[[#This Row],[Date]])</f>
        <v>7</v>
      </c>
      <c r="K195" s="1">
        <f>WEEKDAY(BART_Rides[[#This Row],[Date]],2)</f>
        <v>2</v>
      </c>
      <c r="L195" s="1" t="str">
        <f>LEFT(BART_Rides[[#This Row],[Lines]],1)</f>
        <v>Y</v>
      </c>
      <c r="M195" s="1" t="str">
        <f>IF(BART_Rides[[#This Row],[FirstLetter]]="Y","Yes","No")</f>
        <v>Yes</v>
      </c>
      <c r="N195" s="1" t="str">
        <f>IF(OR(BART_Rides[[#This Row],[Station Code]]="EM", BART_Rides[[#This Row],[Station Code]]="MT", BART_Rides[[#This Row],[Station Code]]="PL", BART_Rides[[#This Row],[Station Code]]="CC"), "Yes", "No")</f>
        <v>No</v>
      </c>
    </row>
    <row r="196" spans="6:14">
      <c r="F196" s="3">
        <v>44391</v>
      </c>
      <c r="G196" s="1" t="s">
        <v>1</v>
      </c>
      <c r="H196" s="1" t="s">
        <v>100</v>
      </c>
      <c r="I196" s="1">
        <v>1436</v>
      </c>
      <c r="J196" s="1">
        <f>MONTH(BART_Rides[[#This Row],[Date]])</f>
        <v>7</v>
      </c>
      <c r="K196" s="1">
        <f>WEEKDAY(BART_Rides[[#This Row],[Date]],2)</f>
        <v>3</v>
      </c>
      <c r="L196" s="1" t="str">
        <f>LEFT(BART_Rides[[#This Row],[Lines]],1)</f>
        <v>Y</v>
      </c>
      <c r="M196" s="1" t="str">
        <f>IF(BART_Rides[[#This Row],[FirstLetter]]="Y","Yes","No")</f>
        <v>Yes</v>
      </c>
      <c r="N196" s="1" t="str">
        <f>IF(OR(BART_Rides[[#This Row],[Station Code]]="EM", BART_Rides[[#This Row],[Station Code]]="MT", BART_Rides[[#This Row],[Station Code]]="PL", BART_Rides[[#This Row],[Station Code]]="CC"), "Yes", "No")</f>
        <v>No</v>
      </c>
    </row>
    <row r="197" spans="6:14">
      <c r="F197" s="3">
        <v>44392</v>
      </c>
      <c r="G197" s="1" t="s">
        <v>1</v>
      </c>
      <c r="H197" s="1" t="s">
        <v>100</v>
      </c>
      <c r="I197" s="1">
        <v>1338</v>
      </c>
      <c r="J197" s="1">
        <f>MONTH(BART_Rides[[#This Row],[Date]])</f>
        <v>7</v>
      </c>
      <c r="K197" s="1">
        <f>WEEKDAY(BART_Rides[[#This Row],[Date]],2)</f>
        <v>4</v>
      </c>
      <c r="L197" s="1" t="str">
        <f>LEFT(BART_Rides[[#This Row],[Lines]],1)</f>
        <v>Y</v>
      </c>
      <c r="M197" s="1" t="str">
        <f>IF(BART_Rides[[#This Row],[FirstLetter]]="Y","Yes","No")</f>
        <v>Yes</v>
      </c>
      <c r="N197" s="1" t="str">
        <f>IF(OR(BART_Rides[[#This Row],[Station Code]]="EM", BART_Rides[[#This Row],[Station Code]]="MT", BART_Rides[[#This Row],[Station Code]]="PL", BART_Rides[[#This Row],[Station Code]]="CC"), "Yes", "No")</f>
        <v>No</v>
      </c>
    </row>
    <row r="198" spans="6:14">
      <c r="F198" s="3">
        <v>44393</v>
      </c>
      <c r="G198" s="1" t="s">
        <v>1</v>
      </c>
      <c r="H198" s="1" t="s">
        <v>100</v>
      </c>
      <c r="I198" s="1">
        <v>1431</v>
      </c>
      <c r="J198" s="1">
        <f>MONTH(BART_Rides[[#This Row],[Date]])</f>
        <v>7</v>
      </c>
      <c r="K198" s="1">
        <f>WEEKDAY(BART_Rides[[#This Row],[Date]],2)</f>
        <v>5</v>
      </c>
      <c r="L198" s="1" t="str">
        <f>LEFT(BART_Rides[[#This Row],[Lines]],1)</f>
        <v>Y</v>
      </c>
      <c r="M198" s="1" t="str">
        <f>IF(BART_Rides[[#This Row],[FirstLetter]]="Y","Yes","No")</f>
        <v>Yes</v>
      </c>
      <c r="N198" s="1" t="str">
        <f>IF(OR(BART_Rides[[#This Row],[Station Code]]="EM", BART_Rides[[#This Row],[Station Code]]="MT", BART_Rides[[#This Row],[Station Code]]="PL", BART_Rides[[#This Row],[Station Code]]="CC"), "Yes", "No")</f>
        <v>No</v>
      </c>
    </row>
    <row r="199" spans="6:14">
      <c r="F199" s="3">
        <v>44394</v>
      </c>
      <c r="G199" s="1" t="s">
        <v>1</v>
      </c>
      <c r="H199" s="1" t="s">
        <v>100</v>
      </c>
      <c r="I199" s="1">
        <v>771</v>
      </c>
      <c r="J199" s="1">
        <f>MONTH(BART_Rides[[#This Row],[Date]])</f>
        <v>7</v>
      </c>
      <c r="K199" s="1">
        <f>WEEKDAY(BART_Rides[[#This Row],[Date]],2)</f>
        <v>6</v>
      </c>
      <c r="L199" s="1" t="str">
        <f>LEFT(BART_Rides[[#This Row],[Lines]],1)</f>
        <v>Y</v>
      </c>
      <c r="M199" s="1" t="str">
        <f>IF(BART_Rides[[#This Row],[FirstLetter]]="Y","Yes","No")</f>
        <v>Yes</v>
      </c>
      <c r="N199" s="1" t="str">
        <f>IF(OR(BART_Rides[[#This Row],[Station Code]]="EM", BART_Rides[[#This Row],[Station Code]]="MT", BART_Rides[[#This Row],[Station Code]]="PL", BART_Rides[[#This Row],[Station Code]]="CC"), "Yes", "No")</f>
        <v>No</v>
      </c>
    </row>
    <row r="200" spans="6:14">
      <c r="F200" s="3">
        <v>44395</v>
      </c>
      <c r="G200" s="1" t="s">
        <v>1</v>
      </c>
      <c r="H200" s="1" t="s">
        <v>100</v>
      </c>
      <c r="I200" s="1">
        <v>547</v>
      </c>
      <c r="J200" s="1">
        <f>MONTH(BART_Rides[[#This Row],[Date]])</f>
        <v>7</v>
      </c>
      <c r="K200" s="1">
        <f>WEEKDAY(BART_Rides[[#This Row],[Date]],2)</f>
        <v>7</v>
      </c>
      <c r="L200" s="1" t="str">
        <f>LEFT(BART_Rides[[#This Row],[Lines]],1)</f>
        <v>Y</v>
      </c>
      <c r="M200" s="1" t="str">
        <f>IF(BART_Rides[[#This Row],[FirstLetter]]="Y","Yes","No")</f>
        <v>Yes</v>
      </c>
      <c r="N200" s="1" t="str">
        <f>IF(OR(BART_Rides[[#This Row],[Station Code]]="EM", BART_Rides[[#This Row],[Station Code]]="MT", BART_Rides[[#This Row],[Station Code]]="PL", BART_Rides[[#This Row],[Station Code]]="CC"), "Yes", "No")</f>
        <v>No</v>
      </c>
    </row>
    <row r="201" spans="6:14">
      <c r="F201" s="3">
        <v>44396</v>
      </c>
      <c r="G201" s="1" t="s">
        <v>1</v>
      </c>
      <c r="H201" s="1" t="s">
        <v>100</v>
      </c>
      <c r="I201" s="1">
        <v>1393</v>
      </c>
      <c r="J201" s="1">
        <f>MONTH(BART_Rides[[#This Row],[Date]])</f>
        <v>7</v>
      </c>
      <c r="K201" s="1">
        <f>WEEKDAY(BART_Rides[[#This Row],[Date]],2)</f>
        <v>1</v>
      </c>
      <c r="L201" s="1" t="str">
        <f>LEFT(BART_Rides[[#This Row],[Lines]],1)</f>
        <v>Y</v>
      </c>
      <c r="M201" s="1" t="str">
        <f>IF(BART_Rides[[#This Row],[FirstLetter]]="Y","Yes","No")</f>
        <v>Yes</v>
      </c>
      <c r="N201" s="1" t="str">
        <f>IF(OR(BART_Rides[[#This Row],[Station Code]]="EM", BART_Rides[[#This Row],[Station Code]]="MT", BART_Rides[[#This Row],[Station Code]]="PL", BART_Rides[[#This Row],[Station Code]]="CC"), "Yes", "No")</f>
        <v>No</v>
      </c>
    </row>
    <row r="202" spans="6:14">
      <c r="F202" s="3">
        <v>44397</v>
      </c>
      <c r="G202" s="1" t="s">
        <v>1</v>
      </c>
      <c r="H202" s="1" t="s">
        <v>100</v>
      </c>
      <c r="I202" s="1">
        <v>1424</v>
      </c>
      <c r="J202" s="1">
        <f>MONTH(BART_Rides[[#This Row],[Date]])</f>
        <v>7</v>
      </c>
      <c r="K202" s="1">
        <f>WEEKDAY(BART_Rides[[#This Row],[Date]],2)</f>
        <v>2</v>
      </c>
      <c r="L202" s="1" t="str">
        <f>LEFT(BART_Rides[[#This Row],[Lines]],1)</f>
        <v>Y</v>
      </c>
      <c r="M202" s="1" t="str">
        <f>IF(BART_Rides[[#This Row],[FirstLetter]]="Y","Yes","No")</f>
        <v>Yes</v>
      </c>
      <c r="N202" s="1" t="str">
        <f>IF(OR(BART_Rides[[#This Row],[Station Code]]="EM", BART_Rides[[#This Row],[Station Code]]="MT", BART_Rides[[#This Row],[Station Code]]="PL", BART_Rides[[#This Row],[Station Code]]="CC"), "Yes", "No")</f>
        <v>No</v>
      </c>
    </row>
    <row r="203" spans="6:14">
      <c r="F203" s="3">
        <v>44398</v>
      </c>
      <c r="G203" s="1" t="s">
        <v>1</v>
      </c>
      <c r="H203" s="1" t="s">
        <v>100</v>
      </c>
      <c r="I203" s="1">
        <v>1354</v>
      </c>
      <c r="J203" s="1">
        <f>MONTH(BART_Rides[[#This Row],[Date]])</f>
        <v>7</v>
      </c>
      <c r="K203" s="1">
        <f>WEEKDAY(BART_Rides[[#This Row],[Date]],2)</f>
        <v>3</v>
      </c>
      <c r="L203" s="1" t="str">
        <f>LEFT(BART_Rides[[#This Row],[Lines]],1)</f>
        <v>Y</v>
      </c>
      <c r="M203" s="1" t="str">
        <f>IF(BART_Rides[[#This Row],[FirstLetter]]="Y","Yes","No")</f>
        <v>Yes</v>
      </c>
      <c r="N203" s="1" t="str">
        <f>IF(OR(BART_Rides[[#This Row],[Station Code]]="EM", BART_Rides[[#This Row],[Station Code]]="MT", BART_Rides[[#This Row],[Station Code]]="PL", BART_Rides[[#This Row],[Station Code]]="CC"), "Yes", "No")</f>
        <v>No</v>
      </c>
    </row>
    <row r="204" spans="6:14">
      <c r="F204" s="3">
        <v>44399</v>
      </c>
      <c r="G204" s="1" t="s">
        <v>1</v>
      </c>
      <c r="H204" s="1" t="s">
        <v>100</v>
      </c>
      <c r="I204" s="1">
        <v>1443</v>
      </c>
      <c r="J204" s="1">
        <f>MONTH(BART_Rides[[#This Row],[Date]])</f>
        <v>7</v>
      </c>
      <c r="K204" s="1">
        <f>WEEKDAY(BART_Rides[[#This Row],[Date]],2)</f>
        <v>4</v>
      </c>
      <c r="L204" s="1" t="str">
        <f>LEFT(BART_Rides[[#This Row],[Lines]],1)</f>
        <v>Y</v>
      </c>
      <c r="M204" s="1" t="str">
        <f>IF(BART_Rides[[#This Row],[FirstLetter]]="Y","Yes","No")</f>
        <v>Yes</v>
      </c>
      <c r="N204" s="1" t="str">
        <f>IF(OR(BART_Rides[[#This Row],[Station Code]]="EM", BART_Rides[[#This Row],[Station Code]]="MT", BART_Rides[[#This Row],[Station Code]]="PL", BART_Rides[[#This Row],[Station Code]]="CC"), "Yes", "No")</f>
        <v>No</v>
      </c>
    </row>
    <row r="205" spans="6:14">
      <c r="F205" s="3">
        <v>44400</v>
      </c>
      <c r="G205" s="1" t="s">
        <v>1</v>
      </c>
      <c r="H205" s="1" t="s">
        <v>100</v>
      </c>
      <c r="I205" s="1">
        <v>1429</v>
      </c>
      <c r="J205" s="1">
        <f>MONTH(BART_Rides[[#This Row],[Date]])</f>
        <v>7</v>
      </c>
      <c r="K205" s="1">
        <f>WEEKDAY(BART_Rides[[#This Row],[Date]],2)</f>
        <v>5</v>
      </c>
      <c r="L205" s="1" t="str">
        <f>LEFT(BART_Rides[[#This Row],[Lines]],1)</f>
        <v>Y</v>
      </c>
      <c r="M205" s="1" t="str">
        <f>IF(BART_Rides[[#This Row],[FirstLetter]]="Y","Yes","No")</f>
        <v>Yes</v>
      </c>
      <c r="N205" s="1" t="str">
        <f>IF(OR(BART_Rides[[#This Row],[Station Code]]="EM", BART_Rides[[#This Row],[Station Code]]="MT", BART_Rides[[#This Row],[Station Code]]="PL", BART_Rides[[#This Row],[Station Code]]="CC"), "Yes", "No")</f>
        <v>No</v>
      </c>
    </row>
    <row r="206" spans="6:14">
      <c r="F206" s="3">
        <v>44401</v>
      </c>
      <c r="G206" s="1" t="s">
        <v>1</v>
      </c>
      <c r="H206" s="1" t="s">
        <v>100</v>
      </c>
      <c r="I206" s="1">
        <v>746</v>
      </c>
      <c r="J206" s="1">
        <f>MONTH(BART_Rides[[#This Row],[Date]])</f>
        <v>7</v>
      </c>
      <c r="K206" s="1">
        <f>WEEKDAY(BART_Rides[[#This Row],[Date]],2)</f>
        <v>6</v>
      </c>
      <c r="L206" s="1" t="str">
        <f>LEFT(BART_Rides[[#This Row],[Lines]],1)</f>
        <v>Y</v>
      </c>
      <c r="M206" s="1" t="str">
        <f>IF(BART_Rides[[#This Row],[FirstLetter]]="Y","Yes","No")</f>
        <v>Yes</v>
      </c>
      <c r="N206" s="1" t="str">
        <f>IF(OR(BART_Rides[[#This Row],[Station Code]]="EM", BART_Rides[[#This Row],[Station Code]]="MT", BART_Rides[[#This Row],[Station Code]]="PL", BART_Rides[[#This Row],[Station Code]]="CC"), "Yes", "No")</f>
        <v>No</v>
      </c>
    </row>
    <row r="207" spans="6:14">
      <c r="F207" s="3">
        <v>44402</v>
      </c>
      <c r="G207" s="1" t="s">
        <v>1</v>
      </c>
      <c r="H207" s="1" t="s">
        <v>100</v>
      </c>
      <c r="I207" s="1">
        <v>620</v>
      </c>
      <c r="J207" s="1">
        <f>MONTH(BART_Rides[[#This Row],[Date]])</f>
        <v>7</v>
      </c>
      <c r="K207" s="1">
        <f>WEEKDAY(BART_Rides[[#This Row],[Date]],2)</f>
        <v>7</v>
      </c>
      <c r="L207" s="1" t="str">
        <f>LEFT(BART_Rides[[#This Row],[Lines]],1)</f>
        <v>Y</v>
      </c>
      <c r="M207" s="1" t="str">
        <f>IF(BART_Rides[[#This Row],[FirstLetter]]="Y","Yes","No")</f>
        <v>Yes</v>
      </c>
      <c r="N207" s="1" t="str">
        <f>IF(OR(BART_Rides[[#This Row],[Station Code]]="EM", BART_Rides[[#This Row],[Station Code]]="MT", BART_Rides[[#This Row],[Station Code]]="PL", BART_Rides[[#This Row],[Station Code]]="CC"), "Yes", "No")</f>
        <v>No</v>
      </c>
    </row>
    <row r="208" spans="6:14">
      <c r="F208" s="3">
        <v>44403</v>
      </c>
      <c r="G208" s="1" t="s">
        <v>1</v>
      </c>
      <c r="H208" s="1" t="s">
        <v>100</v>
      </c>
      <c r="I208" s="1">
        <v>1370</v>
      </c>
      <c r="J208" s="1">
        <f>MONTH(BART_Rides[[#This Row],[Date]])</f>
        <v>7</v>
      </c>
      <c r="K208" s="1">
        <f>WEEKDAY(BART_Rides[[#This Row],[Date]],2)</f>
        <v>1</v>
      </c>
      <c r="L208" s="1" t="str">
        <f>LEFT(BART_Rides[[#This Row],[Lines]],1)</f>
        <v>Y</v>
      </c>
      <c r="M208" s="1" t="str">
        <f>IF(BART_Rides[[#This Row],[FirstLetter]]="Y","Yes","No")</f>
        <v>Yes</v>
      </c>
      <c r="N208" s="1" t="str">
        <f>IF(OR(BART_Rides[[#This Row],[Station Code]]="EM", BART_Rides[[#This Row],[Station Code]]="MT", BART_Rides[[#This Row],[Station Code]]="PL", BART_Rides[[#This Row],[Station Code]]="CC"), "Yes", "No")</f>
        <v>No</v>
      </c>
    </row>
    <row r="209" spans="6:14">
      <c r="F209" s="3">
        <v>44404</v>
      </c>
      <c r="G209" s="1" t="s">
        <v>1</v>
      </c>
      <c r="H209" s="1" t="s">
        <v>100</v>
      </c>
      <c r="I209" s="1">
        <v>1443</v>
      </c>
      <c r="J209" s="1">
        <f>MONTH(BART_Rides[[#This Row],[Date]])</f>
        <v>7</v>
      </c>
      <c r="K209" s="1">
        <f>WEEKDAY(BART_Rides[[#This Row],[Date]],2)</f>
        <v>2</v>
      </c>
      <c r="L209" s="1" t="str">
        <f>LEFT(BART_Rides[[#This Row],[Lines]],1)</f>
        <v>Y</v>
      </c>
      <c r="M209" s="1" t="str">
        <f>IF(BART_Rides[[#This Row],[FirstLetter]]="Y","Yes","No")</f>
        <v>Yes</v>
      </c>
      <c r="N209" s="1" t="str">
        <f>IF(OR(BART_Rides[[#This Row],[Station Code]]="EM", BART_Rides[[#This Row],[Station Code]]="MT", BART_Rides[[#This Row],[Station Code]]="PL", BART_Rides[[#This Row],[Station Code]]="CC"), "Yes", "No")</f>
        <v>No</v>
      </c>
    </row>
    <row r="210" spans="6:14">
      <c r="F210" s="3">
        <v>44405</v>
      </c>
      <c r="G210" s="1" t="s">
        <v>1</v>
      </c>
      <c r="H210" s="1" t="s">
        <v>100</v>
      </c>
      <c r="I210" s="1">
        <v>1428</v>
      </c>
      <c r="J210" s="1">
        <f>MONTH(BART_Rides[[#This Row],[Date]])</f>
        <v>7</v>
      </c>
      <c r="K210" s="1">
        <f>WEEKDAY(BART_Rides[[#This Row],[Date]],2)</f>
        <v>3</v>
      </c>
      <c r="L210" s="1" t="str">
        <f>LEFT(BART_Rides[[#This Row],[Lines]],1)</f>
        <v>Y</v>
      </c>
      <c r="M210" s="1" t="str">
        <f>IF(BART_Rides[[#This Row],[FirstLetter]]="Y","Yes","No")</f>
        <v>Yes</v>
      </c>
      <c r="N210" s="1" t="str">
        <f>IF(OR(BART_Rides[[#This Row],[Station Code]]="EM", BART_Rides[[#This Row],[Station Code]]="MT", BART_Rides[[#This Row],[Station Code]]="PL", BART_Rides[[#This Row],[Station Code]]="CC"), "Yes", "No")</f>
        <v>No</v>
      </c>
    </row>
    <row r="211" spans="6:14">
      <c r="F211" s="3">
        <v>44406</v>
      </c>
      <c r="G211" s="1" t="s">
        <v>1</v>
      </c>
      <c r="H211" s="1" t="s">
        <v>100</v>
      </c>
      <c r="I211" s="1">
        <v>1520</v>
      </c>
      <c r="J211" s="1">
        <f>MONTH(BART_Rides[[#This Row],[Date]])</f>
        <v>7</v>
      </c>
      <c r="K211" s="1">
        <f>WEEKDAY(BART_Rides[[#This Row],[Date]],2)</f>
        <v>4</v>
      </c>
      <c r="L211" s="1" t="str">
        <f>LEFT(BART_Rides[[#This Row],[Lines]],1)</f>
        <v>Y</v>
      </c>
      <c r="M211" s="1" t="str">
        <f>IF(BART_Rides[[#This Row],[FirstLetter]]="Y","Yes","No")</f>
        <v>Yes</v>
      </c>
      <c r="N211" s="1" t="str">
        <f>IF(OR(BART_Rides[[#This Row],[Station Code]]="EM", BART_Rides[[#This Row],[Station Code]]="MT", BART_Rides[[#This Row],[Station Code]]="PL", BART_Rides[[#This Row],[Station Code]]="CC"), "Yes", "No")</f>
        <v>No</v>
      </c>
    </row>
    <row r="212" spans="6:14">
      <c r="F212" s="3">
        <v>44407</v>
      </c>
      <c r="G212" s="1" t="s">
        <v>1</v>
      </c>
      <c r="H212" s="1" t="s">
        <v>100</v>
      </c>
      <c r="I212" s="1">
        <v>1394</v>
      </c>
      <c r="J212" s="1">
        <f>MONTH(BART_Rides[[#This Row],[Date]])</f>
        <v>7</v>
      </c>
      <c r="K212" s="1">
        <f>WEEKDAY(BART_Rides[[#This Row],[Date]],2)</f>
        <v>5</v>
      </c>
      <c r="L212" s="1" t="str">
        <f>LEFT(BART_Rides[[#This Row],[Lines]],1)</f>
        <v>Y</v>
      </c>
      <c r="M212" s="1" t="str">
        <f>IF(BART_Rides[[#This Row],[FirstLetter]]="Y","Yes","No")</f>
        <v>Yes</v>
      </c>
      <c r="N212" s="1" t="str">
        <f>IF(OR(BART_Rides[[#This Row],[Station Code]]="EM", BART_Rides[[#This Row],[Station Code]]="MT", BART_Rides[[#This Row],[Station Code]]="PL", BART_Rides[[#This Row],[Station Code]]="CC"), "Yes", "No")</f>
        <v>No</v>
      </c>
    </row>
    <row r="213" spans="6:14">
      <c r="F213" s="3">
        <v>44408</v>
      </c>
      <c r="G213" s="1" t="s">
        <v>1</v>
      </c>
      <c r="H213" s="1" t="s">
        <v>100</v>
      </c>
      <c r="I213" s="1">
        <v>819</v>
      </c>
      <c r="J213" s="1">
        <f>MONTH(BART_Rides[[#This Row],[Date]])</f>
        <v>7</v>
      </c>
      <c r="K213" s="1">
        <f>WEEKDAY(BART_Rides[[#This Row],[Date]],2)</f>
        <v>6</v>
      </c>
      <c r="L213" s="1" t="str">
        <f>LEFT(BART_Rides[[#This Row],[Lines]],1)</f>
        <v>Y</v>
      </c>
      <c r="M213" s="1" t="str">
        <f>IF(BART_Rides[[#This Row],[FirstLetter]]="Y","Yes","No")</f>
        <v>Yes</v>
      </c>
      <c r="N213" s="1" t="str">
        <f>IF(OR(BART_Rides[[#This Row],[Station Code]]="EM", BART_Rides[[#This Row],[Station Code]]="MT", BART_Rides[[#This Row],[Station Code]]="PL", BART_Rides[[#This Row],[Station Code]]="CC"), "Yes", "No")</f>
        <v>No</v>
      </c>
    </row>
    <row r="214" spans="6:14">
      <c r="F214" s="3">
        <v>44409</v>
      </c>
      <c r="G214" s="1" t="s">
        <v>1</v>
      </c>
      <c r="H214" s="1" t="s">
        <v>100</v>
      </c>
      <c r="I214" s="1">
        <v>621</v>
      </c>
      <c r="J214" s="1">
        <f>MONTH(BART_Rides[[#This Row],[Date]])</f>
        <v>8</v>
      </c>
      <c r="K214" s="1">
        <f>WEEKDAY(BART_Rides[[#This Row],[Date]],2)</f>
        <v>7</v>
      </c>
      <c r="L214" s="1" t="str">
        <f>LEFT(BART_Rides[[#This Row],[Lines]],1)</f>
        <v>Y</v>
      </c>
      <c r="M214" s="1" t="str">
        <f>IF(BART_Rides[[#This Row],[FirstLetter]]="Y","Yes","No")</f>
        <v>Yes</v>
      </c>
      <c r="N214" s="1" t="str">
        <f>IF(OR(BART_Rides[[#This Row],[Station Code]]="EM", BART_Rides[[#This Row],[Station Code]]="MT", BART_Rides[[#This Row],[Station Code]]="PL", BART_Rides[[#This Row],[Station Code]]="CC"), "Yes", "No")</f>
        <v>No</v>
      </c>
    </row>
    <row r="215" spans="6:14">
      <c r="F215" s="3">
        <v>44410</v>
      </c>
      <c r="G215" s="1" t="s">
        <v>1</v>
      </c>
      <c r="H215" s="1" t="s">
        <v>100</v>
      </c>
      <c r="I215" s="1">
        <v>1434</v>
      </c>
      <c r="J215" s="1">
        <f>MONTH(BART_Rides[[#This Row],[Date]])</f>
        <v>8</v>
      </c>
      <c r="K215" s="1">
        <f>WEEKDAY(BART_Rides[[#This Row],[Date]],2)</f>
        <v>1</v>
      </c>
      <c r="L215" s="1" t="str">
        <f>LEFT(BART_Rides[[#This Row],[Lines]],1)</f>
        <v>Y</v>
      </c>
      <c r="M215" s="1" t="str">
        <f>IF(BART_Rides[[#This Row],[FirstLetter]]="Y","Yes","No")</f>
        <v>Yes</v>
      </c>
      <c r="N215" s="1" t="str">
        <f>IF(OR(BART_Rides[[#This Row],[Station Code]]="EM", BART_Rides[[#This Row],[Station Code]]="MT", BART_Rides[[#This Row],[Station Code]]="PL", BART_Rides[[#This Row],[Station Code]]="CC"), "Yes", "No")</f>
        <v>No</v>
      </c>
    </row>
    <row r="216" spans="6:14">
      <c r="F216" s="3">
        <v>44411</v>
      </c>
      <c r="G216" s="1" t="s">
        <v>1</v>
      </c>
      <c r="H216" s="1" t="s">
        <v>100</v>
      </c>
      <c r="I216" s="1">
        <v>1467</v>
      </c>
      <c r="J216" s="1">
        <f>MONTH(BART_Rides[[#This Row],[Date]])</f>
        <v>8</v>
      </c>
      <c r="K216" s="1">
        <f>WEEKDAY(BART_Rides[[#This Row],[Date]],2)</f>
        <v>2</v>
      </c>
      <c r="L216" s="1" t="str">
        <f>LEFT(BART_Rides[[#This Row],[Lines]],1)</f>
        <v>Y</v>
      </c>
      <c r="M216" s="1" t="str">
        <f>IF(BART_Rides[[#This Row],[FirstLetter]]="Y","Yes","No")</f>
        <v>Yes</v>
      </c>
      <c r="N216" s="1" t="str">
        <f>IF(OR(BART_Rides[[#This Row],[Station Code]]="EM", BART_Rides[[#This Row],[Station Code]]="MT", BART_Rides[[#This Row],[Station Code]]="PL", BART_Rides[[#This Row],[Station Code]]="CC"), "Yes", "No")</f>
        <v>No</v>
      </c>
    </row>
    <row r="217" spans="6:14">
      <c r="F217" s="3">
        <v>44412</v>
      </c>
      <c r="G217" s="1" t="s">
        <v>1</v>
      </c>
      <c r="H217" s="1" t="s">
        <v>100</v>
      </c>
      <c r="I217" s="1">
        <v>1465</v>
      </c>
      <c r="J217" s="1">
        <f>MONTH(BART_Rides[[#This Row],[Date]])</f>
        <v>8</v>
      </c>
      <c r="K217" s="1">
        <f>WEEKDAY(BART_Rides[[#This Row],[Date]],2)</f>
        <v>3</v>
      </c>
      <c r="L217" s="1" t="str">
        <f>LEFT(BART_Rides[[#This Row],[Lines]],1)</f>
        <v>Y</v>
      </c>
      <c r="M217" s="1" t="str">
        <f>IF(BART_Rides[[#This Row],[FirstLetter]]="Y","Yes","No")</f>
        <v>Yes</v>
      </c>
      <c r="N217" s="1" t="str">
        <f>IF(OR(BART_Rides[[#This Row],[Station Code]]="EM", BART_Rides[[#This Row],[Station Code]]="MT", BART_Rides[[#This Row],[Station Code]]="PL", BART_Rides[[#This Row],[Station Code]]="CC"), "Yes", "No")</f>
        <v>No</v>
      </c>
    </row>
    <row r="218" spans="6:14">
      <c r="F218" s="3">
        <v>44413</v>
      </c>
      <c r="G218" s="1" t="s">
        <v>1</v>
      </c>
      <c r="H218" s="1" t="s">
        <v>100</v>
      </c>
      <c r="I218" s="1">
        <v>1484</v>
      </c>
      <c r="J218" s="1">
        <f>MONTH(BART_Rides[[#This Row],[Date]])</f>
        <v>8</v>
      </c>
      <c r="K218" s="1">
        <f>WEEKDAY(BART_Rides[[#This Row],[Date]],2)</f>
        <v>4</v>
      </c>
      <c r="L218" s="1" t="str">
        <f>LEFT(BART_Rides[[#This Row],[Lines]],1)</f>
        <v>Y</v>
      </c>
      <c r="M218" s="1" t="str">
        <f>IF(BART_Rides[[#This Row],[FirstLetter]]="Y","Yes","No")</f>
        <v>Yes</v>
      </c>
      <c r="N218" s="1" t="str">
        <f>IF(OR(BART_Rides[[#This Row],[Station Code]]="EM", BART_Rides[[#This Row],[Station Code]]="MT", BART_Rides[[#This Row],[Station Code]]="PL", BART_Rides[[#This Row],[Station Code]]="CC"), "Yes", "No")</f>
        <v>No</v>
      </c>
    </row>
    <row r="219" spans="6:14">
      <c r="F219" s="3">
        <v>44414</v>
      </c>
      <c r="G219" s="1" t="s">
        <v>1</v>
      </c>
      <c r="H219" s="1" t="s">
        <v>100</v>
      </c>
      <c r="I219" s="1">
        <v>1489</v>
      </c>
      <c r="J219" s="1">
        <f>MONTH(BART_Rides[[#This Row],[Date]])</f>
        <v>8</v>
      </c>
      <c r="K219" s="1">
        <f>WEEKDAY(BART_Rides[[#This Row],[Date]],2)</f>
        <v>5</v>
      </c>
      <c r="L219" s="1" t="str">
        <f>LEFT(BART_Rides[[#This Row],[Lines]],1)</f>
        <v>Y</v>
      </c>
      <c r="M219" s="1" t="str">
        <f>IF(BART_Rides[[#This Row],[FirstLetter]]="Y","Yes","No")</f>
        <v>Yes</v>
      </c>
      <c r="N219" s="1" t="str">
        <f>IF(OR(BART_Rides[[#This Row],[Station Code]]="EM", BART_Rides[[#This Row],[Station Code]]="MT", BART_Rides[[#This Row],[Station Code]]="PL", BART_Rides[[#This Row],[Station Code]]="CC"), "Yes", "No")</f>
        <v>No</v>
      </c>
    </row>
    <row r="220" spans="6:14">
      <c r="F220" s="3">
        <v>44415</v>
      </c>
      <c r="G220" s="1" t="s">
        <v>1</v>
      </c>
      <c r="H220" s="1" t="s">
        <v>100</v>
      </c>
      <c r="I220" s="1">
        <v>821</v>
      </c>
      <c r="J220" s="1">
        <f>MONTH(BART_Rides[[#This Row],[Date]])</f>
        <v>8</v>
      </c>
      <c r="K220" s="1">
        <f>WEEKDAY(BART_Rides[[#This Row],[Date]],2)</f>
        <v>6</v>
      </c>
      <c r="L220" s="1" t="str">
        <f>LEFT(BART_Rides[[#This Row],[Lines]],1)</f>
        <v>Y</v>
      </c>
      <c r="M220" s="1" t="str">
        <f>IF(BART_Rides[[#This Row],[FirstLetter]]="Y","Yes","No")</f>
        <v>Yes</v>
      </c>
      <c r="N220" s="1" t="str">
        <f>IF(OR(BART_Rides[[#This Row],[Station Code]]="EM", BART_Rides[[#This Row],[Station Code]]="MT", BART_Rides[[#This Row],[Station Code]]="PL", BART_Rides[[#This Row],[Station Code]]="CC"), "Yes", "No")</f>
        <v>No</v>
      </c>
    </row>
    <row r="221" spans="6:14">
      <c r="F221" s="3">
        <v>44416</v>
      </c>
      <c r="G221" s="1" t="s">
        <v>1</v>
      </c>
      <c r="H221" s="1" t="s">
        <v>100</v>
      </c>
      <c r="I221" s="1">
        <v>520</v>
      </c>
      <c r="J221" s="1">
        <f>MONTH(BART_Rides[[#This Row],[Date]])</f>
        <v>8</v>
      </c>
      <c r="K221" s="1">
        <f>WEEKDAY(BART_Rides[[#This Row],[Date]],2)</f>
        <v>7</v>
      </c>
      <c r="L221" s="1" t="str">
        <f>LEFT(BART_Rides[[#This Row],[Lines]],1)</f>
        <v>Y</v>
      </c>
      <c r="M221" s="1" t="str">
        <f>IF(BART_Rides[[#This Row],[FirstLetter]]="Y","Yes","No")</f>
        <v>Yes</v>
      </c>
      <c r="N221" s="1" t="str">
        <f>IF(OR(BART_Rides[[#This Row],[Station Code]]="EM", BART_Rides[[#This Row],[Station Code]]="MT", BART_Rides[[#This Row],[Station Code]]="PL", BART_Rides[[#This Row],[Station Code]]="CC"), "Yes", "No")</f>
        <v>No</v>
      </c>
    </row>
    <row r="222" spans="6:14">
      <c r="F222" s="3">
        <v>44417</v>
      </c>
      <c r="G222" s="1" t="s">
        <v>1</v>
      </c>
      <c r="H222" s="1" t="s">
        <v>100</v>
      </c>
      <c r="I222" s="1">
        <v>1487</v>
      </c>
      <c r="J222" s="1">
        <f>MONTH(BART_Rides[[#This Row],[Date]])</f>
        <v>8</v>
      </c>
      <c r="K222" s="1">
        <f>WEEKDAY(BART_Rides[[#This Row],[Date]],2)</f>
        <v>1</v>
      </c>
      <c r="L222" s="1" t="str">
        <f>LEFT(BART_Rides[[#This Row],[Lines]],1)</f>
        <v>Y</v>
      </c>
      <c r="M222" s="1" t="str">
        <f>IF(BART_Rides[[#This Row],[FirstLetter]]="Y","Yes","No")</f>
        <v>Yes</v>
      </c>
      <c r="N222" s="1" t="str">
        <f>IF(OR(BART_Rides[[#This Row],[Station Code]]="EM", BART_Rides[[#This Row],[Station Code]]="MT", BART_Rides[[#This Row],[Station Code]]="PL", BART_Rides[[#This Row],[Station Code]]="CC"), "Yes", "No")</f>
        <v>No</v>
      </c>
    </row>
    <row r="223" spans="6:14">
      <c r="F223" s="3">
        <v>44418</v>
      </c>
      <c r="G223" s="1" t="s">
        <v>1</v>
      </c>
      <c r="H223" s="1" t="s">
        <v>100</v>
      </c>
      <c r="I223" s="1">
        <v>1493</v>
      </c>
      <c r="J223" s="1">
        <f>MONTH(BART_Rides[[#This Row],[Date]])</f>
        <v>8</v>
      </c>
      <c r="K223" s="1">
        <f>WEEKDAY(BART_Rides[[#This Row],[Date]],2)</f>
        <v>2</v>
      </c>
      <c r="L223" s="1" t="str">
        <f>LEFT(BART_Rides[[#This Row],[Lines]],1)</f>
        <v>Y</v>
      </c>
      <c r="M223" s="1" t="str">
        <f>IF(BART_Rides[[#This Row],[FirstLetter]]="Y","Yes","No")</f>
        <v>Yes</v>
      </c>
      <c r="N223" s="1" t="str">
        <f>IF(OR(BART_Rides[[#This Row],[Station Code]]="EM", BART_Rides[[#This Row],[Station Code]]="MT", BART_Rides[[#This Row],[Station Code]]="PL", BART_Rides[[#This Row],[Station Code]]="CC"), "Yes", "No")</f>
        <v>No</v>
      </c>
    </row>
    <row r="224" spans="6:14">
      <c r="F224" s="3">
        <v>44419</v>
      </c>
      <c r="G224" s="1" t="s">
        <v>1</v>
      </c>
      <c r="H224" s="1" t="s">
        <v>100</v>
      </c>
      <c r="I224" s="1">
        <v>1485</v>
      </c>
      <c r="J224" s="1">
        <f>MONTH(BART_Rides[[#This Row],[Date]])</f>
        <v>8</v>
      </c>
      <c r="K224" s="1">
        <f>WEEKDAY(BART_Rides[[#This Row],[Date]],2)</f>
        <v>3</v>
      </c>
      <c r="L224" s="1" t="str">
        <f>LEFT(BART_Rides[[#This Row],[Lines]],1)</f>
        <v>Y</v>
      </c>
      <c r="M224" s="1" t="str">
        <f>IF(BART_Rides[[#This Row],[FirstLetter]]="Y","Yes","No")</f>
        <v>Yes</v>
      </c>
      <c r="N224" s="1" t="str">
        <f>IF(OR(BART_Rides[[#This Row],[Station Code]]="EM", BART_Rides[[#This Row],[Station Code]]="MT", BART_Rides[[#This Row],[Station Code]]="PL", BART_Rides[[#This Row],[Station Code]]="CC"), "Yes", "No")</f>
        <v>No</v>
      </c>
    </row>
    <row r="225" spans="6:14">
      <c r="F225" s="3">
        <v>44420</v>
      </c>
      <c r="G225" s="1" t="s">
        <v>1</v>
      </c>
      <c r="H225" s="1" t="s">
        <v>100</v>
      </c>
      <c r="I225" s="1">
        <v>1541</v>
      </c>
      <c r="J225" s="1">
        <f>MONTH(BART_Rides[[#This Row],[Date]])</f>
        <v>8</v>
      </c>
      <c r="K225" s="1">
        <f>WEEKDAY(BART_Rides[[#This Row],[Date]],2)</f>
        <v>4</v>
      </c>
      <c r="L225" s="1" t="str">
        <f>LEFT(BART_Rides[[#This Row],[Lines]],1)</f>
        <v>Y</v>
      </c>
      <c r="M225" s="1" t="str">
        <f>IF(BART_Rides[[#This Row],[FirstLetter]]="Y","Yes","No")</f>
        <v>Yes</v>
      </c>
      <c r="N225" s="1" t="str">
        <f>IF(OR(BART_Rides[[#This Row],[Station Code]]="EM", BART_Rides[[#This Row],[Station Code]]="MT", BART_Rides[[#This Row],[Station Code]]="PL", BART_Rides[[#This Row],[Station Code]]="CC"), "Yes", "No")</f>
        <v>No</v>
      </c>
    </row>
    <row r="226" spans="6:14">
      <c r="F226" s="3">
        <v>44421</v>
      </c>
      <c r="G226" s="1" t="s">
        <v>1</v>
      </c>
      <c r="H226" s="1" t="s">
        <v>100</v>
      </c>
      <c r="I226" s="1">
        <v>1485</v>
      </c>
      <c r="J226" s="1">
        <f>MONTH(BART_Rides[[#This Row],[Date]])</f>
        <v>8</v>
      </c>
      <c r="K226" s="1">
        <f>WEEKDAY(BART_Rides[[#This Row],[Date]],2)</f>
        <v>5</v>
      </c>
      <c r="L226" s="1" t="str">
        <f>LEFT(BART_Rides[[#This Row],[Lines]],1)</f>
        <v>Y</v>
      </c>
      <c r="M226" s="1" t="str">
        <f>IF(BART_Rides[[#This Row],[FirstLetter]]="Y","Yes","No")</f>
        <v>Yes</v>
      </c>
      <c r="N226" s="1" t="str">
        <f>IF(OR(BART_Rides[[#This Row],[Station Code]]="EM", BART_Rides[[#This Row],[Station Code]]="MT", BART_Rides[[#This Row],[Station Code]]="PL", BART_Rides[[#This Row],[Station Code]]="CC"), "Yes", "No")</f>
        <v>No</v>
      </c>
    </row>
    <row r="227" spans="6:14">
      <c r="F227" s="3">
        <v>44422</v>
      </c>
      <c r="G227" s="1" t="s">
        <v>1</v>
      </c>
      <c r="H227" s="1" t="s">
        <v>100</v>
      </c>
      <c r="I227" s="1">
        <v>881</v>
      </c>
      <c r="J227" s="1">
        <f>MONTH(BART_Rides[[#This Row],[Date]])</f>
        <v>8</v>
      </c>
      <c r="K227" s="1">
        <f>WEEKDAY(BART_Rides[[#This Row],[Date]],2)</f>
        <v>6</v>
      </c>
      <c r="L227" s="1" t="str">
        <f>LEFT(BART_Rides[[#This Row],[Lines]],1)</f>
        <v>Y</v>
      </c>
      <c r="M227" s="1" t="str">
        <f>IF(BART_Rides[[#This Row],[FirstLetter]]="Y","Yes","No")</f>
        <v>Yes</v>
      </c>
      <c r="N227" s="1" t="str">
        <f>IF(OR(BART_Rides[[#This Row],[Station Code]]="EM", BART_Rides[[#This Row],[Station Code]]="MT", BART_Rides[[#This Row],[Station Code]]="PL", BART_Rides[[#This Row],[Station Code]]="CC"), "Yes", "No")</f>
        <v>No</v>
      </c>
    </row>
    <row r="228" spans="6:14">
      <c r="F228" s="3">
        <v>44423</v>
      </c>
      <c r="G228" s="1" t="s">
        <v>1</v>
      </c>
      <c r="H228" s="1" t="s">
        <v>100</v>
      </c>
      <c r="I228" s="1">
        <v>598</v>
      </c>
      <c r="J228" s="1">
        <f>MONTH(BART_Rides[[#This Row],[Date]])</f>
        <v>8</v>
      </c>
      <c r="K228" s="1">
        <f>WEEKDAY(BART_Rides[[#This Row],[Date]],2)</f>
        <v>7</v>
      </c>
      <c r="L228" s="1" t="str">
        <f>LEFT(BART_Rides[[#This Row],[Lines]],1)</f>
        <v>Y</v>
      </c>
      <c r="M228" s="1" t="str">
        <f>IF(BART_Rides[[#This Row],[FirstLetter]]="Y","Yes","No")</f>
        <v>Yes</v>
      </c>
      <c r="N228" s="1" t="str">
        <f>IF(OR(BART_Rides[[#This Row],[Station Code]]="EM", BART_Rides[[#This Row],[Station Code]]="MT", BART_Rides[[#This Row],[Station Code]]="PL", BART_Rides[[#This Row],[Station Code]]="CC"), "Yes", "No")</f>
        <v>No</v>
      </c>
    </row>
    <row r="229" spans="6:14">
      <c r="F229" s="3">
        <v>44424</v>
      </c>
      <c r="G229" s="1" t="s">
        <v>1</v>
      </c>
      <c r="H229" s="1" t="s">
        <v>100</v>
      </c>
      <c r="I229" s="1">
        <v>1538</v>
      </c>
      <c r="J229" s="1">
        <f>MONTH(BART_Rides[[#This Row],[Date]])</f>
        <v>8</v>
      </c>
      <c r="K229" s="1">
        <f>WEEKDAY(BART_Rides[[#This Row],[Date]],2)</f>
        <v>1</v>
      </c>
      <c r="L229" s="1" t="str">
        <f>LEFT(BART_Rides[[#This Row],[Lines]],1)</f>
        <v>Y</v>
      </c>
      <c r="M229" s="1" t="str">
        <f>IF(BART_Rides[[#This Row],[FirstLetter]]="Y","Yes","No")</f>
        <v>Yes</v>
      </c>
      <c r="N229" s="1" t="str">
        <f>IF(OR(BART_Rides[[#This Row],[Station Code]]="EM", BART_Rides[[#This Row],[Station Code]]="MT", BART_Rides[[#This Row],[Station Code]]="PL", BART_Rides[[#This Row],[Station Code]]="CC"), "Yes", "No")</f>
        <v>No</v>
      </c>
    </row>
    <row r="230" spans="6:14">
      <c r="F230" s="3">
        <v>44425</v>
      </c>
      <c r="G230" s="1" t="s">
        <v>1</v>
      </c>
      <c r="H230" s="1" t="s">
        <v>100</v>
      </c>
      <c r="I230" s="1">
        <v>1599</v>
      </c>
      <c r="J230" s="1">
        <f>MONTH(BART_Rides[[#This Row],[Date]])</f>
        <v>8</v>
      </c>
      <c r="K230" s="1">
        <f>WEEKDAY(BART_Rides[[#This Row],[Date]],2)</f>
        <v>2</v>
      </c>
      <c r="L230" s="1" t="str">
        <f>LEFT(BART_Rides[[#This Row],[Lines]],1)</f>
        <v>Y</v>
      </c>
      <c r="M230" s="1" t="str">
        <f>IF(BART_Rides[[#This Row],[FirstLetter]]="Y","Yes","No")</f>
        <v>Yes</v>
      </c>
      <c r="N230" s="1" t="str">
        <f>IF(OR(BART_Rides[[#This Row],[Station Code]]="EM", BART_Rides[[#This Row],[Station Code]]="MT", BART_Rides[[#This Row],[Station Code]]="PL", BART_Rides[[#This Row],[Station Code]]="CC"), "Yes", "No")</f>
        <v>No</v>
      </c>
    </row>
    <row r="231" spans="6:14">
      <c r="F231" s="3">
        <v>44426</v>
      </c>
      <c r="G231" s="1" t="s">
        <v>1</v>
      </c>
      <c r="H231" s="1" t="s">
        <v>100</v>
      </c>
      <c r="I231" s="1">
        <v>1667</v>
      </c>
      <c r="J231" s="1">
        <f>MONTH(BART_Rides[[#This Row],[Date]])</f>
        <v>8</v>
      </c>
      <c r="K231" s="1">
        <f>WEEKDAY(BART_Rides[[#This Row],[Date]],2)</f>
        <v>3</v>
      </c>
      <c r="L231" s="1" t="str">
        <f>LEFT(BART_Rides[[#This Row],[Lines]],1)</f>
        <v>Y</v>
      </c>
      <c r="M231" s="1" t="str">
        <f>IF(BART_Rides[[#This Row],[FirstLetter]]="Y","Yes","No")</f>
        <v>Yes</v>
      </c>
      <c r="N231" s="1" t="str">
        <f>IF(OR(BART_Rides[[#This Row],[Station Code]]="EM", BART_Rides[[#This Row],[Station Code]]="MT", BART_Rides[[#This Row],[Station Code]]="PL", BART_Rides[[#This Row],[Station Code]]="CC"), "Yes", "No")</f>
        <v>No</v>
      </c>
    </row>
    <row r="232" spans="6:14">
      <c r="F232" s="3">
        <v>44427</v>
      </c>
      <c r="G232" s="1" t="s">
        <v>1</v>
      </c>
      <c r="H232" s="1" t="s">
        <v>100</v>
      </c>
      <c r="I232" s="1">
        <v>1692</v>
      </c>
      <c r="J232" s="1">
        <f>MONTH(BART_Rides[[#This Row],[Date]])</f>
        <v>8</v>
      </c>
      <c r="K232" s="1">
        <f>WEEKDAY(BART_Rides[[#This Row],[Date]],2)</f>
        <v>4</v>
      </c>
      <c r="L232" s="1" t="str">
        <f>LEFT(BART_Rides[[#This Row],[Lines]],1)</f>
        <v>Y</v>
      </c>
      <c r="M232" s="1" t="str">
        <f>IF(BART_Rides[[#This Row],[FirstLetter]]="Y","Yes","No")</f>
        <v>Yes</v>
      </c>
      <c r="N232" s="1" t="str">
        <f>IF(OR(BART_Rides[[#This Row],[Station Code]]="EM", BART_Rides[[#This Row],[Station Code]]="MT", BART_Rides[[#This Row],[Station Code]]="PL", BART_Rides[[#This Row],[Station Code]]="CC"), "Yes", "No")</f>
        <v>No</v>
      </c>
    </row>
    <row r="233" spans="6:14">
      <c r="F233" s="3">
        <v>44428</v>
      </c>
      <c r="G233" s="1" t="s">
        <v>1</v>
      </c>
      <c r="H233" s="1" t="s">
        <v>100</v>
      </c>
      <c r="I233" s="1">
        <v>1607</v>
      </c>
      <c r="J233" s="1">
        <f>MONTH(BART_Rides[[#This Row],[Date]])</f>
        <v>8</v>
      </c>
      <c r="K233" s="1">
        <f>WEEKDAY(BART_Rides[[#This Row],[Date]],2)</f>
        <v>5</v>
      </c>
      <c r="L233" s="1" t="str">
        <f>LEFT(BART_Rides[[#This Row],[Lines]],1)</f>
        <v>Y</v>
      </c>
      <c r="M233" s="1" t="str">
        <f>IF(BART_Rides[[#This Row],[FirstLetter]]="Y","Yes","No")</f>
        <v>Yes</v>
      </c>
      <c r="N233" s="1" t="str">
        <f>IF(OR(BART_Rides[[#This Row],[Station Code]]="EM", BART_Rides[[#This Row],[Station Code]]="MT", BART_Rides[[#This Row],[Station Code]]="PL", BART_Rides[[#This Row],[Station Code]]="CC"), "Yes", "No")</f>
        <v>No</v>
      </c>
    </row>
    <row r="234" spans="6:14">
      <c r="F234" s="3">
        <v>44429</v>
      </c>
      <c r="G234" s="1" t="s">
        <v>1</v>
      </c>
      <c r="H234" s="1" t="s">
        <v>100</v>
      </c>
      <c r="I234" s="1">
        <v>919</v>
      </c>
      <c r="J234" s="1">
        <f>MONTH(BART_Rides[[#This Row],[Date]])</f>
        <v>8</v>
      </c>
      <c r="K234" s="1">
        <f>WEEKDAY(BART_Rides[[#This Row],[Date]],2)</f>
        <v>6</v>
      </c>
      <c r="L234" s="1" t="str">
        <f>LEFT(BART_Rides[[#This Row],[Lines]],1)</f>
        <v>Y</v>
      </c>
      <c r="M234" s="1" t="str">
        <f>IF(BART_Rides[[#This Row],[FirstLetter]]="Y","Yes","No")</f>
        <v>Yes</v>
      </c>
      <c r="N234" s="1" t="str">
        <f>IF(OR(BART_Rides[[#This Row],[Station Code]]="EM", BART_Rides[[#This Row],[Station Code]]="MT", BART_Rides[[#This Row],[Station Code]]="PL", BART_Rides[[#This Row],[Station Code]]="CC"), "Yes", "No")</f>
        <v>No</v>
      </c>
    </row>
    <row r="235" spans="6:14">
      <c r="F235" s="3">
        <v>44430</v>
      </c>
      <c r="G235" s="1" t="s">
        <v>1</v>
      </c>
      <c r="H235" s="1" t="s">
        <v>100</v>
      </c>
      <c r="I235" s="1">
        <v>616</v>
      </c>
      <c r="J235" s="1">
        <f>MONTH(BART_Rides[[#This Row],[Date]])</f>
        <v>8</v>
      </c>
      <c r="K235" s="1">
        <f>WEEKDAY(BART_Rides[[#This Row],[Date]],2)</f>
        <v>7</v>
      </c>
      <c r="L235" s="1" t="str">
        <f>LEFT(BART_Rides[[#This Row],[Lines]],1)</f>
        <v>Y</v>
      </c>
      <c r="M235" s="1" t="str">
        <f>IF(BART_Rides[[#This Row],[FirstLetter]]="Y","Yes","No")</f>
        <v>Yes</v>
      </c>
      <c r="N235" s="1" t="str">
        <f>IF(OR(BART_Rides[[#This Row],[Station Code]]="EM", BART_Rides[[#This Row],[Station Code]]="MT", BART_Rides[[#This Row],[Station Code]]="PL", BART_Rides[[#This Row],[Station Code]]="CC"), "Yes", "No")</f>
        <v>No</v>
      </c>
    </row>
    <row r="236" spans="6:14">
      <c r="F236" s="3">
        <v>44431</v>
      </c>
      <c r="G236" s="1" t="s">
        <v>1</v>
      </c>
      <c r="H236" s="1" t="s">
        <v>100</v>
      </c>
      <c r="I236" s="1">
        <v>1647</v>
      </c>
      <c r="J236" s="1">
        <f>MONTH(BART_Rides[[#This Row],[Date]])</f>
        <v>8</v>
      </c>
      <c r="K236" s="1">
        <f>WEEKDAY(BART_Rides[[#This Row],[Date]],2)</f>
        <v>1</v>
      </c>
      <c r="L236" s="1" t="str">
        <f>LEFT(BART_Rides[[#This Row],[Lines]],1)</f>
        <v>Y</v>
      </c>
      <c r="M236" s="1" t="str">
        <f>IF(BART_Rides[[#This Row],[FirstLetter]]="Y","Yes","No")</f>
        <v>Yes</v>
      </c>
      <c r="N236" s="1" t="str">
        <f>IF(OR(BART_Rides[[#This Row],[Station Code]]="EM", BART_Rides[[#This Row],[Station Code]]="MT", BART_Rides[[#This Row],[Station Code]]="PL", BART_Rides[[#This Row],[Station Code]]="CC"), "Yes", "No")</f>
        <v>No</v>
      </c>
    </row>
    <row r="237" spans="6:14">
      <c r="F237" s="3">
        <v>44432</v>
      </c>
      <c r="G237" s="1" t="s">
        <v>1</v>
      </c>
      <c r="H237" s="1" t="s">
        <v>100</v>
      </c>
      <c r="I237" s="1">
        <v>1749</v>
      </c>
      <c r="J237" s="1">
        <f>MONTH(BART_Rides[[#This Row],[Date]])</f>
        <v>8</v>
      </c>
      <c r="K237" s="1">
        <f>WEEKDAY(BART_Rides[[#This Row],[Date]],2)</f>
        <v>2</v>
      </c>
      <c r="L237" s="1" t="str">
        <f>LEFT(BART_Rides[[#This Row],[Lines]],1)</f>
        <v>Y</v>
      </c>
      <c r="M237" s="1" t="str">
        <f>IF(BART_Rides[[#This Row],[FirstLetter]]="Y","Yes","No")</f>
        <v>Yes</v>
      </c>
      <c r="N237" s="1" t="str">
        <f>IF(OR(BART_Rides[[#This Row],[Station Code]]="EM", BART_Rides[[#This Row],[Station Code]]="MT", BART_Rides[[#This Row],[Station Code]]="PL", BART_Rides[[#This Row],[Station Code]]="CC"), "Yes", "No")</f>
        <v>No</v>
      </c>
    </row>
    <row r="238" spans="6:14">
      <c r="F238" s="3">
        <v>44433</v>
      </c>
      <c r="G238" s="1" t="s">
        <v>1</v>
      </c>
      <c r="H238" s="1" t="s">
        <v>100</v>
      </c>
      <c r="I238" s="1">
        <v>1765</v>
      </c>
      <c r="J238" s="1">
        <f>MONTH(BART_Rides[[#This Row],[Date]])</f>
        <v>8</v>
      </c>
      <c r="K238" s="1">
        <f>WEEKDAY(BART_Rides[[#This Row],[Date]],2)</f>
        <v>3</v>
      </c>
      <c r="L238" s="1" t="str">
        <f>LEFT(BART_Rides[[#This Row],[Lines]],1)</f>
        <v>Y</v>
      </c>
      <c r="M238" s="1" t="str">
        <f>IF(BART_Rides[[#This Row],[FirstLetter]]="Y","Yes","No")</f>
        <v>Yes</v>
      </c>
      <c r="N238" s="1" t="str">
        <f>IF(OR(BART_Rides[[#This Row],[Station Code]]="EM", BART_Rides[[#This Row],[Station Code]]="MT", BART_Rides[[#This Row],[Station Code]]="PL", BART_Rides[[#This Row],[Station Code]]="CC"), "Yes", "No")</f>
        <v>No</v>
      </c>
    </row>
    <row r="239" spans="6:14">
      <c r="F239" s="3">
        <v>44434</v>
      </c>
      <c r="G239" s="1" t="s">
        <v>1</v>
      </c>
      <c r="H239" s="1" t="s">
        <v>100</v>
      </c>
      <c r="I239" s="1">
        <v>1713</v>
      </c>
      <c r="J239" s="1">
        <f>MONTH(BART_Rides[[#This Row],[Date]])</f>
        <v>8</v>
      </c>
      <c r="K239" s="1">
        <f>WEEKDAY(BART_Rides[[#This Row],[Date]],2)</f>
        <v>4</v>
      </c>
      <c r="L239" s="1" t="str">
        <f>LEFT(BART_Rides[[#This Row],[Lines]],1)</f>
        <v>Y</v>
      </c>
      <c r="M239" s="1" t="str">
        <f>IF(BART_Rides[[#This Row],[FirstLetter]]="Y","Yes","No")</f>
        <v>Yes</v>
      </c>
      <c r="N239" s="1" t="str">
        <f>IF(OR(BART_Rides[[#This Row],[Station Code]]="EM", BART_Rides[[#This Row],[Station Code]]="MT", BART_Rides[[#This Row],[Station Code]]="PL", BART_Rides[[#This Row],[Station Code]]="CC"), "Yes", "No")</f>
        <v>No</v>
      </c>
    </row>
    <row r="240" spans="6:14">
      <c r="F240" s="3">
        <v>44435</v>
      </c>
      <c r="G240" s="1" t="s">
        <v>1</v>
      </c>
      <c r="H240" s="1" t="s">
        <v>100</v>
      </c>
      <c r="I240" s="1">
        <v>1698</v>
      </c>
      <c r="J240" s="1">
        <f>MONTH(BART_Rides[[#This Row],[Date]])</f>
        <v>8</v>
      </c>
      <c r="K240" s="1">
        <f>WEEKDAY(BART_Rides[[#This Row],[Date]],2)</f>
        <v>5</v>
      </c>
      <c r="L240" s="1" t="str">
        <f>LEFT(BART_Rides[[#This Row],[Lines]],1)</f>
        <v>Y</v>
      </c>
      <c r="M240" s="1" t="str">
        <f>IF(BART_Rides[[#This Row],[FirstLetter]]="Y","Yes","No")</f>
        <v>Yes</v>
      </c>
      <c r="N240" s="1" t="str">
        <f>IF(OR(BART_Rides[[#This Row],[Station Code]]="EM", BART_Rides[[#This Row],[Station Code]]="MT", BART_Rides[[#This Row],[Station Code]]="PL", BART_Rides[[#This Row],[Station Code]]="CC"), "Yes", "No")</f>
        <v>No</v>
      </c>
    </row>
    <row r="241" spans="6:14">
      <c r="F241" s="3">
        <v>44436</v>
      </c>
      <c r="G241" s="1" t="s">
        <v>1</v>
      </c>
      <c r="H241" s="1" t="s">
        <v>100</v>
      </c>
      <c r="I241" s="1">
        <v>912</v>
      </c>
      <c r="J241" s="1">
        <f>MONTH(BART_Rides[[#This Row],[Date]])</f>
        <v>8</v>
      </c>
      <c r="K241" s="1">
        <f>WEEKDAY(BART_Rides[[#This Row],[Date]],2)</f>
        <v>6</v>
      </c>
      <c r="L241" s="1" t="str">
        <f>LEFT(BART_Rides[[#This Row],[Lines]],1)</f>
        <v>Y</v>
      </c>
      <c r="M241" s="1" t="str">
        <f>IF(BART_Rides[[#This Row],[FirstLetter]]="Y","Yes","No")</f>
        <v>Yes</v>
      </c>
      <c r="N241" s="1" t="str">
        <f>IF(OR(BART_Rides[[#This Row],[Station Code]]="EM", BART_Rides[[#This Row],[Station Code]]="MT", BART_Rides[[#This Row],[Station Code]]="PL", BART_Rides[[#This Row],[Station Code]]="CC"), "Yes", "No")</f>
        <v>No</v>
      </c>
    </row>
    <row r="242" spans="6:14">
      <c r="F242" s="3">
        <v>44437</v>
      </c>
      <c r="G242" s="1" t="s">
        <v>1</v>
      </c>
      <c r="H242" s="1" t="s">
        <v>100</v>
      </c>
      <c r="I242" s="1">
        <v>598</v>
      </c>
      <c r="J242" s="1">
        <f>MONTH(BART_Rides[[#This Row],[Date]])</f>
        <v>8</v>
      </c>
      <c r="K242" s="1">
        <f>WEEKDAY(BART_Rides[[#This Row],[Date]],2)</f>
        <v>7</v>
      </c>
      <c r="L242" s="1" t="str">
        <f>LEFT(BART_Rides[[#This Row],[Lines]],1)</f>
        <v>Y</v>
      </c>
      <c r="M242" s="1" t="str">
        <f>IF(BART_Rides[[#This Row],[FirstLetter]]="Y","Yes","No")</f>
        <v>Yes</v>
      </c>
      <c r="N242" s="1" t="str">
        <f>IF(OR(BART_Rides[[#This Row],[Station Code]]="EM", BART_Rides[[#This Row],[Station Code]]="MT", BART_Rides[[#This Row],[Station Code]]="PL", BART_Rides[[#This Row],[Station Code]]="CC"), "Yes", "No")</f>
        <v>No</v>
      </c>
    </row>
    <row r="243" spans="6:14">
      <c r="F243" s="3">
        <v>44438</v>
      </c>
      <c r="G243" s="1" t="s">
        <v>1</v>
      </c>
      <c r="H243" s="1" t="s">
        <v>100</v>
      </c>
      <c r="I243" s="1">
        <v>1667</v>
      </c>
      <c r="J243" s="1">
        <f>MONTH(BART_Rides[[#This Row],[Date]])</f>
        <v>8</v>
      </c>
      <c r="K243" s="1">
        <f>WEEKDAY(BART_Rides[[#This Row],[Date]],2)</f>
        <v>1</v>
      </c>
      <c r="L243" s="1" t="str">
        <f>LEFT(BART_Rides[[#This Row],[Lines]],1)</f>
        <v>Y</v>
      </c>
      <c r="M243" s="1" t="str">
        <f>IF(BART_Rides[[#This Row],[FirstLetter]]="Y","Yes","No")</f>
        <v>Yes</v>
      </c>
      <c r="N243" s="1" t="str">
        <f>IF(OR(BART_Rides[[#This Row],[Station Code]]="EM", BART_Rides[[#This Row],[Station Code]]="MT", BART_Rides[[#This Row],[Station Code]]="PL", BART_Rides[[#This Row],[Station Code]]="CC"), "Yes", "No")</f>
        <v>No</v>
      </c>
    </row>
    <row r="244" spans="6:14">
      <c r="F244" s="3">
        <v>44439</v>
      </c>
      <c r="G244" s="1" t="s">
        <v>1</v>
      </c>
      <c r="H244" s="1" t="s">
        <v>100</v>
      </c>
      <c r="I244" s="1">
        <v>1753</v>
      </c>
      <c r="J244" s="1">
        <f>MONTH(BART_Rides[[#This Row],[Date]])</f>
        <v>8</v>
      </c>
      <c r="K244" s="1">
        <f>WEEKDAY(BART_Rides[[#This Row],[Date]],2)</f>
        <v>2</v>
      </c>
      <c r="L244" s="1" t="str">
        <f>LEFT(BART_Rides[[#This Row],[Lines]],1)</f>
        <v>Y</v>
      </c>
      <c r="M244" s="1" t="str">
        <f>IF(BART_Rides[[#This Row],[FirstLetter]]="Y","Yes","No")</f>
        <v>Yes</v>
      </c>
      <c r="N244" s="1" t="str">
        <f>IF(OR(BART_Rides[[#This Row],[Station Code]]="EM", BART_Rides[[#This Row],[Station Code]]="MT", BART_Rides[[#This Row],[Station Code]]="PL", BART_Rides[[#This Row],[Station Code]]="CC"), "Yes", "No")</f>
        <v>No</v>
      </c>
    </row>
    <row r="245" spans="6:14">
      <c r="F245" s="3">
        <v>44440</v>
      </c>
      <c r="G245" s="1" t="s">
        <v>1</v>
      </c>
      <c r="H245" s="1" t="s">
        <v>100</v>
      </c>
      <c r="I245" s="1">
        <v>1759</v>
      </c>
      <c r="J245" s="1">
        <f>MONTH(BART_Rides[[#This Row],[Date]])</f>
        <v>9</v>
      </c>
      <c r="K245" s="1">
        <f>WEEKDAY(BART_Rides[[#This Row],[Date]],2)</f>
        <v>3</v>
      </c>
      <c r="L245" s="1" t="str">
        <f>LEFT(BART_Rides[[#This Row],[Lines]],1)</f>
        <v>Y</v>
      </c>
      <c r="M245" s="1" t="str">
        <f>IF(BART_Rides[[#This Row],[FirstLetter]]="Y","Yes","No")</f>
        <v>Yes</v>
      </c>
      <c r="N245" s="1" t="str">
        <f>IF(OR(BART_Rides[[#This Row],[Station Code]]="EM", BART_Rides[[#This Row],[Station Code]]="MT", BART_Rides[[#This Row],[Station Code]]="PL", BART_Rides[[#This Row],[Station Code]]="CC"), "Yes", "No")</f>
        <v>No</v>
      </c>
    </row>
    <row r="246" spans="6:14">
      <c r="F246" s="3">
        <v>44441</v>
      </c>
      <c r="G246" s="1" t="s">
        <v>1</v>
      </c>
      <c r="H246" s="1" t="s">
        <v>100</v>
      </c>
      <c r="I246" s="1">
        <v>1797</v>
      </c>
      <c r="J246" s="1">
        <f>MONTH(BART_Rides[[#This Row],[Date]])</f>
        <v>9</v>
      </c>
      <c r="K246" s="1">
        <f>WEEKDAY(BART_Rides[[#This Row],[Date]],2)</f>
        <v>4</v>
      </c>
      <c r="L246" s="1" t="str">
        <f>LEFT(BART_Rides[[#This Row],[Lines]],1)</f>
        <v>Y</v>
      </c>
      <c r="M246" s="1" t="str">
        <f>IF(BART_Rides[[#This Row],[FirstLetter]]="Y","Yes","No")</f>
        <v>Yes</v>
      </c>
      <c r="N246" s="1" t="str">
        <f>IF(OR(BART_Rides[[#This Row],[Station Code]]="EM", BART_Rides[[#This Row],[Station Code]]="MT", BART_Rides[[#This Row],[Station Code]]="PL", BART_Rides[[#This Row],[Station Code]]="CC"), "Yes", "No")</f>
        <v>No</v>
      </c>
    </row>
    <row r="247" spans="6:14">
      <c r="F247" s="3">
        <v>44442</v>
      </c>
      <c r="G247" s="1" t="s">
        <v>1</v>
      </c>
      <c r="H247" s="1" t="s">
        <v>100</v>
      </c>
      <c r="I247" s="1">
        <v>1728</v>
      </c>
      <c r="J247" s="1">
        <f>MONTH(BART_Rides[[#This Row],[Date]])</f>
        <v>9</v>
      </c>
      <c r="K247" s="1">
        <f>WEEKDAY(BART_Rides[[#This Row],[Date]],2)</f>
        <v>5</v>
      </c>
      <c r="L247" s="1" t="str">
        <f>LEFT(BART_Rides[[#This Row],[Lines]],1)</f>
        <v>Y</v>
      </c>
      <c r="M247" s="1" t="str">
        <f>IF(BART_Rides[[#This Row],[FirstLetter]]="Y","Yes","No")</f>
        <v>Yes</v>
      </c>
      <c r="N247" s="1" t="str">
        <f>IF(OR(BART_Rides[[#This Row],[Station Code]]="EM", BART_Rides[[#This Row],[Station Code]]="MT", BART_Rides[[#This Row],[Station Code]]="PL", BART_Rides[[#This Row],[Station Code]]="CC"), "Yes", "No")</f>
        <v>No</v>
      </c>
    </row>
    <row r="248" spans="6:14">
      <c r="F248" s="3">
        <v>44443</v>
      </c>
      <c r="G248" s="1" t="s">
        <v>1</v>
      </c>
      <c r="H248" s="1" t="s">
        <v>100</v>
      </c>
      <c r="I248" s="1">
        <v>949</v>
      </c>
      <c r="J248" s="1">
        <f>MONTH(BART_Rides[[#This Row],[Date]])</f>
        <v>9</v>
      </c>
      <c r="K248" s="1">
        <f>WEEKDAY(BART_Rides[[#This Row],[Date]],2)</f>
        <v>6</v>
      </c>
      <c r="L248" s="1" t="str">
        <f>LEFT(BART_Rides[[#This Row],[Lines]],1)</f>
        <v>Y</v>
      </c>
      <c r="M248" s="1" t="str">
        <f>IF(BART_Rides[[#This Row],[FirstLetter]]="Y","Yes","No")</f>
        <v>Yes</v>
      </c>
      <c r="N248" s="1" t="str">
        <f>IF(OR(BART_Rides[[#This Row],[Station Code]]="EM", BART_Rides[[#This Row],[Station Code]]="MT", BART_Rides[[#This Row],[Station Code]]="PL", BART_Rides[[#This Row],[Station Code]]="CC"), "Yes", "No")</f>
        <v>No</v>
      </c>
    </row>
    <row r="249" spans="6:14">
      <c r="F249" s="3">
        <v>44444</v>
      </c>
      <c r="G249" s="1" t="s">
        <v>1</v>
      </c>
      <c r="H249" s="1" t="s">
        <v>100</v>
      </c>
      <c r="I249" s="1">
        <v>649</v>
      </c>
      <c r="J249" s="1">
        <f>MONTH(BART_Rides[[#This Row],[Date]])</f>
        <v>9</v>
      </c>
      <c r="K249" s="1">
        <f>WEEKDAY(BART_Rides[[#This Row],[Date]],2)</f>
        <v>7</v>
      </c>
      <c r="L249" s="1" t="str">
        <f>LEFT(BART_Rides[[#This Row],[Lines]],1)</f>
        <v>Y</v>
      </c>
      <c r="M249" s="1" t="str">
        <f>IF(BART_Rides[[#This Row],[FirstLetter]]="Y","Yes","No")</f>
        <v>Yes</v>
      </c>
      <c r="N249" s="1" t="str">
        <f>IF(OR(BART_Rides[[#This Row],[Station Code]]="EM", BART_Rides[[#This Row],[Station Code]]="MT", BART_Rides[[#This Row],[Station Code]]="PL", BART_Rides[[#This Row],[Station Code]]="CC"), "Yes", "No")</f>
        <v>No</v>
      </c>
    </row>
    <row r="250" spans="6:14">
      <c r="F250" s="3">
        <v>44445</v>
      </c>
      <c r="G250" s="1" t="s">
        <v>1</v>
      </c>
      <c r="H250" s="1" t="s">
        <v>100</v>
      </c>
      <c r="I250" s="1">
        <v>702</v>
      </c>
      <c r="J250" s="1">
        <f>MONTH(BART_Rides[[#This Row],[Date]])</f>
        <v>9</v>
      </c>
      <c r="K250" s="1">
        <f>WEEKDAY(BART_Rides[[#This Row],[Date]],2)</f>
        <v>1</v>
      </c>
      <c r="L250" s="1" t="str">
        <f>LEFT(BART_Rides[[#This Row],[Lines]],1)</f>
        <v>Y</v>
      </c>
      <c r="M250" s="1" t="str">
        <f>IF(BART_Rides[[#This Row],[FirstLetter]]="Y","Yes","No")</f>
        <v>Yes</v>
      </c>
      <c r="N250" s="1" t="str">
        <f>IF(OR(BART_Rides[[#This Row],[Station Code]]="EM", BART_Rides[[#This Row],[Station Code]]="MT", BART_Rides[[#This Row],[Station Code]]="PL", BART_Rides[[#This Row],[Station Code]]="CC"), "Yes", "No")</f>
        <v>No</v>
      </c>
    </row>
    <row r="251" spans="6:14">
      <c r="F251" s="3">
        <v>44446</v>
      </c>
      <c r="G251" s="1" t="s">
        <v>1</v>
      </c>
      <c r="H251" s="1" t="s">
        <v>100</v>
      </c>
      <c r="I251" s="1">
        <v>1772</v>
      </c>
      <c r="J251" s="1">
        <f>MONTH(BART_Rides[[#This Row],[Date]])</f>
        <v>9</v>
      </c>
      <c r="K251" s="1">
        <f>WEEKDAY(BART_Rides[[#This Row],[Date]],2)</f>
        <v>2</v>
      </c>
      <c r="L251" s="1" t="str">
        <f>LEFT(BART_Rides[[#This Row],[Lines]],1)</f>
        <v>Y</v>
      </c>
      <c r="M251" s="1" t="str">
        <f>IF(BART_Rides[[#This Row],[FirstLetter]]="Y","Yes","No")</f>
        <v>Yes</v>
      </c>
      <c r="N251" s="1" t="str">
        <f>IF(OR(BART_Rides[[#This Row],[Station Code]]="EM", BART_Rides[[#This Row],[Station Code]]="MT", BART_Rides[[#This Row],[Station Code]]="PL", BART_Rides[[#This Row],[Station Code]]="CC"), "Yes", "No")</f>
        <v>No</v>
      </c>
    </row>
    <row r="252" spans="6:14">
      <c r="F252" s="3">
        <v>44447</v>
      </c>
      <c r="G252" s="1" t="s">
        <v>1</v>
      </c>
      <c r="H252" s="1" t="s">
        <v>100</v>
      </c>
      <c r="I252" s="1">
        <v>1875</v>
      </c>
      <c r="J252" s="1">
        <f>MONTH(BART_Rides[[#This Row],[Date]])</f>
        <v>9</v>
      </c>
      <c r="K252" s="1">
        <f>WEEKDAY(BART_Rides[[#This Row],[Date]],2)</f>
        <v>3</v>
      </c>
      <c r="L252" s="1" t="str">
        <f>LEFT(BART_Rides[[#This Row],[Lines]],1)</f>
        <v>Y</v>
      </c>
      <c r="M252" s="1" t="str">
        <f>IF(BART_Rides[[#This Row],[FirstLetter]]="Y","Yes","No")</f>
        <v>Yes</v>
      </c>
      <c r="N252" s="1" t="str">
        <f>IF(OR(BART_Rides[[#This Row],[Station Code]]="EM", BART_Rides[[#This Row],[Station Code]]="MT", BART_Rides[[#This Row],[Station Code]]="PL", BART_Rides[[#This Row],[Station Code]]="CC"), "Yes", "No")</f>
        <v>No</v>
      </c>
    </row>
    <row r="253" spans="6:14">
      <c r="F253" s="3">
        <v>44448</v>
      </c>
      <c r="G253" s="1" t="s">
        <v>1</v>
      </c>
      <c r="H253" s="1" t="s">
        <v>100</v>
      </c>
      <c r="I253" s="1">
        <v>1853</v>
      </c>
      <c r="J253" s="1">
        <f>MONTH(BART_Rides[[#This Row],[Date]])</f>
        <v>9</v>
      </c>
      <c r="K253" s="1">
        <f>WEEKDAY(BART_Rides[[#This Row],[Date]],2)</f>
        <v>4</v>
      </c>
      <c r="L253" s="1" t="str">
        <f>LEFT(BART_Rides[[#This Row],[Lines]],1)</f>
        <v>Y</v>
      </c>
      <c r="M253" s="1" t="str">
        <f>IF(BART_Rides[[#This Row],[FirstLetter]]="Y","Yes","No")</f>
        <v>Yes</v>
      </c>
      <c r="N253" s="1" t="str">
        <f>IF(OR(BART_Rides[[#This Row],[Station Code]]="EM", BART_Rides[[#This Row],[Station Code]]="MT", BART_Rides[[#This Row],[Station Code]]="PL", BART_Rides[[#This Row],[Station Code]]="CC"), "Yes", "No")</f>
        <v>No</v>
      </c>
    </row>
    <row r="254" spans="6:14">
      <c r="F254" s="3">
        <v>44449</v>
      </c>
      <c r="G254" s="1" t="s">
        <v>1</v>
      </c>
      <c r="H254" s="1" t="s">
        <v>100</v>
      </c>
      <c r="I254" s="1">
        <v>1805</v>
      </c>
      <c r="J254" s="1">
        <f>MONTH(BART_Rides[[#This Row],[Date]])</f>
        <v>9</v>
      </c>
      <c r="K254" s="1">
        <f>WEEKDAY(BART_Rides[[#This Row],[Date]],2)</f>
        <v>5</v>
      </c>
      <c r="L254" s="1" t="str">
        <f>LEFT(BART_Rides[[#This Row],[Lines]],1)</f>
        <v>Y</v>
      </c>
      <c r="M254" s="1" t="str">
        <f>IF(BART_Rides[[#This Row],[FirstLetter]]="Y","Yes","No")</f>
        <v>Yes</v>
      </c>
      <c r="N254" s="1" t="str">
        <f>IF(OR(BART_Rides[[#This Row],[Station Code]]="EM", BART_Rides[[#This Row],[Station Code]]="MT", BART_Rides[[#This Row],[Station Code]]="PL", BART_Rides[[#This Row],[Station Code]]="CC"), "Yes", "No")</f>
        <v>No</v>
      </c>
    </row>
    <row r="255" spans="6:14">
      <c r="F255" s="3">
        <v>44450</v>
      </c>
      <c r="G255" s="1" t="s">
        <v>1</v>
      </c>
      <c r="H255" s="1" t="s">
        <v>100</v>
      </c>
      <c r="I255" s="1">
        <v>980</v>
      </c>
      <c r="J255" s="1">
        <f>MONTH(BART_Rides[[#This Row],[Date]])</f>
        <v>9</v>
      </c>
      <c r="K255" s="1">
        <f>WEEKDAY(BART_Rides[[#This Row],[Date]],2)</f>
        <v>6</v>
      </c>
      <c r="L255" s="1" t="str">
        <f>LEFT(BART_Rides[[#This Row],[Lines]],1)</f>
        <v>Y</v>
      </c>
      <c r="M255" s="1" t="str">
        <f>IF(BART_Rides[[#This Row],[FirstLetter]]="Y","Yes","No")</f>
        <v>Yes</v>
      </c>
      <c r="N255" s="1" t="str">
        <f>IF(OR(BART_Rides[[#This Row],[Station Code]]="EM", BART_Rides[[#This Row],[Station Code]]="MT", BART_Rides[[#This Row],[Station Code]]="PL", BART_Rides[[#This Row],[Station Code]]="CC"), "Yes", "No")</f>
        <v>No</v>
      </c>
    </row>
    <row r="256" spans="6:14">
      <c r="F256" s="3">
        <v>44451</v>
      </c>
      <c r="G256" s="1" t="s">
        <v>1</v>
      </c>
      <c r="H256" s="1" t="s">
        <v>100</v>
      </c>
      <c r="I256" s="1">
        <v>702</v>
      </c>
      <c r="J256" s="1">
        <f>MONTH(BART_Rides[[#This Row],[Date]])</f>
        <v>9</v>
      </c>
      <c r="K256" s="1">
        <f>WEEKDAY(BART_Rides[[#This Row],[Date]],2)</f>
        <v>7</v>
      </c>
      <c r="L256" s="1" t="str">
        <f>LEFT(BART_Rides[[#This Row],[Lines]],1)</f>
        <v>Y</v>
      </c>
      <c r="M256" s="1" t="str">
        <f>IF(BART_Rides[[#This Row],[FirstLetter]]="Y","Yes","No")</f>
        <v>Yes</v>
      </c>
      <c r="N256" s="1" t="str">
        <f>IF(OR(BART_Rides[[#This Row],[Station Code]]="EM", BART_Rides[[#This Row],[Station Code]]="MT", BART_Rides[[#This Row],[Station Code]]="PL", BART_Rides[[#This Row],[Station Code]]="CC"), "Yes", "No")</f>
        <v>No</v>
      </c>
    </row>
    <row r="257" spans="6:14">
      <c r="F257" s="3">
        <v>44452</v>
      </c>
      <c r="G257" s="1" t="s">
        <v>1</v>
      </c>
      <c r="H257" s="1" t="s">
        <v>100</v>
      </c>
      <c r="I257" s="1">
        <v>1652</v>
      </c>
      <c r="J257" s="1">
        <f>MONTH(BART_Rides[[#This Row],[Date]])</f>
        <v>9</v>
      </c>
      <c r="K257" s="1">
        <f>WEEKDAY(BART_Rides[[#This Row],[Date]],2)</f>
        <v>1</v>
      </c>
      <c r="L257" s="1" t="str">
        <f>LEFT(BART_Rides[[#This Row],[Lines]],1)</f>
        <v>Y</v>
      </c>
      <c r="M257" s="1" t="str">
        <f>IF(BART_Rides[[#This Row],[FirstLetter]]="Y","Yes","No")</f>
        <v>Yes</v>
      </c>
      <c r="N257" s="1" t="str">
        <f>IF(OR(BART_Rides[[#This Row],[Station Code]]="EM", BART_Rides[[#This Row],[Station Code]]="MT", BART_Rides[[#This Row],[Station Code]]="PL", BART_Rides[[#This Row],[Station Code]]="CC"), "Yes", "No")</f>
        <v>No</v>
      </c>
    </row>
    <row r="258" spans="6:14">
      <c r="F258" s="3">
        <v>44453</v>
      </c>
      <c r="G258" s="1" t="s">
        <v>1</v>
      </c>
      <c r="H258" s="1" t="s">
        <v>100</v>
      </c>
      <c r="I258" s="1">
        <v>1874</v>
      </c>
      <c r="J258" s="1">
        <f>MONTH(BART_Rides[[#This Row],[Date]])</f>
        <v>9</v>
      </c>
      <c r="K258" s="1">
        <f>WEEKDAY(BART_Rides[[#This Row],[Date]],2)</f>
        <v>2</v>
      </c>
      <c r="L258" s="1" t="str">
        <f>LEFT(BART_Rides[[#This Row],[Lines]],1)</f>
        <v>Y</v>
      </c>
      <c r="M258" s="1" t="str">
        <f>IF(BART_Rides[[#This Row],[FirstLetter]]="Y","Yes","No")</f>
        <v>Yes</v>
      </c>
      <c r="N258" s="1" t="str">
        <f>IF(OR(BART_Rides[[#This Row],[Station Code]]="EM", BART_Rides[[#This Row],[Station Code]]="MT", BART_Rides[[#This Row],[Station Code]]="PL", BART_Rides[[#This Row],[Station Code]]="CC"), "Yes", "No")</f>
        <v>No</v>
      </c>
    </row>
    <row r="259" spans="6:14">
      <c r="F259" s="3">
        <v>44454</v>
      </c>
      <c r="G259" s="1" t="s">
        <v>1</v>
      </c>
      <c r="H259" s="1" t="s">
        <v>100</v>
      </c>
      <c r="I259" s="1">
        <v>1853</v>
      </c>
      <c r="J259" s="1">
        <f>MONTH(BART_Rides[[#This Row],[Date]])</f>
        <v>9</v>
      </c>
      <c r="K259" s="1">
        <f>WEEKDAY(BART_Rides[[#This Row],[Date]],2)</f>
        <v>3</v>
      </c>
      <c r="L259" s="1" t="str">
        <f>LEFT(BART_Rides[[#This Row],[Lines]],1)</f>
        <v>Y</v>
      </c>
      <c r="M259" s="1" t="str">
        <f>IF(BART_Rides[[#This Row],[FirstLetter]]="Y","Yes","No")</f>
        <v>Yes</v>
      </c>
      <c r="N259" s="1" t="str">
        <f>IF(OR(BART_Rides[[#This Row],[Station Code]]="EM", BART_Rides[[#This Row],[Station Code]]="MT", BART_Rides[[#This Row],[Station Code]]="PL", BART_Rides[[#This Row],[Station Code]]="CC"), "Yes", "No")</f>
        <v>No</v>
      </c>
    </row>
    <row r="260" spans="6:14">
      <c r="F260" s="3">
        <v>44455</v>
      </c>
      <c r="G260" s="1" t="s">
        <v>1</v>
      </c>
      <c r="H260" s="1" t="s">
        <v>100</v>
      </c>
      <c r="I260" s="1">
        <v>1926</v>
      </c>
      <c r="J260" s="1">
        <f>MONTH(BART_Rides[[#This Row],[Date]])</f>
        <v>9</v>
      </c>
      <c r="K260" s="1">
        <f>WEEKDAY(BART_Rides[[#This Row],[Date]],2)</f>
        <v>4</v>
      </c>
      <c r="L260" s="1" t="str">
        <f>LEFT(BART_Rides[[#This Row],[Lines]],1)</f>
        <v>Y</v>
      </c>
      <c r="M260" s="1" t="str">
        <f>IF(BART_Rides[[#This Row],[FirstLetter]]="Y","Yes","No")</f>
        <v>Yes</v>
      </c>
      <c r="N260" s="1" t="str">
        <f>IF(OR(BART_Rides[[#This Row],[Station Code]]="EM", BART_Rides[[#This Row],[Station Code]]="MT", BART_Rides[[#This Row],[Station Code]]="PL", BART_Rides[[#This Row],[Station Code]]="CC"), "Yes", "No")</f>
        <v>No</v>
      </c>
    </row>
    <row r="261" spans="6:14">
      <c r="F261" s="3">
        <v>44456</v>
      </c>
      <c r="G261" s="1" t="s">
        <v>1</v>
      </c>
      <c r="H261" s="1" t="s">
        <v>100</v>
      </c>
      <c r="I261" s="1">
        <v>1863</v>
      </c>
      <c r="J261" s="1">
        <f>MONTH(BART_Rides[[#This Row],[Date]])</f>
        <v>9</v>
      </c>
      <c r="K261" s="1">
        <f>WEEKDAY(BART_Rides[[#This Row],[Date]],2)</f>
        <v>5</v>
      </c>
      <c r="L261" s="1" t="str">
        <f>LEFT(BART_Rides[[#This Row],[Lines]],1)</f>
        <v>Y</v>
      </c>
      <c r="M261" s="1" t="str">
        <f>IF(BART_Rides[[#This Row],[FirstLetter]]="Y","Yes","No")</f>
        <v>Yes</v>
      </c>
      <c r="N261" s="1" t="str">
        <f>IF(OR(BART_Rides[[#This Row],[Station Code]]="EM", BART_Rides[[#This Row],[Station Code]]="MT", BART_Rides[[#This Row],[Station Code]]="PL", BART_Rides[[#This Row],[Station Code]]="CC"), "Yes", "No")</f>
        <v>No</v>
      </c>
    </row>
    <row r="262" spans="6:14">
      <c r="F262" s="3">
        <v>44457</v>
      </c>
      <c r="G262" s="1" t="s">
        <v>1</v>
      </c>
      <c r="H262" s="1" t="s">
        <v>100</v>
      </c>
      <c r="I262" s="1">
        <v>1108</v>
      </c>
      <c r="J262" s="1">
        <f>MONTH(BART_Rides[[#This Row],[Date]])</f>
        <v>9</v>
      </c>
      <c r="K262" s="1">
        <f>WEEKDAY(BART_Rides[[#This Row],[Date]],2)</f>
        <v>6</v>
      </c>
      <c r="L262" s="1" t="str">
        <f>LEFT(BART_Rides[[#This Row],[Lines]],1)</f>
        <v>Y</v>
      </c>
      <c r="M262" s="1" t="str">
        <f>IF(BART_Rides[[#This Row],[FirstLetter]]="Y","Yes","No")</f>
        <v>Yes</v>
      </c>
      <c r="N262" s="1" t="str">
        <f>IF(OR(BART_Rides[[#This Row],[Station Code]]="EM", BART_Rides[[#This Row],[Station Code]]="MT", BART_Rides[[#This Row],[Station Code]]="PL", BART_Rides[[#This Row],[Station Code]]="CC"), "Yes", "No")</f>
        <v>No</v>
      </c>
    </row>
    <row r="263" spans="6:14">
      <c r="F263" s="3">
        <v>44458</v>
      </c>
      <c r="G263" s="1" t="s">
        <v>1</v>
      </c>
      <c r="H263" s="1" t="s">
        <v>100</v>
      </c>
      <c r="I263" s="1">
        <v>681</v>
      </c>
      <c r="J263" s="1">
        <f>MONTH(BART_Rides[[#This Row],[Date]])</f>
        <v>9</v>
      </c>
      <c r="K263" s="1">
        <f>WEEKDAY(BART_Rides[[#This Row],[Date]],2)</f>
        <v>7</v>
      </c>
      <c r="L263" s="1" t="str">
        <f>LEFT(BART_Rides[[#This Row],[Lines]],1)</f>
        <v>Y</v>
      </c>
      <c r="M263" s="1" t="str">
        <f>IF(BART_Rides[[#This Row],[FirstLetter]]="Y","Yes","No")</f>
        <v>Yes</v>
      </c>
      <c r="N263" s="1" t="str">
        <f>IF(OR(BART_Rides[[#This Row],[Station Code]]="EM", BART_Rides[[#This Row],[Station Code]]="MT", BART_Rides[[#This Row],[Station Code]]="PL", BART_Rides[[#This Row],[Station Code]]="CC"), "Yes", "No")</f>
        <v>No</v>
      </c>
    </row>
    <row r="264" spans="6:14">
      <c r="F264" s="3">
        <v>44459</v>
      </c>
      <c r="G264" s="1" t="s">
        <v>1</v>
      </c>
      <c r="H264" s="1" t="s">
        <v>100</v>
      </c>
      <c r="I264" s="1">
        <v>1764</v>
      </c>
      <c r="J264" s="1">
        <f>MONTH(BART_Rides[[#This Row],[Date]])</f>
        <v>9</v>
      </c>
      <c r="K264" s="1">
        <f>WEEKDAY(BART_Rides[[#This Row],[Date]],2)</f>
        <v>1</v>
      </c>
      <c r="L264" s="1" t="str">
        <f>LEFT(BART_Rides[[#This Row],[Lines]],1)</f>
        <v>Y</v>
      </c>
      <c r="M264" s="1" t="str">
        <f>IF(BART_Rides[[#This Row],[FirstLetter]]="Y","Yes","No")</f>
        <v>Yes</v>
      </c>
      <c r="N264" s="1" t="str">
        <f>IF(OR(BART_Rides[[#This Row],[Station Code]]="EM", BART_Rides[[#This Row],[Station Code]]="MT", BART_Rides[[#This Row],[Station Code]]="PL", BART_Rides[[#This Row],[Station Code]]="CC"), "Yes", "No")</f>
        <v>No</v>
      </c>
    </row>
    <row r="265" spans="6:14">
      <c r="F265" s="3">
        <v>44460</v>
      </c>
      <c r="G265" s="1" t="s">
        <v>1</v>
      </c>
      <c r="H265" s="1" t="s">
        <v>100</v>
      </c>
      <c r="I265" s="1">
        <v>1838</v>
      </c>
      <c r="J265" s="1">
        <f>MONTH(BART_Rides[[#This Row],[Date]])</f>
        <v>9</v>
      </c>
      <c r="K265" s="1">
        <f>WEEKDAY(BART_Rides[[#This Row],[Date]],2)</f>
        <v>2</v>
      </c>
      <c r="L265" s="1" t="str">
        <f>LEFT(BART_Rides[[#This Row],[Lines]],1)</f>
        <v>Y</v>
      </c>
      <c r="M265" s="1" t="str">
        <f>IF(BART_Rides[[#This Row],[FirstLetter]]="Y","Yes","No")</f>
        <v>Yes</v>
      </c>
      <c r="N265" s="1" t="str">
        <f>IF(OR(BART_Rides[[#This Row],[Station Code]]="EM", BART_Rides[[#This Row],[Station Code]]="MT", BART_Rides[[#This Row],[Station Code]]="PL", BART_Rides[[#This Row],[Station Code]]="CC"), "Yes", "No")</f>
        <v>No</v>
      </c>
    </row>
    <row r="266" spans="6:14">
      <c r="F266" s="3">
        <v>44461</v>
      </c>
      <c r="G266" s="1" t="s">
        <v>1</v>
      </c>
      <c r="H266" s="1" t="s">
        <v>100</v>
      </c>
      <c r="I266" s="1">
        <v>1890</v>
      </c>
      <c r="J266" s="1">
        <f>MONTH(BART_Rides[[#This Row],[Date]])</f>
        <v>9</v>
      </c>
      <c r="K266" s="1">
        <f>WEEKDAY(BART_Rides[[#This Row],[Date]],2)</f>
        <v>3</v>
      </c>
      <c r="L266" s="1" t="str">
        <f>LEFT(BART_Rides[[#This Row],[Lines]],1)</f>
        <v>Y</v>
      </c>
      <c r="M266" s="1" t="str">
        <f>IF(BART_Rides[[#This Row],[FirstLetter]]="Y","Yes","No")</f>
        <v>Yes</v>
      </c>
      <c r="N266" s="1" t="str">
        <f>IF(OR(BART_Rides[[#This Row],[Station Code]]="EM", BART_Rides[[#This Row],[Station Code]]="MT", BART_Rides[[#This Row],[Station Code]]="PL", BART_Rides[[#This Row],[Station Code]]="CC"), "Yes", "No")</f>
        <v>No</v>
      </c>
    </row>
    <row r="267" spans="6:14">
      <c r="F267" s="3">
        <v>44462</v>
      </c>
      <c r="G267" s="1" t="s">
        <v>1</v>
      </c>
      <c r="H267" s="1" t="s">
        <v>100</v>
      </c>
      <c r="I267" s="1">
        <v>1610</v>
      </c>
      <c r="J267" s="1">
        <f>MONTH(BART_Rides[[#This Row],[Date]])</f>
        <v>9</v>
      </c>
      <c r="K267" s="1">
        <f>WEEKDAY(BART_Rides[[#This Row],[Date]],2)</f>
        <v>4</v>
      </c>
      <c r="L267" s="1" t="str">
        <f>LEFT(BART_Rides[[#This Row],[Lines]],1)</f>
        <v>Y</v>
      </c>
      <c r="M267" s="1" t="str">
        <f>IF(BART_Rides[[#This Row],[FirstLetter]]="Y","Yes","No")</f>
        <v>Yes</v>
      </c>
      <c r="N267" s="1" t="str">
        <f>IF(OR(BART_Rides[[#This Row],[Station Code]]="EM", BART_Rides[[#This Row],[Station Code]]="MT", BART_Rides[[#This Row],[Station Code]]="PL", BART_Rides[[#This Row],[Station Code]]="CC"), "Yes", "No")</f>
        <v>No</v>
      </c>
    </row>
    <row r="268" spans="6:14">
      <c r="F268" s="3">
        <v>44463</v>
      </c>
      <c r="G268" s="1" t="s">
        <v>1</v>
      </c>
      <c r="H268" s="1" t="s">
        <v>100</v>
      </c>
      <c r="I268" s="1">
        <v>1846</v>
      </c>
      <c r="J268" s="1">
        <f>MONTH(BART_Rides[[#This Row],[Date]])</f>
        <v>9</v>
      </c>
      <c r="K268" s="1">
        <f>WEEKDAY(BART_Rides[[#This Row],[Date]],2)</f>
        <v>5</v>
      </c>
      <c r="L268" s="1" t="str">
        <f>LEFT(BART_Rides[[#This Row],[Lines]],1)</f>
        <v>Y</v>
      </c>
      <c r="M268" s="1" t="str">
        <f>IF(BART_Rides[[#This Row],[FirstLetter]]="Y","Yes","No")</f>
        <v>Yes</v>
      </c>
      <c r="N268" s="1" t="str">
        <f>IF(OR(BART_Rides[[#This Row],[Station Code]]="EM", BART_Rides[[#This Row],[Station Code]]="MT", BART_Rides[[#This Row],[Station Code]]="PL", BART_Rides[[#This Row],[Station Code]]="CC"), "Yes", "No")</f>
        <v>No</v>
      </c>
    </row>
    <row r="269" spans="6:14">
      <c r="F269" s="3">
        <v>44464</v>
      </c>
      <c r="G269" s="1" t="s">
        <v>1</v>
      </c>
      <c r="H269" s="1" t="s">
        <v>100</v>
      </c>
      <c r="I269" s="1">
        <v>1087</v>
      </c>
      <c r="J269" s="1">
        <f>MONTH(BART_Rides[[#This Row],[Date]])</f>
        <v>9</v>
      </c>
      <c r="K269" s="1">
        <f>WEEKDAY(BART_Rides[[#This Row],[Date]],2)</f>
        <v>6</v>
      </c>
      <c r="L269" s="1" t="str">
        <f>LEFT(BART_Rides[[#This Row],[Lines]],1)</f>
        <v>Y</v>
      </c>
      <c r="M269" s="1" t="str">
        <f>IF(BART_Rides[[#This Row],[FirstLetter]]="Y","Yes","No")</f>
        <v>Yes</v>
      </c>
      <c r="N269" s="1" t="str">
        <f>IF(OR(BART_Rides[[#This Row],[Station Code]]="EM", BART_Rides[[#This Row],[Station Code]]="MT", BART_Rides[[#This Row],[Station Code]]="PL", BART_Rides[[#This Row],[Station Code]]="CC"), "Yes", "No")</f>
        <v>No</v>
      </c>
    </row>
    <row r="270" spans="6:14">
      <c r="F270" s="3">
        <v>44465</v>
      </c>
      <c r="G270" s="1" t="s">
        <v>1</v>
      </c>
      <c r="H270" s="1" t="s">
        <v>100</v>
      </c>
      <c r="I270" s="1">
        <v>697</v>
      </c>
      <c r="J270" s="1">
        <f>MONTH(BART_Rides[[#This Row],[Date]])</f>
        <v>9</v>
      </c>
      <c r="K270" s="1">
        <f>WEEKDAY(BART_Rides[[#This Row],[Date]],2)</f>
        <v>7</v>
      </c>
      <c r="L270" s="1" t="str">
        <f>LEFT(BART_Rides[[#This Row],[Lines]],1)</f>
        <v>Y</v>
      </c>
      <c r="M270" s="1" t="str">
        <f>IF(BART_Rides[[#This Row],[FirstLetter]]="Y","Yes","No")</f>
        <v>Yes</v>
      </c>
      <c r="N270" s="1" t="str">
        <f>IF(OR(BART_Rides[[#This Row],[Station Code]]="EM", BART_Rides[[#This Row],[Station Code]]="MT", BART_Rides[[#This Row],[Station Code]]="PL", BART_Rides[[#This Row],[Station Code]]="CC"), "Yes", "No")</f>
        <v>No</v>
      </c>
    </row>
    <row r="271" spans="6:14">
      <c r="F271" s="3">
        <v>44466</v>
      </c>
      <c r="G271" s="1" t="s">
        <v>1</v>
      </c>
      <c r="H271" s="1" t="s">
        <v>100</v>
      </c>
      <c r="I271" s="1">
        <v>1803</v>
      </c>
      <c r="J271" s="1">
        <f>MONTH(BART_Rides[[#This Row],[Date]])</f>
        <v>9</v>
      </c>
      <c r="K271" s="1">
        <f>WEEKDAY(BART_Rides[[#This Row],[Date]],2)</f>
        <v>1</v>
      </c>
      <c r="L271" s="1" t="str">
        <f>LEFT(BART_Rides[[#This Row],[Lines]],1)</f>
        <v>Y</v>
      </c>
      <c r="M271" s="1" t="str">
        <f>IF(BART_Rides[[#This Row],[FirstLetter]]="Y","Yes","No")</f>
        <v>Yes</v>
      </c>
      <c r="N271" s="1" t="str">
        <f>IF(OR(BART_Rides[[#This Row],[Station Code]]="EM", BART_Rides[[#This Row],[Station Code]]="MT", BART_Rides[[#This Row],[Station Code]]="PL", BART_Rides[[#This Row],[Station Code]]="CC"), "Yes", "No")</f>
        <v>No</v>
      </c>
    </row>
    <row r="272" spans="6:14">
      <c r="F272" s="3">
        <v>44467</v>
      </c>
      <c r="G272" s="1" t="s">
        <v>1</v>
      </c>
      <c r="H272" s="1" t="s">
        <v>100</v>
      </c>
      <c r="I272" s="1">
        <v>1859</v>
      </c>
      <c r="J272" s="1">
        <f>MONTH(BART_Rides[[#This Row],[Date]])</f>
        <v>9</v>
      </c>
      <c r="K272" s="1">
        <f>WEEKDAY(BART_Rides[[#This Row],[Date]],2)</f>
        <v>2</v>
      </c>
      <c r="L272" s="1" t="str">
        <f>LEFT(BART_Rides[[#This Row],[Lines]],1)</f>
        <v>Y</v>
      </c>
      <c r="M272" s="1" t="str">
        <f>IF(BART_Rides[[#This Row],[FirstLetter]]="Y","Yes","No")</f>
        <v>Yes</v>
      </c>
      <c r="N272" s="1" t="str">
        <f>IF(OR(BART_Rides[[#This Row],[Station Code]]="EM", BART_Rides[[#This Row],[Station Code]]="MT", BART_Rides[[#This Row],[Station Code]]="PL", BART_Rides[[#This Row],[Station Code]]="CC"), "Yes", "No")</f>
        <v>No</v>
      </c>
    </row>
    <row r="273" spans="6:14">
      <c r="F273" s="3">
        <v>44468</v>
      </c>
      <c r="G273" s="1" t="s">
        <v>1</v>
      </c>
      <c r="H273" s="1" t="s">
        <v>100</v>
      </c>
      <c r="I273" s="1">
        <v>1906</v>
      </c>
      <c r="J273" s="1">
        <f>MONTH(BART_Rides[[#This Row],[Date]])</f>
        <v>9</v>
      </c>
      <c r="K273" s="1">
        <f>WEEKDAY(BART_Rides[[#This Row],[Date]],2)</f>
        <v>3</v>
      </c>
      <c r="L273" s="1" t="str">
        <f>LEFT(BART_Rides[[#This Row],[Lines]],1)</f>
        <v>Y</v>
      </c>
      <c r="M273" s="1" t="str">
        <f>IF(BART_Rides[[#This Row],[FirstLetter]]="Y","Yes","No")</f>
        <v>Yes</v>
      </c>
      <c r="N273" s="1" t="str">
        <f>IF(OR(BART_Rides[[#This Row],[Station Code]]="EM", BART_Rides[[#This Row],[Station Code]]="MT", BART_Rides[[#This Row],[Station Code]]="PL", BART_Rides[[#This Row],[Station Code]]="CC"), "Yes", "No")</f>
        <v>No</v>
      </c>
    </row>
    <row r="274" spans="6:14">
      <c r="F274" s="3">
        <v>44469</v>
      </c>
      <c r="G274" s="1" t="s">
        <v>1</v>
      </c>
      <c r="H274" s="1" t="s">
        <v>100</v>
      </c>
      <c r="I274" s="1">
        <v>1944</v>
      </c>
      <c r="J274" s="1">
        <f>MONTH(BART_Rides[[#This Row],[Date]])</f>
        <v>9</v>
      </c>
      <c r="K274" s="1">
        <f>WEEKDAY(BART_Rides[[#This Row],[Date]],2)</f>
        <v>4</v>
      </c>
      <c r="L274" s="1" t="str">
        <f>LEFT(BART_Rides[[#This Row],[Lines]],1)</f>
        <v>Y</v>
      </c>
      <c r="M274" s="1" t="str">
        <f>IF(BART_Rides[[#This Row],[FirstLetter]]="Y","Yes","No")</f>
        <v>Yes</v>
      </c>
      <c r="N274" s="1" t="str">
        <f>IF(OR(BART_Rides[[#This Row],[Station Code]]="EM", BART_Rides[[#This Row],[Station Code]]="MT", BART_Rides[[#This Row],[Station Code]]="PL", BART_Rides[[#This Row],[Station Code]]="CC"), "Yes", "No")</f>
        <v>No</v>
      </c>
    </row>
    <row r="275" spans="6:14">
      <c r="F275" s="3">
        <v>44470</v>
      </c>
      <c r="G275" s="1" t="s">
        <v>1</v>
      </c>
      <c r="H275" s="1" t="s">
        <v>100</v>
      </c>
      <c r="I275" s="1">
        <v>1815</v>
      </c>
      <c r="J275" s="1">
        <f>MONTH(BART_Rides[[#This Row],[Date]])</f>
        <v>10</v>
      </c>
      <c r="K275" s="1">
        <f>WEEKDAY(BART_Rides[[#This Row],[Date]],2)</f>
        <v>5</v>
      </c>
      <c r="L275" s="1" t="str">
        <f>LEFT(BART_Rides[[#This Row],[Lines]],1)</f>
        <v>Y</v>
      </c>
      <c r="M275" s="1" t="str">
        <f>IF(BART_Rides[[#This Row],[FirstLetter]]="Y","Yes","No")</f>
        <v>Yes</v>
      </c>
      <c r="N275" s="1" t="str">
        <f>IF(OR(BART_Rides[[#This Row],[Station Code]]="EM", BART_Rides[[#This Row],[Station Code]]="MT", BART_Rides[[#This Row],[Station Code]]="PL", BART_Rides[[#This Row],[Station Code]]="CC"), "Yes", "No")</f>
        <v>No</v>
      </c>
    </row>
    <row r="276" spans="6:14">
      <c r="F276" s="3">
        <v>44471</v>
      </c>
      <c r="G276" s="1" t="s">
        <v>1</v>
      </c>
      <c r="H276" s="1" t="s">
        <v>100</v>
      </c>
      <c r="I276" s="1">
        <v>1136</v>
      </c>
      <c r="J276" s="1">
        <f>MONTH(BART_Rides[[#This Row],[Date]])</f>
        <v>10</v>
      </c>
      <c r="K276" s="1">
        <f>WEEKDAY(BART_Rides[[#This Row],[Date]],2)</f>
        <v>6</v>
      </c>
      <c r="L276" s="1" t="str">
        <f>LEFT(BART_Rides[[#This Row],[Lines]],1)</f>
        <v>Y</v>
      </c>
      <c r="M276" s="1" t="str">
        <f>IF(BART_Rides[[#This Row],[FirstLetter]]="Y","Yes","No")</f>
        <v>Yes</v>
      </c>
      <c r="N276" s="1" t="str">
        <f>IF(OR(BART_Rides[[#This Row],[Station Code]]="EM", BART_Rides[[#This Row],[Station Code]]="MT", BART_Rides[[#This Row],[Station Code]]="PL", BART_Rides[[#This Row],[Station Code]]="CC"), "Yes", "No")</f>
        <v>No</v>
      </c>
    </row>
    <row r="277" spans="6:14">
      <c r="F277" s="3">
        <v>44472</v>
      </c>
      <c r="G277" s="1" t="s">
        <v>1</v>
      </c>
      <c r="H277" s="1" t="s">
        <v>100</v>
      </c>
      <c r="I277" s="1">
        <v>673</v>
      </c>
      <c r="J277" s="1">
        <f>MONTH(BART_Rides[[#This Row],[Date]])</f>
        <v>10</v>
      </c>
      <c r="K277" s="1">
        <f>WEEKDAY(BART_Rides[[#This Row],[Date]],2)</f>
        <v>7</v>
      </c>
      <c r="L277" s="1" t="str">
        <f>LEFT(BART_Rides[[#This Row],[Lines]],1)</f>
        <v>Y</v>
      </c>
      <c r="M277" s="1" t="str">
        <f>IF(BART_Rides[[#This Row],[FirstLetter]]="Y","Yes","No")</f>
        <v>Yes</v>
      </c>
      <c r="N277" s="1" t="str">
        <f>IF(OR(BART_Rides[[#This Row],[Station Code]]="EM", BART_Rides[[#This Row],[Station Code]]="MT", BART_Rides[[#This Row],[Station Code]]="PL", BART_Rides[[#This Row],[Station Code]]="CC"), "Yes", "No")</f>
        <v>No</v>
      </c>
    </row>
    <row r="278" spans="6:14">
      <c r="F278" s="3">
        <v>44473</v>
      </c>
      <c r="G278" s="1" t="s">
        <v>1</v>
      </c>
      <c r="H278" s="1" t="s">
        <v>100</v>
      </c>
      <c r="I278" s="1">
        <v>1733</v>
      </c>
      <c r="J278" s="1">
        <f>MONTH(BART_Rides[[#This Row],[Date]])</f>
        <v>10</v>
      </c>
      <c r="K278" s="1">
        <f>WEEKDAY(BART_Rides[[#This Row],[Date]],2)</f>
        <v>1</v>
      </c>
      <c r="L278" s="1" t="str">
        <f>LEFT(BART_Rides[[#This Row],[Lines]],1)</f>
        <v>Y</v>
      </c>
      <c r="M278" s="1" t="str">
        <f>IF(BART_Rides[[#This Row],[FirstLetter]]="Y","Yes","No")</f>
        <v>Yes</v>
      </c>
      <c r="N278" s="1" t="str">
        <f>IF(OR(BART_Rides[[#This Row],[Station Code]]="EM", BART_Rides[[#This Row],[Station Code]]="MT", BART_Rides[[#This Row],[Station Code]]="PL", BART_Rides[[#This Row],[Station Code]]="CC"), "Yes", "No")</f>
        <v>No</v>
      </c>
    </row>
    <row r="279" spans="6:14">
      <c r="F279" s="3">
        <v>44474</v>
      </c>
      <c r="G279" s="1" t="s">
        <v>1</v>
      </c>
      <c r="H279" s="1" t="s">
        <v>100</v>
      </c>
      <c r="I279" s="1">
        <v>1817</v>
      </c>
      <c r="J279" s="1">
        <f>MONTH(BART_Rides[[#This Row],[Date]])</f>
        <v>10</v>
      </c>
      <c r="K279" s="1">
        <f>WEEKDAY(BART_Rides[[#This Row],[Date]],2)</f>
        <v>2</v>
      </c>
      <c r="L279" s="1" t="str">
        <f>LEFT(BART_Rides[[#This Row],[Lines]],1)</f>
        <v>Y</v>
      </c>
      <c r="M279" s="1" t="str">
        <f>IF(BART_Rides[[#This Row],[FirstLetter]]="Y","Yes","No")</f>
        <v>Yes</v>
      </c>
      <c r="N279" s="1" t="str">
        <f>IF(OR(BART_Rides[[#This Row],[Station Code]]="EM", BART_Rides[[#This Row],[Station Code]]="MT", BART_Rides[[#This Row],[Station Code]]="PL", BART_Rides[[#This Row],[Station Code]]="CC"), "Yes", "No")</f>
        <v>No</v>
      </c>
    </row>
    <row r="280" spans="6:14">
      <c r="F280" s="3">
        <v>44475</v>
      </c>
      <c r="G280" s="1" t="s">
        <v>1</v>
      </c>
      <c r="H280" s="1" t="s">
        <v>100</v>
      </c>
      <c r="I280" s="1">
        <v>1898</v>
      </c>
      <c r="J280" s="1">
        <f>MONTH(BART_Rides[[#This Row],[Date]])</f>
        <v>10</v>
      </c>
      <c r="K280" s="1">
        <f>WEEKDAY(BART_Rides[[#This Row],[Date]],2)</f>
        <v>3</v>
      </c>
      <c r="L280" s="1" t="str">
        <f>LEFT(BART_Rides[[#This Row],[Lines]],1)</f>
        <v>Y</v>
      </c>
      <c r="M280" s="1" t="str">
        <f>IF(BART_Rides[[#This Row],[FirstLetter]]="Y","Yes","No")</f>
        <v>Yes</v>
      </c>
      <c r="N280" s="1" t="str">
        <f>IF(OR(BART_Rides[[#This Row],[Station Code]]="EM", BART_Rides[[#This Row],[Station Code]]="MT", BART_Rides[[#This Row],[Station Code]]="PL", BART_Rides[[#This Row],[Station Code]]="CC"), "Yes", "No")</f>
        <v>No</v>
      </c>
    </row>
    <row r="281" spans="6:14">
      <c r="F281" s="3">
        <v>44476</v>
      </c>
      <c r="G281" s="1" t="s">
        <v>1</v>
      </c>
      <c r="H281" s="1" t="s">
        <v>100</v>
      </c>
      <c r="I281" s="1">
        <v>1886</v>
      </c>
      <c r="J281" s="1">
        <f>MONTH(BART_Rides[[#This Row],[Date]])</f>
        <v>10</v>
      </c>
      <c r="K281" s="1">
        <f>WEEKDAY(BART_Rides[[#This Row],[Date]],2)</f>
        <v>4</v>
      </c>
      <c r="L281" s="1" t="str">
        <f>LEFT(BART_Rides[[#This Row],[Lines]],1)</f>
        <v>Y</v>
      </c>
      <c r="M281" s="1" t="str">
        <f>IF(BART_Rides[[#This Row],[FirstLetter]]="Y","Yes","No")</f>
        <v>Yes</v>
      </c>
      <c r="N281" s="1" t="str">
        <f>IF(OR(BART_Rides[[#This Row],[Station Code]]="EM", BART_Rides[[#This Row],[Station Code]]="MT", BART_Rides[[#This Row],[Station Code]]="PL", BART_Rides[[#This Row],[Station Code]]="CC"), "Yes", "No")</f>
        <v>No</v>
      </c>
    </row>
    <row r="282" spans="6:14">
      <c r="F282" s="3">
        <v>44477</v>
      </c>
      <c r="G282" s="1" t="s">
        <v>1</v>
      </c>
      <c r="H282" s="1" t="s">
        <v>100</v>
      </c>
      <c r="I282" s="1">
        <v>1861</v>
      </c>
      <c r="J282" s="1">
        <f>MONTH(BART_Rides[[#This Row],[Date]])</f>
        <v>10</v>
      </c>
      <c r="K282" s="1">
        <f>WEEKDAY(BART_Rides[[#This Row],[Date]],2)</f>
        <v>5</v>
      </c>
      <c r="L282" s="1" t="str">
        <f>LEFT(BART_Rides[[#This Row],[Lines]],1)</f>
        <v>Y</v>
      </c>
      <c r="M282" s="1" t="str">
        <f>IF(BART_Rides[[#This Row],[FirstLetter]]="Y","Yes","No")</f>
        <v>Yes</v>
      </c>
      <c r="N282" s="1" t="str">
        <f>IF(OR(BART_Rides[[#This Row],[Station Code]]="EM", BART_Rides[[#This Row],[Station Code]]="MT", BART_Rides[[#This Row],[Station Code]]="PL", BART_Rides[[#This Row],[Station Code]]="CC"), "Yes", "No")</f>
        <v>No</v>
      </c>
    </row>
    <row r="283" spans="6:14">
      <c r="F283" s="3">
        <v>44478</v>
      </c>
      <c r="G283" s="1" t="s">
        <v>1</v>
      </c>
      <c r="H283" s="1" t="s">
        <v>100</v>
      </c>
      <c r="I283" s="1">
        <v>1134</v>
      </c>
      <c r="J283" s="1">
        <f>MONTH(BART_Rides[[#This Row],[Date]])</f>
        <v>10</v>
      </c>
      <c r="K283" s="1">
        <f>WEEKDAY(BART_Rides[[#This Row],[Date]],2)</f>
        <v>6</v>
      </c>
      <c r="L283" s="1" t="str">
        <f>LEFT(BART_Rides[[#This Row],[Lines]],1)</f>
        <v>Y</v>
      </c>
      <c r="M283" s="1" t="str">
        <f>IF(BART_Rides[[#This Row],[FirstLetter]]="Y","Yes","No")</f>
        <v>Yes</v>
      </c>
      <c r="N283" s="1" t="str">
        <f>IF(OR(BART_Rides[[#This Row],[Station Code]]="EM", BART_Rides[[#This Row],[Station Code]]="MT", BART_Rides[[#This Row],[Station Code]]="PL", BART_Rides[[#This Row],[Station Code]]="CC"), "Yes", "No")</f>
        <v>No</v>
      </c>
    </row>
    <row r="284" spans="6:14">
      <c r="F284" s="3">
        <v>44479</v>
      </c>
      <c r="G284" s="1" t="s">
        <v>1</v>
      </c>
      <c r="H284" s="1" t="s">
        <v>100</v>
      </c>
      <c r="I284" s="1">
        <v>748</v>
      </c>
      <c r="J284" s="1">
        <f>MONTH(BART_Rides[[#This Row],[Date]])</f>
        <v>10</v>
      </c>
      <c r="K284" s="1">
        <f>WEEKDAY(BART_Rides[[#This Row],[Date]],2)</f>
        <v>7</v>
      </c>
      <c r="L284" s="1" t="str">
        <f>LEFT(BART_Rides[[#This Row],[Lines]],1)</f>
        <v>Y</v>
      </c>
      <c r="M284" s="1" t="str">
        <f>IF(BART_Rides[[#This Row],[FirstLetter]]="Y","Yes","No")</f>
        <v>Yes</v>
      </c>
      <c r="N284" s="1" t="str">
        <f>IF(OR(BART_Rides[[#This Row],[Station Code]]="EM", BART_Rides[[#This Row],[Station Code]]="MT", BART_Rides[[#This Row],[Station Code]]="PL", BART_Rides[[#This Row],[Station Code]]="CC"), "Yes", "No")</f>
        <v>No</v>
      </c>
    </row>
    <row r="285" spans="6:14">
      <c r="F285" s="3">
        <v>44480</v>
      </c>
      <c r="G285" s="1" t="s">
        <v>1</v>
      </c>
      <c r="H285" s="1" t="s">
        <v>100</v>
      </c>
      <c r="I285" s="1">
        <v>1498</v>
      </c>
      <c r="J285" s="1">
        <f>MONTH(BART_Rides[[#This Row],[Date]])</f>
        <v>10</v>
      </c>
      <c r="K285" s="1">
        <f>WEEKDAY(BART_Rides[[#This Row],[Date]],2)</f>
        <v>1</v>
      </c>
      <c r="L285" s="1" t="str">
        <f>LEFT(BART_Rides[[#This Row],[Lines]],1)</f>
        <v>Y</v>
      </c>
      <c r="M285" s="1" t="str">
        <f>IF(BART_Rides[[#This Row],[FirstLetter]]="Y","Yes","No")</f>
        <v>Yes</v>
      </c>
      <c r="N285" s="1" t="str">
        <f>IF(OR(BART_Rides[[#This Row],[Station Code]]="EM", BART_Rides[[#This Row],[Station Code]]="MT", BART_Rides[[#This Row],[Station Code]]="PL", BART_Rides[[#This Row],[Station Code]]="CC"), "Yes", "No")</f>
        <v>No</v>
      </c>
    </row>
    <row r="286" spans="6:14">
      <c r="F286" s="3">
        <v>44481</v>
      </c>
      <c r="G286" s="1" t="s">
        <v>1</v>
      </c>
      <c r="H286" s="1" t="s">
        <v>100</v>
      </c>
      <c r="I286" s="1">
        <v>1855</v>
      </c>
      <c r="J286" s="1">
        <f>MONTH(BART_Rides[[#This Row],[Date]])</f>
        <v>10</v>
      </c>
      <c r="K286" s="1">
        <f>WEEKDAY(BART_Rides[[#This Row],[Date]],2)</f>
        <v>2</v>
      </c>
      <c r="L286" s="1" t="str">
        <f>LEFT(BART_Rides[[#This Row],[Lines]],1)</f>
        <v>Y</v>
      </c>
      <c r="M286" s="1" t="str">
        <f>IF(BART_Rides[[#This Row],[FirstLetter]]="Y","Yes","No")</f>
        <v>Yes</v>
      </c>
      <c r="N286" s="1" t="str">
        <f>IF(OR(BART_Rides[[#This Row],[Station Code]]="EM", BART_Rides[[#This Row],[Station Code]]="MT", BART_Rides[[#This Row],[Station Code]]="PL", BART_Rides[[#This Row],[Station Code]]="CC"), "Yes", "No")</f>
        <v>No</v>
      </c>
    </row>
    <row r="287" spans="6:14">
      <c r="F287" s="3">
        <v>44482</v>
      </c>
      <c r="G287" s="1" t="s">
        <v>1</v>
      </c>
      <c r="H287" s="1" t="s">
        <v>100</v>
      </c>
      <c r="I287" s="1">
        <v>1885</v>
      </c>
      <c r="J287" s="1">
        <f>MONTH(BART_Rides[[#This Row],[Date]])</f>
        <v>10</v>
      </c>
      <c r="K287" s="1">
        <f>WEEKDAY(BART_Rides[[#This Row],[Date]],2)</f>
        <v>3</v>
      </c>
      <c r="L287" s="1" t="str">
        <f>LEFT(BART_Rides[[#This Row],[Lines]],1)</f>
        <v>Y</v>
      </c>
      <c r="M287" s="1" t="str">
        <f>IF(BART_Rides[[#This Row],[FirstLetter]]="Y","Yes","No")</f>
        <v>Yes</v>
      </c>
      <c r="N287" s="1" t="str">
        <f>IF(OR(BART_Rides[[#This Row],[Station Code]]="EM", BART_Rides[[#This Row],[Station Code]]="MT", BART_Rides[[#This Row],[Station Code]]="PL", BART_Rides[[#This Row],[Station Code]]="CC"), "Yes", "No")</f>
        <v>No</v>
      </c>
    </row>
    <row r="288" spans="6:14">
      <c r="F288" s="3">
        <v>44483</v>
      </c>
      <c r="G288" s="1" t="s">
        <v>1</v>
      </c>
      <c r="H288" s="1" t="s">
        <v>100</v>
      </c>
      <c r="I288" s="1">
        <v>1943</v>
      </c>
      <c r="J288" s="1">
        <f>MONTH(BART_Rides[[#This Row],[Date]])</f>
        <v>10</v>
      </c>
      <c r="K288" s="1">
        <f>WEEKDAY(BART_Rides[[#This Row],[Date]],2)</f>
        <v>4</v>
      </c>
      <c r="L288" s="1" t="str">
        <f>LEFT(BART_Rides[[#This Row],[Lines]],1)</f>
        <v>Y</v>
      </c>
      <c r="M288" s="1" t="str">
        <f>IF(BART_Rides[[#This Row],[FirstLetter]]="Y","Yes","No")</f>
        <v>Yes</v>
      </c>
      <c r="N288" s="1" t="str">
        <f>IF(OR(BART_Rides[[#This Row],[Station Code]]="EM", BART_Rides[[#This Row],[Station Code]]="MT", BART_Rides[[#This Row],[Station Code]]="PL", BART_Rides[[#This Row],[Station Code]]="CC"), "Yes", "No")</f>
        <v>No</v>
      </c>
    </row>
    <row r="289" spans="6:14">
      <c r="F289" s="3">
        <v>44484</v>
      </c>
      <c r="G289" s="1" t="s">
        <v>1</v>
      </c>
      <c r="H289" s="1" t="s">
        <v>100</v>
      </c>
      <c r="I289" s="1">
        <v>1866</v>
      </c>
      <c r="J289" s="1">
        <f>MONTH(BART_Rides[[#This Row],[Date]])</f>
        <v>10</v>
      </c>
      <c r="K289" s="1">
        <f>WEEKDAY(BART_Rides[[#This Row],[Date]],2)</f>
        <v>5</v>
      </c>
      <c r="L289" s="1" t="str">
        <f>LEFT(BART_Rides[[#This Row],[Lines]],1)</f>
        <v>Y</v>
      </c>
      <c r="M289" s="1" t="str">
        <f>IF(BART_Rides[[#This Row],[FirstLetter]]="Y","Yes","No")</f>
        <v>Yes</v>
      </c>
      <c r="N289" s="1" t="str">
        <f>IF(OR(BART_Rides[[#This Row],[Station Code]]="EM", BART_Rides[[#This Row],[Station Code]]="MT", BART_Rides[[#This Row],[Station Code]]="PL", BART_Rides[[#This Row],[Station Code]]="CC"), "Yes", "No")</f>
        <v>No</v>
      </c>
    </row>
    <row r="290" spans="6:14">
      <c r="F290" s="3">
        <v>44485</v>
      </c>
      <c r="G290" s="1" t="s">
        <v>1</v>
      </c>
      <c r="H290" s="1" t="s">
        <v>100</v>
      </c>
      <c r="I290" s="1">
        <v>1043</v>
      </c>
      <c r="J290" s="1">
        <f>MONTH(BART_Rides[[#This Row],[Date]])</f>
        <v>10</v>
      </c>
      <c r="K290" s="1">
        <f>WEEKDAY(BART_Rides[[#This Row],[Date]],2)</f>
        <v>6</v>
      </c>
      <c r="L290" s="1" t="str">
        <f>LEFT(BART_Rides[[#This Row],[Lines]],1)</f>
        <v>Y</v>
      </c>
      <c r="M290" s="1" t="str">
        <f>IF(BART_Rides[[#This Row],[FirstLetter]]="Y","Yes","No")</f>
        <v>Yes</v>
      </c>
      <c r="N290" s="1" t="str">
        <f>IF(OR(BART_Rides[[#This Row],[Station Code]]="EM", BART_Rides[[#This Row],[Station Code]]="MT", BART_Rides[[#This Row],[Station Code]]="PL", BART_Rides[[#This Row],[Station Code]]="CC"), "Yes", "No")</f>
        <v>No</v>
      </c>
    </row>
    <row r="291" spans="6:14">
      <c r="F291" s="3">
        <v>44486</v>
      </c>
      <c r="G291" s="1" t="s">
        <v>1</v>
      </c>
      <c r="H291" s="1" t="s">
        <v>100</v>
      </c>
      <c r="I291" s="1">
        <v>647</v>
      </c>
      <c r="J291" s="1">
        <f>MONTH(BART_Rides[[#This Row],[Date]])</f>
        <v>10</v>
      </c>
      <c r="K291" s="1">
        <f>WEEKDAY(BART_Rides[[#This Row],[Date]],2)</f>
        <v>7</v>
      </c>
      <c r="L291" s="1" t="str">
        <f>LEFT(BART_Rides[[#This Row],[Lines]],1)</f>
        <v>Y</v>
      </c>
      <c r="M291" s="1" t="str">
        <f>IF(BART_Rides[[#This Row],[FirstLetter]]="Y","Yes","No")</f>
        <v>Yes</v>
      </c>
      <c r="N291" s="1" t="str">
        <f>IF(OR(BART_Rides[[#This Row],[Station Code]]="EM", BART_Rides[[#This Row],[Station Code]]="MT", BART_Rides[[#This Row],[Station Code]]="PL", BART_Rides[[#This Row],[Station Code]]="CC"), "Yes", "No")</f>
        <v>No</v>
      </c>
    </row>
    <row r="292" spans="6:14">
      <c r="F292" s="3">
        <v>44487</v>
      </c>
      <c r="G292" s="1" t="s">
        <v>1</v>
      </c>
      <c r="H292" s="1" t="s">
        <v>100</v>
      </c>
      <c r="I292" s="1">
        <v>1822</v>
      </c>
      <c r="J292" s="1">
        <f>MONTH(BART_Rides[[#This Row],[Date]])</f>
        <v>10</v>
      </c>
      <c r="K292" s="1">
        <f>WEEKDAY(BART_Rides[[#This Row],[Date]],2)</f>
        <v>1</v>
      </c>
      <c r="L292" s="1" t="str">
        <f>LEFT(BART_Rides[[#This Row],[Lines]],1)</f>
        <v>Y</v>
      </c>
      <c r="M292" s="1" t="str">
        <f>IF(BART_Rides[[#This Row],[FirstLetter]]="Y","Yes","No")</f>
        <v>Yes</v>
      </c>
      <c r="N292" s="1" t="str">
        <f>IF(OR(BART_Rides[[#This Row],[Station Code]]="EM", BART_Rides[[#This Row],[Station Code]]="MT", BART_Rides[[#This Row],[Station Code]]="PL", BART_Rides[[#This Row],[Station Code]]="CC"), "Yes", "No")</f>
        <v>No</v>
      </c>
    </row>
    <row r="293" spans="6:14">
      <c r="F293" s="3">
        <v>44488</v>
      </c>
      <c r="G293" s="1" t="s">
        <v>1</v>
      </c>
      <c r="H293" s="1" t="s">
        <v>100</v>
      </c>
      <c r="I293" s="1">
        <v>1865</v>
      </c>
      <c r="J293" s="1">
        <f>MONTH(BART_Rides[[#This Row],[Date]])</f>
        <v>10</v>
      </c>
      <c r="K293" s="1">
        <f>WEEKDAY(BART_Rides[[#This Row],[Date]],2)</f>
        <v>2</v>
      </c>
      <c r="L293" s="1" t="str">
        <f>LEFT(BART_Rides[[#This Row],[Lines]],1)</f>
        <v>Y</v>
      </c>
      <c r="M293" s="1" t="str">
        <f>IF(BART_Rides[[#This Row],[FirstLetter]]="Y","Yes","No")</f>
        <v>Yes</v>
      </c>
      <c r="N293" s="1" t="str">
        <f>IF(OR(BART_Rides[[#This Row],[Station Code]]="EM", BART_Rides[[#This Row],[Station Code]]="MT", BART_Rides[[#This Row],[Station Code]]="PL", BART_Rides[[#This Row],[Station Code]]="CC"), "Yes", "No")</f>
        <v>No</v>
      </c>
    </row>
    <row r="294" spans="6:14">
      <c r="F294" s="3">
        <v>44489</v>
      </c>
      <c r="G294" s="1" t="s">
        <v>1</v>
      </c>
      <c r="H294" s="1" t="s">
        <v>100</v>
      </c>
      <c r="I294" s="1">
        <v>1829</v>
      </c>
      <c r="J294" s="1">
        <f>MONTH(BART_Rides[[#This Row],[Date]])</f>
        <v>10</v>
      </c>
      <c r="K294" s="1">
        <f>WEEKDAY(BART_Rides[[#This Row],[Date]],2)</f>
        <v>3</v>
      </c>
      <c r="L294" s="1" t="str">
        <f>LEFT(BART_Rides[[#This Row],[Lines]],1)</f>
        <v>Y</v>
      </c>
      <c r="M294" s="1" t="str">
        <f>IF(BART_Rides[[#This Row],[FirstLetter]]="Y","Yes","No")</f>
        <v>Yes</v>
      </c>
      <c r="N294" s="1" t="str">
        <f>IF(OR(BART_Rides[[#This Row],[Station Code]]="EM", BART_Rides[[#This Row],[Station Code]]="MT", BART_Rides[[#This Row],[Station Code]]="PL", BART_Rides[[#This Row],[Station Code]]="CC"), "Yes", "No")</f>
        <v>No</v>
      </c>
    </row>
    <row r="295" spans="6:14">
      <c r="F295" s="3">
        <v>44490</v>
      </c>
      <c r="G295" s="1" t="s">
        <v>1</v>
      </c>
      <c r="H295" s="1" t="s">
        <v>100</v>
      </c>
      <c r="I295" s="1">
        <v>1754</v>
      </c>
      <c r="J295" s="1">
        <f>MONTH(BART_Rides[[#This Row],[Date]])</f>
        <v>10</v>
      </c>
      <c r="K295" s="1">
        <f>WEEKDAY(BART_Rides[[#This Row],[Date]],2)</f>
        <v>4</v>
      </c>
      <c r="L295" s="1" t="str">
        <f>LEFT(BART_Rides[[#This Row],[Lines]],1)</f>
        <v>Y</v>
      </c>
      <c r="M295" s="1" t="str">
        <f>IF(BART_Rides[[#This Row],[FirstLetter]]="Y","Yes","No")</f>
        <v>Yes</v>
      </c>
      <c r="N295" s="1" t="str">
        <f>IF(OR(BART_Rides[[#This Row],[Station Code]]="EM", BART_Rides[[#This Row],[Station Code]]="MT", BART_Rides[[#This Row],[Station Code]]="PL", BART_Rides[[#This Row],[Station Code]]="CC"), "Yes", "No")</f>
        <v>No</v>
      </c>
    </row>
    <row r="296" spans="6:14">
      <c r="F296" s="3">
        <v>44491</v>
      </c>
      <c r="G296" s="1" t="s">
        <v>1</v>
      </c>
      <c r="H296" s="1" t="s">
        <v>100</v>
      </c>
      <c r="I296" s="1">
        <v>1772</v>
      </c>
      <c r="J296" s="1">
        <f>MONTH(BART_Rides[[#This Row],[Date]])</f>
        <v>10</v>
      </c>
      <c r="K296" s="1">
        <f>WEEKDAY(BART_Rides[[#This Row],[Date]],2)</f>
        <v>5</v>
      </c>
      <c r="L296" s="1" t="str">
        <f>LEFT(BART_Rides[[#This Row],[Lines]],1)</f>
        <v>Y</v>
      </c>
      <c r="M296" s="1" t="str">
        <f>IF(BART_Rides[[#This Row],[FirstLetter]]="Y","Yes","No")</f>
        <v>Yes</v>
      </c>
      <c r="N296" s="1" t="str">
        <f>IF(OR(BART_Rides[[#This Row],[Station Code]]="EM", BART_Rides[[#This Row],[Station Code]]="MT", BART_Rides[[#This Row],[Station Code]]="PL", BART_Rides[[#This Row],[Station Code]]="CC"), "Yes", "No")</f>
        <v>No</v>
      </c>
    </row>
    <row r="297" spans="6:14">
      <c r="F297" s="3">
        <v>44492</v>
      </c>
      <c r="G297" s="1" t="s">
        <v>1</v>
      </c>
      <c r="H297" s="1" t="s">
        <v>100</v>
      </c>
      <c r="I297" s="1">
        <v>922</v>
      </c>
      <c r="J297" s="1">
        <f>MONTH(BART_Rides[[#This Row],[Date]])</f>
        <v>10</v>
      </c>
      <c r="K297" s="1">
        <f>WEEKDAY(BART_Rides[[#This Row],[Date]],2)</f>
        <v>6</v>
      </c>
      <c r="L297" s="1" t="str">
        <f>LEFT(BART_Rides[[#This Row],[Lines]],1)</f>
        <v>Y</v>
      </c>
      <c r="M297" s="1" t="str">
        <f>IF(BART_Rides[[#This Row],[FirstLetter]]="Y","Yes","No")</f>
        <v>Yes</v>
      </c>
      <c r="N297" s="1" t="str">
        <f>IF(OR(BART_Rides[[#This Row],[Station Code]]="EM", BART_Rides[[#This Row],[Station Code]]="MT", BART_Rides[[#This Row],[Station Code]]="PL", BART_Rides[[#This Row],[Station Code]]="CC"), "Yes", "No")</f>
        <v>No</v>
      </c>
    </row>
    <row r="298" spans="6:14">
      <c r="F298" s="3">
        <v>44493</v>
      </c>
      <c r="G298" s="1" t="s">
        <v>1</v>
      </c>
      <c r="H298" s="1" t="s">
        <v>100</v>
      </c>
      <c r="I298" s="1">
        <v>419</v>
      </c>
      <c r="J298" s="1">
        <f>MONTH(BART_Rides[[#This Row],[Date]])</f>
        <v>10</v>
      </c>
      <c r="K298" s="1">
        <f>WEEKDAY(BART_Rides[[#This Row],[Date]],2)</f>
        <v>7</v>
      </c>
      <c r="L298" s="1" t="str">
        <f>LEFT(BART_Rides[[#This Row],[Lines]],1)</f>
        <v>Y</v>
      </c>
      <c r="M298" s="1" t="str">
        <f>IF(BART_Rides[[#This Row],[FirstLetter]]="Y","Yes","No")</f>
        <v>Yes</v>
      </c>
      <c r="N298" s="1" t="str">
        <f>IF(OR(BART_Rides[[#This Row],[Station Code]]="EM", BART_Rides[[#This Row],[Station Code]]="MT", BART_Rides[[#This Row],[Station Code]]="PL", BART_Rides[[#This Row],[Station Code]]="CC"), "Yes", "No")</f>
        <v>No</v>
      </c>
    </row>
    <row r="299" spans="6:14">
      <c r="F299" s="3">
        <v>44494</v>
      </c>
      <c r="G299" s="1" t="s">
        <v>1</v>
      </c>
      <c r="H299" s="1" t="s">
        <v>100</v>
      </c>
      <c r="I299" s="1">
        <v>1713</v>
      </c>
      <c r="J299" s="1">
        <f>MONTH(BART_Rides[[#This Row],[Date]])</f>
        <v>10</v>
      </c>
      <c r="K299" s="1">
        <f>WEEKDAY(BART_Rides[[#This Row],[Date]],2)</f>
        <v>1</v>
      </c>
      <c r="L299" s="1" t="str">
        <f>LEFT(BART_Rides[[#This Row],[Lines]],1)</f>
        <v>Y</v>
      </c>
      <c r="M299" s="1" t="str">
        <f>IF(BART_Rides[[#This Row],[FirstLetter]]="Y","Yes","No")</f>
        <v>Yes</v>
      </c>
      <c r="N299" s="1" t="str">
        <f>IF(OR(BART_Rides[[#This Row],[Station Code]]="EM", BART_Rides[[#This Row],[Station Code]]="MT", BART_Rides[[#This Row],[Station Code]]="PL", BART_Rides[[#This Row],[Station Code]]="CC"), "Yes", "No")</f>
        <v>No</v>
      </c>
    </row>
    <row r="300" spans="6:14">
      <c r="F300" s="3">
        <v>44495</v>
      </c>
      <c r="G300" s="1" t="s">
        <v>1</v>
      </c>
      <c r="H300" s="1" t="s">
        <v>100</v>
      </c>
      <c r="I300" s="1">
        <v>1837</v>
      </c>
      <c r="J300" s="1">
        <f>MONTH(BART_Rides[[#This Row],[Date]])</f>
        <v>10</v>
      </c>
      <c r="K300" s="1">
        <f>WEEKDAY(BART_Rides[[#This Row],[Date]],2)</f>
        <v>2</v>
      </c>
      <c r="L300" s="1" t="str">
        <f>LEFT(BART_Rides[[#This Row],[Lines]],1)</f>
        <v>Y</v>
      </c>
      <c r="M300" s="1" t="str">
        <f>IF(BART_Rides[[#This Row],[FirstLetter]]="Y","Yes","No")</f>
        <v>Yes</v>
      </c>
      <c r="N300" s="1" t="str">
        <f>IF(OR(BART_Rides[[#This Row],[Station Code]]="EM", BART_Rides[[#This Row],[Station Code]]="MT", BART_Rides[[#This Row],[Station Code]]="PL", BART_Rides[[#This Row],[Station Code]]="CC"), "Yes", "No")</f>
        <v>No</v>
      </c>
    </row>
    <row r="301" spans="6:14">
      <c r="F301" s="3">
        <v>44496</v>
      </c>
      <c r="G301" s="1" t="s">
        <v>1</v>
      </c>
      <c r="H301" s="1" t="s">
        <v>100</v>
      </c>
      <c r="I301" s="1">
        <v>1887</v>
      </c>
      <c r="J301" s="1">
        <f>MONTH(BART_Rides[[#This Row],[Date]])</f>
        <v>10</v>
      </c>
      <c r="K301" s="1">
        <f>WEEKDAY(BART_Rides[[#This Row],[Date]],2)</f>
        <v>3</v>
      </c>
      <c r="L301" s="1" t="str">
        <f>LEFT(BART_Rides[[#This Row],[Lines]],1)</f>
        <v>Y</v>
      </c>
      <c r="M301" s="1" t="str">
        <f>IF(BART_Rides[[#This Row],[FirstLetter]]="Y","Yes","No")</f>
        <v>Yes</v>
      </c>
      <c r="N301" s="1" t="str">
        <f>IF(OR(BART_Rides[[#This Row],[Station Code]]="EM", BART_Rides[[#This Row],[Station Code]]="MT", BART_Rides[[#This Row],[Station Code]]="PL", BART_Rides[[#This Row],[Station Code]]="CC"), "Yes", "No")</f>
        <v>No</v>
      </c>
    </row>
    <row r="302" spans="6:14">
      <c r="F302" s="3">
        <v>44497</v>
      </c>
      <c r="G302" s="1" t="s">
        <v>1</v>
      </c>
      <c r="H302" s="1" t="s">
        <v>100</v>
      </c>
      <c r="I302" s="1">
        <v>1880</v>
      </c>
      <c r="J302" s="1">
        <f>MONTH(BART_Rides[[#This Row],[Date]])</f>
        <v>10</v>
      </c>
      <c r="K302" s="1">
        <f>WEEKDAY(BART_Rides[[#This Row],[Date]],2)</f>
        <v>4</v>
      </c>
      <c r="L302" s="1" t="str">
        <f>LEFT(BART_Rides[[#This Row],[Lines]],1)</f>
        <v>Y</v>
      </c>
      <c r="M302" s="1" t="str">
        <f>IF(BART_Rides[[#This Row],[FirstLetter]]="Y","Yes","No")</f>
        <v>Yes</v>
      </c>
      <c r="N302" s="1" t="str">
        <f>IF(OR(BART_Rides[[#This Row],[Station Code]]="EM", BART_Rides[[#This Row],[Station Code]]="MT", BART_Rides[[#This Row],[Station Code]]="PL", BART_Rides[[#This Row],[Station Code]]="CC"), "Yes", "No")</f>
        <v>No</v>
      </c>
    </row>
    <row r="303" spans="6:14">
      <c r="F303" s="3">
        <v>44498</v>
      </c>
      <c r="G303" s="1" t="s">
        <v>1</v>
      </c>
      <c r="H303" s="1" t="s">
        <v>100</v>
      </c>
      <c r="I303" s="1">
        <v>1826</v>
      </c>
      <c r="J303" s="1">
        <f>MONTH(BART_Rides[[#This Row],[Date]])</f>
        <v>10</v>
      </c>
      <c r="K303" s="1">
        <f>WEEKDAY(BART_Rides[[#This Row],[Date]],2)</f>
        <v>5</v>
      </c>
      <c r="L303" s="1" t="str">
        <f>LEFT(BART_Rides[[#This Row],[Lines]],1)</f>
        <v>Y</v>
      </c>
      <c r="M303" s="1" t="str">
        <f>IF(BART_Rides[[#This Row],[FirstLetter]]="Y","Yes","No")</f>
        <v>Yes</v>
      </c>
      <c r="N303" s="1" t="str">
        <f>IF(OR(BART_Rides[[#This Row],[Station Code]]="EM", BART_Rides[[#This Row],[Station Code]]="MT", BART_Rides[[#This Row],[Station Code]]="PL", BART_Rides[[#This Row],[Station Code]]="CC"), "Yes", "No")</f>
        <v>No</v>
      </c>
    </row>
    <row r="304" spans="6:14">
      <c r="F304" s="3">
        <v>44499</v>
      </c>
      <c r="G304" s="1" t="s">
        <v>1</v>
      </c>
      <c r="H304" s="1" t="s">
        <v>100</v>
      </c>
      <c r="I304" s="1">
        <v>1052</v>
      </c>
      <c r="J304" s="1">
        <f>MONTH(BART_Rides[[#This Row],[Date]])</f>
        <v>10</v>
      </c>
      <c r="K304" s="1">
        <f>WEEKDAY(BART_Rides[[#This Row],[Date]],2)</f>
        <v>6</v>
      </c>
      <c r="L304" s="1" t="str">
        <f>LEFT(BART_Rides[[#This Row],[Lines]],1)</f>
        <v>Y</v>
      </c>
      <c r="M304" s="1" t="str">
        <f>IF(BART_Rides[[#This Row],[FirstLetter]]="Y","Yes","No")</f>
        <v>Yes</v>
      </c>
      <c r="N304" s="1" t="str">
        <f>IF(OR(BART_Rides[[#This Row],[Station Code]]="EM", BART_Rides[[#This Row],[Station Code]]="MT", BART_Rides[[#This Row],[Station Code]]="PL", BART_Rides[[#This Row],[Station Code]]="CC"), "Yes", "No")</f>
        <v>No</v>
      </c>
    </row>
    <row r="305" spans="6:14">
      <c r="F305" s="3">
        <v>44500</v>
      </c>
      <c r="G305" s="1" t="s">
        <v>1</v>
      </c>
      <c r="H305" s="1" t="s">
        <v>100</v>
      </c>
      <c r="I305" s="1">
        <v>634</v>
      </c>
      <c r="J305" s="1">
        <f>MONTH(BART_Rides[[#This Row],[Date]])</f>
        <v>10</v>
      </c>
      <c r="K305" s="1">
        <f>WEEKDAY(BART_Rides[[#This Row],[Date]],2)</f>
        <v>7</v>
      </c>
      <c r="L305" s="1" t="str">
        <f>LEFT(BART_Rides[[#This Row],[Lines]],1)</f>
        <v>Y</v>
      </c>
      <c r="M305" s="1" t="str">
        <f>IF(BART_Rides[[#This Row],[FirstLetter]]="Y","Yes","No")</f>
        <v>Yes</v>
      </c>
      <c r="N305" s="1" t="str">
        <f>IF(OR(BART_Rides[[#This Row],[Station Code]]="EM", BART_Rides[[#This Row],[Station Code]]="MT", BART_Rides[[#This Row],[Station Code]]="PL", BART_Rides[[#This Row],[Station Code]]="CC"), "Yes", "No")</f>
        <v>No</v>
      </c>
    </row>
    <row r="306" spans="6:14">
      <c r="F306" s="3">
        <v>44501</v>
      </c>
      <c r="G306" s="1" t="s">
        <v>1</v>
      </c>
      <c r="H306" s="1" t="s">
        <v>100</v>
      </c>
      <c r="I306" s="1">
        <v>1697</v>
      </c>
      <c r="J306" s="1">
        <f>MONTH(BART_Rides[[#This Row],[Date]])</f>
        <v>11</v>
      </c>
      <c r="K306" s="1">
        <f>WEEKDAY(BART_Rides[[#This Row],[Date]],2)</f>
        <v>1</v>
      </c>
      <c r="L306" s="1" t="str">
        <f>LEFT(BART_Rides[[#This Row],[Lines]],1)</f>
        <v>Y</v>
      </c>
      <c r="M306" s="1" t="str">
        <f>IF(BART_Rides[[#This Row],[FirstLetter]]="Y","Yes","No")</f>
        <v>Yes</v>
      </c>
      <c r="N306" s="1" t="str">
        <f>IF(OR(BART_Rides[[#This Row],[Station Code]]="EM", BART_Rides[[#This Row],[Station Code]]="MT", BART_Rides[[#This Row],[Station Code]]="PL", BART_Rides[[#This Row],[Station Code]]="CC"), "Yes", "No")</f>
        <v>No</v>
      </c>
    </row>
    <row r="307" spans="6:14">
      <c r="F307" s="3">
        <v>44502</v>
      </c>
      <c r="G307" s="1" t="s">
        <v>1</v>
      </c>
      <c r="H307" s="1" t="s">
        <v>100</v>
      </c>
      <c r="I307" s="1">
        <v>1821</v>
      </c>
      <c r="J307" s="1">
        <f>MONTH(BART_Rides[[#This Row],[Date]])</f>
        <v>11</v>
      </c>
      <c r="K307" s="1">
        <f>WEEKDAY(BART_Rides[[#This Row],[Date]],2)</f>
        <v>2</v>
      </c>
      <c r="L307" s="1" t="str">
        <f>LEFT(BART_Rides[[#This Row],[Lines]],1)</f>
        <v>Y</v>
      </c>
      <c r="M307" s="1" t="str">
        <f>IF(BART_Rides[[#This Row],[FirstLetter]]="Y","Yes","No")</f>
        <v>Yes</v>
      </c>
      <c r="N307" s="1" t="str">
        <f>IF(OR(BART_Rides[[#This Row],[Station Code]]="EM", BART_Rides[[#This Row],[Station Code]]="MT", BART_Rides[[#This Row],[Station Code]]="PL", BART_Rides[[#This Row],[Station Code]]="CC"), "Yes", "No")</f>
        <v>No</v>
      </c>
    </row>
    <row r="308" spans="6:14">
      <c r="F308" s="3">
        <v>44503</v>
      </c>
      <c r="G308" s="1" t="s">
        <v>1</v>
      </c>
      <c r="H308" s="1" t="s">
        <v>100</v>
      </c>
      <c r="I308" s="1">
        <v>1905</v>
      </c>
      <c r="J308" s="1">
        <f>MONTH(BART_Rides[[#This Row],[Date]])</f>
        <v>11</v>
      </c>
      <c r="K308" s="1">
        <f>WEEKDAY(BART_Rides[[#This Row],[Date]],2)</f>
        <v>3</v>
      </c>
      <c r="L308" s="1" t="str">
        <f>LEFT(BART_Rides[[#This Row],[Lines]],1)</f>
        <v>Y</v>
      </c>
      <c r="M308" s="1" t="str">
        <f>IF(BART_Rides[[#This Row],[FirstLetter]]="Y","Yes","No")</f>
        <v>Yes</v>
      </c>
      <c r="N308" s="1" t="str">
        <f>IF(OR(BART_Rides[[#This Row],[Station Code]]="EM", BART_Rides[[#This Row],[Station Code]]="MT", BART_Rides[[#This Row],[Station Code]]="PL", BART_Rides[[#This Row],[Station Code]]="CC"), "Yes", "No")</f>
        <v>No</v>
      </c>
    </row>
    <row r="309" spans="6:14">
      <c r="F309" s="3">
        <v>44504</v>
      </c>
      <c r="G309" s="1" t="s">
        <v>1</v>
      </c>
      <c r="H309" s="1" t="s">
        <v>100</v>
      </c>
      <c r="I309" s="1">
        <v>1912</v>
      </c>
      <c r="J309" s="1">
        <f>MONTH(BART_Rides[[#This Row],[Date]])</f>
        <v>11</v>
      </c>
      <c r="K309" s="1">
        <f>WEEKDAY(BART_Rides[[#This Row],[Date]],2)</f>
        <v>4</v>
      </c>
      <c r="L309" s="1" t="str">
        <f>LEFT(BART_Rides[[#This Row],[Lines]],1)</f>
        <v>Y</v>
      </c>
      <c r="M309" s="1" t="str">
        <f>IF(BART_Rides[[#This Row],[FirstLetter]]="Y","Yes","No")</f>
        <v>Yes</v>
      </c>
      <c r="N309" s="1" t="str">
        <f>IF(OR(BART_Rides[[#This Row],[Station Code]]="EM", BART_Rides[[#This Row],[Station Code]]="MT", BART_Rides[[#This Row],[Station Code]]="PL", BART_Rides[[#This Row],[Station Code]]="CC"), "Yes", "No")</f>
        <v>No</v>
      </c>
    </row>
    <row r="310" spans="6:14">
      <c r="F310" s="3">
        <v>44505</v>
      </c>
      <c r="G310" s="1" t="s">
        <v>1</v>
      </c>
      <c r="H310" s="1" t="s">
        <v>100</v>
      </c>
      <c r="I310" s="1">
        <v>1839</v>
      </c>
      <c r="J310" s="1">
        <f>MONTH(BART_Rides[[#This Row],[Date]])</f>
        <v>11</v>
      </c>
      <c r="K310" s="1">
        <f>WEEKDAY(BART_Rides[[#This Row],[Date]],2)</f>
        <v>5</v>
      </c>
      <c r="L310" s="1" t="str">
        <f>LEFT(BART_Rides[[#This Row],[Lines]],1)</f>
        <v>Y</v>
      </c>
      <c r="M310" s="1" t="str">
        <f>IF(BART_Rides[[#This Row],[FirstLetter]]="Y","Yes","No")</f>
        <v>Yes</v>
      </c>
      <c r="N310" s="1" t="str">
        <f>IF(OR(BART_Rides[[#This Row],[Station Code]]="EM", BART_Rides[[#This Row],[Station Code]]="MT", BART_Rides[[#This Row],[Station Code]]="PL", BART_Rides[[#This Row],[Station Code]]="CC"), "Yes", "No")</f>
        <v>No</v>
      </c>
    </row>
    <row r="311" spans="6:14">
      <c r="F311" s="3">
        <v>44506</v>
      </c>
      <c r="G311" s="1" t="s">
        <v>1</v>
      </c>
      <c r="H311" s="1" t="s">
        <v>100</v>
      </c>
      <c r="I311" s="1">
        <v>977</v>
      </c>
      <c r="J311" s="1">
        <f>MONTH(BART_Rides[[#This Row],[Date]])</f>
        <v>11</v>
      </c>
      <c r="K311" s="1">
        <f>WEEKDAY(BART_Rides[[#This Row],[Date]],2)</f>
        <v>6</v>
      </c>
      <c r="L311" s="1" t="str">
        <f>LEFT(BART_Rides[[#This Row],[Lines]],1)</f>
        <v>Y</v>
      </c>
      <c r="M311" s="1" t="str">
        <f>IF(BART_Rides[[#This Row],[FirstLetter]]="Y","Yes","No")</f>
        <v>Yes</v>
      </c>
      <c r="N311" s="1" t="str">
        <f>IF(OR(BART_Rides[[#This Row],[Station Code]]="EM", BART_Rides[[#This Row],[Station Code]]="MT", BART_Rides[[#This Row],[Station Code]]="PL", BART_Rides[[#This Row],[Station Code]]="CC"), "Yes", "No")</f>
        <v>No</v>
      </c>
    </row>
    <row r="312" spans="6:14">
      <c r="F312" s="3">
        <v>44507</v>
      </c>
      <c r="G312" s="1" t="s">
        <v>1</v>
      </c>
      <c r="H312" s="1" t="s">
        <v>100</v>
      </c>
      <c r="I312" s="1">
        <v>634</v>
      </c>
      <c r="J312" s="1">
        <f>MONTH(BART_Rides[[#This Row],[Date]])</f>
        <v>11</v>
      </c>
      <c r="K312" s="1">
        <f>WEEKDAY(BART_Rides[[#This Row],[Date]],2)</f>
        <v>7</v>
      </c>
      <c r="L312" s="1" t="str">
        <f>LEFT(BART_Rides[[#This Row],[Lines]],1)</f>
        <v>Y</v>
      </c>
      <c r="M312" s="1" t="str">
        <f>IF(BART_Rides[[#This Row],[FirstLetter]]="Y","Yes","No")</f>
        <v>Yes</v>
      </c>
      <c r="N312" s="1" t="str">
        <f>IF(OR(BART_Rides[[#This Row],[Station Code]]="EM", BART_Rides[[#This Row],[Station Code]]="MT", BART_Rides[[#This Row],[Station Code]]="PL", BART_Rides[[#This Row],[Station Code]]="CC"), "Yes", "No")</f>
        <v>No</v>
      </c>
    </row>
    <row r="313" spans="6:14">
      <c r="F313" s="3">
        <v>44508</v>
      </c>
      <c r="G313" s="1" t="s">
        <v>1</v>
      </c>
      <c r="H313" s="1" t="s">
        <v>100</v>
      </c>
      <c r="I313" s="1">
        <v>1821</v>
      </c>
      <c r="J313" s="1">
        <f>MONTH(BART_Rides[[#This Row],[Date]])</f>
        <v>11</v>
      </c>
      <c r="K313" s="1">
        <f>WEEKDAY(BART_Rides[[#This Row],[Date]],2)</f>
        <v>1</v>
      </c>
      <c r="L313" s="1" t="str">
        <f>LEFT(BART_Rides[[#This Row],[Lines]],1)</f>
        <v>Y</v>
      </c>
      <c r="M313" s="1" t="str">
        <f>IF(BART_Rides[[#This Row],[FirstLetter]]="Y","Yes","No")</f>
        <v>Yes</v>
      </c>
      <c r="N313" s="1" t="str">
        <f>IF(OR(BART_Rides[[#This Row],[Station Code]]="EM", BART_Rides[[#This Row],[Station Code]]="MT", BART_Rides[[#This Row],[Station Code]]="PL", BART_Rides[[#This Row],[Station Code]]="CC"), "Yes", "No")</f>
        <v>No</v>
      </c>
    </row>
    <row r="314" spans="6:14">
      <c r="F314" s="3">
        <v>44509</v>
      </c>
      <c r="G314" s="1" t="s">
        <v>1</v>
      </c>
      <c r="H314" s="1" t="s">
        <v>100</v>
      </c>
      <c r="I314" s="1">
        <v>1751</v>
      </c>
      <c r="J314" s="1">
        <f>MONTH(BART_Rides[[#This Row],[Date]])</f>
        <v>11</v>
      </c>
      <c r="K314" s="1">
        <f>WEEKDAY(BART_Rides[[#This Row],[Date]],2)</f>
        <v>2</v>
      </c>
      <c r="L314" s="1" t="str">
        <f>LEFT(BART_Rides[[#This Row],[Lines]],1)</f>
        <v>Y</v>
      </c>
      <c r="M314" s="1" t="str">
        <f>IF(BART_Rides[[#This Row],[FirstLetter]]="Y","Yes","No")</f>
        <v>Yes</v>
      </c>
      <c r="N314" s="1" t="str">
        <f>IF(OR(BART_Rides[[#This Row],[Station Code]]="EM", BART_Rides[[#This Row],[Station Code]]="MT", BART_Rides[[#This Row],[Station Code]]="PL", BART_Rides[[#This Row],[Station Code]]="CC"), "Yes", "No")</f>
        <v>No</v>
      </c>
    </row>
    <row r="315" spans="6:14">
      <c r="F315" s="3">
        <v>44510</v>
      </c>
      <c r="G315" s="1" t="s">
        <v>1</v>
      </c>
      <c r="H315" s="1" t="s">
        <v>100</v>
      </c>
      <c r="I315" s="1">
        <v>1906</v>
      </c>
      <c r="J315" s="1">
        <f>MONTH(BART_Rides[[#This Row],[Date]])</f>
        <v>11</v>
      </c>
      <c r="K315" s="1">
        <f>WEEKDAY(BART_Rides[[#This Row],[Date]],2)</f>
        <v>3</v>
      </c>
      <c r="L315" s="1" t="str">
        <f>LEFT(BART_Rides[[#This Row],[Lines]],1)</f>
        <v>Y</v>
      </c>
      <c r="M315" s="1" t="str">
        <f>IF(BART_Rides[[#This Row],[FirstLetter]]="Y","Yes","No")</f>
        <v>Yes</v>
      </c>
      <c r="N315" s="1" t="str">
        <f>IF(OR(BART_Rides[[#This Row],[Station Code]]="EM", BART_Rides[[#This Row],[Station Code]]="MT", BART_Rides[[#This Row],[Station Code]]="PL", BART_Rides[[#This Row],[Station Code]]="CC"), "Yes", "No")</f>
        <v>No</v>
      </c>
    </row>
    <row r="316" spans="6:14">
      <c r="F316" s="3">
        <v>44511</v>
      </c>
      <c r="G316" s="1" t="s">
        <v>1</v>
      </c>
      <c r="H316" s="1" t="s">
        <v>100</v>
      </c>
      <c r="I316" s="1">
        <v>1511</v>
      </c>
      <c r="J316" s="1">
        <f>MONTH(BART_Rides[[#This Row],[Date]])</f>
        <v>11</v>
      </c>
      <c r="K316" s="1">
        <f>WEEKDAY(BART_Rides[[#This Row],[Date]],2)</f>
        <v>4</v>
      </c>
      <c r="L316" s="1" t="str">
        <f>LEFT(BART_Rides[[#This Row],[Lines]],1)</f>
        <v>Y</v>
      </c>
      <c r="M316" s="1" t="str">
        <f>IF(BART_Rides[[#This Row],[FirstLetter]]="Y","Yes","No")</f>
        <v>Yes</v>
      </c>
      <c r="N316" s="1" t="str">
        <f>IF(OR(BART_Rides[[#This Row],[Station Code]]="EM", BART_Rides[[#This Row],[Station Code]]="MT", BART_Rides[[#This Row],[Station Code]]="PL", BART_Rides[[#This Row],[Station Code]]="CC"), "Yes", "No")</f>
        <v>No</v>
      </c>
    </row>
    <row r="317" spans="6:14">
      <c r="F317" s="3">
        <v>44512</v>
      </c>
      <c r="G317" s="1" t="s">
        <v>1</v>
      </c>
      <c r="H317" s="1" t="s">
        <v>100</v>
      </c>
      <c r="I317" s="1">
        <v>1879</v>
      </c>
      <c r="J317" s="1">
        <f>MONTH(BART_Rides[[#This Row],[Date]])</f>
        <v>11</v>
      </c>
      <c r="K317" s="1">
        <f>WEEKDAY(BART_Rides[[#This Row],[Date]],2)</f>
        <v>5</v>
      </c>
      <c r="L317" s="1" t="str">
        <f>LEFT(BART_Rides[[#This Row],[Lines]],1)</f>
        <v>Y</v>
      </c>
      <c r="M317" s="1" t="str">
        <f>IF(BART_Rides[[#This Row],[FirstLetter]]="Y","Yes","No")</f>
        <v>Yes</v>
      </c>
      <c r="N317" s="1" t="str">
        <f>IF(OR(BART_Rides[[#This Row],[Station Code]]="EM", BART_Rides[[#This Row],[Station Code]]="MT", BART_Rides[[#This Row],[Station Code]]="PL", BART_Rides[[#This Row],[Station Code]]="CC"), "Yes", "No")</f>
        <v>No</v>
      </c>
    </row>
    <row r="318" spans="6:14">
      <c r="F318" s="3">
        <v>44513</v>
      </c>
      <c r="G318" s="1" t="s">
        <v>1</v>
      </c>
      <c r="H318" s="1" t="s">
        <v>100</v>
      </c>
      <c r="I318" s="1">
        <v>1011</v>
      </c>
      <c r="J318" s="1">
        <f>MONTH(BART_Rides[[#This Row],[Date]])</f>
        <v>11</v>
      </c>
      <c r="K318" s="1">
        <f>WEEKDAY(BART_Rides[[#This Row],[Date]],2)</f>
        <v>6</v>
      </c>
      <c r="L318" s="1" t="str">
        <f>LEFT(BART_Rides[[#This Row],[Lines]],1)</f>
        <v>Y</v>
      </c>
      <c r="M318" s="1" t="str">
        <f>IF(BART_Rides[[#This Row],[FirstLetter]]="Y","Yes","No")</f>
        <v>Yes</v>
      </c>
      <c r="N318" s="1" t="str">
        <f>IF(OR(BART_Rides[[#This Row],[Station Code]]="EM", BART_Rides[[#This Row],[Station Code]]="MT", BART_Rides[[#This Row],[Station Code]]="PL", BART_Rides[[#This Row],[Station Code]]="CC"), "Yes", "No")</f>
        <v>No</v>
      </c>
    </row>
    <row r="319" spans="6:14">
      <c r="F319" s="3">
        <v>44514</v>
      </c>
      <c r="G319" s="1" t="s">
        <v>1</v>
      </c>
      <c r="H319" s="1" t="s">
        <v>100</v>
      </c>
      <c r="I319" s="1">
        <v>677</v>
      </c>
      <c r="J319" s="1">
        <f>MONTH(BART_Rides[[#This Row],[Date]])</f>
        <v>11</v>
      </c>
      <c r="K319" s="1">
        <f>WEEKDAY(BART_Rides[[#This Row],[Date]],2)</f>
        <v>7</v>
      </c>
      <c r="L319" s="1" t="str">
        <f>LEFT(BART_Rides[[#This Row],[Lines]],1)</f>
        <v>Y</v>
      </c>
      <c r="M319" s="1" t="str">
        <f>IF(BART_Rides[[#This Row],[FirstLetter]]="Y","Yes","No")</f>
        <v>Yes</v>
      </c>
      <c r="N319" s="1" t="str">
        <f>IF(OR(BART_Rides[[#This Row],[Station Code]]="EM", BART_Rides[[#This Row],[Station Code]]="MT", BART_Rides[[#This Row],[Station Code]]="PL", BART_Rides[[#This Row],[Station Code]]="CC"), "Yes", "No")</f>
        <v>No</v>
      </c>
    </row>
    <row r="320" spans="6:14">
      <c r="F320" s="3">
        <v>44515</v>
      </c>
      <c r="G320" s="1" t="s">
        <v>1</v>
      </c>
      <c r="H320" s="1" t="s">
        <v>100</v>
      </c>
      <c r="I320" s="1">
        <v>1800</v>
      </c>
      <c r="J320" s="1">
        <f>MONTH(BART_Rides[[#This Row],[Date]])</f>
        <v>11</v>
      </c>
      <c r="K320" s="1">
        <f>WEEKDAY(BART_Rides[[#This Row],[Date]],2)</f>
        <v>1</v>
      </c>
      <c r="L320" s="1" t="str">
        <f>LEFT(BART_Rides[[#This Row],[Lines]],1)</f>
        <v>Y</v>
      </c>
      <c r="M320" s="1" t="str">
        <f>IF(BART_Rides[[#This Row],[FirstLetter]]="Y","Yes","No")</f>
        <v>Yes</v>
      </c>
      <c r="N320" s="1" t="str">
        <f>IF(OR(BART_Rides[[#This Row],[Station Code]]="EM", BART_Rides[[#This Row],[Station Code]]="MT", BART_Rides[[#This Row],[Station Code]]="PL", BART_Rides[[#This Row],[Station Code]]="CC"), "Yes", "No")</f>
        <v>No</v>
      </c>
    </row>
    <row r="321" spans="6:14">
      <c r="F321" s="3">
        <v>44516</v>
      </c>
      <c r="G321" s="1" t="s">
        <v>1</v>
      </c>
      <c r="H321" s="1" t="s">
        <v>100</v>
      </c>
      <c r="I321" s="1">
        <v>1885</v>
      </c>
      <c r="J321" s="1">
        <f>MONTH(BART_Rides[[#This Row],[Date]])</f>
        <v>11</v>
      </c>
      <c r="K321" s="1">
        <f>WEEKDAY(BART_Rides[[#This Row],[Date]],2)</f>
        <v>2</v>
      </c>
      <c r="L321" s="1" t="str">
        <f>LEFT(BART_Rides[[#This Row],[Lines]],1)</f>
        <v>Y</v>
      </c>
      <c r="M321" s="1" t="str">
        <f>IF(BART_Rides[[#This Row],[FirstLetter]]="Y","Yes","No")</f>
        <v>Yes</v>
      </c>
      <c r="N321" s="1" t="str">
        <f>IF(OR(BART_Rides[[#This Row],[Station Code]]="EM", BART_Rides[[#This Row],[Station Code]]="MT", BART_Rides[[#This Row],[Station Code]]="PL", BART_Rides[[#This Row],[Station Code]]="CC"), "Yes", "No")</f>
        <v>No</v>
      </c>
    </row>
    <row r="322" spans="6:14">
      <c r="F322" s="3">
        <v>44517</v>
      </c>
      <c r="G322" s="1" t="s">
        <v>1</v>
      </c>
      <c r="H322" s="1" t="s">
        <v>100</v>
      </c>
      <c r="I322" s="1">
        <v>1893</v>
      </c>
      <c r="J322" s="1">
        <f>MONTH(BART_Rides[[#This Row],[Date]])</f>
        <v>11</v>
      </c>
      <c r="K322" s="1">
        <f>WEEKDAY(BART_Rides[[#This Row],[Date]],2)</f>
        <v>3</v>
      </c>
      <c r="L322" s="1" t="str">
        <f>LEFT(BART_Rides[[#This Row],[Lines]],1)</f>
        <v>Y</v>
      </c>
      <c r="M322" s="1" t="str">
        <f>IF(BART_Rides[[#This Row],[FirstLetter]]="Y","Yes","No")</f>
        <v>Yes</v>
      </c>
      <c r="N322" s="1" t="str">
        <f>IF(OR(BART_Rides[[#This Row],[Station Code]]="EM", BART_Rides[[#This Row],[Station Code]]="MT", BART_Rides[[#This Row],[Station Code]]="PL", BART_Rides[[#This Row],[Station Code]]="CC"), "Yes", "No")</f>
        <v>No</v>
      </c>
    </row>
    <row r="323" spans="6:14">
      <c r="F323" s="3">
        <v>44518</v>
      </c>
      <c r="G323" s="1" t="s">
        <v>1</v>
      </c>
      <c r="H323" s="1" t="s">
        <v>100</v>
      </c>
      <c r="I323" s="1">
        <v>1875</v>
      </c>
      <c r="J323" s="1">
        <f>MONTH(BART_Rides[[#This Row],[Date]])</f>
        <v>11</v>
      </c>
      <c r="K323" s="1">
        <f>WEEKDAY(BART_Rides[[#This Row],[Date]],2)</f>
        <v>4</v>
      </c>
      <c r="L323" s="1" t="str">
        <f>LEFT(BART_Rides[[#This Row],[Lines]],1)</f>
        <v>Y</v>
      </c>
      <c r="M323" s="1" t="str">
        <f>IF(BART_Rides[[#This Row],[FirstLetter]]="Y","Yes","No")</f>
        <v>Yes</v>
      </c>
      <c r="N323" s="1" t="str">
        <f>IF(OR(BART_Rides[[#This Row],[Station Code]]="EM", BART_Rides[[#This Row],[Station Code]]="MT", BART_Rides[[#This Row],[Station Code]]="PL", BART_Rides[[#This Row],[Station Code]]="CC"), "Yes", "No")</f>
        <v>No</v>
      </c>
    </row>
    <row r="324" spans="6:14">
      <c r="F324" s="3">
        <v>44519</v>
      </c>
      <c r="G324" s="1" t="s">
        <v>1</v>
      </c>
      <c r="H324" s="1" t="s">
        <v>100</v>
      </c>
      <c r="I324" s="1">
        <v>1809</v>
      </c>
      <c r="J324" s="1">
        <f>MONTH(BART_Rides[[#This Row],[Date]])</f>
        <v>11</v>
      </c>
      <c r="K324" s="1">
        <f>WEEKDAY(BART_Rides[[#This Row],[Date]],2)</f>
        <v>5</v>
      </c>
      <c r="L324" s="1" t="str">
        <f>LEFT(BART_Rides[[#This Row],[Lines]],1)</f>
        <v>Y</v>
      </c>
      <c r="M324" s="1" t="str">
        <f>IF(BART_Rides[[#This Row],[FirstLetter]]="Y","Yes","No")</f>
        <v>Yes</v>
      </c>
      <c r="N324" s="1" t="str">
        <f>IF(OR(BART_Rides[[#This Row],[Station Code]]="EM", BART_Rides[[#This Row],[Station Code]]="MT", BART_Rides[[#This Row],[Station Code]]="PL", BART_Rides[[#This Row],[Station Code]]="CC"), "Yes", "No")</f>
        <v>No</v>
      </c>
    </row>
    <row r="325" spans="6:14">
      <c r="F325" s="3">
        <v>44520</v>
      </c>
      <c r="G325" s="1" t="s">
        <v>1</v>
      </c>
      <c r="H325" s="1" t="s">
        <v>100</v>
      </c>
      <c r="I325" s="1">
        <v>989</v>
      </c>
      <c r="J325" s="1">
        <f>MONTH(BART_Rides[[#This Row],[Date]])</f>
        <v>11</v>
      </c>
      <c r="K325" s="1">
        <f>WEEKDAY(BART_Rides[[#This Row],[Date]],2)</f>
        <v>6</v>
      </c>
      <c r="L325" s="1" t="str">
        <f>LEFT(BART_Rides[[#This Row],[Lines]],1)</f>
        <v>Y</v>
      </c>
      <c r="M325" s="1" t="str">
        <f>IF(BART_Rides[[#This Row],[FirstLetter]]="Y","Yes","No")</f>
        <v>Yes</v>
      </c>
      <c r="N325" s="1" t="str">
        <f>IF(OR(BART_Rides[[#This Row],[Station Code]]="EM", BART_Rides[[#This Row],[Station Code]]="MT", BART_Rides[[#This Row],[Station Code]]="PL", BART_Rides[[#This Row],[Station Code]]="CC"), "Yes", "No")</f>
        <v>No</v>
      </c>
    </row>
    <row r="326" spans="6:14">
      <c r="F326" s="3">
        <v>44521</v>
      </c>
      <c r="G326" s="1" t="s">
        <v>1</v>
      </c>
      <c r="H326" s="1" t="s">
        <v>100</v>
      </c>
      <c r="I326" s="1">
        <v>633</v>
      </c>
      <c r="J326" s="1">
        <f>MONTH(BART_Rides[[#This Row],[Date]])</f>
        <v>11</v>
      </c>
      <c r="K326" s="1">
        <f>WEEKDAY(BART_Rides[[#This Row],[Date]],2)</f>
        <v>7</v>
      </c>
      <c r="L326" s="1" t="str">
        <f>LEFT(BART_Rides[[#This Row],[Lines]],1)</f>
        <v>Y</v>
      </c>
      <c r="M326" s="1" t="str">
        <f>IF(BART_Rides[[#This Row],[FirstLetter]]="Y","Yes","No")</f>
        <v>Yes</v>
      </c>
      <c r="N326" s="1" t="str">
        <f>IF(OR(BART_Rides[[#This Row],[Station Code]]="EM", BART_Rides[[#This Row],[Station Code]]="MT", BART_Rides[[#This Row],[Station Code]]="PL", BART_Rides[[#This Row],[Station Code]]="CC"), "Yes", "No")</f>
        <v>No</v>
      </c>
    </row>
    <row r="327" spans="6:14">
      <c r="F327" s="3">
        <v>44522</v>
      </c>
      <c r="G327" s="1" t="s">
        <v>1</v>
      </c>
      <c r="H327" s="1" t="s">
        <v>100</v>
      </c>
      <c r="I327" s="1">
        <v>1690</v>
      </c>
      <c r="J327" s="1">
        <f>MONTH(BART_Rides[[#This Row],[Date]])</f>
        <v>11</v>
      </c>
      <c r="K327" s="1">
        <f>WEEKDAY(BART_Rides[[#This Row],[Date]],2)</f>
        <v>1</v>
      </c>
      <c r="L327" s="1" t="str">
        <f>LEFT(BART_Rides[[#This Row],[Lines]],1)</f>
        <v>Y</v>
      </c>
      <c r="M327" s="1" t="str">
        <f>IF(BART_Rides[[#This Row],[FirstLetter]]="Y","Yes","No")</f>
        <v>Yes</v>
      </c>
      <c r="N327" s="1" t="str">
        <f>IF(OR(BART_Rides[[#This Row],[Station Code]]="EM", BART_Rides[[#This Row],[Station Code]]="MT", BART_Rides[[#This Row],[Station Code]]="PL", BART_Rides[[#This Row],[Station Code]]="CC"), "Yes", "No")</f>
        <v>No</v>
      </c>
    </row>
    <row r="328" spans="6:14">
      <c r="F328" s="3">
        <v>44523</v>
      </c>
      <c r="G328" s="1" t="s">
        <v>1</v>
      </c>
      <c r="H328" s="1" t="s">
        <v>100</v>
      </c>
      <c r="I328" s="1">
        <v>1713</v>
      </c>
      <c r="J328" s="1">
        <f>MONTH(BART_Rides[[#This Row],[Date]])</f>
        <v>11</v>
      </c>
      <c r="K328" s="1">
        <f>WEEKDAY(BART_Rides[[#This Row],[Date]],2)</f>
        <v>2</v>
      </c>
      <c r="L328" s="1" t="str">
        <f>LEFT(BART_Rides[[#This Row],[Lines]],1)</f>
        <v>Y</v>
      </c>
      <c r="M328" s="1" t="str">
        <f>IF(BART_Rides[[#This Row],[FirstLetter]]="Y","Yes","No")</f>
        <v>Yes</v>
      </c>
      <c r="N328" s="1" t="str">
        <f>IF(OR(BART_Rides[[#This Row],[Station Code]]="EM", BART_Rides[[#This Row],[Station Code]]="MT", BART_Rides[[#This Row],[Station Code]]="PL", BART_Rides[[#This Row],[Station Code]]="CC"), "Yes", "No")</f>
        <v>No</v>
      </c>
    </row>
    <row r="329" spans="6:14">
      <c r="F329" s="3">
        <v>44524</v>
      </c>
      <c r="G329" s="1" t="s">
        <v>1</v>
      </c>
      <c r="H329" s="1" t="s">
        <v>100</v>
      </c>
      <c r="I329" s="1">
        <v>1756</v>
      </c>
      <c r="J329" s="1">
        <f>MONTH(BART_Rides[[#This Row],[Date]])</f>
        <v>11</v>
      </c>
      <c r="K329" s="1">
        <f>WEEKDAY(BART_Rides[[#This Row],[Date]],2)</f>
        <v>3</v>
      </c>
      <c r="L329" s="1" t="str">
        <f>LEFT(BART_Rides[[#This Row],[Lines]],1)</f>
        <v>Y</v>
      </c>
      <c r="M329" s="1" t="str">
        <f>IF(BART_Rides[[#This Row],[FirstLetter]]="Y","Yes","No")</f>
        <v>Yes</v>
      </c>
      <c r="N329" s="1" t="str">
        <f>IF(OR(BART_Rides[[#This Row],[Station Code]]="EM", BART_Rides[[#This Row],[Station Code]]="MT", BART_Rides[[#This Row],[Station Code]]="PL", BART_Rides[[#This Row],[Station Code]]="CC"), "Yes", "No")</f>
        <v>No</v>
      </c>
    </row>
    <row r="330" spans="6:14">
      <c r="F330" s="3">
        <v>44525</v>
      </c>
      <c r="G330" s="1" t="s">
        <v>1</v>
      </c>
      <c r="H330" s="1" t="s">
        <v>100</v>
      </c>
      <c r="I330" s="1">
        <v>675</v>
      </c>
      <c r="J330" s="1">
        <f>MONTH(BART_Rides[[#This Row],[Date]])</f>
        <v>11</v>
      </c>
      <c r="K330" s="1">
        <f>WEEKDAY(BART_Rides[[#This Row],[Date]],2)</f>
        <v>4</v>
      </c>
      <c r="L330" s="1" t="str">
        <f>LEFT(BART_Rides[[#This Row],[Lines]],1)</f>
        <v>Y</v>
      </c>
      <c r="M330" s="1" t="str">
        <f>IF(BART_Rides[[#This Row],[FirstLetter]]="Y","Yes","No")</f>
        <v>Yes</v>
      </c>
      <c r="N330" s="1" t="str">
        <f>IF(OR(BART_Rides[[#This Row],[Station Code]]="EM", BART_Rides[[#This Row],[Station Code]]="MT", BART_Rides[[#This Row],[Station Code]]="PL", BART_Rides[[#This Row],[Station Code]]="CC"), "Yes", "No")</f>
        <v>No</v>
      </c>
    </row>
    <row r="331" spans="6:14">
      <c r="F331" s="3">
        <v>44526</v>
      </c>
      <c r="G331" s="1" t="s">
        <v>1</v>
      </c>
      <c r="H331" s="1" t="s">
        <v>100</v>
      </c>
      <c r="I331" s="1">
        <v>1019</v>
      </c>
      <c r="J331" s="1">
        <f>MONTH(BART_Rides[[#This Row],[Date]])</f>
        <v>11</v>
      </c>
      <c r="K331" s="1">
        <f>WEEKDAY(BART_Rides[[#This Row],[Date]],2)</f>
        <v>5</v>
      </c>
      <c r="L331" s="1" t="str">
        <f>LEFT(BART_Rides[[#This Row],[Lines]],1)</f>
        <v>Y</v>
      </c>
      <c r="M331" s="1" t="str">
        <f>IF(BART_Rides[[#This Row],[FirstLetter]]="Y","Yes","No")</f>
        <v>Yes</v>
      </c>
      <c r="N331" s="1" t="str">
        <f>IF(OR(BART_Rides[[#This Row],[Station Code]]="EM", BART_Rides[[#This Row],[Station Code]]="MT", BART_Rides[[#This Row],[Station Code]]="PL", BART_Rides[[#This Row],[Station Code]]="CC"), "Yes", "No")</f>
        <v>No</v>
      </c>
    </row>
    <row r="332" spans="6:14">
      <c r="F332" s="3">
        <v>44527</v>
      </c>
      <c r="G332" s="1" t="s">
        <v>1</v>
      </c>
      <c r="H332" s="1" t="s">
        <v>100</v>
      </c>
      <c r="I332" s="1">
        <v>989</v>
      </c>
      <c r="J332" s="1">
        <f>MONTH(BART_Rides[[#This Row],[Date]])</f>
        <v>11</v>
      </c>
      <c r="K332" s="1">
        <f>WEEKDAY(BART_Rides[[#This Row],[Date]],2)</f>
        <v>6</v>
      </c>
      <c r="L332" s="1" t="str">
        <f>LEFT(BART_Rides[[#This Row],[Lines]],1)</f>
        <v>Y</v>
      </c>
      <c r="M332" s="1" t="str">
        <f>IF(BART_Rides[[#This Row],[FirstLetter]]="Y","Yes","No")</f>
        <v>Yes</v>
      </c>
      <c r="N332" s="1" t="str">
        <f>IF(OR(BART_Rides[[#This Row],[Station Code]]="EM", BART_Rides[[#This Row],[Station Code]]="MT", BART_Rides[[#This Row],[Station Code]]="PL", BART_Rides[[#This Row],[Station Code]]="CC"), "Yes", "No")</f>
        <v>No</v>
      </c>
    </row>
    <row r="333" spans="6:14">
      <c r="F333" s="3">
        <v>44528</v>
      </c>
      <c r="G333" s="1" t="s">
        <v>1</v>
      </c>
      <c r="H333" s="1" t="s">
        <v>100</v>
      </c>
      <c r="I333" s="1">
        <v>640</v>
      </c>
      <c r="J333" s="1">
        <f>MONTH(BART_Rides[[#This Row],[Date]])</f>
        <v>11</v>
      </c>
      <c r="K333" s="1">
        <f>WEEKDAY(BART_Rides[[#This Row],[Date]],2)</f>
        <v>7</v>
      </c>
      <c r="L333" s="1" t="str">
        <f>LEFT(BART_Rides[[#This Row],[Lines]],1)</f>
        <v>Y</v>
      </c>
      <c r="M333" s="1" t="str">
        <f>IF(BART_Rides[[#This Row],[FirstLetter]]="Y","Yes","No")</f>
        <v>Yes</v>
      </c>
      <c r="N333" s="1" t="str">
        <f>IF(OR(BART_Rides[[#This Row],[Station Code]]="EM", BART_Rides[[#This Row],[Station Code]]="MT", BART_Rides[[#This Row],[Station Code]]="PL", BART_Rides[[#This Row],[Station Code]]="CC"), "Yes", "No")</f>
        <v>No</v>
      </c>
    </row>
    <row r="334" spans="6:14">
      <c r="F334" s="3">
        <v>44529</v>
      </c>
      <c r="G334" s="1" t="s">
        <v>1</v>
      </c>
      <c r="H334" s="1" t="s">
        <v>100</v>
      </c>
      <c r="I334" s="1">
        <v>1779</v>
      </c>
      <c r="J334" s="1">
        <f>MONTH(BART_Rides[[#This Row],[Date]])</f>
        <v>11</v>
      </c>
      <c r="K334" s="1">
        <f>WEEKDAY(BART_Rides[[#This Row],[Date]],2)</f>
        <v>1</v>
      </c>
      <c r="L334" s="1" t="str">
        <f>LEFT(BART_Rides[[#This Row],[Lines]],1)</f>
        <v>Y</v>
      </c>
      <c r="M334" s="1" t="str">
        <f>IF(BART_Rides[[#This Row],[FirstLetter]]="Y","Yes","No")</f>
        <v>Yes</v>
      </c>
      <c r="N334" s="1" t="str">
        <f>IF(OR(BART_Rides[[#This Row],[Station Code]]="EM", BART_Rides[[#This Row],[Station Code]]="MT", BART_Rides[[#This Row],[Station Code]]="PL", BART_Rides[[#This Row],[Station Code]]="CC"), "Yes", "No")</f>
        <v>No</v>
      </c>
    </row>
    <row r="335" spans="6:14">
      <c r="F335" s="3">
        <v>44530</v>
      </c>
      <c r="G335" s="1" t="s">
        <v>1</v>
      </c>
      <c r="H335" s="1" t="s">
        <v>100</v>
      </c>
      <c r="I335" s="1">
        <v>1874</v>
      </c>
      <c r="J335" s="1">
        <f>MONTH(BART_Rides[[#This Row],[Date]])</f>
        <v>11</v>
      </c>
      <c r="K335" s="1">
        <f>WEEKDAY(BART_Rides[[#This Row],[Date]],2)</f>
        <v>2</v>
      </c>
      <c r="L335" s="1" t="str">
        <f>LEFT(BART_Rides[[#This Row],[Lines]],1)</f>
        <v>Y</v>
      </c>
      <c r="M335" s="1" t="str">
        <f>IF(BART_Rides[[#This Row],[FirstLetter]]="Y","Yes","No")</f>
        <v>Yes</v>
      </c>
      <c r="N335" s="1" t="str">
        <f>IF(OR(BART_Rides[[#This Row],[Station Code]]="EM", BART_Rides[[#This Row],[Station Code]]="MT", BART_Rides[[#This Row],[Station Code]]="PL", BART_Rides[[#This Row],[Station Code]]="CC"), "Yes", "No")</f>
        <v>No</v>
      </c>
    </row>
    <row r="336" spans="6:14">
      <c r="F336" s="3">
        <v>44531</v>
      </c>
      <c r="G336" s="1" t="s">
        <v>1</v>
      </c>
      <c r="H336" s="1" t="s">
        <v>100</v>
      </c>
      <c r="I336" s="1">
        <v>1865</v>
      </c>
      <c r="J336" s="1">
        <f>MONTH(BART_Rides[[#This Row],[Date]])</f>
        <v>12</v>
      </c>
      <c r="K336" s="1">
        <f>WEEKDAY(BART_Rides[[#This Row],[Date]],2)</f>
        <v>3</v>
      </c>
      <c r="L336" s="1" t="str">
        <f>LEFT(BART_Rides[[#This Row],[Lines]],1)</f>
        <v>Y</v>
      </c>
      <c r="M336" s="1" t="str">
        <f>IF(BART_Rides[[#This Row],[FirstLetter]]="Y","Yes","No")</f>
        <v>Yes</v>
      </c>
      <c r="N336" s="1" t="str">
        <f>IF(OR(BART_Rides[[#This Row],[Station Code]]="EM", BART_Rides[[#This Row],[Station Code]]="MT", BART_Rides[[#This Row],[Station Code]]="PL", BART_Rides[[#This Row],[Station Code]]="CC"), "Yes", "No")</f>
        <v>No</v>
      </c>
    </row>
    <row r="337" spans="6:14">
      <c r="F337" s="3">
        <v>44532</v>
      </c>
      <c r="G337" s="1" t="s">
        <v>1</v>
      </c>
      <c r="H337" s="1" t="s">
        <v>100</v>
      </c>
      <c r="I337" s="1">
        <v>1958</v>
      </c>
      <c r="J337" s="1">
        <f>MONTH(BART_Rides[[#This Row],[Date]])</f>
        <v>12</v>
      </c>
      <c r="K337" s="1">
        <f>WEEKDAY(BART_Rides[[#This Row],[Date]],2)</f>
        <v>4</v>
      </c>
      <c r="L337" s="1" t="str">
        <f>LEFT(BART_Rides[[#This Row],[Lines]],1)</f>
        <v>Y</v>
      </c>
      <c r="M337" s="1" t="str">
        <f>IF(BART_Rides[[#This Row],[FirstLetter]]="Y","Yes","No")</f>
        <v>Yes</v>
      </c>
      <c r="N337" s="1" t="str">
        <f>IF(OR(BART_Rides[[#This Row],[Station Code]]="EM", BART_Rides[[#This Row],[Station Code]]="MT", BART_Rides[[#This Row],[Station Code]]="PL", BART_Rides[[#This Row],[Station Code]]="CC"), "Yes", "No")</f>
        <v>No</v>
      </c>
    </row>
    <row r="338" spans="6:14">
      <c r="F338" s="3">
        <v>44533</v>
      </c>
      <c r="G338" s="1" t="s">
        <v>1</v>
      </c>
      <c r="H338" s="1" t="s">
        <v>100</v>
      </c>
      <c r="I338" s="1">
        <v>1947</v>
      </c>
      <c r="J338" s="1">
        <f>MONTH(BART_Rides[[#This Row],[Date]])</f>
        <v>12</v>
      </c>
      <c r="K338" s="1">
        <f>WEEKDAY(BART_Rides[[#This Row],[Date]],2)</f>
        <v>5</v>
      </c>
      <c r="L338" s="1" t="str">
        <f>LEFT(BART_Rides[[#This Row],[Lines]],1)</f>
        <v>Y</v>
      </c>
      <c r="M338" s="1" t="str">
        <f>IF(BART_Rides[[#This Row],[FirstLetter]]="Y","Yes","No")</f>
        <v>Yes</v>
      </c>
      <c r="N338" s="1" t="str">
        <f>IF(OR(BART_Rides[[#This Row],[Station Code]]="EM", BART_Rides[[#This Row],[Station Code]]="MT", BART_Rides[[#This Row],[Station Code]]="PL", BART_Rides[[#This Row],[Station Code]]="CC"), "Yes", "No")</f>
        <v>No</v>
      </c>
    </row>
    <row r="339" spans="6:14">
      <c r="F339" s="3">
        <v>44534</v>
      </c>
      <c r="G339" s="1" t="s">
        <v>1</v>
      </c>
      <c r="H339" s="1" t="s">
        <v>100</v>
      </c>
      <c r="I339" s="1">
        <v>1032</v>
      </c>
      <c r="J339" s="1">
        <f>MONTH(BART_Rides[[#This Row],[Date]])</f>
        <v>12</v>
      </c>
      <c r="K339" s="1">
        <f>WEEKDAY(BART_Rides[[#This Row],[Date]],2)</f>
        <v>6</v>
      </c>
      <c r="L339" s="1" t="str">
        <f>LEFT(BART_Rides[[#This Row],[Lines]],1)</f>
        <v>Y</v>
      </c>
      <c r="M339" s="1" t="str">
        <f>IF(BART_Rides[[#This Row],[FirstLetter]]="Y","Yes","No")</f>
        <v>Yes</v>
      </c>
      <c r="N339" s="1" t="str">
        <f>IF(OR(BART_Rides[[#This Row],[Station Code]]="EM", BART_Rides[[#This Row],[Station Code]]="MT", BART_Rides[[#This Row],[Station Code]]="PL", BART_Rides[[#This Row],[Station Code]]="CC"), "Yes", "No")</f>
        <v>No</v>
      </c>
    </row>
    <row r="340" spans="6:14">
      <c r="F340" s="3">
        <v>44535</v>
      </c>
      <c r="G340" s="1" t="s">
        <v>1</v>
      </c>
      <c r="H340" s="1" t="s">
        <v>100</v>
      </c>
      <c r="I340" s="1">
        <v>626</v>
      </c>
      <c r="J340" s="1">
        <f>MONTH(BART_Rides[[#This Row],[Date]])</f>
        <v>12</v>
      </c>
      <c r="K340" s="1">
        <f>WEEKDAY(BART_Rides[[#This Row],[Date]],2)</f>
        <v>7</v>
      </c>
      <c r="L340" s="1" t="str">
        <f>LEFT(BART_Rides[[#This Row],[Lines]],1)</f>
        <v>Y</v>
      </c>
      <c r="M340" s="1" t="str">
        <f>IF(BART_Rides[[#This Row],[FirstLetter]]="Y","Yes","No")</f>
        <v>Yes</v>
      </c>
      <c r="N340" s="1" t="str">
        <f>IF(OR(BART_Rides[[#This Row],[Station Code]]="EM", BART_Rides[[#This Row],[Station Code]]="MT", BART_Rides[[#This Row],[Station Code]]="PL", BART_Rides[[#This Row],[Station Code]]="CC"), "Yes", "No")</f>
        <v>No</v>
      </c>
    </row>
    <row r="341" spans="6:14">
      <c r="F341" s="3">
        <v>44536</v>
      </c>
      <c r="G341" s="1" t="s">
        <v>1</v>
      </c>
      <c r="H341" s="1" t="s">
        <v>100</v>
      </c>
      <c r="I341" s="1">
        <v>1819</v>
      </c>
      <c r="J341" s="1">
        <f>MONTH(BART_Rides[[#This Row],[Date]])</f>
        <v>12</v>
      </c>
      <c r="K341" s="1">
        <f>WEEKDAY(BART_Rides[[#This Row],[Date]],2)</f>
        <v>1</v>
      </c>
      <c r="L341" s="1" t="str">
        <f>LEFT(BART_Rides[[#This Row],[Lines]],1)</f>
        <v>Y</v>
      </c>
      <c r="M341" s="1" t="str">
        <f>IF(BART_Rides[[#This Row],[FirstLetter]]="Y","Yes","No")</f>
        <v>Yes</v>
      </c>
      <c r="N341" s="1" t="str">
        <f>IF(OR(BART_Rides[[#This Row],[Station Code]]="EM", BART_Rides[[#This Row],[Station Code]]="MT", BART_Rides[[#This Row],[Station Code]]="PL", BART_Rides[[#This Row],[Station Code]]="CC"), "Yes", "No")</f>
        <v>No</v>
      </c>
    </row>
    <row r="342" spans="6:14">
      <c r="F342" s="3">
        <v>44537</v>
      </c>
      <c r="G342" s="1" t="s">
        <v>1</v>
      </c>
      <c r="H342" s="1" t="s">
        <v>100</v>
      </c>
      <c r="I342" s="1">
        <v>1850</v>
      </c>
      <c r="J342" s="1">
        <f>MONTH(BART_Rides[[#This Row],[Date]])</f>
        <v>12</v>
      </c>
      <c r="K342" s="1">
        <f>WEEKDAY(BART_Rides[[#This Row],[Date]],2)</f>
        <v>2</v>
      </c>
      <c r="L342" s="1" t="str">
        <f>LEFT(BART_Rides[[#This Row],[Lines]],1)</f>
        <v>Y</v>
      </c>
      <c r="M342" s="1" t="str">
        <f>IF(BART_Rides[[#This Row],[FirstLetter]]="Y","Yes","No")</f>
        <v>Yes</v>
      </c>
      <c r="N342" s="1" t="str">
        <f>IF(OR(BART_Rides[[#This Row],[Station Code]]="EM", BART_Rides[[#This Row],[Station Code]]="MT", BART_Rides[[#This Row],[Station Code]]="PL", BART_Rides[[#This Row],[Station Code]]="CC"), "Yes", "No")</f>
        <v>No</v>
      </c>
    </row>
    <row r="343" spans="6:14">
      <c r="F343" s="3">
        <v>44538</v>
      </c>
      <c r="G343" s="1" t="s">
        <v>1</v>
      </c>
      <c r="H343" s="1" t="s">
        <v>100</v>
      </c>
      <c r="I343" s="1">
        <v>1932</v>
      </c>
      <c r="J343" s="1">
        <f>MONTH(BART_Rides[[#This Row],[Date]])</f>
        <v>12</v>
      </c>
      <c r="K343" s="1">
        <f>WEEKDAY(BART_Rides[[#This Row],[Date]],2)</f>
        <v>3</v>
      </c>
      <c r="L343" s="1" t="str">
        <f>LEFT(BART_Rides[[#This Row],[Lines]],1)</f>
        <v>Y</v>
      </c>
      <c r="M343" s="1" t="str">
        <f>IF(BART_Rides[[#This Row],[FirstLetter]]="Y","Yes","No")</f>
        <v>Yes</v>
      </c>
      <c r="N343" s="1" t="str">
        <f>IF(OR(BART_Rides[[#This Row],[Station Code]]="EM", BART_Rides[[#This Row],[Station Code]]="MT", BART_Rides[[#This Row],[Station Code]]="PL", BART_Rides[[#This Row],[Station Code]]="CC"), "Yes", "No")</f>
        <v>No</v>
      </c>
    </row>
    <row r="344" spans="6:14">
      <c r="F344" s="3">
        <v>44539</v>
      </c>
      <c r="G344" s="1" t="s">
        <v>1</v>
      </c>
      <c r="H344" s="1" t="s">
        <v>100</v>
      </c>
      <c r="I344" s="1">
        <v>1915</v>
      </c>
      <c r="J344" s="1">
        <f>MONTH(BART_Rides[[#This Row],[Date]])</f>
        <v>12</v>
      </c>
      <c r="K344" s="1">
        <f>WEEKDAY(BART_Rides[[#This Row],[Date]],2)</f>
        <v>4</v>
      </c>
      <c r="L344" s="1" t="str">
        <f>LEFT(BART_Rides[[#This Row],[Lines]],1)</f>
        <v>Y</v>
      </c>
      <c r="M344" s="1" t="str">
        <f>IF(BART_Rides[[#This Row],[FirstLetter]]="Y","Yes","No")</f>
        <v>Yes</v>
      </c>
      <c r="N344" s="1" t="str">
        <f>IF(OR(BART_Rides[[#This Row],[Station Code]]="EM", BART_Rides[[#This Row],[Station Code]]="MT", BART_Rides[[#This Row],[Station Code]]="PL", BART_Rides[[#This Row],[Station Code]]="CC"), "Yes", "No")</f>
        <v>No</v>
      </c>
    </row>
    <row r="345" spans="6:14">
      <c r="F345" s="3">
        <v>44540</v>
      </c>
      <c r="G345" s="1" t="s">
        <v>1</v>
      </c>
      <c r="H345" s="1" t="s">
        <v>100</v>
      </c>
      <c r="I345" s="1">
        <v>2030</v>
      </c>
      <c r="J345" s="1">
        <f>MONTH(BART_Rides[[#This Row],[Date]])</f>
        <v>12</v>
      </c>
      <c r="K345" s="1">
        <f>WEEKDAY(BART_Rides[[#This Row],[Date]],2)</f>
        <v>5</v>
      </c>
      <c r="L345" s="1" t="str">
        <f>LEFT(BART_Rides[[#This Row],[Lines]],1)</f>
        <v>Y</v>
      </c>
      <c r="M345" s="1" t="str">
        <f>IF(BART_Rides[[#This Row],[FirstLetter]]="Y","Yes","No")</f>
        <v>Yes</v>
      </c>
      <c r="N345" s="1" t="str">
        <f>IF(OR(BART_Rides[[#This Row],[Station Code]]="EM", BART_Rides[[#This Row],[Station Code]]="MT", BART_Rides[[#This Row],[Station Code]]="PL", BART_Rides[[#This Row],[Station Code]]="CC"), "Yes", "No")</f>
        <v>No</v>
      </c>
    </row>
    <row r="346" spans="6:14">
      <c r="F346" s="3">
        <v>44541</v>
      </c>
      <c r="G346" s="1" t="s">
        <v>1</v>
      </c>
      <c r="H346" s="1" t="s">
        <v>100</v>
      </c>
      <c r="I346" s="1">
        <v>962</v>
      </c>
      <c r="J346" s="1">
        <f>MONTH(BART_Rides[[#This Row],[Date]])</f>
        <v>12</v>
      </c>
      <c r="K346" s="1">
        <f>WEEKDAY(BART_Rides[[#This Row],[Date]],2)</f>
        <v>6</v>
      </c>
      <c r="L346" s="1" t="str">
        <f>LEFT(BART_Rides[[#This Row],[Lines]],1)</f>
        <v>Y</v>
      </c>
      <c r="M346" s="1" t="str">
        <f>IF(BART_Rides[[#This Row],[FirstLetter]]="Y","Yes","No")</f>
        <v>Yes</v>
      </c>
      <c r="N346" s="1" t="str">
        <f>IF(OR(BART_Rides[[#This Row],[Station Code]]="EM", BART_Rides[[#This Row],[Station Code]]="MT", BART_Rides[[#This Row],[Station Code]]="PL", BART_Rides[[#This Row],[Station Code]]="CC"), "Yes", "No")</f>
        <v>No</v>
      </c>
    </row>
    <row r="347" spans="6:14">
      <c r="F347" s="3">
        <v>44542</v>
      </c>
      <c r="G347" s="1" t="s">
        <v>1</v>
      </c>
      <c r="H347" s="1" t="s">
        <v>100</v>
      </c>
      <c r="I347" s="1">
        <v>511</v>
      </c>
      <c r="J347" s="1">
        <f>MONTH(BART_Rides[[#This Row],[Date]])</f>
        <v>12</v>
      </c>
      <c r="K347" s="1">
        <f>WEEKDAY(BART_Rides[[#This Row],[Date]],2)</f>
        <v>7</v>
      </c>
      <c r="L347" s="1" t="str">
        <f>LEFT(BART_Rides[[#This Row],[Lines]],1)</f>
        <v>Y</v>
      </c>
      <c r="M347" s="1" t="str">
        <f>IF(BART_Rides[[#This Row],[FirstLetter]]="Y","Yes","No")</f>
        <v>Yes</v>
      </c>
      <c r="N347" s="1" t="str">
        <f>IF(OR(BART_Rides[[#This Row],[Station Code]]="EM", BART_Rides[[#This Row],[Station Code]]="MT", BART_Rides[[#This Row],[Station Code]]="PL", BART_Rides[[#This Row],[Station Code]]="CC"), "Yes", "No")</f>
        <v>No</v>
      </c>
    </row>
    <row r="348" spans="6:14">
      <c r="F348" s="3">
        <v>44543</v>
      </c>
      <c r="G348" s="1" t="s">
        <v>1</v>
      </c>
      <c r="H348" s="1" t="s">
        <v>100</v>
      </c>
      <c r="I348" s="1">
        <v>1550</v>
      </c>
      <c r="J348" s="1">
        <f>MONTH(BART_Rides[[#This Row],[Date]])</f>
        <v>12</v>
      </c>
      <c r="K348" s="1">
        <f>WEEKDAY(BART_Rides[[#This Row],[Date]],2)</f>
        <v>1</v>
      </c>
      <c r="L348" s="1" t="str">
        <f>LEFT(BART_Rides[[#This Row],[Lines]],1)</f>
        <v>Y</v>
      </c>
      <c r="M348" s="1" t="str">
        <f>IF(BART_Rides[[#This Row],[FirstLetter]]="Y","Yes","No")</f>
        <v>Yes</v>
      </c>
      <c r="N348" s="1" t="str">
        <f>IF(OR(BART_Rides[[#This Row],[Station Code]]="EM", BART_Rides[[#This Row],[Station Code]]="MT", BART_Rides[[#This Row],[Station Code]]="PL", BART_Rides[[#This Row],[Station Code]]="CC"), "Yes", "No")</f>
        <v>No</v>
      </c>
    </row>
    <row r="349" spans="6:14">
      <c r="F349" s="3">
        <v>44544</v>
      </c>
      <c r="G349" s="1" t="s">
        <v>1</v>
      </c>
      <c r="H349" s="1" t="s">
        <v>100</v>
      </c>
      <c r="I349" s="1">
        <v>1741</v>
      </c>
      <c r="J349" s="1">
        <f>MONTH(BART_Rides[[#This Row],[Date]])</f>
        <v>12</v>
      </c>
      <c r="K349" s="1">
        <f>WEEKDAY(BART_Rides[[#This Row],[Date]],2)</f>
        <v>2</v>
      </c>
      <c r="L349" s="1" t="str">
        <f>LEFT(BART_Rides[[#This Row],[Lines]],1)</f>
        <v>Y</v>
      </c>
      <c r="M349" s="1" t="str">
        <f>IF(BART_Rides[[#This Row],[FirstLetter]]="Y","Yes","No")</f>
        <v>Yes</v>
      </c>
      <c r="N349" s="1" t="str">
        <f>IF(OR(BART_Rides[[#This Row],[Station Code]]="EM", BART_Rides[[#This Row],[Station Code]]="MT", BART_Rides[[#This Row],[Station Code]]="PL", BART_Rides[[#This Row],[Station Code]]="CC"), "Yes", "No")</f>
        <v>No</v>
      </c>
    </row>
    <row r="350" spans="6:14">
      <c r="F350" s="3">
        <v>44545</v>
      </c>
      <c r="G350" s="1" t="s">
        <v>1</v>
      </c>
      <c r="H350" s="1" t="s">
        <v>100</v>
      </c>
      <c r="I350" s="1">
        <v>1750</v>
      </c>
      <c r="J350" s="1">
        <f>MONTH(BART_Rides[[#This Row],[Date]])</f>
        <v>12</v>
      </c>
      <c r="K350" s="1">
        <f>WEEKDAY(BART_Rides[[#This Row],[Date]],2)</f>
        <v>3</v>
      </c>
      <c r="L350" s="1" t="str">
        <f>LEFT(BART_Rides[[#This Row],[Lines]],1)</f>
        <v>Y</v>
      </c>
      <c r="M350" s="1" t="str">
        <f>IF(BART_Rides[[#This Row],[FirstLetter]]="Y","Yes","No")</f>
        <v>Yes</v>
      </c>
      <c r="N350" s="1" t="str">
        <f>IF(OR(BART_Rides[[#This Row],[Station Code]]="EM", BART_Rides[[#This Row],[Station Code]]="MT", BART_Rides[[#This Row],[Station Code]]="PL", BART_Rides[[#This Row],[Station Code]]="CC"), "Yes", "No")</f>
        <v>No</v>
      </c>
    </row>
    <row r="351" spans="6:14">
      <c r="F351" s="3">
        <v>44546</v>
      </c>
      <c r="G351" s="1" t="s">
        <v>1</v>
      </c>
      <c r="H351" s="1" t="s">
        <v>100</v>
      </c>
      <c r="I351" s="1">
        <v>1846</v>
      </c>
      <c r="J351" s="1">
        <f>MONTH(BART_Rides[[#This Row],[Date]])</f>
        <v>12</v>
      </c>
      <c r="K351" s="1">
        <f>WEEKDAY(BART_Rides[[#This Row],[Date]],2)</f>
        <v>4</v>
      </c>
      <c r="L351" s="1" t="str">
        <f>LEFT(BART_Rides[[#This Row],[Lines]],1)</f>
        <v>Y</v>
      </c>
      <c r="M351" s="1" t="str">
        <f>IF(BART_Rides[[#This Row],[FirstLetter]]="Y","Yes","No")</f>
        <v>Yes</v>
      </c>
      <c r="N351" s="1" t="str">
        <f>IF(OR(BART_Rides[[#This Row],[Station Code]]="EM", BART_Rides[[#This Row],[Station Code]]="MT", BART_Rides[[#This Row],[Station Code]]="PL", BART_Rides[[#This Row],[Station Code]]="CC"), "Yes", "No")</f>
        <v>No</v>
      </c>
    </row>
    <row r="352" spans="6:14">
      <c r="F352" s="3">
        <v>44547</v>
      </c>
      <c r="G352" s="1" t="s">
        <v>1</v>
      </c>
      <c r="H352" s="1" t="s">
        <v>100</v>
      </c>
      <c r="I352" s="1">
        <v>1829</v>
      </c>
      <c r="J352" s="1">
        <f>MONTH(BART_Rides[[#This Row],[Date]])</f>
        <v>12</v>
      </c>
      <c r="K352" s="1">
        <f>WEEKDAY(BART_Rides[[#This Row],[Date]],2)</f>
        <v>5</v>
      </c>
      <c r="L352" s="1" t="str">
        <f>LEFT(BART_Rides[[#This Row],[Lines]],1)</f>
        <v>Y</v>
      </c>
      <c r="M352" s="1" t="str">
        <f>IF(BART_Rides[[#This Row],[FirstLetter]]="Y","Yes","No")</f>
        <v>Yes</v>
      </c>
      <c r="N352" s="1" t="str">
        <f>IF(OR(BART_Rides[[#This Row],[Station Code]]="EM", BART_Rides[[#This Row],[Station Code]]="MT", BART_Rides[[#This Row],[Station Code]]="PL", BART_Rides[[#This Row],[Station Code]]="CC"), "Yes", "No")</f>
        <v>No</v>
      </c>
    </row>
    <row r="353" spans="6:14">
      <c r="F353" s="3">
        <v>44548</v>
      </c>
      <c r="G353" s="1" t="s">
        <v>1</v>
      </c>
      <c r="H353" s="1" t="s">
        <v>100</v>
      </c>
      <c r="I353" s="1">
        <v>1043</v>
      </c>
      <c r="J353" s="1">
        <f>MONTH(BART_Rides[[#This Row],[Date]])</f>
        <v>12</v>
      </c>
      <c r="K353" s="1">
        <f>WEEKDAY(BART_Rides[[#This Row],[Date]],2)</f>
        <v>6</v>
      </c>
      <c r="L353" s="1" t="str">
        <f>LEFT(BART_Rides[[#This Row],[Lines]],1)</f>
        <v>Y</v>
      </c>
      <c r="M353" s="1" t="str">
        <f>IF(BART_Rides[[#This Row],[FirstLetter]]="Y","Yes","No")</f>
        <v>Yes</v>
      </c>
      <c r="N353" s="1" t="str">
        <f>IF(OR(BART_Rides[[#This Row],[Station Code]]="EM", BART_Rides[[#This Row],[Station Code]]="MT", BART_Rides[[#This Row],[Station Code]]="PL", BART_Rides[[#This Row],[Station Code]]="CC"), "Yes", "No")</f>
        <v>No</v>
      </c>
    </row>
    <row r="354" spans="6:14">
      <c r="F354" s="3">
        <v>44549</v>
      </c>
      <c r="G354" s="1" t="s">
        <v>1</v>
      </c>
      <c r="H354" s="1" t="s">
        <v>100</v>
      </c>
      <c r="I354" s="1">
        <v>694</v>
      </c>
      <c r="J354" s="1">
        <f>MONTH(BART_Rides[[#This Row],[Date]])</f>
        <v>12</v>
      </c>
      <c r="K354" s="1">
        <f>WEEKDAY(BART_Rides[[#This Row],[Date]],2)</f>
        <v>7</v>
      </c>
      <c r="L354" s="1" t="str">
        <f>LEFT(BART_Rides[[#This Row],[Lines]],1)</f>
        <v>Y</v>
      </c>
      <c r="M354" s="1" t="str">
        <f>IF(BART_Rides[[#This Row],[FirstLetter]]="Y","Yes","No")</f>
        <v>Yes</v>
      </c>
      <c r="N354" s="1" t="str">
        <f>IF(OR(BART_Rides[[#This Row],[Station Code]]="EM", BART_Rides[[#This Row],[Station Code]]="MT", BART_Rides[[#This Row],[Station Code]]="PL", BART_Rides[[#This Row],[Station Code]]="CC"), "Yes", "No")</f>
        <v>No</v>
      </c>
    </row>
    <row r="355" spans="6:14">
      <c r="F355" s="3">
        <v>44550</v>
      </c>
      <c r="G355" s="1" t="s">
        <v>1</v>
      </c>
      <c r="H355" s="1" t="s">
        <v>100</v>
      </c>
      <c r="I355" s="1">
        <v>1573</v>
      </c>
      <c r="J355" s="1">
        <f>MONTH(BART_Rides[[#This Row],[Date]])</f>
        <v>12</v>
      </c>
      <c r="K355" s="1">
        <f>WEEKDAY(BART_Rides[[#This Row],[Date]],2)</f>
        <v>1</v>
      </c>
      <c r="L355" s="1" t="str">
        <f>LEFT(BART_Rides[[#This Row],[Lines]],1)</f>
        <v>Y</v>
      </c>
      <c r="M355" s="1" t="str">
        <f>IF(BART_Rides[[#This Row],[FirstLetter]]="Y","Yes","No")</f>
        <v>Yes</v>
      </c>
      <c r="N355" s="1" t="str">
        <f>IF(OR(BART_Rides[[#This Row],[Station Code]]="EM", BART_Rides[[#This Row],[Station Code]]="MT", BART_Rides[[#This Row],[Station Code]]="PL", BART_Rides[[#This Row],[Station Code]]="CC"), "Yes", "No")</f>
        <v>No</v>
      </c>
    </row>
    <row r="356" spans="6:14">
      <c r="F356" s="3">
        <v>44551</v>
      </c>
      <c r="G356" s="1" t="s">
        <v>1</v>
      </c>
      <c r="H356" s="1" t="s">
        <v>100</v>
      </c>
      <c r="I356" s="1">
        <v>1514</v>
      </c>
      <c r="J356" s="1">
        <f>MONTH(BART_Rides[[#This Row],[Date]])</f>
        <v>12</v>
      </c>
      <c r="K356" s="1">
        <f>WEEKDAY(BART_Rides[[#This Row],[Date]],2)</f>
        <v>2</v>
      </c>
      <c r="L356" s="1" t="str">
        <f>LEFT(BART_Rides[[#This Row],[Lines]],1)</f>
        <v>Y</v>
      </c>
      <c r="M356" s="1" t="str">
        <f>IF(BART_Rides[[#This Row],[FirstLetter]]="Y","Yes","No")</f>
        <v>Yes</v>
      </c>
      <c r="N356" s="1" t="str">
        <f>IF(OR(BART_Rides[[#This Row],[Station Code]]="EM", BART_Rides[[#This Row],[Station Code]]="MT", BART_Rides[[#This Row],[Station Code]]="PL", BART_Rides[[#This Row],[Station Code]]="CC"), "Yes", "No")</f>
        <v>No</v>
      </c>
    </row>
    <row r="357" spans="6:14">
      <c r="F357" s="3">
        <v>44552</v>
      </c>
      <c r="G357" s="1" t="s">
        <v>1</v>
      </c>
      <c r="H357" s="1" t="s">
        <v>100</v>
      </c>
      <c r="I357" s="1">
        <v>1455</v>
      </c>
      <c r="J357" s="1">
        <f>MONTH(BART_Rides[[#This Row],[Date]])</f>
        <v>12</v>
      </c>
      <c r="K357" s="1">
        <f>WEEKDAY(BART_Rides[[#This Row],[Date]],2)</f>
        <v>3</v>
      </c>
      <c r="L357" s="1" t="str">
        <f>LEFT(BART_Rides[[#This Row],[Lines]],1)</f>
        <v>Y</v>
      </c>
      <c r="M357" s="1" t="str">
        <f>IF(BART_Rides[[#This Row],[FirstLetter]]="Y","Yes","No")</f>
        <v>Yes</v>
      </c>
      <c r="N357" s="1" t="str">
        <f>IF(OR(BART_Rides[[#This Row],[Station Code]]="EM", BART_Rides[[#This Row],[Station Code]]="MT", BART_Rides[[#This Row],[Station Code]]="PL", BART_Rides[[#This Row],[Station Code]]="CC"), "Yes", "No")</f>
        <v>No</v>
      </c>
    </row>
    <row r="358" spans="6:14">
      <c r="F358" s="3">
        <v>44553</v>
      </c>
      <c r="G358" s="1" t="s">
        <v>1</v>
      </c>
      <c r="H358" s="1" t="s">
        <v>100</v>
      </c>
      <c r="I358" s="1">
        <v>1345</v>
      </c>
      <c r="J358" s="1">
        <f>MONTH(BART_Rides[[#This Row],[Date]])</f>
        <v>12</v>
      </c>
      <c r="K358" s="1">
        <f>WEEKDAY(BART_Rides[[#This Row],[Date]],2)</f>
        <v>4</v>
      </c>
      <c r="L358" s="1" t="str">
        <f>LEFT(BART_Rides[[#This Row],[Lines]],1)</f>
        <v>Y</v>
      </c>
      <c r="M358" s="1" t="str">
        <f>IF(BART_Rides[[#This Row],[FirstLetter]]="Y","Yes","No")</f>
        <v>Yes</v>
      </c>
      <c r="N358" s="1" t="str">
        <f>IF(OR(BART_Rides[[#This Row],[Station Code]]="EM", BART_Rides[[#This Row],[Station Code]]="MT", BART_Rides[[#This Row],[Station Code]]="PL", BART_Rides[[#This Row],[Station Code]]="CC"), "Yes", "No")</f>
        <v>No</v>
      </c>
    </row>
    <row r="359" spans="6:14">
      <c r="F359" s="3">
        <v>44554</v>
      </c>
      <c r="G359" s="1" t="s">
        <v>1</v>
      </c>
      <c r="H359" s="1" t="s">
        <v>100</v>
      </c>
      <c r="I359" s="1">
        <v>907</v>
      </c>
      <c r="J359" s="1">
        <f>MONTH(BART_Rides[[#This Row],[Date]])</f>
        <v>12</v>
      </c>
      <c r="K359" s="1">
        <f>WEEKDAY(BART_Rides[[#This Row],[Date]],2)</f>
        <v>5</v>
      </c>
      <c r="L359" s="1" t="str">
        <f>LEFT(BART_Rides[[#This Row],[Lines]],1)</f>
        <v>Y</v>
      </c>
      <c r="M359" s="1" t="str">
        <f>IF(BART_Rides[[#This Row],[FirstLetter]]="Y","Yes","No")</f>
        <v>Yes</v>
      </c>
      <c r="N359" s="1" t="str">
        <f>IF(OR(BART_Rides[[#This Row],[Station Code]]="EM", BART_Rides[[#This Row],[Station Code]]="MT", BART_Rides[[#This Row],[Station Code]]="PL", BART_Rides[[#This Row],[Station Code]]="CC"), "Yes", "No")</f>
        <v>No</v>
      </c>
    </row>
    <row r="360" spans="6:14">
      <c r="F360" s="3">
        <v>44555</v>
      </c>
      <c r="G360" s="1" t="s">
        <v>1</v>
      </c>
      <c r="H360" s="1" t="s">
        <v>100</v>
      </c>
      <c r="I360" s="1">
        <v>340</v>
      </c>
      <c r="J360" s="1">
        <f>MONTH(BART_Rides[[#This Row],[Date]])</f>
        <v>12</v>
      </c>
      <c r="K360" s="1">
        <f>WEEKDAY(BART_Rides[[#This Row],[Date]],2)</f>
        <v>6</v>
      </c>
      <c r="L360" s="1" t="str">
        <f>LEFT(BART_Rides[[#This Row],[Lines]],1)</f>
        <v>Y</v>
      </c>
      <c r="M360" s="1" t="str">
        <f>IF(BART_Rides[[#This Row],[FirstLetter]]="Y","Yes","No")</f>
        <v>Yes</v>
      </c>
      <c r="N360" s="1" t="str">
        <f>IF(OR(BART_Rides[[#This Row],[Station Code]]="EM", BART_Rides[[#This Row],[Station Code]]="MT", BART_Rides[[#This Row],[Station Code]]="PL", BART_Rides[[#This Row],[Station Code]]="CC"), "Yes", "No")</f>
        <v>No</v>
      </c>
    </row>
    <row r="361" spans="6:14">
      <c r="F361" s="3">
        <v>44556</v>
      </c>
      <c r="G361" s="1" t="s">
        <v>1</v>
      </c>
      <c r="H361" s="1" t="s">
        <v>100</v>
      </c>
      <c r="I361" s="1">
        <v>510</v>
      </c>
      <c r="J361" s="1">
        <f>MONTH(BART_Rides[[#This Row],[Date]])</f>
        <v>12</v>
      </c>
      <c r="K361" s="1">
        <f>WEEKDAY(BART_Rides[[#This Row],[Date]],2)</f>
        <v>7</v>
      </c>
      <c r="L361" s="1" t="str">
        <f>LEFT(BART_Rides[[#This Row],[Lines]],1)</f>
        <v>Y</v>
      </c>
      <c r="M361" s="1" t="str">
        <f>IF(BART_Rides[[#This Row],[FirstLetter]]="Y","Yes","No")</f>
        <v>Yes</v>
      </c>
      <c r="N361" s="1" t="str">
        <f>IF(OR(BART_Rides[[#This Row],[Station Code]]="EM", BART_Rides[[#This Row],[Station Code]]="MT", BART_Rides[[#This Row],[Station Code]]="PL", BART_Rides[[#This Row],[Station Code]]="CC"), "Yes", "No")</f>
        <v>No</v>
      </c>
    </row>
    <row r="362" spans="6:14">
      <c r="F362" s="3">
        <v>44557</v>
      </c>
      <c r="G362" s="1" t="s">
        <v>1</v>
      </c>
      <c r="H362" s="1" t="s">
        <v>100</v>
      </c>
      <c r="I362" s="1">
        <v>1177</v>
      </c>
      <c r="J362" s="1">
        <f>MONTH(BART_Rides[[#This Row],[Date]])</f>
        <v>12</v>
      </c>
      <c r="K362" s="1">
        <f>WEEKDAY(BART_Rides[[#This Row],[Date]],2)</f>
        <v>1</v>
      </c>
      <c r="L362" s="1" t="str">
        <f>LEFT(BART_Rides[[#This Row],[Lines]],1)</f>
        <v>Y</v>
      </c>
      <c r="M362" s="1" t="str">
        <f>IF(BART_Rides[[#This Row],[FirstLetter]]="Y","Yes","No")</f>
        <v>Yes</v>
      </c>
      <c r="N362" s="1" t="str">
        <f>IF(OR(BART_Rides[[#This Row],[Station Code]]="EM", BART_Rides[[#This Row],[Station Code]]="MT", BART_Rides[[#This Row],[Station Code]]="PL", BART_Rides[[#This Row],[Station Code]]="CC"), "Yes", "No")</f>
        <v>No</v>
      </c>
    </row>
    <row r="363" spans="6:14">
      <c r="F363" s="3">
        <v>44558</v>
      </c>
      <c r="G363" s="1" t="s">
        <v>1</v>
      </c>
      <c r="H363" s="1" t="s">
        <v>100</v>
      </c>
      <c r="I363" s="1">
        <v>1339</v>
      </c>
      <c r="J363" s="1">
        <f>MONTH(BART_Rides[[#This Row],[Date]])</f>
        <v>12</v>
      </c>
      <c r="K363" s="1">
        <f>WEEKDAY(BART_Rides[[#This Row],[Date]],2)</f>
        <v>2</v>
      </c>
      <c r="L363" s="1" t="str">
        <f>LEFT(BART_Rides[[#This Row],[Lines]],1)</f>
        <v>Y</v>
      </c>
      <c r="M363" s="1" t="str">
        <f>IF(BART_Rides[[#This Row],[FirstLetter]]="Y","Yes","No")</f>
        <v>Yes</v>
      </c>
      <c r="N363" s="1" t="str">
        <f>IF(OR(BART_Rides[[#This Row],[Station Code]]="EM", BART_Rides[[#This Row],[Station Code]]="MT", BART_Rides[[#This Row],[Station Code]]="PL", BART_Rides[[#This Row],[Station Code]]="CC"), "Yes", "No")</f>
        <v>No</v>
      </c>
    </row>
    <row r="364" spans="6:14">
      <c r="F364" s="3">
        <v>44559</v>
      </c>
      <c r="G364" s="1" t="s">
        <v>1</v>
      </c>
      <c r="H364" s="1" t="s">
        <v>100</v>
      </c>
      <c r="I364" s="1">
        <v>1245</v>
      </c>
      <c r="J364" s="1">
        <f>MONTH(BART_Rides[[#This Row],[Date]])</f>
        <v>12</v>
      </c>
      <c r="K364" s="1">
        <f>WEEKDAY(BART_Rides[[#This Row],[Date]],2)</f>
        <v>3</v>
      </c>
      <c r="L364" s="1" t="str">
        <f>LEFT(BART_Rides[[#This Row],[Lines]],1)</f>
        <v>Y</v>
      </c>
      <c r="M364" s="1" t="str">
        <f>IF(BART_Rides[[#This Row],[FirstLetter]]="Y","Yes","No")</f>
        <v>Yes</v>
      </c>
      <c r="N364" s="1" t="str">
        <f>IF(OR(BART_Rides[[#This Row],[Station Code]]="EM", BART_Rides[[#This Row],[Station Code]]="MT", BART_Rides[[#This Row],[Station Code]]="PL", BART_Rides[[#This Row],[Station Code]]="CC"), "Yes", "No")</f>
        <v>No</v>
      </c>
    </row>
    <row r="365" spans="6:14">
      <c r="F365" s="3">
        <v>44560</v>
      </c>
      <c r="G365" s="1" t="s">
        <v>1</v>
      </c>
      <c r="H365" s="1" t="s">
        <v>100</v>
      </c>
      <c r="I365" s="1">
        <v>1348</v>
      </c>
      <c r="J365" s="1">
        <f>MONTH(BART_Rides[[#This Row],[Date]])</f>
        <v>12</v>
      </c>
      <c r="K365" s="1">
        <f>WEEKDAY(BART_Rides[[#This Row],[Date]],2)</f>
        <v>4</v>
      </c>
      <c r="L365" s="1" t="str">
        <f>LEFT(BART_Rides[[#This Row],[Lines]],1)</f>
        <v>Y</v>
      </c>
      <c r="M365" s="1" t="str">
        <f>IF(BART_Rides[[#This Row],[FirstLetter]]="Y","Yes","No")</f>
        <v>Yes</v>
      </c>
      <c r="N365" s="1" t="str">
        <f>IF(OR(BART_Rides[[#This Row],[Station Code]]="EM", BART_Rides[[#This Row],[Station Code]]="MT", BART_Rides[[#This Row],[Station Code]]="PL", BART_Rides[[#This Row],[Station Code]]="CC"), "Yes", "No")</f>
        <v>No</v>
      </c>
    </row>
    <row r="366" spans="6:14">
      <c r="F366" s="3">
        <v>44561</v>
      </c>
      <c r="G366" s="1" t="s">
        <v>1</v>
      </c>
      <c r="H366" s="1" t="s">
        <v>100</v>
      </c>
      <c r="I366" s="1">
        <v>921</v>
      </c>
      <c r="J366" s="1">
        <f>MONTH(BART_Rides[[#This Row],[Date]])</f>
        <v>12</v>
      </c>
      <c r="K366" s="1">
        <f>WEEKDAY(BART_Rides[[#This Row],[Date]],2)</f>
        <v>5</v>
      </c>
      <c r="L366" s="1" t="str">
        <f>LEFT(BART_Rides[[#This Row],[Lines]],1)</f>
        <v>Y</v>
      </c>
      <c r="M366" s="1" t="str">
        <f>IF(BART_Rides[[#This Row],[FirstLetter]]="Y","Yes","No")</f>
        <v>Yes</v>
      </c>
      <c r="N366" s="1" t="str">
        <f>IF(OR(BART_Rides[[#This Row],[Station Code]]="EM", BART_Rides[[#This Row],[Station Code]]="MT", BART_Rides[[#This Row],[Station Code]]="PL", BART_Rides[[#This Row],[Station Code]]="CC"), "Yes", "No")</f>
        <v>No</v>
      </c>
    </row>
    <row r="367" spans="6:14">
      <c r="F367" s="3">
        <v>44197</v>
      </c>
      <c r="G367" s="1" t="s">
        <v>3</v>
      </c>
      <c r="H367" s="1" t="s">
        <v>100</v>
      </c>
      <c r="I367" s="1">
        <v>399</v>
      </c>
      <c r="J367" s="1">
        <f>MONTH(BART_Rides[[#This Row],[Date]])</f>
        <v>1</v>
      </c>
      <c r="K367" s="1">
        <f>WEEKDAY(BART_Rides[[#This Row],[Date]],2)</f>
        <v>5</v>
      </c>
      <c r="L367" s="1" t="str">
        <f>LEFT(BART_Rides[[#This Row],[Lines]],1)</f>
        <v>Y</v>
      </c>
      <c r="M367" s="1" t="str">
        <f>IF(BART_Rides[[#This Row],[FirstLetter]]="Y","Yes","No")</f>
        <v>Yes</v>
      </c>
      <c r="N367" s="1" t="str">
        <f>IF(OR(BART_Rides[[#This Row],[Station Code]]="EM", BART_Rides[[#This Row],[Station Code]]="MT", BART_Rides[[#This Row],[Station Code]]="PL", BART_Rides[[#This Row],[Station Code]]="CC"), "Yes", "No")</f>
        <v>No</v>
      </c>
    </row>
    <row r="368" spans="6:14">
      <c r="F368" s="3">
        <v>44198</v>
      </c>
      <c r="G368" s="1" t="s">
        <v>3</v>
      </c>
      <c r="H368" s="1" t="s">
        <v>100</v>
      </c>
      <c r="I368" s="1">
        <v>531</v>
      </c>
      <c r="J368" s="1">
        <f>MONTH(BART_Rides[[#This Row],[Date]])</f>
        <v>1</v>
      </c>
      <c r="K368" s="1">
        <f>WEEKDAY(BART_Rides[[#This Row],[Date]],2)</f>
        <v>6</v>
      </c>
      <c r="L368" s="1" t="str">
        <f>LEFT(BART_Rides[[#This Row],[Lines]],1)</f>
        <v>Y</v>
      </c>
      <c r="M368" s="1" t="str">
        <f>IF(BART_Rides[[#This Row],[FirstLetter]]="Y","Yes","No")</f>
        <v>Yes</v>
      </c>
      <c r="N368" s="1" t="str">
        <f>IF(OR(BART_Rides[[#This Row],[Station Code]]="EM", BART_Rides[[#This Row],[Station Code]]="MT", BART_Rides[[#This Row],[Station Code]]="PL", BART_Rides[[#This Row],[Station Code]]="CC"), "Yes", "No")</f>
        <v>No</v>
      </c>
    </row>
    <row r="369" spans="6:14">
      <c r="F369" s="3">
        <v>44199</v>
      </c>
      <c r="G369" s="1" t="s">
        <v>3</v>
      </c>
      <c r="H369" s="1" t="s">
        <v>100</v>
      </c>
      <c r="I369" s="1">
        <v>409</v>
      </c>
      <c r="J369" s="1">
        <f>MONTH(BART_Rides[[#This Row],[Date]])</f>
        <v>1</v>
      </c>
      <c r="K369" s="1">
        <f>WEEKDAY(BART_Rides[[#This Row],[Date]],2)</f>
        <v>7</v>
      </c>
      <c r="L369" s="1" t="str">
        <f>LEFT(BART_Rides[[#This Row],[Lines]],1)</f>
        <v>Y</v>
      </c>
      <c r="M369" s="1" t="str">
        <f>IF(BART_Rides[[#This Row],[FirstLetter]]="Y","Yes","No")</f>
        <v>Yes</v>
      </c>
      <c r="N369" s="1" t="str">
        <f>IF(OR(BART_Rides[[#This Row],[Station Code]]="EM", BART_Rides[[#This Row],[Station Code]]="MT", BART_Rides[[#This Row],[Station Code]]="PL", BART_Rides[[#This Row],[Station Code]]="CC"), "Yes", "No")</f>
        <v>No</v>
      </c>
    </row>
    <row r="370" spans="6:14">
      <c r="F370" s="3">
        <v>44200</v>
      </c>
      <c r="G370" s="1" t="s">
        <v>3</v>
      </c>
      <c r="H370" s="1" t="s">
        <v>100</v>
      </c>
      <c r="I370" s="1">
        <v>1207</v>
      </c>
      <c r="J370" s="1">
        <f>MONTH(BART_Rides[[#This Row],[Date]])</f>
        <v>1</v>
      </c>
      <c r="K370" s="1">
        <f>WEEKDAY(BART_Rides[[#This Row],[Date]],2)</f>
        <v>1</v>
      </c>
      <c r="L370" s="1" t="str">
        <f>LEFT(BART_Rides[[#This Row],[Lines]],1)</f>
        <v>Y</v>
      </c>
      <c r="M370" s="1" t="str">
        <f>IF(BART_Rides[[#This Row],[FirstLetter]]="Y","Yes","No")</f>
        <v>Yes</v>
      </c>
      <c r="N370" s="1" t="str">
        <f>IF(OR(BART_Rides[[#This Row],[Station Code]]="EM", BART_Rides[[#This Row],[Station Code]]="MT", BART_Rides[[#This Row],[Station Code]]="PL", BART_Rides[[#This Row],[Station Code]]="CC"), "Yes", "No")</f>
        <v>No</v>
      </c>
    </row>
    <row r="371" spans="6:14">
      <c r="F371" s="3">
        <v>44201</v>
      </c>
      <c r="G371" s="1" t="s">
        <v>3</v>
      </c>
      <c r="H371" s="1" t="s">
        <v>100</v>
      </c>
      <c r="I371" s="1">
        <v>1399</v>
      </c>
      <c r="J371" s="1">
        <f>MONTH(BART_Rides[[#This Row],[Date]])</f>
        <v>1</v>
      </c>
      <c r="K371" s="1">
        <f>WEEKDAY(BART_Rides[[#This Row],[Date]],2)</f>
        <v>2</v>
      </c>
      <c r="L371" s="1" t="str">
        <f>LEFT(BART_Rides[[#This Row],[Lines]],1)</f>
        <v>Y</v>
      </c>
      <c r="M371" s="1" t="str">
        <f>IF(BART_Rides[[#This Row],[FirstLetter]]="Y","Yes","No")</f>
        <v>Yes</v>
      </c>
      <c r="N371" s="1" t="str">
        <f>IF(OR(BART_Rides[[#This Row],[Station Code]]="EM", BART_Rides[[#This Row],[Station Code]]="MT", BART_Rides[[#This Row],[Station Code]]="PL", BART_Rides[[#This Row],[Station Code]]="CC"), "Yes", "No")</f>
        <v>No</v>
      </c>
    </row>
    <row r="372" spans="6:14">
      <c r="F372" s="3">
        <v>44202</v>
      </c>
      <c r="G372" s="1" t="s">
        <v>3</v>
      </c>
      <c r="H372" s="1" t="s">
        <v>100</v>
      </c>
      <c r="I372" s="1">
        <v>1361</v>
      </c>
      <c r="J372" s="1">
        <f>MONTH(BART_Rides[[#This Row],[Date]])</f>
        <v>1</v>
      </c>
      <c r="K372" s="1">
        <f>WEEKDAY(BART_Rides[[#This Row],[Date]],2)</f>
        <v>3</v>
      </c>
      <c r="L372" s="1" t="str">
        <f>LEFT(BART_Rides[[#This Row],[Lines]],1)</f>
        <v>Y</v>
      </c>
      <c r="M372" s="1" t="str">
        <f>IF(BART_Rides[[#This Row],[FirstLetter]]="Y","Yes","No")</f>
        <v>Yes</v>
      </c>
      <c r="N372" s="1" t="str">
        <f>IF(OR(BART_Rides[[#This Row],[Station Code]]="EM", BART_Rides[[#This Row],[Station Code]]="MT", BART_Rides[[#This Row],[Station Code]]="PL", BART_Rides[[#This Row],[Station Code]]="CC"), "Yes", "No")</f>
        <v>No</v>
      </c>
    </row>
    <row r="373" spans="6:14">
      <c r="F373" s="3">
        <v>44203</v>
      </c>
      <c r="G373" s="1" t="s">
        <v>3</v>
      </c>
      <c r="H373" s="1" t="s">
        <v>100</v>
      </c>
      <c r="I373" s="1">
        <v>1360</v>
      </c>
      <c r="J373" s="1">
        <f>MONTH(BART_Rides[[#This Row],[Date]])</f>
        <v>1</v>
      </c>
      <c r="K373" s="1">
        <f>WEEKDAY(BART_Rides[[#This Row],[Date]],2)</f>
        <v>4</v>
      </c>
      <c r="L373" s="1" t="str">
        <f>LEFT(BART_Rides[[#This Row],[Lines]],1)</f>
        <v>Y</v>
      </c>
      <c r="M373" s="1" t="str">
        <f>IF(BART_Rides[[#This Row],[FirstLetter]]="Y","Yes","No")</f>
        <v>Yes</v>
      </c>
      <c r="N373" s="1" t="str">
        <f>IF(OR(BART_Rides[[#This Row],[Station Code]]="EM", BART_Rides[[#This Row],[Station Code]]="MT", BART_Rides[[#This Row],[Station Code]]="PL", BART_Rides[[#This Row],[Station Code]]="CC"), "Yes", "No")</f>
        <v>No</v>
      </c>
    </row>
    <row r="374" spans="6:14">
      <c r="F374" s="3">
        <v>44204</v>
      </c>
      <c r="G374" s="1" t="s">
        <v>3</v>
      </c>
      <c r="H374" s="1" t="s">
        <v>100</v>
      </c>
      <c r="I374" s="1">
        <v>1317</v>
      </c>
      <c r="J374" s="1">
        <f>MONTH(BART_Rides[[#This Row],[Date]])</f>
        <v>1</v>
      </c>
      <c r="K374" s="1">
        <f>WEEKDAY(BART_Rides[[#This Row],[Date]],2)</f>
        <v>5</v>
      </c>
      <c r="L374" s="1" t="str">
        <f>LEFT(BART_Rides[[#This Row],[Lines]],1)</f>
        <v>Y</v>
      </c>
      <c r="M374" s="1" t="str">
        <f>IF(BART_Rides[[#This Row],[FirstLetter]]="Y","Yes","No")</f>
        <v>Yes</v>
      </c>
      <c r="N374" s="1" t="str">
        <f>IF(OR(BART_Rides[[#This Row],[Station Code]]="EM", BART_Rides[[#This Row],[Station Code]]="MT", BART_Rides[[#This Row],[Station Code]]="PL", BART_Rides[[#This Row],[Station Code]]="CC"), "Yes", "No")</f>
        <v>No</v>
      </c>
    </row>
    <row r="375" spans="6:14">
      <c r="F375" s="3">
        <v>44205</v>
      </c>
      <c r="G375" s="1" t="s">
        <v>3</v>
      </c>
      <c r="H375" s="1" t="s">
        <v>100</v>
      </c>
      <c r="I375" s="1">
        <v>648</v>
      </c>
      <c r="J375" s="1">
        <f>MONTH(BART_Rides[[#This Row],[Date]])</f>
        <v>1</v>
      </c>
      <c r="K375" s="1">
        <f>WEEKDAY(BART_Rides[[#This Row],[Date]],2)</f>
        <v>6</v>
      </c>
      <c r="L375" s="1" t="str">
        <f>LEFT(BART_Rides[[#This Row],[Lines]],1)</f>
        <v>Y</v>
      </c>
      <c r="M375" s="1" t="str">
        <f>IF(BART_Rides[[#This Row],[FirstLetter]]="Y","Yes","No")</f>
        <v>Yes</v>
      </c>
      <c r="N375" s="1" t="str">
        <f>IF(OR(BART_Rides[[#This Row],[Station Code]]="EM", BART_Rides[[#This Row],[Station Code]]="MT", BART_Rides[[#This Row],[Station Code]]="PL", BART_Rides[[#This Row],[Station Code]]="CC"), "Yes", "No")</f>
        <v>No</v>
      </c>
    </row>
    <row r="376" spans="6:14">
      <c r="F376" s="3">
        <v>44206</v>
      </c>
      <c r="G376" s="1" t="s">
        <v>3</v>
      </c>
      <c r="H376" s="1" t="s">
        <v>100</v>
      </c>
      <c r="I376" s="1">
        <v>440</v>
      </c>
      <c r="J376" s="1">
        <f>MONTH(BART_Rides[[#This Row],[Date]])</f>
        <v>1</v>
      </c>
      <c r="K376" s="1">
        <f>WEEKDAY(BART_Rides[[#This Row],[Date]],2)</f>
        <v>7</v>
      </c>
      <c r="L376" s="1" t="str">
        <f>LEFT(BART_Rides[[#This Row],[Lines]],1)</f>
        <v>Y</v>
      </c>
      <c r="M376" s="1" t="str">
        <f>IF(BART_Rides[[#This Row],[FirstLetter]]="Y","Yes","No")</f>
        <v>Yes</v>
      </c>
      <c r="N376" s="1" t="str">
        <f>IF(OR(BART_Rides[[#This Row],[Station Code]]="EM", BART_Rides[[#This Row],[Station Code]]="MT", BART_Rides[[#This Row],[Station Code]]="PL", BART_Rides[[#This Row],[Station Code]]="CC"), "Yes", "No")</f>
        <v>No</v>
      </c>
    </row>
    <row r="377" spans="6:14">
      <c r="F377" s="3">
        <v>44207</v>
      </c>
      <c r="G377" s="1" t="s">
        <v>3</v>
      </c>
      <c r="H377" s="1" t="s">
        <v>100</v>
      </c>
      <c r="I377" s="1">
        <v>1338</v>
      </c>
      <c r="J377" s="1">
        <f>MONTH(BART_Rides[[#This Row],[Date]])</f>
        <v>1</v>
      </c>
      <c r="K377" s="1">
        <f>WEEKDAY(BART_Rides[[#This Row],[Date]],2)</f>
        <v>1</v>
      </c>
      <c r="L377" s="1" t="str">
        <f>LEFT(BART_Rides[[#This Row],[Lines]],1)</f>
        <v>Y</v>
      </c>
      <c r="M377" s="1" t="str">
        <f>IF(BART_Rides[[#This Row],[FirstLetter]]="Y","Yes","No")</f>
        <v>Yes</v>
      </c>
      <c r="N377" s="1" t="str">
        <f>IF(OR(BART_Rides[[#This Row],[Station Code]]="EM", BART_Rides[[#This Row],[Station Code]]="MT", BART_Rides[[#This Row],[Station Code]]="PL", BART_Rides[[#This Row],[Station Code]]="CC"), "Yes", "No")</f>
        <v>No</v>
      </c>
    </row>
    <row r="378" spans="6:14">
      <c r="F378" s="3">
        <v>44208</v>
      </c>
      <c r="G378" s="1" t="s">
        <v>3</v>
      </c>
      <c r="H378" s="1" t="s">
        <v>100</v>
      </c>
      <c r="I378" s="1">
        <v>1393</v>
      </c>
      <c r="J378" s="1">
        <f>MONTH(BART_Rides[[#This Row],[Date]])</f>
        <v>1</v>
      </c>
      <c r="K378" s="1">
        <f>WEEKDAY(BART_Rides[[#This Row],[Date]],2)</f>
        <v>2</v>
      </c>
      <c r="L378" s="1" t="str">
        <f>LEFT(BART_Rides[[#This Row],[Lines]],1)</f>
        <v>Y</v>
      </c>
      <c r="M378" s="1" t="str">
        <f>IF(BART_Rides[[#This Row],[FirstLetter]]="Y","Yes","No")</f>
        <v>Yes</v>
      </c>
      <c r="N378" s="1" t="str">
        <f>IF(OR(BART_Rides[[#This Row],[Station Code]]="EM", BART_Rides[[#This Row],[Station Code]]="MT", BART_Rides[[#This Row],[Station Code]]="PL", BART_Rides[[#This Row],[Station Code]]="CC"), "Yes", "No")</f>
        <v>No</v>
      </c>
    </row>
    <row r="379" spans="6:14">
      <c r="F379" s="3">
        <v>44209</v>
      </c>
      <c r="G379" s="1" t="s">
        <v>3</v>
      </c>
      <c r="H379" s="1" t="s">
        <v>100</v>
      </c>
      <c r="I379" s="1">
        <v>1433</v>
      </c>
      <c r="J379" s="1">
        <f>MONTH(BART_Rides[[#This Row],[Date]])</f>
        <v>1</v>
      </c>
      <c r="K379" s="1">
        <f>WEEKDAY(BART_Rides[[#This Row],[Date]],2)</f>
        <v>3</v>
      </c>
      <c r="L379" s="1" t="str">
        <f>LEFT(BART_Rides[[#This Row],[Lines]],1)</f>
        <v>Y</v>
      </c>
      <c r="M379" s="1" t="str">
        <f>IF(BART_Rides[[#This Row],[FirstLetter]]="Y","Yes","No")</f>
        <v>Yes</v>
      </c>
      <c r="N379" s="1" t="str">
        <f>IF(OR(BART_Rides[[#This Row],[Station Code]]="EM", BART_Rides[[#This Row],[Station Code]]="MT", BART_Rides[[#This Row],[Station Code]]="PL", BART_Rides[[#This Row],[Station Code]]="CC"), "Yes", "No")</f>
        <v>No</v>
      </c>
    </row>
    <row r="380" spans="6:14">
      <c r="F380" s="3">
        <v>44210</v>
      </c>
      <c r="G380" s="1" t="s">
        <v>3</v>
      </c>
      <c r="H380" s="1" t="s">
        <v>100</v>
      </c>
      <c r="I380" s="1">
        <v>1385</v>
      </c>
      <c r="J380" s="1">
        <f>MONTH(BART_Rides[[#This Row],[Date]])</f>
        <v>1</v>
      </c>
      <c r="K380" s="1">
        <f>WEEKDAY(BART_Rides[[#This Row],[Date]],2)</f>
        <v>4</v>
      </c>
      <c r="L380" s="1" t="str">
        <f>LEFT(BART_Rides[[#This Row],[Lines]],1)</f>
        <v>Y</v>
      </c>
      <c r="M380" s="1" t="str">
        <f>IF(BART_Rides[[#This Row],[FirstLetter]]="Y","Yes","No")</f>
        <v>Yes</v>
      </c>
      <c r="N380" s="1" t="str">
        <f>IF(OR(BART_Rides[[#This Row],[Station Code]]="EM", BART_Rides[[#This Row],[Station Code]]="MT", BART_Rides[[#This Row],[Station Code]]="PL", BART_Rides[[#This Row],[Station Code]]="CC"), "Yes", "No")</f>
        <v>No</v>
      </c>
    </row>
    <row r="381" spans="6:14">
      <c r="F381" s="3">
        <v>44211</v>
      </c>
      <c r="G381" s="1" t="s">
        <v>3</v>
      </c>
      <c r="H381" s="1" t="s">
        <v>100</v>
      </c>
      <c r="I381" s="1">
        <v>1356</v>
      </c>
      <c r="J381" s="1">
        <f>MONTH(BART_Rides[[#This Row],[Date]])</f>
        <v>1</v>
      </c>
      <c r="K381" s="1">
        <f>WEEKDAY(BART_Rides[[#This Row],[Date]],2)</f>
        <v>5</v>
      </c>
      <c r="L381" s="1" t="str">
        <f>LEFT(BART_Rides[[#This Row],[Lines]],1)</f>
        <v>Y</v>
      </c>
      <c r="M381" s="1" t="str">
        <f>IF(BART_Rides[[#This Row],[FirstLetter]]="Y","Yes","No")</f>
        <v>Yes</v>
      </c>
      <c r="N381" s="1" t="str">
        <f>IF(OR(BART_Rides[[#This Row],[Station Code]]="EM", BART_Rides[[#This Row],[Station Code]]="MT", BART_Rides[[#This Row],[Station Code]]="PL", BART_Rides[[#This Row],[Station Code]]="CC"), "Yes", "No")</f>
        <v>No</v>
      </c>
    </row>
    <row r="382" spans="6:14">
      <c r="F382" s="3">
        <v>44212</v>
      </c>
      <c r="G382" s="1" t="s">
        <v>3</v>
      </c>
      <c r="H382" s="1" t="s">
        <v>100</v>
      </c>
      <c r="I382" s="1">
        <v>1077</v>
      </c>
      <c r="J382" s="1">
        <f>MONTH(BART_Rides[[#This Row],[Date]])</f>
        <v>1</v>
      </c>
      <c r="K382" s="1">
        <f>WEEKDAY(BART_Rides[[#This Row],[Date]],2)</f>
        <v>6</v>
      </c>
      <c r="L382" s="1" t="str">
        <f>LEFT(BART_Rides[[#This Row],[Lines]],1)</f>
        <v>Y</v>
      </c>
      <c r="M382" s="1" t="str">
        <f>IF(BART_Rides[[#This Row],[FirstLetter]]="Y","Yes","No")</f>
        <v>Yes</v>
      </c>
      <c r="N382" s="1" t="str">
        <f>IF(OR(BART_Rides[[#This Row],[Station Code]]="EM", BART_Rides[[#This Row],[Station Code]]="MT", BART_Rides[[#This Row],[Station Code]]="PL", BART_Rides[[#This Row],[Station Code]]="CC"), "Yes", "No")</f>
        <v>No</v>
      </c>
    </row>
    <row r="383" spans="6:14">
      <c r="F383" s="3">
        <v>44213</v>
      </c>
      <c r="G383" s="1" t="s">
        <v>3</v>
      </c>
      <c r="H383" s="1" t="s">
        <v>100</v>
      </c>
      <c r="I383" s="1">
        <v>799</v>
      </c>
      <c r="J383" s="1">
        <f>MONTH(BART_Rides[[#This Row],[Date]])</f>
        <v>1</v>
      </c>
      <c r="K383" s="1">
        <f>WEEKDAY(BART_Rides[[#This Row],[Date]],2)</f>
        <v>7</v>
      </c>
      <c r="L383" s="1" t="str">
        <f>LEFT(BART_Rides[[#This Row],[Lines]],1)</f>
        <v>Y</v>
      </c>
      <c r="M383" s="1" t="str">
        <f>IF(BART_Rides[[#This Row],[FirstLetter]]="Y","Yes","No")</f>
        <v>Yes</v>
      </c>
      <c r="N383" s="1" t="str">
        <f>IF(OR(BART_Rides[[#This Row],[Station Code]]="EM", BART_Rides[[#This Row],[Station Code]]="MT", BART_Rides[[#This Row],[Station Code]]="PL", BART_Rides[[#This Row],[Station Code]]="CC"), "Yes", "No")</f>
        <v>No</v>
      </c>
    </row>
    <row r="384" spans="6:14">
      <c r="F384" s="3">
        <v>44214</v>
      </c>
      <c r="G384" s="1" t="s">
        <v>3</v>
      </c>
      <c r="H384" s="1" t="s">
        <v>100</v>
      </c>
      <c r="I384" s="1">
        <v>1223</v>
      </c>
      <c r="J384" s="1">
        <f>MONTH(BART_Rides[[#This Row],[Date]])</f>
        <v>1</v>
      </c>
      <c r="K384" s="1">
        <f>WEEKDAY(BART_Rides[[#This Row],[Date]],2)</f>
        <v>1</v>
      </c>
      <c r="L384" s="1" t="str">
        <f>LEFT(BART_Rides[[#This Row],[Lines]],1)</f>
        <v>Y</v>
      </c>
      <c r="M384" s="1" t="str">
        <f>IF(BART_Rides[[#This Row],[FirstLetter]]="Y","Yes","No")</f>
        <v>Yes</v>
      </c>
      <c r="N384" s="1" t="str">
        <f>IF(OR(BART_Rides[[#This Row],[Station Code]]="EM", BART_Rides[[#This Row],[Station Code]]="MT", BART_Rides[[#This Row],[Station Code]]="PL", BART_Rides[[#This Row],[Station Code]]="CC"), "Yes", "No")</f>
        <v>No</v>
      </c>
    </row>
    <row r="385" spans="6:14">
      <c r="F385" s="3">
        <v>44215</v>
      </c>
      <c r="G385" s="1" t="s">
        <v>3</v>
      </c>
      <c r="H385" s="1" t="s">
        <v>100</v>
      </c>
      <c r="I385" s="1">
        <v>1371</v>
      </c>
      <c r="J385" s="1">
        <f>MONTH(BART_Rides[[#This Row],[Date]])</f>
        <v>1</v>
      </c>
      <c r="K385" s="1">
        <f>WEEKDAY(BART_Rides[[#This Row],[Date]],2)</f>
        <v>2</v>
      </c>
      <c r="L385" s="1" t="str">
        <f>LEFT(BART_Rides[[#This Row],[Lines]],1)</f>
        <v>Y</v>
      </c>
      <c r="M385" s="1" t="str">
        <f>IF(BART_Rides[[#This Row],[FirstLetter]]="Y","Yes","No")</f>
        <v>Yes</v>
      </c>
      <c r="N385" s="1" t="str">
        <f>IF(OR(BART_Rides[[#This Row],[Station Code]]="EM", BART_Rides[[#This Row],[Station Code]]="MT", BART_Rides[[#This Row],[Station Code]]="PL", BART_Rides[[#This Row],[Station Code]]="CC"), "Yes", "No")</f>
        <v>No</v>
      </c>
    </row>
    <row r="386" spans="6:14">
      <c r="F386" s="3">
        <v>44216</v>
      </c>
      <c r="G386" s="1" t="s">
        <v>3</v>
      </c>
      <c r="H386" s="1" t="s">
        <v>100</v>
      </c>
      <c r="I386" s="1">
        <v>1328</v>
      </c>
      <c r="J386" s="1">
        <f>MONTH(BART_Rides[[#This Row],[Date]])</f>
        <v>1</v>
      </c>
      <c r="K386" s="1">
        <f>WEEKDAY(BART_Rides[[#This Row],[Date]],2)</f>
        <v>3</v>
      </c>
      <c r="L386" s="1" t="str">
        <f>LEFT(BART_Rides[[#This Row],[Lines]],1)</f>
        <v>Y</v>
      </c>
      <c r="M386" s="1" t="str">
        <f>IF(BART_Rides[[#This Row],[FirstLetter]]="Y","Yes","No")</f>
        <v>Yes</v>
      </c>
      <c r="N386" s="1" t="str">
        <f>IF(OR(BART_Rides[[#This Row],[Station Code]]="EM", BART_Rides[[#This Row],[Station Code]]="MT", BART_Rides[[#This Row],[Station Code]]="PL", BART_Rides[[#This Row],[Station Code]]="CC"), "Yes", "No")</f>
        <v>No</v>
      </c>
    </row>
    <row r="387" spans="6:14">
      <c r="F387" s="3">
        <v>44217</v>
      </c>
      <c r="G387" s="1" t="s">
        <v>3</v>
      </c>
      <c r="H387" s="1" t="s">
        <v>100</v>
      </c>
      <c r="I387" s="1">
        <v>1368</v>
      </c>
      <c r="J387" s="1">
        <f>MONTH(BART_Rides[[#This Row],[Date]])</f>
        <v>1</v>
      </c>
      <c r="K387" s="1">
        <f>WEEKDAY(BART_Rides[[#This Row],[Date]],2)</f>
        <v>4</v>
      </c>
      <c r="L387" s="1" t="str">
        <f>LEFT(BART_Rides[[#This Row],[Lines]],1)</f>
        <v>Y</v>
      </c>
      <c r="M387" s="1" t="str">
        <f>IF(BART_Rides[[#This Row],[FirstLetter]]="Y","Yes","No")</f>
        <v>Yes</v>
      </c>
      <c r="N387" s="1" t="str">
        <f>IF(OR(BART_Rides[[#This Row],[Station Code]]="EM", BART_Rides[[#This Row],[Station Code]]="MT", BART_Rides[[#This Row],[Station Code]]="PL", BART_Rides[[#This Row],[Station Code]]="CC"), "Yes", "No")</f>
        <v>No</v>
      </c>
    </row>
    <row r="388" spans="6:14">
      <c r="F388" s="3">
        <v>44218</v>
      </c>
      <c r="G388" s="1" t="s">
        <v>3</v>
      </c>
      <c r="H388" s="1" t="s">
        <v>100</v>
      </c>
      <c r="I388" s="1">
        <v>1290</v>
      </c>
      <c r="J388" s="1">
        <f>MONTH(BART_Rides[[#This Row],[Date]])</f>
        <v>1</v>
      </c>
      <c r="K388" s="1">
        <f>WEEKDAY(BART_Rides[[#This Row],[Date]],2)</f>
        <v>5</v>
      </c>
      <c r="L388" s="1" t="str">
        <f>LEFT(BART_Rides[[#This Row],[Lines]],1)</f>
        <v>Y</v>
      </c>
      <c r="M388" s="1" t="str">
        <f>IF(BART_Rides[[#This Row],[FirstLetter]]="Y","Yes","No")</f>
        <v>Yes</v>
      </c>
      <c r="N388" s="1" t="str">
        <f>IF(OR(BART_Rides[[#This Row],[Station Code]]="EM", BART_Rides[[#This Row],[Station Code]]="MT", BART_Rides[[#This Row],[Station Code]]="PL", BART_Rides[[#This Row],[Station Code]]="CC"), "Yes", "No")</f>
        <v>No</v>
      </c>
    </row>
    <row r="389" spans="6:14">
      <c r="F389" s="3">
        <v>44219</v>
      </c>
      <c r="G389" s="1" t="s">
        <v>3</v>
      </c>
      <c r="H389" s="1" t="s">
        <v>100</v>
      </c>
      <c r="I389" s="1">
        <v>688</v>
      </c>
      <c r="J389" s="1">
        <f>MONTH(BART_Rides[[#This Row],[Date]])</f>
        <v>1</v>
      </c>
      <c r="K389" s="1">
        <f>WEEKDAY(BART_Rides[[#This Row],[Date]],2)</f>
        <v>6</v>
      </c>
      <c r="L389" s="1" t="str">
        <f>LEFT(BART_Rides[[#This Row],[Lines]],1)</f>
        <v>Y</v>
      </c>
      <c r="M389" s="1" t="str">
        <f>IF(BART_Rides[[#This Row],[FirstLetter]]="Y","Yes","No")</f>
        <v>Yes</v>
      </c>
      <c r="N389" s="1" t="str">
        <f>IF(OR(BART_Rides[[#This Row],[Station Code]]="EM", BART_Rides[[#This Row],[Station Code]]="MT", BART_Rides[[#This Row],[Station Code]]="PL", BART_Rides[[#This Row],[Station Code]]="CC"), "Yes", "No")</f>
        <v>No</v>
      </c>
    </row>
    <row r="390" spans="6:14">
      <c r="F390" s="3">
        <v>44220</v>
      </c>
      <c r="G390" s="1" t="s">
        <v>3</v>
      </c>
      <c r="H390" s="1" t="s">
        <v>100</v>
      </c>
      <c r="I390" s="1">
        <v>408</v>
      </c>
      <c r="J390" s="1">
        <f>MONTH(BART_Rides[[#This Row],[Date]])</f>
        <v>1</v>
      </c>
      <c r="K390" s="1">
        <f>WEEKDAY(BART_Rides[[#This Row],[Date]],2)</f>
        <v>7</v>
      </c>
      <c r="L390" s="1" t="str">
        <f>LEFT(BART_Rides[[#This Row],[Lines]],1)</f>
        <v>Y</v>
      </c>
      <c r="M390" s="1" t="str">
        <f>IF(BART_Rides[[#This Row],[FirstLetter]]="Y","Yes","No")</f>
        <v>Yes</v>
      </c>
      <c r="N390" s="1" t="str">
        <f>IF(OR(BART_Rides[[#This Row],[Station Code]]="EM", BART_Rides[[#This Row],[Station Code]]="MT", BART_Rides[[#This Row],[Station Code]]="PL", BART_Rides[[#This Row],[Station Code]]="CC"), "Yes", "No")</f>
        <v>No</v>
      </c>
    </row>
    <row r="391" spans="6:14">
      <c r="F391" s="3">
        <v>44221</v>
      </c>
      <c r="G391" s="1" t="s">
        <v>3</v>
      </c>
      <c r="H391" s="1" t="s">
        <v>100</v>
      </c>
      <c r="I391" s="1">
        <v>1353</v>
      </c>
      <c r="J391" s="1">
        <f>MONTH(BART_Rides[[#This Row],[Date]])</f>
        <v>1</v>
      </c>
      <c r="K391" s="1">
        <f>WEEKDAY(BART_Rides[[#This Row],[Date]],2)</f>
        <v>1</v>
      </c>
      <c r="L391" s="1" t="str">
        <f>LEFT(BART_Rides[[#This Row],[Lines]],1)</f>
        <v>Y</v>
      </c>
      <c r="M391" s="1" t="str">
        <f>IF(BART_Rides[[#This Row],[FirstLetter]]="Y","Yes","No")</f>
        <v>Yes</v>
      </c>
      <c r="N391" s="1" t="str">
        <f>IF(OR(BART_Rides[[#This Row],[Station Code]]="EM", BART_Rides[[#This Row],[Station Code]]="MT", BART_Rides[[#This Row],[Station Code]]="PL", BART_Rides[[#This Row],[Station Code]]="CC"), "Yes", "No")</f>
        <v>No</v>
      </c>
    </row>
    <row r="392" spans="6:14">
      <c r="F392" s="3">
        <v>44222</v>
      </c>
      <c r="G392" s="1" t="s">
        <v>3</v>
      </c>
      <c r="H392" s="1" t="s">
        <v>100</v>
      </c>
      <c r="I392" s="1">
        <v>1330</v>
      </c>
      <c r="J392" s="1">
        <f>MONTH(BART_Rides[[#This Row],[Date]])</f>
        <v>1</v>
      </c>
      <c r="K392" s="1">
        <f>WEEKDAY(BART_Rides[[#This Row],[Date]],2)</f>
        <v>2</v>
      </c>
      <c r="L392" s="1" t="str">
        <f>LEFT(BART_Rides[[#This Row],[Lines]],1)</f>
        <v>Y</v>
      </c>
      <c r="M392" s="1" t="str">
        <f>IF(BART_Rides[[#This Row],[FirstLetter]]="Y","Yes","No")</f>
        <v>Yes</v>
      </c>
      <c r="N392" s="1" t="str">
        <f>IF(OR(BART_Rides[[#This Row],[Station Code]]="EM", BART_Rides[[#This Row],[Station Code]]="MT", BART_Rides[[#This Row],[Station Code]]="PL", BART_Rides[[#This Row],[Station Code]]="CC"), "Yes", "No")</f>
        <v>No</v>
      </c>
    </row>
    <row r="393" spans="6:14">
      <c r="F393" s="3">
        <v>44223</v>
      </c>
      <c r="G393" s="1" t="s">
        <v>3</v>
      </c>
      <c r="H393" s="1" t="s">
        <v>100</v>
      </c>
      <c r="I393" s="1">
        <v>1259</v>
      </c>
      <c r="J393" s="1">
        <f>MONTH(BART_Rides[[#This Row],[Date]])</f>
        <v>1</v>
      </c>
      <c r="K393" s="1">
        <f>WEEKDAY(BART_Rides[[#This Row],[Date]],2)</f>
        <v>3</v>
      </c>
      <c r="L393" s="1" t="str">
        <f>LEFT(BART_Rides[[#This Row],[Lines]],1)</f>
        <v>Y</v>
      </c>
      <c r="M393" s="1" t="str">
        <f>IF(BART_Rides[[#This Row],[FirstLetter]]="Y","Yes","No")</f>
        <v>Yes</v>
      </c>
      <c r="N393" s="1" t="str">
        <f>IF(OR(BART_Rides[[#This Row],[Station Code]]="EM", BART_Rides[[#This Row],[Station Code]]="MT", BART_Rides[[#This Row],[Station Code]]="PL", BART_Rides[[#This Row],[Station Code]]="CC"), "Yes", "No")</f>
        <v>No</v>
      </c>
    </row>
    <row r="394" spans="6:14">
      <c r="F394" s="3">
        <v>44224</v>
      </c>
      <c r="G394" s="1" t="s">
        <v>3</v>
      </c>
      <c r="H394" s="1" t="s">
        <v>100</v>
      </c>
      <c r="I394" s="1">
        <v>1292</v>
      </c>
      <c r="J394" s="1">
        <f>MONTH(BART_Rides[[#This Row],[Date]])</f>
        <v>1</v>
      </c>
      <c r="K394" s="1">
        <f>WEEKDAY(BART_Rides[[#This Row],[Date]],2)</f>
        <v>4</v>
      </c>
      <c r="L394" s="1" t="str">
        <f>LEFT(BART_Rides[[#This Row],[Lines]],1)</f>
        <v>Y</v>
      </c>
      <c r="M394" s="1" t="str">
        <f>IF(BART_Rides[[#This Row],[FirstLetter]]="Y","Yes","No")</f>
        <v>Yes</v>
      </c>
      <c r="N394" s="1" t="str">
        <f>IF(OR(BART_Rides[[#This Row],[Station Code]]="EM", BART_Rides[[#This Row],[Station Code]]="MT", BART_Rides[[#This Row],[Station Code]]="PL", BART_Rides[[#This Row],[Station Code]]="CC"), "Yes", "No")</f>
        <v>No</v>
      </c>
    </row>
    <row r="395" spans="6:14">
      <c r="F395" s="3">
        <v>44225</v>
      </c>
      <c r="G395" s="1" t="s">
        <v>3</v>
      </c>
      <c r="H395" s="1" t="s">
        <v>100</v>
      </c>
      <c r="I395" s="1">
        <v>1429</v>
      </c>
      <c r="J395" s="1">
        <f>MONTH(BART_Rides[[#This Row],[Date]])</f>
        <v>1</v>
      </c>
      <c r="K395" s="1">
        <f>WEEKDAY(BART_Rides[[#This Row],[Date]],2)</f>
        <v>5</v>
      </c>
      <c r="L395" s="1" t="str">
        <f>LEFT(BART_Rides[[#This Row],[Lines]],1)</f>
        <v>Y</v>
      </c>
      <c r="M395" s="1" t="str">
        <f>IF(BART_Rides[[#This Row],[FirstLetter]]="Y","Yes","No")</f>
        <v>Yes</v>
      </c>
      <c r="N395" s="1" t="str">
        <f>IF(OR(BART_Rides[[#This Row],[Station Code]]="EM", BART_Rides[[#This Row],[Station Code]]="MT", BART_Rides[[#This Row],[Station Code]]="PL", BART_Rides[[#This Row],[Station Code]]="CC"), "Yes", "No")</f>
        <v>No</v>
      </c>
    </row>
    <row r="396" spans="6:14">
      <c r="F396" s="3">
        <v>44226</v>
      </c>
      <c r="G396" s="1" t="s">
        <v>3</v>
      </c>
      <c r="H396" s="1" t="s">
        <v>100</v>
      </c>
      <c r="I396" s="1">
        <v>1149</v>
      </c>
      <c r="J396" s="1">
        <f>MONTH(BART_Rides[[#This Row],[Date]])</f>
        <v>1</v>
      </c>
      <c r="K396" s="1">
        <f>WEEKDAY(BART_Rides[[#This Row],[Date]],2)</f>
        <v>6</v>
      </c>
      <c r="L396" s="1" t="str">
        <f>LEFT(BART_Rides[[#This Row],[Lines]],1)</f>
        <v>Y</v>
      </c>
      <c r="M396" s="1" t="str">
        <f>IF(BART_Rides[[#This Row],[FirstLetter]]="Y","Yes","No")</f>
        <v>Yes</v>
      </c>
      <c r="N396" s="1" t="str">
        <f>IF(OR(BART_Rides[[#This Row],[Station Code]]="EM", BART_Rides[[#This Row],[Station Code]]="MT", BART_Rides[[#This Row],[Station Code]]="PL", BART_Rides[[#This Row],[Station Code]]="CC"), "Yes", "No")</f>
        <v>No</v>
      </c>
    </row>
    <row r="397" spans="6:14">
      <c r="F397" s="3">
        <v>44227</v>
      </c>
      <c r="G397" s="1" t="s">
        <v>3</v>
      </c>
      <c r="H397" s="1" t="s">
        <v>100</v>
      </c>
      <c r="I397" s="1">
        <v>836</v>
      </c>
      <c r="J397" s="1">
        <f>MONTH(BART_Rides[[#This Row],[Date]])</f>
        <v>1</v>
      </c>
      <c r="K397" s="1">
        <f>WEEKDAY(BART_Rides[[#This Row],[Date]],2)</f>
        <v>7</v>
      </c>
      <c r="L397" s="1" t="str">
        <f>LEFT(BART_Rides[[#This Row],[Lines]],1)</f>
        <v>Y</v>
      </c>
      <c r="M397" s="1" t="str">
        <f>IF(BART_Rides[[#This Row],[FirstLetter]]="Y","Yes","No")</f>
        <v>Yes</v>
      </c>
      <c r="N397" s="1" t="str">
        <f>IF(OR(BART_Rides[[#This Row],[Station Code]]="EM", BART_Rides[[#This Row],[Station Code]]="MT", BART_Rides[[#This Row],[Station Code]]="PL", BART_Rides[[#This Row],[Station Code]]="CC"), "Yes", "No")</f>
        <v>No</v>
      </c>
    </row>
    <row r="398" spans="6:14">
      <c r="F398" s="3">
        <v>44228</v>
      </c>
      <c r="G398" s="1" t="s">
        <v>3</v>
      </c>
      <c r="H398" s="1" t="s">
        <v>100</v>
      </c>
      <c r="I398" s="1">
        <v>1367</v>
      </c>
      <c r="J398" s="1">
        <f>MONTH(BART_Rides[[#This Row],[Date]])</f>
        <v>2</v>
      </c>
      <c r="K398" s="1">
        <f>WEEKDAY(BART_Rides[[#This Row],[Date]],2)</f>
        <v>1</v>
      </c>
      <c r="L398" s="1" t="str">
        <f>LEFT(BART_Rides[[#This Row],[Lines]],1)</f>
        <v>Y</v>
      </c>
      <c r="M398" s="1" t="str">
        <f>IF(BART_Rides[[#This Row],[FirstLetter]]="Y","Yes","No")</f>
        <v>Yes</v>
      </c>
      <c r="N398" s="1" t="str">
        <f>IF(OR(BART_Rides[[#This Row],[Station Code]]="EM", BART_Rides[[#This Row],[Station Code]]="MT", BART_Rides[[#This Row],[Station Code]]="PL", BART_Rides[[#This Row],[Station Code]]="CC"), "Yes", "No")</f>
        <v>No</v>
      </c>
    </row>
    <row r="399" spans="6:14">
      <c r="F399" s="3">
        <v>44229</v>
      </c>
      <c r="G399" s="1" t="s">
        <v>3</v>
      </c>
      <c r="H399" s="1" t="s">
        <v>100</v>
      </c>
      <c r="I399" s="1">
        <v>1415</v>
      </c>
      <c r="J399" s="1">
        <f>MONTH(BART_Rides[[#This Row],[Date]])</f>
        <v>2</v>
      </c>
      <c r="K399" s="1">
        <f>WEEKDAY(BART_Rides[[#This Row],[Date]],2)</f>
        <v>2</v>
      </c>
      <c r="L399" s="1" t="str">
        <f>LEFT(BART_Rides[[#This Row],[Lines]],1)</f>
        <v>Y</v>
      </c>
      <c r="M399" s="1" t="str">
        <f>IF(BART_Rides[[#This Row],[FirstLetter]]="Y","Yes","No")</f>
        <v>Yes</v>
      </c>
      <c r="N399" s="1" t="str">
        <f>IF(OR(BART_Rides[[#This Row],[Station Code]]="EM", BART_Rides[[#This Row],[Station Code]]="MT", BART_Rides[[#This Row],[Station Code]]="PL", BART_Rides[[#This Row],[Station Code]]="CC"), "Yes", "No")</f>
        <v>No</v>
      </c>
    </row>
    <row r="400" spans="6:14">
      <c r="F400" s="3">
        <v>44230</v>
      </c>
      <c r="G400" s="1" t="s">
        <v>3</v>
      </c>
      <c r="H400" s="1" t="s">
        <v>100</v>
      </c>
      <c r="I400" s="1">
        <v>1470</v>
      </c>
      <c r="J400" s="1">
        <f>MONTH(BART_Rides[[#This Row],[Date]])</f>
        <v>2</v>
      </c>
      <c r="K400" s="1">
        <f>WEEKDAY(BART_Rides[[#This Row],[Date]],2)</f>
        <v>3</v>
      </c>
      <c r="L400" s="1" t="str">
        <f>LEFT(BART_Rides[[#This Row],[Lines]],1)</f>
        <v>Y</v>
      </c>
      <c r="M400" s="1" t="str">
        <f>IF(BART_Rides[[#This Row],[FirstLetter]]="Y","Yes","No")</f>
        <v>Yes</v>
      </c>
      <c r="N400" s="1" t="str">
        <f>IF(OR(BART_Rides[[#This Row],[Station Code]]="EM", BART_Rides[[#This Row],[Station Code]]="MT", BART_Rides[[#This Row],[Station Code]]="PL", BART_Rides[[#This Row],[Station Code]]="CC"), "Yes", "No")</f>
        <v>No</v>
      </c>
    </row>
    <row r="401" spans="6:14">
      <c r="F401" s="3">
        <v>44231</v>
      </c>
      <c r="G401" s="1" t="s">
        <v>3</v>
      </c>
      <c r="H401" s="1" t="s">
        <v>100</v>
      </c>
      <c r="I401" s="1">
        <v>1508</v>
      </c>
      <c r="J401" s="1">
        <f>MONTH(BART_Rides[[#This Row],[Date]])</f>
        <v>2</v>
      </c>
      <c r="K401" s="1">
        <f>WEEKDAY(BART_Rides[[#This Row],[Date]],2)</f>
        <v>4</v>
      </c>
      <c r="L401" s="1" t="str">
        <f>LEFT(BART_Rides[[#This Row],[Lines]],1)</f>
        <v>Y</v>
      </c>
      <c r="M401" s="1" t="str">
        <f>IF(BART_Rides[[#This Row],[FirstLetter]]="Y","Yes","No")</f>
        <v>Yes</v>
      </c>
      <c r="N401" s="1" t="str">
        <f>IF(OR(BART_Rides[[#This Row],[Station Code]]="EM", BART_Rides[[#This Row],[Station Code]]="MT", BART_Rides[[#This Row],[Station Code]]="PL", BART_Rides[[#This Row],[Station Code]]="CC"), "Yes", "No")</f>
        <v>No</v>
      </c>
    </row>
    <row r="402" spans="6:14">
      <c r="F402" s="3">
        <v>44232</v>
      </c>
      <c r="G402" s="1" t="s">
        <v>3</v>
      </c>
      <c r="H402" s="1" t="s">
        <v>100</v>
      </c>
      <c r="I402" s="1">
        <v>1504</v>
      </c>
      <c r="J402" s="1">
        <f>MONTH(BART_Rides[[#This Row],[Date]])</f>
        <v>2</v>
      </c>
      <c r="K402" s="1">
        <f>WEEKDAY(BART_Rides[[#This Row],[Date]],2)</f>
        <v>5</v>
      </c>
      <c r="L402" s="1" t="str">
        <f>LEFT(BART_Rides[[#This Row],[Lines]],1)</f>
        <v>Y</v>
      </c>
      <c r="M402" s="1" t="str">
        <f>IF(BART_Rides[[#This Row],[FirstLetter]]="Y","Yes","No")</f>
        <v>Yes</v>
      </c>
      <c r="N402" s="1" t="str">
        <f>IF(OR(BART_Rides[[#This Row],[Station Code]]="EM", BART_Rides[[#This Row],[Station Code]]="MT", BART_Rides[[#This Row],[Station Code]]="PL", BART_Rides[[#This Row],[Station Code]]="CC"), "Yes", "No")</f>
        <v>No</v>
      </c>
    </row>
    <row r="403" spans="6:14">
      <c r="F403" s="3">
        <v>44233</v>
      </c>
      <c r="G403" s="1" t="s">
        <v>3</v>
      </c>
      <c r="H403" s="1" t="s">
        <v>100</v>
      </c>
      <c r="I403" s="1">
        <v>753</v>
      </c>
      <c r="J403" s="1">
        <f>MONTH(BART_Rides[[#This Row],[Date]])</f>
        <v>2</v>
      </c>
      <c r="K403" s="1">
        <f>WEEKDAY(BART_Rides[[#This Row],[Date]],2)</f>
        <v>6</v>
      </c>
      <c r="L403" s="1" t="str">
        <f>LEFT(BART_Rides[[#This Row],[Lines]],1)</f>
        <v>Y</v>
      </c>
      <c r="M403" s="1" t="str">
        <f>IF(BART_Rides[[#This Row],[FirstLetter]]="Y","Yes","No")</f>
        <v>Yes</v>
      </c>
      <c r="N403" s="1" t="str">
        <f>IF(OR(BART_Rides[[#This Row],[Station Code]]="EM", BART_Rides[[#This Row],[Station Code]]="MT", BART_Rides[[#This Row],[Station Code]]="PL", BART_Rides[[#This Row],[Station Code]]="CC"), "Yes", "No")</f>
        <v>No</v>
      </c>
    </row>
    <row r="404" spans="6:14">
      <c r="F404" s="3">
        <v>44234</v>
      </c>
      <c r="G404" s="1" t="s">
        <v>3</v>
      </c>
      <c r="H404" s="1" t="s">
        <v>100</v>
      </c>
      <c r="I404" s="1">
        <v>512</v>
      </c>
      <c r="J404" s="1">
        <f>MONTH(BART_Rides[[#This Row],[Date]])</f>
        <v>2</v>
      </c>
      <c r="K404" s="1">
        <f>WEEKDAY(BART_Rides[[#This Row],[Date]],2)</f>
        <v>7</v>
      </c>
      <c r="L404" s="1" t="str">
        <f>LEFT(BART_Rides[[#This Row],[Lines]],1)</f>
        <v>Y</v>
      </c>
      <c r="M404" s="1" t="str">
        <f>IF(BART_Rides[[#This Row],[FirstLetter]]="Y","Yes","No")</f>
        <v>Yes</v>
      </c>
      <c r="N404" s="1" t="str">
        <f>IF(OR(BART_Rides[[#This Row],[Station Code]]="EM", BART_Rides[[#This Row],[Station Code]]="MT", BART_Rides[[#This Row],[Station Code]]="PL", BART_Rides[[#This Row],[Station Code]]="CC"), "Yes", "No")</f>
        <v>No</v>
      </c>
    </row>
    <row r="405" spans="6:14">
      <c r="F405" s="3">
        <v>44235</v>
      </c>
      <c r="G405" s="1" t="s">
        <v>3</v>
      </c>
      <c r="H405" s="1" t="s">
        <v>100</v>
      </c>
      <c r="I405" s="1">
        <v>1366</v>
      </c>
      <c r="J405" s="1">
        <f>MONTH(BART_Rides[[#This Row],[Date]])</f>
        <v>2</v>
      </c>
      <c r="K405" s="1">
        <f>WEEKDAY(BART_Rides[[#This Row],[Date]],2)</f>
        <v>1</v>
      </c>
      <c r="L405" s="1" t="str">
        <f>LEFT(BART_Rides[[#This Row],[Lines]],1)</f>
        <v>Y</v>
      </c>
      <c r="M405" s="1" t="str">
        <f>IF(BART_Rides[[#This Row],[FirstLetter]]="Y","Yes","No")</f>
        <v>Yes</v>
      </c>
      <c r="N405" s="1" t="str">
        <f>IF(OR(BART_Rides[[#This Row],[Station Code]]="EM", BART_Rides[[#This Row],[Station Code]]="MT", BART_Rides[[#This Row],[Station Code]]="PL", BART_Rides[[#This Row],[Station Code]]="CC"), "Yes", "No")</f>
        <v>No</v>
      </c>
    </row>
    <row r="406" spans="6:14">
      <c r="F406" s="3">
        <v>44236</v>
      </c>
      <c r="G406" s="1" t="s">
        <v>3</v>
      </c>
      <c r="H406" s="1" t="s">
        <v>100</v>
      </c>
      <c r="I406" s="1">
        <v>1418</v>
      </c>
      <c r="J406" s="1">
        <f>MONTH(BART_Rides[[#This Row],[Date]])</f>
        <v>2</v>
      </c>
      <c r="K406" s="1">
        <f>WEEKDAY(BART_Rides[[#This Row],[Date]],2)</f>
        <v>2</v>
      </c>
      <c r="L406" s="1" t="str">
        <f>LEFT(BART_Rides[[#This Row],[Lines]],1)</f>
        <v>Y</v>
      </c>
      <c r="M406" s="1" t="str">
        <f>IF(BART_Rides[[#This Row],[FirstLetter]]="Y","Yes","No")</f>
        <v>Yes</v>
      </c>
      <c r="N406" s="1" t="str">
        <f>IF(OR(BART_Rides[[#This Row],[Station Code]]="EM", BART_Rides[[#This Row],[Station Code]]="MT", BART_Rides[[#This Row],[Station Code]]="PL", BART_Rides[[#This Row],[Station Code]]="CC"), "Yes", "No")</f>
        <v>No</v>
      </c>
    </row>
    <row r="407" spans="6:14">
      <c r="F407" s="3">
        <v>44237</v>
      </c>
      <c r="G407" s="1" t="s">
        <v>3</v>
      </c>
      <c r="H407" s="1" t="s">
        <v>100</v>
      </c>
      <c r="I407" s="1">
        <v>1494</v>
      </c>
      <c r="J407" s="1">
        <f>MONTH(BART_Rides[[#This Row],[Date]])</f>
        <v>2</v>
      </c>
      <c r="K407" s="1">
        <f>WEEKDAY(BART_Rides[[#This Row],[Date]],2)</f>
        <v>3</v>
      </c>
      <c r="L407" s="1" t="str">
        <f>LEFT(BART_Rides[[#This Row],[Lines]],1)</f>
        <v>Y</v>
      </c>
      <c r="M407" s="1" t="str">
        <f>IF(BART_Rides[[#This Row],[FirstLetter]]="Y","Yes","No")</f>
        <v>Yes</v>
      </c>
      <c r="N407" s="1" t="str">
        <f>IF(OR(BART_Rides[[#This Row],[Station Code]]="EM", BART_Rides[[#This Row],[Station Code]]="MT", BART_Rides[[#This Row],[Station Code]]="PL", BART_Rides[[#This Row],[Station Code]]="CC"), "Yes", "No")</f>
        <v>No</v>
      </c>
    </row>
    <row r="408" spans="6:14">
      <c r="F408" s="3">
        <v>44238</v>
      </c>
      <c r="G408" s="1" t="s">
        <v>3</v>
      </c>
      <c r="H408" s="1" t="s">
        <v>100</v>
      </c>
      <c r="I408" s="1">
        <v>1397</v>
      </c>
      <c r="J408" s="1">
        <f>MONTH(BART_Rides[[#This Row],[Date]])</f>
        <v>2</v>
      </c>
      <c r="K408" s="1">
        <f>WEEKDAY(BART_Rides[[#This Row],[Date]],2)</f>
        <v>4</v>
      </c>
      <c r="L408" s="1" t="str">
        <f>LEFT(BART_Rides[[#This Row],[Lines]],1)</f>
        <v>Y</v>
      </c>
      <c r="M408" s="1" t="str">
        <f>IF(BART_Rides[[#This Row],[FirstLetter]]="Y","Yes","No")</f>
        <v>Yes</v>
      </c>
      <c r="N408" s="1" t="str">
        <f>IF(OR(BART_Rides[[#This Row],[Station Code]]="EM", BART_Rides[[#This Row],[Station Code]]="MT", BART_Rides[[#This Row],[Station Code]]="PL", BART_Rides[[#This Row],[Station Code]]="CC"), "Yes", "No")</f>
        <v>No</v>
      </c>
    </row>
    <row r="409" spans="6:14">
      <c r="F409" s="3">
        <v>44239</v>
      </c>
      <c r="G409" s="1" t="s">
        <v>3</v>
      </c>
      <c r="H409" s="1" t="s">
        <v>100</v>
      </c>
      <c r="I409" s="1">
        <v>1363</v>
      </c>
      <c r="J409" s="1">
        <f>MONTH(BART_Rides[[#This Row],[Date]])</f>
        <v>2</v>
      </c>
      <c r="K409" s="1">
        <f>WEEKDAY(BART_Rides[[#This Row],[Date]],2)</f>
        <v>5</v>
      </c>
      <c r="L409" s="1" t="str">
        <f>LEFT(BART_Rides[[#This Row],[Lines]],1)</f>
        <v>Y</v>
      </c>
      <c r="M409" s="1" t="str">
        <f>IF(BART_Rides[[#This Row],[FirstLetter]]="Y","Yes","No")</f>
        <v>Yes</v>
      </c>
      <c r="N409" s="1" t="str">
        <f>IF(OR(BART_Rides[[#This Row],[Station Code]]="EM", BART_Rides[[#This Row],[Station Code]]="MT", BART_Rides[[#This Row],[Station Code]]="PL", BART_Rides[[#This Row],[Station Code]]="CC"), "Yes", "No")</f>
        <v>No</v>
      </c>
    </row>
    <row r="410" spans="6:14">
      <c r="F410" s="3">
        <v>44240</v>
      </c>
      <c r="G410" s="1" t="s">
        <v>3</v>
      </c>
      <c r="H410" s="1" t="s">
        <v>100</v>
      </c>
      <c r="I410" s="1">
        <v>1175</v>
      </c>
      <c r="J410" s="1">
        <f>MONTH(BART_Rides[[#This Row],[Date]])</f>
        <v>2</v>
      </c>
      <c r="K410" s="1">
        <f>WEEKDAY(BART_Rides[[#This Row],[Date]],2)</f>
        <v>6</v>
      </c>
      <c r="L410" s="1" t="str">
        <f>LEFT(BART_Rides[[#This Row],[Lines]],1)</f>
        <v>Y</v>
      </c>
      <c r="M410" s="1" t="str">
        <f>IF(BART_Rides[[#This Row],[FirstLetter]]="Y","Yes","No")</f>
        <v>Yes</v>
      </c>
      <c r="N410" s="1" t="str">
        <f>IF(OR(BART_Rides[[#This Row],[Station Code]]="EM", BART_Rides[[#This Row],[Station Code]]="MT", BART_Rides[[#This Row],[Station Code]]="PL", BART_Rides[[#This Row],[Station Code]]="CC"), "Yes", "No")</f>
        <v>No</v>
      </c>
    </row>
    <row r="411" spans="6:14">
      <c r="F411" s="3">
        <v>44241</v>
      </c>
      <c r="G411" s="1" t="s">
        <v>3</v>
      </c>
      <c r="H411" s="1" t="s">
        <v>100</v>
      </c>
      <c r="I411" s="1">
        <v>874</v>
      </c>
      <c r="J411" s="1">
        <f>MONTH(BART_Rides[[#This Row],[Date]])</f>
        <v>2</v>
      </c>
      <c r="K411" s="1">
        <f>WEEKDAY(BART_Rides[[#This Row],[Date]],2)</f>
        <v>7</v>
      </c>
      <c r="L411" s="1" t="str">
        <f>LEFT(BART_Rides[[#This Row],[Lines]],1)</f>
        <v>Y</v>
      </c>
      <c r="M411" s="1" t="str">
        <f>IF(BART_Rides[[#This Row],[FirstLetter]]="Y","Yes","No")</f>
        <v>Yes</v>
      </c>
      <c r="N411" s="1" t="str">
        <f>IF(OR(BART_Rides[[#This Row],[Station Code]]="EM", BART_Rides[[#This Row],[Station Code]]="MT", BART_Rides[[#This Row],[Station Code]]="PL", BART_Rides[[#This Row],[Station Code]]="CC"), "Yes", "No")</f>
        <v>No</v>
      </c>
    </row>
    <row r="412" spans="6:14">
      <c r="F412" s="3">
        <v>44242</v>
      </c>
      <c r="G412" s="1" t="s">
        <v>3</v>
      </c>
      <c r="H412" s="1" t="s">
        <v>100</v>
      </c>
      <c r="I412" s="1">
        <v>1220</v>
      </c>
      <c r="J412" s="1">
        <f>MONTH(BART_Rides[[#This Row],[Date]])</f>
        <v>2</v>
      </c>
      <c r="K412" s="1">
        <f>WEEKDAY(BART_Rides[[#This Row],[Date]],2)</f>
        <v>1</v>
      </c>
      <c r="L412" s="1" t="str">
        <f>LEFT(BART_Rides[[#This Row],[Lines]],1)</f>
        <v>Y</v>
      </c>
      <c r="M412" s="1" t="str">
        <f>IF(BART_Rides[[#This Row],[FirstLetter]]="Y","Yes","No")</f>
        <v>Yes</v>
      </c>
      <c r="N412" s="1" t="str">
        <f>IF(OR(BART_Rides[[#This Row],[Station Code]]="EM", BART_Rides[[#This Row],[Station Code]]="MT", BART_Rides[[#This Row],[Station Code]]="PL", BART_Rides[[#This Row],[Station Code]]="CC"), "Yes", "No")</f>
        <v>No</v>
      </c>
    </row>
    <row r="413" spans="6:14">
      <c r="F413" s="3">
        <v>44243</v>
      </c>
      <c r="G413" s="1" t="s">
        <v>3</v>
      </c>
      <c r="H413" s="1" t="s">
        <v>100</v>
      </c>
      <c r="I413" s="1">
        <v>1430</v>
      </c>
      <c r="J413" s="1">
        <f>MONTH(BART_Rides[[#This Row],[Date]])</f>
        <v>2</v>
      </c>
      <c r="K413" s="1">
        <f>WEEKDAY(BART_Rides[[#This Row],[Date]],2)</f>
        <v>2</v>
      </c>
      <c r="L413" s="1" t="str">
        <f>LEFT(BART_Rides[[#This Row],[Lines]],1)</f>
        <v>Y</v>
      </c>
      <c r="M413" s="1" t="str">
        <f>IF(BART_Rides[[#This Row],[FirstLetter]]="Y","Yes","No")</f>
        <v>Yes</v>
      </c>
      <c r="N413" s="1" t="str">
        <f>IF(OR(BART_Rides[[#This Row],[Station Code]]="EM", BART_Rides[[#This Row],[Station Code]]="MT", BART_Rides[[#This Row],[Station Code]]="PL", BART_Rides[[#This Row],[Station Code]]="CC"), "Yes", "No")</f>
        <v>No</v>
      </c>
    </row>
    <row r="414" spans="6:14">
      <c r="F414" s="3">
        <v>44244</v>
      </c>
      <c r="G414" s="1" t="s">
        <v>3</v>
      </c>
      <c r="H414" s="1" t="s">
        <v>100</v>
      </c>
      <c r="I414" s="1">
        <v>1528</v>
      </c>
      <c r="J414" s="1">
        <f>MONTH(BART_Rides[[#This Row],[Date]])</f>
        <v>2</v>
      </c>
      <c r="K414" s="1">
        <f>WEEKDAY(BART_Rides[[#This Row],[Date]],2)</f>
        <v>3</v>
      </c>
      <c r="L414" s="1" t="str">
        <f>LEFT(BART_Rides[[#This Row],[Lines]],1)</f>
        <v>Y</v>
      </c>
      <c r="M414" s="1" t="str">
        <f>IF(BART_Rides[[#This Row],[FirstLetter]]="Y","Yes","No")</f>
        <v>Yes</v>
      </c>
      <c r="N414" s="1" t="str">
        <f>IF(OR(BART_Rides[[#This Row],[Station Code]]="EM", BART_Rides[[#This Row],[Station Code]]="MT", BART_Rides[[#This Row],[Station Code]]="PL", BART_Rides[[#This Row],[Station Code]]="CC"), "Yes", "No")</f>
        <v>No</v>
      </c>
    </row>
    <row r="415" spans="6:14">
      <c r="F415" s="3">
        <v>44245</v>
      </c>
      <c r="G415" s="1" t="s">
        <v>3</v>
      </c>
      <c r="H415" s="1" t="s">
        <v>100</v>
      </c>
      <c r="I415" s="1">
        <v>1508</v>
      </c>
      <c r="J415" s="1">
        <f>MONTH(BART_Rides[[#This Row],[Date]])</f>
        <v>2</v>
      </c>
      <c r="K415" s="1">
        <f>WEEKDAY(BART_Rides[[#This Row],[Date]],2)</f>
        <v>4</v>
      </c>
      <c r="L415" s="1" t="str">
        <f>LEFT(BART_Rides[[#This Row],[Lines]],1)</f>
        <v>Y</v>
      </c>
      <c r="M415" s="1" t="str">
        <f>IF(BART_Rides[[#This Row],[FirstLetter]]="Y","Yes","No")</f>
        <v>Yes</v>
      </c>
      <c r="N415" s="1" t="str">
        <f>IF(OR(BART_Rides[[#This Row],[Station Code]]="EM", BART_Rides[[#This Row],[Station Code]]="MT", BART_Rides[[#This Row],[Station Code]]="PL", BART_Rides[[#This Row],[Station Code]]="CC"), "Yes", "No")</f>
        <v>No</v>
      </c>
    </row>
    <row r="416" spans="6:14">
      <c r="F416" s="3">
        <v>44246</v>
      </c>
      <c r="G416" s="1" t="s">
        <v>3</v>
      </c>
      <c r="H416" s="1" t="s">
        <v>100</v>
      </c>
      <c r="I416" s="1">
        <v>1415</v>
      </c>
      <c r="J416" s="1">
        <f>MONTH(BART_Rides[[#This Row],[Date]])</f>
        <v>2</v>
      </c>
      <c r="K416" s="1">
        <f>WEEKDAY(BART_Rides[[#This Row],[Date]],2)</f>
        <v>5</v>
      </c>
      <c r="L416" s="1" t="str">
        <f>LEFT(BART_Rides[[#This Row],[Lines]],1)</f>
        <v>Y</v>
      </c>
      <c r="M416" s="1" t="str">
        <f>IF(BART_Rides[[#This Row],[FirstLetter]]="Y","Yes","No")</f>
        <v>Yes</v>
      </c>
      <c r="N416" s="1" t="str">
        <f>IF(OR(BART_Rides[[#This Row],[Station Code]]="EM", BART_Rides[[#This Row],[Station Code]]="MT", BART_Rides[[#This Row],[Station Code]]="PL", BART_Rides[[#This Row],[Station Code]]="CC"), "Yes", "No")</f>
        <v>No</v>
      </c>
    </row>
    <row r="417" spans="6:14">
      <c r="F417" s="3">
        <v>44247</v>
      </c>
      <c r="G417" s="1" t="s">
        <v>3</v>
      </c>
      <c r="H417" s="1" t="s">
        <v>100</v>
      </c>
      <c r="I417" s="1">
        <v>777</v>
      </c>
      <c r="J417" s="1">
        <f>MONTH(BART_Rides[[#This Row],[Date]])</f>
        <v>2</v>
      </c>
      <c r="K417" s="1">
        <f>WEEKDAY(BART_Rides[[#This Row],[Date]],2)</f>
        <v>6</v>
      </c>
      <c r="L417" s="1" t="str">
        <f>LEFT(BART_Rides[[#This Row],[Lines]],1)</f>
        <v>Y</v>
      </c>
      <c r="M417" s="1" t="str">
        <f>IF(BART_Rides[[#This Row],[FirstLetter]]="Y","Yes","No")</f>
        <v>Yes</v>
      </c>
      <c r="N417" s="1" t="str">
        <f>IF(OR(BART_Rides[[#This Row],[Station Code]]="EM", BART_Rides[[#This Row],[Station Code]]="MT", BART_Rides[[#This Row],[Station Code]]="PL", BART_Rides[[#This Row],[Station Code]]="CC"), "Yes", "No")</f>
        <v>No</v>
      </c>
    </row>
    <row r="418" spans="6:14">
      <c r="F418" s="3">
        <v>44248</v>
      </c>
      <c r="G418" s="1" t="s">
        <v>3</v>
      </c>
      <c r="H418" s="1" t="s">
        <v>100</v>
      </c>
      <c r="I418" s="1">
        <v>532</v>
      </c>
      <c r="J418" s="1">
        <f>MONTH(BART_Rides[[#This Row],[Date]])</f>
        <v>2</v>
      </c>
      <c r="K418" s="1">
        <f>WEEKDAY(BART_Rides[[#This Row],[Date]],2)</f>
        <v>7</v>
      </c>
      <c r="L418" s="1" t="str">
        <f>LEFT(BART_Rides[[#This Row],[Lines]],1)</f>
        <v>Y</v>
      </c>
      <c r="M418" s="1" t="str">
        <f>IF(BART_Rides[[#This Row],[FirstLetter]]="Y","Yes","No")</f>
        <v>Yes</v>
      </c>
      <c r="N418" s="1" t="str">
        <f>IF(OR(BART_Rides[[#This Row],[Station Code]]="EM", BART_Rides[[#This Row],[Station Code]]="MT", BART_Rides[[#This Row],[Station Code]]="PL", BART_Rides[[#This Row],[Station Code]]="CC"), "Yes", "No")</f>
        <v>No</v>
      </c>
    </row>
    <row r="419" spans="6:14">
      <c r="F419" s="3">
        <v>44249</v>
      </c>
      <c r="G419" s="1" t="s">
        <v>3</v>
      </c>
      <c r="H419" s="1" t="s">
        <v>100</v>
      </c>
      <c r="I419" s="1">
        <v>1437</v>
      </c>
      <c r="J419" s="1">
        <f>MONTH(BART_Rides[[#This Row],[Date]])</f>
        <v>2</v>
      </c>
      <c r="K419" s="1">
        <f>WEEKDAY(BART_Rides[[#This Row],[Date]],2)</f>
        <v>1</v>
      </c>
      <c r="L419" s="1" t="str">
        <f>LEFT(BART_Rides[[#This Row],[Lines]],1)</f>
        <v>Y</v>
      </c>
      <c r="M419" s="1" t="str">
        <f>IF(BART_Rides[[#This Row],[FirstLetter]]="Y","Yes","No")</f>
        <v>Yes</v>
      </c>
      <c r="N419" s="1" t="str">
        <f>IF(OR(BART_Rides[[#This Row],[Station Code]]="EM", BART_Rides[[#This Row],[Station Code]]="MT", BART_Rides[[#This Row],[Station Code]]="PL", BART_Rides[[#This Row],[Station Code]]="CC"), "Yes", "No")</f>
        <v>No</v>
      </c>
    </row>
    <row r="420" spans="6:14">
      <c r="F420" s="3">
        <v>44250</v>
      </c>
      <c r="G420" s="1" t="s">
        <v>3</v>
      </c>
      <c r="H420" s="1" t="s">
        <v>100</v>
      </c>
      <c r="I420" s="1">
        <v>1487</v>
      </c>
      <c r="J420" s="1">
        <f>MONTH(BART_Rides[[#This Row],[Date]])</f>
        <v>2</v>
      </c>
      <c r="K420" s="1">
        <f>WEEKDAY(BART_Rides[[#This Row],[Date]],2)</f>
        <v>2</v>
      </c>
      <c r="L420" s="1" t="str">
        <f>LEFT(BART_Rides[[#This Row],[Lines]],1)</f>
        <v>Y</v>
      </c>
      <c r="M420" s="1" t="str">
        <f>IF(BART_Rides[[#This Row],[FirstLetter]]="Y","Yes","No")</f>
        <v>Yes</v>
      </c>
      <c r="N420" s="1" t="str">
        <f>IF(OR(BART_Rides[[#This Row],[Station Code]]="EM", BART_Rides[[#This Row],[Station Code]]="MT", BART_Rides[[#This Row],[Station Code]]="PL", BART_Rides[[#This Row],[Station Code]]="CC"), "Yes", "No")</f>
        <v>No</v>
      </c>
    </row>
    <row r="421" spans="6:14">
      <c r="F421" s="3">
        <v>44251</v>
      </c>
      <c r="G421" s="1" t="s">
        <v>3</v>
      </c>
      <c r="H421" s="1" t="s">
        <v>100</v>
      </c>
      <c r="I421" s="1">
        <v>1504</v>
      </c>
      <c r="J421" s="1">
        <f>MONTH(BART_Rides[[#This Row],[Date]])</f>
        <v>2</v>
      </c>
      <c r="K421" s="1">
        <f>WEEKDAY(BART_Rides[[#This Row],[Date]],2)</f>
        <v>3</v>
      </c>
      <c r="L421" s="1" t="str">
        <f>LEFT(BART_Rides[[#This Row],[Lines]],1)</f>
        <v>Y</v>
      </c>
      <c r="M421" s="1" t="str">
        <f>IF(BART_Rides[[#This Row],[FirstLetter]]="Y","Yes","No")</f>
        <v>Yes</v>
      </c>
      <c r="N421" s="1" t="str">
        <f>IF(OR(BART_Rides[[#This Row],[Station Code]]="EM", BART_Rides[[#This Row],[Station Code]]="MT", BART_Rides[[#This Row],[Station Code]]="PL", BART_Rides[[#This Row],[Station Code]]="CC"), "Yes", "No")</f>
        <v>No</v>
      </c>
    </row>
    <row r="422" spans="6:14">
      <c r="F422" s="3">
        <v>44252</v>
      </c>
      <c r="G422" s="1" t="s">
        <v>3</v>
      </c>
      <c r="H422" s="1" t="s">
        <v>100</v>
      </c>
      <c r="I422" s="1">
        <v>1526</v>
      </c>
      <c r="J422" s="1">
        <f>MONTH(BART_Rides[[#This Row],[Date]])</f>
        <v>2</v>
      </c>
      <c r="K422" s="1">
        <f>WEEKDAY(BART_Rides[[#This Row],[Date]],2)</f>
        <v>4</v>
      </c>
      <c r="L422" s="1" t="str">
        <f>LEFT(BART_Rides[[#This Row],[Lines]],1)</f>
        <v>Y</v>
      </c>
      <c r="M422" s="1" t="str">
        <f>IF(BART_Rides[[#This Row],[FirstLetter]]="Y","Yes","No")</f>
        <v>Yes</v>
      </c>
      <c r="N422" s="1" t="str">
        <f>IF(OR(BART_Rides[[#This Row],[Station Code]]="EM", BART_Rides[[#This Row],[Station Code]]="MT", BART_Rides[[#This Row],[Station Code]]="PL", BART_Rides[[#This Row],[Station Code]]="CC"), "Yes", "No")</f>
        <v>No</v>
      </c>
    </row>
    <row r="423" spans="6:14">
      <c r="F423" s="3">
        <v>44253</v>
      </c>
      <c r="G423" s="1" t="s">
        <v>3</v>
      </c>
      <c r="H423" s="1" t="s">
        <v>100</v>
      </c>
      <c r="I423" s="1">
        <v>1476</v>
      </c>
      <c r="J423" s="1">
        <f>MONTH(BART_Rides[[#This Row],[Date]])</f>
        <v>2</v>
      </c>
      <c r="K423" s="1">
        <f>WEEKDAY(BART_Rides[[#This Row],[Date]],2)</f>
        <v>5</v>
      </c>
      <c r="L423" s="1" t="str">
        <f>LEFT(BART_Rides[[#This Row],[Lines]],1)</f>
        <v>Y</v>
      </c>
      <c r="M423" s="1" t="str">
        <f>IF(BART_Rides[[#This Row],[FirstLetter]]="Y","Yes","No")</f>
        <v>Yes</v>
      </c>
      <c r="N423" s="1" t="str">
        <f>IF(OR(BART_Rides[[#This Row],[Station Code]]="EM", BART_Rides[[#This Row],[Station Code]]="MT", BART_Rides[[#This Row],[Station Code]]="PL", BART_Rides[[#This Row],[Station Code]]="CC"), "Yes", "No")</f>
        <v>No</v>
      </c>
    </row>
    <row r="424" spans="6:14">
      <c r="F424" s="3">
        <v>44254</v>
      </c>
      <c r="G424" s="1" t="s">
        <v>3</v>
      </c>
      <c r="H424" s="1" t="s">
        <v>100</v>
      </c>
      <c r="I424" s="1">
        <v>1303</v>
      </c>
      <c r="J424" s="1">
        <f>MONTH(BART_Rides[[#This Row],[Date]])</f>
        <v>2</v>
      </c>
      <c r="K424" s="1">
        <f>WEEKDAY(BART_Rides[[#This Row],[Date]],2)</f>
        <v>6</v>
      </c>
      <c r="L424" s="1" t="str">
        <f>LEFT(BART_Rides[[#This Row],[Lines]],1)</f>
        <v>Y</v>
      </c>
      <c r="M424" s="1" t="str">
        <f>IF(BART_Rides[[#This Row],[FirstLetter]]="Y","Yes","No")</f>
        <v>Yes</v>
      </c>
      <c r="N424" s="1" t="str">
        <f>IF(OR(BART_Rides[[#This Row],[Station Code]]="EM", BART_Rides[[#This Row],[Station Code]]="MT", BART_Rides[[#This Row],[Station Code]]="PL", BART_Rides[[#This Row],[Station Code]]="CC"), "Yes", "No")</f>
        <v>No</v>
      </c>
    </row>
    <row r="425" spans="6:14">
      <c r="F425" s="3">
        <v>44255</v>
      </c>
      <c r="G425" s="1" t="s">
        <v>3</v>
      </c>
      <c r="H425" s="1" t="s">
        <v>100</v>
      </c>
      <c r="I425" s="1">
        <v>898</v>
      </c>
      <c r="J425" s="1">
        <f>MONTH(BART_Rides[[#This Row],[Date]])</f>
        <v>2</v>
      </c>
      <c r="K425" s="1">
        <f>WEEKDAY(BART_Rides[[#This Row],[Date]],2)</f>
        <v>7</v>
      </c>
      <c r="L425" s="1" t="str">
        <f>LEFT(BART_Rides[[#This Row],[Lines]],1)</f>
        <v>Y</v>
      </c>
      <c r="M425" s="1" t="str">
        <f>IF(BART_Rides[[#This Row],[FirstLetter]]="Y","Yes","No")</f>
        <v>Yes</v>
      </c>
      <c r="N425" s="1" t="str">
        <f>IF(OR(BART_Rides[[#This Row],[Station Code]]="EM", BART_Rides[[#This Row],[Station Code]]="MT", BART_Rides[[#This Row],[Station Code]]="PL", BART_Rides[[#This Row],[Station Code]]="CC"), "Yes", "No")</f>
        <v>No</v>
      </c>
    </row>
    <row r="426" spans="6:14">
      <c r="F426" s="3">
        <v>44256</v>
      </c>
      <c r="G426" s="1" t="s">
        <v>3</v>
      </c>
      <c r="H426" s="1" t="s">
        <v>100</v>
      </c>
      <c r="I426" s="1">
        <v>1510</v>
      </c>
      <c r="J426" s="1">
        <f>MONTH(BART_Rides[[#This Row],[Date]])</f>
        <v>3</v>
      </c>
      <c r="K426" s="1">
        <f>WEEKDAY(BART_Rides[[#This Row],[Date]],2)</f>
        <v>1</v>
      </c>
      <c r="L426" s="1" t="str">
        <f>LEFT(BART_Rides[[#This Row],[Lines]],1)</f>
        <v>Y</v>
      </c>
      <c r="M426" s="1" t="str">
        <f>IF(BART_Rides[[#This Row],[FirstLetter]]="Y","Yes","No")</f>
        <v>Yes</v>
      </c>
      <c r="N426" s="1" t="str">
        <f>IF(OR(BART_Rides[[#This Row],[Station Code]]="EM", BART_Rides[[#This Row],[Station Code]]="MT", BART_Rides[[#This Row],[Station Code]]="PL", BART_Rides[[#This Row],[Station Code]]="CC"), "Yes", "No")</f>
        <v>No</v>
      </c>
    </row>
    <row r="427" spans="6:14">
      <c r="F427" s="3">
        <v>44257</v>
      </c>
      <c r="G427" s="1" t="s">
        <v>3</v>
      </c>
      <c r="H427" s="1" t="s">
        <v>100</v>
      </c>
      <c r="I427" s="1">
        <v>1559</v>
      </c>
      <c r="J427" s="1">
        <f>MONTH(BART_Rides[[#This Row],[Date]])</f>
        <v>3</v>
      </c>
      <c r="K427" s="1">
        <f>WEEKDAY(BART_Rides[[#This Row],[Date]],2)</f>
        <v>2</v>
      </c>
      <c r="L427" s="1" t="str">
        <f>LEFT(BART_Rides[[#This Row],[Lines]],1)</f>
        <v>Y</v>
      </c>
      <c r="M427" s="1" t="str">
        <f>IF(BART_Rides[[#This Row],[FirstLetter]]="Y","Yes","No")</f>
        <v>Yes</v>
      </c>
      <c r="N427" s="1" t="str">
        <f>IF(OR(BART_Rides[[#This Row],[Station Code]]="EM", BART_Rides[[#This Row],[Station Code]]="MT", BART_Rides[[#This Row],[Station Code]]="PL", BART_Rides[[#This Row],[Station Code]]="CC"), "Yes", "No")</f>
        <v>No</v>
      </c>
    </row>
    <row r="428" spans="6:14">
      <c r="F428" s="3">
        <v>44258</v>
      </c>
      <c r="G428" s="1" t="s">
        <v>3</v>
      </c>
      <c r="H428" s="1" t="s">
        <v>100</v>
      </c>
      <c r="I428" s="1">
        <v>1609</v>
      </c>
      <c r="J428" s="1">
        <f>MONTH(BART_Rides[[#This Row],[Date]])</f>
        <v>3</v>
      </c>
      <c r="K428" s="1">
        <f>WEEKDAY(BART_Rides[[#This Row],[Date]],2)</f>
        <v>3</v>
      </c>
      <c r="L428" s="1" t="str">
        <f>LEFT(BART_Rides[[#This Row],[Lines]],1)</f>
        <v>Y</v>
      </c>
      <c r="M428" s="1" t="str">
        <f>IF(BART_Rides[[#This Row],[FirstLetter]]="Y","Yes","No")</f>
        <v>Yes</v>
      </c>
      <c r="N428" s="1" t="str">
        <f>IF(OR(BART_Rides[[#This Row],[Station Code]]="EM", BART_Rides[[#This Row],[Station Code]]="MT", BART_Rides[[#This Row],[Station Code]]="PL", BART_Rides[[#This Row],[Station Code]]="CC"), "Yes", "No")</f>
        <v>No</v>
      </c>
    </row>
    <row r="429" spans="6:14">
      <c r="F429" s="3">
        <v>44259</v>
      </c>
      <c r="G429" s="1" t="s">
        <v>3</v>
      </c>
      <c r="H429" s="1" t="s">
        <v>100</v>
      </c>
      <c r="I429" s="1">
        <v>1664</v>
      </c>
      <c r="J429" s="1">
        <f>MONTH(BART_Rides[[#This Row],[Date]])</f>
        <v>3</v>
      </c>
      <c r="K429" s="1">
        <f>WEEKDAY(BART_Rides[[#This Row],[Date]],2)</f>
        <v>4</v>
      </c>
      <c r="L429" s="1" t="str">
        <f>LEFT(BART_Rides[[#This Row],[Lines]],1)</f>
        <v>Y</v>
      </c>
      <c r="M429" s="1" t="str">
        <f>IF(BART_Rides[[#This Row],[FirstLetter]]="Y","Yes","No")</f>
        <v>Yes</v>
      </c>
      <c r="N429" s="1" t="str">
        <f>IF(OR(BART_Rides[[#This Row],[Station Code]]="EM", BART_Rides[[#This Row],[Station Code]]="MT", BART_Rides[[#This Row],[Station Code]]="PL", BART_Rides[[#This Row],[Station Code]]="CC"), "Yes", "No")</f>
        <v>No</v>
      </c>
    </row>
    <row r="430" spans="6:14">
      <c r="F430" s="3">
        <v>44260</v>
      </c>
      <c r="G430" s="1" t="s">
        <v>3</v>
      </c>
      <c r="H430" s="1" t="s">
        <v>100</v>
      </c>
      <c r="I430" s="1">
        <v>1550</v>
      </c>
      <c r="J430" s="1">
        <f>MONTH(BART_Rides[[#This Row],[Date]])</f>
        <v>3</v>
      </c>
      <c r="K430" s="1">
        <f>WEEKDAY(BART_Rides[[#This Row],[Date]],2)</f>
        <v>5</v>
      </c>
      <c r="L430" s="1" t="str">
        <f>LEFT(BART_Rides[[#This Row],[Lines]],1)</f>
        <v>Y</v>
      </c>
      <c r="M430" s="1" t="str">
        <f>IF(BART_Rides[[#This Row],[FirstLetter]]="Y","Yes","No")</f>
        <v>Yes</v>
      </c>
      <c r="N430" s="1" t="str">
        <f>IF(OR(BART_Rides[[#This Row],[Station Code]]="EM", BART_Rides[[#This Row],[Station Code]]="MT", BART_Rides[[#This Row],[Station Code]]="PL", BART_Rides[[#This Row],[Station Code]]="CC"), "Yes", "No")</f>
        <v>No</v>
      </c>
    </row>
    <row r="431" spans="6:14">
      <c r="F431" s="3">
        <v>44261</v>
      </c>
      <c r="G431" s="1" t="s">
        <v>3</v>
      </c>
      <c r="H431" s="1" t="s">
        <v>100</v>
      </c>
      <c r="I431" s="1">
        <v>746</v>
      </c>
      <c r="J431" s="1">
        <f>MONTH(BART_Rides[[#This Row],[Date]])</f>
        <v>3</v>
      </c>
      <c r="K431" s="1">
        <f>WEEKDAY(BART_Rides[[#This Row],[Date]],2)</f>
        <v>6</v>
      </c>
      <c r="L431" s="1" t="str">
        <f>LEFT(BART_Rides[[#This Row],[Lines]],1)</f>
        <v>Y</v>
      </c>
      <c r="M431" s="1" t="str">
        <f>IF(BART_Rides[[#This Row],[FirstLetter]]="Y","Yes","No")</f>
        <v>Yes</v>
      </c>
      <c r="N431" s="1" t="str">
        <f>IF(OR(BART_Rides[[#This Row],[Station Code]]="EM", BART_Rides[[#This Row],[Station Code]]="MT", BART_Rides[[#This Row],[Station Code]]="PL", BART_Rides[[#This Row],[Station Code]]="CC"), "Yes", "No")</f>
        <v>No</v>
      </c>
    </row>
    <row r="432" spans="6:14">
      <c r="F432" s="3">
        <v>44262</v>
      </c>
      <c r="G432" s="1" t="s">
        <v>3</v>
      </c>
      <c r="H432" s="1" t="s">
        <v>100</v>
      </c>
      <c r="I432" s="1">
        <v>562</v>
      </c>
      <c r="J432" s="1">
        <f>MONTH(BART_Rides[[#This Row],[Date]])</f>
        <v>3</v>
      </c>
      <c r="K432" s="1">
        <f>WEEKDAY(BART_Rides[[#This Row],[Date]],2)</f>
        <v>7</v>
      </c>
      <c r="L432" s="1" t="str">
        <f>LEFT(BART_Rides[[#This Row],[Lines]],1)</f>
        <v>Y</v>
      </c>
      <c r="M432" s="1" t="str">
        <f>IF(BART_Rides[[#This Row],[FirstLetter]]="Y","Yes","No")</f>
        <v>Yes</v>
      </c>
      <c r="N432" s="1" t="str">
        <f>IF(OR(BART_Rides[[#This Row],[Station Code]]="EM", BART_Rides[[#This Row],[Station Code]]="MT", BART_Rides[[#This Row],[Station Code]]="PL", BART_Rides[[#This Row],[Station Code]]="CC"), "Yes", "No")</f>
        <v>No</v>
      </c>
    </row>
    <row r="433" spans="6:14">
      <c r="F433" s="3">
        <v>44263</v>
      </c>
      <c r="G433" s="1" t="s">
        <v>3</v>
      </c>
      <c r="H433" s="1" t="s">
        <v>100</v>
      </c>
      <c r="I433" s="1">
        <v>1527</v>
      </c>
      <c r="J433" s="1">
        <f>MONTH(BART_Rides[[#This Row],[Date]])</f>
        <v>3</v>
      </c>
      <c r="K433" s="1">
        <f>WEEKDAY(BART_Rides[[#This Row],[Date]],2)</f>
        <v>1</v>
      </c>
      <c r="L433" s="1" t="str">
        <f>LEFT(BART_Rides[[#This Row],[Lines]],1)</f>
        <v>Y</v>
      </c>
      <c r="M433" s="1" t="str">
        <f>IF(BART_Rides[[#This Row],[FirstLetter]]="Y","Yes","No")</f>
        <v>Yes</v>
      </c>
      <c r="N433" s="1" t="str">
        <f>IF(OR(BART_Rides[[#This Row],[Station Code]]="EM", BART_Rides[[#This Row],[Station Code]]="MT", BART_Rides[[#This Row],[Station Code]]="PL", BART_Rides[[#This Row],[Station Code]]="CC"), "Yes", "No")</f>
        <v>No</v>
      </c>
    </row>
    <row r="434" spans="6:14">
      <c r="F434" s="3">
        <v>44264</v>
      </c>
      <c r="G434" s="1" t="s">
        <v>3</v>
      </c>
      <c r="H434" s="1" t="s">
        <v>100</v>
      </c>
      <c r="I434" s="1">
        <v>1482</v>
      </c>
      <c r="J434" s="1">
        <f>MONTH(BART_Rides[[#This Row],[Date]])</f>
        <v>3</v>
      </c>
      <c r="K434" s="1">
        <f>WEEKDAY(BART_Rides[[#This Row],[Date]],2)</f>
        <v>2</v>
      </c>
      <c r="L434" s="1" t="str">
        <f>LEFT(BART_Rides[[#This Row],[Lines]],1)</f>
        <v>Y</v>
      </c>
      <c r="M434" s="1" t="str">
        <f>IF(BART_Rides[[#This Row],[FirstLetter]]="Y","Yes","No")</f>
        <v>Yes</v>
      </c>
      <c r="N434" s="1" t="str">
        <f>IF(OR(BART_Rides[[#This Row],[Station Code]]="EM", BART_Rides[[#This Row],[Station Code]]="MT", BART_Rides[[#This Row],[Station Code]]="PL", BART_Rides[[#This Row],[Station Code]]="CC"), "Yes", "No")</f>
        <v>No</v>
      </c>
    </row>
    <row r="435" spans="6:14">
      <c r="F435" s="3">
        <v>44265</v>
      </c>
      <c r="G435" s="1" t="s">
        <v>3</v>
      </c>
      <c r="H435" s="1" t="s">
        <v>100</v>
      </c>
      <c r="I435" s="1">
        <v>1458</v>
      </c>
      <c r="J435" s="1">
        <f>MONTH(BART_Rides[[#This Row],[Date]])</f>
        <v>3</v>
      </c>
      <c r="K435" s="1">
        <f>WEEKDAY(BART_Rides[[#This Row],[Date]],2)</f>
        <v>3</v>
      </c>
      <c r="L435" s="1" t="str">
        <f>LEFT(BART_Rides[[#This Row],[Lines]],1)</f>
        <v>Y</v>
      </c>
      <c r="M435" s="1" t="str">
        <f>IF(BART_Rides[[#This Row],[FirstLetter]]="Y","Yes","No")</f>
        <v>Yes</v>
      </c>
      <c r="N435" s="1" t="str">
        <f>IF(OR(BART_Rides[[#This Row],[Station Code]]="EM", BART_Rides[[#This Row],[Station Code]]="MT", BART_Rides[[#This Row],[Station Code]]="PL", BART_Rides[[#This Row],[Station Code]]="CC"), "Yes", "No")</f>
        <v>No</v>
      </c>
    </row>
    <row r="436" spans="6:14">
      <c r="F436" s="3">
        <v>44266</v>
      </c>
      <c r="G436" s="1" t="s">
        <v>3</v>
      </c>
      <c r="H436" s="1" t="s">
        <v>100</v>
      </c>
      <c r="I436" s="1">
        <v>1614</v>
      </c>
      <c r="J436" s="1">
        <f>MONTH(BART_Rides[[#This Row],[Date]])</f>
        <v>3</v>
      </c>
      <c r="K436" s="1">
        <f>WEEKDAY(BART_Rides[[#This Row],[Date]],2)</f>
        <v>4</v>
      </c>
      <c r="L436" s="1" t="str">
        <f>LEFT(BART_Rides[[#This Row],[Lines]],1)</f>
        <v>Y</v>
      </c>
      <c r="M436" s="1" t="str">
        <f>IF(BART_Rides[[#This Row],[FirstLetter]]="Y","Yes","No")</f>
        <v>Yes</v>
      </c>
      <c r="N436" s="1" t="str">
        <f>IF(OR(BART_Rides[[#This Row],[Station Code]]="EM", BART_Rides[[#This Row],[Station Code]]="MT", BART_Rides[[#This Row],[Station Code]]="PL", BART_Rides[[#This Row],[Station Code]]="CC"), "Yes", "No")</f>
        <v>No</v>
      </c>
    </row>
    <row r="437" spans="6:14">
      <c r="F437" s="3">
        <v>44267</v>
      </c>
      <c r="G437" s="1" t="s">
        <v>3</v>
      </c>
      <c r="H437" s="1" t="s">
        <v>100</v>
      </c>
      <c r="I437" s="1">
        <v>1521</v>
      </c>
      <c r="J437" s="1">
        <f>MONTH(BART_Rides[[#This Row],[Date]])</f>
        <v>3</v>
      </c>
      <c r="K437" s="1">
        <f>WEEKDAY(BART_Rides[[#This Row],[Date]],2)</f>
        <v>5</v>
      </c>
      <c r="L437" s="1" t="str">
        <f>LEFT(BART_Rides[[#This Row],[Lines]],1)</f>
        <v>Y</v>
      </c>
      <c r="M437" s="1" t="str">
        <f>IF(BART_Rides[[#This Row],[FirstLetter]]="Y","Yes","No")</f>
        <v>Yes</v>
      </c>
      <c r="N437" s="1" t="str">
        <f>IF(OR(BART_Rides[[#This Row],[Station Code]]="EM", BART_Rides[[#This Row],[Station Code]]="MT", BART_Rides[[#This Row],[Station Code]]="PL", BART_Rides[[#This Row],[Station Code]]="CC"), "Yes", "No")</f>
        <v>No</v>
      </c>
    </row>
    <row r="438" spans="6:14">
      <c r="F438" s="3">
        <v>44268</v>
      </c>
      <c r="G438" s="1" t="s">
        <v>3</v>
      </c>
      <c r="H438" s="1" t="s">
        <v>100</v>
      </c>
      <c r="I438" s="1">
        <v>1349</v>
      </c>
      <c r="J438" s="1">
        <f>MONTH(BART_Rides[[#This Row],[Date]])</f>
        <v>3</v>
      </c>
      <c r="K438" s="1">
        <f>WEEKDAY(BART_Rides[[#This Row],[Date]],2)</f>
        <v>6</v>
      </c>
      <c r="L438" s="1" t="str">
        <f>LEFT(BART_Rides[[#This Row],[Lines]],1)</f>
        <v>Y</v>
      </c>
      <c r="M438" s="1" t="str">
        <f>IF(BART_Rides[[#This Row],[FirstLetter]]="Y","Yes","No")</f>
        <v>Yes</v>
      </c>
      <c r="N438" s="1" t="str">
        <f>IF(OR(BART_Rides[[#This Row],[Station Code]]="EM", BART_Rides[[#This Row],[Station Code]]="MT", BART_Rides[[#This Row],[Station Code]]="PL", BART_Rides[[#This Row],[Station Code]]="CC"), "Yes", "No")</f>
        <v>No</v>
      </c>
    </row>
    <row r="439" spans="6:14">
      <c r="F439" s="3">
        <v>44269</v>
      </c>
      <c r="G439" s="1" t="s">
        <v>3</v>
      </c>
      <c r="H439" s="1" t="s">
        <v>100</v>
      </c>
      <c r="I439" s="1">
        <v>821</v>
      </c>
      <c r="J439" s="1">
        <f>MONTH(BART_Rides[[#This Row],[Date]])</f>
        <v>3</v>
      </c>
      <c r="K439" s="1">
        <f>WEEKDAY(BART_Rides[[#This Row],[Date]],2)</f>
        <v>7</v>
      </c>
      <c r="L439" s="1" t="str">
        <f>LEFT(BART_Rides[[#This Row],[Lines]],1)</f>
        <v>Y</v>
      </c>
      <c r="M439" s="1" t="str">
        <f>IF(BART_Rides[[#This Row],[FirstLetter]]="Y","Yes","No")</f>
        <v>Yes</v>
      </c>
      <c r="N439" s="1" t="str">
        <f>IF(OR(BART_Rides[[#This Row],[Station Code]]="EM", BART_Rides[[#This Row],[Station Code]]="MT", BART_Rides[[#This Row],[Station Code]]="PL", BART_Rides[[#This Row],[Station Code]]="CC"), "Yes", "No")</f>
        <v>No</v>
      </c>
    </row>
    <row r="440" spans="6:14">
      <c r="F440" s="3">
        <v>44270</v>
      </c>
      <c r="G440" s="1" t="s">
        <v>3</v>
      </c>
      <c r="H440" s="1" t="s">
        <v>100</v>
      </c>
      <c r="I440" s="1">
        <v>1481</v>
      </c>
      <c r="J440" s="1">
        <f>MONTH(BART_Rides[[#This Row],[Date]])</f>
        <v>3</v>
      </c>
      <c r="K440" s="1">
        <f>WEEKDAY(BART_Rides[[#This Row],[Date]],2)</f>
        <v>1</v>
      </c>
      <c r="L440" s="1" t="str">
        <f>LEFT(BART_Rides[[#This Row],[Lines]],1)</f>
        <v>Y</v>
      </c>
      <c r="M440" s="1" t="str">
        <f>IF(BART_Rides[[#This Row],[FirstLetter]]="Y","Yes","No")</f>
        <v>Yes</v>
      </c>
      <c r="N440" s="1" t="str">
        <f>IF(OR(BART_Rides[[#This Row],[Station Code]]="EM", BART_Rides[[#This Row],[Station Code]]="MT", BART_Rides[[#This Row],[Station Code]]="PL", BART_Rides[[#This Row],[Station Code]]="CC"), "Yes", "No")</f>
        <v>No</v>
      </c>
    </row>
    <row r="441" spans="6:14">
      <c r="F441" s="3">
        <v>44271</v>
      </c>
      <c r="G441" s="1" t="s">
        <v>3</v>
      </c>
      <c r="H441" s="1" t="s">
        <v>100</v>
      </c>
      <c r="I441" s="1">
        <v>176</v>
      </c>
      <c r="J441" s="1">
        <f>MONTH(BART_Rides[[#This Row],[Date]])</f>
        <v>3</v>
      </c>
      <c r="K441" s="1">
        <f>WEEKDAY(BART_Rides[[#This Row],[Date]],2)</f>
        <v>2</v>
      </c>
      <c r="L441" s="1" t="str">
        <f>LEFT(BART_Rides[[#This Row],[Lines]],1)</f>
        <v>Y</v>
      </c>
      <c r="M441" s="1" t="str">
        <f>IF(BART_Rides[[#This Row],[FirstLetter]]="Y","Yes","No")</f>
        <v>Yes</v>
      </c>
      <c r="N441" s="1" t="str">
        <f>IF(OR(BART_Rides[[#This Row],[Station Code]]="EM", BART_Rides[[#This Row],[Station Code]]="MT", BART_Rides[[#This Row],[Station Code]]="PL", BART_Rides[[#This Row],[Station Code]]="CC"), "Yes", "No")</f>
        <v>No</v>
      </c>
    </row>
    <row r="442" spans="6:14">
      <c r="F442" s="3">
        <v>44272</v>
      </c>
      <c r="G442" s="1" t="s">
        <v>3</v>
      </c>
      <c r="H442" s="1" t="s">
        <v>100</v>
      </c>
      <c r="I442" s="1">
        <v>211</v>
      </c>
      <c r="J442" s="1">
        <f>MONTH(BART_Rides[[#This Row],[Date]])</f>
        <v>3</v>
      </c>
      <c r="K442" s="1">
        <f>WEEKDAY(BART_Rides[[#This Row],[Date]],2)</f>
        <v>3</v>
      </c>
      <c r="L442" s="1" t="str">
        <f>LEFT(BART_Rides[[#This Row],[Lines]],1)</f>
        <v>Y</v>
      </c>
      <c r="M442" s="1" t="str">
        <f>IF(BART_Rides[[#This Row],[FirstLetter]]="Y","Yes","No")</f>
        <v>Yes</v>
      </c>
      <c r="N442" s="1" t="str">
        <f>IF(OR(BART_Rides[[#This Row],[Station Code]]="EM", BART_Rides[[#This Row],[Station Code]]="MT", BART_Rides[[#This Row],[Station Code]]="PL", BART_Rides[[#This Row],[Station Code]]="CC"), "Yes", "No")</f>
        <v>No</v>
      </c>
    </row>
    <row r="443" spans="6:14">
      <c r="F443" s="3">
        <v>44273</v>
      </c>
      <c r="G443" s="1" t="s">
        <v>3</v>
      </c>
      <c r="H443" s="1" t="s">
        <v>100</v>
      </c>
      <c r="I443" s="1">
        <v>219</v>
      </c>
      <c r="J443" s="1">
        <f>MONTH(BART_Rides[[#This Row],[Date]])</f>
        <v>3</v>
      </c>
      <c r="K443" s="1">
        <f>WEEKDAY(BART_Rides[[#This Row],[Date]],2)</f>
        <v>4</v>
      </c>
      <c r="L443" s="1" t="str">
        <f>LEFT(BART_Rides[[#This Row],[Lines]],1)</f>
        <v>Y</v>
      </c>
      <c r="M443" s="1" t="str">
        <f>IF(BART_Rides[[#This Row],[FirstLetter]]="Y","Yes","No")</f>
        <v>Yes</v>
      </c>
      <c r="N443" s="1" t="str">
        <f>IF(OR(BART_Rides[[#This Row],[Station Code]]="EM", BART_Rides[[#This Row],[Station Code]]="MT", BART_Rides[[#This Row],[Station Code]]="PL", BART_Rides[[#This Row],[Station Code]]="CC"), "Yes", "No")</f>
        <v>No</v>
      </c>
    </row>
    <row r="444" spans="6:14">
      <c r="F444" s="3">
        <v>44274</v>
      </c>
      <c r="G444" s="1" t="s">
        <v>3</v>
      </c>
      <c r="H444" s="1" t="s">
        <v>100</v>
      </c>
      <c r="I444" s="1">
        <v>280</v>
      </c>
      <c r="J444" s="1">
        <f>MONTH(BART_Rides[[#This Row],[Date]])</f>
        <v>3</v>
      </c>
      <c r="K444" s="1">
        <f>WEEKDAY(BART_Rides[[#This Row],[Date]],2)</f>
        <v>5</v>
      </c>
      <c r="L444" s="1" t="str">
        <f>LEFT(BART_Rides[[#This Row],[Lines]],1)</f>
        <v>Y</v>
      </c>
      <c r="M444" s="1" t="str">
        <f>IF(BART_Rides[[#This Row],[FirstLetter]]="Y","Yes","No")</f>
        <v>Yes</v>
      </c>
      <c r="N444" s="1" t="str">
        <f>IF(OR(BART_Rides[[#This Row],[Station Code]]="EM", BART_Rides[[#This Row],[Station Code]]="MT", BART_Rides[[#This Row],[Station Code]]="PL", BART_Rides[[#This Row],[Station Code]]="CC"), "Yes", "No")</f>
        <v>No</v>
      </c>
    </row>
    <row r="445" spans="6:14">
      <c r="F445" s="3">
        <v>44275</v>
      </c>
      <c r="G445" s="1" t="s">
        <v>3</v>
      </c>
      <c r="H445" s="1" t="s">
        <v>100</v>
      </c>
      <c r="I445" s="1">
        <v>131</v>
      </c>
      <c r="J445" s="1">
        <f>MONTH(BART_Rides[[#This Row],[Date]])</f>
        <v>3</v>
      </c>
      <c r="K445" s="1">
        <f>WEEKDAY(BART_Rides[[#This Row],[Date]],2)</f>
        <v>6</v>
      </c>
      <c r="L445" s="1" t="str">
        <f>LEFT(BART_Rides[[#This Row],[Lines]],1)</f>
        <v>Y</v>
      </c>
      <c r="M445" s="1" t="str">
        <f>IF(BART_Rides[[#This Row],[FirstLetter]]="Y","Yes","No")</f>
        <v>Yes</v>
      </c>
      <c r="N445" s="1" t="str">
        <f>IF(OR(BART_Rides[[#This Row],[Station Code]]="EM", BART_Rides[[#This Row],[Station Code]]="MT", BART_Rides[[#This Row],[Station Code]]="PL", BART_Rides[[#This Row],[Station Code]]="CC"), "Yes", "No")</f>
        <v>No</v>
      </c>
    </row>
    <row r="446" spans="6:14">
      <c r="F446" s="3">
        <v>44276</v>
      </c>
      <c r="G446" s="1" t="s">
        <v>3</v>
      </c>
      <c r="H446" s="1" t="s">
        <v>100</v>
      </c>
      <c r="I446" s="1">
        <v>109</v>
      </c>
      <c r="J446" s="1">
        <f>MONTH(BART_Rides[[#This Row],[Date]])</f>
        <v>3</v>
      </c>
      <c r="K446" s="1">
        <f>WEEKDAY(BART_Rides[[#This Row],[Date]],2)</f>
        <v>7</v>
      </c>
      <c r="L446" s="1" t="str">
        <f>LEFT(BART_Rides[[#This Row],[Lines]],1)</f>
        <v>Y</v>
      </c>
      <c r="M446" s="1" t="str">
        <f>IF(BART_Rides[[#This Row],[FirstLetter]]="Y","Yes","No")</f>
        <v>Yes</v>
      </c>
      <c r="N446" s="1" t="str">
        <f>IF(OR(BART_Rides[[#This Row],[Station Code]]="EM", BART_Rides[[#This Row],[Station Code]]="MT", BART_Rides[[#This Row],[Station Code]]="PL", BART_Rides[[#This Row],[Station Code]]="CC"), "Yes", "No")</f>
        <v>No</v>
      </c>
    </row>
    <row r="447" spans="6:14">
      <c r="F447" s="3">
        <v>44277</v>
      </c>
      <c r="G447" s="1" t="s">
        <v>3</v>
      </c>
      <c r="H447" s="1" t="s">
        <v>100</v>
      </c>
      <c r="I447" s="1">
        <v>307</v>
      </c>
      <c r="J447" s="1">
        <f>MONTH(BART_Rides[[#This Row],[Date]])</f>
        <v>3</v>
      </c>
      <c r="K447" s="1">
        <f>WEEKDAY(BART_Rides[[#This Row],[Date]],2)</f>
        <v>1</v>
      </c>
      <c r="L447" s="1" t="str">
        <f>LEFT(BART_Rides[[#This Row],[Lines]],1)</f>
        <v>Y</v>
      </c>
      <c r="M447" s="1" t="str">
        <f>IF(BART_Rides[[#This Row],[FirstLetter]]="Y","Yes","No")</f>
        <v>Yes</v>
      </c>
      <c r="N447" s="1" t="str">
        <f>IF(OR(BART_Rides[[#This Row],[Station Code]]="EM", BART_Rides[[#This Row],[Station Code]]="MT", BART_Rides[[#This Row],[Station Code]]="PL", BART_Rides[[#This Row],[Station Code]]="CC"), "Yes", "No")</f>
        <v>No</v>
      </c>
    </row>
    <row r="448" spans="6:14">
      <c r="F448" s="3">
        <v>44278</v>
      </c>
      <c r="G448" s="1" t="s">
        <v>3</v>
      </c>
      <c r="H448" s="1" t="s">
        <v>100</v>
      </c>
      <c r="I448" s="1">
        <v>310</v>
      </c>
      <c r="J448" s="1">
        <f>MONTH(BART_Rides[[#This Row],[Date]])</f>
        <v>3</v>
      </c>
      <c r="K448" s="1">
        <f>WEEKDAY(BART_Rides[[#This Row],[Date]],2)</f>
        <v>2</v>
      </c>
      <c r="L448" s="1" t="str">
        <f>LEFT(BART_Rides[[#This Row],[Lines]],1)</f>
        <v>Y</v>
      </c>
      <c r="M448" s="1" t="str">
        <f>IF(BART_Rides[[#This Row],[FirstLetter]]="Y","Yes","No")</f>
        <v>Yes</v>
      </c>
      <c r="N448" s="1" t="str">
        <f>IF(OR(BART_Rides[[#This Row],[Station Code]]="EM", BART_Rides[[#This Row],[Station Code]]="MT", BART_Rides[[#This Row],[Station Code]]="PL", BART_Rides[[#This Row],[Station Code]]="CC"), "Yes", "No")</f>
        <v>No</v>
      </c>
    </row>
    <row r="449" spans="6:14">
      <c r="F449" s="3">
        <v>44279</v>
      </c>
      <c r="G449" s="1" t="s">
        <v>3</v>
      </c>
      <c r="H449" s="1" t="s">
        <v>100</v>
      </c>
      <c r="I449" s="1">
        <v>357</v>
      </c>
      <c r="J449" s="1">
        <f>MONTH(BART_Rides[[#This Row],[Date]])</f>
        <v>3</v>
      </c>
      <c r="K449" s="1">
        <f>WEEKDAY(BART_Rides[[#This Row],[Date]],2)</f>
        <v>3</v>
      </c>
      <c r="L449" s="1" t="str">
        <f>LEFT(BART_Rides[[#This Row],[Lines]],1)</f>
        <v>Y</v>
      </c>
      <c r="M449" s="1" t="str">
        <f>IF(BART_Rides[[#This Row],[FirstLetter]]="Y","Yes","No")</f>
        <v>Yes</v>
      </c>
      <c r="N449" s="1" t="str">
        <f>IF(OR(BART_Rides[[#This Row],[Station Code]]="EM", BART_Rides[[#This Row],[Station Code]]="MT", BART_Rides[[#This Row],[Station Code]]="PL", BART_Rides[[#This Row],[Station Code]]="CC"), "Yes", "No")</f>
        <v>No</v>
      </c>
    </row>
    <row r="450" spans="6:14">
      <c r="F450" s="3">
        <v>44280</v>
      </c>
      <c r="G450" s="1" t="s">
        <v>3</v>
      </c>
      <c r="H450" s="1" t="s">
        <v>100</v>
      </c>
      <c r="I450" s="1">
        <v>364</v>
      </c>
      <c r="J450" s="1">
        <f>MONTH(BART_Rides[[#This Row],[Date]])</f>
        <v>3</v>
      </c>
      <c r="K450" s="1">
        <f>WEEKDAY(BART_Rides[[#This Row],[Date]],2)</f>
        <v>4</v>
      </c>
      <c r="L450" s="1" t="str">
        <f>LEFT(BART_Rides[[#This Row],[Lines]],1)</f>
        <v>Y</v>
      </c>
      <c r="M450" s="1" t="str">
        <f>IF(BART_Rides[[#This Row],[FirstLetter]]="Y","Yes","No")</f>
        <v>Yes</v>
      </c>
      <c r="N450" s="1" t="str">
        <f>IF(OR(BART_Rides[[#This Row],[Station Code]]="EM", BART_Rides[[#This Row],[Station Code]]="MT", BART_Rides[[#This Row],[Station Code]]="PL", BART_Rides[[#This Row],[Station Code]]="CC"), "Yes", "No")</f>
        <v>No</v>
      </c>
    </row>
    <row r="451" spans="6:14">
      <c r="F451" s="3">
        <v>44281</v>
      </c>
      <c r="G451" s="1" t="s">
        <v>3</v>
      </c>
      <c r="H451" s="1" t="s">
        <v>100</v>
      </c>
      <c r="I451" s="1">
        <v>409</v>
      </c>
      <c r="J451" s="1">
        <f>MONTH(BART_Rides[[#This Row],[Date]])</f>
        <v>3</v>
      </c>
      <c r="K451" s="1">
        <f>WEEKDAY(BART_Rides[[#This Row],[Date]],2)</f>
        <v>5</v>
      </c>
      <c r="L451" s="1" t="str">
        <f>LEFT(BART_Rides[[#This Row],[Lines]],1)</f>
        <v>Y</v>
      </c>
      <c r="M451" s="1" t="str">
        <f>IF(BART_Rides[[#This Row],[FirstLetter]]="Y","Yes","No")</f>
        <v>Yes</v>
      </c>
      <c r="N451" s="1" t="str">
        <f>IF(OR(BART_Rides[[#This Row],[Station Code]]="EM", BART_Rides[[#This Row],[Station Code]]="MT", BART_Rides[[#This Row],[Station Code]]="PL", BART_Rides[[#This Row],[Station Code]]="CC"), "Yes", "No")</f>
        <v>No</v>
      </c>
    </row>
    <row r="452" spans="6:14">
      <c r="F452" s="3">
        <v>44282</v>
      </c>
      <c r="G452" s="1" t="s">
        <v>3</v>
      </c>
      <c r="H452" s="1" t="s">
        <v>100</v>
      </c>
      <c r="I452" s="1">
        <v>190</v>
      </c>
      <c r="J452" s="1">
        <f>MONTH(BART_Rides[[#This Row],[Date]])</f>
        <v>3</v>
      </c>
      <c r="K452" s="1">
        <f>WEEKDAY(BART_Rides[[#This Row],[Date]],2)</f>
        <v>6</v>
      </c>
      <c r="L452" s="1" t="str">
        <f>LEFT(BART_Rides[[#This Row],[Lines]],1)</f>
        <v>Y</v>
      </c>
      <c r="M452" s="1" t="str">
        <f>IF(BART_Rides[[#This Row],[FirstLetter]]="Y","Yes","No")</f>
        <v>Yes</v>
      </c>
      <c r="N452" s="1" t="str">
        <f>IF(OR(BART_Rides[[#This Row],[Station Code]]="EM", BART_Rides[[#This Row],[Station Code]]="MT", BART_Rides[[#This Row],[Station Code]]="PL", BART_Rides[[#This Row],[Station Code]]="CC"), "Yes", "No")</f>
        <v>No</v>
      </c>
    </row>
    <row r="453" spans="6:14">
      <c r="F453" s="3">
        <v>44283</v>
      </c>
      <c r="G453" s="1" t="s">
        <v>3</v>
      </c>
      <c r="H453" s="1" t="s">
        <v>100</v>
      </c>
      <c r="I453" s="1">
        <v>130</v>
      </c>
      <c r="J453" s="1">
        <f>MONTH(BART_Rides[[#This Row],[Date]])</f>
        <v>3</v>
      </c>
      <c r="K453" s="1">
        <f>WEEKDAY(BART_Rides[[#This Row],[Date]],2)</f>
        <v>7</v>
      </c>
      <c r="L453" s="1" t="str">
        <f>LEFT(BART_Rides[[#This Row],[Lines]],1)</f>
        <v>Y</v>
      </c>
      <c r="M453" s="1" t="str">
        <f>IF(BART_Rides[[#This Row],[FirstLetter]]="Y","Yes","No")</f>
        <v>Yes</v>
      </c>
      <c r="N453" s="1" t="str">
        <f>IF(OR(BART_Rides[[#This Row],[Station Code]]="EM", BART_Rides[[#This Row],[Station Code]]="MT", BART_Rides[[#This Row],[Station Code]]="PL", BART_Rides[[#This Row],[Station Code]]="CC"), "Yes", "No")</f>
        <v>No</v>
      </c>
    </row>
    <row r="454" spans="6:14">
      <c r="F454" s="3">
        <v>44284</v>
      </c>
      <c r="G454" s="1" t="s">
        <v>3</v>
      </c>
      <c r="H454" s="1" t="s">
        <v>100</v>
      </c>
      <c r="I454" s="1">
        <v>396</v>
      </c>
      <c r="J454" s="1">
        <f>MONTH(BART_Rides[[#This Row],[Date]])</f>
        <v>3</v>
      </c>
      <c r="K454" s="1">
        <f>WEEKDAY(BART_Rides[[#This Row],[Date]],2)</f>
        <v>1</v>
      </c>
      <c r="L454" s="1" t="str">
        <f>LEFT(BART_Rides[[#This Row],[Lines]],1)</f>
        <v>Y</v>
      </c>
      <c r="M454" s="1" t="str">
        <f>IF(BART_Rides[[#This Row],[FirstLetter]]="Y","Yes","No")</f>
        <v>Yes</v>
      </c>
      <c r="N454" s="1" t="str">
        <f>IF(OR(BART_Rides[[#This Row],[Station Code]]="EM", BART_Rides[[#This Row],[Station Code]]="MT", BART_Rides[[#This Row],[Station Code]]="PL", BART_Rides[[#This Row],[Station Code]]="CC"), "Yes", "No")</f>
        <v>No</v>
      </c>
    </row>
    <row r="455" spans="6:14">
      <c r="F455" s="3">
        <v>44285</v>
      </c>
      <c r="G455" s="1" t="s">
        <v>3</v>
      </c>
      <c r="H455" s="1" t="s">
        <v>100</v>
      </c>
      <c r="I455" s="1">
        <v>459</v>
      </c>
      <c r="J455" s="1">
        <f>MONTH(BART_Rides[[#This Row],[Date]])</f>
        <v>3</v>
      </c>
      <c r="K455" s="1">
        <f>WEEKDAY(BART_Rides[[#This Row],[Date]],2)</f>
        <v>2</v>
      </c>
      <c r="L455" s="1" t="str">
        <f>LEFT(BART_Rides[[#This Row],[Lines]],1)</f>
        <v>Y</v>
      </c>
      <c r="M455" s="1" t="str">
        <f>IF(BART_Rides[[#This Row],[FirstLetter]]="Y","Yes","No")</f>
        <v>Yes</v>
      </c>
      <c r="N455" s="1" t="str">
        <f>IF(OR(BART_Rides[[#This Row],[Station Code]]="EM", BART_Rides[[#This Row],[Station Code]]="MT", BART_Rides[[#This Row],[Station Code]]="PL", BART_Rides[[#This Row],[Station Code]]="CC"), "Yes", "No")</f>
        <v>No</v>
      </c>
    </row>
    <row r="456" spans="6:14">
      <c r="F456" s="3">
        <v>44286</v>
      </c>
      <c r="G456" s="1" t="s">
        <v>3</v>
      </c>
      <c r="H456" s="1" t="s">
        <v>100</v>
      </c>
      <c r="I456" s="1">
        <v>470</v>
      </c>
      <c r="J456" s="1">
        <f>MONTH(BART_Rides[[#This Row],[Date]])</f>
        <v>3</v>
      </c>
      <c r="K456" s="1">
        <f>WEEKDAY(BART_Rides[[#This Row],[Date]],2)</f>
        <v>3</v>
      </c>
      <c r="L456" s="1" t="str">
        <f>LEFT(BART_Rides[[#This Row],[Lines]],1)</f>
        <v>Y</v>
      </c>
      <c r="M456" s="1" t="str">
        <f>IF(BART_Rides[[#This Row],[FirstLetter]]="Y","Yes","No")</f>
        <v>Yes</v>
      </c>
      <c r="N456" s="1" t="str">
        <f>IF(OR(BART_Rides[[#This Row],[Station Code]]="EM", BART_Rides[[#This Row],[Station Code]]="MT", BART_Rides[[#This Row],[Station Code]]="PL", BART_Rides[[#This Row],[Station Code]]="CC"), "Yes", "No")</f>
        <v>No</v>
      </c>
    </row>
    <row r="457" spans="6:14">
      <c r="F457" s="3">
        <v>44287</v>
      </c>
      <c r="G457" s="1" t="s">
        <v>3</v>
      </c>
      <c r="H457" s="1" t="s">
        <v>100</v>
      </c>
      <c r="I457" s="1">
        <v>518</v>
      </c>
      <c r="J457" s="1">
        <f>MONTH(BART_Rides[[#This Row],[Date]])</f>
        <v>4</v>
      </c>
      <c r="K457" s="1">
        <f>WEEKDAY(BART_Rides[[#This Row],[Date]],2)</f>
        <v>4</v>
      </c>
      <c r="L457" s="1" t="str">
        <f>LEFT(BART_Rides[[#This Row],[Lines]],1)</f>
        <v>Y</v>
      </c>
      <c r="M457" s="1" t="str">
        <f>IF(BART_Rides[[#This Row],[FirstLetter]]="Y","Yes","No")</f>
        <v>Yes</v>
      </c>
      <c r="N457" s="1" t="str">
        <f>IF(OR(BART_Rides[[#This Row],[Station Code]]="EM", BART_Rides[[#This Row],[Station Code]]="MT", BART_Rides[[#This Row],[Station Code]]="PL", BART_Rides[[#This Row],[Station Code]]="CC"), "Yes", "No")</f>
        <v>No</v>
      </c>
    </row>
    <row r="458" spans="6:14">
      <c r="F458" s="3">
        <v>44288</v>
      </c>
      <c r="G458" s="1" t="s">
        <v>3</v>
      </c>
      <c r="H458" s="1" t="s">
        <v>100</v>
      </c>
      <c r="I458" s="1">
        <v>501</v>
      </c>
      <c r="J458" s="1">
        <f>MONTH(BART_Rides[[#This Row],[Date]])</f>
        <v>4</v>
      </c>
      <c r="K458" s="1">
        <f>WEEKDAY(BART_Rides[[#This Row],[Date]],2)</f>
        <v>5</v>
      </c>
      <c r="L458" s="1" t="str">
        <f>LEFT(BART_Rides[[#This Row],[Lines]],1)</f>
        <v>Y</v>
      </c>
      <c r="M458" s="1" t="str">
        <f>IF(BART_Rides[[#This Row],[FirstLetter]]="Y","Yes","No")</f>
        <v>Yes</v>
      </c>
      <c r="N458" s="1" t="str">
        <f>IF(OR(BART_Rides[[#This Row],[Station Code]]="EM", BART_Rides[[#This Row],[Station Code]]="MT", BART_Rides[[#This Row],[Station Code]]="PL", BART_Rides[[#This Row],[Station Code]]="CC"), "Yes", "No")</f>
        <v>No</v>
      </c>
    </row>
    <row r="459" spans="6:14">
      <c r="F459" s="3">
        <v>44289</v>
      </c>
      <c r="G459" s="1" t="s">
        <v>3</v>
      </c>
      <c r="H459" s="1" t="s">
        <v>100</v>
      </c>
      <c r="I459" s="1">
        <v>237</v>
      </c>
      <c r="J459" s="1">
        <f>MONTH(BART_Rides[[#This Row],[Date]])</f>
        <v>4</v>
      </c>
      <c r="K459" s="1">
        <f>WEEKDAY(BART_Rides[[#This Row],[Date]],2)</f>
        <v>6</v>
      </c>
      <c r="L459" s="1" t="str">
        <f>LEFT(BART_Rides[[#This Row],[Lines]],1)</f>
        <v>Y</v>
      </c>
      <c r="M459" s="1" t="str">
        <f>IF(BART_Rides[[#This Row],[FirstLetter]]="Y","Yes","No")</f>
        <v>Yes</v>
      </c>
      <c r="N459" s="1" t="str">
        <f>IF(OR(BART_Rides[[#This Row],[Station Code]]="EM", BART_Rides[[#This Row],[Station Code]]="MT", BART_Rides[[#This Row],[Station Code]]="PL", BART_Rides[[#This Row],[Station Code]]="CC"), "Yes", "No")</f>
        <v>No</v>
      </c>
    </row>
    <row r="460" spans="6:14">
      <c r="F460" s="3">
        <v>44290</v>
      </c>
      <c r="G460" s="1" t="s">
        <v>3</v>
      </c>
      <c r="H460" s="1" t="s">
        <v>100</v>
      </c>
      <c r="I460" s="1">
        <v>180</v>
      </c>
      <c r="J460" s="1">
        <f>MONTH(BART_Rides[[#This Row],[Date]])</f>
        <v>4</v>
      </c>
      <c r="K460" s="1">
        <f>WEEKDAY(BART_Rides[[#This Row],[Date]],2)</f>
        <v>7</v>
      </c>
      <c r="L460" s="1" t="str">
        <f>LEFT(BART_Rides[[#This Row],[Lines]],1)</f>
        <v>Y</v>
      </c>
      <c r="M460" s="1" t="str">
        <f>IF(BART_Rides[[#This Row],[FirstLetter]]="Y","Yes","No")</f>
        <v>Yes</v>
      </c>
      <c r="N460" s="1" t="str">
        <f>IF(OR(BART_Rides[[#This Row],[Station Code]]="EM", BART_Rides[[#This Row],[Station Code]]="MT", BART_Rides[[#This Row],[Station Code]]="PL", BART_Rides[[#This Row],[Station Code]]="CC"), "Yes", "No")</f>
        <v>No</v>
      </c>
    </row>
    <row r="461" spans="6:14">
      <c r="F461" s="3">
        <v>44291</v>
      </c>
      <c r="G461" s="1" t="s">
        <v>3</v>
      </c>
      <c r="H461" s="1" t="s">
        <v>100</v>
      </c>
      <c r="I461" s="1">
        <v>536</v>
      </c>
      <c r="J461" s="1">
        <f>MONTH(BART_Rides[[#This Row],[Date]])</f>
        <v>4</v>
      </c>
      <c r="K461" s="1">
        <f>WEEKDAY(BART_Rides[[#This Row],[Date]],2)</f>
        <v>1</v>
      </c>
      <c r="L461" s="1" t="str">
        <f>LEFT(BART_Rides[[#This Row],[Lines]],1)</f>
        <v>Y</v>
      </c>
      <c r="M461" s="1" t="str">
        <f>IF(BART_Rides[[#This Row],[FirstLetter]]="Y","Yes","No")</f>
        <v>Yes</v>
      </c>
      <c r="N461" s="1" t="str">
        <f>IF(OR(BART_Rides[[#This Row],[Station Code]]="EM", BART_Rides[[#This Row],[Station Code]]="MT", BART_Rides[[#This Row],[Station Code]]="PL", BART_Rides[[#This Row],[Station Code]]="CC"), "Yes", "No")</f>
        <v>No</v>
      </c>
    </row>
    <row r="462" spans="6:14">
      <c r="F462" s="3">
        <v>44292</v>
      </c>
      <c r="G462" s="1" t="s">
        <v>3</v>
      </c>
      <c r="H462" s="1" t="s">
        <v>100</v>
      </c>
      <c r="I462" s="1">
        <v>547</v>
      </c>
      <c r="J462" s="1">
        <f>MONTH(BART_Rides[[#This Row],[Date]])</f>
        <v>4</v>
      </c>
      <c r="K462" s="1">
        <f>WEEKDAY(BART_Rides[[#This Row],[Date]],2)</f>
        <v>2</v>
      </c>
      <c r="L462" s="1" t="str">
        <f>LEFT(BART_Rides[[#This Row],[Lines]],1)</f>
        <v>Y</v>
      </c>
      <c r="M462" s="1" t="str">
        <f>IF(BART_Rides[[#This Row],[FirstLetter]]="Y","Yes","No")</f>
        <v>Yes</v>
      </c>
      <c r="N462" s="1" t="str">
        <f>IF(OR(BART_Rides[[#This Row],[Station Code]]="EM", BART_Rides[[#This Row],[Station Code]]="MT", BART_Rides[[#This Row],[Station Code]]="PL", BART_Rides[[#This Row],[Station Code]]="CC"), "Yes", "No")</f>
        <v>No</v>
      </c>
    </row>
    <row r="463" spans="6:14">
      <c r="F463" s="3">
        <v>44293</v>
      </c>
      <c r="G463" s="1" t="s">
        <v>3</v>
      </c>
      <c r="H463" s="1" t="s">
        <v>100</v>
      </c>
      <c r="I463" s="1">
        <v>584</v>
      </c>
      <c r="J463" s="1">
        <f>MONTH(BART_Rides[[#This Row],[Date]])</f>
        <v>4</v>
      </c>
      <c r="K463" s="1">
        <f>WEEKDAY(BART_Rides[[#This Row],[Date]],2)</f>
        <v>3</v>
      </c>
      <c r="L463" s="1" t="str">
        <f>LEFT(BART_Rides[[#This Row],[Lines]],1)</f>
        <v>Y</v>
      </c>
      <c r="M463" s="1" t="str">
        <f>IF(BART_Rides[[#This Row],[FirstLetter]]="Y","Yes","No")</f>
        <v>Yes</v>
      </c>
      <c r="N463" s="1" t="str">
        <f>IF(OR(BART_Rides[[#This Row],[Station Code]]="EM", BART_Rides[[#This Row],[Station Code]]="MT", BART_Rides[[#This Row],[Station Code]]="PL", BART_Rides[[#This Row],[Station Code]]="CC"), "Yes", "No")</f>
        <v>No</v>
      </c>
    </row>
    <row r="464" spans="6:14">
      <c r="F464" s="3">
        <v>44294</v>
      </c>
      <c r="G464" s="1" t="s">
        <v>3</v>
      </c>
      <c r="H464" s="1" t="s">
        <v>100</v>
      </c>
      <c r="I464" s="1">
        <v>560</v>
      </c>
      <c r="J464" s="1">
        <f>MONTH(BART_Rides[[#This Row],[Date]])</f>
        <v>4</v>
      </c>
      <c r="K464" s="1">
        <f>WEEKDAY(BART_Rides[[#This Row],[Date]],2)</f>
        <v>4</v>
      </c>
      <c r="L464" s="1" t="str">
        <f>LEFT(BART_Rides[[#This Row],[Lines]],1)</f>
        <v>Y</v>
      </c>
      <c r="M464" s="1" t="str">
        <f>IF(BART_Rides[[#This Row],[FirstLetter]]="Y","Yes","No")</f>
        <v>Yes</v>
      </c>
      <c r="N464" s="1" t="str">
        <f>IF(OR(BART_Rides[[#This Row],[Station Code]]="EM", BART_Rides[[#This Row],[Station Code]]="MT", BART_Rides[[#This Row],[Station Code]]="PL", BART_Rides[[#This Row],[Station Code]]="CC"), "Yes", "No")</f>
        <v>No</v>
      </c>
    </row>
    <row r="465" spans="6:14">
      <c r="F465" s="3">
        <v>44295</v>
      </c>
      <c r="G465" s="1" t="s">
        <v>3</v>
      </c>
      <c r="H465" s="1" t="s">
        <v>100</v>
      </c>
      <c r="I465" s="1">
        <v>560</v>
      </c>
      <c r="J465" s="1">
        <f>MONTH(BART_Rides[[#This Row],[Date]])</f>
        <v>4</v>
      </c>
      <c r="K465" s="1">
        <f>WEEKDAY(BART_Rides[[#This Row],[Date]],2)</f>
        <v>5</v>
      </c>
      <c r="L465" s="1" t="str">
        <f>LEFT(BART_Rides[[#This Row],[Lines]],1)</f>
        <v>Y</v>
      </c>
      <c r="M465" s="1" t="str">
        <f>IF(BART_Rides[[#This Row],[FirstLetter]]="Y","Yes","No")</f>
        <v>Yes</v>
      </c>
      <c r="N465" s="1" t="str">
        <f>IF(OR(BART_Rides[[#This Row],[Station Code]]="EM", BART_Rides[[#This Row],[Station Code]]="MT", BART_Rides[[#This Row],[Station Code]]="PL", BART_Rides[[#This Row],[Station Code]]="CC"), "Yes", "No")</f>
        <v>No</v>
      </c>
    </row>
    <row r="466" spans="6:14">
      <c r="F466" s="3">
        <v>44296</v>
      </c>
      <c r="G466" s="1" t="s">
        <v>3</v>
      </c>
      <c r="H466" s="1" t="s">
        <v>100</v>
      </c>
      <c r="I466" s="1">
        <v>341</v>
      </c>
      <c r="J466" s="1">
        <f>MONTH(BART_Rides[[#This Row],[Date]])</f>
        <v>4</v>
      </c>
      <c r="K466" s="1">
        <f>WEEKDAY(BART_Rides[[#This Row],[Date]],2)</f>
        <v>6</v>
      </c>
      <c r="L466" s="1" t="str">
        <f>LEFT(BART_Rides[[#This Row],[Lines]],1)</f>
        <v>Y</v>
      </c>
      <c r="M466" s="1" t="str">
        <f>IF(BART_Rides[[#This Row],[FirstLetter]]="Y","Yes","No")</f>
        <v>Yes</v>
      </c>
      <c r="N466" s="1" t="str">
        <f>IF(OR(BART_Rides[[#This Row],[Station Code]]="EM", BART_Rides[[#This Row],[Station Code]]="MT", BART_Rides[[#This Row],[Station Code]]="PL", BART_Rides[[#This Row],[Station Code]]="CC"), "Yes", "No")</f>
        <v>No</v>
      </c>
    </row>
    <row r="467" spans="6:14">
      <c r="F467" s="3">
        <v>44297</v>
      </c>
      <c r="G467" s="1" t="s">
        <v>3</v>
      </c>
      <c r="H467" s="1" t="s">
        <v>100</v>
      </c>
      <c r="I467" s="1">
        <v>252</v>
      </c>
      <c r="J467" s="1">
        <f>MONTH(BART_Rides[[#This Row],[Date]])</f>
        <v>4</v>
      </c>
      <c r="K467" s="1">
        <f>WEEKDAY(BART_Rides[[#This Row],[Date]],2)</f>
        <v>7</v>
      </c>
      <c r="L467" s="1" t="str">
        <f>LEFT(BART_Rides[[#This Row],[Lines]],1)</f>
        <v>Y</v>
      </c>
      <c r="M467" s="1" t="str">
        <f>IF(BART_Rides[[#This Row],[FirstLetter]]="Y","Yes","No")</f>
        <v>Yes</v>
      </c>
      <c r="N467" s="1" t="str">
        <f>IF(OR(BART_Rides[[#This Row],[Station Code]]="EM", BART_Rides[[#This Row],[Station Code]]="MT", BART_Rides[[#This Row],[Station Code]]="PL", BART_Rides[[#This Row],[Station Code]]="CC"), "Yes", "No")</f>
        <v>No</v>
      </c>
    </row>
    <row r="468" spans="6:14">
      <c r="F468" s="3">
        <v>44298</v>
      </c>
      <c r="G468" s="1" t="s">
        <v>3</v>
      </c>
      <c r="H468" s="1" t="s">
        <v>100</v>
      </c>
      <c r="I468" s="1">
        <v>548</v>
      </c>
      <c r="J468" s="1">
        <f>MONTH(BART_Rides[[#This Row],[Date]])</f>
        <v>4</v>
      </c>
      <c r="K468" s="1">
        <f>WEEKDAY(BART_Rides[[#This Row],[Date]],2)</f>
        <v>1</v>
      </c>
      <c r="L468" s="1" t="str">
        <f>LEFT(BART_Rides[[#This Row],[Lines]],1)</f>
        <v>Y</v>
      </c>
      <c r="M468" s="1" t="str">
        <f>IF(BART_Rides[[#This Row],[FirstLetter]]="Y","Yes","No")</f>
        <v>Yes</v>
      </c>
      <c r="N468" s="1" t="str">
        <f>IF(OR(BART_Rides[[#This Row],[Station Code]]="EM", BART_Rides[[#This Row],[Station Code]]="MT", BART_Rides[[#This Row],[Station Code]]="PL", BART_Rides[[#This Row],[Station Code]]="CC"), "Yes", "No")</f>
        <v>No</v>
      </c>
    </row>
    <row r="469" spans="6:14">
      <c r="F469" s="3">
        <v>44299</v>
      </c>
      <c r="G469" s="1" t="s">
        <v>3</v>
      </c>
      <c r="H469" s="1" t="s">
        <v>100</v>
      </c>
      <c r="I469" s="1">
        <v>550</v>
      </c>
      <c r="J469" s="1">
        <f>MONTH(BART_Rides[[#This Row],[Date]])</f>
        <v>4</v>
      </c>
      <c r="K469" s="1">
        <f>WEEKDAY(BART_Rides[[#This Row],[Date]],2)</f>
        <v>2</v>
      </c>
      <c r="L469" s="1" t="str">
        <f>LEFT(BART_Rides[[#This Row],[Lines]],1)</f>
        <v>Y</v>
      </c>
      <c r="M469" s="1" t="str">
        <f>IF(BART_Rides[[#This Row],[FirstLetter]]="Y","Yes","No")</f>
        <v>Yes</v>
      </c>
      <c r="N469" s="1" t="str">
        <f>IF(OR(BART_Rides[[#This Row],[Station Code]]="EM", BART_Rides[[#This Row],[Station Code]]="MT", BART_Rides[[#This Row],[Station Code]]="PL", BART_Rides[[#This Row],[Station Code]]="CC"), "Yes", "No")</f>
        <v>No</v>
      </c>
    </row>
    <row r="470" spans="6:14">
      <c r="F470" s="3">
        <v>44300</v>
      </c>
      <c r="G470" s="1" t="s">
        <v>3</v>
      </c>
      <c r="H470" s="1" t="s">
        <v>100</v>
      </c>
      <c r="I470" s="1">
        <v>577</v>
      </c>
      <c r="J470" s="1">
        <f>MONTH(BART_Rides[[#This Row],[Date]])</f>
        <v>4</v>
      </c>
      <c r="K470" s="1">
        <f>WEEKDAY(BART_Rides[[#This Row],[Date]],2)</f>
        <v>3</v>
      </c>
      <c r="L470" s="1" t="str">
        <f>LEFT(BART_Rides[[#This Row],[Lines]],1)</f>
        <v>Y</v>
      </c>
      <c r="M470" s="1" t="str">
        <f>IF(BART_Rides[[#This Row],[FirstLetter]]="Y","Yes","No")</f>
        <v>Yes</v>
      </c>
      <c r="N470" s="1" t="str">
        <f>IF(OR(BART_Rides[[#This Row],[Station Code]]="EM", BART_Rides[[#This Row],[Station Code]]="MT", BART_Rides[[#This Row],[Station Code]]="PL", BART_Rides[[#This Row],[Station Code]]="CC"), "Yes", "No")</f>
        <v>No</v>
      </c>
    </row>
    <row r="471" spans="6:14">
      <c r="F471" s="3">
        <v>44301</v>
      </c>
      <c r="G471" s="1" t="s">
        <v>3</v>
      </c>
      <c r="H471" s="1" t="s">
        <v>100</v>
      </c>
      <c r="I471" s="1">
        <v>632</v>
      </c>
      <c r="J471" s="1">
        <f>MONTH(BART_Rides[[#This Row],[Date]])</f>
        <v>4</v>
      </c>
      <c r="K471" s="1">
        <f>WEEKDAY(BART_Rides[[#This Row],[Date]],2)</f>
        <v>4</v>
      </c>
      <c r="L471" s="1" t="str">
        <f>LEFT(BART_Rides[[#This Row],[Lines]],1)</f>
        <v>Y</v>
      </c>
      <c r="M471" s="1" t="str">
        <f>IF(BART_Rides[[#This Row],[FirstLetter]]="Y","Yes","No")</f>
        <v>Yes</v>
      </c>
      <c r="N471" s="1" t="str">
        <f>IF(OR(BART_Rides[[#This Row],[Station Code]]="EM", BART_Rides[[#This Row],[Station Code]]="MT", BART_Rides[[#This Row],[Station Code]]="PL", BART_Rides[[#This Row],[Station Code]]="CC"), "Yes", "No")</f>
        <v>No</v>
      </c>
    </row>
    <row r="472" spans="6:14">
      <c r="F472" s="3">
        <v>44302</v>
      </c>
      <c r="G472" s="1" t="s">
        <v>3</v>
      </c>
      <c r="H472" s="1" t="s">
        <v>100</v>
      </c>
      <c r="I472" s="1">
        <v>621</v>
      </c>
      <c r="J472" s="1">
        <f>MONTH(BART_Rides[[#This Row],[Date]])</f>
        <v>4</v>
      </c>
      <c r="K472" s="1">
        <f>WEEKDAY(BART_Rides[[#This Row],[Date]],2)</f>
        <v>5</v>
      </c>
      <c r="L472" s="1" t="str">
        <f>LEFT(BART_Rides[[#This Row],[Lines]],1)</f>
        <v>Y</v>
      </c>
      <c r="M472" s="1" t="str">
        <f>IF(BART_Rides[[#This Row],[FirstLetter]]="Y","Yes","No")</f>
        <v>Yes</v>
      </c>
      <c r="N472" s="1" t="str">
        <f>IF(OR(BART_Rides[[#This Row],[Station Code]]="EM", BART_Rides[[#This Row],[Station Code]]="MT", BART_Rides[[#This Row],[Station Code]]="PL", BART_Rides[[#This Row],[Station Code]]="CC"), "Yes", "No")</f>
        <v>No</v>
      </c>
    </row>
    <row r="473" spans="6:14">
      <c r="F473" s="3">
        <v>44303</v>
      </c>
      <c r="G473" s="1" t="s">
        <v>3</v>
      </c>
      <c r="H473" s="1" t="s">
        <v>100</v>
      </c>
      <c r="I473" s="1">
        <v>352</v>
      </c>
      <c r="J473" s="1">
        <f>MONTH(BART_Rides[[#This Row],[Date]])</f>
        <v>4</v>
      </c>
      <c r="K473" s="1">
        <f>WEEKDAY(BART_Rides[[#This Row],[Date]],2)</f>
        <v>6</v>
      </c>
      <c r="L473" s="1" t="str">
        <f>LEFT(BART_Rides[[#This Row],[Lines]],1)</f>
        <v>Y</v>
      </c>
      <c r="M473" s="1" t="str">
        <f>IF(BART_Rides[[#This Row],[FirstLetter]]="Y","Yes","No")</f>
        <v>Yes</v>
      </c>
      <c r="N473" s="1" t="str">
        <f>IF(OR(BART_Rides[[#This Row],[Station Code]]="EM", BART_Rides[[#This Row],[Station Code]]="MT", BART_Rides[[#This Row],[Station Code]]="PL", BART_Rides[[#This Row],[Station Code]]="CC"), "Yes", "No")</f>
        <v>No</v>
      </c>
    </row>
    <row r="474" spans="6:14">
      <c r="F474" s="3">
        <v>44304</v>
      </c>
      <c r="G474" s="1" t="s">
        <v>3</v>
      </c>
      <c r="H474" s="1" t="s">
        <v>100</v>
      </c>
      <c r="I474" s="1">
        <v>257</v>
      </c>
      <c r="J474" s="1">
        <f>MONTH(BART_Rides[[#This Row],[Date]])</f>
        <v>4</v>
      </c>
      <c r="K474" s="1">
        <f>WEEKDAY(BART_Rides[[#This Row],[Date]],2)</f>
        <v>7</v>
      </c>
      <c r="L474" s="1" t="str">
        <f>LEFT(BART_Rides[[#This Row],[Lines]],1)</f>
        <v>Y</v>
      </c>
      <c r="M474" s="1" t="str">
        <f>IF(BART_Rides[[#This Row],[FirstLetter]]="Y","Yes","No")</f>
        <v>Yes</v>
      </c>
      <c r="N474" s="1" t="str">
        <f>IF(OR(BART_Rides[[#This Row],[Station Code]]="EM", BART_Rides[[#This Row],[Station Code]]="MT", BART_Rides[[#This Row],[Station Code]]="PL", BART_Rides[[#This Row],[Station Code]]="CC"), "Yes", "No")</f>
        <v>No</v>
      </c>
    </row>
    <row r="475" spans="6:14">
      <c r="F475" s="3">
        <v>44305</v>
      </c>
      <c r="G475" s="1" t="s">
        <v>3</v>
      </c>
      <c r="H475" s="1" t="s">
        <v>100</v>
      </c>
      <c r="I475" s="1">
        <v>543</v>
      </c>
      <c r="J475" s="1">
        <f>MONTH(BART_Rides[[#This Row],[Date]])</f>
        <v>4</v>
      </c>
      <c r="K475" s="1">
        <f>WEEKDAY(BART_Rides[[#This Row],[Date]],2)</f>
        <v>1</v>
      </c>
      <c r="L475" s="1" t="str">
        <f>LEFT(BART_Rides[[#This Row],[Lines]],1)</f>
        <v>Y</v>
      </c>
      <c r="M475" s="1" t="str">
        <f>IF(BART_Rides[[#This Row],[FirstLetter]]="Y","Yes","No")</f>
        <v>Yes</v>
      </c>
      <c r="N475" s="1" t="str">
        <f>IF(OR(BART_Rides[[#This Row],[Station Code]]="EM", BART_Rides[[#This Row],[Station Code]]="MT", BART_Rides[[#This Row],[Station Code]]="PL", BART_Rides[[#This Row],[Station Code]]="CC"), "Yes", "No")</f>
        <v>No</v>
      </c>
    </row>
    <row r="476" spans="6:14">
      <c r="F476" s="3">
        <v>44306</v>
      </c>
      <c r="G476" s="1" t="s">
        <v>3</v>
      </c>
      <c r="H476" s="1" t="s">
        <v>100</v>
      </c>
      <c r="I476" s="1">
        <v>590</v>
      </c>
      <c r="J476" s="1">
        <f>MONTH(BART_Rides[[#This Row],[Date]])</f>
        <v>4</v>
      </c>
      <c r="K476" s="1">
        <f>WEEKDAY(BART_Rides[[#This Row],[Date]],2)</f>
        <v>2</v>
      </c>
      <c r="L476" s="1" t="str">
        <f>LEFT(BART_Rides[[#This Row],[Lines]],1)</f>
        <v>Y</v>
      </c>
      <c r="M476" s="1" t="str">
        <f>IF(BART_Rides[[#This Row],[FirstLetter]]="Y","Yes","No")</f>
        <v>Yes</v>
      </c>
      <c r="N476" s="1" t="str">
        <f>IF(OR(BART_Rides[[#This Row],[Station Code]]="EM", BART_Rides[[#This Row],[Station Code]]="MT", BART_Rides[[#This Row],[Station Code]]="PL", BART_Rides[[#This Row],[Station Code]]="CC"), "Yes", "No")</f>
        <v>No</v>
      </c>
    </row>
    <row r="477" spans="6:14">
      <c r="F477" s="3">
        <v>44307</v>
      </c>
      <c r="G477" s="1" t="s">
        <v>3</v>
      </c>
      <c r="H477" s="1" t="s">
        <v>100</v>
      </c>
      <c r="I477" s="1">
        <v>585</v>
      </c>
      <c r="J477" s="1">
        <f>MONTH(BART_Rides[[#This Row],[Date]])</f>
        <v>4</v>
      </c>
      <c r="K477" s="1">
        <f>WEEKDAY(BART_Rides[[#This Row],[Date]],2)</f>
        <v>3</v>
      </c>
      <c r="L477" s="1" t="str">
        <f>LEFT(BART_Rides[[#This Row],[Lines]],1)</f>
        <v>Y</v>
      </c>
      <c r="M477" s="1" t="str">
        <f>IF(BART_Rides[[#This Row],[FirstLetter]]="Y","Yes","No")</f>
        <v>Yes</v>
      </c>
      <c r="N477" s="1" t="str">
        <f>IF(OR(BART_Rides[[#This Row],[Station Code]]="EM", BART_Rides[[#This Row],[Station Code]]="MT", BART_Rides[[#This Row],[Station Code]]="PL", BART_Rides[[#This Row],[Station Code]]="CC"), "Yes", "No")</f>
        <v>No</v>
      </c>
    </row>
    <row r="478" spans="6:14">
      <c r="F478" s="3">
        <v>44308</v>
      </c>
      <c r="G478" s="1" t="s">
        <v>3</v>
      </c>
      <c r="H478" s="1" t="s">
        <v>100</v>
      </c>
      <c r="I478" s="1">
        <v>619</v>
      </c>
      <c r="J478" s="1">
        <f>MONTH(BART_Rides[[#This Row],[Date]])</f>
        <v>4</v>
      </c>
      <c r="K478" s="1">
        <f>WEEKDAY(BART_Rides[[#This Row],[Date]],2)</f>
        <v>4</v>
      </c>
      <c r="L478" s="1" t="str">
        <f>LEFT(BART_Rides[[#This Row],[Lines]],1)</f>
        <v>Y</v>
      </c>
      <c r="M478" s="1" t="str">
        <f>IF(BART_Rides[[#This Row],[FirstLetter]]="Y","Yes","No")</f>
        <v>Yes</v>
      </c>
      <c r="N478" s="1" t="str">
        <f>IF(OR(BART_Rides[[#This Row],[Station Code]]="EM", BART_Rides[[#This Row],[Station Code]]="MT", BART_Rides[[#This Row],[Station Code]]="PL", BART_Rides[[#This Row],[Station Code]]="CC"), "Yes", "No")</f>
        <v>No</v>
      </c>
    </row>
    <row r="479" spans="6:14">
      <c r="F479" s="3">
        <v>44309</v>
      </c>
      <c r="G479" s="1" t="s">
        <v>3</v>
      </c>
      <c r="H479" s="1" t="s">
        <v>100</v>
      </c>
      <c r="I479" s="1">
        <v>621</v>
      </c>
      <c r="J479" s="1">
        <f>MONTH(BART_Rides[[#This Row],[Date]])</f>
        <v>4</v>
      </c>
      <c r="K479" s="1">
        <f>WEEKDAY(BART_Rides[[#This Row],[Date]],2)</f>
        <v>5</v>
      </c>
      <c r="L479" s="1" t="str">
        <f>LEFT(BART_Rides[[#This Row],[Lines]],1)</f>
        <v>Y</v>
      </c>
      <c r="M479" s="1" t="str">
        <f>IF(BART_Rides[[#This Row],[FirstLetter]]="Y","Yes","No")</f>
        <v>Yes</v>
      </c>
      <c r="N479" s="1" t="str">
        <f>IF(OR(BART_Rides[[#This Row],[Station Code]]="EM", BART_Rides[[#This Row],[Station Code]]="MT", BART_Rides[[#This Row],[Station Code]]="PL", BART_Rides[[#This Row],[Station Code]]="CC"), "Yes", "No")</f>
        <v>No</v>
      </c>
    </row>
    <row r="480" spans="6:14">
      <c r="F480" s="3">
        <v>44310</v>
      </c>
      <c r="G480" s="1" t="s">
        <v>3</v>
      </c>
      <c r="H480" s="1" t="s">
        <v>100</v>
      </c>
      <c r="I480" s="1">
        <v>335</v>
      </c>
      <c r="J480" s="1">
        <f>MONTH(BART_Rides[[#This Row],[Date]])</f>
        <v>4</v>
      </c>
      <c r="K480" s="1">
        <f>WEEKDAY(BART_Rides[[#This Row],[Date]],2)</f>
        <v>6</v>
      </c>
      <c r="L480" s="1" t="str">
        <f>LEFT(BART_Rides[[#This Row],[Lines]],1)</f>
        <v>Y</v>
      </c>
      <c r="M480" s="1" t="str">
        <f>IF(BART_Rides[[#This Row],[FirstLetter]]="Y","Yes","No")</f>
        <v>Yes</v>
      </c>
      <c r="N480" s="1" t="str">
        <f>IF(OR(BART_Rides[[#This Row],[Station Code]]="EM", BART_Rides[[#This Row],[Station Code]]="MT", BART_Rides[[#This Row],[Station Code]]="PL", BART_Rides[[#This Row],[Station Code]]="CC"), "Yes", "No")</f>
        <v>No</v>
      </c>
    </row>
    <row r="481" spans="6:14">
      <c r="F481" s="3">
        <v>44311</v>
      </c>
      <c r="G481" s="1" t="s">
        <v>3</v>
      </c>
      <c r="H481" s="1" t="s">
        <v>100</v>
      </c>
      <c r="I481" s="1">
        <v>222</v>
      </c>
      <c r="J481" s="1">
        <f>MONTH(BART_Rides[[#This Row],[Date]])</f>
        <v>4</v>
      </c>
      <c r="K481" s="1">
        <f>WEEKDAY(BART_Rides[[#This Row],[Date]],2)</f>
        <v>7</v>
      </c>
      <c r="L481" s="1" t="str">
        <f>LEFT(BART_Rides[[#This Row],[Lines]],1)</f>
        <v>Y</v>
      </c>
      <c r="M481" s="1" t="str">
        <f>IF(BART_Rides[[#This Row],[FirstLetter]]="Y","Yes","No")</f>
        <v>Yes</v>
      </c>
      <c r="N481" s="1" t="str">
        <f>IF(OR(BART_Rides[[#This Row],[Station Code]]="EM", BART_Rides[[#This Row],[Station Code]]="MT", BART_Rides[[#This Row],[Station Code]]="PL", BART_Rides[[#This Row],[Station Code]]="CC"), "Yes", "No")</f>
        <v>No</v>
      </c>
    </row>
    <row r="482" spans="6:14">
      <c r="F482" s="3">
        <v>44312</v>
      </c>
      <c r="G482" s="1" t="s">
        <v>3</v>
      </c>
      <c r="H482" s="1" t="s">
        <v>100</v>
      </c>
      <c r="I482" s="1">
        <v>572</v>
      </c>
      <c r="J482" s="1">
        <f>MONTH(BART_Rides[[#This Row],[Date]])</f>
        <v>4</v>
      </c>
      <c r="K482" s="1">
        <f>WEEKDAY(BART_Rides[[#This Row],[Date]],2)</f>
        <v>1</v>
      </c>
      <c r="L482" s="1" t="str">
        <f>LEFT(BART_Rides[[#This Row],[Lines]],1)</f>
        <v>Y</v>
      </c>
      <c r="M482" s="1" t="str">
        <f>IF(BART_Rides[[#This Row],[FirstLetter]]="Y","Yes","No")</f>
        <v>Yes</v>
      </c>
      <c r="N482" s="1" t="str">
        <f>IF(OR(BART_Rides[[#This Row],[Station Code]]="EM", BART_Rides[[#This Row],[Station Code]]="MT", BART_Rides[[#This Row],[Station Code]]="PL", BART_Rides[[#This Row],[Station Code]]="CC"), "Yes", "No")</f>
        <v>No</v>
      </c>
    </row>
    <row r="483" spans="6:14">
      <c r="F483" s="3">
        <v>44313</v>
      </c>
      <c r="G483" s="1" t="s">
        <v>3</v>
      </c>
      <c r="H483" s="1" t="s">
        <v>100</v>
      </c>
      <c r="I483" s="1">
        <v>585</v>
      </c>
      <c r="J483" s="1">
        <f>MONTH(BART_Rides[[#This Row],[Date]])</f>
        <v>4</v>
      </c>
      <c r="K483" s="1">
        <f>WEEKDAY(BART_Rides[[#This Row],[Date]],2)</f>
        <v>2</v>
      </c>
      <c r="L483" s="1" t="str">
        <f>LEFT(BART_Rides[[#This Row],[Lines]],1)</f>
        <v>Y</v>
      </c>
      <c r="M483" s="1" t="str">
        <f>IF(BART_Rides[[#This Row],[FirstLetter]]="Y","Yes","No")</f>
        <v>Yes</v>
      </c>
      <c r="N483" s="1" t="str">
        <f>IF(OR(BART_Rides[[#This Row],[Station Code]]="EM", BART_Rides[[#This Row],[Station Code]]="MT", BART_Rides[[#This Row],[Station Code]]="PL", BART_Rides[[#This Row],[Station Code]]="CC"), "Yes", "No")</f>
        <v>No</v>
      </c>
    </row>
    <row r="484" spans="6:14">
      <c r="F484" s="3">
        <v>44314</v>
      </c>
      <c r="G484" s="1" t="s">
        <v>3</v>
      </c>
      <c r="H484" s="1" t="s">
        <v>100</v>
      </c>
      <c r="I484" s="1">
        <v>579</v>
      </c>
      <c r="J484" s="1">
        <f>MONTH(BART_Rides[[#This Row],[Date]])</f>
        <v>4</v>
      </c>
      <c r="K484" s="1">
        <f>WEEKDAY(BART_Rides[[#This Row],[Date]],2)</f>
        <v>3</v>
      </c>
      <c r="L484" s="1" t="str">
        <f>LEFT(BART_Rides[[#This Row],[Lines]],1)</f>
        <v>Y</v>
      </c>
      <c r="M484" s="1" t="str">
        <f>IF(BART_Rides[[#This Row],[FirstLetter]]="Y","Yes","No")</f>
        <v>Yes</v>
      </c>
      <c r="N484" s="1" t="str">
        <f>IF(OR(BART_Rides[[#This Row],[Station Code]]="EM", BART_Rides[[#This Row],[Station Code]]="MT", BART_Rides[[#This Row],[Station Code]]="PL", BART_Rides[[#This Row],[Station Code]]="CC"), "Yes", "No")</f>
        <v>No</v>
      </c>
    </row>
    <row r="485" spans="6:14">
      <c r="F485" s="3">
        <v>44315</v>
      </c>
      <c r="G485" s="1" t="s">
        <v>3</v>
      </c>
      <c r="H485" s="1" t="s">
        <v>100</v>
      </c>
      <c r="I485" s="1">
        <v>659</v>
      </c>
      <c r="J485" s="1">
        <f>MONTH(BART_Rides[[#This Row],[Date]])</f>
        <v>4</v>
      </c>
      <c r="K485" s="1">
        <f>WEEKDAY(BART_Rides[[#This Row],[Date]],2)</f>
        <v>4</v>
      </c>
      <c r="L485" s="1" t="str">
        <f>LEFT(BART_Rides[[#This Row],[Lines]],1)</f>
        <v>Y</v>
      </c>
      <c r="M485" s="1" t="str">
        <f>IF(BART_Rides[[#This Row],[FirstLetter]]="Y","Yes","No")</f>
        <v>Yes</v>
      </c>
      <c r="N485" s="1" t="str">
        <f>IF(OR(BART_Rides[[#This Row],[Station Code]]="EM", BART_Rides[[#This Row],[Station Code]]="MT", BART_Rides[[#This Row],[Station Code]]="PL", BART_Rides[[#This Row],[Station Code]]="CC"), "Yes", "No")</f>
        <v>No</v>
      </c>
    </row>
    <row r="486" spans="6:14">
      <c r="F486" s="3">
        <v>44316</v>
      </c>
      <c r="G486" s="1" t="s">
        <v>3</v>
      </c>
      <c r="H486" s="1" t="s">
        <v>100</v>
      </c>
      <c r="I486" s="1">
        <v>1453</v>
      </c>
      <c r="J486" s="1">
        <f>MONTH(BART_Rides[[#This Row],[Date]])</f>
        <v>4</v>
      </c>
      <c r="K486" s="1">
        <f>WEEKDAY(BART_Rides[[#This Row],[Date]],2)</f>
        <v>5</v>
      </c>
      <c r="L486" s="1" t="str">
        <f>LEFT(BART_Rides[[#This Row],[Lines]],1)</f>
        <v>Y</v>
      </c>
      <c r="M486" s="1" t="str">
        <f>IF(BART_Rides[[#This Row],[FirstLetter]]="Y","Yes","No")</f>
        <v>Yes</v>
      </c>
      <c r="N486" s="1" t="str">
        <f>IF(OR(BART_Rides[[#This Row],[Station Code]]="EM", BART_Rides[[#This Row],[Station Code]]="MT", BART_Rides[[#This Row],[Station Code]]="PL", BART_Rides[[#This Row],[Station Code]]="CC"), "Yes", "No")</f>
        <v>No</v>
      </c>
    </row>
    <row r="487" spans="6:14">
      <c r="F487" s="3">
        <v>44317</v>
      </c>
      <c r="G487" s="1" t="s">
        <v>3</v>
      </c>
      <c r="H487" s="1" t="s">
        <v>100</v>
      </c>
      <c r="I487" s="1">
        <v>964</v>
      </c>
      <c r="J487" s="1">
        <f>MONTH(BART_Rides[[#This Row],[Date]])</f>
        <v>5</v>
      </c>
      <c r="K487" s="1">
        <f>WEEKDAY(BART_Rides[[#This Row],[Date]],2)</f>
        <v>6</v>
      </c>
      <c r="L487" s="1" t="str">
        <f>LEFT(BART_Rides[[#This Row],[Lines]],1)</f>
        <v>Y</v>
      </c>
      <c r="M487" s="1" t="str">
        <f>IF(BART_Rides[[#This Row],[FirstLetter]]="Y","Yes","No")</f>
        <v>Yes</v>
      </c>
      <c r="N487" s="1" t="str">
        <f>IF(OR(BART_Rides[[#This Row],[Station Code]]="EM", BART_Rides[[#This Row],[Station Code]]="MT", BART_Rides[[#This Row],[Station Code]]="PL", BART_Rides[[#This Row],[Station Code]]="CC"), "Yes", "No")</f>
        <v>No</v>
      </c>
    </row>
    <row r="488" spans="6:14">
      <c r="F488" s="3">
        <v>44318</v>
      </c>
      <c r="G488" s="1" t="s">
        <v>3</v>
      </c>
      <c r="H488" s="1" t="s">
        <v>100</v>
      </c>
      <c r="I488" s="1">
        <v>654</v>
      </c>
      <c r="J488" s="1">
        <f>MONTH(BART_Rides[[#This Row],[Date]])</f>
        <v>5</v>
      </c>
      <c r="K488" s="1">
        <f>WEEKDAY(BART_Rides[[#This Row],[Date]],2)</f>
        <v>7</v>
      </c>
      <c r="L488" s="1" t="str">
        <f>LEFT(BART_Rides[[#This Row],[Lines]],1)</f>
        <v>Y</v>
      </c>
      <c r="M488" s="1" t="str">
        <f>IF(BART_Rides[[#This Row],[FirstLetter]]="Y","Yes","No")</f>
        <v>Yes</v>
      </c>
      <c r="N488" s="1" t="str">
        <f>IF(OR(BART_Rides[[#This Row],[Station Code]]="EM", BART_Rides[[#This Row],[Station Code]]="MT", BART_Rides[[#This Row],[Station Code]]="PL", BART_Rides[[#This Row],[Station Code]]="CC"), "Yes", "No")</f>
        <v>No</v>
      </c>
    </row>
    <row r="489" spans="6:14">
      <c r="F489" s="3">
        <v>44319</v>
      </c>
      <c r="G489" s="1" t="s">
        <v>3</v>
      </c>
      <c r="H489" s="1" t="s">
        <v>100</v>
      </c>
      <c r="I489" s="1">
        <v>1741</v>
      </c>
      <c r="J489" s="1">
        <f>MONTH(BART_Rides[[#This Row],[Date]])</f>
        <v>5</v>
      </c>
      <c r="K489" s="1">
        <f>WEEKDAY(BART_Rides[[#This Row],[Date]],2)</f>
        <v>1</v>
      </c>
      <c r="L489" s="1" t="str">
        <f>LEFT(BART_Rides[[#This Row],[Lines]],1)</f>
        <v>Y</v>
      </c>
      <c r="M489" s="1" t="str">
        <f>IF(BART_Rides[[#This Row],[FirstLetter]]="Y","Yes","No")</f>
        <v>Yes</v>
      </c>
      <c r="N489" s="1" t="str">
        <f>IF(OR(BART_Rides[[#This Row],[Station Code]]="EM", BART_Rides[[#This Row],[Station Code]]="MT", BART_Rides[[#This Row],[Station Code]]="PL", BART_Rides[[#This Row],[Station Code]]="CC"), "Yes", "No")</f>
        <v>No</v>
      </c>
    </row>
    <row r="490" spans="6:14">
      <c r="F490" s="3">
        <v>44320</v>
      </c>
      <c r="G490" s="1" t="s">
        <v>3</v>
      </c>
      <c r="H490" s="1" t="s">
        <v>100</v>
      </c>
      <c r="I490" s="1">
        <v>1893</v>
      </c>
      <c r="J490" s="1">
        <f>MONTH(BART_Rides[[#This Row],[Date]])</f>
        <v>5</v>
      </c>
      <c r="K490" s="1">
        <f>WEEKDAY(BART_Rides[[#This Row],[Date]],2)</f>
        <v>2</v>
      </c>
      <c r="L490" s="1" t="str">
        <f>LEFT(BART_Rides[[#This Row],[Lines]],1)</f>
        <v>Y</v>
      </c>
      <c r="M490" s="1" t="str">
        <f>IF(BART_Rides[[#This Row],[FirstLetter]]="Y","Yes","No")</f>
        <v>Yes</v>
      </c>
      <c r="N490" s="1" t="str">
        <f>IF(OR(BART_Rides[[#This Row],[Station Code]]="EM", BART_Rides[[#This Row],[Station Code]]="MT", BART_Rides[[#This Row],[Station Code]]="PL", BART_Rides[[#This Row],[Station Code]]="CC"), "Yes", "No")</f>
        <v>No</v>
      </c>
    </row>
    <row r="491" spans="6:14">
      <c r="F491" s="3">
        <v>44321</v>
      </c>
      <c r="G491" s="1" t="s">
        <v>3</v>
      </c>
      <c r="H491" s="1" t="s">
        <v>100</v>
      </c>
      <c r="I491" s="1">
        <v>1852</v>
      </c>
      <c r="J491" s="1">
        <f>MONTH(BART_Rides[[#This Row],[Date]])</f>
        <v>5</v>
      </c>
      <c r="K491" s="1">
        <f>WEEKDAY(BART_Rides[[#This Row],[Date]],2)</f>
        <v>3</v>
      </c>
      <c r="L491" s="1" t="str">
        <f>LEFT(BART_Rides[[#This Row],[Lines]],1)</f>
        <v>Y</v>
      </c>
      <c r="M491" s="1" t="str">
        <f>IF(BART_Rides[[#This Row],[FirstLetter]]="Y","Yes","No")</f>
        <v>Yes</v>
      </c>
      <c r="N491" s="1" t="str">
        <f>IF(OR(BART_Rides[[#This Row],[Station Code]]="EM", BART_Rides[[#This Row],[Station Code]]="MT", BART_Rides[[#This Row],[Station Code]]="PL", BART_Rides[[#This Row],[Station Code]]="CC"), "Yes", "No")</f>
        <v>No</v>
      </c>
    </row>
    <row r="492" spans="6:14">
      <c r="F492" s="3">
        <v>44322</v>
      </c>
      <c r="G492" s="1" t="s">
        <v>3</v>
      </c>
      <c r="H492" s="1" t="s">
        <v>100</v>
      </c>
      <c r="I492" s="1">
        <v>1876</v>
      </c>
      <c r="J492" s="1">
        <f>MONTH(BART_Rides[[#This Row],[Date]])</f>
        <v>5</v>
      </c>
      <c r="K492" s="1">
        <f>WEEKDAY(BART_Rides[[#This Row],[Date]],2)</f>
        <v>4</v>
      </c>
      <c r="L492" s="1" t="str">
        <f>LEFT(BART_Rides[[#This Row],[Lines]],1)</f>
        <v>Y</v>
      </c>
      <c r="M492" s="1" t="str">
        <f>IF(BART_Rides[[#This Row],[FirstLetter]]="Y","Yes","No")</f>
        <v>Yes</v>
      </c>
      <c r="N492" s="1" t="str">
        <f>IF(OR(BART_Rides[[#This Row],[Station Code]]="EM", BART_Rides[[#This Row],[Station Code]]="MT", BART_Rides[[#This Row],[Station Code]]="PL", BART_Rides[[#This Row],[Station Code]]="CC"), "Yes", "No")</f>
        <v>No</v>
      </c>
    </row>
    <row r="493" spans="6:14">
      <c r="F493" s="3">
        <v>44323</v>
      </c>
      <c r="G493" s="1" t="s">
        <v>3</v>
      </c>
      <c r="H493" s="1" t="s">
        <v>100</v>
      </c>
      <c r="I493" s="1">
        <v>1778</v>
      </c>
      <c r="J493" s="1">
        <f>MONTH(BART_Rides[[#This Row],[Date]])</f>
        <v>5</v>
      </c>
      <c r="K493" s="1">
        <f>WEEKDAY(BART_Rides[[#This Row],[Date]],2)</f>
        <v>5</v>
      </c>
      <c r="L493" s="1" t="str">
        <f>LEFT(BART_Rides[[#This Row],[Lines]],1)</f>
        <v>Y</v>
      </c>
      <c r="M493" s="1" t="str">
        <f>IF(BART_Rides[[#This Row],[FirstLetter]]="Y","Yes","No")</f>
        <v>Yes</v>
      </c>
      <c r="N493" s="1" t="str">
        <f>IF(OR(BART_Rides[[#This Row],[Station Code]]="EM", BART_Rides[[#This Row],[Station Code]]="MT", BART_Rides[[#This Row],[Station Code]]="PL", BART_Rides[[#This Row],[Station Code]]="CC"), "Yes", "No")</f>
        <v>No</v>
      </c>
    </row>
    <row r="494" spans="6:14">
      <c r="F494" s="3">
        <v>44324</v>
      </c>
      <c r="G494" s="1" t="s">
        <v>3</v>
      </c>
      <c r="H494" s="1" t="s">
        <v>100</v>
      </c>
      <c r="I494" s="1">
        <v>943</v>
      </c>
      <c r="J494" s="1">
        <f>MONTH(BART_Rides[[#This Row],[Date]])</f>
        <v>5</v>
      </c>
      <c r="K494" s="1">
        <f>WEEKDAY(BART_Rides[[#This Row],[Date]],2)</f>
        <v>6</v>
      </c>
      <c r="L494" s="1" t="str">
        <f>LEFT(BART_Rides[[#This Row],[Lines]],1)</f>
        <v>Y</v>
      </c>
      <c r="M494" s="1" t="str">
        <f>IF(BART_Rides[[#This Row],[FirstLetter]]="Y","Yes","No")</f>
        <v>Yes</v>
      </c>
      <c r="N494" s="1" t="str">
        <f>IF(OR(BART_Rides[[#This Row],[Station Code]]="EM", BART_Rides[[#This Row],[Station Code]]="MT", BART_Rides[[#This Row],[Station Code]]="PL", BART_Rides[[#This Row],[Station Code]]="CC"), "Yes", "No")</f>
        <v>No</v>
      </c>
    </row>
    <row r="495" spans="6:14">
      <c r="F495" s="3">
        <v>44325</v>
      </c>
      <c r="G495" s="1" t="s">
        <v>3</v>
      </c>
      <c r="H495" s="1" t="s">
        <v>100</v>
      </c>
      <c r="I495" s="1">
        <v>647</v>
      </c>
      <c r="J495" s="1">
        <f>MONTH(BART_Rides[[#This Row],[Date]])</f>
        <v>5</v>
      </c>
      <c r="K495" s="1">
        <f>WEEKDAY(BART_Rides[[#This Row],[Date]],2)</f>
        <v>7</v>
      </c>
      <c r="L495" s="1" t="str">
        <f>LEFT(BART_Rides[[#This Row],[Lines]],1)</f>
        <v>Y</v>
      </c>
      <c r="M495" s="1" t="str">
        <f>IF(BART_Rides[[#This Row],[FirstLetter]]="Y","Yes","No")</f>
        <v>Yes</v>
      </c>
      <c r="N495" s="1" t="str">
        <f>IF(OR(BART_Rides[[#This Row],[Station Code]]="EM", BART_Rides[[#This Row],[Station Code]]="MT", BART_Rides[[#This Row],[Station Code]]="PL", BART_Rides[[#This Row],[Station Code]]="CC"), "Yes", "No")</f>
        <v>No</v>
      </c>
    </row>
    <row r="496" spans="6:14">
      <c r="F496" s="3">
        <v>44326</v>
      </c>
      <c r="G496" s="1" t="s">
        <v>3</v>
      </c>
      <c r="H496" s="1" t="s">
        <v>100</v>
      </c>
      <c r="I496" s="1">
        <v>1724</v>
      </c>
      <c r="J496" s="1">
        <f>MONTH(BART_Rides[[#This Row],[Date]])</f>
        <v>5</v>
      </c>
      <c r="K496" s="1">
        <f>WEEKDAY(BART_Rides[[#This Row],[Date]],2)</f>
        <v>1</v>
      </c>
      <c r="L496" s="1" t="str">
        <f>LEFT(BART_Rides[[#This Row],[Lines]],1)</f>
        <v>Y</v>
      </c>
      <c r="M496" s="1" t="str">
        <f>IF(BART_Rides[[#This Row],[FirstLetter]]="Y","Yes","No")</f>
        <v>Yes</v>
      </c>
      <c r="N496" s="1" t="str">
        <f>IF(OR(BART_Rides[[#This Row],[Station Code]]="EM", BART_Rides[[#This Row],[Station Code]]="MT", BART_Rides[[#This Row],[Station Code]]="PL", BART_Rides[[#This Row],[Station Code]]="CC"), "Yes", "No")</f>
        <v>No</v>
      </c>
    </row>
    <row r="497" spans="6:14">
      <c r="F497" s="3">
        <v>44327</v>
      </c>
      <c r="G497" s="1" t="s">
        <v>3</v>
      </c>
      <c r="H497" s="1" t="s">
        <v>100</v>
      </c>
      <c r="I497" s="1">
        <v>1859</v>
      </c>
      <c r="J497" s="1">
        <f>MONTH(BART_Rides[[#This Row],[Date]])</f>
        <v>5</v>
      </c>
      <c r="K497" s="1">
        <f>WEEKDAY(BART_Rides[[#This Row],[Date]],2)</f>
        <v>2</v>
      </c>
      <c r="L497" s="1" t="str">
        <f>LEFT(BART_Rides[[#This Row],[Lines]],1)</f>
        <v>Y</v>
      </c>
      <c r="M497" s="1" t="str">
        <f>IF(BART_Rides[[#This Row],[FirstLetter]]="Y","Yes","No")</f>
        <v>Yes</v>
      </c>
      <c r="N497" s="1" t="str">
        <f>IF(OR(BART_Rides[[#This Row],[Station Code]]="EM", BART_Rides[[#This Row],[Station Code]]="MT", BART_Rides[[#This Row],[Station Code]]="PL", BART_Rides[[#This Row],[Station Code]]="CC"), "Yes", "No")</f>
        <v>No</v>
      </c>
    </row>
    <row r="498" spans="6:14">
      <c r="F498" s="3">
        <v>44328</v>
      </c>
      <c r="G498" s="1" t="s">
        <v>3</v>
      </c>
      <c r="H498" s="1" t="s">
        <v>100</v>
      </c>
      <c r="I498" s="1">
        <v>1864</v>
      </c>
      <c r="J498" s="1">
        <f>MONTH(BART_Rides[[#This Row],[Date]])</f>
        <v>5</v>
      </c>
      <c r="K498" s="1">
        <f>WEEKDAY(BART_Rides[[#This Row],[Date]],2)</f>
        <v>3</v>
      </c>
      <c r="L498" s="1" t="str">
        <f>LEFT(BART_Rides[[#This Row],[Lines]],1)</f>
        <v>Y</v>
      </c>
      <c r="M498" s="1" t="str">
        <f>IF(BART_Rides[[#This Row],[FirstLetter]]="Y","Yes","No")</f>
        <v>Yes</v>
      </c>
      <c r="N498" s="1" t="str">
        <f>IF(OR(BART_Rides[[#This Row],[Station Code]]="EM", BART_Rides[[#This Row],[Station Code]]="MT", BART_Rides[[#This Row],[Station Code]]="PL", BART_Rides[[#This Row],[Station Code]]="CC"), "Yes", "No")</f>
        <v>No</v>
      </c>
    </row>
    <row r="499" spans="6:14">
      <c r="F499" s="3">
        <v>44329</v>
      </c>
      <c r="G499" s="1" t="s">
        <v>3</v>
      </c>
      <c r="H499" s="1" t="s">
        <v>100</v>
      </c>
      <c r="I499" s="1">
        <v>1854</v>
      </c>
      <c r="J499" s="1">
        <f>MONTH(BART_Rides[[#This Row],[Date]])</f>
        <v>5</v>
      </c>
      <c r="K499" s="1">
        <f>WEEKDAY(BART_Rides[[#This Row],[Date]],2)</f>
        <v>4</v>
      </c>
      <c r="L499" s="1" t="str">
        <f>LEFT(BART_Rides[[#This Row],[Lines]],1)</f>
        <v>Y</v>
      </c>
      <c r="M499" s="1" t="str">
        <f>IF(BART_Rides[[#This Row],[FirstLetter]]="Y","Yes","No")</f>
        <v>Yes</v>
      </c>
      <c r="N499" s="1" t="str">
        <f>IF(OR(BART_Rides[[#This Row],[Station Code]]="EM", BART_Rides[[#This Row],[Station Code]]="MT", BART_Rides[[#This Row],[Station Code]]="PL", BART_Rides[[#This Row],[Station Code]]="CC"), "Yes", "No")</f>
        <v>No</v>
      </c>
    </row>
    <row r="500" spans="6:14">
      <c r="F500" s="3">
        <v>44330</v>
      </c>
      <c r="G500" s="1" t="s">
        <v>3</v>
      </c>
      <c r="H500" s="1" t="s">
        <v>100</v>
      </c>
      <c r="I500" s="1">
        <v>1797</v>
      </c>
      <c r="J500" s="1">
        <f>MONTH(BART_Rides[[#This Row],[Date]])</f>
        <v>5</v>
      </c>
      <c r="K500" s="1">
        <f>WEEKDAY(BART_Rides[[#This Row],[Date]],2)</f>
        <v>5</v>
      </c>
      <c r="L500" s="1" t="str">
        <f>LEFT(BART_Rides[[#This Row],[Lines]],1)</f>
        <v>Y</v>
      </c>
      <c r="M500" s="1" t="str">
        <f>IF(BART_Rides[[#This Row],[FirstLetter]]="Y","Yes","No")</f>
        <v>Yes</v>
      </c>
      <c r="N500" s="1" t="str">
        <f>IF(OR(BART_Rides[[#This Row],[Station Code]]="EM", BART_Rides[[#This Row],[Station Code]]="MT", BART_Rides[[#This Row],[Station Code]]="PL", BART_Rides[[#This Row],[Station Code]]="CC"), "Yes", "No")</f>
        <v>No</v>
      </c>
    </row>
    <row r="501" spans="6:14">
      <c r="F501" s="3">
        <v>44331</v>
      </c>
      <c r="G501" s="1" t="s">
        <v>3</v>
      </c>
      <c r="H501" s="1" t="s">
        <v>100</v>
      </c>
      <c r="I501" s="1">
        <v>885</v>
      </c>
      <c r="J501" s="1">
        <f>MONTH(BART_Rides[[#This Row],[Date]])</f>
        <v>5</v>
      </c>
      <c r="K501" s="1">
        <f>WEEKDAY(BART_Rides[[#This Row],[Date]],2)</f>
        <v>6</v>
      </c>
      <c r="L501" s="1" t="str">
        <f>LEFT(BART_Rides[[#This Row],[Lines]],1)</f>
        <v>Y</v>
      </c>
      <c r="M501" s="1" t="str">
        <f>IF(BART_Rides[[#This Row],[FirstLetter]]="Y","Yes","No")</f>
        <v>Yes</v>
      </c>
      <c r="N501" s="1" t="str">
        <f>IF(OR(BART_Rides[[#This Row],[Station Code]]="EM", BART_Rides[[#This Row],[Station Code]]="MT", BART_Rides[[#This Row],[Station Code]]="PL", BART_Rides[[#This Row],[Station Code]]="CC"), "Yes", "No")</f>
        <v>No</v>
      </c>
    </row>
    <row r="502" spans="6:14">
      <c r="F502" s="3">
        <v>44332</v>
      </c>
      <c r="G502" s="1" t="s">
        <v>3</v>
      </c>
      <c r="H502" s="1" t="s">
        <v>100</v>
      </c>
      <c r="I502" s="1">
        <v>559</v>
      </c>
      <c r="J502" s="1">
        <f>MONTH(BART_Rides[[#This Row],[Date]])</f>
        <v>5</v>
      </c>
      <c r="K502" s="1">
        <f>WEEKDAY(BART_Rides[[#This Row],[Date]],2)</f>
        <v>7</v>
      </c>
      <c r="L502" s="1" t="str">
        <f>LEFT(BART_Rides[[#This Row],[Lines]],1)</f>
        <v>Y</v>
      </c>
      <c r="M502" s="1" t="str">
        <f>IF(BART_Rides[[#This Row],[FirstLetter]]="Y","Yes","No")</f>
        <v>Yes</v>
      </c>
      <c r="N502" s="1" t="str">
        <f>IF(OR(BART_Rides[[#This Row],[Station Code]]="EM", BART_Rides[[#This Row],[Station Code]]="MT", BART_Rides[[#This Row],[Station Code]]="PL", BART_Rides[[#This Row],[Station Code]]="CC"), "Yes", "No")</f>
        <v>No</v>
      </c>
    </row>
    <row r="503" spans="6:14">
      <c r="F503" s="3">
        <v>44333</v>
      </c>
      <c r="G503" s="1" t="s">
        <v>3</v>
      </c>
      <c r="H503" s="1" t="s">
        <v>100</v>
      </c>
      <c r="I503" s="1">
        <v>1740</v>
      </c>
      <c r="J503" s="1">
        <f>MONTH(BART_Rides[[#This Row],[Date]])</f>
        <v>5</v>
      </c>
      <c r="K503" s="1">
        <f>WEEKDAY(BART_Rides[[#This Row],[Date]],2)</f>
        <v>1</v>
      </c>
      <c r="L503" s="1" t="str">
        <f>LEFT(BART_Rides[[#This Row],[Lines]],1)</f>
        <v>Y</v>
      </c>
      <c r="M503" s="1" t="str">
        <f>IF(BART_Rides[[#This Row],[FirstLetter]]="Y","Yes","No")</f>
        <v>Yes</v>
      </c>
      <c r="N503" s="1" t="str">
        <f>IF(OR(BART_Rides[[#This Row],[Station Code]]="EM", BART_Rides[[#This Row],[Station Code]]="MT", BART_Rides[[#This Row],[Station Code]]="PL", BART_Rides[[#This Row],[Station Code]]="CC"), "Yes", "No")</f>
        <v>No</v>
      </c>
    </row>
    <row r="504" spans="6:14">
      <c r="F504" s="3">
        <v>44334</v>
      </c>
      <c r="G504" s="1" t="s">
        <v>3</v>
      </c>
      <c r="H504" s="1" t="s">
        <v>100</v>
      </c>
      <c r="I504" s="1">
        <v>1904</v>
      </c>
      <c r="J504" s="1">
        <f>MONTH(BART_Rides[[#This Row],[Date]])</f>
        <v>5</v>
      </c>
      <c r="K504" s="1">
        <f>WEEKDAY(BART_Rides[[#This Row],[Date]],2)</f>
        <v>2</v>
      </c>
      <c r="L504" s="1" t="str">
        <f>LEFT(BART_Rides[[#This Row],[Lines]],1)</f>
        <v>Y</v>
      </c>
      <c r="M504" s="1" t="str">
        <f>IF(BART_Rides[[#This Row],[FirstLetter]]="Y","Yes","No")</f>
        <v>Yes</v>
      </c>
      <c r="N504" s="1" t="str">
        <f>IF(OR(BART_Rides[[#This Row],[Station Code]]="EM", BART_Rides[[#This Row],[Station Code]]="MT", BART_Rides[[#This Row],[Station Code]]="PL", BART_Rides[[#This Row],[Station Code]]="CC"), "Yes", "No")</f>
        <v>No</v>
      </c>
    </row>
    <row r="505" spans="6:14">
      <c r="F505" s="3">
        <v>44335</v>
      </c>
      <c r="G505" s="1" t="s">
        <v>3</v>
      </c>
      <c r="H505" s="1" t="s">
        <v>100</v>
      </c>
      <c r="I505" s="1">
        <v>1830</v>
      </c>
      <c r="J505" s="1">
        <f>MONTH(BART_Rides[[#This Row],[Date]])</f>
        <v>5</v>
      </c>
      <c r="K505" s="1">
        <f>WEEKDAY(BART_Rides[[#This Row],[Date]],2)</f>
        <v>3</v>
      </c>
      <c r="L505" s="1" t="str">
        <f>LEFT(BART_Rides[[#This Row],[Lines]],1)</f>
        <v>Y</v>
      </c>
      <c r="M505" s="1" t="str">
        <f>IF(BART_Rides[[#This Row],[FirstLetter]]="Y","Yes","No")</f>
        <v>Yes</v>
      </c>
      <c r="N505" s="1" t="str">
        <f>IF(OR(BART_Rides[[#This Row],[Station Code]]="EM", BART_Rides[[#This Row],[Station Code]]="MT", BART_Rides[[#This Row],[Station Code]]="PL", BART_Rides[[#This Row],[Station Code]]="CC"), "Yes", "No")</f>
        <v>No</v>
      </c>
    </row>
    <row r="506" spans="6:14">
      <c r="F506" s="3">
        <v>44336</v>
      </c>
      <c r="G506" s="1" t="s">
        <v>3</v>
      </c>
      <c r="H506" s="1" t="s">
        <v>100</v>
      </c>
      <c r="I506" s="1">
        <v>1894</v>
      </c>
      <c r="J506" s="1">
        <f>MONTH(BART_Rides[[#This Row],[Date]])</f>
        <v>5</v>
      </c>
      <c r="K506" s="1">
        <f>WEEKDAY(BART_Rides[[#This Row],[Date]],2)</f>
        <v>4</v>
      </c>
      <c r="L506" s="1" t="str">
        <f>LEFT(BART_Rides[[#This Row],[Lines]],1)</f>
        <v>Y</v>
      </c>
      <c r="M506" s="1" t="str">
        <f>IF(BART_Rides[[#This Row],[FirstLetter]]="Y","Yes","No")</f>
        <v>Yes</v>
      </c>
      <c r="N506" s="1" t="str">
        <f>IF(OR(BART_Rides[[#This Row],[Station Code]]="EM", BART_Rides[[#This Row],[Station Code]]="MT", BART_Rides[[#This Row],[Station Code]]="PL", BART_Rides[[#This Row],[Station Code]]="CC"), "Yes", "No")</f>
        <v>No</v>
      </c>
    </row>
    <row r="507" spans="6:14">
      <c r="F507" s="3">
        <v>44337</v>
      </c>
      <c r="G507" s="1" t="s">
        <v>3</v>
      </c>
      <c r="H507" s="1" t="s">
        <v>100</v>
      </c>
      <c r="I507" s="1">
        <v>1846</v>
      </c>
      <c r="J507" s="1">
        <f>MONTH(BART_Rides[[#This Row],[Date]])</f>
        <v>5</v>
      </c>
      <c r="K507" s="1">
        <f>WEEKDAY(BART_Rides[[#This Row],[Date]],2)</f>
        <v>5</v>
      </c>
      <c r="L507" s="1" t="str">
        <f>LEFT(BART_Rides[[#This Row],[Lines]],1)</f>
        <v>Y</v>
      </c>
      <c r="M507" s="1" t="str">
        <f>IF(BART_Rides[[#This Row],[FirstLetter]]="Y","Yes","No")</f>
        <v>Yes</v>
      </c>
      <c r="N507" s="1" t="str">
        <f>IF(OR(BART_Rides[[#This Row],[Station Code]]="EM", BART_Rides[[#This Row],[Station Code]]="MT", BART_Rides[[#This Row],[Station Code]]="PL", BART_Rides[[#This Row],[Station Code]]="CC"), "Yes", "No")</f>
        <v>No</v>
      </c>
    </row>
    <row r="508" spans="6:14">
      <c r="F508" s="3">
        <v>44338</v>
      </c>
      <c r="G508" s="1" t="s">
        <v>3</v>
      </c>
      <c r="H508" s="1" t="s">
        <v>100</v>
      </c>
      <c r="I508" s="1">
        <v>970</v>
      </c>
      <c r="J508" s="1">
        <f>MONTH(BART_Rides[[#This Row],[Date]])</f>
        <v>5</v>
      </c>
      <c r="K508" s="1">
        <f>WEEKDAY(BART_Rides[[#This Row],[Date]],2)</f>
        <v>6</v>
      </c>
      <c r="L508" s="1" t="str">
        <f>LEFT(BART_Rides[[#This Row],[Lines]],1)</f>
        <v>Y</v>
      </c>
      <c r="M508" s="1" t="str">
        <f>IF(BART_Rides[[#This Row],[FirstLetter]]="Y","Yes","No")</f>
        <v>Yes</v>
      </c>
      <c r="N508" s="1" t="str">
        <f>IF(OR(BART_Rides[[#This Row],[Station Code]]="EM", BART_Rides[[#This Row],[Station Code]]="MT", BART_Rides[[#This Row],[Station Code]]="PL", BART_Rides[[#This Row],[Station Code]]="CC"), "Yes", "No")</f>
        <v>No</v>
      </c>
    </row>
    <row r="509" spans="6:14">
      <c r="F509" s="3">
        <v>44339</v>
      </c>
      <c r="G509" s="1" t="s">
        <v>3</v>
      </c>
      <c r="H509" s="1" t="s">
        <v>100</v>
      </c>
      <c r="I509" s="1">
        <v>693</v>
      </c>
      <c r="J509" s="1">
        <f>MONTH(BART_Rides[[#This Row],[Date]])</f>
        <v>5</v>
      </c>
      <c r="K509" s="1">
        <f>WEEKDAY(BART_Rides[[#This Row],[Date]],2)</f>
        <v>7</v>
      </c>
      <c r="L509" s="1" t="str">
        <f>LEFT(BART_Rides[[#This Row],[Lines]],1)</f>
        <v>Y</v>
      </c>
      <c r="M509" s="1" t="str">
        <f>IF(BART_Rides[[#This Row],[FirstLetter]]="Y","Yes","No")</f>
        <v>Yes</v>
      </c>
      <c r="N509" s="1" t="str">
        <f>IF(OR(BART_Rides[[#This Row],[Station Code]]="EM", BART_Rides[[#This Row],[Station Code]]="MT", BART_Rides[[#This Row],[Station Code]]="PL", BART_Rides[[#This Row],[Station Code]]="CC"), "Yes", "No")</f>
        <v>No</v>
      </c>
    </row>
    <row r="510" spans="6:14">
      <c r="F510" s="3">
        <v>44340</v>
      </c>
      <c r="G510" s="1" t="s">
        <v>3</v>
      </c>
      <c r="H510" s="1" t="s">
        <v>100</v>
      </c>
      <c r="I510" s="1">
        <v>1824</v>
      </c>
      <c r="J510" s="1">
        <f>MONTH(BART_Rides[[#This Row],[Date]])</f>
        <v>5</v>
      </c>
      <c r="K510" s="1">
        <f>WEEKDAY(BART_Rides[[#This Row],[Date]],2)</f>
        <v>1</v>
      </c>
      <c r="L510" s="1" t="str">
        <f>LEFT(BART_Rides[[#This Row],[Lines]],1)</f>
        <v>Y</v>
      </c>
      <c r="M510" s="1" t="str">
        <f>IF(BART_Rides[[#This Row],[FirstLetter]]="Y","Yes","No")</f>
        <v>Yes</v>
      </c>
      <c r="N510" s="1" t="str">
        <f>IF(OR(BART_Rides[[#This Row],[Station Code]]="EM", BART_Rides[[#This Row],[Station Code]]="MT", BART_Rides[[#This Row],[Station Code]]="PL", BART_Rides[[#This Row],[Station Code]]="CC"), "Yes", "No")</f>
        <v>No</v>
      </c>
    </row>
    <row r="511" spans="6:14">
      <c r="F511" s="3">
        <v>44341</v>
      </c>
      <c r="G511" s="1" t="s">
        <v>3</v>
      </c>
      <c r="H511" s="1" t="s">
        <v>100</v>
      </c>
      <c r="I511" s="1">
        <v>1940</v>
      </c>
      <c r="J511" s="1">
        <f>MONTH(BART_Rides[[#This Row],[Date]])</f>
        <v>5</v>
      </c>
      <c r="K511" s="1">
        <f>WEEKDAY(BART_Rides[[#This Row],[Date]],2)</f>
        <v>2</v>
      </c>
      <c r="L511" s="1" t="str">
        <f>LEFT(BART_Rides[[#This Row],[Lines]],1)</f>
        <v>Y</v>
      </c>
      <c r="M511" s="1" t="str">
        <f>IF(BART_Rides[[#This Row],[FirstLetter]]="Y","Yes","No")</f>
        <v>Yes</v>
      </c>
      <c r="N511" s="1" t="str">
        <f>IF(OR(BART_Rides[[#This Row],[Station Code]]="EM", BART_Rides[[#This Row],[Station Code]]="MT", BART_Rides[[#This Row],[Station Code]]="PL", BART_Rides[[#This Row],[Station Code]]="CC"), "Yes", "No")</f>
        <v>No</v>
      </c>
    </row>
    <row r="512" spans="6:14">
      <c r="F512" s="3">
        <v>44342</v>
      </c>
      <c r="G512" s="1" t="s">
        <v>3</v>
      </c>
      <c r="H512" s="1" t="s">
        <v>100</v>
      </c>
      <c r="I512" s="1">
        <v>1928</v>
      </c>
      <c r="J512" s="1">
        <f>MONTH(BART_Rides[[#This Row],[Date]])</f>
        <v>5</v>
      </c>
      <c r="K512" s="1">
        <f>WEEKDAY(BART_Rides[[#This Row],[Date]],2)</f>
        <v>3</v>
      </c>
      <c r="L512" s="1" t="str">
        <f>LEFT(BART_Rides[[#This Row],[Lines]],1)</f>
        <v>Y</v>
      </c>
      <c r="M512" s="1" t="str">
        <f>IF(BART_Rides[[#This Row],[FirstLetter]]="Y","Yes","No")</f>
        <v>Yes</v>
      </c>
      <c r="N512" s="1" t="str">
        <f>IF(OR(BART_Rides[[#This Row],[Station Code]]="EM", BART_Rides[[#This Row],[Station Code]]="MT", BART_Rides[[#This Row],[Station Code]]="PL", BART_Rides[[#This Row],[Station Code]]="CC"), "Yes", "No")</f>
        <v>No</v>
      </c>
    </row>
    <row r="513" spans="6:14">
      <c r="F513" s="3">
        <v>44343</v>
      </c>
      <c r="G513" s="1" t="s">
        <v>3</v>
      </c>
      <c r="H513" s="1" t="s">
        <v>100</v>
      </c>
      <c r="I513" s="1">
        <v>1972</v>
      </c>
      <c r="J513" s="1">
        <f>MONTH(BART_Rides[[#This Row],[Date]])</f>
        <v>5</v>
      </c>
      <c r="K513" s="1">
        <f>WEEKDAY(BART_Rides[[#This Row],[Date]],2)</f>
        <v>4</v>
      </c>
      <c r="L513" s="1" t="str">
        <f>LEFT(BART_Rides[[#This Row],[Lines]],1)</f>
        <v>Y</v>
      </c>
      <c r="M513" s="1" t="str">
        <f>IF(BART_Rides[[#This Row],[FirstLetter]]="Y","Yes","No")</f>
        <v>Yes</v>
      </c>
      <c r="N513" s="1" t="str">
        <f>IF(OR(BART_Rides[[#This Row],[Station Code]]="EM", BART_Rides[[#This Row],[Station Code]]="MT", BART_Rides[[#This Row],[Station Code]]="PL", BART_Rides[[#This Row],[Station Code]]="CC"), "Yes", "No")</f>
        <v>No</v>
      </c>
    </row>
    <row r="514" spans="6:14">
      <c r="F514" s="3">
        <v>44344</v>
      </c>
      <c r="G514" s="1" t="s">
        <v>3</v>
      </c>
      <c r="H514" s="1" t="s">
        <v>100</v>
      </c>
      <c r="I514" s="1">
        <v>1899</v>
      </c>
      <c r="J514" s="1">
        <f>MONTH(BART_Rides[[#This Row],[Date]])</f>
        <v>5</v>
      </c>
      <c r="K514" s="1">
        <f>WEEKDAY(BART_Rides[[#This Row],[Date]],2)</f>
        <v>5</v>
      </c>
      <c r="L514" s="1" t="str">
        <f>LEFT(BART_Rides[[#This Row],[Lines]],1)</f>
        <v>Y</v>
      </c>
      <c r="M514" s="1" t="str">
        <f>IF(BART_Rides[[#This Row],[FirstLetter]]="Y","Yes","No")</f>
        <v>Yes</v>
      </c>
      <c r="N514" s="1" t="str">
        <f>IF(OR(BART_Rides[[#This Row],[Station Code]]="EM", BART_Rides[[#This Row],[Station Code]]="MT", BART_Rides[[#This Row],[Station Code]]="PL", BART_Rides[[#This Row],[Station Code]]="CC"), "Yes", "No")</f>
        <v>No</v>
      </c>
    </row>
    <row r="515" spans="6:14">
      <c r="F515" s="3">
        <v>44345</v>
      </c>
      <c r="G515" s="1" t="s">
        <v>3</v>
      </c>
      <c r="H515" s="1" t="s">
        <v>100</v>
      </c>
      <c r="I515" s="1">
        <v>969</v>
      </c>
      <c r="J515" s="1">
        <f>MONTH(BART_Rides[[#This Row],[Date]])</f>
        <v>5</v>
      </c>
      <c r="K515" s="1">
        <f>WEEKDAY(BART_Rides[[#This Row],[Date]],2)</f>
        <v>6</v>
      </c>
      <c r="L515" s="1" t="str">
        <f>LEFT(BART_Rides[[#This Row],[Lines]],1)</f>
        <v>Y</v>
      </c>
      <c r="M515" s="1" t="str">
        <f>IF(BART_Rides[[#This Row],[FirstLetter]]="Y","Yes","No")</f>
        <v>Yes</v>
      </c>
      <c r="N515" s="1" t="str">
        <f>IF(OR(BART_Rides[[#This Row],[Station Code]]="EM", BART_Rides[[#This Row],[Station Code]]="MT", BART_Rides[[#This Row],[Station Code]]="PL", BART_Rides[[#This Row],[Station Code]]="CC"), "Yes", "No")</f>
        <v>No</v>
      </c>
    </row>
    <row r="516" spans="6:14">
      <c r="F516" s="3">
        <v>44346</v>
      </c>
      <c r="G516" s="1" t="s">
        <v>3</v>
      </c>
      <c r="H516" s="1" t="s">
        <v>100</v>
      </c>
      <c r="I516" s="1">
        <v>720</v>
      </c>
      <c r="J516" s="1">
        <f>MONTH(BART_Rides[[#This Row],[Date]])</f>
        <v>5</v>
      </c>
      <c r="K516" s="1">
        <f>WEEKDAY(BART_Rides[[#This Row],[Date]],2)</f>
        <v>7</v>
      </c>
      <c r="L516" s="1" t="str">
        <f>LEFT(BART_Rides[[#This Row],[Lines]],1)</f>
        <v>Y</v>
      </c>
      <c r="M516" s="1" t="str">
        <f>IF(BART_Rides[[#This Row],[FirstLetter]]="Y","Yes","No")</f>
        <v>Yes</v>
      </c>
      <c r="N516" s="1" t="str">
        <f>IF(OR(BART_Rides[[#This Row],[Station Code]]="EM", BART_Rides[[#This Row],[Station Code]]="MT", BART_Rides[[#This Row],[Station Code]]="PL", BART_Rides[[#This Row],[Station Code]]="CC"), "Yes", "No")</f>
        <v>No</v>
      </c>
    </row>
    <row r="517" spans="6:14">
      <c r="F517" s="3">
        <v>44347</v>
      </c>
      <c r="G517" s="1" t="s">
        <v>3</v>
      </c>
      <c r="H517" s="1" t="s">
        <v>100</v>
      </c>
      <c r="I517" s="1">
        <v>707</v>
      </c>
      <c r="J517" s="1">
        <f>MONTH(BART_Rides[[#This Row],[Date]])</f>
        <v>5</v>
      </c>
      <c r="K517" s="1">
        <f>WEEKDAY(BART_Rides[[#This Row],[Date]],2)</f>
        <v>1</v>
      </c>
      <c r="L517" s="1" t="str">
        <f>LEFT(BART_Rides[[#This Row],[Lines]],1)</f>
        <v>Y</v>
      </c>
      <c r="M517" s="1" t="str">
        <f>IF(BART_Rides[[#This Row],[FirstLetter]]="Y","Yes","No")</f>
        <v>Yes</v>
      </c>
      <c r="N517" s="1" t="str">
        <f>IF(OR(BART_Rides[[#This Row],[Station Code]]="EM", BART_Rides[[#This Row],[Station Code]]="MT", BART_Rides[[#This Row],[Station Code]]="PL", BART_Rides[[#This Row],[Station Code]]="CC"), "Yes", "No")</f>
        <v>No</v>
      </c>
    </row>
    <row r="518" spans="6:14">
      <c r="F518" s="3">
        <v>44348</v>
      </c>
      <c r="G518" s="1" t="s">
        <v>3</v>
      </c>
      <c r="H518" s="1" t="s">
        <v>100</v>
      </c>
      <c r="I518" s="1">
        <v>2019</v>
      </c>
      <c r="J518" s="1">
        <f>MONTH(BART_Rides[[#This Row],[Date]])</f>
        <v>6</v>
      </c>
      <c r="K518" s="1">
        <f>WEEKDAY(BART_Rides[[#This Row],[Date]],2)</f>
        <v>2</v>
      </c>
      <c r="L518" s="1" t="str">
        <f>LEFT(BART_Rides[[#This Row],[Lines]],1)</f>
        <v>Y</v>
      </c>
      <c r="M518" s="1" t="str">
        <f>IF(BART_Rides[[#This Row],[FirstLetter]]="Y","Yes","No")</f>
        <v>Yes</v>
      </c>
      <c r="N518" s="1" t="str">
        <f>IF(OR(BART_Rides[[#This Row],[Station Code]]="EM", BART_Rides[[#This Row],[Station Code]]="MT", BART_Rides[[#This Row],[Station Code]]="PL", BART_Rides[[#This Row],[Station Code]]="CC"), "Yes", "No")</f>
        <v>No</v>
      </c>
    </row>
    <row r="519" spans="6:14">
      <c r="F519" s="3">
        <v>44349</v>
      </c>
      <c r="G519" s="1" t="s">
        <v>3</v>
      </c>
      <c r="H519" s="1" t="s">
        <v>100</v>
      </c>
      <c r="I519" s="1">
        <v>1991</v>
      </c>
      <c r="J519" s="1">
        <f>MONTH(BART_Rides[[#This Row],[Date]])</f>
        <v>6</v>
      </c>
      <c r="K519" s="1">
        <f>WEEKDAY(BART_Rides[[#This Row],[Date]],2)</f>
        <v>3</v>
      </c>
      <c r="L519" s="1" t="str">
        <f>LEFT(BART_Rides[[#This Row],[Lines]],1)</f>
        <v>Y</v>
      </c>
      <c r="M519" s="1" t="str">
        <f>IF(BART_Rides[[#This Row],[FirstLetter]]="Y","Yes","No")</f>
        <v>Yes</v>
      </c>
      <c r="N519" s="1" t="str">
        <f>IF(OR(BART_Rides[[#This Row],[Station Code]]="EM", BART_Rides[[#This Row],[Station Code]]="MT", BART_Rides[[#This Row],[Station Code]]="PL", BART_Rides[[#This Row],[Station Code]]="CC"), "Yes", "No")</f>
        <v>No</v>
      </c>
    </row>
    <row r="520" spans="6:14">
      <c r="F520" s="3">
        <v>44350</v>
      </c>
      <c r="G520" s="1" t="s">
        <v>3</v>
      </c>
      <c r="H520" s="1" t="s">
        <v>100</v>
      </c>
      <c r="I520" s="1">
        <v>2093</v>
      </c>
      <c r="J520" s="1">
        <f>MONTH(BART_Rides[[#This Row],[Date]])</f>
        <v>6</v>
      </c>
      <c r="K520" s="1">
        <f>WEEKDAY(BART_Rides[[#This Row],[Date]],2)</f>
        <v>4</v>
      </c>
      <c r="L520" s="1" t="str">
        <f>LEFT(BART_Rides[[#This Row],[Lines]],1)</f>
        <v>Y</v>
      </c>
      <c r="M520" s="1" t="str">
        <f>IF(BART_Rides[[#This Row],[FirstLetter]]="Y","Yes","No")</f>
        <v>Yes</v>
      </c>
      <c r="N520" s="1" t="str">
        <f>IF(OR(BART_Rides[[#This Row],[Station Code]]="EM", BART_Rides[[#This Row],[Station Code]]="MT", BART_Rides[[#This Row],[Station Code]]="PL", BART_Rides[[#This Row],[Station Code]]="CC"), "Yes", "No")</f>
        <v>No</v>
      </c>
    </row>
    <row r="521" spans="6:14">
      <c r="F521" s="3">
        <v>44351</v>
      </c>
      <c r="G521" s="1" t="s">
        <v>3</v>
      </c>
      <c r="H521" s="1" t="s">
        <v>100</v>
      </c>
      <c r="I521" s="1">
        <v>1997</v>
      </c>
      <c r="J521" s="1">
        <f>MONTH(BART_Rides[[#This Row],[Date]])</f>
        <v>6</v>
      </c>
      <c r="K521" s="1">
        <f>WEEKDAY(BART_Rides[[#This Row],[Date]],2)</f>
        <v>5</v>
      </c>
      <c r="L521" s="1" t="str">
        <f>LEFT(BART_Rides[[#This Row],[Lines]],1)</f>
        <v>Y</v>
      </c>
      <c r="M521" s="1" t="str">
        <f>IF(BART_Rides[[#This Row],[FirstLetter]]="Y","Yes","No")</f>
        <v>Yes</v>
      </c>
      <c r="N521" s="1" t="str">
        <f>IF(OR(BART_Rides[[#This Row],[Station Code]]="EM", BART_Rides[[#This Row],[Station Code]]="MT", BART_Rides[[#This Row],[Station Code]]="PL", BART_Rides[[#This Row],[Station Code]]="CC"), "Yes", "No")</f>
        <v>No</v>
      </c>
    </row>
    <row r="522" spans="6:14">
      <c r="F522" s="3">
        <v>44352</v>
      </c>
      <c r="G522" s="1" t="s">
        <v>3</v>
      </c>
      <c r="H522" s="1" t="s">
        <v>100</v>
      </c>
      <c r="I522" s="1">
        <v>1007</v>
      </c>
      <c r="J522" s="1">
        <f>MONTH(BART_Rides[[#This Row],[Date]])</f>
        <v>6</v>
      </c>
      <c r="K522" s="1">
        <f>WEEKDAY(BART_Rides[[#This Row],[Date]],2)</f>
        <v>6</v>
      </c>
      <c r="L522" s="1" t="str">
        <f>LEFT(BART_Rides[[#This Row],[Lines]],1)</f>
        <v>Y</v>
      </c>
      <c r="M522" s="1" t="str">
        <f>IF(BART_Rides[[#This Row],[FirstLetter]]="Y","Yes","No")</f>
        <v>Yes</v>
      </c>
      <c r="N522" s="1" t="str">
        <f>IF(OR(BART_Rides[[#This Row],[Station Code]]="EM", BART_Rides[[#This Row],[Station Code]]="MT", BART_Rides[[#This Row],[Station Code]]="PL", BART_Rides[[#This Row],[Station Code]]="CC"), "Yes", "No")</f>
        <v>No</v>
      </c>
    </row>
    <row r="523" spans="6:14">
      <c r="F523" s="3">
        <v>44353</v>
      </c>
      <c r="G523" s="1" t="s">
        <v>3</v>
      </c>
      <c r="H523" s="1" t="s">
        <v>100</v>
      </c>
      <c r="I523" s="1">
        <v>781</v>
      </c>
      <c r="J523" s="1">
        <f>MONTH(BART_Rides[[#This Row],[Date]])</f>
        <v>6</v>
      </c>
      <c r="K523" s="1">
        <f>WEEKDAY(BART_Rides[[#This Row],[Date]],2)</f>
        <v>7</v>
      </c>
      <c r="L523" s="1" t="str">
        <f>LEFT(BART_Rides[[#This Row],[Lines]],1)</f>
        <v>Y</v>
      </c>
      <c r="M523" s="1" t="str">
        <f>IF(BART_Rides[[#This Row],[FirstLetter]]="Y","Yes","No")</f>
        <v>Yes</v>
      </c>
      <c r="N523" s="1" t="str">
        <f>IF(OR(BART_Rides[[#This Row],[Station Code]]="EM", BART_Rides[[#This Row],[Station Code]]="MT", BART_Rides[[#This Row],[Station Code]]="PL", BART_Rides[[#This Row],[Station Code]]="CC"), "Yes", "No")</f>
        <v>No</v>
      </c>
    </row>
    <row r="524" spans="6:14">
      <c r="F524" s="3">
        <v>44354</v>
      </c>
      <c r="G524" s="1" t="s">
        <v>3</v>
      </c>
      <c r="H524" s="1" t="s">
        <v>100</v>
      </c>
      <c r="I524" s="1">
        <v>1915</v>
      </c>
      <c r="J524" s="1">
        <f>MONTH(BART_Rides[[#This Row],[Date]])</f>
        <v>6</v>
      </c>
      <c r="K524" s="1">
        <f>WEEKDAY(BART_Rides[[#This Row],[Date]],2)</f>
        <v>1</v>
      </c>
      <c r="L524" s="1" t="str">
        <f>LEFT(BART_Rides[[#This Row],[Lines]],1)</f>
        <v>Y</v>
      </c>
      <c r="M524" s="1" t="str">
        <f>IF(BART_Rides[[#This Row],[FirstLetter]]="Y","Yes","No")</f>
        <v>Yes</v>
      </c>
      <c r="N524" s="1" t="str">
        <f>IF(OR(BART_Rides[[#This Row],[Station Code]]="EM", BART_Rides[[#This Row],[Station Code]]="MT", BART_Rides[[#This Row],[Station Code]]="PL", BART_Rides[[#This Row],[Station Code]]="CC"), "Yes", "No")</f>
        <v>No</v>
      </c>
    </row>
    <row r="525" spans="6:14">
      <c r="F525" s="3">
        <v>44355</v>
      </c>
      <c r="G525" s="1" t="s">
        <v>3</v>
      </c>
      <c r="H525" s="1" t="s">
        <v>100</v>
      </c>
      <c r="I525" s="1">
        <v>2017</v>
      </c>
      <c r="J525" s="1">
        <f>MONTH(BART_Rides[[#This Row],[Date]])</f>
        <v>6</v>
      </c>
      <c r="K525" s="1">
        <f>WEEKDAY(BART_Rides[[#This Row],[Date]],2)</f>
        <v>2</v>
      </c>
      <c r="L525" s="1" t="str">
        <f>LEFT(BART_Rides[[#This Row],[Lines]],1)</f>
        <v>Y</v>
      </c>
      <c r="M525" s="1" t="str">
        <f>IF(BART_Rides[[#This Row],[FirstLetter]]="Y","Yes","No")</f>
        <v>Yes</v>
      </c>
      <c r="N525" s="1" t="str">
        <f>IF(OR(BART_Rides[[#This Row],[Station Code]]="EM", BART_Rides[[#This Row],[Station Code]]="MT", BART_Rides[[#This Row],[Station Code]]="PL", BART_Rides[[#This Row],[Station Code]]="CC"), "Yes", "No")</f>
        <v>No</v>
      </c>
    </row>
    <row r="526" spans="6:14">
      <c r="F526" s="3">
        <v>44356</v>
      </c>
      <c r="G526" s="1" t="s">
        <v>3</v>
      </c>
      <c r="H526" s="1" t="s">
        <v>100</v>
      </c>
      <c r="I526" s="1">
        <v>2048</v>
      </c>
      <c r="J526" s="1">
        <f>MONTH(BART_Rides[[#This Row],[Date]])</f>
        <v>6</v>
      </c>
      <c r="K526" s="1">
        <f>WEEKDAY(BART_Rides[[#This Row],[Date]],2)</f>
        <v>3</v>
      </c>
      <c r="L526" s="1" t="str">
        <f>LEFT(BART_Rides[[#This Row],[Lines]],1)</f>
        <v>Y</v>
      </c>
      <c r="M526" s="1" t="str">
        <f>IF(BART_Rides[[#This Row],[FirstLetter]]="Y","Yes","No")</f>
        <v>Yes</v>
      </c>
      <c r="N526" s="1" t="str">
        <f>IF(OR(BART_Rides[[#This Row],[Station Code]]="EM", BART_Rides[[#This Row],[Station Code]]="MT", BART_Rides[[#This Row],[Station Code]]="PL", BART_Rides[[#This Row],[Station Code]]="CC"), "Yes", "No")</f>
        <v>No</v>
      </c>
    </row>
    <row r="527" spans="6:14">
      <c r="F527" s="3">
        <v>44357</v>
      </c>
      <c r="G527" s="1" t="s">
        <v>3</v>
      </c>
      <c r="H527" s="1" t="s">
        <v>100</v>
      </c>
      <c r="I527" s="1">
        <v>2046</v>
      </c>
      <c r="J527" s="1">
        <f>MONTH(BART_Rides[[#This Row],[Date]])</f>
        <v>6</v>
      </c>
      <c r="K527" s="1">
        <f>WEEKDAY(BART_Rides[[#This Row],[Date]],2)</f>
        <v>4</v>
      </c>
      <c r="L527" s="1" t="str">
        <f>LEFT(BART_Rides[[#This Row],[Lines]],1)</f>
        <v>Y</v>
      </c>
      <c r="M527" s="1" t="str">
        <f>IF(BART_Rides[[#This Row],[FirstLetter]]="Y","Yes","No")</f>
        <v>Yes</v>
      </c>
      <c r="N527" s="1" t="str">
        <f>IF(OR(BART_Rides[[#This Row],[Station Code]]="EM", BART_Rides[[#This Row],[Station Code]]="MT", BART_Rides[[#This Row],[Station Code]]="PL", BART_Rides[[#This Row],[Station Code]]="CC"), "Yes", "No")</f>
        <v>No</v>
      </c>
    </row>
    <row r="528" spans="6:14">
      <c r="F528" s="3">
        <v>44358</v>
      </c>
      <c r="G528" s="1" t="s">
        <v>3</v>
      </c>
      <c r="H528" s="1" t="s">
        <v>100</v>
      </c>
      <c r="I528" s="1">
        <v>2026</v>
      </c>
      <c r="J528" s="1">
        <f>MONTH(BART_Rides[[#This Row],[Date]])</f>
        <v>6</v>
      </c>
      <c r="K528" s="1">
        <f>WEEKDAY(BART_Rides[[#This Row],[Date]],2)</f>
        <v>5</v>
      </c>
      <c r="L528" s="1" t="str">
        <f>LEFT(BART_Rides[[#This Row],[Lines]],1)</f>
        <v>Y</v>
      </c>
      <c r="M528" s="1" t="str">
        <f>IF(BART_Rides[[#This Row],[FirstLetter]]="Y","Yes","No")</f>
        <v>Yes</v>
      </c>
      <c r="N528" s="1" t="str">
        <f>IF(OR(BART_Rides[[#This Row],[Station Code]]="EM", BART_Rides[[#This Row],[Station Code]]="MT", BART_Rides[[#This Row],[Station Code]]="PL", BART_Rides[[#This Row],[Station Code]]="CC"), "Yes", "No")</f>
        <v>No</v>
      </c>
    </row>
    <row r="529" spans="6:14">
      <c r="F529" s="3">
        <v>44359</v>
      </c>
      <c r="G529" s="1" t="s">
        <v>3</v>
      </c>
      <c r="H529" s="1" t="s">
        <v>100</v>
      </c>
      <c r="I529" s="1">
        <v>1027</v>
      </c>
      <c r="J529" s="1">
        <f>MONTH(BART_Rides[[#This Row],[Date]])</f>
        <v>6</v>
      </c>
      <c r="K529" s="1">
        <f>WEEKDAY(BART_Rides[[#This Row],[Date]],2)</f>
        <v>6</v>
      </c>
      <c r="L529" s="1" t="str">
        <f>LEFT(BART_Rides[[#This Row],[Lines]],1)</f>
        <v>Y</v>
      </c>
      <c r="M529" s="1" t="str">
        <f>IF(BART_Rides[[#This Row],[FirstLetter]]="Y","Yes","No")</f>
        <v>Yes</v>
      </c>
      <c r="N529" s="1" t="str">
        <f>IF(OR(BART_Rides[[#This Row],[Station Code]]="EM", BART_Rides[[#This Row],[Station Code]]="MT", BART_Rides[[#This Row],[Station Code]]="PL", BART_Rides[[#This Row],[Station Code]]="CC"), "Yes", "No")</f>
        <v>No</v>
      </c>
    </row>
    <row r="530" spans="6:14">
      <c r="F530" s="3">
        <v>44360</v>
      </c>
      <c r="G530" s="1" t="s">
        <v>3</v>
      </c>
      <c r="H530" s="1" t="s">
        <v>100</v>
      </c>
      <c r="I530" s="1">
        <v>760</v>
      </c>
      <c r="J530" s="1">
        <f>MONTH(BART_Rides[[#This Row],[Date]])</f>
        <v>6</v>
      </c>
      <c r="K530" s="1">
        <f>WEEKDAY(BART_Rides[[#This Row],[Date]],2)</f>
        <v>7</v>
      </c>
      <c r="L530" s="1" t="str">
        <f>LEFT(BART_Rides[[#This Row],[Lines]],1)</f>
        <v>Y</v>
      </c>
      <c r="M530" s="1" t="str">
        <f>IF(BART_Rides[[#This Row],[FirstLetter]]="Y","Yes","No")</f>
        <v>Yes</v>
      </c>
      <c r="N530" s="1" t="str">
        <f>IF(OR(BART_Rides[[#This Row],[Station Code]]="EM", BART_Rides[[#This Row],[Station Code]]="MT", BART_Rides[[#This Row],[Station Code]]="PL", BART_Rides[[#This Row],[Station Code]]="CC"), "Yes", "No")</f>
        <v>No</v>
      </c>
    </row>
    <row r="531" spans="6:14">
      <c r="F531" s="3">
        <v>44361</v>
      </c>
      <c r="G531" s="1" t="s">
        <v>3</v>
      </c>
      <c r="H531" s="1" t="s">
        <v>100</v>
      </c>
      <c r="I531" s="1">
        <v>1892</v>
      </c>
      <c r="J531" s="1">
        <f>MONTH(BART_Rides[[#This Row],[Date]])</f>
        <v>6</v>
      </c>
      <c r="K531" s="1">
        <f>WEEKDAY(BART_Rides[[#This Row],[Date]],2)</f>
        <v>1</v>
      </c>
      <c r="L531" s="1" t="str">
        <f>LEFT(BART_Rides[[#This Row],[Lines]],1)</f>
        <v>Y</v>
      </c>
      <c r="M531" s="1" t="str">
        <f>IF(BART_Rides[[#This Row],[FirstLetter]]="Y","Yes","No")</f>
        <v>Yes</v>
      </c>
      <c r="N531" s="1" t="str">
        <f>IF(OR(BART_Rides[[#This Row],[Station Code]]="EM", BART_Rides[[#This Row],[Station Code]]="MT", BART_Rides[[#This Row],[Station Code]]="PL", BART_Rides[[#This Row],[Station Code]]="CC"), "Yes", "No")</f>
        <v>No</v>
      </c>
    </row>
    <row r="532" spans="6:14">
      <c r="F532" s="3">
        <v>44362</v>
      </c>
      <c r="G532" s="1" t="s">
        <v>3</v>
      </c>
      <c r="H532" s="1" t="s">
        <v>100</v>
      </c>
      <c r="I532" s="1">
        <v>2050</v>
      </c>
      <c r="J532" s="1">
        <f>MONTH(BART_Rides[[#This Row],[Date]])</f>
        <v>6</v>
      </c>
      <c r="K532" s="1">
        <f>WEEKDAY(BART_Rides[[#This Row],[Date]],2)</f>
        <v>2</v>
      </c>
      <c r="L532" s="1" t="str">
        <f>LEFT(BART_Rides[[#This Row],[Lines]],1)</f>
        <v>Y</v>
      </c>
      <c r="M532" s="1" t="str">
        <f>IF(BART_Rides[[#This Row],[FirstLetter]]="Y","Yes","No")</f>
        <v>Yes</v>
      </c>
      <c r="N532" s="1" t="str">
        <f>IF(OR(BART_Rides[[#This Row],[Station Code]]="EM", BART_Rides[[#This Row],[Station Code]]="MT", BART_Rides[[#This Row],[Station Code]]="PL", BART_Rides[[#This Row],[Station Code]]="CC"), "Yes", "No")</f>
        <v>No</v>
      </c>
    </row>
    <row r="533" spans="6:14">
      <c r="F533" s="3">
        <v>44363</v>
      </c>
      <c r="G533" s="1" t="s">
        <v>3</v>
      </c>
      <c r="H533" s="1" t="s">
        <v>100</v>
      </c>
      <c r="I533" s="1">
        <v>2094</v>
      </c>
      <c r="J533" s="1">
        <f>MONTH(BART_Rides[[#This Row],[Date]])</f>
        <v>6</v>
      </c>
      <c r="K533" s="1">
        <f>WEEKDAY(BART_Rides[[#This Row],[Date]],2)</f>
        <v>3</v>
      </c>
      <c r="L533" s="1" t="str">
        <f>LEFT(BART_Rides[[#This Row],[Lines]],1)</f>
        <v>Y</v>
      </c>
      <c r="M533" s="1" t="str">
        <f>IF(BART_Rides[[#This Row],[FirstLetter]]="Y","Yes","No")</f>
        <v>Yes</v>
      </c>
      <c r="N533" s="1" t="str">
        <f>IF(OR(BART_Rides[[#This Row],[Station Code]]="EM", BART_Rides[[#This Row],[Station Code]]="MT", BART_Rides[[#This Row],[Station Code]]="PL", BART_Rides[[#This Row],[Station Code]]="CC"), "Yes", "No")</f>
        <v>No</v>
      </c>
    </row>
    <row r="534" spans="6:14">
      <c r="F534" s="3">
        <v>44364</v>
      </c>
      <c r="G534" s="1" t="s">
        <v>3</v>
      </c>
      <c r="H534" s="1" t="s">
        <v>100</v>
      </c>
      <c r="I534" s="1">
        <v>2076</v>
      </c>
      <c r="J534" s="1">
        <f>MONTH(BART_Rides[[#This Row],[Date]])</f>
        <v>6</v>
      </c>
      <c r="K534" s="1">
        <f>WEEKDAY(BART_Rides[[#This Row],[Date]],2)</f>
        <v>4</v>
      </c>
      <c r="L534" s="1" t="str">
        <f>LEFT(BART_Rides[[#This Row],[Lines]],1)</f>
        <v>Y</v>
      </c>
      <c r="M534" s="1" t="str">
        <f>IF(BART_Rides[[#This Row],[FirstLetter]]="Y","Yes","No")</f>
        <v>Yes</v>
      </c>
      <c r="N534" s="1" t="str">
        <f>IF(OR(BART_Rides[[#This Row],[Station Code]]="EM", BART_Rides[[#This Row],[Station Code]]="MT", BART_Rides[[#This Row],[Station Code]]="PL", BART_Rides[[#This Row],[Station Code]]="CC"), "Yes", "No")</f>
        <v>No</v>
      </c>
    </row>
    <row r="535" spans="6:14">
      <c r="F535" s="3">
        <v>44365</v>
      </c>
      <c r="G535" s="1" t="s">
        <v>3</v>
      </c>
      <c r="H535" s="1" t="s">
        <v>100</v>
      </c>
      <c r="I535" s="1">
        <v>1950</v>
      </c>
      <c r="J535" s="1">
        <f>MONTH(BART_Rides[[#This Row],[Date]])</f>
        <v>6</v>
      </c>
      <c r="K535" s="1">
        <f>WEEKDAY(BART_Rides[[#This Row],[Date]],2)</f>
        <v>5</v>
      </c>
      <c r="L535" s="1" t="str">
        <f>LEFT(BART_Rides[[#This Row],[Lines]],1)</f>
        <v>Y</v>
      </c>
      <c r="M535" s="1" t="str">
        <f>IF(BART_Rides[[#This Row],[FirstLetter]]="Y","Yes","No")</f>
        <v>Yes</v>
      </c>
      <c r="N535" s="1" t="str">
        <f>IF(OR(BART_Rides[[#This Row],[Station Code]]="EM", BART_Rides[[#This Row],[Station Code]]="MT", BART_Rides[[#This Row],[Station Code]]="PL", BART_Rides[[#This Row],[Station Code]]="CC"), "Yes", "No")</f>
        <v>No</v>
      </c>
    </row>
    <row r="536" spans="6:14">
      <c r="F536" s="3">
        <v>44366</v>
      </c>
      <c r="G536" s="1" t="s">
        <v>3</v>
      </c>
      <c r="H536" s="1" t="s">
        <v>100</v>
      </c>
      <c r="I536" s="1">
        <v>1050</v>
      </c>
      <c r="J536" s="1">
        <f>MONTH(BART_Rides[[#This Row],[Date]])</f>
        <v>6</v>
      </c>
      <c r="K536" s="1">
        <f>WEEKDAY(BART_Rides[[#This Row],[Date]],2)</f>
        <v>6</v>
      </c>
      <c r="L536" s="1" t="str">
        <f>LEFT(BART_Rides[[#This Row],[Lines]],1)</f>
        <v>Y</v>
      </c>
      <c r="M536" s="1" t="str">
        <f>IF(BART_Rides[[#This Row],[FirstLetter]]="Y","Yes","No")</f>
        <v>Yes</v>
      </c>
      <c r="N536" s="1" t="str">
        <f>IF(OR(BART_Rides[[#This Row],[Station Code]]="EM", BART_Rides[[#This Row],[Station Code]]="MT", BART_Rides[[#This Row],[Station Code]]="PL", BART_Rides[[#This Row],[Station Code]]="CC"), "Yes", "No")</f>
        <v>No</v>
      </c>
    </row>
    <row r="537" spans="6:14">
      <c r="F537" s="3">
        <v>44367</v>
      </c>
      <c r="G537" s="1" t="s">
        <v>3</v>
      </c>
      <c r="H537" s="1" t="s">
        <v>100</v>
      </c>
      <c r="I537" s="1">
        <v>815</v>
      </c>
      <c r="J537" s="1">
        <f>MONTH(BART_Rides[[#This Row],[Date]])</f>
        <v>6</v>
      </c>
      <c r="K537" s="1">
        <f>WEEKDAY(BART_Rides[[#This Row],[Date]],2)</f>
        <v>7</v>
      </c>
      <c r="L537" s="1" t="str">
        <f>LEFT(BART_Rides[[#This Row],[Lines]],1)</f>
        <v>Y</v>
      </c>
      <c r="M537" s="1" t="str">
        <f>IF(BART_Rides[[#This Row],[FirstLetter]]="Y","Yes","No")</f>
        <v>Yes</v>
      </c>
      <c r="N537" s="1" t="str">
        <f>IF(OR(BART_Rides[[#This Row],[Station Code]]="EM", BART_Rides[[#This Row],[Station Code]]="MT", BART_Rides[[#This Row],[Station Code]]="PL", BART_Rides[[#This Row],[Station Code]]="CC"), "Yes", "No")</f>
        <v>No</v>
      </c>
    </row>
    <row r="538" spans="6:14">
      <c r="F538" s="3">
        <v>44368</v>
      </c>
      <c r="G538" s="1" t="s">
        <v>3</v>
      </c>
      <c r="H538" s="1" t="s">
        <v>100</v>
      </c>
      <c r="I538" s="1">
        <v>1911</v>
      </c>
      <c r="J538" s="1">
        <f>MONTH(BART_Rides[[#This Row],[Date]])</f>
        <v>6</v>
      </c>
      <c r="K538" s="1">
        <f>WEEKDAY(BART_Rides[[#This Row],[Date]],2)</f>
        <v>1</v>
      </c>
      <c r="L538" s="1" t="str">
        <f>LEFT(BART_Rides[[#This Row],[Lines]],1)</f>
        <v>Y</v>
      </c>
      <c r="M538" s="1" t="str">
        <f>IF(BART_Rides[[#This Row],[FirstLetter]]="Y","Yes","No")</f>
        <v>Yes</v>
      </c>
      <c r="N538" s="1" t="str">
        <f>IF(OR(BART_Rides[[#This Row],[Station Code]]="EM", BART_Rides[[#This Row],[Station Code]]="MT", BART_Rides[[#This Row],[Station Code]]="PL", BART_Rides[[#This Row],[Station Code]]="CC"), "Yes", "No")</f>
        <v>No</v>
      </c>
    </row>
    <row r="539" spans="6:14">
      <c r="F539" s="3">
        <v>44369</v>
      </c>
      <c r="G539" s="1" t="s">
        <v>3</v>
      </c>
      <c r="H539" s="1" t="s">
        <v>100</v>
      </c>
      <c r="I539" s="1">
        <v>2112</v>
      </c>
      <c r="J539" s="1">
        <f>MONTH(BART_Rides[[#This Row],[Date]])</f>
        <v>6</v>
      </c>
      <c r="K539" s="1">
        <f>WEEKDAY(BART_Rides[[#This Row],[Date]],2)</f>
        <v>2</v>
      </c>
      <c r="L539" s="1" t="str">
        <f>LEFT(BART_Rides[[#This Row],[Lines]],1)</f>
        <v>Y</v>
      </c>
      <c r="M539" s="1" t="str">
        <f>IF(BART_Rides[[#This Row],[FirstLetter]]="Y","Yes","No")</f>
        <v>Yes</v>
      </c>
      <c r="N539" s="1" t="str">
        <f>IF(OR(BART_Rides[[#This Row],[Station Code]]="EM", BART_Rides[[#This Row],[Station Code]]="MT", BART_Rides[[#This Row],[Station Code]]="PL", BART_Rides[[#This Row],[Station Code]]="CC"), "Yes", "No")</f>
        <v>No</v>
      </c>
    </row>
    <row r="540" spans="6:14">
      <c r="F540" s="3">
        <v>44370</v>
      </c>
      <c r="G540" s="1" t="s">
        <v>3</v>
      </c>
      <c r="H540" s="1" t="s">
        <v>100</v>
      </c>
      <c r="I540" s="1">
        <v>2129</v>
      </c>
      <c r="J540" s="1">
        <f>MONTH(BART_Rides[[#This Row],[Date]])</f>
        <v>6</v>
      </c>
      <c r="K540" s="1">
        <f>WEEKDAY(BART_Rides[[#This Row],[Date]],2)</f>
        <v>3</v>
      </c>
      <c r="L540" s="1" t="str">
        <f>LEFT(BART_Rides[[#This Row],[Lines]],1)</f>
        <v>Y</v>
      </c>
      <c r="M540" s="1" t="str">
        <f>IF(BART_Rides[[#This Row],[FirstLetter]]="Y","Yes","No")</f>
        <v>Yes</v>
      </c>
      <c r="N540" s="1" t="str">
        <f>IF(OR(BART_Rides[[#This Row],[Station Code]]="EM", BART_Rides[[#This Row],[Station Code]]="MT", BART_Rides[[#This Row],[Station Code]]="PL", BART_Rides[[#This Row],[Station Code]]="CC"), "Yes", "No")</f>
        <v>No</v>
      </c>
    </row>
    <row r="541" spans="6:14">
      <c r="F541" s="3">
        <v>44371</v>
      </c>
      <c r="G541" s="1" t="s">
        <v>3</v>
      </c>
      <c r="H541" s="1" t="s">
        <v>100</v>
      </c>
      <c r="I541" s="1">
        <v>2135</v>
      </c>
      <c r="J541" s="1">
        <f>MONTH(BART_Rides[[#This Row],[Date]])</f>
        <v>6</v>
      </c>
      <c r="K541" s="1">
        <f>WEEKDAY(BART_Rides[[#This Row],[Date]],2)</f>
        <v>4</v>
      </c>
      <c r="L541" s="1" t="str">
        <f>LEFT(BART_Rides[[#This Row],[Lines]],1)</f>
        <v>Y</v>
      </c>
      <c r="M541" s="1" t="str">
        <f>IF(BART_Rides[[#This Row],[FirstLetter]]="Y","Yes","No")</f>
        <v>Yes</v>
      </c>
      <c r="N541" s="1" t="str">
        <f>IF(OR(BART_Rides[[#This Row],[Station Code]]="EM", BART_Rides[[#This Row],[Station Code]]="MT", BART_Rides[[#This Row],[Station Code]]="PL", BART_Rides[[#This Row],[Station Code]]="CC"), "Yes", "No")</f>
        <v>No</v>
      </c>
    </row>
    <row r="542" spans="6:14">
      <c r="F542" s="3">
        <v>44372</v>
      </c>
      <c r="G542" s="1" t="s">
        <v>3</v>
      </c>
      <c r="H542" s="1" t="s">
        <v>100</v>
      </c>
      <c r="I542" s="1">
        <v>2115</v>
      </c>
      <c r="J542" s="1">
        <f>MONTH(BART_Rides[[#This Row],[Date]])</f>
        <v>6</v>
      </c>
      <c r="K542" s="1">
        <f>WEEKDAY(BART_Rides[[#This Row],[Date]],2)</f>
        <v>5</v>
      </c>
      <c r="L542" s="1" t="str">
        <f>LEFT(BART_Rides[[#This Row],[Lines]],1)</f>
        <v>Y</v>
      </c>
      <c r="M542" s="1" t="str">
        <f>IF(BART_Rides[[#This Row],[FirstLetter]]="Y","Yes","No")</f>
        <v>Yes</v>
      </c>
      <c r="N542" s="1" t="str">
        <f>IF(OR(BART_Rides[[#This Row],[Station Code]]="EM", BART_Rides[[#This Row],[Station Code]]="MT", BART_Rides[[#This Row],[Station Code]]="PL", BART_Rides[[#This Row],[Station Code]]="CC"), "Yes", "No")</f>
        <v>No</v>
      </c>
    </row>
    <row r="543" spans="6:14">
      <c r="F543" s="3">
        <v>44373</v>
      </c>
      <c r="G543" s="1" t="s">
        <v>3</v>
      </c>
      <c r="H543" s="1" t="s">
        <v>100</v>
      </c>
      <c r="I543" s="1">
        <v>1112</v>
      </c>
      <c r="J543" s="1">
        <f>MONTH(BART_Rides[[#This Row],[Date]])</f>
        <v>6</v>
      </c>
      <c r="K543" s="1">
        <f>WEEKDAY(BART_Rides[[#This Row],[Date]],2)</f>
        <v>6</v>
      </c>
      <c r="L543" s="1" t="str">
        <f>LEFT(BART_Rides[[#This Row],[Lines]],1)</f>
        <v>Y</v>
      </c>
      <c r="M543" s="1" t="str">
        <f>IF(BART_Rides[[#This Row],[FirstLetter]]="Y","Yes","No")</f>
        <v>Yes</v>
      </c>
      <c r="N543" s="1" t="str">
        <f>IF(OR(BART_Rides[[#This Row],[Station Code]]="EM", BART_Rides[[#This Row],[Station Code]]="MT", BART_Rides[[#This Row],[Station Code]]="PL", BART_Rides[[#This Row],[Station Code]]="CC"), "Yes", "No")</f>
        <v>No</v>
      </c>
    </row>
    <row r="544" spans="6:14">
      <c r="F544" s="3">
        <v>44374</v>
      </c>
      <c r="G544" s="1" t="s">
        <v>3</v>
      </c>
      <c r="H544" s="1" t="s">
        <v>100</v>
      </c>
      <c r="I544" s="1">
        <v>856</v>
      </c>
      <c r="J544" s="1">
        <f>MONTH(BART_Rides[[#This Row],[Date]])</f>
        <v>6</v>
      </c>
      <c r="K544" s="1">
        <f>WEEKDAY(BART_Rides[[#This Row],[Date]],2)</f>
        <v>7</v>
      </c>
      <c r="L544" s="1" t="str">
        <f>LEFT(BART_Rides[[#This Row],[Lines]],1)</f>
        <v>Y</v>
      </c>
      <c r="M544" s="1" t="str">
        <f>IF(BART_Rides[[#This Row],[FirstLetter]]="Y","Yes","No")</f>
        <v>Yes</v>
      </c>
      <c r="N544" s="1" t="str">
        <f>IF(OR(BART_Rides[[#This Row],[Station Code]]="EM", BART_Rides[[#This Row],[Station Code]]="MT", BART_Rides[[#This Row],[Station Code]]="PL", BART_Rides[[#This Row],[Station Code]]="CC"), "Yes", "No")</f>
        <v>No</v>
      </c>
    </row>
    <row r="545" spans="6:14">
      <c r="F545" s="3">
        <v>44375</v>
      </c>
      <c r="G545" s="1" t="s">
        <v>3</v>
      </c>
      <c r="H545" s="1" t="s">
        <v>100</v>
      </c>
      <c r="I545" s="1">
        <v>1980</v>
      </c>
      <c r="J545" s="1">
        <f>MONTH(BART_Rides[[#This Row],[Date]])</f>
        <v>6</v>
      </c>
      <c r="K545" s="1">
        <f>WEEKDAY(BART_Rides[[#This Row],[Date]],2)</f>
        <v>1</v>
      </c>
      <c r="L545" s="1" t="str">
        <f>LEFT(BART_Rides[[#This Row],[Lines]],1)</f>
        <v>Y</v>
      </c>
      <c r="M545" s="1" t="str">
        <f>IF(BART_Rides[[#This Row],[FirstLetter]]="Y","Yes","No")</f>
        <v>Yes</v>
      </c>
      <c r="N545" s="1" t="str">
        <f>IF(OR(BART_Rides[[#This Row],[Station Code]]="EM", BART_Rides[[#This Row],[Station Code]]="MT", BART_Rides[[#This Row],[Station Code]]="PL", BART_Rides[[#This Row],[Station Code]]="CC"), "Yes", "No")</f>
        <v>No</v>
      </c>
    </row>
    <row r="546" spans="6:14">
      <c r="F546" s="3">
        <v>44376</v>
      </c>
      <c r="G546" s="1" t="s">
        <v>3</v>
      </c>
      <c r="H546" s="1" t="s">
        <v>100</v>
      </c>
      <c r="I546" s="1">
        <v>2193</v>
      </c>
      <c r="J546" s="1">
        <f>MONTH(BART_Rides[[#This Row],[Date]])</f>
        <v>6</v>
      </c>
      <c r="K546" s="1">
        <f>WEEKDAY(BART_Rides[[#This Row],[Date]],2)</f>
        <v>2</v>
      </c>
      <c r="L546" s="1" t="str">
        <f>LEFT(BART_Rides[[#This Row],[Lines]],1)</f>
        <v>Y</v>
      </c>
      <c r="M546" s="1" t="str">
        <f>IF(BART_Rides[[#This Row],[FirstLetter]]="Y","Yes","No")</f>
        <v>Yes</v>
      </c>
      <c r="N546" s="1" t="str">
        <f>IF(OR(BART_Rides[[#This Row],[Station Code]]="EM", BART_Rides[[#This Row],[Station Code]]="MT", BART_Rides[[#This Row],[Station Code]]="PL", BART_Rides[[#This Row],[Station Code]]="CC"), "Yes", "No")</f>
        <v>No</v>
      </c>
    </row>
    <row r="547" spans="6:14">
      <c r="F547" s="3">
        <v>44377</v>
      </c>
      <c r="G547" s="1" t="s">
        <v>3</v>
      </c>
      <c r="H547" s="1" t="s">
        <v>100</v>
      </c>
      <c r="I547" s="1">
        <v>2155</v>
      </c>
      <c r="J547" s="1">
        <f>MONTH(BART_Rides[[#This Row],[Date]])</f>
        <v>6</v>
      </c>
      <c r="K547" s="1">
        <f>WEEKDAY(BART_Rides[[#This Row],[Date]],2)</f>
        <v>3</v>
      </c>
      <c r="L547" s="1" t="str">
        <f>LEFT(BART_Rides[[#This Row],[Lines]],1)</f>
        <v>Y</v>
      </c>
      <c r="M547" s="1" t="str">
        <f>IF(BART_Rides[[#This Row],[FirstLetter]]="Y","Yes","No")</f>
        <v>Yes</v>
      </c>
      <c r="N547" s="1" t="str">
        <f>IF(OR(BART_Rides[[#This Row],[Station Code]]="EM", BART_Rides[[#This Row],[Station Code]]="MT", BART_Rides[[#This Row],[Station Code]]="PL", BART_Rides[[#This Row],[Station Code]]="CC"), "Yes", "No")</f>
        <v>No</v>
      </c>
    </row>
    <row r="548" spans="6:14">
      <c r="F548" s="3">
        <v>44378</v>
      </c>
      <c r="G548" s="1" t="s">
        <v>3</v>
      </c>
      <c r="H548" s="1" t="s">
        <v>100</v>
      </c>
      <c r="I548" s="1">
        <v>1642</v>
      </c>
      <c r="J548" s="1">
        <f>MONTH(BART_Rides[[#This Row],[Date]])</f>
        <v>7</v>
      </c>
      <c r="K548" s="1">
        <f>WEEKDAY(BART_Rides[[#This Row],[Date]],2)</f>
        <v>4</v>
      </c>
      <c r="L548" s="1" t="str">
        <f>LEFT(BART_Rides[[#This Row],[Lines]],1)</f>
        <v>Y</v>
      </c>
      <c r="M548" s="1" t="str">
        <f>IF(BART_Rides[[#This Row],[FirstLetter]]="Y","Yes","No")</f>
        <v>Yes</v>
      </c>
      <c r="N548" s="1" t="str">
        <f>IF(OR(BART_Rides[[#This Row],[Station Code]]="EM", BART_Rides[[#This Row],[Station Code]]="MT", BART_Rides[[#This Row],[Station Code]]="PL", BART_Rides[[#This Row],[Station Code]]="CC"), "Yes", "No")</f>
        <v>No</v>
      </c>
    </row>
    <row r="549" spans="6:14">
      <c r="F549" s="3">
        <v>44379</v>
      </c>
      <c r="G549" s="1" t="s">
        <v>3</v>
      </c>
      <c r="H549" s="1" t="s">
        <v>100</v>
      </c>
      <c r="I549" s="1">
        <v>1974</v>
      </c>
      <c r="J549" s="1">
        <f>MONTH(BART_Rides[[#This Row],[Date]])</f>
        <v>7</v>
      </c>
      <c r="K549" s="1">
        <f>WEEKDAY(BART_Rides[[#This Row],[Date]],2)</f>
        <v>5</v>
      </c>
      <c r="L549" s="1" t="str">
        <f>LEFT(BART_Rides[[#This Row],[Lines]],1)</f>
        <v>Y</v>
      </c>
      <c r="M549" s="1" t="str">
        <f>IF(BART_Rides[[#This Row],[FirstLetter]]="Y","Yes","No")</f>
        <v>Yes</v>
      </c>
      <c r="N549" s="1" t="str">
        <f>IF(OR(BART_Rides[[#This Row],[Station Code]]="EM", BART_Rides[[#This Row],[Station Code]]="MT", BART_Rides[[#This Row],[Station Code]]="PL", BART_Rides[[#This Row],[Station Code]]="CC"), "Yes", "No")</f>
        <v>No</v>
      </c>
    </row>
    <row r="550" spans="6:14">
      <c r="F550" s="3">
        <v>44380</v>
      </c>
      <c r="G550" s="1" t="s">
        <v>3</v>
      </c>
      <c r="H550" s="1" t="s">
        <v>100</v>
      </c>
      <c r="I550" s="1">
        <v>969</v>
      </c>
      <c r="J550" s="1">
        <f>MONTH(BART_Rides[[#This Row],[Date]])</f>
        <v>7</v>
      </c>
      <c r="K550" s="1">
        <f>WEEKDAY(BART_Rides[[#This Row],[Date]],2)</f>
        <v>6</v>
      </c>
      <c r="L550" s="1" t="str">
        <f>LEFT(BART_Rides[[#This Row],[Lines]],1)</f>
        <v>Y</v>
      </c>
      <c r="M550" s="1" t="str">
        <f>IF(BART_Rides[[#This Row],[FirstLetter]]="Y","Yes","No")</f>
        <v>Yes</v>
      </c>
      <c r="N550" s="1" t="str">
        <f>IF(OR(BART_Rides[[#This Row],[Station Code]]="EM", BART_Rides[[#This Row],[Station Code]]="MT", BART_Rides[[#This Row],[Station Code]]="PL", BART_Rides[[#This Row],[Station Code]]="CC"), "Yes", "No")</f>
        <v>No</v>
      </c>
    </row>
    <row r="551" spans="6:14">
      <c r="F551" s="3">
        <v>44381</v>
      </c>
      <c r="G551" s="1" t="s">
        <v>3</v>
      </c>
      <c r="H551" s="1" t="s">
        <v>100</v>
      </c>
      <c r="I551" s="1">
        <v>757</v>
      </c>
      <c r="J551" s="1">
        <f>MONTH(BART_Rides[[#This Row],[Date]])</f>
        <v>7</v>
      </c>
      <c r="K551" s="1">
        <f>WEEKDAY(BART_Rides[[#This Row],[Date]],2)</f>
        <v>7</v>
      </c>
      <c r="L551" s="1" t="str">
        <f>LEFT(BART_Rides[[#This Row],[Lines]],1)</f>
        <v>Y</v>
      </c>
      <c r="M551" s="1" t="str">
        <f>IF(BART_Rides[[#This Row],[FirstLetter]]="Y","Yes","No")</f>
        <v>Yes</v>
      </c>
      <c r="N551" s="1" t="str">
        <f>IF(OR(BART_Rides[[#This Row],[Station Code]]="EM", BART_Rides[[#This Row],[Station Code]]="MT", BART_Rides[[#This Row],[Station Code]]="PL", BART_Rides[[#This Row],[Station Code]]="CC"), "Yes", "No")</f>
        <v>No</v>
      </c>
    </row>
    <row r="552" spans="6:14">
      <c r="F552" s="3">
        <v>44382</v>
      </c>
      <c r="G552" s="1" t="s">
        <v>3</v>
      </c>
      <c r="H552" s="1" t="s">
        <v>100</v>
      </c>
      <c r="I552" s="1">
        <v>1000</v>
      </c>
      <c r="J552" s="1">
        <f>MONTH(BART_Rides[[#This Row],[Date]])</f>
        <v>7</v>
      </c>
      <c r="K552" s="1">
        <f>WEEKDAY(BART_Rides[[#This Row],[Date]],2)</f>
        <v>1</v>
      </c>
      <c r="L552" s="1" t="str">
        <f>LEFT(BART_Rides[[#This Row],[Lines]],1)</f>
        <v>Y</v>
      </c>
      <c r="M552" s="1" t="str">
        <f>IF(BART_Rides[[#This Row],[FirstLetter]]="Y","Yes","No")</f>
        <v>Yes</v>
      </c>
      <c r="N552" s="1" t="str">
        <f>IF(OR(BART_Rides[[#This Row],[Station Code]]="EM", BART_Rides[[#This Row],[Station Code]]="MT", BART_Rides[[#This Row],[Station Code]]="PL", BART_Rides[[#This Row],[Station Code]]="CC"), "Yes", "No")</f>
        <v>No</v>
      </c>
    </row>
    <row r="553" spans="6:14">
      <c r="F553" s="3">
        <v>44383</v>
      </c>
      <c r="G553" s="1" t="s">
        <v>3</v>
      </c>
      <c r="H553" s="1" t="s">
        <v>100</v>
      </c>
      <c r="I553" s="1">
        <v>2093</v>
      </c>
      <c r="J553" s="1">
        <f>MONTH(BART_Rides[[#This Row],[Date]])</f>
        <v>7</v>
      </c>
      <c r="K553" s="1">
        <f>WEEKDAY(BART_Rides[[#This Row],[Date]],2)</f>
        <v>2</v>
      </c>
      <c r="L553" s="1" t="str">
        <f>LEFT(BART_Rides[[#This Row],[Lines]],1)</f>
        <v>Y</v>
      </c>
      <c r="M553" s="1" t="str">
        <f>IF(BART_Rides[[#This Row],[FirstLetter]]="Y","Yes","No")</f>
        <v>Yes</v>
      </c>
      <c r="N553" s="1" t="str">
        <f>IF(OR(BART_Rides[[#This Row],[Station Code]]="EM", BART_Rides[[#This Row],[Station Code]]="MT", BART_Rides[[#This Row],[Station Code]]="PL", BART_Rides[[#This Row],[Station Code]]="CC"), "Yes", "No")</f>
        <v>No</v>
      </c>
    </row>
    <row r="554" spans="6:14">
      <c r="F554" s="3">
        <v>44384</v>
      </c>
      <c r="G554" s="1" t="s">
        <v>3</v>
      </c>
      <c r="H554" s="1" t="s">
        <v>100</v>
      </c>
      <c r="I554" s="1">
        <v>2086</v>
      </c>
      <c r="J554" s="1">
        <f>MONTH(BART_Rides[[#This Row],[Date]])</f>
        <v>7</v>
      </c>
      <c r="K554" s="1">
        <f>WEEKDAY(BART_Rides[[#This Row],[Date]],2)</f>
        <v>3</v>
      </c>
      <c r="L554" s="1" t="str">
        <f>LEFT(BART_Rides[[#This Row],[Lines]],1)</f>
        <v>Y</v>
      </c>
      <c r="M554" s="1" t="str">
        <f>IF(BART_Rides[[#This Row],[FirstLetter]]="Y","Yes","No")</f>
        <v>Yes</v>
      </c>
      <c r="N554" s="1" t="str">
        <f>IF(OR(BART_Rides[[#This Row],[Station Code]]="EM", BART_Rides[[#This Row],[Station Code]]="MT", BART_Rides[[#This Row],[Station Code]]="PL", BART_Rides[[#This Row],[Station Code]]="CC"), "Yes", "No")</f>
        <v>No</v>
      </c>
    </row>
    <row r="555" spans="6:14">
      <c r="F555" s="3">
        <v>44385</v>
      </c>
      <c r="G555" s="1" t="s">
        <v>3</v>
      </c>
      <c r="H555" s="1" t="s">
        <v>100</v>
      </c>
      <c r="I555" s="1">
        <v>2060</v>
      </c>
      <c r="J555" s="1">
        <f>MONTH(BART_Rides[[#This Row],[Date]])</f>
        <v>7</v>
      </c>
      <c r="K555" s="1">
        <f>WEEKDAY(BART_Rides[[#This Row],[Date]],2)</f>
        <v>4</v>
      </c>
      <c r="L555" s="1" t="str">
        <f>LEFT(BART_Rides[[#This Row],[Lines]],1)</f>
        <v>Y</v>
      </c>
      <c r="M555" s="1" t="str">
        <f>IF(BART_Rides[[#This Row],[FirstLetter]]="Y","Yes","No")</f>
        <v>Yes</v>
      </c>
      <c r="N555" s="1" t="str">
        <f>IF(OR(BART_Rides[[#This Row],[Station Code]]="EM", BART_Rides[[#This Row],[Station Code]]="MT", BART_Rides[[#This Row],[Station Code]]="PL", BART_Rides[[#This Row],[Station Code]]="CC"), "Yes", "No")</f>
        <v>No</v>
      </c>
    </row>
    <row r="556" spans="6:14">
      <c r="F556" s="3">
        <v>44386</v>
      </c>
      <c r="G556" s="1" t="s">
        <v>3</v>
      </c>
      <c r="H556" s="1" t="s">
        <v>100</v>
      </c>
      <c r="I556" s="1">
        <v>2262</v>
      </c>
      <c r="J556" s="1">
        <f>MONTH(BART_Rides[[#This Row],[Date]])</f>
        <v>7</v>
      </c>
      <c r="K556" s="1">
        <f>WEEKDAY(BART_Rides[[#This Row],[Date]],2)</f>
        <v>5</v>
      </c>
      <c r="L556" s="1" t="str">
        <f>LEFT(BART_Rides[[#This Row],[Lines]],1)</f>
        <v>Y</v>
      </c>
      <c r="M556" s="1" t="str">
        <f>IF(BART_Rides[[#This Row],[FirstLetter]]="Y","Yes","No")</f>
        <v>Yes</v>
      </c>
      <c r="N556" s="1" t="str">
        <f>IF(OR(BART_Rides[[#This Row],[Station Code]]="EM", BART_Rides[[#This Row],[Station Code]]="MT", BART_Rides[[#This Row],[Station Code]]="PL", BART_Rides[[#This Row],[Station Code]]="CC"), "Yes", "No")</f>
        <v>No</v>
      </c>
    </row>
    <row r="557" spans="6:14">
      <c r="F557" s="3">
        <v>44387</v>
      </c>
      <c r="G557" s="1" t="s">
        <v>3</v>
      </c>
      <c r="H557" s="1" t="s">
        <v>100</v>
      </c>
      <c r="I557" s="1">
        <v>1066</v>
      </c>
      <c r="J557" s="1">
        <f>MONTH(BART_Rides[[#This Row],[Date]])</f>
        <v>7</v>
      </c>
      <c r="K557" s="1">
        <f>WEEKDAY(BART_Rides[[#This Row],[Date]],2)</f>
        <v>6</v>
      </c>
      <c r="L557" s="1" t="str">
        <f>LEFT(BART_Rides[[#This Row],[Lines]],1)</f>
        <v>Y</v>
      </c>
      <c r="M557" s="1" t="str">
        <f>IF(BART_Rides[[#This Row],[FirstLetter]]="Y","Yes","No")</f>
        <v>Yes</v>
      </c>
      <c r="N557" s="1" t="str">
        <f>IF(OR(BART_Rides[[#This Row],[Station Code]]="EM", BART_Rides[[#This Row],[Station Code]]="MT", BART_Rides[[#This Row],[Station Code]]="PL", BART_Rides[[#This Row],[Station Code]]="CC"), "Yes", "No")</f>
        <v>No</v>
      </c>
    </row>
    <row r="558" spans="6:14">
      <c r="F558" s="3">
        <v>44388</v>
      </c>
      <c r="G558" s="1" t="s">
        <v>3</v>
      </c>
      <c r="H558" s="1" t="s">
        <v>100</v>
      </c>
      <c r="I558" s="1">
        <v>722</v>
      </c>
      <c r="J558" s="1">
        <f>MONTH(BART_Rides[[#This Row],[Date]])</f>
        <v>7</v>
      </c>
      <c r="K558" s="1">
        <f>WEEKDAY(BART_Rides[[#This Row],[Date]],2)</f>
        <v>7</v>
      </c>
      <c r="L558" s="1" t="str">
        <f>LEFT(BART_Rides[[#This Row],[Lines]],1)</f>
        <v>Y</v>
      </c>
      <c r="M558" s="1" t="str">
        <f>IF(BART_Rides[[#This Row],[FirstLetter]]="Y","Yes","No")</f>
        <v>Yes</v>
      </c>
      <c r="N558" s="1" t="str">
        <f>IF(OR(BART_Rides[[#This Row],[Station Code]]="EM", BART_Rides[[#This Row],[Station Code]]="MT", BART_Rides[[#This Row],[Station Code]]="PL", BART_Rides[[#This Row],[Station Code]]="CC"), "Yes", "No")</f>
        <v>No</v>
      </c>
    </row>
    <row r="559" spans="6:14">
      <c r="F559" s="3">
        <v>44389</v>
      </c>
      <c r="G559" s="1" t="s">
        <v>3</v>
      </c>
      <c r="H559" s="1" t="s">
        <v>100</v>
      </c>
      <c r="I559" s="1">
        <v>1928</v>
      </c>
      <c r="J559" s="1">
        <f>MONTH(BART_Rides[[#This Row],[Date]])</f>
        <v>7</v>
      </c>
      <c r="K559" s="1">
        <f>WEEKDAY(BART_Rides[[#This Row],[Date]],2)</f>
        <v>1</v>
      </c>
      <c r="L559" s="1" t="str">
        <f>LEFT(BART_Rides[[#This Row],[Lines]],1)</f>
        <v>Y</v>
      </c>
      <c r="M559" s="1" t="str">
        <f>IF(BART_Rides[[#This Row],[FirstLetter]]="Y","Yes","No")</f>
        <v>Yes</v>
      </c>
      <c r="N559" s="1" t="str">
        <f>IF(OR(BART_Rides[[#This Row],[Station Code]]="EM", BART_Rides[[#This Row],[Station Code]]="MT", BART_Rides[[#This Row],[Station Code]]="PL", BART_Rides[[#This Row],[Station Code]]="CC"), "Yes", "No")</f>
        <v>No</v>
      </c>
    </row>
    <row r="560" spans="6:14">
      <c r="F560" s="3">
        <v>44390</v>
      </c>
      <c r="G560" s="1" t="s">
        <v>3</v>
      </c>
      <c r="H560" s="1" t="s">
        <v>100</v>
      </c>
      <c r="I560" s="1">
        <v>2091</v>
      </c>
      <c r="J560" s="1">
        <f>MONTH(BART_Rides[[#This Row],[Date]])</f>
        <v>7</v>
      </c>
      <c r="K560" s="1">
        <f>WEEKDAY(BART_Rides[[#This Row],[Date]],2)</f>
        <v>2</v>
      </c>
      <c r="L560" s="1" t="str">
        <f>LEFT(BART_Rides[[#This Row],[Lines]],1)</f>
        <v>Y</v>
      </c>
      <c r="M560" s="1" t="str">
        <f>IF(BART_Rides[[#This Row],[FirstLetter]]="Y","Yes","No")</f>
        <v>Yes</v>
      </c>
      <c r="N560" s="1" t="str">
        <f>IF(OR(BART_Rides[[#This Row],[Station Code]]="EM", BART_Rides[[#This Row],[Station Code]]="MT", BART_Rides[[#This Row],[Station Code]]="PL", BART_Rides[[#This Row],[Station Code]]="CC"), "Yes", "No")</f>
        <v>No</v>
      </c>
    </row>
    <row r="561" spans="6:14">
      <c r="F561" s="3">
        <v>44391</v>
      </c>
      <c r="G561" s="1" t="s">
        <v>3</v>
      </c>
      <c r="H561" s="1" t="s">
        <v>100</v>
      </c>
      <c r="I561" s="1">
        <v>2106</v>
      </c>
      <c r="J561" s="1">
        <f>MONTH(BART_Rides[[#This Row],[Date]])</f>
        <v>7</v>
      </c>
      <c r="K561" s="1">
        <f>WEEKDAY(BART_Rides[[#This Row],[Date]],2)</f>
        <v>3</v>
      </c>
      <c r="L561" s="1" t="str">
        <f>LEFT(BART_Rides[[#This Row],[Lines]],1)</f>
        <v>Y</v>
      </c>
      <c r="M561" s="1" t="str">
        <f>IF(BART_Rides[[#This Row],[FirstLetter]]="Y","Yes","No")</f>
        <v>Yes</v>
      </c>
      <c r="N561" s="1" t="str">
        <f>IF(OR(BART_Rides[[#This Row],[Station Code]]="EM", BART_Rides[[#This Row],[Station Code]]="MT", BART_Rides[[#This Row],[Station Code]]="PL", BART_Rides[[#This Row],[Station Code]]="CC"), "Yes", "No")</f>
        <v>No</v>
      </c>
    </row>
    <row r="562" spans="6:14">
      <c r="F562" s="3">
        <v>44392</v>
      </c>
      <c r="G562" s="1" t="s">
        <v>3</v>
      </c>
      <c r="H562" s="1" t="s">
        <v>100</v>
      </c>
      <c r="I562" s="1">
        <v>2158</v>
      </c>
      <c r="J562" s="1">
        <f>MONTH(BART_Rides[[#This Row],[Date]])</f>
        <v>7</v>
      </c>
      <c r="K562" s="1">
        <f>WEEKDAY(BART_Rides[[#This Row],[Date]],2)</f>
        <v>4</v>
      </c>
      <c r="L562" s="1" t="str">
        <f>LEFT(BART_Rides[[#This Row],[Lines]],1)</f>
        <v>Y</v>
      </c>
      <c r="M562" s="1" t="str">
        <f>IF(BART_Rides[[#This Row],[FirstLetter]]="Y","Yes","No")</f>
        <v>Yes</v>
      </c>
      <c r="N562" s="1" t="str">
        <f>IF(OR(BART_Rides[[#This Row],[Station Code]]="EM", BART_Rides[[#This Row],[Station Code]]="MT", BART_Rides[[#This Row],[Station Code]]="PL", BART_Rides[[#This Row],[Station Code]]="CC"), "Yes", "No")</f>
        <v>No</v>
      </c>
    </row>
    <row r="563" spans="6:14">
      <c r="F563" s="3">
        <v>44393</v>
      </c>
      <c r="G563" s="1" t="s">
        <v>3</v>
      </c>
      <c r="H563" s="1" t="s">
        <v>100</v>
      </c>
      <c r="I563" s="1">
        <v>2082</v>
      </c>
      <c r="J563" s="1">
        <f>MONTH(BART_Rides[[#This Row],[Date]])</f>
        <v>7</v>
      </c>
      <c r="K563" s="1">
        <f>WEEKDAY(BART_Rides[[#This Row],[Date]],2)</f>
        <v>5</v>
      </c>
      <c r="L563" s="1" t="str">
        <f>LEFT(BART_Rides[[#This Row],[Lines]],1)</f>
        <v>Y</v>
      </c>
      <c r="M563" s="1" t="str">
        <f>IF(BART_Rides[[#This Row],[FirstLetter]]="Y","Yes","No")</f>
        <v>Yes</v>
      </c>
      <c r="N563" s="1" t="str">
        <f>IF(OR(BART_Rides[[#This Row],[Station Code]]="EM", BART_Rides[[#This Row],[Station Code]]="MT", BART_Rides[[#This Row],[Station Code]]="PL", BART_Rides[[#This Row],[Station Code]]="CC"), "Yes", "No")</f>
        <v>No</v>
      </c>
    </row>
    <row r="564" spans="6:14">
      <c r="F564" s="3">
        <v>44394</v>
      </c>
      <c r="G564" s="1" t="s">
        <v>3</v>
      </c>
      <c r="H564" s="1" t="s">
        <v>100</v>
      </c>
      <c r="I564" s="1">
        <v>1021</v>
      </c>
      <c r="J564" s="1">
        <f>MONTH(BART_Rides[[#This Row],[Date]])</f>
        <v>7</v>
      </c>
      <c r="K564" s="1">
        <f>WEEKDAY(BART_Rides[[#This Row],[Date]],2)</f>
        <v>6</v>
      </c>
      <c r="L564" s="1" t="str">
        <f>LEFT(BART_Rides[[#This Row],[Lines]],1)</f>
        <v>Y</v>
      </c>
      <c r="M564" s="1" t="str">
        <f>IF(BART_Rides[[#This Row],[FirstLetter]]="Y","Yes","No")</f>
        <v>Yes</v>
      </c>
      <c r="N564" s="1" t="str">
        <f>IF(OR(BART_Rides[[#This Row],[Station Code]]="EM", BART_Rides[[#This Row],[Station Code]]="MT", BART_Rides[[#This Row],[Station Code]]="PL", BART_Rides[[#This Row],[Station Code]]="CC"), "Yes", "No")</f>
        <v>No</v>
      </c>
    </row>
    <row r="565" spans="6:14">
      <c r="F565" s="3">
        <v>44395</v>
      </c>
      <c r="G565" s="1" t="s">
        <v>3</v>
      </c>
      <c r="H565" s="1" t="s">
        <v>100</v>
      </c>
      <c r="I565" s="1">
        <v>770</v>
      </c>
      <c r="J565" s="1">
        <f>MONTH(BART_Rides[[#This Row],[Date]])</f>
        <v>7</v>
      </c>
      <c r="K565" s="1">
        <f>WEEKDAY(BART_Rides[[#This Row],[Date]],2)</f>
        <v>7</v>
      </c>
      <c r="L565" s="1" t="str">
        <f>LEFT(BART_Rides[[#This Row],[Lines]],1)</f>
        <v>Y</v>
      </c>
      <c r="M565" s="1" t="str">
        <f>IF(BART_Rides[[#This Row],[FirstLetter]]="Y","Yes","No")</f>
        <v>Yes</v>
      </c>
      <c r="N565" s="1" t="str">
        <f>IF(OR(BART_Rides[[#This Row],[Station Code]]="EM", BART_Rides[[#This Row],[Station Code]]="MT", BART_Rides[[#This Row],[Station Code]]="PL", BART_Rides[[#This Row],[Station Code]]="CC"), "Yes", "No")</f>
        <v>No</v>
      </c>
    </row>
    <row r="566" spans="6:14">
      <c r="F566" s="3">
        <v>44396</v>
      </c>
      <c r="G566" s="1" t="s">
        <v>3</v>
      </c>
      <c r="H566" s="1" t="s">
        <v>100</v>
      </c>
      <c r="I566" s="1">
        <v>1974</v>
      </c>
      <c r="J566" s="1">
        <f>MONTH(BART_Rides[[#This Row],[Date]])</f>
        <v>7</v>
      </c>
      <c r="K566" s="1">
        <f>WEEKDAY(BART_Rides[[#This Row],[Date]],2)</f>
        <v>1</v>
      </c>
      <c r="L566" s="1" t="str">
        <f>LEFT(BART_Rides[[#This Row],[Lines]],1)</f>
        <v>Y</v>
      </c>
      <c r="M566" s="1" t="str">
        <f>IF(BART_Rides[[#This Row],[FirstLetter]]="Y","Yes","No")</f>
        <v>Yes</v>
      </c>
      <c r="N566" s="1" t="str">
        <f>IF(OR(BART_Rides[[#This Row],[Station Code]]="EM", BART_Rides[[#This Row],[Station Code]]="MT", BART_Rides[[#This Row],[Station Code]]="PL", BART_Rides[[#This Row],[Station Code]]="CC"), "Yes", "No")</f>
        <v>No</v>
      </c>
    </row>
    <row r="567" spans="6:14">
      <c r="F567" s="3">
        <v>44397</v>
      </c>
      <c r="G567" s="1" t="s">
        <v>3</v>
      </c>
      <c r="H567" s="1" t="s">
        <v>100</v>
      </c>
      <c r="I567" s="1">
        <v>2147</v>
      </c>
      <c r="J567" s="1">
        <f>MONTH(BART_Rides[[#This Row],[Date]])</f>
        <v>7</v>
      </c>
      <c r="K567" s="1">
        <f>WEEKDAY(BART_Rides[[#This Row],[Date]],2)</f>
        <v>2</v>
      </c>
      <c r="L567" s="1" t="str">
        <f>LEFT(BART_Rides[[#This Row],[Lines]],1)</f>
        <v>Y</v>
      </c>
      <c r="M567" s="1" t="str">
        <f>IF(BART_Rides[[#This Row],[FirstLetter]]="Y","Yes","No")</f>
        <v>Yes</v>
      </c>
      <c r="N567" s="1" t="str">
        <f>IF(OR(BART_Rides[[#This Row],[Station Code]]="EM", BART_Rides[[#This Row],[Station Code]]="MT", BART_Rides[[#This Row],[Station Code]]="PL", BART_Rides[[#This Row],[Station Code]]="CC"), "Yes", "No")</f>
        <v>No</v>
      </c>
    </row>
    <row r="568" spans="6:14">
      <c r="F568" s="3">
        <v>44398</v>
      </c>
      <c r="G568" s="1" t="s">
        <v>3</v>
      </c>
      <c r="H568" s="1" t="s">
        <v>100</v>
      </c>
      <c r="I568" s="1">
        <v>2125</v>
      </c>
      <c r="J568" s="1">
        <f>MONTH(BART_Rides[[#This Row],[Date]])</f>
        <v>7</v>
      </c>
      <c r="K568" s="1">
        <f>WEEKDAY(BART_Rides[[#This Row],[Date]],2)</f>
        <v>3</v>
      </c>
      <c r="L568" s="1" t="str">
        <f>LEFT(BART_Rides[[#This Row],[Lines]],1)</f>
        <v>Y</v>
      </c>
      <c r="M568" s="1" t="str">
        <f>IF(BART_Rides[[#This Row],[FirstLetter]]="Y","Yes","No")</f>
        <v>Yes</v>
      </c>
      <c r="N568" s="1" t="str">
        <f>IF(OR(BART_Rides[[#This Row],[Station Code]]="EM", BART_Rides[[#This Row],[Station Code]]="MT", BART_Rides[[#This Row],[Station Code]]="PL", BART_Rides[[#This Row],[Station Code]]="CC"), "Yes", "No")</f>
        <v>No</v>
      </c>
    </row>
    <row r="569" spans="6:14">
      <c r="F569" s="3">
        <v>44399</v>
      </c>
      <c r="G569" s="1" t="s">
        <v>3</v>
      </c>
      <c r="H569" s="1" t="s">
        <v>100</v>
      </c>
      <c r="I569" s="1">
        <v>2131</v>
      </c>
      <c r="J569" s="1">
        <f>MONTH(BART_Rides[[#This Row],[Date]])</f>
        <v>7</v>
      </c>
      <c r="K569" s="1">
        <f>WEEKDAY(BART_Rides[[#This Row],[Date]],2)</f>
        <v>4</v>
      </c>
      <c r="L569" s="1" t="str">
        <f>LEFT(BART_Rides[[#This Row],[Lines]],1)</f>
        <v>Y</v>
      </c>
      <c r="M569" s="1" t="str">
        <f>IF(BART_Rides[[#This Row],[FirstLetter]]="Y","Yes","No")</f>
        <v>Yes</v>
      </c>
      <c r="N569" s="1" t="str">
        <f>IF(OR(BART_Rides[[#This Row],[Station Code]]="EM", BART_Rides[[#This Row],[Station Code]]="MT", BART_Rides[[#This Row],[Station Code]]="PL", BART_Rides[[#This Row],[Station Code]]="CC"), "Yes", "No")</f>
        <v>No</v>
      </c>
    </row>
    <row r="570" spans="6:14">
      <c r="F570" s="3">
        <v>44400</v>
      </c>
      <c r="G570" s="1" t="s">
        <v>3</v>
      </c>
      <c r="H570" s="1" t="s">
        <v>100</v>
      </c>
      <c r="I570" s="1">
        <v>2009</v>
      </c>
      <c r="J570" s="1">
        <f>MONTH(BART_Rides[[#This Row],[Date]])</f>
        <v>7</v>
      </c>
      <c r="K570" s="1">
        <f>WEEKDAY(BART_Rides[[#This Row],[Date]],2)</f>
        <v>5</v>
      </c>
      <c r="L570" s="1" t="str">
        <f>LEFT(BART_Rides[[#This Row],[Lines]],1)</f>
        <v>Y</v>
      </c>
      <c r="M570" s="1" t="str">
        <f>IF(BART_Rides[[#This Row],[FirstLetter]]="Y","Yes","No")</f>
        <v>Yes</v>
      </c>
      <c r="N570" s="1" t="str">
        <f>IF(OR(BART_Rides[[#This Row],[Station Code]]="EM", BART_Rides[[#This Row],[Station Code]]="MT", BART_Rides[[#This Row],[Station Code]]="PL", BART_Rides[[#This Row],[Station Code]]="CC"), "Yes", "No")</f>
        <v>No</v>
      </c>
    </row>
    <row r="571" spans="6:14">
      <c r="F571" s="3">
        <v>44401</v>
      </c>
      <c r="G571" s="1" t="s">
        <v>3</v>
      </c>
      <c r="H571" s="1" t="s">
        <v>100</v>
      </c>
      <c r="I571" s="1">
        <v>1039</v>
      </c>
      <c r="J571" s="1">
        <f>MONTH(BART_Rides[[#This Row],[Date]])</f>
        <v>7</v>
      </c>
      <c r="K571" s="1">
        <f>WEEKDAY(BART_Rides[[#This Row],[Date]],2)</f>
        <v>6</v>
      </c>
      <c r="L571" s="1" t="str">
        <f>LEFT(BART_Rides[[#This Row],[Lines]],1)</f>
        <v>Y</v>
      </c>
      <c r="M571" s="1" t="str">
        <f>IF(BART_Rides[[#This Row],[FirstLetter]]="Y","Yes","No")</f>
        <v>Yes</v>
      </c>
      <c r="N571" s="1" t="str">
        <f>IF(OR(BART_Rides[[#This Row],[Station Code]]="EM", BART_Rides[[#This Row],[Station Code]]="MT", BART_Rides[[#This Row],[Station Code]]="PL", BART_Rides[[#This Row],[Station Code]]="CC"), "Yes", "No")</f>
        <v>No</v>
      </c>
    </row>
    <row r="572" spans="6:14">
      <c r="F572" s="3">
        <v>44402</v>
      </c>
      <c r="G572" s="1" t="s">
        <v>3</v>
      </c>
      <c r="H572" s="1" t="s">
        <v>100</v>
      </c>
      <c r="I572" s="1">
        <v>827</v>
      </c>
      <c r="J572" s="1">
        <f>MONTH(BART_Rides[[#This Row],[Date]])</f>
        <v>7</v>
      </c>
      <c r="K572" s="1">
        <f>WEEKDAY(BART_Rides[[#This Row],[Date]],2)</f>
        <v>7</v>
      </c>
      <c r="L572" s="1" t="str">
        <f>LEFT(BART_Rides[[#This Row],[Lines]],1)</f>
        <v>Y</v>
      </c>
      <c r="M572" s="1" t="str">
        <f>IF(BART_Rides[[#This Row],[FirstLetter]]="Y","Yes","No")</f>
        <v>Yes</v>
      </c>
      <c r="N572" s="1" t="str">
        <f>IF(OR(BART_Rides[[#This Row],[Station Code]]="EM", BART_Rides[[#This Row],[Station Code]]="MT", BART_Rides[[#This Row],[Station Code]]="PL", BART_Rides[[#This Row],[Station Code]]="CC"), "Yes", "No")</f>
        <v>No</v>
      </c>
    </row>
    <row r="573" spans="6:14">
      <c r="F573" s="3">
        <v>44403</v>
      </c>
      <c r="G573" s="1" t="s">
        <v>3</v>
      </c>
      <c r="H573" s="1" t="s">
        <v>100</v>
      </c>
      <c r="I573" s="1">
        <v>1903</v>
      </c>
      <c r="J573" s="1">
        <f>MONTH(BART_Rides[[#This Row],[Date]])</f>
        <v>7</v>
      </c>
      <c r="K573" s="1">
        <f>WEEKDAY(BART_Rides[[#This Row],[Date]],2)</f>
        <v>1</v>
      </c>
      <c r="L573" s="1" t="str">
        <f>LEFT(BART_Rides[[#This Row],[Lines]],1)</f>
        <v>Y</v>
      </c>
      <c r="M573" s="1" t="str">
        <f>IF(BART_Rides[[#This Row],[FirstLetter]]="Y","Yes","No")</f>
        <v>Yes</v>
      </c>
      <c r="N573" s="1" t="str">
        <f>IF(OR(BART_Rides[[#This Row],[Station Code]]="EM", BART_Rides[[#This Row],[Station Code]]="MT", BART_Rides[[#This Row],[Station Code]]="PL", BART_Rides[[#This Row],[Station Code]]="CC"), "Yes", "No")</f>
        <v>No</v>
      </c>
    </row>
    <row r="574" spans="6:14">
      <c r="F574" s="3">
        <v>44404</v>
      </c>
      <c r="G574" s="1" t="s">
        <v>3</v>
      </c>
      <c r="H574" s="1" t="s">
        <v>100</v>
      </c>
      <c r="I574" s="1">
        <v>2102</v>
      </c>
      <c r="J574" s="1">
        <f>MONTH(BART_Rides[[#This Row],[Date]])</f>
        <v>7</v>
      </c>
      <c r="K574" s="1">
        <f>WEEKDAY(BART_Rides[[#This Row],[Date]],2)</f>
        <v>2</v>
      </c>
      <c r="L574" s="1" t="str">
        <f>LEFT(BART_Rides[[#This Row],[Lines]],1)</f>
        <v>Y</v>
      </c>
      <c r="M574" s="1" t="str">
        <f>IF(BART_Rides[[#This Row],[FirstLetter]]="Y","Yes","No")</f>
        <v>Yes</v>
      </c>
      <c r="N574" s="1" t="str">
        <f>IF(OR(BART_Rides[[#This Row],[Station Code]]="EM", BART_Rides[[#This Row],[Station Code]]="MT", BART_Rides[[#This Row],[Station Code]]="PL", BART_Rides[[#This Row],[Station Code]]="CC"), "Yes", "No")</f>
        <v>No</v>
      </c>
    </row>
    <row r="575" spans="6:14">
      <c r="F575" s="3">
        <v>44405</v>
      </c>
      <c r="G575" s="1" t="s">
        <v>3</v>
      </c>
      <c r="H575" s="1" t="s">
        <v>100</v>
      </c>
      <c r="I575" s="1">
        <v>2223</v>
      </c>
      <c r="J575" s="1">
        <f>MONTH(BART_Rides[[#This Row],[Date]])</f>
        <v>7</v>
      </c>
      <c r="K575" s="1">
        <f>WEEKDAY(BART_Rides[[#This Row],[Date]],2)</f>
        <v>3</v>
      </c>
      <c r="L575" s="1" t="str">
        <f>LEFT(BART_Rides[[#This Row],[Lines]],1)</f>
        <v>Y</v>
      </c>
      <c r="M575" s="1" t="str">
        <f>IF(BART_Rides[[#This Row],[FirstLetter]]="Y","Yes","No")</f>
        <v>Yes</v>
      </c>
      <c r="N575" s="1" t="str">
        <f>IF(OR(BART_Rides[[#This Row],[Station Code]]="EM", BART_Rides[[#This Row],[Station Code]]="MT", BART_Rides[[#This Row],[Station Code]]="PL", BART_Rides[[#This Row],[Station Code]]="CC"), "Yes", "No")</f>
        <v>No</v>
      </c>
    </row>
    <row r="576" spans="6:14">
      <c r="F576" s="3">
        <v>44406</v>
      </c>
      <c r="G576" s="1" t="s">
        <v>3</v>
      </c>
      <c r="H576" s="1" t="s">
        <v>100</v>
      </c>
      <c r="I576" s="1">
        <v>2216</v>
      </c>
      <c r="J576" s="1">
        <f>MONTH(BART_Rides[[#This Row],[Date]])</f>
        <v>7</v>
      </c>
      <c r="K576" s="1">
        <f>WEEKDAY(BART_Rides[[#This Row],[Date]],2)</f>
        <v>4</v>
      </c>
      <c r="L576" s="1" t="str">
        <f>LEFT(BART_Rides[[#This Row],[Lines]],1)</f>
        <v>Y</v>
      </c>
      <c r="M576" s="1" t="str">
        <f>IF(BART_Rides[[#This Row],[FirstLetter]]="Y","Yes","No")</f>
        <v>Yes</v>
      </c>
      <c r="N576" s="1" t="str">
        <f>IF(OR(BART_Rides[[#This Row],[Station Code]]="EM", BART_Rides[[#This Row],[Station Code]]="MT", BART_Rides[[#This Row],[Station Code]]="PL", BART_Rides[[#This Row],[Station Code]]="CC"), "Yes", "No")</f>
        <v>No</v>
      </c>
    </row>
    <row r="577" spans="6:14">
      <c r="F577" s="3">
        <v>44407</v>
      </c>
      <c r="G577" s="1" t="s">
        <v>3</v>
      </c>
      <c r="H577" s="1" t="s">
        <v>100</v>
      </c>
      <c r="I577" s="1">
        <v>2112</v>
      </c>
      <c r="J577" s="1">
        <f>MONTH(BART_Rides[[#This Row],[Date]])</f>
        <v>7</v>
      </c>
      <c r="K577" s="1">
        <f>WEEKDAY(BART_Rides[[#This Row],[Date]],2)</f>
        <v>5</v>
      </c>
      <c r="L577" s="1" t="str">
        <f>LEFT(BART_Rides[[#This Row],[Lines]],1)</f>
        <v>Y</v>
      </c>
      <c r="M577" s="1" t="str">
        <f>IF(BART_Rides[[#This Row],[FirstLetter]]="Y","Yes","No")</f>
        <v>Yes</v>
      </c>
      <c r="N577" s="1" t="str">
        <f>IF(OR(BART_Rides[[#This Row],[Station Code]]="EM", BART_Rides[[#This Row],[Station Code]]="MT", BART_Rides[[#This Row],[Station Code]]="PL", BART_Rides[[#This Row],[Station Code]]="CC"), "Yes", "No")</f>
        <v>No</v>
      </c>
    </row>
    <row r="578" spans="6:14">
      <c r="F578" s="3">
        <v>44408</v>
      </c>
      <c r="G578" s="1" t="s">
        <v>3</v>
      </c>
      <c r="H578" s="1" t="s">
        <v>100</v>
      </c>
      <c r="I578" s="1">
        <v>1047</v>
      </c>
      <c r="J578" s="1">
        <f>MONTH(BART_Rides[[#This Row],[Date]])</f>
        <v>7</v>
      </c>
      <c r="K578" s="1">
        <f>WEEKDAY(BART_Rides[[#This Row],[Date]],2)</f>
        <v>6</v>
      </c>
      <c r="L578" s="1" t="str">
        <f>LEFT(BART_Rides[[#This Row],[Lines]],1)</f>
        <v>Y</v>
      </c>
      <c r="M578" s="1" t="str">
        <f>IF(BART_Rides[[#This Row],[FirstLetter]]="Y","Yes","No")</f>
        <v>Yes</v>
      </c>
      <c r="N578" s="1" t="str">
        <f>IF(OR(BART_Rides[[#This Row],[Station Code]]="EM", BART_Rides[[#This Row],[Station Code]]="MT", BART_Rides[[#This Row],[Station Code]]="PL", BART_Rides[[#This Row],[Station Code]]="CC"), "Yes", "No")</f>
        <v>No</v>
      </c>
    </row>
    <row r="579" spans="6:14">
      <c r="F579" s="3">
        <v>44409</v>
      </c>
      <c r="G579" s="1" t="s">
        <v>3</v>
      </c>
      <c r="H579" s="1" t="s">
        <v>100</v>
      </c>
      <c r="I579" s="1">
        <v>731</v>
      </c>
      <c r="J579" s="1">
        <f>MONTH(BART_Rides[[#This Row],[Date]])</f>
        <v>8</v>
      </c>
      <c r="K579" s="1">
        <f>WEEKDAY(BART_Rides[[#This Row],[Date]],2)</f>
        <v>7</v>
      </c>
      <c r="L579" s="1" t="str">
        <f>LEFT(BART_Rides[[#This Row],[Lines]],1)</f>
        <v>Y</v>
      </c>
      <c r="M579" s="1" t="str">
        <f>IF(BART_Rides[[#This Row],[FirstLetter]]="Y","Yes","No")</f>
        <v>Yes</v>
      </c>
      <c r="N579" s="1" t="str">
        <f>IF(OR(BART_Rides[[#This Row],[Station Code]]="EM", BART_Rides[[#This Row],[Station Code]]="MT", BART_Rides[[#This Row],[Station Code]]="PL", BART_Rides[[#This Row],[Station Code]]="CC"), "Yes", "No")</f>
        <v>No</v>
      </c>
    </row>
    <row r="580" spans="6:14">
      <c r="F580" s="3">
        <v>44410</v>
      </c>
      <c r="G580" s="1" t="s">
        <v>3</v>
      </c>
      <c r="H580" s="1" t="s">
        <v>100</v>
      </c>
      <c r="I580" s="1">
        <v>2025</v>
      </c>
      <c r="J580" s="1">
        <f>MONTH(BART_Rides[[#This Row],[Date]])</f>
        <v>8</v>
      </c>
      <c r="K580" s="1">
        <f>WEEKDAY(BART_Rides[[#This Row],[Date]],2)</f>
        <v>1</v>
      </c>
      <c r="L580" s="1" t="str">
        <f>LEFT(BART_Rides[[#This Row],[Lines]],1)</f>
        <v>Y</v>
      </c>
      <c r="M580" s="1" t="str">
        <f>IF(BART_Rides[[#This Row],[FirstLetter]]="Y","Yes","No")</f>
        <v>Yes</v>
      </c>
      <c r="N580" s="1" t="str">
        <f>IF(OR(BART_Rides[[#This Row],[Station Code]]="EM", BART_Rides[[#This Row],[Station Code]]="MT", BART_Rides[[#This Row],[Station Code]]="PL", BART_Rides[[#This Row],[Station Code]]="CC"), "Yes", "No")</f>
        <v>No</v>
      </c>
    </row>
    <row r="581" spans="6:14">
      <c r="F581" s="3">
        <v>44411</v>
      </c>
      <c r="G581" s="1" t="s">
        <v>3</v>
      </c>
      <c r="H581" s="1" t="s">
        <v>100</v>
      </c>
      <c r="I581" s="1">
        <v>2191</v>
      </c>
      <c r="J581" s="1">
        <f>MONTH(BART_Rides[[#This Row],[Date]])</f>
        <v>8</v>
      </c>
      <c r="K581" s="1">
        <f>WEEKDAY(BART_Rides[[#This Row],[Date]],2)</f>
        <v>2</v>
      </c>
      <c r="L581" s="1" t="str">
        <f>LEFT(BART_Rides[[#This Row],[Lines]],1)</f>
        <v>Y</v>
      </c>
      <c r="M581" s="1" t="str">
        <f>IF(BART_Rides[[#This Row],[FirstLetter]]="Y","Yes","No")</f>
        <v>Yes</v>
      </c>
      <c r="N581" s="1" t="str">
        <f>IF(OR(BART_Rides[[#This Row],[Station Code]]="EM", BART_Rides[[#This Row],[Station Code]]="MT", BART_Rides[[#This Row],[Station Code]]="PL", BART_Rides[[#This Row],[Station Code]]="CC"), "Yes", "No")</f>
        <v>No</v>
      </c>
    </row>
    <row r="582" spans="6:14">
      <c r="F582" s="3">
        <v>44412</v>
      </c>
      <c r="G582" s="1" t="s">
        <v>3</v>
      </c>
      <c r="H582" s="1" t="s">
        <v>100</v>
      </c>
      <c r="I582" s="1">
        <v>2205</v>
      </c>
      <c r="J582" s="1">
        <f>MONTH(BART_Rides[[#This Row],[Date]])</f>
        <v>8</v>
      </c>
      <c r="K582" s="1">
        <f>WEEKDAY(BART_Rides[[#This Row],[Date]],2)</f>
        <v>3</v>
      </c>
      <c r="L582" s="1" t="str">
        <f>LEFT(BART_Rides[[#This Row],[Lines]],1)</f>
        <v>Y</v>
      </c>
      <c r="M582" s="1" t="str">
        <f>IF(BART_Rides[[#This Row],[FirstLetter]]="Y","Yes","No")</f>
        <v>Yes</v>
      </c>
      <c r="N582" s="1" t="str">
        <f>IF(OR(BART_Rides[[#This Row],[Station Code]]="EM", BART_Rides[[#This Row],[Station Code]]="MT", BART_Rides[[#This Row],[Station Code]]="PL", BART_Rides[[#This Row],[Station Code]]="CC"), "Yes", "No")</f>
        <v>No</v>
      </c>
    </row>
    <row r="583" spans="6:14">
      <c r="F583" s="3">
        <v>44413</v>
      </c>
      <c r="G583" s="1" t="s">
        <v>3</v>
      </c>
      <c r="H583" s="1" t="s">
        <v>100</v>
      </c>
      <c r="I583" s="1">
        <v>2159</v>
      </c>
      <c r="J583" s="1">
        <f>MONTH(BART_Rides[[#This Row],[Date]])</f>
        <v>8</v>
      </c>
      <c r="K583" s="1">
        <f>WEEKDAY(BART_Rides[[#This Row],[Date]],2)</f>
        <v>4</v>
      </c>
      <c r="L583" s="1" t="str">
        <f>LEFT(BART_Rides[[#This Row],[Lines]],1)</f>
        <v>Y</v>
      </c>
      <c r="M583" s="1" t="str">
        <f>IF(BART_Rides[[#This Row],[FirstLetter]]="Y","Yes","No")</f>
        <v>Yes</v>
      </c>
      <c r="N583" s="1" t="str">
        <f>IF(OR(BART_Rides[[#This Row],[Station Code]]="EM", BART_Rides[[#This Row],[Station Code]]="MT", BART_Rides[[#This Row],[Station Code]]="PL", BART_Rides[[#This Row],[Station Code]]="CC"), "Yes", "No")</f>
        <v>No</v>
      </c>
    </row>
    <row r="584" spans="6:14">
      <c r="F584" s="3">
        <v>44414</v>
      </c>
      <c r="G584" s="1" t="s">
        <v>3</v>
      </c>
      <c r="H584" s="1" t="s">
        <v>100</v>
      </c>
      <c r="I584" s="1">
        <v>2190</v>
      </c>
      <c r="J584" s="1">
        <f>MONTH(BART_Rides[[#This Row],[Date]])</f>
        <v>8</v>
      </c>
      <c r="K584" s="1">
        <f>WEEKDAY(BART_Rides[[#This Row],[Date]],2)</f>
        <v>5</v>
      </c>
      <c r="L584" s="1" t="str">
        <f>LEFT(BART_Rides[[#This Row],[Lines]],1)</f>
        <v>Y</v>
      </c>
      <c r="M584" s="1" t="str">
        <f>IF(BART_Rides[[#This Row],[FirstLetter]]="Y","Yes","No")</f>
        <v>Yes</v>
      </c>
      <c r="N584" s="1" t="str">
        <f>IF(OR(BART_Rides[[#This Row],[Station Code]]="EM", BART_Rides[[#This Row],[Station Code]]="MT", BART_Rides[[#This Row],[Station Code]]="PL", BART_Rides[[#This Row],[Station Code]]="CC"), "Yes", "No")</f>
        <v>No</v>
      </c>
    </row>
    <row r="585" spans="6:14">
      <c r="F585" s="3">
        <v>44415</v>
      </c>
      <c r="G585" s="1" t="s">
        <v>3</v>
      </c>
      <c r="H585" s="1" t="s">
        <v>100</v>
      </c>
      <c r="I585" s="1">
        <v>1154</v>
      </c>
      <c r="J585" s="1">
        <f>MONTH(BART_Rides[[#This Row],[Date]])</f>
        <v>8</v>
      </c>
      <c r="K585" s="1">
        <f>WEEKDAY(BART_Rides[[#This Row],[Date]],2)</f>
        <v>6</v>
      </c>
      <c r="L585" s="1" t="str">
        <f>LEFT(BART_Rides[[#This Row],[Lines]],1)</f>
        <v>Y</v>
      </c>
      <c r="M585" s="1" t="str">
        <f>IF(BART_Rides[[#This Row],[FirstLetter]]="Y","Yes","No")</f>
        <v>Yes</v>
      </c>
      <c r="N585" s="1" t="str">
        <f>IF(OR(BART_Rides[[#This Row],[Station Code]]="EM", BART_Rides[[#This Row],[Station Code]]="MT", BART_Rides[[#This Row],[Station Code]]="PL", BART_Rides[[#This Row],[Station Code]]="CC"), "Yes", "No")</f>
        <v>No</v>
      </c>
    </row>
    <row r="586" spans="6:14">
      <c r="F586" s="3">
        <v>44416</v>
      </c>
      <c r="G586" s="1" t="s">
        <v>3</v>
      </c>
      <c r="H586" s="1" t="s">
        <v>100</v>
      </c>
      <c r="I586" s="1">
        <v>688</v>
      </c>
      <c r="J586" s="1">
        <f>MONTH(BART_Rides[[#This Row],[Date]])</f>
        <v>8</v>
      </c>
      <c r="K586" s="1">
        <f>WEEKDAY(BART_Rides[[#This Row],[Date]],2)</f>
        <v>7</v>
      </c>
      <c r="L586" s="1" t="str">
        <f>LEFT(BART_Rides[[#This Row],[Lines]],1)</f>
        <v>Y</v>
      </c>
      <c r="M586" s="1" t="str">
        <f>IF(BART_Rides[[#This Row],[FirstLetter]]="Y","Yes","No")</f>
        <v>Yes</v>
      </c>
      <c r="N586" s="1" t="str">
        <f>IF(OR(BART_Rides[[#This Row],[Station Code]]="EM", BART_Rides[[#This Row],[Station Code]]="MT", BART_Rides[[#This Row],[Station Code]]="PL", BART_Rides[[#This Row],[Station Code]]="CC"), "Yes", "No")</f>
        <v>No</v>
      </c>
    </row>
    <row r="587" spans="6:14">
      <c r="F587" s="3">
        <v>44417</v>
      </c>
      <c r="G587" s="1" t="s">
        <v>3</v>
      </c>
      <c r="H587" s="1" t="s">
        <v>100</v>
      </c>
      <c r="I587" s="1">
        <v>2024</v>
      </c>
      <c r="J587" s="1">
        <f>MONTH(BART_Rides[[#This Row],[Date]])</f>
        <v>8</v>
      </c>
      <c r="K587" s="1">
        <f>WEEKDAY(BART_Rides[[#This Row],[Date]],2)</f>
        <v>1</v>
      </c>
      <c r="L587" s="1" t="str">
        <f>LEFT(BART_Rides[[#This Row],[Lines]],1)</f>
        <v>Y</v>
      </c>
      <c r="M587" s="1" t="str">
        <f>IF(BART_Rides[[#This Row],[FirstLetter]]="Y","Yes","No")</f>
        <v>Yes</v>
      </c>
      <c r="N587" s="1" t="str">
        <f>IF(OR(BART_Rides[[#This Row],[Station Code]]="EM", BART_Rides[[#This Row],[Station Code]]="MT", BART_Rides[[#This Row],[Station Code]]="PL", BART_Rides[[#This Row],[Station Code]]="CC"), "Yes", "No")</f>
        <v>No</v>
      </c>
    </row>
    <row r="588" spans="6:14">
      <c r="F588" s="3">
        <v>44418</v>
      </c>
      <c r="G588" s="1" t="s">
        <v>3</v>
      </c>
      <c r="H588" s="1" t="s">
        <v>100</v>
      </c>
      <c r="I588" s="1">
        <v>2225</v>
      </c>
      <c r="J588" s="1">
        <f>MONTH(BART_Rides[[#This Row],[Date]])</f>
        <v>8</v>
      </c>
      <c r="K588" s="1">
        <f>WEEKDAY(BART_Rides[[#This Row],[Date]],2)</f>
        <v>2</v>
      </c>
      <c r="L588" s="1" t="str">
        <f>LEFT(BART_Rides[[#This Row],[Lines]],1)</f>
        <v>Y</v>
      </c>
      <c r="M588" s="1" t="str">
        <f>IF(BART_Rides[[#This Row],[FirstLetter]]="Y","Yes","No")</f>
        <v>Yes</v>
      </c>
      <c r="N588" s="1" t="str">
        <f>IF(OR(BART_Rides[[#This Row],[Station Code]]="EM", BART_Rides[[#This Row],[Station Code]]="MT", BART_Rides[[#This Row],[Station Code]]="PL", BART_Rides[[#This Row],[Station Code]]="CC"), "Yes", "No")</f>
        <v>No</v>
      </c>
    </row>
    <row r="589" spans="6:14">
      <c r="F589" s="3">
        <v>44419</v>
      </c>
      <c r="G589" s="1" t="s">
        <v>3</v>
      </c>
      <c r="H589" s="1" t="s">
        <v>100</v>
      </c>
      <c r="I589" s="1">
        <v>2312</v>
      </c>
      <c r="J589" s="1">
        <f>MONTH(BART_Rides[[#This Row],[Date]])</f>
        <v>8</v>
      </c>
      <c r="K589" s="1">
        <f>WEEKDAY(BART_Rides[[#This Row],[Date]],2)</f>
        <v>3</v>
      </c>
      <c r="L589" s="1" t="str">
        <f>LEFT(BART_Rides[[#This Row],[Lines]],1)</f>
        <v>Y</v>
      </c>
      <c r="M589" s="1" t="str">
        <f>IF(BART_Rides[[#This Row],[FirstLetter]]="Y","Yes","No")</f>
        <v>Yes</v>
      </c>
      <c r="N589" s="1" t="str">
        <f>IF(OR(BART_Rides[[#This Row],[Station Code]]="EM", BART_Rides[[#This Row],[Station Code]]="MT", BART_Rides[[#This Row],[Station Code]]="PL", BART_Rides[[#This Row],[Station Code]]="CC"), "Yes", "No")</f>
        <v>No</v>
      </c>
    </row>
    <row r="590" spans="6:14">
      <c r="F590" s="3">
        <v>44420</v>
      </c>
      <c r="G590" s="1" t="s">
        <v>3</v>
      </c>
      <c r="H590" s="1" t="s">
        <v>100</v>
      </c>
      <c r="I590" s="1">
        <v>2305</v>
      </c>
      <c r="J590" s="1">
        <f>MONTH(BART_Rides[[#This Row],[Date]])</f>
        <v>8</v>
      </c>
      <c r="K590" s="1">
        <f>WEEKDAY(BART_Rides[[#This Row],[Date]],2)</f>
        <v>4</v>
      </c>
      <c r="L590" s="1" t="str">
        <f>LEFT(BART_Rides[[#This Row],[Lines]],1)</f>
        <v>Y</v>
      </c>
      <c r="M590" s="1" t="str">
        <f>IF(BART_Rides[[#This Row],[FirstLetter]]="Y","Yes","No")</f>
        <v>Yes</v>
      </c>
      <c r="N590" s="1" t="str">
        <f>IF(OR(BART_Rides[[#This Row],[Station Code]]="EM", BART_Rides[[#This Row],[Station Code]]="MT", BART_Rides[[#This Row],[Station Code]]="PL", BART_Rides[[#This Row],[Station Code]]="CC"), "Yes", "No")</f>
        <v>No</v>
      </c>
    </row>
    <row r="591" spans="6:14">
      <c r="F591" s="3">
        <v>44421</v>
      </c>
      <c r="G591" s="1" t="s">
        <v>3</v>
      </c>
      <c r="H591" s="1" t="s">
        <v>100</v>
      </c>
      <c r="I591" s="1">
        <v>2212</v>
      </c>
      <c r="J591" s="1">
        <f>MONTH(BART_Rides[[#This Row],[Date]])</f>
        <v>8</v>
      </c>
      <c r="K591" s="1">
        <f>WEEKDAY(BART_Rides[[#This Row],[Date]],2)</f>
        <v>5</v>
      </c>
      <c r="L591" s="1" t="str">
        <f>LEFT(BART_Rides[[#This Row],[Lines]],1)</f>
        <v>Y</v>
      </c>
      <c r="M591" s="1" t="str">
        <f>IF(BART_Rides[[#This Row],[FirstLetter]]="Y","Yes","No")</f>
        <v>Yes</v>
      </c>
      <c r="N591" s="1" t="str">
        <f>IF(OR(BART_Rides[[#This Row],[Station Code]]="EM", BART_Rides[[#This Row],[Station Code]]="MT", BART_Rides[[#This Row],[Station Code]]="PL", BART_Rides[[#This Row],[Station Code]]="CC"), "Yes", "No")</f>
        <v>No</v>
      </c>
    </row>
    <row r="592" spans="6:14">
      <c r="F592" s="3">
        <v>44422</v>
      </c>
      <c r="G592" s="1" t="s">
        <v>3</v>
      </c>
      <c r="H592" s="1" t="s">
        <v>100</v>
      </c>
      <c r="I592" s="1">
        <v>1190</v>
      </c>
      <c r="J592" s="1">
        <f>MONTH(BART_Rides[[#This Row],[Date]])</f>
        <v>8</v>
      </c>
      <c r="K592" s="1">
        <f>WEEKDAY(BART_Rides[[#This Row],[Date]],2)</f>
        <v>6</v>
      </c>
      <c r="L592" s="1" t="str">
        <f>LEFT(BART_Rides[[#This Row],[Lines]],1)</f>
        <v>Y</v>
      </c>
      <c r="M592" s="1" t="str">
        <f>IF(BART_Rides[[#This Row],[FirstLetter]]="Y","Yes","No")</f>
        <v>Yes</v>
      </c>
      <c r="N592" s="1" t="str">
        <f>IF(OR(BART_Rides[[#This Row],[Station Code]]="EM", BART_Rides[[#This Row],[Station Code]]="MT", BART_Rides[[#This Row],[Station Code]]="PL", BART_Rides[[#This Row],[Station Code]]="CC"), "Yes", "No")</f>
        <v>No</v>
      </c>
    </row>
    <row r="593" spans="6:14">
      <c r="F593" s="3">
        <v>44423</v>
      </c>
      <c r="G593" s="1" t="s">
        <v>3</v>
      </c>
      <c r="H593" s="1" t="s">
        <v>100</v>
      </c>
      <c r="I593" s="1">
        <v>831</v>
      </c>
      <c r="J593" s="1">
        <f>MONTH(BART_Rides[[#This Row],[Date]])</f>
        <v>8</v>
      </c>
      <c r="K593" s="1">
        <f>WEEKDAY(BART_Rides[[#This Row],[Date]],2)</f>
        <v>7</v>
      </c>
      <c r="L593" s="1" t="str">
        <f>LEFT(BART_Rides[[#This Row],[Lines]],1)</f>
        <v>Y</v>
      </c>
      <c r="M593" s="1" t="str">
        <f>IF(BART_Rides[[#This Row],[FirstLetter]]="Y","Yes","No")</f>
        <v>Yes</v>
      </c>
      <c r="N593" s="1" t="str">
        <f>IF(OR(BART_Rides[[#This Row],[Station Code]]="EM", BART_Rides[[#This Row],[Station Code]]="MT", BART_Rides[[#This Row],[Station Code]]="PL", BART_Rides[[#This Row],[Station Code]]="CC"), "Yes", "No")</f>
        <v>No</v>
      </c>
    </row>
    <row r="594" spans="6:14">
      <c r="F594" s="3">
        <v>44424</v>
      </c>
      <c r="G594" s="1" t="s">
        <v>3</v>
      </c>
      <c r="H594" s="1" t="s">
        <v>100</v>
      </c>
      <c r="I594" s="1">
        <v>2221</v>
      </c>
      <c r="J594" s="1">
        <f>MONTH(BART_Rides[[#This Row],[Date]])</f>
        <v>8</v>
      </c>
      <c r="K594" s="1">
        <f>WEEKDAY(BART_Rides[[#This Row],[Date]],2)</f>
        <v>1</v>
      </c>
      <c r="L594" s="1" t="str">
        <f>LEFT(BART_Rides[[#This Row],[Lines]],1)</f>
        <v>Y</v>
      </c>
      <c r="M594" s="1" t="str">
        <f>IF(BART_Rides[[#This Row],[FirstLetter]]="Y","Yes","No")</f>
        <v>Yes</v>
      </c>
      <c r="N594" s="1" t="str">
        <f>IF(OR(BART_Rides[[#This Row],[Station Code]]="EM", BART_Rides[[#This Row],[Station Code]]="MT", BART_Rides[[#This Row],[Station Code]]="PL", BART_Rides[[#This Row],[Station Code]]="CC"), "Yes", "No")</f>
        <v>No</v>
      </c>
    </row>
    <row r="595" spans="6:14">
      <c r="F595" s="3">
        <v>44425</v>
      </c>
      <c r="G595" s="1" t="s">
        <v>3</v>
      </c>
      <c r="H595" s="1" t="s">
        <v>100</v>
      </c>
      <c r="I595" s="1">
        <v>2382</v>
      </c>
      <c r="J595" s="1">
        <f>MONTH(BART_Rides[[#This Row],[Date]])</f>
        <v>8</v>
      </c>
      <c r="K595" s="1">
        <f>WEEKDAY(BART_Rides[[#This Row],[Date]],2)</f>
        <v>2</v>
      </c>
      <c r="L595" s="1" t="str">
        <f>LEFT(BART_Rides[[#This Row],[Lines]],1)</f>
        <v>Y</v>
      </c>
      <c r="M595" s="1" t="str">
        <f>IF(BART_Rides[[#This Row],[FirstLetter]]="Y","Yes","No")</f>
        <v>Yes</v>
      </c>
      <c r="N595" s="1" t="str">
        <f>IF(OR(BART_Rides[[#This Row],[Station Code]]="EM", BART_Rides[[#This Row],[Station Code]]="MT", BART_Rides[[#This Row],[Station Code]]="PL", BART_Rides[[#This Row],[Station Code]]="CC"), "Yes", "No")</f>
        <v>No</v>
      </c>
    </row>
    <row r="596" spans="6:14">
      <c r="F596" s="3">
        <v>44426</v>
      </c>
      <c r="G596" s="1" t="s">
        <v>3</v>
      </c>
      <c r="H596" s="1" t="s">
        <v>100</v>
      </c>
      <c r="I596" s="1">
        <v>2500</v>
      </c>
      <c r="J596" s="1">
        <f>MONTH(BART_Rides[[#This Row],[Date]])</f>
        <v>8</v>
      </c>
      <c r="K596" s="1">
        <f>WEEKDAY(BART_Rides[[#This Row],[Date]],2)</f>
        <v>3</v>
      </c>
      <c r="L596" s="1" t="str">
        <f>LEFT(BART_Rides[[#This Row],[Lines]],1)</f>
        <v>Y</v>
      </c>
      <c r="M596" s="1" t="str">
        <f>IF(BART_Rides[[#This Row],[FirstLetter]]="Y","Yes","No")</f>
        <v>Yes</v>
      </c>
      <c r="N596" s="1" t="str">
        <f>IF(OR(BART_Rides[[#This Row],[Station Code]]="EM", BART_Rides[[#This Row],[Station Code]]="MT", BART_Rides[[#This Row],[Station Code]]="PL", BART_Rides[[#This Row],[Station Code]]="CC"), "Yes", "No")</f>
        <v>No</v>
      </c>
    </row>
    <row r="597" spans="6:14">
      <c r="F597" s="3">
        <v>44427</v>
      </c>
      <c r="G597" s="1" t="s">
        <v>3</v>
      </c>
      <c r="H597" s="1" t="s">
        <v>100</v>
      </c>
      <c r="I597" s="1">
        <v>2520</v>
      </c>
      <c r="J597" s="1">
        <f>MONTH(BART_Rides[[#This Row],[Date]])</f>
        <v>8</v>
      </c>
      <c r="K597" s="1">
        <f>WEEKDAY(BART_Rides[[#This Row],[Date]],2)</f>
        <v>4</v>
      </c>
      <c r="L597" s="1" t="str">
        <f>LEFT(BART_Rides[[#This Row],[Lines]],1)</f>
        <v>Y</v>
      </c>
      <c r="M597" s="1" t="str">
        <f>IF(BART_Rides[[#This Row],[FirstLetter]]="Y","Yes","No")</f>
        <v>Yes</v>
      </c>
      <c r="N597" s="1" t="str">
        <f>IF(OR(BART_Rides[[#This Row],[Station Code]]="EM", BART_Rides[[#This Row],[Station Code]]="MT", BART_Rides[[#This Row],[Station Code]]="PL", BART_Rides[[#This Row],[Station Code]]="CC"), "Yes", "No")</f>
        <v>No</v>
      </c>
    </row>
    <row r="598" spans="6:14">
      <c r="F598" s="3">
        <v>44428</v>
      </c>
      <c r="G598" s="1" t="s">
        <v>3</v>
      </c>
      <c r="H598" s="1" t="s">
        <v>100</v>
      </c>
      <c r="I598" s="1">
        <v>2470</v>
      </c>
      <c r="J598" s="1">
        <f>MONTH(BART_Rides[[#This Row],[Date]])</f>
        <v>8</v>
      </c>
      <c r="K598" s="1">
        <f>WEEKDAY(BART_Rides[[#This Row],[Date]],2)</f>
        <v>5</v>
      </c>
      <c r="L598" s="1" t="str">
        <f>LEFT(BART_Rides[[#This Row],[Lines]],1)</f>
        <v>Y</v>
      </c>
      <c r="M598" s="1" t="str">
        <f>IF(BART_Rides[[#This Row],[FirstLetter]]="Y","Yes","No")</f>
        <v>Yes</v>
      </c>
      <c r="N598" s="1" t="str">
        <f>IF(OR(BART_Rides[[#This Row],[Station Code]]="EM", BART_Rides[[#This Row],[Station Code]]="MT", BART_Rides[[#This Row],[Station Code]]="PL", BART_Rides[[#This Row],[Station Code]]="CC"), "Yes", "No")</f>
        <v>No</v>
      </c>
    </row>
    <row r="599" spans="6:14">
      <c r="F599" s="3">
        <v>44429</v>
      </c>
      <c r="G599" s="1" t="s">
        <v>3</v>
      </c>
      <c r="H599" s="1" t="s">
        <v>100</v>
      </c>
      <c r="I599" s="1">
        <v>1281</v>
      </c>
      <c r="J599" s="1">
        <f>MONTH(BART_Rides[[#This Row],[Date]])</f>
        <v>8</v>
      </c>
      <c r="K599" s="1">
        <f>WEEKDAY(BART_Rides[[#This Row],[Date]],2)</f>
        <v>6</v>
      </c>
      <c r="L599" s="1" t="str">
        <f>LEFT(BART_Rides[[#This Row],[Lines]],1)</f>
        <v>Y</v>
      </c>
      <c r="M599" s="1" t="str">
        <f>IF(BART_Rides[[#This Row],[FirstLetter]]="Y","Yes","No")</f>
        <v>Yes</v>
      </c>
      <c r="N599" s="1" t="str">
        <f>IF(OR(BART_Rides[[#This Row],[Station Code]]="EM", BART_Rides[[#This Row],[Station Code]]="MT", BART_Rides[[#This Row],[Station Code]]="PL", BART_Rides[[#This Row],[Station Code]]="CC"), "Yes", "No")</f>
        <v>No</v>
      </c>
    </row>
    <row r="600" spans="6:14">
      <c r="F600" s="3">
        <v>44430</v>
      </c>
      <c r="G600" s="1" t="s">
        <v>3</v>
      </c>
      <c r="H600" s="1" t="s">
        <v>100</v>
      </c>
      <c r="I600" s="1">
        <v>864</v>
      </c>
      <c r="J600" s="1">
        <f>MONTH(BART_Rides[[#This Row],[Date]])</f>
        <v>8</v>
      </c>
      <c r="K600" s="1">
        <f>WEEKDAY(BART_Rides[[#This Row],[Date]],2)</f>
        <v>7</v>
      </c>
      <c r="L600" s="1" t="str">
        <f>LEFT(BART_Rides[[#This Row],[Lines]],1)</f>
        <v>Y</v>
      </c>
      <c r="M600" s="1" t="str">
        <f>IF(BART_Rides[[#This Row],[FirstLetter]]="Y","Yes","No")</f>
        <v>Yes</v>
      </c>
      <c r="N600" s="1" t="str">
        <f>IF(OR(BART_Rides[[#This Row],[Station Code]]="EM", BART_Rides[[#This Row],[Station Code]]="MT", BART_Rides[[#This Row],[Station Code]]="PL", BART_Rides[[#This Row],[Station Code]]="CC"), "Yes", "No")</f>
        <v>No</v>
      </c>
    </row>
    <row r="601" spans="6:14">
      <c r="F601" s="3">
        <v>44431</v>
      </c>
      <c r="G601" s="1" t="s">
        <v>3</v>
      </c>
      <c r="H601" s="1" t="s">
        <v>100</v>
      </c>
      <c r="I601" s="1">
        <v>2457</v>
      </c>
      <c r="J601" s="1">
        <f>MONTH(BART_Rides[[#This Row],[Date]])</f>
        <v>8</v>
      </c>
      <c r="K601" s="1">
        <f>WEEKDAY(BART_Rides[[#This Row],[Date]],2)</f>
        <v>1</v>
      </c>
      <c r="L601" s="1" t="str">
        <f>LEFT(BART_Rides[[#This Row],[Lines]],1)</f>
        <v>Y</v>
      </c>
      <c r="M601" s="1" t="str">
        <f>IF(BART_Rides[[#This Row],[FirstLetter]]="Y","Yes","No")</f>
        <v>Yes</v>
      </c>
      <c r="N601" s="1" t="str">
        <f>IF(OR(BART_Rides[[#This Row],[Station Code]]="EM", BART_Rides[[#This Row],[Station Code]]="MT", BART_Rides[[#This Row],[Station Code]]="PL", BART_Rides[[#This Row],[Station Code]]="CC"), "Yes", "No")</f>
        <v>No</v>
      </c>
    </row>
    <row r="602" spans="6:14">
      <c r="F602" s="3">
        <v>44432</v>
      </c>
      <c r="G602" s="1" t="s">
        <v>3</v>
      </c>
      <c r="H602" s="1" t="s">
        <v>100</v>
      </c>
      <c r="I602" s="1">
        <v>2505</v>
      </c>
      <c r="J602" s="1">
        <f>MONTH(BART_Rides[[#This Row],[Date]])</f>
        <v>8</v>
      </c>
      <c r="K602" s="1">
        <f>WEEKDAY(BART_Rides[[#This Row],[Date]],2)</f>
        <v>2</v>
      </c>
      <c r="L602" s="1" t="str">
        <f>LEFT(BART_Rides[[#This Row],[Lines]],1)</f>
        <v>Y</v>
      </c>
      <c r="M602" s="1" t="str">
        <f>IF(BART_Rides[[#This Row],[FirstLetter]]="Y","Yes","No")</f>
        <v>Yes</v>
      </c>
      <c r="N602" s="1" t="str">
        <f>IF(OR(BART_Rides[[#This Row],[Station Code]]="EM", BART_Rides[[#This Row],[Station Code]]="MT", BART_Rides[[#This Row],[Station Code]]="PL", BART_Rides[[#This Row],[Station Code]]="CC"), "Yes", "No")</f>
        <v>No</v>
      </c>
    </row>
    <row r="603" spans="6:14">
      <c r="F603" s="3">
        <v>44433</v>
      </c>
      <c r="G603" s="1" t="s">
        <v>3</v>
      </c>
      <c r="H603" s="1" t="s">
        <v>100</v>
      </c>
      <c r="I603" s="1">
        <v>2475</v>
      </c>
      <c r="J603" s="1">
        <f>MONTH(BART_Rides[[#This Row],[Date]])</f>
        <v>8</v>
      </c>
      <c r="K603" s="1">
        <f>WEEKDAY(BART_Rides[[#This Row],[Date]],2)</f>
        <v>3</v>
      </c>
      <c r="L603" s="1" t="str">
        <f>LEFT(BART_Rides[[#This Row],[Lines]],1)</f>
        <v>Y</v>
      </c>
      <c r="M603" s="1" t="str">
        <f>IF(BART_Rides[[#This Row],[FirstLetter]]="Y","Yes","No")</f>
        <v>Yes</v>
      </c>
      <c r="N603" s="1" t="str">
        <f>IF(OR(BART_Rides[[#This Row],[Station Code]]="EM", BART_Rides[[#This Row],[Station Code]]="MT", BART_Rides[[#This Row],[Station Code]]="PL", BART_Rides[[#This Row],[Station Code]]="CC"), "Yes", "No")</f>
        <v>No</v>
      </c>
    </row>
    <row r="604" spans="6:14">
      <c r="F604" s="3">
        <v>44434</v>
      </c>
      <c r="G604" s="1" t="s">
        <v>3</v>
      </c>
      <c r="H604" s="1" t="s">
        <v>100</v>
      </c>
      <c r="I604" s="1">
        <v>2493</v>
      </c>
      <c r="J604" s="1">
        <f>MONTH(BART_Rides[[#This Row],[Date]])</f>
        <v>8</v>
      </c>
      <c r="K604" s="1">
        <f>WEEKDAY(BART_Rides[[#This Row],[Date]],2)</f>
        <v>4</v>
      </c>
      <c r="L604" s="1" t="str">
        <f>LEFT(BART_Rides[[#This Row],[Lines]],1)</f>
        <v>Y</v>
      </c>
      <c r="M604" s="1" t="str">
        <f>IF(BART_Rides[[#This Row],[FirstLetter]]="Y","Yes","No")</f>
        <v>Yes</v>
      </c>
      <c r="N604" s="1" t="str">
        <f>IF(OR(BART_Rides[[#This Row],[Station Code]]="EM", BART_Rides[[#This Row],[Station Code]]="MT", BART_Rides[[#This Row],[Station Code]]="PL", BART_Rides[[#This Row],[Station Code]]="CC"), "Yes", "No")</f>
        <v>No</v>
      </c>
    </row>
    <row r="605" spans="6:14">
      <c r="F605" s="3">
        <v>44435</v>
      </c>
      <c r="G605" s="1" t="s">
        <v>3</v>
      </c>
      <c r="H605" s="1" t="s">
        <v>100</v>
      </c>
      <c r="I605" s="1">
        <v>2500</v>
      </c>
      <c r="J605" s="1">
        <f>MONTH(BART_Rides[[#This Row],[Date]])</f>
        <v>8</v>
      </c>
      <c r="K605" s="1">
        <f>WEEKDAY(BART_Rides[[#This Row],[Date]],2)</f>
        <v>5</v>
      </c>
      <c r="L605" s="1" t="str">
        <f>LEFT(BART_Rides[[#This Row],[Lines]],1)</f>
        <v>Y</v>
      </c>
      <c r="M605" s="1" t="str">
        <f>IF(BART_Rides[[#This Row],[FirstLetter]]="Y","Yes","No")</f>
        <v>Yes</v>
      </c>
      <c r="N605" s="1" t="str">
        <f>IF(OR(BART_Rides[[#This Row],[Station Code]]="EM", BART_Rides[[#This Row],[Station Code]]="MT", BART_Rides[[#This Row],[Station Code]]="PL", BART_Rides[[#This Row],[Station Code]]="CC"), "Yes", "No")</f>
        <v>No</v>
      </c>
    </row>
    <row r="606" spans="6:14">
      <c r="F606" s="3">
        <v>44436</v>
      </c>
      <c r="G606" s="1" t="s">
        <v>3</v>
      </c>
      <c r="H606" s="1" t="s">
        <v>100</v>
      </c>
      <c r="I606" s="1">
        <v>1283</v>
      </c>
      <c r="J606" s="1">
        <f>MONTH(BART_Rides[[#This Row],[Date]])</f>
        <v>8</v>
      </c>
      <c r="K606" s="1">
        <f>WEEKDAY(BART_Rides[[#This Row],[Date]],2)</f>
        <v>6</v>
      </c>
      <c r="L606" s="1" t="str">
        <f>LEFT(BART_Rides[[#This Row],[Lines]],1)</f>
        <v>Y</v>
      </c>
      <c r="M606" s="1" t="str">
        <f>IF(BART_Rides[[#This Row],[FirstLetter]]="Y","Yes","No")</f>
        <v>Yes</v>
      </c>
      <c r="N606" s="1" t="str">
        <f>IF(OR(BART_Rides[[#This Row],[Station Code]]="EM", BART_Rides[[#This Row],[Station Code]]="MT", BART_Rides[[#This Row],[Station Code]]="PL", BART_Rides[[#This Row],[Station Code]]="CC"), "Yes", "No")</f>
        <v>No</v>
      </c>
    </row>
    <row r="607" spans="6:14">
      <c r="F607" s="3">
        <v>44437</v>
      </c>
      <c r="G607" s="1" t="s">
        <v>3</v>
      </c>
      <c r="H607" s="1" t="s">
        <v>100</v>
      </c>
      <c r="I607" s="1">
        <v>821</v>
      </c>
      <c r="J607" s="1">
        <f>MONTH(BART_Rides[[#This Row],[Date]])</f>
        <v>8</v>
      </c>
      <c r="K607" s="1">
        <f>WEEKDAY(BART_Rides[[#This Row],[Date]],2)</f>
        <v>7</v>
      </c>
      <c r="L607" s="1" t="str">
        <f>LEFT(BART_Rides[[#This Row],[Lines]],1)</f>
        <v>Y</v>
      </c>
      <c r="M607" s="1" t="str">
        <f>IF(BART_Rides[[#This Row],[FirstLetter]]="Y","Yes","No")</f>
        <v>Yes</v>
      </c>
      <c r="N607" s="1" t="str">
        <f>IF(OR(BART_Rides[[#This Row],[Station Code]]="EM", BART_Rides[[#This Row],[Station Code]]="MT", BART_Rides[[#This Row],[Station Code]]="PL", BART_Rides[[#This Row],[Station Code]]="CC"), "Yes", "No")</f>
        <v>No</v>
      </c>
    </row>
    <row r="608" spans="6:14">
      <c r="F608" s="3">
        <v>44438</v>
      </c>
      <c r="G608" s="1" t="s">
        <v>3</v>
      </c>
      <c r="H608" s="1" t="s">
        <v>100</v>
      </c>
      <c r="I608" s="1">
        <v>2455</v>
      </c>
      <c r="J608" s="1">
        <f>MONTH(BART_Rides[[#This Row],[Date]])</f>
        <v>8</v>
      </c>
      <c r="K608" s="1">
        <f>WEEKDAY(BART_Rides[[#This Row],[Date]],2)</f>
        <v>1</v>
      </c>
      <c r="L608" s="1" t="str">
        <f>LEFT(BART_Rides[[#This Row],[Lines]],1)</f>
        <v>Y</v>
      </c>
      <c r="M608" s="1" t="str">
        <f>IF(BART_Rides[[#This Row],[FirstLetter]]="Y","Yes","No")</f>
        <v>Yes</v>
      </c>
      <c r="N608" s="1" t="str">
        <f>IF(OR(BART_Rides[[#This Row],[Station Code]]="EM", BART_Rides[[#This Row],[Station Code]]="MT", BART_Rides[[#This Row],[Station Code]]="PL", BART_Rides[[#This Row],[Station Code]]="CC"), "Yes", "No")</f>
        <v>No</v>
      </c>
    </row>
    <row r="609" spans="6:14">
      <c r="F609" s="3">
        <v>44439</v>
      </c>
      <c r="G609" s="1" t="s">
        <v>3</v>
      </c>
      <c r="H609" s="1" t="s">
        <v>100</v>
      </c>
      <c r="I609" s="1">
        <v>2625</v>
      </c>
      <c r="J609" s="1">
        <f>MONTH(BART_Rides[[#This Row],[Date]])</f>
        <v>8</v>
      </c>
      <c r="K609" s="1">
        <f>WEEKDAY(BART_Rides[[#This Row],[Date]],2)</f>
        <v>2</v>
      </c>
      <c r="L609" s="1" t="str">
        <f>LEFT(BART_Rides[[#This Row],[Lines]],1)</f>
        <v>Y</v>
      </c>
      <c r="M609" s="1" t="str">
        <f>IF(BART_Rides[[#This Row],[FirstLetter]]="Y","Yes","No")</f>
        <v>Yes</v>
      </c>
      <c r="N609" s="1" t="str">
        <f>IF(OR(BART_Rides[[#This Row],[Station Code]]="EM", BART_Rides[[#This Row],[Station Code]]="MT", BART_Rides[[#This Row],[Station Code]]="PL", BART_Rides[[#This Row],[Station Code]]="CC"), "Yes", "No")</f>
        <v>No</v>
      </c>
    </row>
    <row r="610" spans="6:14">
      <c r="F610" s="3">
        <v>44440</v>
      </c>
      <c r="G610" s="1" t="s">
        <v>3</v>
      </c>
      <c r="H610" s="1" t="s">
        <v>100</v>
      </c>
      <c r="I610" s="1">
        <v>2672</v>
      </c>
      <c r="J610" s="1">
        <f>MONTH(BART_Rides[[#This Row],[Date]])</f>
        <v>9</v>
      </c>
      <c r="K610" s="1">
        <f>WEEKDAY(BART_Rides[[#This Row],[Date]],2)</f>
        <v>3</v>
      </c>
      <c r="L610" s="1" t="str">
        <f>LEFT(BART_Rides[[#This Row],[Lines]],1)</f>
        <v>Y</v>
      </c>
      <c r="M610" s="1" t="str">
        <f>IF(BART_Rides[[#This Row],[FirstLetter]]="Y","Yes","No")</f>
        <v>Yes</v>
      </c>
      <c r="N610" s="1" t="str">
        <f>IF(OR(BART_Rides[[#This Row],[Station Code]]="EM", BART_Rides[[#This Row],[Station Code]]="MT", BART_Rides[[#This Row],[Station Code]]="PL", BART_Rides[[#This Row],[Station Code]]="CC"), "Yes", "No")</f>
        <v>No</v>
      </c>
    </row>
    <row r="611" spans="6:14">
      <c r="F611" s="3">
        <v>44441</v>
      </c>
      <c r="G611" s="1" t="s">
        <v>3</v>
      </c>
      <c r="H611" s="1" t="s">
        <v>100</v>
      </c>
      <c r="I611" s="1">
        <v>2734</v>
      </c>
      <c r="J611" s="1">
        <f>MONTH(BART_Rides[[#This Row],[Date]])</f>
        <v>9</v>
      </c>
      <c r="K611" s="1">
        <f>WEEKDAY(BART_Rides[[#This Row],[Date]],2)</f>
        <v>4</v>
      </c>
      <c r="L611" s="1" t="str">
        <f>LEFT(BART_Rides[[#This Row],[Lines]],1)</f>
        <v>Y</v>
      </c>
      <c r="M611" s="1" t="str">
        <f>IF(BART_Rides[[#This Row],[FirstLetter]]="Y","Yes","No")</f>
        <v>Yes</v>
      </c>
      <c r="N611" s="1" t="str">
        <f>IF(OR(BART_Rides[[#This Row],[Station Code]]="EM", BART_Rides[[#This Row],[Station Code]]="MT", BART_Rides[[#This Row],[Station Code]]="PL", BART_Rides[[#This Row],[Station Code]]="CC"), "Yes", "No")</f>
        <v>No</v>
      </c>
    </row>
    <row r="612" spans="6:14">
      <c r="F612" s="3">
        <v>44442</v>
      </c>
      <c r="G612" s="1" t="s">
        <v>3</v>
      </c>
      <c r="H612" s="1" t="s">
        <v>100</v>
      </c>
      <c r="I612" s="1">
        <v>2545</v>
      </c>
      <c r="J612" s="1">
        <f>MONTH(BART_Rides[[#This Row],[Date]])</f>
        <v>9</v>
      </c>
      <c r="K612" s="1">
        <f>WEEKDAY(BART_Rides[[#This Row],[Date]],2)</f>
        <v>5</v>
      </c>
      <c r="L612" s="1" t="str">
        <f>LEFT(BART_Rides[[#This Row],[Lines]],1)</f>
        <v>Y</v>
      </c>
      <c r="M612" s="1" t="str">
        <f>IF(BART_Rides[[#This Row],[FirstLetter]]="Y","Yes","No")</f>
        <v>Yes</v>
      </c>
      <c r="N612" s="1" t="str">
        <f>IF(OR(BART_Rides[[#This Row],[Station Code]]="EM", BART_Rides[[#This Row],[Station Code]]="MT", BART_Rides[[#This Row],[Station Code]]="PL", BART_Rides[[#This Row],[Station Code]]="CC"), "Yes", "No")</f>
        <v>No</v>
      </c>
    </row>
    <row r="613" spans="6:14">
      <c r="F613" s="3">
        <v>44443</v>
      </c>
      <c r="G613" s="1" t="s">
        <v>3</v>
      </c>
      <c r="H613" s="1" t="s">
        <v>100</v>
      </c>
      <c r="I613" s="1">
        <v>1419</v>
      </c>
      <c r="J613" s="1">
        <f>MONTH(BART_Rides[[#This Row],[Date]])</f>
        <v>9</v>
      </c>
      <c r="K613" s="1">
        <f>WEEKDAY(BART_Rides[[#This Row],[Date]],2)</f>
        <v>6</v>
      </c>
      <c r="L613" s="1" t="str">
        <f>LEFT(BART_Rides[[#This Row],[Lines]],1)</f>
        <v>Y</v>
      </c>
      <c r="M613" s="1" t="str">
        <f>IF(BART_Rides[[#This Row],[FirstLetter]]="Y","Yes","No")</f>
        <v>Yes</v>
      </c>
      <c r="N613" s="1" t="str">
        <f>IF(OR(BART_Rides[[#This Row],[Station Code]]="EM", BART_Rides[[#This Row],[Station Code]]="MT", BART_Rides[[#This Row],[Station Code]]="PL", BART_Rides[[#This Row],[Station Code]]="CC"), "Yes", "No")</f>
        <v>No</v>
      </c>
    </row>
    <row r="614" spans="6:14">
      <c r="F614" s="3">
        <v>44444</v>
      </c>
      <c r="G614" s="1" t="s">
        <v>3</v>
      </c>
      <c r="H614" s="1" t="s">
        <v>100</v>
      </c>
      <c r="I614" s="1">
        <v>960</v>
      </c>
      <c r="J614" s="1">
        <f>MONTH(BART_Rides[[#This Row],[Date]])</f>
        <v>9</v>
      </c>
      <c r="K614" s="1">
        <f>WEEKDAY(BART_Rides[[#This Row],[Date]],2)</f>
        <v>7</v>
      </c>
      <c r="L614" s="1" t="str">
        <f>LEFT(BART_Rides[[#This Row],[Lines]],1)</f>
        <v>Y</v>
      </c>
      <c r="M614" s="1" t="str">
        <f>IF(BART_Rides[[#This Row],[FirstLetter]]="Y","Yes","No")</f>
        <v>Yes</v>
      </c>
      <c r="N614" s="1" t="str">
        <f>IF(OR(BART_Rides[[#This Row],[Station Code]]="EM", BART_Rides[[#This Row],[Station Code]]="MT", BART_Rides[[#This Row],[Station Code]]="PL", BART_Rides[[#This Row],[Station Code]]="CC"), "Yes", "No")</f>
        <v>No</v>
      </c>
    </row>
    <row r="615" spans="6:14">
      <c r="F615" s="3">
        <v>44445</v>
      </c>
      <c r="G615" s="1" t="s">
        <v>3</v>
      </c>
      <c r="H615" s="1" t="s">
        <v>100</v>
      </c>
      <c r="I615" s="1">
        <v>880</v>
      </c>
      <c r="J615" s="1">
        <f>MONTH(BART_Rides[[#This Row],[Date]])</f>
        <v>9</v>
      </c>
      <c r="K615" s="1">
        <f>WEEKDAY(BART_Rides[[#This Row],[Date]],2)</f>
        <v>1</v>
      </c>
      <c r="L615" s="1" t="str">
        <f>LEFT(BART_Rides[[#This Row],[Lines]],1)</f>
        <v>Y</v>
      </c>
      <c r="M615" s="1" t="str">
        <f>IF(BART_Rides[[#This Row],[FirstLetter]]="Y","Yes","No")</f>
        <v>Yes</v>
      </c>
      <c r="N615" s="1" t="str">
        <f>IF(OR(BART_Rides[[#This Row],[Station Code]]="EM", BART_Rides[[#This Row],[Station Code]]="MT", BART_Rides[[#This Row],[Station Code]]="PL", BART_Rides[[#This Row],[Station Code]]="CC"), "Yes", "No")</f>
        <v>No</v>
      </c>
    </row>
    <row r="616" spans="6:14">
      <c r="F616" s="3">
        <v>44446</v>
      </c>
      <c r="G616" s="1" t="s">
        <v>3</v>
      </c>
      <c r="H616" s="1" t="s">
        <v>100</v>
      </c>
      <c r="I616" s="1">
        <v>2827</v>
      </c>
      <c r="J616" s="1">
        <f>MONTH(BART_Rides[[#This Row],[Date]])</f>
        <v>9</v>
      </c>
      <c r="K616" s="1">
        <f>WEEKDAY(BART_Rides[[#This Row],[Date]],2)</f>
        <v>2</v>
      </c>
      <c r="L616" s="1" t="str">
        <f>LEFT(BART_Rides[[#This Row],[Lines]],1)</f>
        <v>Y</v>
      </c>
      <c r="M616" s="1" t="str">
        <f>IF(BART_Rides[[#This Row],[FirstLetter]]="Y","Yes","No")</f>
        <v>Yes</v>
      </c>
      <c r="N616" s="1" t="str">
        <f>IF(OR(BART_Rides[[#This Row],[Station Code]]="EM", BART_Rides[[#This Row],[Station Code]]="MT", BART_Rides[[#This Row],[Station Code]]="PL", BART_Rides[[#This Row],[Station Code]]="CC"), "Yes", "No")</f>
        <v>No</v>
      </c>
    </row>
    <row r="617" spans="6:14">
      <c r="F617" s="3">
        <v>44447</v>
      </c>
      <c r="G617" s="1" t="s">
        <v>3</v>
      </c>
      <c r="H617" s="1" t="s">
        <v>100</v>
      </c>
      <c r="I617" s="1">
        <v>2696</v>
      </c>
      <c r="J617" s="1">
        <f>MONTH(BART_Rides[[#This Row],[Date]])</f>
        <v>9</v>
      </c>
      <c r="K617" s="1">
        <f>WEEKDAY(BART_Rides[[#This Row],[Date]],2)</f>
        <v>3</v>
      </c>
      <c r="L617" s="1" t="str">
        <f>LEFT(BART_Rides[[#This Row],[Lines]],1)</f>
        <v>Y</v>
      </c>
      <c r="M617" s="1" t="str">
        <f>IF(BART_Rides[[#This Row],[FirstLetter]]="Y","Yes","No")</f>
        <v>Yes</v>
      </c>
      <c r="N617" s="1" t="str">
        <f>IF(OR(BART_Rides[[#This Row],[Station Code]]="EM", BART_Rides[[#This Row],[Station Code]]="MT", BART_Rides[[#This Row],[Station Code]]="PL", BART_Rides[[#This Row],[Station Code]]="CC"), "Yes", "No")</f>
        <v>No</v>
      </c>
    </row>
    <row r="618" spans="6:14">
      <c r="F618" s="3">
        <v>44448</v>
      </c>
      <c r="G618" s="1" t="s">
        <v>3</v>
      </c>
      <c r="H618" s="1" t="s">
        <v>100</v>
      </c>
      <c r="I618" s="1">
        <v>2843</v>
      </c>
      <c r="J618" s="1">
        <f>MONTH(BART_Rides[[#This Row],[Date]])</f>
        <v>9</v>
      </c>
      <c r="K618" s="1">
        <f>WEEKDAY(BART_Rides[[#This Row],[Date]],2)</f>
        <v>4</v>
      </c>
      <c r="L618" s="1" t="str">
        <f>LEFT(BART_Rides[[#This Row],[Lines]],1)</f>
        <v>Y</v>
      </c>
      <c r="M618" s="1" t="str">
        <f>IF(BART_Rides[[#This Row],[FirstLetter]]="Y","Yes","No")</f>
        <v>Yes</v>
      </c>
      <c r="N618" s="1" t="str">
        <f>IF(OR(BART_Rides[[#This Row],[Station Code]]="EM", BART_Rides[[#This Row],[Station Code]]="MT", BART_Rides[[#This Row],[Station Code]]="PL", BART_Rides[[#This Row],[Station Code]]="CC"), "Yes", "No")</f>
        <v>No</v>
      </c>
    </row>
    <row r="619" spans="6:14">
      <c r="F619" s="3">
        <v>44449</v>
      </c>
      <c r="G619" s="1" t="s">
        <v>3</v>
      </c>
      <c r="H619" s="1" t="s">
        <v>100</v>
      </c>
      <c r="I619" s="1">
        <v>2691</v>
      </c>
      <c r="J619" s="1">
        <f>MONTH(BART_Rides[[#This Row],[Date]])</f>
        <v>9</v>
      </c>
      <c r="K619" s="1">
        <f>WEEKDAY(BART_Rides[[#This Row],[Date]],2)</f>
        <v>5</v>
      </c>
      <c r="L619" s="1" t="str">
        <f>LEFT(BART_Rides[[#This Row],[Lines]],1)</f>
        <v>Y</v>
      </c>
      <c r="M619" s="1" t="str">
        <f>IF(BART_Rides[[#This Row],[FirstLetter]]="Y","Yes","No")</f>
        <v>Yes</v>
      </c>
      <c r="N619" s="1" t="str">
        <f>IF(OR(BART_Rides[[#This Row],[Station Code]]="EM", BART_Rides[[#This Row],[Station Code]]="MT", BART_Rides[[#This Row],[Station Code]]="PL", BART_Rides[[#This Row],[Station Code]]="CC"), "Yes", "No")</f>
        <v>No</v>
      </c>
    </row>
    <row r="620" spans="6:14">
      <c r="F620" s="3">
        <v>44450</v>
      </c>
      <c r="G620" s="1" t="s">
        <v>3</v>
      </c>
      <c r="H620" s="1" t="s">
        <v>100</v>
      </c>
      <c r="I620" s="1">
        <v>1278</v>
      </c>
      <c r="J620" s="1">
        <f>MONTH(BART_Rides[[#This Row],[Date]])</f>
        <v>9</v>
      </c>
      <c r="K620" s="1">
        <f>WEEKDAY(BART_Rides[[#This Row],[Date]],2)</f>
        <v>6</v>
      </c>
      <c r="L620" s="1" t="str">
        <f>LEFT(BART_Rides[[#This Row],[Lines]],1)</f>
        <v>Y</v>
      </c>
      <c r="M620" s="1" t="str">
        <f>IF(BART_Rides[[#This Row],[FirstLetter]]="Y","Yes","No")</f>
        <v>Yes</v>
      </c>
      <c r="N620" s="1" t="str">
        <f>IF(OR(BART_Rides[[#This Row],[Station Code]]="EM", BART_Rides[[#This Row],[Station Code]]="MT", BART_Rides[[#This Row],[Station Code]]="PL", BART_Rides[[#This Row],[Station Code]]="CC"), "Yes", "No")</f>
        <v>No</v>
      </c>
    </row>
    <row r="621" spans="6:14">
      <c r="F621" s="3">
        <v>44451</v>
      </c>
      <c r="G621" s="1" t="s">
        <v>3</v>
      </c>
      <c r="H621" s="1" t="s">
        <v>100</v>
      </c>
      <c r="I621" s="1">
        <v>844</v>
      </c>
      <c r="J621" s="1">
        <f>MONTH(BART_Rides[[#This Row],[Date]])</f>
        <v>9</v>
      </c>
      <c r="K621" s="1">
        <f>WEEKDAY(BART_Rides[[#This Row],[Date]],2)</f>
        <v>7</v>
      </c>
      <c r="L621" s="1" t="str">
        <f>LEFT(BART_Rides[[#This Row],[Lines]],1)</f>
        <v>Y</v>
      </c>
      <c r="M621" s="1" t="str">
        <f>IF(BART_Rides[[#This Row],[FirstLetter]]="Y","Yes","No")</f>
        <v>Yes</v>
      </c>
      <c r="N621" s="1" t="str">
        <f>IF(OR(BART_Rides[[#This Row],[Station Code]]="EM", BART_Rides[[#This Row],[Station Code]]="MT", BART_Rides[[#This Row],[Station Code]]="PL", BART_Rides[[#This Row],[Station Code]]="CC"), "Yes", "No")</f>
        <v>No</v>
      </c>
    </row>
    <row r="622" spans="6:14">
      <c r="F622" s="3">
        <v>44452</v>
      </c>
      <c r="G622" s="1" t="s">
        <v>3</v>
      </c>
      <c r="H622" s="1" t="s">
        <v>100</v>
      </c>
      <c r="I622" s="1">
        <v>2504</v>
      </c>
      <c r="J622" s="1">
        <f>MONTH(BART_Rides[[#This Row],[Date]])</f>
        <v>9</v>
      </c>
      <c r="K622" s="1">
        <f>WEEKDAY(BART_Rides[[#This Row],[Date]],2)</f>
        <v>1</v>
      </c>
      <c r="L622" s="1" t="str">
        <f>LEFT(BART_Rides[[#This Row],[Lines]],1)</f>
        <v>Y</v>
      </c>
      <c r="M622" s="1" t="str">
        <f>IF(BART_Rides[[#This Row],[FirstLetter]]="Y","Yes","No")</f>
        <v>Yes</v>
      </c>
      <c r="N622" s="1" t="str">
        <f>IF(OR(BART_Rides[[#This Row],[Station Code]]="EM", BART_Rides[[#This Row],[Station Code]]="MT", BART_Rides[[#This Row],[Station Code]]="PL", BART_Rides[[#This Row],[Station Code]]="CC"), "Yes", "No")</f>
        <v>No</v>
      </c>
    </row>
    <row r="623" spans="6:14">
      <c r="F623" s="3">
        <v>44453</v>
      </c>
      <c r="G623" s="1" t="s">
        <v>3</v>
      </c>
      <c r="H623" s="1" t="s">
        <v>100</v>
      </c>
      <c r="I623" s="1">
        <v>2843</v>
      </c>
      <c r="J623" s="1">
        <f>MONTH(BART_Rides[[#This Row],[Date]])</f>
        <v>9</v>
      </c>
      <c r="K623" s="1">
        <f>WEEKDAY(BART_Rides[[#This Row],[Date]],2)</f>
        <v>2</v>
      </c>
      <c r="L623" s="1" t="str">
        <f>LEFT(BART_Rides[[#This Row],[Lines]],1)</f>
        <v>Y</v>
      </c>
      <c r="M623" s="1" t="str">
        <f>IF(BART_Rides[[#This Row],[FirstLetter]]="Y","Yes","No")</f>
        <v>Yes</v>
      </c>
      <c r="N623" s="1" t="str">
        <f>IF(OR(BART_Rides[[#This Row],[Station Code]]="EM", BART_Rides[[#This Row],[Station Code]]="MT", BART_Rides[[#This Row],[Station Code]]="PL", BART_Rides[[#This Row],[Station Code]]="CC"), "Yes", "No")</f>
        <v>No</v>
      </c>
    </row>
    <row r="624" spans="6:14">
      <c r="F624" s="3">
        <v>44454</v>
      </c>
      <c r="G624" s="1" t="s">
        <v>3</v>
      </c>
      <c r="H624" s="1" t="s">
        <v>100</v>
      </c>
      <c r="I624" s="1">
        <v>2698</v>
      </c>
      <c r="J624" s="1">
        <f>MONTH(BART_Rides[[#This Row],[Date]])</f>
        <v>9</v>
      </c>
      <c r="K624" s="1">
        <f>WEEKDAY(BART_Rides[[#This Row],[Date]],2)</f>
        <v>3</v>
      </c>
      <c r="L624" s="1" t="str">
        <f>LEFT(BART_Rides[[#This Row],[Lines]],1)</f>
        <v>Y</v>
      </c>
      <c r="M624" s="1" t="str">
        <f>IF(BART_Rides[[#This Row],[FirstLetter]]="Y","Yes","No")</f>
        <v>Yes</v>
      </c>
      <c r="N624" s="1" t="str">
        <f>IF(OR(BART_Rides[[#This Row],[Station Code]]="EM", BART_Rides[[#This Row],[Station Code]]="MT", BART_Rides[[#This Row],[Station Code]]="PL", BART_Rides[[#This Row],[Station Code]]="CC"), "Yes", "No")</f>
        <v>No</v>
      </c>
    </row>
    <row r="625" spans="6:14">
      <c r="F625" s="3">
        <v>44455</v>
      </c>
      <c r="G625" s="1" t="s">
        <v>3</v>
      </c>
      <c r="H625" s="1" t="s">
        <v>100</v>
      </c>
      <c r="I625" s="1">
        <v>2878</v>
      </c>
      <c r="J625" s="1">
        <f>MONTH(BART_Rides[[#This Row],[Date]])</f>
        <v>9</v>
      </c>
      <c r="K625" s="1">
        <f>WEEKDAY(BART_Rides[[#This Row],[Date]],2)</f>
        <v>4</v>
      </c>
      <c r="L625" s="1" t="str">
        <f>LEFT(BART_Rides[[#This Row],[Lines]],1)</f>
        <v>Y</v>
      </c>
      <c r="M625" s="1" t="str">
        <f>IF(BART_Rides[[#This Row],[FirstLetter]]="Y","Yes","No")</f>
        <v>Yes</v>
      </c>
      <c r="N625" s="1" t="str">
        <f>IF(OR(BART_Rides[[#This Row],[Station Code]]="EM", BART_Rides[[#This Row],[Station Code]]="MT", BART_Rides[[#This Row],[Station Code]]="PL", BART_Rides[[#This Row],[Station Code]]="CC"), "Yes", "No")</f>
        <v>No</v>
      </c>
    </row>
    <row r="626" spans="6:14">
      <c r="F626" s="3">
        <v>44456</v>
      </c>
      <c r="G626" s="1" t="s">
        <v>3</v>
      </c>
      <c r="H626" s="1" t="s">
        <v>100</v>
      </c>
      <c r="I626" s="1">
        <v>2801</v>
      </c>
      <c r="J626" s="1">
        <f>MONTH(BART_Rides[[#This Row],[Date]])</f>
        <v>9</v>
      </c>
      <c r="K626" s="1">
        <f>WEEKDAY(BART_Rides[[#This Row],[Date]],2)</f>
        <v>5</v>
      </c>
      <c r="L626" s="1" t="str">
        <f>LEFT(BART_Rides[[#This Row],[Lines]],1)</f>
        <v>Y</v>
      </c>
      <c r="M626" s="1" t="str">
        <f>IF(BART_Rides[[#This Row],[FirstLetter]]="Y","Yes","No")</f>
        <v>Yes</v>
      </c>
      <c r="N626" s="1" t="str">
        <f>IF(OR(BART_Rides[[#This Row],[Station Code]]="EM", BART_Rides[[#This Row],[Station Code]]="MT", BART_Rides[[#This Row],[Station Code]]="PL", BART_Rides[[#This Row],[Station Code]]="CC"), "Yes", "No")</f>
        <v>No</v>
      </c>
    </row>
    <row r="627" spans="6:14">
      <c r="F627" s="3">
        <v>44457</v>
      </c>
      <c r="G627" s="1" t="s">
        <v>3</v>
      </c>
      <c r="H627" s="1" t="s">
        <v>100</v>
      </c>
      <c r="I627" s="1">
        <v>1480</v>
      </c>
      <c r="J627" s="1">
        <f>MONTH(BART_Rides[[#This Row],[Date]])</f>
        <v>9</v>
      </c>
      <c r="K627" s="1">
        <f>WEEKDAY(BART_Rides[[#This Row],[Date]],2)</f>
        <v>6</v>
      </c>
      <c r="L627" s="1" t="str">
        <f>LEFT(BART_Rides[[#This Row],[Lines]],1)</f>
        <v>Y</v>
      </c>
      <c r="M627" s="1" t="str">
        <f>IF(BART_Rides[[#This Row],[FirstLetter]]="Y","Yes","No")</f>
        <v>Yes</v>
      </c>
      <c r="N627" s="1" t="str">
        <f>IF(OR(BART_Rides[[#This Row],[Station Code]]="EM", BART_Rides[[#This Row],[Station Code]]="MT", BART_Rides[[#This Row],[Station Code]]="PL", BART_Rides[[#This Row],[Station Code]]="CC"), "Yes", "No")</f>
        <v>No</v>
      </c>
    </row>
    <row r="628" spans="6:14">
      <c r="F628" s="3">
        <v>44458</v>
      </c>
      <c r="G628" s="1" t="s">
        <v>3</v>
      </c>
      <c r="H628" s="1" t="s">
        <v>100</v>
      </c>
      <c r="I628" s="1">
        <v>897</v>
      </c>
      <c r="J628" s="1">
        <f>MONTH(BART_Rides[[#This Row],[Date]])</f>
        <v>9</v>
      </c>
      <c r="K628" s="1">
        <f>WEEKDAY(BART_Rides[[#This Row],[Date]],2)</f>
        <v>7</v>
      </c>
      <c r="L628" s="1" t="str">
        <f>LEFT(BART_Rides[[#This Row],[Lines]],1)</f>
        <v>Y</v>
      </c>
      <c r="M628" s="1" t="str">
        <f>IF(BART_Rides[[#This Row],[FirstLetter]]="Y","Yes","No")</f>
        <v>Yes</v>
      </c>
      <c r="N628" s="1" t="str">
        <f>IF(OR(BART_Rides[[#This Row],[Station Code]]="EM", BART_Rides[[#This Row],[Station Code]]="MT", BART_Rides[[#This Row],[Station Code]]="PL", BART_Rides[[#This Row],[Station Code]]="CC"), "Yes", "No")</f>
        <v>No</v>
      </c>
    </row>
    <row r="629" spans="6:14">
      <c r="F629" s="3">
        <v>44459</v>
      </c>
      <c r="G629" s="1" t="s">
        <v>3</v>
      </c>
      <c r="H629" s="1" t="s">
        <v>100</v>
      </c>
      <c r="I629" s="1">
        <v>2761</v>
      </c>
      <c r="J629" s="1">
        <f>MONTH(BART_Rides[[#This Row],[Date]])</f>
        <v>9</v>
      </c>
      <c r="K629" s="1">
        <f>WEEKDAY(BART_Rides[[#This Row],[Date]],2)</f>
        <v>1</v>
      </c>
      <c r="L629" s="1" t="str">
        <f>LEFT(BART_Rides[[#This Row],[Lines]],1)</f>
        <v>Y</v>
      </c>
      <c r="M629" s="1" t="str">
        <f>IF(BART_Rides[[#This Row],[FirstLetter]]="Y","Yes","No")</f>
        <v>Yes</v>
      </c>
      <c r="N629" s="1" t="str">
        <f>IF(OR(BART_Rides[[#This Row],[Station Code]]="EM", BART_Rides[[#This Row],[Station Code]]="MT", BART_Rides[[#This Row],[Station Code]]="PL", BART_Rides[[#This Row],[Station Code]]="CC"), "Yes", "No")</f>
        <v>No</v>
      </c>
    </row>
    <row r="630" spans="6:14">
      <c r="F630" s="3">
        <v>44460</v>
      </c>
      <c r="G630" s="1" t="s">
        <v>3</v>
      </c>
      <c r="H630" s="1" t="s">
        <v>100</v>
      </c>
      <c r="I630" s="1">
        <v>2814</v>
      </c>
      <c r="J630" s="1">
        <f>MONTH(BART_Rides[[#This Row],[Date]])</f>
        <v>9</v>
      </c>
      <c r="K630" s="1">
        <f>WEEKDAY(BART_Rides[[#This Row],[Date]],2)</f>
        <v>2</v>
      </c>
      <c r="L630" s="1" t="str">
        <f>LEFT(BART_Rides[[#This Row],[Lines]],1)</f>
        <v>Y</v>
      </c>
      <c r="M630" s="1" t="str">
        <f>IF(BART_Rides[[#This Row],[FirstLetter]]="Y","Yes","No")</f>
        <v>Yes</v>
      </c>
      <c r="N630" s="1" t="str">
        <f>IF(OR(BART_Rides[[#This Row],[Station Code]]="EM", BART_Rides[[#This Row],[Station Code]]="MT", BART_Rides[[#This Row],[Station Code]]="PL", BART_Rides[[#This Row],[Station Code]]="CC"), "Yes", "No")</f>
        <v>No</v>
      </c>
    </row>
    <row r="631" spans="6:14">
      <c r="F631" s="3">
        <v>44461</v>
      </c>
      <c r="G631" s="1" t="s">
        <v>3</v>
      </c>
      <c r="H631" s="1" t="s">
        <v>100</v>
      </c>
      <c r="I631" s="1">
        <v>2856</v>
      </c>
      <c r="J631" s="1">
        <f>MONTH(BART_Rides[[#This Row],[Date]])</f>
        <v>9</v>
      </c>
      <c r="K631" s="1">
        <f>WEEKDAY(BART_Rides[[#This Row],[Date]],2)</f>
        <v>3</v>
      </c>
      <c r="L631" s="1" t="str">
        <f>LEFT(BART_Rides[[#This Row],[Lines]],1)</f>
        <v>Y</v>
      </c>
      <c r="M631" s="1" t="str">
        <f>IF(BART_Rides[[#This Row],[FirstLetter]]="Y","Yes","No")</f>
        <v>Yes</v>
      </c>
      <c r="N631" s="1" t="str">
        <f>IF(OR(BART_Rides[[#This Row],[Station Code]]="EM", BART_Rides[[#This Row],[Station Code]]="MT", BART_Rides[[#This Row],[Station Code]]="PL", BART_Rides[[#This Row],[Station Code]]="CC"), "Yes", "No")</f>
        <v>No</v>
      </c>
    </row>
    <row r="632" spans="6:14">
      <c r="F632" s="3">
        <v>44462</v>
      </c>
      <c r="G632" s="1" t="s">
        <v>3</v>
      </c>
      <c r="H632" s="1" t="s">
        <v>100</v>
      </c>
      <c r="I632" s="1">
        <v>3045</v>
      </c>
      <c r="J632" s="1">
        <f>MONTH(BART_Rides[[#This Row],[Date]])</f>
        <v>9</v>
      </c>
      <c r="K632" s="1">
        <f>WEEKDAY(BART_Rides[[#This Row],[Date]],2)</f>
        <v>4</v>
      </c>
      <c r="L632" s="1" t="str">
        <f>LEFT(BART_Rides[[#This Row],[Lines]],1)</f>
        <v>Y</v>
      </c>
      <c r="M632" s="1" t="str">
        <f>IF(BART_Rides[[#This Row],[FirstLetter]]="Y","Yes","No")</f>
        <v>Yes</v>
      </c>
      <c r="N632" s="1" t="str">
        <f>IF(OR(BART_Rides[[#This Row],[Station Code]]="EM", BART_Rides[[#This Row],[Station Code]]="MT", BART_Rides[[#This Row],[Station Code]]="PL", BART_Rides[[#This Row],[Station Code]]="CC"), "Yes", "No")</f>
        <v>No</v>
      </c>
    </row>
    <row r="633" spans="6:14">
      <c r="F633" s="3">
        <v>44463</v>
      </c>
      <c r="G633" s="1" t="s">
        <v>3</v>
      </c>
      <c r="H633" s="1" t="s">
        <v>100</v>
      </c>
      <c r="I633" s="1">
        <v>2841</v>
      </c>
      <c r="J633" s="1">
        <f>MONTH(BART_Rides[[#This Row],[Date]])</f>
        <v>9</v>
      </c>
      <c r="K633" s="1">
        <f>WEEKDAY(BART_Rides[[#This Row],[Date]],2)</f>
        <v>5</v>
      </c>
      <c r="L633" s="1" t="str">
        <f>LEFT(BART_Rides[[#This Row],[Lines]],1)</f>
        <v>Y</v>
      </c>
      <c r="M633" s="1" t="str">
        <f>IF(BART_Rides[[#This Row],[FirstLetter]]="Y","Yes","No")</f>
        <v>Yes</v>
      </c>
      <c r="N633" s="1" t="str">
        <f>IF(OR(BART_Rides[[#This Row],[Station Code]]="EM", BART_Rides[[#This Row],[Station Code]]="MT", BART_Rides[[#This Row],[Station Code]]="PL", BART_Rides[[#This Row],[Station Code]]="CC"), "Yes", "No")</f>
        <v>No</v>
      </c>
    </row>
    <row r="634" spans="6:14">
      <c r="F634" s="3">
        <v>44464</v>
      </c>
      <c r="G634" s="1" t="s">
        <v>3</v>
      </c>
      <c r="H634" s="1" t="s">
        <v>100</v>
      </c>
      <c r="I634" s="1">
        <v>1443</v>
      </c>
      <c r="J634" s="1">
        <f>MONTH(BART_Rides[[#This Row],[Date]])</f>
        <v>9</v>
      </c>
      <c r="K634" s="1">
        <f>WEEKDAY(BART_Rides[[#This Row],[Date]],2)</f>
        <v>6</v>
      </c>
      <c r="L634" s="1" t="str">
        <f>LEFT(BART_Rides[[#This Row],[Lines]],1)</f>
        <v>Y</v>
      </c>
      <c r="M634" s="1" t="str">
        <f>IF(BART_Rides[[#This Row],[FirstLetter]]="Y","Yes","No")</f>
        <v>Yes</v>
      </c>
      <c r="N634" s="1" t="str">
        <f>IF(OR(BART_Rides[[#This Row],[Station Code]]="EM", BART_Rides[[#This Row],[Station Code]]="MT", BART_Rides[[#This Row],[Station Code]]="PL", BART_Rides[[#This Row],[Station Code]]="CC"), "Yes", "No")</f>
        <v>No</v>
      </c>
    </row>
    <row r="635" spans="6:14">
      <c r="F635" s="3">
        <v>44465</v>
      </c>
      <c r="G635" s="1" t="s">
        <v>3</v>
      </c>
      <c r="H635" s="1" t="s">
        <v>100</v>
      </c>
      <c r="I635" s="1">
        <v>1010</v>
      </c>
      <c r="J635" s="1">
        <f>MONTH(BART_Rides[[#This Row],[Date]])</f>
        <v>9</v>
      </c>
      <c r="K635" s="1">
        <f>WEEKDAY(BART_Rides[[#This Row],[Date]],2)</f>
        <v>7</v>
      </c>
      <c r="L635" s="1" t="str">
        <f>LEFT(BART_Rides[[#This Row],[Lines]],1)</f>
        <v>Y</v>
      </c>
      <c r="M635" s="1" t="str">
        <f>IF(BART_Rides[[#This Row],[FirstLetter]]="Y","Yes","No")</f>
        <v>Yes</v>
      </c>
      <c r="N635" s="1" t="str">
        <f>IF(OR(BART_Rides[[#This Row],[Station Code]]="EM", BART_Rides[[#This Row],[Station Code]]="MT", BART_Rides[[#This Row],[Station Code]]="PL", BART_Rides[[#This Row],[Station Code]]="CC"), "Yes", "No")</f>
        <v>No</v>
      </c>
    </row>
    <row r="636" spans="6:14">
      <c r="F636" s="3">
        <v>44466</v>
      </c>
      <c r="G636" s="1" t="s">
        <v>3</v>
      </c>
      <c r="H636" s="1" t="s">
        <v>100</v>
      </c>
      <c r="I636" s="1">
        <v>2751</v>
      </c>
      <c r="J636" s="1">
        <f>MONTH(BART_Rides[[#This Row],[Date]])</f>
        <v>9</v>
      </c>
      <c r="K636" s="1">
        <f>WEEKDAY(BART_Rides[[#This Row],[Date]],2)</f>
        <v>1</v>
      </c>
      <c r="L636" s="1" t="str">
        <f>LEFT(BART_Rides[[#This Row],[Lines]],1)</f>
        <v>Y</v>
      </c>
      <c r="M636" s="1" t="str">
        <f>IF(BART_Rides[[#This Row],[FirstLetter]]="Y","Yes","No")</f>
        <v>Yes</v>
      </c>
      <c r="N636" s="1" t="str">
        <f>IF(OR(BART_Rides[[#This Row],[Station Code]]="EM", BART_Rides[[#This Row],[Station Code]]="MT", BART_Rides[[#This Row],[Station Code]]="PL", BART_Rides[[#This Row],[Station Code]]="CC"), "Yes", "No")</f>
        <v>No</v>
      </c>
    </row>
    <row r="637" spans="6:14">
      <c r="F637" s="3">
        <v>44467</v>
      </c>
      <c r="G637" s="1" t="s">
        <v>3</v>
      </c>
      <c r="H637" s="1" t="s">
        <v>100</v>
      </c>
      <c r="I637" s="1">
        <v>2899</v>
      </c>
      <c r="J637" s="1">
        <f>MONTH(BART_Rides[[#This Row],[Date]])</f>
        <v>9</v>
      </c>
      <c r="K637" s="1">
        <f>WEEKDAY(BART_Rides[[#This Row],[Date]],2)</f>
        <v>2</v>
      </c>
      <c r="L637" s="1" t="str">
        <f>LEFT(BART_Rides[[#This Row],[Lines]],1)</f>
        <v>Y</v>
      </c>
      <c r="M637" s="1" t="str">
        <f>IF(BART_Rides[[#This Row],[FirstLetter]]="Y","Yes","No")</f>
        <v>Yes</v>
      </c>
      <c r="N637" s="1" t="str">
        <f>IF(OR(BART_Rides[[#This Row],[Station Code]]="EM", BART_Rides[[#This Row],[Station Code]]="MT", BART_Rides[[#This Row],[Station Code]]="PL", BART_Rides[[#This Row],[Station Code]]="CC"), "Yes", "No")</f>
        <v>No</v>
      </c>
    </row>
    <row r="638" spans="6:14">
      <c r="F638" s="3">
        <v>44468</v>
      </c>
      <c r="G638" s="1" t="s">
        <v>3</v>
      </c>
      <c r="H638" s="1" t="s">
        <v>100</v>
      </c>
      <c r="I638" s="1">
        <v>3056</v>
      </c>
      <c r="J638" s="1">
        <f>MONTH(BART_Rides[[#This Row],[Date]])</f>
        <v>9</v>
      </c>
      <c r="K638" s="1">
        <f>WEEKDAY(BART_Rides[[#This Row],[Date]],2)</f>
        <v>3</v>
      </c>
      <c r="L638" s="1" t="str">
        <f>LEFT(BART_Rides[[#This Row],[Lines]],1)</f>
        <v>Y</v>
      </c>
      <c r="M638" s="1" t="str">
        <f>IF(BART_Rides[[#This Row],[FirstLetter]]="Y","Yes","No")</f>
        <v>Yes</v>
      </c>
      <c r="N638" s="1" t="str">
        <f>IF(OR(BART_Rides[[#This Row],[Station Code]]="EM", BART_Rides[[#This Row],[Station Code]]="MT", BART_Rides[[#This Row],[Station Code]]="PL", BART_Rides[[#This Row],[Station Code]]="CC"), "Yes", "No")</f>
        <v>No</v>
      </c>
    </row>
    <row r="639" spans="6:14">
      <c r="F639" s="3">
        <v>44469</v>
      </c>
      <c r="G639" s="1" t="s">
        <v>3</v>
      </c>
      <c r="H639" s="1" t="s">
        <v>100</v>
      </c>
      <c r="I639" s="1">
        <v>2957</v>
      </c>
      <c r="J639" s="1">
        <f>MONTH(BART_Rides[[#This Row],[Date]])</f>
        <v>9</v>
      </c>
      <c r="K639" s="1">
        <f>WEEKDAY(BART_Rides[[#This Row],[Date]],2)</f>
        <v>4</v>
      </c>
      <c r="L639" s="1" t="str">
        <f>LEFT(BART_Rides[[#This Row],[Lines]],1)</f>
        <v>Y</v>
      </c>
      <c r="M639" s="1" t="str">
        <f>IF(BART_Rides[[#This Row],[FirstLetter]]="Y","Yes","No")</f>
        <v>Yes</v>
      </c>
      <c r="N639" s="1" t="str">
        <f>IF(OR(BART_Rides[[#This Row],[Station Code]]="EM", BART_Rides[[#This Row],[Station Code]]="MT", BART_Rides[[#This Row],[Station Code]]="PL", BART_Rides[[#This Row],[Station Code]]="CC"), "Yes", "No")</f>
        <v>No</v>
      </c>
    </row>
    <row r="640" spans="6:14">
      <c r="F640" s="3">
        <v>44470</v>
      </c>
      <c r="G640" s="1" t="s">
        <v>3</v>
      </c>
      <c r="H640" s="1" t="s">
        <v>100</v>
      </c>
      <c r="I640" s="1">
        <v>2941</v>
      </c>
      <c r="J640" s="1">
        <f>MONTH(BART_Rides[[#This Row],[Date]])</f>
        <v>10</v>
      </c>
      <c r="K640" s="1">
        <f>WEEKDAY(BART_Rides[[#This Row],[Date]],2)</f>
        <v>5</v>
      </c>
      <c r="L640" s="1" t="str">
        <f>LEFT(BART_Rides[[#This Row],[Lines]],1)</f>
        <v>Y</v>
      </c>
      <c r="M640" s="1" t="str">
        <f>IF(BART_Rides[[#This Row],[FirstLetter]]="Y","Yes","No")</f>
        <v>Yes</v>
      </c>
      <c r="N640" s="1" t="str">
        <f>IF(OR(BART_Rides[[#This Row],[Station Code]]="EM", BART_Rides[[#This Row],[Station Code]]="MT", BART_Rides[[#This Row],[Station Code]]="PL", BART_Rides[[#This Row],[Station Code]]="CC"), "Yes", "No")</f>
        <v>No</v>
      </c>
    </row>
    <row r="641" spans="6:14">
      <c r="F641" s="3">
        <v>44471</v>
      </c>
      <c r="G641" s="1" t="s">
        <v>3</v>
      </c>
      <c r="H641" s="1" t="s">
        <v>100</v>
      </c>
      <c r="I641" s="1">
        <v>1721</v>
      </c>
      <c r="J641" s="1">
        <f>MONTH(BART_Rides[[#This Row],[Date]])</f>
        <v>10</v>
      </c>
      <c r="K641" s="1">
        <f>WEEKDAY(BART_Rides[[#This Row],[Date]],2)</f>
        <v>6</v>
      </c>
      <c r="L641" s="1" t="str">
        <f>LEFT(BART_Rides[[#This Row],[Lines]],1)</f>
        <v>Y</v>
      </c>
      <c r="M641" s="1" t="str">
        <f>IF(BART_Rides[[#This Row],[FirstLetter]]="Y","Yes","No")</f>
        <v>Yes</v>
      </c>
      <c r="N641" s="1" t="str">
        <f>IF(OR(BART_Rides[[#This Row],[Station Code]]="EM", BART_Rides[[#This Row],[Station Code]]="MT", BART_Rides[[#This Row],[Station Code]]="PL", BART_Rides[[#This Row],[Station Code]]="CC"), "Yes", "No")</f>
        <v>No</v>
      </c>
    </row>
    <row r="642" spans="6:14">
      <c r="F642" s="3">
        <v>44472</v>
      </c>
      <c r="G642" s="1" t="s">
        <v>3</v>
      </c>
      <c r="H642" s="1" t="s">
        <v>100</v>
      </c>
      <c r="I642" s="1">
        <v>959</v>
      </c>
      <c r="J642" s="1">
        <f>MONTH(BART_Rides[[#This Row],[Date]])</f>
        <v>10</v>
      </c>
      <c r="K642" s="1">
        <f>WEEKDAY(BART_Rides[[#This Row],[Date]],2)</f>
        <v>7</v>
      </c>
      <c r="L642" s="1" t="str">
        <f>LEFT(BART_Rides[[#This Row],[Lines]],1)</f>
        <v>Y</v>
      </c>
      <c r="M642" s="1" t="str">
        <f>IF(BART_Rides[[#This Row],[FirstLetter]]="Y","Yes","No")</f>
        <v>Yes</v>
      </c>
      <c r="N642" s="1" t="str">
        <f>IF(OR(BART_Rides[[#This Row],[Station Code]]="EM", BART_Rides[[#This Row],[Station Code]]="MT", BART_Rides[[#This Row],[Station Code]]="PL", BART_Rides[[#This Row],[Station Code]]="CC"), "Yes", "No")</f>
        <v>No</v>
      </c>
    </row>
    <row r="643" spans="6:14">
      <c r="F643" s="3">
        <v>44473</v>
      </c>
      <c r="G643" s="1" t="s">
        <v>3</v>
      </c>
      <c r="H643" s="1" t="s">
        <v>100</v>
      </c>
      <c r="I643" s="1">
        <v>2751</v>
      </c>
      <c r="J643" s="1">
        <f>MONTH(BART_Rides[[#This Row],[Date]])</f>
        <v>10</v>
      </c>
      <c r="K643" s="1">
        <f>WEEKDAY(BART_Rides[[#This Row],[Date]],2)</f>
        <v>1</v>
      </c>
      <c r="L643" s="1" t="str">
        <f>LEFT(BART_Rides[[#This Row],[Lines]],1)</f>
        <v>Y</v>
      </c>
      <c r="M643" s="1" t="str">
        <f>IF(BART_Rides[[#This Row],[FirstLetter]]="Y","Yes","No")</f>
        <v>Yes</v>
      </c>
      <c r="N643" s="1" t="str">
        <f>IF(OR(BART_Rides[[#This Row],[Station Code]]="EM", BART_Rides[[#This Row],[Station Code]]="MT", BART_Rides[[#This Row],[Station Code]]="PL", BART_Rides[[#This Row],[Station Code]]="CC"), "Yes", "No")</f>
        <v>No</v>
      </c>
    </row>
    <row r="644" spans="6:14">
      <c r="F644" s="3">
        <v>44474</v>
      </c>
      <c r="G644" s="1" t="s">
        <v>3</v>
      </c>
      <c r="H644" s="1" t="s">
        <v>100</v>
      </c>
      <c r="I644" s="1">
        <v>2906</v>
      </c>
      <c r="J644" s="1">
        <f>MONTH(BART_Rides[[#This Row],[Date]])</f>
        <v>10</v>
      </c>
      <c r="K644" s="1">
        <f>WEEKDAY(BART_Rides[[#This Row],[Date]],2)</f>
        <v>2</v>
      </c>
      <c r="L644" s="1" t="str">
        <f>LEFT(BART_Rides[[#This Row],[Lines]],1)</f>
        <v>Y</v>
      </c>
      <c r="M644" s="1" t="str">
        <f>IF(BART_Rides[[#This Row],[FirstLetter]]="Y","Yes","No")</f>
        <v>Yes</v>
      </c>
      <c r="N644" s="1" t="str">
        <f>IF(OR(BART_Rides[[#This Row],[Station Code]]="EM", BART_Rides[[#This Row],[Station Code]]="MT", BART_Rides[[#This Row],[Station Code]]="PL", BART_Rides[[#This Row],[Station Code]]="CC"), "Yes", "No")</f>
        <v>No</v>
      </c>
    </row>
    <row r="645" spans="6:14">
      <c r="F645" s="3">
        <v>44475</v>
      </c>
      <c r="G645" s="1" t="s">
        <v>3</v>
      </c>
      <c r="H645" s="1" t="s">
        <v>100</v>
      </c>
      <c r="I645" s="1">
        <v>2934</v>
      </c>
      <c r="J645" s="1">
        <f>MONTH(BART_Rides[[#This Row],[Date]])</f>
        <v>10</v>
      </c>
      <c r="K645" s="1">
        <f>WEEKDAY(BART_Rides[[#This Row],[Date]],2)</f>
        <v>3</v>
      </c>
      <c r="L645" s="1" t="str">
        <f>LEFT(BART_Rides[[#This Row],[Lines]],1)</f>
        <v>Y</v>
      </c>
      <c r="M645" s="1" t="str">
        <f>IF(BART_Rides[[#This Row],[FirstLetter]]="Y","Yes","No")</f>
        <v>Yes</v>
      </c>
      <c r="N645" s="1" t="str">
        <f>IF(OR(BART_Rides[[#This Row],[Station Code]]="EM", BART_Rides[[#This Row],[Station Code]]="MT", BART_Rides[[#This Row],[Station Code]]="PL", BART_Rides[[#This Row],[Station Code]]="CC"), "Yes", "No")</f>
        <v>No</v>
      </c>
    </row>
    <row r="646" spans="6:14">
      <c r="F646" s="3">
        <v>44476</v>
      </c>
      <c r="G646" s="1" t="s">
        <v>3</v>
      </c>
      <c r="H646" s="1" t="s">
        <v>100</v>
      </c>
      <c r="I646" s="1">
        <v>2951</v>
      </c>
      <c r="J646" s="1">
        <f>MONTH(BART_Rides[[#This Row],[Date]])</f>
        <v>10</v>
      </c>
      <c r="K646" s="1">
        <f>WEEKDAY(BART_Rides[[#This Row],[Date]],2)</f>
        <v>4</v>
      </c>
      <c r="L646" s="1" t="str">
        <f>LEFT(BART_Rides[[#This Row],[Lines]],1)</f>
        <v>Y</v>
      </c>
      <c r="M646" s="1" t="str">
        <f>IF(BART_Rides[[#This Row],[FirstLetter]]="Y","Yes","No")</f>
        <v>Yes</v>
      </c>
      <c r="N646" s="1" t="str">
        <f>IF(OR(BART_Rides[[#This Row],[Station Code]]="EM", BART_Rides[[#This Row],[Station Code]]="MT", BART_Rides[[#This Row],[Station Code]]="PL", BART_Rides[[#This Row],[Station Code]]="CC"), "Yes", "No")</f>
        <v>No</v>
      </c>
    </row>
    <row r="647" spans="6:14">
      <c r="F647" s="3">
        <v>44477</v>
      </c>
      <c r="G647" s="1" t="s">
        <v>3</v>
      </c>
      <c r="H647" s="1" t="s">
        <v>100</v>
      </c>
      <c r="I647" s="1">
        <v>2942</v>
      </c>
      <c r="J647" s="1">
        <f>MONTH(BART_Rides[[#This Row],[Date]])</f>
        <v>10</v>
      </c>
      <c r="K647" s="1">
        <f>WEEKDAY(BART_Rides[[#This Row],[Date]],2)</f>
        <v>5</v>
      </c>
      <c r="L647" s="1" t="str">
        <f>LEFT(BART_Rides[[#This Row],[Lines]],1)</f>
        <v>Y</v>
      </c>
      <c r="M647" s="1" t="str">
        <f>IF(BART_Rides[[#This Row],[FirstLetter]]="Y","Yes","No")</f>
        <v>Yes</v>
      </c>
      <c r="N647" s="1" t="str">
        <f>IF(OR(BART_Rides[[#This Row],[Station Code]]="EM", BART_Rides[[#This Row],[Station Code]]="MT", BART_Rides[[#This Row],[Station Code]]="PL", BART_Rides[[#This Row],[Station Code]]="CC"), "Yes", "No")</f>
        <v>No</v>
      </c>
    </row>
    <row r="648" spans="6:14">
      <c r="F648" s="3">
        <v>44478</v>
      </c>
      <c r="G648" s="1" t="s">
        <v>3</v>
      </c>
      <c r="H648" s="1" t="s">
        <v>100</v>
      </c>
      <c r="I648" s="1">
        <v>1777</v>
      </c>
      <c r="J648" s="1">
        <f>MONTH(BART_Rides[[#This Row],[Date]])</f>
        <v>10</v>
      </c>
      <c r="K648" s="1">
        <f>WEEKDAY(BART_Rides[[#This Row],[Date]],2)</f>
        <v>6</v>
      </c>
      <c r="L648" s="1" t="str">
        <f>LEFT(BART_Rides[[#This Row],[Lines]],1)</f>
        <v>Y</v>
      </c>
      <c r="M648" s="1" t="str">
        <f>IF(BART_Rides[[#This Row],[FirstLetter]]="Y","Yes","No")</f>
        <v>Yes</v>
      </c>
      <c r="N648" s="1" t="str">
        <f>IF(OR(BART_Rides[[#This Row],[Station Code]]="EM", BART_Rides[[#This Row],[Station Code]]="MT", BART_Rides[[#This Row],[Station Code]]="PL", BART_Rides[[#This Row],[Station Code]]="CC"), "Yes", "No")</f>
        <v>No</v>
      </c>
    </row>
    <row r="649" spans="6:14">
      <c r="F649" s="3">
        <v>44479</v>
      </c>
      <c r="G649" s="1" t="s">
        <v>3</v>
      </c>
      <c r="H649" s="1" t="s">
        <v>100</v>
      </c>
      <c r="I649" s="1">
        <v>1067</v>
      </c>
      <c r="J649" s="1">
        <f>MONTH(BART_Rides[[#This Row],[Date]])</f>
        <v>10</v>
      </c>
      <c r="K649" s="1">
        <f>WEEKDAY(BART_Rides[[#This Row],[Date]],2)</f>
        <v>7</v>
      </c>
      <c r="L649" s="1" t="str">
        <f>LEFT(BART_Rides[[#This Row],[Lines]],1)</f>
        <v>Y</v>
      </c>
      <c r="M649" s="1" t="str">
        <f>IF(BART_Rides[[#This Row],[FirstLetter]]="Y","Yes","No")</f>
        <v>Yes</v>
      </c>
      <c r="N649" s="1" t="str">
        <f>IF(OR(BART_Rides[[#This Row],[Station Code]]="EM", BART_Rides[[#This Row],[Station Code]]="MT", BART_Rides[[#This Row],[Station Code]]="PL", BART_Rides[[#This Row],[Station Code]]="CC"), "Yes", "No")</f>
        <v>No</v>
      </c>
    </row>
    <row r="650" spans="6:14">
      <c r="F650" s="3">
        <v>44480</v>
      </c>
      <c r="G650" s="1" t="s">
        <v>3</v>
      </c>
      <c r="H650" s="1" t="s">
        <v>100</v>
      </c>
      <c r="I650" s="1">
        <v>2234</v>
      </c>
      <c r="J650" s="1">
        <f>MONTH(BART_Rides[[#This Row],[Date]])</f>
        <v>10</v>
      </c>
      <c r="K650" s="1">
        <f>WEEKDAY(BART_Rides[[#This Row],[Date]],2)</f>
        <v>1</v>
      </c>
      <c r="L650" s="1" t="str">
        <f>LEFT(BART_Rides[[#This Row],[Lines]],1)</f>
        <v>Y</v>
      </c>
      <c r="M650" s="1" t="str">
        <f>IF(BART_Rides[[#This Row],[FirstLetter]]="Y","Yes","No")</f>
        <v>Yes</v>
      </c>
      <c r="N650" s="1" t="str">
        <f>IF(OR(BART_Rides[[#This Row],[Station Code]]="EM", BART_Rides[[#This Row],[Station Code]]="MT", BART_Rides[[#This Row],[Station Code]]="PL", BART_Rides[[#This Row],[Station Code]]="CC"), "Yes", "No")</f>
        <v>No</v>
      </c>
    </row>
    <row r="651" spans="6:14">
      <c r="F651" s="3">
        <v>44481</v>
      </c>
      <c r="G651" s="1" t="s">
        <v>3</v>
      </c>
      <c r="H651" s="1" t="s">
        <v>100</v>
      </c>
      <c r="I651" s="1">
        <v>2932</v>
      </c>
      <c r="J651" s="1">
        <f>MONTH(BART_Rides[[#This Row],[Date]])</f>
        <v>10</v>
      </c>
      <c r="K651" s="1">
        <f>WEEKDAY(BART_Rides[[#This Row],[Date]],2)</f>
        <v>2</v>
      </c>
      <c r="L651" s="1" t="str">
        <f>LEFT(BART_Rides[[#This Row],[Lines]],1)</f>
        <v>Y</v>
      </c>
      <c r="M651" s="1" t="str">
        <f>IF(BART_Rides[[#This Row],[FirstLetter]]="Y","Yes","No")</f>
        <v>Yes</v>
      </c>
      <c r="N651" s="1" t="str">
        <f>IF(OR(BART_Rides[[#This Row],[Station Code]]="EM", BART_Rides[[#This Row],[Station Code]]="MT", BART_Rides[[#This Row],[Station Code]]="PL", BART_Rides[[#This Row],[Station Code]]="CC"), "Yes", "No")</f>
        <v>No</v>
      </c>
    </row>
    <row r="652" spans="6:14">
      <c r="F652" s="3">
        <v>44482</v>
      </c>
      <c r="G652" s="1" t="s">
        <v>3</v>
      </c>
      <c r="H652" s="1" t="s">
        <v>100</v>
      </c>
      <c r="I652" s="1">
        <v>2808</v>
      </c>
      <c r="J652" s="1">
        <f>MONTH(BART_Rides[[#This Row],[Date]])</f>
        <v>10</v>
      </c>
      <c r="K652" s="1">
        <f>WEEKDAY(BART_Rides[[#This Row],[Date]],2)</f>
        <v>3</v>
      </c>
      <c r="L652" s="1" t="str">
        <f>LEFT(BART_Rides[[#This Row],[Lines]],1)</f>
        <v>Y</v>
      </c>
      <c r="M652" s="1" t="str">
        <f>IF(BART_Rides[[#This Row],[FirstLetter]]="Y","Yes","No")</f>
        <v>Yes</v>
      </c>
      <c r="N652" s="1" t="str">
        <f>IF(OR(BART_Rides[[#This Row],[Station Code]]="EM", BART_Rides[[#This Row],[Station Code]]="MT", BART_Rides[[#This Row],[Station Code]]="PL", BART_Rides[[#This Row],[Station Code]]="CC"), "Yes", "No")</f>
        <v>No</v>
      </c>
    </row>
    <row r="653" spans="6:14">
      <c r="F653" s="3">
        <v>44483</v>
      </c>
      <c r="G653" s="1" t="s">
        <v>3</v>
      </c>
      <c r="H653" s="1" t="s">
        <v>100</v>
      </c>
      <c r="I653" s="1">
        <v>3123</v>
      </c>
      <c r="J653" s="1">
        <f>MONTH(BART_Rides[[#This Row],[Date]])</f>
        <v>10</v>
      </c>
      <c r="K653" s="1">
        <f>WEEKDAY(BART_Rides[[#This Row],[Date]],2)</f>
        <v>4</v>
      </c>
      <c r="L653" s="1" t="str">
        <f>LEFT(BART_Rides[[#This Row],[Lines]],1)</f>
        <v>Y</v>
      </c>
      <c r="M653" s="1" t="str">
        <f>IF(BART_Rides[[#This Row],[FirstLetter]]="Y","Yes","No")</f>
        <v>Yes</v>
      </c>
      <c r="N653" s="1" t="str">
        <f>IF(OR(BART_Rides[[#This Row],[Station Code]]="EM", BART_Rides[[#This Row],[Station Code]]="MT", BART_Rides[[#This Row],[Station Code]]="PL", BART_Rides[[#This Row],[Station Code]]="CC"), "Yes", "No")</f>
        <v>No</v>
      </c>
    </row>
    <row r="654" spans="6:14">
      <c r="F654" s="3">
        <v>44484</v>
      </c>
      <c r="G654" s="1" t="s">
        <v>3</v>
      </c>
      <c r="H654" s="1" t="s">
        <v>100</v>
      </c>
      <c r="I654" s="1">
        <v>2928</v>
      </c>
      <c r="J654" s="1">
        <f>MONTH(BART_Rides[[#This Row],[Date]])</f>
        <v>10</v>
      </c>
      <c r="K654" s="1">
        <f>WEEKDAY(BART_Rides[[#This Row],[Date]],2)</f>
        <v>5</v>
      </c>
      <c r="L654" s="1" t="str">
        <f>LEFT(BART_Rides[[#This Row],[Lines]],1)</f>
        <v>Y</v>
      </c>
      <c r="M654" s="1" t="str">
        <f>IF(BART_Rides[[#This Row],[FirstLetter]]="Y","Yes","No")</f>
        <v>Yes</v>
      </c>
      <c r="N654" s="1" t="str">
        <f>IF(OR(BART_Rides[[#This Row],[Station Code]]="EM", BART_Rides[[#This Row],[Station Code]]="MT", BART_Rides[[#This Row],[Station Code]]="PL", BART_Rides[[#This Row],[Station Code]]="CC"), "Yes", "No")</f>
        <v>No</v>
      </c>
    </row>
    <row r="655" spans="6:14">
      <c r="F655" s="3">
        <v>44485</v>
      </c>
      <c r="G655" s="1" t="s">
        <v>3</v>
      </c>
      <c r="H655" s="1" t="s">
        <v>100</v>
      </c>
      <c r="I655" s="1">
        <v>1492</v>
      </c>
      <c r="J655" s="1">
        <f>MONTH(BART_Rides[[#This Row],[Date]])</f>
        <v>10</v>
      </c>
      <c r="K655" s="1">
        <f>WEEKDAY(BART_Rides[[#This Row],[Date]],2)</f>
        <v>6</v>
      </c>
      <c r="L655" s="1" t="str">
        <f>LEFT(BART_Rides[[#This Row],[Lines]],1)</f>
        <v>Y</v>
      </c>
      <c r="M655" s="1" t="str">
        <f>IF(BART_Rides[[#This Row],[FirstLetter]]="Y","Yes","No")</f>
        <v>Yes</v>
      </c>
      <c r="N655" s="1" t="str">
        <f>IF(OR(BART_Rides[[#This Row],[Station Code]]="EM", BART_Rides[[#This Row],[Station Code]]="MT", BART_Rides[[#This Row],[Station Code]]="PL", BART_Rides[[#This Row],[Station Code]]="CC"), "Yes", "No")</f>
        <v>No</v>
      </c>
    </row>
    <row r="656" spans="6:14">
      <c r="F656" s="3">
        <v>44486</v>
      </c>
      <c r="G656" s="1" t="s">
        <v>3</v>
      </c>
      <c r="H656" s="1" t="s">
        <v>100</v>
      </c>
      <c r="I656" s="1">
        <v>834</v>
      </c>
      <c r="J656" s="1">
        <f>MONTH(BART_Rides[[#This Row],[Date]])</f>
        <v>10</v>
      </c>
      <c r="K656" s="1">
        <f>WEEKDAY(BART_Rides[[#This Row],[Date]],2)</f>
        <v>7</v>
      </c>
      <c r="L656" s="1" t="str">
        <f>LEFT(BART_Rides[[#This Row],[Lines]],1)</f>
        <v>Y</v>
      </c>
      <c r="M656" s="1" t="str">
        <f>IF(BART_Rides[[#This Row],[FirstLetter]]="Y","Yes","No")</f>
        <v>Yes</v>
      </c>
      <c r="N656" s="1" t="str">
        <f>IF(OR(BART_Rides[[#This Row],[Station Code]]="EM", BART_Rides[[#This Row],[Station Code]]="MT", BART_Rides[[#This Row],[Station Code]]="PL", BART_Rides[[#This Row],[Station Code]]="CC"), "Yes", "No")</f>
        <v>No</v>
      </c>
    </row>
    <row r="657" spans="6:14">
      <c r="F657" s="3">
        <v>44487</v>
      </c>
      <c r="G657" s="1" t="s">
        <v>3</v>
      </c>
      <c r="H657" s="1" t="s">
        <v>100</v>
      </c>
      <c r="I657" s="1">
        <v>2826</v>
      </c>
      <c r="J657" s="1">
        <f>MONTH(BART_Rides[[#This Row],[Date]])</f>
        <v>10</v>
      </c>
      <c r="K657" s="1">
        <f>WEEKDAY(BART_Rides[[#This Row],[Date]],2)</f>
        <v>1</v>
      </c>
      <c r="L657" s="1" t="str">
        <f>LEFT(BART_Rides[[#This Row],[Lines]],1)</f>
        <v>Y</v>
      </c>
      <c r="M657" s="1" t="str">
        <f>IF(BART_Rides[[#This Row],[FirstLetter]]="Y","Yes","No")</f>
        <v>Yes</v>
      </c>
      <c r="N657" s="1" t="str">
        <f>IF(OR(BART_Rides[[#This Row],[Station Code]]="EM", BART_Rides[[#This Row],[Station Code]]="MT", BART_Rides[[#This Row],[Station Code]]="PL", BART_Rides[[#This Row],[Station Code]]="CC"), "Yes", "No")</f>
        <v>No</v>
      </c>
    </row>
    <row r="658" spans="6:14">
      <c r="F658" s="3">
        <v>44488</v>
      </c>
      <c r="G658" s="1" t="s">
        <v>3</v>
      </c>
      <c r="H658" s="1" t="s">
        <v>100</v>
      </c>
      <c r="I658" s="1">
        <v>2916</v>
      </c>
      <c r="J658" s="1">
        <f>MONTH(BART_Rides[[#This Row],[Date]])</f>
        <v>10</v>
      </c>
      <c r="K658" s="1">
        <f>WEEKDAY(BART_Rides[[#This Row],[Date]],2)</f>
        <v>2</v>
      </c>
      <c r="L658" s="1" t="str">
        <f>LEFT(BART_Rides[[#This Row],[Lines]],1)</f>
        <v>Y</v>
      </c>
      <c r="M658" s="1" t="str">
        <f>IF(BART_Rides[[#This Row],[FirstLetter]]="Y","Yes","No")</f>
        <v>Yes</v>
      </c>
      <c r="N658" s="1" t="str">
        <f>IF(OR(BART_Rides[[#This Row],[Station Code]]="EM", BART_Rides[[#This Row],[Station Code]]="MT", BART_Rides[[#This Row],[Station Code]]="PL", BART_Rides[[#This Row],[Station Code]]="CC"), "Yes", "No")</f>
        <v>No</v>
      </c>
    </row>
    <row r="659" spans="6:14">
      <c r="F659" s="3">
        <v>44489</v>
      </c>
      <c r="G659" s="1" t="s">
        <v>3</v>
      </c>
      <c r="H659" s="1" t="s">
        <v>100</v>
      </c>
      <c r="I659" s="1">
        <v>2822</v>
      </c>
      <c r="J659" s="1">
        <f>MONTH(BART_Rides[[#This Row],[Date]])</f>
        <v>10</v>
      </c>
      <c r="K659" s="1">
        <f>WEEKDAY(BART_Rides[[#This Row],[Date]],2)</f>
        <v>3</v>
      </c>
      <c r="L659" s="1" t="str">
        <f>LEFT(BART_Rides[[#This Row],[Lines]],1)</f>
        <v>Y</v>
      </c>
      <c r="M659" s="1" t="str">
        <f>IF(BART_Rides[[#This Row],[FirstLetter]]="Y","Yes","No")</f>
        <v>Yes</v>
      </c>
      <c r="N659" s="1" t="str">
        <f>IF(OR(BART_Rides[[#This Row],[Station Code]]="EM", BART_Rides[[#This Row],[Station Code]]="MT", BART_Rides[[#This Row],[Station Code]]="PL", BART_Rides[[#This Row],[Station Code]]="CC"), "Yes", "No")</f>
        <v>No</v>
      </c>
    </row>
    <row r="660" spans="6:14">
      <c r="F660" s="3">
        <v>44490</v>
      </c>
      <c r="G660" s="1" t="s">
        <v>3</v>
      </c>
      <c r="H660" s="1" t="s">
        <v>100</v>
      </c>
      <c r="I660" s="1">
        <v>2791</v>
      </c>
      <c r="J660" s="1">
        <f>MONTH(BART_Rides[[#This Row],[Date]])</f>
        <v>10</v>
      </c>
      <c r="K660" s="1">
        <f>WEEKDAY(BART_Rides[[#This Row],[Date]],2)</f>
        <v>4</v>
      </c>
      <c r="L660" s="1" t="str">
        <f>LEFT(BART_Rides[[#This Row],[Lines]],1)</f>
        <v>Y</v>
      </c>
      <c r="M660" s="1" t="str">
        <f>IF(BART_Rides[[#This Row],[FirstLetter]]="Y","Yes","No")</f>
        <v>Yes</v>
      </c>
      <c r="N660" s="1" t="str">
        <f>IF(OR(BART_Rides[[#This Row],[Station Code]]="EM", BART_Rides[[#This Row],[Station Code]]="MT", BART_Rides[[#This Row],[Station Code]]="PL", BART_Rides[[#This Row],[Station Code]]="CC"), "Yes", "No")</f>
        <v>No</v>
      </c>
    </row>
    <row r="661" spans="6:14">
      <c r="F661" s="3">
        <v>44491</v>
      </c>
      <c r="G661" s="1" t="s">
        <v>3</v>
      </c>
      <c r="H661" s="1" t="s">
        <v>100</v>
      </c>
      <c r="I661" s="1">
        <v>2725</v>
      </c>
      <c r="J661" s="1">
        <f>MONTH(BART_Rides[[#This Row],[Date]])</f>
        <v>10</v>
      </c>
      <c r="K661" s="1">
        <f>WEEKDAY(BART_Rides[[#This Row],[Date]],2)</f>
        <v>5</v>
      </c>
      <c r="L661" s="1" t="str">
        <f>LEFT(BART_Rides[[#This Row],[Lines]],1)</f>
        <v>Y</v>
      </c>
      <c r="M661" s="1" t="str">
        <f>IF(BART_Rides[[#This Row],[FirstLetter]]="Y","Yes","No")</f>
        <v>Yes</v>
      </c>
      <c r="N661" s="1" t="str">
        <f>IF(OR(BART_Rides[[#This Row],[Station Code]]="EM", BART_Rides[[#This Row],[Station Code]]="MT", BART_Rides[[#This Row],[Station Code]]="PL", BART_Rides[[#This Row],[Station Code]]="CC"), "Yes", "No")</f>
        <v>No</v>
      </c>
    </row>
    <row r="662" spans="6:14">
      <c r="F662" s="3">
        <v>44492</v>
      </c>
      <c r="G662" s="1" t="s">
        <v>3</v>
      </c>
      <c r="H662" s="1" t="s">
        <v>100</v>
      </c>
      <c r="I662" s="1">
        <v>1489</v>
      </c>
      <c r="J662" s="1">
        <f>MONTH(BART_Rides[[#This Row],[Date]])</f>
        <v>10</v>
      </c>
      <c r="K662" s="1">
        <f>WEEKDAY(BART_Rides[[#This Row],[Date]],2)</f>
        <v>6</v>
      </c>
      <c r="L662" s="1" t="str">
        <f>LEFT(BART_Rides[[#This Row],[Lines]],1)</f>
        <v>Y</v>
      </c>
      <c r="M662" s="1" t="str">
        <f>IF(BART_Rides[[#This Row],[FirstLetter]]="Y","Yes","No")</f>
        <v>Yes</v>
      </c>
      <c r="N662" s="1" t="str">
        <f>IF(OR(BART_Rides[[#This Row],[Station Code]]="EM", BART_Rides[[#This Row],[Station Code]]="MT", BART_Rides[[#This Row],[Station Code]]="PL", BART_Rides[[#This Row],[Station Code]]="CC"), "Yes", "No")</f>
        <v>No</v>
      </c>
    </row>
    <row r="663" spans="6:14">
      <c r="F663" s="3">
        <v>44493</v>
      </c>
      <c r="G663" s="1" t="s">
        <v>3</v>
      </c>
      <c r="H663" s="1" t="s">
        <v>100</v>
      </c>
      <c r="I663" s="1">
        <v>575</v>
      </c>
      <c r="J663" s="1">
        <f>MONTH(BART_Rides[[#This Row],[Date]])</f>
        <v>10</v>
      </c>
      <c r="K663" s="1">
        <f>WEEKDAY(BART_Rides[[#This Row],[Date]],2)</f>
        <v>7</v>
      </c>
      <c r="L663" s="1" t="str">
        <f>LEFT(BART_Rides[[#This Row],[Lines]],1)</f>
        <v>Y</v>
      </c>
      <c r="M663" s="1" t="str">
        <f>IF(BART_Rides[[#This Row],[FirstLetter]]="Y","Yes","No")</f>
        <v>Yes</v>
      </c>
      <c r="N663" s="1" t="str">
        <f>IF(OR(BART_Rides[[#This Row],[Station Code]]="EM", BART_Rides[[#This Row],[Station Code]]="MT", BART_Rides[[#This Row],[Station Code]]="PL", BART_Rides[[#This Row],[Station Code]]="CC"), "Yes", "No")</f>
        <v>No</v>
      </c>
    </row>
    <row r="664" spans="6:14">
      <c r="F664" s="3">
        <v>44494</v>
      </c>
      <c r="G664" s="1" t="s">
        <v>3</v>
      </c>
      <c r="H664" s="1" t="s">
        <v>100</v>
      </c>
      <c r="I664" s="1">
        <v>2619</v>
      </c>
      <c r="J664" s="1">
        <f>MONTH(BART_Rides[[#This Row],[Date]])</f>
        <v>10</v>
      </c>
      <c r="K664" s="1">
        <f>WEEKDAY(BART_Rides[[#This Row],[Date]],2)</f>
        <v>1</v>
      </c>
      <c r="L664" s="1" t="str">
        <f>LEFT(BART_Rides[[#This Row],[Lines]],1)</f>
        <v>Y</v>
      </c>
      <c r="M664" s="1" t="str">
        <f>IF(BART_Rides[[#This Row],[FirstLetter]]="Y","Yes","No")</f>
        <v>Yes</v>
      </c>
      <c r="N664" s="1" t="str">
        <f>IF(OR(BART_Rides[[#This Row],[Station Code]]="EM", BART_Rides[[#This Row],[Station Code]]="MT", BART_Rides[[#This Row],[Station Code]]="PL", BART_Rides[[#This Row],[Station Code]]="CC"), "Yes", "No")</f>
        <v>No</v>
      </c>
    </row>
    <row r="665" spans="6:14">
      <c r="F665" s="3">
        <v>44495</v>
      </c>
      <c r="G665" s="1" t="s">
        <v>3</v>
      </c>
      <c r="H665" s="1" t="s">
        <v>100</v>
      </c>
      <c r="I665" s="1">
        <v>2870</v>
      </c>
      <c r="J665" s="1">
        <f>MONTH(BART_Rides[[#This Row],[Date]])</f>
        <v>10</v>
      </c>
      <c r="K665" s="1">
        <f>WEEKDAY(BART_Rides[[#This Row],[Date]],2)</f>
        <v>2</v>
      </c>
      <c r="L665" s="1" t="str">
        <f>LEFT(BART_Rides[[#This Row],[Lines]],1)</f>
        <v>Y</v>
      </c>
      <c r="M665" s="1" t="str">
        <f>IF(BART_Rides[[#This Row],[FirstLetter]]="Y","Yes","No")</f>
        <v>Yes</v>
      </c>
      <c r="N665" s="1" t="str">
        <f>IF(OR(BART_Rides[[#This Row],[Station Code]]="EM", BART_Rides[[#This Row],[Station Code]]="MT", BART_Rides[[#This Row],[Station Code]]="PL", BART_Rides[[#This Row],[Station Code]]="CC"), "Yes", "No")</f>
        <v>No</v>
      </c>
    </row>
    <row r="666" spans="6:14">
      <c r="F666" s="3">
        <v>44496</v>
      </c>
      <c r="G666" s="1" t="s">
        <v>3</v>
      </c>
      <c r="H666" s="1" t="s">
        <v>100</v>
      </c>
      <c r="I666" s="1">
        <v>2955</v>
      </c>
      <c r="J666" s="1">
        <f>MONTH(BART_Rides[[#This Row],[Date]])</f>
        <v>10</v>
      </c>
      <c r="K666" s="1">
        <f>WEEKDAY(BART_Rides[[#This Row],[Date]],2)</f>
        <v>3</v>
      </c>
      <c r="L666" s="1" t="str">
        <f>LEFT(BART_Rides[[#This Row],[Lines]],1)</f>
        <v>Y</v>
      </c>
      <c r="M666" s="1" t="str">
        <f>IF(BART_Rides[[#This Row],[FirstLetter]]="Y","Yes","No")</f>
        <v>Yes</v>
      </c>
      <c r="N666" s="1" t="str">
        <f>IF(OR(BART_Rides[[#This Row],[Station Code]]="EM", BART_Rides[[#This Row],[Station Code]]="MT", BART_Rides[[#This Row],[Station Code]]="PL", BART_Rides[[#This Row],[Station Code]]="CC"), "Yes", "No")</f>
        <v>No</v>
      </c>
    </row>
    <row r="667" spans="6:14">
      <c r="F667" s="3">
        <v>44497</v>
      </c>
      <c r="G667" s="1" t="s">
        <v>3</v>
      </c>
      <c r="H667" s="1" t="s">
        <v>100</v>
      </c>
      <c r="I667" s="1">
        <v>3024</v>
      </c>
      <c r="J667" s="1">
        <f>MONTH(BART_Rides[[#This Row],[Date]])</f>
        <v>10</v>
      </c>
      <c r="K667" s="1">
        <f>WEEKDAY(BART_Rides[[#This Row],[Date]],2)</f>
        <v>4</v>
      </c>
      <c r="L667" s="1" t="str">
        <f>LEFT(BART_Rides[[#This Row],[Lines]],1)</f>
        <v>Y</v>
      </c>
      <c r="M667" s="1" t="str">
        <f>IF(BART_Rides[[#This Row],[FirstLetter]]="Y","Yes","No")</f>
        <v>Yes</v>
      </c>
      <c r="N667" s="1" t="str">
        <f>IF(OR(BART_Rides[[#This Row],[Station Code]]="EM", BART_Rides[[#This Row],[Station Code]]="MT", BART_Rides[[#This Row],[Station Code]]="PL", BART_Rides[[#This Row],[Station Code]]="CC"), "Yes", "No")</f>
        <v>No</v>
      </c>
    </row>
    <row r="668" spans="6:14">
      <c r="F668" s="3">
        <v>44498</v>
      </c>
      <c r="G668" s="1" t="s">
        <v>3</v>
      </c>
      <c r="H668" s="1" t="s">
        <v>100</v>
      </c>
      <c r="I668" s="1">
        <v>2830</v>
      </c>
      <c r="J668" s="1">
        <f>MONTH(BART_Rides[[#This Row],[Date]])</f>
        <v>10</v>
      </c>
      <c r="K668" s="1">
        <f>WEEKDAY(BART_Rides[[#This Row],[Date]],2)</f>
        <v>5</v>
      </c>
      <c r="L668" s="1" t="str">
        <f>LEFT(BART_Rides[[#This Row],[Lines]],1)</f>
        <v>Y</v>
      </c>
      <c r="M668" s="1" t="str">
        <f>IF(BART_Rides[[#This Row],[FirstLetter]]="Y","Yes","No")</f>
        <v>Yes</v>
      </c>
      <c r="N668" s="1" t="str">
        <f>IF(OR(BART_Rides[[#This Row],[Station Code]]="EM", BART_Rides[[#This Row],[Station Code]]="MT", BART_Rides[[#This Row],[Station Code]]="PL", BART_Rides[[#This Row],[Station Code]]="CC"), "Yes", "No")</f>
        <v>No</v>
      </c>
    </row>
    <row r="669" spans="6:14">
      <c r="F669" s="3">
        <v>44499</v>
      </c>
      <c r="G669" s="1" t="s">
        <v>3</v>
      </c>
      <c r="H669" s="1" t="s">
        <v>100</v>
      </c>
      <c r="I669" s="1">
        <v>1477</v>
      </c>
      <c r="J669" s="1">
        <f>MONTH(BART_Rides[[#This Row],[Date]])</f>
        <v>10</v>
      </c>
      <c r="K669" s="1">
        <f>WEEKDAY(BART_Rides[[#This Row],[Date]],2)</f>
        <v>6</v>
      </c>
      <c r="L669" s="1" t="str">
        <f>LEFT(BART_Rides[[#This Row],[Lines]],1)</f>
        <v>Y</v>
      </c>
      <c r="M669" s="1" t="str">
        <f>IF(BART_Rides[[#This Row],[FirstLetter]]="Y","Yes","No")</f>
        <v>Yes</v>
      </c>
      <c r="N669" s="1" t="str">
        <f>IF(OR(BART_Rides[[#This Row],[Station Code]]="EM", BART_Rides[[#This Row],[Station Code]]="MT", BART_Rides[[#This Row],[Station Code]]="PL", BART_Rides[[#This Row],[Station Code]]="CC"), "Yes", "No")</f>
        <v>No</v>
      </c>
    </row>
    <row r="670" spans="6:14">
      <c r="F670" s="3">
        <v>44500</v>
      </c>
      <c r="G670" s="1" t="s">
        <v>3</v>
      </c>
      <c r="H670" s="1" t="s">
        <v>100</v>
      </c>
      <c r="I670" s="1">
        <v>887</v>
      </c>
      <c r="J670" s="1">
        <f>MONTH(BART_Rides[[#This Row],[Date]])</f>
        <v>10</v>
      </c>
      <c r="K670" s="1">
        <f>WEEKDAY(BART_Rides[[#This Row],[Date]],2)</f>
        <v>7</v>
      </c>
      <c r="L670" s="1" t="str">
        <f>LEFT(BART_Rides[[#This Row],[Lines]],1)</f>
        <v>Y</v>
      </c>
      <c r="M670" s="1" t="str">
        <f>IF(BART_Rides[[#This Row],[FirstLetter]]="Y","Yes","No")</f>
        <v>Yes</v>
      </c>
      <c r="N670" s="1" t="str">
        <f>IF(OR(BART_Rides[[#This Row],[Station Code]]="EM", BART_Rides[[#This Row],[Station Code]]="MT", BART_Rides[[#This Row],[Station Code]]="PL", BART_Rides[[#This Row],[Station Code]]="CC"), "Yes", "No")</f>
        <v>No</v>
      </c>
    </row>
    <row r="671" spans="6:14">
      <c r="F671" s="3">
        <v>44501</v>
      </c>
      <c r="G671" s="1" t="s">
        <v>3</v>
      </c>
      <c r="H671" s="1" t="s">
        <v>100</v>
      </c>
      <c r="I671" s="1">
        <v>2725</v>
      </c>
      <c r="J671" s="1">
        <f>MONTH(BART_Rides[[#This Row],[Date]])</f>
        <v>11</v>
      </c>
      <c r="K671" s="1">
        <f>WEEKDAY(BART_Rides[[#This Row],[Date]],2)</f>
        <v>1</v>
      </c>
      <c r="L671" s="1" t="str">
        <f>LEFT(BART_Rides[[#This Row],[Lines]],1)</f>
        <v>Y</v>
      </c>
      <c r="M671" s="1" t="str">
        <f>IF(BART_Rides[[#This Row],[FirstLetter]]="Y","Yes","No")</f>
        <v>Yes</v>
      </c>
      <c r="N671" s="1" t="str">
        <f>IF(OR(BART_Rides[[#This Row],[Station Code]]="EM", BART_Rides[[#This Row],[Station Code]]="MT", BART_Rides[[#This Row],[Station Code]]="PL", BART_Rides[[#This Row],[Station Code]]="CC"), "Yes", "No")</f>
        <v>No</v>
      </c>
    </row>
    <row r="672" spans="6:14">
      <c r="F672" s="3">
        <v>44502</v>
      </c>
      <c r="G672" s="1" t="s">
        <v>3</v>
      </c>
      <c r="H672" s="1" t="s">
        <v>100</v>
      </c>
      <c r="I672" s="1">
        <v>2993</v>
      </c>
      <c r="J672" s="1">
        <f>MONTH(BART_Rides[[#This Row],[Date]])</f>
        <v>11</v>
      </c>
      <c r="K672" s="1">
        <f>WEEKDAY(BART_Rides[[#This Row],[Date]],2)</f>
        <v>2</v>
      </c>
      <c r="L672" s="1" t="str">
        <f>LEFT(BART_Rides[[#This Row],[Lines]],1)</f>
        <v>Y</v>
      </c>
      <c r="M672" s="1" t="str">
        <f>IF(BART_Rides[[#This Row],[FirstLetter]]="Y","Yes","No")</f>
        <v>Yes</v>
      </c>
      <c r="N672" s="1" t="str">
        <f>IF(OR(BART_Rides[[#This Row],[Station Code]]="EM", BART_Rides[[#This Row],[Station Code]]="MT", BART_Rides[[#This Row],[Station Code]]="PL", BART_Rides[[#This Row],[Station Code]]="CC"), "Yes", "No")</f>
        <v>No</v>
      </c>
    </row>
    <row r="673" spans="6:14">
      <c r="F673" s="3">
        <v>44503</v>
      </c>
      <c r="G673" s="1" t="s">
        <v>3</v>
      </c>
      <c r="H673" s="1" t="s">
        <v>100</v>
      </c>
      <c r="I673" s="1">
        <v>3084</v>
      </c>
      <c r="J673" s="1">
        <f>MONTH(BART_Rides[[#This Row],[Date]])</f>
        <v>11</v>
      </c>
      <c r="K673" s="1">
        <f>WEEKDAY(BART_Rides[[#This Row],[Date]],2)</f>
        <v>3</v>
      </c>
      <c r="L673" s="1" t="str">
        <f>LEFT(BART_Rides[[#This Row],[Lines]],1)</f>
        <v>Y</v>
      </c>
      <c r="M673" s="1" t="str">
        <f>IF(BART_Rides[[#This Row],[FirstLetter]]="Y","Yes","No")</f>
        <v>Yes</v>
      </c>
      <c r="N673" s="1" t="str">
        <f>IF(OR(BART_Rides[[#This Row],[Station Code]]="EM", BART_Rides[[#This Row],[Station Code]]="MT", BART_Rides[[#This Row],[Station Code]]="PL", BART_Rides[[#This Row],[Station Code]]="CC"), "Yes", "No")</f>
        <v>No</v>
      </c>
    </row>
    <row r="674" spans="6:14">
      <c r="F674" s="3">
        <v>44504</v>
      </c>
      <c r="G674" s="1" t="s">
        <v>3</v>
      </c>
      <c r="H674" s="1" t="s">
        <v>100</v>
      </c>
      <c r="I674" s="1">
        <v>3118</v>
      </c>
      <c r="J674" s="1">
        <f>MONTH(BART_Rides[[#This Row],[Date]])</f>
        <v>11</v>
      </c>
      <c r="K674" s="1">
        <f>WEEKDAY(BART_Rides[[#This Row],[Date]],2)</f>
        <v>4</v>
      </c>
      <c r="L674" s="1" t="str">
        <f>LEFT(BART_Rides[[#This Row],[Lines]],1)</f>
        <v>Y</v>
      </c>
      <c r="M674" s="1" t="str">
        <f>IF(BART_Rides[[#This Row],[FirstLetter]]="Y","Yes","No")</f>
        <v>Yes</v>
      </c>
      <c r="N674" s="1" t="str">
        <f>IF(OR(BART_Rides[[#This Row],[Station Code]]="EM", BART_Rides[[#This Row],[Station Code]]="MT", BART_Rides[[#This Row],[Station Code]]="PL", BART_Rides[[#This Row],[Station Code]]="CC"), "Yes", "No")</f>
        <v>No</v>
      </c>
    </row>
    <row r="675" spans="6:14">
      <c r="F675" s="3">
        <v>44505</v>
      </c>
      <c r="G675" s="1" t="s">
        <v>3</v>
      </c>
      <c r="H675" s="1" t="s">
        <v>100</v>
      </c>
      <c r="I675" s="1">
        <v>2935</v>
      </c>
      <c r="J675" s="1">
        <f>MONTH(BART_Rides[[#This Row],[Date]])</f>
        <v>11</v>
      </c>
      <c r="K675" s="1">
        <f>WEEKDAY(BART_Rides[[#This Row],[Date]],2)</f>
        <v>5</v>
      </c>
      <c r="L675" s="1" t="str">
        <f>LEFT(BART_Rides[[#This Row],[Lines]],1)</f>
        <v>Y</v>
      </c>
      <c r="M675" s="1" t="str">
        <f>IF(BART_Rides[[#This Row],[FirstLetter]]="Y","Yes","No")</f>
        <v>Yes</v>
      </c>
      <c r="N675" s="1" t="str">
        <f>IF(OR(BART_Rides[[#This Row],[Station Code]]="EM", BART_Rides[[#This Row],[Station Code]]="MT", BART_Rides[[#This Row],[Station Code]]="PL", BART_Rides[[#This Row],[Station Code]]="CC"), "Yes", "No")</f>
        <v>No</v>
      </c>
    </row>
    <row r="676" spans="6:14">
      <c r="F676" s="3">
        <v>44506</v>
      </c>
      <c r="G676" s="1" t="s">
        <v>3</v>
      </c>
      <c r="H676" s="1" t="s">
        <v>100</v>
      </c>
      <c r="I676" s="1">
        <v>1443</v>
      </c>
      <c r="J676" s="1">
        <f>MONTH(BART_Rides[[#This Row],[Date]])</f>
        <v>11</v>
      </c>
      <c r="K676" s="1">
        <f>WEEKDAY(BART_Rides[[#This Row],[Date]],2)</f>
        <v>6</v>
      </c>
      <c r="L676" s="1" t="str">
        <f>LEFT(BART_Rides[[#This Row],[Lines]],1)</f>
        <v>Y</v>
      </c>
      <c r="M676" s="1" t="str">
        <f>IF(BART_Rides[[#This Row],[FirstLetter]]="Y","Yes","No")</f>
        <v>Yes</v>
      </c>
      <c r="N676" s="1" t="str">
        <f>IF(OR(BART_Rides[[#This Row],[Station Code]]="EM", BART_Rides[[#This Row],[Station Code]]="MT", BART_Rides[[#This Row],[Station Code]]="PL", BART_Rides[[#This Row],[Station Code]]="CC"), "Yes", "No")</f>
        <v>No</v>
      </c>
    </row>
    <row r="677" spans="6:14">
      <c r="F677" s="3">
        <v>44507</v>
      </c>
      <c r="G677" s="1" t="s">
        <v>3</v>
      </c>
      <c r="H677" s="1" t="s">
        <v>100</v>
      </c>
      <c r="I677" s="1">
        <v>879</v>
      </c>
      <c r="J677" s="1">
        <f>MONTH(BART_Rides[[#This Row],[Date]])</f>
        <v>11</v>
      </c>
      <c r="K677" s="1">
        <f>WEEKDAY(BART_Rides[[#This Row],[Date]],2)</f>
        <v>7</v>
      </c>
      <c r="L677" s="1" t="str">
        <f>LEFT(BART_Rides[[#This Row],[Lines]],1)</f>
        <v>Y</v>
      </c>
      <c r="M677" s="1" t="str">
        <f>IF(BART_Rides[[#This Row],[FirstLetter]]="Y","Yes","No")</f>
        <v>Yes</v>
      </c>
      <c r="N677" s="1" t="str">
        <f>IF(OR(BART_Rides[[#This Row],[Station Code]]="EM", BART_Rides[[#This Row],[Station Code]]="MT", BART_Rides[[#This Row],[Station Code]]="PL", BART_Rides[[#This Row],[Station Code]]="CC"), "Yes", "No")</f>
        <v>No</v>
      </c>
    </row>
    <row r="678" spans="6:14">
      <c r="F678" s="3">
        <v>44508</v>
      </c>
      <c r="G678" s="1" t="s">
        <v>3</v>
      </c>
      <c r="H678" s="1" t="s">
        <v>100</v>
      </c>
      <c r="I678" s="1">
        <v>2850</v>
      </c>
      <c r="J678" s="1">
        <f>MONTH(BART_Rides[[#This Row],[Date]])</f>
        <v>11</v>
      </c>
      <c r="K678" s="1">
        <f>WEEKDAY(BART_Rides[[#This Row],[Date]],2)</f>
        <v>1</v>
      </c>
      <c r="L678" s="1" t="str">
        <f>LEFT(BART_Rides[[#This Row],[Lines]],1)</f>
        <v>Y</v>
      </c>
      <c r="M678" s="1" t="str">
        <f>IF(BART_Rides[[#This Row],[FirstLetter]]="Y","Yes","No")</f>
        <v>Yes</v>
      </c>
      <c r="N678" s="1" t="str">
        <f>IF(OR(BART_Rides[[#This Row],[Station Code]]="EM", BART_Rides[[#This Row],[Station Code]]="MT", BART_Rides[[#This Row],[Station Code]]="PL", BART_Rides[[#This Row],[Station Code]]="CC"), "Yes", "No")</f>
        <v>No</v>
      </c>
    </row>
    <row r="679" spans="6:14">
      <c r="F679" s="3">
        <v>44509</v>
      </c>
      <c r="G679" s="1" t="s">
        <v>3</v>
      </c>
      <c r="H679" s="1" t="s">
        <v>100</v>
      </c>
      <c r="I679" s="1">
        <v>2925</v>
      </c>
      <c r="J679" s="1">
        <f>MONTH(BART_Rides[[#This Row],[Date]])</f>
        <v>11</v>
      </c>
      <c r="K679" s="1">
        <f>WEEKDAY(BART_Rides[[#This Row],[Date]],2)</f>
        <v>2</v>
      </c>
      <c r="L679" s="1" t="str">
        <f>LEFT(BART_Rides[[#This Row],[Lines]],1)</f>
        <v>Y</v>
      </c>
      <c r="M679" s="1" t="str">
        <f>IF(BART_Rides[[#This Row],[FirstLetter]]="Y","Yes","No")</f>
        <v>Yes</v>
      </c>
      <c r="N679" s="1" t="str">
        <f>IF(OR(BART_Rides[[#This Row],[Station Code]]="EM", BART_Rides[[#This Row],[Station Code]]="MT", BART_Rides[[#This Row],[Station Code]]="PL", BART_Rides[[#This Row],[Station Code]]="CC"), "Yes", "No")</f>
        <v>No</v>
      </c>
    </row>
    <row r="680" spans="6:14">
      <c r="F680" s="3">
        <v>44510</v>
      </c>
      <c r="G680" s="1" t="s">
        <v>3</v>
      </c>
      <c r="H680" s="1" t="s">
        <v>100</v>
      </c>
      <c r="I680" s="1">
        <v>3122</v>
      </c>
      <c r="J680" s="1">
        <f>MONTH(BART_Rides[[#This Row],[Date]])</f>
        <v>11</v>
      </c>
      <c r="K680" s="1">
        <f>WEEKDAY(BART_Rides[[#This Row],[Date]],2)</f>
        <v>3</v>
      </c>
      <c r="L680" s="1" t="str">
        <f>LEFT(BART_Rides[[#This Row],[Lines]],1)</f>
        <v>Y</v>
      </c>
      <c r="M680" s="1" t="str">
        <f>IF(BART_Rides[[#This Row],[FirstLetter]]="Y","Yes","No")</f>
        <v>Yes</v>
      </c>
      <c r="N680" s="1" t="str">
        <f>IF(OR(BART_Rides[[#This Row],[Station Code]]="EM", BART_Rides[[#This Row],[Station Code]]="MT", BART_Rides[[#This Row],[Station Code]]="PL", BART_Rides[[#This Row],[Station Code]]="CC"), "Yes", "No")</f>
        <v>No</v>
      </c>
    </row>
    <row r="681" spans="6:14">
      <c r="F681" s="3">
        <v>44511</v>
      </c>
      <c r="G681" s="1" t="s">
        <v>3</v>
      </c>
      <c r="H681" s="1" t="s">
        <v>100</v>
      </c>
      <c r="I681" s="1">
        <v>2242</v>
      </c>
      <c r="J681" s="1">
        <f>MONTH(BART_Rides[[#This Row],[Date]])</f>
        <v>11</v>
      </c>
      <c r="K681" s="1">
        <f>WEEKDAY(BART_Rides[[#This Row],[Date]],2)</f>
        <v>4</v>
      </c>
      <c r="L681" s="1" t="str">
        <f>LEFT(BART_Rides[[#This Row],[Lines]],1)</f>
        <v>Y</v>
      </c>
      <c r="M681" s="1" t="str">
        <f>IF(BART_Rides[[#This Row],[FirstLetter]]="Y","Yes","No")</f>
        <v>Yes</v>
      </c>
      <c r="N681" s="1" t="str">
        <f>IF(OR(BART_Rides[[#This Row],[Station Code]]="EM", BART_Rides[[#This Row],[Station Code]]="MT", BART_Rides[[#This Row],[Station Code]]="PL", BART_Rides[[#This Row],[Station Code]]="CC"), "Yes", "No")</f>
        <v>No</v>
      </c>
    </row>
    <row r="682" spans="6:14">
      <c r="F682" s="3">
        <v>44512</v>
      </c>
      <c r="G682" s="1" t="s">
        <v>3</v>
      </c>
      <c r="H682" s="1" t="s">
        <v>100</v>
      </c>
      <c r="I682" s="1">
        <v>2870</v>
      </c>
      <c r="J682" s="1">
        <f>MONTH(BART_Rides[[#This Row],[Date]])</f>
        <v>11</v>
      </c>
      <c r="K682" s="1">
        <f>WEEKDAY(BART_Rides[[#This Row],[Date]],2)</f>
        <v>5</v>
      </c>
      <c r="L682" s="1" t="str">
        <f>LEFT(BART_Rides[[#This Row],[Lines]],1)</f>
        <v>Y</v>
      </c>
      <c r="M682" s="1" t="str">
        <f>IF(BART_Rides[[#This Row],[FirstLetter]]="Y","Yes","No")</f>
        <v>Yes</v>
      </c>
      <c r="N682" s="1" t="str">
        <f>IF(OR(BART_Rides[[#This Row],[Station Code]]="EM", BART_Rides[[#This Row],[Station Code]]="MT", BART_Rides[[#This Row],[Station Code]]="PL", BART_Rides[[#This Row],[Station Code]]="CC"), "Yes", "No")</f>
        <v>No</v>
      </c>
    </row>
    <row r="683" spans="6:14">
      <c r="F683" s="3">
        <v>44513</v>
      </c>
      <c r="G683" s="1" t="s">
        <v>3</v>
      </c>
      <c r="H683" s="1" t="s">
        <v>100</v>
      </c>
      <c r="I683" s="1">
        <v>1514</v>
      </c>
      <c r="J683" s="1">
        <f>MONTH(BART_Rides[[#This Row],[Date]])</f>
        <v>11</v>
      </c>
      <c r="K683" s="1">
        <f>WEEKDAY(BART_Rides[[#This Row],[Date]],2)</f>
        <v>6</v>
      </c>
      <c r="L683" s="1" t="str">
        <f>LEFT(BART_Rides[[#This Row],[Lines]],1)</f>
        <v>Y</v>
      </c>
      <c r="M683" s="1" t="str">
        <f>IF(BART_Rides[[#This Row],[FirstLetter]]="Y","Yes","No")</f>
        <v>Yes</v>
      </c>
      <c r="N683" s="1" t="str">
        <f>IF(OR(BART_Rides[[#This Row],[Station Code]]="EM", BART_Rides[[#This Row],[Station Code]]="MT", BART_Rides[[#This Row],[Station Code]]="PL", BART_Rides[[#This Row],[Station Code]]="CC"), "Yes", "No")</f>
        <v>No</v>
      </c>
    </row>
    <row r="684" spans="6:14">
      <c r="F684" s="3">
        <v>44514</v>
      </c>
      <c r="G684" s="1" t="s">
        <v>3</v>
      </c>
      <c r="H684" s="1" t="s">
        <v>100</v>
      </c>
      <c r="I684" s="1">
        <v>910</v>
      </c>
      <c r="J684" s="1">
        <f>MONTH(BART_Rides[[#This Row],[Date]])</f>
        <v>11</v>
      </c>
      <c r="K684" s="1">
        <f>WEEKDAY(BART_Rides[[#This Row],[Date]],2)</f>
        <v>7</v>
      </c>
      <c r="L684" s="1" t="str">
        <f>LEFT(BART_Rides[[#This Row],[Lines]],1)</f>
        <v>Y</v>
      </c>
      <c r="M684" s="1" t="str">
        <f>IF(BART_Rides[[#This Row],[FirstLetter]]="Y","Yes","No")</f>
        <v>Yes</v>
      </c>
      <c r="N684" s="1" t="str">
        <f>IF(OR(BART_Rides[[#This Row],[Station Code]]="EM", BART_Rides[[#This Row],[Station Code]]="MT", BART_Rides[[#This Row],[Station Code]]="PL", BART_Rides[[#This Row],[Station Code]]="CC"), "Yes", "No")</f>
        <v>No</v>
      </c>
    </row>
    <row r="685" spans="6:14">
      <c r="F685" s="3">
        <v>44515</v>
      </c>
      <c r="G685" s="1" t="s">
        <v>3</v>
      </c>
      <c r="H685" s="1" t="s">
        <v>100</v>
      </c>
      <c r="I685" s="1">
        <v>2918</v>
      </c>
      <c r="J685" s="1">
        <f>MONTH(BART_Rides[[#This Row],[Date]])</f>
        <v>11</v>
      </c>
      <c r="K685" s="1">
        <f>WEEKDAY(BART_Rides[[#This Row],[Date]],2)</f>
        <v>1</v>
      </c>
      <c r="L685" s="1" t="str">
        <f>LEFT(BART_Rides[[#This Row],[Lines]],1)</f>
        <v>Y</v>
      </c>
      <c r="M685" s="1" t="str">
        <f>IF(BART_Rides[[#This Row],[FirstLetter]]="Y","Yes","No")</f>
        <v>Yes</v>
      </c>
      <c r="N685" s="1" t="str">
        <f>IF(OR(BART_Rides[[#This Row],[Station Code]]="EM", BART_Rides[[#This Row],[Station Code]]="MT", BART_Rides[[#This Row],[Station Code]]="PL", BART_Rides[[#This Row],[Station Code]]="CC"), "Yes", "No")</f>
        <v>No</v>
      </c>
    </row>
    <row r="686" spans="6:14">
      <c r="F686" s="3">
        <v>44516</v>
      </c>
      <c r="G686" s="1" t="s">
        <v>3</v>
      </c>
      <c r="H686" s="1" t="s">
        <v>100</v>
      </c>
      <c r="I686" s="1">
        <v>3025</v>
      </c>
      <c r="J686" s="1">
        <f>MONTH(BART_Rides[[#This Row],[Date]])</f>
        <v>11</v>
      </c>
      <c r="K686" s="1">
        <f>WEEKDAY(BART_Rides[[#This Row],[Date]],2)</f>
        <v>2</v>
      </c>
      <c r="L686" s="1" t="str">
        <f>LEFT(BART_Rides[[#This Row],[Lines]],1)</f>
        <v>Y</v>
      </c>
      <c r="M686" s="1" t="str">
        <f>IF(BART_Rides[[#This Row],[FirstLetter]]="Y","Yes","No")</f>
        <v>Yes</v>
      </c>
      <c r="N686" s="1" t="str">
        <f>IF(OR(BART_Rides[[#This Row],[Station Code]]="EM", BART_Rides[[#This Row],[Station Code]]="MT", BART_Rides[[#This Row],[Station Code]]="PL", BART_Rides[[#This Row],[Station Code]]="CC"), "Yes", "No")</f>
        <v>No</v>
      </c>
    </row>
    <row r="687" spans="6:14">
      <c r="F687" s="3">
        <v>44517</v>
      </c>
      <c r="G687" s="1" t="s">
        <v>3</v>
      </c>
      <c r="H687" s="1" t="s">
        <v>100</v>
      </c>
      <c r="I687" s="1">
        <v>3084</v>
      </c>
      <c r="J687" s="1">
        <f>MONTH(BART_Rides[[#This Row],[Date]])</f>
        <v>11</v>
      </c>
      <c r="K687" s="1">
        <f>WEEKDAY(BART_Rides[[#This Row],[Date]],2)</f>
        <v>3</v>
      </c>
      <c r="L687" s="1" t="str">
        <f>LEFT(BART_Rides[[#This Row],[Lines]],1)</f>
        <v>Y</v>
      </c>
      <c r="M687" s="1" t="str">
        <f>IF(BART_Rides[[#This Row],[FirstLetter]]="Y","Yes","No")</f>
        <v>Yes</v>
      </c>
      <c r="N687" s="1" t="str">
        <f>IF(OR(BART_Rides[[#This Row],[Station Code]]="EM", BART_Rides[[#This Row],[Station Code]]="MT", BART_Rides[[#This Row],[Station Code]]="PL", BART_Rides[[#This Row],[Station Code]]="CC"), "Yes", "No")</f>
        <v>No</v>
      </c>
    </row>
    <row r="688" spans="6:14">
      <c r="F688" s="3">
        <v>44518</v>
      </c>
      <c r="G688" s="1" t="s">
        <v>3</v>
      </c>
      <c r="H688" s="1" t="s">
        <v>100</v>
      </c>
      <c r="I688" s="1">
        <v>3109</v>
      </c>
      <c r="J688" s="1">
        <f>MONTH(BART_Rides[[#This Row],[Date]])</f>
        <v>11</v>
      </c>
      <c r="K688" s="1">
        <f>WEEKDAY(BART_Rides[[#This Row],[Date]],2)</f>
        <v>4</v>
      </c>
      <c r="L688" s="1" t="str">
        <f>LEFT(BART_Rides[[#This Row],[Lines]],1)</f>
        <v>Y</v>
      </c>
      <c r="M688" s="1" t="str">
        <f>IF(BART_Rides[[#This Row],[FirstLetter]]="Y","Yes","No")</f>
        <v>Yes</v>
      </c>
      <c r="N688" s="1" t="str">
        <f>IF(OR(BART_Rides[[#This Row],[Station Code]]="EM", BART_Rides[[#This Row],[Station Code]]="MT", BART_Rides[[#This Row],[Station Code]]="PL", BART_Rides[[#This Row],[Station Code]]="CC"), "Yes", "No")</f>
        <v>No</v>
      </c>
    </row>
    <row r="689" spans="6:14">
      <c r="F689" s="3">
        <v>44519</v>
      </c>
      <c r="G689" s="1" t="s">
        <v>3</v>
      </c>
      <c r="H689" s="1" t="s">
        <v>100</v>
      </c>
      <c r="I689" s="1">
        <v>2922</v>
      </c>
      <c r="J689" s="1">
        <f>MONTH(BART_Rides[[#This Row],[Date]])</f>
        <v>11</v>
      </c>
      <c r="K689" s="1">
        <f>WEEKDAY(BART_Rides[[#This Row],[Date]],2)</f>
        <v>5</v>
      </c>
      <c r="L689" s="1" t="str">
        <f>LEFT(BART_Rides[[#This Row],[Lines]],1)</f>
        <v>Y</v>
      </c>
      <c r="M689" s="1" t="str">
        <f>IF(BART_Rides[[#This Row],[FirstLetter]]="Y","Yes","No")</f>
        <v>Yes</v>
      </c>
      <c r="N689" s="1" t="str">
        <f>IF(OR(BART_Rides[[#This Row],[Station Code]]="EM", BART_Rides[[#This Row],[Station Code]]="MT", BART_Rides[[#This Row],[Station Code]]="PL", BART_Rides[[#This Row],[Station Code]]="CC"), "Yes", "No")</f>
        <v>No</v>
      </c>
    </row>
    <row r="690" spans="6:14">
      <c r="F690" s="3">
        <v>44520</v>
      </c>
      <c r="G690" s="1" t="s">
        <v>3</v>
      </c>
      <c r="H690" s="1" t="s">
        <v>100</v>
      </c>
      <c r="I690" s="1">
        <v>1453</v>
      </c>
      <c r="J690" s="1">
        <f>MONTH(BART_Rides[[#This Row],[Date]])</f>
        <v>11</v>
      </c>
      <c r="K690" s="1">
        <f>WEEKDAY(BART_Rides[[#This Row],[Date]],2)</f>
        <v>6</v>
      </c>
      <c r="L690" s="1" t="str">
        <f>LEFT(BART_Rides[[#This Row],[Lines]],1)</f>
        <v>Y</v>
      </c>
      <c r="M690" s="1" t="str">
        <f>IF(BART_Rides[[#This Row],[FirstLetter]]="Y","Yes","No")</f>
        <v>Yes</v>
      </c>
      <c r="N690" s="1" t="str">
        <f>IF(OR(BART_Rides[[#This Row],[Station Code]]="EM", BART_Rides[[#This Row],[Station Code]]="MT", BART_Rides[[#This Row],[Station Code]]="PL", BART_Rides[[#This Row],[Station Code]]="CC"), "Yes", "No")</f>
        <v>No</v>
      </c>
    </row>
    <row r="691" spans="6:14">
      <c r="F691" s="3">
        <v>44521</v>
      </c>
      <c r="G691" s="1" t="s">
        <v>3</v>
      </c>
      <c r="H691" s="1" t="s">
        <v>100</v>
      </c>
      <c r="I691" s="1">
        <v>917</v>
      </c>
      <c r="J691" s="1">
        <f>MONTH(BART_Rides[[#This Row],[Date]])</f>
        <v>11</v>
      </c>
      <c r="K691" s="1">
        <f>WEEKDAY(BART_Rides[[#This Row],[Date]],2)</f>
        <v>7</v>
      </c>
      <c r="L691" s="1" t="str">
        <f>LEFT(BART_Rides[[#This Row],[Lines]],1)</f>
        <v>Y</v>
      </c>
      <c r="M691" s="1" t="str">
        <f>IF(BART_Rides[[#This Row],[FirstLetter]]="Y","Yes","No")</f>
        <v>Yes</v>
      </c>
      <c r="N691" s="1" t="str">
        <f>IF(OR(BART_Rides[[#This Row],[Station Code]]="EM", BART_Rides[[#This Row],[Station Code]]="MT", BART_Rides[[#This Row],[Station Code]]="PL", BART_Rides[[#This Row],[Station Code]]="CC"), "Yes", "No")</f>
        <v>No</v>
      </c>
    </row>
    <row r="692" spans="6:14">
      <c r="F692" s="3">
        <v>44522</v>
      </c>
      <c r="G692" s="1" t="s">
        <v>3</v>
      </c>
      <c r="H692" s="1" t="s">
        <v>100</v>
      </c>
      <c r="I692" s="1">
        <v>2603</v>
      </c>
      <c r="J692" s="1">
        <f>MONTH(BART_Rides[[#This Row],[Date]])</f>
        <v>11</v>
      </c>
      <c r="K692" s="1">
        <f>WEEKDAY(BART_Rides[[#This Row],[Date]],2)</f>
        <v>1</v>
      </c>
      <c r="L692" s="1" t="str">
        <f>LEFT(BART_Rides[[#This Row],[Lines]],1)</f>
        <v>Y</v>
      </c>
      <c r="M692" s="1" t="str">
        <f>IF(BART_Rides[[#This Row],[FirstLetter]]="Y","Yes","No")</f>
        <v>Yes</v>
      </c>
      <c r="N692" s="1" t="str">
        <f>IF(OR(BART_Rides[[#This Row],[Station Code]]="EM", BART_Rides[[#This Row],[Station Code]]="MT", BART_Rides[[#This Row],[Station Code]]="PL", BART_Rides[[#This Row],[Station Code]]="CC"), "Yes", "No")</f>
        <v>No</v>
      </c>
    </row>
    <row r="693" spans="6:14">
      <c r="F693" s="3">
        <v>44523</v>
      </c>
      <c r="G693" s="1" t="s">
        <v>3</v>
      </c>
      <c r="H693" s="1" t="s">
        <v>100</v>
      </c>
      <c r="I693" s="1">
        <v>2724</v>
      </c>
      <c r="J693" s="1">
        <f>MONTH(BART_Rides[[#This Row],[Date]])</f>
        <v>11</v>
      </c>
      <c r="K693" s="1">
        <f>WEEKDAY(BART_Rides[[#This Row],[Date]],2)</f>
        <v>2</v>
      </c>
      <c r="L693" s="1" t="str">
        <f>LEFT(BART_Rides[[#This Row],[Lines]],1)</f>
        <v>Y</v>
      </c>
      <c r="M693" s="1" t="str">
        <f>IF(BART_Rides[[#This Row],[FirstLetter]]="Y","Yes","No")</f>
        <v>Yes</v>
      </c>
      <c r="N693" s="1" t="str">
        <f>IF(OR(BART_Rides[[#This Row],[Station Code]]="EM", BART_Rides[[#This Row],[Station Code]]="MT", BART_Rides[[#This Row],[Station Code]]="PL", BART_Rides[[#This Row],[Station Code]]="CC"), "Yes", "No")</f>
        <v>No</v>
      </c>
    </row>
    <row r="694" spans="6:14">
      <c r="F694" s="3">
        <v>44524</v>
      </c>
      <c r="G694" s="1" t="s">
        <v>3</v>
      </c>
      <c r="H694" s="1" t="s">
        <v>100</v>
      </c>
      <c r="I694" s="1">
        <v>2584</v>
      </c>
      <c r="J694" s="1">
        <f>MONTH(BART_Rides[[#This Row],[Date]])</f>
        <v>11</v>
      </c>
      <c r="K694" s="1">
        <f>WEEKDAY(BART_Rides[[#This Row],[Date]],2)</f>
        <v>3</v>
      </c>
      <c r="L694" s="1" t="str">
        <f>LEFT(BART_Rides[[#This Row],[Lines]],1)</f>
        <v>Y</v>
      </c>
      <c r="M694" s="1" t="str">
        <f>IF(BART_Rides[[#This Row],[FirstLetter]]="Y","Yes","No")</f>
        <v>Yes</v>
      </c>
      <c r="N694" s="1" t="str">
        <f>IF(OR(BART_Rides[[#This Row],[Station Code]]="EM", BART_Rides[[#This Row],[Station Code]]="MT", BART_Rides[[#This Row],[Station Code]]="PL", BART_Rides[[#This Row],[Station Code]]="CC"), "Yes", "No")</f>
        <v>No</v>
      </c>
    </row>
    <row r="695" spans="6:14">
      <c r="F695" s="3">
        <v>44525</v>
      </c>
      <c r="G695" s="1" t="s">
        <v>3</v>
      </c>
      <c r="H695" s="1" t="s">
        <v>100</v>
      </c>
      <c r="I695" s="1">
        <v>926</v>
      </c>
      <c r="J695" s="1">
        <f>MONTH(BART_Rides[[#This Row],[Date]])</f>
        <v>11</v>
      </c>
      <c r="K695" s="1">
        <f>WEEKDAY(BART_Rides[[#This Row],[Date]],2)</f>
        <v>4</v>
      </c>
      <c r="L695" s="1" t="str">
        <f>LEFT(BART_Rides[[#This Row],[Lines]],1)</f>
        <v>Y</v>
      </c>
      <c r="M695" s="1" t="str">
        <f>IF(BART_Rides[[#This Row],[FirstLetter]]="Y","Yes","No")</f>
        <v>Yes</v>
      </c>
      <c r="N695" s="1" t="str">
        <f>IF(OR(BART_Rides[[#This Row],[Station Code]]="EM", BART_Rides[[#This Row],[Station Code]]="MT", BART_Rides[[#This Row],[Station Code]]="PL", BART_Rides[[#This Row],[Station Code]]="CC"), "Yes", "No")</f>
        <v>No</v>
      </c>
    </row>
    <row r="696" spans="6:14">
      <c r="F696" s="3">
        <v>44526</v>
      </c>
      <c r="G696" s="1" t="s">
        <v>3</v>
      </c>
      <c r="H696" s="1" t="s">
        <v>100</v>
      </c>
      <c r="I696" s="1">
        <v>1489</v>
      </c>
      <c r="J696" s="1">
        <f>MONTH(BART_Rides[[#This Row],[Date]])</f>
        <v>11</v>
      </c>
      <c r="K696" s="1">
        <f>WEEKDAY(BART_Rides[[#This Row],[Date]],2)</f>
        <v>5</v>
      </c>
      <c r="L696" s="1" t="str">
        <f>LEFT(BART_Rides[[#This Row],[Lines]],1)</f>
        <v>Y</v>
      </c>
      <c r="M696" s="1" t="str">
        <f>IF(BART_Rides[[#This Row],[FirstLetter]]="Y","Yes","No")</f>
        <v>Yes</v>
      </c>
      <c r="N696" s="1" t="str">
        <f>IF(OR(BART_Rides[[#This Row],[Station Code]]="EM", BART_Rides[[#This Row],[Station Code]]="MT", BART_Rides[[#This Row],[Station Code]]="PL", BART_Rides[[#This Row],[Station Code]]="CC"), "Yes", "No")</f>
        <v>No</v>
      </c>
    </row>
    <row r="697" spans="6:14">
      <c r="F697" s="3">
        <v>44527</v>
      </c>
      <c r="G697" s="1" t="s">
        <v>3</v>
      </c>
      <c r="H697" s="1" t="s">
        <v>100</v>
      </c>
      <c r="I697" s="1">
        <v>1340</v>
      </c>
      <c r="J697" s="1">
        <f>MONTH(BART_Rides[[#This Row],[Date]])</f>
        <v>11</v>
      </c>
      <c r="K697" s="1">
        <f>WEEKDAY(BART_Rides[[#This Row],[Date]],2)</f>
        <v>6</v>
      </c>
      <c r="L697" s="1" t="str">
        <f>LEFT(BART_Rides[[#This Row],[Lines]],1)</f>
        <v>Y</v>
      </c>
      <c r="M697" s="1" t="str">
        <f>IF(BART_Rides[[#This Row],[FirstLetter]]="Y","Yes","No")</f>
        <v>Yes</v>
      </c>
      <c r="N697" s="1" t="str">
        <f>IF(OR(BART_Rides[[#This Row],[Station Code]]="EM", BART_Rides[[#This Row],[Station Code]]="MT", BART_Rides[[#This Row],[Station Code]]="PL", BART_Rides[[#This Row],[Station Code]]="CC"), "Yes", "No")</f>
        <v>No</v>
      </c>
    </row>
    <row r="698" spans="6:14">
      <c r="F698" s="3">
        <v>44528</v>
      </c>
      <c r="G698" s="1" t="s">
        <v>3</v>
      </c>
      <c r="H698" s="1" t="s">
        <v>100</v>
      </c>
      <c r="I698" s="1">
        <v>917</v>
      </c>
      <c r="J698" s="1">
        <f>MONTH(BART_Rides[[#This Row],[Date]])</f>
        <v>11</v>
      </c>
      <c r="K698" s="1">
        <f>WEEKDAY(BART_Rides[[#This Row],[Date]],2)</f>
        <v>7</v>
      </c>
      <c r="L698" s="1" t="str">
        <f>LEFT(BART_Rides[[#This Row],[Lines]],1)</f>
        <v>Y</v>
      </c>
      <c r="M698" s="1" t="str">
        <f>IF(BART_Rides[[#This Row],[FirstLetter]]="Y","Yes","No")</f>
        <v>Yes</v>
      </c>
      <c r="N698" s="1" t="str">
        <f>IF(OR(BART_Rides[[#This Row],[Station Code]]="EM", BART_Rides[[#This Row],[Station Code]]="MT", BART_Rides[[#This Row],[Station Code]]="PL", BART_Rides[[#This Row],[Station Code]]="CC"), "Yes", "No")</f>
        <v>No</v>
      </c>
    </row>
    <row r="699" spans="6:14">
      <c r="F699" s="3">
        <v>44529</v>
      </c>
      <c r="G699" s="1" t="s">
        <v>3</v>
      </c>
      <c r="H699" s="1" t="s">
        <v>100</v>
      </c>
      <c r="I699" s="1">
        <v>2809</v>
      </c>
      <c r="J699" s="1">
        <f>MONTH(BART_Rides[[#This Row],[Date]])</f>
        <v>11</v>
      </c>
      <c r="K699" s="1">
        <f>WEEKDAY(BART_Rides[[#This Row],[Date]],2)</f>
        <v>1</v>
      </c>
      <c r="L699" s="1" t="str">
        <f>LEFT(BART_Rides[[#This Row],[Lines]],1)</f>
        <v>Y</v>
      </c>
      <c r="M699" s="1" t="str">
        <f>IF(BART_Rides[[#This Row],[FirstLetter]]="Y","Yes","No")</f>
        <v>Yes</v>
      </c>
      <c r="N699" s="1" t="str">
        <f>IF(OR(BART_Rides[[#This Row],[Station Code]]="EM", BART_Rides[[#This Row],[Station Code]]="MT", BART_Rides[[#This Row],[Station Code]]="PL", BART_Rides[[#This Row],[Station Code]]="CC"), "Yes", "No")</f>
        <v>No</v>
      </c>
    </row>
    <row r="700" spans="6:14">
      <c r="F700" s="3">
        <v>44530</v>
      </c>
      <c r="G700" s="1" t="s">
        <v>3</v>
      </c>
      <c r="H700" s="1" t="s">
        <v>100</v>
      </c>
      <c r="I700" s="1">
        <v>3043</v>
      </c>
      <c r="J700" s="1">
        <f>MONTH(BART_Rides[[#This Row],[Date]])</f>
        <v>11</v>
      </c>
      <c r="K700" s="1">
        <f>WEEKDAY(BART_Rides[[#This Row],[Date]],2)</f>
        <v>2</v>
      </c>
      <c r="L700" s="1" t="str">
        <f>LEFT(BART_Rides[[#This Row],[Lines]],1)</f>
        <v>Y</v>
      </c>
      <c r="M700" s="1" t="str">
        <f>IF(BART_Rides[[#This Row],[FirstLetter]]="Y","Yes","No")</f>
        <v>Yes</v>
      </c>
      <c r="N700" s="1" t="str">
        <f>IF(OR(BART_Rides[[#This Row],[Station Code]]="EM", BART_Rides[[#This Row],[Station Code]]="MT", BART_Rides[[#This Row],[Station Code]]="PL", BART_Rides[[#This Row],[Station Code]]="CC"), "Yes", "No")</f>
        <v>No</v>
      </c>
    </row>
    <row r="701" spans="6:14">
      <c r="F701" s="3">
        <v>44531</v>
      </c>
      <c r="G701" s="1" t="s">
        <v>3</v>
      </c>
      <c r="H701" s="1" t="s">
        <v>100</v>
      </c>
      <c r="I701" s="1">
        <v>3138</v>
      </c>
      <c r="J701" s="1">
        <f>MONTH(BART_Rides[[#This Row],[Date]])</f>
        <v>12</v>
      </c>
      <c r="K701" s="1">
        <f>WEEKDAY(BART_Rides[[#This Row],[Date]],2)</f>
        <v>3</v>
      </c>
      <c r="L701" s="1" t="str">
        <f>LEFT(BART_Rides[[#This Row],[Lines]],1)</f>
        <v>Y</v>
      </c>
      <c r="M701" s="1" t="str">
        <f>IF(BART_Rides[[#This Row],[FirstLetter]]="Y","Yes","No")</f>
        <v>Yes</v>
      </c>
      <c r="N701" s="1" t="str">
        <f>IF(OR(BART_Rides[[#This Row],[Station Code]]="EM", BART_Rides[[#This Row],[Station Code]]="MT", BART_Rides[[#This Row],[Station Code]]="PL", BART_Rides[[#This Row],[Station Code]]="CC"), "Yes", "No")</f>
        <v>No</v>
      </c>
    </row>
    <row r="702" spans="6:14">
      <c r="F702" s="3">
        <v>44532</v>
      </c>
      <c r="G702" s="1" t="s">
        <v>3</v>
      </c>
      <c r="H702" s="1" t="s">
        <v>100</v>
      </c>
      <c r="I702" s="1">
        <v>3108</v>
      </c>
      <c r="J702" s="1">
        <f>MONTH(BART_Rides[[#This Row],[Date]])</f>
        <v>12</v>
      </c>
      <c r="K702" s="1">
        <f>WEEKDAY(BART_Rides[[#This Row],[Date]],2)</f>
        <v>4</v>
      </c>
      <c r="L702" s="1" t="str">
        <f>LEFT(BART_Rides[[#This Row],[Lines]],1)</f>
        <v>Y</v>
      </c>
      <c r="M702" s="1" t="str">
        <f>IF(BART_Rides[[#This Row],[FirstLetter]]="Y","Yes","No")</f>
        <v>Yes</v>
      </c>
      <c r="N702" s="1" t="str">
        <f>IF(OR(BART_Rides[[#This Row],[Station Code]]="EM", BART_Rides[[#This Row],[Station Code]]="MT", BART_Rides[[#This Row],[Station Code]]="PL", BART_Rides[[#This Row],[Station Code]]="CC"), "Yes", "No")</f>
        <v>No</v>
      </c>
    </row>
    <row r="703" spans="6:14">
      <c r="F703" s="3">
        <v>44533</v>
      </c>
      <c r="G703" s="1" t="s">
        <v>3</v>
      </c>
      <c r="H703" s="1" t="s">
        <v>100</v>
      </c>
      <c r="I703" s="1">
        <v>3083</v>
      </c>
      <c r="J703" s="1">
        <f>MONTH(BART_Rides[[#This Row],[Date]])</f>
        <v>12</v>
      </c>
      <c r="K703" s="1">
        <f>WEEKDAY(BART_Rides[[#This Row],[Date]],2)</f>
        <v>5</v>
      </c>
      <c r="L703" s="1" t="str">
        <f>LEFT(BART_Rides[[#This Row],[Lines]],1)</f>
        <v>Y</v>
      </c>
      <c r="M703" s="1" t="str">
        <f>IF(BART_Rides[[#This Row],[FirstLetter]]="Y","Yes","No")</f>
        <v>Yes</v>
      </c>
      <c r="N703" s="1" t="str">
        <f>IF(OR(BART_Rides[[#This Row],[Station Code]]="EM", BART_Rides[[#This Row],[Station Code]]="MT", BART_Rides[[#This Row],[Station Code]]="PL", BART_Rides[[#This Row],[Station Code]]="CC"), "Yes", "No")</f>
        <v>No</v>
      </c>
    </row>
    <row r="704" spans="6:14">
      <c r="F704" s="3">
        <v>44534</v>
      </c>
      <c r="G704" s="1" t="s">
        <v>3</v>
      </c>
      <c r="H704" s="1" t="s">
        <v>100</v>
      </c>
      <c r="I704" s="1">
        <v>1610</v>
      </c>
      <c r="J704" s="1">
        <f>MONTH(BART_Rides[[#This Row],[Date]])</f>
        <v>12</v>
      </c>
      <c r="K704" s="1">
        <f>WEEKDAY(BART_Rides[[#This Row],[Date]],2)</f>
        <v>6</v>
      </c>
      <c r="L704" s="1" t="str">
        <f>LEFT(BART_Rides[[#This Row],[Lines]],1)</f>
        <v>Y</v>
      </c>
      <c r="M704" s="1" t="str">
        <f>IF(BART_Rides[[#This Row],[FirstLetter]]="Y","Yes","No")</f>
        <v>Yes</v>
      </c>
      <c r="N704" s="1" t="str">
        <f>IF(OR(BART_Rides[[#This Row],[Station Code]]="EM", BART_Rides[[#This Row],[Station Code]]="MT", BART_Rides[[#This Row],[Station Code]]="PL", BART_Rides[[#This Row],[Station Code]]="CC"), "Yes", "No")</f>
        <v>No</v>
      </c>
    </row>
    <row r="705" spans="6:14">
      <c r="F705" s="3">
        <v>44535</v>
      </c>
      <c r="G705" s="1" t="s">
        <v>3</v>
      </c>
      <c r="H705" s="1" t="s">
        <v>100</v>
      </c>
      <c r="I705" s="1">
        <v>910</v>
      </c>
      <c r="J705" s="1">
        <f>MONTH(BART_Rides[[#This Row],[Date]])</f>
        <v>12</v>
      </c>
      <c r="K705" s="1">
        <f>WEEKDAY(BART_Rides[[#This Row],[Date]],2)</f>
        <v>7</v>
      </c>
      <c r="L705" s="1" t="str">
        <f>LEFT(BART_Rides[[#This Row],[Lines]],1)</f>
        <v>Y</v>
      </c>
      <c r="M705" s="1" t="str">
        <f>IF(BART_Rides[[#This Row],[FirstLetter]]="Y","Yes","No")</f>
        <v>Yes</v>
      </c>
      <c r="N705" s="1" t="str">
        <f>IF(OR(BART_Rides[[#This Row],[Station Code]]="EM", BART_Rides[[#This Row],[Station Code]]="MT", BART_Rides[[#This Row],[Station Code]]="PL", BART_Rides[[#This Row],[Station Code]]="CC"), "Yes", "No")</f>
        <v>No</v>
      </c>
    </row>
    <row r="706" spans="6:14">
      <c r="F706" s="3">
        <v>44536</v>
      </c>
      <c r="G706" s="1" t="s">
        <v>3</v>
      </c>
      <c r="H706" s="1" t="s">
        <v>100</v>
      </c>
      <c r="I706" s="1">
        <v>2861</v>
      </c>
      <c r="J706" s="1">
        <f>MONTH(BART_Rides[[#This Row],[Date]])</f>
        <v>12</v>
      </c>
      <c r="K706" s="1">
        <f>WEEKDAY(BART_Rides[[#This Row],[Date]],2)</f>
        <v>1</v>
      </c>
      <c r="L706" s="1" t="str">
        <f>LEFT(BART_Rides[[#This Row],[Lines]],1)</f>
        <v>Y</v>
      </c>
      <c r="M706" s="1" t="str">
        <f>IF(BART_Rides[[#This Row],[FirstLetter]]="Y","Yes","No")</f>
        <v>Yes</v>
      </c>
      <c r="N706" s="1" t="str">
        <f>IF(OR(BART_Rides[[#This Row],[Station Code]]="EM", BART_Rides[[#This Row],[Station Code]]="MT", BART_Rides[[#This Row],[Station Code]]="PL", BART_Rides[[#This Row],[Station Code]]="CC"), "Yes", "No")</f>
        <v>No</v>
      </c>
    </row>
    <row r="707" spans="6:14">
      <c r="F707" s="3">
        <v>44537</v>
      </c>
      <c r="G707" s="1" t="s">
        <v>3</v>
      </c>
      <c r="H707" s="1" t="s">
        <v>100</v>
      </c>
      <c r="I707" s="1">
        <v>3015</v>
      </c>
      <c r="J707" s="1">
        <f>MONTH(BART_Rides[[#This Row],[Date]])</f>
        <v>12</v>
      </c>
      <c r="K707" s="1">
        <f>WEEKDAY(BART_Rides[[#This Row],[Date]],2)</f>
        <v>2</v>
      </c>
      <c r="L707" s="1" t="str">
        <f>LEFT(BART_Rides[[#This Row],[Lines]],1)</f>
        <v>Y</v>
      </c>
      <c r="M707" s="1" t="str">
        <f>IF(BART_Rides[[#This Row],[FirstLetter]]="Y","Yes","No")</f>
        <v>Yes</v>
      </c>
      <c r="N707" s="1" t="str">
        <f>IF(OR(BART_Rides[[#This Row],[Station Code]]="EM", BART_Rides[[#This Row],[Station Code]]="MT", BART_Rides[[#This Row],[Station Code]]="PL", BART_Rides[[#This Row],[Station Code]]="CC"), "Yes", "No")</f>
        <v>No</v>
      </c>
    </row>
    <row r="708" spans="6:14">
      <c r="F708" s="3">
        <v>44538</v>
      </c>
      <c r="G708" s="1" t="s">
        <v>3</v>
      </c>
      <c r="H708" s="1" t="s">
        <v>100</v>
      </c>
      <c r="I708" s="1">
        <v>3088</v>
      </c>
      <c r="J708" s="1">
        <f>MONTH(BART_Rides[[#This Row],[Date]])</f>
        <v>12</v>
      </c>
      <c r="K708" s="1">
        <f>WEEKDAY(BART_Rides[[#This Row],[Date]],2)</f>
        <v>3</v>
      </c>
      <c r="L708" s="1" t="str">
        <f>LEFT(BART_Rides[[#This Row],[Lines]],1)</f>
        <v>Y</v>
      </c>
      <c r="M708" s="1" t="str">
        <f>IF(BART_Rides[[#This Row],[FirstLetter]]="Y","Yes","No")</f>
        <v>Yes</v>
      </c>
      <c r="N708" s="1" t="str">
        <f>IF(OR(BART_Rides[[#This Row],[Station Code]]="EM", BART_Rides[[#This Row],[Station Code]]="MT", BART_Rides[[#This Row],[Station Code]]="PL", BART_Rides[[#This Row],[Station Code]]="CC"), "Yes", "No")</f>
        <v>No</v>
      </c>
    </row>
    <row r="709" spans="6:14">
      <c r="F709" s="3">
        <v>44539</v>
      </c>
      <c r="G709" s="1" t="s">
        <v>3</v>
      </c>
      <c r="H709" s="1" t="s">
        <v>100</v>
      </c>
      <c r="I709" s="1">
        <v>3103</v>
      </c>
      <c r="J709" s="1">
        <f>MONTH(BART_Rides[[#This Row],[Date]])</f>
        <v>12</v>
      </c>
      <c r="K709" s="1">
        <f>WEEKDAY(BART_Rides[[#This Row],[Date]],2)</f>
        <v>4</v>
      </c>
      <c r="L709" s="1" t="str">
        <f>LEFT(BART_Rides[[#This Row],[Lines]],1)</f>
        <v>Y</v>
      </c>
      <c r="M709" s="1" t="str">
        <f>IF(BART_Rides[[#This Row],[FirstLetter]]="Y","Yes","No")</f>
        <v>Yes</v>
      </c>
      <c r="N709" s="1" t="str">
        <f>IF(OR(BART_Rides[[#This Row],[Station Code]]="EM", BART_Rides[[#This Row],[Station Code]]="MT", BART_Rides[[#This Row],[Station Code]]="PL", BART_Rides[[#This Row],[Station Code]]="CC"), "Yes", "No")</f>
        <v>No</v>
      </c>
    </row>
    <row r="710" spans="6:14">
      <c r="F710" s="3">
        <v>44540</v>
      </c>
      <c r="G710" s="1" t="s">
        <v>3</v>
      </c>
      <c r="H710" s="1" t="s">
        <v>100</v>
      </c>
      <c r="I710" s="1">
        <v>2994</v>
      </c>
      <c r="J710" s="1">
        <f>MONTH(BART_Rides[[#This Row],[Date]])</f>
        <v>12</v>
      </c>
      <c r="K710" s="1">
        <f>WEEKDAY(BART_Rides[[#This Row],[Date]],2)</f>
        <v>5</v>
      </c>
      <c r="L710" s="1" t="str">
        <f>LEFT(BART_Rides[[#This Row],[Lines]],1)</f>
        <v>Y</v>
      </c>
      <c r="M710" s="1" t="str">
        <f>IF(BART_Rides[[#This Row],[FirstLetter]]="Y","Yes","No")</f>
        <v>Yes</v>
      </c>
      <c r="N710" s="1" t="str">
        <f>IF(OR(BART_Rides[[#This Row],[Station Code]]="EM", BART_Rides[[#This Row],[Station Code]]="MT", BART_Rides[[#This Row],[Station Code]]="PL", BART_Rides[[#This Row],[Station Code]]="CC"), "Yes", "No")</f>
        <v>No</v>
      </c>
    </row>
    <row r="711" spans="6:14">
      <c r="F711" s="3">
        <v>44541</v>
      </c>
      <c r="G711" s="1" t="s">
        <v>3</v>
      </c>
      <c r="H711" s="1" t="s">
        <v>100</v>
      </c>
      <c r="I711" s="1">
        <v>1545</v>
      </c>
      <c r="J711" s="1">
        <f>MONTH(BART_Rides[[#This Row],[Date]])</f>
        <v>12</v>
      </c>
      <c r="K711" s="1">
        <f>WEEKDAY(BART_Rides[[#This Row],[Date]],2)</f>
        <v>6</v>
      </c>
      <c r="L711" s="1" t="str">
        <f>LEFT(BART_Rides[[#This Row],[Lines]],1)</f>
        <v>Y</v>
      </c>
      <c r="M711" s="1" t="str">
        <f>IF(BART_Rides[[#This Row],[FirstLetter]]="Y","Yes","No")</f>
        <v>Yes</v>
      </c>
      <c r="N711" s="1" t="str">
        <f>IF(OR(BART_Rides[[#This Row],[Station Code]]="EM", BART_Rides[[#This Row],[Station Code]]="MT", BART_Rides[[#This Row],[Station Code]]="PL", BART_Rides[[#This Row],[Station Code]]="CC"), "Yes", "No")</f>
        <v>No</v>
      </c>
    </row>
    <row r="712" spans="6:14">
      <c r="F712" s="3">
        <v>44542</v>
      </c>
      <c r="G712" s="1" t="s">
        <v>3</v>
      </c>
      <c r="H712" s="1" t="s">
        <v>100</v>
      </c>
      <c r="I712" s="1">
        <v>788</v>
      </c>
      <c r="J712" s="1">
        <f>MONTH(BART_Rides[[#This Row],[Date]])</f>
        <v>12</v>
      </c>
      <c r="K712" s="1">
        <f>WEEKDAY(BART_Rides[[#This Row],[Date]],2)</f>
        <v>7</v>
      </c>
      <c r="L712" s="1" t="str">
        <f>LEFT(BART_Rides[[#This Row],[Lines]],1)</f>
        <v>Y</v>
      </c>
      <c r="M712" s="1" t="str">
        <f>IF(BART_Rides[[#This Row],[FirstLetter]]="Y","Yes","No")</f>
        <v>Yes</v>
      </c>
      <c r="N712" s="1" t="str">
        <f>IF(OR(BART_Rides[[#This Row],[Station Code]]="EM", BART_Rides[[#This Row],[Station Code]]="MT", BART_Rides[[#This Row],[Station Code]]="PL", BART_Rides[[#This Row],[Station Code]]="CC"), "Yes", "No")</f>
        <v>No</v>
      </c>
    </row>
    <row r="713" spans="6:14">
      <c r="F713" s="3">
        <v>44543</v>
      </c>
      <c r="G713" s="1" t="s">
        <v>3</v>
      </c>
      <c r="H713" s="1" t="s">
        <v>100</v>
      </c>
      <c r="I713" s="1">
        <v>2426</v>
      </c>
      <c r="J713" s="1">
        <f>MONTH(BART_Rides[[#This Row],[Date]])</f>
        <v>12</v>
      </c>
      <c r="K713" s="1">
        <f>WEEKDAY(BART_Rides[[#This Row],[Date]],2)</f>
        <v>1</v>
      </c>
      <c r="L713" s="1" t="str">
        <f>LEFT(BART_Rides[[#This Row],[Lines]],1)</f>
        <v>Y</v>
      </c>
      <c r="M713" s="1" t="str">
        <f>IF(BART_Rides[[#This Row],[FirstLetter]]="Y","Yes","No")</f>
        <v>Yes</v>
      </c>
      <c r="N713" s="1" t="str">
        <f>IF(OR(BART_Rides[[#This Row],[Station Code]]="EM", BART_Rides[[#This Row],[Station Code]]="MT", BART_Rides[[#This Row],[Station Code]]="PL", BART_Rides[[#This Row],[Station Code]]="CC"), "Yes", "No")</f>
        <v>No</v>
      </c>
    </row>
    <row r="714" spans="6:14">
      <c r="F714" s="3">
        <v>44544</v>
      </c>
      <c r="G714" s="1" t="s">
        <v>3</v>
      </c>
      <c r="H714" s="1" t="s">
        <v>100</v>
      </c>
      <c r="I714" s="1">
        <v>2964</v>
      </c>
      <c r="J714" s="1">
        <f>MONTH(BART_Rides[[#This Row],[Date]])</f>
        <v>12</v>
      </c>
      <c r="K714" s="1">
        <f>WEEKDAY(BART_Rides[[#This Row],[Date]],2)</f>
        <v>2</v>
      </c>
      <c r="L714" s="1" t="str">
        <f>LEFT(BART_Rides[[#This Row],[Lines]],1)</f>
        <v>Y</v>
      </c>
      <c r="M714" s="1" t="str">
        <f>IF(BART_Rides[[#This Row],[FirstLetter]]="Y","Yes","No")</f>
        <v>Yes</v>
      </c>
      <c r="N714" s="1" t="str">
        <f>IF(OR(BART_Rides[[#This Row],[Station Code]]="EM", BART_Rides[[#This Row],[Station Code]]="MT", BART_Rides[[#This Row],[Station Code]]="PL", BART_Rides[[#This Row],[Station Code]]="CC"), "Yes", "No")</f>
        <v>No</v>
      </c>
    </row>
    <row r="715" spans="6:14">
      <c r="F715" s="3">
        <v>44545</v>
      </c>
      <c r="G715" s="1" t="s">
        <v>3</v>
      </c>
      <c r="H715" s="1" t="s">
        <v>100</v>
      </c>
      <c r="I715" s="1">
        <v>2899</v>
      </c>
      <c r="J715" s="1">
        <f>MONTH(BART_Rides[[#This Row],[Date]])</f>
        <v>12</v>
      </c>
      <c r="K715" s="1">
        <f>WEEKDAY(BART_Rides[[#This Row],[Date]],2)</f>
        <v>3</v>
      </c>
      <c r="L715" s="1" t="str">
        <f>LEFT(BART_Rides[[#This Row],[Lines]],1)</f>
        <v>Y</v>
      </c>
      <c r="M715" s="1" t="str">
        <f>IF(BART_Rides[[#This Row],[FirstLetter]]="Y","Yes","No")</f>
        <v>Yes</v>
      </c>
      <c r="N715" s="1" t="str">
        <f>IF(OR(BART_Rides[[#This Row],[Station Code]]="EM", BART_Rides[[#This Row],[Station Code]]="MT", BART_Rides[[#This Row],[Station Code]]="PL", BART_Rides[[#This Row],[Station Code]]="CC"), "Yes", "No")</f>
        <v>No</v>
      </c>
    </row>
    <row r="716" spans="6:14">
      <c r="F716" s="3">
        <v>44546</v>
      </c>
      <c r="G716" s="1" t="s">
        <v>3</v>
      </c>
      <c r="H716" s="1" t="s">
        <v>100</v>
      </c>
      <c r="I716" s="1">
        <v>2993</v>
      </c>
      <c r="J716" s="1">
        <f>MONTH(BART_Rides[[#This Row],[Date]])</f>
        <v>12</v>
      </c>
      <c r="K716" s="1">
        <f>WEEKDAY(BART_Rides[[#This Row],[Date]],2)</f>
        <v>4</v>
      </c>
      <c r="L716" s="1" t="str">
        <f>LEFT(BART_Rides[[#This Row],[Lines]],1)</f>
        <v>Y</v>
      </c>
      <c r="M716" s="1" t="str">
        <f>IF(BART_Rides[[#This Row],[FirstLetter]]="Y","Yes","No")</f>
        <v>Yes</v>
      </c>
      <c r="N716" s="1" t="str">
        <f>IF(OR(BART_Rides[[#This Row],[Station Code]]="EM", BART_Rides[[#This Row],[Station Code]]="MT", BART_Rides[[#This Row],[Station Code]]="PL", BART_Rides[[#This Row],[Station Code]]="CC"), "Yes", "No")</f>
        <v>No</v>
      </c>
    </row>
    <row r="717" spans="6:14">
      <c r="F717" s="3">
        <v>44547</v>
      </c>
      <c r="G717" s="1" t="s">
        <v>3</v>
      </c>
      <c r="H717" s="1" t="s">
        <v>100</v>
      </c>
      <c r="I717" s="1">
        <v>2881</v>
      </c>
      <c r="J717" s="1">
        <f>MONTH(BART_Rides[[#This Row],[Date]])</f>
        <v>12</v>
      </c>
      <c r="K717" s="1">
        <f>WEEKDAY(BART_Rides[[#This Row],[Date]],2)</f>
        <v>5</v>
      </c>
      <c r="L717" s="1" t="str">
        <f>LEFT(BART_Rides[[#This Row],[Lines]],1)</f>
        <v>Y</v>
      </c>
      <c r="M717" s="1" t="str">
        <f>IF(BART_Rides[[#This Row],[FirstLetter]]="Y","Yes","No")</f>
        <v>Yes</v>
      </c>
      <c r="N717" s="1" t="str">
        <f>IF(OR(BART_Rides[[#This Row],[Station Code]]="EM", BART_Rides[[#This Row],[Station Code]]="MT", BART_Rides[[#This Row],[Station Code]]="PL", BART_Rides[[#This Row],[Station Code]]="CC"), "Yes", "No")</f>
        <v>No</v>
      </c>
    </row>
    <row r="718" spans="6:14">
      <c r="F718" s="3">
        <v>44548</v>
      </c>
      <c r="G718" s="1" t="s">
        <v>3</v>
      </c>
      <c r="H718" s="1" t="s">
        <v>100</v>
      </c>
      <c r="I718" s="1">
        <v>1525</v>
      </c>
      <c r="J718" s="1">
        <f>MONTH(BART_Rides[[#This Row],[Date]])</f>
        <v>12</v>
      </c>
      <c r="K718" s="1">
        <f>WEEKDAY(BART_Rides[[#This Row],[Date]],2)</f>
        <v>6</v>
      </c>
      <c r="L718" s="1" t="str">
        <f>LEFT(BART_Rides[[#This Row],[Lines]],1)</f>
        <v>Y</v>
      </c>
      <c r="M718" s="1" t="str">
        <f>IF(BART_Rides[[#This Row],[FirstLetter]]="Y","Yes","No")</f>
        <v>Yes</v>
      </c>
      <c r="N718" s="1" t="str">
        <f>IF(OR(BART_Rides[[#This Row],[Station Code]]="EM", BART_Rides[[#This Row],[Station Code]]="MT", BART_Rides[[#This Row],[Station Code]]="PL", BART_Rides[[#This Row],[Station Code]]="CC"), "Yes", "No")</f>
        <v>No</v>
      </c>
    </row>
    <row r="719" spans="6:14">
      <c r="F719" s="3">
        <v>44549</v>
      </c>
      <c r="G719" s="1" t="s">
        <v>3</v>
      </c>
      <c r="H719" s="1" t="s">
        <v>100</v>
      </c>
      <c r="I719" s="1">
        <v>981</v>
      </c>
      <c r="J719" s="1">
        <f>MONTH(BART_Rides[[#This Row],[Date]])</f>
        <v>12</v>
      </c>
      <c r="K719" s="1">
        <f>WEEKDAY(BART_Rides[[#This Row],[Date]],2)</f>
        <v>7</v>
      </c>
      <c r="L719" s="1" t="str">
        <f>LEFT(BART_Rides[[#This Row],[Lines]],1)</f>
        <v>Y</v>
      </c>
      <c r="M719" s="1" t="str">
        <f>IF(BART_Rides[[#This Row],[FirstLetter]]="Y","Yes","No")</f>
        <v>Yes</v>
      </c>
      <c r="N719" s="1" t="str">
        <f>IF(OR(BART_Rides[[#This Row],[Station Code]]="EM", BART_Rides[[#This Row],[Station Code]]="MT", BART_Rides[[#This Row],[Station Code]]="PL", BART_Rides[[#This Row],[Station Code]]="CC"), "Yes", "No")</f>
        <v>No</v>
      </c>
    </row>
    <row r="720" spans="6:14">
      <c r="F720" s="3">
        <v>44550</v>
      </c>
      <c r="G720" s="1" t="s">
        <v>3</v>
      </c>
      <c r="H720" s="1" t="s">
        <v>100</v>
      </c>
      <c r="I720" s="1">
        <v>2560</v>
      </c>
      <c r="J720" s="1">
        <f>MONTH(BART_Rides[[#This Row],[Date]])</f>
        <v>12</v>
      </c>
      <c r="K720" s="1">
        <f>WEEKDAY(BART_Rides[[#This Row],[Date]],2)</f>
        <v>1</v>
      </c>
      <c r="L720" s="1" t="str">
        <f>LEFT(BART_Rides[[#This Row],[Lines]],1)</f>
        <v>Y</v>
      </c>
      <c r="M720" s="1" t="str">
        <f>IF(BART_Rides[[#This Row],[FirstLetter]]="Y","Yes","No")</f>
        <v>Yes</v>
      </c>
      <c r="N720" s="1" t="str">
        <f>IF(OR(BART_Rides[[#This Row],[Station Code]]="EM", BART_Rides[[#This Row],[Station Code]]="MT", BART_Rides[[#This Row],[Station Code]]="PL", BART_Rides[[#This Row],[Station Code]]="CC"), "Yes", "No")</f>
        <v>No</v>
      </c>
    </row>
    <row r="721" spans="6:14">
      <c r="F721" s="3">
        <v>44551</v>
      </c>
      <c r="G721" s="1" t="s">
        <v>3</v>
      </c>
      <c r="H721" s="1" t="s">
        <v>100</v>
      </c>
      <c r="I721" s="1">
        <v>2419</v>
      </c>
      <c r="J721" s="1">
        <f>MONTH(BART_Rides[[#This Row],[Date]])</f>
        <v>12</v>
      </c>
      <c r="K721" s="1">
        <f>WEEKDAY(BART_Rides[[#This Row],[Date]],2)</f>
        <v>2</v>
      </c>
      <c r="L721" s="1" t="str">
        <f>LEFT(BART_Rides[[#This Row],[Lines]],1)</f>
        <v>Y</v>
      </c>
      <c r="M721" s="1" t="str">
        <f>IF(BART_Rides[[#This Row],[FirstLetter]]="Y","Yes","No")</f>
        <v>Yes</v>
      </c>
      <c r="N721" s="1" t="str">
        <f>IF(OR(BART_Rides[[#This Row],[Station Code]]="EM", BART_Rides[[#This Row],[Station Code]]="MT", BART_Rides[[#This Row],[Station Code]]="PL", BART_Rides[[#This Row],[Station Code]]="CC"), "Yes", "No")</f>
        <v>No</v>
      </c>
    </row>
    <row r="722" spans="6:14">
      <c r="F722" s="3">
        <v>44552</v>
      </c>
      <c r="G722" s="1" t="s">
        <v>3</v>
      </c>
      <c r="H722" s="1" t="s">
        <v>100</v>
      </c>
      <c r="I722" s="1">
        <v>2265</v>
      </c>
      <c r="J722" s="1">
        <f>MONTH(BART_Rides[[#This Row],[Date]])</f>
        <v>12</v>
      </c>
      <c r="K722" s="1">
        <f>WEEKDAY(BART_Rides[[#This Row],[Date]],2)</f>
        <v>3</v>
      </c>
      <c r="L722" s="1" t="str">
        <f>LEFT(BART_Rides[[#This Row],[Lines]],1)</f>
        <v>Y</v>
      </c>
      <c r="M722" s="1" t="str">
        <f>IF(BART_Rides[[#This Row],[FirstLetter]]="Y","Yes","No")</f>
        <v>Yes</v>
      </c>
      <c r="N722" s="1" t="str">
        <f>IF(OR(BART_Rides[[#This Row],[Station Code]]="EM", BART_Rides[[#This Row],[Station Code]]="MT", BART_Rides[[#This Row],[Station Code]]="PL", BART_Rides[[#This Row],[Station Code]]="CC"), "Yes", "No")</f>
        <v>No</v>
      </c>
    </row>
    <row r="723" spans="6:14">
      <c r="F723" s="3">
        <v>44553</v>
      </c>
      <c r="G723" s="1" t="s">
        <v>3</v>
      </c>
      <c r="H723" s="1" t="s">
        <v>100</v>
      </c>
      <c r="I723" s="1">
        <v>1989</v>
      </c>
      <c r="J723" s="1">
        <f>MONTH(BART_Rides[[#This Row],[Date]])</f>
        <v>12</v>
      </c>
      <c r="K723" s="1">
        <f>WEEKDAY(BART_Rides[[#This Row],[Date]],2)</f>
        <v>4</v>
      </c>
      <c r="L723" s="1" t="str">
        <f>LEFT(BART_Rides[[#This Row],[Lines]],1)</f>
        <v>Y</v>
      </c>
      <c r="M723" s="1" t="str">
        <f>IF(BART_Rides[[#This Row],[FirstLetter]]="Y","Yes","No")</f>
        <v>Yes</v>
      </c>
      <c r="N723" s="1" t="str">
        <f>IF(OR(BART_Rides[[#This Row],[Station Code]]="EM", BART_Rides[[#This Row],[Station Code]]="MT", BART_Rides[[#This Row],[Station Code]]="PL", BART_Rides[[#This Row],[Station Code]]="CC"), "Yes", "No")</f>
        <v>No</v>
      </c>
    </row>
    <row r="724" spans="6:14">
      <c r="F724" s="3">
        <v>44554</v>
      </c>
      <c r="G724" s="1" t="s">
        <v>3</v>
      </c>
      <c r="H724" s="1" t="s">
        <v>100</v>
      </c>
      <c r="I724" s="1">
        <v>1324</v>
      </c>
      <c r="J724" s="1">
        <f>MONTH(BART_Rides[[#This Row],[Date]])</f>
        <v>12</v>
      </c>
      <c r="K724" s="1">
        <f>WEEKDAY(BART_Rides[[#This Row],[Date]],2)</f>
        <v>5</v>
      </c>
      <c r="L724" s="1" t="str">
        <f>LEFT(BART_Rides[[#This Row],[Lines]],1)</f>
        <v>Y</v>
      </c>
      <c r="M724" s="1" t="str">
        <f>IF(BART_Rides[[#This Row],[FirstLetter]]="Y","Yes","No")</f>
        <v>Yes</v>
      </c>
      <c r="N724" s="1" t="str">
        <f>IF(OR(BART_Rides[[#This Row],[Station Code]]="EM", BART_Rides[[#This Row],[Station Code]]="MT", BART_Rides[[#This Row],[Station Code]]="PL", BART_Rides[[#This Row],[Station Code]]="CC"), "Yes", "No")</f>
        <v>No</v>
      </c>
    </row>
    <row r="725" spans="6:14">
      <c r="F725" s="3">
        <v>44555</v>
      </c>
      <c r="G725" s="1" t="s">
        <v>3</v>
      </c>
      <c r="H725" s="1" t="s">
        <v>100</v>
      </c>
      <c r="I725" s="1">
        <v>504</v>
      </c>
      <c r="J725" s="1">
        <f>MONTH(BART_Rides[[#This Row],[Date]])</f>
        <v>12</v>
      </c>
      <c r="K725" s="1">
        <f>WEEKDAY(BART_Rides[[#This Row],[Date]],2)</f>
        <v>6</v>
      </c>
      <c r="L725" s="1" t="str">
        <f>LEFT(BART_Rides[[#This Row],[Lines]],1)</f>
        <v>Y</v>
      </c>
      <c r="M725" s="1" t="str">
        <f>IF(BART_Rides[[#This Row],[FirstLetter]]="Y","Yes","No")</f>
        <v>Yes</v>
      </c>
      <c r="N725" s="1" t="str">
        <f>IF(OR(BART_Rides[[#This Row],[Station Code]]="EM", BART_Rides[[#This Row],[Station Code]]="MT", BART_Rides[[#This Row],[Station Code]]="PL", BART_Rides[[#This Row],[Station Code]]="CC"), "Yes", "No")</f>
        <v>No</v>
      </c>
    </row>
    <row r="726" spans="6:14">
      <c r="F726" s="3">
        <v>44556</v>
      </c>
      <c r="G726" s="1" t="s">
        <v>3</v>
      </c>
      <c r="H726" s="1" t="s">
        <v>100</v>
      </c>
      <c r="I726" s="1">
        <v>646</v>
      </c>
      <c r="J726" s="1">
        <f>MONTH(BART_Rides[[#This Row],[Date]])</f>
        <v>12</v>
      </c>
      <c r="K726" s="1">
        <f>WEEKDAY(BART_Rides[[#This Row],[Date]],2)</f>
        <v>7</v>
      </c>
      <c r="L726" s="1" t="str">
        <f>LEFT(BART_Rides[[#This Row],[Lines]],1)</f>
        <v>Y</v>
      </c>
      <c r="M726" s="1" t="str">
        <f>IF(BART_Rides[[#This Row],[FirstLetter]]="Y","Yes","No")</f>
        <v>Yes</v>
      </c>
      <c r="N726" s="1" t="str">
        <f>IF(OR(BART_Rides[[#This Row],[Station Code]]="EM", BART_Rides[[#This Row],[Station Code]]="MT", BART_Rides[[#This Row],[Station Code]]="PL", BART_Rides[[#This Row],[Station Code]]="CC"), "Yes", "No")</f>
        <v>No</v>
      </c>
    </row>
    <row r="727" spans="6:14">
      <c r="F727" s="3">
        <v>44557</v>
      </c>
      <c r="G727" s="1" t="s">
        <v>3</v>
      </c>
      <c r="H727" s="1" t="s">
        <v>100</v>
      </c>
      <c r="I727" s="1">
        <v>1776</v>
      </c>
      <c r="J727" s="1">
        <f>MONTH(BART_Rides[[#This Row],[Date]])</f>
        <v>12</v>
      </c>
      <c r="K727" s="1">
        <f>WEEKDAY(BART_Rides[[#This Row],[Date]],2)</f>
        <v>1</v>
      </c>
      <c r="L727" s="1" t="str">
        <f>LEFT(BART_Rides[[#This Row],[Lines]],1)</f>
        <v>Y</v>
      </c>
      <c r="M727" s="1" t="str">
        <f>IF(BART_Rides[[#This Row],[FirstLetter]]="Y","Yes","No")</f>
        <v>Yes</v>
      </c>
      <c r="N727" s="1" t="str">
        <f>IF(OR(BART_Rides[[#This Row],[Station Code]]="EM", BART_Rides[[#This Row],[Station Code]]="MT", BART_Rides[[#This Row],[Station Code]]="PL", BART_Rides[[#This Row],[Station Code]]="CC"), "Yes", "No")</f>
        <v>No</v>
      </c>
    </row>
    <row r="728" spans="6:14">
      <c r="F728" s="3">
        <v>44558</v>
      </c>
      <c r="G728" s="1" t="s">
        <v>3</v>
      </c>
      <c r="H728" s="1" t="s">
        <v>100</v>
      </c>
      <c r="I728" s="1">
        <v>1990</v>
      </c>
      <c r="J728" s="1">
        <f>MONTH(BART_Rides[[#This Row],[Date]])</f>
        <v>12</v>
      </c>
      <c r="K728" s="1">
        <f>WEEKDAY(BART_Rides[[#This Row],[Date]],2)</f>
        <v>2</v>
      </c>
      <c r="L728" s="1" t="str">
        <f>LEFT(BART_Rides[[#This Row],[Lines]],1)</f>
        <v>Y</v>
      </c>
      <c r="M728" s="1" t="str">
        <f>IF(BART_Rides[[#This Row],[FirstLetter]]="Y","Yes","No")</f>
        <v>Yes</v>
      </c>
      <c r="N728" s="1" t="str">
        <f>IF(OR(BART_Rides[[#This Row],[Station Code]]="EM", BART_Rides[[#This Row],[Station Code]]="MT", BART_Rides[[#This Row],[Station Code]]="PL", BART_Rides[[#This Row],[Station Code]]="CC"), "Yes", "No")</f>
        <v>No</v>
      </c>
    </row>
    <row r="729" spans="6:14">
      <c r="F729" s="3">
        <v>44559</v>
      </c>
      <c r="G729" s="1" t="s">
        <v>3</v>
      </c>
      <c r="H729" s="1" t="s">
        <v>100</v>
      </c>
      <c r="I729" s="1">
        <v>1793</v>
      </c>
      <c r="J729" s="1">
        <f>MONTH(BART_Rides[[#This Row],[Date]])</f>
        <v>12</v>
      </c>
      <c r="K729" s="1">
        <f>WEEKDAY(BART_Rides[[#This Row],[Date]],2)</f>
        <v>3</v>
      </c>
      <c r="L729" s="1" t="str">
        <f>LEFT(BART_Rides[[#This Row],[Lines]],1)</f>
        <v>Y</v>
      </c>
      <c r="M729" s="1" t="str">
        <f>IF(BART_Rides[[#This Row],[FirstLetter]]="Y","Yes","No")</f>
        <v>Yes</v>
      </c>
      <c r="N729" s="1" t="str">
        <f>IF(OR(BART_Rides[[#This Row],[Station Code]]="EM", BART_Rides[[#This Row],[Station Code]]="MT", BART_Rides[[#This Row],[Station Code]]="PL", BART_Rides[[#This Row],[Station Code]]="CC"), "Yes", "No")</f>
        <v>No</v>
      </c>
    </row>
    <row r="730" spans="6:14">
      <c r="F730" s="3">
        <v>44560</v>
      </c>
      <c r="G730" s="1" t="s">
        <v>3</v>
      </c>
      <c r="H730" s="1" t="s">
        <v>100</v>
      </c>
      <c r="I730" s="1">
        <v>2057</v>
      </c>
      <c r="J730" s="1">
        <f>MONTH(BART_Rides[[#This Row],[Date]])</f>
        <v>12</v>
      </c>
      <c r="K730" s="1">
        <f>WEEKDAY(BART_Rides[[#This Row],[Date]],2)</f>
        <v>4</v>
      </c>
      <c r="L730" s="1" t="str">
        <f>LEFT(BART_Rides[[#This Row],[Lines]],1)</f>
        <v>Y</v>
      </c>
      <c r="M730" s="1" t="str">
        <f>IF(BART_Rides[[#This Row],[FirstLetter]]="Y","Yes","No")</f>
        <v>Yes</v>
      </c>
      <c r="N730" s="1" t="str">
        <f>IF(OR(BART_Rides[[#This Row],[Station Code]]="EM", BART_Rides[[#This Row],[Station Code]]="MT", BART_Rides[[#This Row],[Station Code]]="PL", BART_Rides[[#This Row],[Station Code]]="CC"), "Yes", "No")</f>
        <v>No</v>
      </c>
    </row>
    <row r="731" spans="6:14">
      <c r="F731" s="3">
        <v>44561</v>
      </c>
      <c r="G731" s="1" t="s">
        <v>3</v>
      </c>
      <c r="H731" s="1" t="s">
        <v>100</v>
      </c>
      <c r="I731" s="1">
        <v>1411</v>
      </c>
      <c r="J731" s="1">
        <f>MONTH(BART_Rides[[#This Row],[Date]])</f>
        <v>12</v>
      </c>
      <c r="K731" s="1">
        <f>WEEKDAY(BART_Rides[[#This Row],[Date]],2)</f>
        <v>5</v>
      </c>
      <c r="L731" s="1" t="str">
        <f>LEFT(BART_Rides[[#This Row],[Lines]],1)</f>
        <v>Y</v>
      </c>
      <c r="M731" s="1" t="str">
        <f>IF(BART_Rides[[#This Row],[FirstLetter]]="Y","Yes","No")</f>
        <v>Yes</v>
      </c>
      <c r="N731" s="1" t="str">
        <f>IF(OR(BART_Rides[[#This Row],[Station Code]]="EM", BART_Rides[[#This Row],[Station Code]]="MT", BART_Rides[[#This Row],[Station Code]]="PL", BART_Rides[[#This Row],[Station Code]]="CC"), "Yes", "No")</f>
        <v>No</v>
      </c>
    </row>
    <row r="732" spans="6:14">
      <c r="F732" s="3">
        <v>44197</v>
      </c>
      <c r="G732" s="1" t="s">
        <v>5</v>
      </c>
      <c r="H732" s="1" t="s">
        <v>100</v>
      </c>
      <c r="I732" s="1">
        <v>182</v>
      </c>
      <c r="J732" s="1">
        <f>MONTH(BART_Rides[[#This Row],[Date]])</f>
        <v>1</v>
      </c>
      <c r="K732" s="1">
        <f>WEEKDAY(BART_Rides[[#This Row],[Date]],2)</f>
        <v>5</v>
      </c>
      <c r="L732" s="1" t="str">
        <f>LEFT(BART_Rides[[#This Row],[Lines]],1)</f>
        <v>Y</v>
      </c>
      <c r="M732" s="1" t="str">
        <f>IF(BART_Rides[[#This Row],[FirstLetter]]="Y","Yes","No")</f>
        <v>Yes</v>
      </c>
      <c r="N732" s="1" t="str">
        <f>IF(OR(BART_Rides[[#This Row],[Station Code]]="EM", BART_Rides[[#This Row],[Station Code]]="MT", BART_Rides[[#This Row],[Station Code]]="PL", BART_Rides[[#This Row],[Station Code]]="CC"), "Yes", "No")</f>
        <v>No</v>
      </c>
    </row>
    <row r="733" spans="6:14">
      <c r="F733" s="3">
        <v>44198</v>
      </c>
      <c r="G733" s="1" t="s">
        <v>5</v>
      </c>
      <c r="H733" s="1" t="s">
        <v>100</v>
      </c>
      <c r="I733" s="1">
        <v>259</v>
      </c>
      <c r="J733" s="1">
        <f>MONTH(BART_Rides[[#This Row],[Date]])</f>
        <v>1</v>
      </c>
      <c r="K733" s="1">
        <f>WEEKDAY(BART_Rides[[#This Row],[Date]],2)</f>
        <v>6</v>
      </c>
      <c r="L733" s="1" t="str">
        <f>LEFT(BART_Rides[[#This Row],[Lines]],1)</f>
        <v>Y</v>
      </c>
      <c r="M733" s="1" t="str">
        <f>IF(BART_Rides[[#This Row],[FirstLetter]]="Y","Yes","No")</f>
        <v>Yes</v>
      </c>
      <c r="N733" s="1" t="str">
        <f>IF(OR(BART_Rides[[#This Row],[Station Code]]="EM", BART_Rides[[#This Row],[Station Code]]="MT", BART_Rides[[#This Row],[Station Code]]="PL", BART_Rides[[#This Row],[Station Code]]="CC"), "Yes", "No")</f>
        <v>No</v>
      </c>
    </row>
    <row r="734" spans="6:14">
      <c r="F734" s="3">
        <v>44199</v>
      </c>
      <c r="G734" s="1" t="s">
        <v>5</v>
      </c>
      <c r="H734" s="1" t="s">
        <v>100</v>
      </c>
      <c r="I734" s="1">
        <v>197</v>
      </c>
      <c r="J734" s="1">
        <f>MONTH(BART_Rides[[#This Row],[Date]])</f>
        <v>1</v>
      </c>
      <c r="K734" s="1">
        <f>WEEKDAY(BART_Rides[[#This Row],[Date]],2)</f>
        <v>7</v>
      </c>
      <c r="L734" s="1" t="str">
        <f>LEFT(BART_Rides[[#This Row],[Lines]],1)</f>
        <v>Y</v>
      </c>
      <c r="M734" s="1" t="str">
        <f>IF(BART_Rides[[#This Row],[FirstLetter]]="Y","Yes","No")</f>
        <v>Yes</v>
      </c>
      <c r="N734" s="1" t="str">
        <f>IF(OR(BART_Rides[[#This Row],[Station Code]]="EM", BART_Rides[[#This Row],[Station Code]]="MT", BART_Rides[[#This Row],[Station Code]]="PL", BART_Rides[[#This Row],[Station Code]]="CC"), "Yes", "No")</f>
        <v>No</v>
      </c>
    </row>
    <row r="735" spans="6:14">
      <c r="F735" s="3">
        <v>44200</v>
      </c>
      <c r="G735" s="1" t="s">
        <v>5</v>
      </c>
      <c r="H735" s="1" t="s">
        <v>100</v>
      </c>
      <c r="I735" s="1">
        <v>469</v>
      </c>
      <c r="J735" s="1">
        <f>MONTH(BART_Rides[[#This Row],[Date]])</f>
        <v>1</v>
      </c>
      <c r="K735" s="1">
        <f>WEEKDAY(BART_Rides[[#This Row],[Date]],2)</f>
        <v>1</v>
      </c>
      <c r="L735" s="1" t="str">
        <f>LEFT(BART_Rides[[#This Row],[Lines]],1)</f>
        <v>Y</v>
      </c>
      <c r="M735" s="1" t="str">
        <f>IF(BART_Rides[[#This Row],[FirstLetter]]="Y","Yes","No")</f>
        <v>Yes</v>
      </c>
      <c r="N735" s="1" t="str">
        <f>IF(OR(BART_Rides[[#This Row],[Station Code]]="EM", BART_Rides[[#This Row],[Station Code]]="MT", BART_Rides[[#This Row],[Station Code]]="PL", BART_Rides[[#This Row],[Station Code]]="CC"), "Yes", "No")</f>
        <v>No</v>
      </c>
    </row>
    <row r="736" spans="6:14">
      <c r="F736" s="3">
        <v>44201</v>
      </c>
      <c r="G736" s="1" t="s">
        <v>5</v>
      </c>
      <c r="H736" s="1" t="s">
        <v>100</v>
      </c>
      <c r="I736" s="1">
        <v>536</v>
      </c>
      <c r="J736" s="1">
        <f>MONTH(BART_Rides[[#This Row],[Date]])</f>
        <v>1</v>
      </c>
      <c r="K736" s="1">
        <f>WEEKDAY(BART_Rides[[#This Row],[Date]],2)</f>
        <v>2</v>
      </c>
      <c r="L736" s="1" t="str">
        <f>LEFT(BART_Rides[[#This Row],[Lines]],1)</f>
        <v>Y</v>
      </c>
      <c r="M736" s="1" t="str">
        <f>IF(BART_Rides[[#This Row],[FirstLetter]]="Y","Yes","No")</f>
        <v>Yes</v>
      </c>
      <c r="N736" s="1" t="str">
        <f>IF(OR(BART_Rides[[#This Row],[Station Code]]="EM", BART_Rides[[#This Row],[Station Code]]="MT", BART_Rides[[#This Row],[Station Code]]="PL", BART_Rides[[#This Row],[Station Code]]="CC"), "Yes", "No")</f>
        <v>No</v>
      </c>
    </row>
    <row r="737" spans="6:14">
      <c r="F737" s="3">
        <v>44202</v>
      </c>
      <c r="G737" s="1" t="s">
        <v>5</v>
      </c>
      <c r="H737" s="1" t="s">
        <v>100</v>
      </c>
      <c r="I737" s="1">
        <v>511</v>
      </c>
      <c r="J737" s="1">
        <f>MONTH(BART_Rides[[#This Row],[Date]])</f>
        <v>1</v>
      </c>
      <c r="K737" s="1">
        <f>WEEKDAY(BART_Rides[[#This Row],[Date]],2)</f>
        <v>3</v>
      </c>
      <c r="L737" s="1" t="str">
        <f>LEFT(BART_Rides[[#This Row],[Lines]],1)</f>
        <v>Y</v>
      </c>
      <c r="M737" s="1" t="str">
        <f>IF(BART_Rides[[#This Row],[FirstLetter]]="Y","Yes","No")</f>
        <v>Yes</v>
      </c>
      <c r="N737" s="1" t="str">
        <f>IF(OR(BART_Rides[[#This Row],[Station Code]]="EM", BART_Rides[[#This Row],[Station Code]]="MT", BART_Rides[[#This Row],[Station Code]]="PL", BART_Rides[[#This Row],[Station Code]]="CC"), "Yes", "No")</f>
        <v>No</v>
      </c>
    </row>
    <row r="738" spans="6:14">
      <c r="F738" s="3">
        <v>44203</v>
      </c>
      <c r="G738" s="1" t="s">
        <v>5</v>
      </c>
      <c r="H738" s="1" t="s">
        <v>100</v>
      </c>
      <c r="I738" s="1">
        <v>562</v>
      </c>
      <c r="J738" s="1">
        <f>MONTH(BART_Rides[[#This Row],[Date]])</f>
        <v>1</v>
      </c>
      <c r="K738" s="1">
        <f>WEEKDAY(BART_Rides[[#This Row],[Date]],2)</f>
        <v>4</v>
      </c>
      <c r="L738" s="1" t="str">
        <f>LEFT(BART_Rides[[#This Row],[Lines]],1)</f>
        <v>Y</v>
      </c>
      <c r="M738" s="1" t="str">
        <f>IF(BART_Rides[[#This Row],[FirstLetter]]="Y","Yes","No")</f>
        <v>Yes</v>
      </c>
      <c r="N738" s="1" t="str">
        <f>IF(OR(BART_Rides[[#This Row],[Station Code]]="EM", BART_Rides[[#This Row],[Station Code]]="MT", BART_Rides[[#This Row],[Station Code]]="PL", BART_Rides[[#This Row],[Station Code]]="CC"), "Yes", "No")</f>
        <v>No</v>
      </c>
    </row>
    <row r="739" spans="6:14">
      <c r="F739" s="3">
        <v>44204</v>
      </c>
      <c r="G739" s="1" t="s">
        <v>5</v>
      </c>
      <c r="H739" s="1" t="s">
        <v>100</v>
      </c>
      <c r="I739" s="1">
        <v>512</v>
      </c>
      <c r="J739" s="1">
        <f>MONTH(BART_Rides[[#This Row],[Date]])</f>
        <v>1</v>
      </c>
      <c r="K739" s="1">
        <f>WEEKDAY(BART_Rides[[#This Row],[Date]],2)</f>
        <v>5</v>
      </c>
      <c r="L739" s="1" t="str">
        <f>LEFT(BART_Rides[[#This Row],[Lines]],1)</f>
        <v>Y</v>
      </c>
      <c r="M739" s="1" t="str">
        <f>IF(BART_Rides[[#This Row],[FirstLetter]]="Y","Yes","No")</f>
        <v>Yes</v>
      </c>
      <c r="N739" s="1" t="str">
        <f>IF(OR(BART_Rides[[#This Row],[Station Code]]="EM", BART_Rides[[#This Row],[Station Code]]="MT", BART_Rides[[#This Row],[Station Code]]="PL", BART_Rides[[#This Row],[Station Code]]="CC"), "Yes", "No")</f>
        <v>No</v>
      </c>
    </row>
    <row r="740" spans="6:14">
      <c r="F740" s="3">
        <v>44205</v>
      </c>
      <c r="G740" s="1" t="s">
        <v>5</v>
      </c>
      <c r="H740" s="1" t="s">
        <v>100</v>
      </c>
      <c r="I740" s="1">
        <v>351</v>
      </c>
      <c r="J740" s="1">
        <f>MONTH(BART_Rides[[#This Row],[Date]])</f>
        <v>1</v>
      </c>
      <c r="K740" s="1">
        <f>WEEKDAY(BART_Rides[[#This Row],[Date]],2)</f>
        <v>6</v>
      </c>
      <c r="L740" s="1" t="str">
        <f>LEFT(BART_Rides[[#This Row],[Lines]],1)</f>
        <v>Y</v>
      </c>
      <c r="M740" s="1" t="str">
        <f>IF(BART_Rides[[#This Row],[FirstLetter]]="Y","Yes","No")</f>
        <v>Yes</v>
      </c>
      <c r="N740" s="1" t="str">
        <f>IF(OR(BART_Rides[[#This Row],[Station Code]]="EM", BART_Rides[[#This Row],[Station Code]]="MT", BART_Rides[[#This Row],[Station Code]]="PL", BART_Rides[[#This Row],[Station Code]]="CC"), "Yes", "No")</f>
        <v>No</v>
      </c>
    </row>
    <row r="741" spans="6:14">
      <c r="F741" s="3">
        <v>44206</v>
      </c>
      <c r="G741" s="1" t="s">
        <v>5</v>
      </c>
      <c r="H741" s="1" t="s">
        <v>100</v>
      </c>
      <c r="I741" s="1">
        <v>212</v>
      </c>
      <c r="J741" s="1">
        <f>MONTH(BART_Rides[[#This Row],[Date]])</f>
        <v>1</v>
      </c>
      <c r="K741" s="1">
        <f>WEEKDAY(BART_Rides[[#This Row],[Date]],2)</f>
        <v>7</v>
      </c>
      <c r="L741" s="1" t="str">
        <f>LEFT(BART_Rides[[#This Row],[Lines]],1)</f>
        <v>Y</v>
      </c>
      <c r="M741" s="1" t="str">
        <f>IF(BART_Rides[[#This Row],[FirstLetter]]="Y","Yes","No")</f>
        <v>Yes</v>
      </c>
      <c r="N741" s="1" t="str">
        <f>IF(OR(BART_Rides[[#This Row],[Station Code]]="EM", BART_Rides[[#This Row],[Station Code]]="MT", BART_Rides[[#This Row],[Station Code]]="PL", BART_Rides[[#This Row],[Station Code]]="CC"), "Yes", "No")</f>
        <v>No</v>
      </c>
    </row>
    <row r="742" spans="6:14">
      <c r="F742" s="3">
        <v>44207</v>
      </c>
      <c r="G742" s="1" t="s">
        <v>5</v>
      </c>
      <c r="H742" s="1" t="s">
        <v>100</v>
      </c>
      <c r="I742" s="1">
        <v>552</v>
      </c>
      <c r="J742" s="1">
        <f>MONTH(BART_Rides[[#This Row],[Date]])</f>
        <v>1</v>
      </c>
      <c r="K742" s="1">
        <f>WEEKDAY(BART_Rides[[#This Row],[Date]],2)</f>
        <v>1</v>
      </c>
      <c r="L742" s="1" t="str">
        <f>LEFT(BART_Rides[[#This Row],[Lines]],1)</f>
        <v>Y</v>
      </c>
      <c r="M742" s="1" t="str">
        <f>IF(BART_Rides[[#This Row],[FirstLetter]]="Y","Yes","No")</f>
        <v>Yes</v>
      </c>
      <c r="N742" s="1" t="str">
        <f>IF(OR(BART_Rides[[#This Row],[Station Code]]="EM", BART_Rides[[#This Row],[Station Code]]="MT", BART_Rides[[#This Row],[Station Code]]="PL", BART_Rides[[#This Row],[Station Code]]="CC"), "Yes", "No")</f>
        <v>No</v>
      </c>
    </row>
    <row r="743" spans="6:14">
      <c r="F743" s="3">
        <v>44208</v>
      </c>
      <c r="G743" s="1" t="s">
        <v>5</v>
      </c>
      <c r="H743" s="1" t="s">
        <v>100</v>
      </c>
      <c r="I743" s="1">
        <v>512</v>
      </c>
      <c r="J743" s="1">
        <f>MONTH(BART_Rides[[#This Row],[Date]])</f>
        <v>1</v>
      </c>
      <c r="K743" s="1">
        <f>WEEKDAY(BART_Rides[[#This Row],[Date]],2)</f>
        <v>2</v>
      </c>
      <c r="L743" s="1" t="str">
        <f>LEFT(BART_Rides[[#This Row],[Lines]],1)</f>
        <v>Y</v>
      </c>
      <c r="M743" s="1" t="str">
        <f>IF(BART_Rides[[#This Row],[FirstLetter]]="Y","Yes","No")</f>
        <v>Yes</v>
      </c>
      <c r="N743" s="1" t="str">
        <f>IF(OR(BART_Rides[[#This Row],[Station Code]]="EM", BART_Rides[[#This Row],[Station Code]]="MT", BART_Rides[[#This Row],[Station Code]]="PL", BART_Rides[[#This Row],[Station Code]]="CC"), "Yes", "No")</f>
        <v>No</v>
      </c>
    </row>
    <row r="744" spans="6:14">
      <c r="F744" s="3">
        <v>44209</v>
      </c>
      <c r="G744" s="1" t="s">
        <v>5</v>
      </c>
      <c r="H744" s="1" t="s">
        <v>100</v>
      </c>
      <c r="I744" s="1">
        <v>550</v>
      </c>
      <c r="J744" s="1">
        <f>MONTH(BART_Rides[[#This Row],[Date]])</f>
        <v>1</v>
      </c>
      <c r="K744" s="1">
        <f>WEEKDAY(BART_Rides[[#This Row],[Date]],2)</f>
        <v>3</v>
      </c>
      <c r="L744" s="1" t="str">
        <f>LEFT(BART_Rides[[#This Row],[Lines]],1)</f>
        <v>Y</v>
      </c>
      <c r="M744" s="1" t="str">
        <f>IF(BART_Rides[[#This Row],[FirstLetter]]="Y","Yes","No")</f>
        <v>Yes</v>
      </c>
      <c r="N744" s="1" t="str">
        <f>IF(OR(BART_Rides[[#This Row],[Station Code]]="EM", BART_Rides[[#This Row],[Station Code]]="MT", BART_Rides[[#This Row],[Station Code]]="PL", BART_Rides[[#This Row],[Station Code]]="CC"), "Yes", "No")</f>
        <v>No</v>
      </c>
    </row>
    <row r="745" spans="6:14">
      <c r="F745" s="3">
        <v>44210</v>
      </c>
      <c r="G745" s="1" t="s">
        <v>5</v>
      </c>
      <c r="H745" s="1" t="s">
        <v>100</v>
      </c>
      <c r="I745" s="1">
        <v>537</v>
      </c>
      <c r="J745" s="1">
        <f>MONTH(BART_Rides[[#This Row],[Date]])</f>
        <v>1</v>
      </c>
      <c r="K745" s="1">
        <f>WEEKDAY(BART_Rides[[#This Row],[Date]],2)</f>
        <v>4</v>
      </c>
      <c r="L745" s="1" t="str">
        <f>LEFT(BART_Rides[[#This Row],[Lines]],1)</f>
        <v>Y</v>
      </c>
      <c r="M745" s="1" t="str">
        <f>IF(BART_Rides[[#This Row],[FirstLetter]]="Y","Yes","No")</f>
        <v>Yes</v>
      </c>
      <c r="N745" s="1" t="str">
        <f>IF(OR(BART_Rides[[#This Row],[Station Code]]="EM", BART_Rides[[#This Row],[Station Code]]="MT", BART_Rides[[#This Row],[Station Code]]="PL", BART_Rides[[#This Row],[Station Code]]="CC"), "Yes", "No")</f>
        <v>No</v>
      </c>
    </row>
    <row r="746" spans="6:14">
      <c r="F746" s="3">
        <v>44211</v>
      </c>
      <c r="G746" s="1" t="s">
        <v>5</v>
      </c>
      <c r="H746" s="1" t="s">
        <v>100</v>
      </c>
      <c r="I746" s="1">
        <v>520</v>
      </c>
      <c r="J746" s="1">
        <f>MONTH(BART_Rides[[#This Row],[Date]])</f>
        <v>1</v>
      </c>
      <c r="K746" s="1">
        <f>WEEKDAY(BART_Rides[[#This Row],[Date]],2)</f>
        <v>5</v>
      </c>
      <c r="L746" s="1" t="str">
        <f>LEFT(BART_Rides[[#This Row],[Lines]],1)</f>
        <v>Y</v>
      </c>
      <c r="M746" s="1" t="str">
        <f>IF(BART_Rides[[#This Row],[FirstLetter]]="Y","Yes","No")</f>
        <v>Yes</v>
      </c>
      <c r="N746" s="1" t="str">
        <f>IF(OR(BART_Rides[[#This Row],[Station Code]]="EM", BART_Rides[[#This Row],[Station Code]]="MT", BART_Rides[[#This Row],[Station Code]]="PL", BART_Rides[[#This Row],[Station Code]]="CC"), "Yes", "No")</f>
        <v>No</v>
      </c>
    </row>
    <row r="747" spans="6:14">
      <c r="F747" s="3">
        <v>44212</v>
      </c>
      <c r="G747" s="1" t="s">
        <v>5</v>
      </c>
      <c r="H747" s="1" t="s">
        <v>100</v>
      </c>
      <c r="I747" s="1">
        <v>344</v>
      </c>
      <c r="J747" s="1">
        <f>MONTH(BART_Rides[[#This Row],[Date]])</f>
        <v>1</v>
      </c>
      <c r="K747" s="1">
        <f>WEEKDAY(BART_Rides[[#This Row],[Date]],2)</f>
        <v>6</v>
      </c>
      <c r="L747" s="1" t="str">
        <f>LEFT(BART_Rides[[#This Row],[Lines]],1)</f>
        <v>Y</v>
      </c>
      <c r="M747" s="1" t="str">
        <f>IF(BART_Rides[[#This Row],[FirstLetter]]="Y","Yes","No")</f>
        <v>Yes</v>
      </c>
      <c r="N747" s="1" t="str">
        <f>IF(OR(BART_Rides[[#This Row],[Station Code]]="EM", BART_Rides[[#This Row],[Station Code]]="MT", BART_Rides[[#This Row],[Station Code]]="PL", BART_Rides[[#This Row],[Station Code]]="CC"), "Yes", "No")</f>
        <v>No</v>
      </c>
    </row>
    <row r="748" spans="6:14">
      <c r="F748" s="3">
        <v>44213</v>
      </c>
      <c r="G748" s="1" t="s">
        <v>5</v>
      </c>
      <c r="H748" s="1" t="s">
        <v>100</v>
      </c>
      <c r="I748" s="1">
        <v>197</v>
      </c>
      <c r="J748" s="1">
        <f>MONTH(BART_Rides[[#This Row],[Date]])</f>
        <v>1</v>
      </c>
      <c r="K748" s="1">
        <f>WEEKDAY(BART_Rides[[#This Row],[Date]],2)</f>
        <v>7</v>
      </c>
      <c r="L748" s="1" t="str">
        <f>LEFT(BART_Rides[[#This Row],[Lines]],1)</f>
        <v>Y</v>
      </c>
      <c r="M748" s="1" t="str">
        <f>IF(BART_Rides[[#This Row],[FirstLetter]]="Y","Yes","No")</f>
        <v>Yes</v>
      </c>
      <c r="N748" s="1" t="str">
        <f>IF(OR(BART_Rides[[#This Row],[Station Code]]="EM", BART_Rides[[#This Row],[Station Code]]="MT", BART_Rides[[#This Row],[Station Code]]="PL", BART_Rides[[#This Row],[Station Code]]="CC"), "Yes", "No")</f>
        <v>No</v>
      </c>
    </row>
    <row r="749" spans="6:14">
      <c r="F749" s="3">
        <v>44214</v>
      </c>
      <c r="G749" s="1" t="s">
        <v>5</v>
      </c>
      <c r="H749" s="1" t="s">
        <v>100</v>
      </c>
      <c r="I749" s="1">
        <v>358</v>
      </c>
      <c r="J749" s="1">
        <f>MONTH(BART_Rides[[#This Row],[Date]])</f>
        <v>1</v>
      </c>
      <c r="K749" s="1">
        <f>WEEKDAY(BART_Rides[[#This Row],[Date]],2)</f>
        <v>1</v>
      </c>
      <c r="L749" s="1" t="str">
        <f>LEFT(BART_Rides[[#This Row],[Lines]],1)</f>
        <v>Y</v>
      </c>
      <c r="M749" s="1" t="str">
        <f>IF(BART_Rides[[#This Row],[FirstLetter]]="Y","Yes","No")</f>
        <v>Yes</v>
      </c>
      <c r="N749" s="1" t="str">
        <f>IF(OR(BART_Rides[[#This Row],[Station Code]]="EM", BART_Rides[[#This Row],[Station Code]]="MT", BART_Rides[[#This Row],[Station Code]]="PL", BART_Rides[[#This Row],[Station Code]]="CC"), "Yes", "No")</f>
        <v>No</v>
      </c>
    </row>
    <row r="750" spans="6:14">
      <c r="F750" s="3">
        <v>44215</v>
      </c>
      <c r="G750" s="1" t="s">
        <v>5</v>
      </c>
      <c r="H750" s="1" t="s">
        <v>100</v>
      </c>
      <c r="I750" s="1">
        <v>509</v>
      </c>
      <c r="J750" s="1">
        <f>MONTH(BART_Rides[[#This Row],[Date]])</f>
        <v>1</v>
      </c>
      <c r="K750" s="1">
        <f>WEEKDAY(BART_Rides[[#This Row],[Date]],2)</f>
        <v>2</v>
      </c>
      <c r="L750" s="1" t="str">
        <f>LEFT(BART_Rides[[#This Row],[Lines]],1)</f>
        <v>Y</v>
      </c>
      <c r="M750" s="1" t="str">
        <f>IF(BART_Rides[[#This Row],[FirstLetter]]="Y","Yes","No")</f>
        <v>Yes</v>
      </c>
      <c r="N750" s="1" t="str">
        <f>IF(OR(BART_Rides[[#This Row],[Station Code]]="EM", BART_Rides[[#This Row],[Station Code]]="MT", BART_Rides[[#This Row],[Station Code]]="PL", BART_Rides[[#This Row],[Station Code]]="CC"), "Yes", "No")</f>
        <v>No</v>
      </c>
    </row>
    <row r="751" spans="6:14">
      <c r="F751" s="3">
        <v>44216</v>
      </c>
      <c r="G751" s="1" t="s">
        <v>5</v>
      </c>
      <c r="H751" s="1" t="s">
        <v>100</v>
      </c>
      <c r="I751" s="1">
        <v>516</v>
      </c>
      <c r="J751" s="1">
        <f>MONTH(BART_Rides[[#This Row],[Date]])</f>
        <v>1</v>
      </c>
      <c r="K751" s="1">
        <f>WEEKDAY(BART_Rides[[#This Row],[Date]],2)</f>
        <v>3</v>
      </c>
      <c r="L751" s="1" t="str">
        <f>LEFT(BART_Rides[[#This Row],[Lines]],1)</f>
        <v>Y</v>
      </c>
      <c r="M751" s="1" t="str">
        <f>IF(BART_Rides[[#This Row],[FirstLetter]]="Y","Yes","No")</f>
        <v>Yes</v>
      </c>
      <c r="N751" s="1" t="str">
        <f>IF(OR(BART_Rides[[#This Row],[Station Code]]="EM", BART_Rides[[#This Row],[Station Code]]="MT", BART_Rides[[#This Row],[Station Code]]="PL", BART_Rides[[#This Row],[Station Code]]="CC"), "Yes", "No")</f>
        <v>No</v>
      </c>
    </row>
    <row r="752" spans="6:14">
      <c r="F752" s="3">
        <v>44217</v>
      </c>
      <c r="G752" s="1" t="s">
        <v>5</v>
      </c>
      <c r="H752" s="1" t="s">
        <v>100</v>
      </c>
      <c r="I752" s="1">
        <v>568</v>
      </c>
      <c r="J752" s="1">
        <f>MONTH(BART_Rides[[#This Row],[Date]])</f>
        <v>1</v>
      </c>
      <c r="K752" s="1">
        <f>WEEKDAY(BART_Rides[[#This Row],[Date]],2)</f>
        <v>4</v>
      </c>
      <c r="L752" s="1" t="str">
        <f>LEFT(BART_Rides[[#This Row],[Lines]],1)</f>
        <v>Y</v>
      </c>
      <c r="M752" s="1" t="str">
        <f>IF(BART_Rides[[#This Row],[FirstLetter]]="Y","Yes","No")</f>
        <v>Yes</v>
      </c>
      <c r="N752" s="1" t="str">
        <f>IF(OR(BART_Rides[[#This Row],[Station Code]]="EM", BART_Rides[[#This Row],[Station Code]]="MT", BART_Rides[[#This Row],[Station Code]]="PL", BART_Rides[[#This Row],[Station Code]]="CC"), "Yes", "No")</f>
        <v>No</v>
      </c>
    </row>
    <row r="753" spans="6:14">
      <c r="F753" s="3">
        <v>44218</v>
      </c>
      <c r="G753" s="1" t="s">
        <v>5</v>
      </c>
      <c r="H753" s="1" t="s">
        <v>100</v>
      </c>
      <c r="I753" s="1">
        <v>521</v>
      </c>
      <c r="J753" s="1">
        <f>MONTH(BART_Rides[[#This Row],[Date]])</f>
        <v>1</v>
      </c>
      <c r="K753" s="1">
        <f>WEEKDAY(BART_Rides[[#This Row],[Date]],2)</f>
        <v>5</v>
      </c>
      <c r="L753" s="1" t="str">
        <f>LEFT(BART_Rides[[#This Row],[Lines]],1)</f>
        <v>Y</v>
      </c>
      <c r="M753" s="1" t="str">
        <f>IF(BART_Rides[[#This Row],[FirstLetter]]="Y","Yes","No")</f>
        <v>Yes</v>
      </c>
      <c r="N753" s="1" t="str">
        <f>IF(OR(BART_Rides[[#This Row],[Station Code]]="EM", BART_Rides[[#This Row],[Station Code]]="MT", BART_Rides[[#This Row],[Station Code]]="PL", BART_Rides[[#This Row],[Station Code]]="CC"), "Yes", "No")</f>
        <v>No</v>
      </c>
    </row>
    <row r="754" spans="6:14">
      <c r="F754" s="3">
        <v>44219</v>
      </c>
      <c r="G754" s="1" t="s">
        <v>5</v>
      </c>
      <c r="H754" s="1" t="s">
        <v>100</v>
      </c>
      <c r="I754" s="1">
        <v>349</v>
      </c>
      <c r="J754" s="1">
        <f>MONTH(BART_Rides[[#This Row],[Date]])</f>
        <v>1</v>
      </c>
      <c r="K754" s="1">
        <f>WEEKDAY(BART_Rides[[#This Row],[Date]],2)</f>
        <v>6</v>
      </c>
      <c r="L754" s="1" t="str">
        <f>LEFT(BART_Rides[[#This Row],[Lines]],1)</f>
        <v>Y</v>
      </c>
      <c r="M754" s="1" t="str">
        <f>IF(BART_Rides[[#This Row],[FirstLetter]]="Y","Yes","No")</f>
        <v>Yes</v>
      </c>
      <c r="N754" s="1" t="str">
        <f>IF(OR(BART_Rides[[#This Row],[Station Code]]="EM", BART_Rides[[#This Row],[Station Code]]="MT", BART_Rides[[#This Row],[Station Code]]="PL", BART_Rides[[#This Row],[Station Code]]="CC"), "Yes", "No")</f>
        <v>No</v>
      </c>
    </row>
    <row r="755" spans="6:14">
      <c r="F755" s="3">
        <v>44220</v>
      </c>
      <c r="G755" s="1" t="s">
        <v>5</v>
      </c>
      <c r="H755" s="1" t="s">
        <v>100</v>
      </c>
      <c r="I755" s="1">
        <v>177</v>
      </c>
      <c r="J755" s="1">
        <f>MONTH(BART_Rides[[#This Row],[Date]])</f>
        <v>1</v>
      </c>
      <c r="K755" s="1">
        <f>WEEKDAY(BART_Rides[[#This Row],[Date]],2)</f>
        <v>7</v>
      </c>
      <c r="L755" s="1" t="str">
        <f>LEFT(BART_Rides[[#This Row],[Lines]],1)</f>
        <v>Y</v>
      </c>
      <c r="M755" s="1" t="str">
        <f>IF(BART_Rides[[#This Row],[FirstLetter]]="Y","Yes","No")</f>
        <v>Yes</v>
      </c>
      <c r="N755" s="1" t="str">
        <f>IF(OR(BART_Rides[[#This Row],[Station Code]]="EM", BART_Rides[[#This Row],[Station Code]]="MT", BART_Rides[[#This Row],[Station Code]]="PL", BART_Rides[[#This Row],[Station Code]]="CC"), "Yes", "No")</f>
        <v>No</v>
      </c>
    </row>
    <row r="756" spans="6:14">
      <c r="F756" s="3">
        <v>44221</v>
      </c>
      <c r="G756" s="1" t="s">
        <v>5</v>
      </c>
      <c r="H756" s="1" t="s">
        <v>100</v>
      </c>
      <c r="I756" s="1">
        <v>535</v>
      </c>
      <c r="J756" s="1">
        <f>MONTH(BART_Rides[[#This Row],[Date]])</f>
        <v>1</v>
      </c>
      <c r="K756" s="1">
        <f>WEEKDAY(BART_Rides[[#This Row],[Date]],2)</f>
        <v>1</v>
      </c>
      <c r="L756" s="1" t="str">
        <f>LEFT(BART_Rides[[#This Row],[Lines]],1)</f>
        <v>Y</v>
      </c>
      <c r="M756" s="1" t="str">
        <f>IF(BART_Rides[[#This Row],[FirstLetter]]="Y","Yes","No")</f>
        <v>Yes</v>
      </c>
      <c r="N756" s="1" t="str">
        <f>IF(OR(BART_Rides[[#This Row],[Station Code]]="EM", BART_Rides[[#This Row],[Station Code]]="MT", BART_Rides[[#This Row],[Station Code]]="PL", BART_Rides[[#This Row],[Station Code]]="CC"), "Yes", "No")</f>
        <v>No</v>
      </c>
    </row>
    <row r="757" spans="6:14">
      <c r="F757" s="3">
        <v>44222</v>
      </c>
      <c r="G757" s="1" t="s">
        <v>5</v>
      </c>
      <c r="H757" s="1" t="s">
        <v>100</v>
      </c>
      <c r="I757" s="1">
        <v>495</v>
      </c>
      <c r="J757" s="1">
        <f>MONTH(BART_Rides[[#This Row],[Date]])</f>
        <v>1</v>
      </c>
      <c r="K757" s="1">
        <f>WEEKDAY(BART_Rides[[#This Row],[Date]],2)</f>
        <v>2</v>
      </c>
      <c r="L757" s="1" t="str">
        <f>LEFT(BART_Rides[[#This Row],[Lines]],1)</f>
        <v>Y</v>
      </c>
      <c r="M757" s="1" t="str">
        <f>IF(BART_Rides[[#This Row],[FirstLetter]]="Y","Yes","No")</f>
        <v>Yes</v>
      </c>
      <c r="N757" s="1" t="str">
        <f>IF(OR(BART_Rides[[#This Row],[Station Code]]="EM", BART_Rides[[#This Row],[Station Code]]="MT", BART_Rides[[#This Row],[Station Code]]="PL", BART_Rides[[#This Row],[Station Code]]="CC"), "Yes", "No")</f>
        <v>No</v>
      </c>
    </row>
    <row r="758" spans="6:14">
      <c r="F758" s="3">
        <v>44223</v>
      </c>
      <c r="G758" s="1" t="s">
        <v>5</v>
      </c>
      <c r="H758" s="1" t="s">
        <v>100</v>
      </c>
      <c r="I758" s="1">
        <v>504</v>
      </c>
      <c r="J758" s="1">
        <f>MONTH(BART_Rides[[#This Row],[Date]])</f>
        <v>1</v>
      </c>
      <c r="K758" s="1">
        <f>WEEKDAY(BART_Rides[[#This Row],[Date]],2)</f>
        <v>3</v>
      </c>
      <c r="L758" s="1" t="str">
        <f>LEFT(BART_Rides[[#This Row],[Lines]],1)</f>
        <v>Y</v>
      </c>
      <c r="M758" s="1" t="str">
        <f>IF(BART_Rides[[#This Row],[FirstLetter]]="Y","Yes","No")</f>
        <v>Yes</v>
      </c>
      <c r="N758" s="1" t="str">
        <f>IF(OR(BART_Rides[[#This Row],[Station Code]]="EM", BART_Rides[[#This Row],[Station Code]]="MT", BART_Rides[[#This Row],[Station Code]]="PL", BART_Rides[[#This Row],[Station Code]]="CC"), "Yes", "No")</f>
        <v>No</v>
      </c>
    </row>
    <row r="759" spans="6:14">
      <c r="F759" s="3">
        <v>44224</v>
      </c>
      <c r="G759" s="1" t="s">
        <v>5</v>
      </c>
      <c r="H759" s="1" t="s">
        <v>100</v>
      </c>
      <c r="I759" s="1">
        <v>466</v>
      </c>
      <c r="J759" s="1">
        <f>MONTH(BART_Rides[[#This Row],[Date]])</f>
        <v>1</v>
      </c>
      <c r="K759" s="1">
        <f>WEEKDAY(BART_Rides[[#This Row],[Date]],2)</f>
        <v>4</v>
      </c>
      <c r="L759" s="1" t="str">
        <f>LEFT(BART_Rides[[#This Row],[Lines]],1)</f>
        <v>Y</v>
      </c>
      <c r="M759" s="1" t="str">
        <f>IF(BART_Rides[[#This Row],[FirstLetter]]="Y","Yes","No")</f>
        <v>Yes</v>
      </c>
      <c r="N759" s="1" t="str">
        <f>IF(OR(BART_Rides[[#This Row],[Station Code]]="EM", BART_Rides[[#This Row],[Station Code]]="MT", BART_Rides[[#This Row],[Station Code]]="PL", BART_Rides[[#This Row],[Station Code]]="CC"), "Yes", "No")</f>
        <v>No</v>
      </c>
    </row>
    <row r="760" spans="6:14">
      <c r="F760" s="3">
        <v>44225</v>
      </c>
      <c r="G760" s="1" t="s">
        <v>5</v>
      </c>
      <c r="H760" s="1" t="s">
        <v>100</v>
      </c>
      <c r="I760" s="1">
        <v>575</v>
      </c>
      <c r="J760" s="1">
        <f>MONTH(BART_Rides[[#This Row],[Date]])</f>
        <v>1</v>
      </c>
      <c r="K760" s="1">
        <f>WEEKDAY(BART_Rides[[#This Row],[Date]],2)</f>
        <v>5</v>
      </c>
      <c r="L760" s="1" t="str">
        <f>LEFT(BART_Rides[[#This Row],[Lines]],1)</f>
        <v>Y</v>
      </c>
      <c r="M760" s="1" t="str">
        <f>IF(BART_Rides[[#This Row],[FirstLetter]]="Y","Yes","No")</f>
        <v>Yes</v>
      </c>
      <c r="N760" s="1" t="str">
        <f>IF(OR(BART_Rides[[#This Row],[Station Code]]="EM", BART_Rides[[#This Row],[Station Code]]="MT", BART_Rides[[#This Row],[Station Code]]="PL", BART_Rides[[#This Row],[Station Code]]="CC"), "Yes", "No")</f>
        <v>No</v>
      </c>
    </row>
    <row r="761" spans="6:14">
      <c r="F761" s="3">
        <v>44226</v>
      </c>
      <c r="G761" s="1" t="s">
        <v>5</v>
      </c>
      <c r="H761" s="1" t="s">
        <v>100</v>
      </c>
      <c r="I761" s="1">
        <v>310</v>
      </c>
      <c r="J761" s="1">
        <f>MONTH(BART_Rides[[#This Row],[Date]])</f>
        <v>1</v>
      </c>
      <c r="K761" s="1">
        <f>WEEKDAY(BART_Rides[[#This Row],[Date]],2)</f>
        <v>6</v>
      </c>
      <c r="L761" s="1" t="str">
        <f>LEFT(BART_Rides[[#This Row],[Lines]],1)</f>
        <v>Y</v>
      </c>
      <c r="M761" s="1" t="str">
        <f>IF(BART_Rides[[#This Row],[FirstLetter]]="Y","Yes","No")</f>
        <v>Yes</v>
      </c>
      <c r="N761" s="1" t="str">
        <f>IF(OR(BART_Rides[[#This Row],[Station Code]]="EM", BART_Rides[[#This Row],[Station Code]]="MT", BART_Rides[[#This Row],[Station Code]]="PL", BART_Rides[[#This Row],[Station Code]]="CC"), "Yes", "No")</f>
        <v>No</v>
      </c>
    </row>
    <row r="762" spans="6:14">
      <c r="F762" s="3">
        <v>44227</v>
      </c>
      <c r="G762" s="1" t="s">
        <v>5</v>
      </c>
      <c r="H762" s="1" t="s">
        <v>100</v>
      </c>
      <c r="I762" s="1">
        <v>241</v>
      </c>
      <c r="J762" s="1">
        <f>MONTH(BART_Rides[[#This Row],[Date]])</f>
        <v>1</v>
      </c>
      <c r="K762" s="1">
        <f>WEEKDAY(BART_Rides[[#This Row],[Date]],2)</f>
        <v>7</v>
      </c>
      <c r="L762" s="1" t="str">
        <f>LEFT(BART_Rides[[#This Row],[Lines]],1)</f>
        <v>Y</v>
      </c>
      <c r="M762" s="1" t="str">
        <f>IF(BART_Rides[[#This Row],[FirstLetter]]="Y","Yes","No")</f>
        <v>Yes</v>
      </c>
      <c r="N762" s="1" t="str">
        <f>IF(OR(BART_Rides[[#This Row],[Station Code]]="EM", BART_Rides[[#This Row],[Station Code]]="MT", BART_Rides[[#This Row],[Station Code]]="PL", BART_Rides[[#This Row],[Station Code]]="CC"), "Yes", "No")</f>
        <v>No</v>
      </c>
    </row>
    <row r="763" spans="6:14">
      <c r="F763" s="3">
        <v>44228</v>
      </c>
      <c r="G763" s="1" t="s">
        <v>5</v>
      </c>
      <c r="H763" s="1" t="s">
        <v>100</v>
      </c>
      <c r="I763" s="1">
        <v>551</v>
      </c>
      <c r="J763" s="1">
        <f>MONTH(BART_Rides[[#This Row],[Date]])</f>
        <v>2</v>
      </c>
      <c r="K763" s="1">
        <f>WEEKDAY(BART_Rides[[#This Row],[Date]],2)</f>
        <v>1</v>
      </c>
      <c r="L763" s="1" t="str">
        <f>LEFT(BART_Rides[[#This Row],[Lines]],1)</f>
        <v>Y</v>
      </c>
      <c r="M763" s="1" t="str">
        <f>IF(BART_Rides[[#This Row],[FirstLetter]]="Y","Yes","No")</f>
        <v>Yes</v>
      </c>
      <c r="N763" s="1" t="str">
        <f>IF(OR(BART_Rides[[#This Row],[Station Code]]="EM", BART_Rides[[#This Row],[Station Code]]="MT", BART_Rides[[#This Row],[Station Code]]="PL", BART_Rides[[#This Row],[Station Code]]="CC"), "Yes", "No")</f>
        <v>No</v>
      </c>
    </row>
    <row r="764" spans="6:14">
      <c r="F764" s="3">
        <v>44229</v>
      </c>
      <c r="G764" s="1" t="s">
        <v>5</v>
      </c>
      <c r="H764" s="1" t="s">
        <v>100</v>
      </c>
      <c r="I764" s="1">
        <v>525</v>
      </c>
      <c r="J764" s="1">
        <f>MONTH(BART_Rides[[#This Row],[Date]])</f>
        <v>2</v>
      </c>
      <c r="K764" s="1">
        <f>WEEKDAY(BART_Rides[[#This Row],[Date]],2)</f>
        <v>2</v>
      </c>
      <c r="L764" s="1" t="str">
        <f>LEFT(BART_Rides[[#This Row],[Lines]],1)</f>
        <v>Y</v>
      </c>
      <c r="M764" s="1" t="str">
        <f>IF(BART_Rides[[#This Row],[FirstLetter]]="Y","Yes","No")</f>
        <v>Yes</v>
      </c>
      <c r="N764" s="1" t="str">
        <f>IF(OR(BART_Rides[[#This Row],[Station Code]]="EM", BART_Rides[[#This Row],[Station Code]]="MT", BART_Rides[[#This Row],[Station Code]]="PL", BART_Rides[[#This Row],[Station Code]]="CC"), "Yes", "No")</f>
        <v>No</v>
      </c>
    </row>
    <row r="765" spans="6:14">
      <c r="F765" s="3">
        <v>44230</v>
      </c>
      <c r="G765" s="1" t="s">
        <v>5</v>
      </c>
      <c r="H765" s="1" t="s">
        <v>100</v>
      </c>
      <c r="I765" s="1">
        <v>557</v>
      </c>
      <c r="J765" s="1">
        <f>MONTH(BART_Rides[[#This Row],[Date]])</f>
        <v>2</v>
      </c>
      <c r="K765" s="1">
        <f>WEEKDAY(BART_Rides[[#This Row],[Date]],2)</f>
        <v>3</v>
      </c>
      <c r="L765" s="1" t="str">
        <f>LEFT(BART_Rides[[#This Row],[Lines]],1)</f>
        <v>Y</v>
      </c>
      <c r="M765" s="1" t="str">
        <f>IF(BART_Rides[[#This Row],[FirstLetter]]="Y","Yes","No")</f>
        <v>Yes</v>
      </c>
      <c r="N765" s="1" t="str">
        <f>IF(OR(BART_Rides[[#This Row],[Station Code]]="EM", BART_Rides[[#This Row],[Station Code]]="MT", BART_Rides[[#This Row],[Station Code]]="PL", BART_Rides[[#This Row],[Station Code]]="CC"), "Yes", "No")</f>
        <v>No</v>
      </c>
    </row>
    <row r="766" spans="6:14">
      <c r="F766" s="3">
        <v>44231</v>
      </c>
      <c r="G766" s="1" t="s">
        <v>5</v>
      </c>
      <c r="H766" s="1" t="s">
        <v>100</v>
      </c>
      <c r="I766" s="1">
        <v>579</v>
      </c>
      <c r="J766" s="1">
        <f>MONTH(BART_Rides[[#This Row],[Date]])</f>
        <v>2</v>
      </c>
      <c r="K766" s="1">
        <f>WEEKDAY(BART_Rides[[#This Row],[Date]],2)</f>
        <v>4</v>
      </c>
      <c r="L766" s="1" t="str">
        <f>LEFT(BART_Rides[[#This Row],[Lines]],1)</f>
        <v>Y</v>
      </c>
      <c r="M766" s="1" t="str">
        <f>IF(BART_Rides[[#This Row],[FirstLetter]]="Y","Yes","No")</f>
        <v>Yes</v>
      </c>
      <c r="N766" s="1" t="str">
        <f>IF(OR(BART_Rides[[#This Row],[Station Code]]="EM", BART_Rides[[#This Row],[Station Code]]="MT", BART_Rides[[#This Row],[Station Code]]="PL", BART_Rides[[#This Row],[Station Code]]="CC"), "Yes", "No")</f>
        <v>No</v>
      </c>
    </row>
    <row r="767" spans="6:14">
      <c r="F767" s="3">
        <v>44232</v>
      </c>
      <c r="G767" s="1" t="s">
        <v>5</v>
      </c>
      <c r="H767" s="1" t="s">
        <v>100</v>
      </c>
      <c r="I767" s="1">
        <v>585</v>
      </c>
      <c r="J767" s="1">
        <f>MONTH(BART_Rides[[#This Row],[Date]])</f>
        <v>2</v>
      </c>
      <c r="K767" s="1">
        <f>WEEKDAY(BART_Rides[[#This Row],[Date]],2)</f>
        <v>5</v>
      </c>
      <c r="L767" s="1" t="str">
        <f>LEFT(BART_Rides[[#This Row],[Lines]],1)</f>
        <v>Y</v>
      </c>
      <c r="M767" s="1" t="str">
        <f>IF(BART_Rides[[#This Row],[FirstLetter]]="Y","Yes","No")</f>
        <v>Yes</v>
      </c>
      <c r="N767" s="1" t="str">
        <f>IF(OR(BART_Rides[[#This Row],[Station Code]]="EM", BART_Rides[[#This Row],[Station Code]]="MT", BART_Rides[[#This Row],[Station Code]]="PL", BART_Rides[[#This Row],[Station Code]]="CC"), "Yes", "No")</f>
        <v>No</v>
      </c>
    </row>
    <row r="768" spans="6:14">
      <c r="F768" s="3">
        <v>44233</v>
      </c>
      <c r="G768" s="1" t="s">
        <v>5</v>
      </c>
      <c r="H768" s="1" t="s">
        <v>100</v>
      </c>
      <c r="I768" s="1">
        <v>379</v>
      </c>
      <c r="J768" s="1">
        <f>MONTH(BART_Rides[[#This Row],[Date]])</f>
        <v>2</v>
      </c>
      <c r="K768" s="1">
        <f>WEEKDAY(BART_Rides[[#This Row],[Date]],2)</f>
        <v>6</v>
      </c>
      <c r="L768" s="1" t="str">
        <f>LEFT(BART_Rides[[#This Row],[Lines]],1)</f>
        <v>Y</v>
      </c>
      <c r="M768" s="1" t="str">
        <f>IF(BART_Rides[[#This Row],[FirstLetter]]="Y","Yes","No")</f>
        <v>Yes</v>
      </c>
      <c r="N768" s="1" t="str">
        <f>IF(OR(BART_Rides[[#This Row],[Station Code]]="EM", BART_Rides[[#This Row],[Station Code]]="MT", BART_Rides[[#This Row],[Station Code]]="PL", BART_Rides[[#This Row],[Station Code]]="CC"), "Yes", "No")</f>
        <v>No</v>
      </c>
    </row>
    <row r="769" spans="6:14">
      <c r="F769" s="3">
        <v>44234</v>
      </c>
      <c r="G769" s="1" t="s">
        <v>5</v>
      </c>
      <c r="H769" s="1" t="s">
        <v>100</v>
      </c>
      <c r="I769" s="1">
        <v>251</v>
      </c>
      <c r="J769" s="1">
        <f>MONTH(BART_Rides[[#This Row],[Date]])</f>
        <v>2</v>
      </c>
      <c r="K769" s="1">
        <f>WEEKDAY(BART_Rides[[#This Row],[Date]],2)</f>
        <v>7</v>
      </c>
      <c r="L769" s="1" t="str">
        <f>LEFT(BART_Rides[[#This Row],[Lines]],1)</f>
        <v>Y</v>
      </c>
      <c r="M769" s="1" t="str">
        <f>IF(BART_Rides[[#This Row],[FirstLetter]]="Y","Yes","No")</f>
        <v>Yes</v>
      </c>
      <c r="N769" s="1" t="str">
        <f>IF(OR(BART_Rides[[#This Row],[Station Code]]="EM", BART_Rides[[#This Row],[Station Code]]="MT", BART_Rides[[#This Row],[Station Code]]="PL", BART_Rides[[#This Row],[Station Code]]="CC"), "Yes", "No")</f>
        <v>No</v>
      </c>
    </row>
    <row r="770" spans="6:14">
      <c r="F770" s="3">
        <v>44235</v>
      </c>
      <c r="G770" s="1" t="s">
        <v>5</v>
      </c>
      <c r="H770" s="1" t="s">
        <v>100</v>
      </c>
      <c r="I770" s="1">
        <v>587</v>
      </c>
      <c r="J770" s="1">
        <f>MONTH(BART_Rides[[#This Row],[Date]])</f>
        <v>2</v>
      </c>
      <c r="K770" s="1">
        <f>WEEKDAY(BART_Rides[[#This Row],[Date]],2)</f>
        <v>1</v>
      </c>
      <c r="L770" s="1" t="str">
        <f>LEFT(BART_Rides[[#This Row],[Lines]],1)</f>
        <v>Y</v>
      </c>
      <c r="M770" s="1" t="str">
        <f>IF(BART_Rides[[#This Row],[FirstLetter]]="Y","Yes","No")</f>
        <v>Yes</v>
      </c>
      <c r="N770" s="1" t="str">
        <f>IF(OR(BART_Rides[[#This Row],[Station Code]]="EM", BART_Rides[[#This Row],[Station Code]]="MT", BART_Rides[[#This Row],[Station Code]]="PL", BART_Rides[[#This Row],[Station Code]]="CC"), "Yes", "No")</f>
        <v>No</v>
      </c>
    </row>
    <row r="771" spans="6:14">
      <c r="F771" s="3">
        <v>44236</v>
      </c>
      <c r="G771" s="1" t="s">
        <v>5</v>
      </c>
      <c r="H771" s="1" t="s">
        <v>100</v>
      </c>
      <c r="I771" s="1">
        <v>543</v>
      </c>
      <c r="J771" s="1">
        <f>MONTH(BART_Rides[[#This Row],[Date]])</f>
        <v>2</v>
      </c>
      <c r="K771" s="1">
        <f>WEEKDAY(BART_Rides[[#This Row],[Date]],2)</f>
        <v>2</v>
      </c>
      <c r="L771" s="1" t="str">
        <f>LEFT(BART_Rides[[#This Row],[Lines]],1)</f>
        <v>Y</v>
      </c>
      <c r="M771" s="1" t="str">
        <f>IF(BART_Rides[[#This Row],[FirstLetter]]="Y","Yes","No")</f>
        <v>Yes</v>
      </c>
      <c r="N771" s="1" t="str">
        <f>IF(OR(BART_Rides[[#This Row],[Station Code]]="EM", BART_Rides[[#This Row],[Station Code]]="MT", BART_Rides[[#This Row],[Station Code]]="PL", BART_Rides[[#This Row],[Station Code]]="CC"), "Yes", "No")</f>
        <v>No</v>
      </c>
    </row>
    <row r="772" spans="6:14">
      <c r="F772" s="3">
        <v>44237</v>
      </c>
      <c r="G772" s="1" t="s">
        <v>5</v>
      </c>
      <c r="H772" s="1" t="s">
        <v>100</v>
      </c>
      <c r="I772" s="1">
        <v>611</v>
      </c>
      <c r="J772" s="1">
        <f>MONTH(BART_Rides[[#This Row],[Date]])</f>
        <v>2</v>
      </c>
      <c r="K772" s="1">
        <f>WEEKDAY(BART_Rides[[#This Row],[Date]],2)</f>
        <v>3</v>
      </c>
      <c r="L772" s="1" t="str">
        <f>LEFT(BART_Rides[[#This Row],[Lines]],1)</f>
        <v>Y</v>
      </c>
      <c r="M772" s="1" t="str">
        <f>IF(BART_Rides[[#This Row],[FirstLetter]]="Y","Yes","No")</f>
        <v>Yes</v>
      </c>
      <c r="N772" s="1" t="str">
        <f>IF(OR(BART_Rides[[#This Row],[Station Code]]="EM", BART_Rides[[#This Row],[Station Code]]="MT", BART_Rides[[#This Row],[Station Code]]="PL", BART_Rides[[#This Row],[Station Code]]="CC"), "Yes", "No")</f>
        <v>No</v>
      </c>
    </row>
    <row r="773" spans="6:14">
      <c r="F773" s="3">
        <v>44238</v>
      </c>
      <c r="G773" s="1" t="s">
        <v>5</v>
      </c>
      <c r="H773" s="1" t="s">
        <v>100</v>
      </c>
      <c r="I773" s="1">
        <v>561</v>
      </c>
      <c r="J773" s="1">
        <f>MONTH(BART_Rides[[#This Row],[Date]])</f>
        <v>2</v>
      </c>
      <c r="K773" s="1">
        <f>WEEKDAY(BART_Rides[[#This Row],[Date]],2)</f>
        <v>4</v>
      </c>
      <c r="L773" s="1" t="str">
        <f>LEFT(BART_Rides[[#This Row],[Lines]],1)</f>
        <v>Y</v>
      </c>
      <c r="M773" s="1" t="str">
        <f>IF(BART_Rides[[#This Row],[FirstLetter]]="Y","Yes","No")</f>
        <v>Yes</v>
      </c>
      <c r="N773" s="1" t="str">
        <f>IF(OR(BART_Rides[[#This Row],[Station Code]]="EM", BART_Rides[[#This Row],[Station Code]]="MT", BART_Rides[[#This Row],[Station Code]]="PL", BART_Rides[[#This Row],[Station Code]]="CC"), "Yes", "No")</f>
        <v>No</v>
      </c>
    </row>
    <row r="774" spans="6:14">
      <c r="F774" s="3">
        <v>44239</v>
      </c>
      <c r="G774" s="1" t="s">
        <v>5</v>
      </c>
      <c r="H774" s="1" t="s">
        <v>100</v>
      </c>
      <c r="I774" s="1">
        <v>569</v>
      </c>
      <c r="J774" s="1">
        <f>MONTH(BART_Rides[[#This Row],[Date]])</f>
        <v>2</v>
      </c>
      <c r="K774" s="1">
        <f>WEEKDAY(BART_Rides[[#This Row],[Date]],2)</f>
        <v>5</v>
      </c>
      <c r="L774" s="1" t="str">
        <f>LEFT(BART_Rides[[#This Row],[Lines]],1)</f>
        <v>Y</v>
      </c>
      <c r="M774" s="1" t="str">
        <f>IF(BART_Rides[[#This Row],[FirstLetter]]="Y","Yes","No")</f>
        <v>Yes</v>
      </c>
      <c r="N774" s="1" t="str">
        <f>IF(OR(BART_Rides[[#This Row],[Station Code]]="EM", BART_Rides[[#This Row],[Station Code]]="MT", BART_Rides[[#This Row],[Station Code]]="PL", BART_Rides[[#This Row],[Station Code]]="CC"), "Yes", "No")</f>
        <v>No</v>
      </c>
    </row>
    <row r="775" spans="6:14">
      <c r="F775" s="3">
        <v>44240</v>
      </c>
      <c r="G775" s="1" t="s">
        <v>5</v>
      </c>
      <c r="H775" s="1" t="s">
        <v>100</v>
      </c>
      <c r="I775" s="1">
        <v>328</v>
      </c>
      <c r="J775" s="1">
        <f>MONTH(BART_Rides[[#This Row],[Date]])</f>
        <v>2</v>
      </c>
      <c r="K775" s="1">
        <f>WEEKDAY(BART_Rides[[#This Row],[Date]],2)</f>
        <v>6</v>
      </c>
      <c r="L775" s="1" t="str">
        <f>LEFT(BART_Rides[[#This Row],[Lines]],1)</f>
        <v>Y</v>
      </c>
      <c r="M775" s="1" t="str">
        <f>IF(BART_Rides[[#This Row],[FirstLetter]]="Y","Yes","No")</f>
        <v>Yes</v>
      </c>
      <c r="N775" s="1" t="str">
        <f>IF(OR(BART_Rides[[#This Row],[Station Code]]="EM", BART_Rides[[#This Row],[Station Code]]="MT", BART_Rides[[#This Row],[Station Code]]="PL", BART_Rides[[#This Row],[Station Code]]="CC"), "Yes", "No")</f>
        <v>No</v>
      </c>
    </row>
    <row r="776" spans="6:14">
      <c r="F776" s="3">
        <v>44241</v>
      </c>
      <c r="G776" s="1" t="s">
        <v>5</v>
      </c>
      <c r="H776" s="1" t="s">
        <v>100</v>
      </c>
      <c r="I776" s="1">
        <v>223</v>
      </c>
      <c r="J776" s="1">
        <f>MONTH(BART_Rides[[#This Row],[Date]])</f>
        <v>2</v>
      </c>
      <c r="K776" s="1">
        <f>WEEKDAY(BART_Rides[[#This Row],[Date]],2)</f>
        <v>7</v>
      </c>
      <c r="L776" s="1" t="str">
        <f>LEFT(BART_Rides[[#This Row],[Lines]],1)</f>
        <v>Y</v>
      </c>
      <c r="M776" s="1" t="str">
        <f>IF(BART_Rides[[#This Row],[FirstLetter]]="Y","Yes","No")</f>
        <v>Yes</v>
      </c>
      <c r="N776" s="1" t="str">
        <f>IF(OR(BART_Rides[[#This Row],[Station Code]]="EM", BART_Rides[[#This Row],[Station Code]]="MT", BART_Rides[[#This Row],[Station Code]]="PL", BART_Rides[[#This Row],[Station Code]]="CC"), "Yes", "No")</f>
        <v>No</v>
      </c>
    </row>
    <row r="777" spans="6:14">
      <c r="F777" s="3">
        <v>44242</v>
      </c>
      <c r="G777" s="1" t="s">
        <v>5</v>
      </c>
      <c r="H777" s="1" t="s">
        <v>100</v>
      </c>
      <c r="I777" s="1">
        <v>332</v>
      </c>
      <c r="J777" s="1">
        <f>MONTH(BART_Rides[[#This Row],[Date]])</f>
        <v>2</v>
      </c>
      <c r="K777" s="1">
        <f>WEEKDAY(BART_Rides[[#This Row],[Date]],2)</f>
        <v>1</v>
      </c>
      <c r="L777" s="1" t="str">
        <f>LEFT(BART_Rides[[#This Row],[Lines]],1)</f>
        <v>Y</v>
      </c>
      <c r="M777" s="1" t="str">
        <f>IF(BART_Rides[[#This Row],[FirstLetter]]="Y","Yes","No")</f>
        <v>Yes</v>
      </c>
      <c r="N777" s="1" t="str">
        <f>IF(OR(BART_Rides[[#This Row],[Station Code]]="EM", BART_Rides[[#This Row],[Station Code]]="MT", BART_Rides[[#This Row],[Station Code]]="PL", BART_Rides[[#This Row],[Station Code]]="CC"), "Yes", "No")</f>
        <v>No</v>
      </c>
    </row>
    <row r="778" spans="6:14">
      <c r="F778" s="3">
        <v>44243</v>
      </c>
      <c r="G778" s="1" t="s">
        <v>5</v>
      </c>
      <c r="H778" s="1" t="s">
        <v>100</v>
      </c>
      <c r="I778" s="1">
        <v>574</v>
      </c>
      <c r="J778" s="1">
        <f>MONTH(BART_Rides[[#This Row],[Date]])</f>
        <v>2</v>
      </c>
      <c r="K778" s="1">
        <f>WEEKDAY(BART_Rides[[#This Row],[Date]],2)</f>
        <v>2</v>
      </c>
      <c r="L778" s="1" t="str">
        <f>LEFT(BART_Rides[[#This Row],[Lines]],1)</f>
        <v>Y</v>
      </c>
      <c r="M778" s="1" t="str">
        <f>IF(BART_Rides[[#This Row],[FirstLetter]]="Y","Yes","No")</f>
        <v>Yes</v>
      </c>
      <c r="N778" s="1" t="str">
        <f>IF(OR(BART_Rides[[#This Row],[Station Code]]="EM", BART_Rides[[#This Row],[Station Code]]="MT", BART_Rides[[#This Row],[Station Code]]="PL", BART_Rides[[#This Row],[Station Code]]="CC"), "Yes", "No")</f>
        <v>No</v>
      </c>
    </row>
    <row r="779" spans="6:14">
      <c r="F779" s="3">
        <v>44244</v>
      </c>
      <c r="G779" s="1" t="s">
        <v>5</v>
      </c>
      <c r="H779" s="1" t="s">
        <v>100</v>
      </c>
      <c r="I779" s="1">
        <v>580</v>
      </c>
      <c r="J779" s="1">
        <f>MONTH(BART_Rides[[#This Row],[Date]])</f>
        <v>2</v>
      </c>
      <c r="K779" s="1">
        <f>WEEKDAY(BART_Rides[[#This Row],[Date]],2)</f>
        <v>3</v>
      </c>
      <c r="L779" s="1" t="str">
        <f>LEFT(BART_Rides[[#This Row],[Lines]],1)</f>
        <v>Y</v>
      </c>
      <c r="M779" s="1" t="str">
        <f>IF(BART_Rides[[#This Row],[FirstLetter]]="Y","Yes","No")</f>
        <v>Yes</v>
      </c>
      <c r="N779" s="1" t="str">
        <f>IF(OR(BART_Rides[[#This Row],[Station Code]]="EM", BART_Rides[[#This Row],[Station Code]]="MT", BART_Rides[[#This Row],[Station Code]]="PL", BART_Rides[[#This Row],[Station Code]]="CC"), "Yes", "No")</f>
        <v>No</v>
      </c>
    </row>
    <row r="780" spans="6:14">
      <c r="F780" s="3">
        <v>44245</v>
      </c>
      <c r="G780" s="1" t="s">
        <v>5</v>
      </c>
      <c r="H780" s="1" t="s">
        <v>100</v>
      </c>
      <c r="I780" s="1">
        <v>581</v>
      </c>
      <c r="J780" s="1">
        <f>MONTH(BART_Rides[[#This Row],[Date]])</f>
        <v>2</v>
      </c>
      <c r="K780" s="1">
        <f>WEEKDAY(BART_Rides[[#This Row],[Date]],2)</f>
        <v>4</v>
      </c>
      <c r="L780" s="1" t="str">
        <f>LEFT(BART_Rides[[#This Row],[Lines]],1)</f>
        <v>Y</v>
      </c>
      <c r="M780" s="1" t="str">
        <f>IF(BART_Rides[[#This Row],[FirstLetter]]="Y","Yes","No")</f>
        <v>Yes</v>
      </c>
      <c r="N780" s="1" t="str">
        <f>IF(OR(BART_Rides[[#This Row],[Station Code]]="EM", BART_Rides[[#This Row],[Station Code]]="MT", BART_Rides[[#This Row],[Station Code]]="PL", BART_Rides[[#This Row],[Station Code]]="CC"), "Yes", "No")</f>
        <v>No</v>
      </c>
    </row>
    <row r="781" spans="6:14">
      <c r="F781" s="3">
        <v>44246</v>
      </c>
      <c r="G781" s="1" t="s">
        <v>5</v>
      </c>
      <c r="H781" s="1" t="s">
        <v>100</v>
      </c>
      <c r="I781" s="1">
        <v>585</v>
      </c>
      <c r="J781" s="1">
        <f>MONTH(BART_Rides[[#This Row],[Date]])</f>
        <v>2</v>
      </c>
      <c r="K781" s="1">
        <f>WEEKDAY(BART_Rides[[#This Row],[Date]],2)</f>
        <v>5</v>
      </c>
      <c r="L781" s="1" t="str">
        <f>LEFT(BART_Rides[[#This Row],[Lines]],1)</f>
        <v>Y</v>
      </c>
      <c r="M781" s="1" t="str">
        <f>IF(BART_Rides[[#This Row],[FirstLetter]]="Y","Yes","No")</f>
        <v>Yes</v>
      </c>
      <c r="N781" s="1" t="str">
        <f>IF(OR(BART_Rides[[#This Row],[Station Code]]="EM", BART_Rides[[#This Row],[Station Code]]="MT", BART_Rides[[#This Row],[Station Code]]="PL", BART_Rides[[#This Row],[Station Code]]="CC"), "Yes", "No")</f>
        <v>No</v>
      </c>
    </row>
    <row r="782" spans="6:14">
      <c r="F782" s="3">
        <v>44247</v>
      </c>
      <c r="G782" s="1" t="s">
        <v>5</v>
      </c>
      <c r="H782" s="1" t="s">
        <v>100</v>
      </c>
      <c r="I782" s="1">
        <v>364</v>
      </c>
      <c r="J782" s="1">
        <f>MONTH(BART_Rides[[#This Row],[Date]])</f>
        <v>2</v>
      </c>
      <c r="K782" s="1">
        <f>WEEKDAY(BART_Rides[[#This Row],[Date]],2)</f>
        <v>6</v>
      </c>
      <c r="L782" s="1" t="str">
        <f>LEFT(BART_Rides[[#This Row],[Lines]],1)</f>
        <v>Y</v>
      </c>
      <c r="M782" s="1" t="str">
        <f>IF(BART_Rides[[#This Row],[FirstLetter]]="Y","Yes","No")</f>
        <v>Yes</v>
      </c>
      <c r="N782" s="1" t="str">
        <f>IF(OR(BART_Rides[[#This Row],[Station Code]]="EM", BART_Rides[[#This Row],[Station Code]]="MT", BART_Rides[[#This Row],[Station Code]]="PL", BART_Rides[[#This Row],[Station Code]]="CC"), "Yes", "No")</f>
        <v>No</v>
      </c>
    </row>
    <row r="783" spans="6:14">
      <c r="F783" s="3">
        <v>44248</v>
      </c>
      <c r="G783" s="1" t="s">
        <v>5</v>
      </c>
      <c r="H783" s="1" t="s">
        <v>100</v>
      </c>
      <c r="I783" s="1">
        <v>236</v>
      </c>
      <c r="J783" s="1">
        <f>MONTH(BART_Rides[[#This Row],[Date]])</f>
        <v>2</v>
      </c>
      <c r="K783" s="1">
        <f>WEEKDAY(BART_Rides[[#This Row],[Date]],2)</f>
        <v>7</v>
      </c>
      <c r="L783" s="1" t="str">
        <f>LEFT(BART_Rides[[#This Row],[Lines]],1)</f>
        <v>Y</v>
      </c>
      <c r="M783" s="1" t="str">
        <f>IF(BART_Rides[[#This Row],[FirstLetter]]="Y","Yes","No")</f>
        <v>Yes</v>
      </c>
      <c r="N783" s="1" t="str">
        <f>IF(OR(BART_Rides[[#This Row],[Station Code]]="EM", BART_Rides[[#This Row],[Station Code]]="MT", BART_Rides[[#This Row],[Station Code]]="PL", BART_Rides[[#This Row],[Station Code]]="CC"), "Yes", "No")</f>
        <v>No</v>
      </c>
    </row>
    <row r="784" spans="6:14">
      <c r="F784" s="3">
        <v>44249</v>
      </c>
      <c r="G784" s="1" t="s">
        <v>5</v>
      </c>
      <c r="H784" s="1" t="s">
        <v>100</v>
      </c>
      <c r="I784" s="1">
        <v>617</v>
      </c>
      <c r="J784" s="1">
        <f>MONTH(BART_Rides[[#This Row],[Date]])</f>
        <v>2</v>
      </c>
      <c r="K784" s="1">
        <f>WEEKDAY(BART_Rides[[#This Row],[Date]],2)</f>
        <v>1</v>
      </c>
      <c r="L784" s="1" t="str">
        <f>LEFT(BART_Rides[[#This Row],[Lines]],1)</f>
        <v>Y</v>
      </c>
      <c r="M784" s="1" t="str">
        <f>IF(BART_Rides[[#This Row],[FirstLetter]]="Y","Yes","No")</f>
        <v>Yes</v>
      </c>
      <c r="N784" s="1" t="str">
        <f>IF(OR(BART_Rides[[#This Row],[Station Code]]="EM", BART_Rides[[#This Row],[Station Code]]="MT", BART_Rides[[#This Row],[Station Code]]="PL", BART_Rides[[#This Row],[Station Code]]="CC"), "Yes", "No")</f>
        <v>No</v>
      </c>
    </row>
    <row r="785" spans="6:14">
      <c r="F785" s="3">
        <v>44250</v>
      </c>
      <c r="G785" s="1" t="s">
        <v>5</v>
      </c>
      <c r="H785" s="1" t="s">
        <v>100</v>
      </c>
      <c r="I785" s="1">
        <v>561</v>
      </c>
      <c r="J785" s="1">
        <f>MONTH(BART_Rides[[#This Row],[Date]])</f>
        <v>2</v>
      </c>
      <c r="K785" s="1">
        <f>WEEKDAY(BART_Rides[[#This Row],[Date]],2)</f>
        <v>2</v>
      </c>
      <c r="L785" s="1" t="str">
        <f>LEFT(BART_Rides[[#This Row],[Lines]],1)</f>
        <v>Y</v>
      </c>
      <c r="M785" s="1" t="str">
        <f>IF(BART_Rides[[#This Row],[FirstLetter]]="Y","Yes","No")</f>
        <v>Yes</v>
      </c>
      <c r="N785" s="1" t="str">
        <f>IF(OR(BART_Rides[[#This Row],[Station Code]]="EM", BART_Rides[[#This Row],[Station Code]]="MT", BART_Rides[[#This Row],[Station Code]]="PL", BART_Rides[[#This Row],[Station Code]]="CC"), "Yes", "No")</f>
        <v>No</v>
      </c>
    </row>
    <row r="786" spans="6:14">
      <c r="F786" s="3">
        <v>44251</v>
      </c>
      <c r="G786" s="1" t="s">
        <v>5</v>
      </c>
      <c r="H786" s="1" t="s">
        <v>100</v>
      </c>
      <c r="I786" s="1">
        <v>589</v>
      </c>
      <c r="J786" s="1">
        <f>MONTH(BART_Rides[[#This Row],[Date]])</f>
        <v>2</v>
      </c>
      <c r="K786" s="1">
        <f>WEEKDAY(BART_Rides[[#This Row],[Date]],2)</f>
        <v>3</v>
      </c>
      <c r="L786" s="1" t="str">
        <f>LEFT(BART_Rides[[#This Row],[Lines]],1)</f>
        <v>Y</v>
      </c>
      <c r="M786" s="1" t="str">
        <f>IF(BART_Rides[[#This Row],[FirstLetter]]="Y","Yes","No")</f>
        <v>Yes</v>
      </c>
      <c r="N786" s="1" t="str">
        <f>IF(OR(BART_Rides[[#This Row],[Station Code]]="EM", BART_Rides[[#This Row],[Station Code]]="MT", BART_Rides[[#This Row],[Station Code]]="PL", BART_Rides[[#This Row],[Station Code]]="CC"), "Yes", "No")</f>
        <v>No</v>
      </c>
    </row>
    <row r="787" spans="6:14">
      <c r="F787" s="3">
        <v>44252</v>
      </c>
      <c r="G787" s="1" t="s">
        <v>5</v>
      </c>
      <c r="H787" s="1" t="s">
        <v>100</v>
      </c>
      <c r="I787" s="1">
        <v>583</v>
      </c>
      <c r="J787" s="1">
        <f>MONTH(BART_Rides[[#This Row],[Date]])</f>
        <v>2</v>
      </c>
      <c r="K787" s="1">
        <f>WEEKDAY(BART_Rides[[#This Row],[Date]],2)</f>
        <v>4</v>
      </c>
      <c r="L787" s="1" t="str">
        <f>LEFT(BART_Rides[[#This Row],[Lines]],1)</f>
        <v>Y</v>
      </c>
      <c r="M787" s="1" t="str">
        <f>IF(BART_Rides[[#This Row],[FirstLetter]]="Y","Yes","No")</f>
        <v>Yes</v>
      </c>
      <c r="N787" s="1" t="str">
        <f>IF(OR(BART_Rides[[#This Row],[Station Code]]="EM", BART_Rides[[#This Row],[Station Code]]="MT", BART_Rides[[#This Row],[Station Code]]="PL", BART_Rides[[#This Row],[Station Code]]="CC"), "Yes", "No")</f>
        <v>No</v>
      </c>
    </row>
    <row r="788" spans="6:14">
      <c r="F788" s="3">
        <v>44253</v>
      </c>
      <c r="G788" s="1" t="s">
        <v>5</v>
      </c>
      <c r="H788" s="1" t="s">
        <v>100</v>
      </c>
      <c r="I788" s="1">
        <v>635</v>
      </c>
      <c r="J788" s="1">
        <f>MONTH(BART_Rides[[#This Row],[Date]])</f>
        <v>2</v>
      </c>
      <c r="K788" s="1">
        <f>WEEKDAY(BART_Rides[[#This Row],[Date]],2)</f>
        <v>5</v>
      </c>
      <c r="L788" s="1" t="str">
        <f>LEFT(BART_Rides[[#This Row],[Lines]],1)</f>
        <v>Y</v>
      </c>
      <c r="M788" s="1" t="str">
        <f>IF(BART_Rides[[#This Row],[FirstLetter]]="Y","Yes","No")</f>
        <v>Yes</v>
      </c>
      <c r="N788" s="1" t="str">
        <f>IF(OR(BART_Rides[[#This Row],[Station Code]]="EM", BART_Rides[[#This Row],[Station Code]]="MT", BART_Rides[[#This Row],[Station Code]]="PL", BART_Rides[[#This Row],[Station Code]]="CC"), "Yes", "No")</f>
        <v>No</v>
      </c>
    </row>
    <row r="789" spans="6:14">
      <c r="F789" s="3">
        <v>44254</v>
      </c>
      <c r="G789" s="1" t="s">
        <v>5</v>
      </c>
      <c r="H789" s="1" t="s">
        <v>100</v>
      </c>
      <c r="I789" s="1">
        <v>403</v>
      </c>
      <c r="J789" s="1">
        <f>MONTH(BART_Rides[[#This Row],[Date]])</f>
        <v>2</v>
      </c>
      <c r="K789" s="1">
        <f>WEEKDAY(BART_Rides[[#This Row],[Date]],2)</f>
        <v>6</v>
      </c>
      <c r="L789" s="1" t="str">
        <f>LEFT(BART_Rides[[#This Row],[Lines]],1)</f>
        <v>Y</v>
      </c>
      <c r="M789" s="1" t="str">
        <f>IF(BART_Rides[[#This Row],[FirstLetter]]="Y","Yes","No")</f>
        <v>Yes</v>
      </c>
      <c r="N789" s="1" t="str">
        <f>IF(OR(BART_Rides[[#This Row],[Station Code]]="EM", BART_Rides[[#This Row],[Station Code]]="MT", BART_Rides[[#This Row],[Station Code]]="PL", BART_Rides[[#This Row],[Station Code]]="CC"), "Yes", "No")</f>
        <v>No</v>
      </c>
    </row>
    <row r="790" spans="6:14">
      <c r="F790" s="3">
        <v>44255</v>
      </c>
      <c r="G790" s="1" t="s">
        <v>5</v>
      </c>
      <c r="H790" s="1" t="s">
        <v>100</v>
      </c>
      <c r="I790" s="1">
        <v>255</v>
      </c>
      <c r="J790" s="1">
        <f>MONTH(BART_Rides[[#This Row],[Date]])</f>
        <v>2</v>
      </c>
      <c r="K790" s="1">
        <f>WEEKDAY(BART_Rides[[#This Row],[Date]],2)</f>
        <v>7</v>
      </c>
      <c r="L790" s="1" t="str">
        <f>LEFT(BART_Rides[[#This Row],[Lines]],1)</f>
        <v>Y</v>
      </c>
      <c r="M790" s="1" t="str">
        <f>IF(BART_Rides[[#This Row],[FirstLetter]]="Y","Yes","No")</f>
        <v>Yes</v>
      </c>
      <c r="N790" s="1" t="str">
        <f>IF(OR(BART_Rides[[#This Row],[Station Code]]="EM", BART_Rides[[#This Row],[Station Code]]="MT", BART_Rides[[#This Row],[Station Code]]="PL", BART_Rides[[#This Row],[Station Code]]="CC"), "Yes", "No")</f>
        <v>No</v>
      </c>
    </row>
    <row r="791" spans="6:14">
      <c r="F791" s="3">
        <v>44256</v>
      </c>
      <c r="G791" s="1" t="s">
        <v>5</v>
      </c>
      <c r="H791" s="1" t="s">
        <v>100</v>
      </c>
      <c r="I791" s="1">
        <v>638</v>
      </c>
      <c r="J791" s="1">
        <f>MONTH(BART_Rides[[#This Row],[Date]])</f>
        <v>3</v>
      </c>
      <c r="K791" s="1">
        <f>WEEKDAY(BART_Rides[[#This Row],[Date]],2)</f>
        <v>1</v>
      </c>
      <c r="L791" s="1" t="str">
        <f>LEFT(BART_Rides[[#This Row],[Lines]],1)</f>
        <v>Y</v>
      </c>
      <c r="M791" s="1" t="str">
        <f>IF(BART_Rides[[#This Row],[FirstLetter]]="Y","Yes","No")</f>
        <v>Yes</v>
      </c>
      <c r="N791" s="1" t="str">
        <f>IF(OR(BART_Rides[[#This Row],[Station Code]]="EM", BART_Rides[[#This Row],[Station Code]]="MT", BART_Rides[[#This Row],[Station Code]]="PL", BART_Rides[[#This Row],[Station Code]]="CC"), "Yes", "No")</f>
        <v>No</v>
      </c>
    </row>
    <row r="792" spans="6:14">
      <c r="F792" s="3">
        <v>44257</v>
      </c>
      <c r="G792" s="1" t="s">
        <v>5</v>
      </c>
      <c r="H792" s="1" t="s">
        <v>100</v>
      </c>
      <c r="I792" s="1">
        <v>597</v>
      </c>
      <c r="J792" s="1">
        <f>MONTH(BART_Rides[[#This Row],[Date]])</f>
        <v>3</v>
      </c>
      <c r="K792" s="1">
        <f>WEEKDAY(BART_Rides[[#This Row],[Date]],2)</f>
        <v>2</v>
      </c>
      <c r="L792" s="1" t="str">
        <f>LEFT(BART_Rides[[#This Row],[Lines]],1)</f>
        <v>Y</v>
      </c>
      <c r="M792" s="1" t="str">
        <f>IF(BART_Rides[[#This Row],[FirstLetter]]="Y","Yes","No")</f>
        <v>Yes</v>
      </c>
      <c r="N792" s="1" t="str">
        <f>IF(OR(BART_Rides[[#This Row],[Station Code]]="EM", BART_Rides[[#This Row],[Station Code]]="MT", BART_Rides[[#This Row],[Station Code]]="PL", BART_Rides[[#This Row],[Station Code]]="CC"), "Yes", "No")</f>
        <v>No</v>
      </c>
    </row>
    <row r="793" spans="6:14">
      <c r="F793" s="3">
        <v>44258</v>
      </c>
      <c r="G793" s="1" t="s">
        <v>5</v>
      </c>
      <c r="H793" s="1" t="s">
        <v>100</v>
      </c>
      <c r="I793" s="1">
        <v>631</v>
      </c>
      <c r="J793" s="1">
        <f>MONTH(BART_Rides[[#This Row],[Date]])</f>
        <v>3</v>
      </c>
      <c r="K793" s="1">
        <f>WEEKDAY(BART_Rides[[#This Row],[Date]],2)</f>
        <v>3</v>
      </c>
      <c r="L793" s="1" t="str">
        <f>LEFT(BART_Rides[[#This Row],[Lines]],1)</f>
        <v>Y</v>
      </c>
      <c r="M793" s="1" t="str">
        <f>IF(BART_Rides[[#This Row],[FirstLetter]]="Y","Yes","No")</f>
        <v>Yes</v>
      </c>
      <c r="N793" s="1" t="str">
        <f>IF(OR(BART_Rides[[#This Row],[Station Code]]="EM", BART_Rides[[#This Row],[Station Code]]="MT", BART_Rides[[#This Row],[Station Code]]="PL", BART_Rides[[#This Row],[Station Code]]="CC"), "Yes", "No")</f>
        <v>No</v>
      </c>
    </row>
    <row r="794" spans="6:14">
      <c r="F794" s="3">
        <v>44259</v>
      </c>
      <c r="G794" s="1" t="s">
        <v>5</v>
      </c>
      <c r="H794" s="1" t="s">
        <v>100</v>
      </c>
      <c r="I794" s="1">
        <v>621</v>
      </c>
      <c r="J794" s="1">
        <f>MONTH(BART_Rides[[#This Row],[Date]])</f>
        <v>3</v>
      </c>
      <c r="K794" s="1">
        <f>WEEKDAY(BART_Rides[[#This Row],[Date]],2)</f>
        <v>4</v>
      </c>
      <c r="L794" s="1" t="str">
        <f>LEFT(BART_Rides[[#This Row],[Lines]],1)</f>
        <v>Y</v>
      </c>
      <c r="M794" s="1" t="str">
        <f>IF(BART_Rides[[#This Row],[FirstLetter]]="Y","Yes","No")</f>
        <v>Yes</v>
      </c>
      <c r="N794" s="1" t="str">
        <f>IF(OR(BART_Rides[[#This Row],[Station Code]]="EM", BART_Rides[[#This Row],[Station Code]]="MT", BART_Rides[[#This Row],[Station Code]]="PL", BART_Rides[[#This Row],[Station Code]]="CC"), "Yes", "No")</f>
        <v>No</v>
      </c>
    </row>
    <row r="795" spans="6:14">
      <c r="F795" s="3">
        <v>44260</v>
      </c>
      <c r="G795" s="1" t="s">
        <v>5</v>
      </c>
      <c r="H795" s="1" t="s">
        <v>100</v>
      </c>
      <c r="I795" s="1">
        <v>636</v>
      </c>
      <c r="J795" s="1">
        <f>MONTH(BART_Rides[[#This Row],[Date]])</f>
        <v>3</v>
      </c>
      <c r="K795" s="1">
        <f>WEEKDAY(BART_Rides[[#This Row],[Date]],2)</f>
        <v>5</v>
      </c>
      <c r="L795" s="1" t="str">
        <f>LEFT(BART_Rides[[#This Row],[Lines]],1)</f>
        <v>Y</v>
      </c>
      <c r="M795" s="1" t="str">
        <f>IF(BART_Rides[[#This Row],[FirstLetter]]="Y","Yes","No")</f>
        <v>Yes</v>
      </c>
      <c r="N795" s="1" t="str">
        <f>IF(OR(BART_Rides[[#This Row],[Station Code]]="EM", BART_Rides[[#This Row],[Station Code]]="MT", BART_Rides[[#This Row],[Station Code]]="PL", BART_Rides[[#This Row],[Station Code]]="CC"), "Yes", "No")</f>
        <v>No</v>
      </c>
    </row>
    <row r="796" spans="6:14">
      <c r="F796" s="3">
        <v>44261</v>
      </c>
      <c r="G796" s="1" t="s">
        <v>5</v>
      </c>
      <c r="H796" s="1" t="s">
        <v>100</v>
      </c>
      <c r="I796" s="1">
        <v>399</v>
      </c>
      <c r="J796" s="1">
        <f>MONTH(BART_Rides[[#This Row],[Date]])</f>
        <v>3</v>
      </c>
      <c r="K796" s="1">
        <f>WEEKDAY(BART_Rides[[#This Row],[Date]],2)</f>
        <v>6</v>
      </c>
      <c r="L796" s="1" t="str">
        <f>LEFT(BART_Rides[[#This Row],[Lines]],1)</f>
        <v>Y</v>
      </c>
      <c r="M796" s="1" t="str">
        <f>IF(BART_Rides[[#This Row],[FirstLetter]]="Y","Yes","No")</f>
        <v>Yes</v>
      </c>
      <c r="N796" s="1" t="str">
        <f>IF(OR(BART_Rides[[#This Row],[Station Code]]="EM", BART_Rides[[#This Row],[Station Code]]="MT", BART_Rides[[#This Row],[Station Code]]="PL", BART_Rides[[#This Row],[Station Code]]="CC"), "Yes", "No")</f>
        <v>No</v>
      </c>
    </row>
    <row r="797" spans="6:14">
      <c r="F797" s="3">
        <v>44262</v>
      </c>
      <c r="G797" s="1" t="s">
        <v>5</v>
      </c>
      <c r="H797" s="1" t="s">
        <v>100</v>
      </c>
      <c r="I797" s="1">
        <v>280</v>
      </c>
      <c r="J797" s="1">
        <f>MONTH(BART_Rides[[#This Row],[Date]])</f>
        <v>3</v>
      </c>
      <c r="K797" s="1">
        <f>WEEKDAY(BART_Rides[[#This Row],[Date]],2)</f>
        <v>7</v>
      </c>
      <c r="L797" s="1" t="str">
        <f>LEFT(BART_Rides[[#This Row],[Lines]],1)</f>
        <v>Y</v>
      </c>
      <c r="M797" s="1" t="str">
        <f>IF(BART_Rides[[#This Row],[FirstLetter]]="Y","Yes","No")</f>
        <v>Yes</v>
      </c>
      <c r="N797" s="1" t="str">
        <f>IF(OR(BART_Rides[[#This Row],[Station Code]]="EM", BART_Rides[[#This Row],[Station Code]]="MT", BART_Rides[[#This Row],[Station Code]]="PL", BART_Rides[[#This Row],[Station Code]]="CC"), "Yes", "No")</f>
        <v>No</v>
      </c>
    </row>
    <row r="798" spans="6:14">
      <c r="F798" s="3">
        <v>44263</v>
      </c>
      <c r="G798" s="1" t="s">
        <v>5</v>
      </c>
      <c r="H798" s="1" t="s">
        <v>100</v>
      </c>
      <c r="I798" s="1">
        <v>621</v>
      </c>
      <c r="J798" s="1">
        <f>MONTH(BART_Rides[[#This Row],[Date]])</f>
        <v>3</v>
      </c>
      <c r="K798" s="1">
        <f>WEEKDAY(BART_Rides[[#This Row],[Date]],2)</f>
        <v>1</v>
      </c>
      <c r="L798" s="1" t="str">
        <f>LEFT(BART_Rides[[#This Row],[Lines]],1)</f>
        <v>Y</v>
      </c>
      <c r="M798" s="1" t="str">
        <f>IF(BART_Rides[[#This Row],[FirstLetter]]="Y","Yes","No")</f>
        <v>Yes</v>
      </c>
      <c r="N798" s="1" t="str">
        <f>IF(OR(BART_Rides[[#This Row],[Station Code]]="EM", BART_Rides[[#This Row],[Station Code]]="MT", BART_Rides[[#This Row],[Station Code]]="PL", BART_Rides[[#This Row],[Station Code]]="CC"), "Yes", "No")</f>
        <v>No</v>
      </c>
    </row>
    <row r="799" spans="6:14">
      <c r="F799" s="3">
        <v>44264</v>
      </c>
      <c r="G799" s="1" t="s">
        <v>5</v>
      </c>
      <c r="H799" s="1" t="s">
        <v>100</v>
      </c>
      <c r="I799" s="1">
        <v>573</v>
      </c>
      <c r="J799" s="1">
        <f>MONTH(BART_Rides[[#This Row],[Date]])</f>
        <v>3</v>
      </c>
      <c r="K799" s="1">
        <f>WEEKDAY(BART_Rides[[#This Row],[Date]],2)</f>
        <v>2</v>
      </c>
      <c r="L799" s="1" t="str">
        <f>LEFT(BART_Rides[[#This Row],[Lines]],1)</f>
        <v>Y</v>
      </c>
      <c r="M799" s="1" t="str">
        <f>IF(BART_Rides[[#This Row],[FirstLetter]]="Y","Yes","No")</f>
        <v>Yes</v>
      </c>
      <c r="N799" s="1" t="str">
        <f>IF(OR(BART_Rides[[#This Row],[Station Code]]="EM", BART_Rides[[#This Row],[Station Code]]="MT", BART_Rides[[#This Row],[Station Code]]="PL", BART_Rides[[#This Row],[Station Code]]="CC"), "Yes", "No")</f>
        <v>No</v>
      </c>
    </row>
    <row r="800" spans="6:14">
      <c r="F800" s="3">
        <v>44265</v>
      </c>
      <c r="G800" s="1" t="s">
        <v>5</v>
      </c>
      <c r="H800" s="1" t="s">
        <v>100</v>
      </c>
      <c r="I800" s="1">
        <v>653</v>
      </c>
      <c r="J800" s="1">
        <f>MONTH(BART_Rides[[#This Row],[Date]])</f>
        <v>3</v>
      </c>
      <c r="K800" s="1">
        <f>WEEKDAY(BART_Rides[[#This Row],[Date]],2)</f>
        <v>3</v>
      </c>
      <c r="L800" s="1" t="str">
        <f>LEFT(BART_Rides[[#This Row],[Lines]],1)</f>
        <v>Y</v>
      </c>
      <c r="M800" s="1" t="str">
        <f>IF(BART_Rides[[#This Row],[FirstLetter]]="Y","Yes","No")</f>
        <v>Yes</v>
      </c>
      <c r="N800" s="1" t="str">
        <f>IF(OR(BART_Rides[[#This Row],[Station Code]]="EM", BART_Rides[[#This Row],[Station Code]]="MT", BART_Rides[[#This Row],[Station Code]]="PL", BART_Rides[[#This Row],[Station Code]]="CC"), "Yes", "No")</f>
        <v>No</v>
      </c>
    </row>
    <row r="801" spans="6:14">
      <c r="F801" s="3">
        <v>44266</v>
      </c>
      <c r="G801" s="1" t="s">
        <v>5</v>
      </c>
      <c r="H801" s="1" t="s">
        <v>100</v>
      </c>
      <c r="I801" s="1">
        <v>650</v>
      </c>
      <c r="J801" s="1">
        <f>MONTH(BART_Rides[[#This Row],[Date]])</f>
        <v>3</v>
      </c>
      <c r="K801" s="1">
        <f>WEEKDAY(BART_Rides[[#This Row],[Date]],2)</f>
        <v>4</v>
      </c>
      <c r="L801" s="1" t="str">
        <f>LEFT(BART_Rides[[#This Row],[Lines]],1)</f>
        <v>Y</v>
      </c>
      <c r="M801" s="1" t="str">
        <f>IF(BART_Rides[[#This Row],[FirstLetter]]="Y","Yes","No")</f>
        <v>Yes</v>
      </c>
      <c r="N801" s="1" t="str">
        <f>IF(OR(BART_Rides[[#This Row],[Station Code]]="EM", BART_Rides[[#This Row],[Station Code]]="MT", BART_Rides[[#This Row],[Station Code]]="PL", BART_Rides[[#This Row],[Station Code]]="CC"), "Yes", "No")</f>
        <v>No</v>
      </c>
    </row>
    <row r="802" spans="6:14">
      <c r="F802" s="3">
        <v>44267</v>
      </c>
      <c r="G802" s="1" t="s">
        <v>5</v>
      </c>
      <c r="H802" s="1" t="s">
        <v>100</v>
      </c>
      <c r="I802" s="1">
        <v>674</v>
      </c>
      <c r="J802" s="1">
        <f>MONTH(BART_Rides[[#This Row],[Date]])</f>
        <v>3</v>
      </c>
      <c r="K802" s="1">
        <f>WEEKDAY(BART_Rides[[#This Row],[Date]],2)</f>
        <v>5</v>
      </c>
      <c r="L802" s="1" t="str">
        <f>LEFT(BART_Rides[[#This Row],[Lines]],1)</f>
        <v>Y</v>
      </c>
      <c r="M802" s="1" t="str">
        <f>IF(BART_Rides[[#This Row],[FirstLetter]]="Y","Yes","No")</f>
        <v>Yes</v>
      </c>
      <c r="N802" s="1" t="str">
        <f>IF(OR(BART_Rides[[#This Row],[Station Code]]="EM", BART_Rides[[#This Row],[Station Code]]="MT", BART_Rides[[#This Row],[Station Code]]="PL", BART_Rides[[#This Row],[Station Code]]="CC"), "Yes", "No")</f>
        <v>No</v>
      </c>
    </row>
    <row r="803" spans="6:14">
      <c r="F803" s="3">
        <v>44268</v>
      </c>
      <c r="G803" s="1" t="s">
        <v>5</v>
      </c>
      <c r="H803" s="1" t="s">
        <v>100</v>
      </c>
      <c r="I803" s="1">
        <v>417</v>
      </c>
      <c r="J803" s="1">
        <f>MONTH(BART_Rides[[#This Row],[Date]])</f>
        <v>3</v>
      </c>
      <c r="K803" s="1">
        <f>WEEKDAY(BART_Rides[[#This Row],[Date]],2)</f>
        <v>6</v>
      </c>
      <c r="L803" s="1" t="str">
        <f>LEFT(BART_Rides[[#This Row],[Lines]],1)</f>
        <v>Y</v>
      </c>
      <c r="M803" s="1" t="str">
        <f>IF(BART_Rides[[#This Row],[FirstLetter]]="Y","Yes","No")</f>
        <v>Yes</v>
      </c>
      <c r="N803" s="1" t="str">
        <f>IF(OR(BART_Rides[[#This Row],[Station Code]]="EM", BART_Rides[[#This Row],[Station Code]]="MT", BART_Rides[[#This Row],[Station Code]]="PL", BART_Rides[[#This Row],[Station Code]]="CC"), "Yes", "No")</f>
        <v>No</v>
      </c>
    </row>
    <row r="804" spans="6:14">
      <c r="F804" s="3">
        <v>44269</v>
      </c>
      <c r="G804" s="1" t="s">
        <v>5</v>
      </c>
      <c r="H804" s="1" t="s">
        <v>100</v>
      </c>
      <c r="I804" s="1">
        <v>229</v>
      </c>
      <c r="J804" s="1">
        <f>MONTH(BART_Rides[[#This Row],[Date]])</f>
        <v>3</v>
      </c>
      <c r="K804" s="1">
        <f>WEEKDAY(BART_Rides[[#This Row],[Date]],2)</f>
        <v>7</v>
      </c>
      <c r="L804" s="1" t="str">
        <f>LEFT(BART_Rides[[#This Row],[Lines]],1)</f>
        <v>Y</v>
      </c>
      <c r="M804" s="1" t="str">
        <f>IF(BART_Rides[[#This Row],[FirstLetter]]="Y","Yes","No")</f>
        <v>Yes</v>
      </c>
      <c r="N804" s="1" t="str">
        <f>IF(OR(BART_Rides[[#This Row],[Station Code]]="EM", BART_Rides[[#This Row],[Station Code]]="MT", BART_Rides[[#This Row],[Station Code]]="PL", BART_Rides[[#This Row],[Station Code]]="CC"), "Yes", "No")</f>
        <v>No</v>
      </c>
    </row>
    <row r="805" spans="6:14">
      <c r="F805" s="3">
        <v>44270</v>
      </c>
      <c r="G805" s="1" t="s">
        <v>5</v>
      </c>
      <c r="H805" s="1" t="s">
        <v>100</v>
      </c>
      <c r="I805" s="1">
        <v>616</v>
      </c>
      <c r="J805" s="1">
        <f>MONTH(BART_Rides[[#This Row],[Date]])</f>
        <v>3</v>
      </c>
      <c r="K805" s="1">
        <f>WEEKDAY(BART_Rides[[#This Row],[Date]],2)</f>
        <v>1</v>
      </c>
      <c r="L805" s="1" t="str">
        <f>LEFT(BART_Rides[[#This Row],[Lines]],1)</f>
        <v>Y</v>
      </c>
      <c r="M805" s="1" t="str">
        <f>IF(BART_Rides[[#This Row],[FirstLetter]]="Y","Yes","No")</f>
        <v>Yes</v>
      </c>
      <c r="N805" s="1" t="str">
        <f>IF(OR(BART_Rides[[#This Row],[Station Code]]="EM", BART_Rides[[#This Row],[Station Code]]="MT", BART_Rides[[#This Row],[Station Code]]="PL", BART_Rides[[#This Row],[Station Code]]="CC"), "Yes", "No")</f>
        <v>No</v>
      </c>
    </row>
    <row r="806" spans="6:14">
      <c r="F806" s="3">
        <v>44271</v>
      </c>
      <c r="G806" s="1" t="s">
        <v>5</v>
      </c>
      <c r="H806" s="1" t="s">
        <v>100</v>
      </c>
      <c r="I806" s="1">
        <v>585</v>
      </c>
      <c r="J806" s="1">
        <f>MONTH(BART_Rides[[#This Row],[Date]])</f>
        <v>3</v>
      </c>
      <c r="K806" s="1">
        <f>WEEKDAY(BART_Rides[[#This Row],[Date]],2)</f>
        <v>2</v>
      </c>
      <c r="L806" s="1" t="str">
        <f>LEFT(BART_Rides[[#This Row],[Lines]],1)</f>
        <v>Y</v>
      </c>
      <c r="M806" s="1" t="str">
        <f>IF(BART_Rides[[#This Row],[FirstLetter]]="Y","Yes","No")</f>
        <v>Yes</v>
      </c>
      <c r="N806" s="1" t="str">
        <f>IF(OR(BART_Rides[[#This Row],[Station Code]]="EM", BART_Rides[[#This Row],[Station Code]]="MT", BART_Rides[[#This Row],[Station Code]]="PL", BART_Rides[[#This Row],[Station Code]]="CC"), "Yes", "No")</f>
        <v>No</v>
      </c>
    </row>
    <row r="807" spans="6:14">
      <c r="F807" s="3">
        <v>44272</v>
      </c>
      <c r="G807" s="1" t="s">
        <v>5</v>
      </c>
      <c r="H807" s="1" t="s">
        <v>100</v>
      </c>
      <c r="I807" s="1">
        <v>653</v>
      </c>
      <c r="J807" s="1">
        <f>MONTH(BART_Rides[[#This Row],[Date]])</f>
        <v>3</v>
      </c>
      <c r="K807" s="1">
        <f>WEEKDAY(BART_Rides[[#This Row],[Date]],2)</f>
        <v>3</v>
      </c>
      <c r="L807" s="1" t="str">
        <f>LEFT(BART_Rides[[#This Row],[Lines]],1)</f>
        <v>Y</v>
      </c>
      <c r="M807" s="1" t="str">
        <f>IF(BART_Rides[[#This Row],[FirstLetter]]="Y","Yes","No")</f>
        <v>Yes</v>
      </c>
      <c r="N807" s="1" t="str">
        <f>IF(OR(BART_Rides[[#This Row],[Station Code]]="EM", BART_Rides[[#This Row],[Station Code]]="MT", BART_Rides[[#This Row],[Station Code]]="PL", BART_Rides[[#This Row],[Station Code]]="CC"), "Yes", "No")</f>
        <v>No</v>
      </c>
    </row>
    <row r="808" spans="6:14">
      <c r="F808" s="3">
        <v>44273</v>
      </c>
      <c r="G808" s="1" t="s">
        <v>5</v>
      </c>
      <c r="H808" s="1" t="s">
        <v>100</v>
      </c>
      <c r="I808" s="1">
        <v>589</v>
      </c>
      <c r="J808" s="1">
        <f>MONTH(BART_Rides[[#This Row],[Date]])</f>
        <v>3</v>
      </c>
      <c r="K808" s="1">
        <f>WEEKDAY(BART_Rides[[#This Row],[Date]],2)</f>
        <v>4</v>
      </c>
      <c r="L808" s="1" t="str">
        <f>LEFT(BART_Rides[[#This Row],[Lines]],1)</f>
        <v>Y</v>
      </c>
      <c r="M808" s="1" t="str">
        <f>IF(BART_Rides[[#This Row],[FirstLetter]]="Y","Yes","No")</f>
        <v>Yes</v>
      </c>
      <c r="N808" s="1" t="str">
        <f>IF(OR(BART_Rides[[#This Row],[Station Code]]="EM", BART_Rides[[#This Row],[Station Code]]="MT", BART_Rides[[#This Row],[Station Code]]="PL", BART_Rides[[#This Row],[Station Code]]="CC"), "Yes", "No")</f>
        <v>No</v>
      </c>
    </row>
    <row r="809" spans="6:14">
      <c r="F809" s="3">
        <v>44274</v>
      </c>
      <c r="G809" s="1" t="s">
        <v>5</v>
      </c>
      <c r="H809" s="1" t="s">
        <v>100</v>
      </c>
      <c r="I809" s="1">
        <v>687</v>
      </c>
      <c r="J809" s="1">
        <f>MONTH(BART_Rides[[#This Row],[Date]])</f>
        <v>3</v>
      </c>
      <c r="K809" s="1">
        <f>WEEKDAY(BART_Rides[[#This Row],[Date]],2)</f>
        <v>5</v>
      </c>
      <c r="L809" s="1" t="str">
        <f>LEFT(BART_Rides[[#This Row],[Lines]],1)</f>
        <v>Y</v>
      </c>
      <c r="M809" s="1" t="str">
        <f>IF(BART_Rides[[#This Row],[FirstLetter]]="Y","Yes","No")</f>
        <v>Yes</v>
      </c>
      <c r="N809" s="1" t="str">
        <f>IF(OR(BART_Rides[[#This Row],[Station Code]]="EM", BART_Rides[[#This Row],[Station Code]]="MT", BART_Rides[[#This Row],[Station Code]]="PL", BART_Rides[[#This Row],[Station Code]]="CC"), "Yes", "No")</f>
        <v>No</v>
      </c>
    </row>
    <row r="810" spans="6:14">
      <c r="F810" s="3">
        <v>44275</v>
      </c>
      <c r="G810" s="1" t="s">
        <v>5</v>
      </c>
      <c r="H810" s="1" t="s">
        <v>100</v>
      </c>
      <c r="I810" s="1">
        <v>359</v>
      </c>
      <c r="J810" s="1">
        <f>MONTH(BART_Rides[[#This Row],[Date]])</f>
        <v>3</v>
      </c>
      <c r="K810" s="1">
        <f>WEEKDAY(BART_Rides[[#This Row],[Date]],2)</f>
        <v>6</v>
      </c>
      <c r="L810" s="1" t="str">
        <f>LEFT(BART_Rides[[#This Row],[Lines]],1)</f>
        <v>Y</v>
      </c>
      <c r="M810" s="1" t="str">
        <f>IF(BART_Rides[[#This Row],[FirstLetter]]="Y","Yes","No")</f>
        <v>Yes</v>
      </c>
      <c r="N810" s="1" t="str">
        <f>IF(OR(BART_Rides[[#This Row],[Station Code]]="EM", BART_Rides[[#This Row],[Station Code]]="MT", BART_Rides[[#This Row],[Station Code]]="PL", BART_Rides[[#This Row],[Station Code]]="CC"), "Yes", "No")</f>
        <v>No</v>
      </c>
    </row>
    <row r="811" spans="6:14">
      <c r="F811" s="3">
        <v>44276</v>
      </c>
      <c r="G811" s="1" t="s">
        <v>5</v>
      </c>
      <c r="H811" s="1" t="s">
        <v>100</v>
      </c>
      <c r="I811" s="1">
        <v>303</v>
      </c>
      <c r="J811" s="1">
        <f>MONTH(BART_Rides[[#This Row],[Date]])</f>
        <v>3</v>
      </c>
      <c r="K811" s="1">
        <f>WEEKDAY(BART_Rides[[#This Row],[Date]],2)</f>
        <v>7</v>
      </c>
      <c r="L811" s="1" t="str">
        <f>LEFT(BART_Rides[[#This Row],[Lines]],1)</f>
        <v>Y</v>
      </c>
      <c r="M811" s="1" t="str">
        <f>IF(BART_Rides[[#This Row],[FirstLetter]]="Y","Yes","No")</f>
        <v>Yes</v>
      </c>
      <c r="N811" s="1" t="str">
        <f>IF(OR(BART_Rides[[#This Row],[Station Code]]="EM", BART_Rides[[#This Row],[Station Code]]="MT", BART_Rides[[#This Row],[Station Code]]="PL", BART_Rides[[#This Row],[Station Code]]="CC"), "Yes", "No")</f>
        <v>No</v>
      </c>
    </row>
    <row r="812" spans="6:14">
      <c r="F812" s="3">
        <v>44277</v>
      </c>
      <c r="G812" s="1" t="s">
        <v>5</v>
      </c>
      <c r="H812" s="1" t="s">
        <v>100</v>
      </c>
      <c r="I812" s="1">
        <v>670</v>
      </c>
      <c r="J812" s="1">
        <f>MONTH(BART_Rides[[#This Row],[Date]])</f>
        <v>3</v>
      </c>
      <c r="K812" s="1">
        <f>WEEKDAY(BART_Rides[[#This Row],[Date]],2)</f>
        <v>1</v>
      </c>
      <c r="L812" s="1" t="str">
        <f>LEFT(BART_Rides[[#This Row],[Lines]],1)</f>
        <v>Y</v>
      </c>
      <c r="M812" s="1" t="str">
        <f>IF(BART_Rides[[#This Row],[FirstLetter]]="Y","Yes","No")</f>
        <v>Yes</v>
      </c>
      <c r="N812" s="1" t="str">
        <f>IF(OR(BART_Rides[[#This Row],[Station Code]]="EM", BART_Rides[[#This Row],[Station Code]]="MT", BART_Rides[[#This Row],[Station Code]]="PL", BART_Rides[[#This Row],[Station Code]]="CC"), "Yes", "No")</f>
        <v>No</v>
      </c>
    </row>
    <row r="813" spans="6:14">
      <c r="F813" s="3">
        <v>44278</v>
      </c>
      <c r="G813" s="1" t="s">
        <v>5</v>
      </c>
      <c r="H813" s="1" t="s">
        <v>100</v>
      </c>
      <c r="I813" s="1">
        <v>683</v>
      </c>
      <c r="J813" s="1">
        <f>MONTH(BART_Rides[[#This Row],[Date]])</f>
        <v>3</v>
      </c>
      <c r="K813" s="1">
        <f>WEEKDAY(BART_Rides[[#This Row],[Date]],2)</f>
        <v>2</v>
      </c>
      <c r="L813" s="1" t="str">
        <f>LEFT(BART_Rides[[#This Row],[Lines]],1)</f>
        <v>Y</v>
      </c>
      <c r="M813" s="1" t="str">
        <f>IF(BART_Rides[[#This Row],[FirstLetter]]="Y","Yes","No")</f>
        <v>Yes</v>
      </c>
      <c r="N813" s="1" t="str">
        <f>IF(OR(BART_Rides[[#This Row],[Station Code]]="EM", BART_Rides[[#This Row],[Station Code]]="MT", BART_Rides[[#This Row],[Station Code]]="PL", BART_Rides[[#This Row],[Station Code]]="CC"), "Yes", "No")</f>
        <v>No</v>
      </c>
    </row>
    <row r="814" spans="6:14">
      <c r="F814" s="3">
        <v>44279</v>
      </c>
      <c r="G814" s="1" t="s">
        <v>5</v>
      </c>
      <c r="H814" s="1" t="s">
        <v>100</v>
      </c>
      <c r="I814" s="1">
        <v>666</v>
      </c>
      <c r="J814" s="1">
        <f>MONTH(BART_Rides[[#This Row],[Date]])</f>
        <v>3</v>
      </c>
      <c r="K814" s="1">
        <f>WEEKDAY(BART_Rides[[#This Row],[Date]],2)</f>
        <v>3</v>
      </c>
      <c r="L814" s="1" t="str">
        <f>LEFT(BART_Rides[[#This Row],[Lines]],1)</f>
        <v>Y</v>
      </c>
      <c r="M814" s="1" t="str">
        <f>IF(BART_Rides[[#This Row],[FirstLetter]]="Y","Yes","No")</f>
        <v>Yes</v>
      </c>
      <c r="N814" s="1" t="str">
        <f>IF(OR(BART_Rides[[#This Row],[Station Code]]="EM", BART_Rides[[#This Row],[Station Code]]="MT", BART_Rides[[#This Row],[Station Code]]="PL", BART_Rides[[#This Row],[Station Code]]="CC"), "Yes", "No")</f>
        <v>No</v>
      </c>
    </row>
    <row r="815" spans="6:14">
      <c r="F815" s="3">
        <v>44280</v>
      </c>
      <c r="G815" s="1" t="s">
        <v>5</v>
      </c>
      <c r="H815" s="1" t="s">
        <v>100</v>
      </c>
      <c r="I815" s="1">
        <v>676</v>
      </c>
      <c r="J815" s="1">
        <f>MONTH(BART_Rides[[#This Row],[Date]])</f>
        <v>3</v>
      </c>
      <c r="K815" s="1">
        <f>WEEKDAY(BART_Rides[[#This Row],[Date]],2)</f>
        <v>4</v>
      </c>
      <c r="L815" s="1" t="str">
        <f>LEFT(BART_Rides[[#This Row],[Lines]],1)</f>
        <v>Y</v>
      </c>
      <c r="M815" s="1" t="str">
        <f>IF(BART_Rides[[#This Row],[FirstLetter]]="Y","Yes","No")</f>
        <v>Yes</v>
      </c>
      <c r="N815" s="1" t="str">
        <f>IF(OR(BART_Rides[[#This Row],[Station Code]]="EM", BART_Rides[[#This Row],[Station Code]]="MT", BART_Rides[[#This Row],[Station Code]]="PL", BART_Rides[[#This Row],[Station Code]]="CC"), "Yes", "No")</f>
        <v>No</v>
      </c>
    </row>
    <row r="816" spans="6:14">
      <c r="F816" s="3">
        <v>44281</v>
      </c>
      <c r="G816" s="1" t="s">
        <v>5</v>
      </c>
      <c r="H816" s="1" t="s">
        <v>100</v>
      </c>
      <c r="I816" s="1">
        <v>715</v>
      </c>
      <c r="J816" s="1">
        <f>MONTH(BART_Rides[[#This Row],[Date]])</f>
        <v>3</v>
      </c>
      <c r="K816" s="1">
        <f>WEEKDAY(BART_Rides[[#This Row],[Date]],2)</f>
        <v>5</v>
      </c>
      <c r="L816" s="1" t="str">
        <f>LEFT(BART_Rides[[#This Row],[Lines]],1)</f>
        <v>Y</v>
      </c>
      <c r="M816" s="1" t="str">
        <f>IF(BART_Rides[[#This Row],[FirstLetter]]="Y","Yes","No")</f>
        <v>Yes</v>
      </c>
      <c r="N816" s="1" t="str">
        <f>IF(OR(BART_Rides[[#This Row],[Station Code]]="EM", BART_Rides[[#This Row],[Station Code]]="MT", BART_Rides[[#This Row],[Station Code]]="PL", BART_Rides[[#This Row],[Station Code]]="CC"), "Yes", "No")</f>
        <v>No</v>
      </c>
    </row>
    <row r="817" spans="6:14">
      <c r="F817" s="3">
        <v>44282</v>
      </c>
      <c r="G817" s="1" t="s">
        <v>5</v>
      </c>
      <c r="H817" s="1" t="s">
        <v>100</v>
      </c>
      <c r="I817" s="1">
        <v>397</v>
      </c>
      <c r="J817" s="1">
        <f>MONTH(BART_Rides[[#This Row],[Date]])</f>
        <v>3</v>
      </c>
      <c r="K817" s="1">
        <f>WEEKDAY(BART_Rides[[#This Row],[Date]],2)</f>
        <v>6</v>
      </c>
      <c r="L817" s="1" t="str">
        <f>LEFT(BART_Rides[[#This Row],[Lines]],1)</f>
        <v>Y</v>
      </c>
      <c r="M817" s="1" t="str">
        <f>IF(BART_Rides[[#This Row],[FirstLetter]]="Y","Yes","No")</f>
        <v>Yes</v>
      </c>
      <c r="N817" s="1" t="str">
        <f>IF(OR(BART_Rides[[#This Row],[Station Code]]="EM", BART_Rides[[#This Row],[Station Code]]="MT", BART_Rides[[#This Row],[Station Code]]="PL", BART_Rides[[#This Row],[Station Code]]="CC"), "Yes", "No")</f>
        <v>No</v>
      </c>
    </row>
    <row r="818" spans="6:14">
      <c r="F818" s="3">
        <v>44283</v>
      </c>
      <c r="G818" s="1" t="s">
        <v>5</v>
      </c>
      <c r="H818" s="1" t="s">
        <v>100</v>
      </c>
      <c r="I818" s="1">
        <v>295</v>
      </c>
      <c r="J818" s="1">
        <f>MONTH(BART_Rides[[#This Row],[Date]])</f>
        <v>3</v>
      </c>
      <c r="K818" s="1">
        <f>WEEKDAY(BART_Rides[[#This Row],[Date]],2)</f>
        <v>7</v>
      </c>
      <c r="L818" s="1" t="str">
        <f>LEFT(BART_Rides[[#This Row],[Lines]],1)</f>
        <v>Y</v>
      </c>
      <c r="M818" s="1" t="str">
        <f>IF(BART_Rides[[#This Row],[FirstLetter]]="Y","Yes","No")</f>
        <v>Yes</v>
      </c>
      <c r="N818" s="1" t="str">
        <f>IF(OR(BART_Rides[[#This Row],[Station Code]]="EM", BART_Rides[[#This Row],[Station Code]]="MT", BART_Rides[[#This Row],[Station Code]]="PL", BART_Rides[[#This Row],[Station Code]]="CC"), "Yes", "No")</f>
        <v>No</v>
      </c>
    </row>
    <row r="819" spans="6:14">
      <c r="F819" s="3">
        <v>44284</v>
      </c>
      <c r="G819" s="1" t="s">
        <v>5</v>
      </c>
      <c r="H819" s="1" t="s">
        <v>100</v>
      </c>
      <c r="I819" s="1">
        <v>673</v>
      </c>
      <c r="J819" s="1">
        <f>MONTH(BART_Rides[[#This Row],[Date]])</f>
        <v>3</v>
      </c>
      <c r="K819" s="1">
        <f>WEEKDAY(BART_Rides[[#This Row],[Date]],2)</f>
        <v>1</v>
      </c>
      <c r="L819" s="1" t="str">
        <f>LEFT(BART_Rides[[#This Row],[Lines]],1)</f>
        <v>Y</v>
      </c>
      <c r="M819" s="1" t="str">
        <f>IF(BART_Rides[[#This Row],[FirstLetter]]="Y","Yes","No")</f>
        <v>Yes</v>
      </c>
      <c r="N819" s="1" t="str">
        <f>IF(OR(BART_Rides[[#This Row],[Station Code]]="EM", BART_Rides[[#This Row],[Station Code]]="MT", BART_Rides[[#This Row],[Station Code]]="PL", BART_Rides[[#This Row],[Station Code]]="CC"), "Yes", "No")</f>
        <v>No</v>
      </c>
    </row>
    <row r="820" spans="6:14">
      <c r="F820" s="3">
        <v>44285</v>
      </c>
      <c r="G820" s="1" t="s">
        <v>5</v>
      </c>
      <c r="H820" s="1" t="s">
        <v>100</v>
      </c>
      <c r="I820" s="1">
        <v>640</v>
      </c>
      <c r="J820" s="1">
        <f>MONTH(BART_Rides[[#This Row],[Date]])</f>
        <v>3</v>
      </c>
      <c r="K820" s="1">
        <f>WEEKDAY(BART_Rides[[#This Row],[Date]],2)</f>
        <v>2</v>
      </c>
      <c r="L820" s="1" t="str">
        <f>LEFT(BART_Rides[[#This Row],[Lines]],1)</f>
        <v>Y</v>
      </c>
      <c r="M820" s="1" t="str">
        <f>IF(BART_Rides[[#This Row],[FirstLetter]]="Y","Yes","No")</f>
        <v>Yes</v>
      </c>
      <c r="N820" s="1" t="str">
        <f>IF(OR(BART_Rides[[#This Row],[Station Code]]="EM", BART_Rides[[#This Row],[Station Code]]="MT", BART_Rides[[#This Row],[Station Code]]="PL", BART_Rides[[#This Row],[Station Code]]="CC"), "Yes", "No")</f>
        <v>No</v>
      </c>
    </row>
    <row r="821" spans="6:14">
      <c r="F821" s="3">
        <v>44286</v>
      </c>
      <c r="G821" s="1" t="s">
        <v>5</v>
      </c>
      <c r="H821" s="1" t="s">
        <v>100</v>
      </c>
      <c r="I821" s="1">
        <v>667</v>
      </c>
      <c r="J821" s="1">
        <f>MONTH(BART_Rides[[#This Row],[Date]])</f>
        <v>3</v>
      </c>
      <c r="K821" s="1">
        <f>WEEKDAY(BART_Rides[[#This Row],[Date]],2)</f>
        <v>3</v>
      </c>
      <c r="L821" s="1" t="str">
        <f>LEFT(BART_Rides[[#This Row],[Lines]],1)</f>
        <v>Y</v>
      </c>
      <c r="M821" s="1" t="str">
        <f>IF(BART_Rides[[#This Row],[FirstLetter]]="Y","Yes","No")</f>
        <v>Yes</v>
      </c>
      <c r="N821" s="1" t="str">
        <f>IF(OR(BART_Rides[[#This Row],[Station Code]]="EM", BART_Rides[[#This Row],[Station Code]]="MT", BART_Rides[[#This Row],[Station Code]]="PL", BART_Rides[[#This Row],[Station Code]]="CC"), "Yes", "No")</f>
        <v>No</v>
      </c>
    </row>
    <row r="822" spans="6:14">
      <c r="F822" s="3">
        <v>44287</v>
      </c>
      <c r="G822" s="1" t="s">
        <v>5</v>
      </c>
      <c r="H822" s="1" t="s">
        <v>100</v>
      </c>
      <c r="I822" s="1">
        <v>713</v>
      </c>
      <c r="J822" s="1">
        <f>MONTH(BART_Rides[[#This Row],[Date]])</f>
        <v>4</v>
      </c>
      <c r="K822" s="1">
        <f>WEEKDAY(BART_Rides[[#This Row],[Date]],2)</f>
        <v>4</v>
      </c>
      <c r="L822" s="1" t="str">
        <f>LEFT(BART_Rides[[#This Row],[Lines]],1)</f>
        <v>Y</v>
      </c>
      <c r="M822" s="1" t="str">
        <f>IF(BART_Rides[[#This Row],[FirstLetter]]="Y","Yes","No")</f>
        <v>Yes</v>
      </c>
      <c r="N822" s="1" t="str">
        <f>IF(OR(BART_Rides[[#This Row],[Station Code]]="EM", BART_Rides[[#This Row],[Station Code]]="MT", BART_Rides[[#This Row],[Station Code]]="PL", BART_Rides[[#This Row],[Station Code]]="CC"), "Yes", "No")</f>
        <v>No</v>
      </c>
    </row>
    <row r="823" spans="6:14">
      <c r="F823" s="3">
        <v>44288</v>
      </c>
      <c r="G823" s="1" t="s">
        <v>5</v>
      </c>
      <c r="H823" s="1" t="s">
        <v>100</v>
      </c>
      <c r="I823" s="1">
        <v>738</v>
      </c>
      <c r="J823" s="1">
        <f>MONTH(BART_Rides[[#This Row],[Date]])</f>
        <v>4</v>
      </c>
      <c r="K823" s="1">
        <f>WEEKDAY(BART_Rides[[#This Row],[Date]],2)</f>
        <v>5</v>
      </c>
      <c r="L823" s="1" t="str">
        <f>LEFT(BART_Rides[[#This Row],[Lines]],1)</f>
        <v>Y</v>
      </c>
      <c r="M823" s="1" t="str">
        <f>IF(BART_Rides[[#This Row],[FirstLetter]]="Y","Yes","No")</f>
        <v>Yes</v>
      </c>
      <c r="N823" s="1" t="str">
        <f>IF(OR(BART_Rides[[#This Row],[Station Code]]="EM", BART_Rides[[#This Row],[Station Code]]="MT", BART_Rides[[#This Row],[Station Code]]="PL", BART_Rides[[#This Row],[Station Code]]="CC"), "Yes", "No")</f>
        <v>No</v>
      </c>
    </row>
    <row r="824" spans="6:14">
      <c r="F824" s="3">
        <v>44289</v>
      </c>
      <c r="G824" s="1" t="s">
        <v>5</v>
      </c>
      <c r="H824" s="1" t="s">
        <v>100</v>
      </c>
      <c r="I824" s="1">
        <v>426</v>
      </c>
      <c r="J824" s="1">
        <f>MONTH(BART_Rides[[#This Row],[Date]])</f>
        <v>4</v>
      </c>
      <c r="K824" s="1">
        <f>WEEKDAY(BART_Rides[[#This Row],[Date]],2)</f>
        <v>6</v>
      </c>
      <c r="L824" s="1" t="str">
        <f>LEFT(BART_Rides[[#This Row],[Lines]],1)</f>
        <v>Y</v>
      </c>
      <c r="M824" s="1" t="str">
        <f>IF(BART_Rides[[#This Row],[FirstLetter]]="Y","Yes","No")</f>
        <v>Yes</v>
      </c>
      <c r="N824" s="1" t="str">
        <f>IF(OR(BART_Rides[[#This Row],[Station Code]]="EM", BART_Rides[[#This Row],[Station Code]]="MT", BART_Rides[[#This Row],[Station Code]]="PL", BART_Rides[[#This Row],[Station Code]]="CC"), "Yes", "No")</f>
        <v>No</v>
      </c>
    </row>
    <row r="825" spans="6:14">
      <c r="F825" s="3">
        <v>44290</v>
      </c>
      <c r="G825" s="1" t="s">
        <v>5</v>
      </c>
      <c r="H825" s="1" t="s">
        <v>100</v>
      </c>
      <c r="I825" s="1">
        <v>294</v>
      </c>
      <c r="J825" s="1">
        <f>MONTH(BART_Rides[[#This Row],[Date]])</f>
        <v>4</v>
      </c>
      <c r="K825" s="1">
        <f>WEEKDAY(BART_Rides[[#This Row],[Date]],2)</f>
        <v>7</v>
      </c>
      <c r="L825" s="1" t="str">
        <f>LEFT(BART_Rides[[#This Row],[Lines]],1)</f>
        <v>Y</v>
      </c>
      <c r="M825" s="1" t="str">
        <f>IF(BART_Rides[[#This Row],[FirstLetter]]="Y","Yes","No")</f>
        <v>Yes</v>
      </c>
      <c r="N825" s="1" t="str">
        <f>IF(OR(BART_Rides[[#This Row],[Station Code]]="EM", BART_Rides[[#This Row],[Station Code]]="MT", BART_Rides[[#This Row],[Station Code]]="PL", BART_Rides[[#This Row],[Station Code]]="CC"), "Yes", "No")</f>
        <v>No</v>
      </c>
    </row>
    <row r="826" spans="6:14">
      <c r="F826" s="3">
        <v>44291</v>
      </c>
      <c r="G826" s="1" t="s">
        <v>5</v>
      </c>
      <c r="H826" s="1" t="s">
        <v>100</v>
      </c>
      <c r="I826" s="1">
        <v>673</v>
      </c>
      <c r="J826" s="1">
        <f>MONTH(BART_Rides[[#This Row],[Date]])</f>
        <v>4</v>
      </c>
      <c r="K826" s="1">
        <f>WEEKDAY(BART_Rides[[#This Row],[Date]],2)</f>
        <v>1</v>
      </c>
      <c r="L826" s="1" t="str">
        <f>LEFT(BART_Rides[[#This Row],[Lines]],1)</f>
        <v>Y</v>
      </c>
      <c r="M826" s="1" t="str">
        <f>IF(BART_Rides[[#This Row],[FirstLetter]]="Y","Yes","No")</f>
        <v>Yes</v>
      </c>
      <c r="N826" s="1" t="str">
        <f>IF(OR(BART_Rides[[#This Row],[Station Code]]="EM", BART_Rides[[#This Row],[Station Code]]="MT", BART_Rides[[#This Row],[Station Code]]="PL", BART_Rides[[#This Row],[Station Code]]="CC"), "Yes", "No")</f>
        <v>No</v>
      </c>
    </row>
    <row r="827" spans="6:14">
      <c r="F827" s="3">
        <v>44292</v>
      </c>
      <c r="G827" s="1" t="s">
        <v>5</v>
      </c>
      <c r="H827" s="1" t="s">
        <v>100</v>
      </c>
      <c r="I827" s="1">
        <v>661</v>
      </c>
      <c r="J827" s="1">
        <f>MONTH(BART_Rides[[#This Row],[Date]])</f>
        <v>4</v>
      </c>
      <c r="K827" s="1">
        <f>WEEKDAY(BART_Rides[[#This Row],[Date]],2)</f>
        <v>2</v>
      </c>
      <c r="L827" s="1" t="str">
        <f>LEFT(BART_Rides[[#This Row],[Lines]],1)</f>
        <v>Y</v>
      </c>
      <c r="M827" s="1" t="str">
        <f>IF(BART_Rides[[#This Row],[FirstLetter]]="Y","Yes","No")</f>
        <v>Yes</v>
      </c>
      <c r="N827" s="1" t="str">
        <f>IF(OR(BART_Rides[[#This Row],[Station Code]]="EM", BART_Rides[[#This Row],[Station Code]]="MT", BART_Rides[[#This Row],[Station Code]]="PL", BART_Rides[[#This Row],[Station Code]]="CC"), "Yes", "No")</f>
        <v>No</v>
      </c>
    </row>
    <row r="828" spans="6:14">
      <c r="F828" s="3">
        <v>44293</v>
      </c>
      <c r="G828" s="1" t="s">
        <v>5</v>
      </c>
      <c r="H828" s="1" t="s">
        <v>100</v>
      </c>
      <c r="I828" s="1">
        <v>720</v>
      </c>
      <c r="J828" s="1">
        <f>MONTH(BART_Rides[[#This Row],[Date]])</f>
        <v>4</v>
      </c>
      <c r="K828" s="1">
        <f>WEEKDAY(BART_Rides[[#This Row],[Date]],2)</f>
        <v>3</v>
      </c>
      <c r="L828" s="1" t="str">
        <f>LEFT(BART_Rides[[#This Row],[Lines]],1)</f>
        <v>Y</v>
      </c>
      <c r="M828" s="1" t="str">
        <f>IF(BART_Rides[[#This Row],[FirstLetter]]="Y","Yes","No")</f>
        <v>Yes</v>
      </c>
      <c r="N828" s="1" t="str">
        <f>IF(OR(BART_Rides[[#This Row],[Station Code]]="EM", BART_Rides[[#This Row],[Station Code]]="MT", BART_Rides[[#This Row],[Station Code]]="PL", BART_Rides[[#This Row],[Station Code]]="CC"), "Yes", "No")</f>
        <v>No</v>
      </c>
    </row>
    <row r="829" spans="6:14">
      <c r="F829" s="3">
        <v>44294</v>
      </c>
      <c r="G829" s="1" t="s">
        <v>5</v>
      </c>
      <c r="H829" s="1" t="s">
        <v>100</v>
      </c>
      <c r="I829" s="1">
        <v>708</v>
      </c>
      <c r="J829" s="1">
        <f>MONTH(BART_Rides[[#This Row],[Date]])</f>
        <v>4</v>
      </c>
      <c r="K829" s="1">
        <f>WEEKDAY(BART_Rides[[#This Row],[Date]],2)</f>
        <v>4</v>
      </c>
      <c r="L829" s="1" t="str">
        <f>LEFT(BART_Rides[[#This Row],[Lines]],1)</f>
        <v>Y</v>
      </c>
      <c r="M829" s="1" t="str">
        <f>IF(BART_Rides[[#This Row],[FirstLetter]]="Y","Yes","No")</f>
        <v>Yes</v>
      </c>
      <c r="N829" s="1" t="str">
        <f>IF(OR(BART_Rides[[#This Row],[Station Code]]="EM", BART_Rides[[#This Row],[Station Code]]="MT", BART_Rides[[#This Row],[Station Code]]="PL", BART_Rides[[#This Row],[Station Code]]="CC"), "Yes", "No")</f>
        <v>No</v>
      </c>
    </row>
    <row r="830" spans="6:14">
      <c r="F830" s="3">
        <v>44295</v>
      </c>
      <c r="G830" s="1" t="s">
        <v>5</v>
      </c>
      <c r="H830" s="1" t="s">
        <v>100</v>
      </c>
      <c r="I830" s="1">
        <v>756</v>
      </c>
      <c r="J830" s="1">
        <f>MONTH(BART_Rides[[#This Row],[Date]])</f>
        <v>4</v>
      </c>
      <c r="K830" s="1">
        <f>WEEKDAY(BART_Rides[[#This Row],[Date]],2)</f>
        <v>5</v>
      </c>
      <c r="L830" s="1" t="str">
        <f>LEFT(BART_Rides[[#This Row],[Lines]],1)</f>
        <v>Y</v>
      </c>
      <c r="M830" s="1" t="str">
        <f>IF(BART_Rides[[#This Row],[FirstLetter]]="Y","Yes","No")</f>
        <v>Yes</v>
      </c>
      <c r="N830" s="1" t="str">
        <f>IF(OR(BART_Rides[[#This Row],[Station Code]]="EM", BART_Rides[[#This Row],[Station Code]]="MT", BART_Rides[[#This Row],[Station Code]]="PL", BART_Rides[[#This Row],[Station Code]]="CC"), "Yes", "No")</f>
        <v>No</v>
      </c>
    </row>
    <row r="831" spans="6:14">
      <c r="F831" s="3">
        <v>44296</v>
      </c>
      <c r="G831" s="1" t="s">
        <v>5</v>
      </c>
      <c r="H831" s="1" t="s">
        <v>100</v>
      </c>
      <c r="I831" s="1">
        <v>423</v>
      </c>
      <c r="J831" s="1">
        <f>MONTH(BART_Rides[[#This Row],[Date]])</f>
        <v>4</v>
      </c>
      <c r="K831" s="1">
        <f>WEEKDAY(BART_Rides[[#This Row],[Date]],2)</f>
        <v>6</v>
      </c>
      <c r="L831" s="1" t="str">
        <f>LEFT(BART_Rides[[#This Row],[Lines]],1)</f>
        <v>Y</v>
      </c>
      <c r="M831" s="1" t="str">
        <f>IF(BART_Rides[[#This Row],[FirstLetter]]="Y","Yes","No")</f>
        <v>Yes</v>
      </c>
      <c r="N831" s="1" t="str">
        <f>IF(OR(BART_Rides[[#This Row],[Station Code]]="EM", BART_Rides[[#This Row],[Station Code]]="MT", BART_Rides[[#This Row],[Station Code]]="PL", BART_Rides[[#This Row],[Station Code]]="CC"), "Yes", "No")</f>
        <v>No</v>
      </c>
    </row>
    <row r="832" spans="6:14">
      <c r="F832" s="3">
        <v>44297</v>
      </c>
      <c r="G832" s="1" t="s">
        <v>5</v>
      </c>
      <c r="H832" s="1" t="s">
        <v>100</v>
      </c>
      <c r="I832" s="1">
        <v>300</v>
      </c>
      <c r="J832" s="1">
        <f>MONTH(BART_Rides[[#This Row],[Date]])</f>
        <v>4</v>
      </c>
      <c r="K832" s="1">
        <f>WEEKDAY(BART_Rides[[#This Row],[Date]],2)</f>
        <v>7</v>
      </c>
      <c r="L832" s="1" t="str">
        <f>LEFT(BART_Rides[[#This Row],[Lines]],1)</f>
        <v>Y</v>
      </c>
      <c r="M832" s="1" t="str">
        <f>IF(BART_Rides[[#This Row],[FirstLetter]]="Y","Yes","No")</f>
        <v>Yes</v>
      </c>
      <c r="N832" s="1" t="str">
        <f>IF(OR(BART_Rides[[#This Row],[Station Code]]="EM", BART_Rides[[#This Row],[Station Code]]="MT", BART_Rides[[#This Row],[Station Code]]="PL", BART_Rides[[#This Row],[Station Code]]="CC"), "Yes", "No")</f>
        <v>No</v>
      </c>
    </row>
    <row r="833" spans="6:14">
      <c r="F833" s="3">
        <v>44298</v>
      </c>
      <c r="G833" s="1" t="s">
        <v>5</v>
      </c>
      <c r="H833" s="1" t="s">
        <v>100</v>
      </c>
      <c r="I833" s="1">
        <v>715</v>
      </c>
      <c r="J833" s="1">
        <f>MONTH(BART_Rides[[#This Row],[Date]])</f>
        <v>4</v>
      </c>
      <c r="K833" s="1">
        <f>WEEKDAY(BART_Rides[[#This Row],[Date]],2)</f>
        <v>1</v>
      </c>
      <c r="L833" s="1" t="str">
        <f>LEFT(BART_Rides[[#This Row],[Lines]],1)</f>
        <v>Y</v>
      </c>
      <c r="M833" s="1" t="str">
        <f>IF(BART_Rides[[#This Row],[FirstLetter]]="Y","Yes","No")</f>
        <v>Yes</v>
      </c>
      <c r="N833" s="1" t="str">
        <f>IF(OR(BART_Rides[[#This Row],[Station Code]]="EM", BART_Rides[[#This Row],[Station Code]]="MT", BART_Rides[[#This Row],[Station Code]]="PL", BART_Rides[[#This Row],[Station Code]]="CC"), "Yes", "No")</f>
        <v>No</v>
      </c>
    </row>
    <row r="834" spans="6:14">
      <c r="F834" s="3">
        <v>44299</v>
      </c>
      <c r="G834" s="1" t="s">
        <v>5</v>
      </c>
      <c r="H834" s="1" t="s">
        <v>100</v>
      </c>
      <c r="I834" s="1">
        <v>723</v>
      </c>
      <c r="J834" s="1">
        <f>MONTH(BART_Rides[[#This Row],[Date]])</f>
        <v>4</v>
      </c>
      <c r="K834" s="1">
        <f>WEEKDAY(BART_Rides[[#This Row],[Date]],2)</f>
        <v>2</v>
      </c>
      <c r="L834" s="1" t="str">
        <f>LEFT(BART_Rides[[#This Row],[Lines]],1)</f>
        <v>Y</v>
      </c>
      <c r="M834" s="1" t="str">
        <f>IF(BART_Rides[[#This Row],[FirstLetter]]="Y","Yes","No")</f>
        <v>Yes</v>
      </c>
      <c r="N834" s="1" t="str">
        <f>IF(OR(BART_Rides[[#This Row],[Station Code]]="EM", BART_Rides[[#This Row],[Station Code]]="MT", BART_Rides[[#This Row],[Station Code]]="PL", BART_Rides[[#This Row],[Station Code]]="CC"), "Yes", "No")</f>
        <v>No</v>
      </c>
    </row>
    <row r="835" spans="6:14">
      <c r="F835" s="3">
        <v>44300</v>
      </c>
      <c r="G835" s="1" t="s">
        <v>5</v>
      </c>
      <c r="H835" s="1" t="s">
        <v>100</v>
      </c>
      <c r="I835" s="1">
        <v>738</v>
      </c>
      <c r="J835" s="1">
        <f>MONTH(BART_Rides[[#This Row],[Date]])</f>
        <v>4</v>
      </c>
      <c r="K835" s="1">
        <f>WEEKDAY(BART_Rides[[#This Row],[Date]],2)</f>
        <v>3</v>
      </c>
      <c r="L835" s="1" t="str">
        <f>LEFT(BART_Rides[[#This Row],[Lines]],1)</f>
        <v>Y</v>
      </c>
      <c r="M835" s="1" t="str">
        <f>IF(BART_Rides[[#This Row],[FirstLetter]]="Y","Yes","No")</f>
        <v>Yes</v>
      </c>
      <c r="N835" s="1" t="str">
        <f>IF(OR(BART_Rides[[#This Row],[Station Code]]="EM", BART_Rides[[#This Row],[Station Code]]="MT", BART_Rides[[#This Row],[Station Code]]="PL", BART_Rides[[#This Row],[Station Code]]="CC"), "Yes", "No")</f>
        <v>No</v>
      </c>
    </row>
    <row r="836" spans="6:14">
      <c r="F836" s="3">
        <v>44301</v>
      </c>
      <c r="G836" s="1" t="s">
        <v>5</v>
      </c>
      <c r="H836" s="1" t="s">
        <v>100</v>
      </c>
      <c r="I836" s="1">
        <v>748</v>
      </c>
      <c r="J836" s="1">
        <f>MONTH(BART_Rides[[#This Row],[Date]])</f>
        <v>4</v>
      </c>
      <c r="K836" s="1">
        <f>WEEKDAY(BART_Rides[[#This Row],[Date]],2)</f>
        <v>4</v>
      </c>
      <c r="L836" s="1" t="str">
        <f>LEFT(BART_Rides[[#This Row],[Lines]],1)</f>
        <v>Y</v>
      </c>
      <c r="M836" s="1" t="str">
        <f>IF(BART_Rides[[#This Row],[FirstLetter]]="Y","Yes","No")</f>
        <v>Yes</v>
      </c>
      <c r="N836" s="1" t="str">
        <f>IF(OR(BART_Rides[[#This Row],[Station Code]]="EM", BART_Rides[[#This Row],[Station Code]]="MT", BART_Rides[[#This Row],[Station Code]]="PL", BART_Rides[[#This Row],[Station Code]]="CC"), "Yes", "No")</f>
        <v>No</v>
      </c>
    </row>
    <row r="837" spans="6:14">
      <c r="F837" s="3">
        <v>44302</v>
      </c>
      <c r="G837" s="1" t="s">
        <v>5</v>
      </c>
      <c r="H837" s="1" t="s">
        <v>100</v>
      </c>
      <c r="I837" s="1">
        <v>702</v>
      </c>
      <c r="J837" s="1">
        <f>MONTH(BART_Rides[[#This Row],[Date]])</f>
        <v>4</v>
      </c>
      <c r="K837" s="1">
        <f>WEEKDAY(BART_Rides[[#This Row],[Date]],2)</f>
        <v>5</v>
      </c>
      <c r="L837" s="1" t="str">
        <f>LEFT(BART_Rides[[#This Row],[Lines]],1)</f>
        <v>Y</v>
      </c>
      <c r="M837" s="1" t="str">
        <f>IF(BART_Rides[[#This Row],[FirstLetter]]="Y","Yes","No")</f>
        <v>Yes</v>
      </c>
      <c r="N837" s="1" t="str">
        <f>IF(OR(BART_Rides[[#This Row],[Station Code]]="EM", BART_Rides[[#This Row],[Station Code]]="MT", BART_Rides[[#This Row],[Station Code]]="PL", BART_Rides[[#This Row],[Station Code]]="CC"), "Yes", "No")</f>
        <v>No</v>
      </c>
    </row>
    <row r="838" spans="6:14">
      <c r="F838" s="3">
        <v>44303</v>
      </c>
      <c r="G838" s="1" t="s">
        <v>5</v>
      </c>
      <c r="H838" s="1" t="s">
        <v>100</v>
      </c>
      <c r="I838" s="1">
        <v>455</v>
      </c>
      <c r="J838" s="1">
        <f>MONTH(BART_Rides[[#This Row],[Date]])</f>
        <v>4</v>
      </c>
      <c r="K838" s="1">
        <f>WEEKDAY(BART_Rides[[#This Row],[Date]],2)</f>
        <v>6</v>
      </c>
      <c r="L838" s="1" t="str">
        <f>LEFT(BART_Rides[[#This Row],[Lines]],1)</f>
        <v>Y</v>
      </c>
      <c r="M838" s="1" t="str">
        <f>IF(BART_Rides[[#This Row],[FirstLetter]]="Y","Yes","No")</f>
        <v>Yes</v>
      </c>
      <c r="N838" s="1" t="str">
        <f>IF(OR(BART_Rides[[#This Row],[Station Code]]="EM", BART_Rides[[#This Row],[Station Code]]="MT", BART_Rides[[#This Row],[Station Code]]="PL", BART_Rides[[#This Row],[Station Code]]="CC"), "Yes", "No")</f>
        <v>No</v>
      </c>
    </row>
    <row r="839" spans="6:14">
      <c r="F839" s="3">
        <v>44304</v>
      </c>
      <c r="G839" s="1" t="s">
        <v>5</v>
      </c>
      <c r="H839" s="1" t="s">
        <v>100</v>
      </c>
      <c r="I839" s="1">
        <v>318</v>
      </c>
      <c r="J839" s="1">
        <f>MONTH(BART_Rides[[#This Row],[Date]])</f>
        <v>4</v>
      </c>
      <c r="K839" s="1">
        <f>WEEKDAY(BART_Rides[[#This Row],[Date]],2)</f>
        <v>7</v>
      </c>
      <c r="L839" s="1" t="str">
        <f>LEFT(BART_Rides[[#This Row],[Lines]],1)</f>
        <v>Y</v>
      </c>
      <c r="M839" s="1" t="str">
        <f>IF(BART_Rides[[#This Row],[FirstLetter]]="Y","Yes","No")</f>
        <v>Yes</v>
      </c>
      <c r="N839" s="1" t="str">
        <f>IF(OR(BART_Rides[[#This Row],[Station Code]]="EM", BART_Rides[[#This Row],[Station Code]]="MT", BART_Rides[[#This Row],[Station Code]]="PL", BART_Rides[[#This Row],[Station Code]]="CC"), "Yes", "No")</f>
        <v>No</v>
      </c>
    </row>
    <row r="840" spans="6:14">
      <c r="F840" s="3">
        <v>44305</v>
      </c>
      <c r="G840" s="1" t="s">
        <v>5</v>
      </c>
      <c r="H840" s="1" t="s">
        <v>100</v>
      </c>
      <c r="I840" s="1">
        <v>700</v>
      </c>
      <c r="J840" s="1">
        <f>MONTH(BART_Rides[[#This Row],[Date]])</f>
        <v>4</v>
      </c>
      <c r="K840" s="1">
        <f>WEEKDAY(BART_Rides[[#This Row],[Date]],2)</f>
        <v>1</v>
      </c>
      <c r="L840" s="1" t="str">
        <f>LEFT(BART_Rides[[#This Row],[Lines]],1)</f>
        <v>Y</v>
      </c>
      <c r="M840" s="1" t="str">
        <f>IF(BART_Rides[[#This Row],[FirstLetter]]="Y","Yes","No")</f>
        <v>Yes</v>
      </c>
      <c r="N840" s="1" t="str">
        <f>IF(OR(BART_Rides[[#This Row],[Station Code]]="EM", BART_Rides[[#This Row],[Station Code]]="MT", BART_Rides[[#This Row],[Station Code]]="PL", BART_Rides[[#This Row],[Station Code]]="CC"), "Yes", "No")</f>
        <v>No</v>
      </c>
    </row>
    <row r="841" spans="6:14">
      <c r="F841" s="3">
        <v>44306</v>
      </c>
      <c r="G841" s="1" t="s">
        <v>5</v>
      </c>
      <c r="H841" s="1" t="s">
        <v>100</v>
      </c>
      <c r="I841" s="1">
        <v>770</v>
      </c>
      <c r="J841" s="1">
        <f>MONTH(BART_Rides[[#This Row],[Date]])</f>
        <v>4</v>
      </c>
      <c r="K841" s="1">
        <f>WEEKDAY(BART_Rides[[#This Row],[Date]],2)</f>
        <v>2</v>
      </c>
      <c r="L841" s="1" t="str">
        <f>LEFT(BART_Rides[[#This Row],[Lines]],1)</f>
        <v>Y</v>
      </c>
      <c r="M841" s="1" t="str">
        <f>IF(BART_Rides[[#This Row],[FirstLetter]]="Y","Yes","No")</f>
        <v>Yes</v>
      </c>
      <c r="N841" s="1" t="str">
        <f>IF(OR(BART_Rides[[#This Row],[Station Code]]="EM", BART_Rides[[#This Row],[Station Code]]="MT", BART_Rides[[#This Row],[Station Code]]="PL", BART_Rides[[#This Row],[Station Code]]="CC"), "Yes", "No")</f>
        <v>No</v>
      </c>
    </row>
    <row r="842" spans="6:14">
      <c r="F842" s="3">
        <v>44307</v>
      </c>
      <c r="G842" s="1" t="s">
        <v>5</v>
      </c>
      <c r="H842" s="1" t="s">
        <v>100</v>
      </c>
      <c r="I842" s="1">
        <v>743</v>
      </c>
      <c r="J842" s="1">
        <f>MONTH(BART_Rides[[#This Row],[Date]])</f>
        <v>4</v>
      </c>
      <c r="K842" s="1">
        <f>WEEKDAY(BART_Rides[[#This Row],[Date]],2)</f>
        <v>3</v>
      </c>
      <c r="L842" s="1" t="str">
        <f>LEFT(BART_Rides[[#This Row],[Lines]],1)</f>
        <v>Y</v>
      </c>
      <c r="M842" s="1" t="str">
        <f>IF(BART_Rides[[#This Row],[FirstLetter]]="Y","Yes","No")</f>
        <v>Yes</v>
      </c>
      <c r="N842" s="1" t="str">
        <f>IF(OR(BART_Rides[[#This Row],[Station Code]]="EM", BART_Rides[[#This Row],[Station Code]]="MT", BART_Rides[[#This Row],[Station Code]]="PL", BART_Rides[[#This Row],[Station Code]]="CC"), "Yes", "No")</f>
        <v>No</v>
      </c>
    </row>
    <row r="843" spans="6:14">
      <c r="F843" s="3">
        <v>44308</v>
      </c>
      <c r="G843" s="1" t="s">
        <v>5</v>
      </c>
      <c r="H843" s="1" t="s">
        <v>100</v>
      </c>
      <c r="I843" s="1">
        <v>719</v>
      </c>
      <c r="J843" s="1">
        <f>MONTH(BART_Rides[[#This Row],[Date]])</f>
        <v>4</v>
      </c>
      <c r="K843" s="1">
        <f>WEEKDAY(BART_Rides[[#This Row],[Date]],2)</f>
        <v>4</v>
      </c>
      <c r="L843" s="1" t="str">
        <f>LEFT(BART_Rides[[#This Row],[Lines]],1)</f>
        <v>Y</v>
      </c>
      <c r="M843" s="1" t="str">
        <f>IF(BART_Rides[[#This Row],[FirstLetter]]="Y","Yes","No")</f>
        <v>Yes</v>
      </c>
      <c r="N843" s="1" t="str">
        <f>IF(OR(BART_Rides[[#This Row],[Station Code]]="EM", BART_Rides[[#This Row],[Station Code]]="MT", BART_Rides[[#This Row],[Station Code]]="PL", BART_Rides[[#This Row],[Station Code]]="CC"), "Yes", "No")</f>
        <v>No</v>
      </c>
    </row>
    <row r="844" spans="6:14">
      <c r="F844" s="3">
        <v>44309</v>
      </c>
      <c r="G844" s="1" t="s">
        <v>5</v>
      </c>
      <c r="H844" s="1" t="s">
        <v>100</v>
      </c>
      <c r="I844" s="1">
        <v>726</v>
      </c>
      <c r="J844" s="1">
        <f>MONTH(BART_Rides[[#This Row],[Date]])</f>
        <v>4</v>
      </c>
      <c r="K844" s="1">
        <f>WEEKDAY(BART_Rides[[#This Row],[Date]],2)</f>
        <v>5</v>
      </c>
      <c r="L844" s="1" t="str">
        <f>LEFT(BART_Rides[[#This Row],[Lines]],1)</f>
        <v>Y</v>
      </c>
      <c r="M844" s="1" t="str">
        <f>IF(BART_Rides[[#This Row],[FirstLetter]]="Y","Yes","No")</f>
        <v>Yes</v>
      </c>
      <c r="N844" s="1" t="str">
        <f>IF(OR(BART_Rides[[#This Row],[Station Code]]="EM", BART_Rides[[#This Row],[Station Code]]="MT", BART_Rides[[#This Row],[Station Code]]="PL", BART_Rides[[#This Row],[Station Code]]="CC"), "Yes", "No")</f>
        <v>No</v>
      </c>
    </row>
    <row r="845" spans="6:14">
      <c r="F845" s="3">
        <v>44310</v>
      </c>
      <c r="G845" s="1" t="s">
        <v>5</v>
      </c>
      <c r="H845" s="1" t="s">
        <v>100</v>
      </c>
      <c r="I845" s="1">
        <v>450</v>
      </c>
      <c r="J845" s="1">
        <f>MONTH(BART_Rides[[#This Row],[Date]])</f>
        <v>4</v>
      </c>
      <c r="K845" s="1">
        <f>WEEKDAY(BART_Rides[[#This Row],[Date]],2)</f>
        <v>6</v>
      </c>
      <c r="L845" s="1" t="str">
        <f>LEFT(BART_Rides[[#This Row],[Lines]],1)</f>
        <v>Y</v>
      </c>
      <c r="M845" s="1" t="str">
        <f>IF(BART_Rides[[#This Row],[FirstLetter]]="Y","Yes","No")</f>
        <v>Yes</v>
      </c>
      <c r="N845" s="1" t="str">
        <f>IF(OR(BART_Rides[[#This Row],[Station Code]]="EM", BART_Rides[[#This Row],[Station Code]]="MT", BART_Rides[[#This Row],[Station Code]]="PL", BART_Rides[[#This Row],[Station Code]]="CC"), "Yes", "No")</f>
        <v>No</v>
      </c>
    </row>
    <row r="846" spans="6:14">
      <c r="F846" s="3">
        <v>44311</v>
      </c>
      <c r="G846" s="1" t="s">
        <v>5</v>
      </c>
      <c r="H846" s="1" t="s">
        <v>100</v>
      </c>
      <c r="I846" s="1">
        <v>244</v>
      </c>
      <c r="J846" s="1">
        <f>MONTH(BART_Rides[[#This Row],[Date]])</f>
        <v>4</v>
      </c>
      <c r="K846" s="1">
        <f>WEEKDAY(BART_Rides[[#This Row],[Date]],2)</f>
        <v>7</v>
      </c>
      <c r="L846" s="1" t="str">
        <f>LEFT(BART_Rides[[#This Row],[Lines]],1)</f>
        <v>Y</v>
      </c>
      <c r="M846" s="1" t="str">
        <f>IF(BART_Rides[[#This Row],[FirstLetter]]="Y","Yes","No")</f>
        <v>Yes</v>
      </c>
      <c r="N846" s="1" t="str">
        <f>IF(OR(BART_Rides[[#This Row],[Station Code]]="EM", BART_Rides[[#This Row],[Station Code]]="MT", BART_Rides[[#This Row],[Station Code]]="PL", BART_Rides[[#This Row],[Station Code]]="CC"), "Yes", "No")</f>
        <v>No</v>
      </c>
    </row>
    <row r="847" spans="6:14">
      <c r="F847" s="3">
        <v>44312</v>
      </c>
      <c r="G847" s="1" t="s">
        <v>5</v>
      </c>
      <c r="H847" s="1" t="s">
        <v>100</v>
      </c>
      <c r="I847" s="1">
        <v>715</v>
      </c>
      <c r="J847" s="1">
        <f>MONTH(BART_Rides[[#This Row],[Date]])</f>
        <v>4</v>
      </c>
      <c r="K847" s="1">
        <f>WEEKDAY(BART_Rides[[#This Row],[Date]],2)</f>
        <v>1</v>
      </c>
      <c r="L847" s="1" t="str">
        <f>LEFT(BART_Rides[[#This Row],[Lines]],1)</f>
        <v>Y</v>
      </c>
      <c r="M847" s="1" t="str">
        <f>IF(BART_Rides[[#This Row],[FirstLetter]]="Y","Yes","No")</f>
        <v>Yes</v>
      </c>
      <c r="N847" s="1" t="str">
        <f>IF(OR(BART_Rides[[#This Row],[Station Code]]="EM", BART_Rides[[#This Row],[Station Code]]="MT", BART_Rides[[#This Row],[Station Code]]="PL", BART_Rides[[#This Row],[Station Code]]="CC"), "Yes", "No")</f>
        <v>No</v>
      </c>
    </row>
    <row r="848" spans="6:14">
      <c r="F848" s="3">
        <v>44313</v>
      </c>
      <c r="G848" s="1" t="s">
        <v>5</v>
      </c>
      <c r="H848" s="1" t="s">
        <v>100</v>
      </c>
      <c r="I848" s="1">
        <v>703</v>
      </c>
      <c r="J848" s="1">
        <f>MONTH(BART_Rides[[#This Row],[Date]])</f>
        <v>4</v>
      </c>
      <c r="K848" s="1">
        <f>WEEKDAY(BART_Rides[[#This Row],[Date]],2)</f>
        <v>2</v>
      </c>
      <c r="L848" s="1" t="str">
        <f>LEFT(BART_Rides[[#This Row],[Lines]],1)</f>
        <v>Y</v>
      </c>
      <c r="M848" s="1" t="str">
        <f>IF(BART_Rides[[#This Row],[FirstLetter]]="Y","Yes","No")</f>
        <v>Yes</v>
      </c>
      <c r="N848" s="1" t="str">
        <f>IF(OR(BART_Rides[[#This Row],[Station Code]]="EM", BART_Rides[[#This Row],[Station Code]]="MT", BART_Rides[[#This Row],[Station Code]]="PL", BART_Rides[[#This Row],[Station Code]]="CC"), "Yes", "No")</f>
        <v>No</v>
      </c>
    </row>
    <row r="849" spans="6:14">
      <c r="F849" s="3">
        <v>44314</v>
      </c>
      <c r="G849" s="1" t="s">
        <v>5</v>
      </c>
      <c r="H849" s="1" t="s">
        <v>100</v>
      </c>
      <c r="I849" s="1">
        <v>752</v>
      </c>
      <c r="J849" s="1">
        <f>MONTH(BART_Rides[[#This Row],[Date]])</f>
        <v>4</v>
      </c>
      <c r="K849" s="1">
        <f>WEEKDAY(BART_Rides[[#This Row],[Date]],2)</f>
        <v>3</v>
      </c>
      <c r="L849" s="1" t="str">
        <f>LEFT(BART_Rides[[#This Row],[Lines]],1)</f>
        <v>Y</v>
      </c>
      <c r="M849" s="1" t="str">
        <f>IF(BART_Rides[[#This Row],[FirstLetter]]="Y","Yes","No")</f>
        <v>Yes</v>
      </c>
      <c r="N849" s="1" t="str">
        <f>IF(OR(BART_Rides[[#This Row],[Station Code]]="EM", BART_Rides[[#This Row],[Station Code]]="MT", BART_Rides[[#This Row],[Station Code]]="PL", BART_Rides[[#This Row],[Station Code]]="CC"), "Yes", "No")</f>
        <v>No</v>
      </c>
    </row>
    <row r="850" spans="6:14">
      <c r="F850" s="3">
        <v>44315</v>
      </c>
      <c r="G850" s="1" t="s">
        <v>5</v>
      </c>
      <c r="H850" s="1" t="s">
        <v>100</v>
      </c>
      <c r="I850" s="1">
        <v>754</v>
      </c>
      <c r="J850" s="1">
        <f>MONTH(BART_Rides[[#This Row],[Date]])</f>
        <v>4</v>
      </c>
      <c r="K850" s="1">
        <f>WEEKDAY(BART_Rides[[#This Row],[Date]],2)</f>
        <v>4</v>
      </c>
      <c r="L850" s="1" t="str">
        <f>LEFT(BART_Rides[[#This Row],[Lines]],1)</f>
        <v>Y</v>
      </c>
      <c r="M850" s="1" t="str">
        <f>IF(BART_Rides[[#This Row],[FirstLetter]]="Y","Yes","No")</f>
        <v>Yes</v>
      </c>
      <c r="N850" s="1" t="str">
        <f>IF(OR(BART_Rides[[#This Row],[Station Code]]="EM", BART_Rides[[#This Row],[Station Code]]="MT", BART_Rides[[#This Row],[Station Code]]="PL", BART_Rides[[#This Row],[Station Code]]="CC"), "Yes", "No")</f>
        <v>No</v>
      </c>
    </row>
    <row r="851" spans="6:14">
      <c r="F851" s="3">
        <v>44316</v>
      </c>
      <c r="G851" s="1" t="s">
        <v>5</v>
      </c>
      <c r="H851" s="1" t="s">
        <v>100</v>
      </c>
      <c r="I851" s="1">
        <v>768</v>
      </c>
      <c r="J851" s="1">
        <f>MONTH(BART_Rides[[#This Row],[Date]])</f>
        <v>4</v>
      </c>
      <c r="K851" s="1">
        <f>WEEKDAY(BART_Rides[[#This Row],[Date]],2)</f>
        <v>5</v>
      </c>
      <c r="L851" s="1" t="str">
        <f>LEFT(BART_Rides[[#This Row],[Lines]],1)</f>
        <v>Y</v>
      </c>
      <c r="M851" s="1" t="str">
        <f>IF(BART_Rides[[#This Row],[FirstLetter]]="Y","Yes","No")</f>
        <v>Yes</v>
      </c>
      <c r="N851" s="1" t="str">
        <f>IF(OR(BART_Rides[[#This Row],[Station Code]]="EM", BART_Rides[[#This Row],[Station Code]]="MT", BART_Rides[[#This Row],[Station Code]]="PL", BART_Rides[[#This Row],[Station Code]]="CC"), "Yes", "No")</f>
        <v>No</v>
      </c>
    </row>
    <row r="852" spans="6:14">
      <c r="F852" s="3">
        <v>44317</v>
      </c>
      <c r="G852" s="1" t="s">
        <v>5</v>
      </c>
      <c r="H852" s="1" t="s">
        <v>100</v>
      </c>
      <c r="I852" s="1">
        <v>457</v>
      </c>
      <c r="J852" s="1">
        <f>MONTH(BART_Rides[[#This Row],[Date]])</f>
        <v>5</v>
      </c>
      <c r="K852" s="1">
        <f>WEEKDAY(BART_Rides[[#This Row],[Date]],2)</f>
        <v>6</v>
      </c>
      <c r="L852" s="1" t="str">
        <f>LEFT(BART_Rides[[#This Row],[Lines]],1)</f>
        <v>Y</v>
      </c>
      <c r="M852" s="1" t="str">
        <f>IF(BART_Rides[[#This Row],[FirstLetter]]="Y","Yes","No")</f>
        <v>Yes</v>
      </c>
      <c r="N852" s="1" t="str">
        <f>IF(OR(BART_Rides[[#This Row],[Station Code]]="EM", BART_Rides[[#This Row],[Station Code]]="MT", BART_Rides[[#This Row],[Station Code]]="PL", BART_Rides[[#This Row],[Station Code]]="CC"), "Yes", "No")</f>
        <v>No</v>
      </c>
    </row>
    <row r="853" spans="6:14">
      <c r="F853" s="3">
        <v>44318</v>
      </c>
      <c r="G853" s="1" t="s">
        <v>5</v>
      </c>
      <c r="H853" s="1" t="s">
        <v>100</v>
      </c>
      <c r="I853" s="1">
        <v>316</v>
      </c>
      <c r="J853" s="1">
        <f>MONTH(BART_Rides[[#This Row],[Date]])</f>
        <v>5</v>
      </c>
      <c r="K853" s="1">
        <f>WEEKDAY(BART_Rides[[#This Row],[Date]],2)</f>
        <v>7</v>
      </c>
      <c r="L853" s="1" t="str">
        <f>LEFT(BART_Rides[[#This Row],[Lines]],1)</f>
        <v>Y</v>
      </c>
      <c r="M853" s="1" t="str">
        <f>IF(BART_Rides[[#This Row],[FirstLetter]]="Y","Yes","No")</f>
        <v>Yes</v>
      </c>
      <c r="N853" s="1" t="str">
        <f>IF(OR(BART_Rides[[#This Row],[Station Code]]="EM", BART_Rides[[#This Row],[Station Code]]="MT", BART_Rides[[#This Row],[Station Code]]="PL", BART_Rides[[#This Row],[Station Code]]="CC"), "Yes", "No")</f>
        <v>No</v>
      </c>
    </row>
    <row r="854" spans="6:14">
      <c r="F854" s="3">
        <v>44319</v>
      </c>
      <c r="G854" s="1" t="s">
        <v>5</v>
      </c>
      <c r="H854" s="1" t="s">
        <v>100</v>
      </c>
      <c r="I854" s="1">
        <v>774</v>
      </c>
      <c r="J854" s="1">
        <f>MONTH(BART_Rides[[#This Row],[Date]])</f>
        <v>5</v>
      </c>
      <c r="K854" s="1">
        <f>WEEKDAY(BART_Rides[[#This Row],[Date]],2)</f>
        <v>1</v>
      </c>
      <c r="L854" s="1" t="str">
        <f>LEFT(BART_Rides[[#This Row],[Lines]],1)</f>
        <v>Y</v>
      </c>
      <c r="M854" s="1" t="str">
        <f>IF(BART_Rides[[#This Row],[FirstLetter]]="Y","Yes","No")</f>
        <v>Yes</v>
      </c>
      <c r="N854" s="1" t="str">
        <f>IF(OR(BART_Rides[[#This Row],[Station Code]]="EM", BART_Rides[[#This Row],[Station Code]]="MT", BART_Rides[[#This Row],[Station Code]]="PL", BART_Rides[[#This Row],[Station Code]]="CC"), "Yes", "No")</f>
        <v>No</v>
      </c>
    </row>
    <row r="855" spans="6:14">
      <c r="F855" s="3">
        <v>44320</v>
      </c>
      <c r="G855" s="1" t="s">
        <v>5</v>
      </c>
      <c r="H855" s="1" t="s">
        <v>100</v>
      </c>
      <c r="I855" s="1">
        <v>770</v>
      </c>
      <c r="J855" s="1">
        <f>MONTH(BART_Rides[[#This Row],[Date]])</f>
        <v>5</v>
      </c>
      <c r="K855" s="1">
        <f>WEEKDAY(BART_Rides[[#This Row],[Date]],2)</f>
        <v>2</v>
      </c>
      <c r="L855" s="1" t="str">
        <f>LEFT(BART_Rides[[#This Row],[Lines]],1)</f>
        <v>Y</v>
      </c>
      <c r="M855" s="1" t="str">
        <f>IF(BART_Rides[[#This Row],[FirstLetter]]="Y","Yes","No")</f>
        <v>Yes</v>
      </c>
      <c r="N855" s="1" t="str">
        <f>IF(OR(BART_Rides[[#This Row],[Station Code]]="EM", BART_Rides[[#This Row],[Station Code]]="MT", BART_Rides[[#This Row],[Station Code]]="PL", BART_Rides[[#This Row],[Station Code]]="CC"), "Yes", "No")</f>
        <v>No</v>
      </c>
    </row>
    <row r="856" spans="6:14">
      <c r="F856" s="3">
        <v>44321</v>
      </c>
      <c r="G856" s="1" t="s">
        <v>5</v>
      </c>
      <c r="H856" s="1" t="s">
        <v>100</v>
      </c>
      <c r="I856" s="1">
        <v>752</v>
      </c>
      <c r="J856" s="1">
        <f>MONTH(BART_Rides[[#This Row],[Date]])</f>
        <v>5</v>
      </c>
      <c r="K856" s="1">
        <f>WEEKDAY(BART_Rides[[#This Row],[Date]],2)</f>
        <v>3</v>
      </c>
      <c r="L856" s="1" t="str">
        <f>LEFT(BART_Rides[[#This Row],[Lines]],1)</f>
        <v>Y</v>
      </c>
      <c r="M856" s="1" t="str">
        <f>IF(BART_Rides[[#This Row],[FirstLetter]]="Y","Yes","No")</f>
        <v>Yes</v>
      </c>
      <c r="N856" s="1" t="str">
        <f>IF(OR(BART_Rides[[#This Row],[Station Code]]="EM", BART_Rides[[#This Row],[Station Code]]="MT", BART_Rides[[#This Row],[Station Code]]="PL", BART_Rides[[#This Row],[Station Code]]="CC"), "Yes", "No")</f>
        <v>No</v>
      </c>
    </row>
    <row r="857" spans="6:14">
      <c r="F857" s="3">
        <v>44322</v>
      </c>
      <c r="G857" s="1" t="s">
        <v>5</v>
      </c>
      <c r="H857" s="1" t="s">
        <v>100</v>
      </c>
      <c r="I857" s="1">
        <v>766</v>
      </c>
      <c r="J857" s="1">
        <f>MONTH(BART_Rides[[#This Row],[Date]])</f>
        <v>5</v>
      </c>
      <c r="K857" s="1">
        <f>WEEKDAY(BART_Rides[[#This Row],[Date]],2)</f>
        <v>4</v>
      </c>
      <c r="L857" s="1" t="str">
        <f>LEFT(BART_Rides[[#This Row],[Lines]],1)</f>
        <v>Y</v>
      </c>
      <c r="M857" s="1" t="str">
        <f>IF(BART_Rides[[#This Row],[FirstLetter]]="Y","Yes","No")</f>
        <v>Yes</v>
      </c>
      <c r="N857" s="1" t="str">
        <f>IF(OR(BART_Rides[[#This Row],[Station Code]]="EM", BART_Rides[[#This Row],[Station Code]]="MT", BART_Rides[[#This Row],[Station Code]]="PL", BART_Rides[[#This Row],[Station Code]]="CC"), "Yes", "No")</f>
        <v>No</v>
      </c>
    </row>
    <row r="858" spans="6:14">
      <c r="F858" s="3">
        <v>44323</v>
      </c>
      <c r="G858" s="1" t="s">
        <v>5</v>
      </c>
      <c r="H858" s="1" t="s">
        <v>100</v>
      </c>
      <c r="I858" s="1">
        <v>777</v>
      </c>
      <c r="J858" s="1">
        <f>MONTH(BART_Rides[[#This Row],[Date]])</f>
        <v>5</v>
      </c>
      <c r="K858" s="1">
        <f>WEEKDAY(BART_Rides[[#This Row],[Date]],2)</f>
        <v>5</v>
      </c>
      <c r="L858" s="1" t="str">
        <f>LEFT(BART_Rides[[#This Row],[Lines]],1)</f>
        <v>Y</v>
      </c>
      <c r="M858" s="1" t="str">
        <f>IF(BART_Rides[[#This Row],[FirstLetter]]="Y","Yes","No")</f>
        <v>Yes</v>
      </c>
      <c r="N858" s="1" t="str">
        <f>IF(OR(BART_Rides[[#This Row],[Station Code]]="EM", BART_Rides[[#This Row],[Station Code]]="MT", BART_Rides[[#This Row],[Station Code]]="PL", BART_Rides[[#This Row],[Station Code]]="CC"), "Yes", "No")</f>
        <v>No</v>
      </c>
    </row>
    <row r="859" spans="6:14">
      <c r="F859" s="3">
        <v>44324</v>
      </c>
      <c r="G859" s="1" t="s">
        <v>5</v>
      </c>
      <c r="H859" s="1" t="s">
        <v>100</v>
      </c>
      <c r="I859" s="1">
        <v>559</v>
      </c>
      <c r="J859" s="1">
        <f>MONTH(BART_Rides[[#This Row],[Date]])</f>
        <v>5</v>
      </c>
      <c r="K859" s="1">
        <f>WEEKDAY(BART_Rides[[#This Row],[Date]],2)</f>
        <v>6</v>
      </c>
      <c r="L859" s="1" t="str">
        <f>LEFT(BART_Rides[[#This Row],[Lines]],1)</f>
        <v>Y</v>
      </c>
      <c r="M859" s="1" t="str">
        <f>IF(BART_Rides[[#This Row],[FirstLetter]]="Y","Yes","No")</f>
        <v>Yes</v>
      </c>
      <c r="N859" s="1" t="str">
        <f>IF(OR(BART_Rides[[#This Row],[Station Code]]="EM", BART_Rides[[#This Row],[Station Code]]="MT", BART_Rides[[#This Row],[Station Code]]="PL", BART_Rides[[#This Row],[Station Code]]="CC"), "Yes", "No")</f>
        <v>No</v>
      </c>
    </row>
    <row r="860" spans="6:14">
      <c r="F860" s="3">
        <v>44325</v>
      </c>
      <c r="G860" s="1" t="s">
        <v>5</v>
      </c>
      <c r="H860" s="1" t="s">
        <v>100</v>
      </c>
      <c r="I860" s="1">
        <v>311</v>
      </c>
      <c r="J860" s="1">
        <f>MONTH(BART_Rides[[#This Row],[Date]])</f>
        <v>5</v>
      </c>
      <c r="K860" s="1">
        <f>WEEKDAY(BART_Rides[[#This Row],[Date]],2)</f>
        <v>7</v>
      </c>
      <c r="L860" s="1" t="str">
        <f>LEFT(BART_Rides[[#This Row],[Lines]],1)</f>
        <v>Y</v>
      </c>
      <c r="M860" s="1" t="str">
        <f>IF(BART_Rides[[#This Row],[FirstLetter]]="Y","Yes","No")</f>
        <v>Yes</v>
      </c>
      <c r="N860" s="1" t="str">
        <f>IF(OR(BART_Rides[[#This Row],[Station Code]]="EM", BART_Rides[[#This Row],[Station Code]]="MT", BART_Rides[[#This Row],[Station Code]]="PL", BART_Rides[[#This Row],[Station Code]]="CC"), "Yes", "No")</f>
        <v>No</v>
      </c>
    </row>
    <row r="861" spans="6:14">
      <c r="F861" s="3">
        <v>44326</v>
      </c>
      <c r="G861" s="1" t="s">
        <v>5</v>
      </c>
      <c r="H861" s="1" t="s">
        <v>100</v>
      </c>
      <c r="I861" s="1">
        <v>753</v>
      </c>
      <c r="J861" s="1">
        <f>MONTH(BART_Rides[[#This Row],[Date]])</f>
        <v>5</v>
      </c>
      <c r="K861" s="1">
        <f>WEEKDAY(BART_Rides[[#This Row],[Date]],2)</f>
        <v>1</v>
      </c>
      <c r="L861" s="1" t="str">
        <f>LEFT(BART_Rides[[#This Row],[Lines]],1)</f>
        <v>Y</v>
      </c>
      <c r="M861" s="1" t="str">
        <f>IF(BART_Rides[[#This Row],[FirstLetter]]="Y","Yes","No")</f>
        <v>Yes</v>
      </c>
      <c r="N861" s="1" t="str">
        <f>IF(OR(BART_Rides[[#This Row],[Station Code]]="EM", BART_Rides[[#This Row],[Station Code]]="MT", BART_Rides[[#This Row],[Station Code]]="PL", BART_Rides[[#This Row],[Station Code]]="CC"), "Yes", "No")</f>
        <v>No</v>
      </c>
    </row>
    <row r="862" spans="6:14">
      <c r="F862" s="3">
        <v>44327</v>
      </c>
      <c r="G862" s="1" t="s">
        <v>5</v>
      </c>
      <c r="H862" s="1" t="s">
        <v>100</v>
      </c>
      <c r="I862" s="1">
        <v>770</v>
      </c>
      <c r="J862" s="1">
        <f>MONTH(BART_Rides[[#This Row],[Date]])</f>
        <v>5</v>
      </c>
      <c r="K862" s="1">
        <f>WEEKDAY(BART_Rides[[#This Row],[Date]],2)</f>
        <v>2</v>
      </c>
      <c r="L862" s="1" t="str">
        <f>LEFT(BART_Rides[[#This Row],[Lines]],1)</f>
        <v>Y</v>
      </c>
      <c r="M862" s="1" t="str">
        <f>IF(BART_Rides[[#This Row],[FirstLetter]]="Y","Yes","No")</f>
        <v>Yes</v>
      </c>
      <c r="N862" s="1" t="str">
        <f>IF(OR(BART_Rides[[#This Row],[Station Code]]="EM", BART_Rides[[#This Row],[Station Code]]="MT", BART_Rides[[#This Row],[Station Code]]="PL", BART_Rides[[#This Row],[Station Code]]="CC"), "Yes", "No")</f>
        <v>No</v>
      </c>
    </row>
    <row r="863" spans="6:14">
      <c r="F863" s="3">
        <v>44328</v>
      </c>
      <c r="G863" s="1" t="s">
        <v>5</v>
      </c>
      <c r="H863" s="1" t="s">
        <v>100</v>
      </c>
      <c r="I863" s="1">
        <v>765</v>
      </c>
      <c r="J863" s="1">
        <f>MONTH(BART_Rides[[#This Row],[Date]])</f>
        <v>5</v>
      </c>
      <c r="K863" s="1">
        <f>WEEKDAY(BART_Rides[[#This Row],[Date]],2)</f>
        <v>3</v>
      </c>
      <c r="L863" s="1" t="str">
        <f>LEFT(BART_Rides[[#This Row],[Lines]],1)</f>
        <v>Y</v>
      </c>
      <c r="M863" s="1" t="str">
        <f>IF(BART_Rides[[#This Row],[FirstLetter]]="Y","Yes","No")</f>
        <v>Yes</v>
      </c>
      <c r="N863" s="1" t="str">
        <f>IF(OR(BART_Rides[[#This Row],[Station Code]]="EM", BART_Rides[[#This Row],[Station Code]]="MT", BART_Rides[[#This Row],[Station Code]]="PL", BART_Rides[[#This Row],[Station Code]]="CC"), "Yes", "No")</f>
        <v>No</v>
      </c>
    </row>
    <row r="864" spans="6:14">
      <c r="F864" s="3">
        <v>44329</v>
      </c>
      <c r="G864" s="1" t="s">
        <v>5</v>
      </c>
      <c r="H864" s="1" t="s">
        <v>100</v>
      </c>
      <c r="I864" s="1">
        <v>771</v>
      </c>
      <c r="J864" s="1">
        <f>MONTH(BART_Rides[[#This Row],[Date]])</f>
        <v>5</v>
      </c>
      <c r="K864" s="1">
        <f>WEEKDAY(BART_Rides[[#This Row],[Date]],2)</f>
        <v>4</v>
      </c>
      <c r="L864" s="1" t="str">
        <f>LEFT(BART_Rides[[#This Row],[Lines]],1)</f>
        <v>Y</v>
      </c>
      <c r="M864" s="1" t="str">
        <f>IF(BART_Rides[[#This Row],[FirstLetter]]="Y","Yes","No")</f>
        <v>Yes</v>
      </c>
      <c r="N864" s="1" t="str">
        <f>IF(OR(BART_Rides[[#This Row],[Station Code]]="EM", BART_Rides[[#This Row],[Station Code]]="MT", BART_Rides[[#This Row],[Station Code]]="PL", BART_Rides[[#This Row],[Station Code]]="CC"), "Yes", "No")</f>
        <v>No</v>
      </c>
    </row>
    <row r="865" spans="6:14">
      <c r="F865" s="3">
        <v>44330</v>
      </c>
      <c r="G865" s="1" t="s">
        <v>5</v>
      </c>
      <c r="H865" s="1" t="s">
        <v>100</v>
      </c>
      <c r="I865" s="1">
        <v>776</v>
      </c>
      <c r="J865" s="1">
        <f>MONTH(BART_Rides[[#This Row],[Date]])</f>
        <v>5</v>
      </c>
      <c r="K865" s="1">
        <f>WEEKDAY(BART_Rides[[#This Row],[Date]],2)</f>
        <v>5</v>
      </c>
      <c r="L865" s="1" t="str">
        <f>LEFT(BART_Rides[[#This Row],[Lines]],1)</f>
        <v>Y</v>
      </c>
      <c r="M865" s="1" t="str">
        <f>IF(BART_Rides[[#This Row],[FirstLetter]]="Y","Yes","No")</f>
        <v>Yes</v>
      </c>
      <c r="N865" s="1" t="str">
        <f>IF(OR(BART_Rides[[#This Row],[Station Code]]="EM", BART_Rides[[#This Row],[Station Code]]="MT", BART_Rides[[#This Row],[Station Code]]="PL", BART_Rides[[#This Row],[Station Code]]="CC"), "Yes", "No")</f>
        <v>No</v>
      </c>
    </row>
    <row r="866" spans="6:14">
      <c r="F866" s="3">
        <v>44331</v>
      </c>
      <c r="G866" s="1" t="s">
        <v>5</v>
      </c>
      <c r="H866" s="1" t="s">
        <v>100</v>
      </c>
      <c r="I866" s="1">
        <v>491</v>
      </c>
      <c r="J866" s="1">
        <f>MONTH(BART_Rides[[#This Row],[Date]])</f>
        <v>5</v>
      </c>
      <c r="K866" s="1">
        <f>WEEKDAY(BART_Rides[[#This Row],[Date]],2)</f>
        <v>6</v>
      </c>
      <c r="L866" s="1" t="str">
        <f>LEFT(BART_Rides[[#This Row],[Lines]],1)</f>
        <v>Y</v>
      </c>
      <c r="M866" s="1" t="str">
        <f>IF(BART_Rides[[#This Row],[FirstLetter]]="Y","Yes","No")</f>
        <v>Yes</v>
      </c>
      <c r="N866" s="1" t="str">
        <f>IF(OR(BART_Rides[[#This Row],[Station Code]]="EM", BART_Rides[[#This Row],[Station Code]]="MT", BART_Rides[[#This Row],[Station Code]]="PL", BART_Rides[[#This Row],[Station Code]]="CC"), "Yes", "No")</f>
        <v>No</v>
      </c>
    </row>
    <row r="867" spans="6:14">
      <c r="F867" s="3">
        <v>44332</v>
      </c>
      <c r="G867" s="1" t="s">
        <v>5</v>
      </c>
      <c r="H867" s="1" t="s">
        <v>100</v>
      </c>
      <c r="I867" s="1">
        <v>342</v>
      </c>
      <c r="J867" s="1">
        <f>MONTH(BART_Rides[[#This Row],[Date]])</f>
        <v>5</v>
      </c>
      <c r="K867" s="1">
        <f>WEEKDAY(BART_Rides[[#This Row],[Date]],2)</f>
        <v>7</v>
      </c>
      <c r="L867" s="1" t="str">
        <f>LEFT(BART_Rides[[#This Row],[Lines]],1)</f>
        <v>Y</v>
      </c>
      <c r="M867" s="1" t="str">
        <f>IF(BART_Rides[[#This Row],[FirstLetter]]="Y","Yes","No")</f>
        <v>Yes</v>
      </c>
      <c r="N867" s="1" t="str">
        <f>IF(OR(BART_Rides[[#This Row],[Station Code]]="EM", BART_Rides[[#This Row],[Station Code]]="MT", BART_Rides[[#This Row],[Station Code]]="PL", BART_Rides[[#This Row],[Station Code]]="CC"), "Yes", "No")</f>
        <v>No</v>
      </c>
    </row>
    <row r="868" spans="6:14">
      <c r="F868" s="3">
        <v>44333</v>
      </c>
      <c r="G868" s="1" t="s">
        <v>5</v>
      </c>
      <c r="H868" s="1" t="s">
        <v>100</v>
      </c>
      <c r="I868" s="1">
        <v>784</v>
      </c>
      <c r="J868" s="1">
        <f>MONTH(BART_Rides[[#This Row],[Date]])</f>
        <v>5</v>
      </c>
      <c r="K868" s="1">
        <f>WEEKDAY(BART_Rides[[#This Row],[Date]],2)</f>
        <v>1</v>
      </c>
      <c r="L868" s="1" t="str">
        <f>LEFT(BART_Rides[[#This Row],[Lines]],1)</f>
        <v>Y</v>
      </c>
      <c r="M868" s="1" t="str">
        <f>IF(BART_Rides[[#This Row],[FirstLetter]]="Y","Yes","No")</f>
        <v>Yes</v>
      </c>
      <c r="N868" s="1" t="str">
        <f>IF(OR(BART_Rides[[#This Row],[Station Code]]="EM", BART_Rides[[#This Row],[Station Code]]="MT", BART_Rides[[#This Row],[Station Code]]="PL", BART_Rides[[#This Row],[Station Code]]="CC"), "Yes", "No")</f>
        <v>No</v>
      </c>
    </row>
    <row r="869" spans="6:14">
      <c r="F869" s="3">
        <v>44334</v>
      </c>
      <c r="G869" s="1" t="s">
        <v>5</v>
      </c>
      <c r="H869" s="1" t="s">
        <v>100</v>
      </c>
      <c r="I869" s="1">
        <v>823</v>
      </c>
      <c r="J869" s="1">
        <f>MONTH(BART_Rides[[#This Row],[Date]])</f>
        <v>5</v>
      </c>
      <c r="K869" s="1">
        <f>WEEKDAY(BART_Rides[[#This Row],[Date]],2)</f>
        <v>2</v>
      </c>
      <c r="L869" s="1" t="str">
        <f>LEFT(BART_Rides[[#This Row],[Lines]],1)</f>
        <v>Y</v>
      </c>
      <c r="M869" s="1" t="str">
        <f>IF(BART_Rides[[#This Row],[FirstLetter]]="Y","Yes","No")</f>
        <v>Yes</v>
      </c>
      <c r="N869" s="1" t="str">
        <f>IF(OR(BART_Rides[[#This Row],[Station Code]]="EM", BART_Rides[[#This Row],[Station Code]]="MT", BART_Rides[[#This Row],[Station Code]]="PL", BART_Rides[[#This Row],[Station Code]]="CC"), "Yes", "No")</f>
        <v>No</v>
      </c>
    </row>
    <row r="870" spans="6:14">
      <c r="F870" s="3">
        <v>44335</v>
      </c>
      <c r="G870" s="1" t="s">
        <v>5</v>
      </c>
      <c r="H870" s="1" t="s">
        <v>100</v>
      </c>
      <c r="I870" s="1">
        <v>812</v>
      </c>
      <c r="J870" s="1">
        <f>MONTH(BART_Rides[[#This Row],[Date]])</f>
        <v>5</v>
      </c>
      <c r="K870" s="1">
        <f>WEEKDAY(BART_Rides[[#This Row],[Date]],2)</f>
        <v>3</v>
      </c>
      <c r="L870" s="1" t="str">
        <f>LEFT(BART_Rides[[#This Row],[Lines]],1)</f>
        <v>Y</v>
      </c>
      <c r="M870" s="1" t="str">
        <f>IF(BART_Rides[[#This Row],[FirstLetter]]="Y","Yes","No")</f>
        <v>Yes</v>
      </c>
      <c r="N870" s="1" t="str">
        <f>IF(OR(BART_Rides[[#This Row],[Station Code]]="EM", BART_Rides[[#This Row],[Station Code]]="MT", BART_Rides[[#This Row],[Station Code]]="PL", BART_Rides[[#This Row],[Station Code]]="CC"), "Yes", "No")</f>
        <v>No</v>
      </c>
    </row>
    <row r="871" spans="6:14">
      <c r="F871" s="3">
        <v>44336</v>
      </c>
      <c r="G871" s="1" t="s">
        <v>5</v>
      </c>
      <c r="H871" s="1" t="s">
        <v>100</v>
      </c>
      <c r="I871" s="1">
        <v>875</v>
      </c>
      <c r="J871" s="1">
        <f>MONTH(BART_Rides[[#This Row],[Date]])</f>
        <v>5</v>
      </c>
      <c r="K871" s="1">
        <f>WEEKDAY(BART_Rides[[#This Row],[Date]],2)</f>
        <v>4</v>
      </c>
      <c r="L871" s="1" t="str">
        <f>LEFT(BART_Rides[[#This Row],[Lines]],1)</f>
        <v>Y</v>
      </c>
      <c r="M871" s="1" t="str">
        <f>IF(BART_Rides[[#This Row],[FirstLetter]]="Y","Yes","No")</f>
        <v>Yes</v>
      </c>
      <c r="N871" s="1" t="str">
        <f>IF(OR(BART_Rides[[#This Row],[Station Code]]="EM", BART_Rides[[#This Row],[Station Code]]="MT", BART_Rides[[#This Row],[Station Code]]="PL", BART_Rides[[#This Row],[Station Code]]="CC"), "Yes", "No")</f>
        <v>No</v>
      </c>
    </row>
    <row r="872" spans="6:14">
      <c r="F872" s="3">
        <v>44337</v>
      </c>
      <c r="G872" s="1" t="s">
        <v>5</v>
      </c>
      <c r="H872" s="1" t="s">
        <v>100</v>
      </c>
      <c r="I872" s="1">
        <v>696</v>
      </c>
      <c r="J872" s="1">
        <f>MONTH(BART_Rides[[#This Row],[Date]])</f>
        <v>5</v>
      </c>
      <c r="K872" s="1">
        <f>WEEKDAY(BART_Rides[[#This Row],[Date]],2)</f>
        <v>5</v>
      </c>
      <c r="L872" s="1" t="str">
        <f>LEFT(BART_Rides[[#This Row],[Lines]],1)</f>
        <v>Y</v>
      </c>
      <c r="M872" s="1" t="str">
        <f>IF(BART_Rides[[#This Row],[FirstLetter]]="Y","Yes","No")</f>
        <v>Yes</v>
      </c>
      <c r="N872" s="1" t="str">
        <f>IF(OR(BART_Rides[[#This Row],[Station Code]]="EM", BART_Rides[[#This Row],[Station Code]]="MT", BART_Rides[[#This Row],[Station Code]]="PL", BART_Rides[[#This Row],[Station Code]]="CC"), "Yes", "No")</f>
        <v>No</v>
      </c>
    </row>
    <row r="873" spans="6:14">
      <c r="F873" s="3">
        <v>44338</v>
      </c>
      <c r="G873" s="1" t="s">
        <v>5</v>
      </c>
      <c r="H873" s="1" t="s">
        <v>100</v>
      </c>
      <c r="I873" s="1">
        <v>434</v>
      </c>
      <c r="J873" s="1">
        <f>MONTH(BART_Rides[[#This Row],[Date]])</f>
        <v>5</v>
      </c>
      <c r="K873" s="1">
        <f>WEEKDAY(BART_Rides[[#This Row],[Date]],2)</f>
        <v>6</v>
      </c>
      <c r="L873" s="1" t="str">
        <f>LEFT(BART_Rides[[#This Row],[Lines]],1)</f>
        <v>Y</v>
      </c>
      <c r="M873" s="1" t="str">
        <f>IF(BART_Rides[[#This Row],[FirstLetter]]="Y","Yes","No")</f>
        <v>Yes</v>
      </c>
      <c r="N873" s="1" t="str">
        <f>IF(OR(BART_Rides[[#This Row],[Station Code]]="EM", BART_Rides[[#This Row],[Station Code]]="MT", BART_Rides[[#This Row],[Station Code]]="PL", BART_Rides[[#This Row],[Station Code]]="CC"), "Yes", "No")</f>
        <v>No</v>
      </c>
    </row>
    <row r="874" spans="6:14">
      <c r="F874" s="3">
        <v>44339</v>
      </c>
      <c r="G874" s="1" t="s">
        <v>5</v>
      </c>
      <c r="H874" s="1" t="s">
        <v>100</v>
      </c>
      <c r="I874" s="1">
        <v>349</v>
      </c>
      <c r="J874" s="1">
        <f>MONTH(BART_Rides[[#This Row],[Date]])</f>
        <v>5</v>
      </c>
      <c r="K874" s="1">
        <f>WEEKDAY(BART_Rides[[#This Row],[Date]],2)</f>
        <v>7</v>
      </c>
      <c r="L874" s="1" t="str">
        <f>LEFT(BART_Rides[[#This Row],[Lines]],1)</f>
        <v>Y</v>
      </c>
      <c r="M874" s="1" t="str">
        <f>IF(BART_Rides[[#This Row],[FirstLetter]]="Y","Yes","No")</f>
        <v>Yes</v>
      </c>
      <c r="N874" s="1" t="str">
        <f>IF(OR(BART_Rides[[#This Row],[Station Code]]="EM", BART_Rides[[#This Row],[Station Code]]="MT", BART_Rides[[#This Row],[Station Code]]="PL", BART_Rides[[#This Row],[Station Code]]="CC"), "Yes", "No")</f>
        <v>No</v>
      </c>
    </row>
    <row r="875" spans="6:14">
      <c r="F875" s="3">
        <v>44340</v>
      </c>
      <c r="G875" s="1" t="s">
        <v>5</v>
      </c>
      <c r="H875" s="1" t="s">
        <v>100</v>
      </c>
      <c r="I875" s="1">
        <v>800</v>
      </c>
      <c r="J875" s="1">
        <f>MONTH(BART_Rides[[#This Row],[Date]])</f>
        <v>5</v>
      </c>
      <c r="K875" s="1">
        <f>WEEKDAY(BART_Rides[[#This Row],[Date]],2)</f>
        <v>1</v>
      </c>
      <c r="L875" s="1" t="str">
        <f>LEFT(BART_Rides[[#This Row],[Lines]],1)</f>
        <v>Y</v>
      </c>
      <c r="M875" s="1" t="str">
        <f>IF(BART_Rides[[#This Row],[FirstLetter]]="Y","Yes","No")</f>
        <v>Yes</v>
      </c>
      <c r="N875" s="1" t="str">
        <f>IF(OR(BART_Rides[[#This Row],[Station Code]]="EM", BART_Rides[[#This Row],[Station Code]]="MT", BART_Rides[[#This Row],[Station Code]]="PL", BART_Rides[[#This Row],[Station Code]]="CC"), "Yes", "No")</f>
        <v>No</v>
      </c>
    </row>
    <row r="876" spans="6:14">
      <c r="F876" s="3">
        <v>44341</v>
      </c>
      <c r="G876" s="1" t="s">
        <v>5</v>
      </c>
      <c r="H876" s="1" t="s">
        <v>100</v>
      </c>
      <c r="I876" s="1">
        <v>850</v>
      </c>
      <c r="J876" s="1">
        <f>MONTH(BART_Rides[[#This Row],[Date]])</f>
        <v>5</v>
      </c>
      <c r="K876" s="1">
        <f>WEEKDAY(BART_Rides[[#This Row],[Date]],2)</f>
        <v>2</v>
      </c>
      <c r="L876" s="1" t="str">
        <f>LEFT(BART_Rides[[#This Row],[Lines]],1)</f>
        <v>Y</v>
      </c>
      <c r="M876" s="1" t="str">
        <f>IF(BART_Rides[[#This Row],[FirstLetter]]="Y","Yes","No")</f>
        <v>Yes</v>
      </c>
      <c r="N876" s="1" t="str">
        <f>IF(OR(BART_Rides[[#This Row],[Station Code]]="EM", BART_Rides[[#This Row],[Station Code]]="MT", BART_Rides[[#This Row],[Station Code]]="PL", BART_Rides[[#This Row],[Station Code]]="CC"), "Yes", "No")</f>
        <v>No</v>
      </c>
    </row>
    <row r="877" spans="6:14">
      <c r="F877" s="3">
        <v>44342</v>
      </c>
      <c r="G877" s="1" t="s">
        <v>5</v>
      </c>
      <c r="H877" s="1" t="s">
        <v>100</v>
      </c>
      <c r="I877" s="1">
        <v>863</v>
      </c>
      <c r="J877" s="1">
        <f>MONTH(BART_Rides[[#This Row],[Date]])</f>
        <v>5</v>
      </c>
      <c r="K877" s="1">
        <f>WEEKDAY(BART_Rides[[#This Row],[Date]],2)</f>
        <v>3</v>
      </c>
      <c r="L877" s="1" t="str">
        <f>LEFT(BART_Rides[[#This Row],[Lines]],1)</f>
        <v>Y</v>
      </c>
      <c r="M877" s="1" t="str">
        <f>IF(BART_Rides[[#This Row],[FirstLetter]]="Y","Yes","No")</f>
        <v>Yes</v>
      </c>
      <c r="N877" s="1" t="str">
        <f>IF(OR(BART_Rides[[#This Row],[Station Code]]="EM", BART_Rides[[#This Row],[Station Code]]="MT", BART_Rides[[#This Row],[Station Code]]="PL", BART_Rides[[#This Row],[Station Code]]="CC"), "Yes", "No")</f>
        <v>No</v>
      </c>
    </row>
    <row r="878" spans="6:14">
      <c r="F878" s="3">
        <v>44343</v>
      </c>
      <c r="G878" s="1" t="s">
        <v>5</v>
      </c>
      <c r="H878" s="1" t="s">
        <v>100</v>
      </c>
      <c r="I878" s="1">
        <v>883</v>
      </c>
      <c r="J878" s="1">
        <f>MONTH(BART_Rides[[#This Row],[Date]])</f>
        <v>5</v>
      </c>
      <c r="K878" s="1">
        <f>WEEKDAY(BART_Rides[[#This Row],[Date]],2)</f>
        <v>4</v>
      </c>
      <c r="L878" s="1" t="str">
        <f>LEFT(BART_Rides[[#This Row],[Lines]],1)</f>
        <v>Y</v>
      </c>
      <c r="M878" s="1" t="str">
        <f>IF(BART_Rides[[#This Row],[FirstLetter]]="Y","Yes","No")</f>
        <v>Yes</v>
      </c>
      <c r="N878" s="1" t="str">
        <f>IF(OR(BART_Rides[[#This Row],[Station Code]]="EM", BART_Rides[[#This Row],[Station Code]]="MT", BART_Rides[[#This Row],[Station Code]]="PL", BART_Rides[[#This Row],[Station Code]]="CC"), "Yes", "No")</f>
        <v>No</v>
      </c>
    </row>
    <row r="879" spans="6:14">
      <c r="F879" s="3">
        <v>44344</v>
      </c>
      <c r="G879" s="1" t="s">
        <v>5</v>
      </c>
      <c r="H879" s="1" t="s">
        <v>100</v>
      </c>
      <c r="I879" s="1">
        <v>888</v>
      </c>
      <c r="J879" s="1">
        <f>MONTH(BART_Rides[[#This Row],[Date]])</f>
        <v>5</v>
      </c>
      <c r="K879" s="1">
        <f>WEEKDAY(BART_Rides[[#This Row],[Date]],2)</f>
        <v>5</v>
      </c>
      <c r="L879" s="1" t="str">
        <f>LEFT(BART_Rides[[#This Row],[Lines]],1)</f>
        <v>Y</v>
      </c>
      <c r="M879" s="1" t="str">
        <f>IF(BART_Rides[[#This Row],[FirstLetter]]="Y","Yes","No")</f>
        <v>Yes</v>
      </c>
      <c r="N879" s="1" t="str">
        <f>IF(OR(BART_Rides[[#This Row],[Station Code]]="EM", BART_Rides[[#This Row],[Station Code]]="MT", BART_Rides[[#This Row],[Station Code]]="PL", BART_Rides[[#This Row],[Station Code]]="CC"), "Yes", "No")</f>
        <v>No</v>
      </c>
    </row>
    <row r="880" spans="6:14">
      <c r="F880" s="3">
        <v>44345</v>
      </c>
      <c r="G880" s="1" t="s">
        <v>5</v>
      </c>
      <c r="H880" s="1" t="s">
        <v>100</v>
      </c>
      <c r="I880" s="1">
        <v>536</v>
      </c>
      <c r="J880" s="1">
        <f>MONTH(BART_Rides[[#This Row],[Date]])</f>
        <v>5</v>
      </c>
      <c r="K880" s="1">
        <f>WEEKDAY(BART_Rides[[#This Row],[Date]],2)</f>
        <v>6</v>
      </c>
      <c r="L880" s="1" t="str">
        <f>LEFT(BART_Rides[[#This Row],[Lines]],1)</f>
        <v>Y</v>
      </c>
      <c r="M880" s="1" t="str">
        <f>IF(BART_Rides[[#This Row],[FirstLetter]]="Y","Yes","No")</f>
        <v>Yes</v>
      </c>
      <c r="N880" s="1" t="str">
        <f>IF(OR(BART_Rides[[#This Row],[Station Code]]="EM", BART_Rides[[#This Row],[Station Code]]="MT", BART_Rides[[#This Row],[Station Code]]="PL", BART_Rides[[#This Row],[Station Code]]="CC"), "Yes", "No")</f>
        <v>No</v>
      </c>
    </row>
    <row r="881" spans="6:14">
      <c r="F881" s="3">
        <v>44346</v>
      </c>
      <c r="G881" s="1" t="s">
        <v>5</v>
      </c>
      <c r="H881" s="1" t="s">
        <v>100</v>
      </c>
      <c r="I881" s="1">
        <v>468</v>
      </c>
      <c r="J881" s="1">
        <f>MONTH(BART_Rides[[#This Row],[Date]])</f>
        <v>5</v>
      </c>
      <c r="K881" s="1">
        <f>WEEKDAY(BART_Rides[[#This Row],[Date]],2)</f>
        <v>7</v>
      </c>
      <c r="L881" s="1" t="str">
        <f>LEFT(BART_Rides[[#This Row],[Lines]],1)</f>
        <v>Y</v>
      </c>
      <c r="M881" s="1" t="str">
        <f>IF(BART_Rides[[#This Row],[FirstLetter]]="Y","Yes","No")</f>
        <v>Yes</v>
      </c>
      <c r="N881" s="1" t="str">
        <f>IF(OR(BART_Rides[[#This Row],[Station Code]]="EM", BART_Rides[[#This Row],[Station Code]]="MT", BART_Rides[[#This Row],[Station Code]]="PL", BART_Rides[[#This Row],[Station Code]]="CC"), "Yes", "No")</f>
        <v>No</v>
      </c>
    </row>
    <row r="882" spans="6:14">
      <c r="F882" s="3">
        <v>44347</v>
      </c>
      <c r="G882" s="1" t="s">
        <v>5</v>
      </c>
      <c r="H882" s="1" t="s">
        <v>100</v>
      </c>
      <c r="I882" s="1">
        <v>420</v>
      </c>
      <c r="J882" s="1">
        <f>MONTH(BART_Rides[[#This Row],[Date]])</f>
        <v>5</v>
      </c>
      <c r="K882" s="1">
        <f>WEEKDAY(BART_Rides[[#This Row],[Date]],2)</f>
        <v>1</v>
      </c>
      <c r="L882" s="1" t="str">
        <f>LEFT(BART_Rides[[#This Row],[Lines]],1)</f>
        <v>Y</v>
      </c>
      <c r="M882" s="1" t="str">
        <f>IF(BART_Rides[[#This Row],[FirstLetter]]="Y","Yes","No")</f>
        <v>Yes</v>
      </c>
      <c r="N882" s="1" t="str">
        <f>IF(OR(BART_Rides[[#This Row],[Station Code]]="EM", BART_Rides[[#This Row],[Station Code]]="MT", BART_Rides[[#This Row],[Station Code]]="PL", BART_Rides[[#This Row],[Station Code]]="CC"), "Yes", "No")</f>
        <v>No</v>
      </c>
    </row>
    <row r="883" spans="6:14">
      <c r="F883" s="3">
        <v>44348</v>
      </c>
      <c r="G883" s="1" t="s">
        <v>5</v>
      </c>
      <c r="H883" s="1" t="s">
        <v>100</v>
      </c>
      <c r="I883" s="1">
        <v>880</v>
      </c>
      <c r="J883" s="1">
        <f>MONTH(BART_Rides[[#This Row],[Date]])</f>
        <v>6</v>
      </c>
      <c r="K883" s="1">
        <f>WEEKDAY(BART_Rides[[#This Row],[Date]],2)</f>
        <v>2</v>
      </c>
      <c r="L883" s="1" t="str">
        <f>LEFT(BART_Rides[[#This Row],[Lines]],1)</f>
        <v>Y</v>
      </c>
      <c r="M883" s="1" t="str">
        <f>IF(BART_Rides[[#This Row],[FirstLetter]]="Y","Yes","No")</f>
        <v>Yes</v>
      </c>
      <c r="N883" s="1" t="str">
        <f>IF(OR(BART_Rides[[#This Row],[Station Code]]="EM", BART_Rides[[#This Row],[Station Code]]="MT", BART_Rides[[#This Row],[Station Code]]="PL", BART_Rides[[#This Row],[Station Code]]="CC"), "Yes", "No")</f>
        <v>No</v>
      </c>
    </row>
    <row r="884" spans="6:14">
      <c r="F884" s="3">
        <v>44349</v>
      </c>
      <c r="G884" s="1" t="s">
        <v>5</v>
      </c>
      <c r="H884" s="1" t="s">
        <v>100</v>
      </c>
      <c r="I884" s="1">
        <v>913</v>
      </c>
      <c r="J884" s="1">
        <f>MONTH(BART_Rides[[#This Row],[Date]])</f>
        <v>6</v>
      </c>
      <c r="K884" s="1">
        <f>WEEKDAY(BART_Rides[[#This Row],[Date]],2)</f>
        <v>3</v>
      </c>
      <c r="L884" s="1" t="str">
        <f>LEFT(BART_Rides[[#This Row],[Lines]],1)</f>
        <v>Y</v>
      </c>
      <c r="M884" s="1" t="str">
        <f>IF(BART_Rides[[#This Row],[FirstLetter]]="Y","Yes","No")</f>
        <v>Yes</v>
      </c>
      <c r="N884" s="1" t="str">
        <f>IF(OR(BART_Rides[[#This Row],[Station Code]]="EM", BART_Rides[[#This Row],[Station Code]]="MT", BART_Rides[[#This Row],[Station Code]]="PL", BART_Rides[[#This Row],[Station Code]]="CC"), "Yes", "No")</f>
        <v>No</v>
      </c>
    </row>
    <row r="885" spans="6:14">
      <c r="F885" s="3">
        <v>44350</v>
      </c>
      <c r="G885" s="1" t="s">
        <v>5</v>
      </c>
      <c r="H885" s="1" t="s">
        <v>100</v>
      </c>
      <c r="I885" s="1">
        <v>901</v>
      </c>
      <c r="J885" s="1">
        <f>MONTH(BART_Rides[[#This Row],[Date]])</f>
        <v>6</v>
      </c>
      <c r="K885" s="1">
        <f>WEEKDAY(BART_Rides[[#This Row],[Date]],2)</f>
        <v>4</v>
      </c>
      <c r="L885" s="1" t="str">
        <f>LEFT(BART_Rides[[#This Row],[Lines]],1)</f>
        <v>Y</v>
      </c>
      <c r="M885" s="1" t="str">
        <f>IF(BART_Rides[[#This Row],[FirstLetter]]="Y","Yes","No")</f>
        <v>Yes</v>
      </c>
      <c r="N885" s="1" t="str">
        <f>IF(OR(BART_Rides[[#This Row],[Station Code]]="EM", BART_Rides[[#This Row],[Station Code]]="MT", BART_Rides[[#This Row],[Station Code]]="PL", BART_Rides[[#This Row],[Station Code]]="CC"), "Yes", "No")</f>
        <v>No</v>
      </c>
    </row>
    <row r="886" spans="6:14">
      <c r="F886" s="3">
        <v>44351</v>
      </c>
      <c r="G886" s="1" t="s">
        <v>5</v>
      </c>
      <c r="H886" s="1" t="s">
        <v>100</v>
      </c>
      <c r="I886" s="1">
        <v>899</v>
      </c>
      <c r="J886" s="1">
        <f>MONTH(BART_Rides[[#This Row],[Date]])</f>
        <v>6</v>
      </c>
      <c r="K886" s="1">
        <f>WEEKDAY(BART_Rides[[#This Row],[Date]],2)</f>
        <v>5</v>
      </c>
      <c r="L886" s="1" t="str">
        <f>LEFT(BART_Rides[[#This Row],[Lines]],1)</f>
        <v>Y</v>
      </c>
      <c r="M886" s="1" t="str">
        <f>IF(BART_Rides[[#This Row],[FirstLetter]]="Y","Yes","No")</f>
        <v>Yes</v>
      </c>
      <c r="N886" s="1" t="str">
        <f>IF(OR(BART_Rides[[#This Row],[Station Code]]="EM", BART_Rides[[#This Row],[Station Code]]="MT", BART_Rides[[#This Row],[Station Code]]="PL", BART_Rides[[#This Row],[Station Code]]="CC"), "Yes", "No")</f>
        <v>No</v>
      </c>
    </row>
    <row r="887" spans="6:14">
      <c r="F887" s="3">
        <v>44352</v>
      </c>
      <c r="G887" s="1" t="s">
        <v>5</v>
      </c>
      <c r="H887" s="1" t="s">
        <v>100</v>
      </c>
      <c r="I887" s="1">
        <v>531</v>
      </c>
      <c r="J887" s="1">
        <f>MONTH(BART_Rides[[#This Row],[Date]])</f>
        <v>6</v>
      </c>
      <c r="K887" s="1">
        <f>WEEKDAY(BART_Rides[[#This Row],[Date]],2)</f>
        <v>6</v>
      </c>
      <c r="L887" s="1" t="str">
        <f>LEFT(BART_Rides[[#This Row],[Lines]],1)</f>
        <v>Y</v>
      </c>
      <c r="M887" s="1" t="str">
        <f>IF(BART_Rides[[#This Row],[FirstLetter]]="Y","Yes","No")</f>
        <v>Yes</v>
      </c>
      <c r="N887" s="1" t="str">
        <f>IF(OR(BART_Rides[[#This Row],[Station Code]]="EM", BART_Rides[[#This Row],[Station Code]]="MT", BART_Rides[[#This Row],[Station Code]]="PL", BART_Rides[[#This Row],[Station Code]]="CC"), "Yes", "No")</f>
        <v>No</v>
      </c>
    </row>
    <row r="888" spans="6:14">
      <c r="F888" s="3">
        <v>44353</v>
      </c>
      <c r="G888" s="1" t="s">
        <v>5</v>
      </c>
      <c r="H888" s="1" t="s">
        <v>100</v>
      </c>
      <c r="I888" s="1">
        <v>414</v>
      </c>
      <c r="J888" s="1">
        <f>MONTH(BART_Rides[[#This Row],[Date]])</f>
        <v>6</v>
      </c>
      <c r="K888" s="1">
        <f>WEEKDAY(BART_Rides[[#This Row],[Date]],2)</f>
        <v>7</v>
      </c>
      <c r="L888" s="1" t="str">
        <f>LEFT(BART_Rides[[#This Row],[Lines]],1)</f>
        <v>Y</v>
      </c>
      <c r="M888" s="1" t="str">
        <f>IF(BART_Rides[[#This Row],[FirstLetter]]="Y","Yes","No")</f>
        <v>Yes</v>
      </c>
      <c r="N888" s="1" t="str">
        <f>IF(OR(BART_Rides[[#This Row],[Station Code]]="EM", BART_Rides[[#This Row],[Station Code]]="MT", BART_Rides[[#This Row],[Station Code]]="PL", BART_Rides[[#This Row],[Station Code]]="CC"), "Yes", "No")</f>
        <v>No</v>
      </c>
    </row>
    <row r="889" spans="6:14">
      <c r="F889" s="3">
        <v>44354</v>
      </c>
      <c r="G889" s="1" t="s">
        <v>5</v>
      </c>
      <c r="H889" s="1" t="s">
        <v>100</v>
      </c>
      <c r="I889" s="1">
        <v>887</v>
      </c>
      <c r="J889" s="1">
        <f>MONTH(BART_Rides[[#This Row],[Date]])</f>
        <v>6</v>
      </c>
      <c r="K889" s="1">
        <f>WEEKDAY(BART_Rides[[#This Row],[Date]],2)</f>
        <v>1</v>
      </c>
      <c r="L889" s="1" t="str">
        <f>LEFT(BART_Rides[[#This Row],[Lines]],1)</f>
        <v>Y</v>
      </c>
      <c r="M889" s="1" t="str">
        <f>IF(BART_Rides[[#This Row],[FirstLetter]]="Y","Yes","No")</f>
        <v>Yes</v>
      </c>
      <c r="N889" s="1" t="str">
        <f>IF(OR(BART_Rides[[#This Row],[Station Code]]="EM", BART_Rides[[#This Row],[Station Code]]="MT", BART_Rides[[#This Row],[Station Code]]="PL", BART_Rides[[#This Row],[Station Code]]="CC"), "Yes", "No")</f>
        <v>No</v>
      </c>
    </row>
    <row r="890" spans="6:14">
      <c r="F890" s="3">
        <v>44355</v>
      </c>
      <c r="G890" s="1" t="s">
        <v>5</v>
      </c>
      <c r="H890" s="1" t="s">
        <v>100</v>
      </c>
      <c r="I890" s="1">
        <v>933</v>
      </c>
      <c r="J890" s="1">
        <f>MONTH(BART_Rides[[#This Row],[Date]])</f>
        <v>6</v>
      </c>
      <c r="K890" s="1">
        <f>WEEKDAY(BART_Rides[[#This Row],[Date]],2)</f>
        <v>2</v>
      </c>
      <c r="L890" s="1" t="str">
        <f>LEFT(BART_Rides[[#This Row],[Lines]],1)</f>
        <v>Y</v>
      </c>
      <c r="M890" s="1" t="str">
        <f>IF(BART_Rides[[#This Row],[FirstLetter]]="Y","Yes","No")</f>
        <v>Yes</v>
      </c>
      <c r="N890" s="1" t="str">
        <f>IF(OR(BART_Rides[[#This Row],[Station Code]]="EM", BART_Rides[[#This Row],[Station Code]]="MT", BART_Rides[[#This Row],[Station Code]]="PL", BART_Rides[[#This Row],[Station Code]]="CC"), "Yes", "No")</f>
        <v>No</v>
      </c>
    </row>
    <row r="891" spans="6:14">
      <c r="F891" s="3">
        <v>44356</v>
      </c>
      <c r="G891" s="1" t="s">
        <v>5</v>
      </c>
      <c r="H891" s="1" t="s">
        <v>100</v>
      </c>
      <c r="I891" s="1">
        <v>964</v>
      </c>
      <c r="J891" s="1">
        <f>MONTH(BART_Rides[[#This Row],[Date]])</f>
        <v>6</v>
      </c>
      <c r="K891" s="1">
        <f>WEEKDAY(BART_Rides[[#This Row],[Date]],2)</f>
        <v>3</v>
      </c>
      <c r="L891" s="1" t="str">
        <f>LEFT(BART_Rides[[#This Row],[Lines]],1)</f>
        <v>Y</v>
      </c>
      <c r="M891" s="1" t="str">
        <f>IF(BART_Rides[[#This Row],[FirstLetter]]="Y","Yes","No")</f>
        <v>Yes</v>
      </c>
      <c r="N891" s="1" t="str">
        <f>IF(OR(BART_Rides[[#This Row],[Station Code]]="EM", BART_Rides[[#This Row],[Station Code]]="MT", BART_Rides[[#This Row],[Station Code]]="PL", BART_Rides[[#This Row],[Station Code]]="CC"), "Yes", "No")</f>
        <v>No</v>
      </c>
    </row>
    <row r="892" spans="6:14">
      <c r="F892" s="3">
        <v>44357</v>
      </c>
      <c r="G892" s="1" t="s">
        <v>5</v>
      </c>
      <c r="H892" s="1" t="s">
        <v>100</v>
      </c>
      <c r="I892" s="1">
        <v>968</v>
      </c>
      <c r="J892" s="1">
        <f>MONTH(BART_Rides[[#This Row],[Date]])</f>
        <v>6</v>
      </c>
      <c r="K892" s="1">
        <f>WEEKDAY(BART_Rides[[#This Row],[Date]],2)</f>
        <v>4</v>
      </c>
      <c r="L892" s="1" t="str">
        <f>LEFT(BART_Rides[[#This Row],[Lines]],1)</f>
        <v>Y</v>
      </c>
      <c r="M892" s="1" t="str">
        <f>IF(BART_Rides[[#This Row],[FirstLetter]]="Y","Yes","No")</f>
        <v>Yes</v>
      </c>
      <c r="N892" s="1" t="str">
        <f>IF(OR(BART_Rides[[#This Row],[Station Code]]="EM", BART_Rides[[#This Row],[Station Code]]="MT", BART_Rides[[#This Row],[Station Code]]="PL", BART_Rides[[#This Row],[Station Code]]="CC"), "Yes", "No")</f>
        <v>No</v>
      </c>
    </row>
    <row r="893" spans="6:14">
      <c r="F893" s="3">
        <v>44358</v>
      </c>
      <c r="G893" s="1" t="s">
        <v>5</v>
      </c>
      <c r="H893" s="1" t="s">
        <v>100</v>
      </c>
      <c r="I893" s="1">
        <v>984</v>
      </c>
      <c r="J893" s="1">
        <f>MONTH(BART_Rides[[#This Row],[Date]])</f>
        <v>6</v>
      </c>
      <c r="K893" s="1">
        <f>WEEKDAY(BART_Rides[[#This Row],[Date]],2)</f>
        <v>5</v>
      </c>
      <c r="L893" s="1" t="str">
        <f>LEFT(BART_Rides[[#This Row],[Lines]],1)</f>
        <v>Y</v>
      </c>
      <c r="M893" s="1" t="str">
        <f>IF(BART_Rides[[#This Row],[FirstLetter]]="Y","Yes","No")</f>
        <v>Yes</v>
      </c>
      <c r="N893" s="1" t="str">
        <f>IF(OR(BART_Rides[[#This Row],[Station Code]]="EM", BART_Rides[[#This Row],[Station Code]]="MT", BART_Rides[[#This Row],[Station Code]]="PL", BART_Rides[[#This Row],[Station Code]]="CC"), "Yes", "No")</f>
        <v>No</v>
      </c>
    </row>
    <row r="894" spans="6:14">
      <c r="F894" s="3">
        <v>44359</v>
      </c>
      <c r="G894" s="1" t="s">
        <v>5</v>
      </c>
      <c r="H894" s="1" t="s">
        <v>100</v>
      </c>
      <c r="I894" s="1">
        <v>573</v>
      </c>
      <c r="J894" s="1">
        <f>MONTH(BART_Rides[[#This Row],[Date]])</f>
        <v>6</v>
      </c>
      <c r="K894" s="1">
        <f>WEEKDAY(BART_Rides[[#This Row],[Date]],2)</f>
        <v>6</v>
      </c>
      <c r="L894" s="1" t="str">
        <f>LEFT(BART_Rides[[#This Row],[Lines]],1)</f>
        <v>Y</v>
      </c>
      <c r="M894" s="1" t="str">
        <f>IF(BART_Rides[[#This Row],[FirstLetter]]="Y","Yes","No")</f>
        <v>Yes</v>
      </c>
      <c r="N894" s="1" t="str">
        <f>IF(OR(BART_Rides[[#This Row],[Station Code]]="EM", BART_Rides[[#This Row],[Station Code]]="MT", BART_Rides[[#This Row],[Station Code]]="PL", BART_Rides[[#This Row],[Station Code]]="CC"), "Yes", "No")</f>
        <v>No</v>
      </c>
    </row>
    <row r="895" spans="6:14">
      <c r="F895" s="3">
        <v>44360</v>
      </c>
      <c r="G895" s="1" t="s">
        <v>5</v>
      </c>
      <c r="H895" s="1" t="s">
        <v>100</v>
      </c>
      <c r="I895" s="1">
        <v>461</v>
      </c>
      <c r="J895" s="1">
        <f>MONTH(BART_Rides[[#This Row],[Date]])</f>
        <v>6</v>
      </c>
      <c r="K895" s="1">
        <f>WEEKDAY(BART_Rides[[#This Row],[Date]],2)</f>
        <v>7</v>
      </c>
      <c r="L895" s="1" t="str">
        <f>LEFT(BART_Rides[[#This Row],[Lines]],1)</f>
        <v>Y</v>
      </c>
      <c r="M895" s="1" t="str">
        <f>IF(BART_Rides[[#This Row],[FirstLetter]]="Y","Yes","No")</f>
        <v>Yes</v>
      </c>
      <c r="N895" s="1" t="str">
        <f>IF(OR(BART_Rides[[#This Row],[Station Code]]="EM", BART_Rides[[#This Row],[Station Code]]="MT", BART_Rides[[#This Row],[Station Code]]="PL", BART_Rides[[#This Row],[Station Code]]="CC"), "Yes", "No")</f>
        <v>No</v>
      </c>
    </row>
    <row r="896" spans="6:14">
      <c r="F896" s="3">
        <v>44361</v>
      </c>
      <c r="G896" s="1" t="s">
        <v>5</v>
      </c>
      <c r="H896" s="1" t="s">
        <v>100</v>
      </c>
      <c r="I896" s="1">
        <v>915</v>
      </c>
      <c r="J896" s="1">
        <f>MONTH(BART_Rides[[#This Row],[Date]])</f>
        <v>6</v>
      </c>
      <c r="K896" s="1">
        <f>WEEKDAY(BART_Rides[[#This Row],[Date]],2)</f>
        <v>1</v>
      </c>
      <c r="L896" s="1" t="str">
        <f>LEFT(BART_Rides[[#This Row],[Lines]],1)</f>
        <v>Y</v>
      </c>
      <c r="M896" s="1" t="str">
        <f>IF(BART_Rides[[#This Row],[FirstLetter]]="Y","Yes","No")</f>
        <v>Yes</v>
      </c>
      <c r="N896" s="1" t="str">
        <f>IF(OR(BART_Rides[[#This Row],[Station Code]]="EM", BART_Rides[[#This Row],[Station Code]]="MT", BART_Rides[[#This Row],[Station Code]]="PL", BART_Rides[[#This Row],[Station Code]]="CC"), "Yes", "No")</f>
        <v>No</v>
      </c>
    </row>
    <row r="897" spans="6:14">
      <c r="F897" s="3">
        <v>44362</v>
      </c>
      <c r="G897" s="1" t="s">
        <v>5</v>
      </c>
      <c r="H897" s="1" t="s">
        <v>100</v>
      </c>
      <c r="I897" s="1">
        <v>962</v>
      </c>
      <c r="J897" s="1">
        <f>MONTH(BART_Rides[[#This Row],[Date]])</f>
        <v>6</v>
      </c>
      <c r="K897" s="1">
        <f>WEEKDAY(BART_Rides[[#This Row],[Date]],2)</f>
        <v>2</v>
      </c>
      <c r="L897" s="1" t="str">
        <f>LEFT(BART_Rides[[#This Row],[Lines]],1)</f>
        <v>Y</v>
      </c>
      <c r="M897" s="1" t="str">
        <f>IF(BART_Rides[[#This Row],[FirstLetter]]="Y","Yes","No")</f>
        <v>Yes</v>
      </c>
      <c r="N897" s="1" t="str">
        <f>IF(OR(BART_Rides[[#This Row],[Station Code]]="EM", BART_Rides[[#This Row],[Station Code]]="MT", BART_Rides[[#This Row],[Station Code]]="PL", BART_Rides[[#This Row],[Station Code]]="CC"), "Yes", "No")</f>
        <v>No</v>
      </c>
    </row>
    <row r="898" spans="6:14">
      <c r="F898" s="3">
        <v>44363</v>
      </c>
      <c r="G898" s="1" t="s">
        <v>5</v>
      </c>
      <c r="H898" s="1" t="s">
        <v>100</v>
      </c>
      <c r="I898" s="1">
        <v>977</v>
      </c>
      <c r="J898" s="1">
        <f>MONTH(BART_Rides[[#This Row],[Date]])</f>
        <v>6</v>
      </c>
      <c r="K898" s="1">
        <f>WEEKDAY(BART_Rides[[#This Row],[Date]],2)</f>
        <v>3</v>
      </c>
      <c r="L898" s="1" t="str">
        <f>LEFT(BART_Rides[[#This Row],[Lines]],1)</f>
        <v>Y</v>
      </c>
      <c r="M898" s="1" t="str">
        <f>IF(BART_Rides[[#This Row],[FirstLetter]]="Y","Yes","No")</f>
        <v>Yes</v>
      </c>
      <c r="N898" s="1" t="str">
        <f>IF(OR(BART_Rides[[#This Row],[Station Code]]="EM", BART_Rides[[#This Row],[Station Code]]="MT", BART_Rides[[#This Row],[Station Code]]="PL", BART_Rides[[#This Row],[Station Code]]="CC"), "Yes", "No")</f>
        <v>No</v>
      </c>
    </row>
    <row r="899" spans="6:14">
      <c r="F899" s="3">
        <v>44364</v>
      </c>
      <c r="G899" s="1" t="s">
        <v>5</v>
      </c>
      <c r="H899" s="1" t="s">
        <v>100</v>
      </c>
      <c r="I899" s="1">
        <v>1011</v>
      </c>
      <c r="J899" s="1">
        <f>MONTH(BART_Rides[[#This Row],[Date]])</f>
        <v>6</v>
      </c>
      <c r="K899" s="1">
        <f>WEEKDAY(BART_Rides[[#This Row],[Date]],2)</f>
        <v>4</v>
      </c>
      <c r="L899" s="1" t="str">
        <f>LEFT(BART_Rides[[#This Row],[Lines]],1)</f>
        <v>Y</v>
      </c>
      <c r="M899" s="1" t="str">
        <f>IF(BART_Rides[[#This Row],[FirstLetter]]="Y","Yes","No")</f>
        <v>Yes</v>
      </c>
      <c r="N899" s="1" t="str">
        <f>IF(OR(BART_Rides[[#This Row],[Station Code]]="EM", BART_Rides[[#This Row],[Station Code]]="MT", BART_Rides[[#This Row],[Station Code]]="PL", BART_Rides[[#This Row],[Station Code]]="CC"), "Yes", "No")</f>
        <v>No</v>
      </c>
    </row>
    <row r="900" spans="6:14">
      <c r="F900" s="3">
        <v>44365</v>
      </c>
      <c r="G900" s="1" t="s">
        <v>5</v>
      </c>
      <c r="H900" s="1" t="s">
        <v>100</v>
      </c>
      <c r="I900" s="1">
        <v>979</v>
      </c>
      <c r="J900" s="1">
        <f>MONTH(BART_Rides[[#This Row],[Date]])</f>
        <v>6</v>
      </c>
      <c r="K900" s="1">
        <f>WEEKDAY(BART_Rides[[#This Row],[Date]],2)</f>
        <v>5</v>
      </c>
      <c r="L900" s="1" t="str">
        <f>LEFT(BART_Rides[[#This Row],[Lines]],1)</f>
        <v>Y</v>
      </c>
      <c r="M900" s="1" t="str">
        <f>IF(BART_Rides[[#This Row],[FirstLetter]]="Y","Yes","No")</f>
        <v>Yes</v>
      </c>
      <c r="N900" s="1" t="str">
        <f>IF(OR(BART_Rides[[#This Row],[Station Code]]="EM", BART_Rides[[#This Row],[Station Code]]="MT", BART_Rides[[#This Row],[Station Code]]="PL", BART_Rides[[#This Row],[Station Code]]="CC"), "Yes", "No")</f>
        <v>No</v>
      </c>
    </row>
    <row r="901" spans="6:14">
      <c r="F901" s="3">
        <v>44366</v>
      </c>
      <c r="G901" s="1" t="s">
        <v>5</v>
      </c>
      <c r="H901" s="1" t="s">
        <v>100</v>
      </c>
      <c r="I901" s="1">
        <v>650</v>
      </c>
      <c r="J901" s="1">
        <f>MONTH(BART_Rides[[#This Row],[Date]])</f>
        <v>6</v>
      </c>
      <c r="K901" s="1">
        <f>WEEKDAY(BART_Rides[[#This Row],[Date]],2)</f>
        <v>6</v>
      </c>
      <c r="L901" s="1" t="str">
        <f>LEFT(BART_Rides[[#This Row],[Lines]],1)</f>
        <v>Y</v>
      </c>
      <c r="M901" s="1" t="str">
        <f>IF(BART_Rides[[#This Row],[FirstLetter]]="Y","Yes","No")</f>
        <v>Yes</v>
      </c>
      <c r="N901" s="1" t="str">
        <f>IF(OR(BART_Rides[[#This Row],[Station Code]]="EM", BART_Rides[[#This Row],[Station Code]]="MT", BART_Rides[[#This Row],[Station Code]]="PL", BART_Rides[[#This Row],[Station Code]]="CC"), "Yes", "No")</f>
        <v>No</v>
      </c>
    </row>
    <row r="902" spans="6:14">
      <c r="F902" s="3">
        <v>44367</v>
      </c>
      <c r="G902" s="1" t="s">
        <v>5</v>
      </c>
      <c r="H902" s="1" t="s">
        <v>100</v>
      </c>
      <c r="I902" s="1">
        <v>419</v>
      </c>
      <c r="J902" s="1">
        <f>MONTH(BART_Rides[[#This Row],[Date]])</f>
        <v>6</v>
      </c>
      <c r="K902" s="1">
        <f>WEEKDAY(BART_Rides[[#This Row],[Date]],2)</f>
        <v>7</v>
      </c>
      <c r="L902" s="1" t="str">
        <f>LEFT(BART_Rides[[#This Row],[Lines]],1)</f>
        <v>Y</v>
      </c>
      <c r="M902" s="1" t="str">
        <f>IF(BART_Rides[[#This Row],[FirstLetter]]="Y","Yes","No")</f>
        <v>Yes</v>
      </c>
      <c r="N902" s="1" t="str">
        <f>IF(OR(BART_Rides[[#This Row],[Station Code]]="EM", BART_Rides[[#This Row],[Station Code]]="MT", BART_Rides[[#This Row],[Station Code]]="PL", BART_Rides[[#This Row],[Station Code]]="CC"), "Yes", "No")</f>
        <v>No</v>
      </c>
    </row>
    <row r="903" spans="6:14">
      <c r="F903" s="3">
        <v>44368</v>
      </c>
      <c r="G903" s="1" t="s">
        <v>5</v>
      </c>
      <c r="H903" s="1" t="s">
        <v>100</v>
      </c>
      <c r="I903" s="1">
        <v>949</v>
      </c>
      <c r="J903" s="1">
        <f>MONTH(BART_Rides[[#This Row],[Date]])</f>
        <v>6</v>
      </c>
      <c r="K903" s="1">
        <f>WEEKDAY(BART_Rides[[#This Row],[Date]],2)</f>
        <v>1</v>
      </c>
      <c r="L903" s="1" t="str">
        <f>LEFT(BART_Rides[[#This Row],[Lines]],1)</f>
        <v>Y</v>
      </c>
      <c r="M903" s="1" t="str">
        <f>IF(BART_Rides[[#This Row],[FirstLetter]]="Y","Yes","No")</f>
        <v>Yes</v>
      </c>
      <c r="N903" s="1" t="str">
        <f>IF(OR(BART_Rides[[#This Row],[Station Code]]="EM", BART_Rides[[#This Row],[Station Code]]="MT", BART_Rides[[#This Row],[Station Code]]="PL", BART_Rides[[#This Row],[Station Code]]="CC"), "Yes", "No")</f>
        <v>No</v>
      </c>
    </row>
    <row r="904" spans="6:14">
      <c r="F904" s="3">
        <v>44369</v>
      </c>
      <c r="G904" s="1" t="s">
        <v>5</v>
      </c>
      <c r="H904" s="1" t="s">
        <v>100</v>
      </c>
      <c r="I904" s="1">
        <v>1016</v>
      </c>
      <c r="J904" s="1">
        <f>MONTH(BART_Rides[[#This Row],[Date]])</f>
        <v>6</v>
      </c>
      <c r="K904" s="1">
        <f>WEEKDAY(BART_Rides[[#This Row],[Date]],2)</f>
        <v>2</v>
      </c>
      <c r="L904" s="1" t="str">
        <f>LEFT(BART_Rides[[#This Row],[Lines]],1)</f>
        <v>Y</v>
      </c>
      <c r="M904" s="1" t="str">
        <f>IF(BART_Rides[[#This Row],[FirstLetter]]="Y","Yes","No")</f>
        <v>Yes</v>
      </c>
      <c r="N904" s="1" t="str">
        <f>IF(OR(BART_Rides[[#This Row],[Station Code]]="EM", BART_Rides[[#This Row],[Station Code]]="MT", BART_Rides[[#This Row],[Station Code]]="PL", BART_Rides[[#This Row],[Station Code]]="CC"), "Yes", "No")</f>
        <v>No</v>
      </c>
    </row>
    <row r="905" spans="6:14">
      <c r="F905" s="3">
        <v>44370</v>
      </c>
      <c r="G905" s="1" t="s">
        <v>5</v>
      </c>
      <c r="H905" s="1" t="s">
        <v>100</v>
      </c>
      <c r="I905" s="1">
        <v>1027</v>
      </c>
      <c r="J905" s="1">
        <f>MONTH(BART_Rides[[#This Row],[Date]])</f>
        <v>6</v>
      </c>
      <c r="K905" s="1">
        <f>WEEKDAY(BART_Rides[[#This Row],[Date]],2)</f>
        <v>3</v>
      </c>
      <c r="L905" s="1" t="str">
        <f>LEFT(BART_Rides[[#This Row],[Lines]],1)</f>
        <v>Y</v>
      </c>
      <c r="M905" s="1" t="str">
        <f>IF(BART_Rides[[#This Row],[FirstLetter]]="Y","Yes","No")</f>
        <v>Yes</v>
      </c>
      <c r="N905" s="1" t="str">
        <f>IF(OR(BART_Rides[[#This Row],[Station Code]]="EM", BART_Rides[[#This Row],[Station Code]]="MT", BART_Rides[[#This Row],[Station Code]]="PL", BART_Rides[[#This Row],[Station Code]]="CC"), "Yes", "No")</f>
        <v>No</v>
      </c>
    </row>
    <row r="906" spans="6:14">
      <c r="F906" s="3">
        <v>44371</v>
      </c>
      <c r="G906" s="1" t="s">
        <v>5</v>
      </c>
      <c r="H906" s="1" t="s">
        <v>100</v>
      </c>
      <c r="I906" s="1">
        <v>1041</v>
      </c>
      <c r="J906" s="1">
        <f>MONTH(BART_Rides[[#This Row],[Date]])</f>
        <v>6</v>
      </c>
      <c r="K906" s="1">
        <f>WEEKDAY(BART_Rides[[#This Row],[Date]],2)</f>
        <v>4</v>
      </c>
      <c r="L906" s="1" t="str">
        <f>LEFT(BART_Rides[[#This Row],[Lines]],1)</f>
        <v>Y</v>
      </c>
      <c r="M906" s="1" t="str">
        <f>IF(BART_Rides[[#This Row],[FirstLetter]]="Y","Yes","No")</f>
        <v>Yes</v>
      </c>
      <c r="N906" s="1" t="str">
        <f>IF(OR(BART_Rides[[#This Row],[Station Code]]="EM", BART_Rides[[#This Row],[Station Code]]="MT", BART_Rides[[#This Row],[Station Code]]="PL", BART_Rides[[#This Row],[Station Code]]="CC"), "Yes", "No")</f>
        <v>No</v>
      </c>
    </row>
    <row r="907" spans="6:14">
      <c r="F907" s="3">
        <v>44372</v>
      </c>
      <c r="G907" s="1" t="s">
        <v>5</v>
      </c>
      <c r="H907" s="1" t="s">
        <v>100</v>
      </c>
      <c r="I907" s="1">
        <v>961</v>
      </c>
      <c r="J907" s="1">
        <f>MONTH(BART_Rides[[#This Row],[Date]])</f>
        <v>6</v>
      </c>
      <c r="K907" s="1">
        <f>WEEKDAY(BART_Rides[[#This Row],[Date]],2)</f>
        <v>5</v>
      </c>
      <c r="L907" s="1" t="str">
        <f>LEFT(BART_Rides[[#This Row],[Lines]],1)</f>
        <v>Y</v>
      </c>
      <c r="M907" s="1" t="str">
        <f>IF(BART_Rides[[#This Row],[FirstLetter]]="Y","Yes","No")</f>
        <v>Yes</v>
      </c>
      <c r="N907" s="1" t="str">
        <f>IF(OR(BART_Rides[[#This Row],[Station Code]]="EM", BART_Rides[[#This Row],[Station Code]]="MT", BART_Rides[[#This Row],[Station Code]]="PL", BART_Rides[[#This Row],[Station Code]]="CC"), "Yes", "No")</f>
        <v>No</v>
      </c>
    </row>
    <row r="908" spans="6:14">
      <c r="F908" s="3">
        <v>44373</v>
      </c>
      <c r="G908" s="1" t="s">
        <v>5</v>
      </c>
      <c r="H908" s="1" t="s">
        <v>100</v>
      </c>
      <c r="I908" s="1">
        <v>622</v>
      </c>
      <c r="J908" s="1">
        <f>MONTH(BART_Rides[[#This Row],[Date]])</f>
        <v>6</v>
      </c>
      <c r="K908" s="1">
        <f>WEEKDAY(BART_Rides[[#This Row],[Date]],2)</f>
        <v>6</v>
      </c>
      <c r="L908" s="1" t="str">
        <f>LEFT(BART_Rides[[#This Row],[Lines]],1)</f>
        <v>Y</v>
      </c>
      <c r="M908" s="1" t="str">
        <f>IF(BART_Rides[[#This Row],[FirstLetter]]="Y","Yes","No")</f>
        <v>Yes</v>
      </c>
      <c r="N908" s="1" t="str">
        <f>IF(OR(BART_Rides[[#This Row],[Station Code]]="EM", BART_Rides[[#This Row],[Station Code]]="MT", BART_Rides[[#This Row],[Station Code]]="PL", BART_Rides[[#This Row],[Station Code]]="CC"), "Yes", "No")</f>
        <v>No</v>
      </c>
    </row>
    <row r="909" spans="6:14">
      <c r="F909" s="3">
        <v>44374</v>
      </c>
      <c r="G909" s="1" t="s">
        <v>5</v>
      </c>
      <c r="H909" s="1" t="s">
        <v>100</v>
      </c>
      <c r="I909" s="1">
        <v>526</v>
      </c>
      <c r="J909" s="1">
        <f>MONTH(BART_Rides[[#This Row],[Date]])</f>
        <v>6</v>
      </c>
      <c r="K909" s="1">
        <f>WEEKDAY(BART_Rides[[#This Row],[Date]],2)</f>
        <v>7</v>
      </c>
      <c r="L909" s="1" t="str">
        <f>LEFT(BART_Rides[[#This Row],[Lines]],1)</f>
        <v>Y</v>
      </c>
      <c r="M909" s="1" t="str">
        <f>IF(BART_Rides[[#This Row],[FirstLetter]]="Y","Yes","No")</f>
        <v>Yes</v>
      </c>
      <c r="N909" s="1" t="str">
        <f>IF(OR(BART_Rides[[#This Row],[Station Code]]="EM", BART_Rides[[#This Row],[Station Code]]="MT", BART_Rides[[#This Row],[Station Code]]="PL", BART_Rides[[#This Row],[Station Code]]="CC"), "Yes", "No")</f>
        <v>No</v>
      </c>
    </row>
    <row r="910" spans="6:14">
      <c r="F910" s="3">
        <v>44375</v>
      </c>
      <c r="G910" s="1" t="s">
        <v>5</v>
      </c>
      <c r="H910" s="1" t="s">
        <v>100</v>
      </c>
      <c r="I910" s="1">
        <v>1011</v>
      </c>
      <c r="J910" s="1">
        <f>MONTH(BART_Rides[[#This Row],[Date]])</f>
        <v>6</v>
      </c>
      <c r="K910" s="1">
        <f>WEEKDAY(BART_Rides[[#This Row],[Date]],2)</f>
        <v>1</v>
      </c>
      <c r="L910" s="1" t="str">
        <f>LEFT(BART_Rides[[#This Row],[Lines]],1)</f>
        <v>Y</v>
      </c>
      <c r="M910" s="1" t="str">
        <f>IF(BART_Rides[[#This Row],[FirstLetter]]="Y","Yes","No")</f>
        <v>Yes</v>
      </c>
      <c r="N910" s="1" t="str">
        <f>IF(OR(BART_Rides[[#This Row],[Station Code]]="EM", BART_Rides[[#This Row],[Station Code]]="MT", BART_Rides[[#This Row],[Station Code]]="PL", BART_Rides[[#This Row],[Station Code]]="CC"), "Yes", "No")</f>
        <v>No</v>
      </c>
    </row>
    <row r="911" spans="6:14">
      <c r="F911" s="3">
        <v>44376</v>
      </c>
      <c r="G911" s="1" t="s">
        <v>5</v>
      </c>
      <c r="H911" s="1" t="s">
        <v>100</v>
      </c>
      <c r="I911" s="1">
        <v>1060</v>
      </c>
      <c r="J911" s="1">
        <f>MONTH(BART_Rides[[#This Row],[Date]])</f>
        <v>6</v>
      </c>
      <c r="K911" s="1">
        <f>WEEKDAY(BART_Rides[[#This Row],[Date]],2)</f>
        <v>2</v>
      </c>
      <c r="L911" s="1" t="str">
        <f>LEFT(BART_Rides[[#This Row],[Lines]],1)</f>
        <v>Y</v>
      </c>
      <c r="M911" s="1" t="str">
        <f>IF(BART_Rides[[#This Row],[FirstLetter]]="Y","Yes","No")</f>
        <v>Yes</v>
      </c>
      <c r="N911" s="1" t="str">
        <f>IF(OR(BART_Rides[[#This Row],[Station Code]]="EM", BART_Rides[[#This Row],[Station Code]]="MT", BART_Rides[[#This Row],[Station Code]]="PL", BART_Rides[[#This Row],[Station Code]]="CC"), "Yes", "No")</f>
        <v>No</v>
      </c>
    </row>
    <row r="912" spans="6:14">
      <c r="F912" s="3">
        <v>44377</v>
      </c>
      <c r="G912" s="1" t="s">
        <v>5</v>
      </c>
      <c r="H912" s="1" t="s">
        <v>100</v>
      </c>
      <c r="I912" s="1">
        <v>1065</v>
      </c>
      <c r="J912" s="1">
        <f>MONTH(BART_Rides[[#This Row],[Date]])</f>
        <v>6</v>
      </c>
      <c r="K912" s="1">
        <f>WEEKDAY(BART_Rides[[#This Row],[Date]],2)</f>
        <v>3</v>
      </c>
      <c r="L912" s="1" t="str">
        <f>LEFT(BART_Rides[[#This Row],[Lines]],1)</f>
        <v>Y</v>
      </c>
      <c r="M912" s="1" t="str">
        <f>IF(BART_Rides[[#This Row],[FirstLetter]]="Y","Yes","No")</f>
        <v>Yes</v>
      </c>
      <c r="N912" s="1" t="str">
        <f>IF(OR(BART_Rides[[#This Row],[Station Code]]="EM", BART_Rides[[#This Row],[Station Code]]="MT", BART_Rides[[#This Row],[Station Code]]="PL", BART_Rides[[#This Row],[Station Code]]="CC"), "Yes", "No")</f>
        <v>No</v>
      </c>
    </row>
    <row r="913" spans="6:14">
      <c r="F913" s="3">
        <v>44378</v>
      </c>
      <c r="G913" s="1" t="s">
        <v>5</v>
      </c>
      <c r="H913" s="1" t="s">
        <v>100</v>
      </c>
      <c r="I913" s="1">
        <v>1033</v>
      </c>
      <c r="J913" s="1">
        <f>MONTH(BART_Rides[[#This Row],[Date]])</f>
        <v>7</v>
      </c>
      <c r="K913" s="1">
        <f>WEEKDAY(BART_Rides[[#This Row],[Date]],2)</f>
        <v>4</v>
      </c>
      <c r="L913" s="1" t="str">
        <f>LEFT(BART_Rides[[#This Row],[Lines]],1)</f>
        <v>Y</v>
      </c>
      <c r="M913" s="1" t="str">
        <f>IF(BART_Rides[[#This Row],[FirstLetter]]="Y","Yes","No")</f>
        <v>Yes</v>
      </c>
      <c r="N913" s="1" t="str">
        <f>IF(OR(BART_Rides[[#This Row],[Station Code]]="EM", BART_Rides[[#This Row],[Station Code]]="MT", BART_Rides[[#This Row],[Station Code]]="PL", BART_Rides[[#This Row],[Station Code]]="CC"), "Yes", "No")</f>
        <v>No</v>
      </c>
    </row>
    <row r="914" spans="6:14">
      <c r="F914" s="3">
        <v>44379</v>
      </c>
      <c r="G914" s="1" t="s">
        <v>5</v>
      </c>
      <c r="H914" s="1" t="s">
        <v>100</v>
      </c>
      <c r="I914" s="1">
        <v>1010</v>
      </c>
      <c r="J914" s="1">
        <f>MONTH(BART_Rides[[#This Row],[Date]])</f>
        <v>7</v>
      </c>
      <c r="K914" s="1">
        <f>WEEKDAY(BART_Rides[[#This Row],[Date]],2)</f>
        <v>5</v>
      </c>
      <c r="L914" s="1" t="str">
        <f>LEFT(BART_Rides[[#This Row],[Lines]],1)</f>
        <v>Y</v>
      </c>
      <c r="M914" s="1" t="str">
        <f>IF(BART_Rides[[#This Row],[FirstLetter]]="Y","Yes","No")</f>
        <v>Yes</v>
      </c>
      <c r="N914" s="1" t="str">
        <f>IF(OR(BART_Rides[[#This Row],[Station Code]]="EM", BART_Rides[[#This Row],[Station Code]]="MT", BART_Rides[[#This Row],[Station Code]]="PL", BART_Rides[[#This Row],[Station Code]]="CC"), "Yes", "No")</f>
        <v>No</v>
      </c>
    </row>
    <row r="915" spans="6:14">
      <c r="F915" s="3">
        <v>44380</v>
      </c>
      <c r="G915" s="1" t="s">
        <v>5</v>
      </c>
      <c r="H915" s="1" t="s">
        <v>100</v>
      </c>
      <c r="I915" s="1">
        <v>656</v>
      </c>
      <c r="J915" s="1">
        <f>MONTH(BART_Rides[[#This Row],[Date]])</f>
        <v>7</v>
      </c>
      <c r="K915" s="1">
        <f>WEEKDAY(BART_Rides[[#This Row],[Date]],2)</f>
        <v>6</v>
      </c>
      <c r="L915" s="1" t="str">
        <f>LEFT(BART_Rides[[#This Row],[Lines]],1)</f>
        <v>Y</v>
      </c>
      <c r="M915" s="1" t="str">
        <f>IF(BART_Rides[[#This Row],[FirstLetter]]="Y","Yes","No")</f>
        <v>Yes</v>
      </c>
      <c r="N915" s="1" t="str">
        <f>IF(OR(BART_Rides[[#This Row],[Station Code]]="EM", BART_Rides[[#This Row],[Station Code]]="MT", BART_Rides[[#This Row],[Station Code]]="PL", BART_Rides[[#This Row],[Station Code]]="CC"), "Yes", "No")</f>
        <v>No</v>
      </c>
    </row>
    <row r="916" spans="6:14">
      <c r="F916" s="3">
        <v>44381</v>
      </c>
      <c r="G916" s="1" t="s">
        <v>5</v>
      </c>
      <c r="H916" s="1" t="s">
        <v>100</v>
      </c>
      <c r="I916" s="1">
        <v>469</v>
      </c>
      <c r="J916" s="1">
        <f>MONTH(BART_Rides[[#This Row],[Date]])</f>
        <v>7</v>
      </c>
      <c r="K916" s="1">
        <f>WEEKDAY(BART_Rides[[#This Row],[Date]],2)</f>
        <v>7</v>
      </c>
      <c r="L916" s="1" t="str">
        <f>LEFT(BART_Rides[[#This Row],[Lines]],1)</f>
        <v>Y</v>
      </c>
      <c r="M916" s="1" t="str">
        <f>IF(BART_Rides[[#This Row],[FirstLetter]]="Y","Yes","No")</f>
        <v>Yes</v>
      </c>
      <c r="N916" s="1" t="str">
        <f>IF(OR(BART_Rides[[#This Row],[Station Code]]="EM", BART_Rides[[#This Row],[Station Code]]="MT", BART_Rides[[#This Row],[Station Code]]="PL", BART_Rides[[#This Row],[Station Code]]="CC"), "Yes", "No")</f>
        <v>No</v>
      </c>
    </row>
    <row r="917" spans="6:14">
      <c r="F917" s="3">
        <v>44382</v>
      </c>
      <c r="G917" s="1" t="s">
        <v>5</v>
      </c>
      <c r="H917" s="1" t="s">
        <v>100</v>
      </c>
      <c r="I917" s="1">
        <v>636</v>
      </c>
      <c r="J917" s="1">
        <f>MONTH(BART_Rides[[#This Row],[Date]])</f>
        <v>7</v>
      </c>
      <c r="K917" s="1">
        <f>WEEKDAY(BART_Rides[[#This Row],[Date]],2)</f>
        <v>1</v>
      </c>
      <c r="L917" s="1" t="str">
        <f>LEFT(BART_Rides[[#This Row],[Lines]],1)</f>
        <v>Y</v>
      </c>
      <c r="M917" s="1" t="str">
        <f>IF(BART_Rides[[#This Row],[FirstLetter]]="Y","Yes","No")</f>
        <v>Yes</v>
      </c>
      <c r="N917" s="1" t="str">
        <f>IF(OR(BART_Rides[[#This Row],[Station Code]]="EM", BART_Rides[[#This Row],[Station Code]]="MT", BART_Rides[[#This Row],[Station Code]]="PL", BART_Rides[[#This Row],[Station Code]]="CC"), "Yes", "No")</f>
        <v>No</v>
      </c>
    </row>
    <row r="918" spans="6:14">
      <c r="F918" s="3">
        <v>44383</v>
      </c>
      <c r="G918" s="1" t="s">
        <v>5</v>
      </c>
      <c r="H918" s="1" t="s">
        <v>100</v>
      </c>
      <c r="I918" s="1">
        <v>963</v>
      </c>
      <c r="J918" s="1">
        <f>MONTH(BART_Rides[[#This Row],[Date]])</f>
        <v>7</v>
      </c>
      <c r="K918" s="1">
        <f>WEEKDAY(BART_Rides[[#This Row],[Date]],2)</f>
        <v>2</v>
      </c>
      <c r="L918" s="1" t="str">
        <f>LEFT(BART_Rides[[#This Row],[Lines]],1)</f>
        <v>Y</v>
      </c>
      <c r="M918" s="1" t="str">
        <f>IF(BART_Rides[[#This Row],[FirstLetter]]="Y","Yes","No")</f>
        <v>Yes</v>
      </c>
      <c r="N918" s="1" t="str">
        <f>IF(OR(BART_Rides[[#This Row],[Station Code]]="EM", BART_Rides[[#This Row],[Station Code]]="MT", BART_Rides[[#This Row],[Station Code]]="PL", BART_Rides[[#This Row],[Station Code]]="CC"), "Yes", "No")</f>
        <v>No</v>
      </c>
    </row>
    <row r="919" spans="6:14">
      <c r="F919" s="3">
        <v>44384</v>
      </c>
      <c r="G919" s="1" t="s">
        <v>5</v>
      </c>
      <c r="H919" s="1" t="s">
        <v>100</v>
      </c>
      <c r="I919" s="1">
        <v>1064</v>
      </c>
      <c r="J919" s="1">
        <f>MONTH(BART_Rides[[#This Row],[Date]])</f>
        <v>7</v>
      </c>
      <c r="K919" s="1">
        <f>WEEKDAY(BART_Rides[[#This Row],[Date]],2)</f>
        <v>3</v>
      </c>
      <c r="L919" s="1" t="str">
        <f>LEFT(BART_Rides[[#This Row],[Lines]],1)</f>
        <v>Y</v>
      </c>
      <c r="M919" s="1" t="str">
        <f>IF(BART_Rides[[#This Row],[FirstLetter]]="Y","Yes","No")</f>
        <v>Yes</v>
      </c>
      <c r="N919" s="1" t="str">
        <f>IF(OR(BART_Rides[[#This Row],[Station Code]]="EM", BART_Rides[[#This Row],[Station Code]]="MT", BART_Rides[[#This Row],[Station Code]]="PL", BART_Rides[[#This Row],[Station Code]]="CC"), "Yes", "No")</f>
        <v>No</v>
      </c>
    </row>
    <row r="920" spans="6:14">
      <c r="F920" s="3">
        <v>44385</v>
      </c>
      <c r="G920" s="1" t="s">
        <v>5</v>
      </c>
      <c r="H920" s="1" t="s">
        <v>100</v>
      </c>
      <c r="I920" s="1">
        <v>1127</v>
      </c>
      <c r="J920" s="1">
        <f>MONTH(BART_Rides[[#This Row],[Date]])</f>
        <v>7</v>
      </c>
      <c r="K920" s="1">
        <f>WEEKDAY(BART_Rides[[#This Row],[Date]],2)</f>
        <v>4</v>
      </c>
      <c r="L920" s="1" t="str">
        <f>LEFT(BART_Rides[[#This Row],[Lines]],1)</f>
        <v>Y</v>
      </c>
      <c r="M920" s="1" t="str">
        <f>IF(BART_Rides[[#This Row],[FirstLetter]]="Y","Yes","No")</f>
        <v>Yes</v>
      </c>
      <c r="N920" s="1" t="str">
        <f>IF(OR(BART_Rides[[#This Row],[Station Code]]="EM", BART_Rides[[#This Row],[Station Code]]="MT", BART_Rides[[#This Row],[Station Code]]="PL", BART_Rides[[#This Row],[Station Code]]="CC"), "Yes", "No")</f>
        <v>No</v>
      </c>
    </row>
    <row r="921" spans="6:14">
      <c r="F921" s="3">
        <v>44386</v>
      </c>
      <c r="G921" s="1" t="s">
        <v>5</v>
      </c>
      <c r="H921" s="1" t="s">
        <v>100</v>
      </c>
      <c r="I921" s="1">
        <v>1083</v>
      </c>
      <c r="J921" s="1">
        <f>MONTH(BART_Rides[[#This Row],[Date]])</f>
        <v>7</v>
      </c>
      <c r="K921" s="1">
        <f>WEEKDAY(BART_Rides[[#This Row],[Date]],2)</f>
        <v>5</v>
      </c>
      <c r="L921" s="1" t="str">
        <f>LEFT(BART_Rides[[#This Row],[Lines]],1)</f>
        <v>Y</v>
      </c>
      <c r="M921" s="1" t="str">
        <f>IF(BART_Rides[[#This Row],[FirstLetter]]="Y","Yes","No")</f>
        <v>Yes</v>
      </c>
      <c r="N921" s="1" t="str">
        <f>IF(OR(BART_Rides[[#This Row],[Station Code]]="EM", BART_Rides[[#This Row],[Station Code]]="MT", BART_Rides[[#This Row],[Station Code]]="PL", BART_Rides[[#This Row],[Station Code]]="CC"), "Yes", "No")</f>
        <v>No</v>
      </c>
    </row>
    <row r="922" spans="6:14">
      <c r="F922" s="3">
        <v>44387</v>
      </c>
      <c r="G922" s="1" t="s">
        <v>5</v>
      </c>
      <c r="H922" s="1" t="s">
        <v>100</v>
      </c>
      <c r="I922" s="1">
        <v>624</v>
      </c>
      <c r="J922" s="1">
        <f>MONTH(BART_Rides[[#This Row],[Date]])</f>
        <v>7</v>
      </c>
      <c r="K922" s="1">
        <f>WEEKDAY(BART_Rides[[#This Row],[Date]],2)</f>
        <v>6</v>
      </c>
      <c r="L922" s="1" t="str">
        <f>LEFT(BART_Rides[[#This Row],[Lines]],1)</f>
        <v>Y</v>
      </c>
      <c r="M922" s="1" t="str">
        <f>IF(BART_Rides[[#This Row],[FirstLetter]]="Y","Yes","No")</f>
        <v>Yes</v>
      </c>
      <c r="N922" s="1" t="str">
        <f>IF(OR(BART_Rides[[#This Row],[Station Code]]="EM", BART_Rides[[#This Row],[Station Code]]="MT", BART_Rides[[#This Row],[Station Code]]="PL", BART_Rides[[#This Row],[Station Code]]="CC"), "Yes", "No")</f>
        <v>No</v>
      </c>
    </row>
    <row r="923" spans="6:14">
      <c r="F923" s="3">
        <v>44388</v>
      </c>
      <c r="G923" s="1" t="s">
        <v>5</v>
      </c>
      <c r="H923" s="1" t="s">
        <v>100</v>
      </c>
      <c r="I923" s="1">
        <v>477</v>
      </c>
      <c r="J923" s="1">
        <f>MONTH(BART_Rides[[#This Row],[Date]])</f>
        <v>7</v>
      </c>
      <c r="K923" s="1">
        <f>WEEKDAY(BART_Rides[[#This Row],[Date]],2)</f>
        <v>7</v>
      </c>
      <c r="L923" s="1" t="str">
        <f>LEFT(BART_Rides[[#This Row],[Lines]],1)</f>
        <v>Y</v>
      </c>
      <c r="M923" s="1" t="str">
        <f>IF(BART_Rides[[#This Row],[FirstLetter]]="Y","Yes","No")</f>
        <v>Yes</v>
      </c>
      <c r="N923" s="1" t="str">
        <f>IF(OR(BART_Rides[[#This Row],[Station Code]]="EM", BART_Rides[[#This Row],[Station Code]]="MT", BART_Rides[[#This Row],[Station Code]]="PL", BART_Rides[[#This Row],[Station Code]]="CC"), "Yes", "No")</f>
        <v>No</v>
      </c>
    </row>
    <row r="924" spans="6:14">
      <c r="F924" s="3">
        <v>44389</v>
      </c>
      <c r="G924" s="1" t="s">
        <v>5</v>
      </c>
      <c r="H924" s="1" t="s">
        <v>100</v>
      </c>
      <c r="I924" s="1">
        <v>1071</v>
      </c>
      <c r="J924" s="1">
        <f>MONTH(BART_Rides[[#This Row],[Date]])</f>
        <v>7</v>
      </c>
      <c r="K924" s="1">
        <f>WEEKDAY(BART_Rides[[#This Row],[Date]],2)</f>
        <v>1</v>
      </c>
      <c r="L924" s="1" t="str">
        <f>LEFT(BART_Rides[[#This Row],[Lines]],1)</f>
        <v>Y</v>
      </c>
      <c r="M924" s="1" t="str">
        <f>IF(BART_Rides[[#This Row],[FirstLetter]]="Y","Yes","No")</f>
        <v>Yes</v>
      </c>
      <c r="N924" s="1" t="str">
        <f>IF(OR(BART_Rides[[#This Row],[Station Code]]="EM", BART_Rides[[#This Row],[Station Code]]="MT", BART_Rides[[#This Row],[Station Code]]="PL", BART_Rides[[#This Row],[Station Code]]="CC"), "Yes", "No")</f>
        <v>No</v>
      </c>
    </row>
    <row r="925" spans="6:14">
      <c r="F925" s="3">
        <v>44390</v>
      </c>
      <c r="G925" s="1" t="s">
        <v>5</v>
      </c>
      <c r="H925" s="1" t="s">
        <v>100</v>
      </c>
      <c r="I925" s="1">
        <v>1102</v>
      </c>
      <c r="J925" s="1">
        <f>MONTH(BART_Rides[[#This Row],[Date]])</f>
        <v>7</v>
      </c>
      <c r="K925" s="1">
        <f>WEEKDAY(BART_Rides[[#This Row],[Date]],2)</f>
        <v>2</v>
      </c>
      <c r="L925" s="1" t="str">
        <f>LEFT(BART_Rides[[#This Row],[Lines]],1)</f>
        <v>Y</v>
      </c>
      <c r="M925" s="1" t="str">
        <f>IF(BART_Rides[[#This Row],[FirstLetter]]="Y","Yes","No")</f>
        <v>Yes</v>
      </c>
      <c r="N925" s="1" t="str">
        <f>IF(OR(BART_Rides[[#This Row],[Station Code]]="EM", BART_Rides[[#This Row],[Station Code]]="MT", BART_Rides[[#This Row],[Station Code]]="PL", BART_Rides[[#This Row],[Station Code]]="CC"), "Yes", "No")</f>
        <v>No</v>
      </c>
    </row>
    <row r="926" spans="6:14">
      <c r="F926" s="3">
        <v>44391</v>
      </c>
      <c r="G926" s="1" t="s">
        <v>5</v>
      </c>
      <c r="H926" s="1" t="s">
        <v>100</v>
      </c>
      <c r="I926" s="1">
        <v>1046</v>
      </c>
      <c r="J926" s="1">
        <f>MONTH(BART_Rides[[#This Row],[Date]])</f>
        <v>7</v>
      </c>
      <c r="K926" s="1">
        <f>WEEKDAY(BART_Rides[[#This Row],[Date]],2)</f>
        <v>3</v>
      </c>
      <c r="L926" s="1" t="str">
        <f>LEFT(BART_Rides[[#This Row],[Lines]],1)</f>
        <v>Y</v>
      </c>
      <c r="M926" s="1" t="str">
        <f>IF(BART_Rides[[#This Row],[FirstLetter]]="Y","Yes","No")</f>
        <v>Yes</v>
      </c>
      <c r="N926" s="1" t="str">
        <f>IF(OR(BART_Rides[[#This Row],[Station Code]]="EM", BART_Rides[[#This Row],[Station Code]]="MT", BART_Rides[[#This Row],[Station Code]]="PL", BART_Rides[[#This Row],[Station Code]]="CC"), "Yes", "No")</f>
        <v>No</v>
      </c>
    </row>
    <row r="927" spans="6:14">
      <c r="F927" s="3">
        <v>44392</v>
      </c>
      <c r="G927" s="1" t="s">
        <v>5</v>
      </c>
      <c r="H927" s="1" t="s">
        <v>100</v>
      </c>
      <c r="I927" s="1">
        <v>1137</v>
      </c>
      <c r="J927" s="1">
        <f>MONTH(BART_Rides[[#This Row],[Date]])</f>
        <v>7</v>
      </c>
      <c r="K927" s="1">
        <f>WEEKDAY(BART_Rides[[#This Row],[Date]],2)</f>
        <v>4</v>
      </c>
      <c r="L927" s="1" t="str">
        <f>LEFT(BART_Rides[[#This Row],[Lines]],1)</f>
        <v>Y</v>
      </c>
      <c r="M927" s="1" t="str">
        <f>IF(BART_Rides[[#This Row],[FirstLetter]]="Y","Yes","No")</f>
        <v>Yes</v>
      </c>
      <c r="N927" s="1" t="str">
        <f>IF(OR(BART_Rides[[#This Row],[Station Code]]="EM", BART_Rides[[#This Row],[Station Code]]="MT", BART_Rides[[#This Row],[Station Code]]="PL", BART_Rides[[#This Row],[Station Code]]="CC"), "Yes", "No")</f>
        <v>No</v>
      </c>
    </row>
    <row r="928" spans="6:14">
      <c r="F928" s="3">
        <v>44393</v>
      </c>
      <c r="G928" s="1" t="s">
        <v>5</v>
      </c>
      <c r="H928" s="1" t="s">
        <v>100</v>
      </c>
      <c r="I928" s="1">
        <v>1055</v>
      </c>
      <c r="J928" s="1">
        <f>MONTH(BART_Rides[[#This Row],[Date]])</f>
        <v>7</v>
      </c>
      <c r="K928" s="1">
        <f>WEEKDAY(BART_Rides[[#This Row],[Date]],2)</f>
        <v>5</v>
      </c>
      <c r="L928" s="1" t="str">
        <f>LEFT(BART_Rides[[#This Row],[Lines]],1)</f>
        <v>Y</v>
      </c>
      <c r="M928" s="1" t="str">
        <f>IF(BART_Rides[[#This Row],[FirstLetter]]="Y","Yes","No")</f>
        <v>Yes</v>
      </c>
      <c r="N928" s="1" t="str">
        <f>IF(OR(BART_Rides[[#This Row],[Station Code]]="EM", BART_Rides[[#This Row],[Station Code]]="MT", BART_Rides[[#This Row],[Station Code]]="PL", BART_Rides[[#This Row],[Station Code]]="CC"), "Yes", "No")</f>
        <v>No</v>
      </c>
    </row>
    <row r="929" spans="6:14">
      <c r="F929" s="3">
        <v>44394</v>
      </c>
      <c r="G929" s="1" t="s">
        <v>5</v>
      </c>
      <c r="H929" s="1" t="s">
        <v>100</v>
      </c>
      <c r="I929" s="1">
        <v>627</v>
      </c>
      <c r="J929" s="1">
        <f>MONTH(BART_Rides[[#This Row],[Date]])</f>
        <v>7</v>
      </c>
      <c r="K929" s="1">
        <f>WEEKDAY(BART_Rides[[#This Row],[Date]],2)</f>
        <v>6</v>
      </c>
      <c r="L929" s="1" t="str">
        <f>LEFT(BART_Rides[[#This Row],[Lines]],1)</f>
        <v>Y</v>
      </c>
      <c r="M929" s="1" t="str">
        <f>IF(BART_Rides[[#This Row],[FirstLetter]]="Y","Yes","No")</f>
        <v>Yes</v>
      </c>
      <c r="N929" s="1" t="str">
        <f>IF(OR(BART_Rides[[#This Row],[Station Code]]="EM", BART_Rides[[#This Row],[Station Code]]="MT", BART_Rides[[#This Row],[Station Code]]="PL", BART_Rides[[#This Row],[Station Code]]="CC"), "Yes", "No")</f>
        <v>No</v>
      </c>
    </row>
    <row r="930" spans="6:14">
      <c r="F930" s="3">
        <v>44395</v>
      </c>
      <c r="G930" s="1" t="s">
        <v>5</v>
      </c>
      <c r="H930" s="1" t="s">
        <v>100</v>
      </c>
      <c r="I930" s="1">
        <v>502</v>
      </c>
      <c r="J930" s="1">
        <f>MONTH(BART_Rides[[#This Row],[Date]])</f>
        <v>7</v>
      </c>
      <c r="K930" s="1">
        <f>WEEKDAY(BART_Rides[[#This Row],[Date]],2)</f>
        <v>7</v>
      </c>
      <c r="L930" s="1" t="str">
        <f>LEFT(BART_Rides[[#This Row],[Lines]],1)</f>
        <v>Y</v>
      </c>
      <c r="M930" s="1" t="str">
        <f>IF(BART_Rides[[#This Row],[FirstLetter]]="Y","Yes","No")</f>
        <v>Yes</v>
      </c>
      <c r="N930" s="1" t="str">
        <f>IF(OR(BART_Rides[[#This Row],[Station Code]]="EM", BART_Rides[[#This Row],[Station Code]]="MT", BART_Rides[[#This Row],[Station Code]]="PL", BART_Rides[[#This Row],[Station Code]]="CC"), "Yes", "No")</f>
        <v>No</v>
      </c>
    </row>
    <row r="931" spans="6:14">
      <c r="F931" s="3">
        <v>44396</v>
      </c>
      <c r="G931" s="1" t="s">
        <v>5</v>
      </c>
      <c r="H931" s="1" t="s">
        <v>100</v>
      </c>
      <c r="I931" s="1">
        <v>1071</v>
      </c>
      <c r="J931" s="1">
        <f>MONTH(BART_Rides[[#This Row],[Date]])</f>
        <v>7</v>
      </c>
      <c r="K931" s="1">
        <f>WEEKDAY(BART_Rides[[#This Row],[Date]],2)</f>
        <v>1</v>
      </c>
      <c r="L931" s="1" t="str">
        <f>LEFT(BART_Rides[[#This Row],[Lines]],1)</f>
        <v>Y</v>
      </c>
      <c r="M931" s="1" t="str">
        <f>IF(BART_Rides[[#This Row],[FirstLetter]]="Y","Yes","No")</f>
        <v>Yes</v>
      </c>
      <c r="N931" s="1" t="str">
        <f>IF(OR(BART_Rides[[#This Row],[Station Code]]="EM", BART_Rides[[#This Row],[Station Code]]="MT", BART_Rides[[#This Row],[Station Code]]="PL", BART_Rides[[#This Row],[Station Code]]="CC"), "Yes", "No")</f>
        <v>No</v>
      </c>
    </row>
    <row r="932" spans="6:14">
      <c r="F932" s="3">
        <v>44397</v>
      </c>
      <c r="G932" s="1" t="s">
        <v>5</v>
      </c>
      <c r="H932" s="1" t="s">
        <v>100</v>
      </c>
      <c r="I932" s="1">
        <v>1162</v>
      </c>
      <c r="J932" s="1">
        <f>MONTH(BART_Rides[[#This Row],[Date]])</f>
        <v>7</v>
      </c>
      <c r="K932" s="1">
        <f>WEEKDAY(BART_Rides[[#This Row],[Date]],2)</f>
        <v>2</v>
      </c>
      <c r="L932" s="1" t="str">
        <f>LEFT(BART_Rides[[#This Row],[Lines]],1)</f>
        <v>Y</v>
      </c>
      <c r="M932" s="1" t="str">
        <f>IF(BART_Rides[[#This Row],[FirstLetter]]="Y","Yes","No")</f>
        <v>Yes</v>
      </c>
      <c r="N932" s="1" t="str">
        <f>IF(OR(BART_Rides[[#This Row],[Station Code]]="EM", BART_Rides[[#This Row],[Station Code]]="MT", BART_Rides[[#This Row],[Station Code]]="PL", BART_Rides[[#This Row],[Station Code]]="CC"), "Yes", "No")</f>
        <v>No</v>
      </c>
    </row>
    <row r="933" spans="6:14">
      <c r="F933" s="3">
        <v>44398</v>
      </c>
      <c r="G933" s="1" t="s">
        <v>5</v>
      </c>
      <c r="H933" s="1" t="s">
        <v>100</v>
      </c>
      <c r="I933" s="1">
        <v>1056</v>
      </c>
      <c r="J933" s="1">
        <f>MONTH(BART_Rides[[#This Row],[Date]])</f>
        <v>7</v>
      </c>
      <c r="K933" s="1">
        <f>WEEKDAY(BART_Rides[[#This Row],[Date]],2)</f>
        <v>3</v>
      </c>
      <c r="L933" s="1" t="str">
        <f>LEFT(BART_Rides[[#This Row],[Lines]],1)</f>
        <v>Y</v>
      </c>
      <c r="M933" s="1" t="str">
        <f>IF(BART_Rides[[#This Row],[FirstLetter]]="Y","Yes","No")</f>
        <v>Yes</v>
      </c>
      <c r="N933" s="1" t="str">
        <f>IF(OR(BART_Rides[[#This Row],[Station Code]]="EM", BART_Rides[[#This Row],[Station Code]]="MT", BART_Rides[[#This Row],[Station Code]]="PL", BART_Rides[[#This Row],[Station Code]]="CC"), "Yes", "No")</f>
        <v>No</v>
      </c>
    </row>
    <row r="934" spans="6:14">
      <c r="F934" s="3">
        <v>44399</v>
      </c>
      <c r="G934" s="1" t="s">
        <v>5</v>
      </c>
      <c r="H934" s="1" t="s">
        <v>100</v>
      </c>
      <c r="I934" s="1">
        <v>1094</v>
      </c>
      <c r="J934" s="1">
        <f>MONTH(BART_Rides[[#This Row],[Date]])</f>
        <v>7</v>
      </c>
      <c r="K934" s="1">
        <f>WEEKDAY(BART_Rides[[#This Row],[Date]],2)</f>
        <v>4</v>
      </c>
      <c r="L934" s="1" t="str">
        <f>LEFT(BART_Rides[[#This Row],[Lines]],1)</f>
        <v>Y</v>
      </c>
      <c r="M934" s="1" t="str">
        <f>IF(BART_Rides[[#This Row],[FirstLetter]]="Y","Yes","No")</f>
        <v>Yes</v>
      </c>
      <c r="N934" s="1" t="str">
        <f>IF(OR(BART_Rides[[#This Row],[Station Code]]="EM", BART_Rides[[#This Row],[Station Code]]="MT", BART_Rides[[#This Row],[Station Code]]="PL", BART_Rides[[#This Row],[Station Code]]="CC"), "Yes", "No")</f>
        <v>No</v>
      </c>
    </row>
    <row r="935" spans="6:14">
      <c r="F935" s="3">
        <v>44400</v>
      </c>
      <c r="G935" s="1" t="s">
        <v>5</v>
      </c>
      <c r="H935" s="1" t="s">
        <v>100</v>
      </c>
      <c r="I935" s="1">
        <v>1054</v>
      </c>
      <c r="J935" s="1">
        <f>MONTH(BART_Rides[[#This Row],[Date]])</f>
        <v>7</v>
      </c>
      <c r="K935" s="1">
        <f>WEEKDAY(BART_Rides[[#This Row],[Date]],2)</f>
        <v>5</v>
      </c>
      <c r="L935" s="1" t="str">
        <f>LEFT(BART_Rides[[#This Row],[Lines]],1)</f>
        <v>Y</v>
      </c>
      <c r="M935" s="1" t="str">
        <f>IF(BART_Rides[[#This Row],[FirstLetter]]="Y","Yes","No")</f>
        <v>Yes</v>
      </c>
      <c r="N935" s="1" t="str">
        <f>IF(OR(BART_Rides[[#This Row],[Station Code]]="EM", BART_Rides[[#This Row],[Station Code]]="MT", BART_Rides[[#This Row],[Station Code]]="PL", BART_Rides[[#This Row],[Station Code]]="CC"), "Yes", "No")</f>
        <v>No</v>
      </c>
    </row>
    <row r="936" spans="6:14">
      <c r="F936" s="3">
        <v>44401</v>
      </c>
      <c r="G936" s="1" t="s">
        <v>5</v>
      </c>
      <c r="H936" s="1" t="s">
        <v>100</v>
      </c>
      <c r="I936" s="1">
        <v>639</v>
      </c>
      <c r="J936" s="1">
        <f>MONTH(BART_Rides[[#This Row],[Date]])</f>
        <v>7</v>
      </c>
      <c r="K936" s="1">
        <f>WEEKDAY(BART_Rides[[#This Row],[Date]],2)</f>
        <v>6</v>
      </c>
      <c r="L936" s="1" t="str">
        <f>LEFT(BART_Rides[[#This Row],[Lines]],1)</f>
        <v>Y</v>
      </c>
      <c r="M936" s="1" t="str">
        <f>IF(BART_Rides[[#This Row],[FirstLetter]]="Y","Yes","No")</f>
        <v>Yes</v>
      </c>
      <c r="N936" s="1" t="str">
        <f>IF(OR(BART_Rides[[#This Row],[Station Code]]="EM", BART_Rides[[#This Row],[Station Code]]="MT", BART_Rides[[#This Row],[Station Code]]="PL", BART_Rides[[#This Row],[Station Code]]="CC"), "Yes", "No")</f>
        <v>No</v>
      </c>
    </row>
    <row r="937" spans="6:14">
      <c r="F937" s="3">
        <v>44402</v>
      </c>
      <c r="G937" s="1" t="s">
        <v>5</v>
      </c>
      <c r="H937" s="1" t="s">
        <v>100</v>
      </c>
      <c r="I937" s="1">
        <v>494</v>
      </c>
      <c r="J937" s="1">
        <f>MONTH(BART_Rides[[#This Row],[Date]])</f>
        <v>7</v>
      </c>
      <c r="K937" s="1">
        <f>WEEKDAY(BART_Rides[[#This Row],[Date]],2)</f>
        <v>7</v>
      </c>
      <c r="L937" s="1" t="str">
        <f>LEFT(BART_Rides[[#This Row],[Lines]],1)</f>
        <v>Y</v>
      </c>
      <c r="M937" s="1" t="str">
        <f>IF(BART_Rides[[#This Row],[FirstLetter]]="Y","Yes","No")</f>
        <v>Yes</v>
      </c>
      <c r="N937" s="1" t="str">
        <f>IF(OR(BART_Rides[[#This Row],[Station Code]]="EM", BART_Rides[[#This Row],[Station Code]]="MT", BART_Rides[[#This Row],[Station Code]]="PL", BART_Rides[[#This Row],[Station Code]]="CC"), "Yes", "No")</f>
        <v>No</v>
      </c>
    </row>
    <row r="938" spans="6:14">
      <c r="F938" s="3">
        <v>44403</v>
      </c>
      <c r="G938" s="1" t="s">
        <v>5</v>
      </c>
      <c r="H938" s="1" t="s">
        <v>100</v>
      </c>
      <c r="I938" s="1">
        <v>1024</v>
      </c>
      <c r="J938" s="1">
        <f>MONTH(BART_Rides[[#This Row],[Date]])</f>
        <v>7</v>
      </c>
      <c r="K938" s="1">
        <f>WEEKDAY(BART_Rides[[#This Row],[Date]],2)</f>
        <v>1</v>
      </c>
      <c r="L938" s="1" t="str">
        <f>LEFT(BART_Rides[[#This Row],[Lines]],1)</f>
        <v>Y</v>
      </c>
      <c r="M938" s="1" t="str">
        <f>IF(BART_Rides[[#This Row],[FirstLetter]]="Y","Yes","No")</f>
        <v>Yes</v>
      </c>
      <c r="N938" s="1" t="str">
        <f>IF(OR(BART_Rides[[#This Row],[Station Code]]="EM", BART_Rides[[#This Row],[Station Code]]="MT", BART_Rides[[#This Row],[Station Code]]="PL", BART_Rides[[#This Row],[Station Code]]="CC"), "Yes", "No")</f>
        <v>No</v>
      </c>
    </row>
    <row r="939" spans="6:14">
      <c r="F939" s="3">
        <v>44404</v>
      </c>
      <c r="G939" s="1" t="s">
        <v>5</v>
      </c>
      <c r="H939" s="1" t="s">
        <v>100</v>
      </c>
      <c r="I939" s="1">
        <v>1035</v>
      </c>
      <c r="J939" s="1">
        <f>MONTH(BART_Rides[[#This Row],[Date]])</f>
        <v>7</v>
      </c>
      <c r="K939" s="1">
        <f>WEEKDAY(BART_Rides[[#This Row],[Date]],2)</f>
        <v>2</v>
      </c>
      <c r="L939" s="1" t="str">
        <f>LEFT(BART_Rides[[#This Row],[Lines]],1)</f>
        <v>Y</v>
      </c>
      <c r="M939" s="1" t="str">
        <f>IF(BART_Rides[[#This Row],[FirstLetter]]="Y","Yes","No")</f>
        <v>Yes</v>
      </c>
      <c r="N939" s="1" t="str">
        <f>IF(OR(BART_Rides[[#This Row],[Station Code]]="EM", BART_Rides[[#This Row],[Station Code]]="MT", BART_Rides[[#This Row],[Station Code]]="PL", BART_Rides[[#This Row],[Station Code]]="CC"), "Yes", "No")</f>
        <v>No</v>
      </c>
    </row>
    <row r="940" spans="6:14">
      <c r="F940" s="3">
        <v>44405</v>
      </c>
      <c r="G940" s="1" t="s">
        <v>5</v>
      </c>
      <c r="H940" s="1" t="s">
        <v>100</v>
      </c>
      <c r="I940" s="1">
        <v>1109</v>
      </c>
      <c r="J940" s="1">
        <f>MONTH(BART_Rides[[#This Row],[Date]])</f>
        <v>7</v>
      </c>
      <c r="K940" s="1">
        <f>WEEKDAY(BART_Rides[[#This Row],[Date]],2)</f>
        <v>3</v>
      </c>
      <c r="L940" s="1" t="str">
        <f>LEFT(BART_Rides[[#This Row],[Lines]],1)</f>
        <v>Y</v>
      </c>
      <c r="M940" s="1" t="str">
        <f>IF(BART_Rides[[#This Row],[FirstLetter]]="Y","Yes","No")</f>
        <v>Yes</v>
      </c>
      <c r="N940" s="1" t="str">
        <f>IF(OR(BART_Rides[[#This Row],[Station Code]]="EM", BART_Rides[[#This Row],[Station Code]]="MT", BART_Rides[[#This Row],[Station Code]]="PL", BART_Rides[[#This Row],[Station Code]]="CC"), "Yes", "No")</f>
        <v>No</v>
      </c>
    </row>
    <row r="941" spans="6:14">
      <c r="F941" s="3">
        <v>44406</v>
      </c>
      <c r="G941" s="1" t="s">
        <v>5</v>
      </c>
      <c r="H941" s="1" t="s">
        <v>100</v>
      </c>
      <c r="I941" s="1">
        <v>1131</v>
      </c>
      <c r="J941" s="1">
        <f>MONTH(BART_Rides[[#This Row],[Date]])</f>
        <v>7</v>
      </c>
      <c r="K941" s="1">
        <f>WEEKDAY(BART_Rides[[#This Row],[Date]],2)</f>
        <v>4</v>
      </c>
      <c r="L941" s="1" t="str">
        <f>LEFT(BART_Rides[[#This Row],[Lines]],1)</f>
        <v>Y</v>
      </c>
      <c r="M941" s="1" t="str">
        <f>IF(BART_Rides[[#This Row],[FirstLetter]]="Y","Yes","No")</f>
        <v>Yes</v>
      </c>
      <c r="N941" s="1" t="str">
        <f>IF(OR(BART_Rides[[#This Row],[Station Code]]="EM", BART_Rides[[#This Row],[Station Code]]="MT", BART_Rides[[#This Row],[Station Code]]="PL", BART_Rides[[#This Row],[Station Code]]="CC"), "Yes", "No")</f>
        <v>No</v>
      </c>
    </row>
    <row r="942" spans="6:14">
      <c r="F942" s="3">
        <v>44407</v>
      </c>
      <c r="G942" s="1" t="s">
        <v>5</v>
      </c>
      <c r="H942" s="1" t="s">
        <v>100</v>
      </c>
      <c r="I942" s="1">
        <v>1037</v>
      </c>
      <c r="J942" s="1">
        <f>MONTH(BART_Rides[[#This Row],[Date]])</f>
        <v>7</v>
      </c>
      <c r="K942" s="1">
        <f>WEEKDAY(BART_Rides[[#This Row],[Date]],2)</f>
        <v>5</v>
      </c>
      <c r="L942" s="1" t="str">
        <f>LEFT(BART_Rides[[#This Row],[Lines]],1)</f>
        <v>Y</v>
      </c>
      <c r="M942" s="1" t="str">
        <f>IF(BART_Rides[[#This Row],[FirstLetter]]="Y","Yes","No")</f>
        <v>Yes</v>
      </c>
      <c r="N942" s="1" t="str">
        <f>IF(OR(BART_Rides[[#This Row],[Station Code]]="EM", BART_Rides[[#This Row],[Station Code]]="MT", BART_Rides[[#This Row],[Station Code]]="PL", BART_Rides[[#This Row],[Station Code]]="CC"), "Yes", "No")</f>
        <v>No</v>
      </c>
    </row>
    <row r="943" spans="6:14">
      <c r="F943" s="3">
        <v>44408</v>
      </c>
      <c r="G943" s="1" t="s">
        <v>5</v>
      </c>
      <c r="H943" s="1" t="s">
        <v>100</v>
      </c>
      <c r="I943" s="1">
        <v>611</v>
      </c>
      <c r="J943" s="1">
        <f>MONTH(BART_Rides[[#This Row],[Date]])</f>
        <v>7</v>
      </c>
      <c r="K943" s="1">
        <f>WEEKDAY(BART_Rides[[#This Row],[Date]],2)</f>
        <v>6</v>
      </c>
      <c r="L943" s="1" t="str">
        <f>LEFT(BART_Rides[[#This Row],[Lines]],1)</f>
        <v>Y</v>
      </c>
      <c r="M943" s="1" t="str">
        <f>IF(BART_Rides[[#This Row],[FirstLetter]]="Y","Yes","No")</f>
        <v>Yes</v>
      </c>
      <c r="N943" s="1" t="str">
        <f>IF(OR(BART_Rides[[#This Row],[Station Code]]="EM", BART_Rides[[#This Row],[Station Code]]="MT", BART_Rides[[#This Row],[Station Code]]="PL", BART_Rides[[#This Row],[Station Code]]="CC"), "Yes", "No")</f>
        <v>No</v>
      </c>
    </row>
    <row r="944" spans="6:14">
      <c r="F944" s="3">
        <v>44409</v>
      </c>
      <c r="G944" s="1" t="s">
        <v>5</v>
      </c>
      <c r="H944" s="1" t="s">
        <v>100</v>
      </c>
      <c r="I944" s="1">
        <v>475</v>
      </c>
      <c r="J944" s="1">
        <f>MONTH(BART_Rides[[#This Row],[Date]])</f>
        <v>8</v>
      </c>
      <c r="K944" s="1">
        <f>WEEKDAY(BART_Rides[[#This Row],[Date]],2)</f>
        <v>7</v>
      </c>
      <c r="L944" s="1" t="str">
        <f>LEFT(BART_Rides[[#This Row],[Lines]],1)</f>
        <v>Y</v>
      </c>
      <c r="M944" s="1" t="str">
        <f>IF(BART_Rides[[#This Row],[FirstLetter]]="Y","Yes","No")</f>
        <v>Yes</v>
      </c>
      <c r="N944" s="1" t="str">
        <f>IF(OR(BART_Rides[[#This Row],[Station Code]]="EM", BART_Rides[[#This Row],[Station Code]]="MT", BART_Rides[[#This Row],[Station Code]]="PL", BART_Rides[[#This Row],[Station Code]]="CC"), "Yes", "No")</f>
        <v>No</v>
      </c>
    </row>
    <row r="945" spans="6:14">
      <c r="F945" s="3">
        <v>44410</v>
      </c>
      <c r="G945" s="1" t="s">
        <v>5</v>
      </c>
      <c r="H945" s="1" t="s">
        <v>100</v>
      </c>
      <c r="I945" s="1">
        <v>1002</v>
      </c>
      <c r="J945" s="1">
        <f>MONTH(BART_Rides[[#This Row],[Date]])</f>
        <v>8</v>
      </c>
      <c r="K945" s="1">
        <f>WEEKDAY(BART_Rides[[#This Row],[Date]],2)</f>
        <v>1</v>
      </c>
      <c r="L945" s="1" t="str">
        <f>LEFT(BART_Rides[[#This Row],[Lines]],1)</f>
        <v>Y</v>
      </c>
      <c r="M945" s="1" t="str">
        <f>IF(BART_Rides[[#This Row],[FirstLetter]]="Y","Yes","No")</f>
        <v>Yes</v>
      </c>
      <c r="N945" s="1" t="str">
        <f>IF(OR(BART_Rides[[#This Row],[Station Code]]="EM", BART_Rides[[#This Row],[Station Code]]="MT", BART_Rides[[#This Row],[Station Code]]="PL", BART_Rides[[#This Row],[Station Code]]="CC"), "Yes", "No")</f>
        <v>No</v>
      </c>
    </row>
    <row r="946" spans="6:14">
      <c r="F946" s="3">
        <v>44411</v>
      </c>
      <c r="G946" s="1" t="s">
        <v>5</v>
      </c>
      <c r="H946" s="1" t="s">
        <v>100</v>
      </c>
      <c r="I946" s="1">
        <v>1094</v>
      </c>
      <c r="J946" s="1">
        <f>MONTH(BART_Rides[[#This Row],[Date]])</f>
        <v>8</v>
      </c>
      <c r="K946" s="1">
        <f>WEEKDAY(BART_Rides[[#This Row],[Date]],2)</f>
        <v>2</v>
      </c>
      <c r="L946" s="1" t="str">
        <f>LEFT(BART_Rides[[#This Row],[Lines]],1)</f>
        <v>Y</v>
      </c>
      <c r="M946" s="1" t="str">
        <f>IF(BART_Rides[[#This Row],[FirstLetter]]="Y","Yes","No")</f>
        <v>Yes</v>
      </c>
      <c r="N946" s="1" t="str">
        <f>IF(OR(BART_Rides[[#This Row],[Station Code]]="EM", BART_Rides[[#This Row],[Station Code]]="MT", BART_Rides[[#This Row],[Station Code]]="PL", BART_Rides[[#This Row],[Station Code]]="CC"), "Yes", "No")</f>
        <v>No</v>
      </c>
    </row>
    <row r="947" spans="6:14">
      <c r="F947" s="3">
        <v>44412</v>
      </c>
      <c r="G947" s="1" t="s">
        <v>5</v>
      </c>
      <c r="H947" s="1" t="s">
        <v>100</v>
      </c>
      <c r="I947" s="1">
        <v>1106</v>
      </c>
      <c r="J947" s="1">
        <f>MONTH(BART_Rides[[#This Row],[Date]])</f>
        <v>8</v>
      </c>
      <c r="K947" s="1">
        <f>WEEKDAY(BART_Rides[[#This Row],[Date]],2)</f>
        <v>3</v>
      </c>
      <c r="L947" s="1" t="str">
        <f>LEFT(BART_Rides[[#This Row],[Lines]],1)</f>
        <v>Y</v>
      </c>
      <c r="M947" s="1" t="str">
        <f>IF(BART_Rides[[#This Row],[FirstLetter]]="Y","Yes","No")</f>
        <v>Yes</v>
      </c>
      <c r="N947" s="1" t="str">
        <f>IF(OR(BART_Rides[[#This Row],[Station Code]]="EM", BART_Rides[[#This Row],[Station Code]]="MT", BART_Rides[[#This Row],[Station Code]]="PL", BART_Rides[[#This Row],[Station Code]]="CC"), "Yes", "No")</f>
        <v>No</v>
      </c>
    </row>
    <row r="948" spans="6:14">
      <c r="F948" s="3">
        <v>44413</v>
      </c>
      <c r="G948" s="1" t="s">
        <v>5</v>
      </c>
      <c r="H948" s="1" t="s">
        <v>100</v>
      </c>
      <c r="I948" s="1">
        <v>1056</v>
      </c>
      <c r="J948" s="1">
        <f>MONTH(BART_Rides[[#This Row],[Date]])</f>
        <v>8</v>
      </c>
      <c r="K948" s="1">
        <f>WEEKDAY(BART_Rides[[#This Row],[Date]],2)</f>
        <v>4</v>
      </c>
      <c r="L948" s="1" t="str">
        <f>LEFT(BART_Rides[[#This Row],[Lines]],1)</f>
        <v>Y</v>
      </c>
      <c r="M948" s="1" t="str">
        <f>IF(BART_Rides[[#This Row],[FirstLetter]]="Y","Yes","No")</f>
        <v>Yes</v>
      </c>
      <c r="N948" s="1" t="str">
        <f>IF(OR(BART_Rides[[#This Row],[Station Code]]="EM", BART_Rides[[#This Row],[Station Code]]="MT", BART_Rides[[#This Row],[Station Code]]="PL", BART_Rides[[#This Row],[Station Code]]="CC"), "Yes", "No")</f>
        <v>No</v>
      </c>
    </row>
    <row r="949" spans="6:14">
      <c r="F949" s="3">
        <v>44414</v>
      </c>
      <c r="G949" s="1" t="s">
        <v>5</v>
      </c>
      <c r="H949" s="1" t="s">
        <v>100</v>
      </c>
      <c r="I949" s="1">
        <v>1094</v>
      </c>
      <c r="J949" s="1">
        <f>MONTH(BART_Rides[[#This Row],[Date]])</f>
        <v>8</v>
      </c>
      <c r="K949" s="1">
        <f>WEEKDAY(BART_Rides[[#This Row],[Date]],2)</f>
        <v>5</v>
      </c>
      <c r="L949" s="1" t="str">
        <f>LEFT(BART_Rides[[#This Row],[Lines]],1)</f>
        <v>Y</v>
      </c>
      <c r="M949" s="1" t="str">
        <f>IF(BART_Rides[[#This Row],[FirstLetter]]="Y","Yes","No")</f>
        <v>Yes</v>
      </c>
      <c r="N949" s="1" t="str">
        <f>IF(OR(BART_Rides[[#This Row],[Station Code]]="EM", BART_Rides[[#This Row],[Station Code]]="MT", BART_Rides[[#This Row],[Station Code]]="PL", BART_Rides[[#This Row],[Station Code]]="CC"), "Yes", "No")</f>
        <v>No</v>
      </c>
    </row>
    <row r="950" spans="6:14">
      <c r="F950" s="3">
        <v>44415</v>
      </c>
      <c r="G950" s="1" t="s">
        <v>5</v>
      </c>
      <c r="H950" s="1" t="s">
        <v>100</v>
      </c>
      <c r="I950" s="1">
        <v>677</v>
      </c>
      <c r="J950" s="1">
        <f>MONTH(BART_Rides[[#This Row],[Date]])</f>
        <v>8</v>
      </c>
      <c r="K950" s="1">
        <f>WEEKDAY(BART_Rides[[#This Row],[Date]],2)</f>
        <v>6</v>
      </c>
      <c r="L950" s="1" t="str">
        <f>LEFT(BART_Rides[[#This Row],[Lines]],1)</f>
        <v>Y</v>
      </c>
      <c r="M950" s="1" t="str">
        <f>IF(BART_Rides[[#This Row],[FirstLetter]]="Y","Yes","No")</f>
        <v>Yes</v>
      </c>
      <c r="N950" s="1" t="str">
        <f>IF(OR(BART_Rides[[#This Row],[Station Code]]="EM", BART_Rides[[#This Row],[Station Code]]="MT", BART_Rides[[#This Row],[Station Code]]="PL", BART_Rides[[#This Row],[Station Code]]="CC"), "Yes", "No")</f>
        <v>No</v>
      </c>
    </row>
    <row r="951" spans="6:14">
      <c r="F951" s="3">
        <v>44416</v>
      </c>
      <c r="G951" s="1" t="s">
        <v>5</v>
      </c>
      <c r="H951" s="1" t="s">
        <v>100</v>
      </c>
      <c r="I951" s="1">
        <v>474</v>
      </c>
      <c r="J951" s="1">
        <f>MONTH(BART_Rides[[#This Row],[Date]])</f>
        <v>8</v>
      </c>
      <c r="K951" s="1">
        <f>WEEKDAY(BART_Rides[[#This Row],[Date]],2)</f>
        <v>7</v>
      </c>
      <c r="L951" s="1" t="str">
        <f>LEFT(BART_Rides[[#This Row],[Lines]],1)</f>
        <v>Y</v>
      </c>
      <c r="M951" s="1" t="str">
        <f>IF(BART_Rides[[#This Row],[FirstLetter]]="Y","Yes","No")</f>
        <v>Yes</v>
      </c>
      <c r="N951" s="1" t="str">
        <f>IF(OR(BART_Rides[[#This Row],[Station Code]]="EM", BART_Rides[[#This Row],[Station Code]]="MT", BART_Rides[[#This Row],[Station Code]]="PL", BART_Rides[[#This Row],[Station Code]]="CC"), "Yes", "No")</f>
        <v>No</v>
      </c>
    </row>
    <row r="952" spans="6:14">
      <c r="F952" s="3">
        <v>44417</v>
      </c>
      <c r="G952" s="1" t="s">
        <v>5</v>
      </c>
      <c r="H952" s="1" t="s">
        <v>100</v>
      </c>
      <c r="I952" s="1">
        <v>1040</v>
      </c>
      <c r="J952" s="1">
        <f>MONTH(BART_Rides[[#This Row],[Date]])</f>
        <v>8</v>
      </c>
      <c r="K952" s="1">
        <f>WEEKDAY(BART_Rides[[#This Row],[Date]],2)</f>
        <v>1</v>
      </c>
      <c r="L952" s="1" t="str">
        <f>LEFT(BART_Rides[[#This Row],[Lines]],1)</f>
        <v>Y</v>
      </c>
      <c r="M952" s="1" t="str">
        <f>IF(BART_Rides[[#This Row],[FirstLetter]]="Y","Yes","No")</f>
        <v>Yes</v>
      </c>
      <c r="N952" s="1" t="str">
        <f>IF(OR(BART_Rides[[#This Row],[Station Code]]="EM", BART_Rides[[#This Row],[Station Code]]="MT", BART_Rides[[#This Row],[Station Code]]="PL", BART_Rides[[#This Row],[Station Code]]="CC"), "Yes", "No")</f>
        <v>No</v>
      </c>
    </row>
    <row r="953" spans="6:14">
      <c r="F953" s="3">
        <v>44418</v>
      </c>
      <c r="G953" s="1" t="s">
        <v>5</v>
      </c>
      <c r="H953" s="1" t="s">
        <v>100</v>
      </c>
      <c r="I953" s="1">
        <v>1129</v>
      </c>
      <c r="J953" s="1">
        <f>MONTH(BART_Rides[[#This Row],[Date]])</f>
        <v>8</v>
      </c>
      <c r="K953" s="1">
        <f>WEEKDAY(BART_Rides[[#This Row],[Date]],2)</f>
        <v>2</v>
      </c>
      <c r="L953" s="1" t="str">
        <f>LEFT(BART_Rides[[#This Row],[Lines]],1)</f>
        <v>Y</v>
      </c>
      <c r="M953" s="1" t="str">
        <f>IF(BART_Rides[[#This Row],[FirstLetter]]="Y","Yes","No")</f>
        <v>Yes</v>
      </c>
      <c r="N953" s="1" t="str">
        <f>IF(OR(BART_Rides[[#This Row],[Station Code]]="EM", BART_Rides[[#This Row],[Station Code]]="MT", BART_Rides[[#This Row],[Station Code]]="PL", BART_Rides[[#This Row],[Station Code]]="CC"), "Yes", "No")</f>
        <v>No</v>
      </c>
    </row>
    <row r="954" spans="6:14">
      <c r="F954" s="3">
        <v>44419</v>
      </c>
      <c r="G954" s="1" t="s">
        <v>5</v>
      </c>
      <c r="H954" s="1" t="s">
        <v>100</v>
      </c>
      <c r="I954" s="1">
        <v>1110</v>
      </c>
      <c r="J954" s="1">
        <f>MONTH(BART_Rides[[#This Row],[Date]])</f>
        <v>8</v>
      </c>
      <c r="K954" s="1">
        <f>WEEKDAY(BART_Rides[[#This Row],[Date]],2)</f>
        <v>3</v>
      </c>
      <c r="L954" s="1" t="str">
        <f>LEFT(BART_Rides[[#This Row],[Lines]],1)</f>
        <v>Y</v>
      </c>
      <c r="M954" s="1" t="str">
        <f>IF(BART_Rides[[#This Row],[FirstLetter]]="Y","Yes","No")</f>
        <v>Yes</v>
      </c>
      <c r="N954" s="1" t="str">
        <f>IF(OR(BART_Rides[[#This Row],[Station Code]]="EM", BART_Rides[[#This Row],[Station Code]]="MT", BART_Rides[[#This Row],[Station Code]]="PL", BART_Rides[[#This Row],[Station Code]]="CC"), "Yes", "No")</f>
        <v>No</v>
      </c>
    </row>
    <row r="955" spans="6:14">
      <c r="F955" s="3">
        <v>44420</v>
      </c>
      <c r="G955" s="1" t="s">
        <v>5</v>
      </c>
      <c r="H955" s="1" t="s">
        <v>100</v>
      </c>
      <c r="I955" s="1">
        <v>1155</v>
      </c>
      <c r="J955" s="1">
        <f>MONTH(BART_Rides[[#This Row],[Date]])</f>
        <v>8</v>
      </c>
      <c r="K955" s="1">
        <f>WEEKDAY(BART_Rides[[#This Row],[Date]],2)</f>
        <v>4</v>
      </c>
      <c r="L955" s="1" t="str">
        <f>LEFT(BART_Rides[[#This Row],[Lines]],1)</f>
        <v>Y</v>
      </c>
      <c r="M955" s="1" t="str">
        <f>IF(BART_Rides[[#This Row],[FirstLetter]]="Y","Yes","No")</f>
        <v>Yes</v>
      </c>
      <c r="N955" s="1" t="str">
        <f>IF(OR(BART_Rides[[#This Row],[Station Code]]="EM", BART_Rides[[#This Row],[Station Code]]="MT", BART_Rides[[#This Row],[Station Code]]="PL", BART_Rides[[#This Row],[Station Code]]="CC"), "Yes", "No")</f>
        <v>No</v>
      </c>
    </row>
    <row r="956" spans="6:14">
      <c r="F956" s="3">
        <v>44421</v>
      </c>
      <c r="G956" s="1" t="s">
        <v>5</v>
      </c>
      <c r="H956" s="1" t="s">
        <v>100</v>
      </c>
      <c r="I956" s="1">
        <v>1153</v>
      </c>
      <c r="J956" s="1">
        <f>MONTH(BART_Rides[[#This Row],[Date]])</f>
        <v>8</v>
      </c>
      <c r="K956" s="1">
        <f>WEEKDAY(BART_Rides[[#This Row],[Date]],2)</f>
        <v>5</v>
      </c>
      <c r="L956" s="1" t="str">
        <f>LEFT(BART_Rides[[#This Row],[Lines]],1)</f>
        <v>Y</v>
      </c>
      <c r="M956" s="1" t="str">
        <f>IF(BART_Rides[[#This Row],[FirstLetter]]="Y","Yes","No")</f>
        <v>Yes</v>
      </c>
      <c r="N956" s="1" t="str">
        <f>IF(OR(BART_Rides[[#This Row],[Station Code]]="EM", BART_Rides[[#This Row],[Station Code]]="MT", BART_Rides[[#This Row],[Station Code]]="PL", BART_Rides[[#This Row],[Station Code]]="CC"), "Yes", "No")</f>
        <v>No</v>
      </c>
    </row>
    <row r="957" spans="6:14">
      <c r="F957" s="3">
        <v>44422</v>
      </c>
      <c r="G957" s="1" t="s">
        <v>5</v>
      </c>
      <c r="H957" s="1" t="s">
        <v>100</v>
      </c>
      <c r="I957" s="1">
        <v>661</v>
      </c>
      <c r="J957" s="1">
        <f>MONTH(BART_Rides[[#This Row],[Date]])</f>
        <v>8</v>
      </c>
      <c r="K957" s="1">
        <f>WEEKDAY(BART_Rides[[#This Row],[Date]],2)</f>
        <v>6</v>
      </c>
      <c r="L957" s="1" t="str">
        <f>LEFT(BART_Rides[[#This Row],[Lines]],1)</f>
        <v>Y</v>
      </c>
      <c r="M957" s="1" t="str">
        <f>IF(BART_Rides[[#This Row],[FirstLetter]]="Y","Yes","No")</f>
        <v>Yes</v>
      </c>
      <c r="N957" s="1" t="str">
        <f>IF(OR(BART_Rides[[#This Row],[Station Code]]="EM", BART_Rides[[#This Row],[Station Code]]="MT", BART_Rides[[#This Row],[Station Code]]="PL", BART_Rides[[#This Row],[Station Code]]="CC"), "Yes", "No")</f>
        <v>No</v>
      </c>
    </row>
    <row r="958" spans="6:14">
      <c r="F958" s="3">
        <v>44423</v>
      </c>
      <c r="G958" s="1" t="s">
        <v>5</v>
      </c>
      <c r="H958" s="1" t="s">
        <v>100</v>
      </c>
      <c r="I958" s="1">
        <v>476</v>
      </c>
      <c r="J958" s="1">
        <f>MONTH(BART_Rides[[#This Row],[Date]])</f>
        <v>8</v>
      </c>
      <c r="K958" s="1">
        <f>WEEKDAY(BART_Rides[[#This Row],[Date]],2)</f>
        <v>7</v>
      </c>
      <c r="L958" s="1" t="str">
        <f>LEFT(BART_Rides[[#This Row],[Lines]],1)</f>
        <v>Y</v>
      </c>
      <c r="M958" s="1" t="str">
        <f>IF(BART_Rides[[#This Row],[FirstLetter]]="Y","Yes","No")</f>
        <v>Yes</v>
      </c>
      <c r="N958" s="1" t="str">
        <f>IF(OR(BART_Rides[[#This Row],[Station Code]]="EM", BART_Rides[[#This Row],[Station Code]]="MT", BART_Rides[[#This Row],[Station Code]]="PL", BART_Rides[[#This Row],[Station Code]]="CC"), "Yes", "No")</f>
        <v>No</v>
      </c>
    </row>
    <row r="959" spans="6:14">
      <c r="F959" s="3">
        <v>44424</v>
      </c>
      <c r="G959" s="1" t="s">
        <v>5</v>
      </c>
      <c r="H959" s="1" t="s">
        <v>100</v>
      </c>
      <c r="I959" s="1">
        <v>1180</v>
      </c>
      <c r="J959" s="1">
        <f>MONTH(BART_Rides[[#This Row],[Date]])</f>
        <v>8</v>
      </c>
      <c r="K959" s="1">
        <f>WEEKDAY(BART_Rides[[#This Row],[Date]],2)</f>
        <v>1</v>
      </c>
      <c r="L959" s="1" t="str">
        <f>LEFT(BART_Rides[[#This Row],[Lines]],1)</f>
        <v>Y</v>
      </c>
      <c r="M959" s="1" t="str">
        <f>IF(BART_Rides[[#This Row],[FirstLetter]]="Y","Yes","No")</f>
        <v>Yes</v>
      </c>
      <c r="N959" s="1" t="str">
        <f>IF(OR(BART_Rides[[#This Row],[Station Code]]="EM", BART_Rides[[#This Row],[Station Code]]="MT", BART_Rides[[#This Row],[Station Code]]="PL", BART_Rides[[#This Row],[Station Code]]="CC"), "Yes", "No")</f>
        <v>No</v>
      </c>
    </row>
    <row r="960" spans="6:14">
      <c r="F960" s="3">
        <v>44425</v>
      </c>
      <c r="G960" s="1" t="s">
        <v>5</v>
      </c>
      <c r="H960" s="1" t="s">
        <v>100</v>
      </c>
      <c r="I960" s="1">
        <v>1166</v>
      </c>
      <c r="J960" s="1">
        <f>MONTH(BART_Rides[[#This Row],[Date]])</f>
        <v>8</v>
      </c>
      <c r="K960" s="1">
        <f>WEEKDAY(BART_Rides[[#This Row],[Date]],2)</f>
        <v>2</v>
      </c>
      <c r="L960" s="1" t="str">
        <f>LEFT(BART_Rides[[#This Row],[Lines]],1)</f>
        <v>Y</v>
      </c>
      <c r="M960" s="1" t="str">
        <f>IF(BART_Rides[[#This Row],[FirstLetter]]="Y","Yes","No")</f>
        <v>Yes</v>
      </c>
      <c r="N960" s="1" t="str">
        <f>IF(OR(BART_Rides[[#This Row],[Station Code]]="EM", BART_Rides[[#This Row],[Station Code]]="MT", BART_Rides[[#This Row],[Station Code]]="PL", BART_Rides[[#This Row],[Station Code]]="CC"), "Yes", "No")</f>
        <v>No</v>
      </c>
    </row>
    <row r="961" spans="6:14">
      <c r="F961" s="3">
        <v>44426</v>
      </c>
      <c r="G961" s="1" t="s">
        <v>5</v>
      </c>
      <c r="H961" s="1" t="s">
        <v>100</v>
      </c>
      <c r="I961" s="1">
        <v>1256</v>
      </c>
      <c r="J961" s="1">
        <f>MONTH(BART_Rides[[#This Row],[Date]])</f>
        <v>8</v>
      </c>
      <c r="K961" s="1">
        <f>WEEKDAY(BART_Rides[[#This Row],[Date]],2)</f>
        <v>3</v>
      </c>
      <c r="L961" s="1" t="str">
        <f>LEFT(BART_Rides[[#This Row],[Lines]],1)</f>
        <v>Y</v>
      </c>
      <c r="M961" s="1" t="str">
        <f>IF(BART_Rides[[#This Row],[FirstLetter]]="Y","Yes","No")</f>
        <v>Yes</v>
      </c>
      <c r="N961" s="1" t="str">
        <f>IF(OR(BART_Rides[[#This Row],[Station Code]]="EM", BART_Rides[[#This Row],[Station Code]]="MT", BART_Rides[[#This Row],[Station Code]]="PL", BART_Rides[[#This Row],[Station Code]]="CC"), "Yes", "No")</f>
        <v>No</v>
      </c>
    </row>
    <row r="962" spans="6:14">
      <c r="F962" s="3">
        <v>44427</v>
      </c>
      <c r="G962" s="1" t="s">
        <v>5</v>
      </c>
      <c r="H962" s="1" t="s">
        <v>100</v>
      </c>
      <c r="I962" s="1">
        <v>1201</v>
      </c>
      <c r="J962" s="1">
        <f>MONTH(BART_Rides[[#This Row],[Date]])</f>
        <v>8</v>
      </c>
      <c r="K962" s="1">
        <f>WEEKDAY(BART_Rides[[#This Row],[Date]],2)</f>
        <v>4</v>
      </c>
      <c r="L962" s="1" t="str">
        <f>LEFT(BART_Rides[[#This Row],[Lines]],1)</f>
        <v>Y</v>
      </c>
      <c r="M962" s="1" t="str">
        <f>IF(BART_Rides[[#This Row],[FirstLetter]]="Y","Yes","No")</f>
        <v>Yes</v>
      </c>
      <c r="N962" s="1" t="str">
        <f>IF(OR(BART_Rides[[#This Row],[Station Code]]="EM", BART_Rides[[#This Row],[Station Code]]="MT", BART_Rides[[#This Row],[Station Code]]="PL", BART_Rides[[#This Row],[Station Code]]="CC"), "Yes", "No")</f>
        <v>No</v>
      </c>
    </row>
    <row r="963" spans="6:14">
      <c r="F963" s="3">
        <v>44428</v>
      </c>
      <c r="G963" s="1" t="s">
        <v>5</v>
      </c>
      <c r="H963" s="1" t="s">
        <v>100</v>
      </c>
      <c r="I963" s="1">
        <v>1368</v>
      </c>
      <c r="J963" s="1">
        <f>MONTH(BART_Rides[[#This Row],[Date]])</f>
        <v>8</v>
      </c>
      <c r="K963" s="1">
        <f>WEEKDAY(BART_Rides[[#This Row],[Date]],2)</f>
        <v>5</v>
      </c>
      <c r="L963" s="1" t="str">
        <f>LEFT(BART_Rides[[#This Row],[Lines]],1)</f>
        <v>Y</v>
      </c>
      <c r="M963" s="1" t="str">
        <f>IF(BART_Rides[[#This Row],[FirstLetter]]="Y","Yes","No")</f>
        <v>Yes</v>
      </c>
      <c r="N963" s="1" t="str">
        <f>IF(OR(BART_Rides[[#This Row],[Station Code]]="EM", BART_Rides[[#This Row],[Station Code]]="MT", BART_Rides[[#This Row],[Station Code]]="PL", BART_Rides[[#This Row],[Station Code]]="CC"), "Yes", "No")</f>
        <v>No</v>
      </c>
    </row>
    <row r="964" spans="6:14">
      <c r="F964" s="3">
        <v>44429</v>
      </c>
      <c r="G964" s="1" t="s">
        <v>5</v>
      </c>
      <c r="H964" s="1" t="s">
        <v>100</v>
      </c>
      <c r="I964" s="1">
        <v>752</v>
      </c>
      <c r="J964" s="1">
        <f>MONTH(BART_Rides[[#This Row],[Date]])</f>
        <v>8</v>
      </c>
      <c r="K964" s="1">
        <f>WEEKDAY(BART_Rides[[#This Row],[Date]],2)</f>
        <v>6</v>
      </c>
      <c r="L964" s="1" t="str">
        <f>LEFT(BART_Rides[[#This Row],[Lines]],1)</f>
        <v>Y</v>
      </c>
      <c r="M964" s="1" t="str">
        <f>IF(BART_Rides[[#This Row],[FirstLetter]]="Y","Yes","No")</f>
        <v>Yes</v>
      </c>
      <c r="N964" s="1" t="str">
        <f>IF(OR(BART_Rides[[#This Row],[Station Code]]="EM", BART_Rides[[#This Row],[Station Code]]="MT", BART_Rides[[#This Row],[Station Code]]="PL", BART_Rides[[#This Row],[Station Code]]="CC"), "Yes", "No")</f>
        <v>No</v>
      </c>
    </row>
    <row r="965" spans="6:14">
      <c r="F965" s="3">
        <v>44430</v>
      </c>
      <c r="G965" s="1" t="s">
        <v>5</v>
      </c>
      <c r="H965" s="1" t="s">
        <v>100</v>
      </c>
      <c r="I965" s="1">
        <v>581</v>
      </c>
      <c r="J965" s="1">
        <f>MONTH(BART_Rides[[#This Row],[Date]])</f>
        <v>8</v>
      </c>
      <c r="K965" s="1">
        <f>WEEKDAY(BART_Rides[[#This Row],[Date]],2)</f>
        <v>7</v>
      </c>
      <c r="L965" s="1" t="str">
        <f>LEFT(BART_Rides[[#This Row],[Lines]],1)</f>
        <v>Y</v>
      </c>
      <c r="M965" s="1" t="str">
        <f>IF(BART_Rides[[#This Row],[FirstLetter]]="Y","Yes","No")</f>
        <v>Yes</v>
      </c>
      <c r="N965" s="1" t="str">
        <f>IF(OR(BART_Rides[[#This Row],[Station Code]]="EM", BART_Rides[[#This Row],[Station Code]]="MT", BART_Rides[[#This Row],[Station Code]]="PL", BART_Rides[[#This Row],[Station Code]]="CC"), "Yes", "No")</f>
        <v>No</v>
      </c>
    </row>
    <row r="966" spans="6:14">
      <c r="F966" s="3">
        <v>44431</v>
      </c>
      <c r="G966" s="1" t="s">
        <v>5</v>
      </c>
      <c r="H966" s="1" t="s">
        <v>100</v>
      </c>
      <c r="I966" s="1">
        <v>1236</v>
      </c>
      <c r="J966" s="1">
        <f>MONTH(BART_Rides[[#This Row],[Date]])</f>
        <v>8</v>
      </c>
      <c r="K966" s="1">
        <f>WEEKDAY(BART_Rides[[#This Row],[Date]],2)</f>
        <v>1</v>
      </c>
      <c r="L966" s="1" t="str">
        <f>LEFT(BART_Rides[[#This Row],[Lines]],1)</f>
        <v>Y</v>
      </c>
      <c r="M966" s="1" t="str">
        <f>IF(BART_Rides[[#This Row],[FirstLetter]]="Y","Yes","No")</f>
        <v>Yes</v>
      </c>
      <c r="N966" s="1" t="str">
        <f>IF(OR(BART_Rides[[#This Row],[Station Code]]="EM", BART_Rides[[#This Row],[Station Code]]="MT", BART_Rides[[#This Row],[Station Code]]="PL", BART_Rides[[#This Row],[Station Code]]="CC"), "Yes", "No")</f>
        <v>No</v>
      </c>
    </row>
    <row r="967" spans="6:14">
      <c r="F967" s="3">
        <v>44432</v>
      </c>
      <c r="G967" s="1" t="s">
        <v>5</v>
      </c>
      <c r="H967" s="1" t="s">
        <v>100</v>
      </c>
      <c r="I967" s="1">
        <v>1281</v>
      </c>
      <c r="J967" s="1">
        <f>MONTH(BART_Rides[[#This Row],[Date]])</f>
        <v>8</v>
      </c>
      <c r="K967" s="1">
        <f>WEEKDAY(BART_Rides[[#This Row],[Date]],2)</f>
        <v>2</v>
      </c>
      <c r="L967" s="1" t="str">
        <f>LEFT(BART_Rides[[#This Row],[Lines]],1)</f>
        <v>Y</v>
      </c>
      <c r="M967" s="1" t="str">
        <f>IF(BART_Rides[[#This Row],[FirstLetter]]="Y","Yes","No")</f>
        <v>Yes</v>
      </c>
      <c r="N967" s="1" t="str">
        <f>IF(OR(BART_Rides[[#This Row],[Station Code]]="EM", BART_Rides[[#This Row],[Station Code]]="MT", BART_Rides[[#This Row],[Station Code]]="PL", BART_Rides[[#This Row],[Station Code]]="CC"), "Yes", "No")</f>
        <v>No</v>
      </c>
    </row>
    <row r="968" spans="6:14">
      <c r="F968" s="3">
        <v>44433</v>
      </c>
      <c r="G968" s="1" t="s">
        <v>5</v>
      </c>
      <c r="H968" s="1" t="s">
        <v>100</v>
      </c>
      <c r="I968" s="1">
        <v>1321</v>
      </c>
      <c r="J968" s="1">
        <f>MONTH(BART_Rides[[#This Row],[Date]])</f>
        <v>8</v>
      </c>
      <c r="K968" s="1">
        <f>WEEKDAY(BART_Rides[[#This Row],[Date]],2)</f>
        <v>3</v>
      </c>
      <c r="L968" s="1" t="str">
        <f>LEFT(BART_Rides[[#This Row],[Lines]],1)</f>
        <v>Y</v>
      </c>
      <c r="M968" s="1" t="str">
        <f>IF(BART_Rides[[#This Row],[FirstLetter]]="Y","Yes","No")</f>
        <v>Yes</v>
      </c>
      <c r="N968" s="1" t="str">
        <f>IF(OR(BART_Rides[[#This Row],[Station Code]]="EM", BART_Rides[[#This Row],[Station Code]]="MT", BART_Rides[[#This Row],[Station Code]]="PL", BART_Rides[[#This Row],[Station Code]]="CC"), "Yes", "No")</f>
        <v>No</v>
      </c>
    </row>
    <row r="969" spans="6:14">
      <c r="F969" s="3">
        <v>44434</v>
      </c>
      <c r="G969" s="1" t="s">
        <v>5</v>
      </c>
      <c r="H969" s="1" t="s">
        <v>100</v>
      </c>
      <c r="I969" s="1">
        <v>1295</v>
      </c>
      <c r="J969" s="1">
        <f>MONTH(BART_Rides[[#This Row],[Date]])</f>
        <v>8</v>
      </c>
      <c r="K969" s="1">
        <f>WEEKDAY(BART_Rides[[#This Row],[Date]],2)</f>
        <v>4</v>
      </c>
      <c r="L969" s="1" t="str">
        <f>LEFT(BART_Rides[[#This Row],[Lines]],1)</f>
        <v>Y</v>
      </c>
      <c r="M969" s="1" t="str">
        <f>IF(BART_Rides[[#This Row],[FirstLetter]]="Y","Yes","No")</f>
        <v>Yes</v>
      </c>
      <c r="N969" s="1" t="str">
        <f>IF(OR(BART_Rides[[#This Row],[Station Code]]="EM", BART_Rides[[#This Row],[Station Code]]="MT", BART_Rides[[#This Row],[Station Code]]="PL", BART_Rides[[#This Row],[Station Code]]="CC"), "Yes", "No")</f>
        <v>No</v>
      </c>
    </row>
    <row r="970" spans="6:14">
      <c r="F970" s="3">
        <v>44435</v>
      </c>
      <c r="G970" s="1" t="s">
        <v>5</v>
      </c>
      <c r="H970" s="1" t="s">
        <v>100</v>
      </c>
      <c r="I970" s="1">
        <v>1419</v>
      </c>
      <c r="J970" s="1">
        <f>MONTH(BART_Rides[[#This Row],[Date]])</f>
        <v>8</v>
      </c>
      <c r="K970" s="1">
        <f>WEEKDAY(BART_Rides[[#This Row],[Date]],2)</f>
        <v>5</v>
      </c>
      <c r="L970" s="1" t="str">
        <f>LEFT(BART_Rides[[#This Row],[Lines]],1)</f>
        <v>Y</v>
      </c>
      <c r="M970" s="1" t="str">
        <f>IF(BART_Rides[[#This Row],[FirstLetter]]="Y","Yes","No")</f>
        <v>Yes</v>
      </c>
      <c r="N970" s="1" t="str">
        <f>IF(OR(BART_Rides[[#This Row],[Station Code]]="EM", BART_Rides[[#This Row],[Station Code]]="MT", BART_Rides[[#This Row],[Station Code]]="PL", BART_Rides[[#This Row],[Station Code]]="CC"), "Yes", "No")</f>
        <v>No</v>
      </c>
    </row>
    <row r="971" spans="6:14">
      <c r="F971" s="3">
        <v>44436</v>
      </c>
      <c r="G971" s="1" t="s">
        <v>5</v>
      </c>
      <c r="H971" s="1" t="s">
        <v>100</v>
      </c>
      <c r="I971" s="1">
        <v>749</v>
      </c>
      <c r="J971" s="1">
        <f>MONTH(BART_Rides[[#This Row],[Date]])</f>
        <v>8</v>
      </c>
      <c r="K971" s="1">
        <f>WEEKDAY(BART_Rides[[#This Row],[Date]],2)</f>
        <v>6</v>
      </c>
      <c r="L971" s="1" t="str">
        <f>LEFT(BART_Rides[[#This Row],[Lines]],1)</f>
        <v>Y</v>
      </c>
      <c r="M971" s="1" t="str">
        <f>IF(BART_Rides[[#This Row],[FirstLetter]]="Y","Yes","No")</f>
        <v>Yes</v>
      </c>
      <c r="N971" s="1" t="str">
        <f>IF(OR(BART_Rides[[#This Row],[Station Code]]="EM", BART_Rides[[#This Row],[Station Code]]="MT", BART_Rides[[#This Row],[Station Code]]="PL", BART_Rides[[#This Row],[Station Code]]="CC"), "Yes", "No")</f>
        <v>No</v>
      </c>
    </row>
    <row r="972" spans="6:14">
      <c r="F972" s="3">
        <v>44437</v>
      </c>
      <c r="G972" s="1" t="s">
        <v>5</v>
      </c>
      <c r="H972" s="1" t="s">
        <v>100</v>
      </c>
      <c r="I972" s="1">
        <v>529</v>
      </c>
      <c r="J972" s="1">
        <f>MONTH(BART_Rides[[#This Row],[Date]])</f>
        <v>8</v>
      </c>
      <c r="K972" s="1">
        <f>WEEKDAY(BART_Rides[[#This Row],[Date]],2)</f>
        <v>7</v>
      </c>
      <c r="L972" s="1" t="str">
        <f>LEFT(BART_Rides[[#This Row],[Lines]],1)</f>
        <v>Y</v>
      </c>
      <c r="M972" s="1" t="str">
        <f>IF(BART_Rides[[#This Row],[FirstLetter]]="Y","Yes","No")</f>
        <v>Yes</v>
      </c>
      <c r="N972" s="1" t="str">
        <f>IF(OR(BART_Rides[[#This Row],[Station Code]]="EM", BART_Rides[[#This Row],[Station Code]]="MT", BART_Rides[[#This Row],[Station Code]]="PL", BART_Rides[[#This Row],[Station Code]]="CC"), "Yes", "No")</f>
        <v>No</v>
      </c>
    </row>
    <row r="973" spans="6:14">
      <c r="F973" s="3">
        <v>44438</v>
      </c>
      <c r="G973" s="1" t="s">
        <v>5</v>
      </c>
      <c r="H973" s="1" t="s">
        <v>100</v>
      </c>
      <c r="I973" s="1">
        <v>1226</v>
      </c>
      <c r="J973" s="1">
        <f>MONTH(BART_Rides[[#This Row],[Date]])</f>
        <v>8</v>
      </c>
      <c r="K973" s="1">
        <f>WEEKDAY(BART_Rides[[#This Row],[Date]],2)</f>
        <v>1</v>
      </c>
      <c r="L973" s="1" t="str">
        <f>LEFT(BART_Rides[[#This Row],[Lines]],1)</f>
        <v>Y</v>
      </c>
      <c r="M973" s="1" t="str">
        <f>IF(BART_Rides[[#This Row],[FirstLetter]]="Y","Yes","No")</f>
        <v>Yes</v>
      </c>
      <c r="N973" s="1" t="str">
        <f>IF(OR(BART_Rides[[#This Row],[Station Code]]="EM", BART_Rides[[#This Row],[Station Code]]="MT", BART_Rides[[#This Row],[Station Code]]="PL", BART_Rides[[#This Row],[Station Code]]="CC"), "Yes", "No")</f>
        <v>No</v>
      </c>
    </row>
    <row r="974" spans="6:14">
      <c r="F974" s="3">
        <v>44439</v>
      </c>
      <c r="G974" s="1" t="s">
        <v>5</v>
      </c>
      <c r="H974" s="1" t="s">
        <v>100</v>
      </c>
      <c r="I974" s="1">
        <v>1270</v>
      </c>
      <c r="J974" s="1">
        <f>MONTH(BART_Rides[[#This Row],[Date]])</f>
        <v>8</v>
      </c>
      <c r="K974" s="1">
        <f>WEEKDAY(BART_Rides[[#This Row],[Date]],2)</f>
        <v>2</v>
      </c>
      <c r="L974" s="1" t="str">
        <f>LEFT(BART_Rides[[#This Row],[Lines]],1)</f>
        <v>Y</v>
      </c>
      <c r="M974" s="1" t="str">
        <f>IF(BART_Rides[[#This Row],[FirstLetter]]="Y","Yes","No")</f>
        <v>Yes</v>
      </c>
      <c r="N974" s="1" t="str">
        <f>IF(OR(BART_Rides[[#This Row],[Station Code]]="EM", BART_Rides[[#This Row],[Station Code]]="MT", BART_Rides[[#This Row],[Station Code]]="PL", BART_Rides[[#This Row],[Station Code]]="CC"), "Yes", "No")</f>
        <v>No</v>
      </c>
    </row>
    <row r="975" spans="6:14">
      <c r="F975" s="3">
        <v>44440</v>
      </c>
      <c r="G975" s="1" t="s">
        <v>5</v>
      </c>
      <c r="H975" s="1" t="s">
        <v>100</v>
      </c>
      <c r="I975" s="1">
        <v>1442</v>
      </c>
      <c r="J975" s="1">
        <f>MONTH(BART_Rides[[#This Row],[Date]])</f>
        <v>9</v>
      </c>
      <c r="K975" s="1">
        <f>WEEKDAY(BART_Rides[[#This Row],[Date]],2)</f>
        <v>3</v>
      </c>
      <c r="L975" s="1" t="str">
        <f>LEFT(BART_Rides[[#This Row],[Lines]],1)</f>
        <v>Y</v>
      </c>
      <c r="M975" s="1" t="str">
        <f>IF(BART_Rides[[#This Row],[FirstLetter]]="Y","Yes","No")</f>
        <v>Yes</v>
      </c>
      <c r="N975" s="1" t="str">
        <f>IF(OR(BART_Rides[[#This Row],[Station Code]]="EM", BART_Rides[[#This Row],[Station Code]]="MT", BART_Rides[[#This Row],[Station Code]]="PL", BART_Rides[[#This Row],[Station Code]]="CC"), "Yes", "No")</f>
        <v>No</v>
      </c>
    </row>
    <row r="976" spans="6:14">
      <c r="F976" s="3">
        <v>44441</v>
      </c>
      <c r="G976" s="1" t="s">
        <v>5</v>
      </c>
      <c r="H976" s="1" t="s">
        <v>100</v>
      </c>
      <c r="I976" s="1">
        <v>1356</v>
      </c>
      <c r="J976" s="1">
        <f>MONTH(BART_Rides[[#This Row],[Date]])</f>
        <v>9</v>
      </c>
      <c r="K976" s="1">
        <f>WEEKDAY(BART_Rides[[#This Row],[Date]],2)</f>
        <v>4</v>
      </c>
      <c r="L976" s="1" t="str">
        <f>LEFT(BART_Rides[[#This Row],[Lines]],1)</f>
        <v>Y</v>
      </c>
      <c r="M976" s="1" t="str">
        <f>IF(BART_Rides[[#This Row],[FirstLetter]]="Y","Yes","No")</f>
        <v>Yes</v>
      </c>
      <c r="N976" s="1" t="str">
        <f>IF(OR(BART_Rides[[#This Row],[Station Code]]="EM", BART_Rides[[#This Row],[Station Code]]="MT", BART_Rides[[#This Row],[Station Code]]="PL", BART_Rides[[#This Row],[Station Code]]="CC"), "Yes", "No")</f>
        <v>No</v>
      </c>
    </row>
    <row r="977" spans="6:14">
      <c r="F977" s="3">
        <v>44442</v>
      </c>
      <c r="G977" s="1" t="s">
        <v>5</v>
      </c>
      <c r="H977" s="1" t="s">
        <v>100</v>
      </c>
      <c r="I977" s="1">
        <v>1396</v>
      </c>
      <c r="J977" s="1">
        <f>MONTH(BART_Rides[[#This Row],[Date]])</f>
        <v>9</v>
      </c>
      <c r="K977" s="1">
        <f>WEEKDAY(BART_Rides[[#This Row],[Date]],2)</f>
        <v>5</v>
      </c>
      <c r="L977" s="1" t="str">
        <f>LEFT(BART_Rides[[#This Row],[Lines]],1)</f>
        <v>Y</v>
      </c>
      <c r="M977" s="1" t="str">
        <f>IF(BART_Rides[[#This Row],[FirstLetter]]="Y","Yes","No")</f>
        <v>Yes</v>
      </c>
      <c r="N977" s="1" t="str">
        <f>IF(OR(BART_Rides[[#This Row],[Station Code]]="EM", BART_Rides[[#This Row],[Station Code]]="MT", BART_Rides[[#This Row],[Station Code]]="PL", BART_Rides[[#This Row],[Station Code]]="CC"), "Yes", "No")</f>
        <v>No</v>
      </c>
    </row>
    <row r="978" spans="6:14">
      <c r="F978" s="3">
        <v>44443</v>
      </c>
      <c r="G978" s="1" t="s">
        <v>5</v>
      </c>
      <c r="H978" s="1" t="s">
        <v>100</v>
      </c>
      <c r="I978" s="1">
        <v>873</v>
      </c>
      <c r="J978" s="1">
        <f>MONTH(BART_Rides[[#This Row],[Date]])</f>
        <v>9</v>
      </c>
      <c r="K978" s="1">
        <f>WEEKDAY(BART_Rides[[#This Row],[Date]],2)</f>
        <v>6</v>
      </c>
      <c r="L978" s="1" t="str">
        <f>LEFT(BART_Rides[[#This Row],[Lines]],1)</f>
        <v>Y</v>
      </c>
      <c r="M978" s="1" t="str">
        <f>IF(BART_Rides[[#This Row],[FirstLetter]]="Y","Yes","No")</f>
        <v>Yes</v>
      </c>
      <c r="N978" s="1" t="str">
        <f>IF(OR(BART_Rides[[#This Row],[Station Code]]="EM", BART_Rides[[#This Row],[Station Code]]="MT", BART_Rides[[#This Row],[Station Code]]="PL", BART_Rides[[#This Row],[Station Code]]="CC"), "Yes", "No")</f>
        <v>No</v>
      </c>
    </row>
    <row r="979" spans="6:14">
      <c r="F979" s="3">
        <v>44444</v>
      </c>
      <c r="G979" s="1" t="s">
        <v>5</v>
      </c>
      <c r="H979" s="1" t="s">
        <v>100</v>
      </c>
      <c r="I979" s="1">
        <v>564</v>
      </c>
      <c r="J979" s="1">
        <f>MONTH(BART_Rides[[#This Row],[Date]])</f>
        <v>9</v>
      </c>
      <c r="K979" s="1">
        <f>WEEKDAY(BART_Rides[[#This Row],[Date]],2)</f>
        <v>7</v>
      </c>
      <c r="L979" s="1" t="str">
        <f>LEFT(BART_Rides[[#This Row],[Lines]],1)</f>
        <v>Y</v>
      </c>
      <c r="M979" s="1" t="str">
        <f>IF(BART_Rides[[#This Row],[FirstLetter]]="Y","Yes","No")</f>
        <v>Yes</v>
      </c>
      <c r="N979" s="1" t="str">
        <f>IF(OR(BART_Rides[[#This Row],[Station Code]]="EM", BART_Rides[[#This Row],[Station Code]]="MT", BART_Rides[[#This Row],[Station Code]]="PL", BART_Rides[[#This Row],[Station Code]]="CC"), "Yes", "No")</f>
        <v>No</v>
      </c>
    </row>
    <row r="980" spans="6:14">
      <c r="F980" s="3">
        <v>44445</v>
      </c>
      <c r="G980" s="1" t="s">
        <v>5</v>
      </c>
      <c r="H980" s="1" t="s">
        <v>100</v>
      </c>
      <c r="I980" s="1">
        <v>534</v>
      </c>
      <c r="J980" s="1">
        <f>MONTH(BART_Rides[[#This Row],[Date]])</f>
        <v>9</v>
      </c>
      <c r="K980" s="1">
        <f>WEEKDAY(BART_Rides[[#This Row],[Date]],2)</f>
        <v>1</v>
      </c>
      <c r="L980" s="1" t="str">
        <f>LEFT(BART_Rides[[#This Row],[Lines]],1)</f>
        <v>Y</v>
      </c>
      <c r="M980" s="1" t="str">
        <f>IF(BART_Rides[[#This Row],[FirstLetter]]="Y","Yes","No")</f>
        <v>Yes</v>
      </c>
      <c r="N980" s="1" t="str">
        <f>IF(OR(BART_Rides[[#This Row],[Station Code]]="EM", BART_Rides[[#This Row],[Station Code]]="MT", BART_Rides[[#This Row],[Station Code]]="PL", BART_Rides[[#This Row],[Station Code]]="CC"), "Yes", "No")</f>
        <v>No</v>
      </c>
    </row>
    <row r="981" spans="6:14">
      <c r="F981" s="3">
        <v>44446</v>
      </c>
      <c r="G981" s="1" t="s">
        <v>5</v>
      </c>
      <c r="H981" s="1" t="s">
        <v>100</v>
      </c>
      <c r="I981" s="1">
        <v>1357</v>
      </c>
      <c r="J981" s="1">
        <f>MONTH(BART_Rides[[#This Row],[Date]])</f>
        <v>9</v>
      </c>
      <c r="K981" s="1">
        <f>WEEKDAY(BART_Rides[[#This Row],[Date]],2)</f>
        <v>2</v>
      </c>
      <c r="L981" s="1" t="str">
        <f>LEFT(BART_Rides[[#This Row],[Lines]],1)</f>
        <v>Y</v>
      </c>
      <c r="M981" s="1" t="str">
        <f>IF(BART_Rides[[#This Row],[FirstLetter]]="Y","Yes","No")</f>
        <v>Yes</v>
      </c>
      <c r="N981" s="1" t="str">
        <f>IF(OR(BART_Rides[[#This Row],[Station Code]]="EM", BART_Rides[[#This Row],[Station Code]]="MT", BART_Rides[[#This Row],[Station Code]]="PL", BART_Rides[[#This Row],[Station Code]]="CC"), "Yes", "No")</f>
        <v>No</v>
      </c>
    </row>
    <row r="982" spans="6:14">
      <c r="F982" s="3">
        <v>44447</v>
      </c>
      <c r="G982" s="1" t="s">
        <v>5</v>
      </c>
      <c r="H982" s="1" t="s">
        <v>100</v>
      </c>
      <c r="I982" s="1">
        <v>1411</v>
      </c>
      <c r="J982" s="1">
        <f>MONTH(BART_Rides[[#This Row],[Date]])</f>
        <v>9</v>
      </c>
      <c r="K982" s="1">
        <f>WEEKDAY(BART_Rides[[#This Row],[Date]],2)</f>
        <v>3</v>
      </c>
      <c r="L982" s="1" t="str">
        <f>LEFT(BART_Rides[[#This Row],[Lines]],1)</f>
        <v>Y</v>
      </c>
      <c r="M982" s="1" t="str">
        <f>IF(BART_Rides[[#This Row],[FirstLetter]]="Y","Yes","No")</f>
        <v>Yes</v>
      </c>
      <c r="N982" s="1" t="str">
        <f>IF(OR(BART_Rides[[#This Row],[Station Code]]="EM", BART_Rides[[#This Row],[Station Code]]="MT", BART_Rides[[#This Row],[Station Code]]="PL", BART_Rides[[#This Row],[Station Code]]="CC"), "Yes", "No")</f>
        <v>No</v>
      </c>
    </row>
    <row r="983" spans="6:14">
      <c r="F983" s="3">
        <v>44448</v>
      </c>
      <c r="G983" s="1" t="s">
        <v>5</v>
      </c>
      <c r="H983" s="1" t="s">
        <v>100</v>
      </c>
      <c r="I983" s="1">
        <v>1405</v>
      </c>
      <c r="J983" s="1">
        <f>MONTH(BART_Rides[[#This Row],[Date]])</f>
        <v>9</v>
      </c>
      <c r="K983" s="1">
        <f>WEEKDAY(BART_Rides[[#This Row],[Date]],2)</f>
        <v>4</v>
      </c>
      <c r="L983" s="1" t="str">
        <f>LEFT(BART_Rides[[#This Row],[Lines]],1)</f>
        <v>Y</v>
      </c>
      <c r="M983" s="1" t="str">
        <f>IF(BART_Rides[[#This Row],[FirstLetter]]="Y","Yes","No")</f>
        <v>Yes</v>
      </c>
      <c r="N983" s="1" t="str">
        <f>IF(OR(BART_Rides[[#This Row],[Station Code]]="EM", BART_Rides[[#This Row],[Station Code]]="MT", BART_Rides[[#This Row],[Station Code]]="PL", BART_Rides[[#This Row],[Station Code]]="CC"), "Yes", "No")</f>
        <v>No</v>
      </c>
    </row>
    <row r="984" spans="6:14">
      <c r="F984" s="3">
        <v>44449</v>
      </c>
      <c r="G984" s="1" t="s">
        <v>5</v>
      </c>
      <c r="H984" s="1" t="s">
        <v>100</v>
      </c>
      <c r="I984" s="1">
        <v>1456</v>
      </c>
      <c r="J984" s="1">
        <f>MONTH(BART_Rides[[#This Row],[Date]])</f>
        <v>9</v>
      </c>
      <c r="K984" s="1">
        <f>WEEKDAY(BART_Rides[[#This Row],[Date]],2)</f>
        <v>5</v>
      </c>
      <c r="L984" s="1" t="str">
        <f>LEFT(BART_Rides[[#This Row],[Lines]],1)</f>
        <v>Y</v>
      </c>
      <c r="M984" s="1" t="str">
        <f>IF(BART_Rides[[#This Row],[FirstLetter]]="Y","Yes","No")</f>
        <v>Yes</v>
      </c>
      <c r="N984" s="1" t="str">
        <f>IF(OR(BART_Rides[[#This Row],[Station Code]]="EM", BART_Rides[[#This Row],[Station Code]]="MT", BART_Rides[[#This Row],[Station Code]]="PL", BART_Rides[[#This Row],[Station Code]]="CC"), "Yes", "No")</f>
        <v>No</v>
      </c>
    </row>
    <row r="985" spans="6:14">
      <c r="F985" s="3">
        <v>44450</v>
      </c>
      <c r="G985" s="1" t="s">
        <v>5</v>
      </c>
      <c r="H985" s="1" t="s">
        <v>100</v>
      </c>
      <c r="I985" s="1">
        <v>790</v>
      </c>
      <c r="J985" s="1">
        <f>MONTH(BART_Rides[[#This Row],[Date]])</f>
        <v>9</v>
      </c>
      <c r="K985" s="1">
        <f>WEEKDAY(BART_Rides[[#This Row],[Date]],2)</f>
        <v>6</v>
      </c>
      <c r="L985" s="1" t="str">
        <f>LEFT(BART_Rides[[#This Row],[Lines]],1)</f>
        <v>Y</v>
      </c>
      <c r="M985" s="1" t="str">
        <f>IF(BART_Rides[[#This Row],[FirstLetter]]="Y","Yes","No")</f>
        <v>Yes</v>
      </c>
      <c r="N985" s="1" t="str">
        <f>IF(OR(BART_Rides[[#This Row],[Station Code]]="EM", BART_Rides[[#This Row],[Station Code]]="MT", BART_Rides[[#This Row],[Station Code]]="PL", BART_Rides[[#This Row],[Station Code]]="CC"), "Yes", "No")</f>
        <v>No</v>
      </c>
    </row>
    <row r="986" spans="6:14">
      <c r="F986" s="3">
        <v>44451</v>
      </c>
      <c r="G986" s="1" t="s">
        <v>5</v>
      </c>
      <c r="H986" s="1" t="s">
        <v>100</v>
      </c>
      <c r="I986" s="1">
        <v>566</v>
      </c>
      <c r="J986" s="1">
        <f>MONTH(BART_Rides[[#This Row],[Date]])</f>
        <v>9</v>
      </c>
      <c r="K986" s="1">
        <f>WEEKDAY(BART_Rides[[#This Row],[Date]],2)</f>
        <v>7</v>
      </c>
      <c r="L986" s="1" t="str">
        <f>LEFT(BART_Rides[[#This Row],[Lines]],1)</f>
        <v>Y</v>
      </c>
      <c r="M986" s="1" t="str">
        <f>IF(BART_Rides[[#This Row],[FirstLetter]]="Y","Yes","No")</f>
        <v>Yes</v>
      </c>
      <c r="N986" s="1" t="str">
        <f>IF(OR(BART_Rides[[#This Row],[Station Code]]="EM", BART_Rides[[#This Row],[Station Code]]="MT", BART_Rides[[#This Row],[Station Code]]="PL", BART_Rides[[#This Row],[Station Code]]="CC"), "Yes", "No")</f>
        <v>No</v>
      </c>
    </row>
    <row r="987" spans="6:14">
      <c r="F987" s="3">
        <v>44452</v>
      </c>
      <c r="G987" s="1" t="s">
        <v>5</v>
      </c>
      <c r="H987" s="1" t="s">
        <v>100</v>
      </c>
      <c r="I987" s="1">
        <v>1313</v>
      </c>
      <c r="J987" s="1">
        <f>MONTH(BART_Rides[[#This Row],[Date]])</f>
        <v>9</v>
      </c>
      <c r="K987" s="1">
        <f>WEEKDAY(BART_Rides[[#This Row],[Date]],2)</f>
        <v>1</v>
      </c>
      <c r="L987" s="1" t="str">
        <f>LEFT(BART_Rides[[#This Row],[Lines]],1)</f>
        <v>Y</v>
      </c>
      <c r="M987" s="1" t="str">
        <f>IF(BART_Rides[[#This Row],[FirstLetter]]="Y","Yes","No")</f>
        <v>Yes</v>
      </c>
      <c r="N987" s="1" t="str">
        <f>IF(OR(BART_Rides[[#This Row],[Station Code]]="EM", BART_Rides[[#This Row],[Station Code]]="MT", BART_Rides[[#This Row],[Station Code]]="PL", BART_Rides[[#This Row],[Station Code]]="CC"), "Yes", "No")</f>
        <v>No</v>
      </c>
    </row>
    <row r="988" spans="6:14">
      <c r="F988" s="3">
        <v>44453</v>
      </c>
      <c r="G988" s="1" t="s">
        <v>5</v>
      </c>
      <c r="H988" s="1" t="s">
        <v>100</v>
      </c>
      <c r="I988" s="1">
        <v>1401</v>
      </c>
      <c r="J988" s="1">
        <f>MONTH(BART_Rides[[#This Row],[Date]])</f>
        <v>9</v>
      </c>
      <c r="K988" s="1">
        <f>WEEKDAY(BART_Rides[[#This Row],[Date]],2)</f>
        <v>2</v>
      </c>
      <c r="L988" s="1" t="str">
        <f>LEFT(BART_Rides[[#This Row],[Lines]],1)</f>
        <v>Y</v>
      </c>
      <c r="M988" s="1" t="str">
        <f>IF(BART_Rides[[#This Row],[FirstLetter]]="Y","Yes","No")</f>
        <v>Yes</v>
      </c>
      <c r="N988" s="1" t="str">
        <f>IF(OR(BART_Rides[[#This Row],[Station Code]]="EM", BART_Rides[[#This Row],[Station Code]]="MT", BART_Rides[[#This Row],[Station Code]]="PL", BART_Rides[[#This Row],[Station Code]]="CC"), "Yes", "No")</f>
        <v>No</v>
      </c>
    </row>
    <row r="989" spans="6:14">
      <c r="F989" s="3">
        <v>44454</v>
      </c>
      <c r="G989" s="1" t="s">
        <v>5</v>
      </c>
      <c r="H989" s="1" t="s">
        <v>100</v>
      </c>
      <c r="I989" s="1">
        <v>1439</v>
      </c>
      <c r="J989" s="1">
        <f>MONTH(BART_Rides[[#This Row],[Date]])</f>
        <v>9</v>
      </c>
      <c r="K989" s="1">
        <f>WEEKDAY(BART_Rides[[#This Row],[Date]],2)</f>
        <v>3</v>
      </c>
      <c r="L989" s="1" t="str">
        <f>LEFT(BART_Rides[[#This Row],[Lines]],1)</f>
        <v>Y</v>
      </c>
      <c r="M989" s="1" t="str">
        <f>IF(BART_Rides[[#This Row],[FirstLetter]]="Y","Yes","No")</f>
        <v>Yes</v>
      </c>
      <c r="N989" s="1" t="str">
        <f>IF(OR(BART_Rides[[#This Row],[Station Code]]="EM", BART_Rides[[#This Row],[Station Code]]="MT", BART_Rides[[#This Row],[Station Code]]="PL", BART_Rides[[#This Row],[Station Code]]="CC"), "Yes", "No")</f>
        <v>No</v>
      </c>
    </row>
    <row r="990" spans="6:14">
      <c r="F990" s="3">
        <v>44455</v>
      </c>
      <c r="G990" s="1" t="s">
        <v>5</v>
      </c>
      <c r="H990" s="1" t="s">
        <v>100</v>
      </c>
      <c r="I990" s="1">
        <v>1426</v>
      </c>
      <c r="J990" s="1">
        <f>MONTH(BART_Rides[[#This Row],[Date]])</f>
        <v>9</v>
      </c>
      <c r="K990" s="1">
        <f>WEEKDAY(BART_Rides[[#This Row],[Date]],2)</f>
        <v>4</v>
      </c>
      <c r="L990" s="1" t="str">
        <f>LEFT(BART_Rides[[#This Row],[Lines]],1)</f>
        <v>Y</v>
      </c>
      <c r="M990" s="1" t="str">
        <f>IF(BART_Rides[[#This Row],[FirstLetter]]="Y","Yes","No")</f>
        <v>Yes</v>
      </c>
      <c r="N990" s="1" t="str">
        <f>IF(OR(BART_Rides[[#This Row],[Station Code]]="EM", BART_Rides[[#This Row],[Station Code]]="MT", BART_Rides[[#This Row],[Station Code]]="PL", BART_Rides[[#This Row],[Station Code]]="CC"), "Yes", "No")</f>
        <v>No</v>
      </c>
    </row>
    <row r="991" spans="6:14">
      <c r="F991" s="3">
        <v>44456</v>
      </c>
      <c r="G991" s="1" t="s">
        <v>5</v>
      </c>
      <c r="H991" s="1" t="s">
        <v>100</v>
      </c>
      <c r="I991" s="1">
        <v>1447</v>
      </c>
      <c r="J991" s="1">
        <f>MONTH(BART_Rides[[#This Row],[Date]])</f>
        <v>9</v>
      </c>
      <c r="K991" s="1">
        <f>WEEKDAY(BART_Rides[[#This Row],[Date]],2)</f>
        <v>5</v>
      </c>
      <c r="L991" s="1" t="str">
        <f>LEFT(BART_Rides[[#This Row],[Lines]],1)</f>
        <v>Y</v>
      </c>
      <c r="M991" s="1" t="str">
        <f>IF(BART_Rides[[#This Row],[FirstLetter]]="Y","Yes","No")</f>
        <v>Yes</v>
      </c>
      <c r="N991" s="1" t="str">
        <f>IF(OR(BART_Rides[[#This Row],[Station Code]]="EM", BART_Rides[[#This Row],[Station Code]]="MT", BART_Rides[[#This Row],[Station Code]]="PL", BART_Rides[[#This Row],[Station Code]]="CC"), "Yes", "No")</f>
        <v>No</v>
      </c>
    </row>
    <row r="992" spans="6:14">
      <c r="F992" s="3">
        <v>44457</v>
      </c>
      <c r="G992" s="1" t="s">
        <v>5</v>
      </c>
      <c r="H992" s="1" t="s">
        <v>100</v>
      </c>
      <c r="I992" s="1">
        <v>931</v>
      </c>
      <c r="J992" s="1">
        <f>MONTH(BART_Rides[[#This Row],[Date]])</f>
        <v>9</v>
      </c>
      <c r="K992" s="1">
        <f>WEEKDAY(BART_Rides[[#This Row],[Date]],2)</f>
        <v>6</v>
      </c>
      <c r="L992" s="1" t="str">
        <f>LEFT(BART_Rides[[#This Row],[Lines]],1)</f>
        <v>Y</v>
      </c>
      <c r="M992" s="1" t="str">
        <f>IF(BART_Rides[[#This Row],[FirstLetter]]="Y","Yes","No")</f>
        <v>Yes</v>
      </c>
      <c r="N992" s="1" t="str">
        <f>IF(OR(BART_Rides[[#This Row],[Station Code]]="EM", BART_Rides[[#This Row],[Station Code]]="MT", BART_Rides[[#This Row],[Station Code]]="PL", BART_Rides[[#This Row],[Station Code]]="CC"), "Yes", "No")</f>
        <v>No</v>
      </c>
    </row>
    <row r="993" spans="6:14">
      <c r="F993" s="3">
        <v>44458</v>
      </c>
      <c r="G993" s="1" t="s">
        <v>5</v>
      </c>
      <c r="H993" s="1" t="s">
        <v>100</v>
      </c>
      <c r="I993" s="1">
        <v>591</v>
      </c>
      <c r="J993" s="1">
        <f>MONTH(BART_Rides[[#This Row],[Date]])</f>
        <v>9</v>
      </c>
      <c r="K993" s="1">
        <f>WEEKDAY(BART_Rides[[#This Row],[Date]],2)</f>
        <v>7</v>
      </c>
      <c r="L993" s="1" t="str">
        <f>LEFT(BART_Rides[[#This Row],[Lines]],1)</f>
        <v>Y</v>
      </c>
      <c r="M993" s="1" t="str">
        <f>IF(BART_Rides[[#This Row],[FirstLetter]]="Y","Yes","No")</f>
        <v>Yes</v>
      </c>
      <c r="N993" s="1" t="str">
        <f>IF(OR(BART_Rides[[#This Row],[Station Code]]="EM", BART_Rides[[#This Row],[Station Code]]="MT", BART_Rides[[#This Row],[Station Code]]="PL", BART_Rides[[#This Row],[Station Code]]="CC"), "Yes", "No")</f>
        <v>No</v>
      </c>
    </row>
    <row r="994" spans="6:14">
      <c r="F994" s="3">
        <v>44459</v>
      </c>
      <c r="G994" s="1" t="s">
        <v>5</v>
      </c>
      <c r="H994" s="1" t="s">
        <v>100</v>
      </c>
      <c r="I994" s="1">
        <v>1328</v>
      </c>
      <c r="J994" s="1">
        <f>MONTH(BART_Rides[[#This Row],[Date]])</f>
        <v>9</v>
      </c>
      <c r="K994" s="1">
        <f>WEEKDAY(BART_Rides[[#This Row],[Date]],2)</f>
        <v>1</v>
      </c>
      <c r="L994" s="1" t="str">
        <f>LEFT(BART_Rides[[#This Row],[Lines]],1)</f>
        <v>Y</v>
      </c>
      <c r="M994" s="1" t="str">
        <f>IF(BART_Rides[[#This Row],[FirstLetter]]="Y","Yes","No")</f>
        <v>Yes</v>
      </c>
      <c r="N994" s="1" t="str">
        <f>IF(OR(BART_Rides[[#This Row],[Station Code]]="EM", BART_Rides[[#This Row],[Station Code]]="MT", BART_Rides[[#This Row],[Station Code]]="PL", BART_Rides[[#This Row],[Station Code]]="CC"), "Yes", "No")</f>
        <v>No</v>
      </c>
    </row>
    <row r="995" spans="6:14">
      <c r="F995" s="3">
        <v>44460</v>
      </c>
      <c r="G995" s="1" t="s">
        <v>5</v>
      </c>
      <c r="H995" s="1" t="s">
        <v>100</v>
      </c>
      <c r="I995" s="1">
        <v>1445</v>
      </c>
      <c r="J995" s="1">
        <f>MONTH(BART_Rides[[#This Row],[Date]])</f>
        <v>9</v>
      </c>
      <c r="K995" s="1">
        <f>WEEKDAY(BART_Rides[[#This Row],[Date]],2)</f>
        <v>2</v>
      </c>
      <c r="L995" s="1" t="str">
        <f>LEFT(BART_Rides[[#This Row],[Lines]],1)</f>
        <v>Y</v>
      </c>
      <c r="M995" s="1" t="str">
        <f>IF(BART_Rides[[#This Row],[FirstLetter]]="Y","Yes","No")</f>
        <v>Yes</v>
      </c>
      <c r="N995" s="1" t="str">
        <f>IF(OR(BART_Rides[[#This Row],[Station Code]]="EM", BART_Rides[[#This Row],[Station Code]]="MT", BART_Rides[[#This Row],[Station Code]]="PL", BART_Rides[[#This Row],[Station Code]]="CC"), "Yes", "No")</f>
        <v>No</v>
      </c>
    </row>
    <row r="996" spans="6:14">
      <c r="F996" s="3">
        <v>44461</v>
      </c>
      <c r="G996" s="1" t="s">
        <v>5</v>
      </c>
      <c r="H996" s="1" t="s">
        <v>100</v>
      </c>
      <c r="I996" s="1">
        <v>1409</v>
      </c>
      <c r="J996" s="1">
        <f>MONTH(BART_Rides[[#This Row],[Date]])</f>
        <v>9</v>
      </c>
      <c r="K996" s="1">
        <f>WEEKDAY(BART_Rides[[#This Row],[Date]],2)</f>
        <v>3</v>
      </c>
      <c r="L996" s="1" t="str">
        <f>LEFT(BART_Rides[[#This Row],[Lines]],1)</f>
        <v>Y</v>
      </c>
      <c r="M996" s="1" t="str">
        <f>IF(BART_Rides[[#This Row],[FirstLetter]]="Y","Yes","No")</f>
        <v>Yes</v>
      </c>
      <c r="N996" s="1" t="str">
        <f>IF(OR(BART_Rides[[#This Row],[Station Code]]="EM", BART_Rides[[#This Row],[Station Code]]="MT", BART_Rides[[#This Row],[Station Code]]="PL", BART_Rides[[#This Row],[Station Code]]="CC"), "Yes", "No")</f>
        <v>No</v>
      </c>
    </row>
    <row r="997" spans="6:14">
      <c r="F997" s="3">
        <v>44462</v>
      </c>
      <c r="G997" s="1" t="s">
        <v>5</v>
      </c>
      <c r="H997" s="1" t="s">
        <v>100</v>
      </c>
      <c r="I997" s="1">
        <v>1473</v>
      </c>
      <c r="J997" s="1">
        <f>MONTH(BART_Rides[[#This Row],[Date]])</f>
        <v>9</v>
      </c>
      <c r="K997" s="1">
        <f>WEEKDAY(BART_Rides[[#This Row],[Date]],2)</f>
        <v>4</v>
      </c>
      <c r="L997" s="1" t="str">
        <f>LEFT(BART_Rides[[#This Row],[Lines]],1)</f>
        <v>Y</v>
      </c>
      <c r="M997" s="1" t="str">
        <f>IF(BART_Rides[[#This Row],[FirstLetter]]="Y","Yes","No")</f>
        <v>Yes</v>
      </c>
      <c r="N997" s="1" t="str">
        <f>IF(OR(BART_Rides[[#This Row],[Station Code]]="EM", BART_Rides[[#This Row],[Station Code]]="MT", BART_Rides[[#This Row],[Station Code]]="PL", BART_Rides[[#This Row],[Station Code]]="CC"), "Yes", "No")</f>
        <v>No</v>
      </c>
    </row>
    <row r="998" spans="6:14">
      <c r="F998" s="3">
        <v>44463</v>
      </c>
      <c r="G998" s="1" t="s">
        <v>5</v>
      </c>
      <c r="H998" s="1" t="s">
        <v>100</v>
      </c>
      <c r="I998" s="1">
        <v>1491</v>
      </c>
      <c r="J998" s="1">
        <f>MONTH(BART_Rides[[#This Row],[Date]])</f>
        <v>9</v>
      </c>
      <c r="K998" s="1">
        <f>WEEKDAY(BART_Rides[[#This Row],[Date]],2)</f>
        <v>5</v>
      </c>
      <c r="L998" s="1" t="str">
        <f>LEFT(BART_Rides[[#This Row],[Lines]],1)</f>
        <v>Y</v>
      </c>
      <c r="M998" s="1" t="str">
        <f>IF(BART_Rides[[#This Row],[FirstLetter]]="Y","Yes","No")</f>
        <v>Yes</v>
      </c>
      <c r="N998" s="1" t="str">
        <f>IF(OR(BART_Rides[[#This Row],[Station Code]]="EM", BART_Rides[[#This Row],[Station Code]]="MT", BART_Rides[[#This Row],[Station Code]]="PL", BART_Rides[[#This Row],[Station Code]]="CC"), "Yes", "No")</f>
        <v>No</v>
      </c>
    </row>
    <row r="999" spans="6:14">
      <c r="F999" s="3">
        <v>44464</v>
      </c>
      <c r="G999" s="1" t="s">
        <v>5</v>
      </c>
      <c r="H999" s="1" t="s">
        <v>100</v>
      </c>
      <c r="I999" s="1">
        <v>862</v>
      </c>
      <c r="J999" s="1">
        <f>MONTH(BART_Rides[[#This Row],[Date]])</f>
        <v>9</v>
      </c>
      <c r="K999" s="1">
        <f>WEEKDAY(BART_Rides[[#This Row],[Date]],2)</f>
        <v>6</v>
      </c>
      <c r="L999" s="1" t="str">
        <f>LEFT(BART_Rides[[#This Row],[Lines]],1)</f>
        <v>Y</v>
      </c>
      <c r="M999" s="1" t="str">
        <f>IF(BART_Rides[[#This Row],[FirstLetter]]="Y","Yes","No")</f>
        <v>Yes</v>
      </c>
      <c r="N999" s="1" t="str">
        <f>IF(OR(BART_Rides[[#This Row],[Station Code]]="EM", BART_Rides[[#This Row],[Station Code]]="MT", BART_Rides[[#This Row],[Station Code]]="PL", BART_Rides[[#This Row],[Station Code]]="CC"), "Yes", "No")</f>
        <v>No</v>
      </c>
    </row>
    <row r="1000" spans="6:14">
      <c r="F1000" s="3">
        <v>44465</v>
      </c>
      <c r="G1000" s="1" t="s">
        <v>5</v>
      </c>
      <c r="H1000" s="1" t="s">
        <v>100</v>
      </c>
      <c r="I1000" s="1">
        <v>592</v>
      </c>
      <c r="J1000" s="1">
        <f>MONTH(BART_Rides[[#This Row],[Date]])</f>
        <v>9</v>
      </c>
      <c r="K1000" s="1">
        <f>WEEKDAY(BART_Rides[[#This Row],[Date]],2)</f>
        <v>7</v>
      </c>
      <c r="L1000" s="1" t="str">
        <f>LEFT(BART_Rides[[#This Row],[Lines]],1)</f>
        <v>Y</v>
      </c>
      <c r="M1000" s="1" t="str">
        <f>IF(BART_Rides[[#This Row],[FirstLetter]]="Y","Yes","No")</f>
        <v>Yes</v>
      </c>
      <c r="N1000" s="1" t="str">
        <f>IF(OR(BART_Rides[[#This Row],[Station Code]]="EM", BART_Rides[[#This Row],[Station Code]]="MT", BART_Rides[[#This Row],[Station Code]]="PL", BART_Rides[[#This Row],[Station Code]]="CC"), "Yes", "No")</f>
        <v>No</v>
      </c>
    </row>
    <row r="1001" spans="6:14">
      <c r="F1001" s="3">
        <v>44466</v>
      </c>
      <c r="G1001" s="1" t="s">
        <v>5</v>
      </c>
      <c r="H1001" s="1" t="s">
        <v>100</v>
      </c>
      <c r="I1001" s="1">
        <v>1343</v>
      </c>
      <c r="J1001" s="1">
        <f>MONTH(BART_Rides[[#This Row],[Date]])</f>
        <v>9</v>
      </c>
      <c r="K1001" s="1">
        <f>WEEKDAY(BART_Rides[[#This Row],[Date]],2)</f>
        <v>1</v>
      </c>
      <c r="L1001" s="1" t="str">
        <f>LEFT(BART_Rides[[#This Row],[Lines]],1)</f>
        <v>Y</v>
      </c>
      <c r="M1001" s="1" t="str">
        <f>IF(BART_Rides[[#This Row],[FirstLetter]]="Y","Yes","No")</f>
        <v>Yes</v>
      </c>
      <c r="N1001" s="1" t="str">
        <f>IF(OR(BART_Rides[[#This Row],[Station Code]]="EM", BART_Rides[[#This Row],[Station Code]]="MT", BART_Rides[[#This Row],[Station Code]]="PL", BART_Rides[[#This Row],[Station Code]]="CC"), "Yes", "No")</f>
        <v>No</v>
      </c>
    </row>
    <row r="1002" spans="6:14">
      <c r="F1002" s="3">
        <v>44467</v>
      </c>
      <c r="G1002" s="1" t="s">
        <v>5</v>
      </c>
      <c r="H1002" s="1" t="s">
        <v>100</v>
      </c>
      <c r="I1002" s="1">
        <v>1438</v>
      </c>
      <c r="J1002" s="1">
        <f>MONTH(BART_Rides[[#This Row],[Date]])</f>
        <v>9</v>
      </c>
      <c r="K1002" s="1">
        <f>WEEKDAY(BART_Rides[[#This Row],[Date]],2)</f>
        <v>2</v>
      </c>
      <c r="L1002" s="1" t="str">
        <f>LEFT(BART_Rides[[#This Row],[Lines]],1)</f>
        <v>Y</v>
      </c>
      <c r="M1002" s="1" t="str">
        <f>IF(BART_Rides[[#This Row],[FirstLetter]]="Y","Yes","No")</f>
        <v>Yes</v>
      </c>
      <c r="N1002" s="1" t="str">
        <f>IF(OR(BART_Rides[[#This Row],[Station Code]]="EM", BART_Rides[[#This Row],[Station Code]]="MT", BART_Rides[[#This Row],[Station Code]]="PL", BART_Rides[[#This Row],[Station Code]]="CC"), "Yes", "No")</f>
        <v>No</v>
      </c>
    </row>
    <row r="1003" spans="6:14">
      <c r="F1003" s="3">
        <v>44468</v>
      </c>
      <c r="G1003" s="1" t="s">
        <v>5</v>
      </c>
      <c r="H1003" s="1" t="s">
        <v>100</v>
      </c>
      <c r="I1003" s="1">
        <v>1466</v>
      </c>
      <c r="J1003" s="1">
        <f>MONTH(BART_Rides[[#This Row],[Date]])</f>
        <v>9</v>
      </c>
      <c r="K1003" s="1">
        <f>WEEKDAY(BART_Rides[[#This Row],[Date]],2)</f>
        <v>3</v>
      </c>
      <c r="L1003" s="1" t="str">
        <f>LEFT(BART_Rides[[#This Row],[Lines]],1)</f>
        <v>Y</v>
      </c>
      <c r="M1003" s="1" t="str">
        <f>IF(BART_Rides[[#This Row],[FirstLetter]]="Y","Yes","No")</f>
        <v>Yes</v>
      </c>
      <c r="N1003" s="1" t="str">
        <f>IF(OR(BART_Rides[[#This Row],[Station Code]]="EM", BART_Rides[[#This Row],[Station Code]]="MT", BART_Rides[[#This Row],[Station Code]]="PL", BART_Rides[[#This Row],[Station Code]]="CC"), "Yes", "No")</f>
        <v>No</v>
      </c>
    </row>
    <row r="1004" spans="6:14">
      <c r="F1004" s="3">
        <v>44469</v>
      </c>
      <c r="G1004" s="1" t="s">
        <v>5</v>
      </c>
      <c r="H1004" s="1" t="s">
        <v>100</v>
      </c>
      <c r="I1004" s="1">
        <v>1481</v>
      </c>
      <c r="J1004" s="1">
        <f>MONTH(BART_Rides[[#This Row],[Date]])</f>
        <v>9</v>
      </c>
      <c r="K1004" s="1">
        <f>WEEKDAY(BART_Rides[[#This Row],[Date]],2)</f>
        <v>4</v>
      </c>
      <c r="L1004" s="1" t="str">
        <f>LEFT(BART_Rides[[#This Row],[Lines]],1)</f>
        <v>Y</v>
      </c>
      <c r="M1004" s="1" t="str">
        <f>IF(BART_Rides[[#This Row],[FirstLetter]]="Y","Yes","No")</f>
        <v>Yes</v>
      </c>
      <c r="N1004" s="1" t="str">
        <f>IF(OR(BART_Rides[[#This Row],[Station Code]]="EM", BART_Rides[[#This Row],[Station Code]]="MT", BART_Rides[[#This Row],[Station Code]]="PL", BART_Rides[[#This Row],[Station Code]]="CC"), "Yes", "No")</f>
        <v>No</v>
      </c>
    </row>
    <row r="1005" spans="6:14">
      <c r="F1005" s="3">
        <v>44470</v>
      </c>
      <c r="G1005" s="1" t="s">
        <v>5</v>
      </c>
      <c r="H1005" s="1" t="s">
        <v>100</v>
      </c>
      <c r="I1005" s="1">
        <v>1533</v>
      </c>
      <c r="J1005" s="1">
        <f>MONTH(BART_Rides[[#This Row],[Date]])</f>
        <v>10</v>
      </c>
      <c r="K1005" s="1">
        <f>WEEKDAY(BART_Rides[[#This Row],[Date]],2)</f>
        <v>5</v>
      </c>
      <c r="L1005" s="1" t="str">
        <f>LEFT(BART_Rides[[#This Row],[Lines]],1)</f>
        <v>Y</v>
      </c>
      <c r="M1005" s="1" t="str">
        <f>IF(BART_Rides[[#This Row],[FirstLetter]]="Y","Yes","No")</f>
        <v>Yes</v>
      </c>
      <c r="N1005" s="1" t="str">
        <f>IF(OR(BART_Rides[[#This Row],[Station Code]]="EM", BART_Rides[[#This Row],[Station Code]]="MT", BART_Rides[[#This Row],[Station Code]]="PL", BART_Rides[[#This Row],[Station Code]]="CC"), "Yes", "No")</f>
        <v>No</v>
      </c>
    </row>
    <row r="1006" spans="6:14">
      <c r="F1006" s="3">
        <v>44471</v>
      </c>
      <c r="G1006" s="1" t="s">
        <v>5</v>
      </c>
      <c r="H1006" s="1" t="s">
        <v>100</v>
      </c>
      <c r="I1006" s="1">
        <v>1015</v>
      </c>
      <c r="J1006" s="1">
        <f>MONTH(BART_Rides[[#This Row],[Date]])</f>
        <v>10</v>
      </c>
      <c r="K1006" s="1">
        <f>WEEKDAY(BART_Rides[[#This Row],[Date]],2)</f>
        <v>6</v>
      </c>
      <c r="L1006" s="1" t="str">
        <f>LEFT(BART_Rides[[#This Row],[Lines]],1)</f>
        <v>Y</v>
      </c>
      <c r="M1006" s="1" t="str">
        <f>IF(BART_Rides[[#This Row],[FirstLetter]]="Y","Yes","No")</f>
        <v>Yes</v>
      </c>
      <c r="N1006" s="1" t="str">
        <f>IF(OR(BART_Rides[[#This Row],[Station Code]]="EM", BART_Rides[[#This Row],[Station Code]]="MT", BART_Rides[[#This Row],[Station Code]]="PL", BART_Rides[[#This Row],[Station Code]]="CC"), "Yes", "No")</f>
        <v>No</v>
      </c>
    </row>
    <row r="1007" spans="6:14">
      <c r="F1007" s="3">
        <v>44472</v>
      </c>
      <c r="G1007" s="1" t="s">
        <v>5</v>
      </c>
      <c r="H1007" s="1" t="s">
        <v>100</v>
      </c>
      <c r="I1007" s="1">
        <v>583</v>
      </c>
      <c r="J1007" s="1">
        <f>MONTH(BART_Rides[[#This Row],[Date]])</f>
        <v>10</v>
      </c>
      <c r="K1007" s="1">
        <f>WEEKDAY(BART_Rides[[#This Row],[Date]],2)</f>
        <v>7</v>
      </c>
      <c r="L1007" s="1" t="str">
        <f>LEFT(BART_Rides[[#This Row],[Lines]],1)</f>
        <v>Y</v>
      </c>
      <c r="M1007" s="1" t="str">
        <f>IF(BART_Rides[[#This Row],[FirstLetter]]="Y","Yes","No")</f>
        <v>Yes</v>
      </c>
      <c r="N1007" s="1" t="str">
        <f>IF(OR(BART_Rides[[#This Row],[Station Code]]="EM", BART_Rides[[#This Row],[Station Code]]="MT", BART_Rides[[#This Row],[Station Code]]="PL", BART_Rides[[#This Row],[Station Code]]="CC"), "Yes", "No")</f>
        <v>No</v>
      </c>
    </row>
    <row r="1008" spans="6:14">
      <c r="F1008" s="3">
        <v>44473</v>
      </c>
      <c r="G1008" s="1" t="s">
        <v>5</v>
      </c>
      <c r="H1008" s="1" t="s">
        <v>100</v>
      </c>
      <c r="I1008" s="1">
        <v>1426</v>
      </c>
      <c r="J1008" s="1">
        <f>MONTH(BART_Rides[[#This Row],[Date]])</f>
        <v>10</v>
      </c>
      <c r="K1008" s="1">
        <f>WEEKDAY(BART_Rides[[#This Row],[Date]],2)</f>
        <v>1</v>
      </c>
      <c r="L1008" s="1" t="str">
        <f>LEFT(BART_Rides[[#This Row],[Lines]],1)</f>
        <v>Y</v>
      </c>
      <c r="M1008" s="1" t="str">
        <f>IF(BART_Rides[[#This Row],[FirstLetter]]="Y","Yes","No")</f>
        <v>Yes</v>
      </c>
      <c r="N1008" s="1" t="str">
        <f>IF(OR(BART_Rides[[#This Row],[Station Code]]="EM", BART_Rides[[#This Row],[Station Code]]="MT", BART_Rides[[#This Row],[Station Code]]="PL", BART_Rides[[#This Row],[Station Code]]="CC"), "Yes", "No")</f>
        <v>No</v>
      </c>
    </row>
    <row r="1009" spans="6:14">
      <c r="F1009" s="3">
        <v>44474</v>
      </c>
      <c r="G1009" s="1" t="s">
        <v>5</v>
      </c>
      <c r="H1009" s="1" t="s">
        <v>100</v>
      </c>
      <c r="I1009" s="1">
        <v>1377</v>
      </c>
      <c r="J1009" s="1">
        <f>MONTH(BART_Rides[[#This Row],[Date]])</f>
        <v>10</v>
      </c>
      <c r="K1009" s="1">
        <f>WEEKDAY(BART_Rides[[#This Row],[Date]],2)</f>
        <v>2</v>
      </c>
      <c r="L1009" s="1" t="str">
        <f>LEFT(BART_Rides[[#This Row],[Lines]],1)</f>
        <v>Y</v>
      </c>
      <c r="M1009" s="1" t="str">
        <f>IF(BART_Rides[[#This Row],[FirstLetter]]="Y","Yes","No")</f>
        <v>Yes</v>
      </c>
      <c r="N1009" s="1" t="str">
        <f>IF(OR(BART_Rides[[#This Row],[Station Code]]="EM", BART_Rides[[#This Row],[Station Code]]="MT", BART_Rides[[#This Row],[Station Code]]="PL", BART_Rides[[#This Row],[Station Code]]="CC"), "Yes", "No")</f>
        <v>No</v>
      </c>
    </row>
    <row r="1010" spans="6:14">
      <c r="F1010" s="3">
        <v>44475</v>
      </c>
      <c r="G1010" s="1" t="s">
        <v>5</v>
      </c>
      <c r="H1010" s="1" t="s">
        <v>100</v>
      </c>
      <c r="I1010" s="1">
        <v>1472</v>
      </c>
      <c r="J1010" s="1">
        <f>MONTH(BART_Rides[[#This Row],[Date]])</f>
        <v>10</v>
      </c>
      <c r="K1010" s="1">
        <f>WEEKDAY(BART_Rides[[#This Row],[Date]],2)</f>
        <v>3</v>
      </c>
      <c r="L1010" s="1" t="str">
        <f>LEFT(BART_Rides[[#This Row],[Lines]],1)</f>
        <v>Y</v>
      </c>
      <c r="M1010" s="1" t="str">
        <f>IF(BART_Rides[[#This Row],[FirstLetter]]="Y","Yes","No")</f>
        <v>Yes</v>
      </c>
      <c r="N1010" s="1" t="str">
        <f>IF(OR(BART_Rides[[#This Row],[Station Code]]="EM", BART_Rides[[#This Row],[Station Code]]="MT", BART_Rides[[#This Row],[Station Code]]="PL", BART_Rides[[#This Row],[Station Code]]="CC"), "Yes", "No")</f>
        <v>No</v>
      </c>
    </row>
    <row r="1011" spans="6:14">
      <c r="F1011" s="3">
        <v>44476</v>
      </c>
      <c r="G1011" s="1" t="s">
        <v>5</v>
      </c>
      <c r="H1011" s="1" t="s">
        <v>100</v>
      </c>
      <c r="I1011" s="1">
        <v>1448</v>
      </c>
      <c r="J1011" s="1">
        <f>MONTH(BART_Rides[[#This Row],[Date]])</f>
        <v>10</v>
      </c>
      <c r="K1011" s="1">
        <f>WEEKDAY(BART_Rides[[#This Row],[Date]],2)</f>
        <v>4</v>
      </c>
      <c r="L1011" s="1" t="str">
        <f>LEFT(BART_Rides[[#This Row],[Lines]],1)</f>
        <v>Y</v>
      </c>
      <c r="M1011" s="1" t="str">
        <f>IF(BART_Rides[[#This Row],[FirstLetter]]="Y","Yes","No")</f>
        <v>Yes</v>
      </c>
      <c r="N1011" s="1" t="str">
        <f>IF(OR(BART_Rides[[#This Row],[Station Code]]="EM", BART_Rides[[#This Row],[Station Code]]="MT", BART_Rides[[#This Row],[Station Code]]="PL", BART_Rides[[#This Row],[Station Code]]="CC"), "Yes", "No")</f>
        <v>No</v>
      </c>
    </row>
    <row r="1012" spans="6:14">
      <c r="F1012" s="3">
        <v>44477</v>
      </c>
      <c r="G1012" s="1" t="s">
        <v>5</v>
      </c>
      <c r="H1012" s="1" t="s">
        <v>100</v>
      </c>
      <c r="I1012" s="1">
        <v>1496</v>
      </c>
      <c r="J1012" s="1">
        <f>MONTH(BART_Rides[[#This Row],[Date]])</f>
        <v>10</v>
      </c>
      <c r="K1012" s="1">
        <f>WEEKDAY(BART_Rides[[#This Row],[Date]],2)</f>
        <v>5</v>
      </c>
      <c r="L1012" s="1" t="str">
        <f>LEFT(BART_Rides[[#This Row],[Lines]],1)</f>
        <v>Y</v>
      </c>
      <c r="M1012" s="1" t="str">
        <f>IF(BART_Rides[[#This Row],[FirstLetter]]="Y","Yes","No")</f>
        <v>Yes</v>
      </c>
      <c r="N1012" s="1" t="str">
        <f>IF(OR(BART_Rides[[#This Row],[Station Code]]="EM", BART_Rides[[#This Row],[Station Code]]="MT", BART_Rides[[#This Row],[Station Code]]="PL", BART_Rides[[#This Row],[Station Code]]="CC"), "Yes", "No")</f>
        <v>No</v>
      </c>
    </row>
    <row r="1013" spans="6:14">
      <c r="F1013" s="3">
        <v>44478</v>
      </c>
      <c r="G1013" s="1" t="s">
        <v>5</v>
      </c>
      <c r="H1013" s="1" t="s">
        <v>100</v>
      </c>
      <c r="I1013" s="1">
        <v>1079</v>
      </c>
      <c r="J1013" s="1">
        <f>MONTH(BART_Rides[[#This Row],[Date]])</f>
        <v>10</v>
      </c>
      <c r="K1013" s="1">
        <f>WEEKDAY(BART_Rides[[#This Row],[Date]],2)</f>
        <v>6</v>
      </c>
      <c r="L1013" s="1" t="str">
        <f>LEFT(BART_Rides[[#This Row],[Lines]],1)</f>
        <v>Y</v>
      </c>
      <c r="M1013" s="1" t="str">
        <f>IF(BART_Rides[[#This Row],[FirstLetter]]="Y","Yes","No")</f>
        <v>Yes</v>
      </c>
      <c r="N1013" s="1" t="str">
        <f>IF(OR(BART_Rides[[#This Row],[Station Code]]="EM", BART_Rides[[#This Row],[Station Code]]="MT", BART_Rides[[#This Row],[Station Code]]="PL", BART_Rides[[#This Row],[Station Code]]="CC"), "Yes", "No")</f>
        <v>No</v>
      </c>
    </row>
    <row r="1014" spans="6:14">
      <c r="F1014" s="3">
        <v>44479</v>
      </c>
      <c r="G1014" s="1" t="s">
        <v>5</v>
      </c>
      <c r="H1014" s="1" t="s">
        <v>100</v>
      </c>
      <c r="I1014" s="1">
        <v>675</v>
      </c>
      <c r="J1014" s="1">
        <f>MONTH(BART_Rides[[#This Row],[Date]])</f>
        <v>10</v>
      </c>
      <c r="K1014" s="1">
        <f>WEEKDAY(BART_Rides[[#This Row],[Date]],2)</f>
        <v>7</v>
      </c>
      <c r="L1014" s="1" t="str">
        <f>LEFT(BART_Rides[[#This Row],[Lines]],1)</f>
        <v>Y</v>
      </c>
      <c r="M1014" s="1" t="str">
        <f>IF(BART_Rides[[#This Row],[FirstLetter]]="Y","Yes","No")</f>
        <v>Yes</v>
      </c>
      <c r="N1014" s="1" t="str">
        <f>IF(OR(BART_Rides[[#This Row],[Station Code]]="EM", BART_Rides[[#This Row],[Station Code]]="MT", BART_Rides[[#This Row],[Station Code]]="PL", BART_Rides[[#This Row],[Station Code]]="CC"), "Yes", "No")</f>
        <v>No</v>
      </c>
    </row>
    <row r="1015" spans="6:14">
      <c r="F1015" s="3">
        <v>44480</v>
      </c>
      <c r="G1015" s="1" t="s">
        <v>5</v>
      </c>
      <c r="H1015" s="1" t="s">
        <v>100</v>
      </c>
      <c r="I1015" s="1">
        <v>1129</v>
      </c>
      <c r="J1015" s="1">
        <f>MONTH(BART_Rides[[#This Row],[Date]])</f>
        <v>10</v>
      </c>
      <c r="K1015" s="1">
        <f>WEEKDAY(BART_Rides[[#This Row],[Date]],2)</f>
        <v>1</v>
      </c>
      <c r="L1015" s="1" t="str">
        <f>LEFT(BART_Rides[[#This Row],[Lines]],1)</f>
        <v>Y</v>
      </c>
      <c r="M1015" s="1" t="str">
        <f>IF(BART_Rides[[#This Row],[FirstLetter]]="Y","Yes","No")</f>
        <v>Yes</v>
      </c>
      <c r="N1015" s="1" t="str">
        <f>IF(OR(BART_Rides[[#This Row],[Station Code]]="EM", BART_Rides[[#This Row],[Station Code]]="MT", BART_Rides[[#This Row],[Station Code]]="PL", BART_Rides[[#This Row],[Station Code]]="CC"), "Yes", "No")</f>
        <v>No</v>
      </c>
    </row>
    <row r="1016" spans="6:14">
      <c r="F1016" s="3">
        <v>44481</v>
      </c>
      <c r="G1016" s="1" t="s">
        <v>5</v>
      </c>
      <c r="H1016" s="1" t="s">
        <v>100</v>
      </c>
      <c r="I1016" s="1">
        <v>1420</v>
      </c>
      <c r="J1016" s="1">
        <f>MONTH(BART_Rides[[#This Row],[Date]])</f>
        <v>10</v>
      </c>
      <c r="K1016" s="1">
        <f>WEEKDAY(BART_Rides[[#This Row],[Date]],2)</f>
        <v>2</v>
      </c>
      <c r="L1016" s="1" t="str">
        <f>LEFT(BART_Rides[[#This Row],[Lines]],1)</f>
        <v>Y</v>
      </c>
      <c r="M1016" s="1" t="str">
        <f>IF(BART_Rides[[#This Row],[FirstLetter]]="Y","Yes","No")</f>
        <v>Yes</v>
      </c>
      <c r="N1016" s="1" t="str">
        <f>IF(OR(BART_Rides[[#This Row],[Station Code]]="EM", BART_Rides[[#This Row],[Station Code]]="MT", BART_Rides[[#This Row],[Station Code]]="PL", BART_Rides[[#This Row],[Station Code]]="CC"), "Yes", "No")</f>
        <v>No</v>
      </c>
    </row>
    <row r="1017" spans="6:14">
      <c r="F1017" s="3">
        <v>44482</v>
      </c>
      <c r="G1017" s="1" t="s">
        <v>5</v>
      </c>
      <c r="H1017" s="1" t="s">
        <v>100</v>
      </c>
      <c r="I1017" s="1">
        <v>1462</v>
      </c>
      <c r="J1017" s="1">
        <f>MONTH(BART_Rides[[#This Row],[Date]])</f>
        <v>10</v>
      </c>
      <c r="K1017" s="1">
        <f>WEEKDAY(BART_Rides[[#This Row],[Date]],2)</f>
        <v>3</v>
      </c>
      <c r="L1017" s="1" t="str">
        <f>LEFT(BART_Rides[[#This Row],[Lines]],1)</f>
        <v>Y</v>
      </c>
      <c r="M1017" s="1" t="str">
        <f>IF(BART_Rides[[#This Row],[FirstLetter]]="Y","Yes","No")</f>
        <v>Yes</v>
      </c>
      <c r="N1017" s="1" t="str">
        <f>IF(OR(BART_Rides[[#This Row],[Station Code]]="EM", BART_Rides[[#This Row],[Station Code]]="MT", BART_Rides[[#This Row],[Station Code]]="PL", BART_Rides[[#This Row],[Station Code]]="CC"), "Yes", "No")</f>
        <v>No</v>
      </c>
    </row>
    <row r="1018" spans="6:14">
      <c r="F1018" s="3">
        <v>44483</v>
      </c>
      <c r="G1018" s="1" t="s">
        <v>5</v>
      </c>
      <c r="H1018" s="1" t="s">
        <v>100</v>
      </c>
      <c r="I1018" s="1">
        <v>1557</v>
      </c>
      <c r="J1018" s="1">
        <f>MONTH(BART_Rides[[#This Row],[Date]])</f>
        <v>10</v>
      </c>
      <c r="K1018" s="1">
        <f>WEEKDAY(BART_Rides[[#This Row],[Date]],2)</f>
        <v>4</v>
      </c>
      <c r="L1018" s="1" t="str">
        <f>LEFT(BART_Rides[[#This Row],[Lines]],1)</f>
        <v>Y</v>
      </c>
      <c r="M1018" s="1" t="str">
        <f>IF(BART_Rides[[#This Row],[FirstLetter]]="Y","Yes","No")</f>
        <v>Yes</v>
      </c>
      <c r="N1018" s="1" t="str">
        <f>IF(OR(BART_Rides[[#This Row],[Station Code]]="EM", BART_Rides[[#This Row],[Station Code]]="MT", BART_Rides[[#This Row],[Station Code]]="PL", BART_Rides[[#This Row],[Station Code]]="CC"), "Yes", "No")</f>
        <v>No</v>
      </c>
    </row>
    <row r="1019" spans="6:14">
      <c r="F1019" s="3">
        <v>44484</v>
      </c>
      <c r="G1019" s="1" t="s">
        <v>5</v>
      </c>
      <c r="H1019" s="1" t="s">
        <v>100</v>
      </c>
      <c r="I1019" s="1">
        <v>1403</v>
      </c>
      <c r="J1019" s="1">
        <f>MONTH(BART_Rides[[#This Row],[Date]])</f>
        <v>10</v>
      </c>
      <c r="K1019" s="1">
        <f>WEEKDAY(BART_Rides[[#This Row],[Date]],2)</f>
        <v>5</v>
      </c>
      <c r="L1019" s="1" t="str">
        <f>LEFT(BART_Rides[[#This Row],[Lines]],1)</f>
        <v>Y</v>
      </c>
      <c r="M1019" s="1" t="str">
        <f>IF(BART_Rides[[#This Row],[FirstLetter]]="Y","Yes","No")</f>
        <v>Yes</v>
      </c>
      <c r="N1019" s="1" t="str">
        <f>IF(OR(BART_Rides[[#This Row],[Station Code]]="EM", BART_Rides[[#This Row],[Station Code]]="MT", BART_Rides[[#This Row],[Station Code]]="PL", BART_Rides[[#This Row],[Station Code]]="CC"), "Yes", "No")</f>
        <v>No</v>
      </c>
    </row>
    <row r="1020" spans="6:14">
      <c r="F1020" s="3">
        <v>44485</v>
      </c>
      <c r="G1020" s="1" t="s">
        <v>5</v>
      </c>
      <c r="H1020" s="1" t="s">
        <v>100</v>
      </c>
      <c r="I1020" s="1">
        <v>869</v>
      </c>
      <c r="J1020" s="1">
        <f>MONTH(BART_Rides[[#This Row],[Date]])</f>
        <v>10</v>
      </c>
      <c r="K1020" s="1">
        <f>WEEKDAY(BART_Rides[[#This Row],[Date]],2)</f>
        <v>6</v>
      </c>
      <c r="L1020" s="1" t="str">
        <f>LEFT(BART_Rides[[#This Row],[Lines]],1)</f>
        <v>Y</v>
      </c>
      <c r="M1020" s="1" t="str">
        <f>IF(BART_Rides[[#This Row],[FirstLetter]]="Y","Yes","No")</f>
        <v>Yes</v>
      </c>
      <c r="N1020" s="1" t="str">
        <f>IF(OR(BART_Rides[[#This Row],[Station Code]]="EM", BART_Rides[[#This Row],[Station Code]]="MT", BART_Rides[[#This Row],[Station Code]]="PL", BART_Rides[[#This Row],[Station Code]]="CC"), "Yes", "No")</f>
        <v>No</v>
      </c>
    </row>
    <row r="1021" spans="6:14">
      <c r="F1021" s="3">
        <v>44486</v>
      </c>
      <c r="G1021" s="1" t="s">
        <v>5</v>
      </c>
      <c r="H1021" s="1" t="s">
        <v>100</v>
      </c>
      <c r="I1021" s="1">
        <v>574</v>
      </c>
      <c r="J1021" s="1">
        <f>MONTH(BART_Rides[[#This Row],[Date]])</f>
        <v>10</v>
      </c>
      <c r="K1021" s="1">
        <f>WEEKDAY(BART_Rides[[#This Row],[Date]],2)</f>
        <v>7</v>
      </c>
      <c r="L1021" s="1" t="str">
        <f>LEFT(BART_Rides[[#This Row],[Lines]],1)</f>
        <v>Y</v>
      </c>
      <c r="M1021" s="1" t="str">
        <f>IF(BART_Rides[[#This Row],[FirstLetter]]="Y","Yes","No")</f>
        <v>Yes</v>
      </c>
      <c r="N1021" s="1" t="str">
        <f>IF(OR(BART_Rides[[#This Row],[Station Code]]="EM", BART_Rides[[#This Row],[Station Code]]="MT", BART_Rides[[#This Row],[Station Code]]="PL", BART_Rides[[#This Row],[Station Code]]="CC"), "Yes", "No")</f>
        <v>No</v>
      </c>
    </row>
    <row r="1022" spans="6:14">
      <c r="F1022" s="3">
        <v>44487</v>
      </c>
      <c r="G1022" s="1" t="s">
        <v>5</v>
      </c>
      <c r="H1022" s="1" t="s">
        <v>100</v>
      </c>
      <c r="I1022" s="1">
        <v>1474</v>
      </c>
      <c r="J1022" s="1">
        <f>MONTH(BART_Rides[[#This Row],[Date]])</f>
        <v>10</v>
      </c>
      <c r="K1022" s="1">
        <f>WEEKDAY(BART_Rides[[#This Row],[Date]],2)</f>
        <v>1</v>
      </c>
      <c r="L1022" s="1" t="str">
        <f>LEFT(BART_Rides[[#This Row],[Lines]],1)</f>
        <v>Y</v>
      </c>
      <c r="M1022" s="1" t="str">
        <f>IF(BART_Rides[[#This Row],[FirstLetter]]="Y","Yes","No")</f>
        <v>Yes</v>
      </c>
      <c r="N1022" s="1" t="str">
        <f>IF(OR(BART_Rides[[#This Row],[Station Code]]="EM", BART_Rides[[#This Row],[Station Code]]="MT", BART_Rides[[#This Row],[Station Code]]="PL", BART_Rides[[#This Row],[Station Code]]="CC"), "Yes", "No")</f>
        <v>No</v>
      </c>
    </row>
    <row r="1023" spans="6:14">
      <c r="F1023" s="3">
        <v>44488</v>
      </c>
      <c r="G1023" s="1" t="s">
        <v>5</v>
      </c>
      <c r="H1023" s="1" t="s">
        <v>100</v>
      </c>
      <c r="I1023" s="1">
        <v>1472</v>
      </c>
      <c r="J1023" s="1">
        <f>MONTH(BART_Rides[[#This Row],[Date]])</f>
        <v>10</v>
      </c>
      <c r="K1023" s="1">
        <f>WEEKDAY(BART_Rides[[#This Row],[Date]],2)</f>
        <v>2</v>
      </c>
      <c r="L1023" s="1" t="str">
        <f>LEFT(BART_Rides[[#This Row],[Lines]],1)</f>
        <v>Y</v>
      </c>
      <c r="M1023" s="1" t="str">
        <f>IF(BART_Rides[[#This Row],[FirstLetter]]="Y","Yes","No")</f>
        <v>Yes</v>
      </c>
      <c r="N1023" s="1" t="str">
        <f>IF(OR(BART_Rides[[#This Row],[Station Code]]="EM", BART_Rides[[#This Row],[Station Code]]="MT", BART_Rides[[#This Row],[Station Code]]="PL", BART_Rides[[#This Row],[Station Code]]="CC"), "Yes", "No")</f>
        <v>No</v>
      </c>
    </row>
    <row r="1024" spans="6:14">
      <c r="F1024" s="3">
        <v>44489</v>
      </c>
      <c r="G1024" s="1" t="s">
        <v>5</v>
      </c>
      <c r="H1024" s="1" t="s">
        <v>100</v>
      </c>
      <c r="I1024" s="1">
        <v>1358</v>
      </c>
      <c r="J1024" s="1">
        <f>MONTH(BART_Rides[[#This Row],[Date]])</f>
        <v>10</v>
      </c>
      <c r="K1024" s="1">
        <f>WEEKDAY(BART_Rides[[#This Row],[Date]],2)</f>
        <v>3</v>
      </c>
      <c r="L1024" s="1" t="str">
        <f>LEFT(BART_Rides[[#This Row],[Lines]],1)</f>
        <v>Y</v>
      </c>
      <c r="M1024" s="1" t="str">
        <f>IF(BART_Rides[[#This Row],[FirstLetter]]="Y","Yes","No")</f>
        <v>Yes</v>
      </c>
      <c r="N1024" s="1" t="str">
        <f>IF(OR(BART_Rides[[#This Row],[Station Code]]="EM", BART_Rides[[#This Row],[Station Code]]="MT", BART_Rides[[#This Row],[Station Code]]="PL", BART_Rides[[#This Row],[Station Code]]="CC"), "Yes", "No")</f>
        <v>No</v>
      </c>
    </row>
    <row r="1025" spans="6:14">
      <c r="F1025" s="3">
        <v>44490</v>
      </c>
      <c r="G1025" s="1" t="s">
        <v>5</v>
      </c>
      <c r="H1025" s="1" t="s">
        <v>100</v>
      </c>
      <c r="I1025" s="1">
        <v>1329</v>
      </c>
      <c r="J1025" s="1">
        <f>MONTH(BART_Rides[[#This Row],[Date]])</f>
        <v>10</v>
      </c>
      <c r="K1025" s="1">
        <f>WEEKDAY(BART_Rides[[#This Row],[Date]],2)</f>
        <v>4</v>
      </c>
      <c r="L1025" s="1" t="str">
        <f>LEFT(BART_Rides[[#This Row],[Lines]],1)</f>
        <v>Y</v>
      </c>
      <c r="M1025" s="1" t="str">
        <f>IF(BART_Rides[[#This Row],[FirstLetter]]="Y","Yes","No")</f>
        <v>Yes</v>
      </c>
      <c r="N1025" s="1" t="str">
        <f>IF(OR(BART_Rides[[#This Row],[Station Code]]="EM", BART_Rides[[#This Row],[Station Code]]="MT", BART_Rides[[#This Row],[Station Code]]="PL", BART_Rides[[#This Row],[Station Code]]="CC"), "Yes", "No")</f>
        <v>No</v>
      </c>
    </row>
    <row r="1026" spans="6:14">
      <c r="F1026" s="3">
        <v>44491</v>
      </c>
      <c r="G1026" s="1" t="s">
        <v>5</v>
      </c>
      <c r="H1026" s="1" t="s">
        <v>100</v>
      </c>
      <c r="I1026" s="1">
        <v>1316</v>
      </c>
      <c r="J1026" s="1">
        <f>MONTH(BART_Rides[[#This Row],[Date]])</f>
        <v>10</v>
      </c>
      <c r="K1026" s="1">
        <f>WEEKDAY(BART_Rides[[#This Row],[Date]],2)</f>
        <v>5</v>
      </c>
      <c r="L1026" s="1" t="str">
        <f>LEFT(BART_Rides[[#This Row],[Lines]],1)</f>
        <v>Y</v>
      </c>
      <c r="M1026" s="1" t="str">
        <f>IF(BART_Rides[[#This Row],[FirstLetter]]="Y","Yes","No")</f>
        <v>Yes</v>
      </c>
      <c r="N1026" s="1" t="str">
        <f>IF(OR(BART_Rides[[#This Row],[Station Code]]="EM", BART_Rides[[#This Row],[Station Code]]="MT", BART_Rides[[#This Row],[Station Code]]="PL", BART_Rides[[#This Row],[Station Code]]="CC"), "Yes", "No")</f>
        <v>No</v>
      </c>
    </row>
    <row r="1027" spans="6:14">
      <c r="F1027" s="3">
        <v>44492</v>
      </c>
      <c r="G1027" s="1" t="s">
        <v>5</v>
      </c>
      <c r="H1027" s="1" t="s">
        <v>100</v>
      </c>
      <c r="I1027" s="1">
        <v>855</v>
      </c>
      <c r="J1027" s="1">
        <f>MONTH(BART_Rides[[#This Row],[Date]])</f>
        <v>10</v>
      </c>
      <c r="K1027" s="1">
        <f>WEEKDAY(BART_Rides[[#This Row],[Date]],2)</f>
        <v>6</v>
      </c>
      <c r="L1027" s="1" t="str">
        <f>LEFT(BART_Rides[[#This Row],[Lines]],1)</f>
        <v>Y</v>
      </c>
      <c r="M1027" s="1" t="str">
        <f>IF(BART_Rides[[#This Row],[FirstLetter]]="Y","Yes","No")</f>
        <v>Yes</v>
      </c>
      <c r="N1027" s="1" t="str">
        <f>IF(OR(BART_Rides[[#This Row],[Station Code]]="EM", BART_Rides[[#This Row],[Station Code]]="MT", BART_Rides[[#This Row],[Station Code]]="PL", BART_Rides[[#This Row],[Station Code]]="CC"), "Yes", "No")</f>
        <v>No</v>
      </c>
    </row>
    <row r="1028" spans="6:14">
      <c r="F1028" s="3">
        <v>44493</v>
      </c>
      <c r="G1028" s="1" t="s">
        <v>5</v>
      </c>
      <c r="H1028" s="1" t="s">
        <v>100</v>
      </c>
      <c r="I1028" s="1">
        <v>301</v>
      </c>
      <c r="J1028" s="1">
        <f>MONTH(BART_Rides[[#This Row],[Date]])</f>
        <v>10</v>
      </c>
      <c r="K1028" s="1">
        <f>WEEKDAY(BART_Rides[[#This Row],[Date]],2)</f>
        <v>7</v>
      </c>
      <c r="L1028" s="1" t="str">
        <f>LEFT(BART_Rides[[#This Row],[Lines]],1)</f>
        <v>Y</v>
      </c>
      <c r="M1028" s="1" t="str">
        <f>IF(BART_Rides[[#This Row],[FirstLetter]]="Y","Yes","No")</f>
        <v>Yes</v>
      </c>
      <c r="N1028" s="1" t="str">
        <f>IF(OR(BART_Rides[[#This Row],[Station Code]]="EM", BART_Rides[[#This Row],[Station Code]]="MT", BART_Rides[[#This Row],[Station Code]]="PL", BART_Rides[[#This Row],[Station Code]]="CC"), "Yes", "No")</f>
        <v>No</v>
      </c>
    </row>
    <row r="1029" spans="6:14">
      <c r="F1029" s="3">
        <v>44494</v>
      </c>
      <c r="G1029" s="1" t="s">
        <v>5</v>
      </c>
      <c r="H1029" s="1" t="s">
        <v>100</v>
      </c>
      <c r="I1029" s="1">
        <v>1327</v>
      </c>
      <c r="J1029" s="1">
        <f>MONTH(BART_Rides[[#This Row],[Date]])</f>
        <v>10</v>
      </c>
      <c r="K1029" s="1">
        <f>WEEKDAY(BART_Rides[[#This Row],[Date]],2)</f>
        <v>1</v>
      </c>
      <c r="L1029" s="1" t="str">
        <f>LEFT(BART_Rides[[#This Row],[Lines]],1)</f>
        <v>Y</v>
      </c>
      <c r="M1029" s="1" t="str">
        <f>IF(BART_Rides[[#This Row],[FirstLetter]]="Y","Yes","No")</f>
        <v>Yes</v>
      </c>
      <c r="N1029" s="1" t="str">
        <f>IF(OR(BART_Rides[[#This Row],[Station Code]]="EM", BART_Rides[[#This Row],[Station Code]]="MT", BART_Rides[[#This Row],[Station Code]]="PL", BART_Rides[[#This Row],[Station Code]]="CC"), "Yes", "No")</f>
        <v>No</v>
      </c>
    </row>
    <row r="1030" spans="6:14">
      <c r="F1030" s="3">
        <v>44495</v>
      </c>
      <c r="G1030" s="1" t="s">
        <v>5</v>
      </c>
      <c r="H1030" s="1" t="s">
        <v>100</v>
      </c>
      <c r="I1030" s="1">
        <v>1507</v>
      </c>
      <c r="J1030" s="1">
        <f>MONTH(BART_Rides[[#This Row],[Date]])</f>
        <v>10</v>
      </c>
      <c r="K1030" s="1">
        <f>WEEKDAY(BART_Rides[[#This Row],[Date]],2)</f>
        <v>2</v>
      </c>
      <c r="L1030" s="1" t="str">
        <f>LEFT(BART_Rides[[#This Row],[Lines]],1)</f>
        <v>Y</v>
      </c>
      <c r="M1030" s="1" t="str">
        <f>IF(BART_Rides[[#This Row],[FirstLetter]]="Y","Yes","No")</f>
        <v>Yes</v>
      </c>
      <c r="N1030" s="1" t="str">
        <f>IF(OR(BART_Rides[[#This Row],[Station Code]]="EM", BART_Rides[[#This Row],[Station Code]]="MT", BART_Rides[[#This Row],[Station Code]]="PL", BART_Rides[[#This Row],[Station Code]]="CC"), "Yes", "No")</f>
        <v>No</v>
      </c>
    </row>
    <row r="1031" spans="6:14">
      <c r="F1031" s="3">
        <v>44496</v>
      </c>
      <c r="G1031" s="1" t="s">
        <v>5</v>
      </c>
      <c r="H1031" s="1" t="s">
        <v>100</v>
      </c>
      <c r="I1031" s="1">
        <v>1456</v>
      </c>
      <c r="J1031" s="1">
        <f>MONTH(BART_Rides[[#This Row],[Date]])</f>
        <v>10</v>
      </c>
      <c r="K1031" s="1">
        <f>WEEKDAY(BART_Rides[[#This Row],[Date]],2)</f>
        <v>3</v>
      </c>
      <c r="L1031" s="1" t="str">
        <f>LEFT(BART_Rides[[#This Row],[Lines]],1)</f>
        <v>Y</v>
      </c>
      <c r="M1031" s="1" t="str">
        <f>IF(BART_Rides[[#This Row],[FirstLetter]]="Y","Yes","No")</f>
        <v>Yes</v>
      </c>
      <c r="N1031" s="1" t="str">
        <f>IF(OR(BART_Rides[[#This Row],[Station Code]]="EM", BART_Rides[[#This Row],[Station Code]]="MT", BART_Rides[[#This Row],[Station Code]]="PL", BART_Rides[[#This Row],[Station Code]]="CC"), "Yes", "No")</f>
        <v>No</v>
      </c>
    </row>
    <row r="1032" spans="6:14">
      <c r="F1032" s="3">
        <v>44497</v>
      </c>
      <c r="G1032" s="1" t="s">
        <v>5</v>
      </c>
      <c r="H1032" s="1" t="s">
        <v>100</v>
      </c>
      <c r="I1032" s="1">
        <v>1460</v>
      </c>
      <c r="J1032" s="1">
        <f>MONTH(BART_Rides[[#This Row],[Date]])</f>
        <v>10</v>
      </c>
      <c r="K1032" s="1">
        <f>WEEKDAY(BART_Rides[[#This Row],[Date]],2)</f>
        <v>4</v>
      </c>
      <c r="L1032" s="1" t="str">
        <f>LEFT(BART_Rides[[#This Row],[Lines]],1)</f>
        <v>Y</v>
      </c>
      <c r="M1032" s="1" t="str">
        <f>IF(BART_Rides[[#This Row],[FirstLetter]]="Y","Yes","No")</f>
        <v>Yes</v>
      </c>
      <c r="N1032" s="1" t="str">
        <f>IF(OR(BART_Rides[[#This Row],[Station Code]]="EM", BART_Rides[[#This Row],[Station Code]]="MT", BART_Rides[[#This Row],[Station Code]]="PL", BART_Rides[[#This Row],[Station Code]]="CC"), "Yes", "No")</f>
        <v>No</v>
      </c>
    </row>
    <row r="1033" spans="6:14">
      <c r="F1033" s="3">
        <v>44498</v>
      </c>
      <c r="G1033" s="1" t="s">
        <v>5</v>
      </c>
      <c r="H1033" s="1" t="s">
        <v>100</v>
      </c>
      <c r="I1033" s="1">
        <v>1431</v>
      </c>
      <c r="J1033" s="1">
        <f>MONTH(BART_Rides[[#This Row],[Date]])</f>
        <v>10</v>
      </c>
      <c r="K1033" s="1">
        <f>WEEKDAY(BART_Rides[[#This Row],[Date]],2)</f>
        <v>5</v>
      </c>
      <c r="L1033" s="1" t="str">
        <f>LEFT(BART_Rides[[#This Row],[Lines]],1)</f>
        <v>Y</v>
      </c>
      <c r="M1033" s="1" t="str">
        <f>IF(BART_Rides[[#This Row],[FirstLetter]]="Y","Yes","No")</f>
        <v>Yes</v>
      </c>
      <c r="N1033" s="1" t="str">
        <f>IF(OR(BART_Rides[[#This Row],[Station Code]]="EM", BART_Rides[[#This Row],[Station Code]]="MT", BART_Rides[[#This Row],[Station Code]]="PL", BART_Rides[[#This Row],[Station Code]]="CC"), "Yes", "No")</f>
        <v>No</v>
      </c>
    </row>
    <row r="1034" spans="6:14">
      <c r="F1034" s="3">
        <v>44499</v>
      </c>
      <c r="G1034" s="1" t="s">
        <v>5</v>
      </c>
      <c r="H1034" s="1" t="s">
        <v>100</v>
      </c>
      <c r="I1034" s="1">
        <v>893</v>
      </c>
      <c r="J1034" s="1">
        <f>MONTH(BART_Rides[[#This Row],[Date]])</f>
        <v>10</v>
      </c>
      <c r="K1034" s="1">
        <f>WEEKDAY(BART_Rides[[#This Row],[Date]],2)</f>
        <v>6</v>
      </c>
      <c r="L1034" s="1" t="str">
        <f>LEFT(BART_Rides[[#This Row],[Lines]],1)</f>
        <v>Y</v>
      </c>
      <c r="M1034" s="1" t="str">
        <f>IF(BART_Rides[[#This Row],[FirstLetter]]="Y","Yes","No")</f>
        <v>Yes</v>
      </c>
      <c r="N1034" s="1" t="str">
        <f>IF(OR(BART_Rides[[#This Row],[Station Code]]="EM", BART_Rides[[#This Row],[Station Code]]="MT", BART_Rides[[#This Row],[Station Code]]="PL", BART_Rides[[#This Row],[Station Code]]="CC"), "Yes", "No")</f>
        <v>No</v>
      </c>
    </row>
    <row r="1035" spans="6:14">
      <c r="F1035" s="3">
        <v>44500</v>
      </c>
      <c r="G1035" s="1" t="s">
        <v>5</v>
      </c>
      <c r="H1035" s="1" t="s">
        <v>100</v>
      </c>
      <c r="I1035" s="1">
        <v>543</v>
      </c>
      <c r="J1035" s="1">
        <f>MONTH(BART_Rides[[#This Row],[Date]])</f>
        <v>10</v>
      </c>
      <c r="K1035" s="1">
        <f>WEEKDAY(BART_Rides[[#This Row],[Date]],2)</f>
        <v>7</v>
      </c>
      <c r="L1035" s="1" t="str">
        <f>LEFT(BART_Rides[[#This Row],[Lines]],1)</f>
        <v>Y</v>
      </c>
      <c r="M1035" s="1" t="str">
        <f>IF(BART_Rides[[#This Row],[FirstLetter]]="Y","Yes","No")</f>
        <v>Yes</v>
      </c>
      <c r="N1035" s="1" t="str">
        <f>IF(OR(BART_Rides[[#This Row],[Station Code]]="EM", BART_Rides[[#This Row],[Station Code]]="MT", BART_Rides[[#This Row],[Station Code]]="PL", BART_Rides[[#This Row],[Station Code]]="CC"), "Yes", "No")</f>
        <v>No</v>
      </c>
    </row>
    <row r="1036" spans="6:14">
      <c r="F1036" s="3">
        <v>44501</v>
      </c>
      <c r="G1036" s="1" t="s">
        <v>5</v>
      </c>
      <c r="H1036" s="1" t="s">
        <v>100</v>
      </c>
      <c r="I1036" s="1">
        <v>1265</v>
      </c>
      <c r="J1036" s="1">
        <f>MONTH(BART_Rides[[#This Row],[Date]])</f>
        <v>11</v>
      </c>
      <c r="K1036" s="1">
        <f>WEEKDAY(BART_Rides[[#This Row],[Date]],2)</f>
        <v>1</v>
      </c>
      <c r="L1036" s="1" t="str">
        <f>LEFT(BART_Rides[[#This Row],[Lines]],1)</f>
        <v>Y</v>
      </c>
      <c r="M1036" s="1" t="str">
        <f>IF(BART_Rides[[#This Row],[FirstLetter]]="Y","Yes","No")</f>
        <v>Yes</v>
      </c>
      <c r="N1036" s="1" t="str">
        <f>IF(OR(BART_Rides[[#This Row],[Station Code]]="EM", BART_Rides[[#This Row],[Station Code]]="MT", BART_Rides[[#This Row],[Station Code]]="PL", BART_Rides[[#This Row],[Station Code]]="CC"), "Yes", "No")</f>
        <v>No</v>
      </c>
    </row>
    <row r="1037" spans="6:14">
      <c r="F1037" s="3">
        <v>44502</v>
      </c>
      <c r="G1037" s="1" t="s">
        <v>5</v>
      </c>
      <c r="H1037" s="1" t="s">
        <v>100</v>
      </c>
      <c r="I1037" s="1">
        <v>1416</v>
      </c>
      <c r="J1037" s="1">
        <f>MONTH(BART_Rides[[#This Row],[Date]])</f>
        <v>11</v>
      </c>
      <c r="K1037" s="1">
        <f>WEEKDAY(BART_Rides[[#This Row],[Date]],2)</f>
        <v>2</v>
      </c>
      <c r="L1037" s="1" t="str">
        <f>LEFT(BART_Rides[[#This Row],[Lines]],1)</f>
        <v>Y</v>
      </c>
      <c r="M1037" s="1" t="str">
        <f>IF(BART_Rides[[#This Row],[FirstLetter]]="Y","Yes","No")</f>
        <v>Yes</v>
      </c>
      <c r="N1037" s="1" t="str">
        <f>IF(OR(BART_Rides[[#This Row],[Station Code]]="EM", BART_Rides[[#This Row],[Station Code]]="MT", BART_Rides[[#This Row],[Station Code]]="PL", BART_Rides[[#This Row],[Station Code]]="CC"), "Yes", "No")</f>
        <v>No</v>
      </c>
    </row>
    <row r="1038" spans="6:14">
      <c r="F1038" s="3">
        <v>44503</v>
      </c>
      <c r="G1038" s="1" t="s">
        <v>5</v>
      </c>
      <c r="H1038" s="1" t="s">
        <v>100</v>
      </c>
      <c r="I1038" s="1">
        <v>1475</v>
      </c>
      <c r="J1038" s="1">
        <f>MONTH(BART_Rides[[#This Row],[Date]])</f>
        <v>11</v>
      </c>
      <c r="K1038" s="1">
        <f>WEEKDAY(BART_Rides[[#This Row],[Date]],2)</f>
        <v>3</v>
      </c>
      <c r="L1038" s="1" t="str">
        <f>LEFT(BART_Rides[[#This Row],[Lines]],1)</f>
        <v>Y</v>
      </c>
      <c r="M1038" s="1" t="str">
        <f>IF(BART_Rides[[#This Row],[FirstLetter]]="Y","Yes","No")</f>
        <v>Yes</v>
      </c>
      <c r="N1038" s="1" t="str">
        <f>IF(OR(BART_Rides[[#This Row],[Station Code]]="EM", BART_Rides[[#This Row],[Station Code]]="MT", BART_Rides[[#This Row],[Station Code]]="PL", BART_Rides[[#This Row],[Station Code]]="CC"), "Yes", "No")</f>
        <v>No</v>
      </c>
    </row>
    <row r="1039" spans="6:14">
      <c r="F1039" s="3">
        <v>44504</v>
      </c>
      <c r="G1039" s="1" t="s">
        <v>5</v>
      </c>
      <c r="H1039" s="1" t="s">
        <v>100</v>
      </c>
      <c r="I1039" s="1">
        <v>1613</v>
      </c>
      <c r="J1039" s="1">
        <f>MONTH(BART_Rides[[#This Row],[Date]])</f>
        <v>11</v>
      </c>
      <c r="K1039" s="1">
        <f>WEEKDAY(BART_Rides[[#This Row],[Date]],2)</f>
        <v>4</v>
      </c>
      <c r="L1039" s="1" t="str">
        <f>LEFT(BART_Rides[[#This Row],[Lines]],1)</f>
        <v>Y</v>
      </c>
      <c r="M1039" s="1" t="str">
        <f>IF(BART_Rides[[#This Row],[FirstLetter]]="Y","Yes","No")</f>
        <v>Yes</v>
      </c>
      <c r="N1039" s="1" t="str">
        <f>IF(OR(BART_Rides[[#This Row],[Station Code]]="EM", BART_Rides[[#This Row],[Station Code]]="MT", BART_Rides[[#This Row],[Station Code]]="PL", BART_Rides[[#This Row],[Station Code]]="CC"), "Yes", "No")</f>
        <v>No</v>
      </c>
    </row>
    <row r="1040" spans="6:14">
      <c r="F1040" s="3">
        <v>44505</v>
      </c>
      <c r="G1040" s="1" t="s">
        <v>5</v>
      </c>
      <c r="H1040" s="1" t="s">
        <v>100</v>
      </c>
      <c r="I1040" s="1">
        <v>1597</v>
      </c>
      <c r="J1040" s="1">
        <f>MONTH(BART_Rides[[#This Row],[Date]])</f>
        <v>11</v>
      </c>
      <c r="K1040" s="1">
        <f>WEEKDAY(BART_Rides[[#This Row],[Date]],2)</f>
        <v>5</v>
      </c>
      <c r="L1040" s="1" t="str">
        <f>LEFT(BART_Rides[[#This Row],[Lines]],1)</f>
        <v>Y</v>
      </c>
      <c r="M1040" s="1" t="str">
        <f>IF(BART_Rides[[#This Row],[FirstLetter]]="Y","Yes","No")</f>
        <v>Yes</v>
      </c>
      <c r="N1040" s="1" t="str">
        <f>IF(OR(BART_Rides[[#This Row],[Station Code]]="EM", BART_Rides[[#This Row],[Station Code]]="MT", BART_Rides[[#This Row],[Station Code]]="PL", BART_Rides[[#This Row],[Station Code]]="CC"), "Yes", "No")</f>
        <v>No</v>
      </c>
    </row>
    <row r="1041" spans="6:14">
      <c r="F1041" s="3">
        <v>44506</v>
      </c>
      <c r="G1041" s="1" t="s">
        <v>5</v>
      </c>
      <c r="H1041" s="1" t="s">
        <v>100</v>
      </c>
      <c r="I1041" s="1">
        <v>831</v>
      </c>
      <c r="J1041" s="1">
        <f>MONTH(BART_Rides[[#This Row],[Date]])</f>
        <v>11</v>
      </c>
      <c r="K1041" s="1">
        <f>WEEKDAY(BART_Rides[[#This Row],[Date]],2)</f>
        <v>6</v>
      </c>
      <c r="L1041" s="1" t="str">
        <f>LEFT(BART_Rides[[#This Row],[Lines]],1)</f>
        <v>Y</v>
      </c>
      <c r="M1041" s="1" t="str">
        <f>IF(BART_Rides[[#This Row],[FirstLetter]]="Y","Yes","No")</f>
        <v>Yes</v>
      </c>
      <c r="N1041" s="1" t="str">
        <f>IF(OR(BART_Rides[[#This Row],[Station Code]]="EM", BART_Rides[[#This Row],[Station Code]]="MT", BART_Rides[[#This Row],[Station Code]]="PL", BART_Rides[[#This Row],[Station Code]]="CC"), "Yes", "No")</f>
        <v>No</v>
      </c>
    </row>
    <row r="1042" spans="6:14">
      <c r="F1042" s="3">
        <v>44507</v>
      </c>
      <c r="G1042" s="1" t="s">
        <v>5</v>
      </c>
      <c r="H1042" s="1" t="s">
        <v>100</v>
      </c>
      <c r="I1042" s="1">
        <v>524</v>
      </c>
      <c r="J1042" s="1">
        <f>MONTH(BART_Rides[[#This Row],[Date]])</f>
        <v>11</v>
      </c>
      <c r="K1042" s="1">
        <f>WEEKDAY(BART_Rides[[#This Row],[Date]],2)</f>
        <v>7</v>
      </c>
      <c r="L1042" s="1" t="str">
        <f>LEFT(BART_Rides[[#This Row],[Lines]],1)</f>
        <v>Y</v>
      </c>
      <c r="M1042" s="1" t="str">
        <f>IF(BART_Rides[[#This Row],[FirstLetter]]="Y","Yes","No")</f>
        <v>Yes</v>
      </c>
      <c r="N1042" s="1" t="str">
        <f>IF(OR(BART_Rides[[#This Row],[Station Code]]="EM", BART_Rides[[#This Row],[Station Code]]="MT", BART_Rides[[#This Row],[Station Code]]="PL", BART_Rides[[#This Row],[Station Code]]="CC"), "Yes", "No")</f>
        <v>No</v>
      </c>
    </row>
    <row r="1043" spans="6:14">
      <c r="F1043" s="3">
        <v>44508</v>
      </c>
      <c r="G1043" s="1" t="s">
        <v>5</v>
      </c>
      <c r="H1043" s="1" t="s">
        <v>100</v>
      </c>
      <c r="I1043" s="1">
        <v>1502</v>
      </c>
      <c r="J1043" s="1">
        <f>MONTH(BART_Rides[[#This Row],[Date]])</f>
        <v>11</v>
      </c>
      <c r="K1043" s="1">
        <f>WEEKDAY(BART_Rides[[#This Row],[Date]],2)</f>
        <v>1</v>
      </c>
      <c r="L1043" s="1" t="str">
        <f>LEFT(BART_Rides[[#This Row],[Lines]],1)</f>
        <v>Y</v>
      </c>
      <c r="M1043" s="1" t="str">
        <f>IF(BART_Rides[[#This Row],[FirstLetter]]="Y","Yes","No")</f>
        <v>Yes</v>
      </c>
      <c r="N1043" s="1" t="str">
        <f>IF(OR(BART_Rides[[#This Row],[Station Code]]="EM", BART_Rides[[#This Row],[Station Code]]="MT", BART_Rides[[#This Row],[Station Code]]="PL", BART_Rides[[#This Row],[Station Code]]="CC"), "Yes", "No")</f>
        <v>No</v>
      </c>
    </row>
    <row r="1044" spans="6:14">
      <c r="F1044" s="3">
        <v>44509</v>
      </c>
      <c r="G1044" s="1" t="s">
        <v>5</v>
      </c>
      <c r="H1044" s="1" t="s">
        <v>100</v>
      </c>
      <c r="I1044" s="1">
        <v>1412</v>
      </c>
      <c r="J1044" s="1">
        <f>MONTH(BART_Rides[[#This Row],[Date]])</f>
        <v>11</v>
      </c>
      <c r="K1044" s="1">
        <f>WEEKDAY(BART_Rides[[#This Row],[Date]],2)</f>
        <v>2</v>
      </c>
      <c r="L1044" s="1" t="str">
        <f>LEFT(BART_Rides[[#This Row],[Lines]],1)</f>
        <v>Y</v>
      </c>
      <c r="M1044" s="1" t="str">
        <f>IF(BART_Rides[[#This Row],[FirstLetter]]="Y","Yes","No")</f>
        <v>Yes</v>
      </c>
      <c r="N1044" s="1" t="str">
        <f>IF(OR(BART_Rides[[#This Row],[Station Code]]="EM", BART_Rides[[#This Row],[Station Code]]="MT", BART_Rides[[#This Row],[Station Code]]="PL", BART_Rides[[#This Row],[Station Code]]="CC"), "Yes", "No")</f>
        <v>No</v>
      </c>
    </row>
    <row r="1045" spans="6:14">
      <c r="F1045" s="3">
        <v>44510</v>
      </c>
      <c r="G1045" s="1" t="s">
        <v>5</v>
      </c>
      <c r="H1045" s="1" t="s">
        <v>100</v>
      </c>
      <c r="I1045" s="1">
        <v>1567</v>
      </c>
      <c r="J1045" s="1">
        <f>MONTH(BART_Rides[[#This Row],[Date]])</f>
        <v>11</v>
      </c>
      <c r="K1045" s="1">
        <f>WEEKDAY(BART_Rides[[#This Row],[Date]],2)</f>
        <v>3</v>
      </c>
      <c r="L1045" s="1" t="str">
        <f>LEFT(BART_Rides[[#This Row],[Lines]],1)</f>
        <v>Y</v>
      </c>
      <c r="M1045" s="1" t="str">
        <f>IF(BART_Rides[[#This Row],[FirstLetter]]="Y","Yes","No")</f>
        <v>Yes</v>
      </c>
      <c r="N1045" s="1" t="str">
        <f>IF(OR(BART_Rides[[#This Row],[Station Code]]="EM", BART_Rides[[#This Row],[Station Code]]="MT", BART_Rides[[#This Row],[Station Code]]="PL", BART_Rides[[#This Row],[Station Code]]="CC"), "Yes", "No")</f>
        <v>No</v>
      </c>
    </row>
    <row r="1046" spans="6:14">
      <c r="F1046" s="3">
        <v>44511</v>
      </c>
      <c r="G1046" s="1" t="s">
        <v>5</v>
      </c>
      <c r="H1046" s="1" t="s">
        <v>100</v>
      </c>
      <c r="I1046" s="1">
        <v>1300</v>
      </c>
      <c r="J1046" s="1">
        <f>MONTH(BART_Rides[[#This Row],[Date]])</f>
        <v>11</v>
      </c>
      <c r="K1046" s="1">
        <f>WEEKDAY(BART_Rides[[#This Row],[Date]],2)</f>
        <v>4</v>
      </c>
      <c r="L1046" s="1" t="str">
        <f>LEFT(BART_Rides[[#This Row],[Lines]],1)</f>
        <v>Y</v>
      </c>
      <c r="M1046" s="1" t="str">
        <f>IF(BART_Rides[[#This Row],[FirstLetter]]="Y","Yes","No")</f>
        <v>Yes</v>
      </c>
      <c r="N1046" s="1" t="str">
        <f>IF(OR(BART_Rides[[#This Row],[Station Code]]="EM", BART_Rides[[#This Row],[Station Code]]="MT", BART_Rides[[#This Row],[Station Code]]="PL", BART_Rides[[#This Row],[Station Code]]="CC"), "Yes", "No")</f>
        <v>No</v>
      </c>
    </row>
    <row r="1047" spans="6:14">
      <c r="F1047" s="3">
        <v>44512</v>
      </c>
      <c r="G1047" s="1" t="s">
        <v>5</v>
      </c>
      <c r="H1047" s="1" t="s">
        <v>100</v>
      </c>
      <c r="I1047" s="1">
        <v>1539</v>
      </c>
      <c r="J1047" s="1">
        <f>MONTH(BART_Rides[[#This Row],[Date]])</f>
        <v>11</v>
      </c>
      <c r="K1047" s="1">
        <f>WEEKDAY(BART_Rides[[#This Row],[Date]],2)</f>
        <v>5</v>
      </c>
      <c r="L1047" s="1" t="str">
        <f>LEFT(BART_Rides[[#This Row],[Lines]],1)</f>
        <v>Y</v>
      </c>
      <c r="M1047" s="1" t="str">
        <f>IF(BART_Rides[[#This Row],[FirstLetter]]="Y","Yes","No")</f>
        <v>Yes</v>
      </c>
      <c r="N1047" s="1" t="str">
        <f>IF(OR(BART_Rides[[#This Row],[Station Code]]="EM", BART_Rides[[#This Row],[Station Code]]="MT", BART_Rides[[#This Row],[Station Code]]="PL", BART_Rides[[#This Row],[Station Code]]="CC"), "Yes", "No")</f>
        <v>No</v>
      </c>
    </row>
    <row r="1048" spans="6:14">
      <c r="F1048" s="3">
        <v>44513</v>
      </c>
      <c r="G1048" s="1" t="s">
        <v>5</v>
      </c>
      <c r="H1048" s="1" t="s">
        <v>100</v>
      </c>
      <c r="I1048" s="1">
        <v>945</v>
      </c>
      <c r="J1048" s="1">
        <f>MONTH(BART_Rides[[#This Row],[Date]])</f>
        <v>11</v>
      </c>
      <c r="K1048" s="1">
        <f>WEEKDAY(BART_Rides[[#This Row],[Date]],2)</f>
        <v>6</v>
      </c>
      <c r="L1048" s="1" t="str">
        <f>LEFT(BART_Rides[[#This Row],[Lines]],1)</f>
        <v>Y</v>
      </c>
      <c r="M1048" s="1" t="str">
        <f>IF(BART_Rides[[#This Row],[FirstLetter]]="Y","Yes","No")</f>
        <v>Yes</v>
      </c>
      <c r="N1048" s="1" t="str">
        <f>IF(OR(BART_Rides[[#This Row],[Station Code]]="EM", BART_Rides[[#This Row],[Station Code]]="MT", BART_Rides[[#This Row],[Station Code]]="PL", BART_Rides[[#This Row],[Station Code]]="CC"), "Yes", "No")</f>
        <v>No</v>
      </c>
    </row>
    <row r="1049" spans="6:14">
      <c r="F1049" s="3">
        <v>44514</v>
      </c>
      <c r="G1049" s="1" t="s">
        <v>5</v>
      </c>
      <c r="H1049" s="1" t="s">
        <v>100</v>
      </c>
      <c r="I1049" s="1">
        <v>539</v>
      </c>
      <c r="J1049" s="1">
        <f>MONTH(BART_Rides[[#This Row],[Date]])</f>
        <v>11</v>
      </c>
      <c r="K1049" s="1">
        <f>WEEKDAY(BART_Rides[[#This Row],[Date]],2)</f>
        <v>7</v>
      </c>
      <c r="L1049" s="1" t="str">
        <f>LEFT(BART_Rides[[#This Row],[Lines]],1)</f>
        <v>Y</v>
      </c>
      <c r="M1049" s="1" t="str">
        <f>IF(BART_Rides[[#This Row],[FirstLetter]]="Y","Yes","No")</f>
        <v>Yes</v>
      </c>
      <c r="N1049" s="1" t="str">
        <f>IF(OR(BART_Rides[[#This Row],[Station Code]]="EM", BART_Rides[[#This Row],[Station Code]]="MT", BART_Rides[[#This Row],[Station Code]]="PL", BART_Rides[[#This Row],[Station Code]]="CC"), "Yes", "No")</f>
        <v>No</v>
      </c>
    </row>
    <row r="1050" spans="6:14">
      <c r="F1050" s="3">
        <v>44515</v>
      </c>
      <c r="G1050" s="1" t="s">
        <v>5</v>
      </c>
      <c r="H1050" s="1" t="s">
        <v>100</v>
      </c>
      <c r="I1050" s="1">
        <v>1455</v>
      </c>
      <c r="J1050" s="1">
        <f>MONTH(BART_Rides[[#This Row],[Date]])</f>
        <v>11</v>
      </c>
      <c r="K1050" s="1">
        <f>WEEKDAY(BART_Rides[[#This Row],[Date]],2)</f>
        <v>1</v>
      </c>
      <c r="L1050" s="1" t="str">
        <f>LEFT(BART_Rides[[#This Row],[Lines]],1)</f>
        <v>Y</v>
      </c>
      <c r="M1050" s="1" t="str">
        <f>IF(BART_Rides[[#This Row],[FirstLetter]]="Y","Yes","No")</f>
        <v>Yes</v>
      </c>
      <c r="N1050" s="1" t="str">
        <f>IF(OR(BART_Rides[[#This Row],[Station Code]]="EM", BART_Rides[[#This Row],[Station Code]]="MT", BART_Rides[[#This Row],[Station Code]]="PL", BART_Rides[[#This Row],[Station Code]]="CC"), "Yes", "No")</f>
        <v>No</v>
      </c>
    </row>
    <row r="1051" spans="6:14">
      <c r="F1051" s="3">
        <v>44516</v>
      </c>
      <c r="G1051" s="1" t="s">
        <v>5</v>
      </c>
      <c r="H1051" s="1" t="s">
        <v>100</v>
      </c>
      <c r="I1051" s="1">
        <v>1504</v>
      </c>
      <c r="J1051" s="1">
        <f>MONTH(BART_Rides[[#This Row],[Date]])</f>
        <v>11</v>
      </c>
      <c r="K1051" s="1">
        <f>WEEKDAY(BART_Rides[[#This Row],[Date]],2)</f>
        <v>2</v>
      </c>
      <c r="L1051" s="1" t="str">
        <f>LEFT(BART_Rides[[#This Row],[Lines]],1)</f>
        <v>Y</v>
      </c>
      <c r="M1051" s="1" t="str">
        <f>IF(BART_Rides[[#This Row],[FirstLetter]]="Y","Yes","No")</f>
        <v>Yes</v>
      </c>
      <c r="N1051" s="1" t="str">
        <f>IF(OR(BART_Rides[[#This Row],[Station Code]]="EM", BART_Rides[[#This Row],[Station Code]]="MT", BART_Rides[[#This Row],[Station Code]]="PL", BART_Rides[[#This Row],[Station Code]]="CC"), "Yes", "No")</f>
        <v>No</v>
      </c>
    </row>
    <row r="1052" spans="6:14">
      <c r="F1052" s="3">
        <v>44517</v>
      </c>
      <c r="G1052" s="1" t="s">
        <v>5</v>
      </c>
      <c r="H1052" s="1" t="s">
        <v>100</v>
      </c>
      <c r="I1052" s="1">
        <v>1638</v>
      </c>
      <c r="J1052" s="1">
        <f>MONTH(BART_Rides[[#This Row],[Date]])</f>
        <v>11</v>
      </c>
      <c r="K1052" s="1">
        <f>WEEKDAY(BART_Rides[[#This Row],[Date]],2)</f>
        <v>3</v>
      </c>
      <c r="L1052" s="1" t="str">
        <f>LEFT(BART_Rides[[#This Row],[Lines]],1)</f>
        <v>Y</v>
      </c>
      <c r="M1052" s="1" t="str">
        <f>IF(BART_Rides[[#This Row],[FirstLetter]]="Y","Yes","No")</f>
        <v>Yes</v>
      </c>
      <c r="N1052" s="1" t="str">
        <f>IF(OR(BART_Rides[[#This Row],[Station Code]]="EM", BART_Rides[[#This Row],[Station Code]]="MT", BART_Rides[[#This Row],[Station Code]]="PL", BART_Rides[[#This Row],[Station Code]]="CC"), "Yes", "No")</f>
        <v>No</v>
      </c>
    </row>
    <row r="1053" spans="6:14">
      <c r="F1053" s="3">
        <v>44518</v>
      </c>
      <c r="G1053" s="1" t="s">
        <v>5</v>
      </c>
      <c r="H1053" s="1" t="s">
        <v>100</v>
      </c>
      <c r="I1053" s="1">
        <v>1576</v>
      </c>
      <c r="J1053" s="1">
        <f>MONTH(BART_Rides[[#This Row],[Date]])</f>
        <v>11</v>
      </c>
      <c r="K1053" s="1">
        <f>WEEKDAY(BART_Rides[[#This Row],[Date]],2)</f>
        <v>4</v>
      </c>
      <c r="L1053" s="1" t="str">
        <f>LEFT(BART_Rides[[#This Row],[Lines]],1)</f>
        <v>Y</v>
      </c>
      <c r="M1053" s="1" t="str">
        <f>IF(BART_Rides[[#This Row],[FirstLetter]]="Y","Yes","No")</f>
        <v>Yes</v>
      </c>
      <c r="N1053" s="1" t="str">
        <f>IF(OR(BART_Rides[[#This Row],[Station Code]]="EM", BART_Rides[[#This Row],[Station Code]]="MT", BART_Rides[[#This Row],[Station Code]]="PL", BART_Rides[[#This Row],[Station Code]]="CC"), "Yes", "No")</f>
        <v>No</v>
      </c>
    </row>
    <row r="1054" spans="6:14">
      <c r="F1054" s="3">
        <v>44519</v>
      </c>
      <c r="G1054" s="1" t="s">
        <v>5</v>
      </c>
      <c r="H1054" s="1" t="s">
        <v>100</v>
      </c>
      <c r="I1054" s="1">
        <v>1568</v>
      </c>
      <c r="J1054" s="1">
        <f>MONTH(BART_Rides[[#This Row],[Date]])</f>
        <v>11</v>
      </c>
      <c r="K1054" s="1">
        <f>WEEKDAY(BART_Rides[[#This Row],[Date]],2)</f>
        <v>5</v>
      </c>
      <c r="L1054" s="1" t="str">
        <f>LEFT(BART_Rides[[#This Row],[Lines]],1)</f>
        <v>Y</v>
      </c>
      <c r="M1054" s="1" t="str">
        <f>IF(BART_Rides[[#This Row],[FirstLetter]]="Y","Yes","No")</f>
        <v>Yes</v>
      </c>
      <c r="N1054" s="1" t="str">
        <f>IF(OR(BART_Rides[[#This Row],[Station Code]]="EM", BART_Rides[[#This Row],[Station Code]]="MT", BART_Rides[[#This Row],[Station Code]]="PL", BART_Rides[[#This Row],[Station Code]]="CC"), "Yes", "No")</f>
        <v>No</v>
      </c>
    </row>
    <row r="1055" spans="6:14">
      <c r="F1055" s="3">
        <v>44520</v>
      </c>
      <c r="G1055" s="1" t="s">
        <v>5</v>
      </c>
      <c r="H1055" s="1" t="s">
        <v>100</v>
      </c>
      <c r="I1055" s="1">
        <v>879</v>
      </c>
      <c r="J1055" s="1">
        <f>MONTH(BART_Rides[[#This Row],[Date]])</f>
        <v>11</v>
      </c>
      <c r="K1055" s="1">
        <f>WEEKDAY(BART_Rides[[#This Row],[Date]],2)</f>
        <v>6</v>
      </c>
      <c r="L1055" s="1" t="str">
        <f>LEFT(BART_Rides[[#This Row],[Lines]],1)</f>
        <v>Y</v>
      </c>
      <c r="M1055" s="1" t="str">
        <f>IF(BART_Rides[[#This Row],[FirstLetter]]="Y","Yes","No")</f>
        <v>Yes</v>
      </c>
      <c r="N1055" s="1" t="str">
        <f>IF(OR(BART_Rides[[#This Row],[Station Code]]="EM", BART_Rides[[#This Row],[Station Code]]="MT", BART_Rides[[#This Row],[Station Code]]="PL", BART_Rides[[#This Row],[Station Code]]="CC"), "Yes", "No")</f>
        <v>No</v>
      </c>
    </row>
    <row r="1056" spans="6:14">
      <c r="F1056" s="3">
        <v>44521</v>
      </c>
      <c r="G1056" s="1" t="s">
        <v>5</v>
      </c>
      <c r="H1056" s="1" t="s">
        <v>100</v>
      </c>
      <c r="I1056" s="1">
        <v>566</v>
      </c>
      <c r="J1056" s="1">
        <f>MONTH(BART_Rides[[#This Row],[Date]])</f>
        <v>11</v>
      </c>
      <c r="K1056" s="1">
        <f>WEEKDAY(BART_Rides[[#This Row],[Date]],2)</f>
        <v>7</v>
      </c>
      <c r="L1056" s="1" t="str">
        <f>LEFT(BART_Rides[[#This Row],[Lines]],1)</f>
        <v>Y</v>
      </c>
      <c r="M1056" s="1" t="str">
        <f>IF(BART_Rides[[#This Row],[FirstLetter]]="Y","Yes","No")</f>
        <v>Yes</v>
      </c>
      <c r="N1056" s="1" t="str">
        <f>IF(OR(BART_Rides[[#This Row],[Station Code]]="EM", BART_Rides[[#This Row],[Station Code]]="MT", BART_Rides[[#This Row],[Station Code]]="PL", BART_Rides[[#This Row],[Station Code]]="CC"), "Yes", "No")</f>
        <v>No</v>
      </c>
    </row>
    <row r="1057" spans="6:14">
      <c r="F1057" s="3">
        <v>44522</v>
      </c>
      <c r="G1057" s="1" t="s">
        <v>5</v>
      </c>
      <c r="H1057" s="1" t="s">
        <v>100</v>
      </c>
      <c r="I1057" s="1">
        <v>1340</v>
      </c>
      <c r="J1057" s="1">
        <f>MONTH(BART_Rides[[#This Row],[Date]])</f>
        <v>11</v>
      </c>
      <c r="K1057" s="1">
        <f>WEEKDAY(BART_Rides[[#This Row],[Date]],2)</f>
        <v>1</v>
      </c>
      <c r="L1057" s="1" t="str">
        <f>LEFT(BART_Rides[[#This Row],[Lines]],1)</f>
        <v>Y</v>
      </c>
      <c r="M1057" s="1" t="str">
        <f>IF(BART_Rides[[#This Row],[FirstLetter]]="Y","Yes","No")</f>
        <v>Yes</v>
      </c>
      <c r="N1057" s="1" t="str">
        <f>IF(OR(BART_Rides[[#This Row],[Station Code]]="EM", BART_Rides[[#This Row],[Station Code]]="MT", BART_Rides[[#This Row],[Station Code]]="PL", BART_Rides[[#This Row],[Station Code]]="CC"), "Yes", "No")</f>
        <v>No</v>
      </c>
    </row>
    <row r="1058" spans="6:14">
      <c r="F1058" s="3">
        <v>44523</v>
      </c>
      <c r="G1058" s="1" t="s">
        <v>5</v>
      </c>
      <c r="H1058" s="1" t="s">
        <v>100</v>
      </c>
      <c r="I1058" s="1">
        <v>1338</v>
      </c>
      <c r="J1058" s="1">
        <f>MONTH(BART_Rides[[#This Row],[Date]])</f>
        <v>11</v>
      </c>
      <c r="K1058" s="1">
        <f>WEEKDAY(BART_Rides[[#This Row],[Date]],2)</f>
        <v>2</v>
      </c>
      <c r="L1058" s="1" t="str">
        <f>LEFT(BART_Rides[[#This Row],[Lines]],1)</f>
        <v>Y</v>
      </c>
      <c r="M1058" s="1" t="str">
        <f>IF(BART_Rides[[#This Row],[FirstLetter]]="Y","Yes","No")</f>
        <v>Yes</v>
      </c>
      <c r="N1058" s="1" t="str">
        <f>IF(OR(BART_Rides[[#This Row],[Station Code]]="EM", BART_Rides[[#This Row],[Station Code]]="MT", BART_Rides[[#This Row],[Station Code]]="PL", BART_Rides[[#This Row],[Station Code]]="CC"), "Yes", "No")</f>
        <v>No</v>
      </c>
    </row>
    <row r="1059" spans="6:14">
      <c r="F1059" s="3">
        <v>44524</v>
      </c>
      <c r="G1059" s="1" t="s">
        <v>5</v>
      </c>
      <c r="H1059" s="1" t="s">
        <v>100</v>
      </c>
      <c r="I1059" s="1">
        <v>1208</v>
      </c>
      <c r="J1059" s="1">
        <f>MONTH(BART_Rides[[#This Row],[Date]])</f>
        <v>11</v>
      </c>
      <c r="K1059" s="1">
        <f>WEEKDAY(BART_Rides[[#This Row],[Date]],2)</f>
        <v>3</v>
      </c>
      <c r="L1059" s="1" t="str">
        <f>LEFT(BART_Rides[[#This Row],[Lines]],1)</f>
        <v>Y</v>
      </c>
      <c r="M1059" s="1" t="str">
        <f>IF(BART_Rides[[#This Row],[FirstLetter]]="Y","Yes","No")</f>
        <v>Yes</v>
      </c>
      <c r="N1059" s="1" t="str">
        <f>IF(OR(BART_Rides[[#This Row],[Station Code]]="EM", BART_Rides[[#This Row],[Station Code]]="MT", BART_Rides[[#This Row],[Station Code]]="PL", BART_Rides[[#This Row],[Station Code]]="CC"), "Yes", "No")</f>
        <v>No</v>
      </c>
    </row>
    <row r="1060" spans="6:14">
      <c r="F1060" s="3">
        <v>44525</v>
      </c>
      <c r="G1060" s="1" t="s">
        <v>5</v>
      </c>
      <c r="H1060" s="1" t="s">
        <v>100</v>
      </c>
      <c r="I1060" s="1">
        <v>406</v>
      </c>
      <c r="J1060" s="1">
        <f>MONTH(BART_Rides[[#This Row],[Date]])</f>
        <v>11</v>
      </c>
      <c r="K1060" s="1">
        <f>WEEKDAY(BART_Rides[[#This Row],[Date]],2)</f>
        <v>4</v>
      </c>
      <c r="L1060" s="1" t="str">
        <f>LEFT(BART_Rides[[#This Row],[Lines]],1)</f>
        <v>Y</v>
      </c>
      <c r="M1060" s="1" t="str">
        <f>IF(BART_Rides[[#This Row],[FirstLetter]]="Y","Yes","No")</f>
        <v>Yes</v>
      </c>
      <c r="N1060" s="1" t="str">
        <f>IF(OR(BART_Rides[[#This Row],[Station Code]]="EM", BART_Rides[[#This Row],[Station Code]]="MT", BART_Rides[[#This Row],[Station Code]]="PL", BART_Rides[[#This Row],[Station Code]]="CC"), "Yes", "No")</f>
        <v>No</v>
      </c>
    </row>
    <row r="1061" spans="6:14">
      <c r="F1061" s="3">
        <v>44526</v>
      </c>
      <c r="G1061" s="1" t="s">
        <v>5</v>
      </c>
      <c r="H1061" s="1" t="s">
        <v>100</v>
      </c>
      <c r="I1061" s="1">
        <v>833</v>
      </c>
      <c r="J1061" s="1">
        <f>MONTH(BART_Rides[[#This Row],[Date]])</f>
        <v>11</v>
      </c>
      <c r="K1061" s="1">
        <f>WEEKDAY(BART_Rides[[#This Row],[Date]],2)</f>
        <v>5</v>
      </c>
      <c r="L1061" s="1" t="str">
        <f>LEFT(BART_Rides[[#This Row],[Lines]],1)</f>
        <v>Y</v>
      </c>
      <c r="M1061" s="1" t="str">
        <f>IF(BART_Rides[[#This Row],[FirstLetter]]="Y","Yes","No")</f>
        <v>Yes</v>
      </c>
      <c r="N1061" s="1" t="str">
        <f>IF(OR(BART_Rides[[#This Row],[Station Code]]="EM", BART_Rides[[#This Row],[Station Code]]="MT", BART_Rides[[#This Row],[Station Code]]="PL", BART_Rides[[#This Row],[Station Code]]="CC"), "Yes", "No")</f>
        <v>No</v>
      </c>
    </row>
    <row r="1062" spans="6:14">
      <c r="F1062" s="3">
        <v>44527</v>
      </c>
      <c r="G1062" s="1" t="s">
        <v>5</v>
      </c>
      <c r="H1062" s="1" t="s">
        <v>100</v>
      </c>
      <c r="I1062" s="1">
        <v>746</v>
      </c>
      <c r="J1062" s="1">
        <f>MONTH(BART_Rides[[#This Row],[Date]])</f>
        <v>11</v>
      </c>
      <c r="K1062" s="1">
        <f>WEEKDAY(BART_Rides[[#This Row],[Date]],2)</f>
        <v>6</v>
      </c>
      <c r="L1062" s="1" t="str">
        <f>LEFT(BART_Rides[[#This Row],[Lines]],1)</f>
        <v>Y</v>
      </c>
      <c r="M1062" s="1" t="str">
        <f>IF(BART_Rides[[#This Row],[FirstLetter]]="Y","Yes","No")</f>
        <v>Yes</v>
      </c>
      <c r="N1062" s="1" t="str">
        <f>IF(OR(BART_Rides[[#This Row],[Station Code]]="EM", BART_Rides[[#This Row],[Station Code]]="MT", BART_Rides[[#This Row],[Station Code]]="PL", BART_Rides[[#This Row],[Station Code]]="CC"), "Yes", "No")</f>
        <v>No</v>
      </c>
    </row>
    <row r="1063" spans="6:14">
      <c r="F1063" s="3">
        <v>44528</v>
      </c>
      <c r="G1063" s="1" t="s">
        <v>5</v>
      </c>
      <c r="H1063" s="1" t="s">
        <v>100</v>
      </c>
      <c r="I1063" s="1">
        <v>523</v>
      </c>
      <c r="J1063" s="1">
        <f>MONTH(BART_Rides[[#This Row],[Date]])</f>
        <v>11</v>
      </c>
      <c r="K1063" s="1">
        <f>WEEKDAY(BART_Rides[[#This Row],[Date]],2)</f>
        <v>7</v>
      </c>
      <c r="L1063" s="1" t="str">
        <f>LEFT(BART_Rides[[#This Row],[Lines]],1)</f>
        <v>Y</v>
      </c>
      <c r="M1063" s="1" t="str">
        <f>IF(BART_Rides[[#This Row],[FirstLetter]]="Y","Yes","No")</f>
        <v>Yes</v>
      </c>
      <c r="N1063" s="1" t="str">
        <f>IF(OR(BART_Rides[[#This Row],[Station Code]]="EM", BART_Rides[[#This Row],[Station Code]]="MT", BART_Rides[[#This Row],[Station Code]]="PL", BART_Rides[[#This Row],[Station Code]]="CC"), "Yes", "No")</f>
        <v>No</v>
      </c>
    </row>
    <row r="1064" spans="6:14">
      <c r="F1064" s="3">
        <v>44529</v>
      </c>
      <c r="G1064" s="1" t="s">
        <v>5</v>
      </c>
      <c r="H1064" s="1" t="s">
        <v>100</v>
      </c>
      <c r="I1064" s="1">
        <v>1514</v>
      </c>
      <c r="J1064" s="1">
        <f>MONTH(BART_Rides[[#This Row],[Date]])</f>
        <v>11</v>
      </c>
      <c r="K1064" s="1">
        <f>WEEKDAY(BART_Rides[[#This Row],[Date]],2)</f>
        <v>1</v>
      </c>
      <c r="L1064" s="1" t="str">
        <f>LEFT(BART_Rides[[#This Row],[Lines]],1)</f>
        <v>Y</v>
      </c>
      <c r="M1064" s="1" t="str">
        <f>IF(BART_Rides[[#This Row],[FirstLetter]]="Y","Yes","No")</f>
        <v>Yes</v>
      </c>
      <c r="N1064" s="1" t="str">
        <f>IF(OR(BART_Rides[[#This Row],[Station Code]]="EM", BART_Rides[[#This Row],[Station Code]]="MT", BART_Rides[[#This Row],[Station Code]]="PL", BART_Rides[[#This Row],[Station Code]]="CC"), "Yes", "No")</f>
        <v>No</v>
      </c>
    </row>
    <row r="1065" spans="6:14">
      <c r="F1065" s="3">
        <v>44530</v>
      </c>
      <c r="G1065" s="1" t="s">
        <v>5</v>
      </c>
      <c r="H1065" s="1" t="s">
        <v>100</v>
      </c>
      <c r="I1065" s="1">
        <v>1540</v>
      </c>
      <c r="J1065" s="1">
        <f>MONTH(BART_Rides[[#This Row],[Date]])</f>
        <v>11</v>
      </c>
      <c r="K1065" s="1">
        <f>WEEKDAY(BART_Rides[[#This Row],[Date]],2)</f>
        <v>2</v>
      </c>
      <c r="L1065" s="1" t="str">
        <f>LEFT(BART_Rides[[#This Row],[Lines]],1)</f>
        <v>Y</v>
      </c>
      <c r="M1065" s="1" t="str">
        <f>IF(BART_Rides[[#This Row],[FirstLetter]]="Y","Yes","No")</f>
        <v>Yes</v>
      </c>
      <c r="N1065" s="1" t="str">
        <f>IF(OR(BART_Rides[[#This Row],[Station Code]]="EM", BART_Rides[[#This Row],[Station Code]]="MT", BART_Rides[[#This Row],[Station Code]]="PL", BART_Rides[[#This Row],[Station Code]]="CC"), "Yes", "No")</f>
        <v>No</v>
      </c>
    </row>
    <row r="1066" spans="6:14">
      <c r="F1066" s="3">
        <v>44531</v>
      </c>
      <c r="G1066" s="1" t="s">
        <v>5</v>
      </c>
      <c r="H1066" s="1" t="s">
        <v>100</v>
      </c>
      <c r="I1066" s="1">
        <v>1665</v>
      </c>
      <c r="J1066" s="1">
        <f>MONTH(BART_Rides[[#This Row],[Date]])</f>
        <v>12</v>
      </c>
      <c r="K1066" s="1">
        <f>WEEKDAY(BART_Rides[[#This Row],[Date]],2)</f>
        <v>3</v>
      </c>
      <c r="L1066" s="1" t="str">
        <f>LEFT(BART_Rides[[#This Row],[Lines]],1)</f>
        <v>Y</v>
      </c>
      <c r="M1066" s="1" t="str">
        <f>IF(BART_Rides[[#This Row],[FirstLetter]]="Y","Yes","No")</f>
        <v>Yes</v>
      </c>
      <c r="N1066" s="1" t="str">
        <f>IF(OR(BART_Rides[[#This Row],[Station Code]]="EM", BART_Rides[[#This Row],[Station Code]]="MT", BART_Rides[[#This Row],[Station Code]]="PL", BART_Rides[[#This Row],[Station Code]]="CC"), "Yes", "No")</f>
        <v>No</v>
      </c>
    </row>
    <row r="1067" spans="6:14">
      <c r="F1067" s="3">
        <v>44532</v>
      </c>
      <c r="G1067" s="1" t="s">
        <v>5</v>
      </c>
      <c r="H1067" s="1" t="s">
        <v>100</v>
      </c>
      <c r="I1067" s="1">
        <v>1666</v>
      </c>
      <c r="J1067" s="1">
        <f>MONTH(BART_Rides[[#This Row],[Date]])</f>
        <v>12</v>
      </c>
      <c r="K1067" s="1">
        <f>WEEKDAY(BART_Rides[[#This Row],[Date]],2)</f>
        <v>4</v>
      </c>
      <c r="L1067" s="1" t="str">
        <f>LEFT(BART_Rides[[#This Row],[Lines]],1)</f>
        <v>Y</v>
      </c>
      <c r="M1067" s="1" t="str">
        <f>IF(BART_Rides[[#This Row],[FirstLetter]]="Y","Yes","No")</f>
        <v>Yes</v>
      </c>
      <c r="N1067" s="1" t="str">
        <f>IF(OR(BART_Rides[[#This Row],[Station Code]]="EM", BART_Rides[[#This Row],[Station Code]]="MT", BART_Rides[[#This Row],[Station Code]]="PL", BART_Rides[[#This Row],[Station Code]]="CC"), "Yes", "No")</f>
        <v>No</v>
      </c>
    </row>
    <row r="1068" spans="6:14">
      <c r="F1068" s="3">
        <v>44533</v>
      </c>
      <c r="G1068" s="1" t="s">
        <v>5</v>
      </c>
      <c r="H1068" s="1" t="s">
        <v>100</v>
      </c>
      <c r="I1068" s="1">
        <v>1509</v>
      </c>
      <c r="J1068" s="1">
        <f>MONTH(BART_Rides[[#This Row],[Date]])</f>
        <v>12</v>
      </c>
      <c r="K1068" s="1">
        <f>WEEKDAY(BART_Rides[[#This Row],[Date]],2)</f>
        <v>5</v>
      </c>
      <c r="L1068" s="1" t="str">
        <f>LEFT(BART_Rides[[#This Row],[Lines]],1)</f>
        <v>Y</v>
      </c>
      <c r="M1068" s="1" t="str">
        <f>IF(BART_Rides[[#This Row],[FirstLetter]]="Y","Yes","No")</f>
        <v>Yes</v>
      </c>
      <c r="N1068" s="1" t="str">
        <f>IF(OR(BART_Rides[[#This Row],[Station Code]]="EM", BART_Rides[[#This Row],[Station Code]]="MT", BART_Rides[[#This Row],[Station Code]]="PL", BART_Rides[[#This Row],[Station Code]]="CC"), "Yes", "No")</f>
        <v>No</v>
      </c>
    </row>
    <row r="1069" spans="6:14">
      <c r="F1069" s="3">
        <v>44534</v>
      </c>
      <c r="G1069" s="1" t="s">
        <v>5</v>
      </c>
      <c r="H1069" s="1" t="s">
        <v>100</v>
      </c>
      <c r="I1069" s="1">
        <v>917</v>
      </c>
      <c r="J1069" s="1">
        <f>MONTH(BART_Rides[[#This Row],[Date]])</f>
        <v>12</v>
      </c>
      <c r="K1069" s="1">
        <f>WEEKDAY(BART_Rides[[#This Row],[Date]],2)</f>
        <v>6</v>
      </c>
      <c r="L1069" s="1" t="str">
        <f>LEFT(BART_Rides[[#This Row],[Lines]],1)</f>
        <v>Y</v>
      </c>
      <c r="M1069" s="1" t="str">
        <f>IF(BART_Rides[[#This Row],[FirstLetter]]="Y","Yes","No")</f>
        <v>Yes</v>
      </c>
      <c r="N1069" s="1" t="str">
        <f>IF(OR(BART_Rides[[#This Row],[Station Code]]="EM", BART_Rides[[#This Row],[Station Code]]="MT", BART_Rides[[#This Row],[Station Code]]="PL", BART_Rides[[#This Row],[Station Code]]="CC"), "Yes", "No")</f>
        <v>No</v>
      </c>
    </row>
    <row r="1070" spans="6:14">
      <c r="F1070" s="3">
        <v>44535</v>
      </c>
      <c r="G1070" s="1" t="s">
        <v>5</v>
      </c>
      <c r="H1070" s="1" t="s">
        <v>100</v>
      </c>
      <c r="I1070" s="1">
        <v>502</v>
      </c>
      <c r="J1070" s="1">
        <f>MONTH(BART_Rides[[#This Row],[Date]])</f>
        <v>12</v>
      </c>
      <c r="K1070" s="1">
        <f>WEEKDAY(BART_Rides[[#This Row],[Date]],2)</f>
        <v>7</v>
      </c>
      <c r="L1070" s="1" t="str">
        <f>LEFT(BART_Rides[[#This Row],[Lines]],1)</f>
        <v>Y</v>
      </c>
      <c r="M1070" s="1" t="str">
        <f>IF(BART_Rides[[#This Row],[FirstLetter]]="Y","Yes","No")</f>
        <v>Yes</v>
      </c>
      <c r="N1070" s="1" t="str">
        <f>IF(OR(BART_Rides[[#This Row],[Station Code]]="EM", BART_Rides[[#This Row],[Station Code]]="MT", BART_Rides[[#This Row],[Station Code]]="PL", BART_Rides[[#This Row],[Station Code]]="CC"), "Yes", "No")</f>
        <v>No</v>
      </c>
    </row>
    <row r="1071" spans="6:14">
      <c r="F1071" s="3">
        <v>44536</v>
      </c>
      <c r="G1071" s="1" t="s">
        <v>5</v>
      </c>
      <c r="H1071" s="1" t="s">
        <v>100</v>
      </c>
      <c r="I1071" s="1">
        <v>1459</v>
      </c>
      <c r="J1071" s="1">
        <f>MONTH(BART_Rides[[#This Row],[Date]])</f>
        <v>12</v>
      </c>
      <c r="K1071" s="1">
        <f>WEEKDAY(BART_Rides[[#This Row],[Date]],2)</f>
        <v>1</v>
      </c>
      <c r="L1071" s="1" t="str">
        <f>LEFT(BART_Rides[[#This Row],[Lines]],1)</f>
        <v>Y</v>
      </c>
      <c r="M1071" s="1" t="str">
        <f>IF(BART_Rides[[#This Row],[FirstLetter]]="Y","Yes","No")</f>
        <v>Yes</v>
      </c>
      <c r="N1071" s="1" t="str">
        <f>IF(OR(BART_Rides[[#This Row],[Station Code]]="EM", BART_Rides[[#This Row],[Station Code]]="MT", BART_Rides[[#This Row],[Station Code]]="PL", BART_Rides[[#This Row],[Station Code]]="CC"), "Yes", "No")</f>
        <v>No</v>
      </c>
    </row>
    <row r="1072" spans="6:14">
      <c r="F1072" s="3">
        <v>44537</v>
      </c>
      <c r="G1072" s="1" t="s">
        <v>5</v>
      </c>
      <c r="H1072" s="1" t="s">
        <v>100</v>
      </c>
      <c r="I1072" s="1">
        <v>1549</v>
      </c>
      <c r="J1072" s="1">
        <f>MONTH(BART_Rides[[#This Row],[Date]])</f>
        <v>12</v>
      </c>
      <c r="K1072" s="1">
        <f>WEEKDAY(BART_Rides[[#This Row],[Date]],2)</f>
        <v>2</v>
      </c>
      <c r="L1072" s="1" t="str">
        <f>LEFT(BART_Rides[[#This Row],[Lines]],1)</f>
        <v>Y</v>
      </c>
      <c r="M1072" s="1" t="str">
        <f>IF(BART_Rides[[#This Row],[FirstLetter]]="Y","Yes","No")</f>
        <v>Yes</v>
      </c>
      <c r="N1072" s="1" t="str">
        <f>IF(OR(BART_Rides[[#This Row],[Station Code]]="EM", BART_Rides[[#This Row],[Station Code]]="MT", BART_Rides[[#This Row],[Station Code]]="PL", BART_Rides[[#This Row],[Station Code]]="CC"), "Yes", "No")</f>
        <v>No</v>
      </c>
    </row>
    <row r="1073" spans="6:14">
      <c r="F1073" s="3">
        <v>44538</v>
      </c>
      <c r="G1073" s="1" t="s">
        <v>5</v>
      </c>
      <c r="H1073" s="1" t="s">
        <v>100</v>
      </c>
      <c r="I1073" s="1">
        <v>1599</v>
      </c>
      <c r="J1073" s="1">
        <f>MONTH(BART_Rides[[#This Row],[Date]])</f>
        <v>12</v>
      </c>
      <c r="K1073" s="1">
        <f>WEEKDAY(BART_Rides[[#This Row],[Date]],2)</f>
        <v>3</v>
      </c>
      <c r="L1073" s="1" t="str">
        <f>LEFT(BART_Rides[[#This Row],[Lines]],1)</f>
        <v>Y</v>
      </c>
      <c r="M1073" s="1" t="str">
        <f>IF(BART_Rides[[#This Row],[FirstLetter]]="Y","Yes","No")</f>
        <v>Yes</v>
      </c>
      <c r="N1073" s="1" t="str">
        <f>IF(OR(BART_Rides[[#This Row],[Station Code]]="EM", BART_Rides[[#This Row],[Station Code]]="MT", BART_Rides[[#This Row],[Station Code]]="PL", BART_Rides[[#This Row],[Station Code]]="CC"), "Yes", "No")</f>
        <v>No</v>
      </c>
    </row>
    <row r="1074" spans="6:14">
      <c r="F1074" s="3">
        <v>44539</v>
      </c>
      <c r="G1074" s="1" t="s">
        <v>5</v>
      </c>
      <c r="H1074" s="1" t="s">
        <v>100</v>
      </c>
      <c r="I1074" s="1">
        <v>1624</v>
      </c>
      <c r="J1074" s="1">
        <f>MONTH(BART_Rides[[#This Row],[Date]])</f>
        <v>12</v>
      </c>
      <c r="K1074" s="1">
        <f>WEEKDAY(BART_Rides[[#This Row],[Date]],2)</f>
        <v>4</v>
      </c>
      <c r="L1074" s="1" t="str">
        <f>LEFT(BART_Rides[[#This Row],[Lines]],1)</f>
        <v>Y</v>
      </c>
      <c r="M1074" s="1" t="str">
        <f>IF(BART_Rides[[#This Row],[FirstLetter]]="Y","Yes","No")</f>
        <v>Yes</v>
      </c>
      <c r="N1074" s="1" t="str">
        <f>IF(OR(BART_Rides[[#This Row],[Station Code]]="EM", BART_Rides[[#This Row],[Station Code]]="MT", BART_Rides[[#This Row],[Station Code]]="PL", BART_Rides[[#This Row],[Station Code]]="CC"), "Yes", "No")</f>
        <v>No</v>
      </c>
    </row>
    <row r="1075" spans="6:14">
      <c r="F1075" s="3">
        <v>44540</v>
      </c>
      <c r="G1075" s="1" t="s">
        <v>5</v>
      </c>
      <c r="H1075" s="1" t="s">
        <v>100</v>
      </c>
      <c r="I1075" s="1">
        <v>1646</v>
      </c>
      <c r="J1075" s="1">
        <f>MONTH(BART_Rides[[#This Row],[Date]])</f>
        <v>12</v>
      </c>
      <c r="K1075" s="1">
        <f>WEEKDAY(BART_Rides[[#This Row],[Date]],2)</f>
        <v>5</v>
      </c>
      <c r="L1075" s="1" t="str">
        <f>LEFT(BART_Rides[[#This Row],[Lines]],1)</f>
        <v>Y</v>
      </c>
      <c r="M1075" s="1" t="str">
        <f>IF(BART_Rides[[#This Row],[FirstLetter]]="Y","Yes","No")</f>
        <v>Yes</v>
      </c>
      <c r="N1075" s="1" t="str">
        <f>IF(OR(BART_Rides[[#This Row],[Station Code]]="EM", BART_Rides[[#This Row],[Station Code]]="MT", BART_Rides[[#This Row],[Station Code]]="PL", BART_Rides[[#This Row],[Station Code]]="CC"), "Yes", "No")</f>
        <v>No</v>
      </c>
    </row>
    <row r="1076" spans="6:14">
      <c r="F1076" s="3">
        <v>44541</v>
      </c>
      <c r="G1076" s="1" t="s">
        <v>5</v>
      </c>
      <c r="H1076" s="1" t="s">
        <v>100</v>
      </c>
      <c r="I1076" s="1">
        <v>955</v>
      </c>
      <c r="J1076" s="1">
        <f>MONTH(BART_Rides[[#This Row],[Date]])</f>
        <v>12</v>
      </c>
      <c r="K1076" s="1">
        <f>WEEKDAY(BART_Rides[[#This Row],[Date]],2)</f>
        <v>6</v>
      </c>
      <c r="L1076" s="1" t="str">
        <f>LEFT(BART_Rides[[#This Row],[Lines]],1)</f>
        <v>Y</v>
      </c>
      <c r="M1076" s="1" t="str">
        <f>IF(BART_Rides[[#This Row],[FirstLetter]]="Y","Yes","No")</f>
        <v>Yes</v>
      </c>
      <c r="N1076" s="1" t="str">
        <f>IF(OR(BART_Rides[[#This Row],[Station Code]]="EM", BART_Rides[[#This Row],[Station Code]]="MT", BART_Rides[[#This Row],[Station Code]]="PL", BART_Rides[[#This Row],[Station Code]]="CC"), "Yes", "No")</f>
        <v>No</v>
      </c>
    </row>
    <row r="1077" spans="6:14">
      <c r="F1077" s="3">
        <v>44542</v>
      </c>
      <c r="G1077" s="1" t="s">
        <v>5</v>
      </c>
      <c r="H1077" s="1" t="s">
        <v>100</v>
      </c>
      <c r="I1077" s="1">
        <v>449</v>
      </c>
      <c r="J1077" s="1">
        <f>MONTH(BART_Rides[[#This Row],[Date]])</f>
        <v>12</v>
      </c>
      <c r="K1077" s="1">
        <f>WEEKDAY(BART_Rides[[#This Row],[Date]],2)</f>
        <v>7</v>
      </c>
      <c r="L1077" s="1" t="str">
        <f>LEFT(BART_Rides[[#This Row],[Lines]],1)</f>
        <v>Y</v>
      </c>
      <c r="M1077" s="1" t="str">
        <f>IF(BART_Rides[[#This Row],[FirstLetter]]="Y","Yes","No")</f>
        <v>Yes</v>
      </c>
      <c r="N1077" s="1" t="str">
        <f>IF(OR(BART_Rides[[#This Row],[Station Code]]="EM", BART_Rides[[#This Row],[Station Code]]="MT", BART_Rides[[#This Row],[Station Code]]="PL", BART_Rides[[#This Row],[Station Code]]="CC"), "Yes", "No")</f>
        <v>No</v>
      </c>
    </row>
    <row r="1078" spans="6:14">
      <c r="F1078" s="3">
        <v>44543</v>
      </c>
      <c r="G1078" s="1" t="s">
        <v>5</v>
      </c>
      <c r="H1078" s="1" t="s">
        <v>100</v>
      </c>
      <c r="I1078" s="1">
        <v>1213</v>
      </c>
      <c r="J1078" s="1">
        <f>MONTH(BART_Rides[[#This Row],[Date]])</f>
        <v>12</v>
      </c>
      <c r="K1078" s="1">
        <f>WEEKDAY(BART_Rides[[#This Row],[Date]],2)</f>
        <v>1</v>
      </c>
      <c r="L1078" s="1" t="str">
        <f>LEFT(BART_Rides[[#This Row],[Lines]],1)</f>
        <v>Y</v>
      </c>
      <c r="M1078" s="1" t="str">
        <f>IF(BART_Rides[[#This Row],[FirstLetter]]="Y","Yes","No")</f>
        <v>Yes</v>
      </c>
      <c r="N1078" s="1" t="str">
        <f>IF(OR(BART_Rides[[#This Row],[Station Code]]="EM", BART_Rides[[#This Row],[Station Code]]="MT", BART_Rides[[#This Row],[Station Code]]="PL", BART_Rides[[#This Row],[Station Code]]="CC"), "Yes", "No")</f>
        <v>No</v>
      </c>
    </row>
    <row r="1079" spans="6:14">
      <c r="F1079" s="3">
        <v>44544</v>
      </c>
      <c r="G1079" s="1" t="s">
        <v>5</v>
      </c>
      <c r="H1079" s="1" t="s">
        <v>100</v>
      </c>
      <c r="I1079" s="1">
        <v>1471</v>
      </c>
      <c r="J1079" s="1">
        <f>MONTH(BART_Rides[[#This Row],[Date]])</f>
        <v>12</v>
      </c>
      <c r="K1079" s="1">
        <f>WEEKDAY(BART_Rides[[#This Row],[Date]],2)</f>
        <v>2</v>
      </c>
      <c r="L1079" s="1" t="str">
        <f>LEFT(BART_Rides[[#This Row],[Lines]],1)</f>
        <v>Y</v>
      </c>
      <c r="M1079" s="1" t="str">
        <f>IF(BART_Rides[[#This Row],[FirstLetter]]="Y","Yes","No")</f>
        <v>Yes</v>
      </c>
      <c r="N1079" s="1" t="str">
        <f>IF(OR(BART_Rides[[#This Row],[Station Code]]="EM", BART_Rides[[#This Row],[Station Code]]="MT", BART_Rides[[#This Row],[Station Code]]="PL", BART_Rides[[#This Row],[Station Code]]="CC"), "Yes", "No")</f>
        <v>No</v>
      </c>
    </row>
    <row r="1080" spans="6:14">
      <c r="F1080" s="3">
        <v>44545</v>
      </c>
      <c r="G1080" s="1" t="s">
        <v>5</v>
      </c>
      <c r="H1080" s="1" t="s">
        <v>100</v>
      </c>
      <c r="I1080" s="1">
        <v>1495</v>
      </c>
      <c r="J1080" s="1">
        <f>MONTH(BART_Rides[[#This Row],[Date]])</f>
        <v>12</v>
      </c>
      <c r="K1080" s="1">
        <f>WEEKDAY(BART_Rides[[#This Row],[Date]],2)</f>
        <v>3</v>
      </c>
      <c r="L1080" s="1" t="str">
        <f>LEFT(BART_Rides[[#This Row],[Lines]],1)</f>
        <v>Y</v>
      </c>
      <c r="M1080" s="1" t="str">
        <f>IF(BART_Rides[[#This Row],[FirstLetter]]="Y","Yes","No")</f>
        <v>Yes</v>
      </c>
      <c r="N1080" s="1" t="str">
        <f>IF(OR(BART_Rides[[#This Row],[Station Code]]="EM", BART_Rides[[#This Row],[Station Code]]="MT", BART_Rides[[#This Row],[Station Code]]="PL", BART_Rides[[#This Row],[Station Code]]="CC"), "Yes", "No")</f>
        <v>No</v>
      </c>
    </row>
    <row r="1081" spans="6:14">
      <c r="F1081" s="3">
        <v>44546</v>
      </c>
      <c r="G1081" s="1" t="s">
        <v>5</v>
      </c>
      <c r="H1081" s="1" t="s">
        <v>100</v>
      </c>
      <c r="I1081" s="1">
        <v>1585</v>
      </c>
      <c r="J1081" s="1">
        <f>MONTH(BART_Rides[[#This Row],[Date]])</f>
        <v>12</v>
      </c>
      <c r="K1081" s="1">
        <f>WEEKDAY(BART_Rides[[#This Row],[Date]],2)</f>
        <v>4</v>
      </c>
      <c r="L1081" s="1" t="str">
        <f>LEFT(BART_Rides[[#This Row],[Lines]],1)</f>
        <v>Y</v>
      </c>
      <c r="M1081" s="1" t="str">
        <f>IF(BART_Rides[[#This Row],[FirstLetter]]="Y","Yes","No")</f>
        <v>Yes</v>
      </c>
      <c r="N1081" s="1" t="str">
        <f>IF(OR(BART_Rides[[#This Row],[Station Code]]="EM", BART_Rides[[#This Row],[Station Code]]="MT", BART_Rides[[#This Row],[Station Code]]="PL", BART_Rides[[#This Row],[Station Code]]="CC"), "Yes", "No")</f>
        <v>No</v>
      </c>
    </row>
    <row r="1082" spans="6:14">
      <c r="F1082" s="3">
        <v>44547</v>
      </c>
      <c r="G1082" s="1" t="s">
        <v>5</v>
      </c>
      <c r="H1082" s="1" t="s">
        <v>100</v>
      </c>
      <c r="I1082" s="1">
        <v>1628</v>
      </c>
      <c r="J1082" s="1">
        <f>MONTH(BART_Rides[[#This Row],[Date]])</f>
        <v>12</v>
      </c>
      <c r="K1082" s="1">
        <f>WEEKDAY(BART_Rides[[#This Row],[Date]],2)</f>
        <v>5</v>
      </c>
      <c r="L1082" s="1" t="str">
        <f>LEFT(BART_Rides[[#This Row],[Lines]],1)</f>
        <v>Y</v>
      </c>
      <c r="M1082" s="1" t="str">
        <f>IF(BART_Rides[[#This Row],[FirstLetter]]="Y","Yes","No")</f>
        <v>Yes</v>
      </c>
      <c r="N1082" s="1" t="str">
        <f>IF(OR(BART_Rides[[#This Row],[Station Code]]="EM", BART_Rides[[#This Row],[Station Code]]="MT", BART_Rides[[#This Row],[Station Code]]="PL", BART_Rides[[#This Row],[Station Code]]="CC"), "Yes", "No")</f>
        <v>No</v>
      </c>
    </row>
    <row r="1083" spans="6:14">
      <c r="F1083" s="3">
        <v>44548</v>
      </c>
      <c r="G1083" s="1" t="s">
        <v>5</v>
      </c>
      <c r="H1083" s="1" t="s">
        <v>100</v>
      </c>
      <c r="I1083" s="1">
        <v>963</v>
      </c>
      <c r="J1083" s="1">
        <f>MONTH(BART_Rides[[#This Row],[Date]])</f>
        <v>12</v>
      </c>
      <c r="K1083" s="1">
        <f>WEEKDAY(BART_Rides[[#This Row],[Date]],2)</f>
        <v>6</v>
      </c>
      <c r="L1083" s="1" t="str">
        <f>LEFT(BART_Rides[[#This Row],[Lines]],1)</f>
        <v>Y</v>
      </c>
      <c r="M1083" s="1" t="str">
        <f>IF(BART_Rides[[#This Row],[FirstLetter]]="Y","Yes","No")</f>
        <v>Yes</v>
      </c>
      <c r="N1083" s="1" t="str">
        <f>IF(OR(BART_Rides[[#This Row],[Station Code]]="EM", BART_Rides[[#This Row],[Station Code]]="MT", BART_Rides[[#This Row],[Station Code]]="PL", BART_Rides[[#This Row],[Station Code]]="CC"), "Yes", "No")</f>
        <v>No</v>
      </c>
    </row>
    <row r="1084" spans="6:14">
      <c r="F1084" s="3">
        <v>44549</v>
      </c>
      <c r="G1084" s="1" t="s">
        <v>5</v>
      </c>
      <c r="H1084" s="1" t="s">
        <v>100</v>
      </c>
      <c r="I1084" s="1">
        <v>532</v>
      </c>
      <c r="J1084" s="1">
        <f>MONTH(BART_Rides[[#This Row],[Date]])</f>
        <v>12</v>
      </c>
      <c r="K1084" s="1">
        <f>WEEKDAY(BART_Rides[[#This Row],[Date]],2)</f>
        <v>7</v>
      </c>
      <c r="L1084" s="1" t="str">
        <f>LEFT(BART_Rides[[#This Row],[Lines]],1)</f>
        <v>Y</v>
      </c>
      <c r="M1084" s="1" t="str">
        <f>IF(BART_Rides[[#This Row],[FirstLetter]]="Y","Yes","No")</f>
        <v>Yes</v>
      </c>
      <c r="N1084" s="1" t="str">
        <f>IF(OR(BART_Rides[[#This Row],[Station Code]]="EM", BART_Rides[[#This Row],[Station Code]]="MT", BART_Rides[[#This Row],[Station Code]]="PL", BART_Rides[[#This Row],[Station Code]]="CC"), "Yes", "No")</f>
        <v>No</v>
      </c>
    </row>
    <row r="1085" spans="6:14">
      <c r="F1085" s="3">
        <v>44550</v>
      </c>
      <c r="G1085" s="1" t="s">
        <v>5</v>
      </c>
      <c r="H1085" s="1" t="s">
        <v>100</v>
      </c>
      <c r="I1085" s="1">
        <v>1312</v>
      </c>
      <c r="J1085" s="1">
        <f>MONTH(BART_Rides[[#This Row],[Date]])</f>
        <v>12</v>
      </c>
      <c r="K1085" s="1">
        <f>WEEKDAY(BART_Rides[[#This Row],[Date]],2)</f>
        <v>1</v>
      </c>
      <c r="L1085" s="1" t="str">
        <f>LEFT(BART_Rides[[#This Row],[Lines]],1)</f>
        <v>Y</v>
      </c>
      <c r="M1085" s="1" t="str">
        <f>IF(BART_Rides[[#This Row],[FirstLetter]]="Y","Yes","No")</f>
        <v>Yes</v>
      </c>
      <c r="N1085" s="1" t="str">
        <f>IF(OR(BART_Rides[[#This Row],[Station Code]]="EM", BART_Rides[[#This Row],[Station Code]]="MT", BART_Rides[[#This Row],[Station Code]]="PL", BART_Rides[[#This Row],[Station Code]]="CC"), "Yes", "No")</f>
        <v>No</v>
      </c>
    </row>
    <row r="1086" spans="6:14">
      <c r="F1086" s="3">
        <v>44551</v>
      </c>
      <c r="G1086" s="1" t="s">
        <v>5</v>
      </c>
      <c r="H1086" s="1" t="s">
        <v>100</v>
      </c>
      <c r="I1086" s="1">
        <v>1094</v>
      </c>
      <c r="J1086" s="1">
        <f>MONTH(BART_Rides[[#This Row],[Date]])</f>
        <v>12</v>
      </c>
      <c r="K1086" s="1">
        <f>WEEKDAY(BART_Rides[[#This Row],[Date]],2)</f>
        <v>2</v>
      </c>
      <c r="L1086" s="1" t="str">
        <f>LEFT(BART_Rides[[#This Row],[Lines]],1)</f>
        <v>Y</v>
      </c>
      <c r="M1086" s="1" t="str">
        <f>IF(BART_Rides[[#This Row],[FirstLetter]]="Y","Yes","No")</f>
        <v>Yes</v>
      </c>
      <c r="N1086" s="1" t="str">
        <f>IF(OR(BART_Rides[[#This Row],[Station Code]]="EM", BART_Rides[[#This Row],[Station Code]]="MT", BART_Rides[[#This Row],[Station Code]]="PL", BART_Rides[[#This Row],[Station Code]]="CC"), "Yes", "No")</f>
        <v>No</v>
      </c>
    </row>
    <row r="1087" spans="6:14">
      <c r="F1087" s="3">
        <v>44552</v>
      </c>
      <c r="G1087" s="1" t="s">
        <v>5</v>
      </c>
      <c r="H1087" s="1" t="s">
        <v>100</v>
      </c>
      <c r="I1087" s="1">
        <v>1088</v>
      </c>
      <c r="J1087" s="1">
        <f>MONTH(BART_Rides[[#This Row],[Date]])</f>
        <v>12</v>
      </c>
      <c r="K1087" s="1">
        <f>WEEKDAY(BART_Rides[[#This Row],[Date]],2)</f>
        <v>3</v>
      </c>
      <c r="L1087" s="1" t="str">
        <f>LEFT(BART_Rides[[#This Row],[Lines]],1)</f>
        <v>Y</v>
      </c>
      <c r="M1087" s="1" t="str">
        <f>IF(BART_Rides[[#This Row],[FirstLetter]]="Y","Yes","No")</f>
        <v>Yes</v>
      </c>
      <c r="N1087" s="1" t="str">
        <f>IF(OR(BART_Rides[[#This Row],[Station Code]]="EM", BART_Rides[[#This Row],[Station Code]]="MT", BART_Rides[[#This Row],[Station Code]]="PL", BART_Rides[[#This Row],[Station Code]]="CC"), "Yes", "No")</f>
        <v>No</v>
      </c>
    </row>
    <row r="1088" spans="6:14">
      <c r="F1088" s="3">
        <v>44553</v>
      </c>
      <c r="G1088" s="1" t="s">
        <v>5</v>
      </c>
      <c r="H1088" s="1" t="s">
        <v>100</v>
      </c>
      <c r="I1088" s="1">
        <v>929</v>
      </c>
      <c r="J1088" s="1">
        <f>MONTH(BART_Rides[[#This Row],[Date]])</f>
        <v>12</v>
      </c>
      <c r="K1088" s="1">
        <f>WEEKDAY(BART_Rides[[#This Row],[Date]],2)</f>
        <v>4</v>
      </c>
      <c r="L1088" s="1" t="str">
        <f>LEFT(BART_Rides[[#This Row],[Lines]],1)</f>
        <v>Y</v>
      </c>
      <c r="M1088" s="1" t="str">
        <f>IF(BART_Rides[[#This Row],[FirstLetter]]="Y","Yes","No")</f>
        <v>Yes</v>
      </c>
      <c r="N1088" s="1" t="str">
        <f>IF(OR(BART_Rides[[#This Row],[Station Code]]="EM", BART_Rides[[#This Row],[Station Code]]="MT", BART_Rides[[#This Row],[Station Code]]="PL", BART_Rides[[#This Row],[Station Code]]="CC"), "Yes", "No")</f>
        <v>No</v>
      </c>
    </row>
    <row r="1089" spans="6:14">
      <c r="F1089" s="3">
        <v>44554</v>
      </c>
      <c r="G1089" s="1" t="s">
        <v>5</v>
      </c>
      <c r="H1089" s="1" t="s">
        <v>100</v>
      </c>
      <c r="I1089" s="1">
        <v>680</v>
      </c>
      <c r="J1089" s="1">
        <f>MONTH(BART_Rides[[#This Row],[Date]])</f>
        <v>12</v>
      </c>
      <c r="K1089" s="1">
        <f>WEEKDAY(BART_Rides[[#This Row],[Date]],2)</f>
        <v>5</v>
      </c>
      <c r="L1089" s="1" t="str">
        <f>LEFT(BART_Rides[[#This Row],[Lines]],1)</f>
        <v>Y</v>
      </c>
      <c r="M1089" s="1" t="str">
        <f>IF(BART_Rides[[#This Row],[FirstLetter]]="Y","Yes","No")</f>
        <v>Yes</v>
      </c>
      <c r="N1089" s="1" t="str">
        <f>IF(OR(BART_Rides[[#This Row],[Station Code]]="EM", BART_Rides[[#This Row],[Station Code]]="MT", BART_Rides[[#This Row],[Station Code]]="PL", BART_Rides[[#This Row],[Station Code]]="CC"), "Yes", "No")</f>
        <v>No</v>
      </c>
    </row>
    <row r="1090" spans="6:14">
      <c r="F1090" s="3">
        <v>44555</v>
      </c>
      <c r="G1090" s="1" t="s">
        <v>5</v>
      </c>
      <c r="H1090" s="1" t="s">
        <v>100</v>
      </c>
      <c r="I1090" s="1">
        <v>195</v>
      </c>
      <c r="J1090" s="1">
        <f>MONTH(BART_Rides[[#This Row],[Date]])</f>
        <v>12</v>
      </c>
      <c r="K1090" s="1">
        <f>WEEKDAY(BART_Rides[[#This Row],[Date]],2)</f>
        <v>6</v>
      </c>
      <c r="L1090" s="1" t="str">
        <f>LEFT(BART_Rides[[#This Row],[Lines]],1)</f>
        <v>Y</v>
      </c>
      <c r="M1090" s="1" t="str">
        <f>IF(BART_Rides[[#This Row],[FirstLetter]]="Y","Yes","No")</f>
        <v>Yes</v>
      </c>
      <c r="N1090" s="1" t="str">
        <f>IF(OR(BART_Rides[[#This Row],[Station Code]]="EM", BART_Rides[[#This Row],[Station Code]]="MT", BART_Rides[[#This Row],[Station Code]]="PL", BART_Rides[[#This Row],[Station Code]]="CC"), "Yes", "No")</f>
        <v>No</v>
      </c>
    </row>
    <row r="1091" spans="6:14">
      <c r="F1091" s="3">
        <v>44556</v>
      </c>
      <c r="G1091" s="1" t="s">
        <v>5</v>
      </c>
      <c r="H1091" s="1" t="s">
        <v>100</v>
      </c>
      <c r="I1091" s="1">
        <v>335</v>
      </c>
      <c r="J1091" s="1">
        <f>MONTH(BART_Rides[[#This Row],[Date]])</f>
        <v>12</v>
      </c>
      <c r="K1091" s="1">
        <f>WEEKDAY(BART_Rides[[#This Row],[Date]],2)</f>
        <v>7</v>
      </c>
      <c r="L1091" s="1" t="str">
        <f>LEFT(BART_Rides[[#This Row],[Lines]],1)</f>
        <v>Y</v>
      </c>
      <c r="M1091" s="1" t="str">
        <f>IF(BART_Rides[[#This Row],[FirstLetter]]="Y","Yes","No")</f>
        <v>Yes</v>
      </c>
      <c r="N1091" s="1" t="str">
        <f>IF(OR(BART_Rides[[#This Row],[Station Code]]="EM", BART_Rides[[#This Row],[Station Code]]="MT", BART_Rides[[#This Row],[Station Code]]="PL", BART_Rides[[#This Row],[Station Code]]="CC"), "Yes", "No")</f>
        <v>No</v>
      </c>
    </row>
    <row r="1092" spans="6:14">
      <c r="F1092" s="3">
        <v>44557</v>
      </c>
      <c r="G1092" s="1" t="s">
        <v>5</v>
      </c>
      <c r="H1092" s="1" t="s">
        <v>100</v>
      </c>
      <c r="I1092" s="1">
        <v>918</v>
      </c>
      <c r="J1092" s="1">
        <f>MONTH(BART_Rides[[#This Row],[Date]])</f>
        <v>12</v>
      </c>
      <c r="K1092" s="1">
        <f>WEEKDAY(BART_Rides[[#This Row],[Date]],2)</f>
        <v>1</v>
      </c>
      <c r="L1092" s="1" t="str">
        <f>LEFT(BART_Rides[[#This Row],[Lines]],1)</f>
        <v>Y</v>
      </c>
      <c r="M1092" s="1" t="str">
        <f>IF(BART_Rides[[#This Row],[FirstLetter]]="Y","Yes","No")</f>
        <v>Yes</v>
      </c>
      <c r="N1092" s="1" t="str">
        <f>IF(OR(BART_Rides[[#This Row],[Station Code]]="EM", BART_Rides[[#This Row],[Station Code]]="MT", BART_Rides[[#This Row],[Station Code]]="PL", BART_Rides[[#This Row],[Station Code]]="CC"), "Yes", "No")</f>
        <v>No</v>
      </c>
    </row>
    <row r="1093" spans="6:14">
      <c r="F1093" s="3">
        <v>44558</v>
      </c>
      <c r="G1093" s="1" t="s">
        <v>5</v>
      </c>
      <c r="H1093" s="1" t="s">
        <v>100</v>
      </c>
      <c r="I1093" s="1">
        <v>929</v>
      </c>
      <c r="J1093" s="1">
        <f>MONTH(BART_Rides[[#This Row],[Date]])</f>
        <v>12</v>
      </c>
      <c r="K1093" s="1">
        <f>WEEKDAY(BART_Rides[[#This Row],[Date]],2)</f>
        <v>2</v>
      </c>
      <c r="L1093" s="1" t="str">
        <f>LEFT(BART_Rides[[#This Row],[Lines]],1)</f>
        <v>Y</v>
      </c>
      <c r="M1093" s="1" t="str">
        <f>IF(BART_Rides[[#This Row],[FirstLetter]]="Y","Yes","No")</f>
        <v>Yes</v>
      </c>
      <c r="N1093" s="1" t="str">
        <f>IF(OR(BART_Rides[[#This Row],[Station Code]]="EM", BART_Rides[[#This Row],[Station Code]]="MT", BART_Rides[[#This Row],[Station Code]]="PL", BART_Rides[[#This Row],[Station Code]]="CC"), "Yes", "No")</f>
        <v>No</v>
      </c>
    </row>
    <row r="1094" spans="6:14">
      <c r="F1094" s="3">
        <v>44559</v>
      </c>
      <c r="G1094" s="1" t="s">
        <v>5</v>
      </c>
      <c r="H1094" s="1" t="s">
        <v>100</v>
      </c>
      <c r="I1094" s="1">
        <v>897</v>
      </c>
      <c r="J1094" s="1">
        <f>MONTH(BART_Rides[[#This Row],[Date]])</f>
        <v>12</v>
      </c>
      <c r="K1094" s="1">
        <f>WEEKDAY(BART_Rides[[#This Row],[Date]],2)</f>
        <v>3</v>
      </c>
      <c r="L1094" s="1" t="str">
        <f>LEFT(BART_Rides[[#This Row],[Lines]],1)</f>
        <v>Y</v>
      </c>
      <c r="M1094" s="1" t="str">
        <f>IF(BART_Rides[[#This Row],[FirstLetter]]="Y","Yes","No")</f>
        <v>Yes</v>
      </c>
      <c r="N1094" s="1" t="str">
        <f>IF(OR(BART_Rides[[#This Row],[Station Code]]="EM", BART_Rides[[#This Row],[Station Code]]="MT", BART_Rides[[#This Row],[Station Code]]="PL", BART_Rides[[#This Row],[Station Code]]="CC"), "Yes", "No")</f>
        <v>No</v>
      </c>
    </row>
    <row r="1095" spans="6:14">
      <c r="F1095" s="3">
        <v>44560</v>
      </c>
      <c r="G1095" s="1" t="s">
        <v>5</v>
      </c>
      <c r="H1095" s="1" t="s">
        <v>100</v>
      </c>
      <c r="I1095" s="1">
        <v>970</v>
      </c>
      <c r="J1095" s="1">
        <f>MONTH(BART_Rides[[#This Row],[Date]])</f>
        <v>12</v>
      </c>
      <c r="K1095" s="1">
        <f>WEEKDAY(BART_Rides[[#This Row],[Date]],2)</f>
        <v>4</v>
      </c>
      <c r="L1095" s="1" t="str">
        <f>LEFT(BART_Rides[[#This Row],[Lines]],1)</f>
        <v>Y</v>
      </c>
      <c r="M1095" s="1" t="str">
        <f>IF(BART_Rides[[#This Row],[FirstLetter]]="Y","Yes","No")</f>
        <v>Yes</v>
      </c>
      <c r="N1095" s="1" t="str">
        <f>IF(OR(BART_Rides[[#This Row],[Station Code]]="EM", BART_Rides[[#This Row],[Station Code]]="MT", BART_Rides[[#This Row],[Station Code]]="PL", BART_Rides[[#This Row],[Station Code]]="CC"), "Yes", "No")</f>
        <v>No</v>
      </c>
    </row>
    <row r="1096" spans="6:14">
      <c r="F1096" s="3">
        <v>44561</v>
      </c>
      <c r="G1096" s="1" t="s">
        <v>5</v>
      </c>
      <c r="H1096" s="1" t="s">
        <v>100</v>
      </c>
      <c r="I1096" s="1">
        <v>755</v>
      </c>
      <c r="J1096" s="1">
        <f>MONTH(BART_Rides[[#This Row],[Date]])</f>
        <v>12</v>
      </c>
      <c r="K1096" s="1">
        <f>WEEKDAY(BART_Rides[[#This Row],[Date]],2)</f>
        <v>5</v>
      </c>
      <c r="L1096" s="1" t="str">
        <f>LEFT(BART_Rides[[#This Row],[Lines]],1)</f>
        <v>Y</v>
      </c>
      <c r="M1096" s="1" t="str">
        <f>IF(BART_Rides[[#This Row],[FirstLetter]]="Y","Yes","No")</f>
        <v>Yes</v>
      </c>
      <c r="N1096" s="1" t="str">
        <f>IF(OR(BART_Rides[[#This Row],[Station Code]]="EM", BART_Rides[[#This Row],[Station Code]]="MT", BART_Rides[[#This Row],[Station Code]]="PL", BART_Rides[[#This Row],[Station Code]]="CC"), "Yes", "No")</f>
        <v>No</v>
      </c>
    </row>
    <row r="1097" spans="6:14">
      <c r="F1097" s="3">
        <v>44197</v>
      </c>
      <c r="G1097" s="1" t="s">
        <v>7</v>
      </c>
      <c r="H1097" s="1" t="s">
        <v>100</v>
      </c>
      <c r="I1097" s="1">
        <v>96</v>
      </c>
      <c r="J1097" s="1">
        <f>MONTH(BART_Rides[[#This Row],[Date]])</f>
        <v>1</v>
      </c>
      <c r="K1097" s="1">
        <f>WEEKDAY(BART_Rides[[#This Row],[Date]],2)</f>
        <v>5</v>
      </c>
      <c r="L1097" s="1" t="str">
        <f>LEFT(BART_Rides[[#This Row],[Lines]],1)</f>
        <v>Y</v>
      </c>
      <c r="M1097" s="1" t="str">
        <f>IF(BART_Rides[[#This Row],[FirstLetter]]="Y","Yes","No")</f>
        <v>Yes</v>
      </c>
      <c r="N1097" s="1" t="str">
        <f>IF(OR(BART_Rides[[#This Row],[Station Code]]="EM", BART_Rides[[#This Row],[Station Code]]="MT", BART_Rides[[#This Row],[Station Code]]="PL", BART_Rides[[#This Row],[Station Code]]="CC"), "Yes", "No")</f>
        <v>No</v>
      </c>
    </row>
    <row r="1098" spans="6:14">
      <c r="F1098" s="3">
        <v>44198</v>
      </c>
      <c r="G1098" s="1" t="s">
        <v>7</v>
      </c>
      <c r="H1098" s="1" t="s">
        <v>100</v>
      </c>
      <c r="I1098" s="1">
        <v>139</v>
      </c>
      <c r="J1098" s="1">
        <f>MONTH(BART_Rides[[#This Row],[Date]])</f>
        <v>1</v>
      </c>
      <c r="K1098" s="1">
        <f>WEEKDAY(BART_Rides[[#This Row],[Date]],2)</f>
        <v>6</v>
      </c>
      <c r="L1098" s="1" t="str">
        <f>LEFT(BART_Rides[[#This Row],[Lines]],1)</f>
        <v>Y</v>
      </c>
      <c r="M1098" s="1" t="str">
        <f>IF(BART_Rides[[#This Row],[FirstLetter]]="Y","Yes","No")</f>
        <v>Yes</v>
      </c>
      <c r="N1098" s="1" t="str">
        <f>IF(OR(BART_Rides[[#This Row],[Station Code]]="EM", BART_Rides[[#This Row],[Station Code]]="MT", BART_Rides[[#This Row],[Station Code]]="PL", BART_Rides[[#This Row],[Station Code]]="CC"), "Yes", "No")</f>
        <v>No</v>
      </c>
    </row>
    <row r="1099" spans="6:14">
      <c r="F1099" s="3">
        <v>44199</v>
      </c>
      <c r="G1099" s="1" t="s">
        <v>7</v>
      </c>
      <c r="H1099" s="1" t="s">
        <v>100</v>
      </c>
      <c r="I1099" s="1">
        <v>123</v>
      </c>
      <c r="J1099" s="1">
        <f>MONTH(BART_Rides[[#This Row],[Date]])</f>
        <v>1</v>
      </c>
      <c r="K1099" s="1">
        <f>WEEKDAY(BART_Rides[[#This Row],[Date]],2)</f>
        <v>7</v>
      </c>
      <c r="L1099" s="1" t="str">
        <f>LEFT(BART_Rides[[#This Row],[Lines]],1)</f>
        <v>Y</v>
      </c>
      <c r="M1099" s="1" t="str">
        <f>IF(BART_Rides[[#This Row],[FirstLetter]]="Y","Yes","No")</f>
        <v>Yes</v>
      </c>
      <c r="N1099" s="1" t="str">
        <f>IF(OR(BART_Rides[[#This Row],[Station Code]]="EM", BART_Rides[[#This Row],[Station Code]]="MT", BART_Rides[[#This Row],[Station Code]]="PL", BART_Rides[[#This Row],[Station Code]]="CC"), "Yes", "No")</f>
        <v>No</v>
      </c>
    </row>
    <row r="1100" spans="6:14">
      <c r="F1100" s="3">
        <v>44200</v>
      </c>
      <c r="G1100" s="1" t="s">
        <v>7</v>
      </c>
      <c r="H1100" s="1" t="s">
        <v>100</v>
      </c>
      <c r="I1100" s="1">
        <v>284</v>
      </c>
      <c r="J1100" s="1">
        <f>MONTH(BART_Rides[[#This Row],[Date]])</f>
        <v>1</v>
      </c>
      <c r="K1100" s="1">
        <f>WEEKDAY(BART_Rides[[#This Row],[Date]],2)</f>
        <v>1</v>
      </c>
      <c r="L1100" s="1" t="str">
        <f>LEFT(BART_Rides[[#This Row],[Lines]],1)</f>
        <v>Y</v>
      </c>
      <c r="M1100" s="1" t="str">
        <f>IF(BART_Rides[[#This Row],[FirstLetter]]="Y","Yes","No")</f>
        <v>Yes</v>
      </c>
      <c r="N1100" s="1" t="str">
        <f>IF(OR(BART_Rides[[#This Row],[Station Code]]="EM", BART_Rides[[#This Row],[Station Code]]="MT", BART_Rides[[#This Row],[Station Code]]="PL", BART_Rides[[#This Row],[Station Code]]="CC"), "Yes", "No")</f>
        <v>No</v>
      </c>
    </row>
    <row r="1101" spans="6:14">
      <c r="F1101" s="3">
        <v>44201</v>
      </c>
      <c r="G1101" s="1" t="s">
        <v>7</v>
      </c>
      <c r="H1101" s="1" t="s">
        <v>100</v>
      </c>
      <c r="I1101" s="1">
        <v>341</v>
      </c>
      <c r="J1101" s="1">
        <f>MONTH(BART_Rides[[#This Row],[Date]])</f>
        <v>1</v>
      </c>
      <c r="K1101" s="1">
        <f>WEEKDAY(BART_Rides[[#This Row],[Date]],2)</f>
        <v>2</v>
      </c>
      <c r="L1101" s="1" t="str">
        <f>LEFT(BART_Rides[[#This Row],[Lines]],1)</f>
        <v>Y</v>
      </c>
      <c r="M1101" s="1" t="str">
        <f>IF(BART_Rides[[#This Row],[FirstLetter]]="Y","Yes","No")</f>
        <v>Yes</v>
      </c>
      <c r="N1101" s="1" t="str">
        <f>IF(OR(BART_Rides[[#This Row],[Station Code]]="EM", BART_Rides[[#This Row],[Station Code]]="MT", BART_Rides[[#This Row],[Station Code]]="PL", BART_Rides[[#This Row],[Station Code]]="CC"), "Yes", "No")</f>
        <v>No</v>
      </c>
    </row>
    <row r="1102" spans="6:14">
      <c r="F1102" s="3">
        <v>44202</v>
      </c>
      <c r="G1102" s="1" t="s">
        <v>7</v>
      </c>
      <c r="H1102" s="1" t="s">
        <v>100</v>
      </c>
      <c r="I1102" s="1">
        <v>296</v>
      </c>
      <c r="J1102" s="1">
        <f>MONTH(BART_Rides[[#This Row],[Date]])</f>
        <v>1</v>
      </c>
      <c r="K1102" s="1">
        <f>WEEKDAY(BART_Rides[[#This Row],[Date]],2)</f>
        <v>3</v>
      </c>
      <c r="L1102" s="1" t="str">
        <f>LEFT(BART_Rides[[#This Row],[Lines]],1)</f>
        <v>Y</v>
      </c>
      <c r="M1102" s="1" t="str">
        <f>IF(BART_Rides[[#This Row],[FirstLetter]]="Y","Yes","No")</f>
        <v>Yes</v>
      </c>
      <c r="N1102" s="1" t="str">
        <f>IF(OR(BART_Rides[[#This Row],[Station Code]]="EM", BART_Rides[[#This Row],[Station Code]]="MT", BART_Rides[[#This Row],[Station Code]]="PL", BART_Rides[[#This Row],[Station Code]]="CC"), "Yes", "No")</f>
        <v>No</v>
      </c>
    </row>
    <row r="1103" spans="6:14">
      <c r="F1103" s="3">
        <v>44203</v>
      </c>
      <c r="G1103" s="1" t="s">
        <v>7</v>
      </c>
      <c r="H1103" s="1" t="s">
        <v>100</v>
      </c>
      <c r="I1103" s="1">
        <v>320</v>
      </c>
      <c r="J1103" s="1">
        <f>MONTH(BART_Rides[[#This Row],[Date]])</f>
        <v>1</v>
      </c>
      <c r="K1103" s="1">
        <f>WEEKDAY(BART_Rides[[#This Row],[Date]],2)</f>
        <v>4</v>
      </c>
      <c r="L1103" s="1" t="str">
        <f>LEFT(BART_Rides[[#This Row],[Lines]],1)</f>
        <v>Y</v>
      </c>
      <c r="M1103" s="1" t="str">
        <f>IF(BART_Rides[[#This Row],[FirstLetter]]="Y","Yes","No")</f>
        <v>Yes</v>
      </c>
      <c r="N1103" s="1" t="str">
        <f>IF(OR(BART_Rides[[#This Row],[Station Code]]="EM", BART_Rides[[#This Row],[Station Code]]="MT", BART_Rides[[#This Row],[Station Code]]="PL", BART_Rides[[#This Row],[Station Code]]="CC"), "Yes", "No")</f>
        <v>No</v>
      </c>
    </row>
    <row r="1104" spans="6:14">
      <c r="F1104" s="3">
        <v>44204</v>
      </c>
      <c r="G1104" s="1" t="s">
        <v>7</v>
      </c>
      <c r="H1104" s="1" t="s">
        <v>100</v>
      </c>
      <c r="I1104" s="1">
        <v>348</v>
      </c>
      <c r="J1104" s="1">
        <f>MONTH(BART_Rides[[#This Row],[Date]])</f>
        <v>1</v>
      </c>
      <c r="K1104" s="1">
        <f>WEEKDAY(BART_Rides[[#This Row],[Date]],2)</f>
        <v>5</v>
      </c>
      <c r="L1104" s="1" t="str">
        <f>LEFT(BART_Rides[[#This Row],[Lines]],1)</f>
        <v>Y</v>
      </c>
      <c r="M1104" s="1" t="str">
        <f>IF(BART_Rides[[#This Row],[FirstLetter]]="Y","Yes","No")</f>
        <v>Yes</v>
      </c>
      <c r="N1104" s="1" t="str">
        <f>IF(OR(BART_Rides[[#This Row],[Station Code]]="EM", BART_Rides[[#This Row],[Station Code]]="MT", BART_Rides[[#This Row],[Station Code]]="PL", BART_Rides[[#This Row],[Station Code]]="CC"), "Yes", "No")</f>
        <v>No</v>
      </c>
    </row>
    <row r="1105" spans="6:14">
      <c r="F1105" s="3">
        <v>44205</v>
      </c>
      <c r="G1105" s="1" t="s">
        <v>7</v>
      </c>
      <c r="H1105" s="1" t="s">
        <v>100</v>
      </c>
      <c r="I1105" s="1">
        <v>188</v>
      </c>
      <c r="J1105" s="1">
        <f>MONTH(BART_Rides[[#This Row],[Date]])</f>
        <v>1</v>
      </c>
      <c r="K1105" s="1">
        <f>WEEKDAY(BART_Rides[[#This Row],[Date]],2)</f>
        <v>6</v>
      </c>
      <c r="L1105" s="1" t="str">
        <f>LEFT(BART_Rides[[#This Row],[Lines]],1)</f>
        <v>Y</v>
      </c>
      <c r="M1105" s="1" t="str">
        <f>IF(BART_Rides[[#This Row],[FirstLetter]]="Y","Yes","No")</f>
        <v>Yes</v>
      </c>
      <c r="N1105" s="1" t="str">
        <f>IF(OR(BART_Rides[[#This Row],[Station Code]]="EM", BART_Rides[[#This Row],[Station Code]]="MT", BART_Rides[[#This Row],[Station Code]]="PL", BART_Rides[[#This Row],[Station Code]]="CC"), "Yes", "No")</f>
        <v>No</v>
      </c>
    </row>
    <row r="1106" spans="6:14">
      <c r="F1106" s="3">
        <v>44206</v>
      </c>
      <c r="G1106" s="1" t="s">
        <v>7</v>
      </c>
      <c r="H1106" s="1" t="s">
        <v>100</v>
      </c>
      <c r="I1106" s="1">
        <v>138</v>
      </c>
      <c r="J1106" s="1">
        <f>MONTH(BART_Rides[[#This Row],[Date]])</f>
        <v>1</v>
      </c>
      <c r="K1106" s="1">
        <f>WEEKDAY(BART_Rides[[#This Row],[Date]],2)</f>
        <v>7</v>
      </c>
      <c r="L1106" s="1" t="str">
        <f>LEFT(BART_Rides[[#This Row],[Lines]],1)</f>
        <v>Y</v>
      </c>
      <c r="M1106" s="1" t="str">
        <f>IF(BART_Rides[[#This Row],[FirstLetter]]="Y","Yes","No")</f>
        <v>Yes</v>
      </c>
      <c r="N1106" s="1" t="str">
        <f>IF(OR(BART_Rides[[#This Row],[Station Code]]="EM", BART_Rides[[#This Row],[Station Code]]="MT", BART_Rides[[#This Row],[Station Code]]="PL", BART_Rides[[#This Row],[Station Code]]="CC"), "Yes", "No")</f>
        <v>No</v>
      </c>
    </row>
    <row r="1107" spans="6:14">
      <c r="F1107" s="3">
        <v>44207</v>
      </c>
      <c r="G1107" s="1" t="s">
        <v>7</v>
      </c>
      <c r="H1107" s="1" t="s">
        <v>100</v>
      </c>
      <c r="I1107" s="1">
        <v>332</v>
      </c>
      <c r="J1107" s="1">
        <f>MONTH(BART_Rides[[#This Row],[Date]])</f>
        <v>1</v>
      </c>
      <c r="K1107" s="1">
        <f>WEEKDAY(BART_Rides[[#This Row],[Date]],2)</f>
        <v>1</v>
      </c>
      <c r="L1107" s="1" t="str">
        <f>LEFT(BART_Rides[[#This Row],[Lines]],1)</f>
        <v>Y</v>
      </c>
      <c r="M1107" s="1" t="str">
        <f>IF(BART_Rides[[#This Row],[FirstLetter]]="Y","Yes","No")</f>
        <v>Yes</v>
      </c>
      <c r="N1107" s="1" t="str">
        <f>IF(OR(BART_Rides[[#This Row],[Station Code]]="EM", BART_Rides[[#This Row],[Station Code]]="MT", BART_Rides[[#This Row],[Station Code]]="PL", BART_Rides[[#This Row],[Station Code]]="CC"), "Yes", "No")</f>
        <v>No</v>
      </c>
    </row>
    <row r="1108" spans="6:14">
      <c r="F1108" s="3">
        <v>44208</v>
      </c>
      <c r="G1108" s="1" t="s">
        <v>7</v>
      </c>
      <c r="H1108" s="1" t="s">
        <v>100</v>
      </c>
      <c r="I1108" s="1">
        <v>325</v>
      </c>
      <c r="J1108" s="1">
        <f>MONTH(BART_Rides[[#This Row],[Date]])</f>
        <v>1</v>
      </c>
      <c r="K1108" s="1">
        <f>WEEKDAY(BART_Rides[[#This Row],[Date]],2)</f>
        <v>2</v>
      </c>
      <c r="L1108" s="1" t="str">
        <f>LEFT(BART_Rides[[#This Row],[Lines]],1)</f>
        <v>Y</v>
      </c>
      <c r="M1108" s="1" t="str">
        <f>IF(BART_Rides[[#This Row],[FirstLetter]]="Y","Yes","No")</f>
        <v>Yes</v>
      </c>
      <c r="N1108" s="1" t="str">
        <f>IF(OR(BART_Rides[[#This Row],[Station Code]]="EM", BART_Rides[[#This Row],[Station Code]]="MT", BART_Rides[[#This Row],[Station Code]]="PL", BART_Rides[[#This Row],[Station Code]]="CC"), "Yes", "No")</f>
        <v>No</v>
      </c>
    </row>
    <row r="1109" spans="6:14">
      <c r="F1109" s="3">
        <v>44209</v>
      </c>
      <c r="G1109" s="1" t="s">
        <v>7</v>
      </c>
      <c r="H1109" s="1" t="s">
        <v>100</v>
      </c>
      <c r="I1109" s="1">
        <v>356</v>
      </c>
      <c r="J1109" s="1">
        <f>MONTH(BART_Rides[[#This Row],[Date]])</f>
        <v>1</v>
      </c>
      <c r="K1109" s="1">
        <f>WEEKDAY(BART_Rides[[#This Row],[Date]],2)</f>
        <v>3</v>
      </c>
      <c r="L1109" s="1" t="str">
        <f>LEFT(BART_Rides[[#This Row],[Lines]],1)</f>
        <v>Y</v>
      </c>
      <c r="M1109" s="1" t="str">
        <f>IF(BART_Rides[[#This Row],[FirstLetter]]="Y","Yes","No")</f>
        <v>Yes</v>
      </c>
      <c r="N1109" s="1" t="str">
        <f>IF(OR(BART_Rides[[#This Row],[Station Code]]="EM", BART_Rides[[#This Row],[Station Code]]="MT", BART_Rides[[#This Row],[Station Code]]="PL", BART_Rides[[#This Row],[Station Code]]="CC"), "Yes", "No")</f>
        <v>No</v>
      </c>
    </row>
    <row r="1110" spans="6:14">
      <c r="F1110" s="3">
        <v>44210</v>
      </c>
      <c r="G1110" s="1" t="s">
        <v>7</v>
      </c>
      <c r="H1110" s="1" t="s">
        <v>100</v>
      </c>
      <c r="I1110" s="1">
        <v>343</v>
      </c>
      <c r="J1110" s="1">
        <f>MONTH(BART_Rides[[#This Row],[Date]])</f>
        <v>1</v>
      </c>
      <c r="K1110" s="1">
        <f>WEEKDAY(BART_Rides[[#This Row],[Date]],2)</f>
        <v>4</v>
      </c>
      <c r="L1110" s="1" t="str">
        <f>LEFT(BART_Rides[[#This Row],[Lines]],1)</f>
        <v>Y</v>
      </c>
      <c r="M1110" s="1" t="str">
        <f>IF(BART_Rides[[#This Row],[FirstLetter]]="Y","Yes","No")</f>
        <v>Yes</v>
      </c>
      <c r="N1110" s="1" t="str">
        <f>IF(OR(BART_Rides[[#This Row],[Station Code]]="EM", BART_Rides[[#This Row],[Station Code]]="MT", BART_Rides[[#This Row],[Station Code]]="PL", BART_Rides[[#This Row],[Station Code]]="CC"), "Yes", "No")</f>
        <v>No</v>
      </c>
    </row>
    <row r="1111" spans="6:14">
      <c r="F1111" s="3">
        <v>44211</v>
      </c>
      <c r="G1111" s="1" t="s">
        <v>7</v>
      </c>
      <c r="H1111" s="1" t="s">
        <v>100</v>
      </c>
      <c r="I1111" s="1">
        <v>346</v>
      </c>
      <c r="J1111" s="1">
        <f>MONTH(BART_Rides[[#This Row],[Date]])</f>
        <v>1</v>
      </c>
      <c r="K1111" s="1">
        <f>WEEKDAY(BART_Rides[[#This Row],[Date]],2)</f>
        <v>5</v>
      </c>
      <c r="L1111" s="1" t="str">
        <f>LEFT(BART_Rides[[#This Row],[Lines]],1)</f>
        <v>Y</v>
      </c>
      <c r="M1111" s="1" t="str">
        <f>IF(BART_Rides[[#This Row],[FirstLetter]]="Y","Yes","No")</f>
        <v>Yes</v>
      </c>
      <c r="N1111" s="1" t="str">
        <f>IF(OR(BART_Rides[[#This Row],[Station Code]]="EM", BART_Rides[[#This Row],[Station Code]]="MT", BART_Rides[[#This Row],[Station Code]]="PL", BART_Rides[[#This Row],[Station Code]]="CC"), "Yes", "No")</f>
        <v>No</v>
      </c>
    </row>
    <row r="1112" spans="6:14">
      <c r="F1112" s="3">
        <v>44212</v>
      </c>
      <c r="G1112" s="1" t="s">
        <v>7</v>
      </c>
      <c r="H1112" s="1" t="s">
        <v>100</v>
      </c>
      <c r="I1112" s="1">
        <v>192</v>
      </c>
      <c r="J1112" s="1">
        <f>MONTH(BART_Rides[[#This Row],[Date]])</f>
        <v>1</v>
      </c>
      <c r="K1112" s="1">
        <f>WEEKDAY(BART_Rides[[#This Row],[Date]],2)</f>
        <v>6</v>
      </c>
      <c r="L1112" s="1" t="str">
        <f>LEFT(BART_Rides[[#This Row],[Lines]],1)</f>
        <v>Y</v>
      </c>
      <c r="M1112" s="1" t="str">
        <f>IF(BART_Rides[[#This Row],[FirstLetter]]="Y","Yes","No")</f>
        <v>Yes</v>
      </c>
      <c r="N1112" s="1" t="str">
        <f>IF(OR(BART_Rides[[#This Row],[Station Code]]="EM", BART_Rides[[#This Row],[Station Code]]="MT", BART_Rides[[#This Row],[Station Code]]="PL", BART_Rides[[#This Row],[Station Code]]="CC"), "Yes", "No")</f>
        <v>No</v>
      </c>
    </row>
    <row r="1113" spans="6:14">
      <c r="F1113" s="3">
        <v>44213</v>
      </c>
      <c r="G1113" s="1" t="s">
        <v>7</v>
      </c>
      <c r="H1113" s="1" t="s">
        <v>100</v>
      </c>
      <c r="I1113" s="1">
        <v>147</v>
      </c>
      <c r="J1113" s="1">
        <f>MONTH(BART_Rides[[#This Row],[Date]])</f>
        <v>1</v>
      </c>
      <c r="K1113" s="1">
        <f>WEEKDAY(BART_Rides[[#This Row],[Date]],2)</f>
        <v>7</v>
      </c>
      <c r="L1113" s="1" t="str">
        <f>LEFT(BART_Rides[[#This Row],[Lines]],1)</f>
        <v>Y</v>
      </c>
      <c r="M1113" s="1" t="str">
        <f>IF(BART_Rides[[#This Row],[FirstLetter]]="Y","Yes","No")</f>
        <v>Yes</v>
      </c>
      <c r="N1113" s="1" t="str">
        <f>IF(OR(BART_Rides[[#This Row],[Station Code]]="EM", BART_Rides[[#This Row],[Station Code]]="MT", BART_Rides[[#This Row],[Station Code]]="PL", BART_Rides[[#This Row],[Station Code]]="CC"), "Yes", "No")</f>
        <v>No</v>
      </c>
    </row>
    <row r="1114" spans="6:14">
      <c r="F1114" s="3">
        <v>44214</v>
      </c>
      <c r="G1114" s="1" t="s">
        <v>7</v>
      </c>
      <c r="H1114" s="1" t="s">
        <v>100</v>
      </c>
      <c r="I1114" s="1">
        <v>224</v>
      </c>
      <c r="J1114" s="1">
        <f>MONTH(BART_Rides[[#This Row],[Date]])</f>
        <v>1</v>
      </c>
      <c r="K1114" s="1">
        <f>WEEKDAY(BART_Rides[[#This Row],[Date]],2)</f>
        <v>1</v>
      </c>
      <c r="L1114" s="1" t="str">
        <f>LEFT(BART_Rides[[#This Row],[Lines]],1)</f>
        <v>Y</v>
      </c>
      <c r="M1114" s="1" t="str">
        <f>IF(BART_Rides[[#This Row],[FirstLetter]]="Y","Yes","No")</f>
        <v>Yes</v>
      </c>
      <c r="N1114" s="1" t="str">
        <f>IF(OR(BART_Rides[[#This Row],[Station Code]]="EM", BART_Rides[[#This Row],[Station Code]]="MT", BART_Rides[[#This Row],[Station Code]]="PL", BART_Rides[[#This Row],[Station Code]]="CC"), "Yes", "No")</f>
        <v>No</v>
      </c>
    </row>
    <row r="1115" spans="6:14">
      <c r="F1115" s="3">
        <v>44215</v>
      </c>
      <c r="G1115" s="1" t="s">
        <v>7</v>
      </c>
      <c r="H1115" s="1" t="s">
        <v>100</v>
      </c>
      <c r="I1115" s="1">
        <v>341</v>
      </c>
      <c r="J1115" s="1">
        <f>MONTH(BART_Rides[[#This Row],[Date]])</f>
        <v>1</v>
      </c>
      <c r="K1115" s="1">
        <f>WEEKDAY(BART_Rides[[#This Row],[Date]],2)</f>
        <v>2</v>
      </c>
      <c r="L1115" s="1" t="str">
        <f>LEFT(BART_Rides[[#This Row],[Lines]],1)</f>
        <v>Y</v>
      </c>
      <c r="M1115" s="1" t="str">
        <f>IF(BART_Rides[[#This Row],[FirstLetter]]="Y","Yes","No")</f>
        <v>Yes</v>
      </c>
      <c r="N1115" s="1" t="str">
        <f>IF(OR(BART_Rides[[#This Row],[Station Code]]="EM", BART_Rides[[#This Row],[Station Code]]="MT", BART_Rides[[#This Row],[Station Code]]="PL", BART_Rides[[#This Row],[Station Code]]="CC"), "Yes", "No")</f>
        <v>No</v>
      </c>
    </row>
    <row r="1116" spans="6:14">
      <c r="F1116" s="3">
        <v>44216</v>
      </c>
      <c r="G1116" s="1" t="s">
        <v>7</v>
      </c>
      <c r="H1116" s="1" t="s">
        <v>100</v>
      </c>
      <c r="I1116" s="1">
        <v>333</v>
      </c>
      <c r="J1116" s="1">
        <f>MONTH(BART_Rides[[#This Row],[Date]])</f>
        <v>1</v>
      </c>
      <c r="K1116" s="1">
        <f>WEEKDAY(BART_Rides[[#This Row],[Date]],2)</f>
        <v>3</v>
      </c>
      <c r="L1116" s="1" t="str">
        <f>LEFT(BART_Rides[[#This Row],[Lines]],1)</f>
        <v>Y</v>
      </c>
      <c r="M1116" s="1" t="str">
        <f>IF(BART_Rides[[#This Row],[FirstLetter]]="Y","Yes","No")</f>
        <v>Yes</v>
      </c>
      <c r="N1116" s="1" t="str">
        <f>IF(OR(BART_Rides[[#This Row],[Station Code]]="EM", BART_Rides[[#This Row],[Station Code]]="MT", BART_Rides[[#This Row],[Station Code]]="PL", BART_Rides[[#This Row],[Station Code]]="CC"), "Yes", "No")</f>
        <v>No</v>
      </c>
    </row>
    <row r="1117" spans="6:14">
      <c r="F1117" s="3">
        <v>44217</v>
      </c>
      <c r="G1117" s="1" t="s">
        <v>7</v>
      </c>
      <c r="H1117" s="1" t="s">
        <v>100</v>
      </c>
      <c r="I1117" s="1">
        <v>426</v>
      </c>
      <c r="J1117" s="1">
        <f>MONTH(BART_Rides[[#This Row],[Date]])</f>
        <v>1</v>
      </c>
      <c r="K1117" s="1">
        <f>WEEKDAY(BART_Rides[[#This Row],[Date]],2)</f>
        <v>4</v>
      </c>
      <c r="L1117" s="1" t="str">
        <f>LEFT(BART_Rides[[#This Row],[Lines]],1)</f>
        <v>Y</v>
      </c>
      <c r="M1117" s="1" t="str">
        <f>IF(BART_Rides[[#This Row],[FirstLetter]]="Y","Yes","No")</f>
        <v>Yes</v>
      </c>
      <c r="N1117" s="1" t="str">
        <f>IF(OR(BART_Rides[[#This Row],[Station Code]]="EM", BART_Rides[[#This Row],[Station Code]]="MT", BART_Rides[[#This Row],[Station Code]]="PL", BART_Rides[[#This Row],[Station Code]]="CC"), "Yes", "No")</f>
        <v>No</v>
      </c>
    </row>
    <row r="1118" spans="6:14">
      <c r="F1118" s="3">
        <v>44218</v>
      </c>
      <c r="G1118" s="1" t="s">
        <v>7</v>
      </c>
      <c r="H1118" s="1" t="s">
        <v>100</v>
      </c>
      <c r="I1118" s="1">
        <v>335</v>
      </c>
      <c r="J1118" s="1">
        <f>MONTH(BART_Rides[[#This Row],[Date]])</f>
        <v>1</v>
      </c>
      <c r="K1118" s="1">
        <f>WEEKDAY(BART_Rides[[#This Row],[Date]],2)</f>
        <v>5</v>
      </c>
      <c r="L1118" s="1" t="str">
        <f>LEFT(BART_Rides[[#This Row],[Lines]],1)</f>
        <v>Y</v>
      </c>
      <c r="M1118" s="1" t="str">
        <f>IF(BART_Rides[[#This Row],[FirstLetter]]="Y","Yes","No")</f>
        <v>Yes</v>
      </c>
      <c r="N1118" s="1" t="str">
        <f>IF(OR(BART_Rides[[#This Row],[Station Code]]="EM", BART_Rides[[#This Row],[Station Code]]="MT", BART_Rides[[#This Row],[Station Code]]="PL", BART_Rides[[#This Row],[Station Code]]="CC"), "Yes", "No")</f>
        <v>No</v>
      </c>
    </row>
    <row r="1119" spans="6:14">
      <c r="F1119" s="3">
        <v>44219</v>
      </c>
      <c r="G1119" s="1" t="s">
        <v>7</v>
      </c>
      <c r="H1119" s="1" t="s">
        <v>100</v>
      </c>
      <c r="I1119" s="1">
        <v>197</v>
      </c>
      <c r="J1119" s="1">
        <f>MONTH(BART_Rides[[#This Row],[Date]])</f>
        <v>1</v>
      </c>
      <c r="K1119" s="1">
        <f>WEEKDAY(BART_Rides[[#This Row],[Date]],2)</f>
        <v>6</v>
      </c>
      <c r="L1119" s="1" t="str">
        <f>LEFT(BART_Rides[[#This Row],[Lines]],1)</f>
        <v>Y</v>
      </c>
      <c r="M1119" s="1" t="str">
        <f>IF(BART_Rides[[#This Row],[FirstLetter]]="Y","Yes","No")</f>
        <v>Yes</v>
      </c>
      <c r="N1119" s="1" t="str">
        <f>IF(OR(BART_Rides[[#This Row],[Station Code]]="EM", BART_Rides[[#This Row],[Station Code]]="MT", BART_Rides[[#This Row],[Station Code]]="PL", BART_Rides[[#This Row],[Station Code]]="CC"), "Yes", "No")</f>
        <v>No</v>
      </c>
    </row>
    <row r="1120" spans="6:14">
      <c r="F1120" s="3">
        <v>44220</v>
      </c>
      <c r="G1120" s="1" t="s">
        <v>7</v>
      </c>
      <c r="H1120" s="1" t="s">
        <v>100</v>
      </c>
      <c r="I1120" s="1">
        <v>103</v>
      </c>
      <c r="J1120" s="1">
        <f>MONTH(BART_Rides[[#This Row],[Date]])</f>
        <v>1</v>
      </c>
      <c r="K1120" s="1">
        <f>WEEKDAY(BART_Rides[[#This Row],[Date]],2)</f>
        <v>7</v>
      </c>
      <c r="L1120" s="1" t="str">
        <f>LEFT(BART_Rides[[#This Row],[Lines]],1)</f>
        <v>Y</v>
      </c>
      <c r="M1120" s="1" t="str">
        <f>IF(BART_Rides[[#This Row],[FirstLetter]]="Y","Yes","No")</f>
        <v>Yes</v>
      </c>
      <c r="N1120" s="1" t="str">
        <f>IF(OR(BART_Rides[[#This Row],[Station Code]]="EM", BART_Rides[[#This Row],[Station Code]]="MT", BART_Rides[[#This Row],[Station Code]]="PL", BART_Rides[[#This Row],[Station Code]]="CC"), "Yes", "No")</f>
        <v>No</v>
      </c>
    </row>
    <row r="1121" spans="6:14">
      <c r="F1121" s="3">
        <v>44221</v>
      </c>
      <c r="G1121" s="1" t="s">
        <v>7</v>
      </c>
      <c r="H1121" s="1" t="s">
        <v>100</v>
      </c>
      <c r="I1121" s="1">
        <v>322</v>
      </c>
      <c r="J1121" s="1">
        <f>MONTH(BART_Rides[[#This Row],[Date]])</f>
        <v>1</v>
      </c>
      <c r="K1121" s="1">
        <f>WEEKDAY(BART_Rides[[#This Row],[Date]],2)</f>
        <v>1</v>
      </c>
      <c r="L1121" s="1" t="str">
        <f>LEFT(BART_Rides[[#This Row],[Lines]],1)</f>
        <v>Y</v>
      </c>
      <c r="M1121" s="1" t="str">
        <f>IF(BART_Rides[[#This Row],[FirstLetter]]="Y","Yes","No")</f>
        <v>Yes</v>
      </c>
      <c r="N1121" s="1" t="str">
        <f>IF(OR(BART_Rides[[#This Row],[Station Code]]="EM", BART_Rides[[#This Row],[Station Code]]="MT", BART_Rides[[#This Row],[Station Code]]="PL", BART_Rides[[#This Row],[Station Code]]="CC"), "Yes", "No")</f>
        <v>No</v>
      </c>
    </row>
    <row r="1122" spans="6:14">
      <c r="F1122" s="3">
        <v>44222</v>
      </c>
      <c r="G1122" s="1" t="s">
        <v>7</v>
      </c>
      <c r="H1122" s="1" t="s">
        <v>100</v>
      </c>
      <c r="I1122" s="1">
        <v>319</v>
      </c>
      <c r="J1122" s="1">
        <f>MONTH(BART_Rides[[#This Row],[Date]])</f>
        <v>1</v>
      </c>
      <c r="K1122" s="1">
        <f>WEEKDAY(BART_Rides[[#This Row],[Date]],2)</f>
        <v>2</v>
      </c>
      <c r="L1122" s="1" t="str">
        <f>LEFT(BART_Rides[[#This Row],[Lines]],1)</f>
        <v>Y</v>
      </c>
      <c r="M1122" s="1" t="str">
        <f>IF(BART_Rides[[#This Row],[FirstLetter]]="Y","Yes","No")</f>
        <v>Yes</v>
      </c>
      <c r="N1122" s="1" t="str">
        <f>IF(OR(BART_Rides[[#This Row],[Station Code]]="EM", BART_Rides[[#This Row],[Station Code]]="MT", BART_Rides[[#This Row],[Station Code]]="PL", BART_Rides[[#This Row],[Station Code]]="CC"), "Yes", "No")</f>
        <v>No</v>
      </c>
    </row>
    <row r="1123" spans="6:14">
      <c r="F1123" s="3">
        <v>44223</v>
      </c>
      <c r="G1123" s="1" t="s">
        <v>7</v>
      </c>
      <c r="H1123" s="1" t="s">
        <v>100</v>
      </c>
      <c r="I1123" s="1">
        <v>306</v>
      </c>
      <c r="J1123" s="1">
        <f>MONTH(BART_Rides[[#This Row],[Date]])</f>
        <v>1</v>
      </c>
      <c r="K1123" s="1">
        <f>WEEKDAY(BART_Rides[[#This Row],[Date]],2)</f>
        <v>3</v>
      </c>
      <c r="L1123" s="1" t="str">
        <f>LEFT(BART_Rides[[#This Row],[Lines]],1)</f>
        <v>Y</v>
      </c>
      <c r="M1123" s="1" t="str">
        <f>IF(BART_Rides[[#This Row],[FirstLetter]]="Y","Yes","No")</f>
        <v>Yes</v>
      </c>
      <c r="N1123" s="1" t="str">
        <f>IF(OR(BART_Rides[[#This Row],[Station Code]]="EM", BART_Rides[[#This Row],[Station Code]]="MT", BART_Rides[[#This Row],[Station Code]]="PL", BART_Rides[[#This Row],[Station Code]]="CC"), "Yes", "No")</f>
        <v>No</v>
      </c>
    </row>
    <row r="1124" spans="6:14">
      <c r="F1124" s="3">
        <v>44224</v>
      </c>
      <c r="G1124" s="1" t="s">
        <v>7</v>
      </c>
      <c r="H1124" s="1" t="s">
        <v>100</v>
      </c>
      <c r="I1124" s="1">
        <v>295</v>
      </c>
      <c r="J1124" s="1">
        <f>MONTH(BART_Rides[[#This Row],[Date]])</f>
        <v>1</v>
      </c>
      <c r="K1124" s="1">
        <f>WEEKDAY(BART_Rides[[#This Row],[Date]],2)</f>
        <v>4</v>
      </c>
      <c r="L1124" s="1" t="str">
        <f>LEFT(BART_Rides[[#This Row],[Lines]],1)</f>
        <v>Y</v>
      </c>
      <c r="M1124" s="1" t="str">
        <f>IF(BART_Rides[[#This Row],[FirstLetter]]="Y","Yes","No")</f>
        <v>Yes</v>
      </c>
      <c r="N1124" s="1" t="str">
        <f>IF(OR(BART_Rides[[#This Row],[Station Code]]="EM", BART_Rides[[#This Row],[Station Code]]="MT", BART_Rides[[#This Row],[Station Code]]="PL", BART_Rides[[#This Row],[Station Code]]="CC"), "Yes", "No")</f>
        <v>No</v>
      </c>
    </row>
    <row r="1125" spans="6:14">
      <c r="F1125" s="3">
        <v>44225</v>
      </c>
      <c r="G1125" s="1" t="s">
        <v>7</v>
      </c>
      <c r="H1125" s="1" t="s">
        <v>100</v>
      </c>
      <c r="I1125" s="1">
        <v>342</v>
      </c>
      <c r="J1125" s="1">
        <f>MONTH(BART_Rides[[#This Row],[Date]])</f>
        <v>1</v>
      </c>
      <c r="K1125" s="1">
        <f>WEEKDAY(BART_Rides[[#This Row],[Date]],2)</f>
        <v>5</v>
      </c>
      <c r="L1125" s="1" t="str">
        <f>LEFT(BART_Rides[[#This Row],[Lines]],1)</f>
        <v>Y</v>
      </c>
      <c r="M1125" s="1" t="str">
        <f>IF(BART_Rides[[#This Row],[FirstLetter]]="Y","Yes","No")</f>
        <v>Yes</v>
      </c>
      <c r="N1125" s="1" t="str">
        <f>IF(OR(BART_Rides[[#This Row],[Station Code]]="EM", BART_Rides[[#This Row],[Station Code]]="MT", BART_Rides[[#This Row],[Station Code]]="PL", BART_Rides[[#This Row],[Station Code]]="CC"), "Yes", "No")</f>
        <v>No</v>
      </c>
    </row>
    <row r="1126" spans="6:14">
      <c r="F1126" s="3">
        <v>44226</v>
      </c>
      <c r="G1126" s="1" t="s">
        <v>7</v>
      </c>
      <c r="H1126" s="1" t="s">
        <v>100</v>
      </c>
      <c r="I1126" s="1">
        <v>187</v>
      </c>
      <c r="J1126" s="1">
        <f>MONTH(BART_Rides[[#This Row],[Date]])</f>
        <v>1</v>
      </c>
      <c r="K1126" s="1">
        <f>WEEKDAY(BART_Rides[[#This Row],[Date]],2)</f>
        <v>6</v>
      </c>
      <c r="L1126" s="1" t="str">
        <f>LEFT(BART_Rides[[#This Row],[Lines]],1)</f>
        <v>Y</v>
      </c>
      <c r="M1126" s="1" t="str">
        <f>IF(BART_Rides[[#This Row],[FirstLetter]]="Y","Yes","No")</f>
        <v>Yes</v>
      </c>
      <c r="N1126" s="1" t="str">
        <f>IF(OR(BART_Rides[[#This Row],[Station Code]]="EM", BART_Rides[[#This Row],[Station Code]]="MT", BART_Rides[[#This Row],[Station Code]]="PL", BART_Rides[[#This Row],[Station Code]]="CC"), "Yes", "No")</f>
        <v>No</v>
      </c>
    </row>
    <row r="1127" spans="6:14">
      <c r="F1127" s="3">
        <v>44227</v>
      </c>
      <c r="G1127" s="1" t="s">
        <v>7</v>
      </c>
      <c r="H1127" s="1" t="s">
        <v>100</v>
      </c>
      <c r="I1127" s="1">
        <v>145</v>
      </c>
      <c r="J1127" s="1">
        <f>MONTH(BART_Rides[[#This Row],[Date]])</f>
        <v>1</v>
      </c>
      <c r="K1127" s="1">
        <f>WEEKDAY(BART_Rides[[#This Row],[Date]],2)</f>
        <v>7</v>
      </c>
      <c r="L1127" s="1" t="str">
        <f>LEFT(BART_Rides[[#This Row],[Lines]],1)</f>
        <v>Y</v>
      </c>
      <c r="M1127" s="1" t="str">
        <f>IF(BART_Rides[[#This Row],[FirstLetter]]="Y","Yes","No")</f>
        <v>Yes</v>
      </c>
      <c r="N1127" s="1" t="str">
        <f>IF(OR(BART_Rides[[#This Row],[Station Code]]="EM", BART_Rides[[#This Row],[Station Code]]="MT", BART_Rides[[#This Row],[Station Code]]="PL", BART_Rides[[#This Row],[Station Code]]="CC"), "Yes", "No")</f>
        <v>No</v>
      </c>
    </row>
    <row r="1128" spans="6:14">
      <c r="F1128" s="3">
        <v>44228</v>
      </c>
      <c r="G1128" s="1" t="s">
        <v>7</v>
      </c>
      <c r="H1128" s="1" t="s">
        <v>100</v>
      </c>
      <c r="I1128" s="1">
        <v>343</v>
      </c>
      <c r="J1128" s="1">
        <f>MONTH(BART_Rides[[#This Row],[Date]])</f>
        <v>2</v>
      </c>
      <c r="K1128" s="1">
        <f>WEEKDAY(BART_Rides[[#This Row],[Date]],2)</f>
        <v>1</v>
      </c>
      <c r="L1128" s="1" t="str">
        <f>LEFT(BART_Rides[[#This Row],[Lines]],1)</f>
        <v>Y</v>
      </c>
      <c r="M1128" s="1" t="str">
        <f>IF(BART_Rides[[#This Row],[FirstLetter]]="Y","Yes","No")</f>
        <v>Yes</v>
      </c>
      <c r="N1128" s="1" t="str">
        <f>IF(OR(BART_Rides[[#This Row],[Station Code]]="EM", BART_Rides[[#This Row],[Station Code]]="MT", BART_Rides[[#This Row],[Station Code]]="PL", BART_Rides[[#This Row],[Station Code]]="CC"), "Yes", "No")</f>
        <v>No</v>
      </c>
    </row>
    <row r="1129" spans="6:14">
      <c r="F1129" s="3">
        <v>44229</v>
      </c>
      <c r="G1129" s="1" t="s">
        <v>7</v>
      </c>
      <c r="H1129" s="1" t="s">
        <v>100</v>
      </c>
      <c r="I1129" s="1">
        <v>348</v>
      </c>
      <c r="J1129" s="1">
        <f>MONTH(BART_Rides[[#This Row],[Date]])</f>
        <v>2</v>
      </c>
      <c r="K1129" s="1">
        <f>WEEKDAY(BART_Rides[[#This Row],[Date]],2)</f>
        <v>2</v>
      </c>
      <c r="L1129" s="1" t="str">
        <f>LEFT(BART_Rides[[#This Row],[Lines]],1)</f>
        <v>Y</v>
      </c>
      <c r="M1129" s="1" t="str">
        <f>IF(BART_Rides[[#This Row],[FirstLetter]]="Y","Yes","No")</f>
        <v>Yes</v>
      </c>
      <c r="N1129" s="1" t="str">
        <f>IF(OR(BART_Rides[[#This Row],[Station Code]]="EM", BART_Rides[[#This Row],[Station Code]]="MT", BART_Rides[[#This Row],[Station Code]]="PL", BART_Rides[[#This Row],[Station Code]]="CC"), "Yes", "No")</f>
        <v>No</v>
      </c>
    </row>
    <row r="1130" spans="6:14">
      <c r="F1130" s="3">
        <v>44230</v>
      </c>
      <c r="G1130" s="1" t="s">
        <v>7</v>
      </c>
      <c r="H1130" s="1" t="s">
        <v>100</v>
      </c>
      <c r="I1130" s="1">
        <v>364</v>
      </c>
      <c r="J1130" s="1">
        <f>MONTH(BART_Rides[[#This Row],[Date]])</f>
        <v>2</v>
      </c>
      <c r="K1130" s="1">
        <f>WEEKDAY(BART_Rides[[#This Row],[Date]],2)</f>
        <v>3</v>
      </c>
      <c r="L1130" s="1" t="str">
        <f>LEFT(BART_Rides[[#This Row],[Lines]],1)</f>
        <v>Y</v>
      </c>
      <c r="M1130" s="1" t="str">
        <f>IF(BART_Rides[[#This Row],[FirstLetter]]="Y","Yes","No")</f>
        <v>Yes</v>
      </c>
      <c r="N1130" s="1" t="str">
        <f>IF(OR(BART_Rides[[#This Row],[Station Code]]="EM", BART_Rides[[#This Row],[Station Code]]="MT", BART_Rides[[#This Row],[Station Code]]="PL", BART_Rides[[#This Row],[Station Code]]="CC"), "Yes", "No")</f>
        <v>No</v>
      </c>
    </row>
    <row r="1131" spans="6:14">
      <c r="F1131" s="3">
        <v>44231</v>
      </c>
      <c r="G1131" s="1" t="s">
        <v>7</v>
      </c>
      <c r="H1131" s="1" t="s">
        <v>100</v>
      </c>
      <c r="I1131" s="1">
        <v>344</v>
      </c>
      <c r="J1131" s="1">
        <f>MONTH(BART_Rides[[#This Row],[Date]])</f>
        <v>2</v>
      </c>
      <c r="K1131" s="1">
        <f>WEEKDAY(BART_Rides[[#This Row],[Date]],2)</f>
        <v>4</v>
      </c>
      <c r="L1131" s="1" t="str">
        <f>LEFT(BART_Rides[[#This Row],[Lines]],1)</f>
        <v>Y</v>
      </c>
      <c r="M1131" s="1" t="str">
        <f>IF(BART_Rides[[#This Row],[FirstLetter]]="Y","Yes","No")</f>
        <v>Yes</v>
      </c>
      <c r="N1131" s="1" t="str">
        <f>IF(OR(BART_Rides[[#This Row],[Station Code]]="EM", BART_Rides[[#This Row],[Station Code]]="MT", BART_Rides[[#This Row],[Station Code]]="PL", BART_Rides[[#This Row],[Station Code]]="CC"), "Yes", "No")</f>
        <v>No</v>
      </c>
    </row>
    <row r="1132" spans="6:14">
      <c r="F1132" s="3">
        <v>44232</v>
      </c>
      <c r="G1132" s="1" t="s">
        <v>7</v>
      </c>
      <c r="H1132" s="1" t="s">
        <v>100</v>
      </c>
      <c r="I1132" s="1">
        <v>367</v>
      </c>
      <c r="J1132" s="1">
        <f>MONTH(BART_Rides[[#This Row],[Date]])</f>
        <v>2</v>
      </c>
      <c r="K1132" s="1">
        <f>WEEKDAY(BART_Rides[[#This Row],[Date]],2)</f>
        <v>5</v>
      </c>
      <c r="L1132" s="1" t="str">
        <f>LEFT(BART_Rides[[#This Row],[Lines]],1)</f>
        <v>Y</v>
      </c>
      <c r="M1132" s="1" t="str">
        <f>IF(BART_Rides[[#This Row],[FirstLetter]]="Y","Yes","No")</f>
        <v>Yes</v>
      </c>
      <c r="N1132" s="1" t="str">
        <f>IF(OR(BART_Rides[[#This Row],[Station Code]]="EM", BART_Rides[[#This Row],[Station Code]]="MT", BART_Rides[[#This Row],[Station Code]]="PL", BART_Rides[[#This Row],[Station Code]]="CC"), "Yes", "No")</f>
        <v>No</v>
      </c>
    </row>
    <row r="1133" spans="6:14">
      <c r="F1133" s="3">
        <v>44233</v>
      </c>
      <c r="G1133" s="1" t="s">
        <v>7</v>
      </c>
      <c r="H1133" s="1" t="s">
        <v>100</v>
      </c>
      <c r="I1133" s="1">
        <v>243</v>
      </c>
      <c r="J1133" s="1">
        <f>MONTH(BART_Rides[[#This Row],[Date]])</f>
        <v>2</v>
      </c>
      <c r="K1133" s="1">
        <f>WEEKDAY(BART_Rides[[#This Row],[Date]],2)</f>
        <v>6</v>
      </c>
      <c r="L1133" s="1" t="str">
        <f>LEFT(BART_Rides[[#This Row],[Lines]],1)</f>
        <v>Y</v>
      </c>
      <c r="M1133" s="1" t="str">
        <f>IF(BART_Rides[[#This Row],[FirstLetter]]="Y","Yes","No")</f>
        <v>Yes</v>
      </c>
      <c r="N1133" s="1" t="str">
        <f>IF(OR(BART_Rides[[#This Row],[Station Code]]="EM", BART_Rides[[#This Row],[Station Code]]="MT", BART_Rides[[#This Row],[Station Code]]="PL", BART_Rides[[#This Row],[Station Code]]="CC"), "Yes", "No")</f>
        <v>No</v>
      </c>
    </row>
    <row r="1134" spans="6:14">
      <c r="F1134" s="3">
        <v>44234</v>
      </c>
      <c r="G1134" s="1" t="s">
        <v>7</v>
      </c>
      <c r="H1134" s="1" t="s">
        <v>100</v>
      </c>
      <c r="I1134" s="1">
        <v>158</v>
      </c>
      <c r="J1134" s="1">
        <f>MONTH(BART_Rides[[#This Row],[Date]])</f>
        <v>2</v>
      </c>
      <c r="K1134" s="1">
        <f>WEEKDAY(BART_Rides[[#This Row],[Date]],2)</f>
        <v>7</v>
      </c>
      <c r="L1134" s="1" t="str">
        <f>LEFT(BART_Rides[[#This Row],[Lines]],1)</f>
        <v>Y</v>
      </c>
      <c r="M1134" s="1" t="str">
        <f>IF(BART_Rides[[#This Row],[FirstLetter]]="Y","Yes","No")</f>
        <v>Yes</v>
      </c>
      <c r="N1134" s="1" t="str">
        <f>IF(OR(BART_Rides[[#This Row],[Station Code]]="EM", BART_Rides[[#This Row],[Station Code]]="MT", BART_Rides[[#This Row],[Station Code]]="PL", BART_Rides[[#This Row],[Station Code]]="CC"), "Yes", "No")</f>
        <v>No</v>
      </c>
    </row>
    <row r="1135" spans="6:14">
      <c r="F1135" s="3">
        <v>44235</v>
      </c>
      <c r="G1135" s="1" t="s">
        <v>7</v>
      </c>
      <c r="H1135" s="1" t="s">
        <v>100</v>
      </c>
      <c r="I1135" s="1">
        <v>384</v>
      </c>
      <c r="J1135" s="1">
        <f>MONTH(BART_Rides[[#This Row],[Date]])</f>
        <v>2</v>
      </c>
      <c r="K1135" s="1">
        <f>WEEKDAY(BART_Rides[[#This Row],[Date]],2)</f>
        <v>1</v>
      </c>
      <c r="L1135" s="1" t="str">
        <f>LEFT(BART_Rides[[#This Row],[Lines]],1)</f>
        <v>Y</v>
      </c>
      <c r="M1135" s="1" t="str">
        <f>IF(BART_Rides[[#This Row],[FirstLetter]]="Y","Yes","No")</f>
        <v>Yes</v>
      </c>
      <c r="N1135" s="1" t="str">
        <f>IF(OR(BART_Rides[[#This Row],[Station Code]]="EM", BART_Rides[[#This Row],[Station Code]]="MT", BART_Rides[[#This Row],[Station Code]]="PL", BART_Rides[[#This Row],[Station Code]]="CC"), "Yes", "No")</f>
        <v>No</v>
      </c>
    </row>
    <row r="1136" spans="6:14">
      <c r="F1136" s="3">
        <v>44236</v>
      </c>
      <c r="G1136" s="1" t="s">
        <v>7</v>
      </c>
      <c r="H1136" s="1" t="s">
        <v>100</v>
      </c>
      <c r="I1136" s="1">
        <v>379</v>
      </c>
      <c r="J1136" s="1">
        <f>MONTH(BART_Rides[[#This Row],[Date]])</f>
        <v>2</v>
      </c>
      <c r="K1136" s="1">
        <f>WEEKDAY(BART_Rides[[#This Row],[Date]],2)</f>
        <v>2</v>
      </c>
      <c r="L1136" s="1" t="str">
        <f>LEFT(BART_Rides[[#This Row],[Lines]],1)</f>
        <v>Y</v>
      </c>
      <c r="M1136" s="1" t="str">
        <f>IF(BART_Rides[[#This Row],[FirstLetter]]="Y","Yes","No")</f>
        <v>Yes</v>
      </c>
      <c r="N1136" s="1" t="str">
        <f>IF(OR(BART_Rides[[#This Row],[Station Code]]="EM", BART_Rides[[#This Row],[Station Code]]="MT", BART_Rides[[#This Row],[Station Code]]="PL", BART_Rides[[#This Row],[Station Code]]="CC"), "Yes", "No")</f>
        <v>No</v>
      </c>
    </row>
    <row r="1137" spans="6:14">
      <c r="F1137" s="3">
        <v>44237</v>
      </c>
      <c r="G1137" s="1" t="s">
        <v>7</v>
      </c>
      <c r="H1137" s="1" t="s">
        <v>100</v>
      </c>
      <c r="I1137" s="1">
        <v>398</v>
      </c>
      <c r="J1137" s="1">
        <f>MONTH(BART_Rides[[#This Row],[Date]])</f>
        <v>2</v>
      </c>
      <c r="K1137" s="1">
        <f>WEEKDAY(BART_Rides[[#This Row],[Date]],2)</f>
        <v>3</v>
      </c>
      <c r="L1137" s="1" t="str">
        <f>LEFT(BART_Rides[[#This Row],[Lines]],1)</f>
        <v>Y</v>
      </c>
      <c r="M1137" s="1" t="str">
        <f>IF(BART_Rides[[#This Row],[FirstLetter]]="Y","Yes","No")</f>
        <v>Yes</v>
      </c>
      <c r="N1137" s="1" t="str">
        <f>IF(OR(BART_Rides[[#This Row],[Station Code]]="EM", BART_Rides[[#This Row],[Station Code]]="MT", BART_Rides[[#This Row],[Station Code]]="PL", BART_Rides[[#This Row],[Station Code]]="CC"), "Yes", "No")</f>
        <v>No</v>
      </c>
    </row>
    <row r="1138" spans="6:14">
      <c r="F1138" s="3">
        <v>44238</v>
      </c>
      <c r="G1138" s="1" t="s">
        <v>7</v>
      </c>
      <c r="H1138" s="1" t="s">
        <v>100</v>
      </c>
      <c r="I1138" s="1">
        <v>324</v>
      </c>
      <c r="J1138" s="1">
        <f>MONTH(BART_Rides[[#This Row],[Date]])</f>
        <v>2</v>
      </c>
      <c r="K1138" s="1">
        <f>WEEKDAY(BART_Rides[[#This Row],[Date]],2)</f>
        <v>4</v>
      </c>
      <c r="L1138" s="1" t="str">
        <f>LEFT(BART_Rides[[#This Row],[Lines]],1)</f>
        <v>Y</v>
      </c>
      <c r="M1138" s="1" t="str">
        <f>IF(BART_Rides[[#This Row],[FirstLetter]]="Y","Yes","No")</f>
        <v>Yes</v>
      </c>
      <c r="N1138" s="1" t="str">
        <f>IF(OR(BART_Rides[[#This Row],[Station Code]]="EM", BART_Rides[[#This Row],[Station Code]]="MT", BART_Rides[[#This Row],[Station Code]]="PL", BART_Rides[[#This Row],[Station Code]]="CC"), "Yes", "No")</f>
        <v>No</v>
      </c>
    </row>
    <row r="1139" spans="6:14">
      <c r="F1139" s="3">
        <v>44239</v>
      </c>
      <c r="G1139" s="1" t="s">
        <v>7</v>
      </c>
      <c r="H1139" s="1" t="s">
        <v>100</v>
      </c>
      <c r="I1139" s="1">
        <v>364</v>
      </c>
      <c r="J1139" s="1">
        <f>MONTH(BART_Rides[[#This Row],[Date]])</f>
        <v>2</v>
      </c>
      <c r="K1139" s="1">
        <f>WEEKDAY(BART_Rides[[#This Row],[Date]],2)</f>
        <v>5</v>
      </c>
      <c r="L1139" s="1" t="str">
        <f>LEFT(BART_Rides[[#This Row],[Lines]],1)</f>
        <v>Y</v>
      </c>
      <c r="M1139" s="1" t="str">
        <f>IF(BART_Rides[[#This Row],[FirstLetter]]="Y","Yes","No")</f>
        <v>Yes</v>
      </c>
      <c r="N1139" s="1" t="str">
        <f>IF(OR(BART_Rides[[#This Row],[Station Code]]="EM", BART_Rides[[#This Row],[Station Code]]="MT", BART_Rides[[#This Row],[Station Code]]="PL", BART_Rides[[#This Row],[Station Code]]="CC"), "Yes", "No")</f>
        <v>No</v>
      </c>
    </row>
    <row r="1140" spans="6:14">
      <c r="F1140" s="3">
        <v>44240</v>
      </c>
      <c r="G1140" s="1" t="s">
        <v>7</v>
      </c>
      <c r="H1140" s="1" t="s">
        <v>100</v>
      </c>
      <c r="I1140" s="1">
        <v>214</v>
      </c>
      <c r="J1140" s="1">
        <f>MONTH(BART_Rides[[#This Row],[Date]])</f>
        <v>2</v>
      </c>
      <c r="K1140" s="1">
        <f>WEEKDAY(BART_Rides[[#This Row],[Date]],2)</f>
        <v>6</v>
      </c>
      <c r="L1140" s="1" t="str">
        <f>LEFT(BART_Rides[[#This Row],[Lines]],1)</f>
        <v>Y</v>
      </c>
      <c r="M1140" s="1" t="str">
        <f>IF(BART_Rides[[#This Row],[FirstLetter]]="Y","Yes","No")</f>
        <v>Yes</v>
      </c>
      <c r="N1140" s="1" t="str">
        <f>IF(OR(BART_Rides[[#This Row],[Station Code]]="EM", BART_Rides[[#This Row],[Station Code]]="MT", BART_Rides[[#This Row],[Station Code]]="PL", BART_Rides[[#This Row],[Station Code]]="CC"), "Yes", "No")</f>
        <v>No</v>
      </c>
    </row>
    <row r="1141" spans="6:14">
      <c r="F1141" s="3">
        <v>44241</v>
      </c>
      <c r="G1141" s="1" t="s">
        <v>7</v>
      </c>
      <c r="H1141" s="1" t="s">
        <v>100</v>
      </c>
      <c r="I1141" s="1">
        <v>160</v>
      </c>
      <c r="J1141" s="1">
        <f>MONTH(BART_Rides[[#This Row],[Date]])</f>
        <v>2</v>
      </c>
      <c r="K1141" s="1">
        <f>WEEKDAY(BART_Rides[[#This Row],[Date]],2)</f>
        <v>7</v>
      </c>
      <c r="L1141" s="1" t="str">
        <f>LEFT(BART_Rides[[#This Row],[Lines]],1)</f>
        <v>Y</v>
      </c>
      <c r="M1141" s="1" t="str">
        <f>IF(BART_Rides[[#This Row],[FirstLetter]]="Y","Yes","No")</f>
        <v>Yes</v>
      </c>
      <c r="N1141" s="1" t="str">
        <f>IF(OR(BART_Rides[[#This Row],[Station Code]]="EM", BART_Rides[[#This Row],[Station Code]]="MT", BART_Rides[[#This Row],[Station Code]]="PL", BART_Rides[[#This Row],[Station Code]]="CC"), "Yes", "No")</f>
        <v>No</v>
      </c>
    </row>
    <row r="1142" spans="6:14">
      <c r="F1142" s="3">
        <v>44242</v>
      </c>
      <c r="G1142" s="1" t="s">
        <v>7</v>
      </c>
      <c r="H1142" s="1" t="s">
        <v>100</v>
      </c>
      <c r="I1142" s="1">
        <v>187</v>
      </c>
      <c r="J1142" s="1">
        <f>MONTH(BART_Rides[[#This Row],[Date]])</f>
        <v>2</v>
      </c>
      <c r="K1142" s="1">
        <f>WEEKDAY(BART_Rides[[#This Row],[Date]],2)</f>
        <v>1</v>
      </c>
      <c r="L1142" s="1" t="str">
        <f>LEFT(BART_Rides[[#This Row],[Lines]],1)</f>
        <v>Y</v>
      </c>
      <c r="M1142" s="1" t="str">
        <f>IF(BART_Rides[[#This Row],[FirstLetter]]="Y","Yes","No")</f>
        <v>Yes</v>
      </c>
      <c r="N1142" s="1" t="str">
        <f>IF(OR(BART_Rides[[#This Row],[Station Code]]="EM", BART_Rides[[#This Row],[Station Code]]="MT", BART_Rides[[#This Row],[Station Code]]="PL", BART_Rides[[#This Row],[Station Code]]="CC"), "Yes", "No")</f>
        <v>No</v>
      </c>
    </row>
    <row r="1143" spans="6:14">
      <c r="F1143" s="3">
        <v>44243</v>
      </c>
      <c r="G1143" s="1" t="s">
        <v>7</v>
      </c>
      <c r="H1143" s="1" t="s">
        <v>100</v>
      </c>
      <c r="I1143" s="1">
        <v>365</v>
      </c>
      <c r="J1143" s="1">
        <f>MONTH(BART_Rides[[#This Row],[Date]])</f>
        <v>2</v>
      </c>
      <c r="K1143" s="1">
        <f>WEEKDAY(BART_Rides[[#This Row],[Date]],2)</f>
        <v>2</v>
      </c>
      <c r="L1143" s="1" t="str">
        <f>LEFT(BART_Rides[[#This Row],[Lines]],1)</f>
        <v>Y</v>
      </c>
      <c r="M1143" s="1" t="str">
        <f>IF(BART_Rides[[#This Row],[FirstLetter]]="Y","Yes","No")</f>
        <v>Yes</v>
      </c>
      <c r="N1143" s="1" t="str">
        <f>IF(OR(BART_Rides[[#This Row],[Station Code]]="EM", BART_Rides[[#This Row],[Station Code]]="MT", BART_Rides[[#This Row],[Station Code]]="PL", BART_Rides[[#This Row],[Station Code]]="CC"), "Yes", "No")</f>
        <v>No</v>
      </c>
    </row>
    <row r="1144" spans="6:14">
      <c r="F1144" s="3">
        <v>44244</v>
      </c>
      <c r="G1144" s="1" t="s">
        <v>7</v>
      </c>
      <c r="H1144" s="1" t="s">
        <v>100</v>
      </c>
      <c r="I1144" s="1">
        <v>377</v>
      </c>
      <c r="J1144" s="1">
        <f>MONTH(BART_Rides[[#This Row],[Date]])</f>
        <v>2</v>
      </c>
      <c r="K1144" s="1">
        <f>WEEKDAY(BART_Rides[[#This Row],[Date]],2)</f>
        <v>3</v>
      </c>
      <c r="L1144" s="1" t="str">
        <f>LEFT(BART_Rides[[#This Row],[Lines]],1)</f>
        <v>Y</v>
      </c>
      <c r="M1144" s="1" t="str">
        <f>IF(BART_Rides[[#This Row],[FirstLetter]]="Y","Yes","No")</f>
        <v>Yes</v>
      </c>
      <c r="N1144" s="1" t="str">
        <f>IF(OR(BART_Rides[[#This Row],[Station Code]]="EM", BART_Rides[[#This Row],[Station Code]]="MT", BART_Rides[[#This Row],[Station Code]]="PL", BART_Rides[[#This Row],[Station Code]]="CC"), "Yes", "No")</f>
        <v>No</v>
      </c>
    </row>
    <row r="1145" spans="6:14">
      <c r="F1145" s="3">
        <v>44245</v>
      </c>
      <c r="G1145" s="1" t="s">
        <v>7</v>
      </c>
      <c r="H1145" s="1" t="s">
        <v>100</v>
      </c>
      <c r="I1145" s="1">
        <v>352</v>
      </c>
      <c r="J1145" s="1">
        <f>MONTH(BART_Rides[[#This Row],[Date]])</f>
        <v>2</v>
      </c>
      <c r="K1145" s="1">
        <f>WEEKDAY(BART_Rides[[#This Row],[Date]],2)</f>
        <v>4</v>
      </c>
      <c r="L1145" s="1" t="str">
        <f>LEFT(BART_Rides[[#This Row],[Lines]],1)</f>
        <v>Y</v>
      </c>
      <c r="M1145" s="1" t="str">
        <f>IF(BART_Rides[[#This Row],[FirstLetter]]="Y","Yes","No")</f>
        <v>Yes</v>
      </c>
      <c r="N1145" s="1" t="str">
        <f>IF(OR(BART_Rides[[#This Row],[Station Code]]="EM", BART_Rides[[#This Row],[Station Code]]="MT", BART_Rides[[#This Row],[Station Code]]="PL", BART_Rides[[#This Row],[Station Code]]="CC"), "Yes", "No")</f>
        <v>No</v>
      </c>
    </row>
    <row r="1146" spans="6:14">
      <c r="F1146" s="3">
        <v>44246</v>
      </c>
      <c r="G1146" s="1" t="s">
        <v>7</v>
      </c>
      <c r="H1146" s="1" t="s">
        <v>100</v>
      </c>
      <c r="I1146" s="1">
        <v>363</v>
      </c>
      <c r="J1146" s="1">
        <f>MONTH(BART_Rides[[#This Row],[Date]])</f>
        <v>2</v>
      </c>
      <c r="K1146" s="1">
        <f>WEEKDAY(BART_Rides[[#This Row],[Date]],2)</f>
        <v>5</v>
      </c>
      <c r="L1146" s="1" t="str">
        <f>LEFT(BART_Rides[[#This Row],[Lines]],1)</f>
        <v>Y</v>
      </c>
      <c r="M1146" s="1" t="str">
        <f>IF(BART_Rides[[#This Row],[FirstLetter]]="Y","Yes","No")</f>
        <v>Yes</v>
      </c>
      <c r="N1146" s="1" t="str">
        <f>IF(OR(BART_Rides[[#This Row],[Station Code]]="EM", BART_Rides[[#This Row],[Station Code]]="MT", BART_Rides[[#This Row],[Station Code]]="PL", BART_Rides[[#This Row],[Station Code]]="CC"), "Yes", "No")</f>
        <v>No</v>
      </c>
    </row>
    <row r="1147" spans="6:14">
      <c r="F1147" s="3">
        <v>44247</v>
      </c>
      <c r="G1147" s="1" t="s">
        <v>7</v>
      </c>
      <c r="H1147" s="1" t="s">
        <v>100</v>
      </c>
      <c r="I1147" s="1">
        <v>231</v>
      </c>
      <c r="J1147" s="1">
        <f>MONTH(BART_Rides[[#This Row],[Date]])</f>
        <v>2</v>
      </c>
      <c r="K1147" s="1">
        <f>WEEKDAY(BART_Rides[[#This Row],[Date]],2)</f>
        <v>6</v>
      </c>
      <c r="L1147" s="1" t="str">
        <f>LEFT(BART_Rides[[#This Row],[Lines]],1)</f>
        <v>Y</v>
      </c>
      <c r="M1147" s="1" t="str">
        <f>IF(BART_Rides[[#This Row],[FirstLetter]]="Y","Yes","No")</f>
        <v>Yes</v>
      </c>
      <c r="N1147" s="1" t="str">
        <f>IF(OR(BART_Rides[[#This Row],[Station Code]]="EM", BART_Rides[[#This Row],[Station Code]]="MT", BART_Rides[[#This Row],[Station Code]]="PL", BART_Rides[[#This Row],[Station Code]]="CC"), "Yes", "No")</f>
        <v>No</v>
      </c>
    </row>
    <row r="1148" spans="6:14">
      <c r="F1148" s="3">
        <v>44248</v>
      </c>
      <c r="G1148" s="1" t="s">
        <v>7</v>
      </c>
      <c r="H1148" s="1" t="s">
        <v>100</v>
      </c>
      <c r="I1148" s="1">
        <v>162</v>
      </c>
      <c r="J1148" s="1">
        <f>MONTH(BART_Rides[[#This Row],[Date]])</f>
        <v>2</v>
      </c>
      <c r="K1148" s="1">
        <f>WEEKDAY(BART_Rides[[#This Row],[Date]],2)</f>
        <v>7</v>
      </c>
      <c r="L1148" s="1" t="str">
        <f>LEFT(BART_Rides[[#This Row],[Lines]],1)</f>
        <v>Y</v>
      </c>
      <c r="M1148" s="1" t="str">
        <f>IF(BART_Rides[[#This Row],[FirstLetter]]="Y","Yes","No")</f>
        <v>Yes</v>
      </c>
      <c r="N1148" s="1" t="str">
        <f>IF(OR(BART_Rides[[#This Row],[Station Code]]="EM", BART_Rides[[#This Row],[Station Code]]="MT", BART_Rides[[#This Row],[Station Code]]="PL", BART_Rides[[#This Row],[Station Code]]="CC"), "Yes", "No")</f>
        <v>No</v>
      </c>
    </row>
    <row r="1149" spans="6:14">
      <c r="F1149" s="3">
        <v>44249</v>
      </c>
      <c r="G1149" s="1" t="s">
        <v>7</v>
      </c>
      <c r="H1149" s="1" t="s">
        <v>100</v>
      </c>
      <c r="I1149" s="1">
        <v>363</v>
      </c>
      <c r="J1149" s="1">
        <f>MONTH(BART_Rides[[#This Row],[Date]])</f>
        <v>2</v>
      </c>
      <c r="K1149" s="1">
        <f>WEEKDAY(BART_Rides[[#This Row],[Date]],2)</f>
        <v>1</v>
      </c>
      <c r="L1149" s="1" t="str">
        <f>LEFT(BART_Rides[[#This Row],[Lines]],1)</f>
        <v>Y</v>
      </c>
      <c r="M1149" s="1" t="str">
        <f>IF(BART_Rides[[#This Row],[FirstLetter]]="Y","Yes","No")</f>
        <v>Yes</v>
      </c>
      <c r="N1149" s="1" t="str">
        <f>IF(OR(BART_Rides[[#This Row],[Station Code]]="EM", BART_Rides[[#This Row],[Station Code]]="MT", BART_Rides[[#This Row],[Station Code]]="PL", BART_Rides[[#This Row],[Station Code]]="CC"), "Yes", "No")</f>
        <v>No</v>
      </c>
    </row>
    <row r="1150" spans="6:14">
      <c r="F1150" s="3">
        <v>44250</v>
      </c>
      <c r="G1150" s="1" t="s">
        <v>7</v>
      </c>
      <c r="H1150" s="1" t="s">
        <v>100</v>
      </c>
      <c r="I1150" s="1">
        <v>369</v>
      </c>
      <c r="J1150" s="1">
        <f>MONTH(BART_Rides[[#This Row],[Date]])</f>
        <v>2</v>
      </c>
      <c r="K1150" s="1">
        <f>WEEKDAY(BART_Rides[[#This Row],[Date]],2)</f>
        <v>2</v>
      </c>
      <c r="L1150" s="1" t="str">
        <f>LEFT(BART_Rides[[#This Row],[Lines]],1)</f>
        <v>Y</v>
      </c>
      <c r="M1150" s="1" t="str">
        <f>IF(BART_Rides[[#This Row],[FirstLetter]]="Y","Yes","No")</f>
        <v>Yes</v>
      </c>
      <c r="N1150" s="1" t="str">
        <f>IF(OR(BART_Rides[[#This Row],[Station Code]]="EM", BART_Rides[[#This Row],[Station Code]]="MT", BART_Rides[[#This Row],[Station Code]]="PL", BART_Rides[[#This Row],[Station Code]]="CC"), "Yes", "No")</f>
        <v>No</v>
      </c>
    </row>
    <row r="1151" spans="6:14">
      <c r="F1151" s="3">
        <v>44251</v>
      </c>
      <c r="G1151" s="1" t="s">
        <v>7</v>
      </c>
      <c r="H1151" s="1" t="s">
        <v>100</v>
      </c>
      <c r="I1151" s="1">
        <v>343</v>
      </c>
      <c r="J1151" s="1">
        <f>MONTH(BART_Rides[[#This Row],[Date]])</f>
        <v>2</v>
      </c>
      <c r="K1151" s="1">
        <f>WEEKDAY(BART_Rides[[#This Row],[Date]],2)</f>
        <v>3</v>
      </c>
      <c r="L1151" s="1" t="str">
        <f>LEFT(BART_Rides[[#This Row],[Lines]],1)</f>
        <v>Y</v>
      </c>
      <c r="M1151" s="1" t="str">
        <f>IF(BART_Rides[[#This Row],[FirstLetter]]="Y","Yes","No")</f>
        <v>Yes</v>
      </c>
      <c r="N1151" s="1" t="str">
        <f>IF(OR(BART_Rides[[#This Row],[Station Code]]="EM", BART_Rides[[#This Row],[Station Code]]="MT", BART_Rides[[#This Row],[Station Code]]="PL", BART_Rides[[#This Row],[Station Code]]="CC"), "Yes", "No")</f>
        <v>No</v>
      </c>
    </row>
    <row r="1152" spans="6:14">
      <c r="F1152" s="3">
        <v>44252</v>
      </c>
      <c r="G1152" s="1" t="s">
        <v>7</v>
      </c>
      <c r="H1152" s="1" t="s">
        <v>100</v>
      </c>
      <c r="I1152" s="1">
        <v>341</v>
      </c>
      <c r="J1152" s="1">
        <f>MONTH(BART_Rides[[#This Row],[Date]])</f>
        <v>2</v>
      </c>
      <c r="K1152" s="1">
        <f>WEEKDAY(BART_Rides[[#This Row],[Date]],2)</f>
        <v>4</v>
      </c>
      <c r="L1152" s="1" t="str">
        <f>LEFT(BART_Rides[[#This Row],[Lines]],1)</f>
        <v>Y</v>
      </c>
      <c r="M1152" s="1" t="str">
        <f>IF(BART_Rides[[#This Row],[FirstLetter]]="Y","Yes","No")</f>
        <v>Yes</v>
      </c>
      <c r="N1152" s="1" t="str">
        <f>IF(OR(BART_Rides[[#This Row],[Station Code]]="EM", BART_Rides[[#This Row],[Station Code]]="MT", BART_Rides[[#This Row],[Station Code]]="PL", BART_Rides[[#This Row],[Station Code]]="CC"), "Yes", "No")</f>
        <v>No</v>
      </c>
    </row>
    <row r="1153" spans="6:14">
      <c r="F1153" s="3">
        <v>44253</v>
      </c>
      <c r="G1153" s="1" t="s">
        <v>7</v>
      </c>
      <c r="H1153" s="1" t="s">
        <v>100</v>
      </c>
      <c r="I1153" s="1">
        <v>401</v>
      </c>
      <c r="J1153" s="1">
        <f>MONTH(BART_Rides[[#This Row],[Date]])</f>
        <v>2</v>
      </c>
      <c r="K1153" s="1">
        <f>WEEKDAY(BART_Rides[[#This Row],[Date]],2)</f>
        <v>5</v>
      </c>
      <c r="L1153" s="1" t="str">
        <f>LEFT(BART_Rides[[#This Row],[Lines]],1)</f>
        <v>Y</v>
      </c>
      <c r="M1153" s="1" t="str">
        <f>IF(BART_Rides[[#This Row],[FirstLetter]]="Y","Yes","No")</f>
        <v>Yes</v>
      </c>
      <c r="N1153" s="1" t="str">
        <f>IF(OR(BART_Rides[[#This Row],[Station Code]]="EM", BART_Rides[[#This Row],[Station Code]]="MT", BART_Rides[[#This Row],[Station Code]]="PL", BART_Rides[[#This Row],[Station Code]]="CC"), "Yes", "No")</f>
        <v>No</v>
      </c>
    </row>
    <row r="1154" spans="6:14">
      <c r="F1154" s="3">
        <v>44254</v>
      </c>
      <c r="G1154" s="1" t="s">
        <v>7</v>
      </c>
      <c r="H1154" s="1" t="s">
        <v>100</v>
      </c>
      <c r="I1154" s="1">
        <v>236</v>
      </c>
      <c r="J1154" s="1">
        <f>MONTH(BART_Rides[[#This Row],[Date]])</f>
        <v>2</v>
      </c>
      <c r="K1154" s="1">
        <f>WEEKDAY(BART_Rides[[#This Row],[Date]],2)</f>
        <v>6</v>
      </c>
      <c r="L1154" s="1" t="str">
        <f>LEFT(BART_Rides[[#This Row],[Lines]],1)</f>
        <v>Y</v>
      </c>
      <c r="M1154" s="1" t="str">
        <f>IF(BART_Rides[[#This Row],[FirstLetter]]="Y","Yes","No")</f>
        <v>Yes</v>
      </c>
      <c r="N1154" s="1" t="str">
        <f>IF(OR(BART_Rides[[#This Row],[Station Code]]="EM", BART_Rides[[#This Row],[Station Code]]="MT", BART_Rides[[#This Row],[Station Code]]="PL", BART_Rides[[#This Row],[Station Code]]="CC"), "Yes", "No")</f>
        <v>No</v>
      </c>
    </row>
    <row r="1155" spans="6:14">
      <c r="F1155" s="3">
        <v>44255</v>
      </c>
      <c r="G1155" s="1" t="s">
        <v>7</v>
      </c>
      <c r="H1155" s="1" t="s">
        <v>100</v>
      </c>
      <c r="I1155" s="1">
        <v>179</v>
      </c>
      <c r="J1155" s="1">
        <f>MONTH(BART_Rides[[#This Row],[Date]])</f>
        <v>2</v>
      </c>
      <c r="K1155" s="1">
        <f>WEEKDAY(BART_Rides[[#This Row],[Date]],2)</f>
        <v>7</v>
      </c>
      <c r="L1155" s="1" t="str">
        <f>LEFT(BART_Rides[[#This Row],[Lines]],1)</f>
        <v>Y</v>
      </c>
      <c r="M1155" s="1" t="str">
        <f>IF(BART_Rides[[#This Row],[FirstLetter]]="Y","Yes","No")</f>
        <v>Yes</v>
      </c>
      <c r="N1155" s="1" t="str">
        <f>IF(OR(BART_Rides[[#This Row],[Station Code]]="EM", BART_Rides[[#This Row],[Station Code]]="MT", BART_Rides[[#This Row],[Station Code]]="PL", BART_Rides[[#This Row],[Station Code]]="CC"), "Yes", "No")</f>
        <v>No</v>
      </c>
    </row>
    <row r="1156" spans="6:14">
      <c r="F1156" s="3">
        <v>44256</v>
      </c>
      <c r="G1156" s="1" t="s">
        <v>7</v>
      </c>
      <c r="H1156" s="1" t="s">
        <v>100</v>
      </c>
      <c r="I1156" s="1">
        <v>354</v>
      </c>
      <c r="J1156" s="1">
        <f>MONTH(BART_Rides[[#This Row],[Date]])</f>
        <v>3</v>
      </c>
      <c r="K1156" s="1">
        <f>WEEKDAY(BART_Rides[[#This Row],[Date]],2)</f>
        <v>1</v>
      </c>
      <c r="L1156" s="1" t="str">
        <f>LEFT(BART_Rides[[#This Row],[Lines]],1)</f>
        <v>Y</v>
      </c>
      <c r="M1156" s="1" t="str">
        <f>IF(BART_Rides[[#This Row],[FirstLetter]]="Y","Yes","No")</f>
        <v>Yes</v>
      </c>
      <c r="N1156" s="1" t="str">
        <f>IF(OR(BART_Rides[[#This Row],[Station Code]]="EM", BART_Rides[[#This Row],[Station Code]]="MT", BART_Rides[[#This Row],[Station Code]]="PL", BART_Rides[[#This Row],[Station Code]]="CC"), "Yes", "No")</f>
        <v>No</v>
      </c>
    </row>
    <row r="1157" spans="6:14">
      <c r="F1157" s="3">
        <v>44257</v>
      </c>
      <c r="G1157" s="1" t="s">
        <v>7</v>
      </c>
      <c r="H1157" s="1" t="s">
        <v>100</v>
      </c>
      <c r="I1157" s="1">
        <v>371</v>
      </c>
      <c r="J1157" s="1">
        <f>MONTH(BART_Rides[[#This Row],[Date]])</f>
        <v>3</v>
      </c>
      <c r="K1157" s="1">
        <f>WEEKDAY(BART_Rides[[#This Row],[Date]],2)</f>
        <v>2</v>
      </c>
      <c r="L1157" s="1" t="str">
        <f>LEFT(BART_Rides[[#This Row],[Lines]],1)</f>
        <v>Y</v>
      </c>
      <c r="M1157" s="1" t="str">
        <f>IF(BART_Rides[[#This Row],[FirstLetter]]="Y","Yes","No")</f>
        <v>Yes</v>
      </c>
      <c r="N1157" s="1" t="str">
        <f>IF(OR(BART_Rides[[#This Row],[Station Code]]="EM", BART_Rides[[#This Row],[Station Code]]="MT", BART_Rides[[#This Row],[Station Code]]="PL", BART_Rides[[#This Row],[Station Code]]="CC"), "Yes", "No")</f>
        <v>No</v>
      </c>
    </row>
    <row r="1158" spans="6:14">
      <c r="F1158" s="3">
        <v>44258</v>
      </c>
      <c r="G1158" s="1" t="s">
        <v>7</v>
      </c>
      <c r="H1158" s="1" t="s">
        <v>100</v>
      </c>
      <c r="I1158" s="1">
        <v>408</v>
      </c>
      <c r="J1158" s="1">
        <f>MONTH(BART_Rides[[#This Row],[Date]])</f>
        <v>3</v>
      </c>
      <c r="K1158" s="1">
        <f>WEEKDAY(BART_Rides[[#This Row],[Date]],2)</f>
        <v>3</v>
      </c>
      <c r="L1158" s="1" t="str">
        <f>LEFT(BART_Rides[[#This Row],[Lines]],1)</f>
        <v>Y</v>
      </c>
      <c r="M1158" s="1" t="str">
        <f>IF(BART_Rides[[#This Row],[FirstLetter]]="Y","Yes","No")</f>
        <v>Yes</v>
      </c>
      <c r="N1158" s="1" t="str">
        <f>IF(OR(BART_Rides[[#This Row],[Station Code]]="EM", BART_Rides[[#This Row],[Station Code]]="MT", BART_Rides[[#This Row],[Station Code]]="PL", BART_Rides[[#This Row],[Station Code]]="CC"), "Yes", "No")</f>
        <v>No</v>
      </c>
    </row>
    <row r="1159" spans="6:14">
      <c r="F1159" s="3">
        <v>44259</v>
      </c>
      <c r="G1159" s="1" t="s">
        <v>7</v>
      </c>
      <c r="H1159" s="1" t="s">
        <v>100</v>
      </c>
      <c r="I1159" s="1">
        <v>371</v>
      </c>
      <c r="J1159" s="1">
        <f>MONTH(BART_Rides[[#This Row],[Date]])</f>
        <v>3</v>
      </c>
      <c r="K1159" s="1">
        <f>WEEKDAY(BART_Rides[[#This Row],[Date]],2)</f>
        <v>4</v>
      </c>
      <c r="L1159" s="1" t="str">
        <f>LEFT(BART_Rides[[#This Row],[Lines]],1)</f>
        <v>Y</v>
      </c>
      <c r="M1159" s="1" t="str">
        <f>IF(BART_Rides[[#This Row],[FirstLetter]]="Y","Yes","No")</f>
        <v>Yes</v>
      </c>
      <c r="N1159" s="1" t="str">
        <f>IF(OR(BART_Rides[[#This Row],[Station Code]]="EM", BART_Rides[[#This Row],[Station Code]]="MT", BART_Rides[[#This Row],[Station Code]]="PL", BART_Rides[[#This Row],[Station Code]]="CC"), "Yes", "No")</f>
        <v>No</v>
      </c>
    </row>
    <row r="1160" spans="6:14">
      <c r="F1160" s="3">
        <v>44260</v>
      </c>
      <c r="G1160" s="1" t="s">
        <v>7</v>
      </c>
      <c r="H1160" s="1" t="s">
        <v>100</v>
      </c>
      <c r="I1160" s="1">
        <v>383</v>
      </c>
      <c r="J1160" s="1">
        <f>MONTH(BART_Rides[[#This Row],[Date]])</f>
        <v>3</v>
      </c>
      <c r="K1160" s="1">
        <f>WEEKDAY(BART_Rides[[#This Row],[Date]],2)</f>
        <v>5</v>
      </c>
      <c r="L1160" s="1" t="str">
        <f>LEFT(BART_Rides[[#This Row],[Lines]],1)</f>
        <v>Y</v>
      </c>
      <c r="M1160" s="1" t="str">
        <f>IF(BART_Rides[[#This Row],[FirstLetter]]="Y","Yes","No")</f>
        <v>Yes</v>
      </c>
      <c r="N1160" s="1" t="str">
        <f>IF(OR(BART_Rides[[#This Row],[Station Code]]="EM", BART_Rides[[#This Row],[Station Code]]="MT", BART_Rides[[#This Row],[Station Code]]="PL", BART_Rides[[#This Row],[Station Code]]="CC"), "Yes", "No")</f>
        <v>No</v>
      </c>
    </row>
    <row r="1161" spans="6:14">
      <c r="F1161" s="3">
        <v>44261</v>
      </c>
      <c r="G1161" s="1" t="s">
        <v>7</v>
      </c>
      <c r="H1161" s="1" t="s">
        <v>100</v>
      </c>
      <c r="I1161" s="1">
        <v>255</v>
      </c>
      <c r="J1161" s="1">
        <f>MONTH(BART_Rides[[#This Row],[Date]])</f>
        <v>3</v>
      </c>
      <c r="K1161" s="1">
        <f>WEEKDAY(BART_Rides[[#This Row],[Date]],2)</f>
        <v>6</v>
      </c>
      <c r="L1161" s="1" t="str">
        <f>LEFT(BART_Rides[[#This Row],[Lines]],1)</f>
        <v>Y</v>
      </c>
      <c r="M1161" s="1" t="str">
        <f>IF(BART_Rides[[#This Row],[FirstLetter]]="Y","Yes","No")</f>
        <v>Yes</v>
      </c>
      <c r="N1161" s="1" t="str">
        <f>IF(OR(BART_Rides[[#This Row],[Station Code]]="EM", BART_Rides[[#This Row],[Station Code]]="MT", BART_Rides[[#This Row],[Station Code]]="PL", BART_Rides[[#This Row],[Station Code]]="CC"), "Yes", "No")</f>
        <v>No</v>
      </c>
    </row>
    <row r="1162" spans="6:14">
      <c r="F1162" s="3">
        <v>44262</v>
      </c>
      <c r="G1162" s="1" t="s">
        <v>7</v>
      </c>
      <c r="H1162" s="1" t="s">
        <v>100</v>
      </c>
      <c r="I1162" s="1">
        <v>172</v>
      </c>
      <c r="J1162" s="1">
        <f>MONTH(BART_Rides[[#This Row],[Date]])</f>
        <v>3</v>
      </c>
      <c r="K1162" s="1">
        <f>WEEKDAY(BART_Rides[[#This Row],[Date]],2)</f>
        <v>7</v>
      </c>
      <c r="L1162" s="1" t="str">
        <f>LEFT(BART_Rides[[#This Row],[Lines]],1)</f>
        <v>Y</v>
      </c>
      <c r="M1162" s="1" t="str">
        <f>IF(BART_Rides[[#This Row],[FirstLetter]]="Y","Yes","No")</f>
        <v>Yes</v>
      </c>
      <c r="N1162" s="1" t="str">
        <f>IF(OR(BART_Rides[[#This Row],[Station Code]]="EM", BART_Rides[[#This Row],[Station Code]]="MT", BART_Rides[[#This Row],[Station Code]]="PL", BART_Rides[[#This Row],[Station Code]]="CC"), "Yes", "No")</f>
        <v>No</v>
      </c>
    </row>
    <row r="1163" spans="6:14">
      <c r="F1163" s="3">
        <v>44263</v>
      </c>
      <c r="G1163" s="1" t="s">
        <v>7</v>
      </c>
      <c r="H1163" s="1" t="s">
        <v>100</v>
      </c>
      <c r="I1163" s="1">
        <v>378</v>
      </c>
      <c r="J1163" s="1">
        <f>MONTH(BART_Rides[[#This Row],[Date]])</f>
        <v>3</v>
      </c>
      <c r="K1163" s="1">
        <f>WEEKDAY(BART_Rides[[#This Row],[Date]],2)</f>
        <v>1</v>
      </c>
      <c r="L1163" s="1" t="str">
        <f>LEFT(BART_Rides[[#This Row],[Lines]],1)</f>
        <v>Y</v>
      </c>
      <c r="M1163" s="1" t="str">
        <f>IF(BART_Rides[[#This Row],[FirstLetter]]="Y","Yes","No")</f>
        <v>Yes</v>
      </c>
      <c r="N1163" s="1" t="str">
        <f>IF(OR(BART_Rides[[#This Row],[Station Code]]="EM", BART_Rides[[#This Row],[Station Code]]="MT", BART_Rides[[#This Row],[Station Code]]="PL", BART_Rides[[#This Row],[Station Code]]="CC"), "Yes", "No")</f>
        <v>No</v>
      </c>
    </row>
    <row r="1164" spans="6:14">
      <c r="F1164" s="3">
        <v>44264</v>
      </c>
      <c r="G1164" s="1" t="s">
        <v>7</v>
      </c>
      <c r="H1164" s="1" t="s">
        <v>100</v>
      </c>
      <c r="I1164" s="1">
        <v>364</v>
      </c>
      <c r="J1164" s="1">
        <f>MONTH(BART_Rides[[#This Row],[Date]])</f>
        <v>3</v>
      </c>
      <c r="K1164" s="1">
        <f>WEEKDAY(BART_Rides[[#This Row],[Date]],2)</f>
        <v>2</v>
      </c>
      <c r="L1164" s="1" t="str">
        <f>LEFT(BART_Rides[[#This Row],[Lines]],1)</f>
        <v>Y</v>
      </c>
      <c r="M1164" s="1" t="str">
        <f>IF(BART_Rides[[#This Row],[FirstLetter]]="Y","Yes","No")</f>
        <v>Yes</v>
      </c>
      <c r="N1164" s="1" t="str">
        <f>IF(OR(BART_Rides[[#This Row],[Station Code]]="EM", BART_Rides[[#This Row],[Station Code]]="MT", BART_Rides[[#This Row],[Station Code]]="PL", BART_Rides[[#This Row],[Station Code]]="CC"), "Yes", "No")</f>
        <v>No</v>
      </c>
    </row>
    <row r="1165" spans="6:14">
      <c r="F1165" s="3">
        <v>44265</v>
      </c>
      <c r="G1165" s="1" t="s">
        <v>7</v>
      </c>
      <c r="H1165" s="1" t="s">
        <v>100</v>
      </c>
      <c r="I1165" s="1">
        <v>350</v>
      </c>
      <c r="J1165" s="1">
        <f>MONTH(BART_Rides[[#This Row],[Date]])</f>
        <v>3</v>
      </c>
      <c r="K1165" s="1">
        <f>WEEKDAY(BART_Rides[[#This Row],[Date]],2)</f>
        <v>3</v>
      </c>
      <c r="L1165" s="1" t="str">
        <f>LEFT(BART_Rides[[#This Row],[Lines]],1)</f>
        <v>Y</v>
      </c>
      <c r="M1165" s="1" t="str">
        <f>IF(BART_Rides[[#This Row],[FirstLetter]]="Y","Yes","No")</f>
        <v>Yes</v>
      </c>
      <c r="N1165" s="1" t="str">
        <f>IF(OR(BART_Rides[[#This Row],[Station Code]]="EM", BART_Rides[[#This Row],[Station Code]]="MT", BART_Rides[[#This Row],[Station Code]]="PL", BART_Rides[[#This Row],[Station Code]]="CC"), "Yes", "No")</f>
        <v>No</v>
      </c>
    </row>
    <row r="1166" spans="6:14">
      <c r="F1166" s="3">
        <v>44266</v>
      </c>
      <c r="G1166" s="1" t="s">
        <v>7</v>
      </c>
      <c r="H1166" s="1" t="s">
        <v>100</v>
      </c>
      <c r="I1166" s="1">
        <v>399</v>
      </c>
      <c r="J1166" s="1">
        <f>MONTH(BART_Rides[[#This Row],[Date]])</f>
        <v>3</v>
      </c>
      <c r="K1166" s="1">
        <f>WEEKDAY(BART_Rides[[#This Row],[Date]],2)</f>
        <v>4</v>
      </c>
      <c r="L1166" s="1" t="str">
        <f>LEFT(BART_Rides[[#This Row],[Lines]],1)</f>
        <v>Y</v>
      </c>
      <c r="M1166" s="1" t="str">
        <f>IF(BART_Rides[[#This Row],[FirstLetter]]="Y","Yes","No")</f>
        <v>Yes</v>
      </c>
      <c r="N1166" s="1" t="str">
        <f>IF(OR(BART_Rides[[#This Row],[Station Code]]="EM", BART_Rides[[#This Row],[Station Code]]="MT", BART_Rides[[#This Row],[Station Code]]="PL", BART_Rides[[#This Row],[Station Code]]="CC"), "Yes", "No")</f>
        <v>No</v>
      </c>
    </row>
    <row r="1167" spans="6:14">
      <c r="F1167" s="3">
        <v>44267</v>
      </c>
      <c r="G1167" s="1" t="s">
        <v>7</v>
      </c>
      <c r="H1167" s="1" t="s">
        <v>100</v>
      </c>
      <c r="I1167" s="1">
        <v>412</v>
      </c>
      <c r="J1167" s="1">
        <f>MONTH(BART_Rides[[#This Row],[Date]])</f>
        <v>3</v>
      </c>
      <c r="K1167" s="1">
        <f>WEEKDAY(BART_Rides[[#This Row],[Date]],2)</f>
        <v>5</v>
      </c>
      <c r="L1167" s="1" t="str">
        <f>LEFT(BART_Rides[[#This Row],[Lines]],1)</f>
        <v>Y</v>
      </c>
      <c r="M1167" s="1" t="str">
        <f>IF(BART_Rides[[#This Row],[FirstLetter]]="Y","Yes","No")</f>
        <v>Yes</v>
      </c>
      <c r="N1167" s="1" t="str">
        <f>IF(OR(BART_Rides[[#This Row],[Station Code]]="EM", BART_Rides[[#This Row],[Station Code]]="MT", BART_Rides[[#This Row],[Station Code]]="PL", BART_Rides[[#This Row],[Station Code]]="CC"), "Yes", "No")</f>
        <v>No</v>
      </c>
    </row>
    <row r="1168" spans="6:14">
      <c r="F1168" s="3">
        <v>44268</v>
      </c>
      <c r="G1168" s="1" t="s">
        <v>7</v>
      </c>
      <c r="H1168" s="1" t="s">
        <v>100</v>
      </c>
      <c r="I1168" s="1">
        <v>248</v>
      </c>
      <c r="J1168" s="1">
        <f>MONTH(BART_Rides[[#This Row],[Date]])</f>
        <v>3</v>
      </c>
      <c r="K1168" s="1">
        <f>WEEKDAY(BART_Rides[[#This Row],[Date]],2)</f>
        <v>6</v>
      </c>
      <c r="L1168" s="1" t="str">
        <f>LEFT(BART_Rides[[#This Row],[Lines]],1)</f>
        <v>Y</v>
      </c>
      <c r="M1168" s="1" t="str">
        <f>IF(BART_Rides[[#This Row],[FirstLetter]]="Y","Yes","No")</f>
        <v>Yes</v>
      </c>
      <c r="N1168" s="1" t="str">
        <f>IF(OR(BART_Rides[[#This Row],[Station Code]]="EM", BART_Rides[[#This Row],[Station Code]]="MT", BART_Rides[[#This Row],[Station Code]]="PL", BART_Rides[[#This Row],[Station Code]]="CC"), "Yes", "No")</f>
        <v>No</v>
      </c>
    </row>
    <row r="1169" spans="6:14">
      <c r="F1169" s="3">
        <v>44269</v>
      </c>
      <c r="G1169" s="1" t="s">
        <v>7</v>
      </c>
      <c r="H1169" s="1" t="s">
        <v>100</v>
      </c>
      <c r="I1169" s="1">
        <v>140</v>
      </c>
      <c r="J1169" s="1">
        <f>MONTH(BART_Rides[[#This Row],[Date]])</f>
        <v>3</v>
      </c>
      <c r="K1169" s="1">
        <f>WEEKDAY(BART_Rides[[#This Row],[Date]],2)</f>
        <v>7</v>
      </c>
      <c r="L1169" s="1" t="str">
        <f>LEFT(BART_Rides[[#This Row],[Lines]],1)</f>
        <v>Y</v>
      </c>
      <c r="M1169" s="1" t="str">
        <f>IF(BART_Rides[[#This Row],[FirstLetter]]="Y","Yes","No")</f>
        <v>Yes</v>
      </c>
      <c r="N1169" s="1" t="str">
        <f>IF(OR(BART_Rides[[#This Row],[Station Code]]="EM", BART_Rides[[#This Row],[Station Code]]="MT", BART_Rides[[#This Row],[Station Code]]="PL", BART_Rides[[#This Row],[Station Code]]="CC"), "Yes", "No")</f>
        <v>No</v>
      </c>
    </row>
    <row r="1170" spans="6:14">
      <c r="F1170" s="3">
        <v>44270</v>
      </c>
      <c r="G1170" s="1" t="s">
        <v>7</v>
      </c>
      <c r="H1170" s="1" t="s">
        <v>100</v>
      </c>
      <c r="I1170" s="1">
        <v>376</v>
      </c>
      <c r="J1170" s="1">
        <f>MONTH(BART_Rides[[#This Row],[Date]])</f>
        <v>3</v>
      </c>
      <c r="K1170" s="1">
        <f>WEEKDAY(BART_Rides[[#This Row],[Date]],2)</f>
        <v>1</v>
      </c>
      <c r="L1170" s="1" t="str">
        <f>LEFT(BART_Rides[[#This Row],[Lines]],1)</f>
        <v>Y</v>
      </c>
      <c r="M1170" s="1" t="str">
        <f>IF(BART_Rides[[#This Row],[FirstLetter]]="Y","Yes","No")</f>
        <v>Yes</v>
      </c>
      <c r="N1170" s="1" t="str">
        <f>IF(OR(BART_Rides[[#This Row],[Station Code]]="EM", BART_Rides[[#This Row],[Station Code]]="MT", BART_Rides[[#This Row],[Station Code]]="PL", BART_Rides[[#This Row],[Station Code]]="CC"), "Yes", "No")</f>
        <v>No</v>
      </c>
    </row>
    <row r="1171" spans="6:14">
      <c r="F1171" s="3">
        <v>44271</v>
      </c>
      <c r="G1171" s="1" t="s">
        <v>7</v>
      </c>
      <c r="H1171" s="1" t="s">
        <v>100</v>
      </c>
      <c r="I1171" s="1">
        <v>405</v>
      </c>
      <c r="J1171" s="1">
        <f>MONTH(BART_Rides[[#This Row],[Date]])</f>
        <v>3</v>
      </c>
      <c r="K1171" s="1">
        <f>WEEKDAY(BART_Rides[[#This Row],[Date]],2)</f>
        <v>2</v>
      </c>
      <c r="L1171" s="1" t="str">
        <f>LEFT(BART_Rides[[#This Row],[Lines]],1)</f>
        <v>Y</v>
      </c>
      <c r="M1171" s="1" t="str">
        <f>IF(BART_Rides[[#This Row],[FirstLetter]]="Y","Yes","No")</f>
        <v>Yes</v>
      </c>
      <c r="N1171" s="1" t="str">
        <f>IF(OR(BART_Rides[[#This Row],[Station Code]]="EM", BART_Rides[[#This Row],[Station Code]]="MT", BART_Rides[[#This Row],[Station Code]]="PL", BART_Rides[[#This Row],[Station Code]]="CC"), "Yes", "No")</f>
        <v>No</v>
      </c>
    </row>
    <row r="1172" spans="6:14">
      <c r="F1172" s="3">
        <v>44272</v>
      </c>
      <c r="G1172" s="1" t="s">
        <v>7</v>
      </c>
      <c r="H1172" s="1" t="s">
        <v>100</v>
      </c>
      <c r="I1172" s="1">
        <v>382</v>
      </c>
      <c r="J1172" s="1">
        <f>MONTH(BART_Rides[[#This Row],[Date]])</f>
        <v>3</v>
      </c>
      <c r="K1172" s="1">
        <f>WEEKDAY(BART_Rides[[#This Row],[Date]],2)</f>
        <v>3</v>
      </c>
      <c r="L1172" s="1" t="str">
        <f>LEFT(BART_Rides[[#This Row],[Lines]],1)</f>
        <v>Y</v>
      </c>
      <c r="M1172" s="1" t="str">
        <f>IF(BART_Rides[[#This Row],[FirstLetter]]="Y","Yes","No")</f>
        <v>Yes</v>
      </c>
      <c r="N1172" s="1" t="str">
        <f>IF(OR(BART_Rides[[#This Row],[Station Code]]="EM", BART_Rides[[#This Row],[Station Code]]="MT", BART_Rides[[#This Row],[Station Code]]="PL", BART_Rides[[#This Row],[Station Code]]="CC"), "Yes", "No")</f>
        <v>No</v>
      </c>
    </row>
    <row r="1173" spans="6:14">
      <c r="F1173" s="3">
        <v>44273</v>
      </c>
      <c r="G1173" s="1" t="s">
        <v>7</v>
      </c>
      <c r="H1173" s="1" t="s">
        <v>100</v>
      </c>
      <c r="I1173" s="1">
        <v>354</v>
      </c>
      <c r="J1173" s="1">
        <f>MONTH(BART_Rides[[#This Row],[Date]])</f>
        <v>3</v>
      </c>
      <c r="K1173" s="1">
        <f>WEEKDAY(BART_Rides[[#This Row],[Date]],2)</f>
        <v>4</v>
      </c>
      <c r="L1173" s="1" t="str">
        <f>LEFT(BART_Rides[[#This Row],[Lines]],1)</f>
        <v>Y</v>
      </c>
      <c r="M1173" s="1" t="str">
        <f>IF(BART_Rides[[#This Row],[FirstLetter]]="Y","Yes","No")</f>
        <v>Yes</v>
      </c>
      <c r="N1173" s="1" t="str">
        <f>IF(OR(BART_Rides[[#This Row],[Station Code]]="EM", BART_Rides[[#This Row],[Station Code]]="MT", BART_Rides[[#This Row],[Station Code]]="PL", BART_Rides[[#This Row],[Station Code]]="CC"), "Yes", "No")</f>
        <v>No</v>
      </c>
    </row>
    <row r="1174" spans="6:14">
      <c r="F1174" s="3">
        <v>44274</v>
      </c>
      <c r="G1174" s="1" t="s">
        <v>7</v>
      </c>
      <c r="H1174" s="1" t="s">
        <v>100</v>
      </c>
      <c r="I1174" s="1">
        <v>394</v>
      </c>
      <c r="J1174" s="1">
        <f>MONTH(BART_Rides[[#This Row],[Date]])</f>
        <v>3</v>
      </c>
      <c r="K1174" s="1">
        <f>WEEKDAY(BART_Rides[[#This Row],[Date]],2)</f>
        <v>5</v>
      </c>
      <c r="L1174" s="1" t="str">
        <f>LEFT(BART_Rides[[#This Row],[Lines]],1)</f>
        <v>Y</v>
      </c>
      <c r="M1174" s="1" t="str">
        <f>IF(BART_Rides[[#This Row],[FirstLetter]]="Y","Yes","No")</f>
        <v>Yes</v>
      </c>
      <c r="N1174" s="1" t="str">
        <f>IF(OR(BART_Rides[[#This Row],[Station Code]]="EM", BART_Rides[[#This Row],[Station Code]]="MT", BART_Rides[[#This Row],[Station Code]]="PL", BART_Rides[[#This Row],[Station Code]]="CC"), "Yes", "No")</f>
        <v>No</v>
      </c>
    </row>
    <row r="1175" spans="6:14">
      <c r="F1175" s="3">
        <v>44275</v>
      </c>
      <c r="G1175" s="1" t="s">
        <v>7</v>
      </c>
      <c r="H1175" s="1" t="s">
        <v>100</v>
      </c>
      <c r="I1175" s="1">
        <v>267</v>
      </c>
      <c r="J1175" s="1">
        <f>MONTH(BART_Rides[[#This Row],[Date]])</f>
        <v>3</v>
      </c>
      <c r="K1175" s="1">
        <f>WEEKDAY(BART_Rides[[#This Row],[Date]],2)</f>
        <v>6</v>
      </c>
      <c r="L1175" s="1" t="str">
        <f>LEFT(BART_Rides[[#This Row],[Lines]],1)</f>
        <v>Y</v>
      </c>
      <c r="M1175" s="1" t="str">
        <f>IF(BART_Rides[[#This Row],[FirstLetter]]="Y","Yes","No")</f>
        <v>Yes</v>
      </c>
      <c r="N1175" s="1" t="str">
        <f>IF(OR(BART_Rides[[#This Row],[Station Code]]="EM", BART_Rides[[#This Row],[Station Code]]="MT", BART_Rides[[#This Row],[Station Code]]="PL", BART_Rides[[#This Row],[Station Code]]="CC"), "Yes", "No")</f>
        <v>No</v>
      </c>
    </row>
    <row r="1176" spans="6:14">
      <c r="F1176" s="3">
        <v>44276</v>
      </c>
      <c r="G1176" s="1" t="s">
        <v>7</v>
      </c>
      <c r="H1176" s="1" t="s">
        <v>100</v>
      </c>
      <c r="I1176" s="1">
        <v>187</v>
      </c>
      <c r="J1176" s="1">
        <f>MONTH(BART_Rides[[#This Row],[Date]])</f>
        <v>3</v>
      </c>
      <c r="K1176" s="1">
        <f>WEEKDAY(BART_Rides[[#This Row],[Date]],2)</f>
        <v>7</v>
      </c>
      <c r="L1176" s="1" t="str">
        <f>LEFT(BART_Rides[[#This Row],[Lines]],1)</f>
        <v>Y</v>
      </c>
      <c r="M1176" s="1" t="str">
        <f>IF(BART_Rides[[#This Row],[FirstLetter]]="Y","Yes","No")</f>
        <v>Yes</v>
      </c>
      <c r="N1176" s="1" t="str">
        <f>IF(OR(BART_Rides[[#This Row],[Station Code]]="EM", BART_Rides[[#This Row],[Station Code]]="MT", BART_Rides[[#This Row],[Station Code]]="PL", BART_Rides[[#This Row],[Station Code]]="CC"), "Yes", "No")</f>
        <v>No</v>
      </c>
    </row>
    <row r="1177" spans="6:14">
      <c r="F1177" s="3">
        <v>44277</v>
      </c>
      <c r="G1177" s="1" t="s">
        <v>7</v>
      </c>
      <c r="H1177" s="1" t="s">
        <v>100</v>
      </c>
      <c r="I1177" s="1">
        <v>424</v>
      </c>
      <c r="J1177" s="1">
        <f>MONTH(BART_Rides[[#This Row],[Date]])</f>
        <v>3</v>
      </c>
      <c r="K1177" s="1">
        <f>WEEKDAY(BART_Rides[[#This Row],[Date]],2)</f>
        <v>1</v>
      </c>
      <c r="L1177" s="1" t="str">
        <f>LEFT(BART_Rides[[#This Row],[Lines]],1)</f>
        <v>Y</v>
      </c>
      <c r="M1177" s="1" t="str">
        <f>IF(BART_Rides[[#This Row],[FirstLetter]]="Y","Yes","No")</f>
        <v>Yes</v>
      </c>
      <c r="N1177" s="1" t="str">
        <f>IF(OR(BART_Rides[[#This Row],[Station Code]]="EM", BART_Rides[[#This Row],[Station Code]]="MT", BART_Rides[[#This Row],[Station Code]]="PL", BART_Rides[[#This Row],[Station Code]]="CC"), "Yes", "No")</f>
        <v>No</v>
      </c>
    </row>
    <row r="1178" spans="6:14">
      <c r="F1178" s="3">
        <v>44278</v>
      </c>
      <c r="G1178" s="1" t="s">
        <v>7</v>
      </c>
      <c r="H1178" s="1" t="s">
        <v>100</v>
      </c>
      <c r="I1178" s="1">
        <v>461</v>
      </c>
      <c r="J1178" s="1">
        <f>MONTH(BART_Rides[[#This Row],[Date]])</f>
        <v>3</v>
      </c>
      <c r="K1178" s="1">
        <f>WEEKDAY(BART_Rides[[#This Row],[Date]],2)</f>
        <v>2</v>
      </c>
      <c r="L1178" s="1" t="str">
        <f>LEFT(BART_Rides[[#This Row],[Lines]],1)</f>
        <v>Y</v>
      </c>
      <c r="M1178" s="1" t="str">
        <f>IF(BART_Rides[[#This Row],[FirstLetter]]="Y","Yes","No")</f>
        <v>Yes</v>
      </c>
      <c r="N1178" s="1" t="str">
        <f>IF(OR(BART_Rides[[#This Row],[Station Code]]="EM", BART_Rides[[#This Row],[Station Code]]="MT", BART_Rides[[#This Row],[Station Code]]="PL", BART_Rides[[#This Row],[Station Code]]="CC"), "Yes", "No")</f>
        <v>No</v>
      </c>
    </row>
    <row r="1179" spans="6:14">
      <c r="F1179" s="3">
        <v>44279</v>
      </c>
      <c r="G1179" s="1" t="s">
        <v>7</v>
      </c>
      <c r="H1179" s="1" t="s">
        <v>100</v>
      </c>
      <c r="I1179" s="1">
        <v>466</v>
      </c>
      <c r="J1179" s="1">
        <f>MONTH(BART_Rides[[#This Row],[Date]])</f>
        <v>3</v>
      </c>
      <c r="K1179" s="1">
        <f>WEEKDAY(BART_Rides[[#This Row],[Date]],2)</f>
        <v>3</v>
      </c>
      <c r="L1179" s="1" t="str">
        <f>LEFT(BART_Rides[[#This Row],[Lines]],1)</f>
        <v>Y</v>
      </c>
      <c r="M1179" s="1" t="str">
        <f>IF(BART_Rides[[#This Row],[FirstLetter]]="Y","Yes","No")</f>
        <v>Yes</v>
      </c>
      <c r="N1179" s="1" t="str">
        <f>IF(OR(BART_Rides[[#This Row],[Station Code]]="EM", BART_Rides[[#This Row],[Station Code]]="MT", BART_Rides[[#This Row],[Station Code]]="PL", BART_Rides[[#This Row],[Station Code]]="CC"), "Yes", "No")</f>
        <v>No</v>
      </c>
    </row>
    <row r="1180" spans="6:14">
      <c r="F1180" s="3">
        <v>44280</v>
      </c>
      <c r="G1180" s="1" t="s">
        <v>7</v>
      </c>
      <c r="H1180" s="1" t="s">
        <v>100</v>
      </c>
      <c r="I1180" s="1">
        <v>432</v>
      </c>
      <c r="J1180" s="1">
        <f>MONTH(BART_Rides[[#This Row],[Date]])</f>
        <v>3</v>
      </c>
      <c r="K1180" s="1">
        <f>WEEKDAY(BART_Rides[[#This Row],[Date]],2)</f>
        <v>4</v>
      </c>
      <c r="L1180" s="1" t="str">
        <f>LEFT(BART_Rides[[#This Row],[Lines]],1)</f>
        <v>Y</v>
      </c>
      <c r="M1180" s="1" t="str">
        <f>IF(BART_Rides[[#This Row],[FirstLetter]]="Y","Yes","No")</f>
        <v>Yes</v>
      </c>
      <c r="N1180" s="1" t="str">
        <f>IF(OR(BART_Rides[[#This Row],[Station Code]]="EM", BART_Rides[[#This Row],[Station Code]]="MT", BART_Rides[[#This Row],[Station Code]]="PL", BART_Rides[[#This Row],[Station Code]]="CC"), "Yes", "No")</f>
        <v>No</v>
      </c>
    </row>
    <row r="1181" spans="6:14">
      <c r="F1181" s="3">
        <v>44281</v>
      </c>
      <c r="G1181" s="1" t="s">
        <v>7</v>
      </c>
      <c r="H1181" s="1" t="s">
        <v>100</v>
      </c>
      <c r="I1181" s="1">
        <v>439</v>
      </c>
      <c r="J1181" s="1">
        <f>MONTH(BART_Rides[[#This Row],[Date]])</f>
        <v>3</v>
      </c>
      <c r="K1181" s="1">
        <f>WEEKDAY(BART_Rides[[#This Row],[Date]],2)</f>
        <v>5</v>
      </c>
      <c r="L1181" s="1" t="str">
        <f>LEFT(BART_Rides[[#This Row],[Lines]],1)</f>
        <v>Y</v>
      </c>
      <c r="M1181" s="1" t="str">
        <f>IF(BART_Rides[[#This Row],[FirstLetter]]="Y","Yes","No")</f>
        <v>Yes</v>
      </c>
      <c r="N1181" s="1" t="str">
        <f>IF(OR(BART_Rides[[#This Row],[Station Code]]="EM", BART_Rides[[#This Row],[Station Code]]="MT", BART_Rides[[#This Row],[Station Code]]="PL", BART_Rides[[#This Row],[Station Code]]="CC"), "Yes", "No")</f>
        <v>No</v>
      </c>
    </row>
    <row r="1182" spans="6:14">
      <c r="F1182" s="3">
        <v>44282</v>
      </c>
      <c r="G1182" s="1" t="s">
        <v>7</v>
      </c>
      <c r="H1182" s="1" t="s">
        <v>100</v>
      </c>
      <c r="I1182" s="1">
        <v>268</v>
      </c>
      <c r="J1182" s="1">
        <f>MONTH(BART_Rides[[#This Row],[Date]])</f>
        <v>3</v>
      </c>
      <c r="K1182" s="1">
        <f>WEEKDAY(BART_Rides[[#This Row],[Date]],2)</f>
        <v>6</v>
      </c>
      <c r="L1182" s="1" t="str">
        <f>LEFT(BART_Rides[[#This Row],[Lines]],1)</f>
        <v>Y</v>
      </c>
      <c r="M1182" s="1" t="str">
        <f>IF(BART_Rides[[#This Row],[FirstLetter]]="Y","Yes","No")</f>
        <v>Yes</v>
      </c>
      <c r="N1182" s="1" t="str">
        <f>IF(OR(BART_Rides[[#This Row],[Station Code]]="EM", BART_Rides[[#This Row],[Station Code]]="MT", BART_Rides[[#This Row],[Station Code]]="PL", BART_Rides[[#This Row],[Station Code]]="CC"), "Yes", "No")</f>
        <v>No</v>
      </c>
    </row>
    <row r="1183" spans="6:14">
      <c r="F1183" s="3">
        <v>44283</v>
      </c>
      <c r="G1183" s="1" t="s">
        <v>7</v>
      </c>
      <c r="H1183" s="1" t="s">
        <v>100</v>
      </c>
      <c r="I1183" s="1">
        <v>178</v>
      </c>
      <c r="J1183" s="1">
        <f>MONTH(BART_Rides[[#This Row],[Date]])</f>
        <v>3</v>
      </c>
      <c r="K1183" s="1">
        <f>WEEKDAY(BART_Rides[[#This Row],[Date]],2)</f>
        <v>7</v>
      </c>
      <c r="L1183" s="1" t="str">
        <f>LEFT(BART_Rides[[#This Row],[Lines]],1)</f>
        <v>Y</v>
      </c>
      <c r="M1183" s="1" t="str">
        <f>IF(BART_Rides[[#This Row],[FirstLetter]]="Y","Yes","No")</f>
        <v>Yes</v>
      </c>
      <c r="N1183" s="1" t="str">
        <f>IF(OR(BART_Rides[[#This Row],[Station Code]]="EM", BART_Rides[[#This Row],[Station Code]]="MT", BART_Rides[[#This Row],[Station Code]]="PL", BART_Rides[[#This Row],[Station Code]]="CC"), "Yes", "No")</f>
        <v>No</v>
      </c>
    </row>
    <row r="1184" spans="6:14">
      <c r="F1184" s="3">
        <v>44284</v>
      </c>
      <c r="G1184" s="1" t="s">
        <v>7</v>
      </c>
      <c r="H1184" s="1" t="s">
        <v>100</v>
      </c>
      <c r="I1184" s="1">
        <v>429</v>
      </c>
      <c r="J1184" s="1">
        <f>MONTH(BART_Rides[[#This Row],[Date]])</f>
        <v>3</v>
      </c>
      <c r="K1184" s="1">
        <f>WEEKDAY(BART_Rides[[#This Row],[Date]],2)</f>
        <v>1</v>
      </c>
      <c r="L1184" s="1" t="str">
        <f>LEFT(BART_Rides[[#This Row],[Lines]],1)</f>
        <v>Y</v>
      </c>
      <c r="M1184" s="1" t="str">
        <f>IF(BART_Rides[[#This Row],[FirstLetter]]="Y","Yes","No")</f>
        <v>Yes</v>
      </c>
      <c r="N1184" s="1" t="str">
        <f>IF(OR(BART_Rides[[#This Row],[Station Code]]="EM", BART_Rides[[#This Row],[Station Code]]="MT", BART_Rides[[#This Row],[Station Code]]="PL", BART_Rides[[#This Row],[Station Code]]="CC"), "Yes", "No")</f>
        <v>No</v>
      </c>
    </row>
    <row r="1185" spans="6:14">
      <c r="F1185" s="3">
        <v>44285</v>
      </c>
      <c r="G1185" s="1" t="s">
        <v>7</v>
      </c>
      <c r="H1185" s="1" t="s">
        <v>100</v>
      </c>
      <c r="I1185" s="1">
        <v>450</v>
      </c>
      <c r="J1185" s="1">
        <f>MONTH(BART_Rides[[#This Row],[Date]])</f>
        <v>3</v>
      </c>
      <c r="K1185" s="1">
        <f>WEEKDAY(BART_Rides[[#This Row],[Date]],2)</f>
        <v>2</v>
      </c>
      <c r="L1185" s="1" t="str">
        <f>LEFT(BART_Rides[[#This Row],[Lines]],1)</f>
        <v>Y</v>
      </c>
      <c r="M1185" s="1" t="str">
        <f>IF(BART_Rides[[#This Row],[FirstLetter]]="Y","Yes","No")</f>
        <v>Yes</v>
      </c>
      <c r="N1185" s="1" t="str">
        <f>IF(OR(BART_Rides[[#This Row],[Station Code]]="EM", BART_Rides[[#This Row],[Station Code]]="MT", BART_Rides[[#This Row],[Station Code]]="PL", BART_Rides[[#This Row],[Station Code]]="CC"), "Yes", "No")</f>
        <v>No</v>
      </c>
    </row>
    <row r="1186" spans="6:14">
      <c r="F1186" s="3">
        <v>44286</v>
      </c>
      <c r="G1186" s="1" t="s">
        <v>7</v>
      </c>
      <c r="H1186" s="1" t="s">
        <v>100</v>
      </c>
      <c r="I1186" s="1">
        <v>446</v>
      </c>
      <c r="J1186" s="1">
        <f>MONTH(BART_Rides[[#This Row],[Date]])</f>
        <v>3</v>
      </c>
      <c r="K1186" s="1">
        <f>WEEKDAY(BART_Rides[[#This Row],[Date]],2)</f>
        <v>3</v>
      </c>
      <c r="L1186" s="1" t="str">
        <f>LEFT(BART_Rides[[#This Row],[Lines]],1)</f>
        <v>Y</v>
      </c>
      <c r="M1186" s="1" t="str">
        <f>IF(BART_Rides[[#This Row],[FirstLetter]]="Y","Yes","No")</f>
        <v>Yes</v>
      </c>
      <c r="N1186" s="1" t="str">
        <f>IF(OR(BART_Rides[[#This Row],[Station Code]]="EM", BART_Rides[[#This Row],[Station Code]]="MT", BART_Rides[[#This Row],[Station Code]]="PL", BART_Rides[[#This Row],[Station Code]]="CC"), "Yes", "No")</f>
        <v>No</v>
      </c>
    </row>
    <row r="1187" spans="6:14">
      <c r="F1187" s="3">
        <v>44287</v>
      </c>
      <c r="G1187" s="1" t="s">
        <v>7</v>
      </c>
      <c r="H1187" s="1" t="s">
        <v>100</v>
      </c>
      <c r="I1187" s="1">
        <v>478</v>
      </c>
      <c r="J1187" s="1">
        <f>MONTH(BART_Rides[[#This Row],[Date]])</f>
        <v>4</v>
      </c>
      <c r="K1187" s="1">
        <f>WEEKDAY(BART_Rides[[#This Row],[Date]],2)</f>
        <v>4</v>
      </c>
      <c r="L1187" s="1" t="str">
        <f>LEFT(BART_Rides[[#This Row],[Lines]],1)</f>
        <v>Y</v>
      </c>
      <c r="M1187" s="1" t="str">
        <f>IF(BART_Rides[[#This Row],[FirstLetter]]="Y","Yes","No")</f>
        <v>Yes</v>
      </c>
      <c r="N1187" s="1" t="str">
        <f>IF(OR(BART_Rides[[#This Row],[Station Code]]="EM", BART_Rides[[#This Row],[Station Code]]="MT", BART_Rides[[#This Row],[Station Code]]="PL", BART_Rides[[#This Row],[Station Code]]="CC"), "Yes", "No")</f>
        <v>No</v>
      </c>
    </row>
    <row r="1188" spans="6:14">
      <c r="F1188" s="3">
        <v>44288</v>
      </c>
      <c r="G1188" s="1" t="s">
        <v>7</v>
      </c>
      <c r="H1188" s="1" t="s">
        <v>100</v>
      </c>
      <c r="I1188" s="1">
        <v>473</v>
      </c>
      <c r="J1188" s="1">
        <f>MONTH(BART_Rides[[#This Row],[Date]])</f>
        <v>4</v>
      </c>
      <c r="K1188" s="1">
        <f>WEEKDAY(BART_Rides[[#This Row],[Date]],2)</f>
        <v>5</v>
      </c>
      <c r="L1188" s="1" t="str">
        <f>LEFT(BART_Rides[[#This Row],[Lines]],1)</f>
        <v>Y</v>
      </c>
      <c r="M1188" s="1" t="str">
        <f>IF(BART_Rides[[#This Row],[FirstLetter]]="Y","Yes","No")</f>
        <v>Yes</v>
      </c>
      <c r="N1188" s="1" t="str">
        <f>IF(OR(BART_Rides[[#This Row],[Station Code]]="EM", BART_Rides[[#This Row],[Station Code]]="MT", BART_Rides[[#This Row],[Station Code]]="PL", BART_Rides[[#This Row],[Station Code]]="CC"), "Yes", "No")</f>
        <v>No</v>
      </c>
    </row>
    <row r="1189" spans="6:14">
      <c r="F1189" s="3">
        <v>44289</v>
      </c>
      <c r="G1189" s="1" t="s">
        <v>7</v>
      </c>
      <c r="H1189" s="1" t="s">
        <v>100</v>
      </c>
      <c r="I1189" s="1">
        <v>268</v>
      </c>
      <c r="J1189" s="1">
        <f>MONTH(BART_Rides[[#This Row],[Date]])</f>
        <v>4</v>
      </c>
      <c r="K1189" s="1">
        <f>WEEKDAY(BART_Rides[[#This Row],[Date]],2)</f>
        <v>6</v>
      </c>
      <c r="L1189" s="1" t="str">
        <f>LEFT(BART_Rides[[#This Row],[Lines]],1)</f>
        <v>Y</v>
      </c>
      <c r="M1189" s="1" t="str">
        <f>IF(BART_Rides[[#This Row],[FirstLetter]]="Y","Yes","No")</f>
        <v>Yes</v>
      </c>
      <c r="N1189" s="1" t="str">
        <f>IF(OR(BART_Rides[[#This Row],[Station Code]]="EM", BART_Rides[[#This Row],[Station Code]]="MT", BART_Rides[[#This Row],[Station Code]]="PL", BART_Rides[[#This Row],[Station Code]]="CC"), "Yes", "No")</f>
        <v>No</v>
      </c>
    </row>
    <row r="1190" spans="6:14">
      <c r="F1190" s="3">
        <v>44290</v>
      </c>
      <c r="G1190" s="1" t="s">
        <v>7</v>
      </c>
      <c r="H1190" s="1" t="s">
        <v>100</v>
      </c>
      <c r="I1190" s="1">
        <v>174</v>
      </c>
      <c r="J1190" s="1">
        <f>MONTH(BART_Rides[[#This Row],[Date]])</f>
        <v>4</v>
      </c>
      <c r="K1190" s="1">
        <f>WEEKDAY(BART_Rides[[#This Row],[Date]],2)</f>
        <v>7</v>
      </c>
      <c r="L1190" s="1" t="str">
        <f>LEFT(BART_Rides[[#This Row],[Lines]],1)</f>
        <v>Y</v>
      </c>
      <c r="M1190" s="1" t="str">
        <f>IF(BART_Rides[[#This Row],[FirstLetter]]="Y","Yes","No")</f>
        <v>Yes</v>
      </c>
      <c r="N1190" s="1" t="str">
        <f>IF(OR(BART_Rides[[#This Row],[Station Code]]="EM", BART_Rides[[#This Row],[Station Code]]="MT", BART_Rides[[#This Row],[Station Code]]="PL", BART_Rides[[#This Row],[Station Code]]="CC"), "Yes", "No")</f>
        <v>No</v>
      </c>
    </row>
    <row r="1191" spans="6:14">
      <c r="F1191" s="3">
        <v>44291</v>
      </c>
      <c r="G1191" s="1" t="s">
        <v>7</v>
      </c>
      <c r="H1191" s="1" t="s">
        <v>100</v>
      </c>
      <c r="I1191" s="1">
        <v>422</v>
      </c>
      <c r="J1191" s="1">
        <f>MONTH(BART_Rides[[#This Row],[Date]])</f>
        <v>4</v>
      </c>
      <c r="K1191" s="1">
        <f>WEEKDAY(BART_Rides[[#This Row],[Date]],2)</f>
        <v>1</v>
      </c>
      <c r="L1191" s="1" t="str">
        <f>LEFT(BART_Rides[[#This Row],[Lines]],1)</f>
        <v>Y</v>
      </c>
      <c r="M1191" s="1" t="str">
        <f>IF(BART_Rides[[#This Row],[FirstLetter]]="Y","Yes","No")</f>
        <v>Yes</v>
      </c>
      <c r="N1191" s="1" t="str">
        <f>IF(OR(BART_Rides[[#This Row],[Station Code]]="EM", BART_Rides[[#This Row],[Station Code]]="MT", BART_Rides[[#This Row],[Station Code]]="PL", BART_Rides[[#This Row],[Station Code]]="CC"), "Yes", "No")</f>
        <v>No</v>
      </c>
    </row>
    <row r="1192" spans="6:14">
      <c r="F1192" s="3">
        <v>44292</v>
      </c>
      <c r="G1192" s="1" t="s">
        <v>7</v>
      </c>
      <c r="H1192" s="1" t="s">
        <v>100</v>
      </c>
      <c r="I1192" s="1">
        <v>451</v>
      </c>
      <c r="J1192" s="1">
        <f>MONTH(BART_Rides[[#This Row],[Date]])</f>
        <v>4</v>
      </c>
      <c r="K1192" s="1">
        <f>WEEKDAY(BART_Rides[[#This Row],[Date]],2)</f>
        <v>2</v>
      </c>
      <c r="L1192" s="1" t="str">
        <f>LEFT(BART_Rides[[#This Row],[Lines]],1)</f>
        <v>Y</v>
      </c>
      <c r="M1192" s="1" t="str">
        <f>IF(BART_Rides[[#This Row],[FirstLetter]]="Y","Yes","No")</f>
        <v>Yes</v>
      </c>
      <c r="N1192" s="1" t="str">
        <f>IF(OR(BART_Rides[[#This Row],[Station Code]]="EM", BART_Rides[[#This Row],[Station Code]]="MT", BART_Rides[[#This Row],[Station Code]]="PL", BART_Rides[[#This Row],[Station Code]]="CC"), "Yes", "No")</f>
        <v>No</v>
      </c>
    </row>
    <row r="1193" spans="6:14">
      <c r="F1193" s="3">
        <v>44293</v>
      </c>
      <c r="G1193" s="1" t="s">
        <v>7</v>
      </c>
      <c r="H1193" s="1" t="s">
        <v>100</v>
      </c>
      <c r="I1193" s="1">
        <v>462</v>
      </c>
      <c r="J1193" s="1">
        <f>MONTH(BART_Rides[[#This Row],[Date]])</f>
        <v>4</v>
      </c>
      <c r="K1193" s="1">
        <f>WEEKDAY(BART_Rides[[#This Row],[Date]],2)</f>
        <v>3</v>
      </c>
      <c r="L1193" s="1" t="str">
        <f>LEFT(BART_Rides[[#This Row],[Lines]],1)</f>
        <v>Y</v>
      </c>
      <c r="M1193" s="1" t="str">
        <f>IF(BART_Rides[[#This Row],[FirstLetter]]="Y","Yes","No")</f>
        <v>Yes</v>
      </c>
      <c r="N1193" s="1" t="str">
        <f>IF(OR(BART_Rides[[#This Row],[Station Code]]="EM", BART_Rides[[#This Row],[Station Code]]="MT", BART_Rides[[#This Row],[Station Code]]="PL", BART_Rides[[#This Row],[Station Code]]="CC"), "Yes", "No")</f>
        <v>No</v>
      </c>
    </row>
    <row r="1194" spans="6:14">
      <c r="F1194" s="3">
        <v>44294</v>
      </c>
      <c r="G1194" s="1" t="s">
        <v>7</v>
      </c>
      <c r="H1194" s="1" t="s">
        <v>100</v>
      </c>
      <c r="I1194" s="1">
        <v>482</v>
      </c>
      <c r="J1194" s="1">
        <f>MONTH(BART_Rides[[#This Row],[Date]])</f>
        <v>4</v>
      </c>
      <c r="K1194" s="1">
        <f>WEEKDAY(BART_Rides[[#This Row],[Date]],2)</f>
        <v>4</v>
      </c>
      <c r="L1194" s="1" t="str">
        <f>LEFT(BART_Rides[[#This Row],[Lines]],1)</f>
        <v>Y</v>
      </c>
      <c r="M1194" s="1" t="str">
        <f>IF(BART_Rides[[#This Row],[FirstLetter]]="Y","Yes","No")</f>
        <v>Yes</v>
      </c>
      <c r="N1194" s="1" t="str">
        <f>IF(OR(BART_Rides[[#This Row],[Station Code]]="EM", BART_Rides[[#This Row],[Station Code]]="MT", BART_Rides[[#This Row],[Station Code]]="PL", BART_Rides[[#This Row],[Station Code]]="CC"), "Yes", "No")</f>
        <v>No</v>
      </c>
    </row>
    <row r="1195" spans="6:14">
      <c r="F1195" s="3">
        <v>44295</v>
      </c>
      <c r="G1195" s="1" t="s">
        <v>7</v>
      </c>
      <c r="H1195" s="1" t="s">
        <v>100</v>
      </c>
      <c r="I1195" s="1">
        <v>517</v>
      </c>
      <c r="J1195" s="1">
        <f>MONTH(BART_Rides[[#This Row],[Date]])</f>
        <v>4</v>
      </c>
      <c r="K1195" s="1">
        <f>WEEKDAY(BART_Rides[[#This Row],[Date]],2)</f>
        <v>5</v>
      </c>
      <c r="L1195" s="1" t="str">
        <f>LEFT(BART_Rides[[#This Row],[Lines]],1)</f>
        <v>Y</v>
      </c>
      <c r="M1195" s="1" t="str">
        <f>IF(BART_Rides[[#This Row],[FirstLetter]]="Y","Yes","No")</f>
        <v>Yes</v>
      </c>
      <c r="N1195" s="1" t="str">
        <f>IF(OR(BART_Rides[[#This Row],[Station Code]]="EM", BART_Rides[[#This Row],[Station Code]]="MT", BART_Rides[[#This Row],[Station Code]]="PL", BART_Rides[[#This Row],[Station Code]]="CC"), "Yes", "No")</f>
        <v>No</v>
      </c>
    </row>
    <row r="1196" spans="6:14">
      <c r="F1196" s="3">
        <v>44296</v>
      </c>
      <c r="G1196" s="1" t="s">
        <v>7</v>
      </c>
      <c r="H1196" s="1" t="s">
        <v>100</v>
      </c>
      <c r="I1196" s="1">
        <v>316</v>
      </c>
      <c r="J1196" s="1">
        <f>MONTH(BART_Rides[[#This Row],[Date]])</f>
        <v>4</v>
      </c>
      <c r="K1196" s="1">
        <f>WEEKDAY(BART_Rides[[#This Row],[Date]],2)</f>
        <v>6</v>
      </c>
      <c r="L1196" s="1" t="str">
        <f>LEFT(BART_Rides[[#This Row],[Lines]],1)</f>
        <v>Y</v>
      </c>
      <c r="M1196" s="1" t="str">
        <f>IF(BART_Rides[[#This Row],[FirstLetter]]="Y","Yes","No")</f>
        <v>Yes</v>
      </c>
      <c r="N1196" s="1" t="str">
        <f>IF(OR(BART_Rides[[#This Row],[Station Code]]="EM", BART_Rides[[#This Row],[Station Code]]="MT", BART_Rides[[#This Row],[Station Code]]="PL", BART_Rides[[#This Row],[Station Code]]="CC"), "Yes", "No")</f>
        <v>No</v>
      </c>
    </row>
    <row r="1197" spans="6:14">
      <c r="F1197" s="3">
        <v>44297</v>
      </c>
      <c r="G1197" s="1" t="s">
        <v>7</v>
      </c>
      <c r="H1197" s="1" t="s">
        <v>100</v>
      </c>
      <c r="I1197" s="1">
        <v>218</v>
      </c>
      <c r="J1197" s="1">
        <f>MONTH(BART_Rides[[#This Row],[Date]])</f>
        <v>4</v>
      </c>
      <c r="K1197" s="1">
        <f>WEEKDAY(BART_Rides[[#This Row],[Date]],2)</f>
        <v>7</v>
      </c>
      <c r="L1197" s="1" t="str">
        <f>LEFT(BART_Rides[[#This Row],[Lines]],1)</f>
        <v>Y</v>
      </c>
      <c r="M1197" s="1" t="str">
        <f>IF(BART_Rides[[#This Row],[FirstLetter]]="Y","Yes","No")</f>
        <v>Yes</v>
      </c>
      <c r="N1197" s="1" t="str">
        <f>IF(OR(BART_Rides[[#This Row],[Station Code]]="EM", BART_Rides[[#This Row],[Station Code]]="MT", BART_Rides[[#This Row],[Station Code]]="PL", BART_Rides[[#This Row],[Station Code]]="CC"), "Yes", "No")</f>
        <v>No</v>
      </c>
    </row>
    <row r="1198" spans="6:14">
      <c r="F1198" s="3">
        <v>44298</v>
      </c>
      <c r="G1198" s="1" t="s">
        <v>7</v>
      </c>
      <c r="H1198" s="1" t="s">
        <v>100</v>
      </c>
      <c r="I1198" s="1">
        <v>473</v>
      </c>
      <c r="J1198" s="1">
        <f>MONTH(BART_Rides[[#This Row],[Date]])</f>
        <v>4</v>
      </c>
      <c r="K1198" s="1">
        <f>WEEKDAY(BART_Rides[[#This Row],[Date]],2)</f>
        <v>1</v>
      </c>
      <c r="L1198" s="1" t="str">
        <f>LEFT(BART_Rides[[#This Row],[Lines]],1)</f>
        <v>Y</v>
      </c>
      <c r="M1198" s="1" t="str">
        <f>IF(BART_Rides[[#This Row],[FirstLetter]]="Y","Yes","No")</f>
        <v>Yes</v>
      </c>
      <c r="N1198" s="1" t="str">
        <f>IF(OR(BART_Rides[[#This Row],[Station Code]]="EM", BART_Rides[[#This Row],[Station Code]]="MT", BART_Rides[[#This Row],[Station Code]]="PL", BART_Rides[[#This Row],[Station Code]]="CC"), "Yes", "No")</f>
        <v>No</v>
      </c>
    </row>
    <row r="1199" spans="6:14">
      <c r="F1199" s="3">
        <v>44299</v>
      </c>
      <c r="G1199" s="1" t="s">
        <v>7</v>
      </c>
      <c r="H1199" s="1" t="s">
        <v>100</v>
      </c>
      <c r="I1199" s="1">
        <v>490</v>
      </c>
      <c r="J1199" s="1">
        <f>MONTH(BART_Rides[[#This Row],[Date]])</f>
        <v>4</v>
      </c>
      <c r="K1199" s="1">
        <f>WEEKDAY(BART_Rides[[#This Row],[Date]],2)</f>
        <v>2</v>
      </c>
      <c r="L1199" s="1" t="str">
        <f>LEFT(BART_Rides[[#This Row],[Lines]],1)</f>
        <v>Y</v>
      </c>
      <c r="M1199" s="1" t="str">
        <f>IF(BART_Rides[[#This Row],[FirstLetter]]="Y","Yes","No")</f>
        <v>Yes</v>
      </c>
      <c r="N1199" s="1" t="str">
        <f>IF(OR(BART_Rides[[#This Row],[Station Code]]="EM", BART_Rides[[#This Row],[Station Code]]="MT", BART_Rides[[#This Row],[Station Code]]="PL", BART_Rides[[#This Row],[Station Code]]="CC"), "Yes", "No")</f>
        <v>No</v>
      </c>
    </row>
    <row r="1200" spans="6:14">
      <c r="F1200" s="3">
        <v>44300</v>
      </c>
      <c r="G1200" s="1" t="s">
        <v>7</v>
      </c>
      <c r="H1200" s="1" t="s">
        <v>100</v>
      </c>
      <c r="I1200" s="1">
        <v>508</v>
      </c>
      <c r="J1200" s="1">
        <f>MONTH(BART_Rides[[#This Row],[Date]])</f>
        <v>4</v>
      </c>
      <c r="K1200" s="1">
        <f>WEEKDAY(BART_Rides[[#This Row],[Date]],2)</f>
        <v>3</v>
      </c>
      <c r="L1200" s="1" t="str">
        <f>LEFT(BART_Rides[[#This Row],[Lines]],1)</f>
        <v>Y</v>
      </c>
      <c r="M1200" s="1" t="str">
        <f>IF(BART_Rides[[#This Row],[FirstLetter]]="Y","Yes","No")</f>
        <v>Yes</v>
      </c>
      <c r="N1200" s="1" t="str">
        <f>IF(OR(BART_Rides[[#This Row],[Station Code]]="EM", BART_Rides[[#This Row],[Station Code]]="MT", BART_Rides[[#This Row],[Station Code]]="PL", BART_Rides[[#This Row],[Station Code]]="CC"), "Yes", "No")</f>
        <v>No</v>
      </c>
    </row>
    <row r="1201" spans="6:14">
      <c r="F1201" s="3">
        <v>44301</v>
      </c>
      <c r="G1201" s="1" t="s">
        <v>7</v>
      </c>
      <c r="H1201" s="1" t="s">
        <v>100</v>
      </c>
      <c r="I1201" s="1">
        <v>507</v>
      </c>
      <c r="J1201" s="1">
        <f>MONTH(BART_Rides[[#This Row],[Date]])</f>
        <v>4</v>
      </c>
      <c r="K1201" s="1">
        <f>WEEKDAY(BART_Rides[[#This Row],[Date]],2)</f>
        <v>4</v>
      </c>
      <c r="L1201" s="1" t="str">
        <f>LEFT(BART_Rides[[#This Row],[Lines]],1)</f>
        <v>Y</v>
      </c>
      <c r="M1201" s="1" t="str">
        <f>IF(BART_Rides[[#This Row],[FirstLetter]]="Y","Yes","No")</f>
        <v>Yes</v>
      </c>
      <c r="N1201" s="1" t="str">
        <f>IF(OR(BART_Rides[[#This Row],[Station Code]]="EM", BART_Rides[[#This Row],[Station Code]]="MT", BART_Rides[[#This Row],[Station Code]]="PL", BART_Rides[[#This Row],[Station Code]]="CC"), "Yes", "No")</f>
        <v>No</v>
      </c>
    </row>
    <row r="1202" spans="6:14">
      <c r="F1202" s="3">
        <v>44302</v>
      </c>
      <c r="G1202" s="1" t="s">
        <v>7</v>
      </c>
      <c r="H1202" s="1" t="s">
        <v>100</v>
      </c>
      <c r="I1202" s="1">
        <v>492</v>
      </c>
      <c r="J1202" s="1">
        <f>MONTH(BART_Rides[[#This Row],[Date]])</f>
        <v>4</v>
      </c>
      <c r="K1202" s="1">
        <f>WEEKDAY(BART_Rides[[#This Row],[Date]],2)</f>
        <v>5</v>
      </c>
      <c r="L1202" s="1" t="str">
        <f>LEFT(BART_Rides[[#This Row],[Lines]],1)</f>
        <v>Y</v>
      </c>
      <c r="M1202" s="1" t="str">
        <f>IF(BART_Rides[[#This Row],[FirstLetter]]="Y","Yes","No")</f>
        <v>Yes</v>
      </c>
      <c r="N1202" s="1" t="str">
        <f>IF(OR(BART_Rides[[#This Row],[Station Code]]="EM", BART_Rides[[#This Row],[Station Code]]="MT", BART_Rides[[#This Row],[Station Code]]="PL", BART_Rides[[#This Row],[Station Code]]="CC"), "Yes", "No")</f>
        <v>No</v>
      </c>
    </row>
    <row r="1203" spans="6:14">
      <c r="F1203" s="3">
        <v>44303</v>
      </c>
      <c r="G1203" s="1" t="s">
        <v>7</v>
      </c>
      <c r="H1203" s="1" t="s">
        <v>100</v>
      </c>
      <c r="I1203" s="1">
        <v>307</v>
      </c>
      <c r="J1203" s="1">
        <f>MONTH(BART_Rides[[#This Row],[Date]])</f>
        <v>4</v>
      </c>
      <c r="K1203" s="1">
        <f>WEEKDAY(BART_Rides[[#This Row],[Date]],2)</f>
        <v>6</v>
      </c>
      <c r="L1203" s="1" t="str">
        <f>LEFT(BART_Rides[[#This Row],[Lines]],1)</f>
        <v>Y</v>
      </c>
      <c r="M1203" s="1" t="str">
        <f>IF(BART_Rides[[#This Row],[FirstLetter]]="Y","Yes","No")</f>
        <v>Yes</v>
      </c>
      <c r="N1203" s="1" t="str">
        <f>IF(OR(BART_Rides[[#This Row],[Station Code]]="EM", BART_Rides[[#This Row],[Station Code]]="MT", BART_Rides[[#This Row],[Station Code]]="PL", BART_Rides[[#This Row],[Station Code]]="CC"), "Yes", "No")</f>
        <v>No</v>
      </c>
    </row>
    <row r="1204" spans="6:14">
      <c r="F1204" s="3">
        <v>44304</v>
      </c>
      <c r="G1204" s="1" t="s">
        <v>7</v>
      </c>
      <c r="H1204" s="1" t="s">
        <v>100</v>
      </c>
      <c r="I1204" s="1">
        <v>235</v>
      </c>
      <c r="J1204" s="1">
        <f>MONTH(BART_Rides[[#This Row],[Date]])</f>
        <v>4</v>
      </c>
      <c r="K1204" s="1">
        <f>WEEKDAY(BART_Rides[[#This Row],[Date]],2)</f>
        <v>7</v>
      </c>
      <c r="L1204" s="1" t="str">
        <f>LEFT(BART_Rides[[#This Row],[Lines]],1)</f>
        <v>Y</v>
      </c>
      <c r="M1204" s="1" t="str">
        <f>IF(BART_Rides[[#This Row],[FirstLetter]]="Y","Yes","No")</f>
        <v>Yes</v>
      </c>
      <c r="N1204" s="1" t="str">
        <f>IF(OR(BART_Rides[[#This Row],[Station Code]]="EM", BART_Rides[[#This Row],[Station Code]]="MT", BART_Rides[[#This Row],[Station Code]]="PL", BART_Rides[[#This Row],[Station Code]]="CC"), "Yes", "No")</f>
        <v>No</v>
      </c>
    </row>
    <row r="1205" spans="6:14">
      <c r="F1205" s="3">
        <v>44305</v>
      </c>
      <c r="G1205" s="1" t="s">
        <v>7</v>
      </c>
      <c r="H1205" s="1" t="s">
        <v>100</v>
      </c>
      <c r="I1205" s="1">
        <v>467</v>
      </c>
      <c r="J1205" s="1">
        <f>MONTH(BART_Rides[[#This Row],[Date]])</f>
        <v>4</v>
      </c>
      <c r="K1205" s="1">
        <f>WEEKDAY(BART_Rides[[#This Row],[Date]],2)</f>
        <v>1</v>
      </c>
      <c r="L1205" s="1" t="str">
        <f>LEFT(BART_Rides[[#This Row],[Lines]],1)</f>
        <v>Y</v>
      </c>
      <c r="M1205" s="1" t="str">
        <f>IF(BART_Rides[[#This Row],[FirstLetter]]="Y","Yes","No")</f>
        <v>Yes</v>
      </c>
      <c r="N1205" s="1" t="str">
        <f>IF(OR(BART_Rides[[#This Row],[Station Code]]="EM", BART_Rides[[#This Row],[Station Code]]="MT", BART_Rides[[#This Row],[Station Code]]="PL", BART_Rides[[#This Row],[Station Code]]="CC"), "Yes", "No")</f>
        <v>No</v>
      </c>
    </row>
    <row r="1206" spans="6:14">
      <c r="F1206" s="3">
        <v>44306</v>
      </c>
      <c r="G1206" s="1" t="s">
        <v>7</v>
      </c>
      <c r="H1206" s="1" t="s">
        <v>100</v>
      </c>
      <c r="I1206" s="1">
        <v>554</v>
      </c>
      <c r="J1206" s="1">
        <f>MONTH(BART_Rides[[#This Row],[Date]])</f>
        <v>4</v>
      </c>
      <c r="K1206" s="1">
        <f>WEEKDAY(BART_Rides[[#This Row],[Date]],2)</f>
        <v>2</v>
      </c>
      <c r="L1206" s="1" t="str">
        <f>LEFT(BART_Rides[[#This Row],[Lines]],1)</f>
        <v>Y</v>
      </c>
      <c r="M1206" s="1" t="str">
        <f>IF(BART_Rides[[#This Row],[FirstLetter]]="Y","Yes","No")</f>
        <v>Yes</v>
      </c>
      <c r="N1206" s="1" t="str">
        <f>IF(OR(BART_Rides[[#This Row],[Station Code]]="EM", BART_Rides[[#This Row],[Station Code]]="MT", BART_Rides[[#This Row],[Station Code]]="PL", BART_Rides[[#This Row],[Station Code]]="CC"), "Yes", "No")</f>
        <v>No</v>
      </c>
    </row>
    <row r="1207" spans="6:14">
      <c r="F1207" s="3">
        <v>44307</v>
      </c>
      <c r="G1207" s="1" t="s">
        <v>7</v>
      </c>
      <c r="H1207" s="1" t="s">
        <v>100</v>
      </c>
      <c r="I1207" s="1">
        <v>486</v>
      </c>
      <c r="J1207" s="1">
        <f>MONTH(BART_Rides[[#This Row],[Date]])</f>
        <v>4</v>
      </c>
      <c r="K1207" s="1">
        <f>WEEKDAY(BART_Rides[[#This Row],[Date]],2)</f>
        <v>3</v>
      </c>
      <c r="L1207" s="1" t="str">
        <f>LEFT(BART_Rides[[#This Row],[Lines]],1)</f>
        <v>Y</v>
      </c>
      <c r="M1207" s="1" t="str">
        <f>IF(BART_Rides[[#This Row],[FirstLetter]]="Y","Yes","No")</f>
        <v>Yes</v>
      </c>
      <c r="N1207" s="1" t="str">
        <f>IF(OR(BART_Rides[[#This Row],[Station Code]]="EM", BART_Rides[[#This Row],[Station Code]]="MT", BART_Rides[[#This Row],[Station Code]]="PL", BART_Rides[[#This Row],[Station Code]]="CC"), "Yes", "No")</f>
        <v>No</v>
      </c>
    </row>
    <row r="1208" spans="6:14">
      <c r="F1208" s="3">
        <v>44308</v>
      </c>
      <c r="G1208" s="1" t="s">
        <v>7</v>
      </c>
      <c r="H1208" s="1" t="s">
        <v>100</v>
      </c>
      <c r="I1208" s="1">
        <v>504</v>
      </c>
      <c r="J1208" s="1">
        <f>MONTH(BART_Rides[[#This Row],[Date]])</f>
        <v>4</v>
      </c>
      <c r="K1208" s="1">
        <f>WEEKDAY(BART_Rides[[#This Row],[Date]],2)</f>
        <v>4</v>
      </c>
      <c r="L1208" s="1" t="str">
        <f>LEFT(BART_Rides[[#This Row],[Lines]],1)</f>
        <v>Y</v>
      </c>
      <c r="M1208" s="1" t="str">
        <f>IF(BART_Rides[[#This Row],[FirstLetter]]="Y","Yes","No")</f>
        <v>Yes</v>
      </c>
      <c r="N1208" s="1" t="str">
        <f>IF(OR(BART_Rides[[#This Row],[Station Code]]="EM", BART_Rides[[#This Row],[Station Code]]="MT", BART_Rides[[#This Row],[Station Code]]="PL", BART_Rides[[#This Row],[Station Code]]="CC"), "Yes", "No")</f>
        <v>No</v>
      </c>
    </row>
    <row r="1209" spans="6:14">
      <c r="F1209" s="3">
        <v>44309</v>
      </c>
      <c r="G1209" s="1" t="s">
        <v>7</v>
      </c>
      <c r="H1209" s="1" t="s">
        <v>100</v>
      </c>
      <c r="I1209" s="1">
        <v>499</v>
      </c>
      <c r="J1209" s="1">
        <f>MONTH(BART_Rides[[#This Row],[Date]])</f>
        <v>4</v>
      </c>
      <c r="K1209" s="1">
        <f>WEEKDAY(BART_Rides[[#This Row],[Date]],2)</f>
        <v>5</v>
      </c>
      <c r="L1209" s="1" t="str">
        <f>LEFT(BART_Rides[[#This Row],[Lines]],1)</f>
        <v>Y</v>
      </c>
      <c r="M1209" s="1" t="str">
        <f>IF(BART_Rides[[#This Row],[FirstLetter]]="Y","Yes","No")</f>
        <v>Yes</v>
      </c>
      <c r="N1209" s="1" t="str">
        <f>IF(OR(BART_Rides[[#This Row],[Station Code]]="EM", BART_Rides[[#This Row],[Station Code]]="MT", BART_Rides[[#This Row],[Station Code]]="PL", BART_Rides[[#This Row],[Station Code]]="CC"), "Yes", "No")</f>
        <v>No</v>
      </c>
    </row>
    <row r="1210" spans="6:14">
      <c r="F1210" s="3">
        <v>44310</v>
      </c>
      <c r="G1210" s="1" t="s">
        <v>7</v>
      </c>
      <c r="H1210" s="1" t="s">
        <v>100</v>
      </c>
      <c r="I1210" s="1">
        <v>293</v>
      </c>
      <c r="J1210" s="1">
        <f>MONTH(BART_Rides[[#This Row],[Date]])</f>
        <v>4</v>
      </c>
      <c r="K1210" s="1">
        <f>WEEKDAY(BART_Rides[[#This Row],[Date]],2)</f>
        <v>6</v>
      </c>
      <c r="L1210" s="1" t="str">
        <f>LEFT(BART_Rides[[#This Row],[Lines]],1)</f>
        <v>Y</v>
      </c>
      <c r="M1210" s="1" t="str">
        <f>IF(BART_Rides[[#This Row],[FirstLetter]]="Y","Yes","No")</f>
        <v>Yes</v>
      </c>
      <c r="N1210" s="1" t="str">
        <f>IF(OR(BART_Rides[[#This Row],[Station Code]]="EM", BART_Rides[[#This Row],[Station Code]]="MT", BART_Rides[[#This Row],[Station Code]]="PL", BART_Rides[[#This Row],[Station Code]]="CC"), "Yes", "No")</f>
        <v>No</v>
      </c>
    </row>
    <row r="1211" spans="6:14">
      <c r="F1211" s="3">
        <v>44311</v>
      </c>
      <c r="G1211" s="1" t="s">
        <v>7</v>
      </c>
      <c r="H1211" s="1" t="s">
        <v>100</v>
      </c>
      <c r="I1211" s="1">
        <v>162</v>
      </c>
      <c r="J1211" s="1">
        <f>MONTH(BART_Rides[[#This Row],[Date]])</f>
        <v>4</v>
      </c>
      <c r="K1211" s="1">
        <f>WEEKDAY(BART_Rides[[#This Row],[Date]],2)</f>
        <v>7</v>
      </c>
      <c r="L1211" s="1" t="str">
        <f>LEFT(BART_Rides[[#This Row],[Lines]],1)</f>
        <v>Y</v>
      </c>
      <c r="M1211" s="1" t="str">
        <f>IF(BART_Rides[[#This Row],[FirstLetter]]="Y","Yes","No")</f>
        <v>Yes</v>
      </c>
      <c r="N1211" s="1" t="str">
        <f>IF(OR(BART_Rides[[#This Row],[Station Code]]="EM", BART_Rides[[#This Row],[Station Code]]="MT", BART_Rides[[#This Row],[Station Code]]="PL", BART_Rides[[#This Row],[Station Code]]="CC"), "Yes", "No")</f>
        <v>No</v>
      </c>
    </row>
    <row r="1212" spans="6:14">
      <c r="F1212" s="3">
        <v>44312</v>
      </c>
      <c r="G1212" s="1" t="s">
        <v>7</v>
      </c>
      <c r="H1212" s="1" t="s">
        <v>100</v>
      </c>
      <c r="I1212" s="1">
        <v>455</v>
      </c>
      <c r="J1212" s="1">
        <f>MONTH(BART_Rides[[#This Row],[Date]])</f>
        <v>4</v>
      </c>
      <c r="K1212" s="1">
        <f>WEEKDAY(BART_Rides[[#This Row],[Date]],2)</f>
        <v>1</v>
      </c>
      <c r="L1212" s="1" t="str">
        <f>LEFT(BART_Rides[[#This Row],[Lines]],1)</f>
        <v>Y</v>
      </c>
      <c r="M1212" s="1" t="str">
        <f>IF(BART_Rides[[#This Row],[FirstLetter]]="Y","Yes","No")</f>
        <v>Yes</v>
      </c>
      <c r="N1212" s="1" t="str">
        <f>IF(OR(BART_Rides[[#This Row],[Station Code]]="EM", BART_Rides[[#This Row],[Station Code]]="MT", BART_Rides[[#This Row],[Station Code]]="PL", BART_Rides[[#This Row],[Station Code]]="CC"), "Yes", "No")</f>
        <v>No</v>
      </c>
    </row>
    <row r="1213" spans="6:14">
      <c r="F1213" s="3">
        <v>44313</v>
      </c>
      <c r="G1213" s="1" t="s">
        <v>7</v>
      </c>
      <c r="H1213" s="1" t="s">
        <v>100</v>
      </c>
      <c r="I1213" s="1">
        <v>513</v>
      </c>
      <c r="J1213" s="1">
        <f>MONTH(BART_Rides[[#This Row],[Date]])</f>
        <v>4</v>
      </c>
      <c r="K1213" s="1">
        <f>WEEKDAY(BART_Rides[[#This Row],[Date]],2)</f>
        <v>2</v>
      </c>
      <c r="L1213" s="1" t="str">
        <f>LEFT(BART_Rides[[#This Row],[Lines]],1)</f>
        <v>Y</v>
      </c>
      <c r="M1213" s="1" t="str">
        <f>IF(BART_Rides[[#This Row],[FirstLetter]]="Y","Yes","No")</f>
        <v>Yes</v>
      </c>
      <c r="N1213" s="1" t="str">
        <f>IF(OR(BART_Rides[[#This Row],[Station Code]]="EM", BART_Rides[[#This Row],[Station Code]]="MT", BART_Rides[[#This Row],[Station Code]]="PL", BART_Rides[[#This Row],[Station Code]]="CC"), "Yes", "No")</f>
        <v>No</v>
      </c>
    </row>
    <row r="1214" spans="6:14">
      <c r="F1214" s="3">
        <v>44314</v>
      </c>
      <c r="G1214" s="1" t="s">
        <v>7</v>
      </c>
      <c r="H1214" s="1" t="s">
        <v>100</v>
      </c>
      <c r="I1214" s="1">
        <v>550</v>
      </c>
      <c r="J1214" s="1">
        <f>MONTH(BART_Rides[[#This Row],[Date]])</f>
        <v>4</v>
      </c>
      <c r="K1214" s="1">
        <f>WEEKDAY(BART_Rides[[#This Row],[Date]],2)</f>
        <v>3</v>
      </c>
      <c r="L1214" s="1" t="str">
        <f>LEFT(BART_Rides[[#This Row],[Lines]],1)</f>
        <v>Y</v>
      </c>
      <c r="M1214" s="1" t="str">
        <f>IF(BART_Rides[[#This Row],[FirstLetter]]="Y","Yes","No")</f>
        <v>Yes</v>
      </c>
      <c r="N1214" s="1" t="str">
        <f>IF(OR(BART_Rides[[#This Row],[Station Code]]="EM", BART_Rides[[#This Row],[Station Code]]="MT", BART_Rides[[#This Row],[Station Code]]="PL", BART_Rides[[#This Row],[Station Code]]="CC"), "Yes", "No")</f>
        <v>No</v>
      </c>
    </row>
    <row r="1215" spans="6:14">
      <c r="F1215" s="3">
        <v>44315</v>
      </c>
      <c r="G1215" s="1" t="s">
        <v>7</v>
      </c>
      <c r="H1215" s="1" t="s">
        <v>100</v>
      </c>
      <c r="I1215" s="1">
        <v>517</v>
      </c>
      <c r="J1215" s="1">
        <f>MONTH(BART_Rides[[#This Row],[Date]])</f>
        <v>4</v>
      </c>
      <c r="K1215" s="1">
        <f>WEEKDAY(BART_Rides[[#This Row],[Date]],2)</f>
        <v>4</v>
      </c>
      <c r="L1215" s="1" t="str">
        <f>LEFT(BART_Rides[[#This Row],[Lines]],1)</f>
        <v>Y</v>
      </c>
      <c r="M1215" s="1" t="str">
        <f>IF(BART_Rides[[#This Row],[FirstLetter]]="Y","Yes","No")</f>
        <v>Yes</v>
      </c>
      <c r="N1215" s="1" t="str">
        <f>IF(OR(BART_Rides[[#This Row],[Station Code]]="EM", BART_Rides[[#This Row],[Station Code]]="MT", BART_Rides[[#This Row],[Station Code]]="PL", BART_Rides[[#This Row],[Station Code]]="CC"), "Yes", "No")</f>
        <v>No</v>
      </c>
    </row>
    <row r="1216" spans="6:14">
      <c r="F1216" s="3">
        <v>44316</v>
      </c>
      <c r="G1216" s="1" t="s">
        <v>7</v>
      </c>
      <c r="H1216" s="1" t="s">
        <v>100</v>
      </c>
      <c r="I1216" s="1">
        <v>554</v>
      </c>
      <c r="J1216" s="1">
        <f>MONTH(BART_Rides[[#This Row],[Date]])</f>
        <v>4</v>
      </c>
      <c r="K1216" s="1">
        <f>WEEKDAY(BART_Rides[[#This Row],[Date]],2)</f>
        <v>5</v>
      </c>
      <c r="L1216" s="1" t="str">
        <f>LEFT(BART_Rides[[#This Row],[Lines]],1)</f>
        <v>Y</v>
      </c>
      <c r="M1216" s="1" t="str">
        <f>IF(BART_Rides[[#This Row],[FirstLetter]]="Y","Yes","No")</f>
        <v>Yes</v>
      </c>
      <c r="N1216" s="1" t="str">
        <f>IF(OR(BART_Rides[[#This Row],[Station Code]]="EM", BART_Rides[[#This Row],[Station Code]]="MT", BART_Rides[[#This Row],[Station Code]]="PL", BART_Rides[[#This Row],[Station Code]]="CC"), "Yes", "No")</f>
        <v>No</v>
      </c>
    </row>
    <row r="1217" spans="6:14">
      <c r="F1217" s="3">
        <v>44317</v>
      </c>
      <c r="G1217" s="1" t="s">
        <v>7</v>
      </c>
      <c r="H1217" s="1" t="s">
        <v>100</v>
      </c>
      <c r="I1217" s="1">
        <v>373</v>
      </c>
      <c r="J1217" s="1">
        <f>MONTH(BART_Rides[[#This Row],[Date]])</f>
        <v>5</v>
      </c>
      <c r="K1217" s="1">
        <f>WEEKDAY(BART_Rides[[#This Row],[Date]],2)</f>
        <v>6</v>
      </c>
      <c r="L1217" s="1" t="str">
        <f>LEFT(BART_Rides[[#This Row],[Lines]],1)</f>
        <v>Y</v>
      </c>
      <c r="M1217" s="1" t="str">
        <f>IF(BART_Rides[[#This Row],[FirstLetter]]="Y","Yes","No")</f>
        <v>Yes</v>
      </c>
      <c r="N1217" s="1" t="str">
        <f>IF(OR(BART_Rides[[#This Row],[Station Code]]="EM", BART_Rides[[#This Row],[Station Code]]="MT", BART_Rides[[#This Row],[Station Code]]="PL", BART_Rides[[#This Row],[Station Code]]="CC"), "Yes", "No")</f>
        <v>No</v>
      </c>
    </row>
    <row r="1218" spans="6:14">
      <c r="F1218" s="3">
        <v>44318</v>
      </c>
      <c r="G1218" s="1" t="s">
        <v>7</v>
      </c>
      <c r="H1218" s="1" t="s">
        <v>100</v>
      </c>
      <c r="I1218" s="1">
        <v>268</v>
      </c>
      <c r="J1218" s="1">
        <f>MONTH(BART_Rides[[#This Row],[Date]])</f>
        <v>5</v>
      </c>
      <c r="K1218" s="1">
        <f>WEEKDAY(BART_Rides[[#This Row],[Date]],2)</f>
        <v>7</v>
      </c>
      <c r="L1218" s="1" t="str">
        <f>LEFT(BART_Rides[[#This Row],[Lines]],1)</f>
        <v>Y</v>
      </c>
      <c r="M1218" s="1" t="str">
        <f>IF(BART_Rides[[#This Row],[FirstLetter]]="Y","Yes","No")</f>
        <v>Yes</v>
      </c>
      <c r="N1218" s="1" t="str">
        <f>IF(OR(BART_Rides[[#This Row],[Station Code]]="EM", BART_Rides[[#This Row],[Station Code]]="MT", BART_Rides[[#This Row],[Station Code]]="PL", BART_Rides[[#This Row],[Station Code]]="CC"), "Yes", "No")</f>
        <v>No</v>
      </c>
    </row>
    <row r="1219" spans="6:14">
      <c r="F1219" s="3">
        <v>44319</v>
      </c>
      <c r="G1219" s="1" t="s">
        <v>7</v>
      </c>
      <c r="H1219" s="1" t="s">
        <v>100</v>
      </c>
      <c r="I1219" s="1">
        <v>549</v>
      </c>
      <c r="J1219" s="1">
        <f>MONTH(BART_Rides[[#This Row],[Date]])</f>
        <v>5</v>
      </c>
      <c r="K1219" s="1">
        <f>WEEKDAY(BART_Rides[[#This Row],[Date]],2)</f>
        <v>1</v>
      </c>
      <c r="L1219" s="1" t="str">
        <f>LEFT(BART_Rides[[#This Row],[Lines]],1)</f>
        <v>Y</v>
      </c>
      <c r="M1219" s="1" t="str">
        <f>IF(BART_Rides[[#This Row],[FirstLetter]]="Y","Yes","No")</f>
        <v>Yes</v>
      </c>
      <c r="N1219" s="1" t="str">
        <f>IF(OR(BART_Rides[[#This Row],[Station Code]]="EM", BART_Rides[[#This Row],[Station Code]]="MT", BART_Rides[[#This Row],[Station Code]]="PL", BART_Rides[[#This Row],[Station Code]]="CC"), "Yes", "No")</f>
        <v>No</v>
      </c>
    </row>
    <row r="1220" spans="6:14">
      <c r="F1220" s="3">
        <v>44320</v>
      </c>
      <c r="G1220" s="1" t="s">
        <v>7</v>
      </c>
      <c r="H1220" s="1" t="s">
        <v>100</v>
      </c>
      <c r="I1220" s="1">
        <v>569</v>
      </c>
      <c r="J1220" s="1">
        <f>MONTH(BART_Rides[[#This Row],[Date]])</f>
        <v>5</v>
      </c>
      <c r="K1220" s="1">
        <f>WEEKDAY(BART_Rides[[#This Row],[Date]],2)</f>
        <v>2</v>
      </c>
      <c r="L1220" s="1" t="str">
        <f>LEFT(BART_Rides[[#This Row],[Lines]],1)</f>
        <v>Y</v>
      </c>
      <c r="M1220" s="1" t="str">
        <f>IF(BART_Rides[[#This Row],[FirstLetter]]="Y","Yes","No")</f>
        <v>Yes</v>
      </c>
      <c r="N1220" s="1" t="str">
        <f>IF(OR(BART_Rides[[#This Row],[Station Code]]="EM", BART_Rides[[#This Row],[Station Code]]="MT", BART_Rides[[#This Row],[Station Code]]="PL", BART_Rides[[#This Row],[Station Code]]="CC"), "Yes", "No")</f>
        <v>No</v>
      </c>
    </row>
    <row r="1221" spans="6:14">
      <c r="F1221" s="3">
        <v>44321</v>
      </c>
      <c r="G1221" s="1" t="s">
        <v>7</v>
      </c>
      <c r="H1221" s="1" t="s">
        <v>100</v>
      </c>
      <c r="I1221" s="1">
        <v>552</v>
      </c>
      <c r="J1221" s="1">
        <f>MONTH(BART_Rides[[#This Row],[Date]])</f>
        <v>5</v>
      </c>
      <c r="K1221" s="1">
        <f>WEEKDAY(BART_Rides[[#This Row],[Date]],2)</f>
        <v>3</v>
      </c>
      <c r="L1221" s="1" t="str">
        <f>LEFT(BART_Rides[[#This Row],[Lines]],1)</f>
        <v>Y</v>
      </c>
      <c r="M1221" s="1" t="str">
        <f>IF(BART_Rides[[#This Row],[FirstLetter]]="Y","Yes","No")</f>
        <v>Yes</v>
      </c>
      <c r="N1221" s="1" t="str">
        <f>IF(OR(BART_Rides[[#This Row],[Station Code]]="EM", BART_Rides[[#This Row],[Station Code]]="MT", BART_Rides[[#This Row],[Station Code]]="PL", BART_Rides[[#This Row],[Station Code]]="CC"), "Yes", "No")</f>
        <v>No</v>
      </c>
    </row>
    <row r="1222" spans="6:14">
      <c r="F1222" s="3">
        <v>44322</v>
      </c>
      <c r="G1222" s="1" t="s">
        <v>7</v>
      </c>
      <c r="H1222" s="1" t="s">
        <v>100</v>
      </c>
      <c r="I1222" s="1">
        <v>582</v>
      </c>
      <c r="J1222" s="1">
        <f>MONTH(BART_Rides[[#This Row],[Date]])</f>
        <v>5</v>
      </c>
      <c r="K1222" s="1">
        <f>WEEKDAY(BART_Rides[[#This Row],[Date]],2)</f>
        <v>4</v>
      </c>
      <c r="L1222" s="1" t="str">
        <f>LEFT(BART_Rides[[#This Row],[Lines]],1)</f>
        <v>Y</v>
      </c>
      <c r="M1222" s="1" t="str">
        <f>IF(BART_Rides[[#This Row],[FirstLetter]]="Y","Yes","No")</f>
        <v>Yes</v>
      </c>
      <c r="N1222" s="1" t="str">
        <f>IF(OR(BART_Rides[[#This Row],[Station Code]]="EM", BART_Rides[[#This Row],[Station Code]]="MT", BART_Rides[[#This Row],[Station Code]]="PL", BART_Rides[[#This Row],[Station Code]]="CC"), "Yes", "No")</f>
        <v>No</v>
      </c>
    </row>
    <row r="1223" spans="6:14">
      <c r="F1223" s="3">
        <v>44323</v>
      </c>
      <c r="G1223" s="1" t="s">
        <v>7</v>
      </c>
      <c r="H1223" s="1" t="s">
        <v>100</v>
      </c>
      <c r="I1223" s="1">
        <v>619</v>
      </c>
      <c r="J1223" s="1">
        <f>MONTH(BART_Rides[[#This Row],[Date]])</f>
        <v>5</v>
      </c>
      <c r="K1223" s="1">
        <f>WEEKDAY(BART_Rides[[#This Row],[Date]],2)</f>
        <v>5</v>
      </c>
      <c r="L1223" s="1" t="str">
        <f>LEFT(BART_Rides[[#This Row],[Lines]],1)</f>
        <v>Y</v>
      </c>
      <c r="M1223" s="1" t="str">
        <f>IF(BART_Rides[[#This Row],[FirstLetter]]="Y","Yes","No")</f>
        <v>Yes</v>
      </c>
      <c r="N1223" s="1" t="str">
        <f>IF(OR(BART_Rides[[#This Row],[Station Code]]="EM", BART_Rides[[#This Row],[Station Code]]="MT", BART_Rides[[#This Row],[Station Code]]="PL", BART_Rides[[#This Row],[Station Code]]="CC"), "Yes", "No")</f>
        <v>No</v>
      </c>
    </row>
    <row r="1224" spans="6:14">
      <c r="F1224" s="3">
        <v>44324</v>
      </c>
      <c r="G1224" s="1" t="s">
        <v>7</v>
      </c>
      <c r="H1224" s="1" t="s">
        <v>100</v>
      </c>
      <c r="I1224" s="1">
        <v>369</v>
      </c>
      <c r="J1224" s="1">
        <f>MONTH(BART_Rides[[#This Row],[Date]])</f>
        <v>5</v>
      </c>
      <c r="K1224" s="1">
        <f>WEEKDAY(BART_Rides[[#This Row],[Date]],2)</f>
        <v>6</v>
      </c>
      <c r="L1224" s="1" t="str">
        <f>LEFT(BART_Rides[[#This Row],[Lines]],1)</f>
        <v>Y</v>
      </c>
      <c r="M1224" s="1" t="str">
        <f>IF(BART_Rides[[#This Row],[FirstLetter]]="Y","Yes","No")</f>
        <v>Yes</v>
      </c>
      <c r="N1224" s="1" t="str">
        <f>IF(OR(BART_Rides[[#This Row],[Station Code]]="EM", BART_Rides[[#This Row],[Station Code]]="MT", BART_Rides[[#This Row],[Station Code]]="PL", BART_Rides[[#This Row],[Station Code]]="CC"), "Yes", "No")</f>
        <v>No</v>
      </c>
    </row>
    <row r="1225" spans="6:14">
      <c r="F1225" s="3">
        <v>44325</v>
      </c>
      <c r="G1225" s="1" t="s">
        <v>7</v>
      </c>
      <c r="H1225" s="1" t="s">
        <v>100</v>
      </c>
      <c r="I1225" s="1">
        <v>262</v>
      </c>
      <c r="J1225" s="1">
        <f>MONTH(BART_Rides[[#This Row],[Date]])</f>
        <v>5</v>
      </c>
      <c r="K1225" s="1">
        <f>WEEKDAY(BART_Rides[[#This Row],[Date]],2)</f>
        <v>7</v>
      </c>
      <c r="L1225" s="1" t="str">
        <f>LEFT(BART_Rides[[#This Row],[Lines]],1)</f>
        <v>Y</v>
      </c>
      <c r="M1225" s="1" t="str">
        <f>IF(BART_Rides[[#This Row],[FirstLetter]]="Y","Yes","No")</f>
        <v>Yes</v>
      </c>
      <c r="N1225" s="1" t="str">
        <f>IF(OR(BART_Rides[[#This Row],[Station Code]]="EM", BART_Rides[[#This Row],[Station Code]]="MT", BART_Rides[[#This Row],[Station Code]]="PL", BART_Rides[[#This Row],[Station Code]]="CC"), "Yes", "No")</f>
        <v>No</v>
      </c>
    </row>
    <row r="1226" spans="6:14">
      <c r="F1226" s="3">
        <v>44326</v>
      </c>
      <c r="G1226" s="1" t="s">
        <v>7</v>
      </c>
      <c r="H1226" s="1" t="s">
        <v>100</v>
      </c>
      <c r="I1226" s="1">
        <v>528</v>
      </c>
      <c r="J1226" s="1">
        <f>MONTH(BART_Rides[[#This Row],[Date]])</f>
        <v>5</v>
      </c>
      <c r="K1226" s="1">
        <f>WEEKDAY(BART_Rides[[#This Row],[Date]],2)</f>
        <v>1</v>
      </c>
      <c r="L1226" s="1" t="str">
        <f>LEFT(BART_Rides[[#This Row],[Lines]],1)</f>
        <v>Y</v>
      </c>
      <c r="M1226" s="1" t="str">
        <f>IF(BART_Rides[[#This Row],[FirstLetter]]="Y","Yes","No")</f>
        <v>Yes</v>
      </c>
      <c r="N1226" s="1" t="str">
        <f>IF(OR(BART_Rides[[#This Row],[Station Code]]="EM", BART_Rides[[#This Row],[Station Code]]="MT", BART_Rides[[#This Row],[Station Code]]="PL", BART_Rides[[#This Row],[Station Code]]="CC"), "Yes", "No")</f>
        <v>No</v>
      </c>
    </row>
    <row r="1227" spans="6:14">
      <c r="F1227" s="3">
        <v>44327</v>
      </c>
      <c r="G1227" s="1" t="s">
        <v>7</v>
      </c>
      <c r="H1227" s="1" t="s">
        <v>100</v>
      </c>
      <c r="I1227" s="1">
        <v>604</v>
      </c>
      <c r="J1227" s="1">
        <f>MONTH(BART_Rides[[#This Row],[Date]])</f>
        <v>5</v>
      </c>
      <c r="K1227" s="1">
        <f>WEEKDAY(BART_Rides[[#This Row],[Date]],2)</f>
        <v>2</v>
      </c>
      <c r="L1227" s="1" t="str">
        <f>LEFT(BART_Rides[[#This Row],[Lines]],1)</f>
        <v>Y</v>
      </c>
      <c r="M1227" s="1" t="str">
        <f>IF(BART_Rides[[#This Row],[FirstLetter]]="Y","Yes","No")</f>
        <v>Yes</v>
      </c>
      <c r="N1227" s="1" t="str">
        <f>IF(OR(BART_Rides[[#This Row],[Station Code]]="EM", BART_Rides[[#This Row],[Station Code]]="MT", BART_Rides[[#This Row],[Station Code]]="PL", BART_Rides[[#This Row],[Station Code]]="CC"), "Yes", "No")</f>
        <v>No</v>
      </c>
    </row>
    <row r="1228" spans="6:14">
      <c r="F1228" s="3">
        <v>44328</v>
      </c>
      <c r="G1228" s="1" t="s">
        <v>7</v>
      </c>
      <c r="H1228" s="1" t="s">
        <v>100</v>
      </c>
      <c r="I1228" s="1">
        <v>582</v>
      </c>
      <c r="J1228" s="1">
        <f>MONTH(BART_Rides[[#This Row],[Date]])</f>
        <v>5</v>
      </c>
      <c r="K1228" s="1">
        <f>WEEKDAY(BART_Rides[[#This Row],[Date]],2)</f>
        <v>3</v>
      </c>
      <c r="L1228" s="1" t="str">
        <f>LEFT(BART_Rides[[#This Row],[Lines]],1)</f>
        <v>Y</v>
      </c>
      <c r="M1228" s="1" t="str">
        <f>IF(BART_Rides[[#This Row],[FirstLetter]]="Y","Yes","No")</f>
        <v>Yes</v>
      </c>
      <c r="N1228" s="1" t="str">
        <f>IF(OR(BART_Rides[[#This Row],[Station Code]]="EM", BART_Rides[[#This Row],[Station Code]]="MT", BART_Rides[[#This Row],[Station Code]]="PL", BART_Rides[[#This Row],[Station Code]]="CC"), "Yes", "No")</f>
        <v>No</v>
      </c>
    </row>
    <row r="1229" spans="6:14">
      <c r="F1229" s="3">
        <v>44329</v>
      </c>
      <c r="G1229" s="1" t="s">
        <v>7</v>
      </c>
      <c r="H1229" s="1" t="s">
        <v>100</v>
      </c>
      <c r="I1229" s="1">
        <v>574</v>
      </c>
      <c r="J1229" s="1">
        <f>MONTH(BART_Rides[[#This Row],[Date]])</f>
        <v>5</v>
      </c>
      <c r="K1229" s="1">
        <f>WEEKDAY(BART_Rides[[#This Row],[Date]],2)</f>
        <v>4</v>
      </c>
      <c r="L1229" s="1" t="str">
        <f>LEFT(BART_Rides[[#This Row],[Lines]],1)</f>
        <v>Y</v>
      </c>
      <c r="M1229" s="1" t="str">
        <f>IF(BART_Rides[[#This Row],[FirstLetter]]="Y","Yes","No")</f>
        <v>Yes</v>
      </c>
      <c r="N1229" s="1" t="str">
        <f>IF(OR(BART_Rides[[#This Row],[Station Code]]="EM", BART_Rides[[#This Row],[Station Code]]="MT", BART_Rides[[#This Row],[Station Code]]="PL", BART_Rides[[#This Row],[Station Code]]="CC"), "Yes", "No")</f>
        <v>No</v>
      </c>
    </row>
    <row r="1230" spans="6:14">
      <c r="F1230" s="3">
        <v>44330</v>
      </c>
      <c r="G1230" s="1" t="s">
        <v>7</v>
      </c>
      <c r="H1230" s="1" t="s">
        <v>100</v>
      </c>
      <c r="I1230" s="1">
        <v>607</v>
      </c>
      <c r="J1230" s="1">
        <f>MONTH(BART_Rides[[#This Row],[Date]])</f>
        <v>5</v>
      </c>
      <c r="K1230" s="1">
        <f>WEEKDAY(BART_Rides[[#This Row],[Date]],2)</f>
        <v>5</v>
      </c>
      <c r="L1230" s="1" t="str">
        <f>LEFT(BART_Rides[[#This Row],[Lines]],1)</f>
        <v>Y</v>
      </c>
      <c r="M1230" s="1" t="str">
        <f>IF(BART_Rides[[#This Row],[FirstLetter]]="Y","Yes","No")</f>
        <v>Yes</v>
      </c>
      <c r="N1230" s="1" t="str">
        <f>IF(OR(BART_Rides[[#This Row],[Station Code]]="EM", BART_Rides[[#This Row],[Station Code]]="MT", BART_Rides[[#This Row],[Station Code]]="PL", BART_Rides[[#This Row],[Station Code]]="CC"), "Yes", "No")</f>
        <v>No</v>
      </c>
    </row>
    <row r="1231" spans="6:14">
      <c r="F1231" s="3">
        <v>44331</v>
      </c>
      <c r="G1231" s="1" t="s">
        <v>7</v>
      </c>
      <c r="H1231" s="1" t="s">
        <v>100</v>
      </c>
      <c r="I1231" s="1">
        <v>416</v>
      </c>
      <c r="J1231" s="1">
        <f>MONTH(BART_Rides[[#This Row],[Date]])</f>
        <v>5</v>
      </c>
      <c r="K1231" s="1">
        <f>WEEKDAY(BART_Rides[[#This Row],[Date]],2)</f>
        <v>6</v>
      </c>
      <c r="L1231" s="1" t="str">
        <f>LEFT(BART_Rides[[#This Row],[Lines]],1)</f>
        <v>Y</v>
      </c>
      <c r="M1231" s="1" t="str">
        <f>IF(BART_Rides[[#This Row],[FirstLetter]]="Y","Yes","No")</f>
        <v>Yes</v>
      </c>
      <c r="N1231" s="1" t="str">
        <f>IF(OR(BART_Rides[[#This Row],[Station Code]]="EM", BART_Rides[[#This Row],[Station Code]]="MT", BART_Rides[[#This Row],[Station Code]]="PL", BART_Rides[[#This Row],[Station Code]]="CC"), "Yes", "No")</f>
        <v>No</v>
      </c>
    </row>
    <row r="1232" spans="6:14">
      <c r="F1232" s="3">
        <v>44332</v>
      </c>
      <c r="G1232" s="1" t="s">
        <v>7</v>
      </c>
      <c r="H1232" s="1" t="s">
        <v>100</v>
      </c>
      <c r="I1232" s="1">
        <v>270</v>
      </c>
      <c r="J1232" s="1">
        <f>MONTH(BART_Rides[[#This Row],[Date]])</f>
        <v>5</v>
      </c>
      <c r="K1232" s="1">
        <f>WEEKDAY(BART_Rides[[#This Row],[Date]],2)</f>
        <v>7</v>
      </c>
      <c r="L1232" s="1" t="str">
        <f>LEFT(BART_Rides[[#This Row],[Lines]],1)</f>
        <v>Y</v>
      </c>
      <c r="M1232" s="1" t="str">
        <f>IF(BART_Rides[[#This Row],[FirstLetter]]="Y","Yes","No")</f>
        <v>Yes</v>
      </c>
      <c r="N1232" s="1" t="str">
        <f>IF(OR(BART_Rides[[#This Row],[Station Code]]="EM", BART_Rides[[#This Row],[Station Code]]="MT", BART_Rides[[#This Row],[Station Code]]="PL", BART_Rides[[#This Row],[Station Code]]="CC"), "Yes", "No")</f>
        <v>No</v>
      </c>
    </row>
    <row r="1233" spans="6:14">
      <c r="F1233" s="3">
        <v>44333</v>
      </c>
      <c r="G1233" s="1" t="s">
        <v>7</v>
      </c>
      <c r="H1233" s="1" t="s">
        <v>100</v>
      </c>
      <c r="I1233" s="1">
        <v>547</v>
      </c>
      <c r="J1233" s="1">
        <f>MONTH(BART_Rides[[#This Row],[Date]])</f>
        <v>5</v>
      </c>
      <c r="K1233" s="1">
        <f>WEEKDAY(BART_Rides[[#This Row],[Date]],2)</f>
        <v>1</v>
      </c>
      <c r="L1233" s="1" t="str">
        <f>LEFT(BART_Rides[[#This Row],[Lines]],1)</f>
        <v>Y</v>
      </c>
      <c r="M1233" s="1" t="str">
        <f>IF(BART_Rides[[#This Row],[FirstLetter]]="Y","Yes","No")</f>
        <v>Yes</v>
      </c>
      <c r="N1233" s="1" t="str">
        <f>IF(OR(BART_Rides[[#This Row],[Station Code]]="EM", BART_Rides[[#This Row],[Station Code]]="MT", BART_Rides[[#This Row],[Station Code]]="PL", BART_Rides[[#This Row],[Station Code]]="CC"), "Yes", "No")</f>
        <v>No</v>
      </c>
    </row>
    <row r="1234" spans="6:14">
      <c r="F1234" s="3">
        <v>44334</v>
      </c>
      <c r="G1234" s="1" t="s">
        <v>7</v>
      </c>
      <c r="H1234" s="1" t="s">
        <v>100</v>
      </c>
      <c r="I1234" s="1">
        <v>596</v>
      </c>
      <c r="J1234" s="1">
        <f>MONTH(BART_Rides[[#This Row],[Date]])</f>
        <v>5</v>
      </c>
      <c r="K1234" s="1">
        <f>WEEKDAY(BART_Rides[[#This Row],[Date]],2)</f>
        <v>2</v>
      </c>
      <c r="L1234" s="1" t="str">
        <f>LEFT(BART_Rides[[#This Row],[Lines]],1)</f>
        <v>Y</v>
      </c>
      <c r="M1234" s="1" t="str">
        <f>IF(BART_Rides[[#This Row],[FirstLetter]]="Y","Yes","No")</f>
        <v>Yes</v>
      </c>
      <c r="N1234" s="1" t="str">
        <f>IF(OR(BART_Rides[[#This Row],[Station Code]]="EM", BART_Rides[[#This Row],[Station Code]]="MT", BART_Rides[[#This Row],[Station Code]]="PL", BART_Rides[[#This Row],[Station Code]]="CC"), "Yes", "No")</f>
        <v>No</v>
      </c>
    </row>
    <row r="1235" spans="6:14">
      <c r="F1235" s="3">
        <v>44335</v>
      </c>
      <c r="G1235" s="1" t="s">
        <v>7</v>
      </c>
      <c r="H1235" s="1" t="s">
        <v>100</v>
      </c>
      <c r="I1235" s="1">
        <v>609</v>
      </c>
      <c r="J1235" s="1">
        <f>MONTH(BART_Rides[[#This Row],[Date]])</f>
        <v>5</v>
      </c>
      <c r="K1235" s="1">
        <f>WEEKDAY(BART_Rides[[#This Row],[Date]],2)</f>
        <v>3</v>
      </c>
      <c r="L1235" s="1" t="str">
        <f>LEFT(BART_Rides[[#This Row],[Lines]],1)</f>
        <v>Y</v>
      </c>
      <c r="M1235" s="1" t="str">
        <f>IF(BART_Rides[[#This Row],[FirstLetter]]="Y","Yes","No")</f>
        <v>Yes</v>
      </c>
      <c r="N1235" s="1" t="str">
        <f>IF(OR(BART_Rides[[#This Row],[Station Code]]="EM", BART_Rides[[#This Row],[Station Code]]="MT", BART_Rides[[#This Row],[Station Code]]="PL", BART_Rides[[#This Row],[Station Code]]="CC"), "Yes", "No")</f>
        <v>No</v>
      </c>
    </row>
    <row r="1236" spans="6:14">
      <c r="F1236" s="3">
        <v>44336</v>
      </c>
      <c r="G1236" s="1" t="s">
        <v>7</v>
      </c>
      <c r="H1236" s="1" t="s">
        <v>100</v>
      </c>
      <c r="I1236" s="1">
        <v>590</v>
      </c>
      <c r="J1236" s="1">
        <f>MONTH(BART_Rides[[#This Row],[Date]])</f>
        <v>5</v>
      </c>
      <c r="K1236" s="1">
        <f>WEEKDAY(BART_Rides[[#This Row],[Date]],2)</f>
        <v>4</v>
      </c>
      <c r="L1236" s="1" t="str">
        <f>LEFT(BART_Rides[[#This Row],[Lines]],1)</f>
        <v>Y</v>
      </c>
      <c r="M1236" s="1" t="str">
        <f>IF(BART_Rides[[#This Row],[FirstLetter]]="Y","Yes","No")</f>
        <v>Yes</v>
      </c>
      <c r="N1236" s="1" t="str">
        <f>IF(OR(BART_Rides[[#This Row],[Station Code]]="EM", BART_Rides[[#This Row],[Station Code]]="MT", BART_Rides[[#This Row],[Station Code]]="PL", BART_Rides[[#This Row],[Station Code]]="CC"), "Yes", "No")</f>
        <v>No</v>
      </c>
    </row>
    <row r="1237" spans="6:14">
      <c r="F1237" s="3">
        <v>44337</v>
      </c>
      <c r="G1237" s="1" t="s">
        <v>7</v>
      </c>
      <c r="H1237" s="1" t="s">
        <v>100</v>
      </c>
      <c r="I1237" s="1">
        <v>674</v>
      </c>
      <c r="J1237" s="1">
        <f>MONTH(BART_Rides[[#This Row],[Date]])</f>
        <v>5</v>
      </c>
      <c r="K1237" s="1">
        <f>WEEKDAY(BART_Rides[[#This Row],[Date]],2)</f>
        <v>5</v>
      </c>
      <c r="L1237" s="1" t="str">
        <f>LEFT(BART_Rides[[#This Row],[Lines]],1)</f>
        <v>Y</v>
      </c>
      <c r="M1237" s="1" t="str">
        <f>IF(BART_Rides[[#This Row],[FirstLetter]]="Y","Yes","No")</f>
        <v>Yes</v>
      </c>
      <c r="N1237" s="1" t="str">
        <f>IF(OR(BART_Rides[[#This Row],[Station Code]]="EM", BART_Rides[[#This Row],[Station Code]]="MT", BART_Rides[[#This Row],[Station Code]]="PL", BART_Rides[[#This Row],[Station Code]]="CC"), "Yes", "No")</f>
        <v>No</v>
      </c>
    </row>
    <row r="1238" spans="6:14">
      <c r="F1238" s="3">
        <v>44338</v>
      </c>
      <c r="G1238" s="1" t="s">
        <v>7</v>
      </c>
      <c r="H1238" s="1" t="s">
        <v>100</v>
      </c>
      <c r="I1238" s="1">
        <v>423</v>
      </c>
      <c r="J1238" s="1">
        <f>MONTH(BART_Rides[[#This Row],[Date]])</f>
        <v>5</v>
      </c>
      <c r="K1238" s="1">
        <f>WEEKDAY(BART_Rides[[#This Row],[Date]],2)</f>
        <v>6</v>
      </c>
      <c r="L1238" s="1" t="str">
        <f>LEFT(BART_Rides[[#This Row],[Lines]],1)</f>
        <v>Y</v>
      </c>
      <c r="M1238" s="1" t="str">
        <f>IF(BART_Rides[[#This Row],[FirstLetter]]="Y","Yes","No")</f>
        <v>Yes</v>
      </c>
      <c r="N1238" s="1" t="str">
        <f>IF(OR(BART_Rides[[#This Row],[Station Code]]="EM", BART_Rides[[#This Row],[Station Code]]="MT", BART_Rides[[#This Row],[Station Code]]="PL", BART_Rides[[#This Row],[Station Code]]="CC"), "Yes", "No")</f>
        <v>No</v>
      </c>
    </row>
    <row r="1239" spans="6:14">
      <c r="F1239" s="3">
        <v>44339</v>
      </c>
      <c r="G1239" s="1" t="s">
        <v>7</v>
      </c>
      <c r="H1239" s="1" t="s">
        <v>100</v>
      </c>
      <c r="I1239" s="1">
        <v>287</v>
      </c>
      <c r="J1239" s="1">
        <f>MONTH(BART_Rides[[#This Row],[Date]])</f>
        <v>5</v>
      </c>
      <c r="K1239" s="1">
        <f>WEEKDAY(BART_Rides[[#This Row],[Date]],2)</f>
        <v>7</v>
      </c>
      <c r="L1239" s="1" t="str">
        <f>LEFT(BART_Rides[[#This Row],[Lines]],1)</f>
        <v>Y</v>
      </c>
      <c r="M1239" s="1" t="str">
        <f>IF(BART_Rides[[#This Row],[FirstLetter]]="Y","Yes","No")</f>
        <v>Yes</v>
      </c>
      <c r="N1239" s="1" t="str">
        <f>IF(OR(BART_Rides[[#This Row],[Station Code]]="EM", BART_Rides[[#This Row],[Station Code]]="MT", BART_Rides[[#This Row],[Station Code]]="PL", BART_Rides[[#This Row],[Station Code]]="CC"), "Yes", "No")</f>
        <v>No</v>
      </c>
    </row>
    <row r="1240" spans="6:14">
      <c r="F1240" s="3">
        <v>44340</v>
      </c>
      <c r="G1240" s="1" t="s">
        <v>7</v>
      </c>
      <c r="H1240" s="1" t="s">
        <v>100</v>
      </c>
      <c r="I1240" s="1">
        <v>586</v>
      </c>
      <c r="J1240" s="1">
        <f>MONTH(BART_Rides[[#This Row],[Date]])</f>
        <v>5</v>
      </c>
      <c r="K1240" s="1">
        <f>WEEKDAY(BART_Rides[[#This Row],[Date]],2)</f>
        <v>1</v>
      </c>
      <c r="L1240" s="1" t="str">
        <f>LEFT(BART_Rides[[#This Row],[Lines]],1)</f>
        <v>Y</v>
      </c>
      <c r="M1240" s="1" t="str">
        <f>IF(BART_Rides[[#This Row],[FirstLetter]]="Y","Yes","No")</f>
        <v>Yes</v>
      </c>
      <c r="N1240" s="1" t="str">
        <f>IF(OR(BART_Rides[[#This Row],[Station Code]]="EM", BART_Rides[[#This Row],[Station Code]]="MT", BART_Rides[[#This Row],[Station Code]]="PL", BART_Rides[[#This Row],[Station Code]]="CC"), "Yes", "No")</f>
        <v>No</v>
      </c>
    </row>
    <row r="1241" spans="6:14">
      <c r="F1241" s="3">
        <v>44341</v>
      </c>
      <c r="G1241" s="1" t="s">
        <v>7</v>
      </c>
      <c r="H1241" s="1" t="s">
        <v>100</v>
      </c>
      <c r="I1241" s="1">
        <v>630</v>
      </c>
      <c r="J1241" s="1">
        <f>MONTH(BART_Rides[[#This Row],[Date]])</f>
        <v>5</v>
      </c>
      <c r="K1241" s="1">
        <f>WEEKDAY(BART_Rides[[#This Row],[Date]],2)</f>
        <v>2</v>
      </c>
      <c r="L1241" s="1" t="str">
        <f>LEFT(BART_Rides[[#This Row],[Lines]],1)</f>
        <v>Y</v>
      </c>
      <c r="M1241" s="1" t="str">
        <f>IF(BART_Rides[[#This Row],[FirstLetter]]="Y","Yes","No")</f>
        <v>Yes</v>
      </c>
      <c r="N1241" s="1" t="str">
        <f>IF(OR(BART_Rides[[#This Row],[Station Code]]="EM", BART_Rides[[#This Row],[Station Code]]="MT", BART_Rides[[#This Row],[Station Code]]="PL", BART_Rides[[#This Row],[Station Code]]="CC"), "Yes", "No")</f>
        <v>No</v>
      </c>
    </row>
    <row r="1242" spans="6:14">
      <c r="F1242" s="3">
        <v>44342</v>
      </c>
      <c r="G1242" s="1" t="s">
        <v>7</v>
      </c>
      <c r="H1242" s="1" t="s">
        <v>100</v>
      </c>
      <c r="I1242" s="1">
        <v>609</v>
      </c>
      <c r="J1242" s="1">
        <f>MONTH(BART_Rides[[#This Row],[Date]])</f>
        <v>5</v>
      </c>
      <c r="K1242" s="1">
        <f>WEEKDAY(BART_Rides[[#This Row],[Date]],2)</f>
        <v>3</v>
      </c>
      <c r="L1242" s="1" t="str">
        <f>LEFT(BART_Rides[[#This Row],[Lines]],1)</f>
        <v>Y</v>
      </c>
      <c r="M1242" s="1" t="str">
        <f>IF(BART_Rides[[#This Row],[FirstLetter]]="Y","Yes","No")</f>
        <v>Yes</v>
      </c>
      <c r="N1242" s="1" t="str">
        <f>IF(OR(BART_Rides[[#This Row],[Station Code]]="EM", BART_Rides[[#This Row],[Station Code]]="MT", BART_Rides[[#This Row],[Station Code]]="PL", BART_Rides[[#This Row],[Station Code]]="CC"), "Yes", "No")</f>
        <v>No</v>
      </c>
    </row>
    <row r="1243" spans="6:14">
      <c r="F1243" s="3">
        <v>44343</v>
      </c>
      <c r="G1243" s="1" t="s">
        <v>7</v>
      </c>
      <c r="H1243" s="1" t="s">
        <v>100</v>
      </c>
      <c r="I1243" s="1">
        <v>649</v>
      </c>
      <c r="J1243" s="1">
        <f>MONTH(BART_Rides[[#This Row],[Date]])</f>
        <v>5</v>
      </c>
      <c r="K1243" s="1">
        <f>WEEKDAY(BART_Rides[[#This Row],[Date]],2)</f>
        <v>4</v>
      </c>
      <c r="L1243" s="1" t="str">
        <f>LEFT(BART_Rides[[#This Row],[Lines]],1)</f>
        <v>Y</v>
      </c>
      <c r="M1243" s="1" t="str">
        <f>IF(BART_Rides[[#This Row],[FirstLetter]]="Y","Yes","No")</f>
        <v>Yes</v>
      </c>
      <c r="N1243" s="1" t="str">
        <f>IF(OR(BART_Rides[[#This Row],[Station Code]]="EM", BART_Rides[[#This Row],[Station Code]]="MT", BART_Rides[[#This Row],[Station Code]]="PL", BART_Rides[[#This Row],[Station Code]]="CC"), "Yes", "No")</f>
        <v>No</v>
      </c>
    </row>
    <row r="1244" spans="6:14">
      <c r="F1244" s="3">
        <v>44344</v>
      </c>
      <c r="G1244" s="1" t="s">
        <v>7</v>
      </c>
      <c r="H1244" s="1" t="s">
        <v>100</v>
      </c>
      <c r="I1244" s="1">
        <v>642</v>
      </c>
      <c r="J1244" s="1">
        <f>MONTH(BART_Rides[[#This Row],[Date]])</f>
        <v>5</v>
      </c>
      <c r="K1244" s="1">
        <f>WEEKDAY(BART_Rides[[#This Row],[Date]],2)</f>
        <v>5</v>
      </c>
      <c r="L1244" s="1" t="str">
        <f>LEFT(BART_Rides[[#This Row],[Lines]],1)</f>
        <v>Y</v>
      </c>
      <c r="M1244" s="1" t="str">
        <f>IF(BART_Rides[[#This Row],[FirstLetter]]="Y","Yes","No")</f>
        <v>Yes</v>
      </c>
      <c r="N1244" s="1" t="str">
        <f>IF(OR(BART_Rides[[#This Row],[Station Code]]="EM", BART_Rides[[#This Row],[Station Code]]="MT", BART_Rides[[#This Row],[Station Code]]="PL", BART_Rides[[#This Row],[Station Code]]="CC"), "Yes", "No")</f>
        <v>No</v>
      </c>
    </row>
    <row r="1245" spans="6:14">
      <c r="F1245" s="3">
        <v>44345</v>
      </c>
      <c r="G1245" s="1" t="s">
        <v>7</v>
      </c>
      <c r="H1245" s="1" t="s">
        <v>100</v>
      </c>
      <c r="I1245" s="1">
        <v>393</v>
      </c>
      <c r="J1245" s="1">
        <f>MONTH(BART_Rides[[#This Row],[Date]])</f>
        <v>5</v>
      </c>
      <c r="K1245" s="1">
        <f>WEEKDAY(BART_Rides[[#This Row],[Date]],2)</f>
        <v>6</v>
      </c>
      <c r="L1245" s="1" t="str">
        <f>LEFT(BART_Rides[[#This Row],[Lines]],1)</f>
        <v>Y</v>
      </c>
      <c r="M1245" s="1" t="str">
        <f>IF(BART_Rides[[#This Row],[FirstLetter]]="Y","Yes","No")</f>
        <v>Yes</v>
      </c>
      <c r="N1245" s="1" t="str">
        <f>IF(OR(BART_Rides[[#This Row],[Station Code]]="EM", BART_Rides[[#This Row],[Station Code]]="MT", BART_Rides[[#This Row],[Station Code]]="PL", BART_Rides[[#This Row],[Station Code]]="CC"), "Yes", "No")</f>
        <v>No</v>
      </c>
    </row>
    <row r="1246" spans="6:14">
      <c r="F1246" s="3">
        <v>44346</v>
      </c>
      <c r="G1246" s="1" t="s">
        <v>7</v>
      </c>
      <c r="H1246" s="1" t="s">
        <v>100</v>
      </c>
      <c r="I1246" s="1">
        <v>334</v>
      </c>
      <c r="J1246" s="1">
        <f>MONTH(BART_Rides[[#This Row],[Date]])</f>
        <v>5</v>
      </c>
      <c r="K1246" s="1">
        <f>WEEKDAY(BART_Rides[[#This Row],[Date]],2)</f>
        <v>7</v>
      </c>
      <c r="L1246" s="1" t="str">
        <f>LEFT(BART_Rides[[#This Row],[Lines]],1)</f>
        <v>Y</v>
      </c>
      <c r="M1246" s="1" t="str">
        <f>IF(BART_Rides[[#This Row],[FirstLetter]]="Y","Yes","No")</f>
        <v>Yes</v>
      </c>
      <c r="N1246" s="1" t="str">
        <f>IF(OR(BART_Rides[[#This Row],[Station Code]]="EM", BART_Rides[[#This Row],[Station Code]]="MT", BART_Rides[[#This Row],[Station Code]]="PL", BART_Rides[[#This Row],[Station Code]]="CC"), "Yes", "No")</f>
        <v>No</v>
      </c>
    </row>
    <row r="1247" spans="6:14">
      <c r="F1247" s="3">
        <v>44347</v>
      </c>
      <c r="G1247" s="1" t="s">
        <v>7</v>
      </c>
      <c r="H1247" s="1" t="s">
        <v>100</v>
      </c>
      <c r="I1247" s="1">
        <v>356</v>
      </c>
      <c r="J1247" s="1">
        <f>MONTH(BART_Rides[[#This Row],[Date]])</f>
        <v>5</v>
      </c>
      <c r="K1247" s="1">
        <f>WEEKDAY(BART_Rides[[#This Row],[Date]],2)</f>
        <v>1</v>
      </c>
      <c r="L1247" s="1" t="str">
        <f>LEFT(BART_Rides[[#This Row],[Lines]],1)</f>
        <v>Y</v>
      </c>
      <c r="M1247" s="1" t="str">
        <f>IF(BART_Rides[[#This Row],[FirstLetter]]="Y","Yes","No")</f>
        <v>Yes</v>
      </c>
      <c r="N1247" s="1" t="str">
        <f>IF(OR(BART_Rides[[#This Row],[Station Code]]="EM", BART_Rides[[#This Row],[Station Code]]="MT", BART_Rides[[#This Row],[Station Code]]="PL", BART_Rides[[#This Row],[Station Code]]="CC"), "Yes", "No")</f>
        <v>No</v>
      </c>
    </row>
    <row r="1248" spans="6:14">
      <c r="F1248" s="3">
        <v>44348</v>
      </c>
      <c r="G1248" s="1" t="s">
        <v>7</v>
      </c>
      <c r="H1248" s="1" t="s">
        <v>100</v>
      </c>
      <c r="I1248" s="1">
        <v>631</v>
      </c>
      <c r="J1248" s="1">
        <f>MONTH(BART_Rides[[#This Row],[Date]])</f>
        <v>6</v>
      </c>
      <c r="K1248" s="1">
        <f>WEEKDAY(BART_Rides[[#This Row],[Date]],2)</f>
        <v>2</v>
      </c>
      <c r="L1248" s="1" t="str">
        <f>LEFT(BART_Rides[[#This Row],[Lines]],1)</f>
        <v>Y</v>
      </c>
      <c r="M1248" s="1" t="str">
        <f>IF(BART_Rides[[#This Row],[FirstLetter]]="Y","Yes","No")</f>
        <v>Yes</v>
      </c>
      <c r="N1248" s="1" t="str">
        <f>IF(OR(BART_Rides[[#This Row],[Station Code]]="EM", BART_Rides[[#This Row],[Station Code]]="MT", BART_Rides[[#This Row],[Station Code]]="PL", BART_Rides[[#This Row],[Station Code]]="CC"), "Yes", "No")</f>
        <v>No</v>
      </c>
    </row>
    <row r="1249" spans="6:14">
      <c r="F1249" s="3">
        <v>44349</v>
      </c>
      <c r="G1249" s="1" t="s">
        <v>7</v>
      </c>
      <c r="H1249" s="1" t="s">
        <v>100</v>
      </c>
      <c r="I1249" s="1">
        <v>652</v>
      </c>
      <c r="J1249" s="1">
        <f>MONTH(BART_Rides[[#This Row],[Date]])</f>
        <v>6</v>
      </c>
      <c r="K1249" s="1">
        <f>WEEKDAY(BART_Rides[[#This Row],[Date]],2)</f>
        <v>3</v>
      </c>
      <c r="L1249" s="1" t="str">
        <f>LEFT(BART_Rides[[#This Row],[Lines]],1)</f>
        <v>Y</v>
      </c>
      <c r="M1249" s="1" t="str">
        <f>IF(BART_Rides[[#This Row],[FirstLetter]]="Y","Yes","No")</f>
        <v>Yes</v>
      </c>
      <c r="N1249" s="1" t="str">
        <f>IF(OR(BART_Rides[[#This Row],[Station Code]]="EM", BART_Rides[[#This Row],[Station Code]]="MT", BART_Rides[[#This Row],[Station Code]]="PL", BART_Rides[[#This Row],[Station Code]]="CC"), "Yes", "No")</f>
        <v>No</v>
      </c>
    </row>
    <row r="1250" spans="6:14">
      <c r="F1250" s="3">
        <v>44350</v>
      </c>
      <c r="G1250" s="1" t="s">
        <v>7</v>
      </c>
      <c r="H1250" s="1" t="s">
        <v>100</v>
      </c>
      <c r="I1250" s="1">
        <v>692</v>
      </c>
      <c r="J1250" s="1">
        <f>MONTH(BART_Rides[[#This Row],[Date]])</f>
        <v>6</v>
      </c>
      <c r="K1250" s="1">
        <f>WEEKDAY(BART_Rides[[#This Row],[Date]],2)</f>
        <v>4</v>
      </c>
      <c r="L1250" s="1" t="str">
        <f>LEFT(BART_Rides[[#This Row],[Lines]],1)</f>
        <v>Y</v>
      </c>
      <c r="M1250" s="1" t="str">
        <f>IF(BART_Rides[[#This Row],[FirstLetter]]="Y","Yes","No")</f>
        <v>Yes</v>
      </c>
      <c r="N1250" s="1" t="str">
        <f>IF(OR(BART_Rides[[#This Row],[Station Code]]="EM", BART_Rides[[#This Row],[Station Code]]="MT", BART_Rides[[#This Row],[Station Code]]="PL", BART_Rides[[#This Row],[Station Code]]="CC"), "Yes", "No")</f>
        <v>No</v>
      </c>
    </row>
    <row r="1251" spans="6:14">
      <c r="F1251" s="3">
        <v>44351</v>
      </c>
      <c r="G1251" s="1" t="s">
        <v>7</v>
      </c>
      <c r="H1251" s="1" t="s">
        <v>100</v>
      </c>
      <c r="I1251" s="1">
        <v>679</v>
      </c>
      <c r="J1251" s="1">
        <f>MONTH(BART_Rides[[#This Row],[Date]])</f>
        <v>6</v>
      </c>
      <c r="K1251" s="1">
        <f>WEEKDAY(BART_Rides[[#This Row],[Date]],2)</f>
        <v>5</v>
      </c>
      <c r="L1251" s="1" t="str">
        <f>LEFT(BART_Rides[[#This Row],[Lines]],1)</f>
        <v>Y</v>
      </c>
      <c r="M1251" s="1" t="str">
        <f>IF(BART_Rides[[#This Row],[FirstLetter]]="Y","Yes","No")</f>
        <v>Yes</v>
      </c>
      <c r="N1251" s="1" t="str">
        <f>IF(OR(BART_Rides[[#This Row],[Station Code]]="EM", BART_Rides[[#This Row],[Station Code]]="MT", BART_Rides[[#This Row],[Station Code]]="PL", BART_Rides[[#This Row],[Station Code]]="CC"), "Yes", "No")</f>
        <v>No</v>
      </c>
    </row>
    <row r="1252" spans="6:14">
      <c r="F1252" s="3">
        <v>44352</v>
      </c>
      <c r="G1252" s="1" t="s">
        <v>7</v>
      </c>
      <c r="H1252" s="1" t="s">
        <v>100</v>
      </c>
      <c r="I1252" s="1">
        <v>446</v>
      </c>
      <c r="J1252" s="1">
        <f>MONTH(BART_Rides[[#This Row],[Date]])</f>
        <v>6</v>
      </c>
      <c r="K1252" s="1">
        <f>WEEKDAY(BART_Rides[[#This Row],[Date]],2)</f>
        <v>6</v>
      </c>
      <c r="L1252" s="1" t="str">
        <f>LEFT(BART_Rides[[#This Row],[Lines]],1)</f>
        <v>Y</v>
      </c>
      <c r="M1252" s="1" t="str">
        <f>IF(BART_Rides[[#This Row],[FirstLetter]]="Y","Yes","No")</f>
        <v>Yes</v>
      </c>
      <c r="N1252" s="1" t="str">
        <f>IF(OR(BART_Rides[[#This Row],[Station Code]]="EM", BART_Rides[[#This Row],[Station Code]]="MT", BART_Rides[[#This Row],[Station Code]]="PL", BART_Rides[[#This Row],[Station Code]]="CC"), "Yes", "No")</f>
        <v>No</v>
      </c>
    </row>
    <row r="1253" spans="6:14">
      <c r="F1253" s="3">
        <v>44353</v>
      </c>
      <c r="G1253" s="1" t="s">
        <v>7</v>
      </c>
      <c r="H1253" s="1" t="s">
        <v>100</v>
      </c>
      <c r="I1253" s="1">
        <v>284</v>
      </c>
      <c r="J1253" s="1">
        <f>MONTH(BART_Rides[[#This Row],[Date]])</f>
        <v>6</v>
      </c>
      <c r="K1253" s="1">
        <f>WEEKDAY(BART_Rides[[#This Row],[Date]],2)</f>
        <v>7</v>
      </c>
      <c r="L1253" s="1" t="str">
        <f>LEFT(BART_Rides[[#This Row],[Lines]],1)</f>
        <v>Y</v>
      </c>
      <c r="M1253" s="1" t="str">
        <f>IF(BART_Rides[[#This Row],[FirstLetter]]="Y","Yes","No")</f>
        <v>Yes</v>
      </c>
      <c r="N1253" s="1" t="str">
        <f>IF(OR(BART_Rides[[#This Row],[Station Code]]="EM", BART_Rides[[#This Row],[Station Code]]="MT", BART_Rides[[#This Row],[Station Code]]="PL", BART_Rides[[#This Row],[Station Code]]="CC"), "Yes", "No")</f>
        <v>No</v>
      </c>
    </row>
    <row r="1254" spans="6:14">
      <c r="F1254" s="3">
        <v>44354</v>
      </c>
      <c r="G1254" s="1" t="s">
        <v>7</v>
      </c>
      <c r="H1254" s="1" t="s">
        <v>100</v>
      </c>
      <c r="I1254" s="1">
        <v>648</v>
      </c>
      <c r="J1254" s="1">
        <f>MONTH(BART_Rides[[#This Row],[Date]])</f>
        <v>6</v>
      </c>
      <c r="K1254" s="1">
        <f>WEEKDAY(BART_Rides[[#This Row],[Date]],2)</f>
        <v>1</v>
      </c>
      <c r="L1254" s="1" t="str">
        <f>LEFT(BART_Rides[[#This Row],[Lines]],1)</f>
        <v>Y</v>
      </c>
      <c r="M1254" s="1" t="str">
        <f>IF(BART_Rides[[#This Row],[FirstLetter]]="Y","Yes","No")</f>
        <v>Yes</v>
      </c>
      <c r="N1254" s="1" t="str">
        <f>IF(OR(BART_Rides[[#This Row],[Station Code]]="EM", BART_Rides[[#This Row],[Station Code]]="MT", BART_Rides[[#This Row],[Station Code]]="PL", BART_Rides[[#This Row],[Station Code]]="CC"), "Yes", "No")</f>
        <v>No</v>
      </c>
    </row>
    <row r="1255" spans="6:14">
      <c r="F1255" s="3">
        <v>44355</v>
      </c>
      <c r="G1255" s="1" t="s">
        <v>7</v>
      </c>
      <c r="H1255" s="1" t="s">
        <v>100</v>
      </c>
      <c r="I1255" s="1">
        <v>724</v>
      </c>
      <c r="J1255" s="1">
        <f>MONTH(BART_Rides[[#This Row],[Date]])</f>
        <v>6</v>
      </c>
      <c r="K1255" s="1">
        <f>WEEKDAY(BART_Rides[[#This Row],[Date]],2)</f>
        <v>2</v>
      </c>
      <c r="L1255" s="1" t="str">
        <f>LEFT(BART_Rides[[#This Row],[Lines]],1)</f>
        <v>Y</v>
      </c>
      <c r="M1255" s="1" t="str">
        <f>IF(BART_Rides[[#This Row],[FirstLetter]]="Y","Yes","No")</f>
        <v>Yes</v>
      </c>
      <c r="N1255" s="1" t="str">
        <f>IF(OR(BART_Rides[[#This Row],[Station Code]]="EM", BART_Rides[[#This Row],[Station Code]]="MT", BART_Rides[[#This Row],[Station Code]]="PL", BART_Rides[[#This Row],[Station Code]]="CC"), "Yes", "No")</f>
        <v>No</v>
      </c>
    </row>
    <row r="1256" spans="6:14">
      <c r="F1256" s="3">
        <v>44356</v>
      </c>
      <c r="G1256" s="1" t="s">
        <v>7</v>
      </c>
      <c r="H1256" s="1" t="s">
        <v>100</v>
      </c>
      <c r="I1256" s="1">
        <v>723</v>
      </c>
      <c r="J1256" s="1">
        <f>MONTH(BART_Rides[[#This Row],[Date]])</f>
        <v>6</v>
      </c>
      <c r="K1256" s="1">
        <f>WEEKDAY(BART_Rides[[#This Row],[Date]],2)</f>
        <v>3</v>
      </c>
      <c r="L1256" s="1" t="str">
        <f>LEFT(BART_Rides[[#This Row],[Lines]],1)</f>
        <v>Y</v>
      </c>
      <c r="M1256" s="1" t="str">
        <f>IF(BART_Rides[[#This Row],[FirstLetter]]="Y","Yes","No")</f>
        <v>Yes</v>
      </c>
      <c r="N1256" s="1" t="str">
        <f>IF(OR(BART_Rides[[#This Row],[Station Code]]="EM", BART_Rides[[#This Row],[Station Code]]="MT", BART_Rides[[#This Row],[Station Code]]="PL", BART_Rides[[#This Row],[Station Code]]="CC"), "Yes", "No")</f>
        <v>No</v>
      </c>
    </row>
    <row r="1257" spans="6:14">
      <c r="F1257" s="3">
        <v>44357</v>
      </c>
      <c r="G1257" s="1" t="s">
        <v>7</v>
      </c>
      <c r="H1257" s="1" t="s">
        <v>100</v>
      </c>
      <c r="I1257" s="1">
        <v>692</v>
      </c>
      <c r="J1257" s="1">
        <f>MONTH(BART_Rides[[#This Row],[Date]])</f>
        <v>6</v>
      </c>
      <c r="K1257" s="1">
        <f>WEEKDAY(BART_Rides[[#This Row],[Date]],2)</f>
        <v>4</v>
      </c>
      <c r="L1257" s="1" t="str">
        <f>LEFT(BART_Rides[[#This Row],[Lines]],1)</f>
        <v>Y</v>
      </c>
      <c r="M1257" s="1" t="str">
        <f>IF(BART_Rides[[#This Row],[FirstLetter]]="Y","Yes","No")</f>
        <v>Yes</v>
      </c>
      <c r="N1257" s="1" t="str">
        <f>IF(OR(BART_Rides[[#This Row],[Station Code]]="EM", BART_Rides[[#This Row],[Station Code]]="MT", BART_Rides[[#This Row],[Station Code]]="PL", BART_Rides[[#This Row],[Station Code]]="CC"), "Yes", "No")</f>
        <v>No</v>
      </c>
    </row>
    <row r="1258" spans="6:14">
      <c r="F1258" s="3">
        <v>44358</v>
      </c>
      <c r="G1258" s="1" t="s">
        <v>7</v>
      </c>
      <c r="H1258" s="1" t="s">
        <v>100</v>
      </c>
      <c r="I1258" s="1">
        <v>720</v>
      </c>
      <c r="J1258" s="1">
        <f>MONTH(BART_Rides[[#This Row],[Date]])</f>
        <v>6</v>
      </c>
      <c r="K1258" s="1">
        <f>WEEKDAY(BART_Rides[[#This Row],[Date]],2)</f>
        <v>5</v>
      </c>
      <c r="L1258" s="1" t="str">
        <f>LEFT(BART_Rides[[#This Row],[Lines]],1)</f>
        <v>Y</v>
      </c>
      <c r="M1258" s="1" t="str">
        <f>IF(BART_Rides[[#This Row],[FirstLetter]]="Y","Yes","No")</f>
        <v>Yes</v>
      </c>
      <c r="N1258" s="1" t="str">
        <f>IF(OR(BART_Rides[[#This Row],[Station Code]]="EM", BART_Rides[[#This Row],[Station Code]]="MT", BART_Rides[[#This Row],[Station Code]]="PL", BART_Rides[[#This Row],[Station Code]]="CC"), "Yes", "No")</f>
        <v>No</v>
      </c>
    </row>
    <row r="1259" spans="6:14">
      <c r="F1259" s="3">
        <v>44359</v>
      </c>
      <c r="G1259" s="1" t="s">
        <v>7</v>
      </c>
      <c r="H1259" s="1" t="s">
        <v>100</v>
      </c>
      <c r="I1259" s="1">
        <v>497</v>
      </c>
      <c r="J1259" s="1">
        <f>MONTH(BART_Rides[[#This Row],[Date]])</f>
        <v>6</v>
      </c>
      <c r="K1259" s="1">
        <f>WEEKDAY(BART_Rides[[#This Row],[Date]],2)</f>
        <v>6</v>
      </c>
      <c r="L1259" s="1" t="str">
        <f>LEFT(BART_Rides[[#This Row],[Lines]],1)</f>
        <v>Y</v>
      </c>
      <c r="M1259" s="1" t="str">
        <f>IF(BART_Rides[[#This Row],[FirstLetter]]="Y","Yes","No")</f>
        <v>Yes</v>
      </c>
      <c r="N1259" s="1" t="str">
        <f>IF(OR(BART_Rides[[#This Row],[Station Code]]="EM", BART_Rides[[#This Row],[Station Code]]="MT", BART_Rides[[#This Row],[Station Code]]="PL", BART_Rides[[#This Row],[Station Code]]="CC"), "Yes", "No")</f>
        <v>No</v>
      </c>
    </row>
    <row r="1260" spans="6:14">
      <c r="F1260" s="3">
        <v>44360</v>
      </c>
      <c r="G1260" s="1" t="s">
        <v>7</v>
      </c>
      <c r="H1260" s="1" t="s">
        <v>100</v>
      </c>
      <c r="I1260" s="1">
        <v>366</v>
      </c>
      <c r="J1260" s="1">
        <f>MONTH(BART_Rides[[#This Row],[Date]])</f>
        <v>6</v>
      </c>
      <c r="K1260" s="1">
        <f>WEEKDAY(BART_Rides[[#This Row],[Date]],2)</f>
        <v>7</v>
      </c>
      <c r="L1260" s="1" t="str">
        <f>LEFT(BART_Rides[[#This Row],[Lines]],1)</f>
        <v>Y</v>
      </c>
      <c r="M1260" s="1" t="str">
        <f>IF(BART_Rides[[#This Row],[FirstLetter]]="Y","Yes","No")</f>
        <v>Yes</v>
      </c>
      <c r="N1260" s="1" t="str">
        <f>IF(OR(BART_Rides[[#This Row],[Station Code]]="EM", BART_Rides[[#This Row],[Station Code]]="MT", BART_Rides[[#This Row],[Station Code]]="PL", BART_Rides[[#This Row],[Station Code]]="CC"), "Yes", "No")</f>
        <v>No</v>
      </c>
    </row>
    <row r="1261" spans="6:14">
      <c r="F1261" s="3">
        <v>44361</v>
      </c>
      <c r="G1261" s="1" t="s">
        <v>7</v>
      </c>
      <c r="H1261" s="1" t="s">
        <v>100</v>
      </c>
      <c r="I1261" s="1">
        <v>673</v>
      </c>
      <c r="J1261" s="1">
        <f>MONTH(BART_Rides[[#This Row],[Date]])</f>
        <v>6</v>
      </c>
      <c r="K1261" s="1">
        <f>WEEKDAY(BART_Rides[[#This Row],[Date]],2)</f>
        <v>1</v>
      </c>
      <c r="L1261" s="1" t="str">
        <f>LEFT(BART_Rides[[#This Row],[Lines]],1)</f>
        <v>Y</v>
      </c>
      <c r="M1261" s="1" t="str">
        <f>IF(BART_Rides[[#This Row],[FirstLetter]]="Y","Yes","No")</f>
        <v>Yes</v>
      </c>
      <c r="N1261" s="1" t="str">
        <f>IF(OR(BART_Rides[[#This Row],[Station Code]]="EM", BART_Rides[[#This Row],[Station Code]]="MT", BART_Rides[[#This Row],[Station Code]]="PL", BART_Rides[[#This Row],[Station Code]]="CC"), "Yes", "No")</f>
        <v>No</v>
      </c>
    </row>
    <row r="1262" spans="6:14">
      <c r="F1262" s="3">
        <v>44362</v>
      </c>
      <c r="G1262" s="1" t="s">
        <v>7</v>
      </c>
      <c r="H1262" s="1" t="s">
        <v>100</v>
      </c>
      <c r="I1262" s="1">
        <v>749</v>
      </c>
      <c r="J1262" s="1">
        <f>MONTH(BART_Rides[[#This Row],[Date]])</f>
        <v>6</v>
      </c>
      <c r="K1262" s="1">
        <f>WEEKDAY(BART_Rides[[#This Row],[Date]],2)</f>
        <v>2</v>
      </c>
      <c r="L1262" s="1" t="str">
        <f>LEFT(BART_Rides[[#This Row],[Lines]],1)</f>
        <v>Y</v>
      </c>
      <c r="M1262" s="1" t="str">
        <f>IF(BART_Rides[[#This Row],[FirstLetter]]="Y","Yes","No")</f>
        <v>Yes</v>
      </c>
      <c r="N1262" s="1" t="str">
        <f>IF(OR(BART_Rides[[#This Row],[Station Code]]="EM", BART_Rides[[#This Row],[Station Code]]="MT", BART_Rides[[#This Row],[Station Code]]="PL", BART_Rides[[#This Row],[Station Code]]="CC"), "Yes", "No")</f>
        <v>No</v>
      </c>
    </row>
    <row r="1263" spans="6:14">
      <c r="F1263" s="3">
        <v>44363</v>
      </c>
      <c r="G1263" s="1" t="s">
        <v>7</v>
      </c>
      <c r="H1263" s="1" t="s">
        <v>100</v>
      </c>
      <c r="I1263" s="1">
        <v>773</v>
      </c>
      <c r="J1263" s="1">
        <f>MONTH(BART_Rides[[#This Row],[Date]])</f>
        <v>6</v>
      </c>
      <c r="K1263" s="1">
        <f>WEEKDAY(BART_Rides[[#This Row],[Date]],2)</f>
        <v>3</v>
      </c>
      <c r="L1263" s="1" t="str">
        <f>LEFT(BART_Rides[[#This Row],[Lines]],1)</f>
        <v>Y</v>
      </c>
      <c r="M1263" s="1" t="str">
        <f>IF(BART_Rides[[#This Row],[FirstLetter]]="Y","Yes","No")</f>
        <v>Yes</v>
      </c>
      <c r="N1263" s="1" t="str">
        <f>IF(OR(BART_Rides[[#This Row],[Station Code]]="EM", BART_Rides[[#This Row],[Station Code]]="MT", BART_Rides[[#This Row],[Station Code]]="PL", BART_Rides[[#This Row],[Station Code]]="CC"), "Yes", "No")</f>
        <v>No</v>
      </c>
    </row>
    <row r="1264" spans="6:14">
      <c r="F1264" s="3">
        <v>44364</v>
      </c>
      <c r="G1264" s="1" t="s">
        <v>7</v>
      </c>
      <c r="H1264" s="1" t="s">
        <v>100</v>
      </c>
      <c r="I1264" s="1">
        <v>799</v>
      </c>
      <c r="J1264" s="1">
        <f>MONTH(BART_Rides[[#This Row],[Date]])</f>
        <v>6</v>
      </c>
      <c r="K1264" s="1">
        <f>WEEKDAY(BART_Rides[[#This Row],[Date]],2)</f>
        <v>4</v>
      </c>
      <c r="L1264" s="1" t="str">
        <f>LEFT(BART_Rides[[#This Row],[Lines]],1)</f>
        <v>Y</v>
      </c>
      <c r="M1264" s="1" t="str">
        <f>IF(BART_Rides[[#This Row],[FirstLetter]]="Y","Yes","No")</f>
        <v>Yes</v>
      </c>
      <c r="N1264" s="1" t="str">
        <f>IF(OR(BART_Rides[[#This Row],[Station Code]]="EM", BART_Rides[[#This Row],[Station Code]]="MT", BART_Rides[[#This Row],[Station Code]]="PL", BART_Rides[[#This Row],[Station Code]]="CC"), "Yes", "No")</f>
        <v>No</v>
      </c>
    </row>
    <row r="1265" spans="6:14">
      <c r="F1265" s="3">
        <v>44365</v>
      </c>
      <c r="G1265" s="1" t="s">
        <v>7</v>
      </c>
      <c r="H1265" s="1" t="s">
        <v>100</v>
      </c>
      <c r="I1265" s="1">
        <v>733</v>
      </c>
      <c r="J1265" s="1">
        <f>MONTH(BART_Rides[[#This Row],[Date]])</f>
        <v>6</v>
      </c>
      <c r="K1265" s="1">
        <f>WEEKDAY(BART_Rides[[#This Row],[Date]],2)</f>
        <v>5</v>
      </c>
      <c r="L1265" s="1" t="str">
        <f>LEFT(BART_Rides[[#This Row],[Lines]],1)</f>
        <v>Y</v>
      </c>
      <c r="M1265" s="1" t="str">
        <f>IF(BART_Rides[[#This Row],[FirstLetter]]="Y","Yes","No")</f>
        <v>Yes</v>
      </c>
      <c r="N1265" s="1" t="str">
        <f>IF(OR(BART_Rides[[#This Row],[Station Code]]="EM", BART_Rides[[#This Row],[Station Code]]="MT", BART_Rides[[#This Row],[Station Code]]="PL", BART_Rides[[#This Row],[Station Code]]="CC"), "Yes", "No")</f>
        <v>No</v>
      </c>
    </row>
    <row r="1266" spans="6:14">
      <c r="F1266" s="3">
        <v>44366</v>
      </c>
      <c r="G1266" s="1" t="s">
        <v>7</v>
      </c>
      <c r="H1266" s="1" t="s">
        <v>100</v>
      </c>
      <c r="I1266" s="1">
        <v>532</v>
      </c>
      <c r="J1266" s="1">
        <f>MONTH(BART_Rides[[#This Row],[Date]])</f>
        <v>6</v>
      </c>
      <c r="K1266" s="1">
        <f>WEEKDAY(BART_Rides[[#This Row],[Date]],2)</f>
        <v>6</v>
      </c>
      <c r="L1266" s="1" t="str">
        <f>LEFT(BART_Rides[[#This Row],[Lines]],1)</f>
        <v>Y</v>
      </c>
      <c r="M1266" s="1" t="str">
        <f>IF(BART_Rides[[#This Row],[FirstLetter]]="Y","Yes","No")</f>
        <v>Yes</v>
      </c>
      <c r="N1266" s="1" t="str">
        <f>IF(OR(BART_Rides[[#This Row],[Station Code]]="EM", BART_Rides[[#This Row],[Station Code]]="MT", BART_Rides[[#This Row],[Station Code]]="PL", BART_Rides[[#This Row],[Station Code]]="CC"), "Yes", "No")</f>
        <v>No</v>
      </c>
    </row>
    <row r="1267" spans="6:14">
      <c r="F1267" s="3">
        <v>44367</v>
      </c>
      <c r="G1267" s="1" t="s">
        <v>7</v>
      </c>
      <c r="H1267" s="1" t="s">
        <v>100</v>
      </c>
      <c r="I1267" s="1">
        <v>381</v>
      </c>
      <c r="J1267" s="1">
        <f>MONTH(BART_Rides[[#This Row],[Date]])</f>
        <v>6</v>
      </c>
      <c r="K1267" s="1">
        <f>WEEKDAY(BART_Rides[[#This Row],[Date]],2)</f>
        <v>7</v>
      </c>
      <c r="L1267" s="1" t="str">
        <f>LEFT(BART_Rides[[#This Row],[Lines]],1)</f>
        <v>Y</v>
      </c>
      <c r="M1267" s="1" t="str">
        <f>IF(BART_Rides[[#This Row],[FirstLetter]]="Y","Yes","No")</f>
        <v>Yes</v>
      </c>
      <c r="N1267" s="1" t="str">
        <f>IF(OR(BART_Rides[[#This Row],[Station Code]]="EM", BART_Rides[[#This Row],[Station Code]]="MT", BART_Rides[[#This Row],[Station Code]]="PL", BART_Rides[[#This Row],[Station Code]]="CC"), "Yes", "No")</f>
        <v>No</v>
      </c>
    </row>
    <row r="1268" spans="6:14">
      <c r="F1268" s="3">
        <v>44368</v>
      </c>
      <c r="G1268" s="1" t="s">
        <v>7</v>
      </c>
      <c r="H1268" s="1" t="s">
        <v>100</v>
      </c>
      <c r="I1268" s="1">
        <v>695</v>
      </c>
      <c r="J1268" s="1">
        <f>MONTH(BART_Rides[[#This Row],[Date]])</f>
        <v>6</v>
      </c>
      <c r="K1268" s="1">
        <f>WEEKDAY(BART_Rides[[#This Row],[Date]],2)</f>
        <v>1</v>
      </c>
      <c r="L1268" s="1" t="str">
        <f>LEFT(BART_Rides[[#This Row],[Lines]],1)</f>
        <v>Y</v>
      </c>
      <c r="M1268" s="1" t="str">
        <f>IF(BART_Rides[[#This Row],[FirstLetter]]="Y","Yes","No")</f>
        <v>Yes</v>
      </c>
      <c r="N1268" s="1" t="str">
        <f>IF(OR(BART_Rides[[#This Row],[Station Code]]="EM", BART_Rides[[#This Row],[Station Code]]="MT", BART_Rides[[#This Row],[Station Code]]="PL", BART_Rides[[#This Row],[Station Code]]="CC"), "Yes", "No")</f>
        <v>No</v>
      </c>
    </row>
    <row r="1269" spans="6:14">
      <c r="F1269" s="3">
        <v>44369</v>
      </c>
      <c r="G1269" s="1" t="s">
        <v>7</v>
      </c>
      <c r="H1269" s="1" t="s">
        <v>100</v>
      </c>
      <c r="I1269" s="1">
        <v>799</v>
      </c>
      <c r="J1269" s="1">
        <f>MONTH(BART_Rides[[#This Row],[Date]])</f>
        <v>6</v>
      </c>
      <c r="K1269" s="1">
        <f>WEEKDAY(BART_Rides[[#This Row],[Date]],2)</f>
        <v>2</v>
      </c>
      <c r="L1269" s="1" t="str">
        <f>LEFT(BART_Rides[[#This Row],[Lines]],1)</f>
        <v>Y</v>
      </c>
      <c r="M1269" s="1" t="str">
        <f>IF(BART_Rides[[#This Row],[FirstLetter]]="Y","Yes","No")</f>
        <v>Yes</v>
      </c>
      <c r="N1269" s="1" t="str">
        <f>IF(OR(BART_Rides[[#This Row],[Station Code]]="EM", BART_Rides[[#This Row],[Station Code]]="MT", BART_Rides[[#This Row],[Station Code]]="PL", BART_Rides[[#This Row],[Station Code]]="CC"), "Yes", "No")</f>
        <v>No</v>
      </c>
    </row>
    <row r="1270" spans="6:14">
      <c r="F1270" s="3">
        <v>44370</v>
      </c>
      <c r="G1270" s="1" t="s">
        <v>7</v>
      </c>
      <c r="H1270" s="1" t="s">
        <v>100</v>
      </c>
      <c r="I1270" s="1">
        <v>764</v>
      </c>
      <c r="J1270" s="1">
        <f>MONTH(BART_Rides[[#This Row],[Date]])</f>
        <v>6</v>
      </c>
      <c r="K1270" s="1">
        <f>WEEKDAY(BART_Rides[[#This Row],[Date]],2)</f>
        <v>3</v>
      </c>
      <c r="L1270" s="1" t="str">
        <f>LEFT(BART_Rides[[#This Row],[Lines]],1)</f>
        <v>Y</v>
      </c>
      <c r="M1270" s="1" t="str">
        <f>IF(BART_Rides[[#This Row],[FirstLetter]]="Y","Yes","No")</f>
        <v>Yes</v>
      </c>
      <c r="N1270" s="1" t="str">
        <f>IF(OR(BART_Rides[[#This Row],[Station Code]]="EM", BART_Rides[[#This Row],[Station Code]]="MT", BART_Rides[[#This Row],[Station Code]]="PL", BART_Rides[[#This Row],[Station Code]]="CC"), "Yes", "No")</f>
        <v>No</v>
      </c>
    </row>
    <row r="1271" spans="6:14">
      <c r="F1271" s="3">
        <v>44371</v>
      </c>
      <c r="G1271" s="1" t="s">
        <v>7</v>
      </c>
      <c r="H1271" s="1" t="s">
        <v>100</v>
      </c>
      <c r="I1271" s="1">
        <v>725</v>
      </c>
      <c r="J1271" s="1">
        <f>MONTH(BART_Rides[[#This Row],[Date]])</f>
        <v>6</v>
      </c>
      <c r="K1271" s="1">
        <f>WEEKDAY(BART_Rides[[#This Row],[Date]],2)</f>
        <v>4</v>
      </c>
      <c r="L1271" s="1" t="str">
        <f>LEFT(BART_Rides[[#This Row],[Lines]],1)</f>
        <v>Y</v>
      </c>
      <c r="M1271" s="1" t="str">
        <f>IF(BART_Rides[[#This Row],[FirstLetter]]="Y","Yes","No")</f>
        <v>Yes</v>
      </c>
      <c r="N1271" s="1" t="str">
        <f>IF(OR(BART_Rides[[#This Row],[Station Code]]="EM", BART_Rides[[#This Row],[Station Code]]="MT", BART_Rides[[#This Row],[Station Code]]="PL", BART_Rides[[#This Row],[Station Code]]="CC"), "Yes", "No")</f>
        <v>No</v>
      </c>
    </row>
    <row r="1272" spans="6:14">
      <c r="F1272" s="3">
        <v>44372</v>
      </c>
      <c r="G1272" s="1" t="s">
        <v>7</v>
      </c>
      <c r="H1272" s="1" t="s">
        <v>100</v>
      </c>
      <c r="I1272" s="1">
        <v>781</v>
      </c>
      <c r="J1272" s="1">
        <f>MONTH(BART_Rides[[#This Row],[Date]])</f>
        <v>6</v>
      </c>
      <c r="K1272" s="1">
        <f>WEEKDAY(BART_Rides[[#This Row],[Date]],2)</f>
        <v>5</v>
      </c>
      <c r="L1272" s="1" t="str">
        <f>LEFT(BART_Rides[[#This Row],[Lines]],1)</f>
        <v>Y</v>
      </c>
      <c r="M1272" s="1" t="str">
        <f>IF(BART_Rides[[#This Row],[FirstLetter]]="Y","Yes","No")</f>
        <v>Yes</v>
      </c>
      <c r="N1272" s="1" t="str">
        <f>IF(OR(BART_Rides[[#This Row],[Station Code]]="EM", BART_Rides[[#This Row],[Station Code]]="MT", BART_Rides[[#This Row],[Station Code]]="PL", BART_Rides[[#This Row],[Station Code]]="CC"), "Yes", "No")</f>
        <v>No</v>
      </c>
    </row>
    <row r="1273" spans="6:14">
      <c r="F1273" s="3">
        <v>44373</v>
      </c>
      <c r="G1273" s="1" t="s">
        <v>7</v>
      </c>
      <c r="H1273" s="1" t="s">
        <v>100</v>
      </c>
      <c r="I1273" s="1">
        <v>557</v>
      </c>
      <c r="J1273" s="1">
        <f>MONTH(BART_Rides[[#This Row],[Date]])</f>
        <v>6</v>
      </c>
      <c r="K1273" s="1">
        <f>WEEKDAY(BART_Rides[[#This Row],[Date]],2)</f>
        <v>6</v>
      </c>
      <c r="L1273" s="1" t="str">
        <f>LEFT(BART_Rides[[#This Row],[Lines]],1)</f>
        <v>Y</v>
      </c>
      <c r="M1273" s="1" t="str">
        <f>IF(BART_Rides[[#This Row],[FirstLetter]]="Y","Yes","No")</f>
        <v>Yes</v>
      </c>
      <c r="N1273" s="1" t="str">
        <f>IF(OR(BART_Rides[[#This Row],[Station Code]]="EM", BART_Rides[[#This Row],[Station Code]]="MT", BART_Rides[[#This Row],[Station Code]]="PL", BART_Rides[[#This Row],[Station Code]]="CC"), "Yes", "No")</f>
        <v>No</v>
      </c>
    </row>
    <row r="1274" spans="6:14">
      <c r="F1274" s="3">
        <v>44374</v>
      </c>
      <c r="G1274" s="1" t="s">
        <v>7</v>
      </c>
      <c r="H1274" s="1" t="s">
        <v>100</v>
      </c>
      <c r="I1274" s="1">
        <v>457</v>
      </c>
      <c r="J1274" s="1">
        <f>MONTH(BART_Rides[[#This Row],[Date]])</f>
        <v>6</v>
      </c>
      <c r="K1274" s="1">
        <f>WEEKDAY(BART_Rides[[#This Row],[Date]],2)</f>
        <v>7</v>
      </c>
      <c r="L1274" s="1" t="str">
        <f>LEFT(BART_Rides[[#This Row],[Lines]],1)</f>
        <v>Y</v>
      </c>
      <c r="M1274" s="1" t="str">
        <f>IF(BART_Rides[[#This Row],[FirstLetter]]="Y","Yes","No")</f>
        <v>Yes</v>
      </c>
      <c r="N1274" s="1" t="str">
        <f>IF(OR(BART_Rides[[#This Row],[Station Code]]="EM", BART_Rides[[#This Row],[Station Code]]="MT", BART_Rides[[#This Row],[Station Code]]="PL", BART_Rides[[#This Row],[Station Code]]="CC"), "Yes", "No")</f>
        <v>No</v>
      </c>
    </row>
    <row r="1275" spans="6:14">
      <c r="F1275" s="3">
        <v>44375</v>
      </c>
      <c r="G1275" s="1" t="s">
        <v>7</v>
      </c>
      <c r="H1275" s="1" t="s">
        <v>100</v>
      </c>
      <c r="I1275" s="1">
        <v>699</v>
      </c>
      <c r="J1275" s="1">
        <f>MONTH(BART_Rides[[#This Row],[Date]])</f>
        <v>6</v>
      </c>
      <c r="K1275" s="1">
        <f>WEEKDAY(BART_Rides[[#This Row],[Date]],2)</f>
        <v>1</v>
      </c>
      <c r="L1275" s="1" t="str">
        <f>LEFT(BART_Rides[[#This Row],[Lines]],1)</f>
        <v>Y</v>
      </c>
      <c r="M1275" s="1" t="str">
        <f>IF(BART_Rides[[#This Row],[FirstLetter]]="Y","Yes","No")</f>
        <v>Yes</v>
      </c>
      <c r="N1275" s="1" t="str">
        <f>IF(OR(BART_Rides[[#This Row],[Station Code]]="EM", BART_Rides[[#This Row],[Station Code]]="MT", BART_Rides[[#This Row],[Station Code]]="PL", BART_Rides[[#This Row],[Station Code]]="CC"), "Yes", "No")</f>
        <v>No</v>
      </c>
    </row>
    <row r="1276" spans="6:14">
      <c r="F1276" s="3">
        <v>44376</v>
      </c>
      <c r="G1276" s="1" t="s">
        <v>7</v>
      </c>
      <c r="H1276" s="1" t="s">
        <v>100</v>
      </c>
      <c r="I1276" s="1">
        <v>794</v>
      </c>
      <c r="J1276" s="1">
        <f>MONTH(BART_Rides[[#This Row],[Date]])</f>
        <v>6</v>
      </c>
      <c r="K1276" s="1">
        <f>WEEKDAY(BART_Rides[[#This Row],[Date]],2)</f>
        <v>2</v>
      </c>
      <c r="L1276" s="1" t="str">
        <f>LEFT(BART_Rides[[#This Row],[Lines]],1)</f>
        <v>Y</v>
      </c>
      <c r="M1276" s="1" t="str">
        <f>IF(BART_Rides[[#This Row],[FirstLetter]]="Y","Yes","No")</f>
        <v>Yes</v>
      </c>
      <c r="N1276" s="1" t="str">
        <f>IF(OR(BART_Rides[[#This Row],[Station Code]]="EM", BART_Rides[[#This Row],[Station Code]]="MT", BART_Rides[[#This Row],[Station Code]]="PL", BART_Rides[[#This Row],[Station Code]]="CC"), "Yes", "No")</f>
        <v>No</v>
      </c>
    </row>
    <row r="1277" spans="6:14">
      <c r="F1277" s="3">
        <v>44377</v>
      </c>
      <c r="G1277" s="1" t="s">
        <v>7</v>
      </c>
      <c r="H1277" s="1" t="s">
        <v>100</v>
      </c>
      <c r="I1277" s="1">
        <v>847</v>
      </c>
      <c r="J1277" s="1">
        <f>MONTH(BART_Rides[[#This Row],[Date]])</f>
        <v>6</v>
      </c>
      <c r="K1277" s="1">
        <f>WEEKDAY(BART_Rides[[#This Row],[Date]],2)</f>
        <v>3</v>
      </c>
      <c r="L1277" s="1" t="str">
        <f>LEFT(BART_Rides[[#This Row],[Lines]],1)</f>
        <v>Y</v>
      </c>
      <c r="M1277" s="1" t="str">
        <f>IF(BART_Rides[[#This Row],[FirstLetter]]="Y","Yes","No")</f>
        <v>Yes</v>
      </c>
      <c r="N1277" s="1" t="str">
        <f>IF(OR(BART_Rides[[#This Row],[Station Code]]="EM", BART_Rides[[#This Row],[Station Code]]="MT", BART_Rides[[#This Row],[Station Code]]="PL", BART_Rides[[#This Row],[Station Code]]="CC"), "Yes", "No")</f>
        <v>No</v>
      </c>
    </row>
    <row r="1278" spans="6:14">
      <c r="F1278" s="3">
        <v>44378</v>
      </c>
      <c r="G1278" s="1" t="s">
        <v>7</v>
      </c>
      <c r="H1278" s="1" t="s">
        <v>100</v>
      </c>
      <c r="I1278" s="1">
        <v>839</v>
      </c>
      <c r="J1278" s="1">
        <f>MONTH(BART_Rides[[#This Row],[Date]])</f>
        <v>7</v>
      </c>
      <c r="K1278" s="1">
        <f>WEEKDAY(BART_Rides[[#This Row],[Date]],2)</f>
        <v>4</v>
      </c>
      <c r="L1278" s="1" t="str">
        <f>LEFT(BART_Rides[[#This Row],[Lines]],1)</f>
        <v>Y</v>
      </c>
      <c r="M1278" s="1" t="str">
        <f>IF(BART_Rides[[#This Row],[FirstLetter]]="Y","Yes","No")</f>
        <v>Yes</v>
      </c>
      <c r="N1278" s="1" t="str">
        <f>IF(OR(BART_Rides[[#This Row],[Station Code]]="EM", BART_Rides[[#This Row],[Station Code]]="MT", BART_Rides[[#This Row],[Station Code]]="PL", BART_Rides[[#This Row],[Station Code]]="CC"), "Yes", "No")</f>
        <v>No</v>
      </c>
    </row>
    <row r="1279" spans="6:14">
      <c r="F1279" s="3">
        <v>44379</v>
      </c>
      <c r="G1279" s="1" t="s">
        <v>7</v>
      </c>
      <c r="H1279" s="1" t="s">
        <v>100</v>
      </c>
      <c r="I1279" s="1">
        <v>803</v>
      </c>
      <c r="J1279" s="1">
        <f>MONTH(BART_Rides[[#This Row],[Date]])</f>
        <v>7</v>
      </c>
      <c r="K1279" s="1">
        <f>WEEKDAY(BART_Rides[[#This Row],[Date]],2)</f>
        <v>5</v>
      </c>
      <c r="L1279" s="1" t="str">
        <f>LEFT(BART_Rides[[#This Row],[Lines]],1)</f>
        <v>Y</v>
      </c>
      <c r="M1279" s="1" t="str">
        <f>IF(BART_Rides[[#This Row],[FirstLetter]]="Y","Yes","No")</f>
        <v>Yes</v>
      </c>
      <c r="N1279" s="1" t="str">
        <f>IF(OR(BART_Rides[[#This Row],[Station Code]]="EM", BART_Rides[[#This Row],[Station Code]]="MT", BART_Rides[[#This Row],[Station Code]]="PL", BART_Rides[[#This Row],[Station Code]]="CC"), "Yes", "No")</f>
        <v>No</v>
      </c>
    </row>
    <row r="1280" spans="6:14">
      <c r="F1280" s="3">
        <v>44380</v>
      </c>
      <c r="G1280" s="1" t="s">
        <v>7</v>
      </c>
      <c r="H1280" s="1" t="s">
        <v>100</v>
      </c>
      <c r="I1280" s="1">
        <v>523</v>
      </c>
      <c r="J1280" s="1">
        <f>MONTH(BART_Rides[[#This Row],[Date]])</f>
        <v>7</v>
      </c>
      <c r="K1280" s="1">
        <f>WEEKDAY(BART_Rides[[#This Row],[Date]],2)</f>
        <v>6</v>
      </c>
      <c r="L1280" s="1" t="str">
        <f>LEFT(BART_Rides[[#This Row],[Lines]],1)</f>
        <v>Y</v>
      </c>
      <c r="M1280" s="1" t="str">
        <f>IF(BART_Rides[[#This Row],[FirstLetter]]="Y","Yes","No")</f>
        <v>Yes</v>
      </c>
      <c r="N1280" s="1" t="str">
        <f>IF(OR(BART_Rides[[#This Row],[Station Code]]="EM", BART_Rides[[#This Row],[Station Code]]="MT", BART_Rides[[#This Row],[Station Code]]="PL", BART_Rides[[#This Row],[Station Code]]="CC"), "Yes", "No")</f>
        <v>No</v>
      </c>
    </row>
    <row r="1281" spans="6:14">
      <c r="F1281" s="3">
        <v>44381</v>
      </c>
      <c r="G1281" s="1" t="s">
        <v>7</v>
      </c>
      <c r="H1281" s="1" t="s">
        <v>100</v>
      </c>
      <c r="I1281" s="1">
        <v>487</v>
      </c>
      <c r="J1281" s="1">
        <f>MONTH(BART_Rides[[#This Row],[Date]])</f>
        <v>7</v>
      </c>
      <c r="K1281" s="1">
        <f>WEEKDAY(BART_Rides[[#This Row],[Date]],2)</f>
        <v>7</v>
      </c>
      <c r="L1281" s="1" t="str">
        <f>LEFT(BART_Rides[[#This Row],[Lines]],1)</f>
        <v>Y</v>
      </c>
      <c r="M1281" s="1" t="str">
        <f>IF(BART_Rides[[#This Row],[FirstLetter]]="Y","Yes","No")</f>
        <v>Yes</v>
      </c>
      <c r="N1281" s="1" t="str">
        <f>IF(OR(BART_Rides[[#This Row],[Station Code]]="EM", BART_Rides[[#This Row],[Station Code]]="MT", BART_Rides[[#This Row],[Station Code]]="PL", BART_Rides[[#This Row],[Station Code]]="CC"), "Yes", "No")</f>
        <v>No</v>
      </c>
    </row>
    <row r="1282" spans="6:14">
      <c r="F1282" s="3">
        <v>44382</v>
      </c>
      <c r="G1282" s="1" t="s">
        <v>7</v>
      </c>
      <c r="H1282" s="1" t="s">
        <v>100</v>
      </c>
      <c r="I1282" s="1">
        <v>475</v>
      </c>
      <c r="J1282" s="1">
        <f>MONTH(BART_Rides[[#This Row],[Date]])</f>
        <v>7</v>
      </c>
      <c r="K1282" s="1">
        <f>WEEKDAY(BART_Rides[[#This Row],[Date]],2)</f>
        <v>1</v>
      </c>
      <c r="L1282" s="1" t="str">
        <f>LEFT(BART_Rides[[#This Row],[Lines]],1)</f>
        <v>Y</v>
      </c>
      <c r="M1282" s="1" t="str">
        <f>IF(BART_Rides[[#This Row],[FirstLetter]]="Y","Yes","No")</f>
        <v>Yes</v>
      </c>
      <c r="N1282" s="1" t="str">
        <f>IF(OR(BART_Rides[[#This Row],[Station Code]]="EM", BART_Rides[[#This Row],[Station Code]]="MT", BART_Rides[[#This Row],[Station Code]]="PL", BART_Rides[[#This Row],[Station Code]]="CC"), "Yes", "No")</f>
        <v>No</v>
      </c>
    </row>
    <row r="1283" spans="6:14">
      <c r="F1283" s="3">
        <v>44383</v>
      </c>
      <c r="G1283" s="1" t="s">
        <v>7</v>
      </c>
      <c r="H1283" s="1" t="s">
        <v>100</v>
      </c>
      <c r="I1283" s="1">
        <v>779</v>
      </c>
      <c r="J1283" s="1">
        <f>MONTH(BART_Rides[[#This Row],[Date]])</f>
        <v>7</v>
      </c>
      <c r="K1283" s="1">
        <f>WEEKDAY(BART_Rides[[#This Row],[Date]],2)</f>
        <v>2</v>
      </c>
      <c r="L1283" s="1" t="str">
        <f>LEFT(BART_Rides[[#This Row],[Lines]],1)</f>
        <v>Y</v>
      </c>
      <c r="M1283" s="1" t="str">
        <f>IF(BART_Rides[[#This Row],[FirstLetter]]="Y","Yes","No")</f>
        <v>Yes</v>
      </c>
      <c r="N1283" s="1" t="str">
        <f>IF(OR(BART_Rides[[#This Row],[Station Code]]="EM", BART_Rides[[#This Row],[Station Code]]="MT", BART_Rides[[#This Row],[Station Code]]="PL", BART_Rides[[#This Row],[Station Code]]="CC"), "Yes", "No")</f>
        <v>No</v>
      </c>
    </row>
    <row r="1284" spans="6:14">
      <c r="F1284" s="3">
        <v>44384</v>
      </c>
      <c r="G1284" s="1" t="s">
        <v>7</v>
      </c>
      <c r="H1284" s="1" t="s">
        <v>100</v>
      </c>
      <c r="I1284" s="1">
        <v>870</v>
      </c>
      <c r="J1284" s="1">
        <f>MONTH(BART_Rides[[#This Row],[Date]])</f>
        <v>7</v>
      </c>
      <c r="K1284" s="1">
        <f>WEEKDAY(BART_Rides[[#This Row],[Date]],2)</f>
        <v>3</v>
      </c>
      <c r="L1284" s="1" t="str">
        <f>LEFT(BART_Rides[[#This Row],[Lines]],1)</f>
        <v>Y</v>
      </c>
      <c r="M1284" s="1" t="str">
        <f>IF(BART_Rides[[#This Row],[FirstLetter]]="Y","Yes","No")</f>
        <v>Yes</v>
      </c>
      <c r="N1284" s="1" t="str">
        <f>IF(OR(BART_Rides[[#This Row],[Station Code]]="EM", BART_Rides[[#This Row],[Station Code]]="MT", BART_Rides[[#This Row],[Station Code]]="PL", BART_Rides[[#This Row],[Station Code]]="CC"), "Yes", "No")</f>
        <v>No</v>
      </c>
    </row>
    <row r="1285" spans="6:14">
      <c r="F1285" s="3">
        <v>44385</v>
      </c>
      <c r="G1285" s="1" t="s">
        <v>7</v>
      </c>
      <c r="H1285" s="1" t="s">
        <v>100</v>
      </c>
      <c r="I1285" s="1">
        <v>851</v>
      </c>
      <c r="J1285" s="1">
        <f>MONTH(BART_Rides[[#This Row],[Date]])</f>
        <v>7</v>
      </c>
      <c r="K1285" s="1">
        <f>WEEKDAY(BART_Rides[[#This Row],[Date]],2)</f>
        <v>4</v>
      </c>
      <c r="L1285" s="1" t="str">
        <f>LEFT(BART_Rides[[#This Row],[Lines]],1)</f>
        <v>Y</v>
      </c>
      <c r="M1285" s="1" t="str">
        <f>IF(BART_Rides[[#This Row],[FirstLetter]]="Y","Yes","No")</f>
        <v>Yes</v>
      </c>
      <c r="N1285" s="1" t="str">
        <f>IF(OR(BART_Rides[[#This Row],[Station Code]]="EM", BART_Rides[[#This Row],[Station Code]]="MT", BART_Rides[[#This Row],[Station Code]]="PL", BART_Rides[[#This Row],[Station Code]]="CC"), "Yes", "No")</f>
        <v>No</v>
      </c>
    </row>
    <row r="1286" spans="6:14">
      <c r="F1286" s="3">
        <v>44386</v>
      </c>
      <c r="G1286" s="1" t="s">
        <v>7</v>
      </c>
      <c r="H1286" s="1" t="s">
        <v>100</v>
      </c>
      <c r="I1286" s="1">
        <v>806</v>
      </c>
      <c r="J1286" s="1">
        <f>MONTH(BART_Rides[[#This Row],[Date]])</f>
        <v>7</v>
      </c>
      <c r="K1286" s="1">
        <f>WEEKDAY(BART_Rides[[#This Row],[Date]],2)</f>
        <v>5</v>
      </c>
      <c r="L1286" s="1" t="str">
        <f>LEFT(BART_Rides[[#This Row],[Lines]],1)</f>
        <v>Y</v>
      </c>
      <c r="M1286" s="1" t="str">
        <f>IF(BART_Rides[[#This Row],[FirstLetter]]="Y","Yes","No")</f>
        <v>Yes</v>
      </c>
      <c r="N1286" s="1" t="str">
        <f>IF(OR(BART_Rides[[#This Row],[Station Code]]="EM", BART_Rides[[#This Row],[Station Code]]="MT", BART_Rides[[#This Row],[Station Code]]="PL", BART_Rides[[#This Row],[Station Code]]="CC"), "Yes", "No")</f>
        <v>No</v>
      </c>
    </row>
    <row r="1287" spans="6:14">
      <c r="F1287" s="3">
        <v>44387</v>
      </c>
      <c r="G1287" s="1" t="s">
        <v>7</v>
      </c>
      <c r="H1287" s="1" t="s">
        <v>100</v>
      </c>
      <c r="I1287" s="1">
        <v>599</v>
      </c>
      <c r="J1287" s="1">
        <f>MONTH(BART_Rides[[#This Row],[Date]])</f>
        <v>7</v>
      </c>
      <c r="K1287" s="1">
        <f>WEEKDAY(BART_Rides[[#This Row],[Date]],2)</f>
        <v>6</v>
      </c>
      <c r="L1287" s="1" t="str">
        <f>LEFT(BART_Rides[[#This Row],[Lines]],1)</f>
        <v>Y</v>
      </c>
      <c r="M1287" s="1" t="str">
        <f>IF(BART_Rides[[#This Row],[FirstLetter]]="Y","Yes","No")</f>
        <v>Yes</v>
      </c>
      <c r="N1287" s="1" t="str">
        <f>IF(OR(BART_Rides[[#This Row],[Station Code]]="EM", BART_Rides[[#This Row],[Station Code]]="MT", BART_Rides[[#This Row],[Station Code]]="PL", BART_Rides[[#This Row],[Station Code]]="CC"), "Yes", "No")</f>
        <v>No</v>
      </c>
    </row>
    <row r="1288" spans="6:14">
      <c r="F1288" s="3">
        <v>44388</v>
      </c>
      <c r="G1288" s="1" t="s">
        <v>7</v>
      </c>
      <c r="H1288" s="1" t="s">
        <v>100</v>
      </c>
      <c r="I1288" s="1">
        <v>468</v>
      </c>
      <c r="J1288" s="1">
        <f>MONTH(BART_Rides[[#This Row],[Date]])</f>
        <v>7</v>
      </c>
      <c r="K1288" s="1">
        <f>WEEKDAY(BART_Rides[[#This Row],[Date]],2)</f>
        <v>7</v>
      </c>
      <c r="L1288" s="1" t="str">
        <f>LEFT(BART_Rides[[#This Row],[Lines]],1)</f>
        <v>Y</v>
      </c>
      <c r="M1288" s="1" t="str">
        <f>IF(BART_Rides[[#This Row],[FirstLetter]]="Y","Yes","No")</f>
        <v>Yes</v>
      </c>
      <c r="N1288" s="1" t="str">
        <f>IF(OR(BART_Rides[[#This Row],[Station Code]]="EM", BART_Rides[[#This Row],[Station Code]]="MT", BART_Rides[[#This Row],[Station Code]]="PL", BART_Rides[[#This Row],[Station Code]]="CC"), "Yes", "No")</f>
        <v>No</v>
      </c>
    </row>
    <row r="1289" spans="6:14">
      <c r="F1289" s="3">
        <v>44389</v>
      </c>
      <c r="G1289" s="1" t="s">
        <v>7</v>
      </c>
      <c r="H1289" s="1" t="s">
        <v>100</v>
      </c>
      <c r="I1289" s="1">
        <v>803</v>
      </c>
      <c r="J1289" s="1">
        <f>MONTH(BART_Rides[[#This Row],[Date]])</f>
        <v>7</v>
      </c>
      <c r="K1289" s="1">
        <f>WEEKDAY(BART_Rides[[#This Row],[Date]],2)</f>
        <v>1</v>
      </c>
      <c r="L1289" s="1" t="str">
        <f>LEFT(BART_Rides[[#This Row],[Lines]],1)</f>
        <v>Y</v>
      </c>
      <c r="M1289" s="1" t="str">
        <f>IF(BART_Rides[[#This Row],[FirstLetter]]="Y","Yes","No")</f>
        <v>Yes</v>
      </c>
      <c r="N1289" s="1" t="str">
        <f>IF(OR(BART_Rides[[#This Row],[Station Code]]="EM", BART_Rides[[#This Row],[Station Code]]="MT", BART_Rides[[#This Row],[Station Code]]="PL", BART_Rides[[#This Row],[Station Code]]="CC"), "Yes", "No")</f>
        <v>No</v>
      </c>
    </row>
    <row r="1290" spans="6:14">
      <c r="F1290" s="3">
        <v>44390</v>
      </c>
      <c r="G1290" s="1" t="s">
        <v>7</v>
      </c>
      <c r="H1290" s="1" t="s">
        <v>100</v>
      </c>
      <c r="I1290" s="1">
        <v>829</v>
      </c>
      <c r="J1290" s="1">
        <f>MONTH(BART_Rides[[#This Row],[Date]])</f>
        <v>7</v>
      </c>
      <c r="K1290" s="1">
        <f>WEEKDAY(BART_Rides[[#This Row],[Date]],2)</f>
        <v>2</v>
      </c>
      <c r="L1290" s="1" t="str">
        <f>LEFT(BART_Rides[[#This Row],[Lines]],1)</f>
        <v>Y</v>
      </c>
      <c r="M1290" s="1" t="str">
        <f>IF(BART_Rides[[#This Row],[FirstLetter]]="Y","Yes","No")</f>
        <v>Yes</v>
      </c>
      <c r="N1290" s="1" t="str">
        <f>IF(OR(BART_Rides[[#This Row],[Station Code]]="EM", BART_Rides[[#This Row],[Station Code]]="MT", BART_Rides[[#This Row],[Station Code]]="PL", BART_Rides[[#This Row],[Station Code]]="CC"), "Yes", "No")</f>
        <v>No</v>
      </c>
    </row>
    <row r="1291" spans="6:14">
      <c r="F1291" s="3">
        <v>44391</v>
      </c>
      <c r="G1291" s="1" t="s">
        <v>7</v>
      </c>
      <c r="H1291" s="1" t="s">
        <v>100</v>
      </c>
      <c r="I1291" s="1">
        <v>836</v>
      </c>
      <c r="J1291" s="1">
        <f>MONTH(BART_Rides[[#This Row],[Date]])</f>
        <v>7</v>
      </c>
      <c r="K1291" s="1">
        <f>WEEKDAY(BART_Rides[[#This Row],[Date]],2)</f>
        <v>3</v>
      </c>
      <c r="L1291" s="1" t="str">
        <f>LEFT(BART_Rides[[#This Row],[Lines]],1)</f>
        <v>Y</v>
      </c>
      <c r="M1291" s="1" t="str">
        <f>IF(BART_Rides[[#This Row],[FirstLetter]]="Y","Yes","No")</f>
        <v>Yes</v>
      </c>
      <c r="N1291" s="1" t="str">
        <f>IF(OR(BART_Rides[[#This Row],[Station Code]]="EM", BART_Rides[[#This Row],[Station Code]]="MT", BART_Rides[[#This Row],[Station Code]]="PL", BART_Rides[[#This Row],[Station Code]]="CC"), "Yes", "No")</f>
        <v>No</v>
      </c>
    </row>
    <row r="1292" spans="6:14">
      <c r="F1292" s="3">
        <v>44392</v>
      </c>
      <c r="G1292" s="1" t="s">
        <v>7</v>
      </c>
      <c r="H1292" s="1" t="s">
        <v>100</v>
      </c>
      <c r="I1292" s="1">
        <v>903</v>
      </c>
      <c r="J1292" s="1">
        <f>MONTH(BART_Rides[[#This Row],[Date]])</f>
        <v>7</v>
      </c>
      <c r="K1292" s="1">
        <f>WEEKDAY(BART_Rides[[#This Row],[Date]],2)</f>
        <v>4</v>
      </c>
      <c r="L1292" s="1" t="str">
        <f>LEFT(BART_Rides[[#This Row],[Lines]],1)</f>
        <v>Y</v>
      </c>
      <c r="M1292" s="1" t="str">
        <f>IF(BART_Rides[[#This Row],[FirstLetter]]="Y","Yes","No")</f>
        <v>Yes</v>
      </c>
      <c r="N1292" s="1" t="str">
        <f>IF(OR(BART_Rides[[#This Row],[Station Code]]="EM", BART_Rides[[#This Row],[Station Code]]="MT", BART_Rides[[#This Row],[Station Code]]="PL", BART_Rides[[#This Row],[Station Code]]="CC"), "Yes", "No")</f>
        <v>No</v>
      </c>
    </row>
    <row r="1293" spans="6:14">
      <c r="F1293" s="3">
        <v>44393</v>
      </c>
      <c r="G1293" s="1" t="s">
        <v>7</v>
      </c>
      <c r="H1293" s="1" t="s">
        <v>100</v>
      </c>
      <c r="I1293" s="1">
        <v>849</v>
      </c>
      <c r="J1293" s="1">
        <f>MONTH(BART_Rides[[#This Row],[Date]])</f>
        <v>7</v>
      </c>
      <c r="K1293" s="1">
        <f>WEEKDAY(BART_Rides[[#This Row],[Date]],2)</f>
        <v>5</v>
      </c>
      <c r="L1293" s="1" t="str">
        <f>LEFT(BART_Rides[[#This Row],[Lines]],1)</f>
        <v>Y</v>
      </c>
      <c r="M1293" s="1" t="str">
        <f>IF(BART_Rides[[#This Row],[FirstLetter]]="Y","Yes","No")</f>
        <v>Yes</v>
      </c>
      <c r="N1293" s="1" t="str">
        <f>IF(OR(BART_Rides[[#This Row],[Station Code]]="EM", BART_Rides[[#This Row],[Station Code]]="MT", BART_Rides[[#This Row],[Station Code]]="PL", BART_Rides[[#This Row],[Station Code]]="CC"), "Yes", "No")</f>
        <v>No</v>
      </c>
    </row>
    <row r="1294" spans="6:14">
      <c r="F1294" s="3">
        <v>44394</v>
      </c>
      <c r="G1294" s="1" t="s">
        <v>7</v>
      </c>
      <c r="H1294" s="1" t="s">
        <v>100</v>
      </c>
      <c r="I1294" s="1">
        <v>548</v>
      </c>
      <c r="J1294" s="1">
        <f>MONTH(BART_Rides[[#This Row],[Date]])</f>
        <v>7</v>
      </c>
      <c r="K1294" s="1">
        <f>WEEKDAY(BART_Rides[[#This Row],[Date]],2)</f>
        <v>6</v>
      </c>
      <c r="L1294" s="1" t="str">
        <f>LEFT(BART_Rides[[#This Row],[Lines]],1)</f>
        <v>Y</v>
      </c>
      <c r="M1294" s="1" t="str">
        <f>IF(BART_Rides[[#This Row],[FirstLetter]]="Y","Yes","No")</f>
        <v>Yes</v>
      </c>
      <c r="N1294" s="1" t="str">
        <f>IF(OR(BART_Rides[[#This Row],[Station Code]]="EM", BART_Rides[[#This Row],[Station Code]]="MT", BART_Rides[[#This Row],[Station Code]]="PL", BART_Rides[[#This Row],[Station Code]]="CC"), "Yes", "No")</f>
        <v>No</v>
      </c>
    </row>
    <row r="1295" spans="6:14">
      <c r="F1295" s="3">
        <v>44395</v>
      </c>
      <c r="G1295" s="1" t="s">
        <v>7</v>
      </c>
      <c r="H1295" s="1" t="s">
        <v>100</v>
      </c>
      <c r="I1295" s="1">
        <v>506</v>
      </c>
      <c r="J1295" s="1">
        <f>MONTH(BART_Rides[[#This Row],[Date]])</f>
        <v>7</v>
      </c>
      <c r="K1295" s="1">
        <f>WEEKDAY(BART_Rides[[#This Row],[Date]],2)</f>
        <v>7</v>
      </c>
      <c r="L1295" s="1" t="str">
        <f>LEFT(BART_Rides[[#This Row],[Lines]],1)</f>
        <v>Y</v>
      </c>
      <c r="M1295" s="1" t="str">
        <f>IF(BART_Rides[[#This Row],[FirstLetter]]="Y","Yes","No")</f>
        <v>Yes</v>
      </c>
      <c r="N1295" s="1" t="str">
        <f>IF(OR(BART_Rides[[#This Row],[Station Code]]="EM", BART_Rides[[#This Row],[Station Code]]="MT", BART_Rides[[#This Row],[Station Code]]="PL", BART_Rides[[#This Row],[Station Code]]="CC"), "Yes", "No")</f>
        <v>No</v>
      </c>
    </row>
    <row r="1296" spans="6:14">
      <c r="F1296" s="3">
        <v>44396</v>
      </c>
      <c r="G1296" s="1" t="s">
        <v>7</v>
      </c>
      <c r="H1296" s="1" t="s">
        <v>100</v>
      </c>
      <c r="I1296" s="1">
        <v>850</v>
      </c>
      <c r="J1296" s="1">
        <f>MONTH(BART_Rides[[#This Row],[Date]])</f>
        <v>7</v>
      </c>
      <c r="K1296" s="1">
        <f>WEEKDAY(BART_Rides[[#This Row],[Date]],2)</f>
        <v>1</v>
      </c>
      <c r="L1296" s="1" t="str">
        <f>LEFT(BART_Rides[[#This Row],[Lines]],1)</f>
        <v>Y</v>
      </c>
      <c r="M1296" s="1" t="str">
        <f>IF(BART_Rides[[#This Row],[FirstLetter]]="Y","Yes","No")</f>
        <v>Yes</v>
      </c>
      <c r="N1296" s="1" t="str">
        <f>IF(OR(BART_Rides[[#This Row],[Station Code]]="EM", BART_Rides[[#This Row],[Station Code]]="MT", BART_Rides[[#This Row],[Station Code]]="PL", BART_Rides[[#This Row],[Station Code]]="CC"), "Yes", "No")</f>
        <v>No</v>
      </c>
    </row>
    <row r="1297" spans="6:14">
      <c r="F1297" s="3">
        <v>44397</v>
      </c>
      <c r="G1297" s="1" t="s">
        <v>7</v>
      </c>
      <c r="H1297" s="1" t="s">
        <v>100</v>
      </c>
      <c r="I1297" s="1">
        <v>861</v>
      </c>
      <c r="J1297" s="1">
        <f>MONTH(BART_Rides[[#This Row],[Date]])</f>
        <v>7</v>
      </c>
      <c r="K1297" s="1">
        <f>WEEKDAY(BART_Rides[[#This Row],[Date]],2)</f>
        <v>2</v>
      </c>
      <c r="L1297" s="1" t="str">
        <f>LEFT(BART_Rides[[#This Row],[Lines]],1)</f>
        <v>Y</v>
      </c>
      <c r="M1297" s="1" t="str">
        <f>IF(BART_Rides[[#This Row],[FirstLetter]]="Y","Yes","No")</f>
        <v>Yes</v>
      </c>
      <c r="N1297" s="1" t="str">
        <f>IF(OR(BART_Rides[[#This Row],[Station Code]]="EM", BART_Rides[[#This Row],[Station Code]]="MT", BART_Rides[[#This Row],[Station Code]]="PL", BART_Rides[[#This Row],[Station Code]]="CC"), "Yes", "No")</f>
        <v>No</v>
      </c>
    </row>
    <row r="1298" spans="6:14">
      <c r="F1298" s="3">
        <v>44398</v>
      </c>
      <c r="G1298" s="1" t="s">
        <v>7</v>
      </c>
      <c r="H1298" s="1" t="s">
        <v>100</v>
      </c>
      <c r="I1298" s="1">
        <v>870</v>
      </c>
      <c r="J1298" s="1">
        <f>MONTH(BART_Rides[[#This Row],[Date]])</f>
        <v>7</v>
      </c>
      <c r="K1298" s="1">
        <f>WEEKDAY(BART_Rides[[#This Row],[Date]],2)</f>
        <v>3</v>
      </c>
      <c r="L1298" s="1" t="str">
        <f>LEFT(BART_Rides[[#This Row],[Lines]],1)</f>
        <v>Y</v>
      </c>
      <c r="M1298" s="1" t="str">
        <f>IF(BART_Rides[[#This Row],[FirstLetter]]="Y","Yes","No")</f>
        <v>Yes</v>
      </c>
      <c r="N1298" s="1" t="str">
        <f>IF(OR(BART_Rides[[#This Row],[Station Code]]="EM", BART_Rides[[#This Row],[Station Code]]="MT", BART_Rides[[#This Row],[Station Code]]="PL", BART_Rides[[#This Row],[Station Code]]="CC"), "Yes", "No")</f>
        <v>No</v>
      </c>
    </row>
    <row r="1299" spans="6:14">
      <c r="F1299" s="3">
        <v>44399</v>
      </c>
      <c r="G1299" s="1" t="s">
        <v>7</v>
      </c>
      <c r="H1299" s="1" t="s">
        <v>100</v>
      </c>
      <c r="I1299" s="1">
        <v>874</v>
      </c>
      <c r="J1299" s="1">
        <f>MONTH(BART_Rides[[#This Row],[Date]])</f>
        <v>7</v>
      </c>
      <c r="K1299" s="1">
        <f>WEEKDAY(BART_Rides[[#This Row],[Date]],2)</f>
        <v>4</v>
      </c>
      <c r="L1299" s="1" t="str">
        <f>LEFT(BART_Rides[[#This Row],[Lines]],1)</f>
        <v>Y</v>
      </c>
      <c r="M1299" s="1" t="str">
        <f>IF(BART_Rides[[#This Row],[FirstLetter]]="Y","Yes","No")</f>
        <v>Yes</v>
      </c>
      <c r="N1299" s="1" t="str">
        <f>IF(OR(BART_Rides[[#This Row],[Station Code]]="EM", BART_Rides[[#This Row],[Station Code]]="MT", BART_Rides[[#This Row],[Station Code]]="PL", BART_Rides[[#This Row],[Station Code]]="CC"), "Yes", "No")</f>
        <v>No</v>
      </c>
    </row>
    <row r="1300" spans="6:14">
      <c r="F1300" s="3">
        <v>44400</v>
      </c>
      <c r="G1300" s="1" t="s">
        <v>7</v>
      </c>
      <c r="H1300" s="1" t="s">
        <v>100</v>
      </c>
      <c r="I1300" s="1">
        <v>875</v>
      </c>
      <c r="J1300" s="1">
        <f>MONTH(BART_Rides[[#This Row],[Date]])</f>
        <v>7</v>
      </c>
      <c r="K1300" s="1">
        <f>WEEKDAY(BART_Rides[[#This Row],[Date]],2)</f>
        <v>5</v>
      </c>
      <c r="L1300" s="1" t="str">
        <f>LEFT(BART_Rides[[#This Row],[Lines]],1)</f>
        <v>Y</v>
      </c>
      <c r="M1300" s="1" t="str">
        <f>IF(BART_Rides[[#This Row],[FirstLetter]]="Y","Yes","No")</f>
        <v>Yes</v>
      </c>
      <c r="N1300" s="1" t="str">
        <f>IF(OR(BART_Rides[[#This Row],[Station Code]]="EM", BART_Rides[[#This Row],[Station Code]]="MT", BART_Rides[[#This Row],[Station Code]]="PL", BART_Rides[[#This Row],[Station Code]]="CC"), "Yes", "No")</f>
        <v>No</v>
      </c>
    </row>
    <row r="1301" spans="6:14">
      <c r="F1301" s="3">
        <v>44401</v>
      </c>
      <c r="G1301" s="1" t="s">
        <v>7</v>
      </c>
      <c r="H1301" s="1" t="s">
        <v>100</v>
      </c>
      <c r="I1301" s="1">
        <v>568</v>
      </c>
      <c r="J1301" s="1">
        <f>MONTH(BART_Rides[[#This Row],[Date]])</f>
        <v>7</v>
      </c>
      <c r="K1301" s="1">
        <f>WEEKDAY(BART_Rides[[#This Row],[Date]],2)</f>
        <v>6</v>
      </c>
      <c r="L1301" s="1" t="str">
        <f>LEFT(BART_Rides[[#This Row],[Lines]],1)</f>
        <v>Y</v>
      </c>
      <c r="M1301" s="1" t="str">
        <f>IF(BART_Rides[[#This Row],[FirstLetter]]="Y","Yes","No")</f>
        <v>Yes</v>
      </c>
      <c r="N1301" s="1" t="str">
        <f>IF(OR(BART_Rides[[#This Row],[Station Code]]="EM", BART_Rides[[#This Row],[Station Code]]="MT", BART_Rides[[#This Row],[Station Code]]="PL", BART_Rides[[#This Row],[Station Code]]="CC"), "Yes", "No")</f>
        <v>No</v>
      </c>
    </row>
    <row r="1302" spans="6:14">
      <c r="F1302" s="3">
        <v>44402</v>
      </c>
      <c r="G1302" s="1" t="s">
        <v>7</v>
      </c>
      <c r="H1302" s="1" t="s">
        <v>100</v>
      </c>
      <c r="I1302" s="1">
        <v>436</v>
      </c>
      <c r="J1302" s="1">
        <f>MONTH(BART_Rides[[#This Row],[Date]])</f>
        <v>7</v>
      </c>
      <c r="K1302" s="1">
        <f>WEEKDAY(BART_Rides[[#This Row],[Date]],2)</f>
        <v>7</v>
      </c>
      <c r="L1302" s="1" t="str">
        <f>LEFT(BART_Rides[[#This Row],[Lines]],1)</f>
        <v>Y</v>
      </c>
      <c r="M1302" s="1" t="str">
        <f>IF(BART_Rides[[#This Row],[FirstLetter]]="Y","Yes","No")</f>
        <v>Yes</v>
      </c>
      <c r="N1302" s="1" t="str">
        <f>IF(OR(BART_Rides[[#This Row],[Station Code]]="EM", BART_Rides[[#This Row],[Station Code]]="MT", BART_Rides[[#This Row],[Station Code]]="PL", BART_Rides[[#This Row],[Station Code]]="CC"), "Yes", "No")</f>
        <v>No</v>
      </c>
    </row>
    <row r="1303" spans="6:14">
      <c r="F1303" s="3">
        <v>44403</v>
      </c>
      <c r="G1303" s="1" t="s">
        <v>7</v>
      </c>
      <c r="H1303" s="1" t="s">
        <v>100</v>
      </c>
      <c r="I1303" s="1">
        <v>806</v>
      </c>
      <c r="J1303" s="1">
        <f>MONTH(BART_Rides[[#This Row],[Date]])</f>
        <v>7</v>
      </c>
      <c r="K1303" s="1">
        <f>WEEKDAY(BART_Rides[[#This Row],[Date]],2)</f>
        <v>1</v>
      </c>
      <c r="L1303" s="1" t="str">
        <f>LEFT(BART_Rides[[#This Row],[Lines]],1)</f>
        <v>Y</v>
      </c>
      <c r="M1303" s="1" t="str">
        <f>IF(BART_Rides[[#This Row],[FirstLetter]]="Y","Yes","No")</f>
        <v>Yes</v>
      </c>
      <c r="N1303" s="1" t="str">
        <f>IF(OR(BART_Rides[[#This Row],[Station Code]]="EM", BART_Rides[[#This Row],[Station Code]]="MT", BART_Rides[[#This Row],[Station Code]]="PL", BART_Rides[[#This Row],[Station Code]]="CC"), "Yes", "No")</f>
        <v>No</v>
      </c>
    </row>
    <row r="1304" spans="6:14">
      <c r="F1304" s="3">
        <v>44404</v>
      </c>
      <c r="G1304" s="1" t="s">
        <v>7</v>
      </c>
      <c r="H1304" s="1" t="s">
        <v>100</v>
      </c>
      <c r="I1304" s="1">
        <v>837</v>
      </c>
      <c r="J1304" s="1">
        <f>MONTH(BART_Rides[[#This Row],[Date]])</f>
        <v>7</v>
      </c>
      <c r="K1304" s="1">
        <f>WEEKDAY(BART_Rides[[#This Row],[Date]],2)</f>
        <v>2</v>
      </c>
      <c r="L1304" s="1" t="str">
        <f>LEFT(BART_Rides[[#This Row],[Lines]],1)</f>
        <v>Y</v>
      </c>
      <c r="M1304" s="1" t="str">
        <f>IF(BART_Rides[[#This Row],[FirstLetter]]="Y","Yes","No")</f>
        <v>Yes</v>
      </c>
      <c r="N1304" s="1" t="str">
        <f>IF(OR(BART_Rides[[#This Row],[Station Code]]="EM", BART_Rides[[#This Row],[Station Code]]="MT", BART_Rides[[#This Row],[Station Code]]="PL", BART_Rides[[#This Row],[Station Code]]="CC"), "Yes", "No")</f>
        <v>No</v>
      </c>
    </row>
    <row r="1305" spans="6:14">
      <c r="F1305" s="3">
        <v>44405</v>
      </c>
      <c r="G1305" s="1" t="s">
        <v>7</v>
      </c>
      <c r="H1305" s="1" t="s">
        <v>100</v>
      </c>
      <c r="I1305" s="1">
        <v>908</v>
      </c>
      <c r="J1305" s="1">
        <f>MONTH(BART_Rides[[#This Row],[Date]])</f>
        <v>7</v>
      </c>
      <c r="K1305" s="1">
        <f>WEEKDAY(BART_Rides[[#This Row],[Date]],2)</f>
        <v>3</v>
      </c>
      <c r="L1305" s="1" t="str">
        <f>LEFT(BART_Rides[[#This Row],[Lines]],1)</f>
        <v>Y</v>
      </c>
      <c r="M1305" s="1" t="str">
        <f>IF(BART_Rides[[#This Row],[FirstLetter]]="Y","Yes","No")</f>
        <v>Yes</v>
      </c>
      <c r="N1305" s="1" t="str">
        <f>IF(OR(BART_Rides[[#This Row],[Station Code]]="EM", BART_Rides[[#This Row],[Station Code]]="MT", BART_Rides[[#This Row],[Station Code]]="PL", BART_Rides[[#This Row],[Station Code]]="CC"), "Yes", "No")</f>
        <v>No</v>
      </c>
    </row>
    <row r="1306" spans="6:14">
      <c r="F1306" s="3">
        <v>44406</v>
      </c>
      <c r="G1306" s="1" t="s">
        <v>7</v>
      </c>
      <c r="H1306" s="1" t="s">
        <v>100</v>
      </c>
      <c r="I1306" s="1">
        <v>900</v>
      </c>
      <c r="J1306" s="1">
        <f>MONTH(BART_Rides[[#This Row],[Date]])</f>
        <v>7</v>
      </c>
      <c r="K1306" s="1">
        <f>WEEKDAY(BART_Rides[[#This Row],[Date]],2)</f>
        <v>4</v>
      </c>
      <c r="L1306" s="1" t="str">
        <f>LEFT(BART_Rides[[#This Row],[Lines]],1)</f>
        <v>Y</v>
      </c>
      <c r="M1306" s="1" t="str">
        <f>IF(BART_Rides[[#This Row],[FirstLetter]]="Y","Yes","No")</f>
        <v>Yes</v>
      </c>
      <c r="N1306" s="1" t="str">
        <f>IF(OR(BART_Rides[[#This Row],[Station Code]]="EM", BART_Rides[[#This Row],[Station Code]]="MT", BART_Rides[[#This Row],[Station Code]]="PL", BART_Rides[[#This Row],[Station Code]]="CC"), "Yes", "No")</f>
        <v>No</v>
      </c>
    </row>
    <row r="1307" spans="6:14">
      <c r="F1307" s="3">
        <v>44407</v>
      </c>
      <c r="G1307" s="1" t="s">
        <v>7</v>
      </c>
      <c r="H1307" s="1" t="s">
        <v>100</v>
      </c>
      <c r="I1307" s="1">
        <v>773</v>
      </c>
      <c r="J1307" s="1">
        <f>MONTH(BART_Rides[[#This Row],[Date]])</f>
        <v>7</v>
      </c>
      <c r="K1307" s="1">
        <f>WEEKDAY(BART_Rides[[#This Row],[Date]],2)</f>
        <v>5</v>
      </c>
      <c r="L1307" s="1" t="str">
        <f>LEFT(BART_Rides[[#This Row],[Lines]],1)</f>
        <v>Y</v>
      </c>
      <c r="M1307" s="1" t="str">
        <f>IF(BART_Rides[[#This Row],[FirstLetter]]="Y","Yes","No")</f>
        <v>Yes</v>
      </c>
      <c r="N1307" s="1" t="str">
        <f>IF(OR(BART_Rides[[#This Row],[Station Code]]="EM", BART_Rides[[#This Row],[Station Code]]="MT", BART_Rides[[#This Row],[Station Code]]="PL", BART_Rides[[#This Row],[Station Code]]="CC"), "Yes", "No")</f>
        <v>No</v>
      </c>
    </row>
    <row r="1308" spans="6:14">
      <c r="F1308" s="3">
        <v>44408</v>
      </c>
      <c r="G1308" s="1" t="s">
        <v>7</v>
      </c>
      <c r="H1308" s="1" t="s">
        <v>100</v>
      </c>
      <c r="I1308" s="1">
        <v>532</v>
      </c>
      <c r="J1308" s="1">
        <f>MONTH(BART_Rides[[#This Row],[Date]])</f>
        <v>7</v>
      </c>
      <c r="K1308" s="1">
        <f>WEEKDAY(BART_Rides[[#This Row],[Date]],2)</f>
        <v>6</v>
      </c>
      <c r="L1308" s="1" t="str">
        <f>LEFT(BART_Rides[[#This Row],[Lines]],1)</f>
        <v>Y</v>
      </c>
      <c r="M1308" s="1" t="str">
        <f>IF(BART_Rides[[#This Row],[FirstLetter]]="Y","Yes","No")</f>
        <v>Yes</v>
      </c>
      <c r="N1308" s="1" t="str">
        <f>IF(OR(BART_Rides[[#This Row],[Station Code]]="EM", BART_Rides[[#This Row],[Station Code]]="MT", BART_Rides[[#This Row],[Station Code]]="PL", BART_Rides[[#This Row],[Station Code]]="CC"), "Yes", "No")</f>
        <v>No</v>
      </c>
    </row>
    <row r="1309" spans="6:14">
      <c r="F1309" s="3">
        <v>44409</v>
      </c>
      <c r="G1309" s="1" t="s">
        <v>7</v>
      </c>
      <c r="H1309" s="1" t="s">
        <v>100</v>
      </c>
      <c r="I1309" s="1">
        <v>435</v>
      </c>
      <c r="J1309" s="1">
        <f>MONTH(BART_Rides[[#This Row],[Date]])</f>
        <v>8</v>
      </c>
      <c r="K1309" s="1">
        <f>WEEKDAY(BART_Rides[[#This Row],[Date]],2)</f>
        <v>7</v>
      </c>
      <c r="L1309" s="1" t="str">
        <f>LEFT(BART_Rides[[#This Row],[Lines]],1)</f>
        <v>Y</v>
      </c>
      <c r="M1309" s="1" t="str">
        <f>IF(BART_Rides[[#This Row],[FirstLetter]]="Y","Yes","No")</f>
        <v>Yes</v>
      </c>
      <c r="N1309" s="1" t="str">
        <f>IF(OR(BART_Rides[[#This Row],[Station Code]]="EM", BART_Rides[[#This Row],[Station Code]]="MT", BART_Rides[[#This Row],[Station Code]]="PL", BART_Rides[[#This Row],[Station Code]]="CC"), "Yes", "No")</f>
        <v>No</v>
      </c>
    </row>
    <row r="1310" spans="6:14">
      <c r="F1310" s="3">
        <v>44410</v>
      </c>
      <c r="G1310" s="1" t="s">
        <v>7</v>
      </c>
      <c r="H1310" s="1" t="s">
        <v>100</v>
      </c>
      <c r="I1310" s="1">
        <v>773</v>
      </c>
      <c r="J1310" s="1">
        <f>MONTH(BART_Rides[[#This Row],[Date]])</f>
        <v>8</v>
      </c>
      <c r="K1310" s="1">
        <f>WEEKDAY(BART_Rides[[#This Row],[Date]],2)</f>
        <v>1</v>
      </c>
      <c r="L1310" s="1" t="str">
        <f>LEFT(BART_Rides[[#This Row],[Lines]],1)</f>
        <v>Y</v>
      </c>
      <c r="M1310" s="1" t="str">
        <f>IF(BART_Rides[[#This Row],[FirstLetter]]="Y","Yes","No")</f>
        <v>Yes</v>
      </c>
      <c r="N1310" s="1" t="str">
        <f>IF(OR(BART_Rides[[#This Row],[Station Code]]="EM", BART_Rides[[#This Row],[Station Code]]="MT", BART_Rides[[#This Row],[Station Code]]="PL", BART_Rides[[#This Row],[Station Code]]="CC"), "Yes", "No")</f>
        <v>No</v>
      </c>
    </row>
    <row r="1311" spans="6:14">
      <c r="F1311" s="3">
        <v>44411</v>
      </c>
      <c r="G1311" s="1" t="s">
        <v>7</v>
      </c>
      <c r="H1311" s="1" t="s">
        <v>100</v>
      </c>
      <c r="I1311" s="1">
        <v>876</v>
      </c>
      <c r="J1311" s="1">
        <f>MONTH(BART_Rides[[#This Row],[Date]])</f>
        <v>8</v>
      </c>
      <c r="K1311" s="1">
        <f>WEEKDAY(BART_Rides[[#This Row],[Date]],2)</f>
        <v>2</v>
      </c>
      <c r="L1311" s="1" t="str">
        <f>LEFT(BART_Rides[[#This Row],[Lines]],1)</f>
        <v>Y</v>
      </c>
      <c r="M1311" s="1" t="str">
        <f>IF(BART_Rides[[#This Row],[FirstLetter]]="Y","Yes","No")</f>
        <v>Yes</v>
      </c>
      <c r="N1311" s="1" t="str">
        <f>IF(OR(BART_Rides[[#This Row],[Station Code]]="EM", BART_Rides[[#This Row],[Station Code]]="MT", BART_Rides[[#This Row],[Station Code]]="PL", BART_Rides[[#This Row],[Station Code]]="CC"), "Yes", "No")</f>
        <v>No</v>
      </c>
    </row>
    <row r="1312" spans="6:14">
      <c r="F1312" s="3">
        <v>44412</v>
      </c>
      <c r="G1312" s="1" t="s">
        <v>7</v>
      </c>
      <c r="H1312" s="1" t="s">
        <v>100</v>
      </c>
      <c r="I1312" s="1">
        <v>930</v>
      </c>
      <c r="J1312" s="1">
        <f>MONTH(BART_Rides[[#This Row],[Date]])</f>
        <v>8</v>
      </c>
      <c r="K1312" s="1">
        <f>WEEKDAY(BART_Rides[[#This Row],[Date]],2)</f>
        <v>3</v>
      </c>
      <c r="L1312" s="1" t="str">
        <f>LEFT(BART_Rides[[#This Row],[Lines]],1)</f>
        <v>Y</v>
      </c>
      <c r="M1312" s="1" t="str">
        <f>IF(BART_Rides[[#This Row],[FirstLetter]]="Y","Yes","No")</f>
        <v>Yes</v>
      </c>
      <c r="N1312" s="1" t="str">
        <f>IF(OR(BART_Rides[[#This Row],[Station Code]]="EM", BART_Rides[[#This Row],[Station Code]]="MT", BART_Rides[[#This Row],[Station Code]]="PL", BART_Rides[[#This Row],[Station Code]]="CC"), "Yes", "No")</f>
        <v>No</v>
      </c>
    </row>
    <row r="1313" spans="6:14">
      <c r="F1313" s="3">
        <v>44413</v>
      </c>
      <c r="G1313" s="1" t="s">
        <v>7</v>
      </c>
      <c r="H1313" s="1" t="s">
        <v>100</v>
      </c>
      <c r="I1313" s="1">
        <v>861</v>
      </c>
      <c r="J1313" s="1">
        <f>MONTH(BART_Rides[[#This Row],[Date]])</f>
        <v>8</v>
      </c>
      <c r="K1313" s="1">
        <f>WEEKDAY(BART_Rides[[#This Row],[Date]],2)</f>
        <v>4</v>
      </c>
      <c r="L1313" s="1" t="str">
        <f>LEFT(BART_Rides[[#This Row],[Lines]],1)</f>
        <v>Y</v>
      </c>
      <c r="M1313" s="1" t="str">
        <f>IF(BART_Rides[[#This Row],[FirstLetter]]="Y","Yes","No")</f>
        <v>Yes</v>
      </c>
      <c r="N1313" s="1" t="str">
        <f>IF(OR(BART_Rides[[#This Row],[Station Code]]="EM", BART_Rides[[#This Row],[Station Code]]="MT", BART_Rides[[#This Row],[Station Code]]="PL", BART_Rides[[#This Row],[Station Code]]="CC"), "Yes", "No")</f>
        <v>No</v>
      </c>
    </row>
    <row r="1314" spans="6:14">
      <c r="F1314" s="3">
        <v>44414</v>
      </c>
      <c r="G1314" s="1" t="s">
        <v>7</v>
      </c>
      <c r="H1314" s="1" t="s">
        <v>100</v>
      </c>
      <c r="I1314" s="1">
        <v>888</v>
      </c>
      <c r="J1314" s="1">
        <f>MONTH(BART_Rides[[#This Row],[Date]])</f>
        <v>8</v>
      </c>
      <c r="K1314" s="1">
        <f>WEEKDAY(BART_Rides[[#This Row],[Date]],2)</f>
        <v>5</v>
      </c>
      <c r="L1314" s="1" t="str">
        <f>LEFT(BART_Rides[[#This Row],[Lines]],1)</f>
        <v>Y</v>
      </c>
      <c r="M1314" s="1" t="str">
        <f>IF(BART_Rides[[#This Row],[FirstLetter]]="Y","Yes","No")</f>
        <v>Yes</v>
      </c>
      <c r="N1314" s="1" t="str">
        <f>IF(OR(BART_Rides[[#This Row],[Station Code]]="EM", BART_Rides[[#This Row],[Station Code]]="MT", BART_Rides[[#This Row],[Station Code]]="PL", BART_Rides[[#This Row],[Station Code]]="CC"), "Yes", "No")</f>
        <v>No</v>
      </c>
    </row>
    <row r="1315" spans="6:14">
      <c r="F1315" s="3">
        <v>44415</v>
      </c>
      <c r="G1315" s="1" t="s">
        <v>7</v>
      </c>
      <c r="H1315" s="1" t="s">
        <v>100</v>
      </c>
      <c r="I1315" s="1">
        <v>591</v>
      </c>
      <c r="J1315" s="1">
        <f>MONTH(BART_Rides[[#This Row],[Date]])</f>
        <v>8</v>
      </c>
      <c r="K1315" s="1">
        <f>WEEKDAY(BART_Rides[[#This Row],[Date]],2)</f>
        <v>6</v>
      </c>
      <c r="L1315" s="1" t="str">
        <f>LEFT(BART_Rides[[#This Row],[Lines]],1)</f>
        <v>Y</v>
      </c>
      <c r="M1315" s="1" t="str">
        <f>IF(BART_Rides[[#This Row],[FirstLetter]]="Y","Yes","No")</f>
        <v>Yes</v>
      </c>
      <c r="N1315" s="1" t="str">
        <f>IF(OR(BART_Rides[[#This Row],[Station Code]]="EM", BART_Rides[[#This Row],[Station Code]]="MT", BART_Rides[[#This Row],[Station Code]]="PL", BART_Rides[[#This Row],[Station Code]]="CC"), "Yes", "No")</f>
        <v>No</v>
      </c>
    </row>
    <row r="1316" spans="6:14">
      <c r="F1316" s="3">
        <v>44416</v>
      </c>
      <c r="G1316" s="1" t="s">
        <v>7</v>
      </c>
      <c r="H1316" s="1" t="s">
        <v>100</v>
      </c>
      <c r="I1316" s="1">
        <v>429</v>
      </c>
      <c r="J1316" s="1">
        <f>MONTH(BART_Rides[[#This Row],[Date]])</f>
        <v>8</v>
      </c>
      <c r="K1316" s="1">
        <f>WEEKDAY(BART_Rides[[#This Row],[Date]],2)</f>
        <v>7</v>
      </c>
      <c r="L1316" s="1" t="str">
        <f>LEFT(BART_Rides[[#This Row],[Lines]],1)</f>
        <v>Y</v>
      </c>
      <c r="M1316" s="1" t="str">
        <f>IF(BART_Rides[[#This Row],[FirstLetter]]="Y","Yes","No")</f>
        <v>Yes</v>
      </c>
      <c r="N1316" s="1" t="str">
        <f>IF(OR(BART_Rides[[#This Row],[Station Code]]="EM", BART_Rides[[#This Row],[Station Code]]="MT", BART_Rides[[#This Row],[Station Code]]="PL", BART_Rides[[#This Row],[Station Code]]="CC"), "Yes", "No")</f>
        <v>No</v>
      </c>
    </row>
    <row r="1317" spans="6:14">
      <c r="F1317" s="3">
        <v>44417</v>
      </c>
      <c r="G1317" s="1" t="s">
        <v>7</v>
      </c>
      <c r="H1317" s="1" t="s">
        <v>100</v>
      </c>
      <c r="I1317" s="1">
        <v>806</v>
      </c>
      <c r="J1317" s="1">
        <f>MONTH(BART_Rides[[#This Row],[Date]])</f>
        <v>8</v>
      </c>
      <c r="K1317" s="1">
        <f>WEEKDAY(BART_Rides[[#This Row],[Date]],2)</f>
        <v>1</v>
      </c>
      <c r="L1317" s="1" t="str">
        <f>LEFT(BART_Rides[[#This Row],[Lines]],1)</f>
        <v>Y</v>
      </c>
      <c r="M1317" s="1" t="str">
        <f>IF(BART_Rides[[#This Row],[FirstLetter]]="Y","Yes","No")</f>
        <v>Yes</v>
      </c>
      <c r="N1317" s="1" t="str">
        <f>IF(OR(BART_Rides[[#This Row],[Station Code]]="EM", BART_Rides[[#This Row],[Station Code]]="MT", BART_Rides[[#This Row],[Station Code]]="PL", BART_Rides[[#This Row],[Station Code]]="CC"), "Yes", "No")</f>
        <v>No</v>
      </c>
    </row>
    <row r="1318" spans="6:14">
      <c r="F1318" s="3">
        <v>44418</v>
      </c>
      <c r="G1318" s="1" t="s">
        <v>7</v>
      </c>
      <c r="H1318" s="1" t="s">
        <v>100</v>
      </c>
      <c r="I1318" s="1">
        <v>861</v>
      </c>
      <c r="J1318" s="1">
        <f>MONTH(BART_Rides[[#This Row],[Date]])</f>
        <v>8</v>
      </c>
      <c r="K1318" s="1">
        <f>WEEKDAY(BART_Rides[[#This Row],[Date]],2)</f>
        <v>2</v>
      </c>
      <c r="L1318" s="1" t="str">
        <f>LEFT(BART_Rides[[#This Row],[Lines]],1)</f>
        <v>Y</v>
      </c>
      <c r="M1318" s="1" t="str">
        <f>IF(BART_Rides[[#This Row],[FirstLetter]]="Y","Yes","No")</f>
        <v>Yes</v>
      </c>
      <c r="N1318" s="1" t="str">
        <f>IF(OR(BART_Rides[[#This Row],[Station Code]]="EM", BART_Rides[[#This Row],[Station Code]]="MT", BART_Rides[[#This Row],[Station Code]]="PL", BART_Rides[[#This Row],[Station Code]]="CC"), "Yes", "No")</f>
        <v>No</v>
      </c>
    </row>
    <row r="1319" spans="6:14">
      <c r="F1319" s="3">
        <v>44419</v>
      </c>
      <c r="G1319" s="1" t="s">
        <v>7</v>
      </c>
      <c r="H1319" s="1" t="s">
        <v>100</v>
      </c>
      <c r="I1319" s="1">
        <v>924</v>
      </c>
      <c r="J1319" s="1">
        <f>MONTH(BART_Rides[[#This Row],[Date]])</f>
        <v>8</v>
      </c>
      <c r="K1319" s="1">
        <f>WEEKDAY(BART_Rides[[#This Row],[Date]],2)</f>
        <v>3</v>
      </c>
      <c r="L1319" s="1" t="str">
        <f>LEFT(BART_Rides[[#This Row],[Lines]],1)</f>
        <v>Y</v>
      </c>
      <c r="M1319" s="1" t="str">
        <f>IF(BART_Rides[[#This Row],[FirstLetter]]="Y","Yes","No")</f>
        <v>Yes</v>
      </c>
      <c r="N1319" s="1" t="str">
        <f>IF(OR(BART_Rides[[#This Row],[Station Code]]="EM", BART_Rides[[#This Row],[Station Code]]="MT", BART_Rides[[#This Row],[Station Code]]="PL", BART_Rides[[#This Row],[Station Code]]="CC"), "Yes", "No")</f>
        <v>No</v>
      </c>
    </row>
    <row r="1320" spans="6:14">
      <c r="F1320" s="3">
        <v>44420</v>
      </c>
      <c r="G1320" s="1" t="s">
        <v>7</v>
      </c>
      <c r="H1320" s="1" t="s">
        <v>100</v>
      </c>
      <c r="I1320" s="1">
        <v>848</v>
      </c>
      <c r="J1320" s="1">
        <f>MONTH(BART_Rides[[#This Row],[Date]])</f>
        <v>8</v>
      </c>
      <c r="K1320" s="1">
        <f>WEEKDAY(BART_Rides[[#This Row],[Date]],2)</f>
        <v>4</v>
      </c>
      <c r="L1320" s="1" t="str">
        <f>LEFT(BART_Rides[[#This Row],[Lines]],1)</f>
        <v>Y</v>
      </c>
      <c r="M1320" s="1" t="str">
        <f>IF(BART_Rides[[#This Row],[FirstLetter]]="Y","Yes","No")</f>
        <v>Yes</v>
      </c>
      <c r="N1320" s="1" t="str">
        <f>IF(OR(BART_Rides[[#This Row],[Station Code]]="EM", BART_Rides[[#This Row],[Station Code]]="MT", BART_Rides[[#This Row],[Station Code]]="PL", BART_Rides[[#This Row],[Station Code]]="CC"), "Yes", "No")</f>
        <v>No</v>
      </c>
    </row>
    <row r="1321" spans="6:14">
      <c r="F1321" s="3">
        <v>44421</v>
      </c>
      <c r="G1321" s="1" t="s">
        <v>7</v>
      </c>
      <c r="H1321" s="1" t="s">
        <v>100</v>
      </c>
      <c r="I1321" s="1">
        <v>1160</v>
      </c>
      <c r="J1321" s="1">
        <f>MONTH(BART_Rides[[#This Row],[Date]])</f>
        <v>8</v>
      </c>
      <c r="K1321" s="1">
        <f>WEEKDAY(BART_Rides[[#This Row],[Date]],2)</f>
        <v>5</v>
      </c>
      <c r="L1321" s="1" t="str">
        <f>LEFT(BART_Rides[[#This Row],[Lines]],1)</f>
        <v>Y</v>
      </c>
      <c r="M1321" s="1" t="str">
        <f>IF(BART_Rides[[#This Row],[FirstLetter]]="Y","Yes","No")</f>
        <v>Yes</v>
      </c>
      <c r="N1321" s="1" t="str">
        <f>IF(OR(BART_Rides[[#This Row],[Station Code]]="EM", BART_Rides[[#This Row],[Station Code]]="MT", BART_Rides[[#This Row],[Station Code]]="PL", BART_Rides[[#This Row],[Station Code]]="CC"), "Yes", "No")</f>
        <v>No</v>
      </c>
    </row>
    <row r="1322" spans="6:14">
      <c r="F1322" s="3">
        <v>44422</v>
      </c>
      <c r="G1322" s="1" t="s">
        <v>7</v>
      </c>
      <c r="H1322" s="1" t="s">
        <v>100</v>
      </c>
      <c r="I1322" s="1">
        <v>651</v>
      </c>
      <c r="J1322" s="1">
        <f>MONTH(BART_Rides[[#This Row],[Date]])</f>
        <v>8</v>
      </c>
      <c r="K1322" s="1">
        <f>WEEKDAY(BART_Rides[[#This Row],[Date]],2)</f>
        <v>6</v>
      </c>
      <c r="L1322" s="1" t="str">
        <f>LEFT(BART_Rides[[#This Row],[Lines]],1)</f>
        <v>Y</v>
      </c>
      <c r="M1322" s="1" t="str">
        <f>IF(BART_Rides[[#This Row],[FirstLetter]]="Y","Yes","No")</f>
        <v>Yes</v>
      </c>
      <c r="N1322" s="1" t="str">
        <f>IF(OR(BART_Rides[[#This Row],[Station Code]]="EM", BART_Rides[[#This Row],[Station Code]]="MT", BART_Rides[[#This Row],[Station Code]]="PL", BART_Rides[[#This Row],[Station Code]]="CC"), "Yes", "No")</f>
        <v>No</v>
      </c>
    </row>
    <row r="1323" spans="6:14">
      <c r="F1323" s="3">
        <v>44423</v>
      </c>
      <c r="G1323" s="1" t="s">
        <v>7</v>
      </c>
      <c r="H1323" s="1" t="s">
        <v>100</v>
      </c>
      <c r="I1323" s="1">
        <v>496</v>
      </c>
      <c r="J1323" s="1">
        <f>MONTH(BART_Rides[[#This Row],[Date]])</f>
        <v>8</v>
      </c>
      <c r="K1323" s="1">
        <f>WEEKDAY(BART_Rides[[#This Row],[Date]],2)</f>
        <v>7</v>
      </c>
      <c r="L1323" s="1" t="str">
        <f>LEFT(BART_Rides[[#This Row],[Lines]],1)</f>
        <v>Y</v>
      </c>
      <c r="M1323" s="1" t="str">
        <f>IF(BART_Rides[[#This Row],[FirstLetter]]="Y","Yes","No")</f>
        <v>Yes</v>
      </c>
      <c r="N1323" s="1" t="str">
        <f>IF(OR(BART_Rides[[#This Row],[Station Code]]="EM", BART_Rides[[#This Row],[Station Code]]="MT", BART_Rides[[#This Row],[Station Code]]="PL", BART_Rides[[#This Row],[Station Code]]="CC"), "Yes", "No")</f>
        <v>No</v>
      </c>
    </row>
    <row r="1324" spans="6:14">
      <c r="F1324" s="3">
        <v>44424</v>
      </c>
      <c r="G1324" s="1" t="s">
        <v>7</v>
      </c>
      <c r="H1324" s="1" t="s">
        <v>100</v>
      </c>
      <c r="I1324" s="1">
        <v>886</v>
      </c>
      <c r="J1324" s="1">
        <f>MONTH(BART_Rides[[#This Row],[Date]])</f>
        <v>8</v>
      </c>
      <c r="K1324" s="1">
        <f>WEEKDAY(BART_Rides[[#This Row],[Date]],2)</f>
        <v>1</v>
      </c>
      <c r="L1324" s="1" t="str">
        <f>LEFT(BART_Rides[[#This Row],[Lines]],1)</f>
        <v>Y</v>
      </c>
      <c r="M1324" s="1" t="str">
        <f>IF(BART_Rides[[#This Row],[FirstLetter]]="Y","Yes","No")</f>
        <v>Yes</v>
      </c>
      <c r="N1324" s="1" t="str">
        <f>IF(OR(BART_Rides[[#This Row],[Station Code]]="EM", BART_Rides[[#This Row],[Station Code]]="MT", BART_Rides[[#This Row],[Station Code]]="PL", BART_Rides[[#This Row],[Station Code]]="CC"), "Yes", "No")</f>
        <v>No</v>
      </c>
    </row>
    <row r="1325" spans="6:14">
      <c r="F1325" s="3">
        <v>44425</v>
      </c>
      <c r="G1325" s="1" t="s">
        <v>7</v>
      </c>
      <c r="H1325" s="1" t="s">
        <v>100</v>
      </c>
      <c r="I1325" s="1">
        <v>937</v>
      </c>
      <c r="J1325" s="1">
        <f>MONTH(BART_Rides[[#This Row],[Date]])</f>
        <v>8</v>
      </c>
      <c r="K1325" s="1">
        <f>WEEKDAY(BART_Rides[[#This Row],[Date]],2)</f>
        <v>2</v>
      </c>
      <c r="L1325" s="1" t="str">
        <f>LEFT(BART_Rides[[#This Row],[Lines]],1)</f>
        <v>Y</v>
      </c>
      <c r="M1325" s="1" t="str">
        <f>IF(BART_Rides[[#This Row],[FirstLetter]]="Y","Yes","No")</f>
        <v>Yes</v>
      </c>
      <c r="N1325" s="1" t="str">
        <f>IF(OR(BART_Rides[[#This Row],[Station Code]]="EM", BART_Rides[[#This Row],[Station Code]]="MT", BART_Rides[[#This Row],[Station Code]]="PL", BART_Rides[[#This Row],[Station Code]]="CC"), "Yes", "No")</f>
        <v>No</v>
      </c>
    </row>
    <row r="1326" spans="6:14">
      <c r="F1326" s="3">
        <v>44426</v>
      </c>
      <c r="G1326" s="1" t="s">
        <v>7</v>
      </c>
      <c r="H1326" s="1" t="s">
        <v>100</v>
      </c>
      <c r="I1326" s="1">
        <v>1050</v>
      </c>
      <c r="J1326" s="1">
        <f>MONTH(BART_Rides[[#This Row],[Date]])</f>
        <v>8</v>
      </c>
      <c r="K1326" s="1">
        <f>WEEKDAY(BART_Rides[[#This Row],[Date]],2)</f>
        <v>3</v>
      </c>
      <c r="L1326" s="1" t="str">
        <f>LEFT(BART_Rides[[#This Row],[Lines]],1)</f>
        <v>Y</v>
      </c>
      <c r="M1326" s="1" t="str">
        <f>IF(BART_Rides[[#This Row],[FirstLetter]]="Y","Yes","No")</f>
        <v>Yes</v>
      </c>
      <c r="N1326" s="1" t="str">
        <f>IF(OR(BART_Rides[[#This Row],[Station Code]]="EM", BART_Rides[[#This Row],[Station Code]]="MT", BART_Rides[[#This Row],[Station Code]]="PL", BART_Rides[[#This Row],[Station Code]]="CC"), "Yes", "No")</f>
        <v>No</v>
      </c>
    </row>
    <row r="1327" spans="6:14">
      <c r="F1327" s="3">
        <v>44427</v>
      </c>
      <c r="G1327" s="1" t="s">
        <v>7</v>
      </c>
      <c r="H1327" s="1" t="s">
        <v>100</v>
      </c>
      <c r="I1327" s="1">
        <v>1035</v>
      </c>
      <c r="J1327" s="1">
        <f>MONTH(BART_Rides[[#This Row],[Date]])</f>
        <v>8</v>
      </c>
      <c r="K1327" s="1">
        <f>WEEKDAY(BART_Rides[[#This Row],[Date]],2)</f>
        <v>4</v>
      </c>
      <c r="L1327" s="1" t="str">
        <f>LEFT(BART_Rides[[#This Row],[Lines]],1)</f>
        <v>Y</v>
      </c>
      <c r="M1327" s="1" t="str">
        <f>IF(BART_Rides[[#This Row],[FirstLetter]]="Y","Yes","No")</f>
        <v>Yes</v>
      </c>
      <c r="N1327" s="1" t="str">
        <f>IF(OR(BART_Rides[[#This Row],[Station Code]]="EM", BART_Rides[[#This Row],[Station Code]]="MT", BART_Rides[[#This Row],[Station Code]]="PL", BART_Rides[[#This Row],[Station Code]]="CC"), "Yes", "No")</f>
        <v>No</v>
      </c>
    </row>
    <row r="1328" spans="6:14">
      <c r="F1328" s="3">
        <v>44428</v>
      </c>
      <c r="G1328" s="1" t="s">
        <v>7</v>
      </c>
      <c r="H1328" s="1" t="s">
        <v>100</v>
      </c>
      <c r="I1328" s="1">
        <v>1063</v>
      </c>
      <c r="J1328" s="1">
        <f>MONTH(BART_Rides[[#This Row],[Date]])</f>
        <v>8</v>
      </c>
      <c r="K1328" s="1">
        <f>WEEKDAY(BART_Rides[[#This Row],[Date]],2)</f>
        <v>5</v>
      </c>
      <c r="L1328" s="1" t="str">
        <f>LEFT(BART_Rides[[#This Row],[Lines]],1)</f>
        <v>Y</v>
      </c>
      <c r="M1328" s="1" t="str">
        <f>IF(BART_Rides[[#This Row],[FirstLetter]]="Y","Yes","No")</f>
        <v>Yes</v>
      </c>
      <c r="N1328" s="1" t="str">
        <f>IF(OR(BART_Rides[[#This Row],[Station Code]]="EM", BART_Rides[[#This Row],[Station Code]]="MT", BART_Rides[[#This Row],[Station Code]]="PL", BART_Rides[[#This Row],[Station Code]]="CC"), "Yes", "No")</f>
        <v>No</v>
      </c>
    </row>
    <row r="1329" spans="6:14">
      <c r="F1329" s="3">
        <v>44429</v>
      </c>
      <c r="G1329" s="1" t="s">
        <v>7</v>
      </c>
      <c r="H1329" s="1" t="s">
        <v>100</v>
      </c>
      <c r="I1329" s="1">
        <v>757</v>
      </c>
      <c r="J1329" s="1">
        <f>MONTH(BART_Rides[[#This Row],[Date]])</f>
        <v>8</v>
      </c>
      <c r="K1329" s="1">
        <f>WEEKDAY(BART_Rides[[#This Row],[Date]],2)</f>
        <v>6</v>
      </c>
      <c r="L1329" s="1" t="str">
        <f>LEFT(BART_Rides[[#This Row],[Lines]],1)</f>
        <v>Y</v>
      </c>
      <c r="M1329" s="1" t="str">
        <f>IF(BART_Rides[[#This Row],[FirstLetter]]="Y","Yes","No")</f>
        <v>Yes</v>
      </c>
      <c r="N1329" s="1" t="str">
        <f>IF(OR(BART_Rides[[#This Row],[Station Code]]="EM", BART_Rides[[#This Row],[Station Code]]="MT", BART_Rides[[#This Row],[Station Code]]="PL", BART_Rides[[#This Row],[Station Code]]="CC"), "Yes", "No")</f>
        <v>No</v>
      </c>
    </row>
    <row r="1330" spans="6:14">
      <c r="F1330" s="3">
        <v>44430</v>
      </c>
      <c r="G1330" s="1" t="s">
        <v>7</v>
      </c>
      <c r="H1330" s="1" t="s">
        <v>100</v>
      </c>
      <c r="I1330" s="1">
        <v>493</v>
      </c>
      <c r="J1330" s="1">
        <f>MONTH(BART_Rides[[#This Row],[Date]])</f>
        <v>8</v>
      </c>
      <c r="K1330" s="1">
        <f>WEEKDAY(BART_Rides[[#This Row],[Date]],2)</f>
        <v>7</v>
      </c>
      <c r="L1330" s="1" t="str">
        <f>LEFT(BART_Rides[[#This Row],[Lines]],1)</f>
        <v>Y</v>
      </c>
      <c r="M1330" s="1" t="str">
        <f>IF(BART_Rides[[#This Row],[FirstLetter]]="Y","Yes","No")</f>
        <v>Yes</v>
      </c>
      <c r="N1330" s="1" t="str">
        <f>IF(OR(BART_Rides[[#This Row],[Station Code]]="EM", BART_Rides[[#This Row],[Station Code]]="MT", BART_Rides[[#This Row],[Station Code]]="PL", BART_Rides[[#This Row],[Station Code]]="CC"), "Yes", "No")</f>
        <v>No</v>
      </c>
    </row>
    <row r="1331" spans="6:14">
      <c r="F1331" s="3">
        <v>44431</v>
      </c>
      <c r="G1331" s="1" t="s">
        <v>7</v>
      </c>
      <c r="H1331" s="1" t="s">
        <v>100</v>
      </c>
      <c r="I1331" s="1">
        <v>923</v>
      </c>
      <c r="J1331" s="1">
        <f>MONTH(BART_Rides[[#This Row],[Date]])</f>
        <v>8</v>
      </c>
      <c r="K1331" s="1">
        <f>WEEKDAY(BART_Rides[[#This Row],[Date]],2)</f>
        <v>1</v>
      </c>
      <c r="L1331" s="1" t="str">
        <f>LEFT(BART_Rides[[#This Row],[Lines]],1)</f>
        <v>Y</v>
      </c>
      <c r="M1331" s="1" t="str">
        <f>IF(BART_Rides[[#This Row],[FirstLetter]]="Y","Yes","No")</f>
        <v>Yes</v>
      </c>
      <c r="N1331" s="1" t="str">
        <f>IF(OR(BART_Rides[[#This Row],[Station Code]]="EM", BART_Rides[[#This Row],[Station Code]]="MT", BART_Rides[[#This Row],[Station Code]]="PL", BART_Rides[[#This Row],[Station Code]]="CC"), "Yes", "No")</f>
        <v>No</v>
      </c>
    </row>
    <row r="1332" spans="6:14">
      <c r="F1332" s="3">
        <v>44432</v>
      </c>
      <c r="G1332" s="1" t="s">
        <v>7</v>
      </c>
      <c r="H1332" s="1" t="s">
        <v>100</v>
      </c>
      <c r="I1332" s="1">
        <v>1024</v>
      </c>
      <c r="J1332" s="1">
        <f>MONTH(BART_Rides[[#This Row],[Date]])</f>
        <v>8</v>
      </c>
      <c r="K1332" s="1">
        <f>WEEKDAY(BART_Rides[[#This Row],[Date]],2)</f>
        <v>2</v>
      </c>
      <c r="L1332" s="1" t="str">
        <f>LEFT(BART_Rides[[#This Row],[Lines]],1)</f>
        <v>Y</v>
      </c>
      <c r="M1332" s="1" t="str">
        <f>IF(BART_Rides[[#This Row],[FirstLetter]]="Y","Yes","No")</f>
        <v>Yes</v>
      </c>
      <c r="N1332" s="1" t="str">
        <f>IF(OR(BART_Rides[[#This Row],[Station Code]]="EM", BART_Rides[[#This Row],[Station Code]]="MT", BART_Rides[[#This Row],[Station Code]]="PL", BART_Rides[[#This Row],[Station Code]]="CC"), "Yes", "No")</f>
        <v>No</v>
      </c>
    </row>
    <row r="1333" spans="6:14">
      <c r="F1333" s="3">
        <v>44433</v>
      </c>
      <c r="G1333" s="1" t="s">
        <v>7</v>
      </c>
      <c r="H1333" s="1" t="s">
        <v>100</v>
      </c>
      <c r="I1333" s="1">
        <v>1017</v>
      </c>
      <c r="J1333" s="1">
        <f>MONTH(BART_Rides[[#This Row],[Date]])</f>
        <v>8</v>
      </c>
      <c r="K1333" s="1">
        <f>WEEKDAY(BART_Rides[[#This Row],[Date]],2)</f>
        <v>3</v>
      </c>
      <c r="L1333" s="1" t="str">
        <f>LEFT(BART_Rides[[#This Row],[Lines]],1)</f>
        <v>Y</v>
      </c>
      <c r="M1333" s="1" t="str">
        <f>IF(BART_Rides[[#This Row],[FirstLetter]]="Y","Yes","No")</f>
        <v>Yes</v>
      </c>
      <c r="N1333" s="1" t="str">
        <f>IF(OR(BART_Rides[[#This Row],[Station Code]]="EM", BART_Rides[[#This Row],[Station Code]]="MT", BART_Rides[[#This Row],[Station Code]]="PL", BART_Rides[[#This Row],[Station Code]]="CC"), "Yes", "No")</f>
        <v>No</v>
      </c>
    </row>
    <row r="1334" spans="6:14">
      <c r="F1334" s="3">
        <v>44434</v>
      </c>
      <c r="G1334" s="1" t="s">
        <v>7</v>
      </c>
      <c r="H1334" s="1" t="s">
        <v>100</v>
      </c>
      <c r="I1334" s="1">
        <v>1039</v>
      </c>
      <c r="J1334" s="1">
        <f>MONTH(BART_Rides[[#This Row],[Date]])</f>
        <v>8</v>
      </c>
      <c r="K1334" s="1">
        <f>WEEKDAY(BART_Rides[[#This Row],[Date]],2)</f>
        <v>4</v>
      </c>
      <c r="L1334" s="1" t="str">
        <f>LEFT(BART_Rides[[#This Row],[Lines]],1)</f>
        <v>Y</v>
      </c>
      <c r="M1334" s="1" t="str">
        <f>IF(BART_Rides[[#This Row],[FirstLetter]]="Y","Yes","No")</f>
        <v>Yes</v>
      </c>
      <c r="N1334" s="1" t="str">
        <f>IF(OR(BART_Rides[[#This Row],[Station Code]]="EM", BART_Rides[[#This Row],[Station Code]]="MT", BART_Rides[[#This Row],[Station Code]]="PL", BART_Rides[[#This Row],[Station Code]]="CC"), "Yes", "No")</f>
        <v>No</v>
      </c>
    </row>
    <row r="1335" spans="6:14">
      <c r="F1335" s="3">
        <v>44435</v>
      </c>
      <c r="G1335" s="1" t="s">
        <v>7</v>
      </c>
      <c r="H1335" s="1" t="s">
        <v>100</v>
      </c>
      <c r="I1335" s="1">
        <v>1105</v>
      </c>
      <c r="J1335" s="1">
        <f>MONTH(BART_Rides[[#This Row],[Date]])</f>
        <v>8</v>
      </c>
      <c r="K1335" s="1">
        <f>WEEKDAY(BART_Rides[[#This Row],[Date]],2)</f>
        <v>5</v>
      </c>
      <c r="L1335" s="1" t="str">
        <f>LEFT(BART_Rides[[#This Row],[Lines]],1)</f>
        <v>Y</v>
      </c>
      <c r="M1335" s="1" t="str">
        <f>IF(BART_Rides[[#This Row],[FirstLetter]]="Y","Yes","No")</f>
        <v>Yes</v>
      </c>
      <c r="N1335" s="1" t="str">
        <f>IF(OR(BART_Rides[[#This Row],[Station Code]]="EM", BART_Rides[[#This Row],[Station Code]]="MT", BART_Rides[[#This Row],[Station Code]]="PL", BART_Rides[[#This Row],[Station Code]]="CC"), "Yes", "No")</f>
        <v>No</v>
      </c>
    </row>
    <row r="1336" spans="6:14">
      <c r="F1336" s="3">
        <v>44436</v>
      </c>
      <c r="G1336" s="1" t="s">
        <v>7</v>
      </c>
      <c r="H1336" s="1" t="s">
        <v>100</v>
      </c>
      <c r="I1336" s="1">
        <v>668</v>
      </c>
      <c r="J1336" s="1">
        <f>MONTH(BART_Rides[[#This Row],[Date]])</f>
        <v>8</v>
      </c>
      <c r="K1336" s="1">
        <f>WEEKDAY(BART_Rides[[#This Row],[Date]],2)</f>
        <v>6</v>
      </c>
      <c r="L1336" s="1" t="str">
        <f>LEFT(BART_Rides[[#This Row],[Lines]],1)</f>
        <v>Y</v>
      </c>
      <c r="M1336" s="1" t="str">
        <f>IF(BART_Rides[[#This Row],[FirstLetter]]="Y","Yes","No")</f>
        <v>Yes</v>
      </c>
      <c r="N1336" s="1" t="str">
        <f>IF(OR(BART_Rides[[#This Row],[Station Code]]="EM", BART_Rides[[#This Row],[Station Code]]="MT", BART_Rides[[#This Row],[Station Code]]="PL", BART_Rides[[#This Row],[Station Code]]="CC"), "Yes", "No")</f>
        <v>No</v>
      </c>
    </row>
    <row r="1337" spans="6:14">
      <c r="F1337" s="3">
        <v>44437</v>
      </c>
      <c r="G1337" s="1" t="s">
        <v>7</v>
      </c>
      <c r="H1337" s="1" t="s">
        <v>100</v>
      </c>
      <c r="I1337" s="1">
        <v>480</v>
      </c>
      <c r="J1337" s="1">
        <f>MONTH(BART_Rides[[#This Row],[Date]])</f>
        <v>8</v>
      </c>
      <c r="K1337" s="1">
        <f>WEEKDAY(BART_Rides[[#This Row],[Date]],2)</f>
        <v>7</v>
      </c>
      <c r="L1337" s="1" t="str">
        <f>LEFT(BART_Rides[[#This Row],[Lines]],1)</f>
        <v>Y</v>
      </c>
      <c r="M1337" s="1" t="str">
        <f>IF(BART_Rides[[#This Row],[FirstLetter]]="Y","Yes","No")</f>
        <v>Yes</v>
      </c>
      <c r="N1337" s="1" t="str">
        <f>IF(OR(BART_Rides[[#This Row],[Station Code]]="EM", BART_Rides[[#This Row],[Station Code]]="MT", BART_Rides[[#This Row],[Station Code]]="PL", BART_Rides[[#This Row],[Station Code]]="CC"), "Yes", "No")</f>
        <v>No</v>
      </c>
    </row>
    <row r="1338" spans="6:14">
      <c r="F1338" s="3">
        <v>44438</v>
      </c>
      <c r="G1338" s="1" t="s">
        <v>7</v>
      </c>
      <c r="H1338" s="1" t="s">
        <v>100</v>
      </c>
      <c r="I1338" s="1">
        <v>954</v>
      </c>
      <c r="J1338" s="1">
        <f>MONTH(BART_Rides[[#This Row],[Date]])</f>
        <v>8</v>
      </c>
      <c r="K1338" s="1">
        <f>WEEKDAY(BART_Rides[[#This Row],[Date]],2)</f>
        <v>1</v>
      </c>
      <c r="L1338" s="1" t="str">
        <f>LEFT(BART_Rides[[#This Row],[Lines]],1)</f>
        <v>Y</v>
      </c>
      <c r="M1338" s="1" t="str">
        <f>IF(BART_Rides[[#This Row],[FirstLetter]]="Y","Yes","No")</f>
        <v>Yes</v>
      </c>
      <c r="N1338" s="1" t="str">
        <f>IF(OR(BART_Rides[[#This Row],[Station Code]]="EM", BART_Rides[[#This Row],[Station Code]]="MT", BART_Rides[[#This Row],[Station Code]]="PL", BART_Rides[[#This Row],[Station Code]]="CC"), "Yes", "No")</f>
        <v>No</v>
      </c>
    </row>
    <row r="1339" spans="6:14">
      <c r="F1339" s="3">
        <v>44439</v>
      </c>
      <c r="G1339" s="1" t="s">
        <v>7</v>
      </c>
      <c r="H1339" s="1" t="s">
        <v>100</v>
      </c>
      <c r="I1339" s="1">
        <v>1046</v>
      </c>
      <c r="J1339" s="1">
        <f>MONTH(BART_Rides[[#This Row],[Date]])</f>
        <v>8</v>
      </c>
      <c r="K1339" s="1">
        <f>WEEKDAY(BART_Rides[[#This Row],[Date]],2)</f>
        <v>2</v>
      </c>
      <c r="L1339" s="1" t="str">
        <f>LEFT(BART_Rides[[#This Row],[Lines]],1)</f>
        <v>Y</v>
      </c>
      <c r="M1339" s="1" t="str">
        <f>IF(BART_Rides[[#This Row],[FirstLetter]]="Y","Yes","No")</f>
        <v>Yes</v>
      </c>
      <c r="N1339" s="1" t="str">
        <f>IF(OR(BART_Rides[[#This Row],[Station Code]]="EM", BART_Rides[[#This Row],[Station Code]]="MT", BART_Rides[[#This Row],[Station Code]]="PL", BART_Rides[[#This Row],[Station Code]]="CC"), "Yes", "No")</f>
        <v>No</v>
      </c>
    </row>
    <row r="1340" spans="6:14">
      <c r="F1340" s="3">
        <v>44440</v>
      </c>
      <c r="G1340" s="1" t="s">
        <v>7</v>
      </c>
      <c r="H1340" s="1" t="s">
        <v>100</v>
      </c>
      <c r="I1340" s="1">
        <v>1029</v>
      </c>
      <c r="J1340" s="1">
        <f>MONTH(BART_Rides[[#This Row],[Date]])</f>
        <v>9</v>
      </c>
      <c r="K1340" s="1">
        <f>WEEKDAY(BART_Rides[[#This Row],[Date]],2)</f>
        <v>3</v>
      </c>
      <c r="L1340" s="1" t="str">
        <f>LEFT(BART_Rides[[#This Row],[Lines]],1)</f>
        <v>Y</v>
      </c>
      <c r="M1340" s="1" t="str">
        <f>IF(BART_Rides[[#This Row],[FirstLetter]]="Y","Yes","No")</f>
        <v>Yes</v>
      </c>
      <c r="N1340" s="1" t="str">
        <f>IF(OR(BART_Rides[[#This Row],[Station Code]]="EM", BART_Rides[[#This Row],[Station Code]]="MT", BART_Rides[[#This Row],[Station Code]]="PL", BART_Rides[[#This Row],[Station Code]]="CC"), "Yes", "No")</f>
        <v>No</v>
      </c>
    </row>
    <row r="1341" spans="6:14">
      <c r="F1341" s="3">
        <v>44441</v>
      </c>
      <c r="G1341" s="1" t="s">
        <v>7</v>
      </c>
      <c r="H1341" s="1" t="s">
        <v>100</v>
      </c>
      <c r="I1341" s="1">
        <v>1102</v>
      </c>
      <c r="J1341" s="1">
        <f>MONTH(BART_Rides[[#This Row],[Date]])</f>
        <v>9</v>
      </c>
      <c r="K1341" s="1">
        <f>WEEKDAY(BART_Rides[[#This Row],[Date]],2)</f>
        <v>4</v>
      </c>
      <c r="L1341" s="1" t="str">
        <f>LEFT(BART_Rides[[#This Row],[Lines]],1)</f>
        <v>Y</v>
      </c>
      <c r="M1341" s="1" t="str">
        <f>IF(BART_Rides[[#This Row],[FirstLetter]]="Y","Yes","No")</f>
        <v>Yes</v>
      </c>
      <c r="N1341" s="1" t="str">
        <f>IF(OR(BART_Rides[[#This Row],[Station Code]]="EM", BART_Rides[[#This Row],[Station Code]]="MT", BART_Rides[[#This Row],[Station Code]]="PL", BART_Rides[[#This Row],[Station Code]]="CC"), "Yes", "No")</f>
        <v>No</v>
      </c>
    </row>
    <row r="1342" spans="6:14">
      <c r="F1342" s="3">
        <v>44442</v>
      </c>
      <c r="G1342" s="1" t="s">
        <v>7</v>
      </c>
      <c r="H1342" s="1" t="s">
        <v>100</v>
      </c>
      <c r="I1342" s="1">
        <v>1060</v>
      </c>
      <c r="J1342" s="1">
        <f>MONTH(BART_Rides[[#This Row],[Date]])</f>
        <v>9</v>
      </c>
      <c r="K1342" s="1">
        <f>WEEKDAY(BART_Rides[[#This Row],[Date]],2)</f>
        <v>5</v>
      </c>
      <c r="L1342" s="1" t="str">
        <f>LEFT(BART_Rides[[#This Row],[Lines]],1)</f>
        <v>Y</v>
      </c>
      <c r="M1342" s="1" t="str">
        <f>IF(BART_Rides[[#This Row],[FirstLetter]]="Y","Yes","No")</f>
        <v>Yes</v>
      </c>
      <c r="N1342" s="1" t="str">
        <f>IF(OR(BART_Rides[[#This Row],[Station Code]]="EM", BART_Rides[[#This Row],[Station Code]]="MT", BART_Rides[[#This Row],[Station Code]]="PL", BART_Rides[[#This Row],[Station Code]]="CC"), "Yes", "No")</f>
        <v>No</v>
      </c>
    </row>
    <row r="1343" spans="6:14">
      <c r="F1343" s="3">
        <v>44443</v>
      </c>
      <c r="G1343" s="1" t="s">
        <v>7</v>
      </c>
      <c r="H1343" s="1" t="s">
        <v>100</v>
      </c>
      <c r="I1343" s="1">
        <v>830</v>
      </c>
      <c r="J1343" s="1">
        <f>MONTH(BART_Rides[[#This Row],[Date]])</f>
        <v>9</v>
      </c>
      <c r="K1343" s="1">
        <f>WEEKDAY(BART_Rides[[#This Row],[Date]],2)</f>
        <v>6</v>
      </c>
      <c r="L1343" s="1" t="str">
        <f>LEFT(BART_Rides[[#This Row],[Lines]],1)</f>
        <v>Y</v>
      </c>
      <c r="M1343" s="1" t="str">
        <f>IF(BART_Rides[[#This Row],[FirstLetter]]="Y","Yes","No")</f>
        <v>Yes</v>
      </c>
      <c r="N1343" s="1" t="str">
        <f>IF(OR(BART_Rides[[#This Row],[Station Code]]="EM", BART_Rides[[#This Row],[Station Code]]="MT", BART_Rides[[#This Row],[Station Code]]="PL", BART_Rides[[#This Row],[Station Code]]="CC"), "Yes", "No")</f>
        <v>No</v>
      </c>
    </row>
    <row r="1344" spans="6:14">
      <c r="F1344" s="3">
        <v>44444</v>
      </c>
      <c r="G1344" s="1" t="s">
        <v>7</v>
      </c>
      <c r="H1344" s="1" t="s">
        <v>100</v>
      </c>
      <c r="I1344" s="1">
        <v>550</v>
      </c>
      <c r="J1344" s="1">
        <f>MONTH(BART_Rides[[#This Row],[Date]])</f>
        <v>9</v>
      </c>
      <c r="K1344" s="1">
        <f>WEEKDAY(BART_Rides[[#This Row],[Date]],2)</f>
        <v>7</v>
      </c>
      <c r="L1344" s="1" t="str">
        <f>LEFT(BART_Rides[[#This Row],[Lines]],1)</f>
        <v>Y</v>
      </c>
      <c r="M1344" s="1" t="str">
        <f>IF(BART_Rides[[#This Row],[FirstLetter]]="Y","Yes","No")</f>
        <v>Yes</v>
      </c>
      <c r="N1344" s="1" t="str">
        <f>IF(OR(BART_Rides[[#This Row],[Station Code]]="EM", BART_Rides[[#This Row],[Station Code]]="MT", BART_Rides[[#This Row],[Station Code]]="PL", BART_Rides[[#This Row],[Station Code]]="CC"), "Yes", "No")</f>
        <v>No</v>
      </c>
    </row>
    <row r="1345" spans="6:14">
      <c r="F1345" s="3">
        <v>44445</v>
      </c>
      <c r="G1345" s="1" t="s">
        <v>7</v>
      </c>
      <c r="H1345" s="1" t="s">
        <v>100</v>
      </c>
      <c r="I1345" s="1">
        <v>499</v>
      </c>
      <c r="J1345" s="1">
        <f>MONTH(BART_Rides[[#This Row],[Date]])</f>
        <v>9</v>
      </c>
      <c r="K1345" s="1">
        <f>WEEKDAY(BART_Rides[[#This Row],[Date]],2)</f>
        <v>1</v>
      </c>
      <c r="L1345" s="1" t="str">
        <f>LEFT(BART_Rides[[#This Row],[Lines]],1)</f>
        <v>Y</v>
      </c>
      <c r="M1345" s="1" t="str">
        <f>IF(BART_Rides[[#This Row],[FirstLetter]]="Y","Yes","No")</f>
        <v>Yes</v>
      </c>
      <c r="N1345" s="1" t="str">
        <f>IF(OR(BART_Rides[[#This Row],[Station Code]]="EM", BART_Rides[[#This Row],[Station Code]]="MT", BART_Rides[[#This Row],[Station Code]]="PL", BART_Rides[[#This Row],[Station Code]]="CC"), "Yes", "No")</f>
        <v>No</v>
      </c>
    </row>
    <row r="1346" spans="6:14">
      <c r="F1346" s="3">
        <v>44446</v>
      </c>
      <c r="G1346" s="1" t="s">
        <v>7</v>
      </c>
      <c r="H1346" s="1" t="s">
        <v>100</v>
      </c>
      <c r="I1346" s="1">
        <v>1057</v>
      </c>
      <c r="J1346" s="1">
        <f>MONTH(BART_Rides[[#This Row],[Date]])</f>
        <v>9</v>
      </c>
      <c r="K1346" s="1">
        <f>WEEKDAY(BART_Rides[[#This Row],[Date]],2)</f>
        <v>2</v>
      </c>
      <c r="L1346" s="1" t="str">
        <f>LEFT(BART_Rides[[#This Row],[Lines]],1)</f>
        <v>Y</v>
      </c>
      <c r="M1346" s="1" t="str">
        <f>IF(BART_Rides[[#This Row],[FirstLetter]]="Y","Yes","No")</f>
        <v>Yes</v>
      </c>
      <c r="N1346" s="1" t="str">
        <f>IF(OR(BART_Rides[[#This Row],[Station Code]]="EM", BART_Rides[[#This Row],[Station Code]]="MT", BART_Rides[[#This Row],[Station Code]]="PL", BART_Rides[[#This Row],[Station Code]]="CC"), "Yes", "No")</f>
        <v>No</v>
      </c>
    </row>
    <row r="1347" spans="6:14">
      <c r="F1347" s="3">
        <v>44447</v>
      </c>
      <c r="G1347" s="1" t="s">
        <v>7</v>
      </c>
      <c r="H1347" s="1" t="s">
        <v>100</v>
      </c>
      <c r="I1347" s="1">
        <v>1136</v>
      </c>
      <c r="J1347" s="1">
        <f>MONTH(BART_Rides[[#This Row],[Date]])</f>
        <v>9</v>
      </c>
      <c r="K1347" s="1">
        <f>WEEKDAY(BART_Rides[[#This Row],[Date]],2)</f>
        <v>3</v>
      </c>
      <c r="L1347" s="1" t="str">
        <f>LEFT(BART_Rides[[#This Row],[Lines]],1)</f>
        <v>Y</v>
      </c>
      <c r="M1347" s="1" t="str">
        <f>IF(BART_Rides[[#This Row],[FirstLetter]]="Y","Yes","No")</f>
        <v>Yes</v>
      </c>
      <c r="N1347" s="1" t="str">
        <f>IF(OR(BART_Rides[[#This Row],[Station Code]]="EM", BART_Rides[[#This Row],[Station Code]]="MT", BART_Rides[[#This Row],[Station Code]]="PL", BART_Rides[[#This Row],[Station Code]]="CC"), "Yes", "No")</f>
        <v>No</v>
      </c>
    </row>
    <row r="1348" spans="6:14">
      <c r="F1348" s="3">
        <v>44448</v>
      </c>
      <c r="G1348" s="1" t="s">
        <v>7</v>
      </c>
      <c r="H1348" s="1" t="s">
        <v>100</v>
      </c>
      <c r="I1348" s="1">
        <v>1176</v>
      </c>
      <c r="J1348" s="1">
        <f>MONTH(BART_Rides[[#This Row],[Date]])</f>
        <v>9</v>
      </c>
      <c r="K1348" s="1">
        <f>WEEKDAY(BART_Rides[[#This Row],[Date]],2)</f>
        <v>4</v>
      </c>
      <c r="L1348" s="1" t="str">
        <f>LEFT(BART_Rides[[#This Row],[Lines]],1)</f>
        <v>Y</v>
      </c>
      <c r="M1348" s="1" t="str">
        <f>IF(BART_Rides[[#This Row],[FirstLetter]]="Y","Yes","No")</f>
        <v>Yes</v>
      </c>
      <c r="N1348" s="1" t="str">
        <f>IF(OR(BART_Rides[[#This Row],[Station Code]]="EM", BART_Rides[[#This Row],[Station Code]]="MT", BART_Rides[[#This Row],[Station Code]]="PL", BART_Rides[[#This Row],[Station Code]]="CC"), "Yes", "No")</f>
        <v>No</v>
      </c>
    </row>
    <row r="1349" spans="6:14">
      <c r="F1349" s="3">
        <v>44449</v>
      </c>
      <c r="G1349" s="1" t="s">
        <v>7</v>
      </c>
      <c r="H1349" s="1" t="s">
        <v>100</v>
      </c>
      <c r="I1349" s="1">
        <v>1091</v>
      </c>
      <c r="J1349" s="1">
        <f>MONTH(BART_Rides[[#This Row],[Date]])</f>
        <v>9</v>
      </c>
      <c r="K1349" s="1">
        <f>WEEKDAY(BART_Rides[[#This Row],[Date]],2)</f>
        <v>5</v>
      </c>
      <c r="L1349" s="1" t="str">
        <f>LEFT(BART_Rides[[#This Row],[Lines]],1)</f>
        <v>Y</v>
      </c>
      <c r="M1349" s="1" t="str">
        <f>IF(BART_Rides[[#This Row],[FirstLetter]]="Y","Yes","No")</f>
        <v>Yes</v>
      </c>
      <c r="N1349" s="1" t="str">
        <f>IF(OR(BART_Rides[[#This Row],[Station Code]]="EM", BART_Rides[[#This Row],[Station Code]]="MT", BART_Rides[[#This Row],[Station Code]]="PL", BART_Rides[[#This Row],[Station Code]]="CC"), "Yes", "No")</f>
        <v>No</v>
      </c>
    </row>
    <row r="1350" spans="6:14">
      <c r="F1350" s="3">
        <v>44450</v>
      </c>
      <c r="G1350" s="1" t="s">
        <v>7</v>
      </c>
      <c r="H1350" s="1" t="s">
        <v>100</v>
      </c>
      <c r="I1350" s="1">
        <v>718</v>
      </c>
      <c r="J1350" s="1">
        <f>MONTH(BART_Rides[[#This Row],[Date]])</f>
        <v>9</v>
      </c>
      <c r="K1350" s="1">
        <f>WEEKDAY(BART_Rides[[#This Row],[Date]],2)</f>
        <v>6</v>
      </c>
      <c r="L1350" s="1" t="str">
        <f>LEFT(BART_Rides[[#This Row],[Lines]],1)</f>
        <v>Y</v>
      </c>
      <c r="M1350" s="1" t="str">
        <f>IF(BART_Rides[[#This Row],[FirstLetter]]="Y","Yes","No")</f>
        <v>Yes</v>
      </c>
      <c r="N1350" s="1" t="str">
        <f>IF(OR(BART_Rides[[#This Row],[Station Code]]="EM", BART_Rides[[#This Row],[Station Code]]="MT", BART_Rides[[#This Row],[Station Code]]="PL", BART_Rides[[#This Row],[Station Code]]="CC"), "Yes", "No")</f>
        <v>No</v>
      </c>
    </row>
    <row r="1351" spans="6:14">
      <c r="F1351" s="3">
        <v>44451</v>
      </c>
      <c r="G1351" s="1" t="s">
        <v>7</v>
      </c>
      <c r="H1351" s="1" t="s">
        <v>100</v>
      </c>
      <c r="I1351" s="1">
        <v>549</v>
      </c>
      <c r="J1351" s="1">
        <f>MONTH(BART_Rides[[#This Row],[Date]])</f>
        <v>9</v>
      </c>
      <c r="K1351" s="1">
        <f>WEEKDAY(BART_Rides[[#This Row],[Date]],2)</f>
        <v>7</v>
      </c>
      <c r="L1351" s="1" t="str">
        <f>LEFT(BART_Rides[[#This Row],[Lines]],1)</f>
        <v>Y</v>
      </c>
      <c r="M1351" s="1" t="str">
        <f>IF(BART_Rides[[#This Row],[FirstLetter]]="Y","Yes","No")</f>
        <v>Yes</v>
      </c>
      <c r="N1351" s="1" t="str">
        <f>IF(OR(BART_Rides[[#This Row],[Station Code]]="EM", BART_Rides[[#This Row],[Station Code]]="MT", BART_Rides[[#This Row],[Station Code]]="PL", BART_Rides[[#This Row],[Station Code]]="CC"), "Yes", "No")</f>
        <v>No</v>
      </c>
    </row>
    <row r="1352" spans="6:14">
      <c r="F1352" s="3">
        <v>44452</v>
      </c>
      <c r="G1352" s="1" t="s">
        <v>7</v>
      </c>
      <c r="H1352" s="1" t="s">
        <v>100</v>
      </c>
      <c r="I1352" s="1">
        <v>928</v>
      </c>
      <c r="J1352" s="1">
        <f>MONTH(BART_Rides[[#This Row],[Date]])</f>
        <v>9</v>
      </c>
      <c r="K1352" s="1">
        <f>WEEKDAY(BART_Rides[[#This Row],[Date]],2)</f>
        <v>1</v>
      </c>
      <c r="L1352" s="1" t="str">
        <f>LEFT(BART_Rides[[#This Row],[Lines]],1)</f>
        <v>Y</v>
      </c>
      <c r="M1352" s="1" t="str">
        <f>IF(BART_Rides[[#This Row],[FirstLetter]]="Y","Yes","No")</f>
        <v>Yes</v>
      </c>
      <c r="N1352" s="1" t="str">
        <f>IF(OR(BART_Rides[[#This Row],[Station Code]]="EM", BART_Rides[[#This Row],[Station Code]]="MT", BART_Rides[[#This Row],[Station Code]]="PL", BART_Rides[[#This Row],[Station Code]]="CC"), "Yes", "No")</f>
        <v>No</v>
      </c>
    </row>
    <row r="1353" spans="6:14">
      <c r="F1353" s="3">
        <v>44453</v>
      </c>
      <c r="G1353" s="1" t="s">
        <v>7</v>
      </c>
      <c r="H1353" s="1" t="s">
        <v>100</v>
      </c>
      <c r="I1353" s="1">
        <v>1038</v>
      </c>
      <c r="J1353" s="1">
        <f>MONTH(BART_Rides[[#This Row],[Date]])</f>
        <v>9</v>
      </c>
      <c r="K1353" s="1">
        <f>WEEKDAY(BART_Rides[[#This Row],[Date]],2)</f>
        <v>2</v>
      </c>
      <c r="L1353" s="1" t="str">
        <f>LEFT(BART_Rides[[#This Row],[Lines]],1)</f>
        <v>Y</v>
      </c>
      <c r="M1353" s="1" t="str">
        <f>IF(BART_Rides[[#This Row],[FirstLetter]]="Y","Yes","No")</f>
        <v>Yes</v>
      </c>
      <c r="N1353" s="1" t="str">
        <f>IF(OR(BART_Rides[[#This Row],[Station Code]]="EM", BART_Rides[[#This Row],[Station Code]]="MT", BART_Rides[[#This Row],[Station Code]]="PL", BART_Rides[[#This Row],[Station Code]]="CC"), "Yes", "No")</f>
        <v>No</v>
      </c>
    </row>
    <row r="1354" spans="6:14">
      <c r="F1354" s="3">
        <v>44454</v>
      </c>
      <c r="G1354" s="1" t="s">
        <v>7</v>
      </c>
      <c r="H1354" s="1" t="s">
        <v>100</v>
      </c>
      <c r="I1354" s="1">
        <v>1140</v>
      </c>
      <c r="J1354" s="1">
        <f>MONTH(BART_Rides[[#This Row],[Date]])</f>
        <v>9</v>
      </c>
      <c r="K1354" s="1">
        <f>WEEKDAY(BART_Rides[[#This Row],[Date]],2)</f>
        <v>3</v>
      </c>
      <c r="L1354" s="1" t="str">
        <f>LEFT(BART_Rides[[#This Row],[Lines]],1)</f>
        <v>Y</v>
      </c>
      <c r="M1354" s="1" t="str">
        <f>IF(BART_Rides[[#This Row],[FirstLetter]]="Y","Yes","No")</f>
        <v>Yes</v>
      </c>
      <c r="N1354" s="1" t="str">
        <f>IF(OR(BART_Rides[[#This Row],[Station Code]]="EM", BART_Rides[[#This Row],[Station Code]]="MT", BART_Rides[[#This Row],[Station Code]]="PL", BART_Rides[[#This Row],[Station Code]]="CC"), "Yes", "No")</f>
        <v>No</v>
      </c>
    </row>
    <row r="1355" spans="6:14">
      <c r="F1355" s="3">
        <v>44455</v>
      </c>
      <c r="G1355" s="1" t="s">
        <v>7</v>
      </c>
      <c r="H1355" s="1" t="s">
        <v>100</v>
      </c>
      <c r="I1355" s="1">
        <v>1127</v>
      </c>
      <c r="J1355" s="1">
        <f>MONTH(BART_Rides[[#This Row],[Date]])</f>
        <v>9</v>
      </c>
      <c r="K1355" s="1">
        <f>WEEKDAY(BART_Rides[[#This Row],[Date]],2)</f>
        <v>4</v>
      </c>
      <c r="L1355" s="1" t="str">
        <f>LEFT(BART_Rides[[#This Row],[Lines]],1)</f>
        <v>Y</v>
      </c>
      <c r="M1355" s="1" t="str">
        <f>IF(BART_Rides[[#This Row],[FirstLetter]]="Y","Yes","No")</f>
        <v>Yes</v>
      </c>
      <c r="N1355" s="1" t="str">
        <f>IF(OR(BART_Rides[[#This Row],[Station Code]]="EM", BART_Rides[[#This Row],[Station Code]]="MT", BART_Rides[[#This Row],[Station Code]]="PL", BART_Rides[[#This Row],[Station Code]]="CC"), "Yes", "No")</f>
        <v>No</v>
      </c>
    </row>
    <row r="1356" spans="6:14">
      <c r="F1356" s="3">
        <v>44456</v>
      </c>
      <c r="G1356" s="1" t="s">
        <v>7</v>
      </c>
      <c r="H1356" s="1" t="s">
        <v>100</v>
      </c>
      <c r="I1356" s="1">
        <v>1139</v>
      </c>
      <c r="J1356" s="1">
        <f>MONTH(BART_Rides[[#This Row],[Date]])</f>
        <v>9</v>
      </c>
      <c r="K1356" s="1">
        <f>WEEKDAY(BART_Rides[[#This Row],[Date]],2)</f>
        <v>5</v>
      </c>
      <c r="L1356" s="1" t="str">
        <f>LEFT(BART_Rides[[#This Row],[Lines]],1)</f>
        <v>Y</v>
      </c>
      <c r="M1356" s="1" t="str">
        <f>IF(BART_Rides[[#This Row],[FirstLetter]]="Y","Yes","No")</f>
        <v>Yes</v>
      </c>
      <c r="N1356" s="1" t="str">
        <f>IF(OR(BART_Rides[[#This Row],[Station Code]]="EM", BART_Rides[[#This Row],[Station Code]]="MT", BART_Rides[[#This Row],[Station Code]]="PL", BART_Rides[[#This Row],[Station Code]]="CC"), "Yes", "No")</f>
        <v>No</v>
      </c>
    </row>
    <row r="1357" spans="6:14">
      <c r="F1357" s="3">
        <v>44457</v>
      </c>
      <c r="G1357" s="1" t="s">
        <v>7</v>
      </c>
      <c r="H1357" s="1" t="s">
        <v>100</v>
      </c>
      <c r="I1357" s="1">
        <v>877</v>
      </c>
      <c r="J1357" s="1">
        <f>MONTH(BART_Rides[[#This Row],[Date]])</f>
        <v>9</v>
      </c>
      <c r="K1357" s="1">
        <f>WEEKDAY(BART_Rides[[#This Row],[Date]],2)</f>
        <v>6</v>
      </c>
      <c r="L1357" s="1" t="str">
        <f>LEFT(BART_Rides[[#This Row],[Lines]],1)</f>
        <v>Y</v>
      </c>
      <c r="M1357" s="1" t="str">
        <f>IF(BART_Rides[[#This Row],[FirstLetter]]="Y","Yes","No")</f>
        <v>Yes</v>
      </c>
      <c r="N1357" s="1" t="str">
        <f>IF(OR(BART_Rides[[#This Row],[Station Code]]="EM", BART_Rides[[#This Row],[Station Code]]="MT", BART_Rides[[#This Row],[Station Code]]="PL", BART_Rides[[#This Row],[Station Code]]="CC"), "Yes", "No")</f>
        <v>No</v>
      </c>
    </row>
    <row r="1358" spans="6:14">
      <c r="F1358" s="3">
        <v>44458</v>
      </c>
      <c r="G1358" s="1" t="s">
        <v>7</v>
      </c>
      <c r="H1358" s="1" t="s">
        <v>100</v>
      </c>
      <c r="I1358" s="1">
        <v>587</v>
      </c>
      <c r="J1358" s="1">
        <f>MONTH(BART_Rides[[#This Row],[Date]])</f>
        <v>9</v>
      </c>
      <c r="K1358" s="1">
        <f>WEEKDAY(BART_Rides[[#This Row],[Date]],2)</f>
        <v>7</v>
      </c>
      <c r="L1358" s="1" t="str">
        <f>LEFT(BART_Rides[[#This Row],[Lines]],1)</f>
        <v>Y</v>
      </c>
      <c r="M1358" s="1" t="str">
        <f>IF(BART_Rides[[#This Row],[FirstLetter]]="Y","Yes","No")</f>
        <v>Yes</v>
      </c>
      <c r="N1358" s="1" t="str">
        <f>IF(OR(BART_Rides[[#This Row],[Station Code]]="EM", BART_Rides[[#This Row],[Station Code]]="MT", BART_Rides[[#This Row],[Station Code]]="PL", BART_Rides[[#This Row],[Station Code]]="CC"), "Yes", "No")</f>
        <v>No</v>
      </c>
    </row>
    <row r="1359" spans="6:14">
      <c r="F1359" s="3">
        <v>44459</v>
      </c>
      <c r="G1359" s="1" t="s">
        <v>7</v>
      </c>
      <c r="H1359" s="1" t="s">
        <v>100</v>
      </c>
      <c r="I1359" s="1">
        <v>1120</v>
      </c>
      <c r="J1359" s="1">
        <f>MONTH(BART_Rides[[#This Row],[Date]])</f>
        <v>9</v>
      </c>
      <c r="K1359" s="1">
        <f>WEEKDAY(BART_Rides[[#This Row],[Date]],2)</f>
        <v>1</v>
      </c>
      <c r="L1359" s="1" t="str">
        <f>LEFT(BART_Rides[[#This Row],[Lines]],1)</f>
        <v>Y</v>
      </c>
      <c r="M1359" s="1" t="str">
        <f>IF(BART_Rides[[#This Row],[FirstLetter]]="Y","Yes","No")</f>
        <v>Yes</v>
      </c>
      <c r="N1359" s="1" t="str">
        <f>IF(OR(BART_Rides[[#This Row],[Station Code]]="EM", BART_Rides[[#This Row],[Station Code]]="MT", BART_Rides[[#This Row],[Station Code]]="PL", BART_Rides[[#This Row],[Station Code]]="CC"), "Yes", "No")</f>
        <v>No</v>
      </c>
    </row>
    <row r="1360" spans="6:14">
      <c r="F1360" s="3">
        <v>44460</v>
      </c>
      <c r="G1360" s="1" t="s">
        <v>7</v>
      </c>
      <c r="H1360" s="1" t="s">
        <v>100</v>
      </c>
      <c r="I1360" s="1">
        <v>1097</v>
      </c>
      <c r="J1360" s="1">
        <f>MONTH(BART_Rides[[#This Row],[Date]])</f>
        <v>9</v>
      </c>
      <c r="K1360" s="1">
        <f>WEEKDAY(BART_Rides[[#This Row],[Date]],2)</f>
        <v>2</v>
      </c>
      <c r="L1360" s="1" t="str">
        <f>LEFT(BART_Rides[[#This Row],[Lines]],1)</f>
        <v>Y</v>
      </c>
      <c r="M1360" s="1" t="str">
        <f>IF(BART_Rides[[#This Row],[FirstLetter]]="Y","Yes","No")</f>
        <v>Yes</v>
      </c>
      <c r="N1360" s="1" t="str">
        <f>IF(OR(BART_Rides[[#This Row],[Station Code]]="EM", BART_Rides[[#This Row],[Station Code]]="MT", BART_Rides[[#This Row],[Station Code]]="PL", BART_Rides[[#This Row],[Station Code]]="CC"), "Yes", "No")</f>
        <v>No</v>
      </c>
    </row>
    <row r="1361" spans="6:14">
      <c r="F1361" s="3">
        <v>44461</v>
      </c>
      <c r="G1361" s="1" t="s">
        <v>7</v>
      </c>
      <c r="H1361" s="1" t="s">
        <v>100</v>
      </c>
      <c r="I1361" s="1">
        <v>1080</v>
      </c>
      <c r="J1361" s="1">
        <f>MONTH(BART_Rides[[#This Row],[Date]])</f>
        <v>9</v>
      </c>
      <c r="K1361" s="1">
        <f>WEEKDAY(BART_Rides[[#This Row],[Date]],2)</f>
        <v>3</v>
      </c>
      <c r="L1361" s="1" t="str">
        <f>LEFT(BART_Rides[[#This Row],[Lines]],1)</f>
        <v>Y</v>
      </c>
      <c r="M1361" s="1" t="str">
        <f>IF(BART_Rides[[#This Row],[FirstLetter]]="Y","Yes","No")</f>
        <v>Yes</v>
      </c>
      <c r="N1361" s="1" t="str">
        <f>IF(OR(BART_Rides[[#This Row],[Station Code]]="EM", BART_Rides[[#This Row],[Station Code]]="MT", BART_Rides[[#This Row],[Station Code]]="PL", BART_Rides[[#This Row],[Station Code]]="CC"), "Yes", "No")</f>
        <v>No</v>
      </c>
    </row>
    <row r="1362" spans="6:14">
      <c r="F1362" s="3">
        <v>44462</v>
      </c>
      <c r="G1362" s="1" t="s">
        <v>7</v>
      </c>
      <c r="H1362" s="1" t="s">
        <v>100</v>
      </c>
      <c r="I1362" s="1">
        <v>1211</v>
      </c>
      <c r="J1362" s="1">
        <f>MONTH(BART_Rides[[#This Row],[Date]])</f>
        <v>9</v>
      </c>
      <c r="K1362" s="1">
        <f>WEEKDAY(BART_Rides[[#This Row],[Date]],2)</f>
        <v>4</v>
      </c>
      <c r="L1362" s="1" t="str">
        <f>LEFT(BART_Rides[[#This Row],[Lines]],1)</f>
        <v>Y</v>
      </c>
      <c r="M1362" s="1" t="str">
        <f>IF(BART_Rides[[#This Row],[FirstLetter]]="Y","Yes","No")</f>
        <v>Yes</v>
      </c>
      <c r="N1362" s="1" t="str">
        <f>IF(OR(BART_Rides[[#This Row],[Station Code]]="EM", BART_Rides[[#This Row],[Station Code]]="MT", BART_Rides[[#This Row],[Station Code]]="PL", BART_Rides[[#This Row],[Station Code]]="CC"), "Yes", "No")</f>
        <v>No</v>
      </c>
    </row>
    <row r="1363" spans="6:14">
      <c r="F1363" s="3">
        <v>44463</v>
      </c>
      <c r="G1363" s="1" t="s">
        <v>7</v>
      </c>
      <c r="H1363" s="1" t="s">
        <v>100</v>
      </c>
      <c r="I1363" s="1">
        <v>1162</v>
      </c>
      <c r="J1363" s="1">
        <f>MONTH(BART_Rides[[#This Row],[Date]])</f>
        <v>9</v>
      </c>
      <c r="K1363" s="1">
        <f>WEEKDAY(BART_Rides[[#This Row],[Date]],2)</f>
        <v>5</v>
      </c>
      <c r="L1363" s="1" t="str">
        <f>LEFT(BART_Rides[[#This Row],[Lines]],1)</f>
        <v>Y</v>
      </c>
      <c r="M1363" s="1" t="str">
        <f>IF(BART_Rides[[#This Row],[FirstLetter]]="Y","Yes","No")</f>
        <v>Yes</v>
      </c>
      <c r="N1363" s="1" t="str">
        <f>IF(OR(BART_Rides[[#This Row],[Station Code]]="EM", BART_Rides[[#This Row],[Station Code]]="MT", BART_Rides[[#This Row],[Station Code]]="PL", BART_Rides[[#This Row],[Station Code]]="CC"), "Yes", "No")</f>
        <v>No</v>
      </c>
    </row>
    <row r="1364" spans="6:14">
      <c r="F1364" s="3">
        <v>44464</v>
      </c>
      <c r="G1364" s="1" t="s">
        <v>7</v>
      </c>
      <c r="H1364" s="1" t="s">
        <v>100</v>
      </c>
      <c r="I1364" s="1">
        <v>718</v>
      </c>
      <c r="J1364" s="1">
        <f>MONTH(BART_Rides[[#This Row],[Date]])</f>
        <v>9</v>
      </c>
      <c r="K1364" s="1">
        <f>WEEKDAY(BART_Rides[[#This Row],[Date]],2)</f>
        <v>6</v>
      </c>
      <c r="L1364" s="1" t="str">
        <f>LEFT(BART_Rides[[#This Row],[Lines]],1)</f>
        <v>Y</v>
      </c>
      <c r="M1364" s="1" t="str">
        <f>IF(BART_Rides[[#This Row],[FirstLetter]]="Y","Yes","No")</f>
        <v>Yes</v>
      </c>
      <c r="N1364" s="1" t="str">
        <f>IF(OR(BART_Rides[[#This Row],[Station Code]]="EM", BART_Rides[[#This Row],[Station Code]]="MT", BART_Rides[[#This Row],[Station Code]]="PL", BART_Rides[[#This Row],[Station Code]]="CC"), "Yes", "No")</f>
        <v>No</v>
      </c>
    </row>
    <row r="1365" spans="6:14">
      <c r="F1365" s="3">
        <v>44465</v>
      </c>
      <c r="G1365" s="1" t="s">
        <v>7</v>
      </c>
      <c r="H1365" s="1" t="s">
        <v>100</v>
      </c>
      <c r="I1365" s="1">
        <v>573</v>
      </c>
      <c r="J1365" s="1">
        <f>MONTH(BART_Rides[[#This Row],[Date]])</f>
        <v>9</v>
      </c>
      <c r="K1365" s="1">
        <f>WEEKDAY(BART_Rides[[#This Row],[Date]],2)</f>
        <v>7</v>
      </c>
      <c r="L1365" s="1" t="str">
        <f>LEFT(BART_Rides[[#This Row],[Lines]],1)</f>
        <v>Y</v>
      </c>
      <c r="M1365" s="1" t="str">
        <f>IF(BART_Rides[[#This Row],[FirstLetter]]="Y","Yes","No")</f>
        <v>Yes</v>
      </c>
      <c r="N1365" s="1" t="str">
        <f>IF(OR(BART_Rides[[#This Row],[Station Code]]="EM", BART_Rides[[#This Row],[Station Code]]="MT", BART_Rides[[#This Row],[Station Code]]="PL", BART_Rides[[#This Row],[Station Code]]="CC"), "Yes", "No")</f>
        <v>No</v>
      </c>
    </row>
    <row r="1366" spans="6:14">
      <c r="F1366" s="3">
        <v>44466</v>
      </c>
      <c r="G1366" s="1" t="s">
        <v>7</v>
      </c>
      <c r="H1366" s="1" t="s">
        <v>100</v>
      </c>
      <c r="I1366" s="1">
        <v>1085</v>
      </c>
      <c r="J1366" s="1">
        <f>MONTH(BART_Rides[[#This Row],[Date]])</f>
        <v>9</v>
      </c>
      <c r="K1366" s="1">
        <f>WEEKDAY(BART_Rides[[#This Row],[Date]],2)</f>
        <v>1</v>
      </c>
      <c r="L1366" s="1" t="str">
        <f>LEFT(BART_Rides[[#This Row],[Lines]],1)</f>
        <v>Y</v>
      </c>
      <c r="M1366" s="1" t="str">
        <f>IF(BART_Rides[[#This Row],[FirstLetter]]="Y","Yes","No")</f>
        <v>Yes</v>
      </c>
      <c r="N1366" s="1" t="str">
        <f>IF(OR(BART_Rides[[#This Row],[Station Code]]="EM", BART_Rides[[#This Row],[Station Code]]="MT", BART_Rides[[#This Row],[Station Code]]="PL", BART_Rides[[#This Row],[Station Code]]="CC"), "Yes", "No")</f>
        <v>No</v>
      </c>
    </row>
    <row r="1367" spans="6:14">
      <c r="F1367" s="3">
        <v>44467</v>
      </c>
      <c r="G1367" s="1" t="s">
        <v>7</v>
      </c>
      <c r="H1367" s="1" t="s">
        <v>100</v>
      </c>
      <c r="I1367" s="1">
        <v>1125</v>
      </c>
      <c r="J1367" s="1">
        <f>MONTH(BART_Rides[[#This Row],[Date]])</f>
        <v>9</v>
      </c>
      <c r="K1367" s="1">
        <f>WEEKDAY(BART_Rides[[#This Row],[Date]],2)</f>
        <v>2</v>
      </c>
      <c r="L1367" s="1" t="str">
        <f>LEFT(BART_Rides[[#This Row],[Lines]],1)</f>
        <v>Y</v>
      </c>
      <c r="M1367" s="1" t="str">
        <f>IF(BART_Rides[[#This Row],[FirstLetter]]="Y","Yes","No")</f>
        <v>Yes</v>
      </c>
      <c r="N1367" s="1" t="str">
        <f>IF(OR(BART_Rides[[#This Row],[Station Code]]="EM", BART_Rides[[#This Row],[Station Code]]="MT", BART_Rides[[#This Row],[Station Code]]="PL", BART_Rides[[#This Row],[Station Code]]="CC"), "Yes", "No")</f>
        <v>No</v>
      </c>
    </row>
    <row r="1368" spans="6:14">
      <c r="F1368" s="3">
        <v>44468</v>
      </c>
      <c r="G1368" s="1" t="s">
        <v>7</v>
      </c>
      <c r="H1368" s="1" t="s">
        <v>100</v>
      </c>
      <c r="I1368" s="1">
        <v>1171</v>
      </c>
      <c r="J1368" s="1">
        <f>MONTH(BART_Rides[[#This Row],[Date]])</f>
        <v>9</v>
      </c>
      <c r="K1368" s="1">
        <f>WEEKDAY(BART_Rides[[#This Row],[Date]],2)</f>
        <v>3</v>
      </c>
      <c r="L1368" s="1" t="str">
        <f>LEFT(BART_Rides[[#This Row],[Lines]],1)</f>
        <v>Y</v>
      </c>
      <c r="M1368" s="1" t="str">
        <f>IF(BART_Rides[[#This Row],[FirstLetter]]="Y","Yes","No")</f>
        <v>Yes</v>
      </c>
      <c r="N1368" s="1" t="str">
        <f>IF(OR(BART_Rides[[#This Row],[Station Code]]="EM", BART_Rides[[#This Row],[Station Code]]="MT", BART_Rides[[#This Row],[Station Code]]="PL", BART_Rides[[#This Row],[Station Code]]="CC"), "Yes", "No")</f>
        <v>No</v>
      </c>
    </row>
    <row r="1369" spans="6:14">
      <c r="F1369" s="3">
        <v>44469</v>
      </c>
      <c r="G1369" s="1" t="s">
        <v>7</v>
      </c>
      <c r="H1369" s="1" t="s">
        <v>100</v>
      </c>
      <c r="I1369" s="1">
        <v>1216</v>
      </c>
      <c r="J1369" s="1">
        <f>MONTH(BART_Rides[[#This Row],[Date]])</f>
        <v>9</v>
      </c>
      <c r="K1369" s="1">
        <f>WEEKDAY(BART_Rides[[#This Row],[Date]],2)</f>
        <v>4</v>
      </c>
      <c r="L1369" s="1" t="str">
        <f>LEFT(BART_Rides[[#This Row],[Lines]],1)</f>
        <v>Y</v>
      </c>
      <c r="M1369" s="1" t="str">
        <f>IF(BART_Rides[[#This Row],[FirstLetter]]="Y","Yes","No")</f>
        <v>Yes</v>
      </c>
      <c r="N1369" s="1" t="str">
        <f>IF(OR(BART_Rides[[#This Row],[Station Code]]="EM", BART_Rides[[#This Row],[Station Code]]="MT", BART_Rides[[#This Row],[Station Code]]="PL", BART_Rides[[#This Row],[Station Code]]="CC"), "Yes", "No")</f>
        <v>No</v>
      </c>
    </row>
    <row r="1370" spans="6:14">
      <c r="F1370" s="3">
        <v>44470</v>
      </c>
      <c r="G1370" s="1" t="s">
        <v>7</v>
      </c>
      <c r="H1370" s="1" t="s">
        <v>100</v>
      </c>
      <c r="I1370" s="1">
        <v>1146</v>
      </c>
      <c r="J1370" s="1">
        <f>MONTH(BART_Rides[[#This Row],[Date]])</f>
        <v>10</v>
      </c>
      <c r="K1370" s="1">
        <f>WEEKDAY(BART_Rides[[#This Row],[Date]],2)</f>
        <v>5</v>
      </c>
      <c r="L1370" s="1" t="str">
        <f>LEFT(BART_Rides[[#This Row],[Lines]],1)</f>
        <v>Y</v>
      </c>
      <c r="M1370" s="1" t="str">
        <f>IF(BART_Rides[[#This Row],[FirstLetter]]="Y","Yes","No")</f>
        <v>Yes</v>
      </c>
      <c r="N1370" s="1" t="str">
        <f>IF(OR(BART_Rides[[#This Row],[Station Code]]="EM", BART_Rides[[#This Row],[Station Code]]="MT", BART_Rides[[#This Row],[Station Code]]="PL", BART_Rides[[#This Row],[Station Code]]="CC"), "Yes", "No")</f>
        <v>No</v>
      </c>
    </row>
    <row r="1371" spans="6:14">
      <c r="F1371" s="3">
        <v>44471</v>
      </c>
      <c r="G1371" s="1" t="s">
        <v>7</v>
      </c>
      <c r="H1371" s="1" t="s">
        <v>100</v>
      </c>
      <c r="I1371" s="1">
        <v>1028</v>
      </c>
      <c r="J1371" s="1">
        <f>MONTH(BART_Rides[[#This Row],[Date]])</f>
        <v>10</v>
      </c>
      <c r="K1371" s="1">
        <f>WEEKDAY(BART_Rides[[#This Row],[Date]],2)</f>
        <v>6</v>
      </c>
      <c r="L1371" s="1" t="str">
        <f>LEFT(BART_Rides[[#This Row],[Lines]],1)</f>
        <v>Y</v>
      </c>
      <c r="M1371" s="1" t="str">
        <f>IF(BART_Rides[[#This Row],[FirstLetter]]="Y","Yes","No")</f>
        <v>Yes</v>
      </c>
      <c r="N1371" s="1" t="str">
        <f>IF(OR(BART_Rides[[#This Row],[Station Code]]="EM", BART_Rides[[#This Row],[Station Code]]="MT", BART_Rides[[#This Row],[Station Code]]="PL", BART_Rides[[#This Row],[Station Code]]="CC"), "Yes", "No")</f>
        <v>No</v>
      </c>
    </row>
    <row r="1372" spans="6:14">
      <c r="F1372" s="3">
        <v>44472</v>
      </c>
      <c r="G1372" s="1" t="s">
        <v>7</v>
      </c>
      <c r="H1372" s="1" t="s">
        <v>100</v>
      </c>
      <c r="I1372" s="1">
        <v>531</v>
      </c>
      <c r="J1372" s="1">
        <f>MONTH(BART_Rides[[#This Row],[Date]])</f>
        <v>10</v>
      </c>
      <c r="K1372" s="1">
        <f>WEEKDAY(BART_Rides[[#This Row],[Date]],2)</f>
        <v>7</v>
      </c>
      <c r="L1372" s="1" t="str">
        <f>LEFT(BART_Rides[[#This Row],[Lines]],1)</f>
        <v>Y</v>
      </c>
      <c r="M1372" s="1" t="str">
        <f>IF(BART_Rides[[#This Row],[FirstLetter]]="Y","Yes","No")</f>
        <v>Yes</v>
      </c>
      <c r="N1372" s="1" t="str">
        <f>IF(OR(BART_Rides[[#This Row],[Station Code]]="EM", BART_Rides[[#This Row],[Station Code]]="MT", BART_Rides[[#This Row],[Station Code]]="PL", BART_Rides[[#This Row],[Station Code]]="CC"), "Yes", "No")</f>
        <v>No</v>
      </c>
    </row>
    <row r="1373" spans="6:14">
      <c r="F1373" s="3">
        <v>44473</v>
      </c>
      <c r="G1373" s="1" t="s">
        <v>7</v>
      </c>
      <c r="H1373" s="1" t="s">
        <v>100</v>
      </c>
      <c r="I1373" s="1">
        <v>729</v>
      </c>
      <c r="J1373" s="1">
        <f>MONTH(BART_Rides[[#This Row],[Date]])</f>
        <v>10</v>
      </c>
      <c r="K1373" s="1">
        <f>WEEKDAY(BART_Rides[[#This Row],[Date]],2)</f>
        <v>1</v>
      </c>
      <c r="L1373" s="1" t="str">
        <f>LEFT(BART_Rides[[#This Row],[Lines]],1)</f>
        <v>Y</v>
      </c>
      <c r="M1373" s="1" t="str">
        <f>IF(BART_Rides[[#This Row],[FirstLetter]]="Y","Yes","No")</f>
        <v>Yes</v>
      </c>
      <c r="N1373" s="1" t="str">
        <f>IF(OR(BART_Rides[[#This Row],[Station Code]]="EM", BART_Rides[[#This Row],[Station Code]]="MT", BART_Rides[[#This Row],[Station Code]]="PL", BART_Rides[[#This Row],[Station Code]]="CC"), "Yes", "No")</f>
        <v>No</v>
      </c>
    </row>
    <row r="1374" spans="6:14">
      <c r="F1374" s="3">
        <v>44474</v>
      </c>
      <c r="G1374" s="1" t="s">
        <v>7</v>
      </c>
      <c r="H1374" s="1" t="s">
        <v>100</v>
      </c>
      <c r="I1374" s="1">
        <v>701</v>
      </c>
      <c r="J1374" s="1">
        <f>MONTH(BART_Rides[[#This Row],[Date]])</f>
        <v>10</v>
      </c>
      <c r="K1374" s="1">
        <f>WEEKDAY(BART_Rides[[#This Row],[Date]],2)</f>
        <v>2</v>
      </c>
      <c r="L1374" s="1" t="str">
        <f>LEFT(BART_Rides[[#This Row],[Lines]],1)</f>
        <v>Y</v>
      </c>
      <c r="M1374" s="1" t="str">
        <f>IF(BART_Rides[[#This Row],[FirstLetter]]="Y","Yes","No")</f>
        <v>Yes</v>
      </c>
      <c r="N1374" s="1" t="str">
        <f>IF(OR(BART_Rides[[#This Row],[Station Code]]="EM", BART_Rides[[#This Row],[Station Code]]="MT", BART_Rides[[#This Row],[Station Code]]="PL", BART_Rides[[#This Row],[Station Code]]="CC"), "Yes", "No")</f>
        <v>No</v>
      </c>
    </row>
    <row r="1375" spans="6:14">
      <c r="F1375" s="3">
        <v>44475</v>
      </c>
      <c r="G1375" s="1" t="s">
        <v>7</v>
      </c>
      <c r="H1375" s="1" t="s">
        <v>100</v>
      </c>
      <c r="I1375" s="1">
        <v>763</v>
      </c>
      <c r="J1375" s="1">
        <f>MONTH(BART_Rides[[#This Row],[Date]])</f>
        <v>10</v>
      </c>
      <c r="K1375" s="1">
        <f>WEEKDAY(BART_Rides[[#This Row],[Date]],2)</f>
        <v>3</v>
      </c>
      <c r="L1375" s="1" t="str">
        <f>LEFT(BART_Rides[[#This Row],[Lines]],1)</f>
        <v>Y</v>
      </c>
      <c r="M1375" s="1" t="str">
        <f>IF(BART_Rides[[#This Row],[FirstLetter]]="Y","Yes","No")</f>
        <v>Yes</v>
      </c>
      <c r="N1375" s="1" t="str">
        <f>IF(OR(BART_Rides[[#This Row],[Station Code]]="EM", BART_Rides[[#This Row],[Station Code]]="MT", BART_Rides[[#This Row],[Station Code]]="PL", BART_Rides[[#This Row],[Station Code]]="CC"), "Yes", "No")</f>
        <v>No</v>
      </c>
    </row>
    <row r="1376" spans="6:14">
      <c r="F1376" s="3">
        <v>44476</v>
      </c>
      <c r="G1376" s="1" t="s">
        <v>7</v>
      </c>
      <c r="H1376" s="1" t="s">
        <v>100</v>
      </c>
      <c r="I1376" s="1">
        <v>736</v>
      </c>
      <c r="J1376" s="1">
        <f>MONTH(BART_Rides[[#This Row],[Date]])</f>
        <v>10</v>
      </c>
      <c r="K1376" s="1">
        <f>WEEKDAY(BART_Rides[[#This Row],[Date]],2)</f>
        <v>4</v>
      </c>
      <c r="L1376" s="1" t="str">
        <f>LEFT(BART_Rides[[#This Row],[Lines]],1)</f>
        <v>Y</v>
      </c>
      <c r="M1376" s="1" t="str">
        <f>IF(BART_Rides[[#This Row],[FirstLetter]]="Y","Yes","No")</f>
        <v>Yes</v>
      </c>
      <c r="N1376" s="1" t="str">
        <f>IF(OR(BART_Rides[[#This Row],[Station Code]]="EM", BART_Rides[[#This Row],[Station Code]]="MT", BART_Rides[[#This Row],[Station Code]]="PL", BART_Rides[[#This Row],[Station Code]]="CC"), "Yes", "No")</f>
        <v>No</v>
      </c>
    </row>
    <row r="1377" spans="6:14">
      <c r="F1377" s="3">
        <v>44477</v>
      </c>
      <c r="G1377" s="1" t="s">
        <v>7</v>
      </c>
      <c r="H1377" s="1" t="s">
        <v>100</v>
      </c>
      <c r="I1377" s="1">
        <v>820</v>
      </c>
      <c r="J1377" s="1">
        <f>MONTH(BART_Rides[[#This Row],[Date]])</f>
        <v>10</v>
      </c>
      <c r="K1377" s="1">
        <f>WEEKDAY(BART_Rides[[#This Row],[Date]],2)</f>
        <v>5</v>
      </c>
      <c r="L1377" s="1" t="str">
        <f>LEFT(BART_Rides[[#This Row],[Lines]],1)</f>
        <v>Y</v>
      </c>
      <c r="M1377" s="1" t="str">
        <f>IF(BART_Rides[[#This Row],[FirstLetter]]="Y","Yes","No")</f>
        <v>Yes</v>
      </c>
      <c r="N1377" s="1" t="str">
        <f>IF(OR(BART_Rides[[#This Row],[Station Code]]="EM", BART_Rides[[#This Row],[Station Code]]="MT", BART_Rides[[#This Row],[Station Code]]="PL", BART_Rides[[#This Row],[Station Code]]="CC"), "Yes", "No")</f>
        <v>No</v>
      </c>
    </row>
    <row r="1378" spans="6:14">
      <c r="F1378" s="3">
        <v>44478</v>
      </c>
      <c r="G1378" s="1" t="s">
        <v>7</v>
      </c>
      <c r="H1378" s="1" t="s">
        <v>100</v>
      </c>
      <c r="I1378" s="1">
        <v>607</v>
      </c>
      <c r="J1378" s="1">
        <f>MONTH(BART_Rides[[#This Row],[Date]])</f>
        <v>10</v>
      </c>
      <c r="K1378" s="1">
        <f>WEEKDAY(BART_Rides[[#This Row],[Date]],2)</f>
        <v>6</v>
      </c>
      <c r="L1378" s="1" t="str">
        <f>LEFT(BART_Rides[[#This Row],[Lines]],1)</f>
        <v>Y</v>
      </c>
      <c r="M1378" s="1" t="str">
        <f>IF(BART_Rides[[#This Row],[FirstLetter]]="Y","Yes","No")</f>
        <v>Yes</v>
      </c>
      <c r="N1378" s="1" t="str">
        <f>IF(OR(BART_Rides[[#This Row],[Station Code]]="EM", BART_Rides[[#This Row],[Station Code]]="MT", BART_Rides[[#This Row],[Station Code]]="PL", BART_Rides[[#This Row],[Station Code]]="CC"), "Yes", "No")</f>
        <v>No</v>
      </c>
    </row>
    <row r="1379" spans="6:14">
      <c r="F1379" s="3">
        <v>44479</v>
      </c>
      <c r="G1379" s="1" t="s">
        <v>7</v>
      </c>
      <c r="H1379" s="1" t="s">
        <v>100</v>
      </c>
      <c r="I1379" s="1">
        <v>409</v>
      </c>
      <c r="J1379" s="1">
        <f>MONTH(BART_Rides[[#This Row],[Date]])</f>
        <v>10</v>
      </c>
      <c r="K1379" s="1">
        <f>WEEKDAY(BART_Rides[[#This Row],[Date]],2)</f>
        <v>7</v>
      </c>
      <c r="L1379" s="1" t="str">
        <f>LEFT(BART_Rides[[#This Row],[Lines]],1)</f>
        <v>Y</v>
      </c>
      <c r="M1379" s="1" t="str">
        <f>IF(BART_Rides[[#This Row],[FirstLetter]]="Y","Yes","No")</f>
        <v>Yes</v>
      </c>
      <c r="N1379" s="1" t="str">
        <f>IF(OR(BART_Rides[[#This Row],[Station Code]]="EM", BART_Rides[[#This Row],[Station Code]]="MT", BART_Rides[[#This Row],[Station Code]]="PL", BART_Rides[[#This Row],[Station Code]]="CC"), "Yes", "No")</f>
        <v>No</v>
      </c>
    </row>
    <row r="1380" spans="6:14">
      <c r="F1380" s="3">
        <v>44480</v>
      </c>
      <c r="G1380" s="1" t="s">
        <v>7</v>
      </c>
      <c r="H1380" s="1" t="s">
        <v>100</v>
      </c>
      <c r="I1380" s="1">
        <v>585</v>
      </c>
      <c r="J1380" s="1">
        <f>MONTH(BART_Rides[[#This Row],[Date]])</f>
        <v>10</v>
      </c>
      <c r="K1380" s="1">
        <f>WEEKDAY(BART_Rides[[#This Row],[Date]],2)</f>
        <v>1</v>
      </c>
      <c r="L1380" s="1" t="str">
        <f>LEFT(BART_Rides[[#This Row],[Lines]],1)</f>
        <v>Y</v>
      </c>
      <c r="M1380" s="1" t="str">
        <f>IF(BART_Rides[[#This Row],[FirstLetter]]="Y","Yes","No")</f>
        <v>Yes</v>
      </c>
      <c r="N1380" s="1" t="str">
        <f>IF(OR(BART_Rides[[#This Row],[Station Code]]="EM", BART_Rides[[#This Row],[Station Code]]="MT", BART_Rides[[#This Row],[Station Code]]="PL", BART_Rides[[#This Row],[Station Code]]="CC"), "Yes", "No")</f>
        <v>No</v>
      </c>
    </row>
    <row r="1381" spans="6:14">
      <c r="F1381" s="3">
        <v>44481</v>
      </c>
      <c r="G1381" s="1" t="s">
        <v>7</v>
      </c>
      <c r="H1381" s="1" t="s">
        <v>100</v>
      </c>
      <c r="I1381" s="1">
        <v>743</v>
      </c>
      <c r="J1381" s="1">
        <f>MONTH(BART_Rides[[#This Row],[Date]])</f>
        <v>10</v>
      </c>
      <c r="K1381" s="1">
        <f>WEEKDAY(BART_Rides[[#This Row],[Date]],2)</f>
        <v>2</v>
      </c>
      <c r="L1381" s="1" t="str">
        <f>LEFT(BART_Rides[[#This Row],[Lines]],1)</f>
        <v>Y</v>
      </c>
      <c r="M1381" s="1" t="str">
        <f>IF(BART_Rides[[#This Row],[FirstLetter]]="Y","Yes","No")</f>
        <v>Yes</v>
      </c>
      <c r="N1381" s="1" t="str">
        <f>IF(OR(BART_Rides[[#This Row],[Station Code]]="EM", BART_Rides[[#This Row],[Station Code]]="MT", BART_Rides[[#This Row],[Station Code]]="PL", BART_Rides[[#This Row],[Station Code]]="CC"), "Yes", "No")</f>
        <v>No</v>
      </c>
    </row>
    <row r="1382" spans="6:14">
      <c r="F1382" s="3">
        <v>44482</v>
      </c>
      <c r="G1382" s="1" t="s">
        <v>7</v>
      </c>
      <c r="H1382" s="1" t="s">
        <v>100</v>
      </c>
      <c r="I1382" s="1">
        <v>759</v>
      </c>
      <c r="J1382" s="1">
        <f>MONTH(BART_Rides[[#This Row],[Date]])</f>
        <v>10</v>
      </c>
      <c r="K1382" s="1">
        <f>WEEKDAY(BART_Rides[[#This Row],[Date]],2)</f>
        <v>3</v>
      </c>
      <c r="L1382" s="1" t="str">
        <f>LEFT(BART_Rides[[#This Row],[Lines]],1)</f>
        <v>Y</v>
      </c>
      <c r="M1382" s="1" t="str">
        <f>IF(BART_Rides[[#This Row],[FirstLetter]]="Y","Yes","No")</f>
        <v>Yes</v>
      </c>
      <c r="N1382" s="1" t="str">
        <f>IF(OR(BART_Rides[[#This Row],[Station Code]]="EM", BART_Rides[[#This Row],[Station Code]]="MT", BART_Rides[[#This Row],[Station Code]]="PL", BART_Rides[[#This Row],[Station Code]]="CC"), "Yes", "No")</f>
        <v>No</v>
      </c>
    </row>
    <row r="1383" spans="6:14">
      <c r="F1383" s="3">
        <v>44483</v>
      </c>
      <c r="G1383" s="1" t="s">
        <v>7</v>
      </c>
      <c r="H1383" s="1" t="s">
        <v>100</v>
      </c>
      <c r="I1383" s="1">
        <v>1015</v>
      </c>
      <c r="J1383" s="1">
        <f>MONTH(BART_Rides[[#This Row],[Date]])</f>
        <v>10</v>
      </c>
      <c r="K1383" s="1">
        <f>WEEKDAY(BART_Rides[[#This Row],[Date]],2)</f>
        <v>4</v>
      </c>
      <c r="L1383" s="1" t="str">
        <f>LEFT(BART_Rides[[#This Row],[Lines]],1)</f>
        <v>Y</v>
      </c>
      <c r="M1383" s="1" t="str">
        <f>IF(BART_Rides[[#This Row],[FirstLetter]]="Y","Yes","No")</f>
        <v>Yes</v>
      </c>
      <c r="N1383" s="1" t="str">
        <f>IF(OR(BART_Rides[[#This Row],[Station Code]]="EM", BART_Rides[[#This Row],[Station Code]]="MT", BART_Rides[[#This Row],[Station Code]]="PL", BART_Rides[[#This Row],[Station Code]]="CC"), "Yes", "No")</f>
        <v>No</v>
      </c>
    </row>
    <row r="1384" spans="6:14">
      <c r="F1384" s="3">
        <v>44484</v>
      </c>
      <c r="G1384" s="1" t="s">
        <v>7</v>
      </c>
      <c r="H1384" s="1" t="s">
        <v>100</v>
      </c>
      <c r="I1384" s="1">
        <v>1138</v>
      </c>
      <c r="J1384" s="1">
        <f>MONTH(BART_Rides[[#This Row],[Date]])</f>
        <v>10</v>
      </c>
      <c r="K1384" s="1">
        <f>WEEKDAY(BART_Rides[[#This Row],[Date]],2)</f>
        <v>5</v>
      </c>
      <c r="L1384" s="1" t="str">
        <f>LEFT(BART_Rides[[#This Row],[Lines]],1)</f>
        <v>Y</v>
      </c>
      <c r="M1384" s="1" t="str">
        <f>IF(BART_Rides[[#This Row],[FirstLetter]]="Y","Yes","No")</f>
        <v>Yes</v>
      </c>
      <c r="N1384" s="1" t="str">
        <f>IF(OR(BART_Rides[[#This Row],[Station Code]]="EM", BART_Rides[[#This Row],[Station Code]]="MT", BART_Rides[[#This Row],[Station Code]]="PL", BART_Rides[[#This Row],[Station Code]]="CC"), "Yes", "No")</f>
        <v>No</v>
      </c>
    </row>
    <row r="1385" spans="6:14">
      <c r="F1385" s="3">
        <v>44485</v>
      </c>
      <c r="G1385" s="1" t="s">
        <v>7</v>
      </c>
      <c r="H1385" s="1" t="s">
        <v>100</v>
      </c>
      <c r="I1385" s="1">
        <v>905</v>
      </c>
      <c r="J1385" s="1">
        <f>MONTH(BART_Rides[[#This Row],[Date]])</f>
        <v>10</v>
      </c>
      <c r="K1385" s="1">
        <f>WEEKDAY(BART_Rides[[#This Row],[Date]],2)</f>
        <v>6</v>
      </c>
      <c r="L1385" s="1" t="str">
        <f>LEFT(BART_Rides[[#This Row],[Lines]],1)</f>
        <v>Y</v>
      </c>
      <c r="M1385" s="1" t="str">
        <f>IF(BART_Rides[[#This Row],[FirstLetter]]="Y","Yes","No")</f>
        <v>Yes</v>
      </c>
      <c r="N1385" s="1" t="str">
        <f>IF(OR(BART_Rides[[#This Row],[Station Code]]="EM", BART_Rides[[#This Row],[Station Code]]="MT", BART_Rides[[#This Row],[Station Code]]="PL", BART_Rides[[#This Row],[Station Code]]="CC"), "Yes", "No")</f>
        <v>No</v>
      </c>
    </row>
    <row r="1386" spans="6:14">
      <c r="F1386" s="3">
        <v>44486</v>
      </c>
      <c r="G1386" s="1" t="s">
        <v>7</v>
      </c>
      <c r="H1386" s="1" t="s">
        <v>100</v>
      </c>
      <c r="I1386" s="1">
        <v>514</v>
      </c>
      <c r="J1386" s="1">
        <f>MONTH(BART_Rides[[#This Row],[Date]])</f>
        <v>10</v>
      </c>
      <c r="K1386" s="1">
        <f>WEEKDAY(BART_Rides[[#This Row],[Date]],2)</f>
        <v>7</v>
      </c>
      <c r="L1386" s="1" t="str">
        <f>LEFT(BART_Rides[[#This Row],[Lines]],1)</f>
        <v>Y</v>
      </c>
      <c r="M1386" s="1" t="str">
        <f>IF(BART_Rides[[#This Row],[FirstLetter]]="Y","Yes","No")</f>
        <v>Yes</v>
      </c>
      <c r="N1386" s="1" t="str">
        <f>IF(OR(BART_Rides[[#This Row],[Station Code]]="EM", BART_Rides[[#This Row],[Station Code]]="MT", BART_Rides[[#This Row],[Station Code]]="PL", BART_Rides[[#This Row],[Station Code]]="CC"), "Yes", "No")</f>
        <v>No</v>
      </c>
    </row>
    <row r="1387" spans="6:14">
      <c r="F1387" s="3">
        <v>44487</v>
      </c>
      <c r="G1387" s="1" t="s">
        <v>7</v>
      </c>
      <c r="H1387" s="1" t="s">
        <v>100</v>
      </c>
      <c r="I1387" s="1">
        <v>1073</v>
      </c>
      <c r="J1387" s="1">
        <f>MONTH(BART_Rides[[#This Row],[Date]])</f>
        <v>10</v>
      </c>
      <c r="K1387" s="1">
        <f>WEEKDAY(BART_Rides[[#This Row],[Date]],2)</f>
        <v>1</v>
      </c>
      <c r="L1387" s="1" t="str">
        <f>LEFT(BART_Rides[[#This Row],[Lines]],1)</f>
        <v>Y</v>
      </c>
      <c r="M1387" s="1" t="str">
        <f>IF(BART_Rides[[#This Row],[FirstLetter]]="Y","Yes","No")</f>
        <v>Yes</v>
      </c>
      <c r="N1387" s="1" t="str">
        <f>IF(OR(BART_Rides[[#This Row],[Station Code]]="EM", BART_Rides[[#This Row],[Station Code]]="MT", BART_Rides[[#This Row],[Station Code]]="PL", BART_Rides[[#This Row],[Station Code]]="CC"), "Yes", "No")</f>
        <v>No</v>
      </c>
    </row>
    <row r="1388" spans="6:14">
      <c r="F1388" s="3">
        <v>44488</v>
      </c>
      <c r="G1388" s="1" t="s">
        <v>7</v>
      </c>
      <c r="H1388" s="1" t="s">
        <v>100</v>
      </c>
      <c r="I1388" s="1">
        <v>738</v>
      </c>
      <c r="J1388" s="1">
        <f>MONTH(BART_Rides[[#This Row],[Date]])</f>
        <v>10</v>
      </c>
      <c r="K1388" s="1">
        <f>WEEKDAY(BART_Rides[[#This Row],[Date]],2)</f>
        <v>2</v>
      </c>
      <c r="L1388" s="1" t="str">
        <f>LEFT(BART_Rides[[#This Row],[Lines]],1)</f>
        <v>Y</v>
      </c>
      <c r="M1388" s="1" t="str">
        <f>IF(BART_Rides[[#This Row],[FirstLetter]]="Y","Yes","No")</f>
        <v>Yes</v>
      </c>
      <c r="N1388" s="1" t="str">
        <f>IF(OR(BART_Rides[[#This Row],[Station Code]]="EM", BART_Rides[[#This Row],[Station Code]]="MT", BART_Rides[[#This Row],[Station Code]]="PL", BART_Rides[[#This Row],[Station Code]]="CC"), "Yes", "No")</f>
        <v>No</v>
      </c>
    </row>
    <row r="1389" spans="6:14">
      <c r="F1389" s="3">
        <v>44489</v>
      </c>
      <c r="G1389" s="1" t="s">
        <v>7</v>
      </c>
      <c r="H1389" s="1" t="s">
        <v>100</v>
      </c>
      <c r="I1389" s="1">
        <v>847</v>
      </c>
      <c r="J1389" s="1">
        <f>MONTH(BART_Rides[[#This Row],[Date]])</f>
        <v>10</v>
      </c>
      <c r="K1389" s="1">
        <f>WEEKDAY(BART_Rides[[#This Row],[Date]],2)</f>
        <v>3</v>
      </c>
      <c r="L1389" s="1" t="str">
        <f>LEFT(BART_Rides[[#This Row],[Lines]],1)</f>
        <v>Y</v>
      </c>
      <c r="M1389" s="1" t="str">
        <f>IF(BART_Rides[[#This Row],[FirstLetter]]="Y","Yes","No")</f>
        <v>Yes</v>
      </c>
      <c r="N1389" s="1" t="str">
        <f>IF(OR(BART_Rides[[#This Row],[Station Code]]="EM", BART_Rides[[#This Row],[Station Code]]="MT", BART_Rides[[#This Row],[Station Code]]="PL", BART_Rides[[#This Row],[Station Code]]="CC"), "Yes", "No")</f>
        <v>No</v>
      </c>
    </row>
    <row r="1390" spans="6:14">
      <c r="F1390" s="3">
        <v>44490</v>
      </c>
      <c r="G1390" s="1" t="s">
        <v>7</v>
      </c>
      <c r="H1390" s="1" t="s">
        <v>100</v>
      </c>
      <c r="I1390" s="1">
        <v>1136</v>
      </c>
      <c r="J1390" s="1">
        <f>MONTH(BART_Rides[[#This Row],[Date]])</f>
        <v>10</v>
      </c>
      <c r="K1390" s="1">
        <f>WEEKDAY(BART_Rides[[#This Row],[Date]],2)</f>
        <v>4</v>
      </c>
      <c r="L1390" s="1" t="str">
        <f>LEFT(BART_Rides[[#This Row],[Lines]],1)</f>
        <v>Y</v>
      </c>
      <c r="M1390" s="1" t="str">
        <f>IF(BART_Rides[[#This Row],[FirstLetter]]="Y","Yes","No")</f>
        <v>Yes</v>
      </c>
      <c r="N1390" s="1" t="str">
        <f>IF(OR(BART_Rides[[#This Row],[Station Code]]="EM", BART_Rides[[#This Row],[Station Code]]="MT", BART_Rides[[#This Row],[Station Code]]="PL", BART_Rides[[#This Row],[Station Code]]="CC"), "Yes", "No")</f>
        <v>No</v>
      </c>
    </row>
    <row r="1391" spans="6:14">
      <c r="F1391" s="3">
        <v>44491</v>
      </c>
      <c r="G1391" s="1" t="s">
        <v>7</v>
      </c>
      <c r="H1391" s="1" t="s">
        <v>100</v>
      </c>
      <c r="I1391" s="1">
        <v>1043</v>
      </c>
      <c r="J1391" s="1">
        <f>MONTH(BART_Rides[[#This Row],[Date]])</f>
        <v>10</v>
      </c>
      <c r="K1391" s="1">
        <f>WEEKDAY(BART_Rides[[#This Row],[Date]],2)</f>
        <v>5</v>
      </c>
      <c r="L1391" s="1" t="str">
        <f>LEFT(BART_Rides[[#This Row],[Lines]],1)</f>
        <v>Y</v>
      </c>
      <c r="M1391" s="1" t="str">
        <f>IF(BART_Rides[[#This Row],[FirstLetter]]="Y","Yes","No")</f>
        <v>Yes</v>
      </c>
      <c r="N1391" s="1" t="str">
        <f>IF(OR(BART_Rides[[#This Row],[Station Code]]="EM", BART_Rides[[#This Row],[Station Code]]="MT", BART_Rides[[#This Row],[Station Code]]="PL", BART_Rides[[#This Row],[Station Code]]="CC"), "Yes", "No")</f>
        <v>No</v>
      </c>
    </row>
    <row r="1392" spans="6:14">
      <c r="F1392" s="3">
        <v>44492</v>
      </c>
      <c r="G1392" s="1" t="s">
        <v>7</v>
      </c>
      <c r="H1392" s="1" t="s">
        <v>100</v>
      </c>
      <c r="I1392" s="1">
        <v>699</v>
      </c>
      <c r="J1392" s="1">
        <f>MONTH(BART_Rides[[#This Row],[Date]])</f>
        <v>10</v>
      </c>
      <c r="K1392" s="1">
        <f>WEEKDAY(BART_Rides[[#This Row],[Date]],2)</f>
        <v>6</v>
      </c>
      <c r="L1392" s="1" t="str">
        <f>LEFT(BART_Rides[[#This Row],[Lines]],1)</f>
        <v>Y</v>
      </c>
      <c r="M1392" s="1" t="str">
        <f>IF(BART_Rides[[#This Row],[FirstLetter]]="Y","Yes","No")</f>
        <v>Yes</v>
      </c>
      <c r="N1392" s="1" t="str">
        <f>IF(OR(BART_Rides[[#This Row],[Station Code]]="EM", BART_Rides[[#This Row],[Station Code]]="MT", BART_Rides[[#This Row],[Station Code]]="PL", BART_Rides[[#This Row],[Station Code]]="CC"), "Yes", "No")</f>
        <v>No</v>
      </c>
    </row>
    <row r="1393" spans="6:14">
      <c r="F1393" s="3">
        <v>44493</v>
      </c>
      <c r="G1393" s="1" t="s">
        <v>7</v>
      </c>
      <c r="H1393" s="1" t="s">
        <v>100</v>
      </c>
      <c r="I1393" s="1">
        <v>193</v>
      </c>
      <c r="J1393" s="1">
        <f>MONTH(BART_Rides[[#This Row],[Date]])</f>
        <v>10</v>
      </c>
      <c r="K1393" s="1">
        <f>WEEKDAY(BART_Rides[[#This Row],[Date]],2)</f>
        <v>7</v>
      </c>
      <c r="L1393" s="1" t="str">
        <f>LEFT(BART_Rides[[#This Row],[Lines]],1)</f>
        <v>Y</v>
      </c>
      <c r="M1393" s="1" t="str">
        <f>IF(BART_Rides[[#This Row],[FirstLetter]]="Y","Yes","No")</f>
        <v>Yes</v>
      </c>
      <c r="N1393" s="1" t="str">
        <f>IF(OR(BART_Rides[[#This Row],[Station Code]]="EM", BART_Rides[[#This Row],[Station Code]]="MT", BART_Rides[[#This Row],[Station Code]]="PL", BART_Rides[[#This Row],[Station Code]]="CC"), "Yes", "No")</f>
        <v>No</v>
      </c>
    </row>
    <row r="1394" spans="6:14">
      <c r="F1394" s="3">
        <v>44494</v>
      </c>
      <c r="G1394" s="1" t="s">
        <v>7</v>
      </c>
      <c r="H1394" s="1" t="s">
        <v>100</v>
      </c>
      <c r="I1394" s="1">
        <v>635</v>
      </c>
      <c r="J1394" s="1">
        <f>MONTH(BART_Rides[[#This Row],[Date]])</f>
        <v>10</v>
      </c>
      <c r="K1394" s="1">
        <f>WEEKDAY(BART_Rides[[#This Row],[Date]],2)</f>
        <v>1</v>
      </c>
      <c r="L1394" s="1" t="str">
        <f>LEFT(BART_Rides[[#This Row],[Lines]],1)</f>
        <v>Y</v>
      </c>
      <c r="M1394" s="1" t="str">
        <f>IF(BART_Rides[[#This Row],[FirstLetter]]="Y","Yes","No")</f>
        <v>Yes</v>
      </c>
      <c r="N1394" s="1" t="str">
        <f>IF(OR(BART_Rides[[#This Row],[Station Code]]="EM", BART_Rides[[#This Row],[Station Code]]="MT", BART_Rides[[#This Row],[Station Code]]="PL", BART_Rides[[#This Row],[Station Code]]="CC"), "Yes", "No")</f>
        <v>No</v>
      </c>
    </row>
    <row r="1395" spans="6:14">
      <c r="F1395" s="3">
        <v>44495</v>
      </c>
      <c r="G1395" s="1" t="s">
        <v>7</v>
      </c>
      <c r="H1395" s="1" t="s">
        <v>100</v>
      </c>
      <c r="I1395" s="1">
        <v>890</v>
      </c>
      <c r="J1395" s="1">
        <f>MONTH(BART_Rides[[#This Row],[Date]])</f>
        <v>10</v>
      </c>
      <c r="K1395" s="1">
        <f>WEEKDAY(BART_Rides[[#This Row],[Date]],2)</f>
        <v>2</v>
      </c>
      <c r="L1395" s="1" t="str">
        <f>LEFT(BART_Rides[[#This Row],[Lines]],1)</f>
        <v>Y</v>
      </c>
      <c r="M1395" s="1" t="str">
        <f>IF(BART_Rides[[#This Row],[FirstLetter]]="Y","Yes","No")</f>
        <v>Yes</v>
      </c>
      <c r="N1395" s="1" t="str">
        <f>IF(OR(BART_Rides[[#This Row],[Station Code]]="EM", BART_Rides[[#This Row],[Station Code]]="MT", BART_Rides[[#This Row],[Station Code]]="PL", BART_Rides[[#This Row],[Station Code]]="CC"), "Yes", "No")</f>
        <v>No</v>
      </c>
    </row>
    <row r="1396" spans="6:14">
      <c r="F1396" s="3">
        <v>44496</v>
      </c>
      <c r="G1396" s="1" t="s">
        <v>7</v>
      </c>
      <c r="H1396" s="1" t="s">
        <v>100</v>
      </c>
      <c r="I1396" s="1">
        <v>1208</v>
      </c>
      <c r="J1396" s="1">
        <f>MONTH(BART_Rides[[#This Row],[Date]])</f>
        <v>10</v>
      </c>
      <c r="K1396" s="1">
        <f>WEEKDAY(BART_Rides[[#This Row],[Date]],2)</f>
        <v>3</v>
      </c>
      <c r="L1396" s="1" t="str">
        <f>LEFT(BART_Rides[[#This Row],[Lines]],1)</f>
        <v>Y</v>
      </c>
      <c r="M1396" s="1" t="str">
        <f>IF(BART_Rides[[#This Row],[FirstLetter]]="Y","Yes","No")</f>
        <v>Yes</v>
      </c>
      <c r="N1396" s="1" t="str">
        <f>IF(OR(BART_Rides[[#This Row],[Station Code]]="EM", BART_Rides[[#This Row],[Station Code]]="MT", BART_Rides[[#This Row],[Station Code]]="PL", BART_Rides[[#This Row],[Station Code]]="CC"), "Yes", "No")</f>
        <v>No</v>
      </c>
    </row>
    <row r="1397" spans="6:14">
      <c r="F1397" s="3">
        <v>44497</v>
      </c>
      <c r="G1397" s="1" t="s">
        <v>7</v>
      </c>
      <c r="H1397" s="1" t="s">
        <v>100</v>
      </c>
      <c r="I1397" s="1">
        <v>1235</v>
      </c>
      <c r="J1397" s="1">
        <f>MONTH(BART_Rides[[#This Row],[Date]])</f>
        <v>10</v>
      </c>
      <c r="K1397" s="1">
        <f>WEEKDAY(BART_Rides[[#This Row],[Date]],2)</f>
        <v>4</v>
      </c>
      <c r="L1397" s="1" t="str">
        <f>LEFT(BART_Rides[[#This Row],[Lines]],1)</f>
        <v>Y</v>
      </c>
      <c r="M1397" s="1" t="str">
        <f>IF(BART_Rides[[#This Row],[FirstLetter]]="Y","Yes","No")</f>
        <v>Yes</v>
      </c>
      <c r="N1397" s="1" t="str">
        <f>IF(OR(BART_Rides[[#This Row],[Station Code]]="EM", BART_Rides[[#This Row],[Station Code]]="MT", BART_Rides[[#This Row],[Station Code]]="PL", BART_Rides[[#This Row],[Station Code]]="CC"), "Yes", "No")</f>
        <v>No</v>
      </c>
    </row>
    <row r="1398" spans="6:14">
      <c r="F1398" s="3">
        <v>44498</v>
      </c>
      <c r="G1398" s="1" t="s">
        <v>7</v>
      </c>
      <c r="H1398" s="1" t="s">
        <v>100</v>
      </c>
      <c r="I1398" s="1">
        <v>1158</v>
      </c>
      <c r="J1398" s="1">
        <f>MONTH(BART_Rides[[#This Row],[Date]])</f>
        <v>10</v>
      </c>
      <c r="K1398" s="1">
        <f>WEEKDAY(BART_Rides[[#This Row],[Date]],2)</f>
        <v>5</v>
      </c>
      <c r="L1398" s="1" t="str">
        <f>LEFT(BART_Rides[[#This Row],[Lines]],1)</f>
        <v>Y</v>
      </c>
      <c r="M1398" s="1" t="str">
        <f>IF(BART_Rides[[#This Row],[FirstLetter]]="Y","Yes","No")</f>
        <v>Yes</v>
      </c>
      <c r="N1398" s="1" t="str">
        <f>IF(OR(BART_Rides[[#This Row],[Station Code]]="EM", BART_Rides[[#This Row],[Station Code]]="MT", BART_Rides[[#This Row],[Station Code]]="PL", BART_Rides[[#This Row],[Station Code]]="CC"), "Yes", "No")</f>
        <v>No</v>
      </c>
    </row>
    <row r="1399" spans="6:14">
      <c r="F1399" s="3">
        <v>44499</v>
      </c>
      <c r="G1399" s="1" t="s">
        <v>7</v>
      </c>
      <c r="H1399" s="1" t="s">
        <v>100</v>
      </c>
      <c r="I1399" s="1">
        <v>693</v>
      </c>
      <c r="J1399" s="1">
        <f>MONTH(BART_Rides[[#This Row],[Date]])</f>
        <v>10</v>
      </c>
      <c r="K1399" s="1">
        <f>WEEKDAY(BART_Rides[[#This Row],[Date]],2)</f>
        <v>6</v>
      </c>
      <c r="L1399" s="1" t="str">
        <f>LEFT(BART_Rides[[#This Row],[Lines]],1)</f>
        <v>Y</v>
      </c>
      <c r="M1399" s="1" t="str">
        <f>IF(BART_Rides[[#This Row],[FirstLetter]]="Y","Yes","No")</f>
        <v>Yes</v>
      </c>
      <c r="N1399" s="1" t="str">
        <f>IF(OR(BART_Rides[[#This Row],[Station Code]]="EM", BART_Rides[[#This Row],[Station Code]]="MT", BART_Rides[[#This Row],[Station Code]]="PL", BART_Rides[[#This Row],[Station Code]]="CC"), "Yes", "No")</f>
        <v>No</v>
      </c>
    </row>
    <row r="1400" spans="6:14">
      <c r="F1400" s="3">
        <v>44500</v>
      </c>
      <c r="G1400" s="1" t="s">
        <v>7</v>
      </c>
      <c r="H1400" s="1" t="s">
        <v>100</v>
      </c>
      <c r="I1400" s="1">
        <v>493</v>
      </c>
      <c r="J1400" s="1">
        <f>MONTH(BART_Rides[[#This Row],[Date]])</f>
        <v>10</v>
      </c>
      <c r="K1400" s="1">
        <f>WEEKDAY(BART_Rides[[#This Row],[Date]],2)</f>
        <v>7</v>
      </c>
      <c r="L1400" s="1" t="str">
        <f>LEFT(BART_Rides[[#This Row],[Lines]],1)</f>
        <v>Y</v>
      </c>
      <c r="M1400" s="1" t="str">
        <f>IF(BART_Rides[[#This Row],[FirstLetter]]="Y","Yes","No")</f>
        <v>Yes</v>
      </c>
      <c r="N1400" s="1" t="str">
        <f>IF(OR(BART_Rides[[#This Row],[Station Code]]="EM", BART_Rides[[#This Row],[Station Code]]="MT", BART_Rides[[#This Row],[Station Code]]="PL", BART_Rides[[#This Row],[Station Code]]="CC"), "Yes", "No")</f>
        <v>No</v>
      </c>
    </row>
    <row r="1401" spans="6:14">
      <c r="F1401" s="3">
        <v>44501</v>
      </c>
      <c r="G1401" s="1" t="s">
        <v>7</v>
      </c>
      <c r="H1401" s="1" t="s">
        <v>100</v>
      </c>
      <c r="I1401" s="1">
        <v>813</v>
      </c>
      <c r="J1401" s="1">
        <f>MONTH(BART_Rides[[#This Row],[Date]])</f>
        <v>11</v>
      </c>
      <c r="K1401" s="1">
        <f>WEEKDAY(BART_Rides[[#This Row],[Date]],2)</f>
        <v>1</v>
      </c>
      <c r="L1401" s="1" t="str">
        <f>LEFT(BART_Rides[[#This Row],[Lines]],1)</f>
        <v>Y</v>
      </c>
      <c r="M1401" s="1" t="str">
        <f>IF(BART_Rides[[#This Row],[FirstLetter]]="Y","Yes","No")</f>
        <v>Yes</v>
      </c>
      <c r="N1401" s="1" t="str">
        <f>IF(OR(BART_Rides[[#This Row],[Station Code]]="EM", BART_Rides[[#This Row],[Station Code]]="MT", BART_Rides[[#This Row],[Station Code]]="PL", BART_Rides[[#This Row],[Station Code]]="CC"), "Yes", "No")</f>
        <v>No</v>
      </c>
    </row>
    <row r="1402" spans="6:14">
      <c r="F1402" s="3">
        <v>44502</v>
      </c>
      <c r="G1402" s="1" t="s">
        <v>7</v>
      </c>
      <c r="H1402" s="1" t="s">
        <v>100</v>
      </c>
      <c r="I1402" s="1">
        <v>885</v>
      </c>
      <c r="J1402" s="1">
        <f>MONTH(BART_Rides[[#This Row],[Date]])</f>
        <v>11</v>
      </c>
      <c r="K1402" s="1">
        <f>WEEKDAY(BART_Rides[[#This Row],[Date]],2)</f>
        <v>2</v>
      </c>
      <c r="L1402" s="1" t="str">
        <f>LEFT(BART_Rides[[#This Row],[Lines]],1)</f>
        <v>Y</v>
      </c>
      <c r="M1402" s="1" t="str">
        <f>IF(BART_Rides[[#This Row],[FirstLetter]]="Y","Yes","No")</f>
        <v>Yes</v>
      </c>
      <c r="N1402" s="1" t="str">
        <f>IF(OR(BART_Rides[[#This Row],[Station Code]]="EM", BART_Rides[[#This Row],[Station Code]]="MT", BART_Rides[[#This Row],[Station Code]]="PL", BART_Rides[[#This Row],[Station Code]]="CC"), "Yes", "No")</f>
        <v>No</v>
      </c>
    </row>
    <row r="1403" spans="6:14">
      <c r="F1403" s="3">
        <v>44503</v>
      </c>
      <c r="G1403" s="1" t="s">
        <v>7</v>
      </c>
      <c r="H1403" s="1" t="s">
        <v>100</v>
      </c>
      <c r="I1403" s="1">
        <v>1069</v>
      </c>
      <c r="J1403" s="1">
        <f>MONTH(BART_Rides[[#This Row],[Date]])</f>
        <v>11</v>
      </c>
      <c r="K1403" s="1">
        <f>WEEKDAY(BART_Rides[[#This Row],[Date]],2)</f>
        <v>3</v>
      </c>
      <c r="L1403" s="1" t="str">
        <f>LEFT(BART_Rides[[#This Row],[Lines]],1)</f>
        <v>Y</v>
      </c>
      <c r="M1403" s="1" t="str">
        <f>IF(BART_Rides[[#This Row],[FirstLetter]]="Y","Yes","No")</f>
        <v>Yes</v>
      </c>
      <c r="N1403" s="1" t="str">
        <f>IF(OR(BART_Rides[[#This Row],[Station Code]]="EM", BART_Rides[[#This Row],[Station Code]]="MT", BART_Rides[[#This Row],[Station Code]]="PL", BART_Rides[[#This Row],[Station Code]]="CC"), "Yes", "No")</f>
        <v>No</v>
      </c>
    </row>
    <row r="1404" spans="6:14">
      <c r="F1404" s="3">
        <v>44504</v>
      </c>
      <c r="G1404" s="1" t="s">
        <v>7</v>
      </c>
      <c r="H1404" s="1" t="s">
        <v>100</v>
      </c>
      <c r="I1404" s="1">
        <v>1091</v>
      </c>
      <c r="J1404" s="1">
        <f>MONTH(BART_Rides[[#This Row],[Date]])</f>
        <v>11</v>
      </c>
      <c r="K1404" s="1">
        <f>WEEKDAY(BART_Rides[[#This Row],[Date]],2)</f>
        <v>4</v>
      </c>
      <c r="L1404" s="1" t="str">
        <f>LEFT(BART_Rides[[#This Row],[Lines]],1)</f>
        <v>Y</v>
      </c>
      <c r="M1404" s="1" t="str">
        <f>IF(BART_Rides[[#This Row],[FirstLetter]]="Y","Yes","No")</f>
        <v>Yes</v>
      </c>
      <c r="N1404" s="1" t="str">
        <f>IF(OR(BART_Rides[[#This Row],[Station Code]]="EM", BART_Rides[[#This Row],[Station Code]]="MT", BART_Rides[[#This Row],[Station Code]]="PL", BART_Rides[[#This Row],[Station Code]]="CC"), "Yes", "No")</f>
        <v>No</v>
      </c>
    </row>
    <row r="1405" spans="6:14">
      <c r="F1405" s="3">
        <v>44505</v>
      </c>
      <c r="G1405" s="1" t="s">
        <v>7</v>
      </c>
      <c r="H1405" s="1" t="s">
        <v>100</v>
      </c>
      <c r="I1405" s="1">
        <v>1107</v>
      </c>
      <c r="J1405" s="1">
        <f>MONTH(BART_Rides[[#This Row],[Date]])</f>
        <v>11</v>
      </c>
      <c r="K1405" s="1">
        <f>WEEKDAY(BART_Rides[[#This Row],[Date]],2)</f>
        <v>5</v>
      </c>
      <c r="L1405" s="1" t="str">
        <f>LEFT(BART_Rides[[#This Row],[Lines]],1)</f>
        <v>Y</v>
      </c>
      <c r="M1405" s="1" t="str">
        <f>IF(BART_Rides[[#This Row],[FirstLetter]]="Y","Yes","No")</f>
        <v>Yes</v>
      </c>
      <c r="N1405" s="1" t="str">
        <f>IF(OR(BART_Rides[[#This Row],[Station Code]]="EM", BART_Rides[[#This Row],[Station Code]]="MT", BART_Rides[[#This Row],[Station Code]]="PL", BART_Rides[[#This Row],[Station Code]]="CC"), "Yes", "No")</f>
        <v>No</v>
      </c>
    </row>
    <row r="1406" spans="6:14">
      <c r="F1406" s="3">
        <v>44506</v>
      </c>
      <c r="G1406" s="1" t="s">
        <v>7</v>
      </c>
      <c r="H1406" s="1" t="s">
        <v>100</v>
      </c>
      <c r="I1406" s="1">
        <v>729</v>
      </c>
      <c r="J1406" s="1">
        <f>MONTH(BART_Rides[[#This Row],[Date]])</f>
        <v>11</v>
      </c>
      <c r="K1406" s="1">
        <f>WEEKDAY(BART_Rides[[#This Row],[Date]],2)</f>
        <v>6</v>
      </c>
      <c r="L1406" s="1" t="str">
        <f>LEFT(BART_Rides[[#This Row],[Lines]],1)</f>
        <v>Y</v>
      </c>
      <c r="M1406" s="1" t="str">
        <f>IF(BART_Rides[[#This Row],[FirstLetter]]="Y","Yes","No")</f>
        <v>Yes</v>
      </c>
      <c r="N1406" s="1" t="str">
        <f>IF(OR(BART_Rides[[#This Row],[Station Code]]="EM", BART_Rides[[#This Row],[Station Code]]="MT", BART_Rides[[#This Row],[Station Code]]="PL", BART_Rides[[#This Row],[Station Code]]="CC"), "Yes", "No")</f>
        <v>No</v>
      </c>
    </row>
    <row r="1407" spans="6:14">
      <c r="F1407" s="3">
        <v>44507</v>
      </c>
      <c r="G1407" s="1" t="s">
        <v>7</v>
      </c>
      <c r="H1407" s="1" t="s">
        <v>100</v>
      </c>
      <c r="I1407" s="1">
        <v>432</v>
      </c>
      <c r="J1407" s="1">
        <f>MONTH(BART_Rides[[#This Row],[Date]])</f>
        <v>11</v>
      </c>
      <c r="K1407" s="1">
        <f>WEEKDAY(BART_Rides[[#This Row],[Date]],2)</f>
        <v>7</v>
      </c>
      <c r="L1407" s="1" t="str">
        <f>LEFT(BART_Rides[[#This Row],[Lines]],1)</f>
        <v>Y</v>
      </c>
      <c r="M1407" s="1" t="str">
        <f>IF(BART_Rides[[#This Row],[FirstLetter]]="Y","Yes","No")</f>
        <v>Yes</v>
      </c>
      <c r="N1407" s="1" t="str">
        <f>IF(OR(BART_Rides[[#This Row],[Station Code]]="EM", BART_Rides[[#This Row],[Station Code]]="MT", BART_Rides[[#This Row],[Station Code]]="PL", BART_Rides[[#This Row],[Station Code]]="CC"), "Yes", "No")</f>
        <v>No</v>
      </c>
    </row>
    <row r="1408" spans="6:14">
      <c r="F1408" s="3">
        <v>44508</v>
      </c>
      <c r="G1408" s="1" t="s">
        <v>7</v>
      </c>
      <c r="H1408" s="1" t="s">
        <v>100</v>
      </c>
      <c r="I1408" s="1">
        <v>858</v>
      </c>
      <c r="J1408" s="1">
        <f>MONTH(BART_Rides[[#This Row],[Date]])</f>
        <v>11</v>
      </c>
      <c r="K1408" s="1">
        <f>WEEKDAY(BART_Rides[[#This Row],[Date]],2)</f>
        <v>1</v>
      </c>
      <c r="L1408" s="1" t="str">
        <f>LEFT(BART_Rides[[#This Row],[Lines]],1)</f>
        <v>Y</v>
      </c>
      <c r="M1408" s="1" t="str">
        <f>IF(BART_Rides[[#This Row],[FirstLetter]]="Y","Yes","No")</f>
        <v>Yes</v>
      </c>
      <c r="N1408" s="1" t="str">
        <f>IF(OR(BART_Rides[[#This Row],[Station Code]]="EM", BART_Rides[[#This Row],[Station Code]]="MT", BART_Rides[[#This Row],[Station Code]]="PL", BART_Rides[[#This Row],[Station Code]]="CC"), "Yes", "No")</f>
        <v>No</v>
      </c>
    </row>
    <row r="1409" spans="6:14">
      <c r="F1409" s="3">
        <v>44509</v>
      </c>
      <c r="G1409" s="1" t="s">
        <v>7</v>
      </c>
      <c r="H1409" s="1" t="s">
        <v>100</v>
      </c>
      <c r="I1409" s="1">
        <v>1093</v>
      </c>
      <c r="J1409" s="1">
        <f>MONTH(BART_Rides[[#This Row],[Date]])</f>
        <v>11</v>
      </c>
      <c r="K1409" s="1">
        <f>WEEKDAY(BART_Rides[[#This Row],[Date]],2)</f>
        <v>2</v>
      </c>
      <c r="L1409" s="1" t="str">
        <f>LEFT(BART_Rides[[#This Row],[Lines]],1)</f>
        <v>Y</v>
      </c>
      <c r="M1409" s="1" t="str">
        <f>IF(BART_Rides[[#This Row],[FirstLetter]]="Y","Yes","No")</f>
        <v>Yes</v>
      </c>
      <c r="N1409" s="1" t="str">
        <f>IF(OR(BART_Rides[[#This Row],[Station Code]]="EM", BART_Rides[[#This Row],[Station Code]]="MT", BART_Rides[[#This Row],[Station Code]]="PL", BART_Rides[[#This Row],[Station Code]]="CC"), "Yes", "No")</f>
        <v>No</v>
      </c>
    </row>
    <row r="1410" spans="6:14">
      <c r="F1410" s="3">
        <v>44510</v>
      </c>
      <c r="G1410" s="1" t="s">
        <v>7</v>
      </c>
      <c r="H1410" s="1" t="s">
        <v>100</v>
      </c>
      <c r="I1410" s="1">
        <v>1185</v>
      </c>
      <c r="J1410" s="1">
        <f>MONTH(BART_Rides[[#This Row],[Date]])</f>
        <v>11</v>
      </c>
      <c r="K1410" s="1">
        <f>WEEKDAY(BART_Rides[[#This Row],[Date]],2)</f>
        <v>3</v>
      </c>
      <c r="L1410" s="1" t="str">
        <f>LEFT(BART_Rides[[#This Row],[Lines]],1)</f>
        <v>Y</v>
      </c>
      <c r="M1410" s="1" t="str">
        <f>IF(BART_Rides[[#This Row],[FirstLetter]]="Y","Yes","No")</f>
        <v>Yes</v>
      </c>
      <c r="N1410" s="1" t="str">
        <f>IF(OR(BART_Rides[[#This Row],[Station Code]]="EM", BART_Rides[[#This Row],[Station Code]]="MT", BART_Rides[[#This Row],[Station Code]]="PL", BART_Rides[[#This Row],[Station Code]]="CC"), "Yes", "No")</f>
        <v>No</v>
      </c>
    </row>
    <row r="1411" spans="6:14">
      <c r="F1411" s="3">
        <v>44511</v>
      </c>
      <c r="G1411" s="1" t="s">
        <v>7</v>
      </c>
      <c r="H1411" s="1" t="s">
        <v>100</v>
      </c>
      <c r="I1411" s="1">
        <v>1016</v>
      </c>
      <c r="J1411" s="1">
        <f>MONTH(BART_Rides[[#This Row],[Date]])</f>
        <v>11</v>
      </c>
      <c r="K1411" s="1">
        <f>WEEKDAY(BART_Rides[[#This Row],[Date]],2)</f>
        <v>4</v>
      </c>
      <c r="L1411" s="1" t="str">
        <f>LEFT(BART_Rides[[#This Row],[Lines]],1)</f>
        <v>Y</v>
      </c>
      <c r="M1411" s="1" t="str">
        <f>IF(BART_Rides[[#This Row],[FirstLetter]]="Y","Yes","No")</f>
        <v>Yes</v>
      </c>
      <c r="N1411" s="1" t="str">
        <f>IF(OR(BART_Rides[[#This Row],[Station Code]]="EM", BART_Rides[[#This Row],[Station Code]]="MT", BART_Rides[[#This Row],[Station Code]]="PL", BART_Rides[[#This Row],[Station Code]]="CC"), "Yes", "No")</f>
        <v>No</v>
      </c>
    </row>
    <row r="1412" spans="6:14">
      <c r="F1412" s="3">
        <v>44512</v>
      </c>
      <c r="G1412" s="1" t="s">
        <v>7</v>
      </c>
      <c r="H1412" s="1" t="s">
        <v>100</v>
      </c>
      <c r="I1412" s="1">
        <v>1180</v>
      </c>
      <c r="J1412" s="1">
        <f>MONTH(BART_Rides[[#This Row],[Date]])</f>
        <v>11</v>
      </c>
      <c r="K1412" s="1">
        <f>WEEKDAY(BART_Rides[[#This Row],[Date]],2)</f>
        <v>5</v>
      </c>
      <c r="L1412" s="1" t="str">
        <f>LEFT(BART_Rides[[#This Row],[Lines]],1)</f>
        <v>Y</v>
      </c>
      <c r="M1412" s="1" t="str">
        <f>IF(BART_Rides[[#This Row],[FirstLetter]]="Y","Yes","No")</f>
        <v>Yes</v>
      </c>
      <c r="N1412" s="1" t="str">
        <f>IF(OR(BART_Rides[[#This Row],[Station Code]]="EM", BART_Rides[[#This Row],[Station Code]]="MT", BART_Rides[[#This Row],[Station Code]]="PL", BART_Rides[[#This Row],[Station Code]]="CC"), "Yes", "No")</f>
        <v>No</v>
      </c>
    </row>
    <row r="1413" spans="6:14">
      <c r="F1413" s="3">
        <v>44513</v>
      </c>
      <c r="G1413" s="1" t="s">
        <v>7</v>
      </c>
      <c r="H1413" s="1" t="s">
        <v>100</v>
      </c>
      <c r="I1413" s="1">
        <v>724</v>
      </c>
      <c r="J1413" s="1">
        <f>MONTH(BART_Rides[[#This Row],[Date]])</f>
        <v>11</v>
      </c>
      <c r="K1413" s="1">
        <f>WEEKDAY(BART_Rides[[#This Row],[Date]],2)</f>
        <v>6</v>
      </c>
      <c r="L1413" s="1" t="str">
        <f>LEFT(BART_Rides[[#This Row],[Lines]],1)</f>
        <v>Y</v>
      </c>
      <c r="M1413" s="1" t="str">
        <f>IF(BART_Rides[[#This Row],[FirstLetter]]="Y","Yes","No")</f>
        <v>Yes</v>
      </c>
      <c r="N1413" s="1" t="str">
        <f>IF(OR(BART_Rides[[#This Row],[Station Code]]="EM", BART_Rides[[#This Row],[Station Code]]="MT", BART_Rides[[#This Row],[Station Code]]="PL", BART_Rides[[#This Row],[Station Code]]="CC"), "Yes", "No")</f>
        <v>No</v>
      </c>
    </row>
    <row r="1414" spans="6:14">
      <c r="F1414" s="3">
        <v>44514</v>
      </c>
      <c r="G1414" s="1" t="s">
        <v>7</v>
      </c>
      <c r="H1414" s="1" t="s">
        <v>100</v>
      </c>
      <c r="I1414" s="1">
        <v>432</v>
      </c>
      <c r="J1414" s="1">
        <f>MONTH(BART_Rides[[#This Row],[Date]])</f>
        <v>11</v>
      </c>
      <c r="K1414" s="1">
        <f>WEEKDAY(BART_Rides[[#This Row],[Date]],2)</f>
        <v>7</v>
      </c>
      <c r="L1414" s="1" t="str">
        <f>LEFT(BART_Rides[[#This Row],[Lines]],1)</f>
        <v>Y</v>
      </c>
      <c r="M1414" s="1" t="str">
        <f>IF(BART_Rides[[#This Row],[FirstLetter]]="Y","Yes","No")</f>
        <v>Yes</v>
      </c>
      <c r="N1414" s="1" t="str">
        <f>IF(OR(BART_Rides[[#This Row],[Station Code]]="EM", BART_Rides[[#This Row],[Station Code]]="MT", BART_Rides[[#This Row],[Station Code]]="PL", BART_Rides[[#This Row],[Station Code]]="CC"), "Yes", "No")</f>
        <v>No</v>
      </c>
    </row>
    <row r="1415" spans="6:14">
      <c r="F1415" s="3">
        <v>44515</v>
      </c>
      <c r="G1415" s="1" t="s">
        <v>7</v>
      </c>
      <c r="H1415" s="1" t="s">
        <v>100</v>
      </c>
      <c r="I1415" s="1">
        <v>934</v>
      </c>
      <c r="J1415" s="1">
        <f>MONTH(BART_Rides[[#This Row],[Date]])</f>
        <v>11</v>
      </c>
      <c r="K1415" s="1">
        <f>WEEKDAY(BART_Rides[[#This Row],[Date]],2)</f>
        <v>1</v>
      </c>
      <c r="L1415" s="1" t="str">
        <f>LEFT(BART_Rides[[#This Row],[Lines]],1)</f>
        <v>Y</v>
      </c>
      <c r="M1415" s="1" t="str">
        <f>IF(BART_Rides[[#This Row],[FirstLetter]]="Y","Yes","No")</f>
        <v>Yes</v>
      </c>
      <c r="N1415" s="1" t="str">
        <f>IF(OR(BART_Rides[[#This Row],[Station Code]]="EM", BART_Rides[[#This Row],[Station Code]]="MT", BART_Rides[[#This Row],[Station Code]]="PL", BART_Rides[[#This Row],[Station Code]]="CC"), "Yes", "No")</f>
        <v>No</v>
      </c>
    </row>
    <row r="1416" spans="6:14">
      <c r="F1416" s="3">
        <v>44516</v>
      </c>
      <c r="G1416" s="1" t="s">
        <v>7</v>
      </c>
      <c r="H1416" s="1" t="s">
        <v>100</v>
      </c>
      <c r="I1416" s="1">
        <v>1082</v>
      </c>
      <c r="J1416" s="1">
        <f>MONTH(BART_Rides[[#This Row],[Date]])</f>
        <v>11</v>
      </c>
      <c r="K1416" s="1">
        <f>WEEKDAY(BART_Rides[[#This Row],[Date]],2)</f>
        <v>2</v>
      </c>
      <c r="L1416" s="1" t="str">
        <f>LEFT(BART_Rides[[#This Row],[Lines]],1)</f>
        <v>Y</v>
      </c>
      <c r="M1416" s="1" t="str">
        <f>IF(BART_Rides[[#This Row],[FirstLetter]]="Y","Yes","No")</f>
        <v>Yes</v>
      </c>
      <c r="N1416" s="1" t="str">
        <f>IF(OR(BART_Rides[[#This Row],[Station Code]]="EM", BART_Rides[[#This Row],[Station Code]]="MT", BART_Rides[[#This Row],[Station Code]]="PL", BART_Rides[[#This Row],[Station Code]]="CC"), "Yes", "No")</f>
        <v>No</v>
      </c>
    </row>
    <row r="1417" spans="6:14">
      <c r="F1417" s="3">
        <v>44517</v>
      </c>
      <c r="G1417" s="1" t="s">
        <v>7</v>
      </c>
      <c r="H1417" s="1" t="s">
        <v>100</v>
      </c>
      <c r="I1417" s="1">
        <v>1220</v>
      </c>
      <c r="J1417" s="1">
        <f>MONTH(BART_Rides[[#This Row],[Date]])</f>
        <v>11</v>
      </c>
      <c r="K1417" s="1">
        <f>WEEKDAY(BART_Rides[[#This Row],[Date]],2)</f>
        <v>3</v>
      </c>
      <c r="L1417" s="1" t="str">
        <f>LEFT(BART_Rides[[#This Row],[Lines]],1)</f>
        <v>Y</v>
      </c>
      <c r="M1417" s="1" t="str">
        <f>IF(BART_Rides[[#This Row],[FirstLetter]]="Y","Yes","No")</f>
        <v>Yes</v>
      </c>
      <c r="N1417" s="1" t="str">
        <f>IF(OR(BART_Rides[[#This Row],[Station Code]]="EM", BART_Rides[[#This Row],[Station Code]]="MT", BART_Rides[[#This Row],[Station Code]]="PL", BART_Rides[[#This Row],[Station Code]]="CC"), "Yes", "No")</f>
        <v>No</v>
      </c>
    </row>
    <row r="1418" spans="6:14">
      <c r="F1418" s="3">
        <v>44518</v>
      </c>
      <c r="G1418" s="1" t="s">
        <v>7</v>
      </c>
      <c r="H1418" s="1" t="s">
        <v>100</v>
      </c>
      <c r="I1418" s="1">
        <v>1112</v>
      </c>
      <c r="J1418" s="1">
        <f>MONTH(BART_Rides[[#This Row],[Date]])</f>
        <v>11</v>
      </c>
      <c r="K1418" s="1">
        <f>WEEKDAY(BART_Rides[[#This Row],[Date]],2)</f>
        <v>4</v>
      </c>
      <c r="L1418" s="1" t="str">
        <f>LEFT(BART_Rides[[#This Row],[Lines]],1)</f>
        <v>Y</v>
      </c>
      <c r="M1418" s="1" t="str">
        <f>IF(BART_Rides[[#This Row],[FirstLetter]]="Y","Yes","No")</f>
        <v>Yes</v>
      </c>
      <c r="N1418" s="1" t="str">
        <f>IF(OR(BART_Rides[[#This Row],[Station Code]]="EM", BART_Rides[[#This Row],[Station Code]]="MT", BART_Rides[[#This Row],[Station Code]]="PL", BART_Rides[[#This Row],[Station Code]]="CC"), "Yes", "No")</f>
        <v>No</v>
      </c>
    </row>
    <row r="1419" spans="6:14">
      <c r="F1419" s="3">
        <v>44519</v>
      </c>
      <c r="G1419" s="1" t="s">
        <v>7</v>
      </c>
      <c r="H1419" s="1" t="s">
        <v>100</v>
      </c>
      <c r="I1419" s="1">
        <v>1049</v>
      </c>
      <c r="J1419" s="1">
        <f>MONTH(BART_Rides[[#This Row],[Date]])</f>
        <v>11</v>
      </c>
      <c r="K1419" s="1">
        <f>WEEKDAY(BART_Rides[[#This Row],[Date]],2)</f>
        <v>5</v>
      </c>
      <c r="L1419" s="1" t="str">
        <f>LEFT(BART_Rides[[#This Row],[Lines]],1)</f>
        <v>Y</v>
      </c>
      <c r="M1419" s="1" t="str">
        <f>IF(BART_Rides[[#This Row],[FirstLetter]]="Y","Yes","No")</f>
        <v>Yes</v>
      </c>
      <c r="N1419" s="1" t="str">
        <f>IF(OR(BART_Rides[[#This Row],[Station Code]]="EM", BART_Rides[[#This Row],[Station Code]]="MT", BART_Rides[[#This Row],[Station Code]]="PL", BART_Rides[[#This Row],[Station Code]]="CC"), "Yes", "No")</f>
        <v>No</v>
      </c>
    </row>
    <row r="1420" spans="6:14">
      <c r="F1420" s="3">
        <v>44520</v>
      </c>
      <c r="G1420" s="1" t="s">
        <v>7</v>
      </c>
      <c r="H1420" s="1" t="s">
        <v>100</v>
      </c>
      <c r="I1420" s="1">
        <v>784</v>
      </c>
      <c r="J1420" s="1">
        <f>MONTH(BART_Rides[[#This Row],[Date]])</f>
        <v>11</v>
      </c>
      <c r="K1420" s="1">
        <f>WEEKDAY(BART_Rides[[#This Row],[Date]],2)</f>
        <v>6</v>
      </c>
      <c r="L1420" s="1" t="str">
        <f>LEFT(BART_Rides[[#This Row],[Lines]],1)</f>
        <v>Y</v>
      </c>
      <c r="M1420" s="1" t="str">
        <f>IF(BART_Rides[[#This Row],[FirstLetter]]="Y","Yes","No")</f>
        <v>Yes</v>
      </c>
      <c r="N1420" s="1" t="str">
        <f>IF(OR(BART_Rides[[#This Row],[Station Code]]="EM", BART_Rides[[#This Row],[Station Code]]="MT", BART_Rides[[#This Row],[Station Code]]="PL", BART_Rides[[#This Row],[Station Code]]="CC"), "Yes", "No")</f>
        <v>No</v>
      </c>
    </row>
    <row r="1421" spans="6:14">
      <c r="F1421" s="3">
        <v>44521</v>
      </c>
      <c r="G1421" s="1" t="s">
        <v>7</v>
      </c>
      <c r="H1421" s="1" t="s">
        <v>100</v>
      </c>
      <c r="I1421" s="1">
        <v>395</v>
      </c>
      <c r="J1421" s="1">
        <f>MONTH(BART_Rides[[#This Row],[Date]])</f>
        <v>11</v>
      </c>
      <c r="K1421" s="1">
        <f>WEEKDAY(BART_Rides[[#This Row],[Date]],2)</f>
        <v>7</v>
      </c>
      <c r="L1421" s="1" t="str">
        <f>LEFT(BART_Rides[[#This Row],[Lines]],1)</f>
        <v>Y</v>
      </c>
      <c r="M1421" s="1" t="str">
        <f>IF(BART_Rides[[#This Row],[FirstLetter]]="Y","Yes","No")</f>
        <v>Yes</v>
      </c>
      <c r="N1421" s="1" t="str">
        <f>IF(OR(BART_Rides[[#This Row],[Station Code]]="EM", BART_Rides[[#This Row],[Station Code]]="MT", BART_Rides[[#This Row],[Station Code]]="PL", BART_Rides[[#This Row],[Station Code]]="CC"), "Yes", "No")</f>
        <v>No</v>
      </c>
    </row>
    <row r="1422" spans="6:14">
      <c r="F1422" s="3">
        <v>44522</v>
      </c>
      <c r="G1422" s="1" t="s">
        <v>7</v>
      </c>
      <c r="H1422" s="1" t="s">
        <v>100</v>
      </c>
      <c r="I1422" s="1">
        <v>627</v>
      </c>
      <c r="J1422" s="1">
        <f>MONTH(BART_Rides[[#This Row],[Date]])</f>
        <v>11</v>
      </c>
      <c r="K1422" s="1">
        <f>WEEKDAY(BART_Rides[[#This Row],[Date]],2)</f>
        <v>1</v>
      </c>
      <c r="L1422" s="1" t="str">
        <f>LEFT(BART_Rides[[#This Row],[Lines]],1)</f>
        <v>Y</v>
      </c>
      <c r="M1422" s="1" t="str">
        <f>IF(BART_Rides[[#This Row],[FirstLetter]]="Y","Yes","No")</f>
        <v>Yes</v>
      </c>
      <c r="N1422" s="1" t="str">
        <f>IF(OR(BART_Rides[[#This Row],[Station Code]]="EM", BART_Rides[[#This Row],[Station Code]]="MT", BART_Rides[[#This Row],[Station Code]]="PL", BART_Rides[[#This Row],[Station Code]]="CC"), "Yes", "No")</f>
        <v>No</v>
      </c>
    </row>
    <row r="1423" spans="6:14">
      <c r="F1423" s="3">
        <v>44523</v>
      </c>
      <c r="G1423" s="1" t="s">
        <v>7</v>
      </c>
      <c r="H1423" s="1" t="s">
        <v>100</v>
      </c>
      <c r="I1423" s="1">
        <v>939</v>
      </c>
      <c r="J1423" s="1">
        <f>MONTH(BART_Rides[[#This Row],[Date]])</f>
        <v>11</v>
      </c>
      <c r="K1423" s="1">
        <f>WEEKDAY(BART_Rides[[#This Row],[Date]],2)</f>
        <v>2</v>
      </c>
      <c r="L1423" s="1" t="str">
        <f>LEFT(BART_Rides[[#This Row],[Lines]],1)</f>
        <v>Y</v>
      </c>
      <c r="M1423" s="1" t="str">
        <f>IF(BART_Rides[[#This Row],[FirstLetter]]="Y","Yes","No")</f>
        <v>Yes</v>
      </c>
      <c r="N1423" s="1" t="str">
        <f>IF(OR(BART_Rides[[#This Row],[Station Code]]="EM", BART_Rides[[#This Row],[Station Code]]="MT", BART_Rides[[#This Row],[Station Code]]="PL", BART_Rides[[#This Row],[Station Code]]="CC"), "Yes", "No")</f>
        <v>No</v>
      </c>
    </row>
    <row r="1424" spans="6:14">
      <c r="F1424" s="3">
        <v>44524</v>
      </c>
      <c r="G1424" s="1" t="s">
        <v>7</v>
      </c>
      <c r="H1424" s="1" t="s">
        <v>100</v>
      </c>
      <c r="I1424" s="1">
        <v>978</v>
      </c>
      <c r="J1424" s="1">
        <f>MONTH(BART_Rides[[#This Row],[Date]])</f>
        <v>11</v>
      </c>
      <c r="K1424" s="1">
        <f>WEEKDAY(BART_Rides[[#This Row],[Date]],2)</f>
        <v>3</v>
      </c>
      <c r="L1424" s="1" t="str">
        <f>LEFT(BART_Rides[[#This Row],[Lines]],1)</f>
        <v>Y</v>
      </c>
      <c r="M1424" s="1" t="str">
        <f>IF(BART_Rides[[#This Row],[FirstLetter]]="Y","Yes","No")</f>
        <v>Yes</v>
      </c>
      <c r="N1424" s="1" t="str">
        <f>IF(OR(BART_Rides[[#This Row],[Station Code]]="EM", BART_Rides[[#This Row],[Station Code]]="MT", BART_Rides[[#This Row],[Station Code]]="PL", BART_Rides[[#This Row],[Station Code]]="CC"), "Yes", "No")</f>
        <v>No</v>
      </c>
    </row>
    <row r="1425" spans="6:14">
      <c r="F1425" s="3">
        <v>44525</v>
      </c>
      <c r="G1425" s="1" t="s">
        <v>7</v>
      </c>
      <c r="H1425" s="1" t="s">
        <v>100</v>
      </c>
      <c r="I1425" s="1">
        <v>447</v>
      </c>
      <c r="J1425" s="1">
        <f>MONTH(BART_Rides[[#This Row],[Date]])</f>
        <v>11</v>
      </c>
      <c r="K1425" s="1">
        <f>WEEKDAY(BART_Rides[[#This Row],[Date]],2)</f>
        <v>4</v>
      </c>
      <c r="L1425" s="1" t="str">
        <f>LEFT(BART_Rides[[#This Row],[Lines]],1)</f>
        <v>Y</v>
      </c>
      <c r="M1425" s="1" t="str">
        <f>IF(BART_Rides[[#This Row],[FirstLetter]]="Y","Yes","No")</f>
        <v>Yes</v>
      </c>
      <c r="N1425" s="1" t="str">
        <f>IF(OR(BART_Rides[[#This Row],[Station Code]]="EM", BART_Rides[[#This Row],[Station Code]]="MT", BART_Rides[[#This Row],[Station Code]]="PL", BART_Rides[[#This Row],[Station Code]]="CC"), "Yes", "No")</f>
        <v>No</v>
      </c>
    </row>
    <row r="1426" spans="6:14">
      <c r="F1426" s="3">
        <v>44526</v>
      </c>
      <c r="G1426" s="1" t="s">
        <v>7</v>
      </c>
      <c r="H1426" s="1" t="s">
        <v>100</v>
      </c>
      <c r="I1426" s="1">
        <v>736</v>
      </c>
      <c r="J1426" s="1">
        <f>MONTH(BART_Rides[[#This Row],[Date]])</f>
        <v>11</v>
      </c>
      <c r="K1426" s="1">
        <f>WEEKDAY(BART_Rides[[#This Row],[Date]],2)</f>
        <v>5</v>
      </c>
      <c r="L1426" s="1" t="str">
        <f>LEFT(BART_Rides[[#This Row],[Lines]],1)</f>
        <v>Y</v>
      </c>
      <c r="M1426" s="1" t="str">
        <f>IF(BART_Rides[[#This Row],[FirstLetter]]="Y","Yes","No")</f>
        <v>Yes</v>
      </c>
      <c r="N1426" s="1" t="str">
        <f>IF(OR(BART_Rides[[#This Row],[Station Code]]="EM", BART_Rides[[#This Row],[Station Code]]="MT", BART_Rides[[#This Row],[Station Code]]="PL", BART_Rides[[#This Row],[Station Code]]="CC"), "Yes", "No")</f>
        <v>No</v>
      </c>
    </row>
    <row r="1427" spans="6:14">
      <c r="F1427" s="3">
        <v>44527</v>
      </c>
      <c r="G1427" s="1" t="s">
        <v>7</v>
      </c>
      <c r="H1427" s="1" t="s">
        <v>100</v>
      </c>
      <c r="I1427" s="1">
        <v>707</v>
      </c>
      <c r="J1427" s="1">
        <f>MONTH(BART_Rides[[#This Row],[Date]])</f>
        <v>11</v>
      </c>
      <c r="K1427" s="1">
        <f>WEEKDAY(BART_Rides[[#This Row],[Date]],2)</f>
        <v>6</v>
      </c>
      <c r="L1427" s="1" t="str">
        <f>LEFT(BART_Rides[[#This Row],[Lines]],1)</f>
        <v>Y</v>
      </c>
      <c r="M1427" s="1" t="str">
        <f>IF(BART_Rides[[#This Row],[FirstLetter]]="Y","Yes","No")</f>
        <v>Yes</v>
      </c>
      <c r="N1427" s="1" t="str">
        <f>IF(OR(BART_Rides[[#This Row],[Station Code]]="EM", BART_Rides[[#This Row],[Station Code]]="MT", BART_Rides[[#This Row],[Station Code]]="PL", BART_Rides[[#This Row],[Station Code]]="CC"), "Yes", "No")</f>
        <v>No</v>
      </c>
    </row>
    <row r="1428" spans="6:14">
      <c r="F1428" s="3">
        <v>44528</v>
      </c>
      <c r="G1428" s="1" t="s">
        <v>7</v>
      </c>
      <c r="H1428" s="1" t="s">
        <v>100</v>
      </c>
      <c r="I1428" s="1">
        <v>460</v>
      </c>
      <c r="J1428" s="1">
        <f>MONTH(BART_Rides[[#This Row],[Date]])</f>
        <v>11</v>
      </c>
      <c r="K1428" s="1">
        <f>WEEKDAY(BART_Rides[[#This Row],[Date]],2)</f>
        <v>7</v>
      </c>
      <c r="L1428" s="1" t="str">
        <f>LEFT(BART_Rides[[#This Row],[Lines]],1)</f>
        <v>Y</v>
      </c>
      <c r="M1428" s="1" t="str">
        <f>IF(BART_Rides[[#This Row],[FirstLetter]]="Y","Yes","No")</f>
        <v>Yes</v>
      </c>
      <c r="N1428" s="1" t="str">
        <f>IF(OR(BART_Rides[[#This Row],[Station Code]]="EM", BART_Rides[[#This Row],[Station Code]]="MT", BART_Rides[[#This Row],[Station Code]]="PL", BART_Rides[[#This Row],[Station Code]]="CC"), "Yes", "No")</f>
        <v>No</v>
      </c>
    </row>
    <row r="1429" spans="6:14">
      <c r="F1429" s="3">
        <v>44529</v>
      </c>
      <c r="G1429" s="1" t="s">
        <v>7</v>
      </c>
      <c r="H1429" s="1" t="s">
        <v>100</v>
      </c>
      <c r="I1429" s="1">
        <v>1185</v>
      </c>
      <c r="J1429" s="1">
        <f>MONTH(BART_Rides[[#This Row],[Date]])</f>
        <v>11</v>
      </c>
      <c r="K1429" s="1">
        <f>WEEKDAY(BART_Rides[[#This Row],[Date]],2)</f>
        <v>1</v>
      </c>
      <c r="L1429" s="1" t="str">
        <f>LEFT(BART_Rides[[#This Row],[Lines]],1)</f>
        <v>Y</v>
      </c>
      <c r="M1429" s="1" t="str">
        <f>IF(BART_Rides[[#This Row],[FirstLetter]]="Y","Yes","No")</f>
        <v>Yes</v>
      </c>
      <c r="N1429" s="1" t="str">
        <f>IF(OR(BART_Rides[[#This Row],[Station Code]]="EM", BART_Rides[[#This Row],[Station Code]]="MT", BART_Rides[[#This Row],[Station Code]]="PL", BART_Rides[[#This Row],[Station Code]]="CC"), "Yes", "No")</f>
        <v>No</v>
      </c>
    </row>
    <row r="1430" spans="6:14">
      <c r="F1430" s="3">
        <v>44530</v>
      </c>
      <c r="G1430" s="1" t="s">
        <v>7</v>
      </c>
      <c r="H1430" s="1" t="s">
        <v>100</v>
      </c>
      <c r="I1430" s="1">
        <v>1287</v>
      </c>
      <c r="J1430" s="1">
        <f>MONTH(BART_Rides[[#This Row],[Date]])</f>
        <v>11</v>
      </c>
      <c r="K1430" s="1">
        <f>WEEKDAY(BART_Rides[[#This Row],[Date]],2)</f>
        <v>2</v>
      </c>
      <c r="L1430" s="1" t="str">
        <f>LEFT(BART_Rides[[#This Row],[Lines]],1)</f>
        <v>Y</v>
      </c>
      <c r="M1430" s="1" t="str">
        <f>IF(BART_Rides[[#This Row],[FirstLetter]]="Y","Yes","No")</f>
        <v>Yes</v>
      </c>
      <c r="N1430" s="1" t="str">
        <f>IF(OR(BART_Rides[[#This Row],[Station Code]]="EM", BART_Rides[[#This Row],[Station Code]]="MT", BART_Rides[[#This Row],[Station Code]]="PL", BART_Rides[[#This Row],[Station Code]]="CC"), "Yes", "No")</f>
        <v>No</v>
      </c>
    </row>
    <row r="1431" spans="6:14">
      <c r="F1431" s="3">
        <v>44531</v>
      </c>
      <c r="G1431" s="1" t="s">
        <v>7</v>
      </c>
      <c r="H1431" s="1" t="s">
        <v>100</v>
      </c>
      <c r="I1431" s="1">
        <v>1338</v>
      </c>
      <c r="J1431" s="1">
        <f>MONTH(BART_Rides[[#This Row],[Date]])</f>
        <v>12</v>
      </c>
      <c r="K1431" s="1">
        <f>WEEKDAY(BART_Rides[[#This Row],[Date]],2)</f>
        <v>3</v>
      </c>
      <c r="L1431" s="1" t="str">
        <f>LEFT(BART_Rides[[#This Row],[Lines]],1)</f>
        <v>Y</v>
      </c>
      <c r="M1431" s="1" t="str">
        <f>IF(BART_Rides[[#This Row],[FirstLetter]]="Y","Yes","No")</f>
        <v>Yes</v>
      </c>
      <c r="N1431" s="1" t="str">
        <f>IF(OR(BART_Rides[[#This Row],[Station Code]]="EM", BART_Rides[[#This Row],[Station Code]]="MT", BART_Rides[[#This Row],[Station Code]]="PL", BART_Rides[[#This Row],[Station Code]]="CC"), "Yes", "No")</f>
        <v>No</v>
      </c>
    </row>
    <row r="1432" spans="6:14">
      <c r="F1432" s="3">
        <v>44532</v>
      </c>
      <c r="G1432" s="1" t="s">
        <v>7</v>
      </c>
      <c r="H1432" s="1" t="s">
        <v>100</v>
      </c>
      <c r="I1432" s="1">
        <v>1299</v>
      </c>
      <c r="J1432" s="1">
        <f>MONTH(BART_Rides[[#This Row],[Date]])</f>
        <v>12</v>
      </c>
      <c r="K1432" s="1">
        <f>WEEKDAY(BART_Rides[[#This Row],[Date]],2)</f>
        <v>4</v>
      </c>
      <c r="L1432" s="1" t="str">
        <f>LEFT(BART_Rides[[#This Row],[Lines]],1)</f>
        <v>Y</v>
      </c>
      <c r="M1432" s="1" t="str">
        <f>IF(BART_Rides[[#This Row],[FirstLetter]]="Y","Yes","No")</f>
        <v>Yes</v>
      </c>
      <c r="N1432" s="1" t="str">
        <f>IF(OR(BART_Rides[[#This Row],[Station Code]]="EM", BART_Rides[[#This Row],[Station Code]]="MT", BART_Rides[[#This Row],[Station Code]]="PL", BART_Rides[[#This Row],[Station Code]]="CC"), "Yes", "No")</f>
        <v>No</v>
      </c>
    </row>
    <row r="1433" spans="6:14">
      <c r="F1433" s="3">
        <v>44533</v>
      </c>
      <c r="G1433" s="1" t="s">
        <v>7</v>
      </c>
      <c r="H1433" s="1" t="s">
        <v>100</v>
      </c>
      <c r="I1433" s="1">
        <v>1326</v>
      </c>
      <c r="J1433" s="1">
        <f>MONTH(BART_Rides[[#This Row],[Date]])</f>
        <v>12</v>
      </c>
      <c r="K1433" s="1">
        <f>WEEKDAY(BART_Rides[[#This Row],[Date]],2)</f>
        <v>5</v>
      </c>
      <c r="L1433" s="1" t="str">
        <f>LEFT(BART_Rides[[#This Row],[Lines]],1)</f>
        <v>Y</v>
      </c>
      <c r="M1433" s="1" t="str">
        <f>IF(BART_Rides[[#This Row],[FirstLetter]]="Y","Yes","No")</f>
        <v>Yes</v>
      </c>
      <c r="N1433" s="1" t="str">
        <f>IF(OR(BART_Rides[[#This Row],[Station Code]]="EM", BART_Rides[[#This Row],[Station Code]]="MT", BART_Rides[[#This Row],[Station Code]]="PL", BART_Rides[[#This Row],[Station Code]]="CC"), "Yes", "No")</f>
        <v>No</v>
      </c>
    </row>
    <row r="1434" spans="6:14">
      <c r="F1434" s="3">
        <v>44534</v>
      </c>
      <c r="G1434" s="1" t="s">
        <v>7</v>
      </c>
      <c r="H1434" s="1" t="s">
        <v>100</v>
      </c>
      <c r="I1434" s="1">
        <v>784</v>
      </c>
      <c r="J1434" s="1">
        <f>MONTH(BART_Rides[[#This Row],[Date]])</f>
        <v>12</v>
      </c>
      <c r="K1434" s="1">
        <f>WEEKDAY(BART_Rides[[#This Row],[Date]],2)</f>
        <v>6</v>
      </c>
      <c r="L1434" s="1" t="str">
        <f>LEFT(BART_Rides[[#This Row],[Lines]],1)</f>
        <v>Y</v>
      </c>
      <c r="M1434" s="1" t="str">
        <f>IF(BART_Rides[[#This Row],[FirstLetter]]="Y","Yes","No")</f>
        <v>Yes</v>
      </c>
      <c r="N1434" s="1" t="str">
        <f>IF(OR(BART_Rides[[#This Row],[Station Code]]="EM", BART_Rides[[#This Row],[Station Code]]="MT", BART_Rides[[#This Row],[Station Code]]="PL", BART_Rides[[#This Row],[Station Code]]="CC"), "Yes", "No")</f>
        <v>No</v>
      </c>
    </row>
    <row r="1435" spans="6:14">
      <c r="F1435" s="3">
        <v>44535</v>
      </c>
      <c r="G1435" s="1" t="s">
        <v>7</v>
      </c>
      <c r="H1435" s="1" t="s">
        <v>100</v>
      </c>
      <c r="I1435" s="1">
        <v>482</v>
      </c>
      <c r="J1435" s="1">
        <f>MONTH(BART_Rides[[#This Row],[Date]])</f>
        <v>12</v>
      </c>
      <c r="K1435" s="1">
        <f>WEEKDAY(BART_Rides[[#This Row],[Date]],2)</f>
        <v>7</v>
      </c>
      <c r="L1435" s="1" t="str">
        <f>LEFT(BART_Rides[[#This Row],[Lines]],1)</f>
        <v>Y</v>
      </c>
      <c r="M1435" s="1" t="str">
        <f>IF(BART_Rides[[#This Row],[FirstLetter]]="Y","Yes","No")</f>
        <v>Yes</v>
      </c>
      <c r="N1435" s="1" t="str">
        <f>IF(OR(BART_Rides[[#This Row],[Station Code]]="EM", BART_Rides[[#This Row],[Station Code]]="MT", BART_Rides[[#This Row],[Station Code]]="PL", BART_Rides[[#This Row],[Station Code]]="CC"), "Yes", "No")</f>
        <v>No</v>
      </c>
    </row>
    <row r="1436" spans="6:14">
      <c r="F1436" s="3">
        <v>44536</v>
      </c>
      <c r="G1436" s="1" t="s">
        <v>7</v>
      </c>
      <c r="H1436" s="1" t="s">
        <v>100</v>
      </c>
      <c r="I1436" s="1">
        <v>1153</v>
      </c>
      <c r="J1436" s="1">
        <f>MONTH(BART_Rides[[#This Row],[Date]])</f>
        <v>12</v>
      </c>
      <c r="K1436" s="1">
        <f>WEEKDAY(BART_Rides[[#This Row],[Date]],2)</f>
        <v>1</v>
      </c>
      <c r="L1436" s="1" t="str">
        <f>LEFT(BART_Rides[[#This Row],[Lines]],1)</f>
        <v>Y</v>
      </c>
      <c r="M1436" s="1" t="str">
        <f>IF(BART_Rides[[#This Row],[FirstLetter]]="Y","Yes","No")</f>
        <v>Yes</v>
      </c>
      <c r="N1436" s="1" t="str">
        <f>IF(OR(BART_Rides[[#This Row],[Station Code]]="EM", BART_Rides[[#This Row],[Station Code]]="MT", BART_Rides[[#This Row],[Station Code]]="PL", BART_Rides[[#This Row],[Station Code]]="CC"), "Yes", "No")</f>
        <v>No</v>
      </c>
    </row>
    <row r="1437" spans="6:14">
      <c r="F1437" s="3">
        <v>44537</v>
      </c>
      <c r="G1437" s="1" t="s">
        <v>7</v>
      </c>
      <c r="H1437" s="1" t="s">
        <v>100</v>
      </c>
      <c r="I1437" s="1">
        <v>1263</v>
      </c>
      <c r="J1437" s="1">
        <f>MONTH(BART_Rides[[#This Row],[Date]])</f>
        <v>12</v>
      </c>
      <c r="K1437" s="1">
        <f>WEEKDAY(BART_Rides[[#This Row],[Date]],2)</f>
        <v>2</v>
      </c>
      <c r="L1437" s="1" t="str">
        <f>LEFT(BART_Rides[[#This Row],[Lines]],1)</f>
        <v>Y</v>
      </c>
      <c r="M1437" s="1" t="str">
        <f>IF(BART_Rides[[#This Row],[FirstLetter]]="Y","Yes","No")</f>
        <v>Yes</v>
      </c>
      <c r="N1437" s="1" t="str">
        <f>IF(OR(BART_Rides[[#This Row],[Station Code]]="EM", BART_Rides[[#This Row],[Station Code]]="MT", BART_Rides[[#This Row],[Station Code]]="PL", BART_Rides[[#This Row],[Station Code]]="CC"), "Yes", "No")</f>
        <v>No</v>
      </c>
    </row>
    <row r="1438" spans="6:14">
      <c r="F1438" s="3">
        <v>44538</v>
      </c>
      <c r="G1438" s="1" t="s">
        <v>7</v>
      </c>
      <c r="H1438" s="1" t="s">
        <v>100</v>
      </c>
      <c r="I1438" s="1">
        <v>1339</v>
      </c>
      <c r="J1438" s="1">
        <f>MONTH(BART_Rides[[#This Row],[Date]])</f>
        <v>12</v>
      </c>
      <c r="K1438" s="1">
        <f>WEEKDAY(BART_Rides[[#This Row],[Date]],2)</f>
        <v>3</v>
      </c>
      <c r="L1438" s="1" t="str">
        <f>LEFT(BART_Rides[[#This Row],[Lines]],1)</f>
        <v>Y</v>
      </c>
      <c r="M1438" s="1" t="str">
        <f>IF(BART_Rides[[#This Row],[FirstLetter]]="Y","Yes","No")</f>
        <v>Yes</v>
      </c>
      <c r="N1438" s="1" t="str">
        <f>IF(OR(BART_Rides[[#This Row],[Station Code]]="EM", BART_Rides[[#This Row],[Station Code]]="MT", BART_Rides[[#This Row],[Station Code]]="PL", BART_Rides[[#This Row],[Station Code]]="CC"), "Yes", "No")</f>
        <v>No</v>
      </c>
    </row>
    <row r="1439" spans="6:14">
      <c r="F1439" s="3">
        <v>44539</v>
      </c>
      <c r="G1439" s="1" t="s">
        <v>7</v>
      </c>
      <c r="H1439" s="1" t="s">
        <v>100</v>
      </c>
      <c r="I1439" s="1">
        <v>1315</v>
      </c>
      <c r="J1439" s="1">
        <f>MONTH(BART_Rides[[#This Row],[Date]])</f>
        <v>12</v>
      </c>
      <c r="K1439" s="1">
        <f>WEEKDAY(BART_Rides[[#This Row],[Date]],2)</f>
        <v>4</v>
      </c>
      <c r="L1439" s="1" t="str">
        <f>LEFT(BART_Rides[[#This Row],[Lines]],1)</f>
        <v>Y</v>
      </c>
      <c r="M1439" s="1" t="str">
        <f>IF(BART_Rides[[#This Row],[FirstLetter]]="Y","Yes","No")</f>
        <v>Yes</v>
      </c>
      <c r="N1439" s="1" t="str">
        <f>IF(OR(BART_Rides[[#This Row],[Station Code]]="EM", BART_Rides[[#This Row],[Station Code]]="MT", BART_Rides[[#This Row],[Station Code]]="PL", BART_Rides[[#This Row],[Station Code]]="CC"), "Yes", "No")</f>
        <v>No</v>
      </c>
    </row>
    <row r="1440" spans="6:14">
      <c r="F1440" s="3">
        <v>44540</v>
      </c>
      <c r="G1440" s="1" t="s">
        <v>7</v>
      </c>
      <c r="H1440" s="1" t="s">
        <v>100</v>
      </c>
      <c r="I1440" s="1">
        <v>1388</v>
      </c>
      <c r="J1440" s="1">
        <f>MONTH(BART_Rides[[#This Row],[Date]])</f>
        <v>12</v>
      </c>
      <c r="K1440" s="1">
        <f>WEEKDAY(BART_Rides[[#This Row],[Date]],2)</f>
        <v>5</v>
      </c>
      <c r="L1440" s="1" t="str">
        <f>LEFT(BART_Rides[[#This Row],[Lines]],1)</f>
        <v>Y</v>
      </c>
      <c r="M1440" s="1" t="str">
        <f>IF(BART_Rides[[#This Row],[FirstLetter]]="Y","Yes","No")</f>
        <v>Yes</v>
      </c>
      <c r="N1440" s="1" t="str">
        <f>IF(OR(BART_Rides[[#This Row],[Station Code]]="EM", BART_Rides[[#This Row],[Station Code]]="MT", BART_Rides[[#This Row],[Station Code]]="PL", BART_Rides[[#This Row],[Station Code]]="CC"), "Yes", "No")</f>
        <v>No</v>
      </c>
    </row>
    <row r="1441" spans="6:14">
      <c r="F1441" s="3">
        <v>44541</v>
      </c>
      <c r="G1441" s="1" t="s">
        <v>7</v>
      </c>
      <c r="H1441" s="1" t="s">
        <v>100</v>
      </c>
      <c r="I1441" s="1">
        <v>835</v>
      </c>
      <c r="J1441" s="1">
        <f>MONTH(BART_Rides[[#This Row],[Date]])</f>
        <v>12</v>
      </c>
      <c r="K1441" s="1">
        <f>WEEKDAY(BART_Rides[[#This Row],[Date]],2)</f>
        <v>6</v>
      </c>
      <c r="L1441" s="1" t="str">
        <f>LEFT(BART_Rides[[#This Row],[Lines]],1)</f>
        <v>Y</v>
      </c>
      <c r="M1441" s="1" t="str">
        <f>IF(BART_Rides[[#This Row],[FirstLetter]]="Y","Yes","No")</f>
        <v>Yes</v>
      </c>
      <c r="N1441" s="1" t="str">
        <f>IF(OR(BART_Rides[[#This Row],[Station Code]]="EM", BART_Rides[[#This Row],[Station Code]]="MT", BART_Rides[[#This Row],[Station Code]]="PL", BART_Rides[[#This Row],[Station Code]]="CC"), "Yes", "No")</f>
        <v>No</v>
      </c>
    </row>
    <row r="1442" spans="6:14">
      <c r="F1442" s="3">
        <v>44542</v>
      </c>
      <c r="G1442" s="1" t="s">
        <v>7</v>
      </c>
      <c r="H1442" s="1" t="s">
        <v>100</v>
      </c>
      <c r="I1442" s="1">
        <v>400</v>
      </c>
      <c r="J1442" s="1">
        <f>MONTH(BART_Rides[[#This Row],[Date]])</f>
        <v>12</v>
      </c>
      <c r="K1442" s="1">
        <f>WEEKDAY(BART_Rides[[#This Row],[Date]],2)</f>
        <v>7</v>
      </c>
      <c r="L1442" s="1" t="str">
        <f>LEFT(BART_Rides[[#This Row],[Lines]],1)</f>
        <v>Y</v>
      </c>
      <c r="M1442" s="1" t="str">
        <f>IF(BART_Rides[[#This Row],[FirstLetter]]="Y","Yes","No")</f>
        <v>Yes</v>
      </c>
      <c r="N1442" s="1" t="str">
        <f>IF(OR(BART_Rides[[#This Row],[Station Code]]="EM", BART_Rides[[#This Row],[Station Code]]="MT", BART_Rides[[#This Row],[Station Code]]="PL", BART_Rides[[#This Row],[Station Code]]="CC"), "Yes", "No")</f>
        <v>No</v>
      </c>
    </row>
    <row r="1443" spans="6:14">
      <c r="F1443" s="3">
        <v>44543</v>
      </c>
      <c r="G1443" s="1" t="s">
        <v>7</v>
      </c>
      <c r="H1443" s="1" t="s">
        <v>100</v>
      </c>
      <c r="I1443" s="1">
        <v>954</v>
      </c>
      <c r="J1443" s="1">
        <f>MONTH(BART_Rides[[#This Row],[Date]])</f>
        <v>12</v>
      </c>
      <c r="K1443" s="1">
        <f>WEEKDAY(BART_Rides[[#This Row],[Date]],2)</f>
        <v>1</v>
      </c>
      <c r="L1443" s="1" t="str">
        <f>LEFT(BART_Rides[[#This Row],[Lines]],1)</f>
        <v>Y</v>
      </c>
      <c r="M1443" s="1" t="str">
        <f>IF(BART_Rides[[#This Row],[FirstLetter]]="Y","Yes","No")</f>
        <v>Yes</v>
      </c>
      <c r="N1443" s="1" t="str">
        <f>IF(OR(BART_Rides[[#This Row],[Station Code]]="EM", BART_Rides[[#This Row],[Station Code]]="MT", BART_Rides[[#This Row],[Station Code]]="PL", BART_Rides[[#This Row],[Station Code]]="CC"), "Yes", "No")</f>
        <v>No</v>
      </c>
    </row>
    <row r="1444" spans="6:14">
      <c r="F1444" s="3">
        <v>44544</v>
      </c>
      <c r="G1444" s="1" t="s">
        <v>7</v>
      </c>
      <c r="H1444" s="1" t="s">
        <v>100</v>
      </c>
      <c r="I1444" s="1">
        <v>1232</v>
      </c>
      <c r="J1444" s="1">
        <f>MONTH(BART_Rides[[#This Row],[Date]])</f>
        <v>12</v>
      </c>
      <c r="K1444" s="1">
        <f>WEEKDAY(BART_Rides[[#This Row],[Date]],2)</f>
        <v>2</v>
      </c>
      <c r="L1444" s="1" t="str">
        <f>LEFT(BART_Rides[[#This Row],[Lines]],1)</f>
        <v>Y</v>
      </c>
      <c r="M1444" s="1" t="str">
        <f>IF(BART_Rides[[#This Row],[FirstLetter]]="Y","Yes","No")</f>
        <v>Yes</v>
      </c>
      <c r="N1444" s="1" t="str">
        <f>IF(OR(BART_Rides[[#This Row],[Station Code]]="EM", BART_Rides[[#This Row],[Station Code]]="MT", BART_Rides[[#This Row],[Station Code]]="PL", BART_Rides[[#This Row],[Station Code]]="CC"), "Yes", "No")</f>
        <v>No</v>
      </c>
    </row>
    <row r="1445" spans="6:14">
      <c r="F1445" s="3">
        <v>44545</v>
      </c>
      <c r="G1445" s="1" t="s">
        <v>7</v>
      </c>
      <c r="H1445" s="1" t="s">
        <v>100</v>
      </c>
      <c r="I1445" s="1">
        <v>1161</v>
      </c>
      <c r="J1445" s="1">
        <f>MONTH(BART_Rides[[#This Row],[Date]])</f>
        <v>12</v>
      </c>
      <c r="K1445" s="1">
        <f>WEEKDAY(BART_Rides[[#This Row],[Date]],2)</f>
        <v>3</v>
      </c>
      <c r="L1445" s="1" t="str">
        <f>LEFT(BART_Rides[[#This Row],[Lines]],1)</f>
        <v>Y</v>
      </c>
      <c r="M1445" s="1" t="str">
        <f>IF(BART_Rides[[#This Row],[FirstLetter]]="Y","Yes","No")</f>
        <v>Yes</v>
      </c>
      <c r="N1445" s="1" t="str">
        <f>IF(OR(BART_Rides[[#This Row],[Station Code]]="EM", BART_Rides[[#This Row],[Station Code]]="MT", BART_Rides[[#This Row],[Station Code]]="PL", BART_Rides[[#This Row],[Station Code]]="CC"), "Yes", "No")</f>
        <v>No</v>
      </c>
    </row>
    <row r="1446" spans="6:14">
      <c r="F1446" s="3">
        <v>44546</v>
      </c>
      <c r="G1446" s="1" t="s">
        <v>7</v>
      </c>
      <c r="H1446" s="1" t="s">
        <v>100</v>
      </c>
      <c r="I1446" s="1">
        <v>1255</v>
      </c>
      <c r="J1446" s="1">
        <f>MONTH(BART_Rides[[#This Row],[Date]])</f>
        <v>12</v>
      </c>
      <c r="K1446" s="1">
        <f>WEEKDAY(BART_Rides[[#This Row],[Date]],2)</f>
        <v>4</v>
      </c>
      <c r="L1446" s="1" t="str">
        <f>LEFT(BART_Rides[[#This Row],[Lines]],1)</f>
        <v>Y</v>
      </c>
      <c r="M1446" s="1" t="str">
        <f>IF(BART_Rides[[#This Row],[FirstLetter]]="Y","Yes","No")</f>
        <v>Yes</v>
      </c>
      <c r="N1446" s="1" t="str">
        <f>IF(OR(BART_Rides[[#This Row],[Station Code]]="EM", BART_Rides[[#This Row],[Station Code]]="MT", BART_Rides[[#This Row],[Station Code]]="PL", BART_Rides[[#This Row],[Station Code]]="CC"), "Yes", "No")</f>
        <v>No</v>
      </c>
    </row>
    <row r="1447" spans="6:14">
      <c r="F1447" s="3">
        <v>44547</v>
      </c>
      <c r="G1447" s="1" t="s">
        <v>7</v>
      </c>
      <c r="H1447" s="1" t="s">
        <v>100</v>
      </c>
      <c r="I1447" s="1">
        <v>1278</v>
      </c>
      <c r="J1447" s="1">
        <f>MONTH(BART_Rides[[#This Row],[Date]])</f>
        <v>12</v>
      </c>
      <c r="K1447" s="1">
        <f>WEEKDAY(BART_Rides[[#This Row],[Date]],2)</f>
        <v>5</v>
      </c>
      <c r="L1447" s="1" t="str">
        <f>LEFT(BART_Rides[[#This Row],[Lines]],1)</f>
        <v>Y</v>
      </c>
      <c r="M1447" s="1" t="str">
        <f>IF(BART_Rides[[#This Row],[FirstLetter]]="Y","Yes","No")</f>
        <v>Yes</v>
      </c>
      <c r="N1447" s="1" t="str">
        <f>IF(OR(BART_Rides[[#This Row],[Station Code]]="EM", BART_Rides[[#This Row],[Station Code]]="MT", BART_Rides[[#This Row],[Station Code]]="PL", BART_Rides[[#This Row],[Station Code]]="CC"), "Yes", "No")</f>
        <v>No</v>
      </c>
    </row>
    <row r="1448" spans="6:14">
      <c r="F1448" s="3">
        <v>44548</v>
      </c>
      <c r="G1448" s="1" t="s">
        <v>7</v>
      </c>
      <c r="H1448" s="1" t="s">
        <v>100</v>
      </c>
      <c r="I1448" s="1">
        <v>789</v>
      </c>
      <c r="J1448" s="1">
        <f>MONTH(BART_Rides[[#This Row],[Date]])</f>
        <v>12</v>
      </c>
      <c r="K1448" s="1">
        <f>WEEKDAY(BART_Rides[[#This Row],[Date]],2)</f>
        <v>6</v>
      </c>
      <c r="L1448" s="1" t="str">
        <f>LEFT(BART_Rides[[#This Row],[Lines]],1)</f>
        <v>Y</v>
      </c>
      <c r="M1448" s="1" t="str">
        <f>IF(BART_Rides[[#This Row],[FirstLetter]]="Y","Yes","No")</f>
        <v>Yes</v>
      </c>
      <c r="N1448" s="1" t="str">
        <f>IF(OR(BART_Rides[[#This Row],[Station Code]]="EM", BART_Rides[[#This Row],[Station Code]]="MT", BART_Rides[[#This Row],[Station Code]]="PL", BART_Rides[[#This Row],[Station Code]]="CC"), "Yes", "No")</f>
        <v>No</v>
      </c>
    </row>
    <row r="1449" spans="6:14">
      <c r="F1449" s="3">
        <v>44549</v>
      </c>
      <c r="G1449" s="1" t="s">
        <v>7</v>
      </c>
      <c r="H1449" s="1" t="s">
        <v>100</v>
      </c>
      <c r="I1449" s="1">
        <v>473</v>
      </c>
      <c r="J1449" s="1">
        <f>MONTH(BART_Rides[[#This Row],[Date]])</f>
        <v>12</v>
      </c>
      <c r="K1449" s="1">
        <f>WEEKDAY(BART_Rides[[#This Row],[Date]],2)</f>
        <v>7</v>
      </c>
      <c r="L1449" s="1" t="str">
        <f>LEFT(BART_Rides[[#This Row],[Lines]],1)</f>
        <v>Y</v>
      </c>
      <c r="M1449" s="1" t="str">
        <f>IF(BART_Rides[[#This Row],[FirstLetter]]="Y","Yes","No")</f>
        <v>Yes</v>
      </c>
      <c r="N1449" s="1" t="str">
        <f>IF(OR(BART_Rides[[#This Row],[Station Code]]="EM", BART_Rides[[#This Row],[Station Code]]="MT", BART_Rides[[#This Row],[Station Code]]="PL", BART_Rides[[#This Row],[Station Code]]="CC"), "Yes", "No")</f>
        <v>No</v>
      </c>
    </row>
    <row r="1450" spans="6:14">
      <c r="F1450" s="3">
        <v>44550</v>
      </c>
      <c r="G1450" s="1" t="s">
        <v>7</v>
      </c>
      <c r="H1450" s="1" t="s">
        <v>100</v>
      </c>
      <c r="I1450" s="1">
        <v>967</v>
      </c>
      <c r="J1450" s="1">
        <f>MONTH(BART_Rides[[#This Row],[Date]])</f>
        <v>12</v>
      </c>
      <c r="K1450" s="1">
        <f>WEEKDAY(BART_Rides[[#This Row],[Date]],2)</f>
        <v>1</v>
      </c>
      <c r="L1450" s="1" t="str">
        <f>LEFT(BART_Rides[[#This Row],[Lines]],1)</f>
        <v>Y</v>
      </c>
      <c r="M1450" s="1" t="str">
        <f>IF(BART_Rides[[#This Row],[FirstLetter]]="Y","Yes","No")</f>
        <v>Yes</v>
      </c>
      <c r="N1450" s="1" t="str">
        <f>IF(OR(BART_Rides[[#This Row],[Station Code]]="EM", BART_Rides[[#This Row],[Station Code]]="MT", BART_Rides[[#This Row],[Station Code]]="PL", BART_Rides[[#This Row],[Station Code]]="CC"), "Yes", "No")</f>
        <v>No</v>
      </c>
    </row>
    <row r="1451" spans="6:14">
      <c r="F1451" s="3">
        <v>44551</v>
      </c>
      <c r="G1451" s="1" t="s">
        <v>7</v>
      </c>
      <c r="H1451" s="1" t="s">
        <v>100</v>
      </c>
      <c r="I1451" s="1">
        <v>828</v>
      </c>
      <c r="J1451" s="1">
        <f>MONTH(BART_Rides[[#This Row],[Date]])</f>
        <v>12</v>
      </c>
      <c r="K1451" s="1">
        <f>WEEKDAY(BART_Rides[[#This Row],[Date]],2)</f>
        <v>2</v>
      </c>
      <c r="L1451" s="1" t="str">
        <f>LEFT(BART_Rides[[#This Row],[Lines]],1)</f>
        <v>Y</v>
      </c>
      <c r="M1451" s="1" t="str">
        <f>IF(BART_Rides[[#This Row],[FirstLetter]]="Y","Yes","No")</f>
        <v>Yes</v>
      </c>
      <c r="N1451" s="1" t="str">
        <f>IF(OR(BART_Rides[[#This Row],[Station Code]]="EM", BART_Rides[[#This Row],[Station Code]]="MT", BART_Rides[[#This Row],[Station Code]]="PL", BART_Rides[[#This Row],[Station Code]]="CC"), "Yes", "No")</f>
        <v>No</v>
      </c>
    </row>
    <row r="1452" spans="6:14">
      <c r="F1452" s="3">
        <v>44552</v>
      </c>
      <c r="G1452" s="1" t="s">
        <v>7</v>
      </c>
      <c r="H1452" s="1" t="s">
        <v>100</v>
      </c>
      <c r="I1452" s="1">
        <v>767</v>
      </c>
      <c r="J1452" s="1">
        <f>MONTH(BART_Rides[[#This Row],[Date]])</f>
        <v>12</v>
      </c>
      <c r="K1452" s="1">
        <f>WEEKDAY(BART_Rides[[#This Row],[Date]],2)</f>
        <v>3</v>
      </c>
      <c r="L1452" s="1" t="str">
        <f>LEFT(BART_Rides[[#This Row],[Lines]],1)</f>
        <v>Y</v>
      </c>
      <c r="M1452" s="1" t="str">
        <f>IF(BART_Rides[[#This Row],[FirstLetter]]="Y","Yes","No")</f>
        <v>Yes</v>
      </c>
      <c r="N1452" s="1" t="str">
        <f>IF(OR(BART_Rides[[#This Row],[Station Code]]="EM", BART_Rides[[#This Row],[Station Code]]="MT", BART_Rides[[#This Row],[Station Code]]="PL", BART_Rides[[#This Row],[Station Code]]="CC"), "Yes", "No")</f>
        <v>No</v>
      </c>
    </row>
    <row r="1453" spans="6:14">
      <c r="F1453" s="3">
        <v>44553</v>
      </c>
      <c r="G1453" s="1" t="s">
        <v>7</v>
      </c>
      <c r="H1453" s="1" t="s">
        <v>100</v>
      </c>
      <c r="I1453" s="1">
        <v>650</v>
      </c>
      <c r="J1453" s="1">
        <f>MONTH(BART_Rides[[#This Row],[Date]])</f>
        <v>12</v>
      </c>
      <c r="K1453" s="1">
        <f>WEEKDAY(BART_Rides[[#This Row],[Date]],2)</f>
        <v>4</v>
      </c>
      <c r="L1453" s="1" t="str">
        <f>LEFT(BART_Rides[[#This Row],[Lines]],1)</f>
        <v>Y</v>
      </c>
      <c r="M1453" s="1" t="str">
        <f>IF(BART_Rides[[#This Row],[FirstLetter]]="Y","Yes","No")</f>
        <v>Yes</v>
      </c>
      <c r="N1453" s="1" t="str">
        <f>IF(OR(BART_Rides[[#This Row],[Station Code]]="EM", BART_Rides[[#This Row],[Station Code]]="MT", BART_Rides[[#This Row],[Station Code]]="PL", BART_Rides[[#This Row],[Station Code]]="CC"), "Yes", "No")</f>
        <v>No</v>
      </c>
    </row>
    <row r="1454" spans="6:14">
      <c r="F1454" s="3">
        <v>44554</v>
      </c>
      <c r="G1454" s="1" t="s">
        <v>7</v>
      </c>
      <c r="H1454" s="1" t="s">
        <v>100</v>
      </c>
      <c r="I1454" s="1">
        <v>439</v>
      </c>
      <c r="J1454" s="1">
        <f>MONTH(BART_Rides[[#This Row],[Date]])</f>
        <v>12</v>
      </c>
      <c r="K1454" s="1">
        <f>WEEKDAY(BART_Rides[[#This Row],[Date]],2)</f>
        <v>5</v>
      </c>
      <c r="L1454" s="1" t="str">
        <f>LEFT(BART_Rides[[#This Row],[Lines]],1)</f>
        <v>Y</v>
      </c>
      <c r="M1454" s="1" t="str">
        <f>IF(BART_Rides[[#This Row],[FirstLetter]]="Y","Yes","No")</f>
        <v>Yes</v>
      </c>
      <c r="N1454" s="1" t="str">
        <f>IF(OR(BART_Rides[[#This Row],[Station Code]]="EM", BART_Rides[[#This Row],[Station Code]]="MT", BART_Rides[[#This Row],[Station Code]]="PL", BART_Rides[[#This Row],[Station Code]]="CC"), "Yes", "No")</f>
        <v>No</v>
      </c>
    </row>
    <row r="1455" spans="6:14">
      <c r="F1455" s="3">
        <v>44555</v>
      </c>
      <c r="G1455" s="1" t="s">
        <v>7</v>
      </c>
      <c r="H1455" s="1" t="s">
        <v>100</v>
      </c>
      <c r="I1455" s="1">
        <v>226</v>
      </c>
      <c r="J1455" s="1">
        <f>MONTH(BART_Rides[[#This Row],[Date]])</f>
        <v>12</v>
      </c>
      <c r="K1455" s="1">
        <f>WEEKDAY(BART_Rides[[#This Row],[Date]],2)</f>
        <v>6</v>
      </c>
      <c r="L1455" s="1" t="str">
        <f>LEFT(BART_Rides[[#This Row],[Lines]],1)</f>
        <v>Y</v>
      </c>
      <c r="M1455" s="1" t="str">
        <f>IF(BART_Rides[[#This Row],[FirstLetter]]="Y","Yes","No")</f>
        <v>Yes</v>
      </c>
      <c r="N1455" s="1" t="str">
        <f>IF(OR(BART_Rides[[#This Row],[Station Code]]="EM", BART_Rides[[#This Row],[Station Code]]="MT", BART_Rides[[#This Row],[Station Code]]="PL", BART_Rides[[#This Row],[Station Code]]="CC"), "Yes", "No")</f>
        <v>No</v>
      </c>
    </row>
    <row r="1456" spans="6:14">
      <c r="F1456" s="3">
        <v>44556</v>
      </c>
      <c r="G1456" s="1" t="s">
        <v>7</v>
      </c>
      <c r="H1456" s="1" t="s">
        <v>100</v>
      </c>
      <c r="I1456" s="1">
        <v>283</v>
      </c>
      <c r="J1456" s="1">
        <f>MONTH(BART_Rides[[#This Row],[Date]])</f>
        <v>12</v>
      </c>
      <c r="K1456" s="1">
        <f>WEEKDAY(BART_Rides[[#This Row],[Date]],2)</f>
        <v>7</v>
      </c>
      <c r="L1456" s="1" t="str">
        <f>LEFT(BART_Rides[[#This Row],[Lines]],1)</f>
        <v>Y</v>
      </c>
      <c r="M1456" s="1" t="str">
        <f>IF(BART_Rides[[#This Row],[FirstLetter]]="Y","Yes","No")</f>
        <v>Yes</v>
      </c>
      <c r="N1456" s="1" t="str">
        <f>IF(OR(BART_Rides[[#This Row],[Station Code]]="EM", BART_Rides[[#This Row],[Station Code]]="MT", BART_Rides[[#This Row],[Station Code]]="PL", BART_Rides[[#This Row],[Station Code]]="CC"), "Yes", "No")</f>
        <v>No</v>
      </c>
    </row>
    <row r="1457" spans="6:14">
      <c r="F1457" s="3">
        <v>44557</v>
      </c>
      <c r="G1457" s="1" t="s">
        <v>7</v>
      </c>
      <c r="H1457" s="1" t="s">
        <v>100</v>
      </c>
      <c r="I1457" s="1">
        <v>629</v>
      </c>
      <c r="J1457" s="1">
        <f>MONTH(BART_Rides[[#This Row],[Date]])</f>
        <v>12</v>
      </c>
      <c r="K1457" s="1">
        <f>WEEKDAY(BART_Rides[[#This Row],[Date]],2)</f>
        <v>1</v>
      </c>
      <c r="L1457" s="1" t="str">
        <f>LEFT(BART_Rides[[#This Row],[Lines]],1)</f>
        <v>Y</v>
      </c>
      <c r="M1457" s="1" t="str">
        <f>IF(BART_Rides[[#This Row],[FirstLetter]]="Y","Yes","No")</f>
        <v>Yes</v>
      </c>
      <c r="N1457" s="1" t="str">
        <f>IF(OR(BART_Rides[[#This Row],[Station Code]]="EM", BART_Rides[[#This Row],[Station Code]]="MT", BART_Rides[[#This Row],[Station Code]]="PL", BART_Rides[[#This Row],[Station Code]]="CC"), "Yes", "No")</f>
        <v>No</v>
      </c>
    </row>
    <row r="1458" spans="6:14">
      <c r="F1458" s="3">
        <v>44558</v>
      </c>
      <c r="G1458" s="1" t="s">
        <v>7</v>
      </c>
      <c r="H1458" s="1" t="s">
        <v>100</v>
      </c>
      <c r="I1458" s="1">
        <v>643</v>
      </c>
      <c r="J1458" s="1">
        <f>MONTH(BART_Rides[[#This Row],[Date]])</f>
        <v>12</v>
      </c>
      <c r="K1458" s="1">
        <f>WEEKDAY(BART_Rides[[#This Row],[Date]],2)</f>
        <v>2</v>
      </c>
      <c r="L1458" s="1" t="str">
        <f>LEFT(BART_Rides[[#This Row],[Lines]],1)</f>
        <v>Y</v>
      </c>
      <c r="M1458" s="1" t="str">
        <f>IF(BART_Rides[[#This Row],[FirstLetter]]="Y","Yes","No")</f>
        <v>Yes</v>
      </c>
      <c r="N1458" s="1" t="str">
        <f>IF(OR(BART_Rides[[#This Row],[Station Code]]="EM", BART_Rides[[#This Row],[Station Code]]="MT", BART_Rides[[#This Row],[Station Code]]="PL", BART_Rides[[#This Row],[Station Code]]="CC"), "Yes", "No")</f>
        <v>No</v>
      </c>
    </row>
    <row r="1459" spans="6:14">
      <c r="F1459" s="3">
        <v>44559</v>
      </c>
      <c r="G1459" s="1" t="s">
        <v>7</v>
      </c>
      <c r="H1459" s="1" t="s">
        <v>100</v>
      </c>
      <c r="I1459" s="1">
        <v>604</v>
      </c>
      <c r="J1459" s="1">
        <f>MONTH(BART_Rides[[#This Row],[Date]])</f>
        <v>12</v>
      </c>
      <c r="K1459" s="1">
        <f>WEEKDAY(BART_Rides[[#This Row],[Date]],2)</f>
        <v>3</v>
      </c>
      <c r="L1459" s="1" t="str">
        <f>LEFT(BART_Rides[[#This Row],[Lines]],1)</f>
        <v>Y</v>
      </c>
      <c r="M1459" s="1" t="str">
        <f>IF(BART_Rides[[#This Row],[FirstLetter]]="Y","Yes","No")</f>
        <v>Yes</v>
      </c>
      <c r="N1459" s="1" t="str">
        <f>IF(OR(BART_Rides[[#This Row],[Station Code]]="EM", BART_Rides[[#This Row],[Station Code]]="MT", BART_Rides[[#This Row],[Station Code]]="PL", BART_Rides[[#This Row],[Station Code]]="CC"), "Yes", "No")</f>
        <v>No</v>
      </c>
    </row>
    <row r="1460" spans="6:14">
      <c r="F1460" s="3">
        <v>44560</v>
      </c>
      <c r="G1460" s="1" t="s">
        <v>7</v>
      </c>
      <c r="H1460" s="1" t="s">
        <v>100</v>
      </c>
      <c r="I1460" s="1">
        <v>717</v>
      </c>
      <c r="J1460" s="1">
        <f>MONTH(BART_Rides[[#This Row],[Date]])</f>
        <v>12</v>
      </c>
      <c r="K1460" s="1">
        <f>WEEKDAY(BART_Rides[[#This Row],[Date]],2)</f>
        <v>4</v>
      </c>
      <c r="L1460" s="1" t="str">
        <f>LEFT(BART_Rides[[#This Row],[Lines]],1)</f>
        <v>Y</v>
      </c>
      <c r="M1460" s="1" t="str">
        <f>IF(BART_Rides[[#This Row],[FirstLetter]]="Y","Yes","No")</f>
        <v>Yes</v>
      </c>
      <c r="N1460" s="1" t="str">
        <f>IF(OR(BART_Rides[[#This Row],[Station Code]]="EM", BART_Rides[[#This Row],[Station Code]]="MT", BART_Rides[[#This Row],[Station Code]]="PL", BART_Rides[[#This Row],[Station Code]]="CC"), "Yes", "No")</f>
        <v>No</v>
      </c>
    </row>
    <row r="1461" spans="6:14">
      <c r="F1461" s="3">
        <v>44561</v>
      </c>
      <c r="G1461" s="1" t="s">
        <v>7</v>
      </c>
      <c r="H1461" s="1" t="s">
        <v>100</v>
      </c>
      <c r="I1461" s="1">
        <v>605</v>
      </c>
      <c r="J1461" s="1">
        <f>MONTH(BART_Rides[[#This Row],[Date]])</f>
        <v>12</v>
      </c>
      <c r="K1461" s="1">
        <f>WEEKDAY(BART_Rides[[#This Row],[Date]],2)</f>
        <v>5</v>
      </c>
      <c r="L1461" s="1" t="str">
        <f>LEFT(BART_Rides[[#This Row],[Lines]],1)</f>
        <v>Y</v>
      </c>
      <c r="M1461" s="1" t="str">
        <f>IF(BART_Rides[[#This Row],[FirstLetter]]="Y","Yes","No")</f>
        <v>Yes</v>
      </c>
      <c r="N1461" s="1" t="str">
        <f>IF(OR(BART_Rides[[#This Row],[Station Code]]="EM", BART_Rides[[#This Row],[Station Code]]="MT", BART_Rides[[#This Row],[Station Code]]="PL", BART_Rides[[#This Row],[Station Code]]="CC"), "Yes", "No")</f>
        <v>No</v>
      </c>
    </row>
    <row r="1462" spans="6:14">
      <c r="F1462" s="3">
        <v>44197</v>
      </c>
      <c r="G1462" s="1" t="s">
        <v>9</v>
      </c>
      <c r="H1462" s="1" t="s">
        <v>100</v>
      </c>
      <c r="I1462" s="1">
        <v>340</v>
      </c>
      <c r="J1462" s="1">
        <f>MONTH(BART_Rides[[#This Row],[Date]])</f>
        <v>1</v>
      </c>
      <c r="K1462" s="1">
        <f>WEEKDAY(BART_Rides[[#This Row],[Date]],2)</f>
        <v>5</v>
      </c>
      <c r="L1462" s="1" t="str">
        <f>LEFT(BART_Rides[[#This Row],[Lines]],1)</f>
        <v>Y</v>
      </c>
      <c r="M1462" s="1" t="str">
        <f>IF(BART_Rides[[#This Row],[FirstLetter]]="Y","Yes","No")</f>
        <v>Yes</v>
      </c>
      <c r="N1462" s="1" t="str">
        <f>IF(OR(BART_Rides[[#This Row],[Station Code]]="EM", BART_Rides[[#This Row],[Station Code]]="MT", BART_Rides[[#This Row],[Station Code]]="PL", BART_Rides[[#This Row],[Station Code]]="CC"), "Yes", "No")</f>
        <v>No</v>
      </c>
    </row>
    <row r="1463" spans="6:14">
      <c r="F1463" s="3">
        <v>44198</v>
      </c>
      <c r="G1463" s="1" t="s">
        <v>9</v>
      </c>
      <c r="H1463" s="1" t="s">
        <v>100</v>
      </c>
      <c r="I1463" s="1">
        <v>492</v>
      </c>
      <c r="J1463" s="1">
        <f>MONTH(BART_Rides[[#This Row],[Date]])</f>
        <v>1</v>
      </c>
      <c r="K1463" s="1">
        <f>WEEKDAY(BART_Rides[[#This Row],[Date]],2)</f>
        <v>6</v>
      </c>
      <c r="L1463" s="1" t="str">
        <f>LEFT(BART_Rides[[#This Row],[Lines]],1)</f>
        <v>Y</v>
      </c>
      <c r="M1463" s="1" t="str">
        <f>IF(BART_Rides[[#This Row],[FirstLetter]]="Y","Yes","No")</f>
        <v>Yes</v>
      </c>
      <c r="N1463" s="1" t="str">
        <f>IF(OR(BART_Rides[[#This Row],[Station Code]]="EM", BART_Rides[[#This Row],[Station Code]]="MT", BART_Rides[[#This Row],[Station Code]]="PL", BART_Rides[[#This Row],[Station Code]]="CC"), "Yes", "No")</f>
        <v>No</v>
      </c>
    </row>
    <row r="1464" spans="6:14">
      <c r="F1464" s="3">
        <v>44199</v>
      </c>
      <c r="G1464" s="1" t="s">
        <v>9</v>
      </c>
      <c r="H1464" s="1" t="s">
        <v>100</v>
      </c>
      <c r="I1464" s="1">
        <v>361</v>
      </c>
      <c r="J1464" s="1">
        <f>MONTH(BART_Rides[[#This Row],[Date]])</f>
        <v>1</v>
      </c>
      <c r="K1464" s="1">
        <f>WEEKDAY(BART_Rides[[#This Row],[Date]],2)</f>
        <v>7</v>
      </c>
      <c r="L1464" s="1" t="str">
        <f>LEFT(BART_Rides[[#This Row],[Lines]],1)</f>
        <v>Y</v>
      </c>
      <c r="M1464" s="1" t="str">
        <f>IF(BART_Rides[[#This Row],[FirstLetter]]="Y","Yes","No")</f>
        <v>Yes</v>
      </c>
      <c r="N1464" s="1" t="str">
        <f>IF(OR(BART_Rides[[#This Row],[Station Code]]="EM", BART_Rides[[#This Row],[Station Code]]="MT", BART_Rides[[#This Row],[Station Code]]="PL", BART_Rides[[#This Row],[Station Code]]="CC"), "Yes", "No")</f>
        <v>No</v>
      </c>
    </row>
    <row r="1465" spans="6:14">
      <c r="F1465" s="3">
        <v>44200</v>
      </c>
      <c r="G1465" s="1" t="s">
        <v>9</v>
      </c>
      <c r="H1465" s="1" t="s">
        <v>100</v>
      </c>
      <c r="I1465" s="1">
        <v>740</v>
      </c>
      <c r="J1465" s="1">
        <f>MONTH(BART_Rides[[#This Row],[Date]])</f>
        <v>1</v>
      </c>
      <c r="K1465" s="1">
        <f>WEEKDAY(BART_Rides[[#This Row],[Date]],2)</f>
        <v>1</v>
      </c>
      <c r="L1465" s="1" t="str">
        <f>LEFT(BART_Rides[[#This Row],[Lines]],1)</f>
        <v>Y</v>
      </c>
      <c r="M1465" s="1" t="str">
        <f>IF(BART_Rides[[#This Row],[FirstLetter]]="Y","Yes","No")</f>
        <v>Yes</v>
      </c>
      <c r="N1465" s="1" t="str">
        <f>IF(OR(BART_Rides[[#This Row],[Station Code]]="EM", BART_Rides[[#This Row],[Station Code]]="MT", BART_Rides[[#This Row],[Station Code]]="PL", BART_Rides[[#This Row],[Station Code]]="CC"), "Yes", "No")</f>
        <v>No</v>
      </c>
    </row>
    <row r="1466" spans="6:14">
      <c r="F1466" s="3">
        <v>44201</v>
      </c>
      <c r="G1466" s="1" t="s">
        <v>9</v>
      </c>
      <c r="H1466" s="1" t="s">
        <v>100</v>
      </c>
      <c r="I1466" s="1">
        <v>950</v>
      </c>
      <c r="J1466" s="1">
        <f>MONTH(BART_Rides[[#This Row],[Date]])</f>
        <v>1</v>
      </c>
      <c r="K1466" s="1">
        <f>WEEKDAY(BART_Rides[[#This Row],[Date]],2)</f>
        <v>2</v>
      </c>
      <c r="L1466" s="1" t="str">
        <f>LEFT(BART_Rides[[#This Row],[Lines]],1)</f>
        <v>Y</v>
      </c>
      <c r="M1466" s="1" t="str">
        <f>IF(BART_Rides[[#This Row],[FirstLetter]]="Y","Yes","No")</f>
        <v>Yes</v>
      </c>
      <c r="N1466" s="1" t="str">
        <f>IF(OR(BART_Rides[[#This Row],[Station Code]]="EM", BART_Rides[[#This Row],[Station Code]]="MT", BART_Rides[[#This Row],[Station Code]]="PL", BART_Rides[[#This Row],[Station Code]]="CC"), "Yes", "No")</f>
        <v>No</v>
      </c>
    </row>
    <row r="1467" spans="6:14">
      <c r="F1467" s="3">
        <v>44202</v>
      </c>
      <c r="G1467" s="1" t="s">
        <v>9</v>
      </c>
      <c r="H1467" s="1" t="s">
        <v>100</v>
      </c>
      <c r="I1467" s="1">
        <v>894</v>
      </c>
      <c r="J1467" s="1">
        <f>MONTH(BART_Rides[[#This Row],[Date]])</f>
        <v>1</v>
      </c>
      <c r="K1467" s="1">
        <f>WEEKDAY(BART_Rides[[#This Row],[Date]],2)</f>
        <v>3</v>
      </c>
      <c r="L1467" s="1" t="str">
        <f>LEFT(BART_Rides[[#This Row],[Lines]],1)</f>
        <v>Y</v>
      </c>
      <c r="M1467" s="1" t="str">
        <f>IF(BART_Rides[[#This Row],[FirstLetter]]="Y","Yes","No")</f>
        <v>Yes</v>
      </c>
      <c r="N1467" s="1" t="str">
        <f>IF(OR(BART_Rides[[#This Row],[Station Code]]="EM", BART_Rides[[#This Row],[Station Code]]="MT", BART_Rides[[#This Row],[Station Code]]="PL", BART_Rides[[#This Row],[Station Code]]="CC"), "Yes", "No")</f>
        <v>No</v>
      </c>
    </row>
    <row r="1468" spans="6:14">
      <c r="F1468" s="3">
        <v>44203</v>
      </c>
      <c r="G1468" s="1" t="s">
        <v>9</v>
      </c>
      <c r="H1468" s="1" t="s">
        <v>100</v>
      </c>
      <c r="I1468" s="1">
        <v>949</v>
      </c>
      <c r="J1468" s="1">
        <f>MONTH(BART_Rides[[#This Row],[Date]])</f>
        <v>1</v>
      </c>
      <c r="K1468" s="1">
        <f>WEEKDAY(BART_Rides[[#This Row],[Date]],2)</f>
        <v>4</v>
      </c>
      <c r="L1468" s="1" t="str">
        <f>LEFT(BART_Rides[[#This Row],[Lines]],1)</f>
        <v>Y</v>
      </c>
      <c r="M1468" s="1" t="str">
        <f>IF(BART_Rides[[#This Row],[FirstLetter]]="Y","Yes","No")</f>
        <v>Yes</v>
      </c>
      <c r="N1468" s="1" t="str">
        <f>IF(OR(BART_Rides[[#This Row],[Station Code]]="EM", BART_Rides[[#This Row],[Station Code]]="MT", BART_Rides[[#This Row],[Station Code]]="PL", BART_Rides[[#This Row],[Station Code]]="CC"), "Yes", "No")</f>
        <v>No</v>
      </c>
    </row>
    <row r="1469" spans="6:14">
      <c r="F1469" s="3">
        <v>44204</v>
      </c>
      <c r="G1469" s="1" t="s">
        <v>9</v>
      </c>
      <c r="H1469" s="1" t="s">
        <v>100</v>
      </c>
      <c r="I1469" s="1">
        <v>922</v>
      </c>
      <c r="J1469" s="1">
        <f>MONTH(BART_Rides[[#This Row],[Date]])</f>
        <v>1</v>
      </c>
      <c r="K1469" s="1">
        <f>WEEKDAY(BART_Rides[[#This Row],[Date]],2)</f>
        <v>5</v>
      </c>
      <c r="L1469" s="1" t="str">
        <f>LEFT(BART_Rides[[#This Row],[Lines]],1)</f>
        <v>Y</v>
      </c>
      <c r="M1469" s="1" t="str">
        <f>IF(BART_Rides[[#This Row],[FirstLetter]]="Y","Yes","No")</f>
        <v>Yes</v>
      </c>
      <c r="N1469" s="1" t="str">
        <f>IF(OR(BART_Rides[[#This Row],[Station Code]]="EM", BART_Rides[[#This Row],[Station Code]]="MT", BART_Rides[[#This Row],[Station Code]]="PL", BART_Rides[[#This Row],[Station Code]]="CC"), "Yes", "No")</f>
        <v>No</v>
      </c>
    </row>
    <row r="1470" spans="6:14">
      <c r="F1470" s="3">
        <v>44205</v>
      </c>
      <c r="G1470" s="1" t="s">
        <v>9</v>
      </c>
      <c r="H1470" s="1" t="s">
        <v>100</v>
      </c>
      <c r="I1470" s="1">
        <v>624</v>
      </c>
      <c r="J1470" s="1">
        <f>MONTH(BART_Rides[[#This Row],[Date]])</f>
        <v>1</v>
      </c>
      <c r="K1470" s="1">
        <f>WEEKDAY(BART_Rides[[#This Row],[Date]],2)</f>
        <v>6</v>
      </c>
      <c r="L1470" s="1" t="str">
        <f>LEFT(BART_Rides[[#This Row],[Lines]],1)</f>
        <v>Y</v>
      </c>
      <c r="M1470" s="1" t="str">
        <f>IF(BART_Rides[[#This Row],[FirstLetter]]="Y","Yes","No")</f>
        <v>Yes</v>
      </c>
      <c r="N1470" s="1" t="str">
        <f>IF(OR(BART_Rides[[#This Row],[Station Code]]="EM", BART_Rides[[#This Row],[Station Code]]="MT", BART_Rides[[#This Row],[Station Code]]="PL", BART_Rides[[#This Row],[Station Code]]="CC"), "Yes", "No")</f>
        <v>No</v>
      </c>
    </row>
    <row r="1471" spans="6:14">
      <c r="F1471" s="3">
        <v>44206</v>
      </c>
      <c r="G1471" s="1" t="s">
        <v>9</v>
      </c>
      <c r="H1471" s="1" t="s">
        <v>100</v>
      </c>
      <c r="I1471" s="1">
        <v>397</v>
      </c>
      <c r="J1471" s="1">
        <f>MONTH(BART_Rides[[#This Row],[Date]])</f>
        <v>1</v>
      </c>
      <c r="K1471" s="1">
        <f>WEEKDAY(BART_Rides[[#This Row],[Date]],2)</f>
        <v>7</v>
      </c>
      <c r="L1471" s="1" t="str">
        <f>LEFT(BART_Rides[[#This Row],[Lines]],1)</f>
        <v>Y</v>
      </c>
      <c r="M1471" s="1" t="str">
        <f>IF(BART_Rides[[#This Row],[FirstLetter]]="Y","Yes","No")</f>
        <v>Yes</v>
      </c>
      <c r="N1471" s="1" t="str">
        <f>IF(OR(BART_Rides[[#This Row],[Station Code]]="EM", BART_Rides[[#This Row],[Station Code]]="MT", BART_Rides[[#This Row],[Station Code]]="PL", BART_Rides[[#This Row],[Station Code]]="CC"), "Yes", "No")</f>
        <v>No</v>
      </c>
    </row>
    <row r="1472" spans="6:14">
      <c r="F1472" s="3">
        <v>44207</v>
      </c>
      <c r="G1472" s="1" t="s">
        <v>9</v>
      </c>
      <c r="H1472" s="1" t="s">
        <v>100</v>
      </c>
      <c r="I1472" s="1">
        <v>922</v>
      </c>
      <c r="J1472" s="1">
        <f>MONTH(BART_Rides[[#This Row],[Date]])</f>
        <v>1</v>
      </c>
      <c r="K1472" s="1">
        <f>WEEKDAY(BART_Rides[[#This Row],[Date]],2)</f>
        <v>1</v>
      </c>
      <c r="L1472" s="1" t="str">
        <f>LEFT(BART_Rides[[#This Row],[Lines]],1)</f>
        <v>Y</v>
      </c>
      <c r="M1472" s="1" t="str">
        <f>IF(BART_Rides[[#This Row],[FirstLetter]]="Y","Yes","No")</f>
        <v>Yes</v>
      </c>
      <c r="N1472" s="1" t="str">
        <f>IF(OR(BART_Rides[[#This Row],[Station Code]]="EM", BART_Rides[[#This Row],[Station Code]]="MT", BART_Rides[[#This Row],[Station Code]]="PL", BART_Rides[[#This Row],[Station Code]]="CC"), "Yes", "No")</f>
        <v>No</v>
      </c>
    </row>
    <row r="1473" spans="6:14">
      <c r="F1473" s="3">
        <v>44208</v>
      </c>
      <c r="G1473" s="1" t="s">
        <v>9</v>
      </c>
      <c r="H1473" s="1" t="s">
        <v>100</v>
      </c>
      <c r="I1473" s="1">
        <v>934</v>
      </c>
      <c r="J1473" s="1">
        <f>MONTH(BART_Rides[[#This Row],[Date]])</f>
        <v>1</v>
      </c>
      <c r="K1473" s="1">
        <f>WEEKDAY(BART_Rides[[#This Row],[Date]],2)</f>
        <v>2</v>
      </c>
      <c r="L1473" s="1" t="str">
        <f>LEFT(BART_Rides[[#This Row],[Lines]],1)</f>
        <v>Y</v>
      </c>
      <c r="M1473" s="1" t="str">
        <f>IF(BART_Rides[[#This Row],[FirstLetter]]="Y","Yes","No")</f>
        <v>Yes</v>
      </c>
      <c r="N1473" s="1" t="str">
        <f>IF(OR(BART_Rides[[#This Row],[Station Code]]="EM", BART_Rides[[#This Row],[Station Code]]="MT", BART_Rides[[#This Row],[Station Code]]="PL", BART_Rides[[#This Row],[Station Code]]="CC"), "Yes", "No")</f>
        <v>No</v>
      </c>
    </row>
    <row r="1474" spans="6:14">
      <c r="F1474" s="3">
        <v>44209</v>
      </c>
      <c r="G1474" s="1" t="s">
        <v>9</v>
      </c>
      <c r="H1474" s="1" t="s">
        <v>100</v>
      </c>
      <c r="I1474" s="1">
        <v>993</v>
      </c>
      <c r="J1474" s="1">
        <f>MONTH(BART_Rides[[#This Row],[Date]])</f>
        <v>1</v>
      </c>
      <c r="K1474" s="1">
        <f>WEEKDAY(BART_Rides[[#This Row],[Date]],2)</f>
        <v>3</v>
      </c>
      <c r="L1474" s="1" t="str">
        <f>LEFT(BART_Rides[[#This Row],[Lines]],1)</f>
        <v>Y</v>
      </c>
      <c r="M1474" s="1" t="str">
        <f>IF(BART_Rides[[#This Row],[FirstLetter]]="Y","Yes","No")</f>
        <v>Yes</v>
      </c>
      <c r="N1474" s="1" t="str">
        <f>IF(OR(BART_Rides[[#This Row],[Station Code]]="EM", BART_Rides[[#This Row],[Station Code]]="MT", BART_Rides[[#This Row],[Station Code]]="PL", BART_Rides[[#This Row],[Station Code]]="CC"), "Yes", "No")</f>
        <v>No</v>
      </c>
    </row>
    <row r="1475" spans="6:14">
      <c r="F1475" s="3">
        <v>44210</v>
      </c>
      <c r="G1475" s="1" t="s">
        <v>9</v>
      </c>
      <c r="H1475" s="1" t="s">
        <v>100</v>
      </c>
      <c r="I1475" s="1">
        <v>1028</v>
      </c>
      <c r="J1475" s="1">
        <f>MONTH(BART_Rides[[#This Row],[Date]])</f>
        <v>1</v>
      </c>
      <c r="K1475" s="1">
        <f>WEEKDAY(BART_Rides[[#This Row],[Date]],2)</f>
        <v>4</v>
      </c>
      <c r="L1475" s="1" t="str">
        <f>LEFT(BART_Rides[[#This Row],[Lines]],1)</f>
        <v>Y</v>
      </c>
      <c r="M1475" s="1" t="str">
        <f>IF(BART_Rides[[#This Row],[FirstLetter]]="Y","Yes","No")</f>
        <v>Yes</v>
      </c>
      <c r="N1475" s="1" t="str">
        <f>IF(OR(BART_Rides[[#This Row],[Station Code]]="EM", BART_Rides[[#This Row],[Station Code]]="MT", BART_Rides[[#This Row],[Station Code]]="PL", BART_Rides[[#This Row],[Station Code]]="CC"), "Yes", "No")</f>
        <v>No</v>
      </c>
    </row>
    <row r="1476" spans="6:14">
      <c r="F1476" s="3">
        <v>44211</v>
      </c>
      <c r="G1476" s="1" t="s">
        <v>9</v>
      </c>
      <c r="H1476" s="1" t="s">
        <v>100</v>
      </c>
      <c r="I1476" s="1">
        <v>988</v>
      </c>
      <c r="J1476" s="1">
        <f>MONTH(BART_Rides[[#This Row],[Date]])</f>
        <v>1</v>
      </c>
      <c r="K1476" s="1">
        <f>WEEKDAY(BART_Rides[[#This Row],[Date]],2)</f>
        <v>5</v>
      </c>
      <c r="L1476" s="1" t="str">
        <f>LEFT(BART_Rides[[#This Row],[Lines]],1)</f>
        <v>Y</v>
      </c>
      <c r="M1476" s="1" t="str">
        <f>IF(BART_Rides[[#This Row],[FirstLetter]]="Y","Yes","No")</f>
        <v>Yes</v>
      </c>
      <c r="N1476" s="1" t="str">
        <f>IF(OR(BART_Rides[[#This Row],[Station Code]]="EM", BART_Rides[[#This Row],[Station Code]]="MT", BART_Rides[[#This Row],[Station Code]]="PL", BART_Rides[[#This Row],[Station Code]]="CC"), "Yes", "No")</f>
        <v>No</v>
      </c>
    </row>
    <row r="1477" spans="6:14">
      <c r="F1477" s="3">
        <v>44212</v>
      </c>
      <c r="G1477" s="1" t="s">
        <v>9</v>
      </c>
      <c r="H1477" s="1" t="s">
        <v>100</v>
      </c>
      <c r="I1477" s="1">
        <v>713</v>
      </c>
      <c r="J1477" s="1">
        <f>MONTH(BART_Rides[[#This Row],[Date]])</f>
        <v>1</v>
      </c>
      <c r="K1477" s="1">
        <f>WEEKDAY(BART_Rides[[#This Row],[Date]],2)</f>
        <v>6</v>
      </c>
      <c r="L1477" s="1" t="str">
        <f>LEFT(BART_Rides[[#This Row],[Lines]],1)</f>
        <v>Y</v>
      </c>
      <c r="M1477" s="1" t="str">
        <f>IF(BART_Rides[[#This Row],[FirstLetter]]="Y","Yes","No")</f>
        <v>Yes</v>
      </c>
      <c r="N1477" s="1" t="str">
        <f>IF(OR(BART_Rides[[#This Row],[Station Code]]="EM", BART_Rides[[#This Row],[Station Code]]="MT", BART_Rides[[#This Row],[Station Code]]="PL", BART_Rides[[#This Row],[Station Code]]="CC"), "Yes", "No")</f>
        <v>No</v>
      </c>
    </row>
    <row r="1478" spans="6:14">
      <c r="F1478" s="3">
        <v>44213</v>
      </c>
      <c r="G1478" s="1" t="s">
        <v>9</v>
      </c>
      <c r="H1478" s="1" t="s">
        <v>100</v>
      </c>
      <c r="I1478" s="1">
        <v>505</v>
      </c>
      <c r="J1478" s="1">
        <f>MONTH(BART_Rides[[#This Row],[Date]])</f>
        <v>1</v>
      </c>
      <c r="K1478" s="1">
        <f>WEEKDAY(BART_Rides[[#This Row],[Date]],2)</f>
        <v>7</v>
      </c>
      <c r="L1478" s="1" t="str">
        <f>LEFT(BART_Rides[[#This Row],[Lines]],1)</f>
        <v>Y</v>
      </c>
      <c r="M1478" s="1" t="str">
        <f>IF(BART_Rides[[#This Row],[FirstLetter]]="Y","Yes","No")</f>
        <v>Yes</v>
      </c>
      <c r="N1478" s="1" t="str">
        <f>IF(OR(BART_Rides[[#This Row],[Station Code]]="EM", BART_Rides[[#This Row],[Station Code]]="MT", BART_Rides[[#This Row],[Station Code]]="PL", BART_Rides[[#This Row],[Station Code]]="CC"), "Yes", "No")</f>
        <v>No</v>
      </c>
    </row>
    <row r="1479" spans="6:14">
      <c r="F1479" s="3">
        <v>44214</v>
      </c>
      <c r="G1479" s="1" t="s">
        <v>9</v>
      </c>
      <c r="H1479" s="1" t="s">
        <v>100</v>
      </c>
      <c r="I1479" s="1">
        <v>723</v>
      </c>
      <c r="J1479" s="1">
        <f>MONTH(BART_Rides[[#This Row],[Date]])</f>
        <v>1</v>
      </c>
      <c r="K1479" s="1">
        <f>WEEKDAY(BART_Rides[[#This Row],[Date]],2)</f>
        <v>1</v>
      </c>
      <c r="L1479" s="1" t="str">
        <f>LEFT(BART_Rides[[#This Row],[Lines]],1)</f>
        <v>Y</v>
      </c>
      <c r="M1479" s="1" t="str">
        <f>IF(BART_Rides[[#This Row],[FirstLetter]]="Y","Yes","No")</f>
        <v>Yes</v>
      </c>
      <c r="N1479" s="1" t="str">
        <f>IF(OR(BART_Rides[[#This Row],[Station Code]]="EM", BART_Rides[[#This Row],[Station Code]]="MT", BART_Rides[[#This Row],[Station Code]]="PL", BART_Rides[[#This Row],[Station Code]]="CC"), "Yes", "No")</f>
        <v>No</v>
      </c>
    </row>
    <row r="1480" spans="6:14">
      <c r="F1480" s="3">
        <v>44215</v>
      </c>
      <c r="G1480" s="1" t="s">
        <v>9</v>
      </c>
      <c r="H1480" s="1" t="s">
        <v>100</v>
      </c>
      <c r="I1480" s="1">
        <v>943</v>
      </c>
      <c r="J1480" s="1">
        <f>MONTH(BART_Rides[[#This Row],[Date]])</f>
        <v>1</v>
      </c>
      <c r="K1480" s="1">
        <f>WEEKDAY(BART_Rides[[#This Row],[Date]],2)</f>
        <v>2</v>
      </c>
      <c r="L1480" s="1" t="str">
        <f>LEFT(BART_Rides[[#This Row],[Lines]],1)</f>
        <v>Y</v>
      </c>
      <c r="M1480" s="1" t="str">
        <f>IF(BART_Rides[[#This Row],[FirstLetter]]="Y","Yes","No")</f>
        <v>Yes</v>
      </c>
      <c r="N1480" s="1" t="str">
        <f>IF(OR(BART_Rides[[#This Row],[Station Code]]="EM", BART_Rides[[#This Row],[Station Code]]="MT", BART_Rides[[#This Row],[Station Code]]="PL", BART_Rides[[#This Row],[Station Code]]="CC"), "Yes", "No")</f>
        <v>No</v>
      </c>
    </row>
    <row r="1481" spans="6:14">
      <c r="F1481" s="3">
        <v>44216</v>
      </c>
      <c r="G1481" s="1" t="s">
        <v>9</v>
      </c>
      <c r="H1481" s="1" t="s">
        <v>100</v>
      </c>
      <c r="I1481" s="1">
        <v>937</v>
      </c>
      <c r="J1481" s="1">
        <f>MONTH(BART_Rides[[#This Row],[Date]])</f>
        <v>1</v>
      </c>
      <c r="K1481" s="1">
        <f>WEEKDAY(BART_Rides[[#This Row],[Date]],2)</f>
        <v>3</v>
      </c>
      <c r="L1481" s="1" t="str">
        <f>LEFT(BART_Rides[[#This Row],[Lines]],1)</f>
        <v>Y</v>
      </c>
      <c r="M1481" s="1" t="str">
        <f>IF(BART_Rides[[#This Row],[FirstLetter]]="Y","Yes","No")</f>
        <v>Yes</v>
      </c>
      <c r="N1481" s="1" t="str">
        <f>IF(OR(BART_Rides[[#This Row],[Station Code]]="EM", BART_Rides[[#This Row],[Station Code]]="MT", BART_Rides[[#This Row],[Station Code]]="PL", BART_Rides[[#This Row],[Station Code]]="CC"), "Yes", "No")</f>
        <v>No</v>
      </c>
    </row>
    <row r="1482" spans="6:14">
      <c r="F1482" s="3">
        <v>44217</v>
      </c>
      <c r="G1482" s="1" t="s">
        <v>9</v>
      </c>
      <c r="H1482" s="1" t="s">
        <v>100</v>
      </c>
      <c r="I1482" s="1">
        <v>1018</v>
      </c>
      <c r="J1482" s="1">
        <f>MONTH(BART_Rides[[#This Row],[Date]])</f>
        <v>1</v>
      </c>
      <c r="K1482" s="1">
        <f>WEEKDAY(BART_Rides[[#This Row],[Date]],2)</f>
        <v>4</v>
      </c>
      <c r="L1482" s="1" t="str">
        <f>LEFT(BART_Rides[[#This Row],[Lines]],1)</f>
        <v>Y</v>
      </c>
      <c r="M1482" s="1" t="str">
        <f>IF(BART_Rides[[#This Row],[FirstLetter]]="Y","Yes","No")</f>
        <v>Yes</v>
      </c>
      <c r="N1482" s="1" t="str">
        <f>IF(OR(BART_Rides[[#This Row],[Station Code]]="EM", BART_Rides[[#This Row],[Station Code]]="MT", BART_Rides[[#This Row],[Station Code]]="PL", BART_Rides[[#This Row],[Station Code]]="CC"), "Yes", "No")</f>
        <v>No</v>
      </c>
    </row>
    <row r="1483" spans="6:14">
      <c r="F1483" s="3">
        <v>44218</v>
      </c>
      <c r="G1483" s="1" t="s">
        <v>9</v>
      </c>
      <c r="H1483" s="1" t="s">
        <v>100</v>
      </c>
      <c r="I1483" s="1">
        <v>935</v>
      </c>
      <c r="J1483" s="1">
        <f>MONTH(BART_Rides[[#This Row],[Date]])</f>
        <v>1</v>
      </c>
      <c r="K1483" s="1">
        <f>WEEKDAY(BART_Rides[[#This Row],[Date]],2)</f>
        <v>5</v>
      </c>
      <c r="L1483" s="1" t="str">
        <f>LEFT(BART_Rides[[#This Row],[Lines]],1)</f>
        <v>Y</v>
      </c>
      <c r="M1483" s="1" t="str">
        <f>IF(BART_Rides[[#This Row],[FirstLetter]]="Y","Yes","No")</f>
        <v>Yes</v>
      </c>
      <c r="N1483" s="1" t="str">
        <f>IF(OR(BART_Rides[[#This Row],[Station Code]]="EM", BART_Rides[[#This Row],[Station Code]]="MT", BART_Rides[[#This Row],[Station Code]]="PL", BART_Rides[[#This Row],[Station Code]]="CC"), "Yes", "No")</f>
        <v>No</v>
      </c>
    </row>
    <row r="1484" spans="6:14">
      <c r="F1484" s="3">
        <v>44219</v>
      </c>
      <c r="G1484" s="1" t="s">
        <v>9</v>
      </c>
      <c r="H1484" s="1" t="s">
        <v>100</v>
      </c>
      <c r="I1484" s="1">
        <v>732</v>
      </c>
      <c r="J1484" s="1">
        <f>MONTH(BART_Rides[[#This Row],[Date]])</f>
        <v>1</v>
      </c>
      <c r="K1484" s="1">
        <f>WEEKDAY(BART_Rides[[#This Row],[Date]],2)</f>
        <v>6</v>
      </c>
      <c r="L1484" s="1" t="str">
        <f>LEFT(BART_Rides[[#This Row],[Lines]],1)</f>
        <v>Y</v>
      </c>
      <c r="M1484" s="1" t="str">
        <f>IF(BART_Rides[[#This Row],[FirstLetter]]="Y","Yes","No")</f>
        <v>Yes</v>
      </c>
      <c r="N1484" s="1" t="str">
        <f>IF(OR(BART_Rides[[#This Row],[Station Code]]="EM", BART_Rides[[#This Row],[Station Code]]="MT", BART_Rides[[#This Row],[Station Code]]="PL", BART_Rides[[#This Row],[Station Code]]="CC"), "Yes", "No")</f>
        <v>No</v>
      </c>
    </row>
    <row r="1485" spans="6:14">
      <c r="F1485" s="3">
        <v>44220</v>
      </c>
      <c r="G1485" s="1" t="s">
        <v>9</v>
      </c>
      <c r="H1485" s="1" t="s">
        <v>100</v>
      </c>
      <c r="I1485" s="1">
        <v>365</v>
      </c>
      <c r="J1485" s="1">
        <f>MONTH(BART_Rides[[#This Row],[Date]])</f>
        <v>1</v>
      </c>
      <c r="K1485" s="1">
        <f>WEEKDAY(BART_Rides[[#This Row],[Date]],2)</f>
        <v>7</v>
      </c>
      <c r="L1485" s="1" t="str">
        <f>LEFT(BART_Rides[[#This Row],[Lines]],1)</f>
        <v>Y</v>
      </c>
      <c r="M1485" s="1" t="str">
        <f>IF(BART_Rides[[#This Row],[FirstLetter]]="Y","Yes","No")</f>
        <v>Yes</v>
      </c>
      <c r="N1485" s="1" t="str">
        <f>IF(OR(BART_Rides[[#This Row],[Station Code]]="EM", BART_Rides[[#This Row],[Station Code]]="MT", BART_Rides[[#This Row],[Station Code]]="PL", BART_Rides[[#This Row],[Station Code]]="CC"), "Yes", "No")</f>
        <v>No</v>
      </c>
    </row>
    <row r="1486" spans="6:14">
      <c r="F1486" s="3">
        <v>44221</v>
      </c>
      <c r="G1486" s="1" t="s">
        <v>9</v>
      </c>
      <c r="H1486" s="1" t="s">
        <v>100</v>
      </c>
      <c r="I1486" s="1">
        <v>959</v>
      </c>
      <c r="J1486" s="1">
        <f>MONTH(BART_Rides[[#This Row],[Date]])</f>
        <v>1</v>
      </c>
      <c r="K1486" s="1">
        <f>WEEKDAY(BART_Rides[[#This Row],[Date]],2)</f>
        <v>1</v>
      </c>
      <c r="L1486" s="1" t="str">
        <f>LEFT(BART_Rides[[#This Row],[Lines]],1)</f>
        <v>Y</v>
      </c>
      <c r="M1486" s="1" t="str">
        <f>IF(BART_Rides[[#This Row],[FirstLetter]]="Y","Yes","No")</f>
        <v>Yes</v>
      </c>
      <c r="N1486" s="1" t="str">
        <f>IF(OR(BART_Rides[[#This Row],[Station Code]]="EM", BART_Rides[[#This Row],[Station Code]]="MT", BART_Rides[[#This Row],[Station Code]]="PL", BART_Rides[[#This Row],[Station Code]]="CC"), "Yes", "No")</f>
        <v>No</v>
      </c>
    </row>
    <row r="1487" spans="6:14">
      <c r="F1487" s="3">
        <v>44222</v>
      </c>
      <c r="G1487" s="1" t="s">
        <v>9</v>
      </c>
      <c r="H1487" s="1" t="s">
        <v>100</v>
      </c>
      <c r="I1487" s="1">
        <v>872</v>
      </c>
      <c r="J1487" s="1">
        <f>MONTH(BART_Rides[[#This Row],[Date]])</f>
        <v>1</v>
      </c>
      <c r="K1487" s="1">
        <f>WEEKDAY(BART_Rides[[#This Row],[Date]],2)</f>
        <v>2</v>
      </c>
      <c r="L1487" s="1" t="str">
        <f>LEFT(BART_Rides[[#This Row],[Lines]],1)</f>
        <v>Y</v>
      </c>
      <c r="M1487" s="1" t="str">
        <f>IF(BART_Rides[[#This Row],[FirstLetter]]="Y","Yes","No")</f>
        <v>Yes</v>
      </c>
      <c r="N1487" s="1" t="str">
        <f>IF(OR(BART_Rides[[#This Row],[Station Code]]="EM", BART_Rides[[#This Row],[Station Code]]="MT", BART_Rides[[#This Row],[Station Code]]="PL", BART_Rides[[#This Row],[Station Code]]="CC"), "Yes", "No")</f>
        <v>No</v>
      </c>
    </row>
    <row r="1488" spans="6:14">
      <c r="F1488" s="3">
        <v>44223</v>
      </c>
      <c r="G1488" s="1" t="s">
        <v>9</v>
      </c>
      <c r="H1488" s="1" t="s">
        <v>100</v>
      </c>
      <c r="I1488" s="1">
        <v>869</v>
      </c>
      <c r="J1488" s="1">
        <f>MONTH(BART_Rides[[#This Row],[Date]])</f>
        <v>1</v>
      </c>
      <c r="K1488" s="1">
        <f>WEEKDAY(BART_Rides[[#This Row],[Date]],2)</f>
        <v>3</v>
      </c>
      <c r="L1488" s="1" t="str">
        <f>LEFT(BART_Rides[[#This Row],[Lines]],1)</f>
        <v>Y</v>
      </c>
      <c r="M1488" s="1" t="str">
        <f>IF(BART_Rides[[#This Row],[FirstLetter]]="Y","Yes","No")</f>
        <v>Yes</v>
      </c>
      <c r="N1488" s="1" t="str">
        <f>IF(OR(BART_Rides[[#This Row],[Station Code]]="EM", BART_Rides[[#This Row],[Station Code]]="MT", BART_Rides[[#This Row],[Station Code]]="PL", BART_Rides[[#This Row],[Station Code]]="CC"), "Yes", "No")</f>
        <v>No</v>
      </c>
    </row>
    <row r="1489" spans="6:14">
      <c r="F1489" s="3">
        <v>44224</v>
      </c>
      <c r="G1489" s="1" t="s">
        <v>9</v>
      </c>
      <c r="H1489" s="1" t="s">
        <v>100</v>
      </c>
      <c r="I1489" s="1">
        <v>855</v>
      </c>
      <c r="J1489" s="1">
        <f>MONTH(BART_Rides[[#This Row],[Date]])</f>
        <v>1</v>
      </c>
      <c r="K1489" s="1">
        <f>WEEKDAY(BART_Rides[[#This Row],[Date]],2)</f>
        <v>4</v>
      </c>
      <c r="L1489" s="1" t="str">
        <f>LEFT(BART_Rides[[#This Row],[Lines]],1)</f>
        <v>Y</v>
      </c>
      <c r="M1489" s="1" t="str">
        <f>IF(BART_Rides[[#This Row],[FirstLetter]]="Y","Yes","No")</f>
        <v>Yes</v>
      </c>
      <c r="N1489" s="1" t="str">
        <f>IF(OR(BART_Rides[[#This Row],[Station Code]]="EM", BART_Rides[[#This Row],[Station Code]]="MT", BART_Rides[[#This Row],[Station Code]]="PL", BART_Rides[[#This Row],[Station Code]]="CC"), "Yes", "No")</f>
        <v>No</v>
      </c>
    </row>
    <row r="1490" spans="6:14">
      <c r="F1490" s="3">
        <v>44225</v>
      </c>
      <c r="G1490" s="1" t="s">
        <v>9</v>
      </c>
      <c r="H1490" s="1" t="s">
        <v>100</v>
      </c>
      <c r="I1490" s="1">
        <v>1049</v>
      </c>
      <c r="J1490" s="1">
        <f>MONTH(BART_Rides[[#This Row],[Date]])</f>
        <v>1</v>
      </c>
      <c r="K1490" s="1">
        <f>WEEKDAY(BART_Rides[[#This Row],[Date]],2)</f>
        <v>5</v>
      </c>
      <c r="L1490" s="1" t="str">
        <f>LEFT(BART_Rides[[#This Row],[Lines]],1)</f>
        <v>Y</v>
      </c>
      <c r="M1490" s="1" t="str">
        <f>IF(BART_Rides[[#This Row],[FirstLetter]]="Y","Yes","No")</f>
        <v>Yes</v>
      </c>
      <c r="N1490" s="1" t="str">
        <f>IF(OR(BART_Rides[[#This Row],[Station Code]]="EM", BART_Rides[[#This Row],[Station Code]]="MT", BART_Rides[[#This Row],[Station Code]]="PL", BART_Rides[[#This Row],[Station Code]]="CC"), "Yes", "No")</f>
        <v>No</v>
      </c>
    </row>
    <row r="1491" spans="6:14">
      <c r="F1491" s="3">
        <v>44226</v>
      </c>
      <c r="G1491" s="1" t="s">
        <v>9</v>
      </c>
      <c r="H1491" s="1" t="s">
        <v>100</v>
      </c>
      <c r="I1491" s="1">
        <v>759</v>
      </c>
      <c r="J1491" s="1">
        <f>MONTH(BART_Rides[[#This Row],[Date]])</f>
        <v>1</v>
      </c>
      <c r="K1491" s="1">
        <f>WEEKDAY(BART_Rides[[#This Row],[Date]],2)</f>
        <v>6</v>
      </c>
      <c r="L1491" s="1" t="str">
        <f>LEFT(BART_Rides[[#This Row],[Lines]],1)</f>
        <v>Y</v>
      </c>
      <c r="M1491" s="1" t="str">
        <f>IF(BART_Rides[[#This Row],[FirstLetter]]="Y","Yes","No")</f>
        <v>Yes</v>
      </c>
      <c r="N1491" s="1" t="str">
        <f>IF(OR(BART_Rides[[#This Row],[Station Code]]="EM", BART_Rides[[#This Row],[Station Code]]="MT", BART_Rides[[#This Row],[Station Code]]="PL", BART_Rides[[#This Row],[Station Code]]="CC"), "Yes", "No")</f>
        <v>No</v>
      </c>
    </row>
    <row r="1492" spans="6:14">
      <c r="F1492" s="3">
        <v>44227</v>
      </c>
      <c r="G1492" s="1" t="s">
        <v>9</v>
      </c>
      <c r="H1492" s="1" t="s">
        <v>100</v>
      </c>
      <c r="I1492" s="1">
        <v>462</v>
      </c>
      <c r="J1492" s="1">
        <f>MONTH(BART_Rides[[#This Row],[Date]])</f>
        <v>1</v>
      </c>
      <c r="K1492" s="1">
        <f>WEEKDAY(BART_Rides[[#This Row],[Date]],2)</f>
        <v>7</v>
      </c>
      <c r="L1492" s="1" t="str">
        <f>LEFT(BART_Rides[[#This Row],[Lines]],1)</f>
        <v>Y</v>
      </c>
      <c r="M1492" s="1" t="str">
        <f>IF(BART_Rides[[#This Row],[FirstLetter]]="Y","Yes","No")</f>
        <v>Yes</v>
      </c>
      <c r="N1492" s="1" t="str">
        <f>IF(OR(BART_Rides[[#This Row],[Station Code]]="EM", BART_Rides[[#This Row],[Station Code]]="MT", BART_Rides[[#This Row],[Station Code]]="PL", BART_Rides[[#This Row],[Station Code]]="CC"), "Yes", "No")</f>
        <v>No</v>
      </c>
    </row>
    <row r="1493" spans="6:14">
      <c r="F1493" s="3">
        <v>44228</v>
      </c>
      <c r="G1493" s="1" t="s">
        <v>9</v>
      </c>
      <c r="H1493" s="1" t="s">
        <v>100</v>
      </c>
      <c r="I1493" s="1">
        <v>990</v>
      </c>
      <c r="J1493" s="1">
        <f>MONTH(BART_Rides[[#This Row],[Date]])</f>
        <v>2</v>
      </c>
      <c r="K1493" s="1">
        <f>WEEKDAY(BART_Rides[[#This Row],[Date]],2)</f>
        <v>1</v>
      </c>
      <c r="L1493" s="1" t="str">
        <f>LEFT(BART_Rides[[#This Row],[Lines]],1)</f>
        <v>Y</v>
      </c>
      <c r="M1493" s="1" t="str">
        <f>IF(BART_Rides[[#This Row],[FirstLetter]]="Y","Yes","No")</f>
        <v>Yes</v>
      </c>
      <c r="N1493" s="1" t="str">
        <f>IF(OR(BART_Rides[[#This Row],[Station Code]]="EM", BART_Rides[[#This Row],[Station Code]]="MT", BART_Rides[[#This Row],[Station Code]]="PL", BART_Rides[[#This Row],[Station Code]]="CC"), "Yes", "No")</f>
        <v>No</v>
      </c>
    </row>
    <row r="1494" spans="6:14">
      <c r="F1494" s="3">
        <v>44229</v>
      </c>
      <c r="G1494" s="1" t="s">
        <v>9</v>
      </c>
      <c r="H1494" s="1" t="s">
        <v>100</v>
      </c>
      <c r="I1494" s="1">
        <v>914</v>
      </c>
      <c r="J1494" s="1">
        <f>MONTH(BART_Rides[[#This Row],[Date]])</f>
        <v>2</v>
      </c>
      <c r="K1494" s="1">
        <f>WEEKDAY(BART_Rides[[#This Row],[Date]],2)</f>
        <v>2</v>
      </c>
      <c r="L1494" s="1" t="str">
        <f>LEFT(BART_Rides[[#This Row],[Lines]],1)</f>
        <v>Y</v>
      </c>
      <c r="M1494" s="1" t="str">
        <f>IF(BART_Rides[[#This Row],[FirstLetter]]="Y","Yes","No")</f>
        <v>Yes</v>
      </c>
      <c r="N1494" s="1" t="str">
        <f>IF(OR(BART_Rides[[#This Row],[Station Code]]="EM", BART_Rides[[#This Row],[Station Code]]="MT", BART_Rides[[#This Row],[Station Code]]="PL", BART_Rides[[#This Row],[Station Code]]="CC"), "Yes", "No")</f>
        <v>No</v>
      </c>
    </row>
    <row r="1495" spans="6:14">
      <c r="F1495" s="3">
        <v>44230</v>
      </c>
      <c r="G1495" s="1" t="s">
        <v>9</v>
      </c>
      <c r="H1495" s="1" t="s">
        <v>100</v>
      </c>
      <c r="I1495" s="1">
        <v>1011</v>
      </c>
      <c r="J1495" s="1">
        <f>MONTH(BART_Rides[[#This Row],[Date]])</f>
        <v>2</v>
      </c>
      <c r="K1495" s="1">
        <f>WEEKDAY(BART_Rides[[#This Row],[Date]],2)</f>
        <v>3</v>
      </c>
      <c r="L1495" s="1" t="str">
        <f>LEFT(BART_Rides[[#This Row],[Lines]],1)</f>
        <v>Y</v>
      </c>
      <c r="M1495" s="1" t="str">
        <f>IF(BART_Rides[[#This Row],[FirstLetter]]="Y","Yes","No")</f>
        <v>Yes</v>
      </c>
      <c r="N1495" s="1" t="str">
        <f>IF(OR(BART_Rides[[#This Row],[Station Code]]="EM", BART_Rides[[#This Row],[Station Code]]="MT", BART_Rides[[#This Row],[Station Code]]="PL", BART_Rides[[#This Row],[Station Code]]="CC"), "Yes", "No")</f>
        <v>No</v>
      </c>
    </row>
    <row r="1496" spans="6:14">
      <c r="F1496" s="3">
        <v>44231</v>
      </c>
      <c r="G1496" s="1" t="s">
        <v>9</v>
      </c>
      <c r="H1496" s="1" t="s">
        <v>100</v>
      </c>
      <c r="I1496" s="1">
        <v>1000</v>
      </c>
      <c r="J1496" s="1">
        <f>MONTH(BART_Rides[[#This Row],[Date]])</f>
        <v>2</v>
      </c>
      <c r="K1496" s="1">
        <f>WEEKDAY(BART_Rides[[#This Row],[Date]],2)</f>
        <v>4</v>
      </c>
      <c r="L1496" s="1" t="str">
        <f>LEFT(BART_Rides[[#This Row],[Lines]],1)</f>
        <v>Y</v>
      </c>
      <c r="M1496" s="1" t="str">
        <f>IF(BART_Rides[[#This Row],[FirstLetter]]="Y","Yes","No")</f>
        <v>Yes</v>
      </c>
      <c r="N1496" s="1" t="str">
        <f>IF(OR(BART_Rides[[#This Row],[Station Code]]="EM", BART_Rides[[#This Row],[Station Code]]="MT", BART_Rides[[#This Row],[Station Code]]="PL", BART_Rides[[#This Row],[Station Code]]="CC"), "Yes", "No")</f>
        <v>No</v>
      </c>
    </row>
    <row r="1497" spans="6:14">
      <c r="F1497" s="3">
        <v>44232</v>
      </c>
      <c r="G1497" s="1" t="s">
        <v>9</v>
      </c>
      <c r="H1497" s="1" t="s">
        <v>100</v>
      </c>
      <c r="I1497" s="1">
        <v>1130</v>
      </c>
      <c r="J1497" s="1">
        <f>MONTH(BART_Rides[[#This Row],[Date]])</f>
        <v>2</v>
      </c>
      <c r="K1497" s="1">
        <f>WEEKDAY(BART_Rides[[#This Row],[Date]],2)</f>
        <v>5</v>
      </c>
      <c r="L1497" s="1" t="str">
        <f>LEFT(BART_Rides[[#This Row],[Lines]],1)</f>
        <v>Y</v>
      </c>
      <c r="M1497" s="1" t="str">
        <f>IF(BART_Rides[[#This Row],[FirstLetter]]="Y","Yes","No")</f>
        <v>Yes</v>
      </c>
      <c r="N1497" s="1" t="str">
        <f>IF(OR(BART_Rides[[#This Row],[Station Code]]="EM", BART_Rides[[#This Row],[Station Code]]="MT", BART_Rides[[#This Row],[Station Code]]="PL", BART_Rides[[#This Row],[Station Code]]="CC"), "Yes", "No")</f>
        <v>No</v>
      </c>
    </row>
    <row r="1498" spans="6:14">
      <c r="F1498" s="3">
        <v>44233</v>
      </c>
      <c r="G1498" s="1" t="s">
        <v>9</v>
      </c>
      <c r="H1498" s="1" t="s">
        <v>100</v>
      </c>
      <c r="I1498" s="1">
        <v>787</v>
      </c>
      <c r="J1498" s="1">
        <f>MONTH(BART_Rides[[#This Row],[Date]])</f>
        <v>2</v>
      </c>
      <c r="K1498" s="1">
        <f>WEEKDAY(BART_Rides[[#This Row],[Date]],2)</f>
        <v>6</v>
      </c>
      <c r="L1498" s="1" t="str">
        <f>LEFT(BART_Rides[[#This Row],[Lines]],1)</f>
        <v>Y</v>
      </c>
      <c r="M1498" s="1" t="str">
        <f>IF(BART_Rides[[#This Row],[FirstLetter]]="Y","Yes","No")</f>
        <v>Yes</v>
      </c>
      <c r="N1498" s="1" t="str">
        <f>IF(OR(BART_Rides[[#This Row],[Station Code]]="EM", BART_Rides[[#This Row],[Station Code]]="MT", BART_Rides[[#This Row],[Station Code]]="PL", BART_Rides[[#This Row],[Station Code]]="CC"), "Yes", "No")</f>
        <v>No</v>
      </c>
    </row>
    <row r="1499" spans="6:14">
      <c r="F1499" s="3">
        <v>44234</v>
      </c>
      <c r="G1499" s="1" t="s">
        <v>9</v>
      </c>
      <c r="H1499" s="1" t="s">
        <v>100</v>
      </c>
      <c r="I1499" s="1">
        <v>482</v>
      </c>
      <c r="J1499" s="1">
        <f>MONTH(BART_Rides[[#This Row],[Date]])</f>
        <v>2</v>
      </c>
      <c r="K1499" s="1">
        <f>WEEKDAY(BART_Rides[[#This Row],[Date]],2)</f>
        <v>7</v>
      </c>
      <c r="L1499" s="1" t="str">
        <f>LEFT(BART_Rides[[#This Row],[Lines]],1)</f>
        <v>Y</v>
      </c>
      <c r="M1499" s="1" t="str">
        <f>IF(BART_Rides[[#This Row],[FirstLetter]]="Y","Yes","No")</f>
        <v>Yes</v>
      </c>
      <c r="N1499" s="1" t="str">
        <f>IF(OR(BART_Rides[[#This Row],[Station Code]]="EM", BART_Rides[[#This Row],[Station Code]]="MT", BART_Rides[[#This Row],[Station Code]]="PL", BART_Rides[[#This Row],[Station Code]]="CC"), "Yes", "No")</f>
        <v>No</v>
      </c>
    </row>
    <row r="1500" spans="6:14">
      <c r="F1500" s="3">
        <v>44235</v>
      </c>
      <c r="G1500" s="1" t="s">
        <v>9</v>
      </c>
      <c r="H1500" s="1" t="s">
        <v>100</v>
      </c>
      <c r="I1500" s="1">
        <v>966</v>
      </c>
      <c r="J1500" s="1">
        <f>MONTH(BART_Rides[[#This Row],[Date]])</f>
        <v>2</v>
      </c>
      <c r="K1500" s="1">
        <f>WEEKDAY(BART_Rides[[#This Row],[Date]],2)</f>
        <v>1</v>
      </c>
      <c r="L1500" s="1" t="str">
        <f>LEFT(BART_Rides[[#This Row],[Lines]],1)</f>
        <v>Y</v>
      </c>
      <c r="M1500" s="1" t="str">
        <f>IF(BART_Rides[[#This Row],[FirstLetter]]="Y","Yes","No")</f>
        <v>Yes</v>
      </c>
      <c r="N1500" s="1" t="str">
        <f>IF(OR(BART_Rides[[#This Row],[Station Code]]="EM", BART_Rides[[#This Row],[Station Code]]="MT", BART_Rides[[#This Row],[Station Code]]="PL", BART_Rides[[#This Row],[Station Code]]="CC"), "Yes", "No")</f>
        <v>No</v>
      </c>
    </row>
    <row r="1501" spans="6:14">
      <c r="F1501" s="3">
        <v>44236</v>
      </c>
      <c r="G1501" s="1" t="s">
        <v>9</v>
      </c>
      <c r="H1501" s="1" t="s">
        <v>100</v>
      </c>
      <c r="I1501" s="1">
        <v>956</v>
      </c>
      <c r="J1501" s="1">
        <f>MONTH(BART_Rides[[#This Row],[Date]])</f>
        <v>2</v>
      </c>
      <c r="K1501" s="1">
        <f>WEEKDAY(BART_Rides[[#This Row],[Date]],2)</f>
        <v>2</v>
      </c>
      <c r="L1501" s="1" t="str">
        <f>LEFT(BART_Rides[[#This Row],[Lines]],1)</f>
        <v>Y</v>
      </c>
      <c r="M1501" s="1" t="str">
        <f>IF(BART_Rides[[#This Row],[FirstLetter]]="Y","Yes","No")</f>
        <v>Yes</v>
      </c>
      <c r="N1501" s="1" t="str">
        <f>IF(OR(BART_Rides[[#This Row],[Station Code]]="EM", BART_Rides[[#This Row],[Station Code]]="MT", BART_Rides[[#This Row],[Station Code]]="PL", BART_Rides[[#This Row],[Station Code]]="CC"), "Yes", "No")</f>
        <v>No</v>
      </c>
    </row>
    <row r="1502" spans="6:14">
      <c r="F1502" s="3">
        <v>44237</v>
      </c>
      <c r="G1502" s="1" t="s">
        <v>9</v>
      </c>
      <c r="H1502" s="1" t="s">
        <v>100</v>
      </c>
      <c r="I1502" s="1">
        <v>998</v>
      </c>
      <c r="J1502" s="1">
        <f>MONTH(BART_Rides[[#This Row],[Date]])</f>
        <v>2</v>
      </c>
      <c r="K1502" s="1">
        <f>WEEKDAY(BART_Rides[[#This Row],[Date]],2)</f>
        <v>3</v>
      </c>
      <c r="L1502" s="1" t="str">
        <f>LEFT(BART_Rides[[#This Row],[Lines]],1)</f>
        <v>Y</v>
      </c>
      <c r="M1502" s="1" t="str">
        <f>IF(BART_Rides[[#This Row],[FirstLetter]]="Y","Yes","No")</f>
        <v>Yes</v>
      </c>
      <c r="N1502" s="1" t="str">
        <f>IF(OR(BART_Rides[[#This Row],[Station Code]]="EM", BART_Rides[[#This Row],[Station Code]]="MT", BART_Rides[[#This Row],[Station Code]]="PL", BART_Rides[[#This Row],[Station Code]]="CC"), "Yes", "No")</f>
        <v>No</v>
      </c>
    </row>
    <row r="1503" spans="6:14">
      <c r="F1503" s="3">
        <v>44238</v>
      </c>
      <c r="G1503" s="1" t="s">
        <v>9</v>
      </c>
      <c r="H1503" s="1" t="s">
        <v>100</v>
      </c>
      <c r="I1503" s="1">
        <v>951</v>
      </c>
      <c r="J1503" s="1">
        <f>MONTH(BART_Rides[[#This Row],[Date]])</f>
        <v>2</v>
      </c>
      <c r="K1503" s="1">
        <f>WEEKDAY(BART_Rides[[#This Row],[Date]],2)</f>
        <v>4</v>
      </c>
      <c r="L1503" s="1" t="str">
        <f>LEFT(BART_Rides[[#This Row],[Lines]],1)</f>
        <v>Y</v>
      </c>
      <c r="M1503" s="1" t="str">
        <f>IF(BART_Rides[[#This Row],[FirstLetter]]="Y","Yes","No")</f>
        <v>Yes</v>
      </c>
      <c r="N1503" s="1" t="str">
        <f>IF(OR(BART_Rides[[#This Row],[Station Code]]="EM", BART_Rides[[#This Row],[Station Code]]="MT", BART_Rides[[#This Row],[Station Code]]="PL", BART_Rides[[#This Row],[Station Code]]="CC"), "Yes", "No")</f>
        <v>No</v>
      </c>
    </row>
    <row r="1504" spans="6:14">
      <c r="F1504" s="3">
        <v>44239</v>
      </c>
      <c r="G1504" s="1" t="s">
        <v>9</v>
      </c>
      <c r="H1504" s="1" t="s">
        <v>100</v>
      </c>
      <c r="I1504" s="1">
        <v>1048</v>
      </c>
      <c r="J1504" s="1">
        <f>MONTH(BART_Rides[[#This Row],[Date]])</f>
        <v>2</v>
      </c>
      <c r="K1504" s="1">
        <f>WEEKDAY(BART_Rides[[#This Row],[Date]],2)</f>
        <v>5</v>
      </c>
      <c r="L1504" s="1" t="str">
        <f>LEFT(BART_Rides[[#This Row],[Lines]],1)</f>
        <v>Y</v>
      </c>
      <c r="M1504" s="1" t="str">
        <f>IF(BART_Rides[[#This Row],[FirstLetter]]="Y","Yes","No")</f>
        <v>Yes</v>
      </c>
      <c r="N1504" s="1" t="str">
        <f>IF(OR(BART_Rides[[#This Row],[Station Code]]="EM", BART_Rides[[#This Row],[Station Code]]="MT", BART_Rides[[#This Row],[Station Code]]="PL", BART_Rides[[#This Row],[Station Code]]="CC"), "Yes", "No")</f>
        <v>No</v>
      </c>
    </row>
    <row r="1505" spans="6:14">
      <c r="F1505" s="3">
        <v>44240</v>
      </c>
      <c r="G1505" s="1" t="s">
        <v>9</v>
      </c>
      <c r="H1505" s="1" t="s">
        <v>100</v>
      </c>
      <c r="I1505" s="1">
        <v>731</v>
      </c>
      <c r="J1505" s="1">
        <f>MONTH(BART_Rides[[#This Row],[Date]])</f>
        <v>2</v>
      </c>
      <c r="K1505" s="1">
        <f>WEEKDAY(BART_Rides[[#This Row],[Date]],2)</f>
        <v>6</v>
      </c>
      <c r="L1505" s="1" t="str">
        <f>LEFT(BART_Rides[[#This Row],[Lines]],1)</f>
        <v>Y</v>
      </c>
      <c r="M1505" s="1" t="str">
        <f>IF(BART_Rides[[#This Row],[FirstLetter]]="Y","Yes","No")</f>
        <v>Yes</v>
      </c>
      <c r="N1505" s="1" t="str">
        <f>IF(OR(BART_Rides[[#This Row],[Station Code]]="EM", BART_Rides[[#This Row],[Station Code]]="MT", BART_Rides[[#This Row],[Station Code]]="PL", BART_Rides[[#This Row],[Station Code]]="CC"), "Yes", "No")</f>
        <v>No</v>
      </c>
    </row>
    <row r="1506" spans="6:14">
      <c r="F1506" s="3">
        <v>44241</v>
      </c>
      <c r="G1506" s="1" t="s">
        <v>9</v>
      </c>
      <c r="H1506" s="1" t="s">
        <v>100</v>
      </c>
      <c r="I1506" s="1">
        <v>550</v>
      </c>
      <c r="J1506" s="1">
        <f>MONTH(BART_Rides[[#This Row],[Date]])</f>
        <v>2</v>
      </c>
      <c r="K1506" s="1">
        <f>WEEKDAY(BART_Rides[[#This Row],[Date]],2)</f>
        <v>7</v>
      </c>
      <c r="L1506" s="1" t="str">
        <f>LEFT(BART_Rides[[#This Row],[Lines]],1)</f>
        <v>Y</v>
      </c>
      <c r="M1506" s="1" t="str">
        <f>IF(BART_Rides[[#This Row],[FirstLetter]]="Y","Yes","No")</f>
        <v>Yes</v>
      </c>
      <c r="N1506" s="1" t="str">
        <f>IF(OR(BART_Rides[[#This Row],[Station Code]]="EM", BART_Rides[[#This Row],[Station Code]]="MT", BART_Rides[[#This Row],[Station Code]]="PL", BART_Rides[[#This Row],[Station Code]]="CC"), "Yes", "No")</f>
        <v>No</v>
      </c>
    </row>
    <row r="1507" spans="6:14">
      <c r="F1507" s="3">
        <v>44242</v>
      </c>
      <c r="G1507" s="1" t="s">
        <v>9</v>
      </c>
      <c r="H1507" s="1" t="s">
        <v>100</v>
      </c>
      <c r="I1507" s="1">
        <v>626</v>
      </c>
      <c r="J1507" s="1">
        <f>MONTH(BART_Rides[[#This Row],[Date]])</f>
        <v>2</v>
      </c>
      <c r="K1507" s="1">
        <f>WEEKDAY(BART_Rides[[#This Row],[Date]],2)</f>
        <v>1</v>
      </c>
      <c r="L1507" s="1" t="str">
        <f>LEFT(BART_Rides[[#This Row],[Lines]],1)</f>
        <v>Y</v>
      </c>
      <c r="M1507" s="1" t="str">
        <f>IF(BART_Rides[[#This Row],[FirstLetter]]="Y","Yes","No")</f>
        <v>Yes</v>
      </c>
      <c r="N1507" s="1" t="str">
        <f>IF(OR(BART_Rides[[#This Row],[Station Code]]="EM", BART_Rides[[#This Row],[Station Code]]="MT", BART_Rides[[#This Row],[Station Code]]="PL", BART_Rides[[#This Row],[Station Code]]="CC"), "Yes", "No")</f>
        <v>No</v>
      </c>
    </row>
    <row r="1508" spans="6:14">
      <c r="F1508" s="3">
        <v>44243</v>
      </c>
      <c r="G1508" s="1" t="s">
        <v>9</v>
      </c>
      <c r="H1508" s="1" t="s">
        <v>100</v>
      </c>
      <c r="I1508" s="1">
        <v>1028</v>
      </c>
      <c r="J1508" s="1">
        <f>MONTH(BART_Rides[[#This Row],[Date]])</f>
        <v>2</v>
      </c>
      <c r="K1508" s="1">
        <f>WEEKDAY(BART_Rides[[#This Row],[Date]],2)</f>
        <v>2</v>
      </c>
      <c r="L1508" s="1" t="str">
        <f>LEFT(BART_Rides[[#This Row],[Lines]],1)</f>
        <v>Y</v>
      </c>
      <c r="M1508" s="1" t="str">
        <f>IF(BART_Rides[[#This Row],[FirstLetter]]="Y","Yes","No")</f>
        <v>Yes</v>
      </c>
      <c r="N1508" s="1" t="str">
        <f>IF(OR(BART_Rides[[#This Row],[Station Code]]="EM", BART_Rides[[#This Row],[Station Code]]="MT", BART_Rides[[#This Row],[Station Code]]="PL", BART_Rides[[#This Row],[Station Code]]="CC"), "Yes", "No")</f>
        <v>No</v>
      </c>
    </row>
    <row r="1509" spans="6:14">
      <c r="F1509" s="3">
        <v>44244</v>
      </c>
      <c r="G1509" s="1" t="s">
        <v>9</v>
      </c>
      <c r="H1509" s="1" t="s">
        <v>100</v>
      </c>
      <c r="I1509" s="1">
        <v>1024</v>
      </c>
      <c r="J1509" s="1">
        <f>MONTH(BART_Rides[[#This Row],[Date]])</f>
        <v>2</v>
      </c>
      <c r="K1509" s="1">
        <f>WEEKDAY(BART_Rides[[#This Row],[Date]],2)</f>
        <v>3</v>
      </c>
      <c r="L1509" s="1" t="str">
        <f>LEFT(BART_Rides[[#This Row],[Lines]],1)</f>
        <v>Y</v>
      </c>
      <c r="M1509" s="1" t="str">
        <f>IF(BART_Rides[[#This Row],[FirstLetter]]="Y","Yes","No")</f>
        <v>Yes</v>
      </c>
      <c r="N1509" s="1" t="str">
        <f>IF(OR(BART_Rides[[#This Row],[Station Code]]="EM", BART_Rides[[#This Row],[Station Code]]="MT", BART_Rides[[#This Row],[Station Code]]="PL", BART_Rides[[#This Row],[Station Code]]="CC"), "Yes", "No")</f>
        <v>No</v>
      </c>
    </row>
    <row r="1510" spans="6:14">
      <c r="F1510" s="3">
        <v>44245</v>
      </c>
      <c r="G1510" s="1" t="s">
        <v>9</v>
      </c>
      <c r="H1510" s="1" t="s">
        <v>100</v>
      </c>
      <c r="I1510" s="1">
        <v>1040</v>
      </c>
      <c r="J1510" s="1">
        <f>MONTH(BART_Rides[[#This Row],[Date]])</f>
        <v>2</v>
      </c>
      <c r="K1510" s="1">
        <f>WEEKDAY(BART_Rides[[#This Row],[Date]],2)</f>
        <v>4</v>
      </c>
      <c r="L1510" s="1" t="str">
        <f>LEFT(BART_Rides[[#This Row],[Lines]],1)</f>
        <v>Y</v>
      </c>
      <c r="M1510" s="1" t="str">
        <f>IF(BART_Rides[[#This Row],[FirstLetter]]="Y","Yes","No")</f>
        <v>Yes</v>
      </c>
      <c r="N1510" s="1" t="str">
        <f>IF(OR(BART_Rides[[#This Row],[Station Code]]="EM", BART_Rides[[#This Row],[Station Code]]="MT", BART_Rides[[#This Row],[Station Code]]="PL", BART_Rides[[#This Row],[Station Code]]="CC"), "Yes", "No")</f>
        <v>No</v>
      </c>
    </row>
    <row r="1511" spans="6:14">
      <c r="F1511" s="3">
        <v>44246</v>
      </c>
      <c r="G1511" s="1" t="s">
        <v>9</v>
      </c>
      <c r="H1511" s="1" t="s">
        <v>100</v>
      </c>
      <c r="I1511" s="1">
        <v>1103</v>
      </c>
      <c r="J1511" s="1">
        <f>MONTH(BART_Rides[[#This Row],[Date]])</f>
        <v>2</v>
      </c>
      <c r="K1511" s="1">
        <f>WEEKDAY(BART_Rides[[#This Row],[Date]],2)</f>
        <v>5</v>
      </c>
      <c r="L1511" s="1" t="str">
        <f>LEFT(BART_Rides[[#This Row],[Lines]],1)</f>
        <v>Y</v>
      </c>
      <c r="M1511" s="1" t="str">
        <f>IF(BART_Rides[[#This Row],[FirstLetter]]="Y","Yes","No")</f>
        <v>Yes</v>
      </c>
      <c r="N1511" s="1" t="str">
        <f>IF(OR(BART_Rides[[#This Row],[Station Code]]="EM", BART_Rides[[#This Row],[Station Code]]="MT", BART_Rides[[#This Row],[Station Code]]="PL", BART_Rides[[#This Row],[Station Code]]="CC"), "Yes", "No")</f>
        <v>No</v>
      </c>
    </row>
    <row r="1512" spans="6:14">
      <c r="F1512" s="3">
        <v>44247</v>
      </c>
      <c r="G1512" s="1" t="s">
        <v>9</v>
      </c>
      <c r="H1512" s="1" t="s">
        <v>100</v>
      </c>
      <c r="I1512" s="1">
        <v>821</v>
      </c>
      <c r="J1512" s="1">
        <f>MONTH(BART_Rides[[#This Row],[Date]])</f>
        <v>2</v>
      </c>
      <c r="K1512" s="1">
        <f>WEEKDAY(BART_Rides[[#This Row],[Date]],2)</f>
        <v>6</v>
      </c>
      <c r="L1512" s="1" t="str">
        <f>LEFT(BART_Rides[[#This Row],[Lines]],1)</f>
        <v>Y</v>
      </c>
      <c r="M1512" s="1" t="str">
        <f>IF(BART_Rides[[#This Row],[FirstLetter]]="Y","Yes","No")</f>
        <v>Yes</v>
      </c>
      <c r="N1512" s="1" t="str">
        <f>IF(OR(BART_Rides[[#This Row],[Station Code]]="EM", BART_Rides[[#This Row],[Station Code]]="MT", BART_Rides[[#This Row],[Station Code]]="PL", BART_Rides[[#This Row],[Station Code]]="CC"), "Yes", "No")</f>
        <v>No</v>
      </c>
    </row>
    <row r="1513" spans="6:14">
      <c r="F1513" s="3">
        <v>44248</v>
      </c>
      <c r="G1513" s="1" t="s">
        <v>9</v>
      </c>
      <c r="H1513" s="1" t="s">
        <v>100</v>
      </c>
      <c r="I1513" s="1">
        <v>514</v>
      </c>
      <c r="J1513" s="1">
        <f>MONTH(BART_Rides[[#This Row],[Date]])</f>
        <v>2</v>
      </c>
      <c r="K1513" s="1">
        <f>WEEKDAY(BART_Rides[[#This Row],[Date]],2)</f>
        <v>7</v>
      </c>
      <c r="L1513" s="1" t="str">
        <f>LEFT(BART_Rides[[#This Row],[Lines]],1)</f>
        <v>Y</v>
      </c>
      <c r="M1513" s="1" t="str">
        <f>IF(BART_Rides[[#This Row],[FirstLetter]]="Y","Yes","No")</f>
        <v>Yes</v>
      </c>
      <c r="N1513" s="1" t="str">
        <f>IF(OR(BART_Rides[[#This Row],[Station Code]]="EM", BART_Rides[[#This Row],[Station Code]]="MT", BART_Rides[[#This Row],[Station Code]]="PL", BART_Rides[[#This Row],[Station Code]]="CC"), "Yes", "No")</f>
        <v>No</v>
      </c>
    </row>
    <row r="1514" spans="6:14">
      <c r="F1514" s="3">
        <v>44249</v>
      </c>
      <c r="G1514" s="1" t="s">
        <v>9</v>
      </c>
      <c r="H1514" s="1" t="s">
        <v>100</v>
      </c>
      <c r="I1514" s="1">
        <v>979</v>
      </c>
      <c r="J1514" s="1">
        <f>MONTH(BART_Rides[[#This Row],[Date]])</f>
        <v>2</v>
      </c>
      <c r="K1514" s="1">
        <f>WEEKDAY(BART_Rides[[#This Row],[Date]],2)</f>
        <v>1</v>
      </c>
      <c r="L1514" s="1" t="str">
        <f>LEFT(BART_Rides[[#This Row],[Lines]],1)</f>
        <v>Y</v>
      </c>
      <c r="M1514" s="1" t="str">
        <f>IF(BART_Rides[[#This Row],[FirstLetter]]="Y","Yes","No")</f>
        <v>Yes</v>
      </c>
      <c r="N1514" s="1" t="str">
        <f>IF(OR(BART_Rides[[#This Row],[Station Code]]="EM", BART_Rides[[#This Row],[Station Code]]="MT", BART_Rides[[#This Row],[Station Code]]="PL", BART_Rides[[#This Row],[Station Code]]="CC"), "Yes", "No")</f>
        <v>No</v>
      </c>
    </row>
    <row r="1515" spans="6:14">
      <c r="F1515" s="3">
        <v>44250</v>
      </c>
      <c r="G1515" s="1" t="s">
        <v>9</v>
      </c>
      <c r="H1515" s="1" t="s">
        <v>100</v>
      </c>
      <c r="I1515" s="1">
        <v>1004</v>
      </c>
      <c r="J1515" s="1">
        <f>MONTH(BART_Rides[[#This Row],[Date]])</f>
        <v>2</v>
      </c>
      <c r="K1515" s="1">
        <f>WEEKDAY(BART_Rides[[#This Row],[Date]],2)</f>
        <v>2</v>
      </c>
      <c r="L1515" s="1" t="str">
        <f>LEFT(BART_Rides[[#This Row],[Lines]],1)</f>
        <v>Y</v>
      </c>
      <c r="M1515" s="1" t="str">
        <f>IF(BART_Rides[[#This Row],[FirstLetter]]="Y","Yes","No")</f>
        <v>Yes</v>
      </c>
      <c r="N1515" s="1" t="str">
        <f>IF(OR(BART_Rides[[#This Row],[Station Code]]="EM", BART_Rides[[#This Row],[Station Code]]="MT", BART_Rides[[#This Row],[Station Code]]="PL", BART_Rides[[#This Row],[Station Code]]="CC"), "Yes", "No")</f>
        <v>No</v>
      </c>
    </row>
    <row r="1516" spans="6:14">
      <c r="F1516" s="3">
        <v>44251</v>
      </c>
      <c r="G1516" s="1" t="s">
        <v>9</v>
      </c>
      <c r="H1516" s="1" t="s">
        <v>100</v>
      </c>
      <c r="I1516" s="1">
        <v>1010</v>
      </c>
      <c r="J1516" s="1">
        <f>MONTH(BART_Rides[[#This Row],[Date]])</f>
        <v>2</v>
      </c>
      <c r="K1516" s="1">
        <f>WEEKDAY(BART_Rides[[#This Row],[Date]],2)</f>
        <v>3</v>
      </c>
      <c r="L1516" s="1" t="str">
        <f>LEFT(BART_Rides[[#This Row],[Lines]],1)</f>
        <v>Y</v>
      </c>
      <c r="M1516" s="1" t="str">
        <f>IF(BART_Rides[[#This Row],[FirstLetter]]="Y","Yes","No")</f>
        <v>Yes</v>
      </c>
      <c r="N1516" s="1" t="str">
        <f>IF(OR(BART_Rides[[#This Row],[Station Code]]="EM", BART_Rides[[#This Row],[Station Code]]="MT", BART_Rides[[#This Row],[Station Code]]="PL", BART_Rides[[#This Row],[Station Code]]="CC"), "Yes", "No")</f>
        <v>No</v>
      </c>
    </row>
    <row r="1517" spans="6:14">
      <c r="F1517" s="3">
        <v>44252</v>
      </c>
      <c r="G1517" s="1" t="s">
        <v>9</v>
      </c>
      <c r="H1517" s="1" t="s">
        <v>100</v>
      </c>
      <c r="I1517" s="1">
        <v>1068</v>
      </c>
      <c r="J1517" s="1">
        <f>MONTH(BART_Rides[[#This Row],[Date]])</f>
        <v>2</v>
      </c>
      <c r="K1517" s="1">
        <f>WEEKDAY(BART_Rides[[#This Row],[Date]],2)</f>
        <v>4</v>
      </c>
      <c r="L1517" s="1" t="str">
        <f>LEFT(BART_Rides[[#This Row],[Lines]],1)</f>
        <v>Y</v>
      </c>
      <c r="M1517" s="1" t="str">
        <f>IF(BART_Rides[[#This Row],[FirstLetter]]="Y","Yes","No")</f>
        <v>Yes</v>
      </c>
      <c r="N1517" s="1" t="str">
        <f>IF(OR(BART_Rides[[#This Row],[Station Code]]="EM", BART_Rides[[#This Row],[Station Code]]="MT", BART_Rides[[#This Row],[Station Code]]="PL", BART_Rides[[#This Row],[Station Code]]="CC"), "Yes", "No")</f>
        <v>No</v>
      </c>
    </row>
    <row r="1518" spans="6:14">
      <c r="F1518" s="3">
        <v>44253</v>
      </c>
      <c r="G1518" s="1" t="s">
        <v>9</v>
      </c>
      <c r="H1518" s="1" t="s">
        <v>100</v>
      </c>
      <c r="I1518" s="1">
        <v>1192</v>
      </c>
      <c r="J1518" s="1">
        <f>MONTH(BART_Rides[[#This Row],[Date]])</f>
        <v>2</v>
      </c>
      <c r="K1518" s="1">
        <f>WEEKDAY(BART_Rides[[#This Row],[Date]],2)</f>
        <v>5</v>
      </c>
      <c r="L1518" s="1" t="str">
        <f>LEFT(BART_Rides[[#This Row],[Lines]],1)</f>
        <v>Y</v>
      </c>
      <c r="M1518" s="1" t="str">
        <f>IF(BART_Rides[[#This Row],[FirstLetter]]="Y","Yes","No")</f>
        <v>Yes</v>
      </c>
      <c r="N1518" s="1" t="str">
        <f>IF(OR(BART_Rides[[#This Row],[Station Code]]="EM", BART_Rides[[#This Row],[Station Code]]="MT", BART_Rides[[#This Row],[Station Code]]="PL", BART_Rides[[#This Row],[Station Code]]="CC"), "Yes", "No")</f>
        <v>No</v>
      </c>
    </row>
    <row r="1519" spans="6:14">
      <c r="F1519" s="3">
        <v>44254</v>
      </c>
      <c r="G1519" s="1" t="s">
        <v>9</v>
      </c>
      <c r="H1519" s="1" t="s">
        <v>100</v>
      </c>
      <c r="I1519" s="1">
        <v>907</v>
      </c>
      <c r="J1519" s="1">
        <f>MONTH(BART_Rides[[#This Row],[Date]])</f>
        <v>2</v>
      </c>
      <c r="K1519" s="1">
        <f>WEEKDAY(BART_Rides[[#This Row],[Date]],2)</f>
        <v>6</v>
      </c>
      <c r="L1519" s="1" t="str">
        <f>LEFT(BART_Rides[[#This Row],[Lines]],1)</f>
        <v>Y</v>
      </c>
      <c r="M1519" s="1" t="str">
        <f>IF(BART_Rides[[#This Row],[FirstLetter]]="Y","Yes","No")</f>
        <v>Yes</v>
      </c>
      <c r="N1519" s="1" t="str">
        <f>IF(OR(BART_Rides[[#This Row],[Station Code]]="EM", BART_Rides[[#This Row],[Station Code]]="MT", BART_Rides[[#This Row],[Station Code]]="PL", BART_Rides[[#This Row],[Station Code]]="CC"), "Yes", "No")</f>
        <v>No</v>
      </c>
    </row>
    <row r="1520" spans="6:14">
      <c r="F1520" s="3">
        <v>44255</v>
      </c>
      <c r="G1520" s="1" t="s">
        <v>9</v>
      </c>
      <c r="H1520" s="1" t="s">
        <v>100</v>
      </c>
      <c r="I1520" s="1">
        <v>561</v>
      </c>
      <c r="J1520" s="1">
        <f>MONTH(BART_Rides[[#This Row],[Date]])</f>
        <v>2</v>
      </c>
      <c r="K1520" s="1">
        <f>WEEKDAY(BART_Rides[[#This Row],[Date]],2)</f>
        <v>7</v>
      </c>
      <c r="L1520" s="1" t="str">
        <f>LEFT(BART_Rides[[#This Row],[Lines]],1)</f>
        <v>Y</v>
      </c>
      <c r="M1520" s="1" t="str">
        <f>IF(BART_Rides[[#This Row],[FirstLetter]]="Y","Yes","No")</f>
        <v>Yes</v>
      </c>
      <c r="N1520" s="1" t="str">
        <f>IF(OR(BART_Rides[[#This Row],[Station Code]]="EM", BART_Rides[[#This Row],[Station Code]]="MT", BART_Rides[[#This Row],[Station Code]]="PL", BART_Rides[[#This Row],[Station Code]]="CC"), "Yes", "No")</f>
        <v>No</v>
      </c>
    </row>
    <row r="1521" spans="6:14">
      <c r="F1521" s="3">
        <v>44256</v>
      </c>
      <c r="G1521" s="1" t="s">
        <v>9</v>
      </c>
      <c r="H1521" s="1" t="s">
        <v>100</v>
      </c>
      <c r="I1521" s="1">
        <v>1057</v>
      </c>
      <c r="J1521" s="1">
        <f>MONTH(BART_Rides[[#This Row],[Date]])</f>
        <v>3</v>
      </c>
      <c r="K1521" s="1">
        <f>WEEKDAY(BART_Rides[[#This Row],[Date]],2)</f>
        <v>1</v>
      </c>
      <c r="L1521" s="1" t="str">
        <f>LEFT(BART_Rides[[#This Row],[Lines]],1)</f>
        <v>Y</v>
      </c>
      <c r="M1521" s="1" t="str">
        <f>IF(BART_Rides[[#This Row],[FirstLetter]]="Y","Yes","No")</f>
        <v>Yes</v>
      </c>
      <c r="N1521" s="1" t="str">
        <f>IF(OR(BART_Rides[[#This Row],[Station Code]]="EM", BART_Rides[[#This Row],[Station Code]]="MT", BART_Rides[[#This Row],[Station Code]]="PL", BART_Rides[[#This Row],[Station Code]]="CC"), "Yes", "No")</f>
        <v>No</v>
      </c>
    </row>
    <row r="1522" spans="6:14">
      <c r="F1522" s="3">
        <v>44257</v>
      </c>
      <c r="G1522" s="1" t="s">
        <v>9</v>
      </c>
      <c r="H1522" s="1" t="s">
        <v>100</v>
      </c>
      <c r="I1522" s="1">
        <v>1052</v>
      </c>
      <c r="J1522" s="1">
        <f>MONTH(BART_Rides[[#This Row],[Date]])</f>
        <v>3</v>
      </c>
      <c r="K1522" s="1">
        <f>WEEKDAY(BART_Rides[[#This Row],[Date]],2)</f>
        <v>2</v>
      </c>
      <c r="L1522" s="1" t="str">
        <f>LEFT(BART_Rides[[#This Row],[Lines]],1)</f>
        <v>Y</v>
      </c>
      <c r="M1522" s="1" t="str">
        <f>IF(BART_Rides[[#This Row],[FirstLetter]]="Y","Yes","No")</f>
        <v>Yes</v>
      </c>
      <c r="N1522" s="1" t="str">
        <f>IF(OR(BART_Rides[[#This Row],[Station Code]]="EM", BART_Rides[[#This Row],[Station Code]]="MT", BART_Rides[[#This Row],[Station Code]]="PL", BART_Rides[[#This Row],[Station Code]]="CC"), "Yes", "No")</f>
        <v>No</v>
      </c>
    </row>
    <row r="1523" spans="6:14">
      <c r="F1523" s="3">
        <v>44258</v>
      </c>
      <c r="G1523" s="1" t="s">
        <v>9</v>
      </c>
      <c r="H1523" s="1" t="s">
        <v>100</v>
      </c>
      <c r="I1523" s="1">
        <v>1107</v>
      </c>
      <c r="J1523" s="1">
        <f>MONTH(BART_Rides[[#This Row],[Date]])</f>
        <v>3</v>
      </c>
      <c r="K1523" s="1">
        <f>WEEKDAY(BART_Rides[[#This Row],[Date]],2)</f>
        <v>3</v>
      </c>
      <c r="L1523" s="1" t="str">
        <f>LEFT(BART_Rides[[#This Row],[Lines]],1)</f>
        <v>Y</v>
      </c>
      <c r="M1523" s="1" t="str">
        <f>IF(BART_Rides[[#This Row],[FirstLetter]]="Y","Yes","No")</f>
        <v>Yes</v>
      </c>
      <c r="N1523" s="1" t="str">
        <f>IF(OR(BART_Rides[[#This Row],[Station Code]]="EM", BART_Rides[[#This Row],[Station Code]]="MT", BART_Rides[[#This Row],[Station Code]]="PL", BART_Rides[[#This Row],[Station Code]]="CC"), "Yes", "No")</f>
        <v>No</v>
      </c>
    </row>
    <row r="1524" spans="6:14">
      <c r="F1524" s="3">
        <v>44259</v>
      </c>
      <c r="G1524" s="1" t="s">
        <v>9</v>
      </c>
      <c r="H1524" s="1" t="s">
        <v>100</v>
      </c>
      <c r="I1524" s="1">
        <v>1137</v>
      </c>
      <c r="J1524" s="1">
        <f>MONTH(BART_Rides[[#This Row],[Date]])</f>
        <v>3</v>
      </c>
      <c r="K1524" s="1">
        <f>WEEKDAY(BART_Rides[[#This Row],[Date]],2)</f>
        <v>4</v>
      </c>
      <c r="L1524" s="1" t="str">
        <f>LEFT(BART_Rides[[#This Row],[Lines]],1)</f>
        <v>Y</v>
      </c>
      <c r="M1524" s="1" t="str">
        <f>IF(BART_Rides[[#This Row],[FirstLetter]]="Y","Yes","No")</f>
        <v>Yes</v>
      </c>
      <c r="N1524" s="1" t="str">
        <f>IF(OR(BART_Rides[[#This Row],[Station Code]]="EM", BART_Rides[[#This Row],[Station Code]]="MT", BART_Rides[[#This Row],[Station Code]]="PL", BART_Rides[[#This Row],[Station Code]]="CC"), "Yes", "No")</f>
        <v>No</v>
      </c>
    </row>
    <row r="1525" spans="6:14">
      <c r="F1525" s="3">
        <v>44260</v>
      </c>
      <c r="G1525" s="1" t="s">
        <v>9</v>
      </c>
      <c r="H1525" s="1" t="s">
        <v>100</v>
      </c>
      <c r="I1525" s="1">
        <v>1238</v>
      </c>
      <c r="J1525" s="1">
        <f>MONTH(BART_Rides[[#This Row],[Date]])</f>
        <v>3</v>
      </c>
      <c r="K1525" s="1">
        <f>WEEKDAY(BART_Rides[[#This Row],[Date]],2)</f>
        <v>5</v>
      </c>
      <c r="L1525" s="1" t="str">
        <f>LEFT(BART_Rides[[#This Row],[Lines]],1)</f>
        <v>Y</v>
      </c>
      <c r="M1525" s="1" t="str">
        <f>IF(BART_Rides[[#This Row],[FirstLetter]]="Y","Yes","No")</f>
        <v>Yes</v>
      </c>
      <c r="N1525" s="1" t="str">
        <f>IF(OR(BART_Rides[[#This Row],[Station Code]]="EM", BART_Rides[[#This Row],[Station Code]]="MT", BART_Rides[[#This Row],[Station Code]]="PL", BART_Rides[[#This Row],[Station Code]]="CC"), "Yes", "No")</f>
        <v>No</v>
      </c>
    </row>
    <row r="1526" spans="6:14">
      <c r="F1526" s="3">
        <v>44261</v>
      </c>
      <c r="G1526" s="1" t="s">
        <v>9</v>
      </c>
      <c r="H1526" s="1" t="s">
        <v>100</v>
      </c>
      <c r="I1526" s="1">
        <v>928</v>
      </c>
      <c r="J1526" s="1">
        <f>MONTH(BART_Rides[[#This Row],[Date]])</f>
        <v>3</v>
      </c>
      <c r="K1526" s="1">
        <f>WEEKDAY(BART_Rides[[#This Row],[Date]],2)</f>
        <v>6</v>
      </c>
      <c r="L1526" s="1" t="str">
        <f>LEFT(BART_Rides[[#This Row],[Lines]],1)</f>
        <v>Y</v>
      </c>
      <c r="M1526" s="1" t="str">
        <f>IF(BART_Rides[[#This Row],[FirstLetter]]="Y","Yes","No")</f>
        <v>Yes</v>
      </c>
      <c r="N1526" s="1" t="str">
        <f>IF(OR(BART_Rides[[#This Row],[Station Code]]="EM", BART_Rides[[#This Row],[Station Code]]="MT", BART_Rides[[#This Row],[Station Code]]="PL", BART_Rides[[#This Row],[Station Code]]="CC"), "Yes", "No")</f>
        <v>No</v>
      </c>
    </row>
    <row r="1527" spans="6:14">
      <c r="F1527" s="3">
        <v>44262</v>
      </c>
      <c r="G1527" s="1" t="s">
        <v>9</v>
      </c>
      <c r="H1527" s="1" t="s">
        <v>100</v>
      </c>
      <c r="I1527" s="1">
        <v>555</v>
      </c>
      <c r="J1527" s="1">
        <f>MONTH(BART_Rides[[#This Row],[Date]])</f>
        <v>3</v>
      </c>
      <c r="K1527" s="1">
        <f>WEEKDAY(BART_Rides[[#This Row],[Date]],2)</f>
        <v>7</v>
      </c>
      <c r="L1527" s="1" t="str">
        <f>LEFT(BART_Rides[[#This Row],[Lines]],1)</f>
        <v>Y</v>
      </c>
      <c r="M1527" s="1" t="str">
        <f>IF(BART_Rides[[#This Row],[FirstLetter]]="Y","Yes","No")</f>
        <v>Yes</v>
      </c>
      <c r="N1527" s="1" t="str">
        <f>IF(OR(BART_Rides[[#This Row],[Station Code]]="EM", BART_Rides[[#This Row],[Station Code]]="MT", BART_Rides[[#This Row],[Station Code]]="PL", BART_Rides[[#This Row],[Station Code]]="CC"), "Yes", "No")</f>
        <v>No</v>
      </c>
    </row>
    <row r="1528" spans="6:14">
      <c r="F1528" s="3">
        <v>44263</v>
      </c>
      <c r="G1528" s="1" t="s">
        <v>9</v>
      </c>
      <c r="H1528" s="1" t="s">
        <v>100</v>
      </c>
      <c r="I1528" s="1">
        <v>1049</v>
      </c>
      <c r="J1528" s="1">
        <f>MONTH(BART_Rides[[#This Row],[Date]])</f>
        <v>3</v>
      </c>
      <c r="K1528" s="1">
        <f>WEEKDAY(BART_Rides[[#This Row],[Date]],2)</f>
        <v>1</v>
      </c>
      <c r="L1528" s="1" t="str">
        <f>LEFT(BART_Rides[[#This Row],[Lines]],1)</f>
        <v>Y</v>
      </c>
      <c r="M1528" s="1" t="str">
        <f>IF(BART_Rides[[#This Row],[FirstLetter]]="Y","Yes","No")</f>
        <v>Yes</v>
      </c>
      <c r="N1528" s="1" t="str">
        <f>IF(OR(BART_Rides[[#This Row],[Station Code]]="EM", BART_Rides[[#This Row],[Station Code]]="MT", BART_Rides[[#This Row],[Station Code]]="PL", BART_Rides[[#This Row],[Station Code]]="CC"), "Yes", "No")</f>
        <v>No</v>
      </c>
    </row>
    <row r="1529" spans="6:14">
      <c r="F1529" s="3">
        <v>44264</v>
      </c>
      <c r="G1529" s="1" t="s">
        <v>9</v>
      </c>
      <c r="H1529" s="1" t="s">
        <v>100</v>
      </c>
      <c r="I1529" s="1">
        <v>1025</v>
      </c>
      <c r="J1529" s="1">
        <f>MONTH(BART_Rides[[#This Row],[Date]])</f>
        <v>3</v>
      </c>
      <c r="K1529" s="1">
        <f>WEEKDAY(BART_Rides[[#This Row],[Date]],2)</f>
        <v>2</v>
      </c>
      <c r="L1529" s="1" t="str">
        <f>LEFT(BART_Rides[[#This Row],[Lines]],1)</f>
        <v>Y</v>
      </c>
      <c r="M1529" s="1" t="str">
        <f>IF(BART_Rides[[#This Row],[FirstLetter]]="Y","Yes","No")</f>
        <v>Yes</v>
      </c>
      <c r="N1529" s="1" t="str">
        <f>IF(OR(BART_Rides[[#This Row],[Station Code]]="EM", BART_Rides[[#This Row],[Station Code]]="MT", BART_Rides[[#This Row],[Station Code]]="PL", BART_Rides[[#This Row],[Station Code]]="CC"), "Yes", "No")</f>
        <v>No</v>
      </c>
    </row>
    <row r="1530" spans="6:14">
      <c r="F1530" s="3">
        <v>44265</v>
      </c>
      <c r="G1530" s="1" t="s">
        <v>9</v>
      </c>
      <c r="H1530" s="1" t="s">
        <v>100</v>
      </c>
      <c r="I1530" s="1">
        <v>1088</v>
      </c>
      <c r="J1530" s="1">
        <f>MONTH(BART_Rides[[#This Row],[Date]])</f>
        <v>3</v>
      </c>
      <c r="K1530" s="1">
        <f>WEEKDAY(BART_Rides[[#This Row],[Date]],2)</f>
        <v>3</v>
      </c>
      <c r="L1530" s="1" t="str">
        <f>LEFT(BART_Rides[[#This Row],[Lines]],1)</f>
        <v>Y</v>
      </c>
      <c r="M1530" s="1" t="str">
        <f>IF(BART_Rides[[#This Row],[FirstLetter]]="Y","Yes","No")</f>
        <v>Yes</v>
      </c>
      <c r="N1530" s="1" t="str">
        <f>IF(OR(BART_Rides[[#This Row],[Station Code]]="EM", BART_Rides[[#This Row],[Station Code]]="MT", BART_Rides[[#This Row],[Station Code]]="PL", BART_Rides[[#This Row],[Station Code]]="CC"), "Yes", "No")</f>
        <v>No</v>
      </c>
    </row>
    <row r="1531" spans="6:14">
      <c r="F1531" s="3">
        <v>44266</v>
      </c>
      <c r="G1531" s="1" t="s">
        <v>9</v>
      </c>
      <c r="H1531" s="1" t="s">
        <v>100</v>
      </c>
      <c r="I1531" s="1">
        <v>1120</v>
      </c>
      <c r="J1531" s="1">
        <f>MONTH(BART_Rides[[#This Row],[Date]])</f>
        <v>3</v>
      </c>
      <c r="K1531" s="1">
        <f>WEEKDAY(BART_Rides[[#This Row],[Date]],2)</f>
        <v>4</v>
      </c>
      <c r="L1531" s="1" t="str">
        <f>LEFT(BART_Rides[[#This Row],[Lines]],1)</f>
        <v>Y</v>
      </c>
      <c r="M1531" s="1" t="str">
        <f>IF(BART_Rides[[#This Row],[FirstLetter]]="Y","Yes","No")</f>
        <v>Yes</v>
      </c>
      <c r="N1531" s="1" t="str">
        <f>IF(OR(BART_Rides[[#This Row],[Station Code]]="EM", BART_Rides[[#This Row],[Station Code]]="MT", BART_Rides[[#This Row],[Station Code]]="PL", BART_Rides[[#This Row],[Station Code]]="CC"), "Yes", "No")</f>
        <v>No</v>
      </c>
    </row>
    <row r="1532" spans="6:14">
      <c r="F1532" s="3">
        <v>44267</v>
      </c>
      <c r="G1532" s="1" t="s">
        <v>9</v>
      </c>
      <c r="H1532" s="1" t="s">
        <v>100</v>
      </c>
      <c r="I1532" s="1">
        <v>1288</v>
      </c>
      <c r="J1532" s="1">
        <f>MONTH(BART_Rides[[#This Row],[Date]])</f>
        <v>3</v>
      </c>
      <c r="K1532" s="1">
        <f>WEEKDAY(BART_Rides[[#This Row],[Date]],2)</f>
        <v>5</v>
      </c>
      <c r="L1532" s="1" t="str">
        <f>LEFT(BART_Rides[[#This Row],[Lines]],1)</f>
        <v>Y</v>
      </c>
      <c r="M1532" s="1" t="str">
        <f>IF(BART_Rides[[#This Row],[FirstLetter]]="Y","Yes","No")</f>
        <v>Yes</v>
      </c>
      <c r="N1532" s="1" t="str">
        <f>IF(OR(BART_Rides[[#This Row],[Station Code]]="EM", BART_Rides[[#This Row],[Station Code]]="MT", BART_Rides[[#This Row],[Station Code]]="PL", BART_Rides[[#This Row],[Station Code]]="CC"), "Yes", "No")</f>
        <v>No</v>
      </c>
    </row>
    <row r="1533" spans="6:14">
      <c r="F1533" s="3">
        <v>44268</v>
      </c>
      <c r="G1533" s="1" t="s">
        <v>9</v>
      </c>
      <c r="H1533" s="1" t="s">
        <v>100</v>
      </c>
      <c r="I1533" s="1">
        <v>907</v>
      </c>
      <c r="J1533" s="1">
        <f>MONTH(BART_Rides[[#This Row],[Date]])</f>
        <v>3</v>
      </c>
      <c r="K1533" s="1">
        <f>WEEKDAY(BART_Rides[[#This Row],[Date]],2)</f>
        <v>6</v>
      </c>
      <c r="L1533" s="1" t="str">
        <f>LEFT(BART_Rides[[#This Row],[Lines]],1)</f>
        <v>Y</v>
      </c>
      <c r="M1533" s="1" t="str">
        <f>IF(BART_Rides[[#This Row],[FirstLetter]]="Y","Yes","No")</f>
        <v>Yes</v>
      </c>
      <c r="N1533" s="1" t="str">
        <f>IF(OR(BART_Rides[[#This Row],[Station Code]]="EM", BART_Rides[[#This Row],[Station Code]]="MT", BART_Rides[[#This Row],[Station Code]]="PL", BART_Rides[[#This Row],[Station Code]]="CC"), "Yes", "No")</f>
        <v>No</v>
      </c>
    </row>
    <row r="1534" spans="6:14">
      <c r="F1534" s="3">
        <v>44269</v>
      </c>
      <c r="G1534" s="1" t="s">
        <v>9</v>
      </c>
      <c r="H1534" s="1" t="s">
        <v>100</v>
      </c>
      <c r="I1534" s="1">
        <v>510</v>
      </c>
      <c r="J1534" s="1">
        <f>MONTH(BART_Rides[[#This Row],[Date]])</f>
        <v>3</v>
      </c>
      <c r="K1534" s="1">
        <f>WEEKDAY(BART_Rides[[#This Row],[Date]],2)</f>
        <v>7</v>
      </c>
      <c r="L1534" s="1" t="str">
        <f>LEFT(BART_Rides[[#This Row],[Lines]],1)</f>
        <v>Y</v>
      </c>
      <c r="M1534" s="1" t="str">
        <f>IF(BART_Rides[[#This Row],[FirstLetter]]="Y","Yes","No")</f>
        <v>Yes</v>
      </c>
      <c r="N1534" s="1" t="str">
        <f>IF(OR(BART_Rides[[#This Row],[Station Code]]="EM", BART_Rides[[#This Row],[Station Code]]="MT", BART_Rides[[#This Row],[Station Code]]="PL", BART_Rides[[#This Row],[Station Code]]="CC"), "Yes", "No")</f>
        <v>No</v>
      </c>
    </row>
    <row r="1535" spans="6:14">
      <c r="F1535" s="3">
        <v>44270</v>
      </c>
      <c r="G1535" s="1" t="s">
        <v>9</v>
      </c>
      <c r="H1535" s="1" t="s">
        <v>100</v>
      </c>
      <c r="I1535" s="1">
        <v>1043</v>
      </c>
      <c r="J1535" s="1">
        <f>MONTH(BART_Rides[[#This Row],[Date]])</f>
        <v>3</v>
      </c>
      <c r="K1535" s="1">
        <f>WEEKDAY(BART_Rides[[#This Row],[Date]],2)</f>
        <v>1</v>
      </c>
      <c r="L1535" s="1" t="str">
        <f>LEFT(BART_Rides[[#This Row],[Lines]],1)</f>
        <v>Y</v>
      </c>
      <c r="M1535" s="1" t="str">
        <f>IF(BART_Rides[[#This Row],[FirstLetter]]="Y","Yes","No")</f>
        <v>Yes</v>
      </c>
      <c r="N1535" s="1" t="str">
        <f>IF(OR(BART_Rides[[#This Row],[Station Code]]="EM", BART_Rides[[#This Row],[Station Code]]="MT", BART_Rides[[#This Row],[Station Code]]="PL", BART_Rides[[#This Row],[Station Code]]="CC"), "Yes", "No")</f>
        <v>No</v>
      </c>
    </row>
    <row r="1536" spans="6:14">
      <c r="F1536" s="3">
        <v>44271</v>
      </c>
      <c r="G1536" s="1" t="s">
        <v>9</v>
      </c>
      <c r="H1536" s="1" t="s">
        <v>100</v>
      </c>
      <c r="I1536" s="1">
        <v>1158</v>
      </c>
      <c r="J1536" s="1">
        <f>MONTH(BART_Rides[[#This Row],[Date]])</f>
        <v>3</v>
      </c>
      <c r="K1536" s="1">
        <f>WEEKDAY(BART_Rides[[#This Row],[Date]],2)</f>
        <v>2</v>
      </c>
      <c r="L1536" s="1" t="str">
        <f>LEFT(BART_Rides[[#This Row],[Lines]],1)</f>
        <v>Y</v>
      </c>
      <c r="M1536" s="1" t="str">
        <f>IF(BART_Rides[[#This Row],[FirstLetter]]="Y","Yes","No")</f>
        <v>Yes</v>
      </c>
      <c r="N1536" s="1" t="str">
        <f>IF(OR(BART_Rides[[#This Row],[Station Code]]="EM", BART_Rides[[#This Row],[Station Code]]="MT", BART_Rides[[#This Row],[Station Code]]="PL", BART_Rides[[#This Row],[Station Code]]="CC"), "Yes", "No")</f>
        <v>No</v>
      </c>
    </row>
    <row r="1537" spans="6:14">
      <c r="F1537" s="3">
        <v>44272</v>
      </c>
      <c r="G1537" s="1" t="s">
        <v>9</v>
      </c>
      <c r="H1537" s="1" t="s">
        <v>100</v>
      </c>
      <c r="I1537" s="1">
        <v>1159</v>
      </c>
      <c r="J1537" s="1">
        <f>MONTH(BART_Rides[[#This Row],[Date]])</f>
        <v>3</v>
      </c>
      <c r="K1537" s="1">
        <f>WEEKDAY(BART_Rides[[#This Row],[Date]],2)</f>
        <v>3</v>
      </c>
      <c r="L1537" s="1" t="str">
        <f>LEFT(BART_Rides[[#This Row],[Lines]],1)</f>
        <v>Y</v>
      </c>
      <c r="M1537" s="1" t="str">
        <f>IF(BART_Rides[[#This Row],[FirstLetter]]="Y","Yes","No")</f>
        <v>Yes</v>
      </c>
      <c r="N1537" s="1" t="str">
        <f>IF(OR(BART_Rides[[#This Row],[Station Code]]="EM", BART_Rides[[#This Row],[Station Code]]="MT", BART_Rides[[#This Row],[Station Code]]="PL", BART_Rides[[#This Row],[Station Code]]="CC"), "Yes", "No")</f>
        <v>No</v>
      </c>
    </row>
    <row r="1538" spans="6:14">
      <c r="F1538" s="3">
        <v>44273</v>
      </c>
      <c r="G1538" s="1" t="s">
        <v>9</v>
      </c>
      <c r="H1538" s="1" t="s">
        <v>100</v>
      </c>
      <c r="I1538" s="1">
        <v>1114</v>
      </c>
      <c r="J1538" s="1">
        <f>MONTH(BART_Rides[[#This Row],[Date]])</f>
        <v>3</v>
      </c>
      <c r="K1538" s="1">
        <f>WEEKDAY(BART_Rides[[#This Row],[Date]],2)</f>
        <v>4</v>
      </c>
      <c r="L1538" s="1" t="str">
        <f>LEFT(BART_Rides[[#This Row],[Lines]],1)</f>
        <v>Y</v>
      </c>
      <c r="M1538" s="1" t="str">
        <f>IF(BART_Rides[[#This Row],[FirstLetter]]="Y","Yes","No")</f>
        <v>Yes</v>
      </c>
      <c r="N1538" s="1" t="str">
        <f>IF(OR(BART_Rides[[#This Row],[Station Code]]="EM", BART_Rides[[#This Row],[Station Code]]="MT", BART_Rides[[#This Row],[Station Code]]="PL", BART_Rides[[#This Row],[Station Code]]="CC"), "Yes", "No")</f>
        <v>No</v>
      </c>
    </row>
    <row r="1539" spans="6:14">
      <c r="F1539" s="3">
        <v>44274</v>
      </c>
      <c r="G1539" s="1" t="s">
        <v>9</v>
      </c>
      <c r="H1539" s="1" t="s">
        <v>100</v>
      </c>
      <c r="I1539" s="1">
        <v>1318</v>
      </c>
      <c r="J1539" s="1">
        <f>MONTH(BART_Rides[[#This Row],[Date]])</f>
        <v>3</v>
      </c>
      <c r="K1539" s="1">
        <f>WEEKDAY(BART_Rides[[#This Row],[Date]],2)</f>
        <v>5</v>
      </c>
      <c r="L1539" s="1" t="str">
        <f>LEFT(BART_Rides[[#This Row],[Lines]],1)</f>
        <v>Y</v>
      </c>
      <c r="M1539" s="1" t="str">
        <f>IF(BART_Rides[[#This Row],[FirstLetter]]="Y","Yes","No")</f>
        <v>Yes</v>
      </c>
      <c r="N1539" s="1" t="str">
        <f>IF(OR(BART_Rides[[#This Row],[Station Code]]="EM", BART_Rides[[#This Row],[Station Code]]="MT", BART_Rides[[#This Row],[Station Code]]="PL", BART_Rides[[#This Row],[Station Code]]="CC"), "Yes", "No")</f>
        <v>No</v>
      </c>
    </row>
    <row r="1540" spans="6:14">
      <c r="F1540" s="3">
        <v>44275</v>
      </c>
      <c r="G1540" s="1" t="s">
        <v>9</v>
      </c>
      <c r="H1540" s="1" t="s">
        <v>100</v>
      </c>
      <c r="I1540" s="1">
        <v>879</v>
      </c>
      <c r="J1540" s="1">
        <f>MONTH(BART_Rides[[#This Row],[Date]])</f>
        <v>3</v>
      </c>
      <c r="K1540" s="1">
        <f>WEEKDAY(BART_Rides[[#This Row],[Date]],2)</f>
        <v>6</v>
      </c>
      <c r="L1540" s="1" t="str">
        <f>LEFT(BART_Rides[[#This Row],[Lines]],1)</f>
        <v>Y</v>
      </c>
      <c r="M1540" s="1" t="str">
        <f>IF(BART_Rides[[#This Row],[FirstLetter]]="Y","Yes","No")</f>
        <v>Yes</v>
      </c>
      <c r="N1540" s="1" t="str">
        <f>IF(OR(BART_Rides[[#This Row],[Station Code]]="EM", BART_Rides[[#This Row],[Station Code]]="MT", BART_Rides[[#This Row],[Station Code]]="PL", BART_Rides[[#This Row],[Station Code]]="CC"), "Yes", "No")</f>
        <v>No</v>
      </c>
    </row>
    <row r="1541" spans="6:14">
      <c r="F1541" s="3">
        <v>44276</v>
      </c>
      <c r="G1541" s="1" t="s">
        <v>9</v>
      </c>
      <c r="H1541" s="1" t="s">
        <v>100</v>
      </c>
      <c r="I1541" s="1">
        <v>694</v>
      </c>
      <c r="J1541" s="1">
        <f>MONTH(BART_Rides[[#This Row],[Date]])</f>
        <v>3</v>
      </c>
      <c r="K1541" s="1">
        <f>WEEKDAY(BART_Rides[[#This Row],[Date]],2)</f>
        <v>7</v>
      </c>
      <c r="L1541" s="1" t="str">
        <f>LEFT(BART_Rides[[#This Row],[Lines]],1)</f>
        <v>Y</v>
      </c>
      <c r="M1541" s="1" t="str">
        <f>IF(BART_Rides[[#This Row],[FirstLetter]]="Y","Yes","No")</f>
        <v>Yes</v>
      </c>
      <c r="N1541" s="1" t="str">
        <f>IF(OR(BART_Rides[[#This Row],[Station Code]]="EM", BART_Rides[[#This Row],[Station Code]]="MT", BART_Rides[[#This Row],[Station Code]]="PL", BART_Rides[[#This Row],[Station Code]]="CC"), "Yes", "No")</f>
        <v>No</v>
      </c>
    </row>
    <row r="1542" spans="6:14">
      <c r="F1542" s="3">
        <v>44277</v>
      </c>
      <c r="G1542" s="1" t="s">
        <v>9</v>
      </c>
      <c r="H1542" s="1" t="s">
        <v>100</v>
      </c>
      <c r="I1542" s="1">
        <v>1199</v>
      </c>
      <c r="J1542" s="1">
        <f>MONTH(BART_Rides[[#This Row],[Date]])</f>
        <v>3</v>
      </c>
      <c r="K1542" s="1">
        <f>WEEKDAY(BART_Rides[[#This Row],[Date]],2)</f>
        <v>1</v>
      </c>
      <c r="L1542" s="1" t="str">
        <f>LEFT(BART_Rides[[#This Row],[Lines]],1)</f>
        <v>Y</v>
      </c>
      <c r="M1542" s="1" t="str">
        <f>IF(BART_Rides[[#This Row],[FirstLetter]]="Y","Yes","No")</f>
        <v>Yes</v>
      </c>
      <c r="N1542" s="1" t="str">
        <f>IF(OR(BART_Rides[[#This Row],[Station Code]]="EM", BART_Rides[[#This Row],[Station Code]]="MT", BART_Rides[[#This Row],[Station Code]]="PL", BART_Rides[[#This Row],[Station Code]]="CC"), "Yes", "No")</f>
        <v>No</v>
      </c>
    </row>
    <row r="1543" spans="6:14">
      <c r="F1543" s="3">
        <v>44278</v>
      </c>
      <c r="G1543" s="1" t="s">
        <v>9</v>
      </c>
      <c r="H1543" s="1" t="s">
        <v>100</v>
      </c>
      <c r="I1543" s="1">
        <v>1195</v>
      </c>
      <c r="J1543" s="1">
        <f>MONTH(BART_Rides[[#This Row],[Date]])</f>
        <v>3</v>
      </c>
      <c r="K1543" s="1">
        <f>WEEKDAY(BART_Rides[[#This Row],[Date]],2)</f>
        <v>2</v>
      </c>
      <c r="L1543" s="1" t="str">
        <f>LEFT(BART_Rides[[#This Row],[Lines]],1)</f>
        <v>Y</v>
      </c>
      <c r="M1543" s="1" t="str">
        <f>IF(BART_Rides[[#This Row],[FirstLetter]]="Y","Yes","No")</f>
        <v>Yes</v>
      </c>
      <c r="N1543" s="1" t="str">
        <f>IF(OR(BART_Rides[[#This Row],[Station Code]]="EM", BART_Rides[[#This Row],[Station Code]]="MT", BART_Rides[[#This Row],[Station Code]]="PL", BART_Rides[[#This Row],[Station Code]]="CC"), "Yes", "No")</f>
        <v>No</v>
      </c>
    </row>
    <row r="1544" spans="6:14">
      <c r="F1544" s="3">
        <v>44279</v>
      </c>
      <c r="G1544" s="1" t="s">
        <v>9</v>
      </c>
      <c r="H1544" s="1" t="s">
        <v>100</v>
      </c>
      <c r="I1544" s="1">
        <v>1271</v>
      </c>
      <c r="J1544" s="1">
        <f>MONTH(BART_Rides[[#This Row],[Date]])</f>
        <v>3</v>
      </c>
      <c r="K1544" s="1">
        <f>WEEKDAY(BART_Rides[[#This Row],[Date]],2)</f>
        <v>3</v>
      </c>
      <c r="L1544" s="1" t="str">
        <f>LEFT(BART_Rides[[#This Row],[Lines]],1)</f>
        <v>Y</v>
      </c>
      <c r="M1544" s="1" t="str">
        <f>IF(BART_Rides[[#This Row],[FirstLetter]]="Y","Yes","No")</f>
        <v>Yes</v>
      </c>
      <c r="N1544" s="1" t="str">
        <f>IF(OR(BART_Rides[[#This Row],[Station Code]]="EM", BART_Rides[[#This Row],[Station Code]]="MT", BART_Rides[[#This Row],[Station Code]]="PL", BART_Rides[[#This Row],[Station Code]]="CC"), "Yes", "No")</f>
        <v>No</v>
      </c>
    </row>
    <row r="1545" spans="6:14">
      <c r="F1545" s="3">
        <v>44280</v>
      </c>
      <c r="G1545" s="1" t="s">
        <v>9</v>
      </c>
      <c r="H1545" s="1" t="s">
        <v>100</v>
      </c>
      <c r="I1545" s="1">
        <v>1313</v>
      </c>
      <c r="J1545" s="1">
        <f>MONTH(BART_Rides[[#This Row],[Date]])</f>
        <v>3</v>
      </c>
      <c r="K1545" s="1">
        <f>WEEKDAY(BART_Rides[[#This Row],[Date]],2)</f>
        <v>4</v>
      </c>
      <c r="L1545" s="1" t="str">
        <f>LEFT(BART_Rides[[#This Row],[Lines]],1)</f>
        <v>Y</v>
      </c>
      <c r="M1545" s="1" t="str">
        <f>IF(BART_Rides[[#This Row],[FirstLetter]]="Y","Yes","No")</f>
        <v>Yes</v>
      </c>
      <c r="N1545" s="1" t="str">
        <f>IF(OR(BART_Rides[[#This Row],[Station Code]]="EM", BART_Rides[[#This Row],[Station Code]]="MT", BART_Rides[[#This Row],[Station Code]]="PL", BART_Rides[[#This Row],[Station Code]]="CC"), "Yes", "No")</f>
        <v>No</v>
      </c>
    </row>
    <row r="1546" spans="6:14">
      <c r="F1546" s="3">
        <v>44281</v>
      </c>
      <c r="G1546" s="1" t="s">
        <v>9</v>
      </c>
      <c r="H1546" s="1" t="s">
        <v>100</v>
      </c>
      <c r="I1546" s="1">
        <v>1392</v>
      </c>
      <c r="J1546" s="1">
        <f>MONTH(BART_Rides[[#This Row],[Date]])</f>
        <v>3</v>
      </c>
      <c r="K1546" s="1">
        <f>WEEKDAY(BART_Rides[[#This Row],[Date]],2)</f>
        <v>5</v>
      </c>
      <c r="L1546" s="1" t="str">
        <f>LEFT(BART_Rides[[#This Row],[Lines]],1)</f>
        <v>Y</v>
      </c>
      <c r="M1546" s="1" t="str">
        <f>IF(BART_Rides[[#This Row],[FirstLetter]]="Y","Yes","No")</f>
        <v>Yes</v>
      </c>
      <c r="N1546" s="1" t="str">
        <f>IF(OR(BART_Rides[[#This Row],[Station Code]]="EM", BART_Rides[[#This Row],[Station Code]]="MT", BART_Rides[[#This Row],[Station Code]]="PL", BART_Rides[[#This Row],[Station Code]]="CC"), "Yes", "No")</f>
        <v>No</v>
      </c>
    </row>
    <row r="1547" spans="6:14">
      <c r="F1547" s="3">
        <v>44282</v>
      </c>
      <c r="G1547" s="1" t="s">
        <v>9</v>
      </c>
      <c r="H1547" s="1" t="s">
        <v>100</v>
      </c>
      <c r="I1547" s="1">
        <v>985</v>
      </c>
      <c r="J1547" s="1">
        <f>MONTH(BART_Rides[[#This Row],[Date]])</f>
        <v>3</v>
      </c>
      <c r="K1547" s="1">
        <f>WEEKDAY(BART_Rides[[#This Row],[Date]],2)</f>
        <v>6</v>
      </c>
      <c r="L1547" s="1" t="str">
        <f>LEFT(BART_Rides[[#This Row],[Lines]],1)</f>
        <v>Y</v>
      </c>
      <c r="M1547" s="1" t="str">
        <f>IF(BART_Rides[[#This Row],[FirstLetter]]="Y","Yes","No")</f>
        <v>Yes</v>
      </c>
      <c r="N1547" s="1" t="str">
        <f>IF(OR(BART_Rides[[#This Row],[Station Code]]="EM", BART_Rides[[#This Row],[Station Code]]="MT", BART_Rides[[#This Row],[Station Code]]="PL", BART_Rides[[#This Row],[Station Code]]="CC"), "Yes", "No")</f>
        <v>No</v>
      </c>
    </row>
    <row r="1548" spans="6:14">
      <c r="F1548" s="3">
        <v>44283</v>
      </c>
      <c r="G1548" s="1" t="s">
        <v>9</v>
      </c>
      <c r="H1548" s="1" t="s">
        <v>100</v>
      </c>
      <c r="I1548" s="1">
        <v>708</v>
      </c>
      <c r="J1548" s="1">
        <f>MONTH(BART_Rides[[#This Row],[Date]])</f>
        <v>3</v>
      </c>
      <c r="K1548" s="1">
        <f>WEEKDAY(BART_Rides[[#This Row],[Date]],2)</f>
        <v>7</v>
      </c>
      <c r="L1548" s="1" t="str">
        <f>LEFT(BART_Rides[[#This Row],[Lines]],1)</f>
        <v>Y</v>
      </c>
      <c r="M1548" s="1" t="str">
        <f>IF(BART_Rides[[#This Row],[FirstLetter]]="Y","Yes","No")</f>
        <v>Yes</v>
      </c>
      <c r="N1548" s="1" t="str">
        <f>IF(OR(BART_Rides[[#This Row],[Station Code]]="EM", BART_Rides[[#This Row],[Station Code]]="MT", BART_Rides[[#This Row],[Station Code]]="PL", BART_Rides[[#This Row],[Station Code]]="CC"), "Yes", "No")</f>
        <v>No</v>
      </c>
    </row>
    <row r="1549" spans="6:14">
      <c r="F1549" s="3">
        <v>44284</v>
      </c>
      <c r="G1549" s="1" t="s">
        <v>9</v>
      </c>
      <c r="H1549" s="1" t="s">
        <v>100</v>
      </c>
      <c r="I1549" s="1">
        <v>1247</v>
      </c>
      <c r="J1549" s="1">
        <f>MONTH(BART_Rides[[#This Row],[Date]])</f>
        <v>3</v>
      </c>
      <c r="K1549" s="1">
        <f>WEEKDAY(BART_Rides[[#This Row],[Date]],2)</f>
        <v>1</v>
      </c>
      <c r="L1549" s="1" t="str">
        <f>LEFT(BART_Rides[[#This Row],[Lines]],1)</f>
        <v>Y</v>
      </c>
      <c r="M1549" s="1" t="str">
        <f>IF(BART_Rides[[#This Row],[FirstLetter]]="Y","Yes","No")</f>
        <v>Yes</v>
      </c>
      <c r="N1549" s="1" t="str">
        <f>IF(OR(BART_Rides[[#This Row],[Station Code]]="EM", BART_Rides[[#This Row],[Station Code]]="MT", BART_Rides[[#This Row],[Station Code]]="PL", BART_Rides[[#This Row],[Station Code]]="CC"), "Yes", "No")</f>
        <v>No</v>
      </c>
    </row>
    <row r="1550" spans="6:14">
      <c r="F1550" s="3">
        <v>44285</v>
      </c>
      <c r="G1550" s="1" t="s">
        <v>9</v>
      </c>
      <c r="H1550" s="1" t="s">
        <v>100</v>
      </c>
      <c r="I1550" s="1">
        <v>1203</v>
      </c>
      <c r="J1550" s="1">
        <f>MONTH(BART_Rides[[#This Row],[Date]])</f>
        <v>3</v>
      </c>
      <c r="K1550" s="1">
        <f>WEEKDAY(BART_Rides[[#This Row],[Date]],2)</f>
        <v>2</v>
      </c>
      <c r="L1550" s="1" t="str">
        <f>LEFT(BART_Rides[[#This Row],[Lines]],1)</f>
        <v>Y</v>
      </c>
      <c r="M1550" s="1" t="str">
        <f>IF(BART_Rides[[#This Row],[FirstLetter]]="Y","Yes","No")</f>
        <v>Yes</v>
      </c>
      <c r="N1550" s="1" t="str">
        <f>IF(OR(BART_Rides[[#This Row],[Station Code]]="EM", BART_Rides[[#This Row],[Station Code]]="MT", BART_Rides[[#This Row],[Station Code]]="PL", BART_Rides[[#This Row],[Station Code]]="CC"), "Yes", "No")</f>
        <v>No</v>
      </c>
    </row>
    <row r="1551" spans="6:14">
      <c r="F1551" s="3">
        <v>44286</v>
      </c>
      <c r="G1551" s="1" t="s">
        <v>9</v>
      </c>
      <c r="H1551" s="1" t="s">
        <v>100</v>
      </c>
      <c r="I1551" s="1">
        <v>1269</v>
      </c>
      <c r="J1551" s="1">
        <f>MONTH(BART_Rides[[#This Row],[Date]])</f>
        <v>3</v>
      </c>
      <c r="K1551" s="1">
        <f>WEEKDAY(BART_Rides[[#This Row],[Date]],2)</f>
        <v>3</v>
      </c>
      <c r="L1551" s="1" t="str">
        <f>LEFT(BART_Rides[[#This Row],[Lines]],1)</f>
        <v>Y</v>
      </c>
      <c r="M1551" s="1" t="str">
        <f>IF(BART_Rides[[#This Row],[FirstLetter]]="Y","Yes","No")</f>
        <v>Yes</v>
      </c>
      <c r="N1551" s="1" t="str">
        <f>IF(OR(BART_Rides[[#This Row],[Station Code]]="EM", BART_Rides[[#This Row],[Station Code]]="MT", BART_Rides[[#This Row],[Station Code]]="PL", BART_Rides[[#This Row],[Station Code]]="CC"), "Yes", "No")</f>
        <v>No</v>
      </c>
    </row>
    <row r="1552" spans="6:14">
      <c r="F1552" s="3">
        <v>44287</v>
      </c>
      <c r="G1552" s="1" t="s">
        <v>9</v>
      </c>
      <c r="H1552" s="1" t="s">
        <v>100</v>
      </c>
      <c r="I1552" s="1">
        <v>1377</v>
      </c>
      <c r="J1552" s="1">
        <f>MONTH(BART_Rides[[#This Row],[Date]])</f>
        <v>4</v>
      </c>
      <c r="K1552" s="1">
        <f>WEEKDAY(BART_Rides[[#This Row],[Date]],2)</f>
        <v>4</v>
      </c>
      <c r="L1552" s="1" t="str">
        <f>LEFT(BART_Rides[[#This Row],[Lines]],1)</f>
        <v>Y</v>
      </c>
      <c r="M1552" s="1" t="str">
        <f>IF(BART_Rides[[#This Row],[FirstLetter]]="Y","Yes","No")</f>
        <v>Yes</v>
      </c>
      <c r="N1552" s="1" t="str">
        <f>IF(OR(BART_Rides[[#This Row],[Station Code]]="EM", BART_Rides[[#This Row],[Station Code]]="MT", BART_Rides[[#This Row],[Station Code]]="PL", BART_Rides[[#This Row],[Station Code]]="CC"), "Yes", "No")</f>
        <v>No</v>
      </c>
    </row>
    <row r="1553" spans="6:14">
      <c r="F1553" s="3">
        <v>44288</v>
      </c>
      <c r="G1553" s="1" t="s">
        <v>9</v>
      </c>
      <c r="H1553" s="1" t="s">
        <v>100</v>
      </c>
      <c r="I1553" s="1">
        <v>1411</v>
      </c>
      <c r="J1553" s="1">
        <f>MONTH(BART_Rides[[#This Row],[Date]])</f>
        <v>4</v>
      </c>
      <c r="K1553" s="1">
        <f>WEEKDAY(BART_Rides[[#This Row],[Date]],2)</f>
        <v>5</v>
      </c>
      <c r="L1553" s="1" t="str">
        <f>LEFT(BART_Rides[[#This Row],[Lines]],1)</f>
        <v>Y</v>
      </c>
      <c r="M1553" s="1" t="str">
        <f>IF(BART_Rides[[#This Row],[FirstLetter]]="Y","Yes","No")</f>
        <v>Yes</v>
      </c>
      <c r="N1553" s="1" t="str">
        <f>IF(OR(BART_Rides[[#This Row],[Station Code]]="EM", BART_Rides[[#This Row],[Station Code]]="MT", BART_Rides[[#This Row],[Station Code]]="PL", BART_Rides[[#This Row],[Station Code]]="CC"), "Yes", "No")</f>
        <v>No</v>
      </c>
    </row>
    <row r="1554" spans="6:14">
      <c r="F1554" s="3">
        <v>44289</v>
      </c>
      <c r="G1554" s="1" t="s">
        <v>9</v>
      </c>
      <c r="H1554" s="1" t="s">
        <v>100</v>
      </c>
      <c r="I1554" s="1">
        <v>935</v>
      </c>
      <c r="J1554" s="1">
        <f>MONTH(BART_Rides[[#This Row],[Date]])</f>
        <v>4</v>
      </c>
      <c r="K1554" s="1">
        <f>WEEKDAY(BART_Rides[[#This Row],[Date]],2)</f>
        <v>6</v>
      </c>
      <c r="L1554" s="1" t="str">
        <f>LEFT(BART_Rides[[#This Row],[Lines]],1)</f>
        <v>Y</v>
      </c>
      <c r="M1554" s="1" t="str">
        <f>IF(BART_Rides[[#This Row],[FirstLetter]]="Y","Yes","No")</f>
        <v>Yes</v>
      </c>
      <c r="N1554" s="1" t="str">
        <f>IF(OR(BART_Rides[[#This Row],[Station Code]]="EM", BART_Rides[[#This Row],[Station Code]]="MT", BART_Rides[[#This Row],[Station Code]]="PL", BART_Rides[[#This Row],[Station Code]]="CC"), "Yes", "No")</f>
        <v>No</v>
      </c>
    </row>
    <row r="1555" spans="6:14">
      <c r="F1555" s="3">
        <v>44290</v>
      </c>
      <c r="G1555" s="1" t="s">
        <v>9</v>
      </c>
      <c r="H1555" s="1" t="s">
        <v>100</v>
      </c>
      <c r="I1555" s="1">
        <v>642</v>
      </c>
      <c r="J1555" s="1">
        <f>MONTH(BART_Rides[[#This Row],[Date]])</f>
        <v>4</v>
      </c>
      <c r="K1555" s="1">
        <f>WEEKDAY(BART_Rides[[#This Row],[Date]],2)</f>
        <v>7</v>
      </c>
      <c r="L1555" s="1" t="str">
        <f>LEFT(BART_Rides[[#This Row],[Lines]],1)</f>
        <v>Y</v>
      </c>
      <c r="M1555" s="1" t="str">
        <f>IF(BART_Rides[[#This Row],[FirstLetter]]="Y","Yes","No")</f>
        <v>Yes</v>
      </c>
      <c r="N1555" s="1" t="str">
        <f>IF(OR(BART_Rides[[#This Row],[Station Code]]="EM", BART_Rides[[#This Row],[Station Code]]="MT", BART_Rides[[#This Row],[Station Code]]="PL", BART_Rides[[#This Row],[Station Code]]="CC"), "Yes", "No")</f>
        <v>No</v>
      </c>
    </row>
    <row r="1556" spans="6:14">
      <c r="F1556" s="3">
        <v>44291</v>
      </c>
      <c r="G1556" s="1" t="s">
        <v>9</v>
      </c>
      <c r="H1556" s="1" t="s">
        <v>100</v>
      </c>
      <c r="I1556" s="1">
        <v>1227</v>
      </c>
      <c r="J1556" s="1">
        <f>MONTH(BART_Rides[[#This Row],[Date]])</f>
        <v>4</v>
      </c>
      <c r="K1556" s="1">
        <f>WEEKDAY(BART_Rides[[#This Row],[Date]],2)</f>
        <v>1</v>
      </c>
      <c r="L1556" s="1" t="str">
        <f>LEFT(BART_Rides[[#This Row],[Lines]],1)</f>
        <v>Y</v>
      </c>
      <c r="M1556" s="1" t="str">
        <f>IF(BART_Rides[[#This Row],[FirstLetter]]="Y","Yes","No")</f>
        <v>Yes</v>
      </c>
      <c r="N1556" s="1" t="str">
        <f>IF(OR(BART_Rides[[#This Row],[Station Code]]="EM", BART_Rides[[#This Row],[Station Code]]="MT", BART_Rides[[#This Row],[Station Code]]="PL", BART_Rides[[#This Row],[Station Code]]="CC"), "Yes", "No")</f>
        <v>No</v>
      </c>
    </row>
    <row r="1557" spans="6:14">
      <c r="F1557" s="3">
        <v>44292</v>
      </c>
      <c r="G1557" s="1" t="s">
        <v>9</v>
      </c>
      <c r="H1557" s="1" t="s">
        <v>100</v>
      </c>
      <c r="I1557" s="1">
        <v>1248</v>
      </c>
      <c r="J1557" s="1">
        <f>MONTH(BART_Rides[[#This Row],[Date]])</f>
        <v>4</v>
      </c>
      <c r="K1557" s="1">
        <f>WEEKDAY(BART_Rides[[#This Row],[Date]],2)</f>
        <v>2</v>
      </c>
      <c r="L1557" s="1" t="str">
        <f>LEFT(BART_Rides[[#This Row],[Lines]],1)</f>
        <v>Y</v>
      </c>
      <c r="M1557" s="1" t="str">
        <f>IF(BART_Rides[[#This Row],[FirstLetter]]="Y","Yes","No")</f>
        <v>Yes</v>
      </c>
      <c r="N1557" s="1" t="str">
        <f>IF(OR(BART_Rides[[#This Row],[Station Code]]="EM", BART_Rides[[#This Row],[Station Code]]="MT", BART_Rides[[#This Row],[Station Code]]="PL", BART_Rides[[#This Row],[Station Code]]="CC"), "Yes", "No")</f>
        <v>No</v>
      </c>
    </row>
    <row r="1558" spans="6:14">
      <c r="F1558" s="3">
        <v>44293</v>
      </c>
      <c r="G1558" s="1" t="s">
        <v>9</v>
      </c>
      <c r="H1558" s="1" t="s">
        <v>100</v>
      </c>
      <c r="I1558" s="1">
        <v>1334</v>
      </c>
      <c r="J1558" s="1">
        <f>MONTH(BART_Rides[[#This Row],[Date]])</f>
        <v>4</v>
      </c>
      <c r="K1558" s="1">
        <f>WEEKDAY(BART_Rides[[#This Row],[Date]],2)</f>
        <v>3</v>
      </c>
      <c r="L1558" s="1" t="str">
        <f>LEFT(BART_Rides[[#This Row],[Lines]],1)</f>
        <v>Y</v>
      </c>
      <c r="M1558" s="1" t="str">
        <f>IF(BART_Rides[[#This Row],[FirstLetter]]="Y","Yes","No")</f>
        <v>Yes</v>
      </c>
      <c r="N1558" s="1" t="str">
        <f>IF(OR(BART_Rides[[#This Row],[Station Code]]="EM", BART_Rides[[#This Row],[Station Code]]="MT", BART_Rides[[#This Row],[Station Code]]="PL", BART_Rides[[#This Row],[Station Code]]="CC"), "Yes", "No")</f>
        <v>No</v>
      </c>
    </row>
    <row r="1559" spans="6:14">
      <c r="F1559" s="3">
        <v>44294</v>
      </c>
      <c r="G1559" s="1" t="s">
        <v>9</v>
      </c>
      <c r="H1559" s="1" t="s">
        <v>100</v>
      </c>
      <c r="I1559" s="1">
        <v>1424</v>
      </c>
      <c r="J1559" s="1">
        <f>MONTH(BART_Rides[[#This Row],[Date]])</f>
        <v>4</v>
      </c>
      <c r="K1559" s="1">
        <f>WEEKDAY(BART_Rides[[#This Row],[Date]],2)</f>
        <v>4</v>
      </c>
      <c r="L1559" s="1" t="str">
        <f>LEFT(BART_Rides[[#This Row],[Lines]],1)</f>
        <v>Y</v>
      </c>
      <c r="M1559" s="1" t="str">
        <f>IF(BART_Rides[[#This Row],[FirstLetter]]="Y","Yes","No")</f>
        <v>Yes</v>
      </c>
      <c r="N1559" s="1" t="str">
        <f>IF(OR(BART_Rides[[#This Row],[Station Code]]="EM", BART_Rides[[#This Row],[Station Code]]="MT", BART_Rides[[#This Row],[Station Code]]="PL", BART_Rides[[#This Row],[Station Code]]="CC"), "Yes", "No")</f>
        <v>No</v>
      </c>
    </row>
    <row r="1560" spans="6:14">
      <c r="F1560" s="3">
        <v>44295</v>
      </c>
      <c r="G1560" s="1" t="s">
        <v>9</v>
      </c>
      <c r="H1560" s="1" t="s">
        <v>100</v>
      </c>
      <c r="I1560" s="1">
        <v>1459</v>
      </c>
      <c r="J1560" s="1">
        <f>MONTH(BART_Rides[[#This Row],[Date]])</f>
        <v>4</v>
      </c>
      <c r="K1560" s="1">
        <f>WEEKDAY(BART_Rides[[#This Row],[Date]],2)</f>
        <v>5</v>
      </c>
      <c r="L1560" s="1" t="str">
        <f>LEFT(BART_Rides[[#This Row],[Lines]],1)</f>
        <v>Y</v>
      </c>
      <c r="M1560" s="1" t="str">
        <f>IF(BART_Rides[[#This Row],[FirstLetter]]="Y","Yes","No")</f>
        <v>Yes</v>
      </c>
      <c r="N1560" s="1" t="str">
        <f>IF(OR(BART_Rides[[#This Row],[Station Code]]="EM", BART_Rides[[#This Row],[Station Code]]="MT", BART_Rides[[#This Row],[Station Code]]="PL", BART_Rides[[#This Row],[Station Code]]="CC"), "Yes", "No")</f>
        <v>No</v>
      </c>
    </row>
    <row r="1561" spans="6:14">
      <c r="F1561" s="3">
        <v>44296</v>
      </c>
      <c r="G1561" s="1" t="s">
        <v>9</v>
      </c>
      <c r="H1561" s="1" t="s">
        <v>100</v>
      </c>
      <c r="I1561" s="1">
        <v>1064</v>
      </c>
      <c r="J1561" s="1">
        <f>MONTH(BART_Rides[[#This Row],[Date]])</f>
        <v>4</v>
      </c>
      <c r="K1561" s="1">
        <f>WEEKDAY(BART_Rides[[#This Row],[Date]],2)</f>
        <v>6</v>
      </c>
      <c r="L1561" s="1" t="str">
        <f>LEFT(BART_Rides[[#This Row],[Lines]],1)</f>
        <v>Y</v>
      </c>
      <c r="M1561" s="1" t="str">
        <f>IF(BART_Rides[[#This Row],[FirstLetter]]="Y","Yes","No")</f>
        <v>Yes</v>
      </c>
      <c r="N1561" s="1" t="str">
        <f>IF(OR(BART_Rides[[#This Row],[Station Code]]="EM", BART_Rides[[#This Row],[Station Code]]="MT", BART_Rides[[#This Row],[Station Code]]="PL", BART_Rides[[#This Row],[Station Code]]="CC"), "Yes", "No")</f>
        <v>No</v>
      </c>
    </row>
    <row r="1562" spans="6:14">
      <c r="F1562" s="3">
        <v>44297</v>
      </c>
      <c r="G1562" s="1" t="s">
        <v>9</v>
      </c>
      <c r="H1562" s="1" t="s">
        <v>100</v>
      </c>
      <c r="I1562" s="1">
        <v>688</v>
      </c>
      <c r="J1562" s="1">
        <f>MONTH(BART_Rides[[#This Row],[Date]])</f>
        <v>4</v>
      </c>
      <c r="K1562" s="1">
        <f>WEEKDAY(BART_Rides[[#This Row],[Date]],2)</f>
        <v>7</v>
      </c>
      <c r="L1562" s="1" t="str">
        <f>LEFT(BART_Rides[[#This Row],[Lines]],1)</f>
        <v>Y</v>
      </c>
      <c r="M1562" s="1" t="str">
        <f>IF(BART_Rides[[#This Row],[FirstLetter]]="Y","Yes","No")</f>
        <v>Yes</v>
      </c>
      <c r="N1562" s="1" t="str">
        <f>IF(OR(BART_Rides[[#This Row],[Station Code]]="EM", BART_Rides[[#This Row],[Station Code]]="MT", BART_Rides[[#This Row],[Station Code]]="PL", BART_Rides[[#This Row],[Station Code]]="CC"), "Yes", "No")</f>
        <v>No</v>
      </c>
    </row>
    <row r="1563" spans="6:14">
      <c r="F1563" s="3">
        <v>44298</v>
      </c>
      <c r="G1563" s="1" t="s">
        <v>9</v>
      </c>
      <c r="H1563" s="1" t="s">
        <v>100</v>
      </c>
      <c r="I1563" s="1">
        <v>1248</v>
      </c>
      <c r="J1563" s="1">
        <f>MONTH(BART_Rides[[#This Row],[Date]])</f>
        <v>4</v>
      </c>
      <c r="K1563" s="1">
        <f>WEEKDAY(BART_Rides[[#This Row],[Date]],2)</f>
        <v>1</v>
      </c>
      <c r="L1563" s="1" t="str">
        <f>LEFT(BART_Rides[[#This Row],[Lines]],1)</f>
        <v>Y</v>
      </c>
      <c r="M1563" s="1" t="str">
        <f>IF(BART_Rides[[#This Row],[FirstLetter]]="Y","Yes","No")</f>
        <v>Yes</v>
      </c>
      <c r="N1563" s="1" t="str">
        <f>IF(OR(BART_Rides[[#This Row],[Station Code]]="EM", BART_Rides[[#This Row],[Station Code]]="MT", BART_Rides[[#This Row],[Station Code]]="PL", BART_Rides[[#This Row],[Station Code]]="CC"), "Yes", "No")</f>
        <v>No</v>
      </c>
    </row>
    <row r="1564" spans="6:14">
      <c r="F1564" s="3">
        <v>44299</v>
      </c>
      <c r="G1564" s="1" t="s">
        <v>9</v>
      </c>
      <c r="H1564" s="1" t="s">
        <v>100</v>
      </c>
      <c r="I1564" s="1">
        <v>1287</v>
      </c>
      <c r="J1564" s="1">
        <f>MONTH(BART_Rides[[#This Row],[Date]])</f>
        <v>4</v>
      </c>
      <c r="K1564" s="1">
        <f>WEEKDAY(BART_Rides[[#This Row],[Date]],2)</f>
        <v>2</v>
      </c>
      <c r="L1564" s="1" t="str">
        <f>LEFT(BART_Rides[[#This Row],[Lines]],1)</f>
        <v>Y</v>
      </c>
      <c r="M1564" s="1" t="str">
        <f>IF(BART_Rides[[#This Row],[FirstLetter]]="Y","Yes","No")</f>
        <v>Yes</v>
      </c>
      <c r="N1564" s="1" t="str">
        <f>IF(OR(BART_Rides[[#This Row],[Station Code]]="EM", BART_Rides[[#This Row],[Station Code]]="MT", BART_Rides[[#This Row],[Station Code]]="PL", BART_Rides[[#This Row],[Station Code]]="CC"), "Yes", "No")</f>
        <v>No</v>
      </c>
    </row>
    <row r="1565" spans="6:14">
      <c r="F1565" s="3">
        <v>44300</v>
      </c>
      <c r="G1565" s="1" t="s">
        <v>9</v>
      </c>
      <c r="H1565" s="1" t="s">
        <v>100</v>
      </c>
      <c r="I1565" s="1">
        <v>1381</v>
      </c>
      <c r="J1565" s="1">
        <f>MONTH(BART_Rides[[#This Row],[Date]])</f>
        <v>4</v>
      </c>
      <c r="K1565" s="1">
        <f>WEEKDAY(BART_Rides[[#This Row],[Date]],2)</f>
        <v>3</v>
      </c>
      <c r="L1565" s="1" t="str">
        <f>LEFT(BART_Rides[[#This Row],[Lines]],1)</f>
        <v>Y</v>
      </c>
      <c r="M1565" s="1" t="str">
        <f>IF(BART_Rides[[#This Row],[FirstLetter]]="Y","Yes","No")</f>
        <v>Yes</v>
      </c>
      <c r="N1565" s="1" t="str">
        <f>IF(OR(BART_Rides[[#This Row],[Station Code]]="EM", BART_Rides[[#This Row],[Station Code]]="MT", BART_Rides[[#This Row],[Station Code]]="PL", BART_Rides[[#This Row],[Station Code]]="CC"), "Yes", "No")</f>
        <v>No</v>
      </c>
    </row>
    <row r="1566" spans="6:14">
      <c r="F1566" s="3">
        <v>44301</v>
      </c>
      <c r="G1566" s="1" t="s">
        <v>9</v>
      </c>
      <c r="H1566" s="1" t="s">
        <v>100</v>
      </c>
      <c r="I1566" s="1">
        <v>1367</v>
      </c>
      <c r="J1566" s="1">
        <f>MONTH(BART_Rides[[#This Row],[Date]])</f>
        <v>4</v>
      </c>
      <c r="K1566" s="1">
        <f>WEEKDAY(BART_Rides[[#This Row],[Date]],2)</f>
        <v>4</v>
      </c>
      <c r="L1566" s="1" t="str">
        <f>LEFT(BART_Rides[[#This Row],[Lines]],1)</f>
        <v>Y</v>
      </c>
      <c r="M1566" s="1" t="str">
        <f>IF(BART_Rides[[#This Row],[FirstLetter]]="Y","Yes","No")</f>
        <v>Yes</v>
      </c>
      <c r="N1566" s="1" t="str">
        <f>IF(OR(BART_Rides[[#This Row],[Station Code]]="EM", BART_Rides[[#This Row],[Station Code]]="MT", BART_Rides[[#This Row],[Station Code]]="PL", BART_Rides[[#This Row],[Station Code]]="CC"), "Yes", "No")</f>
        <v>No</v>
      </c>
    </row>
    <row r="1567" spans="6:14">
      <c r="F1567" s="3">
        <v>44302</v>
      </c>
      <c r="G1567" s="1" t="s">
        <v>9</v>
      </c>
      <c r="H1567" s="1" t="s">
        <v>100</v>
      </c>
      <c r="I1567" s="1">
        <v>1537</v>
      </c>
      <c r="J1567" s="1">
        <f>MONTH(BART_Rides[[#This Row],[Date]])</f>
        <v>4</v>
      </c>
      <c r="K1567" s="1">
        <f>WEEKDAY(BART_Rides[[#This Row],[Date]],2)</f>
        <v>5</v>
      </c>
      <c r="L1567" s="1" t="str">
        <f>LEFT(BART_Rides[[#This Row],[Lines]],1)</f>
        <v>Y</v>
      </c>
      <c r="M1567" s="1" t="str">
        <f>IF(BART_Rides[[#This Row],[FirstLetter]]="Y","Yes","No")</f>
        <v>Yes</v>
      </c>
      <c r="N1567" s="1" t="str">
        <f>IF(OR(BART_Rides[[#This Row],[Station Code]]="EM", BART_Rides[[#This Row],[Station Code]]="MT", BART_Rides[[#This Row],[Station Code]]="PL", BART_Rides[[#This Row],[Station Code]]="CC"), "Yes", "No")</f>
        <v>No</v>
      </c>
    </row>
    <row r="1568" spans="6:14">
      <c r="F1568" s="3">
        <v>44303</v>
      </c>
      <c r="G1568" s="1" t="s">
        <v>9</v>
      </c>
      <c r="H1568" s="1" t="s">
        <v>100</v>
      </c>
      <c r="I1568" s="1">
        <v>1127</v>
      </c>
      <c r="J1568" s="1">
        <f>MONTH(BART_Rides[[#This Row],[Date]])</f>
        <v>4</v>
      </c>
      <c r="K1568" s="1">
        <f>WEEKDAY(BART_Rides[[#This Row],[Date]],2)</f>
        <v>6</v>
      </c>
      <c r="L1568" s="1" t="str">
        <f>LEFT(BART_Rides[[#This Row],[Lines]],1)</f>
        <v>Y</v>
      </c>
      <c r="M1568" s="1" t="str">
        <f>IF(BART_Rides[[#This Row],[FirstLetter]]="Y","Yes","No")</f>
        <v>Yes</v>
      </c>
      <c r="N1568" s="1" t="str">
        <f>IF(OR(BART_Rides[[#This Row],[Station Code]]="EM", BART_Rides[[#This Row],[Station Code]]="MT", BART_Rides[[#This Row],[Station Code]]="PL", BART_Rides[[#This Row],[Station Code]]="CC"), "Yes", "No")</f>
        <v>No</v>
      </c>
    </row>
    <row r="1569" spans="6:14">
      <c r="F1569" s="3">
        <v>44304</v>
      </c>
      <c r="G1569" s="1" t="s">
        <v>9</v>
      </c>
      <c r="H1569" s="1" t="s">
        <v>100</v>
      </c>
      <c r="I1569" s="1">
        <v>763</v>
      </c>
      <c r="J1569" s="1">
        <f>MONTH(BART_Rides[[#This Row],[Date]])</f>
        <v>4</v>
      </c>
      <c r="K1569" s="1">
        <f>WEEKDAY(BART_Rides[[#This Row],[Date]],2)</f>
        <v>7</v>
      </c>
      <c r="L1569" s="1" t="str">
        <f>LEFT(BART_Rides[[#This Row],[Lines]],1)</f>
        <v>Y</v>
      </c>
      <c r="M1569" s="1" t="str">
        <f>IF(BART_Rides[[#This Row],[FirstLetter]]="Y","Yes","No")</f>
        <v>Yes</v>
      </c>
      <c r="N1569" s="1" t="str">
        <f>IF(OR(BART_Rides[[#This Row],[Station Code]]="EM", BART_Rides[[#This Row],[Station Code]]="MT", BART_Rides[[#This Row],[Station Code]]="PL", BART_Rides[[#This Row],[Station Code]]="CC"), "Yes", "No")</f>
        <v>No</v>
      </c>
    </row>
    <row r="1570" spans="6:14">
      <c r="F1570" s="3">
        <v>44305</v>
      </c>
      <c r="G1570" s="1" t="s">
        <v>9</v>
      </c>
      <c r="H1570" s="1" t="s">
        <v>100</v>
      </c>
      <c r="I1570" s="1">
        <v>1239</v>
      </c>
      <c r="J1570" s="1">
        <f>MONTH(BART_Rides[[#This Row],[Date]])</f>
        <v>4</v>
      </c>
      <c r="K1570" s="1">
        <f>WEEKDAY(BART_Rides[[#This Row],[Date]],2)</f>
        <v>1</v>
      </c>
      <c r="L1570" s="1" t="str">
        <f>LEFT(BART_Rides[[#This Row],[Lines]],1)</f>
        <v>Y</v>
      </c>
      <c r="M1570" s="1" t="str">
        <f>IF(BART_Rides[[#This Row],[FirstLetter]]="Y","Yes","No")</f>
        <v>Yes</v>
      </c>
      <c r="N1570" s="1" t="str">
        <f>IF(OR(BART_Rides[[#This Row],[Station Code]]="EM", BART_Rides[[#This Row],[Station Code]]="MT", BART_Rides[[#This Row],[Station Code]]="PL", BART_Rides[[#This Row],[Station Code]]="CC"), "Yes", "No")</f>
        <v>No</v>
      </c>
    </row>
    <row r="1571" spans="6:14">
      <c r="F1571" s="3">
        <v>44306</v>
      </c>
      <c r="G1571" s="1" t="s">
        <v>9</v>
      </c>
      <c r="H1571" s="1" t="s">
        <v>100</v>
      </c>
      <c r="I1571" s="1">
        <v>1313</v>
      </c>
      <c r="J1571" s="1">
        <f>MONTH(BART_Rides[[#This Row],[Date]])</f>
        <v>4</v>
      </c>
      <c r="K1571" s="1">
        <f>WEEKDAY(BART_Rides[[#This Row],[Date]],2)</f>
        <v>2</v>
      </c>
      <c r="L1571" s="1" t="str">
        <f>LEFT(BART_Rides[[#This Row],[Lines]],1)</f>
        <v>Y</v>
      </c>
      <c r="M1571" s="1" t="str">
        <f>IF(BART_Rides[[#This Row],[FirstLetter]]="Y","Yes","No")</f>
        <v>Yes</v>
      </c>
      <c r="N1571" s="1" t="str">
        <f>IF(OR(BART_Rides[[#This Row],[Station Code]]="EM", BART_Rides[[#This Row],[Station Code]]="MT", BART_Rides[[#This Row],[Station Code]]="PL", BART_Rides[[#This Row],[Station Code]]="CC"), "Yes", "No")</f>
        <v>No</v>
      </c>
    </row>
    <row r="1572" spans="6:14">
      <c r="F1572" s="3">
        <v>44307</v>
      </c>
      <c r="G1572" s="1" t="s">
        <v>9</v>
      </c>
      <c r="H1572" s="1" t="s">
        <v>100</v>
      </c>
      <c r="I1572" s="1">
        <v>1300</v>
      </c>
      <c r="J1572" s="1">
        <f>MONTH(BART_Rides[[#This Row],[Date]])</f>
        <v>4</v>
      </c>
      <c r="K1572" s="1">
        <f>WEEKDAY(BART_Rides[[#This Row],[Date]],2)</f>
        <v>3</v>
      </c>
      <c r="L1572" s="1" t="str">
        <f>LEFT(BART_Rides[[#This Row],[Lines]],1)</f>
        <v>Y</v>
      </c>
      <c r="M1572" s="1" t="str">
        <f>IF(BART_Rides[[#This Row],[FirstLetter]]="Y","Yes","No")</f>
        <v>Yes</v>
      </c>
      <c r="N1572" s="1" t="str">
        <f>IF(OR(BART_Rides[[#This Row],[Station Code]]="EM", BART_Rides[[#This Row],[Station Code]]="MT", BART_Rides[[#This Row],[Station Code]]="PL", BART_Rides[[#This Row],[Station Code]]="CC"), "Yes", "No")</f>
        <v>No</v>
      </c>
    </row>
    <row r="1573" spans="6:14">
      <c r="F1573" s="3">
        <v>44308</v>
      </c>
      <c r="G1573" s="1" t="s">
        <v>9</v>
      </c>
      <c r="H1573" s="1" t="s">
        <v>100</v>
      </c>
      <c r="I1573" s="1">
        <v>1304</v>
      </c>
      <c r="J1573" s="1">
        <f>MONTH(BART_Rides[[#This Row],[Date]])</f>
        <v>4</v>
      </c>
      <c r="K1573" s="1">
        <f>WEEKDAY(BART_Rides[[#This Row],[Date]],2)</f>
        <v>4</v>
      </c>
      <c r="L1573" s="1" t="str">
        <f>LEFT(BART_Rides[[#This Row],[Lines]],1)</f>
        <v>Y</v>
      </c>
      <c r="M1573" s="1" t="str">
        <f>IF(BART_Rides[[#This Row],[FirstLetter]]="Y","Yes","No")</f>
        <v>Yes</v>
      </c>
      <c r="N1573" s="1" t="str">
        <f>IF(OR(BART_Rides[[#This Row],[Station Code]]="EM", BART_Rides[[#This Row],[Station Code]]="MT", BART_Rides[[#This Row],[Station Code]]="PL", BART_Rides[[#This Row],[Station Code]]="CC"), "Yes", "No")</f>
        <v>No</v>
      </c>
    </row>
    <row r="1574" spans="6:14">
      <c r="F1574" s="3">
        <v>44309</v>
      </c>
      <c r="G1574" s="1" t="s">
        <v>9</v>
      </c>
      <c r="H1574" s="1" t="s">
        <v>100</v>
      </c>
      <c r="I1574" s="1">
        <v>1487</v>
      </c>
      <c r="J1574" s="1">
        <f>MONTH(BART_Rides[[#This Row],[Date]])</f>
        <v>4</v>
      </c>
      <c r="K1574" s="1">
        <f>WEEKDAY(BART_Rides[[#This Row],[Date]],2)</f>
        <v>5</v>
      </c>
      <c r="L1574" s="1" t="str">
        <f>LEFT(BART_Rides[[#This Row],[Lines]],1)</f>
        <v>Y</v>
      </c>
      <c r="M1574" s="1" t="str">
        <f>IF(BART_Rides[[#This Row],[FirstLetter]]="Y","Yes","No")</f>
        <v>Yes</v>
      </c>
      <c r="N1574" s="1" t="str">
        <f>IF(OR(BART_Rides[[#This Row],[Station Code]]="EM", BART_Rides[[#This Row],[Station Code]]="MT", BART_Rides[[#This Row],[Station Code]]="PL", BART_Rides[[#This Row],[Station Code]]="CC"), "Yes", "No")</f>
        <v>No</v>
      </c>
    </row>
    <row r="1575" spans="6:14">
      <c r="F1575" s="3">
        <v>44310</v>
      </c>
      <c r="G1575" s="1" t="s">
        <v>9</v>
      </c>
      <c r="H1575" s="1" t="s">
        <v>100</v>
      </c>
      <c r="I1575" s="1">
        <v>1041</v>
      </c>
      <c r="J1575" s="1">
        <f>MONTH(BART_Rides[[#This Row],[Date]])</f>
        <v>4</v>
      </c>
      <c r="K1575" s="1">
        <f>WEEKDAY(BART_Rides[[#This Row],[Date]],2)</f>
        <v>6</v>
      </c>
      <c r="L1575" s="1" t="str">
        <f>LEFT(BART_Rides[[#This Row],[Lines]],1)</f>
        <v>Y</v>
      </c>
      <c r="M1575" s="1" t="str">
        <f>IF(BART_Rides[[#This Row],[FirstLetter]]="Y","Yes","No")</f>
        <v>Yes</v>
      </c>
      <c r="N1575" s="1" t="str">
        <f>IF(OR(BART_Rides[[#This Row],[Station Code]]="EM", BART_Rides[[#This Row],[Station Code]]="MT", BART_Rides[[#This Row],[Station Code]]="PL", BART_Rides[[#This Row],[Station Code]]="CC"), "Yes", "No")</f>
        <v>No</v>
      </c>
    </row>
    <row r="1576" spans="6:14">
      <c r="F1576" s="3">
        <v>44311</v>
      </c>
      <c r="G1576" s="1" t="s">
        <v>9</v>
      </c>
      <c r="H1576" s="1" t="s">
        <v>100</v>
      </c>
      <c r="I1576" s="1">
        <v>600</v>
      </c>
      <c r="J1576" s="1">
        <f>MONTH(BART_Rides[[#This Row],[Date]])</f>
        <v>4</v>
      </c>
      <c r="K1576" s="1">
        <f>WEEKDAY(BART_Rides[[#This Row],[Date]],2)</f>
        <v>7</v>
      </c>
      <c r="L1576" s="1" t="str">
        <f>LEFT(BART_Rides[[#This Row],[Lines]],1)</f>
        <v>Y</v>
      </c>
      <c r="M1576" s="1" t="str">
        <f>IF(BART_Rides[[#This Row],[FirstLetter]]="Y","Yes","No")</f>
        <v>Yes</v>
      </c>
      <c r="N1576" s="1" t="str">
        <f>IF(OR(BART_Rides[[#This Row],[Station Code]]="EM", BART_Rides[[#This Row],[Station Code]]="MT", BART_Rides[[#This Row],[Station Code]]="PL", BART_Rides[[#This Row],[Station Code]]="CC"), "Yes", "No")</f>
        <v>No</v>
      </c>
    </row>
    <row r="1577" spans="6:14">
      <c r="F1577" s="3">
        <v>44312</v>
      </c>
      <c r="G1577" s="1" t="s">
        <v>9</v>
      </c>
      <c r="H1577" s="1" t="s">
        <v>100</v>
      </c>
      <c r="I1577" s="1">
        <v>1279</v>
      </c>
      <c r="J1577" s="1">
        <f>MONTH(BART_Rides[[#This Row],[Date]])</f>
        <v>4</v>
      </c>
      <c r="K1577" s="1">
        <f>WEEKDAY(BART_Rides[[#This Row],[Date]],2)</f>
        <v>1</v>
      </c>
      <c r="L1577" s="1" t="str">
        <f>LEFT(BART_Rides[[#This Row],[Lines]],1)</f>
        <v>Y</v>
      </c>
      <c r="M1577" s="1" t="str">
        <f>IF(BART_Rides[[#This Row],[FirstLetter]]="Y","Yes","No")</f>
        <v>Yes</v>
      </c>
      <c r="N1577" s="1" t="str">
        <f>IF(OR(BART_Rides[[#This Row],[Station Code]]="EM", BART_Rides[[#This Row],[Station Code]]="MT", BART_Rides[[#This Row],[Station Code]]="PL", BART_Rides[[#This Row],[Station Code]]="CC"), "Yes", "No")</f>
        <v>No</v>
      </c>
    </row>
    <row r="1578" spans="6:14">
      <c r="F1578" s="3">
        <v>44313</v>
      </c>
      <c r="G1578" s="1" t="s">
        <v>9</v>
      </c>
      <c r="H1578" s="1" t="s">
        <v>100</v>
      </c>
      <c r="I1578" s="1">
        <v>1257</v>
      </c>
      <c r="J1578" s="1">
        <f>MONTH(BART_Rides[[#This Row],[Date]])</f>
        <v>4</v>
      </c>
      <c r="K1578" s="1">
        <f>WEEKDAY(BART_Rides[[#This Row],[Date]],2)</f>
        <v>2</v>
      </c>
      <c r="L1578" s="1" t="str">
        <f>LEFT(BART_Rides[[#This Row],[Lines]],1)</f>
        <v>Y</v>
      </c>
      <c r="M1578" s="1" t="str">
        <f>IF(BART_Rides[[#This Row],[FirstLetter]]="Y","Yes","No")</f>
        <v>Yes</v>
      </c>
      <c r="N1578" s="1" t="str">
        <f>IF(OR(BART_Rides[[#This Row],[Station Code]]="EM", BART_Rides[[#This Row],[Station Code]]="MT", BART_Rides[[#This Row],[Station Code]]="PL", BART_Rides[[#This Row],[Station Code]]="CC"), "Yes", "No")</f>
        <v>No</v>
      </c>
    </row>
    <row r="1579" spans="6:14">
      <c r="F1579" s="3">
        <v>44314</v>
      </c>
      <c r="G1579" s="1" t="s">
        <v>9</v>
      </c>
      <c r="H1579" s="1" t="s">
        <v>100</v>
      </c>
      <c r="I1579" s="1">
        <v>1325</v>
      </c>
      <c r="J1579" s="1">
        <f>MONTH(BART_Rides[[#This Row],[Date]])</f>
        <v>4</v>
      </c>
      <c r="K1579" s="1">
        <f>WEEKDAY(BART_Rides[[#This Row],[Date]],2)</f>
        <v>3</v>
      </c>
      <c r="L1579" s="1" t="str">
        <f>LEFT(BART_Rides[[#This Row],[Lines]],1)</f>
        <v>Y</v>
      </c>
      <c r="M1579" s="1" t="str">
        <f>IF(BART_Rides[[#This Row],[FirstLetter]]="Y","Yes","No")</f>
        <v>Yes</v>
      </c>
      <c r="N1579" s="1" t="str">
        <f>IF(OR(BART_Rides[[#This Row],[Station Code]]="EM", BART_Rides[[#This Row],[Station Code]]="MT", BART_Rides[[#This Row],[Station Code]]="PL", BART_Rides[[#This Row],[Station Code]]="CC"), "Yes", "No")</f>
        <v>No</v>
      </c>
    </row>
    <row r="1580" spans="6:14">
      <c r="F1580" s="3">
        <v>44315</v>
      </c>
      <c r="G1580" s="1" t="s">
        <v>9</v>
      </c>
      <c r="H1580" s="1" t="s">
        <v>100</v>
      </c>
      <c r="I1580" s="1">
        <v>1360</v>
      </c>
      <c r="J1580" s="1">
        <f>MONTH(BART_Rides[[#This Row],[Date]])</f>
        <v>4</v>
      </c>
      <c r="K1580" s="1">
        <f>WEEKDAY(BART_Rides[[#This Row],[Date]],2)</f>
        <v>4</v>
      </c>
      <c r="L1580" s="1" t="str">
        <f>LEFT(BART_Rides[[#This Row],[Lines]],1)</f>
        <v>Y</v>
      </c>
      <c r="M1580" s="1" t="str">
        <f>IF(BART_Rides[[#This Row],[FirstLetter]]="Y","Yes","No")</f>
        <v>Yes</v>
      </c>
      <c r="N1580" s="1" t="str">
        <f>IF(OR(BART_Rides[[#This Row],[Station Code]]="EM", BART_Rides[[#This Row],[Station Code]]="MT", BART_Rides[[#This Row],[Station Code]]="PL", BART_Rides[[#This Row],[Station Code]]="CC"), "Yes", "No")</f>
        <v>No</v>
      </c>
    </row>
    <row r="1581" spans="6:14">
      <c r="F1581" s="3">
        <v>44316</v>
      </c>
      <c r="G1581" s="1" t="s">
        <v>9</v>
      </c>
      <c r="H1581" s="1" t="s">
        <v>100</v>
      </c>
      <c r="I1581" s="1">
        <v>1521</v>
      </c>
      <c r="J1581" s="1">
        <f>MONTH(BART_Rides[[#This Row],[Date]])</f>
        <v>4</v>
      </c>
      <c r="K1581" s="1">
        <f>WEEKDAY(BART_Rides[[#This Row],[Date]],2)</f>
        <v>5</v>
      </c>
      <c r="L1581" s="1" t="str">
        <f>LEFT(BART_Rides[[#This Row],[Lines]],1)</f>
        <v>Y</v>
      </c>
      <c r="M1581" s="1" t="str">
        <f>IF(BART_Rides[[#This Row],[FirstLetter]]="Y","Yes","No")</f>
        <v>Yes</v>
      </c>
      <c r="N1581" s="1" t="str">
        <f>IF(OR(BART_Rides[[#This Row],[Station Code]]="EM", BART_Rides[[#This Row],[Station Code]]="MT", BART_Rides[[#This Row],[Station Code]]="PL", BART_Rides[[#This Row],[Station Code]]="CC"), "Yes", "No")</f>
        <v>No</v>
      </c>
    </row>
    <row r="1582" spans="6:14">
      <c r="F1582" s="3">
        <v>44317</v>
      </c>
      <c r="G1582" s="1" t="s">
        <v>9</v>
      </c>
      <c r="H1582" s="1" t="s">
        <v>100</v>
      </c>
      <c r="I1582" s="1">
        <v>1122</v>
      </c>
      <c r="J1582" s="1">
        <f>MONTH(BART_Rides[[#This Row],[Date]])</f>
        <v>5</v>
      </c>
      <c r="K1582" s="1">
        <f>WEEKDAY(BART_Rides[[#This Row],[Date]],2)</f>
        <v>6</v>
      </c>
      <c r="L1582" s="1" t="str">
        <f>LEFT(BART_Rides[[#This Row],[Lines]],1)</f>
        <v>Y</v>
      </c>
      <c r="M1582" s="1" t="str">
        <f>IF(BART_Rides[[#This Row],[FirstLetter]]="Y","Yes","No")</f>
        <v>Yes</v>
      </c>
      <c r="N1582" s="1" t="str">
        <f>IF(OR(BART_Rides[[#This Row],[Station Code]]="EM", BART_Rides[[#This Row],[Station Code]]="MT", BART_Rides[[#This Row],[Station Code]]="PL", BART_Rides[[#This Row],[Station Code]]="CC"), "Yes", "No")</f>
        <v>No</v>
      </c>
    </row>
    <row r="1583" spans="6:14">
      <c r="F1583" s="3">
        <v>44318</v>
      </c>
      <c r="G1583" s="1" t="s">
        <v>9</v>
      </c>
      <c r="H1583" s="1" t="s">
        <v>100</v>
      </c>
      <c r="I1583" s="1">
        <v>774</v>
      </c>
      <c r="J1583" s="1">
        <f>MONTH(BART_Rides[[#This Row],[Date]])</f>
        <v>5</v>
      </c>
      <c r="K1583" s="1">
        <f>WEEKDAY(BART_Rides[[#This Row],[Date]],2)</f>
        <v>7</v>
      </c>
      <c r="L1583" s="1" t="str">
        <f>LEFT(BART_Rides[[#This Row],[Lines]],1)</f>
        <v>Y</v>
      </c>
      <c r="M1583" s="1" t="str">
        <f>IF(BART_Rides[[#This Row],[FirstLetter]]="Y","Yes","No")</f>
        <v>Yes</v>
      </c>
      <c r="N1583" s="1" t="str">
        <f>IF(OR(BART_Rides[[#This Row],[Station Code]]="EM", BART_Rides[[#This Row],[Station Code]]="MT", BART_Rides[[#This Row],[Station Code]]="PL", BART_Rides[[#This Row],[Station Code]]="CC"), "Yes", "No")</f>
        <v>No</v>
      </c>
    </row>
    <row r="1584" spans="6:14">
      <c r="F1584" s="3">
        <v>44319</v>
      </c>
      <c r="G1584" s="1" t="s">
        <v>9</v>
      </c>
      <c r="H1584" s="1" t="s">
        <v>100</v>
      </c>
      <c r="I1584" s="1">
        <v>1413</v>
      </c>
      <c r="J1584" s="1">
        <f>MONTH(BART_Rides[[#This Row],[Date]])</f>
        <v>5</v>
      </c>
      <c r="K1584" s="1">
        <f>WEEKDAY(BART_Rides[[#This Row],[Date]],2)</f>
        <v>1</v>
      </c>
      <c r="L1584" s="1" t="str">
        <f>LEFT(BART_Rides[[#This Row],[Lines]],1)</f>
        <v>Y</v>
      </c>
      <c r="M1584" s="1" t="str">
        <f>IF(BART_Rides[[#This Row],[FirstLetter]]="Y","Yes","No")</f>
        <v>Yes</v>
      </c>
      <c r="N1584" s="1" t="str">
        <f>IF(OR(BART_Rides[[#This Row],[Station Code]]="EM", BART_Rides[[#This Row],[Station Code]]="MT", BART_Rides[[#This Row],[Station Code]]="PL", BART_Rides[[#This Row],[Station Code]]="CC"), "Yes", "No")</f>
        <v>No</v>
      </c>
    </row>
    <row r="1585" spans="6:14">
      <c r="F1585" s="3">
        <v>44320</v>
      </c>
      <c r="G1585" s="1" t="s">
        <v>9</v>
      </c>
      <c r="H1585" s="1" t="s">
        <v>100</v>
      </c>
      <c r="I1585" s="1">
        <v>1473</v>
      </c>
      <c r="J1585" s="1">
        <f>MONTH(BART_Rides[[#This Row],[Date]])</f>
        <v>5</v>
      </c>
      <c r="K1585" s="1">
        <f>WEEKDAY(BART_Rides[[#This Row],[Date]],2)</f>
        <v>2</v>
      </c>
      <c r="L1585" s="1" t="str">
        <f>LEFT(BART_Rides[[#This Row],[Lines]],1)</f>
        <v>Y</v>
      </c>
      <c r="M1585" s="1" t="str">
        <f>IF(BART_Rides[[#This Row],[FirstLetter]]="Y","Yes","No")</f>
        <v>Yes</v>
      </c>
      <c r="N1585" s="1" t="str">
        <f>IF(OR(BART_Rides[[#This Row],[Station Code]]="EM", BART_Rides[[#This Row],[Station Code]]="MT", BART_Rides[[#This Row],[Station Code]]="PL", BART_Rides[[#This Row],[Station Code]]="CC"), "Yes", "No")</f>
        <v>No</v>
      </c>
    </row>
    <row r="1586" spans="6:14">
      <c r="F1586" s="3">
        <v>44321</v>
      </c>
      <c r="G1586" s="1" t="s">
        <v>9</v>
      </c>
      <c r="H1586" s="1" t="s">
        <v>100</v>
      </c>
      <c r="I1586" s="1">
        <v>1460</v>
      </c>
      <c r="J1586" s="1">
        <f>MONTH(BART_Rides[[#This Row],[Date]])</f>
        <v>5</v>
      </c>
      <c r="K1586" s="1">
        <f>WEEKDAY(BART_Rides[[#This Row],[Date]],2)</f>
        <v>3</v>
      </c>
      <c r="L1586" s="1" t="str">
        <f>LEFT(BART_Rides[[#This Row],[Lines]],1)</f>
        <v>Y</v>
      </c>
      <c r="M1586" s="1" t="str">
        <f>IF(BART_Rides[[#This Row],[FirstLetter]]="Y","Yes","No")</f>
        <v>Yes</v>
      </c>
      <c r="N1586" s="1" t="str">
        <f>IF(OR(BART_Rides[[#This Row],[Station Code]]="EM", BART_Rides[[#This Row],[Station Code]]="MT", BART_Rides[[#This Row],[Station Code]]="PL", BART_Rides[[#This Row],[Station Code]]="CC"), "Yes", "No")</f>
        <v>No</v>
      </c>
    </row>
    <row r="1587" spans="6:14">
      <c r="F1587" s="3">
        <v>44322</v>
      </c>
      <c r="G1587" s="1" t="s">
        <v>9</v>
      </c>
      <c r="H1587" s="1" t="s">
        <v>100</v>
      </c>
      <c r="I1587" s="1">
        <v>1558</v>
      </c>
      <c r="J1587" s="1">
        <f>MONTH(BART_Rides[[#This Row],[Date]])</f>
        <v>5</v>
      </c>
      <c r="K1587" s="1">
        <f>WEEKDAY(BART_Rides[[#This Row],[Date]],2)</f>
        <v>4</v>
      </c>
      <c r="L1587" s="1" t="str">
        <f>LEFT(BART_Rides[[#This Row],[Lines]],1)</f>
        <v>Y</v>
      </c>
      <c r="M1587" s="1" t="str">
        <f>IF(BART_Rides[[#This Row],[FirstLetter]]="Y","Yes","No")</f>
        <v>Yes</v>
      </c>
      <c r="N1587" s="1" t="str">
        <f>IF(OR(BART_Rides[[#This Row],[Station Code]]="EM", BART_Rides[[#This Row],[Station Code]]="MT", BART_Rides[[#This Row],[Station Code]]="PL", BART_Rides[[#This Row],[Station Code]]="CC"), "Yes", "No")</f>
        <v>No</v>
      </c>
    </row>
    <row r="1588" spans="6:14">
      <c r="F1588" s="3">
        <v>44323</v>
      </c>
      <c r="G1588" s="1" t="s">
        <v>9</v>
      </c>
      <c r="H1588" s="1" t="s">
        <v>100</v>
      </c>
      <c r="I1588" s="1">
        <v>1629</v>
      </c>
      <c r="J1588" s="1">
        <f>MONTH(BART_Rides[[#This Row],[Date]])</f>
        <v>5</v>
      </c>
      <c r="K1588" s="1">
        <f>WEEKDAY(BART_Rides[[#This Row],[Date]],2)</f>
        <v>5</v>
      </c>
      <c r="L1588" s="1" t="str">
        <f>LEFT(BART_Rides[[#This Row],[Lines]],1)</f>
        <v>Y</v>
      </c>
      <c r="M1588" s="1" t="str">
        <f>IF(BART_Rides[[#This Row],[FirstLetter]]="Y","Yes","No")</f>
        <v>Yes</v>
      </c>
      <c r="N1588" s="1" t="str">
        <f>IF(OR(BART_Rides[[#This Row],[Station Code]]="EM", BART_Rides[[#This Row],[Station Code]]="MT", BART_Rides[[#This Row],[Station Code]]="PL", BART_Rides[[#This Row],[Station Code]]="CC"), "Yes", "No")</f>
        <v>No</v>
      </c>
    </row>
    <row r="1589" spans="6:14">
      <c r="F1589" s="3">
        <v>44324</v>
      </c>
      <c r="G1589" s="1" t="s">
        <v>9</v>
      </c>
      <c r="H1589" s="1" t="s">
        <v>100</v>
      </c>
      <c r="I1589" s="1">
        <v>1073</v>
      </c>
      <c r="J1589" s="1">
        <f>MONTH(BART_Rides[[#This Row],[Date]])</f>
        <v>5</v>
      </c>
      <c r="K1589" s="1">
        <f>WEEKDAY(BART_Rides[[#This Row],[Date]],2)</f>
        <v>6</v>
      </c>
      <c r="L1589" s="1" t="str">
        <f>LEFT(BART_Rides[[#This Row],[Lines]],1)</f>
        <v>Y</v>
      </c>
      <c r="M1589" s="1" t="str">
        <f>IF(BART_Rides[[#This Row],[FirstLetter]]="Y","Yes","No")</f>
        <v>Yes</v>
      </c>
      <c r="N1589" s="1" t="str">
        <f>IF(OR(BART_Rides[[#This Row],[Station Code]]="EM", BART_Rides[[#This Row],[Station Code]]="MT", BART_Rides[[#This Row],[Station Code]]="PL", BART_Rides[[#This Row],[Station Code]]="CC"), "Yes", "No")</f>
        <v>No</v>
      </c>
    </row>
    <row r="1590" spans="6:14">
      <c r="F1590" s="3">
        <v>44325</v>
      </c>
      <c r="G1590" s="1" t="s">
        <v>9</v>
      </c>
      <c r="H1590" s="1" t="s">
        <v>100</v>
      </c>
      <c r="I1590" s="1">
        <v>727</v>
      </c>
      <c r="J1590" s="1">
        <f>MONTH(BART_Rides[[#This Row],[Date]])</f>
        <v>5</v>
      </c>
      <c r="K1590" s="1">
        <f>WEEKDAY(BART_Rides[[#This Row],[Date]],2)</f>
        <v>7</v>
      </c>
      <c r="L1590" s="1" t="str">
        <f>LEFT(BART_Rides[[#This Row],[Lines]],1)</f>
        <v>Y</v>
      </c>
      <c r="M1590" s="1" t="str">
        <f>IF(BART_Rides[[#This Row],[FirstLetter]]="Y","Yes","No")</f>
        <v>Yes</v>
      </c>
      <c r="N1590" s="1" t="str">
        <f>IF(OR(BART_Rides[[#This Row],[Station Code]]="EM", BART_Rides[[#This Row],[Station Code]]="MT", BART_Rides[[#This Row],[Station Code]]="PL", BART_Rides[[#This Row],[Station Code]]="CC"), "Yes", "No")</f>
        <v>No</v>
      </c>
    </row>
    <row r="1591" spans="6:14">
      <c r="F1591" s="3">
        <v>44326</v>
      </c>
      <c r="G1591" s="1" t="s">
        <v>9</v>
      </c>
      <c r="H1591" s="1" t="s">
        <v>100</v>
      </c>
      <c r="I1591" s="1">
        <v>1320</v>
      </c>
      <c r="J1591" s="1">
        <f>MONTH(BART_Rides[[#This Row],[Date]])</f>
        <v>5</v>
      </c>
      <c r="K1591" s="1">
        <f>WEEKDAY(BART_Rides[[#This Row],[Date]],2)</f>
        <v>1</v>
      </c>
      <c r="L1591" s="1" t="str">
        <f>LEFT(BART_Rides[[#This Row],[Lines]],1)</f>
        <v>Y</v>
      </c>
      <c r="M1591" s="1" t="str">
        <f>IF(BART_Rides[[#This Row],[FirstLetter]]="Y","Yes","No")</f>
        <v>Yes</v>
      </c>
      <c r="N1591" s="1" t="str">
        <f>IF(OR(BART_Rides[[#This Row],[Station Code]]="EM", BART_Rides[[#This Row],[Station Code]]="MT", BART_Rides[[#This Row],[Station Code]]="PL", BART_Rides[[#This Row],[Station Code]]="CC"), "Yes", "No")</f>
        <v>No</v>
      </c>
    </row>
    <row r="1592" spans="6:14">
      <c r="F1592" s="3">
        <v>44327</v>
      </c>
      <c r="G1592" s="1" t="s">
        <v>9</v>
      </c>
      <c r="H1592" s="1" t="s">
        <v>100</v>
      </c>
      <c r="I1592" s="1">
        <v>1383</v>
      </c>
      <c r="J1592" s="1">
        <f>MONTH(BART_Rides[[#This Row],[Date]])</f>
        <v>5</v>
      </c>
      <c r="K1592" s="1">
        <f>WEEKDAY(BART_Rides[[#This Row],[Date]],2)</f>
        <v>2</v>
      </c>
      <c r="L1592" s="1" t="str">
        <f>LEFT(BART_Rides[[#This Row],[Lines]],1)</f>
        <v>Y</v>
      </c>
      <c r="M1592" s="1" t="str">
        <f>IF(BART_Rides[[#This Row],[FirstLetter]]="Y","Yes","No")</f>
        <v>Yes</v>
      </c>
      <c r="N1592" s="1" t="str">
        <f>IF(OR(BART_Rides[[#This Row],[Station Code]]="EM", BART_Rides[[#This Row],[Station Code]]="MT", BART_Rides[[#This Row],[Station Code]]="PL", BART_Rides[[#This Row],[Station Code]]="CC"), "Yes", "No")</f>
        <v>No</v>
      </c>
    </row>
    <row r="1593" spans="6:14">
      <c r="F1593" s="3">
        <v>44328</v>
      </c>
      <c r="G1593" s="1" t="s">
        <v>9</v>
      </c>
      <c r="H1593" s="1" t="s">
        <v>100</v>
      </c>
      <c r="I1593" s="1">
        <v>1421</v>
      </c>
      <c r="J1593" s="1">
        <f>MONTH(BART_Rides[[#This Row],[Date]])</f>
        <v>5</v>
      </c>
      <c r="K1593" s="1">
        <f>WEEKDAY(BART_Rides[[#This Row],[Date]],2)</f>
        <v>3</v>
      </c>
      <c r="L1593" s="1" t="str">
        <f>LEFT(BART_Rides[[#This Row],[Lines]],1)</f>
        <v>Y</v>
      </c>
      <c r="M1593" s="1" t="str">
        <f>IF(BART_Rides[[#This Row],[FirstLetter]]="Y","Yes","No")</f>
        <v>Yes</v>
      </c>
      <c r="N1593" s="1" t="str">
        <f>IF(OR(BART_Rides[[#This Row],[Station Code]]="EM", BART_Rides[[#This Row],[Station Code]]="MT", BART_Rides[[#This Row],[Station Code]]="PL", BART_Rides[[#This Row],[Station Code]]="CC"), "Yes", "No")</f>
        <v>No</v>
      </c>
    </row>
    <row r="1594" spans="6:14">
      <c r="F1594" s="3">
        <v>44329</v>
      </c>
      <c r="G1594" s="1" t="s">
        <v>9</v>
      </c>
      <c r="H1594" s="1" t="s">
        <v>100</v>
      </c>
      <c r="I1594" s="1">
        <v>1580</v>
      </c>
      <c r="J1594" s="1">
        <f>MONTH(BART_Rides[[#This Row],[Date]])</f>
        <v>5</v>
      </c>
      <c r="K1594" s="1">
        <f>WEEKDAY(BART_Rides[[#This Row],[Date]],2)</f>
        <v>4</v>
      </c>
      <c r="L1594" s="1" t="str">
        <f>LEFT(BART_Rides[[#This Row],[Lines]],1)</f>
        <v>Y</v>
      </c>
      <c r="M1594" s="1" t="str">
        <f>IF(BART_Rides[[#This Row],[FirstLetter]]="Y","Yes","No")</f>
        <v>Yes</v>
      </c>
      <c r="N1594" s="1" t="str">
        <f>IF(OR(BART_Rides[[#This Row],[Station Code]]="EM", BART_Rides[[#This Row],[Station Code]]="MT", BART_Rides[[#This Row],[Station Code]]="PL", BART_Rides[[#This Row],[Station Code]]="CC"), "Yes", "No")</f>
        <v>No</v>
      </c>
    </row>
    <row r="1595" spans="6:14">
      <c r="F1595" s="3">
        <v>44330</v>
      </c>
      <c r="G1595" s="1" t="s">
        <v>9</v>
      </c>
      <c r="H1595" s="1" t="s">
        <v>100</v>
      </c>
      <c r="I1595" s="1">
        <v>1753</v>
      </c>
      <c r="J1595" s="1">
        <f>MONTH(BART_Rides[[#This Row],[Date]])</f>
        <v>5</v>
      </c>
      <c r="K1595" s="1">
        <f>WEEKDAY(BART_Rides[[#This Row],[Date]],2)</f>
        <v>5</v>
      </c>
      <c r="L1595" s="1" t="str">
        <f>LEFT(BART_Rides[[#This Row],[Lines]],1)</f>
        <v>Y</v>
      </c>
      <c r="M1595" s="1" t="str">
        <f>IF(BART_Rides[[#This Row],[FirstLetter]]="Y","Yes","No")</f>
        <v>Yes</v>
      </c>
      <c r="N1595" s="1" t="str">
        <f>IF(OR(BART_Rides[[#This Row],[Station Code]]="EM", BART_Rides[[#This Row],[Station Code]]="MT", BART_Rides[[#This Row],[Station Code]]="PL", BART_Rides[[#This Row],[Station Code]]="CC"), "Yes", "No")</f>
        <v>No</v>
      </c>
    </row>
    <row r="1596" spans="6:14">
      <c r="F1596" s="3">
        <v>44331</v>
      </c>
      <c r="G1596" s="1" t="s">
        <v>9</v>
      </c>
      <c r="H1596" s="1" t="s">
        <v>100</v>
      </c>
      <c r="I1596" s="1">
        <v>1134</v>
      </c>
      <c r="J1596" s="1">
        <f>MONTH(BART_Rides[[#This Row],[Date]])</f>
        <v>5</v>
      </c>
      <c r="K1596" s="1">
        <f>WEEKDAY(BART_Rides[[#This Row],[Date]],2)</f>
        <v>6</v>
      </c>
      <c r="L1596" s="1" t="str">
        <f>LEFT(BART_Rides[[#This Row],[Lines]],1)</f>
        <v>Y</v>
      </c>
      <c r="M1596" s="1" t="str">
        <f>IF(BART_Rides[[#This Row],[FirstLetter]]="Y","Yes","No")</f>
        <v>Yes</v>
      </c>
      <c r="N1596" s="1" t="str">
        <f>IF(OR(BART_Rides[[#This Row],[Station Code]]="EM", BART_Rides[[#This Row],[Station Code]]="MT", BART_Rides[[#This Row],[Station Code]]="PL", BART_Rides[[#This Row],[Station Code]]="CC"), "Yes", "No")</f>
        <v>No</v>
      </c>
    </row>
    <row r="1597" spans="6:14">
      <c r="F1597" s="3">
        <v>44332</v>
      </c>
      <c r="G1597" s="1" t="s">
        <v>9</v>
      </c>
      <c r="H1597" s="1" t="s">
        <v>100</v>
      </c>
      <c r="I1597" s="1">
        <v>780</v>
      </c>
      <c r="J1597" s="1">
        <f>MONTH(BART_Rides[[#This Row],[Date]])</f>
        <v>5</v>
      </c>
      <c r="K1597" s="1">
        <f>WEEKDAY(BART_Rides[[#This Row],[Date]],2)</f>
        <v>7</v>
      </c>
      <c r="L1597" s="1" t="str">
        <f>LEFT(BART_Rides[[#This Row],[Lines]],1)</f>
        <v>Y</v>
      </c>
      <c r="M1597" s="1" t="str">
        <f>IF(BART_Rides[[#This Row],[FirstLetter]]="Y","Yes","No")</f>
        <v>Yes</v>
      </c>
      <c r="N1597" s="1" t="str">
        <f>IF(OR(BART_Rides[[#This Row],[Station Code]]="EM", BART_Rides[[#This Row],[Station Code]]="MT", BART_Rides[[#This Row],[Station Code]]="PL", BART_Rides[[#This Row],[Station Code]]="CC"), "Yes", "No")</f>
        <v>No</v>
      </c>
    </row>
    <row r="1598" spans="6:14">
      <c r="F1598" s="3">
        <v>44333</v>
      </c>
      <c r="G1598" s="1" t="s">
        <v>9</v>
      </c>
      <c r="H1598" s="1" t="s">
        <v>100</v>
      </c>
      <c r="I1598" s="1">
        <v>1462</v>
      </c>
      <c r="J1598" s="1">
        <f>MONTH(BART_Rides[[#This Row],[Date]])</f>
        <v>5</v>
      </c>
      <c r="K1598" s="1">
        <f>WEEKDAY(BART_Rides[[#This Row],[Date]],2)</f>
        <v>1</v>
      </c>
      <c r="L1598" s="1" t="str">
        <f>LEFT(BART_Rides[[#This Row],[Lines]],1)</f>
        <v>Y</v>
      </c>
      <c r="M1598" s="1" t="str">
        <f>IF(BART_Rides[[#This Row],[FirstLetter]]="Y","Yes","No")</f>
        <v>Yes</v>
      </c>
      <c r="N1598" s="1" t="str">
        <f>IF(OR(BART_Rides[[#This Row],[Station Code]]="EM", BART_Rides[[#This Row],[Station Code]]="MT", BART_Rides[[#This Row],[Station Code]]="PL", BART_Rides[[#This Row],[Station Code]]="CC"), "Yes", "No")</f>
        <v>No</v>
      </c>
    </row>
    <row r="1599" spans="6:14">
      <c r="F1599" s="3">
        <v>44334</v>
      </c>
      <c r="G1599" s="1" t="s">
        <v>9</v>
      </c>
      <c r="H1599" s="1" t="s">
        <v>100</v>
      </c>
      <c r="I1599" s="1">
        <v>1587</v>
      </c>
      <c r="J1599" s="1">
        <f>MONTH(BART_Rides[[#This Row],[Date]])</f>
        <v>5</v>
      </c>
      <c r="K1599" s="1">
        <f>WEEKDAY(BART_Rides[[#This Row],[Date]],2)</f>
        <v>2</v>
      </c>
      <c r="L1599" s="1" t="str">
        <f>LEFT(BART_Rides[[#This Row],[Lines]],1)</f>
        <v>Y</v>
      </c>
      <c r="M1599" s="1" t="str">
        <f>IF(BART_Rides[[#This Row],[FirstLetter]]="Y","Yes","No")</f>
        <v>Yes</v>
      </c>
      <c r="N1599" s="1" t="str">
        <f>IF(OR(BART_Rides[[#This Row],[Station Code]]="EM", BART_Rides[[#This Row],[Station Code]]="MT", BART_Rides[[#This Row],[Station Code]]="PL", BART_Rides[[#This Row],[Station Code]]="CC"), "Yes", "No")</f>
        <v>No</v>
      </c>
    </row>
    <row r="1600" spans="6:14">
      <c r="F1600" s="3">
        <v>44335</v>
      </c>
      <c r="G1600" s="1" t="s">
        <v>9</v>
      </c>
      <c r="H1600" s="1" t="s">
        <v>100</v>
      </c>
      <c r="I1600" s="1">
        <v>1581</v>
      </c>
      <c r="J1600" s="1">
        <f>MONTH(BART_Rides[[#This Row],[Date]])</f>
        <v>5</v>
      </c>
      <c r="K1600" s="1">
        <f>WEEKDAY(BART_Rides[[#This Row],[Date]],2)</f>
        <v>3</v>
      </c>
      <c r="L1600" s="1" t="str">
        <f>LEFT(BART_Rides[[#This Row],[Lines]],1)</f>
        <v>Y</v>
      </c>
      <c r="M1600" s="1" t="str">
        <f>IF(BART_Rides[[#This Row],[FirstLetter]]="Y","Yes","No")</f>
        <v>Yes</v>
      </c>
      <c r="N1600" s="1" t="str">
        <f>IF(OR(BART_Rides[[#This Row],[Station Code]]="EM", BART_Rides[[#This Row],[Station Code]]="MT", BART_Rides[[#This Row],[Station Code]]="PL", BART_Rides[[#This Row],[Station Code]]="CC"), "Yes", "No")</f>
        <v>No</v>
      </c>
    </row>
    <row r="1601" spans="6:14">
      <c r="F1601" s="3">
        <v>44336</v>
      </c>
      <c r="G1601" s="1" t="s">
        <v>9</v>
      </c>
      <c r="H1601" s="1" t="s">
        <v>100</v>
      </c>
      <c r="I1601" s="1">
        <v>1635</v>
      </c>
      <c r="J1601" s="1">
        <f>MONTH(BART_Rides[[#This Row],[Date]])</f>
        <v>5</v>
      </c>
      <c r="K1601" s="1">
        <f>WEEKDAY(BART_Rides[[#This Row],[Date]],2)</f>
        <v>4</v>
      </c>
      <c r="L1601" s="1" t="str">
        <f>LEFT(BART_Rides[[#This Row],[Lines]],1)</f>
        <v>Y</v>
      </c>
      <c r="M1601" s="1" t="str">
        <f>IF(BART_Rides[[#This Row],[FirstLetter]]="Y","Yes","No")</f>
        <v>Yes</v>
      </c>
      <c r="N1601" s="1" t="str">
        <f>IF(OR(BART_Rides[[#This Row],[Station Code]]="EM", BART_Rides[[#This Row],[Station Code]]="MT", BART_Rides[[#This Row],[Station Code]]="PL", BART_Rides[[#This Row],[Station Code]]="CC"), "Yes", "No")</f>
        <v>No</v>
      </c>
    </row>
    <row r="1602" spans="6:14">
      <c r="F1602" s="3">
        <v>44337</v>
      </c>
      <c r="G1602" s="1" t="s">
        <v>9</v>
      </c>
      <c r="H1602" s="1" t="s">
        <v>100</v>
      </c>
      <c r="I1602" s="1">
        <v>1790</v>
      </c>
      <c r="J1602" s="1">
        <f>MONTH(BART_Rides[[#This Row],[Date]])</f>
        <v>5</v>
      </c>
      <c r="K1602" s="1">
        <f>WEEKDAY(BART_Rides[[#This Row],[Date]],2)</f>
        <v>5</v>
      </c>
      <c r="L1602" s="1" t="str">
        <f>LEFT(BART_Rides[[#This Row],[Lines]],1)</f>
        <v>Y</v>
      </c>
      <c r="M1602" s="1" t="str">
        <f>IF(BART_Rides[[#This Row],[FirstLetter]]="Y","Yes","No")</f>
        <v>Yes</v>
      </c>
      <c r="N1602" s="1" t="str">
        <f>IF(OR(BART_Rides[[#This Row],[Station Code]]="EM", BART_Rides[[#This Row],[Station Code]]="MT", BART_Rides[[#This Row],[Station Code]]="PL", BART_Rides[[#This Row],[Station Code]]="CC"), "Yes", "No")</f>
        <v>No</v>
      </c>
    </row>
    <row r="1603" spans="6:14">
      <c r="F1603" s="3">
        <v>44338</v>
      </c>
      <c r="G1603" s="1" t="s">
        <v>9</v>
      </c>
      <c r="H1603" s="1" t="s">
        <v>100</v>
      </c>
      <c r="I1603" s="1">
        <v>1217</v>
      </c>
      <c r="J1603" s="1">
        <f>MONTH(BART_Rides[[#This Row],[Date]])</f>
        <v>5</v>
      </c>
      <c r="K1603" s="1">
        <f>WEEKDAY(BART_Rides[[#This Row],[Date]],2)</f>
        <v>6</v>
      </c>
      <c r="L1603" s="1" t="str">
        <f>LEFT(BART_Rides[[#This Row],[Lines]],1)</f>
        <v>Y</v>
      </c>
      <c r="M1603" s="1" t="str">
        <f>IF(BART_Rides[[#This Row],[FirstLetter]]="Y","Yes","No")</f>
        <v>Yes</v>
      </c>
      <c r="N1603" s="1" t="str">
        <f>IF(OR(BART_Rides[[#This Row],[Station Code]]="EM", BART_Rides[[#This Row],[Station Code]]="MT", BART_Rides[[#This Row],[Station Code]]="PL", BART_Rides[[#This Row],[Station Code]]="CC"), "Yes", "No")</f>
        <v>No</v>
      </c>
    </row>
    <row r="1604" spans="6:14">
      <c r="F1604" s="3">
        <v>44339</v>
      </c>
      <c r="G1604" s="1" t="s">
        <v>9</v>
      </c>
      <c r="H1604" s="1" t="s">
        <v>100</v>
      </c>
      <c r="I1604" s="1">
        <v>859</v>
      </c>
      <c r="J1604" s="1">
        <f>MONTH(BART_Rides[[#This Row],[Date]])</f>
        <v>5</v>
      </c>
      <c r="K1604" s="1">
        <f>WEEKDAY(BART_Rides[[#This Row],[Date]],2)</f>
        <v>7</v>
      </c>
      <c r="L1604" s="1" t="str">
        <f>LEFT(BART_Rides[[#This Row],[Lines]],1)</f>
        <v>Y</v>
      </c>
      <c r="M1604" s="1" t="str">
        <f>IF(BART_Rides[[#This Row],[FirstLetter]]="Y","Yes","No")</f>
        <v>Yes</v>
      </c>
      <c r="N1604" s="1" t="str">
        <f>IF(OR(BART_Rides[[#This Row],[Station Code]]="EM", BART_Rides[[#This Row],[Station Code]]="MT", BART_Rides[[#This Row],[Station Code]]="PL", BART_Rides[[#This Row],[Station Code]]="CC"), "Yes", "No")</f>
        <v>No</v>
      </c>
    </row>
    <row r="1605" spans="6:14">
      <c r="F1605" s="3">
        <v>44340</v>
      </c>
      <c r="G1605" s="1" t="s">
        <v>9</v>
      </c>
      <c r="H1605" s="1" t="s">
        <v>100</v>
      </c>
      <c r="I1605" s="1">
        <v>1508</v>
      </c>
      <c r="J1605" s="1">
        <f>MONTH(BART_Rides[[#This Row],[Date]])</f>
        <v>5</v>
      </c>
      <c r="K1605" s="1">
        <f>WEEKDAY(BART_Rides[[#This Row],[Date]],2)</f>
        <v>1</v>
      </c>
      <c r="L1605" s="1" t="str">
        <f>LEFT(BART_Rides[[#This Row],[Lines]],1)</f>
        <v>Y</v>
      </c>
      <c r="M1605" s="1" t="str">
        <f>IF(BART_Rides[[#This Row],[FirstLetter]]="Y","Yes","No")</f>
        <v>Yes</v>
      </c>
      <c r="N1605" s="1" t="str">
        <f>IF(OR(BART_Rides[[#This Row],[Station Code]]="EM", BART_Rides[[#This Row],[Station Code]]="MT", BART_Rides[[#This Row],[Station Code]]="PL", BART_Rides[[#This Row],[Station Code]]="CC"), "Yes", "No")</f>
        <v>No</v>
      </c>
    </row>
    <row r="1606" spans="6:14">
      <c r="F1606" s="3">
        <v>44341</v>
      </c>
      <c r="G1606" s="1" t="s">
        <v>9</v>
      </c>
      <c r="H1606" s="1" t="s">
        <v>100</v>
      </c>
      <c r="I1606" s="1">
        <v>1601</v>
      </c>
      <c r="J1606" s="1">
        <f>MONTH(BART_Rides[[#This Row],[Date]])</f>
        <v>5</v>
      </c>
      <c r="K1606" s="1">
        <f>WEEKDAY(BART_Rides[[#This Row],[Date]],2)</f>
        <v>2</v>
      </c>
      <c r="L1606" s="1" t="str">
        <f>LEFT(BART_Rides[[#This Row],[Lines]],1)</f>
        <v>Y</v>
      </c>
      <c r="M1606" s="1" t="str">
        <f>IF(BART_Rides[[#This Row],[FirstLetter]]="Y","Yes","No")</f>
        <v>Yes</v>
      </c>
      <c r="N1606" s="1" t="str">
        <f>IF(OR(BART_Rides[[#This Row],[Station Code]]="EM", BART_Rides[[#This Row],[Station Code]]="MT", BART_Rides[[#This Row],[Station Code]]="PL", BART_Rides[[#This Row],[Station Code]]="CC"), "Yes", "No")</f>
        <v>No</v>
      </c>
    </row>
    <row r="1607" spans="6:14">
      <c r="F1607" s="3">
        <v>44342</v>
      </c>
      <c r="G1607" s="1" t="s">
        <v>9</v>
      </c>
      <c r="H1607" s="1" t="s">
        <v>100</v>
      </c>
      <c r="I1607" s="1">
        <v>1608</v>
      </c>
      <c r="J1607" s="1">
        <f>MONTH(BART_Rides[[#This Row],[Date]])</f>
        <v>5</v>
      </c>
      <c r="K1607" s="1">
        <f>WEEKDAY(BART_Rides[[#This Row],[Date]],2)</f>
        <v>3</v>
      </c>
      <c r="L1607" s="1" t="str">
        <f>LEFT(BART_Rides[[#This Row],[Lines]],1)</f>
        <v>Y</v>
      </c>
      <c r="M1607" s="1" t="str">
        <f>IF(BART_Rides[[#This Row],[FirstLetter]]="Y","Yes","No")</f>
        <v>Yes</v>
      </c>
      <c r="N1607" s="1" t="str">
        <f>IF(OR(BART_Rides[[#This Row],[Station Code]]="EM", BART_Rides[[#This Row],[Station Code]]="MT", BART_Rides[[#This Row],[Station Code]]="PL", BART_Rides[[#This Row],[Station Code]]="CC"), "Yes", "No")</f>
        <v>No</v>
      </c>
    </row>
    <row r="1608" spans="6:14">
      <c r="F1608" s="3">
        <v>44343</v>
      </c>
      <c r="G1608" s="1" t="s">
        <v>9</v>
      </c>
      <c r="H1608" s="1" t="s">
        <v>100</v>
      </c>
      <c r="I1608" s="1">
        <v>1749</v>
      </c>
      <c r="J1608" s="1">
        <f>MONTH(BART_Rides[[#This Row],[Date]])</f>
        <v>5</v>
      </c>
      <c r="K1608" s="1">
        <f>WEEKDAY(BART_Rides[[#This Row],[Date]],2)</f>
        <v>4</v>
      </c>
      <c r="L1608" s="1" t="str">
        <f>LEFT(BART_Rides[[#This Row],[Lines]],1)</f>
        <v>Y</v>
      </c>
      <c r="M1608" s="1" t="str">
        <f>IF(BART_Rides[[#This Row],[FirstLetter]]="Y","Yes","No")</f>
        <v>Yes</v>
      </c>
      <c r="N1608" s="1" t="str">
        <f>IF(OR(BART_Rides[[#This Row],[Station Code]]="EM", BART_Rides[[#This Row],[Station Code]]="MT", BART_Rides[[#This Row],[Station Code]]="PL", BART_Rides[[#This Row],[Station Code]]="CC"), "Yes", "No")</f>
        <v>No</v>
      </c>
    </row>
    <row r="1609" spans="6:14">
      <c r="F1609" s="3">
        <v>44344</v>
      </c>
      <c r="G1609" s="1" t="s">
        <v>9</v>
      </c>
      <c r="H1609" s="1" t="s">
        <v>100</v>
      </c>
      <c r="I1609" s="1">
        <v>1809</v>
      </c>
      <c r="J1609" s="1">
        <f>MONTH(BART_Rides[[#This Row],[Date]])</f>
        <v>5</v>
      </c>
      <c r="K1609" s="1">
        <f>WEEKDAY(BART_Rides[[#This Row],[Date]],2)</f>
        <v>5</v>
      </c>
      <c r="L1609" s="1" t="str">
        <f>LEFT(BART_Rides[[#This Row],[Lines]],1)</f>
        <v>Y</v>
      </c>
      <c r="M1609" s="1" t="str">
        <f>IF(BART_Rides[[#This Row],[FirstLetter]]="Y","Yes","No")</f>
        <v>Yes</v>
      </c>
      <c r="N1609" s="1" t="str">
        <f>IF(OR(BART_Rides[[#This Row],[Station Code]]="EM", BART_Rides[[#This Row],[Station Code]]="MT", BART_Rides[[#This Row],[Station Code]]="PL", BART_Rides[[#This Row],[Station Code]]="CC"), "Yes", "No")</f>
        <v>No</v>
      </c>
    </row>
    <row r="1610" spans="6:14">
      <c r="F1610" s="3">
        <v>44345</v>
      </c>
      <c r="G1610" s="1" t="s">
        <v>9</v>
      </c>
      <c r="H1610" s="1" t="s">
        <v>100</v>
      </c>
      <c r="I1610" s="1">
        <v>1202</v>
      </c>
      <c r="J1610" s="1">
        <f>MONTH(BART_Rides[[#This Row],[Date]])</f>
        <v>5</v>
      </c>
      <c r="K1610" s="1">
        <f>WEEKDAY(BART_Rides[[#This Row],[Date]],2)</f>
        <v>6</v>
      </c>
      <c r="L1610" s="1" t="str">
        <f>LEFT(BART_Rides[[#This Row],[Lines]],1)</f>
        <v>Y</v>
      </c>
      <c r="M1610" s="1" t="str">
        <f>IF(BART_Rides[[#This Row],[FirstLetter]]="Y","Yes","No")</f>
        <v>Yes</v>
      </c>
      <c r="N1610" s="1" t="str">
        <f>IF(OR(BART_Rides[[#This Row],[Station Code]]="EM", BART_Rides[[#This Row],[Station Code]]="MT", BART_Rides[[#This Row],[Station Code]]="PL", BART_Rides[[#This Row],[Station Code]]="CC"), "Yes", "No")</f>
        <v>No</v>
      </c>
    </row>
    <row r="1611" spans="6:14">
      <c r="F1611" s="3">
        <v>44346</v>
      </c>
      <c r="G1611" s="1" t="s">
        <v>9</v>
      </c>
      <c r="H1611" s="1" t="s">
        <v>100</v>
      </c>
      <c r="I1611" s="1">
        <v>903</v>
      </c>
      <c r="J1611" s="1">
        <f>MONTH(BART_Rides[[#This Row],[Date]])</f>
        <v>5</v>
      </c>
      <c r="K1611" s="1">
        <f>WEEKDAY(BART_Rides[[#This Row],[Date]],2)</f>
        <v>7</v>
      </c>
      <c r="L1611" s="1" t="str">
        <f>LEFT(BART_Rides[[#This Row],[Lines]],1)</f>
        <v>Y</v>
      </c>
      <c r="M1611" s="1" t="str">
        <f>IF(BART_Rides[[#This Row],[FirstLetter]]="Y","Yes","No")</f>
        <v>Yes</v>
      </c>
      <c r="N1611" s="1" t="str">
        <f>IF(OR(BART_Rides[[#This Row],[Station Code]]="EM", BART_Rides[[#This Row],[Station Code]]="MT", BART_Rides[[#This Row],[Station Code]]="PL", BART_Rides[[#This Row],[Station Code]]="CC"), "Yes", "No")</f>
        <v>No</v>
      </c>
    </row>
    <row r="1612" spans="6:14">
      <c r="F1612" s="3">
        <v>44347</v>
      </c>
      <c r="G1612" s="1" t="s">
        <v>9</v>
      </c>
      <c r="H1612" s="1" t="s">
        <v>100</v>
      </c>
      <c r="I1612" s="1">
        <v>862</v>
      </c>
      <c r="J1612" s="1">
        <f>MONTH(BART_Rides[[#This Row],[Date]])</f>
        <v>5</v>
      </c>
      <c r="K1612" s="1">
        <f>WEEKDAY(BART_Rides[[#This Row],[Date]],2)</f>
        <v>1</v>
      </c>
      <c r="L1612" s="1" t="str">
        <f>LEFT(BART_Rides[[#This Row],[Lines]],1)</f>
        <v>Y</v>
      </c>
      <c r="M1612" s="1" t="str">
        <f>IF(BART_Rides[[#This Row],[FirstLetter]]="Y","Yes","No")</f>
        <v>Yes</v>
      </c>
      <c r="N1612" s="1" t="str">
        <f>IF(OR(BART_Rides[[#This Row],[Station Code]]="EM", BART_Rides[[#This Row],[Station Code]]="MT", BART_Rides[[#This Row],[Station Code]]="PL", BART_Rides[[#This Row],[Station Code]]="CC"), "Yes", "No")</f>
        <v>No</v>
      </c>
    </row>
    <row r="1613" spans="6:14">
      <c r="F1613" s="3">
        <v>44348</v>
      </c>
      <c r="G1613" s="1" t="s">
        <v>9</v>
      </c>
      <c r="H1613" s="1" t="s">
        <v>100</v>
      </c>
      <c r="I1613" s="1">
        <v>1552</v>
      </c>
      <c r="J1613" s="1">
        <f>MONTH(BART_Rides[[#This Row],[Date]])</f>
        <v>6</v>
      </c>
      <c r="K1613" s="1">
        <f>WEEKDAY(BART_Rides[[#This Row],[Date]],2)</f>
        <v>2</v>
      </c>
      <c r="L1613" s="1" t="str">
        <f>LEFT(BART_Rides[[#This Row],[Lines]],1)</f>
        <v>Y</v>
      </c>
      <c r="M1613" s="1" t="str">
        <f>IF(BART_Rides[[#This Row],[FirstLetter]]="Y","Yes","No")</f>
        <v>Yes</v>
      </c>
      <c r="N1613" s="1" t="str">
        <f>IF(OR(BART_Rides[[#This Row],[Station Code]]="EM", BART_Rides[[#This Row],[Station Code]]="MT", BART_Rides[[#This Row],[Station Code]]="PL", BART_Rides[[#This Row],[Station Code]]="CC"), "Yes", "No")</f>
        <v>No</v>
      </c>
    </row>
    <row r="1614" spans="6:14">
      <c r="F1614" s="3">
        <v>44349</v>
      </c>
      <c r="G1614" s="1" t="s">
        <v>9</v>
      </c>
      <c r="H1614" s="1" t="s">
        <v>100</v>
      </c>
      <c r="I1614" s="1">
        <v>1686</v>
      </c>
      <c r="J1614" s="1">
        <f>MONTH(BART_Rides[[#This Row],[Date]])</f>
        <v>6</v>
      </c>
      <c r="K1614" s="1">
        <f>WEEKDAY(BART_Rides[[#This Row],[Date]],2)</f>
        <v>3</v>
      </c>
      <c r="L1614" s="1" t="str">
        <f>LEFT(BART_Rides[[#This Row],[Lines]],1)</f>
        <v>Y</v>
      </c>
      <c r="M1614" s="1" t="str">
        <f>IF(BART_Rides[[#This Row],[FirstLetter]]="Y","Yes","No")</f>
        <v>Yes</v>
      </c>
      <c r="N1614" s="1" t="str">
        <f>IF(OR(BART_Rides[[#This Row],[Station Code]]="EM", BART_Rides[[#This Row],[Station Code]]="MT", BART_Rides[[#This Row],[Station Code]]="PL", BART_Rides[[#This Row],[Station Code]]="CC"), "Yes", "No")</f>
        <v>No</v>
      </c>
    </row>
    <row r="1615" spans="6:14">
      <c r="F1615" s="3">
        <v>44350</v>
      </c>
      <c r="G1615" s="1" t="s">
        <v>9</v>
      </c>
      <c r="H1615" s="1" t="s">
        <v>100</v>
      </c>
      <c r="I1615" s="1">
        <v>1713</v>
      </c>
      <c r="J1615" s="1">
        <f>MONTH(BART_Rides[[#This Row],[Date]])</f>
        <v>6</v>
      </c>
      <c r="K1615" s="1">
        <f>WEEKDAY(BART_Rides[[#This Row],[Date]],2)</f>
        <v>4</v>
      </c>
      <c r="L1615" s="1" t="str">
        <f>LEFT(BART_Rides[[#This Row],[Lines]],1)</f>
        <v>Y</v>
      </c>
      <c r="M1615" s="1" t="str">
        <f>IF(BART_Rides[[#This Row],[FirstLetter]]="Y","Yes","No")</f>
        <v>Yes</v>
      </c>
      <c r="N1615" s="1" t="str">
        <f>IF(OR(BART_Rides[[#This Row],[Station Code]]="EM", BART_Rides[[#This Row],[Station Code]]="MT", BART_Rides[[#This Row],[Station Code]]="PL", BART_Rides[[#This Row],[Station Code]]="CC"), "Yes", "No")</f>
        <v>No</v>
      </c>
    </row>
    <row r="1616" spans="6:14">
      <c r="F1616" s="3">
        <v>44351</v>
      </c>
      <c r="G1616" s="1" t="s">
        <v>9</v>
      </c>
      <c r="H1616" s="1" t="s">
        <v>100</v>
      </c>
      <c r="I1616" s="1">
        <v>1845</v>
      </c>
      <c r="J1616" s="1">
        <f>MONTH(BART_Rides[[#This Row],[Date]])</f>
        <v>6</v>
      </c>
      <c r="K1616" s="1">
        <f>WEEKDAY(BART_Rides[[#This Row],[Date]],2)</f>
        <v>5</v>
      </c>
      <c r="L1616" s="1" t="str">
        <f>LEFT(BART_Rides[[#This Row],[Lines]],1)</f>
        <v>Y</v>
      </c>
      <c r="M1616" s="1" t="str">
        <f>IF(BART_Rides[[#This Row],[FirstLetter]]="Y","Yes","No")</f>
        <v>Yes</v>
      </c>
      <c r="N1616" s="1" t="str">
        <f>IF(OR(BART_Rides[[#This Row],[Station Code]]="EM", BART_Rides[[#This Row],[Station Code]]="MT", BART_Rides[[#This Row],[Station Code]]="PL", BART_Rides[[#This Row],[Station Code]]="CC"), "Yes", "No")</f>
        <v>No</v>
      </c>
    </row>
    <row r="1617" spans="6:14">
      <c r="F1617" s="3">
        <v>44352</v>
      </c>
      <c r="G1617" s="1" t="s">
        <v>9</v>
      </c>
      <c r="H1617" s="1" t="s">
        <v>100</v>
      </c>
      <c r="I1617" s="1">
        <v>1180</v>
      </c>
      <c r="J1617" s="1">
        <f>MONTH(BART_Rides[[#This Row],[Date]])</f>
        <v>6</v>
      </c>
      <c r="K1617" s="1">
        <f>WEEKDAY(BART_Rides[[#This Row],[Date]],2)</f>
        <v>6</v>
      </c>
      <c r="L1617" s="1" t="str">
        <f>LEFT(BART_Rides[[#This Row],[Lines]],1)</f>
        <v>Y</v>
      </c>
      <c r="M1617" s="1" t="str">
        <f>IF(BART_Rides[[#This Row],[FirstLetter]]="Y","Yes","No")</f>
        <v>Yes</v>
      </c>
      <c r="N1617" s="1" t="str">
        <f>IF(OR(BART_Rides[[#This Row],[Station Code]]="EM", BART_Rides[[#This Row],[Station Code]]="MT", BART_Rides[[#This Row],[Station Code]]="PL", BART_Rides[[#This Row],[Station Code]]="CC"), "Yes", "No")</f>
        <v>No</v>
      </c>
    </row>
    <row r="1618" spans="6:14">
      <c r="F1618" s="3">
        <v>44353</v>
      </c>
      <c r="G1618" s="1" t="s">
        <v>9</v>
      </c>
      <c r="H1618" s="1" t="s">
        <v>100</v>
      </c>
      <c r="I1618" s="1">
        <v>891</v>
      </c>
      <c r="J1618" s="1">
        <f>MONTH(BART_Rides[[#This Row],[Date]])</f>
        <v>6</v>
      </c>
      <c r="K1618" s="1">
        <f>WEEKDAY(BART_Rides[[#This Row],[Date]],2)</f>
        <v>7</v>
      </c>
      <c r="L1618" s="1" t="str">
        <f>LEFT(BART_Rides[[#This Row],[Lines]],1)</f>
        <v>Y</v>
      </c>
      <c r="M1618" s="1" t="str">
        <f>IF(BART_Rides[[#This Row],[FirstLetter]]="Y","Yes","No")</f>
        <v>Yes</v>
      </c>
      <c r="N1618" s="1" t="str">
        <f>IF(OR(BART_Rides[[#This Row],[Station Code]]="EM", BART_Rides[[#This Row],[Station Code]]="MT", BART_Rides[[#This Row],[Station Code]]="PL", BART_Rides[[#This Row],[Station Code]]="CC"), "Yes", "No")</f>
        <v>No</v>
      </c>
    </row>
    <row r="1619" spans="6:14">
      <c r="F1619" s="3">
        <v>44354</v>
      </c>
      <c r="G1619" s="1" t="s">
        <v>9</v>
      </c>
      <c r="H1619" s="1" t="s">
        <v>100</v>
      </c>
      <c r="I1619" s="1">
        <v>1601</v>
      </c>
      <c r="J1619" s="1">
        <f>MONTH(BART_Rides[[#This Row],[Date]])</f>
        <v>6</v>
      </c>
      <c r="K1619" s="1">
        <f>WEEKDAY(BART_Rides[[#This Row],[Date]],2)</f>
        <v>1</v>
      </c>
      <c r="L1619" s="1" t="str">
        <f>LEFT(BART_Rides[[#This Row],[Lines]],1)</f>
        <v>Y</v>
      </c>
      <c r="M1619" s="1" t="str">
        <f>IF(BART_Rides[[#This Row],[FirstLetter]]="Y","Yes","No")</f>
        <v>Yes</v>
      </c>
      <c r="N1619" s="1" t="str">
        <f>IF(OR(BART_Rides[[#This Row],[Station Code]]="EM", BART_Rides[[#This Row],[Station Code]]="MT", BART_Rides[[#This Row],[Station Code]]="PL", BART_Rides[[#This Row],[Station Code]]="CC"), "Yes", "No")</f>
        <v>No</v>
      </c>
    </row>
    <row r="1620" spans="6:14">
      <c r="F1620" s="3">
        <v>44355</v>
      </c>
      <c r="G1620" s="1" t="s">
        <v>9</v>
      </c>
      <c r="H1620" s="1" t="s">
        <v>100</v>
      </c>
      <c r="I1620" s="1">
        <v>1636</v>
      </c>
      <c r="J1620" s="1">
        <f>MONTH(BART_Rides[[#This Row],[Date]])</f>
        <v>6</v>
      </c>
      <c r="K1620" s="1">
        <f>WEEKDAY(BART_Rides[[#This Row],[Date]],2)</f>
        <v>2</v>
      </c>
      <c r="L1620" s="1" t="str">
        <f>LEFT(BART_Rides[[#This Row],[Lines]],1)</f>
        <v>Y</v>
      </c>
      <c r="M1620" s="1" t="str">
        <f>IF(BART_Rides[[#This Row],[FirstLetter]]="Y","Yes","No")</f>
        <v>Yes</v>
      </c>
      <c r="N1620" s="1" t="str">
        <f>IF(OR(BART_Rides[[#This Row],[Station Code]]="EM", BART_Rides[[#This Row],[Station Code]]="MT", BART_Rides[[#This Row],[Station Code]]="PL", BART_Rides[[#This Row],[Station Code]]="CC"), "Yes", "No")</f>
        <v>No</v>
      </c>
    </row>
    <row r="1621" spans="6:14">
      <c r="F1621" s="3">
        <v>44356</v>
      </c>
      <c r="G1621" s="1" t="s">
        <v>9</v>
      </c>
      <c r="H1621" s="1" t="s">
        <v>100</v>
      </c>
      <c r="I1621" s="1">
        <v>1653</v>
      </c>
      <c r="J1621" s="1">
        <f>MONTH(BART_Rides[[#This Row],[Date]])</f>
        <v>6</v>
      </c>
      <c r="K1621" s="1">
        <f>WEEKDAY(BART_Rides[[#This Row],[Date]],2)</f>
        <v>3</v>
      </c>
      <c r="L1621" s="1" t="str">
        <f>LEFT(BART_Rides[[#This Row],[Lines]],1)</f>
        <v>Y</v>
      </c>
      <c r="M1621" s="1" t="str">
        <f>IF(BART_Rides[[#This Row],[FirstLetter]]="Y","Yes","No")</f>
        <v>Yes</v>
      </c>
      <c r="N1621" s="1" t="str">
        <f>IF(OR(BART_Rides[[#This Row],[Station Code]]="EM", BART_Rides[[#This Row],[Station Code]]="MT", BART_Rides[[#This Row],[Station Code]]="PL", BART_Rides[[#This Row],[Station Code]]="CC"), "Yes", "No")</f>
        <v>No</v>
      </c>
    </row>
    <row r="1622" spans="6:14">
      <c r="F1622" s="3">
        <v>44357</v>
      </c>
      <c r="G1622" s="1" t="s">
        <v>9</v>
      </c>
      <c r="H1622" s="1" t="s">
        <v>100</v>
      </c>
      <c r="I1622" s="1">
        <v>1774</v>
      </c>
      <c r="J1622" s="1">
        <f>MONTH(BART_Rides[[#This Row],[Date]])</f>
        <v>6</v>
      </c>
      <c r="K1622" s="1">
        <f>WEEKDAY(BART_Rides[[#This Row],[Date]],2)</f>
        <v>4</v>
      </c>
      <c r="L1622" s="1" t="str">
        <f>LEFT(BART_Rides[[#This Row],[Lines]],1)</f>
        <v>Y</v>
      </c>
      <c r="M1622" s="1" t="str">
        <f>IF(BART_Rides[[#This Row],[FirstLetter]]="Y","Yes","No")</f>
        <v>Yes</v>
      </c>
      <c r="N1622" s="1" t="str">
        <f>IF(OR(BART_Rides[[#This Row],[Station Code]]="EM", BART_Rides[[#This Row],[Station Code]]="MT", BART_Rides[[#This Row],[Station Code]]="PL", BART_Rides[[#This Row],[Station Code]]="CC"), "Yes", "No")</f>
        <v>No</v>
      </c>
    </row>
    <row r="1623" spans="6:14">
      <c r="F1623" s="3">
        <v>44358</v>
      </c>
      <c r="G1623" s="1" t="s">
        <v>9</v>
      </c>
      <c r="H1623" s="1" t="s">
        <v>100</v>
      </c>
      <c r="I1623" s="1">
        <v>1877</v>
      </c>
      <c r="J1623" s="1">
        <f>MONTH(BART_Rides[[#This Row],[Date]])</f>
        <v>6</v>
      </c>
      <c r="K1623" s="1">
        <f>WEEKDAY(BART_Rides[[#This Row],[Date]],2)</f>
        <v>5</v>
      </c>
      <c r="L1623" s="1" t="str">
        <f>LEFT(BART_Rides[[#This Row],[Lines]],1)</f>
        <v>Y</v>
      </c>
      <c r="M1623" s="1" t="str">
        <f>IF(BART_Rides[[#This Row],[FirstLetter]]="Y","Yes","No")</f>
        <v>Yes</v>
      </c>
      <c r="N1623" s="1" t="str">
        <f>IF(OR(BART_Rides[[#This Row],[Station Code]]="EM", BART_Rides[[#This Row],[Station Code]]="MT", BART_Rides[[#This Row],[Station Code]]="PL", BART_Rides[[#This Row],[Station Code]]="CC"), "Yes", "No")</f>
        <v>No</v>
      </c>
    </row>
    <row r="1624" spans="6:14">
      <c r="F1624" s="3">
        <v>44359</v>
      </c>
      <c r="G1624" s="1" t="s">
        <v>9</v>
      </c>
      <c r="H1624" s="1" t="s">
        <v>100</v>
      </c>
      <c r="I1624" s="1">
        <v>1295</v>
      </c>
      <c r="J1624" s="1">
        <f>MONTH(BART_Rides[[#This Row],[Date]])</f>
        <v>6</v>
      </c>
      <c r="K1624" s="1">
        <f>WEEKDAY(BART_Rides[[#This Row],[Date]],2)</f>
        <v>6</v>
      </c>
      <c r="L1624" s="1" t="str">
        <f>LEFT(BART_Rides[[#This Row],[Lines]],1)</f>
        <v>Y</v>
      </c>
      <c r="M1624" s="1" t="str">
        <f>IF(BART_Rides[[#This Row],[FirstLetter]]="Y","Yes","No")</f>
        <v>Yes</v>
      </c>
      <c r="N1624" s="1" t="str">
        <f>IF(OR(BART_Rides[[#This Row],[Station Code]]="EM", BART_Rides[[#This Row],[Station Code]]="MT", BART_Rides[[#This Row],[Station Code]]="PL", BART_Rides[[#This Row],[Station Code]]="CC"), "Yes", "No")</f>
        <v>No</v>
      </c>
    </row>
    <row r="1625" spans="6:14">
      <c r="F1625" s="3">
        <v>44360</v>
      </c>
      <c r="G1625" s="1" t="s">
        <v>9</v>
      </c>
      <c r="H1625" s="1" t="s">
        <v>100</v>
      </c>
      <c r="I1625" s="1">
        <v>975</v>
      </c>
      <c r="J1625" s="1">
        <f>MONTH(BART_Rides[[#This Row],[Date]])</f>
        <v>6</v>
      </c>
      <c r="K1625" s="1">
        <f>WEEKDAY(BART_Rides[[#This Row],[Date]],2)</f>
        <v>7</v>
      </c>
      <c r="L1625" s="1" t="str">
        <f>LEFT(BART_Rides[[#This Row],[Lines]],1)</f>
        <v>Y</v>
      </c>
      <c r="M1625" s="1" t="str">
        <f>IF(BART_Rides[[#This Row],[FirstLetter]]="Y","Yes","No")</f>
        <v>Yes</v>
      </c>
      <c r="N1625" s="1" t="str">
        <f>IF(OR(BART_Rides[[#This Row],[Station Code]]="EM", BART_Rides[[#This Row],[Station Code]]="MT", BART_Rides[[#This Row],[Station Code]]="PL", BART_Rides[[#This Row],[Station Code]]="CC"), "Yes", "No")</f>
        <v>No</v>
      </c>
    </row>
    <row r="1626" spans="6:14">
      <c r="F1626" s="3">
        <v>44361</v>
      </c>
      <c r="G1626" s="1" t="s">
        <v>9</v>
      </c>
      <c r="H1626" s="1" t="s">
        <v>100</v>
      </c>
      <c r="I1626" s="1">
        <v>1611</v>
      </c>
      <c r="J1626" s="1">
        <f>MONTH(BART_Rides[[#This Row],[Date]])</f>
        <v>6</v>
      </c>
      <c r="K1626" s="1">
        <f>WEEKDAY(BART_Rides[[#This Row],[Date]],2)</f>
        <v>1</v>
      </c>
      <c r="L1626" s="1" t="str">
        <f>LEFT(BART_Rides[[#This Row],[Lines]],1)</f>
        <v>Y</v>
      </c>
      <c r="M1626" s="1" t="str">
        <f>IF(BART_Rides[[#This Row],[FirstLetter]]="Y","Yes","No")</f>
        <v>Yes</v>
      </c>
      <c r="N1626" s="1" t="str">
        <f>IF(OR(BART_Rides[[#This Row],[Station Code]]="EM", BART_Rides[[#This Row],[Station Code]]="MT", BART_Rides[[#This Row],[Station Code]]="PL", BART_Rides[[#This Row],[Station Code]]="CC"), "Yes", "No")</f>
        <v>No</v>
      </c>
    </row>
    <row r="1627" spans="6:14">
      <c r="F1627" s="3">
        <v>44362</v>
      </c>
      <c r="G1627" s="1" t="s">
        <v>9</v>
      </c>
      <c r="H1627" s="1" t="s">
        <v>100</v>
      </c>
      <c r="I1627" s="1">
        <v>1829</v>
      </c>
      <c r="J1627" s="1">
        <f>MONTH(BART_Rides[[#This Row],[Date]])</f>
        <v>6</v>
      </c>
      <c r="K1627" s="1">
        <f>WEEKDAY(BART_Rides[[#This Row],[Date]],2)</f>
        <v>2</v>
      </c>
      <c r="L1627" s="1" t="str">
        <f>LEFT(BART_Rides[[#This Row],[Lines]],1)</f>
        <v>Y</v>
      </c>
      <c r="M1627" s="1" t="str">
        <f>IF(BART_Rides[[#This Row],[FirstLetter]]="Y","Yes","No")</f>
        <v>Yes</v>
      </c>
      <c r="N1627" s="1" t="str">
        <f>IF(OR(BART_Rides[[#This Row],[Station Code]]="EM", BART_Rides[[#This Row],[Station Code]]="MT", BART_Rides[[#This Row],[Station Code]]="PL", BART_Rides[[#This Row],[Station Code]]="CC"), "Yes", "No")</f>
        <v>No</v>
      </c>
    </row>
    <row r="1628" spans="6:14">
      <c r="F1628" s="3">
        <v>44363</v>
      </c>
      <c r="G1628" s="1" t="s">
        <v>9</v>
      </c>
      <c r="H1628" s="1" t="s">
        <v>100</v>
      </c>
      <c r="I1628" s="1">
        <v>1837</v>
      </c>
      <c r="J1628" s="1">
        <f>MONTH(BART_Rides[[#This Row],[Date]])</f>
        <v>6</v>
      </c>
      <c r="K1628" s="1">
        <f>WEEKDAY(BART_Rides[[#This Row],[Date]],2)</f>
        <v>3</v>
      </c>
      <c r="L1628" s="1" t="str">
        <f>LEFT(BART_Rides[[#This Row],[Lines]],1)</f>
        <v>Y</v>
      </c>
      <c r="M1628" s="1" t="str">
        <f>IF(BART_Rides[[#This Row],[FirstLetter]]="Y","Yes","No")</f>
        <v>Yes</v>
      </c>
      <c r="N1628" s="1" t="str">
        <f>IF(OR(BART_Rides[[#This Row],[Station Code]]="EM", BART_Rides[[#This Row],[Station Code]]="MT", BART_Rides[[#This Row],[Station Code]]="PL", BART_Rides[[#This Row],[Station Code]]="CC"), "Yes", "No")</f>
        <v>No</v>
      </c>
    </row>
    <row r="1629" spans="6:14">
      <c r="F1629" s="3">
        <v>44364</v>
      </c>
      <c r="G1629" s="1" t="s">
        <v>9</v>
      </c>
      <c r="H1629" s="1" t="s">
        <v>100</v>
      </c>
      <c r="I1629" s="1">
        <v>1950</v>
      </c>
      <c r="J1629" s="1">
        <f>MONTH(BART_Rides[[#This Row],[Date]])</f>
        <v>6</v>
      </c>
      <c r="K1629" s="1">
        <f>WEEKDAY(BART_Rides[[#This Row],[Date]],2)</f>
        <v>4</v>
      </c>
      <c r="L1629" s="1" t="str">
        <f>LEFT(BART_Rides[[#This Row],[Lines]],1)</f>
        <v>Y</v>
      </c>
      <c r="M1629" s="1" t="str">
        <f>IF(BART_Rides[[#This Row],[FirstLetter]]="Y","Yes","No")</f>
        <v>Yes</v>
      </c>
      <c r="N1629" s="1" t="str">
        <f>IF(OR(BART_Rides[[#This Row],[Station Code]]="EM", BART_Rides[[#This Row],[Station Code]]="MT", BART_Rides[[#This Row],[Station Code]]="PL", BART_Rides[[#This Row],[Station Code]]="CC"), "Yes", "No")</f>
        <v>No</v>
      </c>
    </row>
    <row r="1630" spans="6:14">
      <c r="F1630" s="3">
        <v>44365</v>
      </c>
      <c r="G1630" s="1" t="s">
        <v>9</v>
      </c>
      <c r="H1630" s="1" t="s">
        <v>100</v>
      </c>
      <c r="I1630" s="1">
        <v>2003</v>
      </c>
      <c r="J1630" s="1">
        <f>MONTH(BART_Rides[[#This Row],[Date]])</f>
        <v>6</v>
      </c>
      <c r="K1630" s="1">
        <f>WEEKDAY(BART_Rides[[#This Row],[Date]],2)</f>
        <v>5</v>
      </c>
      <c r="L1630" s="1" t="str">
        <f>LEFT(BART_Rides[[#This Row],[Lines]],1)</f>
        <v>Y</v>
      </c>
      <c r="M1630" s="1" t="str">
        <f>IF(BART_Rides[[#This Row],[FirstLetter]]="Y","Yes","No")</f>
        <v>Yes</v>
      </c>
      <c r="N1630" s="1" t="str">
        <f>IF(OR(BART_Rides[[#This Row],[Station Code]]="EM", BART_Rides[[#This Row],[Station Code]]="MT", BART_Rides[[#This Row],[Station Code]]="PL", BART_Rides[[#This Row],[Station Code]]="CC"), "Yes", "No")</f>
        <v>No</v>
      </c>
    </row>
    <row r="1631" spans="6:14">
      <c r="F1631" s="3">
        <v>44366</v>
      </c>
      <c r="G1631" s="1" t="s">
        <v>9</v>
      </c>
      <c r="H1631" s="1" t="s">
        <v>100</v>
      </c>
      <c r="I1631" s="1">
        <v>1270</v>
      </c>
      <c r="J1631" s="1">
        <f>MONTH(BART_Rides[[#This Row],[Date]])</f>
        <v>6</v>
      </c>
      <c r="K1631" s="1">
        <f>WEEKDAY(BART_Rides[[#This Row],[Date]],2)</f>
        <v>6</v>
      </c>
      <c r="L1631" s="1" t="str">
        <f>LEFT(BART_Rides[[#This Row],[Lines]],1)</f>
        <v>Y</v>
      </c>
      <c r="M1631" s="1" t="str">
        <f>IF(BART_Rides[[#This Row],[FirstLetter]]="Y","Yes","No")</f>
        <v>Yes</v>
      </c>
      <c r="N1631" s="1" t="str">
        <f>IF(OR(BART_Rides[[#This Row],[Station Code]]="EM", BART_Rides[[#This Row],[Station Code]]="MT", BART_Rides[[#This Row],[Station Code]]="PL", BART_Rides[[#This Row],[Station Code]]="CC"), "Yes", "No")</f>
        <v>No</v>
      </c>
    </row>
    <row r="1632" spans="6:14">
      <c r="F1632" s="3">
        <v>44367</v>
      </c>
      <c r="G1632" s="1" t="s">
        <v>9</v>
      </c>
      <c r="H1632" s="1" t="s">
        <v>100</v>
      </c>
      <c r="I1632" s="1">
        <v>868</v>
      </c>
      <c r="J1632" s="1">
        <f>MONTH(BART_Rides[[#This Row],[Date]])</f>
        <v>6</v>
      </c>
      <c r="K1632" s="1">
        <f>WEEKDAY(BART_Rides[[#This Row],[Date]],2)</f>
        <v>7</v>
      </c>
      <c r="L1632" s="1" t="str">
        <f>LEFT(BART_Rides[[#This Row],[Lines]],1)</f>
        <v>Y</v>
      </c>
      <c r="M1632" s="1" t="str">
        <f>IF(BART_Rides[[#This Row],[FirstLetter]]="Y","Yes","No")</f>
        <v>Yes</v>
      </c>
      <c r="N1632" s="1" t="str">
        <f>IF(OR(BART_Rides[[#This Row],[Station Code]]="EM", BART_Rides[[#This Row],[Station Code]]="MT", BART_Rides[[#This Row],[Station Code]]="PL", BART_Rides[[#This Row],[Station Code]]="CC"), "Yes", "No")</f>
        <v>No</v>
      </c>
    </row>
    <row r="1633" spans="6:14">
      <c r="F1633" s="3">
        <v>44368</v>
      </c>
      <c r="G1633" s="1" t="s">
        <v>9</v>
      </c>
      <c r="H1633" s="1" t="s">
        <v>100</v>
      </c>
      <c r="I1633" s="1">
        <v>1656</v>
      </c>
      <c r="J1633" s="1">
        <f>MONTH(BART_Rides[[#This Row],[Date]])</f>
        <v>6</v>
      </c>
      <c r="K1633" s="1">
        <f>WEEKDAY(BART_Rides[[#This Row],[Date]],2)</f>
        <v>1</v>
      </c>
      <c r="L1633" s="1" t="str">
        <f>LEFT(BART_Rides[[#This Row],[Lines]],1)</f>
        <v>Y</v>
      </c>
      <c r="M1633" s="1" t="str">
        <f>IF(BART_Rides[[#This Row],[FirstLetter]]="Y","Yes","No")</f>
        <v>Yes</v>
      </c>
      <c r="N1633" s="1" t="str">
        <f>IF(OR(BART_Rides[[#This Row],[Station Code]]="EM", BART_Rides[[#This Row],[Station Code]]="MT", BART_Rides[[#This Row],[Station Code]]="PL", BART_Rides[[#This Row],[Station Code]]="CC"), "Yes", "No")</f>
        <v>No</v>
      </c>
    </row>
    <row r="1634" spans="6:14">
      <c r="F1634" s="3">
        <v>44369</v>
      </c>
      <c r="G1634" s="1" t="s">
        <v>9</v>
      </c>
      <c r="H1634" s="1" t="s">
        <v>100</v>
      </c>
      <c r="I1634" s="1">
        <v>1847</v>
      </c>
      <c r="J1634" s="1">
        <f>MONTH(BART_Rides[[#This Row],[Date]])</f>
        <v>6</v>
      </c>
      <c r="K1634" s="1">
        <f>WEEKDAY(BART_Rides[[#This Row],[Date]],2)</f>
        <v>2</v>
      </c>
      <c r="L1634" s="1" t="str">
        <f>LEFT(BART_Rides[[#This Row],[Lines]],1)</f>
        <v>Y</v>
      </c>
      <c r="M1634" s="1" t="str">
        <f>IF(BART_Rides[[#This Row],[FirstLetter]]="Y","Yes","No")</f>
        <v>Yes</v>
      </c>
      <c r="N1634" s="1" t="str">
        <f>IF(OR(BART_Rides[[#This Row],[Station Code]]="EM", BART_Rides[[#This Row],[Station Code]]="MT", BART_Rides[[#This Row],[Station Code]]="PL", BART_Rides[[#This Row],[Station Code]]="CC"), "Yes", "No")</f>
        <v>No</v>
      </c>
    </row>
    <row r="1635" spans="6:14">
      <c r="F1635" s="3">
        <v>44370</v>
      </c>
      <c r="G1635" s="1" t="s">
        <v>9</v>
      </c>
      <c r="H1635" s="1" t="s">
        <v>100</v>
      </c>
      <c r="I1635" s="1">
        <v>1871</v>
      </c>
      <c r="J1635" s="1">
        <f>MONTH(BART_Rides[[#This Row],[Date]])</f>
        <v>6</v>
      </c>
      <c r="K1635" s="1">
        <f>WEEKDAY(BART_Rides[[#This Row],[Date]],2)</f>
        <v>3</v>
      </c>
      <c r="L1635" s="1" t="str">
        <f>LEFT(BART_Rides[[#This Row],[Lines]],1)</f>
        <v>Y</v>
      </c>
      <c r="M1635" s="1" t="str">
        <f>IF(BART_Rides[[#This Row],[FirstLetter]]="Y","Yes","No")</f>
        <v>Yes</v>
      </c>
      <c r="N1635" s="1" t="str">
        <f>IF(OR(BART_Rides[[#This Row],[Station Code]]="EM", BART_Rides[[#This Row],[Station Code]]="MT", BART_Rides[[#This Row],[Station Code]]="PL", BART_Rides[[#This Row],[Station Code]]="CC"), "Yes", "No")</f>
        <v>No</v>
      </c>
    </row>
    <row r="1636" spans="6:14">
      <c r="F1636" s="3">
        <v>44371</v>
      </c>
      <c r="G1636" s="1" t="s">
        <v>9</v>
      </c>
      <c r="H1636" s="1" t="s">
        <v>100</v>
      </c>
      <c r="I1636" s="1">
        <v>1995</v>
      </c>
      <c r="J1636" s="1">
        <f>MONTH(BART_Rides[[#This Row],[Date]])</f>
        <v>6</v>
      </c>
      <c r="K1636" s="1">
        <f>WEEKDAY(BART_Rides[[#This Row],[Date]],2)</f>
        <v>4</v>
      </c>
      <c r="L1636" s="1" t="str">
        <f>LEFT(BART_Rides[[#This Row],[Lines]],1)</f>
        <v>Y</v>
      </c>
      <c r="M1636" s="1" t="str">
        <f>IF(BART_Rides[[#This Row],[FirstLetter]]="Y","Yes","No")</f>
        <v>Yes</v>
      </c>
      <c r="N1636" s="1" t="str">
        <f>IF(OR(BART_Rides[[#This Row],[Station Code]]="EM", BART_Rides[[#This Row],[Station Code]]="MT", BART_Rides[[#This Row],[Station Code]]="PL", BART_Rides[[#This Row],[Station Code]]="CC"), "Yes", "No")</f>
        <v>No</v>
      </c>
    </row>
    <row r="1637" spans="6:14">
      <c r="F1637" s="3">
        <v>44372</v>
      </c>
      <c r="G1637" s="1" t="s">
        <v>9</v>
      </c>
      <c r="H1637" s="1" t="s">
        <v>100</v>
      </c>
      <c r="I1637" s="1">
        <v>2044</v>
      </c>
      <c r="J1637" s="1">
        <f>MONTH(BART_Rides[[#This Row],[Date]])</f>
        <v>6</v>
      </c>
      <c r="K1637" s="1">
        <f>WEEKDAY(BART_Rides[[#This Row],[Date]],2)</f>
        <v>5</v>
      </c>
      <c r="L1637" s="1" t="str">
        <f>LEFT(BART_Rides[[#This Row],[Lines]],1)</f>
        <v>Y</v>
      </c>
      <c r="M1637" s="1" t="str">
        <f>IF(BART_Rides[[#This Row],[FirstLetter]]="Y","Yes","No")</f>
        <v>Yes</v>
      </c>
      <c r="N1637" s="1" t="str">
        <f>IF(OR(BART_Rides[[#This Row],[Station Code]]="EM", BART_Rides[[#This Row],[Station Code]]="MT", BART_Rides[[#This Row],[Station Code]]="PL", BART_Rides[[#This Row],[Station Code]]="CC"), "Yes", "No")</f>
        <v>No</v>
      </c>
    </row>
    <row r="1638" spans="6:14">
      <c r="F1638" s="3">
        <v>44373</v>
      </c>
      <c r="G1638" s="1" t="s">
        <v>9</v>
      </c>
      <c r="H1638" s="1" t="s">
        <v>100</v>
      </c>
      <c r="I1638" s="1">
        <v>1514</v>
      </c>
      <c r="J1638" s="1">
        <f>MONTH(BART_Rides[[#This Row],[Date]])</f>
        <v>6</v>
      </c>
      <c r="K1638" s="1">
        <f>WEEKDAY(BART_Rides[[#This Row],[Date]],2)</f>
        <v>6</v>
      </c>
      <c r="L1638" s="1" t="str">
        <f>LEFT(BART_Rides[[#This Row],[Lines]],1)</f>
        <v>Y</v>
      </c>
      <c r="M1638" s="1" t="str">
        <f>IF(BART_Rides[[#This Row],[FirstLetter]]="Y","Yes","No")</f>
        <v>Yes</v>
      </c>
      <c r="N1638" s="1" t="str">
        <f>IF(OR(BART_Rides[[#This Row],[Station Code]]="EM", BART_Rides[[#This Row],[Station Code]]="MT", BART_Rides[[#This Row],[Station Code]]="PL", BART_Rides[[#This Row],[Station Code]]="CC"), "Yes", "No")</f>
        <v>No</v>
      </c>
    </row>
    <row r="1639" spans="6:14">
      <c r="F1639" s="3">
        <v>44374</v>
      </c>
      <c r="G1639" s="1" t="s">
        <v>9</v>
      </c>
      <c r="H1639" s="1" t="s">
        <v>100</v>
      </c>
      <c r="I1639" s="1">
        <v>1067</v>
      </c>
      <c r="J1639" s="1">
        <f>MONTH(BART_Rides[[#This Row],[Date]])</f>
        <v>6</v>
      </c>
      <c r="K1639" s="1">
        <f>WEEKDAY(BART_Rides[[#This Row],[Date]],2)</f>
        <v>7</v>
      </c>
      <c r="L1639" s="1" t="str">
        <f>LEFT(BART_Rides[[#This Row],[Lines]],1)</f>
        <v>Y</v>
      </c>
      <c r="M1639" s="1" t="str">
        <f>IF(BART_Rides[[#This Row],[FirstLetter]]="Y","Yes","No")</f>
        <v>Yes</v>
      </c>
      <c r="N1639" s="1" t="str">
        <f>IF(OR(BART_Rides[[#This Row],[Station Code]]="EM", BART_Rides[[#This Row],[Station Code]]="MT", BART_Rides[[#This Row],[Station Code]]="PL", BART_Rides[[#This Row],[Station Code]]="CC"), "Yes", "No")</f>
        <v>No</v>
      </c>
    </row>
    <row r="1640" spans="6:14">
      <c r="F1640" s="3">
        <v>44375</v>
      </c>
      <c r="G1640" s="1" t="s">
        <v>9</v>
      </c>
      <c r="H1640" s="1" t="s">
        <v>100</v>
      </c>
      <c r="I1640" s="1">
        <v>1648</v>
      </c>
      <c r="J1640" s="1">
        <f>MONTH(BART_Rides[[#This Row],[Date]])</f>
        <v>6</v>
      </c>
      <c r="K1640" s="1">
        <f>WEEKDAY(BART_Rides[[#This Row],[Date]],2)</f>
        <v>1</v>
      </c>
      <c r="L1640" s="1" t="str">
        <f>LEFT(BART_Rides[[#This Row],[Lines]],1)</f>
        <v>Y</v>
      </c>
      <c r="M1640" s="1" t="str">
        <f>IF(BART_Rides[[#This Row],[FirstLetter]]="Y","Yes","No")</f>
        <v>Yes</v>
      </c>
      <c r="N1640" s="1" t="str">
        <f>IF(OR(BART_Rides[[#This Row],[Station Code]]="EM", BART_Rides[[#This Row],[Station Code]]="MT", BART_Rides[[#This Row],[Station Code]]="PL", BART_Rides[[#This Row],[Station Code]]="CC"), "Yes", "No")</f>
        <v>No</v>
      </c>
    </row>
    <row r="1641" spans="6:14">
      <c r="F1641" s="3">
        <v>44376</v>
      </c>
      <c r="G1641" s="1" t="s">
        <v>9</v>
      </c>
      <c r="H1641" s="1" t="s">
        <v>100</v>
      </c>
      <c r="I1641" s="1">
        <v>1911</v>
      </c>
      <c r="J1641" s="1">
        <f>MONTH(BART_Rides[[#This Row],[Date]])</f>
        <v>6</v>
      </c>
      <c r="K1641" s="1">
        <f>WEEKDAY(BART_Rides[[#This Row],[Date]],2)</f>
        <v>2</v>
      </c>
      <c r="L1641" s="1" t="str">
        <f>LEFT(BART_Rides[[#This Row],[Lines]],1)</f>
        <v>Y</v>
      </c>
      <c r="M1641" s="1" t="str">
        <f>IF(BART_Rides[[#This Row],[FirstLetter]]="Y","Yes","No")</f>
        <v>Yes</v>
      </c>
      <c r="N1641" s="1" t="str">
        <f>IF(OR(BART_Rides[[#This Row],[Station Code]]="EM", BART_Rides[[#This Row],[Station Code]]="MT", BART_Rides[[#This Row],[Station Code]]="PL", BART_Rides[[#This Row],[Station Code]]="CC"), "Yes", "No")</f>
        <v>No</v>
      </c>
    </row>
    <row r="1642" spans="6:14">
      <c r="F1642" s="3">
        <v>44377</v>
      </c>
      <c r="G1642" s="1" t="s">
        <v>9</v>
      </c>
      <c r="H1642" s="1" t="s">
        <v>100</v>
      </c>
      <c r="I1642" s="1">
        <v>1926</v>
      </c>
      <c r="J1642" s="1">
        <f>MONTH(BART_Rides[[#This Row],[Date]])</f>
        <v>6</v>
      </c>
      <c r="K1642" s="1">
        <f>WEEKDAY(BART_Rides[[#This Row],[Date]],2)</f>
        <v>3</v>
      </c>
      <c r="L1642" s="1" t="str">
        <f>LEFT(BART_Rides[[#This Row],[Lines]],1)</f>
        <v>Y</v>
      </c>
      <c r="M1642" s="1" t="str">
        <f>IF(BART_Rides[[#This Row],[FirstLetter]]="Y","Yes","No")</f>
        <v>Yes</v>
      </c>
      <c r="N1642" s="1" t="str">
        <f>IF(OR(BART_Rides[[#This Row],[Station Code]]="EM", BART_Rides[[#This Row],[Station Code]]="MT", BART_Rides[[#This Row],[Station Code]]="PL", BART_Rides[[#This Row],[Station Code]]="CC"), "Yes", "No")</f>
        <v>No</v>
      </c>
    </row>
    <row r="1643" spans="6:14">
      <c r="F1643" s="3">
        <v>44378</v>
      </c>
      <c r="G1643" s="1" t="s">
        <v>9</v>
      </c>
      <c r="H1643" s="1" t="s">
        <v>100</v>
      </c>
      <c r="I1643" s="1">
        <v>2069</v>
      </c>
      <c r="J1643" s="1">
        <f>MONTH(BART_Rides[[#This Row],[Date]])</f>
        <v>7</v>
      </c>
      <c r="K1643" s="1">
        <f>WEEKDAY(BART_Rides[[#This Row],[Date]],2)</f>
        <v>4</v>
      </c>
      <c r="L1643" s="1" t="str">
        <f>LEFT(BART_Rides[[#This Row],[Lines]],1)</f>
        <v>Y</v>
      </c>
      <c r="M1643" s="1" t="str">
        <f>IF(BART_Rides[[#This Row],[FirstLetter]]="Y","Yes","No")</f>
        <v>Yes</v>
      </c>
      <c r="N1643" s="1" t="str">
        <f>IF(OR(BART_Rides[[#This Row],[Station Code]]="EM", BART_Rides[[#This Row],[Station Code]]="MT", BART_Rides[[#This Row],[Station Code]]="PL", BART_Rides[[#This Row],[Station Code]]="CC"), "Yes", "No")</f>
        <v>No</v>
      </c>
    </row>
    <row r="1644" spans="6:14">
      <c r="F1644" s="3">
        <v>44379</v>
      </c>
      <c r="G1644" s="1" t="s">
        <v>9</v>
      </c>
      <c r="H1644" s="1" t="s">
        <v>100</v>
      </c>
      <c r="I1644" s="1">
        <v>2167</v>
      </c>
      <c r="J1644" s="1">
        <f>MONTH(BART_Rides[[#This Row],[Date]])</f>
        <v>7</v>
      </c>
      <c r="K1644" s="1">
        <f>WEEKDAY(BART_Rides[[#This Row],[Date]],2)</f>
        <v>5</v>
      </c>
      <c r="L1644" s="1" t="str">
        <f>LEFT(BART_Rides[[#This Row],[Lines]],1)</f>
        <v>Y</v>
      </c>
      <c r="M1644" s="1" t="str">
        <f>IF(BART_Rides[[#This Row],[FirstLetter]]="Y","Yes","No")</f>
        <v>Yes</v>
      </c>
      <c r="N1644" s="1" t="str">
        <f>IF(OR(BART_Rides[[#This Row],[Station Code]]="EM", BART_Rides[[#This Row],[Station Code]]="MT", BART_Rides[[#This Row],[Station Code]]="PL", BART_Rides[[#This Row],[Station Code]]="CC"), "Yes", "No")</f>
        <v>No</v>
      </c>
    </row>
    <row r="1645" spans="6:14">
      <c r="F1645" s="3">
        <v>44380</v>
      </c>
      <c r="G1645" s="1" t="s">
        <v>9</v>
      </c>
      <c r="H1645" s="1" t="s">
        <v>100</v>
      </c>
      <c r="I1645" s="1">
        <v>1387</v>
      </c>
      <c r="J1645" s="1">
        <f>MONTH(BART_Rides[[#This Row],[Date]])</f>
        <v>7</v>
      </c>
      <c r="K1645" s="1">
        <f>WEEKDAY(BART_Rides[[#This Row],[Date]],2)</f>
        <v>6</v>
      </c>
      <c r="L1645" s="1" t="str">
        <f>LEFT(BART_Rides[[#This Row],[Lines]],1)</f>
        <v>Y</v>
      </c>
      <c r="M1645" s="1" t="str">
        <f>IF(BART_Rides[[#This Row],[FirstLetter]]="Y","Yes","No")</f>
        <v>Yes</v>
      </c>
      <c r="N1645" s="1" t="str">
        <f>IF(OR(BART_Rides[[#This Row],[Station Code]]="EM", BART_Rides[[#This Row],[Station Code]]="MT", BART_Rides[[#This Row],[Station Code]]="PL", BART_Rides[[#This Row],[Station Code]]="CC"), "Yes", "No")</f>
        <v>No</v>
      </c>
    </row>
    <row r="1646" spans="6:14">
      <c r="F1646" s="3">
        <v>44381</v>
      </c>
      <c r="G1646" s="1" t="s">
        <v>9</v>
      </c>
      <c r="H1646" s="1" t="s">
        <v>100</v>
      </c>
      <c r="I1646" s="1">
        <v>998</v>
      </c>
      <c r="J1646" s="1">
        <f>MONTH(BART_Rides[[#This Row],[Date]])</f>
        <v>7</v>
      </c>
      <c r="K1646" s="1">
        <f>WEEKDAY(BART_Rides[[#This Row],[Date]],2)</f>
        <v>7</v>
      </c>
      <c r="L1646" s="1" t="str">
        <f>LEFT(BART_Rides[[#This Row],[Lines]],1)</f>
        <v>Y</v>
      </c>
      <c r="M1646" s="1" t="str">
        <f>IF(BART_Rides[[#This Row],[FirstLetter]]="Y","Yes","No")</f>
        <v>Yes</v>
      </c>
      <c r="N1646" s="1" t="str">
        <f>IF(OR(BART_Rides[[#This Row],[Station Code]]="EM", BART_Rides[[#This Row],[Station Code]]="MT", BART_Rides[[#This Row],[Station Code]]="PL", BART_Rides[[#This Row],[Station Code]]="CC"), "Yes", "No")</f>
        <v>No</v>
      </c>
    </row>
    <row r="1647" spans="6:14">
      <c r="F1647" s="3">
        <v>44382</v>
      </c>
      <c r="G1647" s="1" t="s">
        <v>9</v>
      </c>
      <c r="H1647" s="1" t="s">
        <v>100</v>
      </c>
      <c r="I1647" s="1">
        <v>1184</v>
      </c>
      <c r="J1647" s="1">
        <f>MONTH(BART_Rides[[#This Row],[Date]])</f>
        <v>7</v>
      </c>
      <c r="K1647" s="1">
        <f>WEEKDAY(BART_Rides[[#This Row],[Date]],2)</f>
        <v>1</v>
      </c>
      <c r="L1647" s="1" t="str">
        <f>LEFT(BART_Rides[[#This Row],[Lines]],1)</f>
        <v>Y</v>
      </c>
      <c r="M1647" s="1" t="str">
        <f>IF(BART_Rides[[#This Row],[FirstLetter]]="Y","Yes","No")</f>
        <v>Yes</v>
      </c>
      <c r="N1647" s="1" t="str">
        <f>IF(OR(BART_Rides[[#This Row],[Station Code]]="EM", BART_Rides[[#This Row],[Station Code]]="MT", BART_Rides[[#This Row],[Station Code]]="PL", BART_Rides[[#This Row],[Station Code]]="CC"), "Yes", "No")</f>
        <v>No</v>
      </c>
    </row>
    <row r="1648" spans="6:14">
      <c r="F1648" s="3">
        <v>44383</v>
      </c>
      <c r="G1648" s="1" t="s">
        <v>9</v>
      </c>
      <c r="H1648" s="1" t="s">
        <v>100</v>
      </c>
      <c r="I1648" s="1">
        <v>1940</v>
      </c>
      <c r="J1648" s="1">
        <f>MONTH(BART_Rides[[#This Row],[Date]])</f>
        <v>7</v>
      </c>
      <c r="K1648" s="1">
        <f>WEEKDAY(BART_Rides[[#This Row],[Date]],2)</f>
        <v>2</v>
      </c>
      <c r="L1648" s="1" t="str">
        <f>LEFT(BART_Rides[[#This Row],[Lines]],1)</f>
        <v>Y</v>
      </c>
      <c r="M1648" s="1" t="str">
        <f>IF(BART_Rides[[#This Row],[FirstLetter]]="Y","Yes","No")</f>
        <v>Yes</v>
      </c>
      <c r="N1648" s="1" t="str">
        <f>IF(OR(BART_Rides[[#This Row],[Station Code]]="EM", BART_Rides[[#This Row],[Station Code]]="MT", BART_Rides[[#This Row],[Station Code]]="PL", BART_Rides[[#This Row],[Station Code]]="CC"), "Yes", "No")</f>
        <v>No</v>
      </c>
    </row>
    <row r="1649" spans="6:14">
      <c r="F1649" s="3">
        <v>44384</v>
      </c>
      <c r="G1649" s="1" t="s">
        <v>9</v>
      </c>
      <c r="H1649" s="1" t="s">
        <v>100</v>
      </c>
      <c r="I1649" s="1">
        <v>1998</v>
      </c>
      <c r="J1649" s="1">
        <f>MONTH(BART_Rides[[#This Row],[Date]])</f>
        <v>7</v>
      </c>
      <c r="K1649" s="1">
        <f>WEEKDAY(BART_Rides[[#This Row],[Date]],2)</f>
        <v>3</v>
      </c>
      <c r="L1649" s="1" t="str">
        <f>LEFT(BART_Rides[[#This Row],[Lines]],1)</f>
        <v>Y</v>
      </c>
      <c r="M1649" s="1" t="str">
        <f>IF(BART_Rides[[#This Row],[FirstLetter]]="Y","Yes","No")</f>
        <v>Yes</v>
      </c>
      <c r="N1649" s="1" t="str">
        <f>IF(OR(BART_Rides[[#This Row],[Station Code]]="EM", BART_Rides[[#This Row],[Station Code]]="MT", BART_Rides[[#This Row],[Station Code]]="PL", BART_Rides[[#This Row],[Station Code]]="CC"), "Yes", "No")</f>
        <v>No</v>
      </c>
    </row>
    <row r="1650" spans="6:14">
      <c r="F1650" s="3">
        <v>44385</v>
      </c>
      <c r="G1650" s="1" t="s">
        <v>9</v>
      </c>
      <c r="H1650" s="1" t="s">
        <v>100</v>
      </c>
      <c r="I1650" s="1">
        <v>2108</v>
      </c>
      <c r="J1650" s="1">
        <f>MONTH(BART_Rides[[#This Row],[Date]])</f>
        <v>7</v>
      </c>
      <c r="K1650" s="1">
        <f>WEEKDAY(BART_Rides[[#This Row],[Date]],2)</f>
        <v>4</v>
      </c>
      <c r="L1650" s="1" t="str">
        <f>LEFT(BART_Rides[[#This Row],[Lines]],1)</f>
        <v>Y</v>
      </c>
      <c r="M1650" s="1" t="str">
        <f>IF(BART_Rides[[#This Row],[FirstLetter]]="Y","Yes","No")</f>
        <v>Yes</v>
      </c>
      <c r="N1650" s="1" t="str">
        <f>IF(OR(BART_Rides[[#This Row],[Station Code]]="EM", BART_Rides[[#This Row],[Station Code]]="MT", BART_Rides[[#This Row],[Station Code]]="PL", BART_Rides[[#This Row],[Station Code]]="CC"), "Yes", "No")</f>
        <v>No</v>
      </c>
    </row>
    <row r="1651" spans="6:14">
      <c r="F1651" s="3">
        <v>44386</v>
      </c>
      <c r="G1651" s="1" t="s">
        <v>9</v>
      </c>
      <c r="H1651" s="1" t="s">
        <v>100</v>
      </c>
      <c r="I1651" s="1">
        <v>2172</v>
      </c>
      <c r="J1651" s="1">
        <f>MONTH(BART_Rides[[#This Row],[Date]])</f>
        <v>7</v>
      </c>
      <c r="K1651" s="1">
        <f>WEEKDAY(BART_Rides[[#This Row],[Date]],2)</f>
        <v>5</v>
      </c>
      <c r="L1651" s="1" t="str">
        <f>LEFT(BART_Rides[[#This Row],[Lines]],1)</f>
        <v>Y</v>
      </c>
      <c r="M1651" s="1" t="str">
        <f>IF(BART_Rides[[#This Row],[FirstLetter]]="Y","Yes","No")</f>
        <v>Yes</v>
      </c>
      <c r="N1651" s="1" t="str">
        <f>IF(OR(BART_Rides[[#This Row],[Station Code]]="EM", BART_Rides[[#This Row],[Station Code]]="MT", BART_Rides[[#This Row],[Station Code]]="PL", BART_Rides[[#This Row],[Station Code]]="CC"), "Yes", "No")</f>
        <v>No</v>
      </c>
    </row>
    <row r="1652" spans="6:14">
      <c r="F1652" s="3">
        <v>44387</v>
      </c>
      <c r="G1652" s="1" t="s">
        <v>9</v>
      </c>
      <c r="H1652" s="1" t="s">
        <v>100</v>
      </c>
      <c r="I1652" s="1">
        <v>1474</v>
      </c>
      <c r="J1652" s="1">
        <f>MONTH(BART_Rides[[#This Row],[Date]])</f>
        <v>7</v>
      </c>
      <c r="K1652" s="1">
        <f>WEEKDAY(BART_Rides[[#This Row],[Date]],2)</f>
        <v>6</v>
      </c>
      <c r="L1652" s="1" t="str">
        <f>LEFT(BART_Rides[[#This Row],[Lines]],1)</f>
        <v>Y</v>
      </c>
      <c r="M1652" s="1" t="str">
        <f>IF(BART_Rides[[#This Row],[FirstLetter]]="Y","Yes","No")</f>
        <v>Yes</v>
      </c>
      <c r="N1652" s="1" t="str">
        <f>IF(OR(BART_Rides[[#This Row],[Station Code]]="EM", BART_Rides[[#This Row],[Station Code]]="MT", BART_Rides[[#This Row],[Station Code]]="PL", BART_Rides[[#This Row],[Station Code]]="CC"), "Yes", "No")</f>
        <v>No</v>
      </c>
    </row>
    <row r="1653" spans="6:14">
      <c r="F1653" s="3">
        <v>44388</v>
      </c>
      <c r="G1653" s="1" t="s">
        <v>9</v>
      </c>
      <c r="H1653" s="1" t="s">
        <v>100</v>
      </c>
      <c r="I1653" s="1">
        <v>1108</v>
      </c>
      <c r="J1653" s="1">
        <f>MONTH(BART_Rides[[#This Row],[Date]])</f>
        <v>7</v>
      </c>
      <c r="K1653" s="1">
        <f>WEEKDAY(BART_Rides[[#This Row],[Date]],2)</f>
        <v>7</v>
      </c>
      <c r="L1653" s="1" t="str">
        <f>LEFT(BART_Rides[[#This Row],[Lines]],1)</f>
        <v>Y</v>
      </c>
      <c r="M1653" s="1" t="str">
        <f>IF(BART_Rides[[#This Row],[FirstLetter]]="Y","Yes","No")</f>
        <v>Yes</v>
      </c>
      <c r="N1653" s="1" t="str">
        <f>IF(OR(BART_Rides[[#This Row],[Station Code]]="EM", BART_Rides[[#This Row],[Station Code]]="MT", BART_Rides[[#This Row],[Station Code]]="PL", BART_Rides[[#This Row],[Station Code]]="CC"), "Yes", "No")</f>
        <v>No</v>
      </c>
    </row>
    <row r="1654" spans="6:14">
      <c r="F1654" s="3">
        <v>44389</v>
      </c>
      <c r="G1654" s="1" t="s">
        <v>9</v>
      </c>
      <c r="H1654" s="1" t="s">
        <v>100</v>
      </c>
      <c r="I1654" s="1">
        <v>2007</v>
      </c>
      <c r="J1654" s="1">
        <f>MONTH(BART_Rides[[#This Row],[Date]])</f>
        <v>7</v>
      </c>
      <c r="K1654" s="1">
        <f>WEEKDAY(BART_Rides[[#This Row],[Date]],2)</f>
        <v>1</v>
      </c>
      <c r="L1654" s="1" t="str">
        <f>LEFT(BART_Rides[[#This Row],[Lines]],1)</f>
        <v>Y</v>
      </c>
      <c r="M1654" s="1" t="str">
        <f>IF(BART_Rides[[#This Row],[FirstLetter]]="Y","Yes","No")</f>
        <v>Yes</v>
      </c>
      <c r="N1654" s="1" t="str">
        <f>IF(OR(BART_Rides[[#This Row],[Station Code]]="EM", BART_Rides[[#This Row],[Station Code]]="MT", BART_Rides[[#This Row],[Station Code]]="PL", BART_Rides[[#This Row],[Station Code]]="CC"), "Yes", "No")</f>
        <v>No</v>
      </c>
    </row>
    <row r="1655" spans="6:14">
      <c r="F1655" s="3">
        <v>44390</v>
      </c>
      <c r="G1655" s="1" t="s">
        <v>9</v>
      </c>
      <c r="H1655" s="1" t="s">
        <v>100</v>
      </c>
      <c r="I1655" s="1">
        <v>2087</v>
      </c>
      <c r="J1655" s="1">
        <f>MONTH(BART_Rides[[#This Row],[Date]])</f>
        <v>7</v>
      </c>
      <c r="K1655" s="1">
        <f>WEEKDAY(BART_Rides[[#This Row],[Date]],2)</f>
        <v>2</v>
      </c>
      <c r="L1655" s="1" t="str">
        <f>LEFT(BART_Rides[[#This Row],[Lines]],1)</f>
        <v>Y</v>
      </c>
      <c r="M1655" s="1" t="str">
        <f>IF(BART_Rides[[#This Row],[FirstLetter]]="Y","Yes","No")</f>
        <v>Yes</v>
      </c>
      <c r="N1655" s="1" t="str">
        <f>IF(OR(BART_Rides[[#This Row],[Station Code]]="EM", BART_Rides[[#This Row],[Station Code]]="MT", BART_Rides[[#This Row],[Station Code]]="PL", BART_Rides[[#This Row],[Station Code]]="CC"), "Yes", "No")</f>
        <v>No</v>
      </c>
    </row>
    <row r="1656" spans="6:14">
      <c r="F1656" s="3">
        <v>44391</v>
      </c>
      <c r="G1656" s="1" t="s">
        <v>9</v>
      </c>
      <c r="H1656" s="1" t="s">
        <v>100</v>
      </c>
      <c r="I1656" s="1">
        <v>2086</v>
      </c>
      <c r="J1656" s="1">
        <f>MONTH(BART_Rides[[#This Row],[Date]])</f>
        <v>7</v>
      </c>
      <c r="K1656" s="1">
        <f>WEEKDAY(BART_Rides[[#This Row],[Date]],2)</f>
        <v>3</v>
      </c>
      <c r="L1656" s="1" t="str">
        <f>LEFT(BART_Rides[[#This Row],[Lines]],1)</f>
        <v>Y</v>
      </c>
      <c r="M1656" s="1" t="str">
        <f>IF(BART_Rides[[#This Row],[FirstLetter]]="Y","Yes","No")</f>
        <v>Yes</v>
      </c>
      <c r="N1656" s="1" t="str">
        <f>IF(OR(BART_Rides[[#This Row],[Station Code]]="EM", BART_Rides[[#This Row],[Station Code]]="MT", BART_Rides[[#This Row],[Station Code]]="PL", BART_Rides[[#This Row],[Station Code]]="CC"), "Yes", "No")</f>
        <v>No</v>
      </c>
    </row>
    <row r="1657" spans="6:14">
      <c r="F1657" s="3">
        <v>44392</v>
      </c>
      <c r="G1657" s="1" t="s">
        <v>9</v>
      </c>
      <c r="H1657" s="1" t="s">
        <v>100</v>
      </c>
      <c r="I1657" s="1">
        <v>2145</v>
      </c>
      <c r="J1657" s="1">
        <f>MONTH(BART_Rides[[#This Row],[Date]])</f>
        <v>7</v>
      </c>
      <c r="K1657" s="1">
        <f>WEEKDAY(BART_Rides[[#This Row],[Date]],2)</f>
        <v>4</v>
      </c>
      <c r="L1657" s="1" t="str">
        <f>LEFT(BART_Rides[[#This Row],[Lines]],1)</f>
        <v>Y</v>
      </c>
      <c r="M1657" s="1" t="str">
        <f>IF(BART_Rides[[#This Row],[FirstLetter]]="Y","Yes","No")</f>
        <v>Yes</v>
      </c>
      <c r="N1657" s="1" t="str">
        <f>IF(OR(BART_Rides[[#This Row],[Station Code]]="EM", BART_Rides[[#This Row],[Station Code]]="MT", BART_Rides[[#This Row],[Station Code]]="PL", BART_Rides[[#This Row],[Station Code]]="CC"), "Yes", "No")</f>
        <v>No</v>
      </c>
    </row>
    <row r="1658" spans="6:14">
      <c r="F1658" s="3">
        <v>44393</v>
      </c>
      <c r="G1658" s="1" t="s">
        <v>9</v>
      </c>
      <c r="H1658" s="1" t="s">
        <v>100</v>
      </c>
      <c r="I1658" s="1">
        <v>2403</v>
      </c>
      <c r="J1658" s="1">
        <f>MONTH(BART_Rides[[#This Row],[Date]])</f>
        <v>7</v>
      </c>
      <c r="K1658" s="1">
        <f>WEEKDAY(BART_Rides[[#This Row],[Date]],2)</f>
        <v>5</v>
      </c>
      <c r="L1658" s="1" t="str">
        <f>LEFT(BART_Rides[[#This Row],[Lines]],1)</f>
        <v>Y</v>
      </c>
      <c r="M1658" s="1" t="str">
        <f>IF(BART_Rides[[#This Row],[FirstLetter]]="Y","Yes","No")</f>
        <v>Yes</v>
      </c>
      <c r="N1658" s="1" t="str">
        <f>IF(OR(BART_Rides[[#This Row],[Station Code]]="EM", BART_Rides[[#This Row],[Station Code]]="MT", BART_Rides[[#This Row],[Station Code]]="PL", BART_Rides[[#This Row],[Station Code]]="CC"), "Yes", "No")</f>
        <v>No</v>
      </c>
    </row>
    <row r="1659" spans="6:14">
      <c r="F1659" s="3">
        <v>44394</v>
      </c>
      <c r="G1659" s="1" t="s">
        <v>9</v>
      </c>
      <c r="H1659" s="1" t="s">
        <v>100</v>
      </c>
      <c r="I1659" s="1">
        <v>1546</v>
      </c>
      <c r="J1659" s="1">
        <f>MONTH(BART_Rides[[#This Row],[Date]])</f>
        <v>7</v>
      </c>
      <c r="K1659" s="1">
        <f>WEEKDAY(BART_Rides[[#This Row],[Date]],2)</f>
        <v>6</v>
      </c>
      <c r="L1659" s="1" t="str">
        <f>LEFT(BART_Rides[[#This Row],[Lines]],1)</f>
        <v>Y</v>
      </c>
      <c r="M1659" s="1" t="str">
        <f>IF(BART_Rides[[#This Row],[FirstLetter]]="Y","Yes","No")</f>
        <v>Yes</v>
      </c>
      <c r="N1659" s="1" t="str">
        <f>IF(OR(BART_Rides[[#This Row],[Station Code]]="EM", BART_Rides[[#This Row],[Station Code]]="MT", BART_Rides[[#This Row],[Station Code]]="PL", BART_Rides[[#This Row],[Station Code]]="CC"), "Yes", "No")</f>
        <v>No</v>
      </c>
    </row>
    <row r="1660" spans="6:14">
      <c r="F1660" s="3">
        <v>44395</v>
      </c>
      <c r="G1660" s="1" t="s">
        <v>9</v>
      </c>
      <c r="H1660" s="1" t="s">
        <v>100</v>
      </c>
      <c r="I1660" s="1">
        <v>1088</v>
      </c>
      <c r="J1660" s="1">
        <f>MONTH(BART_Rides[[#This Row],[Date]])</f>
        <v>7</v>
      </c>
      <c r="K1660" s="1">
        <f>WEEKDAY(BART_Rides[[#This Row],[Date]],2)</f>
        <v>7</v>
      </c>
      <c r="L1660" s="1" t="str">
        <f>LEFT(BART_Rides[[#This Row],[Lines]],1)</f>
        <v>Y</v>
      </c>
      <c r="M1660" s="1" t="str">
        <f>IF(BART_Rides[[#This Row],[FirstLetter]]="Y","Yes","No")</f>
        <v>Yes</v>
      </c>
      <c r="N1660" s="1" t="str">
        <f>IF(OR(BART_Rides[[#This Row],[Station Code]]="EM", BART_Rides[[#This Row],[Station Code]]="MT", BART_Rides[[#This Row],[Station Code]]="PL", BART_Rides[[#This Row],[Station Code]]="CC"), "Yes", "No")</f>
        <v>No</v>
      </c>
    </row>
    <row r="1661" spans="6:14">
      <c r="F1661" s="3">
        <v>44396</v>
      </c>
      <c r="G1661" s="1" t="s">
        <v>9</v>
      </c>
      <c r="H1661" s="1" t="s">
        <v>100</v>
      </c>
      <c r="I1661" s="1">
        <v>2120</v>
      </c>
      <c r="J1661" s="1">
        <f>MONTH(BART_Rides[[#This Row],[Date]])</f>
        <v>7</v>
      </c>
      <c r="K1661" s="1">
        <f>WEEKDAY(BART_Rides[[#This Row],[Date]],2)</f>
        <v>1</v>
      </c>
      <c r="L1661" s="1" t="str">
        <f>LEFT(BART_Rides[[#This Row],[Lines]],1)</f>
        <v>Y</v>
      </c>
      <c r="M1661" s="1" t="str">
        <f>IF(BART_Rides[[#This Row],[FirstLetter]]="Y","Yes","No")</f>
        <v>Yes</v>
      </c>
      <c r="N1661" s="1" t="str">
        <f>IF(OR(BART_Rides[[#This Row],[Station Code]]="EM", BART_Rides[[#This Row],[Station Code]]="MT", BART_Rides[[#This Row],[Station Code]]="PL", BART_Rides[[#This Row],[Station Code]]="CC"), "Yes", "No")</f>
        <v>No</v>
      </c>
    </row>
    <row r="1662" spans="6:14">
      <c r="F1662" s="3">
        <v>44397</v>
      </c>
      <c r="G1662" s="1" t="s">
        <v>9</v>
      </c>
      <c r="H1662" s="1" t="s">
        <v>100</v>
      </c>
      <c r="I1662" s="1">
        <v>2076</v>
      </c>
      <c r="J1662" s="1">
        <f>MONTH(BART_Rides[[#This Row],[Date]])</f>
        <v>7</v>
      </c>
      <c r="K1662" s="1">
        <f>WEEKDAY(BART_Rides[[#This Row],[Date]],2)</f>
        <v>2</v>
      </c>
      <c r="L1662" s="1" t="str">
        <f>LEFT(BART_Rides[[#This Row],[Lines]],1)</f>
        <v>Y</v>
      </c>
      <c r="M1662" s="1" t="str">
        <f>IF(BART_Rides[[#This Row],[FirstLetter]]="Y","Yes","No")</f>
        <v>Yes</v>
      </c>
      <c r="N1662" s="1" t="str">
        <f>IF(OR(BART_Rides[[#This Row],[Station Code]]="EM", BART_Rides[[#This Row],[Station Code]]="MT", BART_Rides[[#This Row],[Station Code]]="PL", BART_Rides[[#This Row],[Station Code]]="CC"), "Yes", "No")</f>
        <v>No</v>
      </c>
    </row>
    <row r="1663" spans="6:14">
      <c r="F1663" s="3">
        <v>44398</v>
      </c>
      <c r="G1663" s="1" t="s">
        <v>9</v>
      </c>
      <c r="H1663" s="1" t="s">
        <v>100</v>
      </c>
      <c r="I1663" s="1">
        <v>2164</v>
      </c>
      <c r="J1663" s="1">
        <f>MONTH(BART_Rides[[#This Row],[Date]])</f>
        <v>7</v>
      </c>
      <c r="K1663" s="1">
        <f>WEEKDAY(BART_Rides[[#This Row],[Date]],2)</f>
        <v>3</v>
      </c>
      <c r="L1663" s="1" t="str">
        <f>LEFT(BART_Rides[[#This Row],[Lines]],1)</f>
        <v>Y</v>
      </c>
      <c r="M1663" s="1" t="str">
        <f>IF(BART_Rides[[#This Row],[FirstLetter]]="Y","Yes","No")</f>
        <v>Yes</v>
      </c>
      <c r="N1663" s="1" t="str">
        <f>IF(OR(BART_Rides[[#This Row],[Station Code]]="EM", BART_Rides[[#This Row],[Station Code]]="MT", BART_Rides[[#This Row],[Station Code]]="PL", BART_Rides[[#This Row],[Station Code]]="CC"), "Yes", "No")</f>
        <v>No</v>
      </c>
    </row>
    <row r="1664" spans="6:14">
      <c r="F1664" s="3">
        <v>44399</v>
      </c>
      <c r="G1664" s="1" t="s">
        <v>9</v>
      </c>
      <c r="H1664" s="1" t="s">
        <v>100</v>
      </c>
      <c r="I1664" s="1">
        <v>2268</v>
      </c>
      <c r="J1664" s="1">
        <f>MONTH(BART_Rides[[#This Row],[Date]])</f>
        <v>7</v>
      </c>
      <c r="K1664" s="1">
        <f>WEEKDAY(BART_Rides[[#This Row],[Date]],2)</f>
        <v>4</v>
      </c>
      <c r="L1664" s="1" t="str">
        <f>LEFT(BART_Rides[[#This Row],[Lines]],1)</f>
        <v>Y</v>
      </c>
      <c r="M1664" s="1" t="str">
        <f>IF(BART_Rides[[#This Row],[FirstLetter]]="Y","Yes","No")</f>
        <v>Yes</v>
      </c>
      <c r="N1664" s="1" t="str">
        <f>IF(OR(BART_Rides[[#This Row],[Station Code]]="EM", BART_Rides[[#This Row],[Station Code]]="MT", BART_Rides[[#This Row],[Station Code]]="PL", BART_Rides[[#This Row],[Station Code]]="CC"), "Yes", "No")</f>
        <v>No</v>
      </c>
    </row>
    <row r="1665" spans="6:14">
      <c r="F1665" s="3">
        <v>44400</v>
      </c>
      <c r="G1665" s="1" t="s">
        <v>9</v>
      </c>
      <c r="H1665" s="1" t="s">
        <v>100</v>
      </c>
      <c r="I1665" s="1">
        <v>2364</v>
      </c>
      <c r="J1665" s="1">
        <f>MONTH(BART_Rides[[#This Row],[Date]])</f>
        <v>7</v>
      </c>
      <c r="K1665" s="1">
        <f>WEEKDAY(BART_Rides[[#This Row],[Date]],2)</f>
        <v>5</v>
      </c>
      <c r="L1665" s="1" t="str">
        <f>LEFT(BART_Rides[[#This Row],[Lines]],1)</f>
        <v>Y</v>
      </c>
      <c r="M1665" s="1" t="str">
        <f>IF(BART_Rides[[#This Row],[FirstLetter]]="Y","Yes","No")</f>
        <v>Yes</v>
      </c>
      <c r="N1665" s="1" t="str">
        <f>IF(OR(BART_Rides[[#This Row],[Station Code]]="EM", BART_Rides[[#This Row],[Station Code]]="MT", BART_Rides[[#This Row],[Station Code]]="PL", BART_Rides[[#This Row],[Station Code]]="CC"), "Yes", "No")</f>
        <v>No</v>
      </c>
    </row>
    <row r="1666" spans="6:14">
      <c r="F1666" s="3">
        <v>44401</v>
      </c>
      <c r="G1666" s="1" t="s">
        <v>9</v>
      </c>
      <c r="H1666" s="1" t="s">
        <v>100</v>
      </c>
      <c r="I1666" s="1">
        <v>1553</v>
      </c>
      <c r="J1666" s="1">
        <f>MONTH(BART_Rides[[#This Row],[Date]])</f>
        <v>7</v>
      </c>
      <c r="K1666" s="1">
        <f>WEEKDAY(BART_Rides[[#This Row],[Date]],2)</f>
        <v>6</v>
      </c>
      <c r="L1666" s="1" t="str">
        <f>LEFT(BART_Rides[[#This Row],[Lines]],1)</f>
        <v>Y</v>
      </c>
      <c r="M1666" s="1" t="str">
        <f>IF(BART_Rides[[#This Row],[FirstLetter]]="Y","Yes","No")</f>
        <v>Yes</v>
      </c>
      <c r="N1666" s="1" t="str">
        <f>IF(OR(BART_Rides[[#This Row],[Station Code]]="EM", BART_Rides[[#This Row],[Station Code]]="MT", BART_Rides[[#This Row],[Station Code]]="PL", BART_Rides[[#This Row],[Station Code]]="CC"), "Yes", "No")</f>
        <v>No</v>
      </c>
    </row>
    <row r="1667" spans="6:14">
      <c r="F1667" s="3">
        <v>44402</v>
      </c>
      <c r="G1667" s="1" t="s">
        <v>9</v>
      </c>
      <c r="H1667" s="1" t="s">
        <v>100</v>
      </c>
      <c r="I1667" s="1">
        <v>1065</v>
      </c>
      <c r="J1667" s="1">
        <f>MONTH(BART_Rides[[#This Row],[Date]])</f>
        <v>7</v>
      </c>
      <c r="K1667" s="1">
        <f>WEEKDAY(BART_Rides[[#This Row],[Date]],2)</f>
        <v>7</v>
      </c>
      <c r="L1667" s="1" t="str">
        <f>LEFT(BART_Rides[[#This Row],[Lines]],1)</f>
        <v>Y</v>
      </c>
      <c r="M1667" s="1" t="str">
        <f>IF(BART_Rides[[#This Row],[FirstLetter]]="Y","Yes","No")</f>
        <v>Yes</v>
      </c>
      <c r="N1667" s="1" t="str">
        <f>IF(OR(BART_Rides[[#This Row],[Station Code]]="EM", BART_Rides[[#This Row],[Station Code]]="MT", BART_Rides[[#This Row],[Station Code]]="PL", BART_Rides[[#This Row],[Station Code]]="CC"), "Yes", "No")</f>
        <v>No</v>
      </c>
    </row>
    <row r="1668" spans="6:14">
      <c r="F1668" s="3">
        <v>44403</v>
      </c>
      <c r="G1668" s="1" t="s">
        <v>9</v>
      </c>
      <c r="H1668" s="1" t="s">
        <v>100</v>
      </c>
      <c r="I1668" s="1">
        <v>1891</v>
      </c>
      <c r="J1668" s="1">
        <f>MONTH(BART_Rides[[#This Row],[Date]])</f>
        <v>7</v>
      </c>
      <c r="K1668" s="1">
        <f>WEEKDAY(BART_Rides[[#This Row],[Date]],2)</f>
        <v>1</v>
      </c>
      <c r="L1668" s="1" t="str">
        <f>LEFT(BART_Rides[[#This Row],[Lines]],1)</f>
        <v>Y</v>
      </c>
      <c r="M1668" s="1" t="str">
        <f>IF(BART_Rides[[#This Row],[FirstLetter]]="Y","Yes","No")</f>
        <v>Yes</v>
      </c>
      <c r="N1668" s="1" t="str">
        <f>IF(OR(BART_Rides[[#This Row],[Station Code]]="EM", BART_Rides[[#This Row],[Station Code]]="MT", BART_Rides[[#This Row],[Station Code]]="PL", BART_Rides[[#This Row],[Station Code]]="CC"), "Yes", "No")</f>
        <v>No</v>
      </c>
    </row>
    <row r="1669" spans="6:14">
      <c r="F1669" s="3">
        <v>44404</v>
      </c>
      <c r="G1669" s="1" t="s">
        <v>9</v>
      </c>
      <c r="H1669" s="1" t="s">
        <v>100</v>
      </c>
      <c r="I1669" s="1">
        <v>2079</v>
      </c>
      <c r="J1669" s="1">
        <f>MONTH(BART_Rides[[#This Row],[Date]])</f>
        <v>7</v>
      </c>
      <c r="K1669" s="1">
        <f>WEEKDAY(BART_Rides[[#This Row],[Date]],2)</f>
        <v>2</v>
      </c>
      <c r="L1669" s="1" t="str">
        <f>LEFT(BART_Rides[[#This Row],[Lines]],1)</f>
        <v>Y</v>
      </c>
      <c r="M1669" s="1" t="str">
        <f>IF(BART_Rides[[#This Row],[FirstLetter]]="Y","Yes","No")</f>
        <v>Yes</v>
      </c>
      <c r="N1669" s="1" t="str">
        <f>IF(OR(BART_Rides[[#This Row],[Station Code]]="EM", BART_Rides[[#This Row],[Station Code]]="MT", BART_Rides[[#This Row],[Station Code]]="PL", BART_Rides[[#This Row],[Station Code]]="CC"), "Yes", "No")</f>
        <v>No</v>
      </c>
    </row>
    <row r="1670" spans="6:14">
      <c r="F1670" s="3">
        <v>44405</v>
      </c>
      <c r="G1670" s="1" t="s">
        <v>9</v>
      </c>
      <c r="H1670" s="1" t="s">
        <v>100</v>
      </c>
      <c r="I1670" s="1">
        <v>2156</v>
      </c>
      <c r="J1670" s="1">
        <f>MONTH(BART_Rides[[#This Row],[Date]])</f>
        <v>7</v>
      </c>
      <c r="K1670" s="1">
        <f>WEEKDAY(BART_Rides[[#This Row],[Date]],2)</f>
        <v>3</v>
      </c>
      <c r="L1670" s="1" t="str">
        <f>LEFT(BART_Rides[[#This Row],[Lines]],1)</f>
        <v>Y</v>
      </c>
      <c r="M1670" s="1" t="str">
        <f>IF(BART_Rides[[#This Row],[FirstLetter]]="Y","Yes","No")</f>
        <v>Yes</v>
      </c>
      <c r="N1670" s="1" t="str">
        <f>IF(OR(BART_Rides[[#This Row],[Station Code]]="EM", BART_Rides[[#This Row],[Station Code]]="MT", BART_Rides[[#This Row],[Station Code]]="PL", BART_Rides[[#This Row],[Station Code]]="CC"), "Yes", "No")</f>
        <v>No</v>
      </c>
    </row>
    <row r="1671" spans="6:14">
      <c r="F1671" s="3">
        <v>44406</v>
      </c>
      <c r="G1671" s="1" t="s">
        <v>9</v>
      </c>
      <c r="H1671" s="1" t="s">
        <v>100</v>
      </c>
      <c r="I1671" s="1">
        <v>2237</v>
      </c>
      <c r="J1671" s="1">
        <f>MONTH(BART_Rides[[#This Row],[Date]])</f>
        <v>7</v>
      </c>
      <c r="K1671" s="1">
        <f>WEEKDAY(BART_Rides[[#This Row],[Date]],2)</f>
        <v>4</v>
      </c>
      <c r="L1671" s="1" t="str">
        <f>LEFT(BART_Rides[[#This Row],[Lines]],1)</f>
        <v>Y</v>
      </c>
      <c r="M1671" s="1" t="str">
        <f>IF(BART_Rides[[#This Row],[FirstLetter]]="Y","Yes","No")</f>
        <v>Yes</v>
      </c>
      <c r="N1671" s="1" t="str">
        <f>IF(OR(BART_Rides[[#This Row],[Station Code]]="EM", BART_Rides[[#This Row],[Station Code]]="MT", BART_Rides[[#This Row],[Station Code]]="PL", BART_Rides[[#This Row],[Station Code]]="CC"), "Yes", "No")</f>
        <v>No</v>
      </c>
    </row>
    <row r="1672" spans="6:14">
      <c r="F1672" s="3">
        <v>44407</v>
      </c>
      <c r="G1672" s="1" t="s">
        <v>9</v>
      </c>
      <c r="H1672" s="1" t="s">
        <v>100</v>
      </c>
      <c r="I1672" s="1">
        <v>2325</v>
      </c>
      <c r="J1672" s="1">
        <f>MONTH(BART_Rides[[#This Row],[Date]])</f>
        <v>7</v>
      </c>
      <c r="K1672" s="1">
        <f>WEEKDAY(BART_Rides[[#This Row],[Date]],2)</f>
        <v>5</v>
      </c>
      <c r="L1672" s="1" t="str">
        <f>LEFT(BART_Rides[[#This Row],[Lines]],1)</f>
        <v>Y</v>
      </c>
      <c r="M1672" s="1" t="str">
        <f>IF(BART_Rides[[#This Row],[FirstLetter]]="Y","Yes","No")</f>
        <v>Yes</v>
      </c>
      <c r="N1672" s="1" t="str">
        <f>IF(OR(BART_Rides[[#This Row],[Station Code]]="EM", BART_Rides[[#This Row],[Station Code]]="MT", BART_Rides[[#This Row],[Station Code]]="PL", BART_Rides[[#This Row],[Station Code]]="CC"), "Yes", "No")</f>
        <v>No</v>
      </c>
    </row>
    <row r="1673" spans="6:14">
      <c r="F1673" s="3">
        <v>44408</v>
      </c>
      <c r="G1673" s="1" t="s">
        <v>9</v>
      </c>
      <c r="H1673" s="1" t="s">
        <v>100</v>
      </c>
      <c r="I1673" s="1">
        <v>1447</v>
      </c>
      <c r="J1673" s="1">
        <f>MONTH(BART_Rides[[#This Row],[Date]])</f>
        <v>7</v>
      </c>
      <c r="K1673" s="1">
        <f>WEEKDAY(BART_Rides[[#This Row],[Date]],2)</f>
        <v>6</v>
      </c>
      <c r="L1673" s="1" t="str">
        <f>LEFT(BART_Rides[[#This Row],[Lines]],1)</f>
        <v>Y</v>
      </c>
      <c r="M1673" s="1" t="str">
        <f>IF(BART_Rides[[#This Row],[FirstLetter]]="Y","Yes","No")</f>
        <v>Yes</v>
      </c>
      <c r="N1673" s="1" t="str">
        <f>IF(OR(BART_Rides[[#This Row],[Station Code]]="EM", BART_Rides[[#This Row],[Station Code]]="MT", BART_Rides[[#This Row],[Station Code]]="PL", BART_Rides[[#This Row],[Station Code]]="CC"), "Yes", "No")</f>
        <v>No</v>
      </c>
    </row>
    <row r="1674" spans="6:14">
      <c r="F1674" s="3">
        <v>44409</v>
      </c>
      <c r="G1674" s="1" t="s">
        <v>9</v>
      </c>
      <c r="H1674" s="1" t="s">
        <v>100</v>
      </c>
      <c r="I1674" s="1">
        <v>1096</v>
      </c>
      <c r="J1674" s="1">
        <f>MONTH(BART_Rides[[#This Row],[Date]])</f>
        <v>8</v>
      </c>
      <c r="K1674" s="1">
        <f>WEEKDAY(BART_Rides[[#This Row],[Date]],2)</f>
        <v>7</v>
      </c>
      <c r="L1674" s="1" t="str">
        <f>LEFT(BART_Rides[[#This Row],[Lines]],1)</f>
        <v>Y</v>
      </c>
      <c r="M1674" s="1" t="str">
        <f>IF(BART_Rides[[#This Row],[FirstLetter]]="Y","Yes","No")</f>
        <v>Yes</v>
      </c>
      <c r="N1674" s="1" t="str">
        <f>IF(OR(BART_Rides[[#This Row],[Station Code]]="EM", BART_Rides[[#This Row],[Station Code]]="MT", BART_Rides[[#This Row],[Station Code]]="PL", BART_Rides[[#This Row],[Station Code]]="CC"), "Yes", "No")</f>
        <v>No</v>
      </c>
    </row>
    <row r="1675" spans="6:14">
      <c r="F1675" s="3">
        <v>44410</v>
      </c>
      <c r="G1675" s="1" t="s">
        <v>9</v>
      </c>
      <c r="H1675" s="1" t="s">
        <v>100</v>
      </c>
      <c r="I1675" s="1">
        <v>2153</v>
      </c>
      <c r="J1675" s="1">
        <f>MONTH(BART_Rides[[#This Row],[Date]])</f>
        <v>8</v>
      </c>
      <c r="K1675" s="1">
        <f>WEEKDAY(BART_Rides[[#This Row],[Date]],2)</f>
        <v>1</v>
      </c>
      <c r="L1675" s="1" t="str">
        <f>LEFT(BART_Rides[[#This Row],[Lines]],1)</f>
        <v>Y</v>
      </c>
      <c r="M1675" s="1" t="str">
        <f>IF(BART_Rides[[#This Row],[FirstLetter]]="Y","Yes","No")</f>
        <v>Yes</v>
      </c>
      <c r="N1675" s="1" t="str">
        <f>IF(OR(BART_Rides[[#This Row],[Station Code]]="EM", BART_Rides[[#This Row],[Station Code]]="MT", BART_Rides[[#This Row],[Station Code]]="PL", BART_Rides[[#This Row],[Station Code]]="CC"), "Yes", "No")</f>
        <v>No</v>
      </c>
    </row>
    <row r="1676" spans="6:14">
      <c r="F1676" s="3">
        <v>44411</v>
      </c>
      <c r="G1676" s="1" t="s">
        <v>9</v>
      </c>
      <c r="H1676" s="1" t="s">
        <v>100</v>
      </c>
      <c r="I1676" s="1">
        <v>2311</v>
      </c>
      <c r="J1676" s="1">
        <f>MONTH(BART_Rides[[#This Row],[Date]])</f>
        <v>8</v>
      </c>
      <c r="K1676" s="1">
        <f>WEEKDAY(BART_Rides[[#This Row],[Date]],2)</f>
        <v>2</v>
      </c>
      <c r="L1676" s="1" t="str">
        <f>LEFT(BART_Rides[[#This Row],[Lines]],1)</f>
        <v>Y</v>
      </c>
      <c r="M1676" s="1" t="str">
        <f>IF(BART_Rides[[#This Row],[FirstLetter]]="Y","Yes","No")</f>
        <v>Yes</v>
      </c>
      <c r="N1676" s="1" t="str">
        <f>IF(OR(BART_Rides[[#This Row],[Station Code]]="EM", BART_Rides[[#This Row],[Station Code]]="MT", BART_Rides[[#This Row],[Station Code]]="PL", BART_Rides[[#This Row],[Station Code]]="CC"), "Yes", "No")</f>
        <v>No</v>
      </c>
    </row>
    <row r="1677" spans="6:14">
      <c r="F1677" s="3">
        <v>44412</v>
      </c>
      <c r="G1677" s="1" t="s">
        <v>9</v>
      </c>
      <c r="H1677" s="1" t="s">
        <v>100</v>
      </c>
      <c r="I1677" s="1">
        <v>2347</v>
      </c>
      <c r="J1677" s="1">
        <f>MONTH(BART_Rides[[#This Row],[Date]])</f>
        <v>8</v>
      </c>
      <c r="K1677" s="1">
        <f>WEEKDAY(BART_Rides[[#This Row],[Date]],2)</f>
        <v>3</v>
      </c>
      <c r="L1677" s="1" t="str">
        <f>LEFT(BART_Rides[[#This Row],[Lines]],1)</f>
        <v>Y</v>
      </c>
      <c r="M1677" s="1" t="str">
        <f>IF(BART_Rides[[#This Row],[FirstLetter]]="Y","Yes","No")</f>
        <v>Yes</v>
      </c>
      <c r="N1677" s="1" t="str">
        <f>IF(OR(BART_Rides[[#This Row],[Station Code]]="EM", BART_Rides[[#This Row],[Station Code]]="MT", BART_Rides[[#This Row],[Station Code]]="PL", BART_Rides[[#This Row],[Station Code]]="CC"), "Yes", "No")</f>
        <v>No</v>
      </c>
    </row>
    <row r="1678" spans="6:14">
      <c r="F1678" s="3">
        <v>44413</v>
      </c>
      <c r="G1678" s="1" t="s">
        <v>9</v>
      </c>
      <c r="H1678" s="1" t="s">
        <v>100</v>
      </c>
      <c r="I1678" s="1">
        <v>2334</v>
      </c>
      <c r="J1678" s="1">
        <f>MONTH(BART_Rides[[#This Row],[Date]])</f>
        <v>8</v>
      </c>
      <c r="K1678" s="1">
        <f>WEEKDAY(BART_Rides[[#This Row],[Date]],2)</f>
        <v>4</v>
      </c>
      <c r="L1678" s="1" t="str">
        <f>LEFT(BART_Rides[[#This Row],[Lines]],1)</f>
        <v>Y</v>
      </c>
      <c r="M1678" s="1" t="str">
        <f>IF(BART_Rides[[#This Row],[FirstLetter]]="Y","Yes","No")</f>
        <v>Yes</v>
      </c>
      <c r="N1678" s="1" t="str">
        <f>IF(OR(BART_Rides[[#This Row],[Station Code]]="EM", BART_Rides[[#This Row],[Station Code]]="MT", BART_Rides[[#This Row],[Station Code]]="PL", BART_Rides[[#This Row],[Station Code]]="CC"), "Yes", "No")</f>
        <v>No</v>
      </c>
    </row>
    <row r="1679" spans="6:14">
      <c r="F1679" s="3">
        <v>44414</v>
      </c>
      <c r="G1679" s="1" t="s">
        <v>9</v>
      </c>
      <c r="H1679" s="1" t="s">
        <v>100</v>
      </c>
      <c r="I1679" s="1">
        <v>2604</v>
      </c>
      <c r="J1679" s="1">
        <f>MONTH(BART_Rides[[#This Row],[Date]])</f>
        <v>8</v>
      </c>
      <c r="K1679" s="1">
        <f>WEEKDAY(BART_Rides[[#This Row],[Date]],2)</f>
        <v>5</v>
      </c>
      <c r="L1679" s="1" t="str">
        <f>LEFT(BART_Rides[[#This Row],[Lines]],1)</f>
        <v>Y</v>
      </c>
      <c r="M1679" s="1" t="str">
        <f>IF(BART_Rides[[#This Row],[FirstLetter]]="Y","Yes","No")</f>
        <v>Yes</v>
      </c>
      <c r="N1679" s="1" t="str">
        <f>IF(OR(BART_Rides[[#This Row],[Station Code]]="EM", BART_Rides[[#This Row],[Station Code]]="MT", BART_Rides[[#This Row],[Station Code]]="PL", BART_Rides[[#This Row],[Station Code]]="CC"), "Yes", "No")</f>
        <v>No</v>
      </c>
    </row>
    <row r="1680" spans="6:14">
      <c r="F1680" s="3">
        <v>44415</v>
      </c>
      <c r="G1680" s="1" t="s">
        <v>9</v>
      </c>
      <c r="H1680" s="1" t="s">
        <v>100</v>
      </c>
      <c r="I1680" s="1">
        <v>1844</v>
      </c>
      <c r="J1680" s="1">
        <f>MONTH(BART_Rides[[#This Row],[Date]])</f>
        <v>8</v>
      </c>
      <c r="K1680" s="1">
        <f>WEEKDAY(BART_Rides[[#This Row],[Date]],2)</f>
        <v>6</v>
      </c>
      <c r="L1680" s="1" t="str">
        <f>LEFT(BART_Rides[[#This Row],[Lines]],1)</f>
        <v>Y</v>
      </c>
      <c r="M1680" s="1" t="str">
        <f>IF(BART_Rides[[#This Row],[FirstLetter]]="Y","Yes","No")</f>
        <v>Yes</v>
      </c>
      <c r="N1680" s="1" t="str">
        <f>IF(OR(BART_Rides[[#This Row],[Station Code]]="EM", BART_Rides[[#This Row],[Station Code]]="MT", BART_Rides[[#This Row],[Station Code]]="PL", BART_Rides[[#This Row],[Station Code]]="CC"), "Yes", "No")</f>
        <v>No</v>
      </c>
    </row>
    <row r="1681" spans="6:14">
      <c r="F1681" s="3">
        <v>44416</v>
      </c>
      <c r="G1681" s="1" t="s">
        <v>9</v>
      </c>
      <c r="H1681" s="1" t="s">
        <v>100</v>
      </c>
      <c r="I1681" s="1">
        <v>1147</v>
      </c>
      <c r="J1681" s="1">
        <f>MONTH(BART_Rides[[#This Row],[Date]])</f>
        <v>8</v>
      </c>
      <c r="K1681" s="1">
        <f>WEEKDAY(BART_Rides[[#This Row],[Date]],2)</f>
        <v>7</v>
      </c>
      <c r="L1681" s="1" t="str">
        <f>LEFT(BART_Rides[[#This Row],[Lines]],1)</f>
        <v>Y</v>
      </c>
      <c r="M1681" s="1" t="str">
        <f>IF(BART_Rides[[#This Row],[FirstLetter]]="Y","Yes","No")</f>
        <v>Yes</v>
      </c>
      <c r="N1681" s="1" t="str">
        <f>IF(OR(BART_Rides[[#This Row],[Station Code]]="EM", BART_Rides[[#This Row],[Station Code]]="MT", BART_Rides[[#This Row],[Station Code]]="PL", BART_Rides[[#This Row],[Station Code]]="CC"), "Yes", "No")</f>
        <v>No</v>
      </c>
    </row>
    <row r="1682" spans="6:14">
      <c r="F1682" s="3">
        <v>44417</v>
      </c>
      <c r="G1682" s="1" t="s">
        <v>9</v>
      </c>
      <c r="H1682" s="1" t="s">
        <v>100</v>
      </c>
      <c r="I1682" s="1">
        <v>2247</v>
      </c>
      <c r="J1682" s="1">
        <f>MONTH(BART_Rides[[#This Row],[Date]])</f>
        <v>8</v>
      </c>
      <c r="K1682" s="1">
        <f>WEEKDAY(BART_Rides[[#This Row],[Date]],2)</f>
        <v>1</v>
      </c>
      <c r="L1682" s="1" t="str">
        <f>LEFT(BART_Rides[[#This Row],[Lines]],1)</f>
        <v>Y</v>
      </c>
      <c r="M1682" s="1" t="str">
        <f>IF(BART_Rides[[#This Row],[FirstLetter]]="Y","Yes","No")</f>
        <v>Yes</v>
      </c>
      <c r="N1682" s="1" t="str">
        <f>IF(OR(BART_Rides[[#This Row],[Station Code]]="EM", BART_Rides[[#This Row],[Station Code]]="MT", BART_Rides[[#This Row],[Station Code]]="PL", BART_Rides[[#This Row],[Station Code]]="CC"), "Yes", "No")</f>
        <v>No</v>
      </c>
    </row>
    <row r="1683" spans="6:14">
      <c r="F1683" s="3">
        <v>44418</v>
      </c>
      <c r="G1683" s="1" t="s">
        <v>9</v>
      </c>
      <c r="H1683" s="1" t="s">
        <v>100</v>
      </c>
      <c r="I1683" s="1">
        <v>2343</v>
      </c>
      <c r="J1683" s="1">
        <f>MONTH(BART_Rides[[#This Row],[Date]])</f>
        <v>8</v>
      </c>
      <c r="K1683" s="1">
        <f>WEEKDAY(BART_Rides[[#This Row],[Date]],2)</f>
        <v>2</v>
      </c>
      <c r="L1683" s="1" t="str">
        <f>LEFT(BART_Rides[[#This Row],[Lines]],1)</f>
        <v>Y</v>
      </c>
      <c r="M1683" s="1" t="str">
        <f>IF(BART_Rides[[#This Row],[FirstLetter]]="Y","Yes","No")</f>
        <v>Yes</v>
      </c>
      <c r="N1683" s="1" t="str">
        <f>IF(OR(BART_Rides[[#This Row],[Station Code]]="EM", BART_Rides[[#This Row],[Station Code]]="MT", BART_Rides[[#This Row],[Station Code]]="PL", BART_Rides[[#This Row],[Station Code]]="CC"), "Yes", "No")</f>
        <v>No</v>
      </c>
    </row>
    <row r="1684" spans="6:14">
      <c r="F1684" s="3">
        <v>44419</v>
      </c>
      <c r="G1684" s="1" t="s">
        <v>9</v>
      </c>
      <c r="H1684" s="1" t="s">
        <v>100</v>
      </c>
      <c r="I1684" s="1">
        <v>2394</v>
      </c>
      <c r="J1684" s="1">
        <f>MONTH(BART_Rides[[#This Row],[Date]])</f>
        <v>8</v>
      </c>
      <c r="K1684" s="1">
        <f>WEEKDAY(BART_Rides[[#This Row],[Date]],2)</f>
        <v>3</v>
      </c>
      <c r="L1684" s="1" t="str">
        <f>LEFT(BART_Rides[[#This Row],[Lines]],1)</f>
        <v>Y</v>
      </c>
      <c r="M1684" s="1" t="str">
        <f>IF(BART_Rides[[#This Row],[FirstLetter]]="Y","Yes","No")</f>
        <v>Yes</v>
      </c>
      <c r="N1684" s="1" t="str">
        <f>IF(OR(BART_Rides[[#This Row],[Station Code]]="EM", BART_Rides[[#This Row],[Station Code]]="MT", BART_Rides[[#This Row],[Station Code]]="PL", BART_Rides[[#This Row],[Station Code]]="CC"), "Yes", "No")</f>
        <v>No</v>
      </c>
    </row>
    <row r="1685" spans="6:14">
      <c r="F1685" s="3">
        <v>44420</v>
      </c>
      <c r="G1685" s="1" t="s">
        <v>9</v>
      </c>
      <c r="H1685" s="1" t="s">
        <v>100</v>
      </c>
      <c r="I1685" s="1">
        <v>2479</v>
      </c>
      <c r="J1685" s="1">
        <f>MONTH(BART_Rides[[#This Row],[Date]])</f>
        <v>8</v>
      </c>
      <c r="K1685" s="1">
        <f>WEEKDAY(BART_Rides[[#This Row],[Date]],2)</f>
        <v>4</v>
      </c>
      <c r="L1685" s="1" t="str">
        <f>LEFT(BART_Rides[[#This Row],[Lines]],1)</f>
        <v>Y</v>
      </c>
      <c r="M1685" s="1" t="str">
        <f>IF(BART_Rides[[#This Row],[FirstLetter]]="Y","Yes","No")</f>
        <v>Yes</v>
      </c>
      <c r="N1685" s="1" t="str">
        <f>IF(OR(BART_Rides[[#This Row],[Station Code]]="EM", BART_Rides[[#This Row],[Station Code]]="MT", BART_Rides[[#This Row],[Station Code]]="PL", BART_Rides[[#This Row],[Station Code]]="CC"), "Yes", "No")</f>
        <v>No</v>
      </c>
    </row>
    <row r="1686" spans="6:14">
      <c r="F1686" s="3">
        <v>44421</v>
      </c>
      <c r="G1686" s="1" t="s">
        <v>9</v>
      </c>
      <c r="H1686" s="1" t="s">
        <v>100</v>
      </c>
      <c r="I1686" s="1">
        <v>3001</v>
      </c>
      <c r="J1686" s="1">
        <f>MONTH(BART_Rides[[#This Row],[Date]])</f>
        <v>8</v>
      </c>
      <c r="K1686" s="1">
        <f>WEEKDAY(BART_Rides[[#This Row],[Date]],2)</f>
        <v>5</v>
      </c>
      <c r="L1686" s="1" t="str">
        <f>LEFT(BART_Rides[[#This Row],[Lines]],1)</f>
        <v>Y</v>
      </c>
      <c r="M1686" s="1" t="str">
        <f>IF(BART_Rides[[#This Row],[FirstLetter]]="Y","Yes","No")</f>
        <v>Yes</v>
      </c>
      <c r="N1686" s="1" t="str">
        <f>IF(OR(BART_Rides[[#This Row],[Station Code]]="EM", BART_Rides[[#This Row],[Station Code]]="MT", BART_Rides[[#This Row],[Station Code]]="PL", BART_Rides[[#This Row],[Station Code]]="CC"), "Yes", "No")</f>
        <v>No</v>
      </c>
    </row>
    <row r="1687" spans="6:14">
      <c r="F1687" s="3">
        <v>44422</v>
      </c>
      <c r="G1687" s="1" t="s">
        <v>9</v>
      </c>
      <c r="H1687" s="1" t="s">
        <v>100</v>
      </c>
      <c r="I1687" s="1">
        <v>2031</v>
      </c>
      <c r="J1687" s="1">
        <f>MONTH(BART_Rides[[#This Row],[Date]])</f>
        <v>8</v>
      </c>
      <c r="K1687" s="1">
        <f>WEEKDAY(BART_Rides[[#This Row],[Date]],2)</f>
        <v>6</v>
      </c>
      <c r="L1687" s="1" t="str">
        <f>LEFT(BART_Rides[[#This Row],[Lines]],1)</f>
        <v>Y</v>
      </c>
      <c r="M1687" s="1" t="str">
        <f>IF(BART_Rides[[#This Row],[FirstLetter]]="Y","Yes","No")</f>
        <v>Yes</v>
      </c>
      <c r="N1687" s="1" t="str">
        <f>IF(OR(BART_Rides[[#This Row],[Station Code]]="EM", BART_Rides[[#This Row],[Station Code]]="MT", BART_Rides[[#This Row],[Station Code]]="PL", BART_Rides[[#This Row],[Station Code]]="CC"), "Yes", "No")</f>
        <v>No</v>
      </c>
    </row>
    <row r="1688" spans="6:14">
      <c r="F1688" s="3">
        <v>44423</v>
      </c>
      <c r="G1688" s="1" t="s">
        <v>9</v>
      </c>
      <c r="H1688" s="1" t="s">
        <v>100</v>
      </c>
      <c r="I1688" s="1">
        <v>1395</v>
      </c>
      <c r="J1688" s="1">
        <f>MONTH(BART_Rides[[#This Row],[Date]])</f>
        <v>8</v>
      </c>
      <c r="K1688" s="1">
        <f>WEEKDAY(BART_Rides[[#This Row],[Date]],2)</f>
        <v>7</v>
      </c>
      <c r="L1688" s="1" t="str">
        <f>LEFT(BART_Rides[[#This Row],[Lines]],1)</f>
        <v>Y</v>
      </c>
      <c r="M1688" s="1" t="str">
        <f>IF(BART_Rides[[#This Row],[FirstLetter]]="Y","Yes","No")</f>
        <v>Yes</v>
      </c>
      <c r="N1688" s="1" t="str">
        <f>IF(OR(BART_Rides[[#This Row],[Station Code]]="EM", BART_Rides[[#This Row],[Station Code]]="MT", BART_Rides[[#This Row],[Station Code]]="PL", BART_Rides[[#This Row],[Station Code]]="CC"), "Yes", "No")</f>
        <v>No</v>
      </c>
    </row>
    <row r="1689" spans="6:14">
      <c r="F1689" s="3">
        <v>44424</v>
      </c>
      <c r="G1689" s="1" t="s">
        <v>9</v>
      </c>
      <c r="H1689" s="1" t="s">
        <v>100</v>
      </c>
      <c r="I1689" s="1">
        <v>2841</v>
      </c>
      <c r="J1689" s="1">
        <f>MONTH(BART_Rides[[#This Row],[Date]])</f>
        <v>8</v>
      </c>
      <c r="K1689" s="1">
        <f>WEEKDAY(BART_Rides[[#This Row],[Date]],2)</f>
        <v>1</v>
      </c>
      <c r="L1689" s="1" t="str">
        <f>LEFT(BART_Rides[[#This Row],[Lines]],1)</f>
        <v>Y</v>
      </c>
      <c r="M1689" s="1" t="str">
        <f>IF(BART_Rides[[#This Row],[FirstLetter]]="Y","Yes","No")</f>
        <v>Yes</v>
      </c>
      <c r="N1689" s="1" t="str">
        <f>IF(OR(BART_Rides[[#This Row],[Station Code]]="EM", BART_Rides[[#This Row],[Station Code]]="MT", BART_Rides[[#This Row],[Station Code]]="PL", BART_Rides[[#This Row],[Station Code]]="CC"), "Yes", "No")</f>
        <v>No</v>
      </c>
    </row>
    <row r="1690" spans="6:14">
      <c r="F1690" s="3">
        <v>44425</v>
      </c>
      <c r="G1690" s="1" t="s">
        <v>9</v>
      </c>
      <c r="H1690" s="1" t="s">
        <v>100</v>
      </c>
      <c r="I1690" s="1">
        <v>3010</v>
      </c>
      <c r="J1690" s="1">
        <f>MONTH(BART_Rides[[#This Row],[Date]])</f>
        <v>8</v>
      </c>
      <c r="K1690" s="1">
        <f>WEEKDAY(BART_Rides[[#This Row],[Date]],2)</f>
        <v>2</v>
      </c>
      <c r="L1690" s="1" t="str">
        <f>LEFT(BART_Rides[[#This Row],[Lines]],1)</f>
        <v>Y</v>
      </c>
      <c r="M1690" s="1" t="str">
        <f>IF(BART_Rides[[#This Row],[FirstLetter]]="Y","Yes","No")</f>
        <v>Yes</v>
      </c>
      <c r="N1690" s="1" t="str">
        <f>IF(OR(BART_Rides[[#This Row],[Station Code]]="EM", BART_Rides[[#This Row],[Station Code]]="MT", BART_Rides[[#This Row],[Station Code]]="PL", BART_Rides[[#This Row],[Station Code]]="CC"), "Yes", "No")</f>
        <v>No</v>
      </c>
    </row>
    <row r="1691" spans="6:14">
      <c r="F1691" s="3">
        <v>44426</v>
      </c>
      <c r="G1691" s="1" t="s">
        <v>9</v>
      </c>
      <c r="H1691" s="1" t="s">
        <v>100</v>
      </c>
      <c r="I1691" s="1">
        <v>3312</v>
      </c>
      <c r="J1691" s="1">
        <f>MONTH(BART_Rides[[#This Row],[Date]])</f>
        <v>8</v>
      </c>
      <c r="K1691" s="1">
        <f>WEEKDAY(BART_Rides[[#This Row],[Date]],2)</f>
        <v>3</v>
      </c>
      <c r="L1691" s="1" t="str">
        <f>LEFT(BART_Rides[[#This Row],[Lines]],1)</f>
        <v>Y</v>
      </c>
      <c r="M1691" s="1" t="str">
        <f>IF(BART_Rides[[#This Row],[FirstLetter]]="Y","Yes","No")</f>
        <v>Yes</v>
      </c>
      <c r="N1691" s="1" t="str">
        <f>IF(OR(BART_Rides[[#This Row],[Station Code]]="EM", BART_Rides[[#This Row],[Station Code]]="MT", BART_Rides[[#This Row],[Station Code]]="PL", BART_Rides[[#This Row],[Station Code]]="CC"), "Yes", "No")</f>
        <v>No</v>
      </c>
    </row>
    <row r="1692" spans="6:14">
      <c r="F1692" s="3">
        <v>44427</v>
      </c>
      <c r="G1692" s="1" t="s">
        <v>9</v>
      </c>
      <c r="H1692" s="1" t="s">
        <v>100</v>
      </c>
      <c r="I1692" s="1">
        <v>3189</v>
      </c>
      <c r="J1692" s="1">
        <f>MONTH(BART_Rides[[#This Row],[Date]])</f>
        <v>8</v>
      </c>
      <c r="K1692" s="1">
        <f>WEEKDAY(BART_Rides[[#This Row],[Date]],2)</f>
        <v>4</v>
      </c>
      <c r="L1692" s="1" t="str">
        <f>LEFT(BART_Rides[[#This Row],[Lines]],1)</f>
        <v>Y</v>
      </c>
      <c r="M1692" s="1" t="str">
        <f>IF(BART_Rides[[#This Row],[FirstLetter]]="Y","Yes","No")</f>
        <v>Yes</v>
      </c>
      <c r="N1692" s="1" t="str">
        <f>IF(OR(BART_Rides[[#This Row],[Station Code]]="EM", BART_Rides[[#This Row],[Station Code]]="MT", BART_Rides[[#This Row],[Station Code]]="PL", BART_Rides[[#This Row],[Station Code]]="CC"), "Yes", "No")</f>
        <v>No</v>
      </c>
    </row>
    <row r="1693" spans="6:14">
      <c r="F1693" s="3">
        <v>44428</v>
      </c>
      <c r="G1693" s="1" t="s">
        <v>9</v>
      </c>
      <c r="H1693" s="1" t="s">
        <v>100</v>
      </c>
      <c r="I1693" s="1">
        <v>3331</v>
      </c>
      <c r="J1693" s="1">
        <f>MONTH(BART_Rides[[#This Row],[Date]])</f>
        <v>8</v>
      </c>
      <c r="K1693" s="1">
        <f>WEEKDAY(BART_Rides[[#This Row],[Date]],2)</f>
        <v>5</v>
      </c>
      <c r="L1693" s="1" t="str">
        <f>LEFT(BART_Rides[[#This Row],[Lines]],1)</f>
        <v>Y</v>
      </c>
      <c r="M1693" s="1" t="str">
        <f>IF(BART_Rides[[#This Row],[FirstLetter]]="Y","Yes","No")</f>
        <v>Yes</v>
      </c>
      <c r="N1693" s="1" t="str">
        <f>IF(OR(BART_Rides[[#This Row],[Station Code]]="EM", BART_Rides[[#This Row],[Station Code]]="MT", BART_Rides[[#This Row],[Station Code]]="PL", BART_Rides[[#This Row],[Station Code]]="CC"), "Yes", "No")</f>
        <v>No</v>
      </c>
    </row>
    <row r="1694" spans="6:14">
      <c r="F1694" s="3">
        <v>44429</v>
      </c>
      <c r="G1694" s="1" t="s">
        <v>9</v>
      </c>
      <c r="H1694" s="1" t="s">
        <v>100</v>
      </c>
      <c r="I1694" s="1">
        <v>2840</v>
      </c>
      <c r="J1694" s="1">
        <f>MONTH(BART_Rides[[#This Row],[Date]])</f>
        <v>8</v>
      </c>
      <c r="K1694" s="1">
        <f>WEEKDAY(BART_Rides[[#This Row],[Date]],2)</f>
        <v>6</v>
      </c>
      <c r="L1694" s="1" t="str">
        <f>LEFT(BART_Rides[[#This Row],[Lines]],1)</f>
        <v>Y</v>
      </c>
      <c r="M1694" s="1" t="str">
        <f>IF(BART_Rides[[#This Row],[FirstLetter]]="Y","Yes","No")</f>
        <v>Yes</v>
      </c>
      <c r="N1694" s="1" t="str">
        <f>IF(OR(BART_Rides[[#This Row],[Station Code]]="EM", BART_Rides[[#This Row],[Station Code]]="MT", BART_Rides[[#This Row],[Station Code]]="PL", BART_Rides[[#This Row],[Station Code]]="CC"), "Yes", "No")</f>
        <v>No</v>
      </c>
    </row>
    <row r="1695" spans="6:14">
      <c r="F1695" s="3">
        <v>44430</v>
      </c>
      <c r="G1695" s="1" t="s">
        <v>9</v>
      </c>
      <c r="H1695" s="1" t="s">
        <v>100</v>
      </c>
      <c r="I1695" s="1">
        <v>1914</v>
      </c>
      <c r="J1695" s="1">
        <f>MONTH(BART_Rides[[#This Row],[Date]])</f>
        <v>8</v>
      </c>
      <c r="K1695" s="1">
        <f>WEEKDAY(BART_Rides[[#This Row],[Date]],2)</f>
        <v>7</v>
      </c>
      <c r="L1695" s="1" t="str">
        <f>LEFT(BART_Rides[[#This Row],[Lines]],1)</f>
        <v>Y</v>
      </c>
      <c r="M1695" s="1" t="str">
        <f>IF(BART_Rides[[#This Row],[FirstLetter]]="Y","Yes","No")</f>
        <v>Yes</v>
      </c>
      <c r="N1695" s="1" t="str">
        <f>IF(OR(BART_Rides[[#This Row],[Station Code]]="EM", BART_Rides[[#This Row],[Station Code]]="MT", BART_Rides[[#This Row],[Station Code]]="PL", BART_Rides[[#This Row],[Station Code]]="CC"), "Yes", "No")</f>
        <v>No</v>
      </c>
    </row>
    <row r="1696" spans="6:14">
      <c r="F1696" s="3">
        <v>44431</v>
      </c>
      <c r="G1696" s="1" t="s">
        <v>9</v>
      </c>
      <c r="H1696" s="1" t="s">
        <v>100</v>
      </c>
      <c r="I1696" s="1">
        <v>3619</v>
      </c>
      <c r="J1696" s="1">
        <f>MONTH(BART_Rides[[#This Row],[Date]])</f>
        <v>8</v>
      </c>
      <c r="K1696" s="1">
        <f>WEEKDAY(BART_Rides[[#This Row],[Date]],2)</f>
        <v>1</v>
      </c>
      <c r="L1696" s="1" t="str">
        <f>LEFT(BART_Rides[[#This Row],[Lines]],1)</f>
        <v>Y</v>
      </c>
      <c r="M1696" s="1" t="str">
        <f>IF(BART_Rides[[#This Row],[FirstLetter]]="Y","Yes","No")</f>
        <v>Yes</v>
      </c>
      <c r="N1696" s="1" t="str">
        <f>IF(OR(BART_Rides[[#This Row],[Station Code]]="EM", BART_Rides[[#This Row],[Station Code]]="MT", BART_Rides[[#This Row],[Station Code]]="PL", BART_Rides[[#This Row],[Station Code]]="CC"), "Yes", "No")</f>
        <v>No</v>
      </c>
    </row>
    <row r="1697" spans="6:14">
      <c r="F1697" s="3">
        <v>44432</v>
      </c>
      <c r="G1697" s="1" t="s">
        <v>9</v>
      </c>
      <c r="H1697" s="1" t="s">
        <v>100</v>
      </c>
      <c r="I1697" s="1">
        <v>3639</v>
      </c>
      <c r="J1697" s="1">
        <f>MONTH(BART_Rides[[#This Row],[Date]])</f>
        <v>8</v>
      </c>
      <c r="K1697" s="1">
        <f>WEEKDAY(BART_Rides[[#This Row],[Date]],2)</f>
        <v>2</v>
      </c>
      <c r="L1697" s="1" t="str">
        <f>LEFT(BART_Rides[[#This Row],[Lines]],1)</f>
        <v>Y</v>
      </c>
      <c r="M1697" s="1" t="str">
        <f>IF(BART_Rides[[#This Row],[FirstLetter]]="Y","Yes","No")</f>
        <v>Yes</v>
      </c>
      <c r="N1697" s="1" t="str">
        <f>IF(OR(BART_Rides[[#This Row],[Station Code]]="EM", BART_Rides[[#This Row],[Station Code]]="MT", BART_Rides[[#This Row],[Station Code]]="PL", BART_Rides[[#This Row],[Station Code]]="CC"), "Yes", "No")</f>
        <v>No</v>
      </c>
    </row>
    <row r="1698" spans="6:14">
      <c r="F1698" s="3">
        <v>44433</v>
      </c>
      <c r="G1698" s="1" t="s">
        <v>9</v>
      </c>
      <c r="H1698" s="1" t="s">
        <v>100</v>
      </c>
      <c r="I1698" s="1">
        <v>3488</v>
      </c>
      <c r="J1698" s="1">
        <f>MONTH(BART_Rides[[#This Row],[Date]])</f>
        <v>8</v>
      </c>
      <c r="K1698" s="1">
        <f>WEEKDAY(BART_Rides[[#This Row],[Date]],2)</f>
        <v>3</v>
      </c>
      <c r="L1698" s="1" t="str">
        <f>LEFT(BART_Rides[[#This Row],[Lines]],1)</f>
        <v>Y</v>
      </c>
      <c r="M1698" s="1" t="str">
        <f>IF(BART_Rides[[#This Row],[FirstLetter]]="Y","Yes","No")</f>
        <v>Yes</v>
      </c>
      <c r="N1698" s="1" t="str">
        <f>IF(OR(BART_Rides[[#This Row],[Station Code]]="EM", BART_Rides[[#This Row],[Station Code]]="MT", BART_Rides[[#This Row],[Station Code]]="PL", BART_Rides[[#This Row],[Station Code]]="CC"), "Yes", "No")</f>
        <v>No</v>
      </c>
    </row>
    <row r="1699" spans="6:14">
      <c r="F1699" s="3">
        <v>44434</v>
      </c>
      <c r="G1699" s="1" t="s">
        <v>9</v>
      </c>
      <c r="H1699" s="1" t="s">
        <v>100</v>
      </c>
      <c r="I1699" s="1">
        <v>3706</v>
      </c>
      <c r="J1699" s="1">
        <f>MONTH(BART_Rides[[#This Row],[Date]])</f>
        <v>8</v>
      </c>
      <c r="K1699" s="1">
        <f>WEEKDAY(BART_Rides[[#This Row],[Date]],2)</f>
        <v>4</v>
      </c>
      <c r="L1699" s="1" t="str">
        <f>LEFT(BART_Rides[[#This Row],[Lines]],1)</f>
        <v>Y</v>
      </c>
      <c r="M1699" s="1" t="str">
        <f>IF(BART_Rides[[#This Row],[FirstLetter]]="Y","Yes","No")</f>
        <v>Yes</v>
      </c>
      <c r="N1699" s="1" t="str">
        <f>IF(OR(BART_Rides[[#This Row],[Station Code]]="EM", BART_Rides[[#This Row],[Station Code]]="MT", BART_Rides[[#This Row],[Station Code]]="PL", BART_Rides[[#This Row],[Station Code]]="CC"), "Yes", "No")</f>
        <v>No</v>
      </c>
    </row>
    <row r="1700" spans="6:14">
      <c r="F1700" s="3">
        <v>44435</v>
      </c>
      <c r="G1700" s="1" t="s">
        <v>9</v>
      </c>
      <c r="H1700" s="1" t="s">
        <v>100</v>
      </c>
      <c r="I1700" s="1">
        <v>3845</v>
      </c>
      <c r="J1700" s="1">
        <f>MONTH(BART_Rides[[#This Row],[Date]])</f>
        <v>8</v>
      </c>
      <c r="K1700" s="1">
        <f>WEEKDAY(BART_Rides[[#This Row],[Date]],2)</f>
        <v>5</v>
      </c>
      <c r="L1700" s="1" t="str">
        <f>LEFT(BART_Rides[[#This Row],[Lines]],1)</f>
        <v>Y</v>
      </c>
      <c r="M1700" s="1" t="str">
        <f>IF(BART_Rides[[#This Row],[FirstLetter]]="Y","Yes","No")</f>
        <v>Yes</v>
      </c>
      <c r="N1700" s="1" t="str">
        <f>IF(OR(BART_Rides[[#This Row],[Station Code]]="EM", BART_Rides[[#This Row],[Station Code]]="MT", BART_Rides[[#This Row],[Station Code]]="PL", BART_Rides[[#This Row],[Station Code]]="CC"), "Yes", "No")</f>
        <v>No</v>
      </c>
    </row>
    <row r="1701" spans="6:14">
      <c r="F1701" s="3">
        <v>44436</v>
      </c>
      <c r="G1701" s="1" t="s">
        <v>9</v>
      </c>
      <c r="H1701" s="1" t="s">
        <v>100</v>
      </c>
      <c r="I1701" s="1">
        <v>2905</v>
      </c>
      <c r="J1701" s="1">
        <f>MONTH(BART_Rides[[#This Row],[Date]])</f>
        <v>8</v>
      </c>
      <c r="K1701" s="1">
        <f>WEEKDAY(BART_Rides[[#This Row],[Date]],2)</f>
        <v>6</v>
      </c>
      <c r="L1701" s="1" t="str">
        <f>LEFT(BART_Rides[[#This Row],[Lines]],1)</f>
        <v>Y</v>
      </c>
      <c r="M1701" s="1" t="str">
        <f>IF(BART_Rides[[#This Row],[FirstLetter]]="Y","Yes","No")</f>
        <v>Yes</v>
      </c>
      <c r="N1701" s="1" t="str">
        <f>IF(OR(BART_Rides[[#This Row],[Station Code]]="EM", BART_Rides[[#This Row],[Station Code]]="MT", BART_Rides[[#This Row],[Station Code]]="PL", BART_Rides[[#This Row],[Station Code]]="CC"), "Yes", "No")</f>
        <v>No</v>
      </c>
    </row>
    <row r="1702" spans="6:14">
      <c r="F1702" s="3">
        <v>44437</v>
      </c>
      <c r="G1702" s="1" t="s">
        <v>9</v>
      </c>
      <c r="H1702" s="1" t="s">
        <v>100</v>
      </c>
      <c r="I1702" s="1">
        <v>1776</v>
      </c>
      <c r="J1702" s="1">
        <f>MONTH(BART_Rides[[#This Row],[Date]])</f>
        <v>8</v>
      </c>
      <c r="K1702" s="1">
        <f>WEEKDAY(BART_Rides[[#This Row],[Date]],2)</f>
        <v>7</v>
      </c>
      <c r="L1702" s="1" t="str">
        <f>LEFT(BART_Rides[[#This Row],[Lines]],1)</f>
        <v>Y</v>
      </c>
      <c r="M1702" s="1" t="str">
        <f>IF(BART_Rides[[#This Row],[FirstLetter]]="Y","Yes","No")</f>
        <v>Yes</v>
      </c>
      <c r="N1702" s="1" t="str">
        <f>IF(OR(BART_Rides[[#This Row],[Station Code]]="EM", BART_Rides[[#This Row],[Station Code]]="MT", BART_Rides[[#This Row],[Station Code]]="PL", BART_Rides[[#This Row],[Station Code]]="CC"), "Yes", "No")</f>
        <v>No</v>
      </c>
    </row>
    <row r="1703" spans="6:14">
      <c r="F1703" s="3">
        <v>44438</v>
      </c>
      <c r="G1703" s="1" t="s">
        <v>9</v>
      </c>
      <c r="H1703" s="1" t="s">
        <v>100</v>
      </c>
      <c r="I1703" s="1">
        <v>3301</v>
      </c>
      <c r="J1703" s="1">
        <f>MONTH(BART_Rides[[#This Row],[Date]])</f>
        <v>8</v>
      </c>
      <c r="K1703" s="1">
        <f>WEEKDAY(BART_Rides[[#This Row],[Date]],2)</f>
        <v>1</v>
      </c>
      <c r="L1703" s="1" t="str">
        <f>LEFT(BART_Rides[[#This Row],[Lines]],1)</f>
        <v>Y</v>
      </c>
      <c r="M1703" s="1" t="str">
        <f>IF(BART_Rides[[#This Row],[FirstLetter]]="Y","Yes","No")</f>
        <v>Yes</v>
      </c>
      <c r="N1703" s="1" t="str">
        <f>IF(OR(BART_Rides[[#This Row],[Station Code]]="EM", BART_Rides[[#This Row],[Station Code]]="MT", BART_Rides[[#This Row],[Station Code]]="PL", BART_Rides[[#This Row],[Station Code]]="CC"), "Yes", "No")</f>
        <v>No</v>
      </c>
    </row>
    <row r="1704" spans="6:14">
      <c r="F1704" s="3">
        <v>44439</v>
      </c>
      <c r="G1704" s="1" t="s">
        <v>9</v>
      </c>
      <c r="H1704" s="1" t="s">
        <v>100</v>
      </c>
      <c r="I1704" s="1">
        <v>3708</v>
      </c>
      <c r="J1704" s="1">
        <f>MONTH(BART_Rides[[#This Row],[Date]])</f>
        <v>8</v>
      </c>
      <c r="K1704" s="1">
        <f>WEEKDAY(BART_Rides[[#This Row],[Date]],2)</f>
        <v>2</v>
      </c>
      <c r="L1704" s="1" t="str">
        <f>LEFT(BART_Rides[[#This Row],[Lines]],1)</f>
        <v>Y</v>
      </c>
      <c r="M1704" s="1" t="str">
        <f>IF(BART_Rides[[#This Row],[FirstLetter]]="Y","Yes","No")</f>
        <v>Yes</v>
      </c>
      <c r="N1704" s="1" t="str">
        <f>IF(OR(BART_Rides[[#This Row],[Station Code]]="EM", BART_Rides[[#This Row],[Station Code]]="MT", BART_Rides[[#This Row],[Station Code]]="PL", BART_Rides[[#This Row],[Station Code]]="CC"), "Yes", "No")</f>
        <v>No</v>
      </c>
    </row>
    <row r="1705" spans="6:14">
      <c r="F1705" s="3">
        <v>44440</v>
      </c>
      <c r="G1705" s="1" t="s">
        <v>9</v>
      </c>
      <c r="H1705" s="1" t="s">
        <v>100</v>
      </c>
      <c r="I1705" s="1">
        <v>3623</v>
      </c>
      <c r="J1705" s="1">
        <f>MONTH(BART_Rides[[#This Row],[Date]])</f>
        <v>9</v>
      </c>
      <c r="K1705" s="1">
        <f>WEEKDAY(BART_Rides[[#This Row],[Date]],2)</f>
        <v>3</v>
      </c>
      <c r="L1705" s="1" t="str">
        <f>LEFT(BART_Rides[[#This Row],[Lines]],1)</f>
        <v>Y</v>
      </c>
      <c r="M1705" s="1" t="str">
        <f>IF(BART_Rides[[#This Row],[FirstLetter]]="Y","Yes","No")</f>
        <v>Yes</v>
      </c>
      <c r="N1705" s="1" t="str">
        <f>IF(OR(BART_Rides[[#This Row],[Station Code]]="EM", BART_Rides[[#This Row],[Station Code]]="MT", BART_Rides[[#This Row],[Station Code]]="PL", BART_Rides[[#This Row],[Station Code]]="CC"), "Yes", "No")</f>
        <v>No</v>
      </c>
    </row>
    <row r="1706" spans="6:14">
      <c r="F1706" s="3">
        <v>44441</v>
      </c>
      <c r="G1706" s="1" t="s">
        <v>9</v>
      </c>
      <c r="H1706" s="1" t="s">
        <v>100</v>
      </c>
      <c r="I1706" s="1">
        <v>3674</v>
      </c>
      <c r="J1706" s="1">
        <f>MONTH(BART_Rides[[#This Row],[Date]])</f>
        <v>9</v>
      </c>
      <c r="K1706" s="1">
        <f>WEEKDAY(BART_Rides[[#This Row],[Date]],2)</f>
        <v>4</v>
      </c>
      <c r="L1706" s="1" t="str">
        <f>LEFT(BART_Rides[[#This Row],[Lines]],1)</f>
        <v>Y</v>
      </c>
      <c r="M1706" s="1" t="str">
        <f>IF(BART_Rides[[#This Row],[FirstLetter]]="Y","Yes","No")</f>
        <v>Yes</v>
      </c>
      <c r="N1706" s="1" t="str">
        <f>IF(OR(BART_Rides[[#This Row],[Station Code]]="EM", BART_Rides[[#This Row],[Station Code]]="MT", BART_Rides[[#This Row],[Station Code]]="PL", BART_Rides[[#This Row],[Station Code]]="CC"), "Yes", "No")</f>
        <v>No</v>
      </c>
    </row>
    <row r="1707" spans="6:14">
      <c r="F1707" s="3">
        <v>44442</v>
      </c>
      <c r="G1707" s="1" t="s">
        <v>9</v>
      </c>
      <c r="H1707" s="1" t="s">
        <v>100</v>
      </c>
      <c r="I1707" s="1">
        <v>4097</v>
      </c>
      <c r="J1707" s="1">
        <f>MONTH(BART_Rides[[#This Row],[Date]])</f>
        <v>9</v>
      </c>
      <c r="K1707" s="1">
        <f>WEEKDAY(BART_Rides[[#This Row],[Date]],2)</f>
        <v>5</v>
      </c>
      <c r="L1707" s="1" t="str">
        <f>LEFT(BART_Rides[[#This Row],[Lines]],1)</f>
        <v>Y</v>
      </c>
      <c r="M1707" s="1" t="str">
        <f>IF(BART_Rides[[#This Row],[FirstLetter]]="Y","Yes","No")</f>
        <v>Yes</v>
      </c>
      <c r="N1707" s="1" t="str">
        <f>IF(OR(BART_Rides[[#This Row],[Station Code]]="EM", BART_Rides[[#This Row],[Station Code]]="MT", BART_Rides[[#This Row],[Station Code]]="PL", BART_Rides[[#This Row],[Station Code]]="CC"), "Yes", "No")</f>
        <v>No</v>
      </c>
    </row>
    <row r="1708" spans="6:14">
      <c r="F1708" s="3">
        <v>44443</v>
      </c>
      <c r="G1708" s="1" t="s">
        <v>9</v>
      </c>
      <c r="H1708" s="1" t="s">
        <v>100</v>
      </c>
      <c r="I1708" s="1">
        <v>3587</v>
      </c>
      <c r="J1708" s="1">
        <f>MONTH(BART_Rides[[#This Row],[Date]])</f>
        <v>9</v>
      </c>
      <c r="K1708" s="1">
        <f>WEEKDAY(BART_Rides[[#This Row],[Date]],2)</f>
        <v>6</v>
      </c>
      <c r="L1708" s="1" t="str">
        <f>LEFT(BART_Rides[[#This Row],[Lines]],1)</f>
        <v>Y</v>
      </c>
      <c r="M1708" s="1" t="str">
        <f>IF(BART_Rides[[#This Row],[FirstLetter]]="Y","Yes","No")</f>
        <v>Yes</v>
      </c>
      <c r="N1708" s="1" t="str">
        <f>IF(OR(BART_Rides[[#This Row],[Station Code]]="EM", BART_Rides[[#This Row],[Station Code]]="MT", BART_Rides[[#This Row],[Station Code]]="PL", BART_Rides[[#This Row],[Station Code]]="CC"), "Yes", "No")</f>
        <v>No</v>
      </c>
    </row>
    <row r="1709" spans="6:14">
      <c r="F1709" s="3">
        <v>44444</v>
      </c>
      <c r="G1709" s="1" t="s">
        <v>9</v>
      </c>
      <c r="H1709" s="1" t="s">
        <v>100</v>
      </c>
      <c r="I1709" s="1">
        <v>1924</v>
      </c>
      <c r="J1709" s="1">
        <f>MONTH(BART_Rides[[#This Row],[Date]])</f>
        <v>9</v>
      </c>
      <c r="K1709" s="1">
        <f>WEEKDAY(BART_Rides[[#This Row],[Date]],2)</f>
        <v>7</v>
      </c>
      <c r="L1709" s="1" t="str">
        <f>LEFT(BART_Rides[[#This Row],[Lines]],1)</f>
        <v>Y</v>
      </c>
      <c r="M1709" s="1" t="str">
        <f>IF(BART_Rides[[#This Row],[FirstLetter]]="Y","Yes","No")</f>
        <v>Yes</v>
      </c>
      <c r="N1709" s="1" t="str">
        <f>IF(OR(BART_Rides[[#This Row],[Station Code]]="EM", BART_Rides[[#This Row],[Station Code]]="MT", BART_Rides[[#This Row],[Station Code]]="PL", BART_Rides[[#This Row],[Station Code]]="CC"), "Yes", "No")</f>
        <v>No</v>
      </c>
    </row>
    <row r="1710" spans="6:14">
      <c r="F1710" s="3">
        <v>44445</v>
      </c>
      <c r="G1710" s="1" t="s">
        <v>9</v>
      </c>
      <c r="H1710" s="1" t="s">
        <v>100</v>
      </c>
      <c r="I1710" s="1">
        <v>1906</v>
      </c>
      <c r="J1710" s="1">
        <f>MONTH(BART_Rides[[#This Row],[Date]])</f>
        <v>9</v>
      </c>
      <c r="K1710" s="1">
        <f>WEEKDAY(BART_Rides[[#This Row],[Date]],2)</f>
        <v>1</v>
      </c>
      <c r="L1710" s="1" t="str">
        <f>LEFT(BART_Rides[[#This Row],[Lines]],1)</f>
        <v>Y</v>
      </c>
      <c r="M1710" s="1" t="str">
        <f>IF(BART_Rides[[#This Row],[FirstLetter]]="Y","Yes","No")</f>
        <v>Yes</v>
      </c>
      <c r="N1710" s="1" t="str">
        <f>IF(OR(BART_Rides[[#This Row],[Station Code]]="EM", BART_Rides[[#This Row],[Station Code]]="MT", BART_Rides[[#This Row],[Station Code]]="PL", BART_Rides[[#This Row],[Station Code]]="CC"), "Yes", "No")</f>
        <v>No</v>
      </c>
    </row>
    <row r="1711" spans="6:14">
      <c r="F1711" s="3">
        <v>44446</v>
      </c>
      <c r="G1711" s="1" t="s">
        <v>9</v>
      </c>
      <c r="H1711" s="1" t="s">
        <v>100</v>
      </c>
      <c r="I1711" s="1">
        <v>3833</v>
      </c>
      <c r="J1711" s="1">
        <f>MONTH(BART_Rides[[#This Row],[Date]])</f>
        <v>9</v>
      </c>
      <c r="K1711" s="1">
        <f>WEEKDAY(BART_Rides[[#This Row],[Date]],2)</f>
        <v>2</v>
      </c>
      <c r="L1711" s="1" t="str">
        <f>LEFT(BART_Rides[[#This Row],[Lines]],1)</f>
        <v>Y</v>
      </c>
      <c r="M1711" s="1" t="str">
        <f>IF(BART_Rides[[#This Row],[FirstLetter]]="Y","Yes","No")</f>
        <v>Yes</v>
      </c>
      <c r="N1711" s="1" t="str">
        <f>IF(OR(BART_Rides[[#This Row],[Station Code]]="EM", BART_Rides[[#This Row],[Station Code]]="MT", BART_Rides[[#This Row],[Station Code]]="PL", BART_Rides[[#This Row],[Station Code]]="CC"), "Yes", "No")</f>
        <v>No</v>
      </c>
    </row>
    <row r="1712" spans="6:14">
      <c r="F1712" s="3">
        <v>44447</v>
      </c>
      <c r="G1712" s="1" t="s">
        <v>9</v>
      </c>
      <c r="H1712" s="1" t="s">
        <v>100</v>
      </c>
      <c r="I1712" s="1">
        <v>3725</v>
      </c>
      <c r="J1712" s="1">
        <f>MONTH(BART_Rides[[#This Row],[Date]])</f>
        <v>9</v>
      </c>
      <c r="K1712" s="1">
        <f>WEEKDAY(BART_Rides[[#This Row],[Date]],2)</f>
        <v>3</v>
      </c>
      <c r="L1712" s="1" t="str">
        <f>LEFT(BART_Rides[[#This Row],[Lines]],1)</f>
        <v>Y</v>
      </c>
      <c r="M1712" s="1" t="str">
        <f>IF(BART_Rides[[#This Row],[FirstLetter]]="Y","Yes","No")</f>
        <v>Yes</v>
      </c>
      <c r="N1712" s="1" t="str">
        <f>IF(OR(BART_Rides[[#This Row],[Station Code]]="EM", BART_Rides[[#This Row],[Station Code]]="MT", BART_Rides[[#This Row],[Station Code]]="PL", BART_Rides[[#This Row],[Station Code]]="CC"), "Yes", "No")</f>
        <v>No</v>
      </c>
    </row>
    <row r="1713" spans="6:14">
      <c r="F1713" s="3">
        <v>44448</v>
      </c>
      <c r="G1713" s="1" t="s">
        <v>9</v>
      </c>
      <c r="H1713" s="1" t="s">
        <v>100</v>
      </c>
      <c r="I1713" s="1">
        <v>4626</v>
      </c>
      <c r="J1713" s="1">
        <f>MONTH(BART_Rides[[#This Row],[Date]])</f>
        <v>9</v>
      </c>
      <c r="K1713" s="1">
        <f>WEEKDAY(BART_Rides[[#This Row],[Date]],2)</f>
        <v>4</v>
      </c>
      <c r="L1713" s="1" t="str">
        <f>LEFT(BART_Rides[[#This Row],[Lines]],1)</f>
        <v>Y</v>
      </c>
      <c r="M1713" s="1" t="str">
        <f>IF(BART_Rides[[#This Row],[FirstLetter]]="Y","Yes","No")</f>
        <v>Yes</v>
      </c>
      <c r="N1713" s="1" t="str">
        <f>IF(OR(BART_Rides[[#This Row],[Station Code]]="EM", BART_Rides[[#This Row],[Station Code]]="MT", BART_Rides[[#This Row],[Station Code]]="PL", BART_Rides[[#This Row],[Station Code]]="CC"), "Yes", "No")</f>
        <v>No</v>
      </c>
    </row>
    <row r="1714" spans="6:14">
      <c r="F1714" s="3">
        <v>44449</v>
      </c>
      <c r="G1714" s="1" t="s">
        <v>9</v>
      </c>
      <c r="H1714" s="1" t="s">
        <v>100</v>
      </c>
      <c r="I1714" s="1">
        <v>3979</v>
      </c>
      <c r="J1714" s="1">
        <f>MONTH(BART_Rides[[#This Row],[Date]])</f>
        <v>9</v>
      </c>
      <c r="K1714" s="1">
        <f>WEEKDAY(BART_Rides[[#This Row],[Date]],2)</f>
        <v>5</v>
      </c>
      <c r="L1714" s="1" t="str">
        <f>LEFT(BART_Rides[[#This Row],[Lines]],1)</f>
        <v>Y</v>
      </c>
      <c r="M1714" s="1" t="str">
        <f>IF(BART_Rides[[#This Row],[FirstLetter]]="Y","Yes","No")</f>
        <v>Yes</v>
      </c>
      <c r="N1714" s="1" t="str">
        <f>IF(OR(BART_Rides[[#This Row],[Station Code]]="EM", BART_Rides[[#This Row],[Station Code]]="MT", BART_Rides[[#This Row],[Station Code]]="PL", BART_Rides[[#This Row],[Station Code]]="CC"), "Yes", "No")</f>
        <v>No</v>
      </c>
    </row>
    <row r="1715" spans="6:14">
      <c r="F1715" s="3">
        <v>44450</v>
      </c>
      <c r="G1715" s="1" t="s">
        <v>9</v>
      </c>
      <c r="H1715" s="1" t="s">
        <v>100</v>
      </c>
      <c r="I1715" s="1">
        <v>2627</v>
      </c>
      <c r="J1715" s="1">
        <f>MONTH(BART_Rides[[#This Row],[Date]])</f>
        <v>9</v>
      </c>
      <c r="K1715" s="1">
        <f>WEEKDAY(BART_Rides[[#This Row],[Date]],2)</f>
        <v>6</v>
      </c>
      <c r="L1715" s="1" t="str">
        <f>LEFT(BART_Rides[[#This Row],[Lines]],1)</f>
        <v>Y</v>
      </c>
      <c r="M1715" s="1" t="str">
        <f>IF(BART_Rides[[#This Row],[FirstLetter]]="Y","Yes","No")</f>
        <v>Yes</v>
      </c>
      <c r="N1715" s="1" t="str">
        <f>IF(OR(BART_Rides[[#This Row],[Station Code]]="EM", BART_Rides[[#This Row],[Station Code]]="MT", BART_Rides[[#This Row],[Station Code]]="PL", BART_Rides[[#This Row],[Station Code]]="CC"), "Yes", "No")</f>
        <v>No</v>
      </c>
    </row>
    <row r="1716" spans="6:14">
      <c r="F1716" s="3">
        <v>44451</v>
      </c>
      <c r="G1716" s="1" t="s">
        <v>9</v>
      </c>
      <c r="H1716" s="1" t="s">
        <v>100</v>
      </c>
      <c r="I1716" s="1">
        <v>1614</v>
      </c>
      <c r="J1716" s="1">
        <f>MONTH(BART_Rides[[#This Row],[Date]])</f>
        <v>9</v>
      </c>
      <c r="K1716" s="1">
        <f>WEEKDAY(BART_Rides[[#This Row],[Date]],2)</f>
        <v>7</v>
      </c>
      <c r="L1716" s="1" t="str">
        <f>LEFT(BART_Rides[[#This Row],[Lines]],1)</f>
        <v>Y</v>
      </c>
      <c r="M1716" s="1" t="str">
        <f>IF(BART_Rides[[#This Row],[FirstLetter]]="Y","Yes","No")</f>
        <v>Yes</v>
      </c>
      <c r="N1716" s="1" t="str">
        <f>IF(OR(BART_Rides[[#This Row],[Station Code]]="EM", BART_Rides[[#This Row],[Station Code]]="MT", BART_Rides[[#This Row],[Station Code]]="PL", BART_Rides[[#This Row],[Station Code]]="CC"), "Yes", "No")</f>
        <v>No</v>
      </c>
    </row>
    <row r="1717" spans="6:14">
      <c r="F1717" s="3">
        <v>44452</v>
      </c>
      <c r="G1717" s="1" t="s">
        <v>9</v>
      </c>
      <c r="H1717" s="1" t="s">
        <v>100</v>
      </c>
      <c r="I1717" s="1">
        <v>3548</v>
      </c>
      <c r="J1717" s="1">
        <f>MONTH(BART_Rides[[#This Row],[Date]])</f>
        <v>9</v>
      </c>
      <c r="K1717" s="1">
        <f>WEEKDAY(BART_Rides[[#This Row],[Date]],2)</f>
        <v>1</v>
      </c>
      <c r="L1717" s="1" t="str">
        <f>LEFT(BART_Rides[[#This Row],[Lines]],1)</f>
        <v>Y</v>
      </c>
      <c r="M1717" s="1" t="str">
        <f>IF(BART_Rides[[#This Row],[FirstLetter]]="Y","Yes","No")</f>
        <v>Yes</v>
      </c>
      <c r="N1717" s="1" t="str">
        <f>IF(OR(BART_Rides[[#This Row],[Station Code]]="EM", BART_Rides[[#This Row],[Station Code]]="MT", BART_Rides[[#This Row],[Station Code]]="PL", BART_Rides[[#This Row],[Station Code]]="CC"), "Yes", "No")</f>
        <v>No</v>
      </c>
    </row>
    <row r="1718" spans="6:14">
      <c r="F1718" s="3">
        <v>44453</v>
      </c>
      <c r="G1718" s="1" t="s">
        <v>9</v>
      </c>
      <c r="H1718" s="1" t="s">
        <v>100</v>
      </c>
      <c r="I1718" s="1">
        <v>3674</v>
      </c>
      <c r="J1718" s="1">
        <f>MONTH(BART_Rides[[#This Row],[Date]])</f>
        <v>9</v>
      </c>
      <c r="K1718" s="1">
        <f>WEEKDAY(BART_Rides[[#This Row],[Date]],2)</f>
        <v>2</v>
      </c>
      <c r="L1718" s="1" t="str">
        <f>LEFT(BART_Rides[[#This Row],[Lines]],1)</f>
        <v>Y</v>
      </c>
      <c r="M1718" s="1" t="str">
        <f>IF(BART_Rides[[#This Row],[FirstLetter]]="Y","Yes","No")</f>
        <v>Yes</v>
      </c>
      <c r="N1718" s="1" t="str">
        <f>IF(OR(BART_Rides[[#This Row],[Station Code]]="EM", BART_Rides[[#This Row],[Station Code]]="MT", BART_Rides[[#This Row],[Station Code]]="PL", BART_Rides[[#This Row],[Station Code]]="CC"), "Yes", "No")</f>
        <v>No</v>
      </c>
    </row>
    <row r="1719" spans="6:14">
      <c r="F1719" s="3">
        <v>44454</v>
      </c>
      <c r="G1719" s="1" t="s">
        <v>9</v>
      </c>
      <c r="H1719" s="1" t="s">
        <v>100</v>
      </c>
      <c r="I1719" s="1">
        <v>4067</v>
      </c>
      <c r="J1719" s="1">
        <f>MONTH(BART_Rides[[#This Row],[Date]])</f>
        <v>9</v>
      </c>
      <c r="K1719" s="1">
        <f>WEEKDAY(BART_Rides[[#This Row],[Date]],2)</f>
        <v>3</v>
      </c>
      <c r="L1719" s="1" t="str">
        <f>LEFT(BART_Rides[[#This Row],[Lines]],1)</f>
        <v>Y</v>
      </c>
      <c r="M1719" s="1" t="str">
        <f>IF(BART_Rides[[#This Row],[FirstLetter]]="Y","Yes","No")</f>
        <v>Yes</v>
      </c>
      <c r="N1719" s="1" t="str">
        <f>IF(OR(BART_Rides[[#This Row],[Station Code]]="EM", BART_Rides[[#This Row],[Station Code]]="MT", BART_Rides[[#This Row],[Station Code]]="PL", BART_Rides[[#This Row],[Station Code]]="CC"), "Yes", "No")</f>
        <v>No</v>
      </c>
    </row>
    <row r="1720" spans="6:14">
      <c r="F1720" s="3">
        <v>44455</v>
      </c>
      <c r="G1720" s="1" t="s">
        <v>9</v>
      </c>
      <c r="H1720" s="1" t="s">
        <v>100</v>
      </c>
      <c r="I1720" s="1">
        <v>3846</v>
      </c>
      <c r="J1720" s="1">
        <f>MONTH(BART_Rides[[#This Row],[Date]])</f>
        <v>9</v>
      </c>
      <c r="K1720" s="1">
        <f>WEEKDAY(BART_Rides[[#This Row],[Date]],2)</f>
        <v>4</v>
      </c>
      <c r="L1720" s="1" t="str">
        <f>LEFT(BART_Rides[[#This Row],[Lines]],1)</f>
        <v>Y</v>
      </c>
      <c r="M1720" s="1" t="str">
        <f>IF(BART_Rides[[#This Row],[FirstLetter]]="Y","Yes","No")</f>
        <v>Yes</v>
      </c>
      <c r="N1720" s="1" t="str">
        <f>IF(OR(BART_Rides[[#This Row],[Station Code]]="EM", BART_Rides[[#This Row],[Station Code]]="MT", BART_Rides[[#This Row],[Station Code]]="PL", BART_Rides[[#This Row],[Station Code]]="CC"), "Yes", "No")</f>
        <v>No</v>
      </c>
    </row>
    <row r="1721" spans="6:14">
      <c r="F1721" s="3">
        <v>44456</v>
      </c>
      <c r="G1721" s="1" t="s">
        <v>9</v>
      </c>
      <c r="H1721" s="1" t="s">
        <v>100</v>
      </c>
      <c r="I1721" s="1">
        <v>4929</v>
      </c>
      <c r="J1721" s="1">
        <f>MONTH(BART_Rides[[#This Row],[Date]])</f>
        <v>9</v>
      </c>
      <c r="K1721" s="1">
        <f>WEEKDAY(BART_Rides[[#This Row],[Date]],2)</f>
        <v>5</v>
      </c>
      <c r="L1721" s="1" t="str">
        <f>LEFT(BART_Rides[[#This Row],[Lines]],1)</f>
        <v>Y</v>
      </c>
      <c r="M1721" s="1" t="str">
        <f>IF(BART_Rides[[#This Row],[FirstLetter]]="Y","Yes","No")</f>
        <v>Yes</v>
      </c>
      <c r="N1721" s="1" t="str">
        <f>IF(OR(BART_Rides[[#This Row],[Station Code]]="EM", BART_Rides[[#This Row],[Station Code]]="MT", BART_Rides[[#This Row],[Station Code]]="PL", BART_Rides[[#This Row],[Station Code]]="CC"), "Yes", "No")</f>
        <v>No</v>
      </c>
    </row>
    <row r="1722" spans="6:14">
      <c r="F1722" s="3">
        <v>44457</v>
      </c>
      <c r="G1722" s="1" t="s">
        <v>9</v>
      </c>
      <c r="H1722" s="1" t="s">
        <v>100</v>
      </c>
      <c r="I1722" s="1">
        <v>3881</v>
      </c>
      <c r="J1722" s="1">
        <f>MONTH(BART_Rides[[#This Row],[Date]])</f>
        <v>9</v>
      </c>
      <c r="K1722" s="1">
        <f>WEEKDAY(BART_Rides[[#This Row],[Date]],2)</f>
        <v>6</v>
      </c>
      <c r="L1722" s="1" t="str">
        <f>LEFT(BART_Rides[[#This Row],[Lines]],1)</f>
        <v>Y</v>
      </c>
      <c r="M1722" s="1" t="str">
        <f>IF(BART_Rides[[#This Row],[FirstLetter]]="Y","Yes","No")</f>
        <v>Yes</v>
      </c>
      <c r="N1722" s="1" t="str">
        <f>IF(OR(BART_Rides[[#This Row],[Station Code]]="EM", BART_Rides[[#This Row],[Station Code]]="MT", BART_Rides[[#This Row],[Station Code]]="PL", BART_Rides[[#This Row],[Station Code]]="CC"), "Yes", "No")</f>
        <v>No</v>
      </c>
    </row>
    <row r="1723" spans="6:14">
      <c r="F1723" s="3">
        <v>44458</v>
      </c>
      <c r="G1723" s="1" t="s">
        <v>9</v>
      </c>
      <c r="H1723" s="1" t="s">
        <v>100</v>
      </c>
      <c r="I1723" s="1">
        <v>2049</v>
      </c>
      <c r="J1723" s="1">
        <f>MONTH(BART_Rides[[#This Row],[Date]])</f>
        <v>9</v>
      </c>
      <c r="K1723" s="1">
        <f>WEEKDAY(BART_Rides[[#This Row],[Date]],2)</f>
        <v>7</v>
      </c>
      <c r="L1723" s="1" t="str">
        <f>LEFT(BART_Rides[[#This Row],[Lines]],1)</f>
        <v>Y</v>
      </c>
      <c r="M1723" s="1" t="str">
        <f>IF(BART_Rides[[#This Row],[FirstLetter]]="Y","Yes","No")</f>
        <v>Yes</v>
      </c>
      <c r="N1723" s="1" t="str">
        <f>IF(OR(BART_Rides[[#This Row],[Station Code]]="EM", BART_Rides[[#This Row],[Station Code]]="MT", BART_Rides[[#This Row],[Station Code]]="PL", BART_Rides[[#This Row],[Station Code]]="CC"), "Yes", "No")</f>
        <v>No</v>
      </c>
    </row>
    <row r="1724" spans="6:14">
      <c r="F1724" s="3">
        <v>44459</v>
      </c>
      <c r="G1724" s="1" t="s">
        <v>9</v>
      </c>
      <c r="H1724" s="1" t="s">
        <v>100</v>
      </c>
      <c r="I1724" s="1">
        <v>3636</v>
      </c>
      <c r="J1724" s="1">
        <f>MONTH(BART_Rides[[#This Row],[Date]])</f>
        <v>9</v>
      </c>
      <c r="K1724" s="1">
        <f>WEEKDAY(BART_Rides[[#This Row],[Date]],2)</f>
        <v>1</v>
      </c>
      <c r="L1724" s="1" t="str">
        <f>LEFT(BART_Rides[[#This Row],[Lines]],1)</f>
        <v>Y</v>
      </c>
      <c r="M1724" s="1" t="str">
        <f>IF(BART_Rides[[#This Row],[FirstLetter]]="Y","Yes","No")</f>
        <v>Yes</v>
      </c>
      <c r="N1724" s="1" t="str">
        <f>IF(OR(BART_Rides[[#This Row],[Station Code]]="EM", BART_Rides[[#This Row],[Station Code]]="MT", BART_Rides[[#This Row],[Station Code]]="PL", BART_Rides[[#This Row],[Station Code]]="CC"), "Yes", "No")</f>
        <v>No</v>
      </c>
    </row>
    <row r="1725" spans="6:14">
      <c r="F1725" s="3">
        <v>44460</v>
      </c>
      <c r="G1725" s="1" t="s">
        <v>9</v>
      </c>
      <c r="H1725" s="1" t="s">
        <v>100</v>
      </c>
      <c r="I1725" s="1">
        <v>3735</v>
      </c>
      <c r="J1725" s="1">
        <f>MONTH(BART_Rides[[#This Row],[Date]])</f>
        <v>9</v>
      </c>
      <c r="K1725" s="1">
        <f>WEEKDAY(BART_Rides[[#This Row],[Date]],2)</f>
        <v>2</v>
      </c>
      <c r="L1725" s="1" t="str">
        <f>LEFT(BART_Rides[[#This Row],[Lines]],1)</f>
        <v>Y</v>
      </c>
      <c r="M1725" s="1" t="str">
        <f>IF(BART_Rides[[#This Row],[FirstLetter]]="Y","Yes","No")</f>
        <v>Yes</v>
      </c>
      <c r="N1725" s="1" t="str">
        <f>IF(OR(BART_Rides[[#This Row],[Station Code]]="EM", BART_Rides[[#This Row],[Station Code]]="MT", BART_Rides[[#This Row],[Station Code]]="PL", BART_Rides[[#This Row],[Station Code]]="CC"), "Yes", "No")</f>
        <v>No</v>
      </c>
    </row>
    <row r="1726" spans="6:14">
      <c r="F1726" s="3">
        <v>44461</v>
      </c>
      <c r="G1726" s="1" t="s">
        <v>9</v>
      </c>
      <c r="H1726" s="1" t="s">
        <v>100</v>
      </c>
      <c r="I1726" s="1">
        <v>3782</v>
      </c>
      <c r="J1726" s="1">
        <f>MONTH(BART_Rides[[#This Row],[Date]])</f>
        <v>9</v>
      </c>
      <c r="K1726" s="1">
        <f>WEEKDAY(BART_Rides[[#This Row],[Date]],2)</f>
        <v>3</v>
      </c>
      <c r="L1726" s="1" t="str">
        <f>LEFT(BART_Rides[[#This Row],[Lines]],1)</f>
        <v>Y</v>
      </c>
      <c r="M1726" s="1" t="str">
        <f>IF(BART_Rides[[#This Row],[FirstLetter]]="Y","Yes","No")</f>
        <v>Yes</v>
      </c>
      <c r="N1726" s="1" t="str">
        <f>IF(OR(BART_Rides[[#This Row],[Station Code]]="EM", BART_Rides[[#This Row],[Station Code]]="MT", BART_Rides[[#This Row],[Station Code]]="PL", BART_Rides[[#This Row],[Station Code]]="CC"), "Yes", "No")</f>
        <v>No</v>
      </c>
    </row>
    <row r="1727" spans="6:14">
      <c r="F1727" s="3">
        <v>44462</v>
      </c>
      <c r="G1727" s="1" t="s">
        <v>9</v>
      </c>
      <c r="H1727" s="1" t="s">
        <v>100</v>
      </c>
      <c r="I1727" s="1">
        <v>4263</v>
      </c>
      <c r="J1727" s="1">
        <f>MONTH(BART_Rides[[#This Row],[Date]])</f>
        <v>9</v>
      </c>
      <c r="K1727" s="1">
        <f>WEEKDAY(BART_Rides[[#This Row],[Date]],2)</f>
        <v>4</v>
      </c>
      <c r="L1727" s="1" t="str">
        <f>LEFT(BART_Rides[[#This Row],[Lines]],1)</f>
        <v>Y</v>
      </c>
      <c r="M1727" s="1" t="str">
        <f>IF(BART_Rides[[#This Row],[FirstLetter]]="Y","Yes","No")</f>
        <v>Yes</v>
      </c>
      <c r="N1727" s="1" t="str">
        <f>IF(OR(BART_Rides[[#This Row],[Station Code]]="EM", BART_Rides[[#This Row],[Station Code]]="MT", BART_Rides[[#This Row],[Station Code]]="PL", BART_Rides[[#This Row],[Station Code]]="CC"), "Yes", "No")</f>
        <v>No</v>
      </c>
    </row>
    <row r="1728" spans="6:14">
      <c r="F1728" s="3">
        <v>44463</v>
      </c>
      <c r="G1728" s="1" t="s">
        <v>9</v>
      </c>
      <c r="H1728" s="1" t="s">
        <v>100</v>
      </c>
      <c r="I1728" s="1">
        <v>4091</v>
      </c>
      <c r="J1728" s="1">
        <f>MONTH(BART_Rides[[#This Row],[Date]])</f>
        <v>9</v>
      </c>
      <c r="K1728" s="1">
        <f>WEEKDAY(BART_Rides[[#This Row],[Date]],2)</f>
        <v>5</v>
      </c>
      <c r="L1728" s="1" t="str">
        <f>LEFT(BART_Rides[[#This Row],[Lines]],1)</f>
        <v>Y</v>
      </c>
      <c r="M1728" s="1" t="str">
        <f>IF(BART_Rides[[#This Row],[FirstLetter]]="Y","Yes","No")</f>
        <v>Yes</v>
      </c>
      <c r="N1728" s="1" t="str">
        <f>IF(OR(BART_Rides[[#This Row],[Station Code]]="EM", BART_Rides[[#This Row],[Station Code]]="MT", BART_Rides[[#This Row],[Station Code]]="PL", BART_Rides[[#This Row],[Station Code]]="CC"), "Yes", "No")</f>
        <v>No</v>
      </c>
    </row>
    <row r="1729" spans="6:14">
      <c r="F1729" s="3">
        <v>44464</v>
      </c>
      <c r="G1729" s="1" t="s">
        <v>9</v>
      </c>
      <c r="H1729" s="1" t="s">
        <v>100</v>
      </c>
      <c r="I1729" s="1">
        <v>3154</v>
      </c>
      <c r="J1729" s="1">
        <f>MONTH(BART_Rides[[#This Row],[Date]])</f>
        <v>9</v>
      </c>
      <c r="K1729" s="1">
        <f>WEEKDAY(BART_Rides[[#This Row],[Date]],2)</f>
        <v>6</v>
      </c>
      <c r="L1729" s="1" t="str">
        <f>LEFT(BART_Rides[[#This Row],[Lines]],1)</f>
        <v>Y</v>
      </c>
      <c r="M1729" s="1" t="str">
        <f>IF(BART_Rides[[#This Row],[FirstLetter]]="Y","Yes","No")</f>
        <v>Yes</v>
      </c>
      <c r="N1729" s="1" t="str">
        <f>IF(OR(BART_Rides[[#This Row],[Station Code]]="EM", BART_Rides[[#This Row],[Station Code]]="MT", BART_Rides[[#This Row],[Station Code]]="PL", BART_Rides[[#This Row],[Station Code]]="CC"), "Yes", "No")</f>
        <v>No</v>
      </c>
    </row>
    <row r="1730" spans="6:14">
      <c r="F1730" s="3">
        <v>44465</v>
      </c>
      <c r="G1730" s="1" t="s">
        <v>9</v>
      </c>
      <c r="H1730" s="1" t="s">
        <v>100</v>
      </c>
      <c r="I1730" s="1">
        <v>1738</v>
      </c>
      <c r="J1730" s="1">
        <f>MONTH(BART_Rides[[#This Row],[Date]])</f>
        <v>9</v>
      </c>
      <c r="K1730" s="1">
        <f>WEEKDAY(BART_Rides[[#This Row],[Date]],2)</f>
        <v>7</v>
      </c>
      <c r="L1730" s="1" t="str">
        <f>LEFT(BART_Rides[[#This Row],[Lines]],1)</f>
        <v>Y</v>
      </c>
      <c r="M1730" s="1" t="str">
        <f>IF(BART_Rides[[#This Row],[FirstLetter]]="Y","Yes","No")</f>
        <v>Yes</v>
      </c>
      <c r="N1730" s="1" t="str">
        <f>IF(OR(BART_Rides[[#This Row],[Station Code]]="EM", BART_Rides[[#This Row],[Station Code]]="MT", BART_Rides[[#This Row],[Station Code]]="PL", BART_Rides[[#This Row],[Station Code]]="CC"), "Yes", "No")</f>
        <v>No</v>
      </c>
    </row>
    <row r="1731" spans="6:14">
      <c r="F1731" s="3">
        <v>44466</v>
      </c>
      <c r="G1731" s="1" t="s">
        <v>9</v>
      </c>
      <c r="H1731" s="1" t="s">
        <v>100</v>
      </c>
      <c r="I1731" s="1">
        <v>3666</v>
      </c>
      <c r="J1731" s="1">
        <f>MONTH(BART_Rides[[#This Row],[Date]])</f>
        <v>9</v>
      </c>
      <c r="K1731" s="1">
        <f>WEEKDAY(BART_Rides[[#This Row],[Date]],2)</f>
        <v>1</v>
      </c>
      <c r="L1731" s="1" t="str">
        <f>LEFT(BART_Rides[[#This Row],[Lines]],1)</f>
        <v>Y</v>
      </c>
      <c r="M1731" s="1" t="str">
        <f>IF(BART_Rides[[#This Row],[FirstLetter]]="Y","Yes","No")</f>
        <v>Yes</v>
      </c>
      <c r="N1731" s="1" t="str">
        <f>IF(OR(BART_Rides[[#This Row],[Station Code]]="EM", BART_Rides[[#This Row],[Station Code]]="MT", BART_Rides[[#This Row],[Station Code]]="PL", BART_Rides[[#This Row],[Station Code]]="CC"), "Yes", "No")</f>
        <v>No</v>
      </c>
    </row>
    <row r="1732" spans="6:14">
      <c r="F1732" s="3">
        <v>44467</v>
      </c>
      <c r="G1732" s="1" t="s">
        <v>9</v>
      </c>
      <c r="H1732" s="1" t="s">
        <v>100</v>
      </c>
      <c r="I1732" s="1">
        <v>3733</v>
      </c>
      <c r="J1732" s="1">
        <f>MONTH(BART_Rides[[#This Row],[Date]])</f>
        <v>9</v>
      </c>
      <c r="K1732" s="1">
        <f>WEEKDAY(BART_Rides[[#This Row],[Date]],2)</f>
        <v>2</v>
      </c>
      <c r="L1732" s="1" t="str">
        <f>LEFT(BART_Rides[[#This Row],[Lines]],1)</f>
        <v>Y</v>
      </c>
      <c r="M1732" s="1" t="str">
        <f>IF(BART_Rides[[#This Row],[FirstLetter]]="Y","Yes","No")</f>
        <v>Yes</v>
      </c>
      <c r="N1732" s="1" t="str">
        <f>IF(OR(BART_Rides[[#This Row],[Station Code]]="EM", BART_Rides[[#This Row],[Station Code]]="MT", BART_Rides[[#This Row],[Station Code]]="PL", BART_Rides[[#This Row],[Station Code]]="CC"), "Yes", "No")</f>
        <v>No</v>
      </c>
    </row>
    <row r="1733" spans="6:14">
      <c r="F1733" s="3">
        <v>44468</v>
      </c>
      <c r="G1733" s="1" t="s">
        <v>9</v>
      </c>
      <c r="H1733" s="1" t="s">
        <v>100</v>
      </c>
      <c r="I1733" s="1">
        <v>3894</v>
      </c>
      <c r="J1733" s="1">
        <f>MONTH(BART_Rides[[#This Row],[Date]])</f>
        <v>9</v>
      </c>
      <c r="K1733" s="1">
        <f>WEEKDAY(BART_Rides[[#This Row],[Date]],2)</f>
        <v>3</v>
      </c>
      <c r="L1733" s="1" t="str">
        <f>LEFT(BART_Rides[[#This Row],[Lines]],1)</f>
        <v>Y</v>
      </c>
      <c r="M1733" s="1" t="str">
        <f>IF(BART_Rides[[#This Row],[FirstLetter]]="Y","Yes","No")</f>
        <v>Yes</v>
      </c>
      <c r="N1733" s="1" t="str">
        <f>IF(OR(BART_Rides[[#This Row],[Station Code]]="EM", BART_Rides[[#This Row],[Station Code]]="MT", BART_Rides[[#This Row],[Station Code]]="PL", BART_Rides[[#This Row],[Station Code]]="CC"), "Yes", "No")</f>
        <v>No</v>
      </c>
    </row>
    <row r="1734" spans="6:14">
      <c r="F1734" s="3">
        <v>44469</v>
      </c>
      <c r="G1734" s="1" t="s">
        <v>9</v>
      </c>
      <c r="H1734" s="1" t="s">
        <v>100</v>
      </c>
      <c r="I1734" s="1">
        <v>4106</v>
      </c>
      <c r="J1734" s="1">
        <f>MONTH(BART_Rides[[#This Row],[Date]])</f>
        <v>9</v>
      </c>
      <c r="K1734" s="1">
        <f>WEEKDAY(BART_Rides[[#This Row],[Date]],2)</f>
        <v>4</v>
      </c>
      <c r="L1734" s="1" t="str">
        <f>LEFT(BART_Rides[[#This Row],[Lines]],1)</f>
        <v>Y</v>
      </c>
      <c r="M1734" s="1" t="str">
        <f>IF(BART_Rides[[#This Row],[FirstLetter]]="Y","Yes","No")</f>
        <v>Yes</v>
      </c>
      <c r="N1734" s="1" t="str">
        <f>IF(OR(BART_Rides[[#This Row],[Station Code]]="EM", BART_Rides[[#This Row],[Station Code]]="MT", BART_Rides[[#This Row],[Station Code]]="PL", BART_Rides[[#This Row],[Station Code]]="CC"), "Yes", "No")</f>
        <v>No</v>
      </c>
    </row>
    <row r="1735" spans="6:14">
      <c r="F1735" s="3">
        <v>44470</v>
      </c>
      <c r="G1735" s="1" t="s">
        <v>9</v>
      </c>
      <c r="H1735" s="1" t="s">
        <v>100</v>
      </c>
      <c r="I1735" s="1">
        <v>4369</v>
      </c>
      <c r="J1735" s="1">
        <f>MONTH(BART_Rides[[#This Row],[Date]])</f>
        <v>10</v>
      </c>
      <c r="K1735" s="1">
        <f>WEEKDAY(BART_Rides[[#This Row],[Date]],2)</f>
        <v>5</v>
      </c>
      <c r="L1735" s="1" t="str">
        <f>LEFT(BART_Rides[[#This Row],[Lines]],1)</f>
        <v>Y</v>
      </c>
      <c r="M1735" s="1" t="str">
        <f>IF(BART_Rides[[#This Row],[FirstLetter]]="Y","Yes","No")</f>
        <v>Yes</v>
      </c>
      <c r="N1735" s="1" t="str">
        <f>IF(OR(BART_Rides[[#This Row],[Station Code]]="EM", BART_Rides[[#This Row],[Station Code]]="MT", BART_Rides[[#This Row],[Station Code]]="PL", BART_Rides[[#This Row],[Station Code]]="CC"), "Yes", "No")</f>
        <v>No</v>
      </c>
    </row>
    <row r="1736" spans="6:14">
      <c r="F1736" s="3">
        <v>44471</v>
      </c>
      <c r="G1736" s="1" t="s">
        <v>9</v>
      </c>
      <c r="H1736" s="1" t="s">
        <v>100</v>
      </c>
      <c r="I1736" s="1">
        <v>3969</v>
      </c>
      <c r="J1736" s="1">
        <f>MONTH(BART_Rides[[#This Row],[Date]])</f>
        <v>10</v>
      </c>
      <c r="K1736" s="1">
        <f>WEEKDAY(BART_Rides[[#This Row],[Date]],2)</f>
        <v>6</v>
      </c>
      <c r="L1736" s="1" t="str">
        <f>LEFT(BART_Rides[[#This Row],[Lines]],1)</f>
        <v>Y</v>
      </c>
      <c r="M1736" s="1" t="str">
        <f>IF(BART_Rides[[#This Row],[FirstLetter]]="Y","Yes","No")</f>
        <v>Yes</v>
      </c>
      <c r="N1736" s="1" t="str">
        <f>IF(OR(BART_Rides[[#This Row],[Station Code]]="EM", BART_Rides[[#This Row],[Station Code]]="MT", BART_Rides[[#This Row],[Station Code]]="PL", BART_Rides[[#This Row],[Station Code]]="CC"), "Yes", "No")</f>
        <v>No</v>
      </c>
    </row>
    <row r="1737" spans="6:14">
      <c r="F1737" s="3">
        <v>44472</v>
      </c>
      <c r="G1737" s="1" t="s">
        <v>9</v>
      </c>
      <c r="H1737" s="1" t="s">
        <v>100</v>
      </c>
      <c r="I1737" s="1">
        <v>1664</v>
      </c>
      <c r="J1737" s="1">
        <f>MONTH(BART_Rides[[#This Row],[Date]])</f>
        <v>10</v>
      </c>
      <c r="K1737" s="1">
        <f>WEEKDAY(BART_Rides[[#This Row],[Date]],2)</f>
        <v>7</v>
      </c>
      <c r="L1737" s="1" t="str">
        <f>LEFT(BART_Rides[[#This Row],[Lines]],1)</f>
        <v>Y</v>
      </c>
      <c r="M1737" s="1" t="str">
        <f>IF(BART_Rides[[#This Row],[FirstLetter]]="Y","Yes","No")</f>
        <v>Yes</v>
      </c>
      <c r="N1737" s="1" t="str">
        <f>IF(OR(BART_Rides[[#This Row],[Station Code]]="EM", BART_Rides[[#This Row],[Station Code]]="MT", BART_Rides[[#This Row],[Station Code]]="PL", BART_Rides[[#This Row],[Station Code]]="CC"), "Yes", "No")</f>
        <v>No</v>
      </c>
    </row>
    <row r="1738" spans="6:14">
      <c r="F1738" s="3">
        <v>44473</v>
      </c>
      <c r="G1738" s="1" t="s">
        <v>9</v>
      </c>
      <c r="H1738" s="1" t="s">
        <v>100</v>
      </c>
      <c r="I1738" s="1">
        <v>3627</v>
      </c>
      <c r="J1738" s="1">
        <f>MONTH(BART_Rides[[#This Row],[Date]])</f>
        <v>10</v>
      </c>
      <c r="K1738" s="1">
        <f>WEEKDAY(BART_Rides[[#This Row],[Date]],2)</f>
        <v>1</v>
      </c>
      <c r="L1738" s="1" t="str">
        <f>LEFT(BART_Rides[[#This Row],[Lines]],1)</f>
        <v>Y</v>
      </c>
      <c r="M1738" s="1" t="str">
        <f>IF(BART_Rides[[#This Row],[FirstLetter]]="Y","Yes","No")</f>
        <v>Yes</v>
      </c>
      <c r="N1738" s="1" t="str">
        <f>IF(OR(BART_Rides[[#This Row],[Station Code]]="EM", BART_Rides[[#This Row],[Station Code]]="MT", BART_Rides[[#This Row],[Station Code]]="PL", BART_Rides[[#This Row],[Station Code]]="CC"), "Yes", "No")</f>
        <v>No</v>
      </c>
    </row>
    <row r="1739" spans="6:14">
      <c r="F1739" s="3">
        <v>44474</v>
      </c>
      <c r="G1739" s="1" t="s">
        <v>9</v>
      </c>
      <c r="H1739" s="1" t="s">
        <v>100</v>
      </c>
      <c r="I1739" s="1">
        <v>3638</v>
      </c>
      <c r="J1739" s="1">
        <f>MONTH(BART_Rides[[#This Row],[Date]])</f>
        <v>10</v>
      </c>
      <c r="K1739" s="1">
        <f>WEEKDAY(BART_Rides[[#This Row],[Date]],2)</f>
        <v>2</v>
      </c>
      <c r="L1739" s="1" t="str">
        <f>LEFT(BART_Rides[[#This Row],[Lines]],1)</f>
        <v>Y</v>
      </c>
      <c r="M1739" s="1" t="str">
        <f>IF(BART_Rides[[#This Row],[FirstLetter]]="Y","Yes","No")</f>
        <v>Yes</v>
      </c>
      <c r="N1739" s="1" t="str">
        <f>IF(OR(BART_Rides[[#This Row],[Station Code]]="EM", BART_Rides[[#This Row],[Station Code]]="MT", BART_Rides[[#This Row],[Station Code]]="PL", BART_Rides[[#This Row],[Station Code]]="CC"), "Yes", "No")</f>
        <v>No</v>
      </c>
    </row>
    <row r="1740" spans="6:14">
      <c r="F1740" s="3">
        <v>44475</v>
      </c>
      <c r="G1740" s="1" t="s">
        <v>9</v>
      </c>
      <c r="H1740" s="1" t="s">
        <v>100</v>
      </c>
      <c r="I1740" s="1">
        <v>3653</v>
      </c>
      <c r="J1740" s="1">
        <f>MONTH(BART_Rides[[#This Row],[Date]])</f>
        <v>10</v>
      </c>
      <c r="K1740" s="1">
        <f>WEEKDAY(BART_Rides[[#This Row],[Date]],2)</f>
        <v>3</v>
      </c>
      <c r="L1740" s="1" t="str">
        <f>LEFT(BART_Rides[[#This Row],[Lines]],1)</f>
        <v>Y</v>
      </c>
      <c r="M1740" s="1" t="str">
        <f>IF(BART_Rides[[#This Row],[FirstLetter]]="Y","Yes","No")</f>
        <v>Yes</v>
      </c>
      <c r="N1740" s="1" t="str">
        <f>IF(OR(BART_Rides[[#This Row],[Station Code]]="EM", BART_Rides[[#This Row],[Station Code]]="MT", BART_Rides[[#This Row],[Station Code]]="PL", BART_Rides[[#This Row],[Station Code]]="CC"), "Yes", "No")</f>
        <v>No</v>
      </c>
    </row>
    <row r="1741" spans="6:14">
      <c r="F1741" s="3">
        <v>44476</v>
      </c>
      <c r="G1741" s="1" t="s">
        <v>9</v>
      </c>
      <c r="H1741" s="1" t="s">
        <v>100</v>
      </c>
      <c r="I1741" s="1">
        <v>3927</v>
      </c>
      <c r="J1741" s="1">
        <f>MONTH(BART_Rides[[#This Row],[Date]])</f>
        <v>10</v>
      </c>
      <c r="K1741" s="1">
        <f>WEEKDAY(BART_Rides[[#This Row],[Date]],2)</f>
        <v>4</v>
      </c>
      <c r="L1741" s="1" t="str">
        <f>LEFT(BART_Rides[[#This Row],[Lines]],1)</f>
        <v>Y</v>
      </c>
      <c r="M1741" s="1" t="str">
        <f>IF(BART_Rides[[#This Row],[FirstLetter]]="Y","Yes","No")</f>
        <v>Yes</v>
      </c>
      <c r="N1741" s="1" t="str">
        <f>IF(OR(BART_Rides[[#This Row],[Station Code]]="EM", BART_Rides[[#This Row],[Station Code]]="MT", BART_Rides[[#This Row],[Station Code]]="PL", BART_Rides[[#This Row],[Station Code]]="CC"), "Yes", "No")</f>
        <v>No</v>
      </c>
    </row>
    <row r="1742" spans="6:14">
      <c r="F1742" s="3">
        <v>44477</v>
      </c>
      <c r="G1742" s="1" t="s">
        <v>9</v>
      </c>
      <c r="H1742" s="1" t="s">
        <v>100</v>
      </c>
      <c r="I1742" s="1">
        <v>4259</v>
      </c>
      <c r="J1742" s="1">
        <f>MONTH(BART_Rides[[#This Row],[Date]])</f>
        <v>10</v>
      </c>
      <c r="K1742" s="1">
        <f>WEEKDAY(BART_Rides[[#This Row],[Date]],2)</f>
        <v>5</v>
      </c>
      <c r="L1742" s="1" t="str">
        <f>LEFT(BART_Rides[[#This Row],[Lines]],1)</f>
        <v>Y</v>
      </c>
      <c r="M1742" s="1" t="str">
        <f>IF(BART_Rides[[#This Row],[FirstLetter]]="Y","Yes","No")</f>
        <v>Yes</v>
      </c>
      <c r="N1742" s="1" t="str">
        <f>IF(OR(BART_Rides[[#This Row],[Station Code]]="EM", BART_Rides[[#This Row],[Station Code]]="MT", BART_Rides[[#This Row],[Station Code]]="PL", BART_Rides[[#This Row],[Station Code]]="CC"), "Yes", "No")</f>
        <v>No</v>
      </c>
    </row>
    <row r="1743" spans="6:14">
      <c r="F1743" s="3">
        <v>44478</v>
      </c>
      <c r="G1743" s="1" t="s">
        <v>9</v>
      </c>
      <c r="H1743" s="1" t="s">
        <v>100</v>
      </c>
      <c r="I1743" s="1">
        <v>2966</v>
      </c>
      <c r="J1743" s="1">
        <f>MONTH(BART_Rides[[#This Row],[Date]])</f>
        <v>10</v>
      </c>
      <c r="K1743" s="1">
        <f>WEEKDAY(BART_Rides[[#This Row],[Date]],2)</f>
        <v>6</v>
      </c>
      <c r="L1743" s="1" t="str">
        <f>LEFT(BART_Rides[[#This Row],[Lines]],1)</f>
        <v>Y</v>
      </c>
      <c r="M1743" s="1" t="str">
        <f>IF(BART_Rides[[#This Row],[FirstLetter]]="Y","Yes","No")</f>
        <v>Yes</v>
      </c>
      <c r="N1743" s="1" t="str">
        <f>IF(OR(BART_Rides[[#This Row],[Station Code]]="EM", BART_Rides[[#This Row],[Station Code]]="MT", BART_Rides[[#This Row],[Station Code]]="PL", BART_Rides[[#This Row],[Station Code]]="CC"), "Yes", "No")</f>
        <v>No</v>
      </c>
    </row>
    <row r="1744" spans="6:14">
      <c r="F1744" s="3">
        <v>44479</v>
      </c>
      <c r="G1744" s="1" t="s">
        <v>9</v>
      </c>
      <c r="H1744" s="1" t="s">
        <v>100</v>
      </c>
      <c r="I1744" s="1">
        <v>1745</v>
      </c>
      <c r="J1744" s="1">
        <f>MONTH(BART_Rides[[#This Row],[Date]])</f>
        <v>10</v>
      </c>
      <c r="K1744" s="1">
        <f>WEEKDAY(BART_Rides[[#This Row],[Date]],2)</f>
        <v>7</v>
      </c>
      <c r="L1744" s="1" t="str">
        <f>LEFT(BART_Rides[[#This Row],[Lines]],1)</f>
        <v>Y</v>
      </c>
      <c r="M1744" s="1" t="str">
        <f>IF(BART_Rides[[#This Row],[FirstLetter]]="Y","Yes","No")</f>
        <v>Yes</v>
      </c>
      <c r="N1744" s="1" t="str">
        <f>IF(OR(BART_Rides[[#This Row],[Station Code]]="EM", BART_Rides[[#This Row],[Station Code]]="MT", BART_Rides[[#This Row],[Station Code]]="PL", BART_Rides[[#This Row],[Station Code]]="CC"), "Yes", "No")</f>
        <v>No</v>
      </c>
    </row>
    <row r="1745" spans="6:14">
      <c r="F1745" s="3">
        <v>44480</v>
      </c>
      <c r="G1745" s="1" t="s">
        <v>9</v>
      </c>
      <c r="H1745" s="1" t="s">
        <v>100</v>
      </c>
      <c r="I1745" s="1">
        <v>3160</v>
      </c>
      <c r="J1745" s="1">
        <f>MONTH(BART_Rides[[#This Row],[Date]])</f>
        <v>10</v>
      </c>
      <c r="K1745" s="1">
        <f>WEEKDAY(BART_Rides[[#This Row],[Date]],2)</f>
        <v>1</v>
      </c>
      <c r="L1745" s="1" t="str">
        <f>LEFT(BART_Rides[[#This Row],[Lines]],1)</f>
        <v>Y</v>
      </c>
      <c r="M1745" s="1" t="str">
        <f>IF(BART_Rides[[#This Row],[FirstLetter]]="Y","Yes","No")</f>
        <v>Yes</v>
      </c>
      <c r="N1745" s="1" t="str">
        <f>IF(OR(BART_Rides[[#This Row],[Station Code]]="EM", BART_Rides[[#This Row],[Station Code]]="MT", BART_Rides[[#This Row],[Station Code]]="PL", BART_Rides[[#This Row],[Station Code]]="CC"), "Yes", "No")</f>
        <v>No</v>
      </c>
    </row>
    <row r="1746" spans="6:14">
      <c r="F1746" s="3">
        <v>44481</v>
      </c>
      <c r="G1746" s="1" t="s">
        <v>9</v>
      </c>
      <c r="H1746" s="1" t="s">
        <v>100</v>
      </c>
      <c r="I1746" s="1">
        <v>3737</v>
      </c>
      <c r="J1746" s="1">
        <f>MONTH(BART_Rides[[#This Row],[Date]])</f>
        <v>10</v>
      </c>
      <c r="K1746" s="1">
        <f>WEEKDAY(BART_Rides[[#This Row],[Date]],2)</f>
        <v>2</v>
      </c>
      <c r="L1746" s="1" t="str">
        <f>LEFT(BART_Rides[[#This Row],[Lines]],1)</f>
        <v>Y</v>
      </c>
      <c r="M1746" s="1" t="str">
        <f>IF(BART_Rides[[#This Row],[FirstLetter]]="Y","Yes","No")</f>
        <v>Yes</v>
      </c>
      <c r="N1746" s="1" t="str">
        <f>IF(OR(BART_Rides[[#This Row],[Station Code]]="EM", BART_Rides[[#This Row],[Station Code]]="MT", BART_Rides[[#This Row],[Station Code]]="PL", BART_Rides[[#This Row],[Station Code]]="CC"), "Yes", "No")</f>
        <v>No</v>
      </c>
    </row>
    <row r="1747" spans="6:14">
      <c r="F1747" s="3">
        <v>44482</v>
      </c>
      <c r="G1747" s="1" t="s">
        <v>9</v>
      </c>
      <c r="H1747" s="1" t="s">
        <v>100</v>
      </c>
      <c r="I1747" s="1">
        <v>3738</v>
      </c>
      <c r="J1747" s="1">
        <f>MONTH(BART_Rides[[#This Row],[Date]])</f>
        <v>10</v>
      </c>
      <c r="K1747" s="1">
        <f>WEEKDAY(BART_Rides[[#This Row],[Date]],2)</f>
        <v>3</v>
      </c>
      <c r="L1747" s="1" t="str">
        <f>LEFT(BART_Rides[[#This Row],[Lines]],1)</f>
        <v>Y</v>
      </c>
      <c r="M1747" s="1" t="str">
        <f>IF(BART_Rides[[#This Row],[FirstLetter]]="Y","Yes","No")</f>
        <v>Yes</v>
      </c>
      <c r="N1747" s="1" t="str">
        <f>IF(OR(BART_Rides[[#This Row],[Station Code]]="EM", BART_Rides[[#This Row],[Station Code]]="MT", BART_Rides[[#This Row],[Station Code]]="PL", BART_Rides[[#This Row],[Station Code]]="CC"), "Yes", "No")</f>
        <v>No</v>
      </c>
    </row>
    <row r="1748" spans="6:14">
      <c r="F1748" s="3">
        <v>44483</v>
      </c>
      <c r="G1748" s="1" t="s">
        <v>9</v>
      </c>
      <c r="H1748" s="1" t="s">
        <v>100</v>
      </c>
      <c r="I1748" s="1">
        <v>4020</v>
      </c>
      <c r="J1748" s="1">
        <f>MONTH(BART_Rides[[#This Row],[Date]])</f>
        <v>10</v>
      </c>
      <c r="K1748" s="1">
        <f>WEEKDAY(BART_Rides[[#This Row],[Date]],2)</f>
        <v>4</v>
      </c>
      <c r="L1748" s="1" t="str">
        <f>LEFT(BART_Rides[[#This Row],[Lines]],1)</f>
        <v>Y</v>
      </c>
      <c r="M1748" s="1" t="str">
        <f>IF(BART_Rides[[#This Row],[FirstLetter]]="Y","Yes","No")</f>
        <v>Yes</v>
      </c>
      <c r="N1748" s="1" t="str">
        <f>IF(OR(BART_Rides[[#This Row],[Station Code]]="EM", BART_Rides[[#This Row],[Station Code]]="MT", BART_Rides[[#This Row],[Station Code]]="PL", BART_Rides[[#This Row],[Station Code]]="CC"), "Yes", "No")</f>
        <v>No</v>
      </c>
    </row>
    <row r="1749" spans="6:14">
      <c r="F1749" s="3">
        <v>44484</v>
      </c>
      <c r="G1749" s="1" t="s">
        <v>9</v>
      </c>
      <c r="H1749" s="1" t="s">
        <v>100</v>
      </c>
      <c r="I1749" s="1">
        <v>4718</v>
      </c>
      <c r="J1749" s="1">
        <f>MONTH(BART_Rides[[#This Row],[Date]])</f>
        <v>10</v>
      </c>
      <c r="K1749" s="1">
        <f>WEEKDAY(BART_Rides[[#This Row],[Date]],2)</f>
        <v>5</v>
      </c>
      <c r="L1749" s="1" t="str">
        <f>LEFT(BART_Rides[[#This Row],[Lines]],1)</f>
        <v>Y</v>
      </c>
      <c r="M1749" s="1" t="str">
        <f>IF(BART_Rides[[#This Row],[FirstLetter]]="Y","Yes","No")</f>
        <v>Yes</v>
      </c>
      <c r="N1749" s="1" t="str">
        <f>IF(OR(BART_Rides[[#This Row],[Station Code]]="EM", BART_Rides[[#This Row],[Station Code]]="MT", BART_Rides[[#This Row],[Station Code]]="PL", BART_Rides[[#This Row],[Station Code]]="CC"), "Yes", "No")</f>
        <v>No</v>
      </c>
    </row>
    <row r="1750" spans="6:14">
      <c r="F1750" s="3">
        <v>44485</v>
      </c>
      <c r="G1750" s="1" t="s">
        <v>9</v>
      </c>
      <c r="H1750" s="1" t="s">
        <v>100</v>
      </c>
      <c r="I1750" s="1">
        <v>3693</v>
      </c>
      <c r="J1750" s="1">
        <f>MONTH(BART_Rides[[#This Row],[Date]])</f>
        <v>10</v>
      </c>
      <c r="K1750" s="1">
        <f>WEEKDAY(BART_Rides[[#This Row],[Date]],2)</f>
        <v>6</v>
      </c>
      <c r="L1750" s="1" t="str">
        <f>LEFT(BART_Rides[[#This Row],[Lines]],1)</f>
        <v>Y</v>
      </c>
      <c r="M1750" s="1" t="str">
        <f>IF(BART_Rides[[#This Row],[FirstLetter]]="Y","Yes","No")</f>
        <v>Yes</v>
      </c>
      <c r="N1750" s="1" t="str">
        <f>IF(OR(BART_Rides[[#This Row],[Station Code]]="EM", BART_Rides[[#This Row],[Station Code]]="MT", BART_Rides[[#This Row],[Station Code]]="PL", BART_Rides[[#This Row],[Station Code]]="CC"), "Yes", "No")</f>
        <v>No</v>
      </c>
    </row>
    <row r="1751" spans="6:14">
      <c r="F1751" s="3">
        <v>44486</v>
      </c>
      <c r="G1751" s="1" t="s">
        <v>9</v>
      </c>
      <c r="H1751" s="1" t="s">
        <v>100</v>
      </c>
      <c r="I1751" s="1">
        <v>1768</v>
      </c>
      <c r="J1751" s="1">
        <f>MONTH(BART_Rides[[#This Row],[Date]])</f>
        <v>10</v>
      </c>
      <c r="K1751" s="1">
        <f>WEEKDAY(BART_Rides[[#This Row],[Date]],2)</f>
        <v>7</v>
      </c>
      <c r="L1751" s="1" t="str">
        <f>LEFT(BART_Rides[[#This Row],[Lines]],1)</f>
        <v>Y</v>
      </c>
      <c r="M1751" s="1" t="str">
        <f>IF(BART_Rides[[#This Row],[FirstLetter]]="Y","Yes","No")</f>
        <v>Yes</v>
      </c>
      <c r="N1751" s="1" t="str">
        <f>IF(OR(BART_Rides[[#This Row],[Station Code]]="EM", BART_Rides[[#This Row],[Station Code]]="MT", BART_Rides[[#This Row],[Station Code]]="PL", BART_Rides[[#This Row],[Station Code]]="CC"), "Yes", "No")</f>
        <v>No</v>
      </c>
    </row>
    <row r="1752" spans="6:14">
      <c r="F1752" s="3">
        <v>44487</v>
      </c>
      <c r="G1752" s="1" t="s">
        <v>9</v>
      </c>
      <c r="H1752" s="1" t="s">
        <v>100</v>
      </c>
      <c r="I1752" s="1">
        <v>3708</v>
      </c>
      <c r="J1752" s="1">
        <f>MONTH(BART_Rides[[#This Row],[Date]])</f>
        <v>10</v>
      </c>
      <c r="K1752" s="1">
        <f>WEEKDAY(BART_Rides[[#This Row],[Date]],2)</f>
        <v>1</v>
      </c>
      <c r="L1752" s="1" t="str">
        <f>LEFT(BART_Rides[[#This Row],[Lines]],1)</f>
        <v>Y</v>
      </c>
      <c r="M1752" s="1" t="str">
        <f>IF(BART_Rides[[#This Row],[FirstLetter]]="Y","Yes","No")</f>
        <v>Yes</v>
      </c>
      <c r="N1752" s="1" t="str">
        <f>IF(OR(BART_Rides[[#This Row],[Station Code]]="EM", BART_Rides[[#This Row],[Station Code]]="MT", BART_Rides[[#This Row],[Station Code]]="PL", BART_Rides[[#This Row],[Station Code]]="CC"), "Yes", "No")</f>
        <v>No</v>
      </c>
    </row>
    <row r="1753" spans="6:14">
      <c r="F1753" s="3">
        <v>44488</v>
      </c>
      <c r="G1753" s="1" t="s">
        <v>9</v>
      </c>
      <c r="H1753" s="1" t="s">
        <v>100</v>
      </c>
      <c r="I1753" s="1">
        <v>3655</v>
      </c>
      <c r="J1753" s="1">
        <f>MONTH(BART_Rides[[#This Row],[Date]])</f>
        <v>10</v>
      </c>
      <c r="K1753" s="1">
        <f>WEEKDAY(BART_Rides[[#This Row],[Date]],2)</f>
        <v>2</v>
      </c>
      <c r="L1753" s="1" t="str">
        <f>LEFT(BART_Rides[[#This Row],[Lines]],1)</f>
        <v>Y</v>
      </c>
      <c r="M1753" s="1" t="str">
        <f>IF(BART_Rides[[#This Row],[FirstLetter]]="Y","Yes","No")</f>
        <v>Yes</v>
      </c>
      <c r="N1753" s="1" t="str">
        <f>IF(OR(BART_Rides[[#This Row],[Station Code]]="EM", BART_Rides[[#This Row],[Station Code]]="MT", BART_Rides[[#This Row],[Station Code]]="PL", BART_Rides[[#This Row],[Station Code]]="CC"), "Yes", "No")</f>
        <v>No</v>
      </c>
    </row>
    <row r="1754" spans="6:14">
      <c r="F1754" s="3">
        <v>44489</v>
      </c>
      <c r="G1754" s="1" t="s">
        <v>9</v>
      </c>
      <c r="H1754" s="1" t="s">
        <v>100</v>
      </c>
      <c r="I1754" s="1">
        <v>3747</v>
      </c>
      <c r="J1754" s="1">
        <f>MONTH(BART_Rides[[#This Row],[Date]])</f>
        <v>10</v>
      </c>
      <c r="K1754" s="1">
        <f>WEEKDAY(BART_Rides[[#This Row],[Date]],2)</f>
        <v>3</v>
      </c>
      <c r="L1754" s="1" t="str">
        <f>LEFT(BART_Rides[[#This Row],[Lines]],1)</f>
        <v>Y</v>
      </c>
      <c r="M1754" s="1" t="str">
        <f>IF(BART_Rides[[#This Row],[FirstLetter]]="Y","Yes","No")</f>
        <v>Yes</v>
      </c>
      <c r="N1754" s="1" t="str">
        <f>IF(OR(BART_Rides[[#This Row],[Station Code]]="EM", BART_Rides[[#This Row],[Station Code]]="MT", BART_Rides[[#This Row],[Station Code]]="PL", BART_Rides[[#This Row],[Station Code]]="CC"), "Yes", "No")</f>
        <v>No</v>
      </c>
    </row>
    <row r="1755" spans="6:14">
      <c r="F1755" s="3">
        <v>44490</v>
      </c>
      <c r="G1755" s="1" t="s">
        <v>9</v>
      </c>
      <c r="H1755" s="1" t="s">
        <v>100</v>
      </c>
      <c r="I1755" s="1">
        <v>3677</v>
      </c>
      <c r="J1755" s="1">
        <f>MONTH(BART_Rides[[#This Row],[Date]])</f>
        <v>10</v>
      </c>
      <c r="K1755" s="1">
        <f>WEEKDAY(BART_Rides[[#This Row],[Date]],2)</f>
        <v>4</v>
      </c>
      <c r="L1755" s="1" t="str">
        <f>LEFT(BART_Rides[[#This Row],[Lines]],1)</f>
        <v>Y</v>
      </c>
      <c r="M1755" s="1" t="str">
        <f>IF(BART_Rides[[#This Row],[FirstLetter]]="Y","Yes","No")</f>
        <v>Yes</v>
      </c>
      <c r="N1755" s="1" t="str">
        <f>IF(OR(BART_Rides[[#This Row],[Station Code]]="EM", BART_Rides[[#This Row],[Station Code]]="MT", BART_Rides[[#This Row],[Station Code]]="PL", BART_Rides[[#This Row],[Station Code]]="CC"), "Yes", "No")</f>
        <v>No</v>
      </c>
    </row>
    <row r="1756" spans="6:14">
      <c r="F1756" s="3">
        <v>44491</v>
      </c>
      <c r="G1756" s="1" t="s">
        <v>9</v>
      </c>
      <c r="H1756" s="1" t="s">
        <v>100</v>
      </c>
      <c r="I1756" s="1">
        <v>4034</v>
      </c>
      <c r="J1756" s="1">
        <f>MONTH(BART_Rides[[#This Row],[Date]])</f>
        <v>10</v>
      </c>
      <c r="K1756" s="1">
        <f>WEEKDAY(BART_Rides[[#This Row],[Date]],2)</f>
        <v>5</v>
      </c>
      <c r="L1756" s="1" t="str">
        <f>LEFT(BART_Rides[[#This Row],[Lines]],1)</f>
        <v>Y</v>
      </c>
      <c r="M1756" s="1" t="str">
        <f>IF(BART_Rides[[#This Row],[FirstLetter]]="Y","Yes","No")</f>
        <v>Yes</v>
      </c>
      <c r="N1756" s="1" t="str">
        <f>IF(OR(BART_Rides[[#This Row],[Station Code]]="EM", BART_Rides[[#This Row],[Station Code]]="MT", BART_Rides[[#This Row],[Station Code]]="PL", BART_Rides[[#This Row],[Station Code]]="CC"), "Yes", "No")</f>
        <v>No</v>
      </c>
    </row>
    <row r="1757" spans="6:14">
      <c r="F1757" s="3">
        <v>44492</v>
      </c>
      <c r="G1757" s="1" t="s">
        <v>9</v>
      </c>
      <c r="H1757" s="1" t="s">
        <v>100</v>
      </c>
      <c r="I1757" s="1">
        <v>3520</v>
      </c>
      <c r="J1757" s="1">
        <f>MONTH(BART_Rides[[#This Row],[Date]])</f>
        <v>10</v>
      </c>
      <c r="K1757" s="1">
        <f>WEEKDAY(BART_Rides[[#This Row],[Date]],2)</f>
        <v>6</v>
      </c>
      <c r="L1757" s="1" t="str">
        <f>LEFT(BART_Rides[[#This Row],[Lines]],1)</f>
        <v>Y</v>
      </c>
      <c r="M1757" s="1" t="str">
        <f>IF(BART_Rides[[#This Row],[FirstLetter]]="Y","Yes","No")</f>
        <v>Yes</v>
      </c>
      <c r="N1757" s="1" t="str">
        <f>IF(OR(BART_Rides[[#This Row],[Station Code]]="EM", BART_Rides[[#This Row],[Station Code]]="MT", BART_Rides[[#This Row],[Station Code]]="PL", BART_Rides[[#This Row],[Station Code]]="CC"), "Yes", "No")</f>
        <v>No</v>
      </c>
    </row>
    <row r="1758" spans="6:14">
      <c r="F1758" s="3">
        <v>44493</v>
      </c>
      <c r="G1758" s="1" t="s">
        <v>9</v>
      </c>
      <c r="H1758" s="1" t="s">
        <v>100</v>
      </c>
      <c r="I1758" s="1">
        <v>955</v>
      </c>
      <c r="J1758" s="1">
        <f>MONTH(BART_Rides[[#This Row],[Date]])</f>
        <v>10</v>
      </c>
      <c r="K1758" s="1">
        <f>WEEKDAY(BART_Rides[[#This Row],[Date]],2)</f>
        <v>7</v>
      </c>
      <c r="L1758" s="1" t="str">
        <f>LEFT(BART_Rides[[#This Row],[Lines]],1)</f>
        <v>Y</v>
      </c>
      <c r="M1758" s="1" t="str">
        <f>IF(BART_Rides[[#This Row],[FirstLetter]]="Y","Yes","No")</f>
        <v>Yes</v>
      </c>
      <c r="N1758" s="1" t="str">
        <f>IF(OR(BART_Rides[[#This Row],[Station Code]]="EM", BART_Rides[[#This Row],[Station Code]]="MT", BART_Rides[[#This Row],[Station Code]]="PL", BART_Rides[[#This Row],[Station Code]]="CC"), "Yes", "No")</f>
        <v>No</v>
      </c>
    </row>
    <row r="1759" spans="6:14">
      <c r="F1759" s="3">
        <v>44494</v>
      </c>
      <c r="G1759" s="1" t="s">
        <v>9</v>
      </c>
      <c r="H1759" s="1" t="s">
        <v>100</v>
      </c>
      <c r="I1759" s="1">
        <v>3345</v>
      </c>
      <c r="J1759" s="1">
        <f>MONTH(BART_Rides[[#This Row],[Date]])</f>
        <v>10</v>
      </c>
      <c r="K1759" s="1">
        <f>WEEKDAY(BART_Rides[[#This Row],[Date]],2)</f>
        <v>1</v>
      </c>
      <c r="L1759" s="1" t="str">
        <f>LEFT(BART_Rides[[#This Row],[Lines]],1)</f>
        <v>Y</v>
      </c>
      <c r="M1759" s="1" t="str">
        <f>IF(BART_Rides[[#This Row],[FirstLetter]]="Y","Yes","No")</f>
        <v>Yes</v>
      </c>
      <c r="N1759" s="1" t="str">
        <f>IF(OR(BART_Rides[[#This Row],[Station Code]]="EM", BART_Rides[[#This Row],[Station Code]]="MT", BART_Rides[[#This Row],[Station Code]]="PL", BART_Rides[[#This Row],[Station Code]]="CC"), "Yes", "No")</f>
        <v>No</v>
      </c>
    </row>
    <row r="1760" spans="6:14">
      <c r="F1760" s="3">
        <v>44495</v>
      </c>
      <c r="G1760" s="1" t="s">
        <v>9</v>
      </c>
      <c r="H1760" s="1" t="s">
        <v>100</v>
      </c>
      <c r="I1760" s="1">
        <v>3795</v>
      </c>
      <c r="J1760" s="1">
        <f>MONTH(BART_Rides[[#This Row],[Date]])</f>
        <v>10</v>
      </c>
      <c r="K1760" s="1">
        <f>WEEKDAY(BART_Rides[[#This Row],[Date]],2)</f>
        <v>2</v>
      </c>
      <c r="L1760" s="1" t="str">
        <f>LEFT(BART_Rides[[#This Row],[Lines]],1)</f>
        <v>Y</v>
      </c>
      <c r="M1760" s="1" t="str">
        <f>IF(BART_Rides[[#This Row],[FirstLetter]]="Y","Yes","No")</f>
        <v>Yes</v>
      </c>
      <c r="N1760" s="1" t="str">
        <f>IF(OR(BART_Rides[[#This Row],[Station Code]]="EM", BART_Rides[[#This Row],[Station Code]]="MT", BART_Rides[[#This Row],[Station Code]]="PL", BART_Rides[[#This Row],[Station Code]]="CC"), "Yes", "No")</f>
        <v>No</v>
      </c>
    </row>
    <row r="1761" spans="6:14">
      <c r="F1761" s="3">
        <v>44496</v>
      </c>
      <c r="G1761" s="1" t="s">
        <v>9</v>
      </c>
      <c r="H1761" s="1" t="s">
        <v>100</v>
      </c>
      <c r="I1761" s="1">
        <v>3743</v>
      </c>
      <c r="J1761" s="1">
        <f>MONTH(BART_Rides[[#This Row],[Date]])</f>
        <v>10</v>
      </c>
      <c r="K1761" s="1">
        <f>WEEKDAY(BART_Rides[[#This Row],[Date]],2)</f>
        <v>3</v>
      </c>
      <c r="L1761" s="1" t="str">
        <f>LEFT(BART_Rides[[#This Row],[Lines]],1)</f>
        <v>Y</v>
      </c>
      <c r="M1761" s="1" t="str">
        <f>IF(BART_Rides[[#This Row],[FirstLetter]]="Y","Yes","No")</f>
        <v>Yes</v>
      </c>
      <c r="N1761" s="1" t="str">
        <f>IF(OR(BART_Rides[[#This Row],[Station Code]]="EM", BART_Rides[[#This Row],[Station Code]]="MT", BART_Rides[[#This Row],[Station Code]]="PL", BART_Rides[[#This Row],[Station Code]]="CC"), "Yes", "No")</f>
        <v>No</v>
      </c>
    </row>
    <row r="1762" spans="6:14">
      <c r="F1762" s="3">
        <v>44497</v>
      </c>
      <c r="G1762" s="1" t="s">
        <v>9</v>
      </c>
      <c r="H1762" s="1" t="s">
        <v>100</v>
      </c>
      <c r="I1762" s="1">
        <v>3998</v>
      </c>
      <c r="J1762" s="1">
        <f>MONTH(BART_Rides[[#This Row],[Date]])</f>
        <v>10</v>
      </c>
      <c r="K1762" s="1">
        <f>WEEKDAY(BART_Rides[[#This Row],[Date]],2)</f>
        <v>4</v>
      </c>
      <c r="L1762" s="1" t="str">
        <f>LEFT(BART_Rides[[#This Row],[Lines]],1)</f>
        <v>Y</v>
      </c>
      <c r="M1762" s="1" t="str">
        <f>IF(BART_Rides[[#This Row],[FirstLetter]]="Y","Yes","No")</f>
        <v>Yes</v>
      </c>
      <c r="N1762" s="1" t="str">
        <f>IF(OR(BART_Rides[[#This Row],[Station Code]]="EM", BART_Rides[[#This Row],[Station Code]]="MT", BART_Rides[[#This Row],[Station Code]]="PL", BART_Rides[[#This Row],[Station Code]]="CC"), "Yes", "No")</f>
        <v>No</v>
      </c>
    </row>
    <row r="1763" spans="6:14">
      <c r="F1763" s="3">
        <v>44498</v>
      </c>
      <c r="G1763" s="1" t="s">
        <v>9</v>
      </c>
      <c r="H1763" s="1" t="s">
        <v>100</v>
      </c>
      <c r="I1763" s="1">
        <v>4157</v>
      </c>
      <c r="J1763" s="1">
        <f>MONTH(BART_Rides[[#This Row],[Date]])</f>
        <v>10</v>
      </c>
      <c r="K1763" s="1">
        <f>WEEKDAY(BART_Rides[[#This Row],[Date]],2)</f>
        <v>5</v>
      </c>
      <c r="L1763" s="1" t="str">
        <f>LEFT(BART_Rides[[#This Row],[Lines]],1)</f>
        <v>Y</v>
      </c>
      <c r="M1763" s="1" t="str">
        <f>IF(BART_Rides[[#This Row],[FirstLetter]]="Y","Yes","No")</f>
        <v>Yes</v>
      </c>
      <c r="N1763" s="1" t="str">
        <f>IF(OR(BART_Rides[[#This Row],[Station Code]]="EM", BART_Rides[[#This Row],[Station Code]]="MT", BART_Rides[[#This Row],[Station Code]]="PL", BART_Rides[[#This Row],[Station Code]]="CC"), "Yes", "No")</f>
        <v>No</v>
      </c>
    </row>
    <row r="1764" spans="6:14">
      <c r="F1764" s="3">
        <v>44499</v>
      </c>
      <c r="G1764" s="1" t="s">
        <v>9</v>
      </c>
      <c r="H1764" s="1" t="s">
        <v>100</v>
      </c>
      <c r="I1764" s="1">
        <v>3523</v>
      </c>
      <c r="J1764" s="1">
        <f>MONTH(BART_Rides[[#This Row],[Date]])</f>
        <v>10</v>
      </c>
      <c r="K1764" s="1">
        <f>WEEKDAY(BART_Rides[[#This Row],[Date]],2)</f>
        <v>6</v>
      </c>
      <c r="L1764" s="1" t="str">
        <f>LEFT(BART_Rides[[#This Row],[Lines]],1)</f>
        <v>Y</v>
      </c>
      <c r="M1764" s="1" t="str">
        <f>IF(BART_Rides[[#This Row],[FirstLetter]]="Y","Yes","No")</f>
        <v>Yes</v>
      </c>
      <c r="N1764" s="1" t="str">
        <f>IF(OR(BART_Rides[[#This Row],[Station Code]]="EM", BART_Rides[[#This Row],[Station Code]]="MT", BART_Rides[[#This Row],[Station Code]]="PL", BART_Rides[[#This Row],[Station Code]]="CC"), "Yes", "No")</f>
        <v>No</v>
      </c>
    </row>
    <row r="1765" spans="6:14">
      <c r="F1765" s="3">
        <v>44500</v>
      </c>
      <c r="G1765" s="1" t="s">
        <v>9</v>
      </c>
      <c r="H1765" s="1" t="s">
        <v>100</v>
      </c>
      <c r="I1765" s="1">
        <v>1861</v>
      </c>
      <c r="J1765" s="1">
        <f>MONTH(BART_Rides[[#This Row],[Date]])</f>
        <v>10</v>
      </c>
      <c r="K1765" s="1">
        <f>WEEKDAY(BART_Rides[[#This Row],[Date]],2)</f>
        <v>7</v>
      </c>
      <c r="L1765" s="1" t="str">
        <f>LEFT(BART_Rides[[#This Row],[Lines]],1)</f>
        <v>Y</v>
      </c>
      <c r="M1765" s="1" t="str">
        <f>IF(BART_Rides[[#This Row],[FirstLetter]]="Y","Yes","No")</f>
        <v>Yes</v>
      </c>
      <c r="N1765" s="1" t="str">
        <f>IF(OR(BART_Rides[[#This Row],[Station Code]]="EM", BART_Rides[[#This Row],[Station Code]]="MT", BART_Rides[[#This Row],[Station Code]]="PL", BART_Rides[[#This Row],[Station Code]]="CC"), "Yes", "No")</f>
        <v>No</v>
      </c>
    </row>
    <row r="1766" spans="6:14">
      <c r="F1766" s="3">
        <v>44501</v>
      </c>
      <c r="G1766" s="1" t="s">
        <v>9</v>
      </c>
      <c r="H1766" s="1" t="s">
        <v>100</v>
      </c>
      <c r="I1766" s="1">
        <v>3504</v>
      </c>
      <c r="J1766" s="1">
        <f>MONTH(BART_Rides[[#This Row],[Date]])</f>
        <v>11</v>
      </c>
      <c r="K1766" s="1">
        <f>WEEKDAY(BART_Rides[[#This Row],[Date]],2)</f>
        <v>1</v>
      </c>
      <c r="L1766" s="1" t="str">
        <f>LEFT(BART_Rides[[#This Row],[Lines]],1)</f>
        <v>Y</v>
      </c>
      <c r="M1766" s="1" t="str">
        <f>IF(BART_Rides[[#This Row],[FirstLetter]]="Y","Yes","No")</f>
        <v>Yes</v>
      </c>
      <c r="N1766" s="1" t="str">
        <f>IF(OR(BART_Rides[[#This Row],[Station Code]]="EM", BART_Rides[[#This Row],[Station Code]]="MT", BART_Rides[[#This Row],[Station Code]]="PL", BART_Rides[[#This Row],[Station Code]]="CC"), "Yes", "No")</f>
        <v>No</v>
      </c>
    </row>
    <row r="1767" spans="6:14">
      <c r="F1767" s="3">
        <v>44502</v>
      </c>
      <c r="G1767" s="1" t="s">
        <v>9</v>
      </c>
      <c r="H1767" s="1" t="s">
        <v>100</v>
      </c>
      <c r="I1767" s="1">
        <v>3885</v>
      </c>
      <c r="J1767" s="1">
        <f>MONTH(BART_Rides[[#This Row],[Date]])</f>
        <v>11</v>
      </c>
      <c r="K1767" s="1">
        <f>WEEKDAY(BART_Rides[[#This Row],[Date]],2)</f>
        <v>2</v>
      </c>
      <c r="L1767" s="1" t="str">
        <f>LEFT(BART_Rides[[#This Row],[Lines]],1)</f>
        <v>Y</v>
      </c>
      <c r="M1767" s="1" t="str">
        <f>IF(BART_Rides[[#This Row],[FirstLetter]]="Y","Yes","No")</f>
        <v>Yes</v>
      </c>
      <c r="N1767" s="1" t="str">
        <f>IF(OR(BART_Rides[[#This Row],[Station Code]]="EM", BART_Rides[[#This Row],[Station Code]]="MT", BART_Rides[[#This Row],[Station Code]]="PL", BART_Rides[[#This Row],[Station Code]]="CC"), "Yes", "No")</f>
        <v>No</v>
      </c>
    </row>
    <row r="1768" spans="6:14">
      <c r="F1768" s="3">
        <v>44503</v>
      </c>
      <c r="G1768" s="1" t="s">
        <v>9</v>
      </c>
      <c r="H1768" s="1" t="s">
        <v>100</v>
      </c>
      <c r="I1768" s="1">
        <v>4009</v>
      </c>
      <c r="J1768" s="1">
        <f>MONTH(BART_Rides[[#This Row],[Date]])</f>
        <v>11</v>
      </c>
      <c r="K1768" s="1">
        <f>WEEKDAY(BART_Rides[[#This Row],[Date]],2)</f>
        <v>3</v>
      </c>
      <c r="L1768" s="1" t="str">
        <f>LEFT(BART_Rides[[#This Row],[Lines]],1)</f>
        <v>Y</v>
      </c>
      <c r="M1768" s="1" t="str">
        <f>IF(BART_Rides[[#This Row],[FirstLetter]]="Y","Yes","No")</f>
        <v>Yes</v>
      </c>
      <c r="N1768" s="1" t="str">
        <f>IF(OR(BART_Rides[[#This Row],[Station Code]]="EM", BART_Rides[[#This Row],[Station Code]]="MT", BART_Rides[[#This Row],[Station Code]]="PL", BART_Rides[[#This Row],[Station Code]]="CC"), "Yes", "No")</f>
        <v>No</v>
      </c>
    </row>
    <row r="1769" spans="6:14">
      <c r="F1769" s="3">
        <v>44504</v>
      </c>
      <c r="G1769" s="1" t="s">
        <v>9</v>
      </c>
      <c r="H1769" s="1" t="s">
        <v>100</v>
      </c>
      <c r="I1769" s="1">
        <v>4129</v>
      </c>
      <c r="J1769" s="1">
        <f>MONTH(BART_Rides[[#This Row],[Date]])</f>
        <v>11</v>
      </c>
      <c r="K1769" s="1">
        <f>WEEKDAY(BART_Rides[[#This Row],[Date]],2)</f>
        <v>4</v>
      </c>
      <c r="L1769" s="1" t="str">
        <f>LEFT(BART_Rides[[#This Row],[Lines]],1)</f>
        <v>Y</v>
      </c>
      <c r="M1769" s="1" t="str">
        <f>IF(BART_Rides[[#This Row],[FirstLetter]]="Y","Yes","No")</f>
        <v>Yes</v>
      </c>
      <c r="N1769" s="1" t="str">
        <f>IF(OR(BART_Rides[[#This Row],[Station Code]]="EM", BART_Rides[[#This Row],[Station Code]]="MT", BART_Rides[[#This Row],[Station Code]]="PL", BART_Rides[[#This Row],[Station Code]]="CC"), "Yes", "No")</f>
        <v>No</v>
      </c>
    </row>
    <row r="1770" spans="6:14">
      <c r="F1770" s="3">
        <v>44505</v>
      </c>
      <c r="G1770" s="1" t="s">
        <v>9</v>
      </c>
      <c r="H1770" s="1" t="s">
        <v>100</v>
      </c>
      <c r="I1770" s="1">
        <v>4268</v>
      </c>
      <c r="J1770" s="1">
        <f>MONTH(BART_Rides[[#This Row],[Date]])</f>
        <v>11</v>
      </c>
      <c r="K1770" s="1">
        <f>WEEKDAY(BART_Rides[[#This Row],[Date]],2)</f>
        <v>5</v>
      </c>
      <c r="L1770" s="1" t="str">
        <f>LEFT(BART_Rides[[#This Row],[Lines]],1)</f>
        <v>Y</v>
      </c>
      <c r="M1770" s="1" t="str">
        <f>IF(BART_Rides[[#This Row],[FirstLetter]]="Y","Yes","No")</f>
        <v>Yes</v>
      </c>
      <c r="N1770" s="1" t="str">
        <f>IF(OR(BART_Rides[[#This Row],[Station Code]]="EM", BART_Rides[[#This Row],[Station Code]]="MT", BART_Rides[[#This Row],[Station Code]]="PL", BART_Rides[[#This Row],[Station Code]]="CC"), "Yes", "No")</f>
        <v>No</v>
      </c>
    </row>
    <row r="1771" spans="6:14">
      <c r="F1771" s="3">
        <v>44506</v>
      </c>
      <c r="G1771" s="1" t="s">
        <v>9</v>
      </c>
      <c r="H1771" s="1" t="s">
        <v>100</v>
      </c>
      <c r="I1771" s="1">
        <v>2816</v>
      </c>
      <c r="J1771" s="1">
        <f>MONTH(BART_Rides[[#This Row],[Date]])</f>
        <v>11</v>
      </c>
      <c r="K1771" s="1">
        <f>WEEKDAY(BART_Rides[[#This Row],[Date]],2)</f>
        <v>6</v>
      </c>
      <c r="L1771" s="1" t="str">
        <f>LEFT(BART_Rides[[#This Row],[Lines]],1)</f>
        <v>Y</v>
      </c>
      <c r="M1771" s="1" t="str">
        <f>IF(BART_Rides[[#This Row],[FirstLetter]]="Y","Yes","No")</f>
        <v>Yes</v>
      </c>
      <c r="N1771" s="1" t="str">
        <f>IF(OR(BART_Rides[[#This Row],[Station Code]]="EM", BART_Rides[[#This Row],[Station Code]]="MT", BART_Rides[[#This Row],[Station Code]]="PL", BART_Rides[[#This Row],[Station Code]]="CC"), "Yes", "No")</f>
        <v>No</v>
      </c>
    </row>
    <row r="1772" spans="6:14">
      <c r="F1772" s="3">
        <v>44507</v>
      </c>
      <c r="G1772" s="1" t="s">
        <v>9</v>
      </c>
      <c r="H1772" s="1" t="s">
        <v>100</v>
      </c>
      <c r="I1772" s="1">
        <v>1846</v>
      </c>
      <c r="J1772" s="1">
        <f>MONTH(BART_Rides[[#This Row],[Date]])</f>
        <v>11</v>
      </c>
      <c r="K1772" s="1">
        <f>WEEKDAY(BART_Rides[[#This Row],[Date]],2)</f>
        <v>7</v>
      </c>
      <c r="L1772" s="1" t="str">
        <f>LEFT(BART_Rides[[#This Row],[Lines]],1)</f>
        <v>Y</v>
      </c>
      <c r="M1772" s="1" t="str">
        <f>IF(BART_Rides[[#This Row],[FirstLetter]]="Y","Yes","No")</f>
        <v>Yes</v>
      </c>
      <c r="N1772" s="1" t="str">
        <f>IF(OR(BART_Rides[[#This Row],[Station Code]]="EM", BART_Rides[[#This Row],[Station Code]]="MT", BART_Rides[[#This Row],[Station Code]]="PL", BART_Rides[[#This Row],[Station Code]]="CC"), "Yes", "No")</f>
        <v>No</v>
      </c>
    </row>
    <row r="1773" spans="6:14">
      <c r="F1773" s="3">
        <v>44508</v>
      </c>
      <c r="G1773" s="1" t="s">
        <v>9</v>
      </c>
      <c r="H1773" s="1" t="s">
        <v>100</v>
      </c>
      <c r="I1773" s="1">
        <v>3676</v>
      </c>
      <c r="J1773" s="1">
        <f>MONTH(BART_Rides[[#This Row],[Date]])</f>
        <v>11</v>
      </c>
      <c r="K1773" s="1">
        <f>WEEKDAY(BART_Rides[[#This Row],[Date]],2)</f>
        <v>1</v>
      </c>
      <c r="L1773" s="1" t="str">
        <f>LEFT(BART_Rides[[#This Row],[Lines]],1)</f>
        <v>Y</v>
      </c>
      <c r="M1773" s="1" t="str">
        <f>IF(BART_Rides[[#This Row],[FirstLetter]]="Y","Yes","No")</f>
        <v>Yes</v>
      </c>
      <c r="N1773" s="1" t="str">
        <f>IF(OR(BART_Rides[[#This Row],[Station Code]]="EM", BART_Rides[[#This Row],[Station Code]]="MT", BART_Rides[[#This Row],[Station Code]]="PL", BART_Rides[[#This Row],[Station Code]]="CC"), "Yes", "No")</f>
        <v>No</v>
      </c>
    </row>
    <row r="1774" spans="6:14">
      <c r="F1774" s="3">
        <v>44509</v>
      </c>
      <c r="G1774" s="1" t="s">
        <v>9</v>
      </c>
      <c r="H1774" s="1" t="s">
        <v>100</v>
      </c>
      <c r="I1774" s="1">
        <v>3616</v>
      </c>
      <c r="J1774" s="1">
        <f>MONTH(BART_Rides[[#This Row],[Date]])</f>
        <v>11</v>
      </c>
      <c r="K1774" s="1">
        <f>WEEKDAY(BART_Rides[[#This Row],[Date]],2)</f>
        <v>2</v>
      </c>
      <c r="L1774" s="1" t="str">
        <f>LEFT(BART_Rides[[#This Row],[Lines]],1)</f>
        <v>Y</v>
      </c>
      <c r="M1774" s="1" t="str">
        <f>IF(BART_Rides[[#This Row],[FirstLetter]]="Y","Yes","No")</f>
        <v>Yes</v>
      </c>
      <c r="N1774" s="1" t="str">
        <f>IF(OR(BART_Rides[[#This Row],[Station Code]]="EM", BART_Rides[[#This Row],[Station Code]]="MT", BART_Rides[[#This Row],[Station Code]]="PL", BART_Rides[[#This Row],[Station Code]]="CC"), "Yes", "No")</f>
        <v>No</v>
      </c>
    </row>
    <row r="1775" spans="6:14">
      <c r="F1775" s="3">
        <v>44510</v>
      </c>
      <c r="G1775" s="1" t="s">
        <v>9</v>
      </c>
      <c r="H1775" s="1" t="s">
        <v>100</v>
      </c>
      <c r="I1775" s="1">
        <v>4072</v>
      </c>
      <c r="J1775" s="1">
        <f>MONTH(BART_Rides[[#This Row],[Date]])</f>
        <v>11</v>
      </c>
      <c r="K1775" s="1">
        <f>WEEKDAY(BART_Rides[[#This Row],[Date]],2)</f>
        <v>3</v>
      </c>
      <c r="L1775" s="1" t="str">
        <f>LEFT(BART_Rides[[#This Row],[Lines]],1)</f>
        <v>Y</v>
      </c>
      <c r="M1775" s="1" t="str">
        <f>IF(BART_Rides[[#This Row],[FirstLetter]]="Y","Yes","No")</f>
        <v>Yes</v>
      </c>
      <c r="N1775" s="1" t="str">
        <f>IF(OR(BART_Rides[[#This Row],[Station Code]]="EM", BART_Rides[[#This Row],[Station Code]]="MT", BART_Rides[[#This Row],[Station Code]]="PL", BART_Rides[[#This Row],[Station Code]]="CC"), "Yes", "No")</f>
        <v>No</v>
      </c>
    </row>
    <row r="1776" spans="6:14">
      <c r="F1776" s="3">
        <v>44511</v>
      </c>
      <c r="G1776" s="1" t="s">
        <v>9</v>
      </c>
      <c r="H1776" s="1" t="s">
        <v>100</v>
      </c>
      <c r="I1776" s="1">
        <v>3880</v>
      </c>
      <c r="J1776" s="1">
        <f>MONTH(BART_Rides[[#This Row],[Date]])</f>
        <v>11</v>
      </c>
      <c r="K1776" s="1">
        <f>WEEKDAY(BART_Rides[[#This Row],[Date]],2)</f>
        <v>4</v>
      </c>
      <c r="L1776" s="1" t="str">
        <f>LEFT(BART_Rides[[#This Row],[Lines]],1)</f>
        <v>Y</v>
      </c>
      <c r="M1776" s="1" t="str">
        <f>IF(BART_Rides[[#This Row],[FirstLetter]]="Y","Yes","No")</f>
        <v>Yes</v>
      </c>
      <c r="N1776" s="1" t="str">
        <f>IF(OR(BART_Rides[[#This Row],[Station Code]]="EM", BART_Rides[[#This Row],[Station Code]]="MT", BART_Rides[[#This Row],[Station Code]]="PL", BART_Rides[[#This Row],[Station Code]]="CC"), "Yes", "No")</f>
        <v>No</v>
      </c>
    </row>
    <row r="1777" spans="6:14">
      <c r="F1777" s="3">
        <v>44512</v>
      </c>
      <c r="G1777" s="1" t="s">
        <v>9</v>
      </c>
      <c r="H1777" s="1" t="s">
        <v>100</v>
      </c>
      <c r="I1777" s="1">
        <v>4541</v>
      </c>
      <c r="J1777" s="1">
        <f>MONTH(BART_Rides[[#This Row],[Date]])</f>
        <v>11</v>
      </c>
      <c r="K1777" s="1">
        <f>WEEKDAY(BART_Rides[[#This Row],[Date]],2)</f>
        <v>5</v>
      </c>
      <c r="L1777" s="1" t="str">
        <f>LEFT(BART_Rides[[#This Row],[Lines]],1)</f>
        <v>Y</v>
      </c>
      <c r="M1777" s="1" t="str">
        <f>IF(BART_Rides[[#This Row],[FirstLetter]]="Y","Yes","No")</f>
        <v>Yes</v>
      </c>
      <c r="N1777" s="1" t="str">
        <f>IF(OR(BART_Rides[[#This Row],[Station Code]]="EM", BART_Rides[[#This Row],[Station Code]]="MT", BART_Rides[[#This Row],[Station Code]]="PL", BART_Rides[[#This Row],[Station Code]]="CC"), "Yes", "No")</f>
        <v>No</v>
      </c>
    </row>
    <row r="1778" spans="6:14">
      <c r="F1778" s="3">
        <v>44513</v>
      </c>
      <c r="G1778" s="1" t="s">
        <v>9</v>
      </c>
      <c r="H1778" s="1" t="s">
        <v>100</v>
      </c>
      <c r="I1778" s="1">
        <v>3375</v>
      </c>
      <c r="J1778" s="1">
        <f>MONTH(BART_Rides[[#This Row],[Date]])</f>
        <v>11</v>
      </c>
      <c r="K1778" s="1">
        <f>WEEKDAY(BART_Rides[[#This Row],[Date]],2)</f>
        <v>6</v>
      </c>
      <c r="L1778" s="1" t="str">
        <f>LEFT(BART_Rides[[#This Row],[Lines]],1)</f>
        <v>Y</v>
      </c>
      <c r="M1778" s="1" t="str">
        <f>IF(BART_Rides[[#This Row],[FirstLetter]]="Y","Yes","No")</f>
        <v>Yes</v>
      </c>
      <c r="N1778" s="1" t="str">
        <f>IF(OR(BART_Rides[[#This Row],[Station Code]]="EM", BART_Rides[[#This Row],[Station Code]]="MT", BART_Rides[[#This Row],[Station Code]]="PL", BART_Rides[[#This Row],[Station Code]]="CC"), "Yes", "No")</f>
        <v>No</v>
      </c>
    </row>
    <row r="1779" spans="6:14">
      <c r="F1779" s="3">
        <v>44514</v>
      </c>
      <c r="G1779" s="1" t="s">
        <v>9</v>
      </c>
      <c r="H1779" s="1" t="s">
        <v>100</v>
      </c>
      <c r="I1779" s="1">
        <v>1920</v>
      </c>
      <c r="J1779" s="1">
        <f>MONTH(BART_Rides[[#This Row],[Date]])</f>
        <v>11</v>
      </c>
      <c r="K1779" s="1">
        <f>WEEKDAY(BART_Rides[[#This Row],[Date]],2)</f>
        <v>7</v>
      </c>
      <c r="L1779" s="1" t="str">
        <f>LEFT(BART_Rides[[#This Row],[Lines]],1)</f>
        <v>Y</v>
      </c>
      <c r="M1779" s="1" t="str">
        <f>IF(BART_Rides[[#This Row],[FirstLetter]]="Y","Yes","No")</f>
        <v>Yes</v>
      </c>
      <c r="N1779" s="1" t="str">
        <f>IF(OR(BART_Rides[[#This Row],[Station Code]]="EM", BART_Rides[[#This Row],[Station Code]]="MT", BART_Rides[[#This Row],[Station Code]]="PL", BART_Rides[[#This Row],[Station Code]]="CC"), "Yes", "No")</f>
        <v>No</v>
      </c>
    </row>
    <row r="1780" spans="6:14">
      <c r="F1780" s="3">
        <v>44515</v>
      </c>
      <c r="G1780" s="1" t="s">
        <v>9</v>
      </c>
      <c r="H1780" s="1" t="s">
        <v>100</v>
      </c>
      <c r="I1780" s="1">
        <v>3903</v>
      </c>
      <c r="J1780" s="1">
        <f>MONTH(BART_Rides[[#This Row],[Date]])</f>
        <v>11</v>
      </c>
      <c r="K1780" s="1">
        <f>WEEKDAY(BART_Rides[[#This Row],[Date]],2)</f>
        <v>1</v>
      </c>
      <c r="L1780" s="1" t="str">
        <f>LEFT(BART_Rides[[#This Row],[Lines]],1)</f>
        <v>Y</v>
      </c>
      <c r="M1780" s="1" t="str">
        <f>IF(BART_Rides[[#This Row],[FirstLetter]]="Y","Yes","No")</f>
        <v>Yes</v>
      </c>
      <c r="N1780" s="1" t="str">
        <f>IF(OR(BART_Rides[[#This Row],[Station Code]]="EM", BART_Rides[[#This Row],[Station Code]]="MT", BART_Rides[[#This Row],[Station Code]]="PL", BART_Rides[[#This Row],[Station Code]]="CC"), "Yes", "No")</f>
        <v>No</v>
      </c>
    </row>
    <row r="1781" spans="6:14">
      <c r="F1781" s="3">
        <v>44516</v>
      </c>
      <c r="G1781" s="1" t="s">
        <v>9</v>
      </c>
      <c r="H1781" s="1" t="s">
        <v>100</v>
      </c>
      <c r="I1781" s="1">
        <v>3916</v>
      </c>
      <c r="J1781" s="1">
        <f>MONTH(BART_Rides[[#This Row],[Date]])</f>
        <v>11</v>
      </c>
      <c r="K1781" s="1">
        <f>WEEKDAY(BART_Rides[[#This Row],[Date]],2)</f>
        <v>2</v>
      </c>
      <c r="L1781" s="1" t="str">
        <f>LEFT(BART_Rides[[#This Row],[Lines]],1)</f>
        <v>Y</v>
      </c>
      <c r="M1781" s="1" t="str">
        <f>IF(BART_Rides[[#This Row],[FirstLetter]]="Y","Yes","No")</f>
        <v>Yes</v>
      </c>
      <c r="N1781" s="1" t="str">
        <f>IF(OR(BART_Rides[[#This Row],[Station Code]]="EM", BART_Rides[[#This Row],[Station Code]]="MT", BART_Rides[[#This Row],[Station Code]]="PL", BART_Rides[[#This Row],[Station Code]]="CC"), "Yes", "No")</f>
        <v>No</v>
      </c>
    </row>
    <row r="1782" spans="6:14">
      <c r="F1782" s="3">
        <v>44517</v>
      </c>
      <c r="G1782" s="1" t="s">
        <v>9</v>
      </c>
      <c r="H1782" s="1" t="s">
        <v>100</v>
      </c>
      <c r="I1782" s="1">
        <v>3966</v>
      </c>
      <c r="J1782" s="1">
        <f>MONTH(BART_Rides[[#This Row],[Date]])</f>
        <v>11</v>
      </c>
      <c r="K1782" s="1">
        <f>WEEKDAY(BART_Rides[[#This Row],[Date]],2)</f>
        <v>3</v>
      </c>
      <c r="L1782" s="1" t="str">
        <f>LEFT(BART_Rides[[#This Row],[Lines]],1)</f>
        <v>Y</v>
      </c>
      <c r="M1782" s="1" t="str">
        <f>IF(BART_Rides[[#This Row],[FirstLetter]]="Y","Yes","No")</f>
        <v>Yes</v>
      </c>
      <c r="N1782" s="1" t="str">
        <f>IF(OR(BART_Rides[[#This Row],[Station Code]]="EM", BART_Rides[[#This Row],[Station Code]]="MT", BART_Rides[[#This Row],[Station Code]]="PL", BART_Rides[[#This Row],[Station Code]]="CC"), "Yes", "No")</f>
        <v>No</v>
      </c>
    </row>
    <row r="1783" spans="6:14">
      <c r="F1783" s="3">
        <v>44518</v>
      </c>
      <c r="G1783" s="1" t="s">
        <v>9</v>
      </c>
      <c r="H1783" s="1" t="s">
        <v>100</v>
      </c>
      <c r="I1783" s="1">
        <v>4287</v>
      </c>
      <c r="J1783" s="1">
        <f>MONTH(BART_Rides[[#This Row],[Date]])</f>
        <v>11</v>
      </c>
      <c r="K1783" s="1">
        <f>WEEKDAY(BART_Rides[[#This Row],[Date]],2)</f>
        <v>4</v>
      </c>
      <c r="L1783" s="1" t="str">
        <f>LEFT(BART_Rides[[#This Row],[Lines]],1)</f>
        <v>Y</v>
      </c>
      <c r="M1783" s="1" t="str">
        <f>IF(BART_Rides[[#This Row],[FirstLetter]]="Y","Yes","No")</f>
        <v>Yes</v>
      </c>
      <c r="N1783" s="1" t="str">
        <f>IF(OR(BART_Rides[[#This Row],[Station Code]]="EM", BART_Rides[[#This Row],[Station Code]]="MT", BART_Rides[[#This Row],[Station Code]]="PL", BART_Rides[[#This Row],[Station Code]]="CC"), "Yes", "No")</f>
        <v>No</v>
      </c>
    </row>
    <row r="1784" spans="6:14">
      <c r="F1784" s="3">
        <v>44519</v>
      </c>
      <c r="G1784" s="1" t="s">
        <v>9</v>
      </c>
      <c r="H1784" s="1" t="s">
        <v>100</v>
      </c>
      <c r="I1784" s="1">
        <v>4000</v>
      </c>
      <c r="J1784" s="1">
        <f>MONTH(BART_Rides[[#This Row],[Date]])</f>
        <v>11</v>
      </c>
      <c r="K1784" s="1">
        <f>WEEKDAY(BART_Rides[[#This Row],[Date]],2)</f>
        <v>5</v>
      </c>
      <c r="L1784" s="1" t="str">
        <f>LEFT(BART_Rides[[#This Row],[Lines]],1)</f>
        <v>Y</v>
      </c>
      <c r="M1784" s="1" t="str">
        <f>IF(BART_Rides[[#This Row],[FirstLetter]]="Y","Yes","No")</f>
        <v>Yes</v>
      </c>
      <c r="N1784" s="1" t="str">
        <f>IF(OR(BART_Rides[[#This Row],[Station Code]]="EM", BART_Rides[[#This Row],[Station Code]]="MT", BART_Rides[[#This Row],[Station Code]]="PL", BART_Rides[[#This Row],[Station Code]]="CC"), "Yes", "No")</f>
        <v>No</v>
      </c>
    </row>
    <row r="1785" spans="6:14">
      <c r="F1785" s="3">
        <v>44520</v>
      </c>
      <c r="G1785" s="1" t="s">
        <v>9</v>
      </c>
      <c r="H1785" s="1" t="s">
        <v>100</v>
      </c>
      <c r="I1785" s="1">
        <v>3032</v>
      </c>
      <c r="J1785" s="1">
        <f>MONTH(BART_Rides[[#This Row],[Date]])</f>
        <v>11</v>
      </c>
      <c r="K1785" s="1">
        <f>WEEKDAY(BART_Rides[[#This Row],[Date]],2)</f>
        <v>6</v>
      </c>
      <c r="L1785" s="1" t="str">
        <f>LEFT(BART_Rides[[#This Row],[Lines]],1)</f>
        <v>Y</v>
      </c>
      <c r="M1785" s="1" t="str">
        <f>IF(BART_Rides[[#This Row],[FirstLetter]]="Y","Yes","No")</f>
        <v>Yes</v>
      </c>
      <c r="N1785" s="1" t="str">
        <f>IF(OR(BART_Rides[[#This Row],[Station Code]]="EM", BART_Rides[[#This Row],[Station Code]]="MT", BART_Rides[[#This Row],[Station Code]]="PL", BART_Rides[[#This Row],[Station Code]]="CC"), "Yes", "No")</f>
        <v>No</v>
      </c>
    </row>
    <row r="1786" spans="6:14">
      <c r="F1786" s="3">
        <v>44521</v>
      </c>
      <c r="G1786" s="1" t="s">
        <v>9</v>
      </c>
      <c r="H1786" s="1" t="s">
        <v>100</v>
      </c>
      <c r="I1786" s="1">
        <v>1716</v>
      </c>
      <c r="J1786" s="1">
        <f>MONTH(BART_Rides[[#This Row],[Date]])</f>
        <v>11</v>
      </c>
      <c r="K1786" s="1">
        <f>WEEKDAY(BART_Rides[[#This Row],[Date]],2)</f>
        <v>7</v>
      </c>
      <c r="L1786" s="1" t="str">
        <f>LEFT(BART_Rides[[#This Row],[Lines]],1)</f>
        <v>Y</v>
      </c>
      <c r="M1786" s="1" t="str">
        <f>IF(BART_Rides[[#This Row],[FirstLetter]]="Y","Yes","No")</f>
        <v>Yes</v>
      </c>
      <c r="N1786" s="1" t="str">
        <f>IF(OR(BART_Rides[[#This Row],[Station Code]]="EM", BART_Rides[[#This Row],[Station Code]]="MT", BART_Rides[[#This Row],[Station Code]]="PL", BART_Rides[[#This Row],[Station Code]]="CC"), "Yes", "No")</f>
        <v>No</v>
      </c>
    </row>
    <row r="1787" spans="6:14">
      <c r="F1787" s="3">
        <v>44522</v>
      </c>
      <c r="G1787" s="1" t="s">
        <v>9</v>
      </c>
      <c r="H1787" s="1" t="s">
        <v>100</v>
      </c>
      <c r="I1787" s="1">
        <v>3285</v>
      </c>
      <c r="J1787" s="1">
        <f>MONTH(BART_Rides[[#This Row],[Date]])</f>
        <v>11</v>
      </c>
      <c r="K1787" s="1">
        <f>WEEKDAY(BART_Rides[[#This Row],[Date]],2)</f>
        <v>1</v>
      </c>
      <c r="L1787" s="1" t="str">
        <f>LEFT(BART_Rides[[#This Row],[Lines]],1)</f>
        <v>Y</v>
      </c>
      <c r="M1787" s="1" t="str">
        <f>IF(BART_Rides[[#This Row],[FirstLetter]]="Y","Yes","No")</f>
        <v>Yes</v>
      </c>
      <c r="N1787" s="1" t="str">
        <f>IF(OR(BART_Rides[[#This Row],[Station Code]]="EM", BART_Rides[[#This Row],[Station Code]]="MT", BART_Rides[[#This Row],[Station Code]]="PL", BART_Rides[[#This Row],[Station Code]]="CC"), "Yes", "No")</f>
        <v>No</v>
      </c>
    </row>
    <row r="1788" spans="6:14">
      <c r="F1788" s="3">
        <v>44523</v>
      </c>
      <c r="G1788" s="1" t="s">
        <v>9</v>
      </c>
      <c r="H1788" s="1" t="s">
        <v>100</v>
      </c>
      <c r="I1788" s="1">
        <v>3261</v>
      </c>
      <c r="J1788" s="1">
        <f>MONTH(BART_Rides[[#This Row],[Date]])</f>
        <v>11</v>
      </c>
      <c r="K1788" s="1">
        <f>WEEKDAY(BART_Rides[[#This Row],[Date]],2)</f>
        <v>2</v>
      </c>
      <c r="L1788" s="1" t="str">
        <f>LEFT(BART_Rides[[#This Row],[Lines]],1)</f>
        <v>Y</v>
      </c>
      <c r="M1788" s="1" t="str">
        <f>IF(BART_Rides[[#This Row],[FirstLetter]]="Y","Yes","No")</f>
        <v>Yes</v>
      </c>
      <c r="N1788" s="1" t="str">
        <f>IF(OR(BART_Rides[[#This Row],[Station Code]]="EM", BART_Rides[[#This Row],[Station Code]]="MT", BART_Rides[[#This Row],[Station Code]]="PL", BART_Rides[[#This Row],[Station Code]]="CC"), "Yes", "No")</f>
        <v>No</v>
      </c>
    </row>
    <row r="1789" spans="6:14">
      <c r="F1789" s="3">
        <v>44524</v>
      </c>
      <c r="G1789" s="1" t="s">
        <v>9</v>
      </c>
      <c r="H1789" s="1" t="s">
        <v>100</v>
      </c>
      <c r="I1789" s="1">
        <v>2691</v>
      </c>
      <c r="J1789" s="1">
        <f>MONTH(BART_Rides[[#This Row],[Date]])</f>
        <v>11</v>
      </c>
      <c r="K1789" s="1">
        <f>WEEKDAY(BART_Rides[[#This Row],[Date]],2)</f>
        <v>3</v>
      </c>
      <c r="L1789" s="1" t="str">
        <f>LEFT(BART_Rides[[#This Row],[Lines]],1)</f>
        <v>Y</v>
      </c>
      <c r="M1789" s="1" t="str">
        <f>IF(BART_Rides[[#This Row],[FirstLetter]]="Y","Yes","No")</f>
        <v>Yes</v>
      </c>
      <c r="N1789" s="1" t="str">
        <f>IF(OR(BART_Rides[[#This Row],[Station Code]]="EM", BART_Rides[[#This Row],[Station Code]]="MT", BART_Rides[[#This Row],[Station Code]]="PL", BART_Rides[[#This Row],[Station Code]]="CC"), "Yes", "No")</f>
        <v>No</v>
      </c>
    </row>
    <row r="1790" spans="6:14">
      <c r="F1790" s="3">
        <v>44525</v>
      </c>
      <c r="G1790" s="1" t="s">
        <v>9</v>
      </c>
      <c r="H1790" s="1" t="s">
        <v>100</v>
      </c>
      <c r="I1790" s="1">
        <v>841</v>
      </c>
      <c r="J1790" s="1">
        <f>MONTH(BART_Rides[[#This Row],[Date]])</f>
        <v>11</v>
      </c>
      <c r="K1790" s="1">
        <f>WEEKDAY(BART_Rides[[#This Row],[Date]],2)</f>
        <v>4</v>
      </c>
      <c r="L1790" s="1" t="str">
        <f>LEFT(BART_Rides[[#This Row],[Lines]],1)</f>
        <v>Y</v>
      </c>
      <c r="M1790" s="1" t="str">
        <f>IF(BART_Rides[[#This Row],[FirstLetter]]="Y","Yes","No")</f>
        <v>Yes</v>
      </c>
      <c r="N1790" s="1" t="str">
        <f>IF(OR(BART_Rides[[#This Row],[Station Code]]="EM", BART_Rides[[#This Row],[Station Code]]="MT", BART_Rides[[#This Row],[Station Code]]="PL", BART_Rides[[#This Row],[Station Code]]="CC"), "Yes", "No")</f>
        <v>No</v>
      </c>
    </row>
    <row r="1791" spans="6:14">
      <c r="F1791" s="3">
        <v>44526</v>
      </c>
      <c r="G1791" s="1" t="s">
        <v>9</v>
      </c>
      <c r="H1791" s="1" t="s">
        <v>100</v>
      </c>
      <c r="I1791" s="1">
        <v>2359</v>
      </c>
      <c r="J1791" s="1">
        <f>MONTH(BART_Rides[[#This Row],[Date]])</f>
        <v>11</v>
      </c>
      <c r="K1791" s="1">
        <f>WEEKDAY(BART_Rides[[#This Row],[Date]],2)</f>
        <v>5</v>
      </c>
      <c r="L1791" s="1" t="str">
        <f>LEFT(BART_Rides[[#This Row],[Lines]],1)</f>
        <v>Y</v>
      </c>
      <c r="M1791" s="1" t="str">
        <f>IF(BART_Rides[[#This Row],[FirstLetter]]="Y","Yes","No")</f>
        <v>Yes</v>
      </c>
      <c r="N1791" s="1" t="str">
        <f>IF(OR(BART_Rides[[#This Row],[Station Code]]="EM", BART_Rides[[#This Row],[Station Code]]="MT", BART_Rides[[#This Row],[Station Code]]="PL", BART_Rides[[#This Row],[Station Code]]="CC"), "Yes", "No")</f>
        <v>No</v>
      </c>
    </row>
    <row r="1792" spans="6:14">
      <c r="F1792" s="3">
        <v>44527</v>
      </c>
      <c r="G1792" s="1" t="s">
        <v>9</v>
      </c>
      <c r="H1792" s="1" t="s">
        <v>100</v>
      </c>
      <c r="I1792" s="1">
        <v>2425</v>
      </c>
      <c r="J1792" s="1">
        <f>MONTH(BART_Rides[[#This Row],[Date]])</f>
        <v>11</v>
      </c>
      <c r="K1792" s="1">
        <f>WEEKDAY(BART_Rides[[#This Row],[Date]],2)</f>
        <v>6</v>
      </c>
      <c r="L1792" s="1" t="str">
        <f>LEFT(BART_Rides[[#This Row],[Lines]],1)</f>
        <v>Y</v>
      </c>
      <c r="M1792" s="1" t="str">
        <f>IF(BART_Rides[[#This Row],[FirstLetter]]="Y","Yes","No")</f>
        <v>Yes</v>
      </c>
      <c r="N1792" s="1" t="str">
        <f>IF(OR(BART_Rides[[#This Row],[Station Code]]="EM", BART_Rides[[#This Row],[Station Code]]="MT", BART_Rides[[#This Row],[Station Code]]="PL", BART_Rides[[#This Row],[Station Code]]="CC"), "Yes", "No")</f>
        <v>No</v>
      </c>
    </row>
    <row r="1793" spans="6:14">
      <c r="F1793" s="3">
        <v>44528</v>
      </c>
      <c r="G1793" s="1" t="s">
        <v>9</v>
      </c>
      <c r="H1793" s="1" t="s">
        <v>100</v>
      </c>
      <c r="I1793" s="1">
        <v>2530</v>
      </c>
      <c r="J1793" s="1">
        <f>MONTH(BART_Rides[[#This Row],[Date]])</f>
        <v>11</v>
      </c>
      <c r="K1793" s="1">
        <f>WEEKDAY(BART_Rides[[#This Row],[Date]],2)</f>
        <v>7</v>
      </c>
      <c r="L1793" s="1" t="str">
        <f>LEFT(BART_Rides[[#This Row],[Lines]],1)</f>
        <v>Y</v>
      </c>
      <c r="M1793" s="1" t="str">
        <f>IF(BART_Rides[[#This Row],[FirstLetter]]="Y","Yes","No")</f>
        <v>Yes</v>
      </c>
      <c r="N1793" s="1" t="str">
        <f>IF(OR(BART_Rides[[#This Row],[Station Code]]="EM", BART_Rides[[#This Row],[Station Code]]="MT", BART_Rides[[#This Row],[Station Code]]="PL", BART_Rides[[#This Row],[Station Code]]="CC"), "Yes", "No")</f>
        <v>No</v>
      </c>
    </row>
    <row r="1794" spans="6:14">
      <c r="F1794" s="3">
        <v>44529</v>
      </c>
      <c r="G1794" s="1" t="s">
        <v>9</v>
      </c>
      <c r="H1794" s="1" t="s">
        <v>100</v>
      </c>
      <c r="I1794" s="1">
        <v>4418</v>
      </c>
      <c r="J1794" s="1">
        <f>MONTH(BART_Rides[[#This Row],[Date]])</f>
        <v>11</v>
      </c>
      <c r="K1794" s="1">
        <f>WEEKDAY(BART_Rides[[#This Row],[Date]],2)</f>
        <v>1</v>
      </c>
      <c r="L1794" s="1" t="str">
        <f>LEFT(BART_Rides[[#This Row],[Lines]],1)</f>
        <v>Y</v>
      </c>
      <c r="M1794" s="1" t="str">
        <f>IF(BART_Rides[[#This Row],[FirstLetter]]="Y","Yes","No")</f>
        <v>Yes</v>
      </c>
      <c r="N1794" s="1" t="str">
        <f>IF(OR(BART_Rides[[#This Row],[Station Code]]="EM", BART_Rides[[#This Row],[Station Code]]="MT", BART_Rides[[#This Row],[Station Code]]="PL", BART_Rides[[#This Row],[Station Code]]="CC"), "Yes", "No")</f>
        <v>No</v>
      </c>
    </row>
    <row r="1795" spans="6:14">
      <c r="F1795" s="3">
        <v>44530</v>
      </c>
      <c r="G1795" s="1" t="s">
        <v>9</v>
      </c>
      <c r="H1795" s="1" t="s">
        <v>100</v>
      </c>
      <c r="I1795" s="1">
        <v>4076</v>
      </c>
      <c r="J1795" s="1">
        <f>MONTH(BART_Rides[[#This Row],[Date]])</f>
        <v>11</v>
      </c>
      <c r="K1795" s="1">
        <f>WEEKDAY(BART_Rides[[#This Row],[Date]],2)</f>
        <v>2</v>
      </c>
      <c r="L1795" s="1" t="str">
        <f>LEFT(BART_Rides[[#This Row],[Lines]],1)</f>
        <v>Y</v>
      </c>
      <c r="M1795" s="1" t="str">
        <f>IF(BART_Rides[[#This Row],[FirstLetter]]="Y","Yes","No")</f>
        <v>Yes</v>
      </c>
      <c r="N1795" s="1" t="str">
        <f>IF(OR(BART_Rides[[#This Row],[Station Code]]="EM", BART_Rides[[#This Row],[Station Code]]="MT", BART_Rides[[#This Row],[Station Code]]="PL", BART_Rides[[#This Row],[Station Code]]="CC"), "Yes", "No")</f>
        <v>No</v>
      </c>
    </row>
    <row r="1796" spans="6:14">
      <c r="F1796" s="3">
        <v>44531</v>
      </c>
      <c r="G1796" s="1" t="s">
        <v>9</v>
      </c>
      <c r="H1796" s="1" t="s">
        <v>100</v>
      </c>
      <c r="I1796" s="1">
        <v>3955</v>
      </c>
      <c r="J1796" s="1">
        <f>MONTH(BART_Rides[[#This Row],[Date]])</f>
        <v>12</v>
      </c>
      <c r="K1796" s="1">
        <f>WEEKDAY(BART_Rides[[#This Row],[Date]],2)</f>
        <v>3</v>
      </c>
      <c r="L1796" s="1" t="str">
        <f>LEFT(BART_Rides[[#This Row],[Lines]],1)</f>
        <v>Y</v>
      </c>
      <c r="M1796" s="1" t="str">
        <f>IF(BART_Rides[[#This Row],[FirstLetter]]="Y","Yes","No")</f>
        <v>Yes</v>
      </c>
      <c r="N1796" s="1" t="str">
        <f>IF(OR(BART_Rides[[#This Row],[Station Code]]="EM", BART_Rides[[#This Row],[Station Code]]="MT", BART_Rides[[#This Row],[Station Code]]="PL", BART_Rides[[#This Row],[Station Code]]="CC"), "Yes", "No")</f>
        <v>No</v>
      </c>
    </row>
    <row r="1797" spans="6:14">
      <c r="F1797" s="3">
        <v>44532</v>
      </c>
      <c r="G1797" s="1" t="s">
        <v>9</v>
      </c>
      <c r="H1797" s="1" t="s">
        <v>100</v>
      </c>
      <c r="I1797" s="1">
        <v>4221</v>
      </c>
      <c r="J1797" s="1">
        <f>MONTH(BART_Rides[[#This Row],[Date]])</f>
        <v>12</v>
      </c>
      <c r="K1797" s="1">
        <f>WEEKDAY(BART_Rides[[#This Row],[Date]],2)</f>
        <v>4</v>
      </c>
      <c r="L1797" s="1" t="str">
        <f>LEFT(BART_Rides[[#This Row],[Lines]],1)</f>
        <v>Y</v>
      </c>
      <c r="M1797" s="1" t="str">
        <f>IF(BART_Rides[[#This Row],[FirstLetter]]="Y","Yes","No")</f>
        <v>Yes</v>
      </c>
      <c r="N1797" s="1" t="str">
        <f>IF(OR(BART_Rides[[#This Row],[Station Code]]="EM", BART_Rides[[#This Row],[Station Code]]="MT", BART_Rides[[#This Row],[Station Code]]="PL", BART_Rides[[#This Row],[Station Code]]="CC"), "Yes", "No")</f>
        <v>No</v>
      </c>
    </row>
    <row r="1798" spans="6:14">
      <c r="F1798" s="3">
        <v>44533</v>
      </c>
      <c r="G1798" s="1" t="s">
        <v>9</v>
      </c>
      <c r="H1798" s="1" t="s">
        <v>100</v>
      </c>
      <c r="I1798" s="1">
        <v>4051</v>
      </c>
      <c r="J1798" s="1">
        <f>MONTH(BART_Rides[[#This Row],[Date]])</f>
        <v>12</v>
      </c>
      <c r="K1798" s="1">
        <f>WEEKDAY(BART_Rides[[#This Row],[Date]],2)</f>
        <v>5</v>
      </c>
      <c r="L1798" s="1" t="str">
        <f>LEFT(BART_Rides[[#This Row],[Lines]],1)</f>
        <v>Y</v>
      </c>
      <c r="M1798" s="1" t="str">
        <f>IF(BART_Rides[[#This Row],[FirstLetter]]="Y","Yes","No")</f>
        <v>Yes</v>
      </c>
      <c r="N1798" s="1" t="str">
        <f>IF(OR(BART_Rides[[#This Row],[Station Code]]="EM", BART_Rides[[#This Row],[Station Code]]="MT", BART_Rides[[#This Row],[Station Code]]="PL", BART_Rides[[#This Row],[Station Code]]="CC"), "Yes", "No")</f>
        <v>No</v>
      </c>
    </row>
    <row r="1799" spans="6:14">
      <c r="F1799" s="3">
        <v>44534</v>
      </c>
      <c r="G1799" s="1" t="s">
        <v>9</v>
      </c>
      <c r="H1799" s="1" t="s">
        <v>100</v>
      </c>
      <c r="I1799" s="1">
        <v>3341</v>
      </c>
      <c r="J1799" s="1">
        <f>MONTH(BART_Rides[[#This Row],[Date]])</f>
        <v>12</v>
      </c>
      <c r="K1799" s="1">
        <f>WEEKDAY(BART_Rides[[#This Row],[Date]],2)</f>
        <v>6</v>
      </c>
      <c r="L1799" s="1" t="str">
        <f>LEFT(BART_Rides[[#This Row],[Lines]],1)</f>
        <v>Y</v>
      </c>
      <c r="M1799" s="1" t="str">
        <f>IF(BART_Rides[[#This Row],[FirstLetter]]="Y","Yes","No")</f>
        <v>Yes</v>
      </c>
      <c r="N1799" s="1" t="str">
        <f>IF(OR(BART_Rides[[#This Row],[Station Code]]="EM", BART_Rides[[#This Row],[Station Code]]="MT", BART_Rides[[#This Row],[Station Code]]="PL", BART_Rides[[#This Row],[Station Code]]="CC"), "Yes", "No")</f>
        <v>No</v>
      </c>
    </row>
    <row r="1800" spans="6:14">
      <c r="F1800" s="3">
        <v>44535</v>
      </c>
      <c r="G1800" s="1" t="s">
        <v>9</v>
      </c>
      <c r="H1800" s="1" t="s">
        <v>100</v>
      </c>
      <c r="I1800" s="1">
        <v>1636</v>
      </c>
      <c r="J1800" s="1">
        <f>MONTH(BART_Rides[[#This Row],[Date]])</f>
        <v>12</v>
      </c>
      <c r="K1800" s="1">
        <f>WEEKDAY(BART_Rides[[#This Row],[Date]],2)</f>
        <v>7</v>
      </c>
      <c r="L1800" s="1" t="str">
        <f>LEFT(BART_Rides[[#This Row],[Lines]],1)</f>
        <v>Y</v>
      </c>
      <c r="M1800" s="1" t="str">
        <f>IF(BART_Rides[[#This Row],[FirstLetter]]="Y","Yes","No")</f>
        <v>Yes</v>
      </c>
      <c r="N1800" s="1" t="str">
        <f>IF(OR(BART_Rides[[#This Row],[Station Code]]="EM", BART_Rides[[#This Row],[Station Code]]="MT", BART_Rides[[#This Row],[Station Code]]="PL", BART_Rides[[#This Row],[Station Code]]="CC"), "Yes", "No")</f>
        <v>No</v>
      </c>
    </row>
    <row r="1801" spans="6:14">
      <c r="F1801" s="3">
        <v>44536</v>
      </c>
      <c r="G1801" s="1" t="s">
        <v>9</v>
      </c>
      <c r="H1801" s="1" t="s">
        <v>100</v>
      </c>
      <c r="I1801" s="1">
        <v>3429</v>
      </c>
      <c r="J1801" s="1">
        <f>MONTH(BART_Rides[[#This Row],[Date]])</f>
        <v>12</v>
      </c>
      <c r="K1801" s="1">
        <f>WEEKDAY(BART_Rides[[#This Row],[Date]],2)</f>
        <v>1</v>
      </c>
      <c r="L1801" s="1" t="str">
        <f>LEFT(BART_Rides[[#This Row],[Lines]],1)</f>
        <v>Y</v>
      </c>
      <c r="M1801" s="1" t="str">
        <f>IF(BART_Rides[[#This Row],[FirstLetter]]="Y","Yes","No")</f>
        <v>Yes</v>
      </c>
      <c r="N1801" s="1" t="str">
        <f>IF(OR(BART_Rides[[#This Row],[Station Code]]="EM", BART_Rides[[#This Row],[Station Code]]="MT", BART_Rides[[#This Row],[Station Code]]="PL", BART_Rides[[#This Row],[Station Code]]="CC"), "Yes", "No")</f>
        <v>No</v>
      </c>
    </row>
    <row r="1802" spans="6:14">
      <c r="F1802" s="3">
        <v>44537</v>
      </c>
      <c r="G1802" s="1" t="s">
        <v>9</v>
      </c>
      <c r="H1802" s="1" t="s">
        <v>100</v>
      </c>
      <c r="I1802" s="1">
        <v>3680</v>
      </c>
      <c r="J1802" s="1">
        <f>MONTH(BART_Rides[[#This Row],[Date]])</f>
        <v>12</v>
      </c>
      <c r="K1802" s="1">
        <f>WEEKDAY(BART_Rides[[#This Row],[Date]],2)</f>
        <v>2</v>
      </c>
      <c r="L1802" s="1" t="str">
        <f>LEFT(BART_Rides[[#This Row],[Lines]],1)</f>
        <v>Y</v>
      </c>
      <c r="M1802" s="1" t="str">
        <f>IF(BART_Rides[[#This Row],[FirstLetter]]="Y","Yes","No")</f>
        <v>Yes</v>
      </c>
      <c r="N1802" s="1" t="str">
        <f>IF(OR(BART_Rides[[#This Row],[Station Code]]="EM", BART_Rides[[#This Row],[Station Code]]="MT", BART_Rides[[#This Row],[Station Code]]="PL", BART_Rides[[#This Row],[Station Code]]="CC"), "Yes", "No")</f>
        <v>No</v>
      </c>
    </row>
    <row r="1803" spans="6:14">
      <c r="F1803" s="3">
        <v>44538</v>
      </c>
      <c r="G1803" s="1" t="s">
        <v>9</v>
      </c>
      <c r="H1803" s="1" t="s">
        <v>100</v>
      </c>
      <c r="I1803" s="1">
        <v>3838</v>
      </c>
      <c r="J1803" s="1">
        <f>MONTH(BART_Rides[[#This Row],[Date]])</f>
        <v>12</v>
      </c>
      <c r="K1803" s="1">
        <f>WEEKDAY(BART_Rides[[#This Row],[Date]],2)</f>
        <v>3</v>
      </c>
      <c r="L1803" s="1" t="str">
        <f>LEFT(BART_Rides[[#This Row],[Lines]],1)</f>
        <v>Y</v>
      </c>
      <c r="M1803" s="1" t="str">
        <f>IF(BART_Rides[[#This Row],[FirstLetter]]="Y","Yes","No")</f>
        <v>Yes</v>
      </c>
      <c r="N1803" s="1" t="str">
        <f>IF(OR(BART_Rides[[#This Row],[Station Code]]="EM", BART_Rides[[#This Row],[Station Code]]="MT", BART_Rides[[#This Row],[Station Code]]="PL", BART_Rides[[#This Row],[Station Code]]="CC"), "Yes", "No")</f>
        <v>No</v>
      </c>
    </row>
    <row r="1804" spans="6:14">
      <c r="F1804" s="3">
        <v>44539</v>
      </c>
      <c r="G1804" s="1" t="s">
        <v>9</v>
      </c>
      <c r="H1804" s="1" t="s">
        <v>100</v>
      </c>
      <c r="I1804" s="1">
        <v>3929</v>
      </c>
      <c r="J1804" s="1">
        <f>MONTH(BART_Rides[[#This Row],[Date]])</f>
        <v>12</v>
      </c>
      <c r="K1804" s="1">
        <f>WEEKDAY(BART_Rides[[#This Row],[Date]],2)</f>
        <v>4</v>
      </c>
      <c r="L1804" s="1" t="str">
        <f>LEFT(BART_Rides[[#This Row],[Lines]],1)</f>
        <v>Y</v>
      </c>
      <c r="M1804" s="1" t="str">
        <f>IF(BART_Rides[[#This Row],[FirstLetter]]="Y","Yes","No")</f>
        <v>Yes</v>
      </c>
      <c r="N1804" s="1" t="str">
        <f>IF(OR(BART_Rides[[#This Row],[Station Code]]="EM", BART_Rides[[#This Row],[Station Code]]="MT", BART_Rides[[#This Row],[Station Code]]="PL", BART_Rides[[#This Row],[Station Code]]="CC"), "Yes", "No")</f>
        <v>No</v>
      </c>
    </row>
    <row r="1805" spans="6:14">
      <c r="F1805" s="3">
        <v>44540</v>
      </c>
      <c r="G1805" s="1" t="s">
        <v>9</v>
      </c>
      <c r="H1805" s="1" t="s">
        <v>100</v>
      </c>
      <c r="I1805" s="1">
        <v>3994</v>
      </c>
      <c r="J1805" s="1">
        <f>MONTH(BART_Rides[[#This Row],[Date]])</f>
        <v>12</v>
      </c>
      <c r="K1805" s="1">
        <f>WEEKDAY(BART_Rides[[#This Row],[Date]],2)</f>
        <v>5</v>
      </c>
      <c r="L1805" s="1" t="str">
        <f>LEFT(BART_Rides[[#This Row],[Lines]],1)</f>
        <v>Y</v>
      </c>
      <c r="M1805" s="1" t="str">
        <f>IF(BART_Rides[[#This Row],[FirstLetter]]="Y","Yes","No")</f>
        <v>Yes</v>
      </c>
      <c r="N1805" s="1" t="str">
        <f>IF(OR(BART_Rides[[#This Row],[Station Code]]="EM", BART_Rides[[#This Row],[Station Code]]="MT", BART_Rides[[#This Row],[Station Code]]="PL", BART_Rides[[#This Row],[Station Code]]="CC"), "Yes", "No")</f>
        <v>No</v>
      </c>
    </row>
    <row r="1806" spans="6:14">
      <c r="F1806" s="3">
        <v>44541</v>
      </c>
      <c r="G1806" s="1" t="s">
        <v>9</v>
      </c>
      <c r="H1806" s="1" t="s">
        <v>100</v>
      </c>
      <c r="I1806" s="1">
        <v>2629</v>
      </c>
      <c r="J1806" s="1">
        <f>MONTH(BART_Rides[[#This Row],[Date]])</f>
        <v>12</v>
      </c>
      <c r="K1806" s="1">
        <f>WEEKDAY(BART_Rides[[#This Row],[Date]],2)</f>
        <v>6</v>
      </c>
      <c r="L1806" s="1" t="str">
        <f>LEFT(BART_Rides[[#This Row],[Lines]],1)</f>
        <v>Y</v>
      </c>
      <c r="M1806" s="1" t="str">
        <f>IF(BART_Rides[[#This Row],[FirstLetter]]="Y","Yes","No")</f>
        <v>Yes</v>
      </c>
      <c r="N1806" s="1" t="str">
        <f>IF(OR(BART_Rides[[#This Row],[Station Code]]="EM", BART_Rides[[#This Row],[Station Code]]="MT", BART_Rides[[#This Row],[Station Code]]="PL", BART_Rides[[#This Row],[Station Code]]="CC"), "Yes", "No")</f>
        <v>No</v>
      </c>
    </row>
    <row r="1807" spans="6:14">
      <c r="F1807" s="3">
        <v>44542</v>
      </c>
      <c r="G1807" s="1" t="s">
        <v>9</v>
      </c>
      <c r="H1807" s="1" t="s">
        <v>100</v>
      </c>
      <c r="I1807" s="1">
        <v>1131</v>
      </c>
      <c r="J1807" s="1">
        <f>MONTH(BART_Rides[[#This Row],[Date]])</f>
        <v>12</v>
      </c>
      <c r="K1807" s="1">
        <f>WEEKDAY(BART_Rides[[#This Row],[Date]],2)</f>
        <v>7</v>
      </c>
      <c r="L1807" s="1" t="str">
        <f>LEFT(BART_Rides[[#This Row],[Lines]],1)</f>
        <v>Y</v>
      </c>
      <c r="M1807" s="1" t="str">
        <f>IF(BART_Rides[[#This Row],[FirstLetter]]="Y","Yes","No")</f>
        <v>Yes</v>
      </c>
      <c r="N1807" s="1" t="str">
        <f>IF(OR(BART_Rides[[#This Row],[Station Code]]="EM", BART_Rides[[#This Row],[Station Code]]="MT", BART_Rides[[#This Row],[Station Code]]="PL", BART_Rides[[#This Row],[Station Code]]="CC"), "Yes", "No")</f>
        <v>No</v>
      </c>
    </row>
    <row r="1808" spans="6:14">
      <c r="F1808" s="3">
        <v>44543</v>
      </c>
      <c r="G1808" s="1" t="s">
        <v>9</v>
      </c>
      <c r="H1808" s="1" t="s">
        <v>100</v>
      </c>
      <c r="I1808" s="1">
        <v>2544</v>
      </c>
      <c r="J1808" s="1">
        <f>MONTH(BART_Rides[[#This Row],[Date]])</f>
        <v>12</v>
      </c>
      <c r="K1808" s="1">
        <f>WEEKDAY(BART_Rides[[#This Row],[Date]],2)</f>
        <v>1</v>
      </c>
      <c r="L1808" s="1" t="str">
        <f>LEFT(BART_Rides[[#This Row],[Lines]],1)</f>
        <v>Y</v>
      </c>
      <c r="M1808" s="1" t="str">
        <f>IF(BART_Rides[[#This Row],[FirstLetter]]="Y","Yes","No")</f>
        <v>Yes</v>
      </c>
      <c r="N1808" s="1" t="str">
        <f>IF(OR(BART_Rides[[#This Row],[Station Code]]="EM", BART_Rides[[#This Row],[Station Code]]="MT", BART_Rides[[#This Row],[Station Code]]="PL", BART_Rides[[#This Row],[Station Code]]="CC"), "Yes", "No")</f>
        <v>No</v>
      </c>
    </row>
    <row r="1809" spans="6:14">
      <c r="F1809" s="3">
        <v>44544</v>
      </c>
      <c r="G1809" s="1" t="s">
        <v>9</v>
      </c>
      <c r="H1809" s="1" t="s">
        <v>100</v>
      </c>
      <c r="I1809" s="1">
        <v>3354</v>
      </c>
      <c r="J1809" s="1">
        <f>MONTH(BART_Rides[[#This Row],[Date]])</f>
        <v>12</v>
      </c>
      <c r="K1809" s="1">
        <f>WEEKDAY(BART_Rides[[#This Row],[Date]],2)</f>
        <v>2</v>
      </c>
      <c r="L1809" s="1" t="str">
        <f>LEFT(BART_Rides[[#This Row],[Lines]],1)</f>
        <v>Y</v>
      </c>
      <c r="M1809" s="1" t="str">
        <f>IF(BART_Rides[[#This Row],[FirstLetter]]="Y","Yes","No")</f>
        <v>Yes</v>
      </c>
      <c r="N1809" s="1" t="str">
        <f>IF(OR(BART_Rides[[#This Row],[Station Code]]="EM", BART_Rides[[#This Row],[Station Code]]="MT", BART_Rides[[#This Row],[Station Code]]="PL", BART_Rides[[#This Row],[Station Code]]="CC"), "Yes", "No")</f>
        <v>No</v>
      </c>
    </row>
    <row r="1810" spans="6:14">
      <c r="F1810" s="3">
        <v>44545</v>
      </c>
      <c r="G1810" s="1" t="s">
        <v>9</v>
      </c>
      <c r="H1810" s="1" t="s">
        <v>100</v>
      </c>
      <c r="I1810" s="1">
        <v>3393</v>
      </c>
      <c r="J1810" s="1">
        <f>MONTH(BART_Rides[[#This Row],[Date]])</f>
        <v>12</v>
      </c>
      <c r="K1810" s="1">
        <f>WEEKDAY(BART_Rides[[#This Row],[Date]],2)</f>
        <v>3</v>
      </c>
      <c r="L1810" s="1" t="str">
        <f>LEFT(BART_Rides[[#This Row],[Lines]],1)</f>
        <v>Y</v>
      </c>
      <c r="M1810" s="1" t="str">
        <f>IF(BART_Rides[[#This Row],[FirstLetter]]="Y","Yes","No")</f>
        <v>Yes</v>
      </c>
      <c r="N1810" s="1" t="str">
        <f>IF(OR(BART_Rides[[#This Row],[Station Code]]="EM", BART_Rides[[#This Row],[Station Code]]="MT", BART_Rides[[#This Row],[Station Code]]="PL", BART_Rides[[#This Row],[Station Code]]="CC"), "Yes", "No")</f>
        <v>No</v>
      </c>
    </row>
    <row r="1811" spans="6:14">
      <c r="F1811" s="3">
        <v>44546</v>
      </c>
      <c r="G1811" s="1" t="s">
        <v>9</v>
      </c>
      <c r="H1811" s="1" t="s">
        <v>100</v>
      </c>
      <c r="I1811" s="1">
        <v>3760</v>
      </c>
      <c r="J1811" s="1">
        <f>MONTH(BART_Rides[[#This Row],[Date]])</f>
        <v>12</v>
      </c>
      <c r="K1811" s="1">
        <f>WEEKDAY(BART_Rides[[#This Row],[Date]],2)</f>
        <v>4</v>
      </c>
      <c r="L1811" s="1" t="str">
        <f>LEFT(BART_Rides[[#This Row],[Lines]],1)</f>
        <v>Y</v>
      </c>
      <c r="M1811" s="1" t="str">
        <f>IF(BART_Rides[[#This Row],[FirstLetter]]="Y","Yes","No")</f>
        <v>Yes</v>
      </c>
      <c r="N1811" s="1" t="str">
        <f>IF(OR(BART_Rides[[#This Row],[Station Code]]="EM", BART_Rides[[#This Row],[Station Code]]="MT", BART_Rides[[#This Row],[Station Code]]="PL", BART_Rides[[#This Row],[Station Code]]="CC"), "Yes", "No")</f>
        <v>No</v>
      </c>
    </row>
    <row r="1812" spans="6:14">
      <c r="F1812" s="3">
        <v>44547</v>
      </c>
      <c r="G1812" s="1" t="s">
        <v>9</v>
      </c>
      <c r="H1812" s="1" t="s">
        <v>100</v>
      </c>
      <c r="I1812" s="1">
        <v>4128</v>
      </c>
      <c r="J1812" s="1">
        <f>MONTH(BART_Rides[[#This Row],[Date]])</f>
        <v>12</v>
      </c>
      <c r="K1812" s="1">
        <f>WEEKDAY(BART_Rides[[#This Row],[Date]],2)</f>
        <v>5</v>
      </c>
      <c r="L1812" s="1" t="str">
        <f>LEFT(BART_Rides[[#This Row],[Lines]],1)</f>
        <v>Y</v>
      </c>
      <c r="M1812" s="1" t="str">
        <f>IF(BART_Rides[[#This Row],[FirstLetter]]="Y","Yes","No")</f>
        <v>Yes</v>
      </c>
      <c r="N1812" s="1" t="str">
        <f>IF(OR(BART_Rides[[#This Row],[Station Code]]="EM", BART_Rides[[#This Row],[Station Code]]="MT", BART_Rides[[#This Row],[Station Code]]="PL", BART_Rides[[#This Row],[Station Code]]="CC"), "Yes", "No")</f>
        <v>No</v>
      </c>
    </row>
    <row r="1813" spans="6:14">
      <c r="F1813" s="3">
        <v>44548</v>
      </c>
      <c r="G1813" s="1" t="s">
        <v>9</v>
      </c>
      <c r="H1813" s="1" t="s">
        <v>100</v>
      </c>
      <c r="I1813" s="1">
        <v>2730</v>
      </c>
      <c r="J1813" s="1">
        <f>MONTH(BART_Rides[[#This Row],[Date]])</f>
        <v>12</v>
      </c>
      <c r="K1813" s="1">
        <f>WEEKDAY(BART_Rides[[#This Row],[Date]],2)</f>
        <v>6</v>
      </c>
      <c r="L1813" s="1" t="str">
        <f>LEFT(BART_Rides[[#This Row],[Lines]],1)</f>
        <v>Y</v>
      </c>
      <c r="M1813" s="1" t="str">
        <f>IF(BART_Rides[[#This Row],[FirstLetter]]="Y","Yes","No")</f>
        <v>Yes</v>
      </c>
      <c r="N1813" s="1" t="str">
        <f>IF(OR(BART_Rides[[#This Row],[Station Code]]="EM", BART_Rides[[#This Row],[Station Code]]="MT", BART_Rides[[#This Row],[Station Code]]="PL", BART_Rides[[#This Row],[Station Code]]="CC"), "Yes", "No")</f>
        <v>No</v>
      </c>
    </row>
    <row r="1814" spans="6:14">
      <c r="F1814" s="3">
        <v>44549</v>
      </c>
      <c r="G1814" s="1" t="s">
        <v>9</v>
      </c>
      <c r="H1814" s="1" t="s">
        <v>100</v>
      </c>
      <c r="I1814" s="1">
        <v>1495</v>
      </c>
      <c r="J1814" s="1">
        <f>MONTH(BART_Rides[[#This Row],[Date]])</f>
        <v>12</v>
      </c>
      <c r="K1814" s="1">
        <f>WEEKDAY(BART_Rides[[#This Row],[Date]],2)</f>
        <v>7</v>
      </c>
      <c r="L1814" s="1" t="str">
        <f>LEFT(BART_Rides[[#This Row],[Lines]],1)</f>
        <v>Y</v>
      </c>
      <c r="M1814" s="1" t="str">
        <f>IF(BART_Rides[[#This Row],[FirstLetter]]="Y","Yes","No")</f>
        <v>Yes</v>
      </c>
      <c r="N1814" s="1" t="str">
        <f>IF(OR(BART_Rides[[#This Row],[Station Code]]="EM", BART_Rides[[#This Row],[Station Code]]="MT", BART_Rides[[#This Row],[Station Code]]="PL", BART_Rides[[#This Row],[Station Code]]="CC"), "Yes", "No")</f>
        <v>No</v>
      </c>
    </row>
    <row r="1815" spans="6:14">
      <c r="F1815" s="3">
        <v>44550</v>
      </c>
      <c r="G1815" s="1" t="s">
        <v>9</v>
      </c>
      <c r="H1815" s="1" t="s">
        <v>100</v>
      </c>
      <c r="I1815" s="1">
        <v>2558</v>
      </c>
      <c r="J1815" s="1">
        <f>MONTH(BART_Rides[[#This Row],[Date]])</f>
        <v>12</v>
      </c>
      <c r="K1815" s="1">
        <f>WEEKDAY(BART_Rides[[#This Row],[Date]],2)</f>
        <v>1</v>
      </c>
      <c r="L1815" s="1" t="str">
        <f>LEFT(BART_Rides[[#This Row],[Lines]],1)</f>
        <v>Y</v>
      </c>
      <c r="M1815" s="1" t="str">
        <f>IF(BART_Rides[[#This Row],[FirstLetter]]="Y","Yes","No")</f>
        <v>Yes</v>
      </c>
      <c r="N1815" s="1" t="str">
        <f>IF(OR(BART_Rides[[#This Row],[Station Code]]="EM", BART_Rides[[#This Row],[Station Code]]="MT", BART_Rides[[#This Row],[Station Code]]="PL", BART_Rides[[#This Row],[Station Code]]="CC"), "Yes", "No")</f>
        <v>No</v>
      </c>
    </row>
    <row r="1816" spans="6:14">
      <c r="F1816" s="3">
        <v>44551</v>
      </c>
      <c r="G1816" s="1" t="s">
        <v>9</v>
      </c>
      <c r="H1816" s="1" t="s">
        <v>100</v>
      </c>
      <c r="I1816" s="1">
        <v>2282</v>
      </c>
      <c r="J1816" s="1">
        <f>MONTH(BART_Rides[[#This Row],[Date]])</f>
        <v>12</v>
      </c>
      <c r="K1816" s="1">
        <f>WEEKDAY(BART_Rides[[#This Row],[Date]],2)</f>
        <v>2</v>
      </c>
      <c r="L1816" s="1" t="str">
        <f>LEFT(BART_Rides[[#This Row],[Lines]],1)</f>
        <v>Y</v>
      </c>
      <c r="M1816" s="1" t="str">
        <f>IF(BART_Rides[[#This Row],[FirstLetter]]="Y","Yes","No")</f>
        <v>Yes</v>
      </c>
      <c r="N1816" s="1" t="str">
        <f>IF(OR(BART_Rides[[#This Row],[Station Code]]="EM", BART_Rides[[#This Row],[Station Code]]="MT", BART_Rides[[#This Row],[Station Code]]="PL", BART_Rides[[#This Row],[Station Code]]="CC"), "Yes", "No")</f>
        <v>No</v>
      </c>
    </row>
    <row r="1817" spans="6:14">
      <c r="F1817" s="3">
        <v>44552</v>
      </c>
      <c r="G1817" s="1" t="s">
        <v>9</v>
      </c>
      <c r="H1817" s="1" t="s">
        <v>100</v>
      </c>
      <c r="I1817" s="1">
        <v>2042</v>
      </c>
      <c r="J1817" s="1">
        <f>MONTH(BART_Rides[[#This Row],[Date]])</f>
        <v>12</v>
      </c>
      <c r="K1817" s="1">
        <f>WEEKDAY(BART_Rides[[#This Row],[Date]],2)</f>
        <v>3</v>
      </c>
      <c r="L1817" s="1" t="str">
        <f>LEFT(BART_Rides[[#This Row],[Lines]],1)</f>
        <v>Y</v>
      </c>
      <c r="M1817" s="1" t="str">
        <f>IF(BART_Rides[[#This Row],[FirstLetter]]="Y","Yes","No")</f>
        <v>Yes</v>
      </c>
      <c r="N1817" s="1" t="str">
        <f>IF(OR(BART_Rides[[#This Row],[Station Code]]="EM", BART_Rides[[#This Row],[Station Code]]="MT", BART_Rides[[#This Row],[Station Code]]="PL", BART_Rides[[#This Row],[Station Code]]="CC"), "Yes", "No")</f>
        <v>No</v>
      </c>
    </row>
    <row r="1818" spans="6:14">
      <c r="F1818" s="3">
        <v>44553</v>
      </c>
      <c r="G1818" s="1" t="s">
        <v>9</v>
      </c>
      <c r="H1818" s="1" t="s">
        <v>100</v>
      </c>
      <c r="I1818" s="1">
        <v>1696</v>
      </c>
      <c r="J1818" s="1">
        <f>MONTH(BART_Rides[[#This Row],[Date]])</f>
        <v>12</v>
      </c>
      <c r="K1818" s="1">
        <f>WEEKDAY(BART_Rides[[#This Row],[Date]],2)</f>
        <v>4</v>
      </c>
      <c r="L1818" s="1" t="str">
        <f>LEFT(BART_Rides[[#This Row],[Lines]],1)</f>
        <v>Y</v>
      </c>
      <c r="M1818" s="1" t="str">
        <f>IF(BART_Rides[[#This Row],[FirstLetter]]="Y","Yes","No")</f>
        <v>Yes</v>
      </c>
      <c r="N1818" s="1" t="str">
        <f>IF(OR(BART_Rides[[#This Row],[Station Code]]="EM", BART_Rides[[#This Row],[Station Code]]="MT", BART_Rides[[#This Row],[Station Code]]="PL", BART_Rides[[#This Row],[Station Code]]="CC"), "Yes", "No")</f>
        <v>No</v>
      </c>
    </row>
    <row r="1819" spans="6:14">
      <c r="F1819" s="3">
        <v>44554</v>
      </c>
      <c r="G1819" s="1" t="s">
        <v>9</v>
      </c>
      <c r="H1819" s="1" t="s">
        <v>100</v>
      </c>
      <c r="I1819" s="1">
        <v>1232</v>
      </c>
      <c r="J1819" s="1">
        <f>MONTH(BART_Rides[[#This Row],[Date]])</f>
        <v>12</v>
      </c>
      <c r="K1819" s="1">
        <f>WEEKDAY(BART_Rides[[#This Row],[Date]],2)</f>
        <v>5</v>
      </c>
      <c r="L1819" s="1" t="str">
        <f>LEFT(BART_Rides[[#This Row],[Lines]],1)</f>
        <v>Y</v>
      </c>
      <c r="M1819" s="1" t="str">
        <f>IF(BART_Rides[[#This Row],[FirstLetter]]="Y","Yes","No")</f>
        <v>Yes</v>
      </c>
      <c r="N1819" s="1" t="str">
        <f>IF(OR(BART_Rides[[#This Row],[Station Code]]="EM", BART_Rides[[#This Row],[Station Code]]="MT", BART_Rides[[#This Row],[Station Code]]="PL", BART_Rides[[#This Row],[Station Code]]="CC"), "Yes", "No")</f>
        <v>No</v>
      </c>
    </row>
    <row r="1820" spans="6:14">
      <c r="F1820" s="3">
        <v>44555</v>
      </c>
      <c r="G1820" s="1" t="s">
        <v>9</v>
      </c>
      <c r="H1820" s="1" t="s">
        <v>100</v>
      </c>
      <c r="I1820" s="1">
        <v>407</v>
      </c>
      <c r="J1820" s="1">
        <f>MONTH(BART_Rides[[#This Row],[Date]])</f>
        <v>12</v>
      </c>
      <c r="K1820" s="1">
        <f>WEEKDAY(BART_Rides[[#This Row],[Date]],2)</f>
        <v>6</v>
      </c>
      <c r="L1820" s="1" t="str">
        <f>LEFT(BART_Rides[[#This Row],[Lines]],1)</f>
        <v>Y</v>
      </c>
      <c r="M1820" s="1" t="str">
        <f>IF(BART_Rides[[#This Row],[FirstLetter]]="Y","Yes","No")</f>
        <v>Yes</v>
      </c>
      <c r="N1820" s="1" t="str">
        <f>IF(OR(BART_Rides[[#This Row],[Station Code]]="EM", BART_Rides[[#This Row],[Station Code]]="MT", BART_Rides[[#This Row],[Station Code]]="PL", BART_Rides[[#This Row],[Station Code]]="CC"), "Yes", "No")</f>
        <v>No</v>
      </c>
    </row>
    <row r="1821" spans="6:14">
      <c r="F1821" s="3">
        <v>44556</v>
      </c>
      <c r="G1821" s="1" t="s">
        <v>9</v>
      </c>
      <c r="H1821" s="1" t="s">
        <v>100</v>
      </c>
      <c r="I1821" s="1">
        <v>701</v>
      </c>
      <c r="J1821" s="1">
        <f>MONTH(BART_Rides[[#This Row],[Date]])</f>
        <v>12</v>
      </c>
      <c r="K1821" s="1">
        <f>WEEKDAY(BART_Rides[[#This Row],[Date]],2)</f>
        <v>7</v>
      </c>
      <c r="L1821" s="1" t="str">
        <f>LEFT(BART_Rides[[#This Row],[Lines]],1)</f>
        <v>Y</v>
      </c>
      <c r="M1821" s="1" t="str">
        <f>IF(BART_Rides[[#This Row],[FirstLetter]]="Y","Yes","No")</f>
        <v>Yes</v>
      </c>
      <c r="N1821" s="1" t="str">
        <f>IF(OR(BART_Rides[[#This Row],[Station Code]]="EM", BART_Rides[[#This Row],[Station Code]]="MT", BART_Rides[[#This Row],[Station Code]]="PL", BART_Rides[[#This Row],[Station Code]]="CC"), "Yes", "No")</f>
        <v>No</v>
      </c>
    </row>
    <row r="1822" spans="6:14">
      <c r="F1822" s="3">
        <v>44557</v>
      </c>
      <c r="G1822" s="1" t="s">
        <v>9</v>
      </c>
      <c r="H1822" s="1" t="s">
        <v>100</v>
      </c>
      <c r="I1822" s="1">
        <v>1634</v>
      </c>
      <c r="J1822" s="1">
        <f>MONTH(BART_Rides[[#This Row],[Date]])</f>
        <v>12</v>
      </c>
      <c r="K1822" s="1">
        <f>WEEKDAY(BART_Rides[[#This Row],[Date]],2)</f>
        <v>1</v>
      </c>
      <c r="L1822" s="1" t="str">
        <f>LEFT(BART_Rides[[#This Row],[Lines]],1)</f>
        <v>Y</v>
      </c>
      <c r="M1822" s="1" t="str">
        <f>IF(BART_Rides[[#This Row],[FirstLetter]]="Y","Yes","No")</f>
        <v>Yes</v>
      </c>
      <c r="N1822" s="1" t="str">
        <f>IF(OR(BART_Rides[[#This Row],[Station Code]]="EM", BART_Rides[[#This Row],[Station Code]]="MT", BART_Rides[[#This Row],[Station Code]]="PL", BART_Rides[[#This Row],[Station Code]]="CC"), "Yes", "No")</f>
        <v>No</v>
      </c>
    </row>
    <row r="1823" spans="6:14">
      <c r="F1823" s="3">
        <v>44558</v>
      </c>
      <c r="G1823" s="1" t="s">
        <v>9</v>
      </c>
      <c r="H1823" s="1" t="s">
        <v>100</v>
      </c>
      <c r="I1823" s="1">
        <v>1672</v>
      </c>
      <c r="J1823" s="1">
        <f>MONTH(BART_Rides[[#This Row],[Date]])</f>
        <v>12</v>
      </c>
      <c r="K1823" s="1">
        <f>WEEKDAY(BART_Rides[[#This Row],[Date]],2)</f>
        <v>2</v>
      </c>
      <c r="L1823" s="1" t="str">
        <f>LEFT(BART_Rides[[#This Row],[Lines]],1)</f>
        <v>Y</v>
      </c>
      <c r="M1823" s="1" t="str">
        <f>IF(BART_Rides[[#This Row],[FirstLetter]]="Y","Yes","No")</f>
        <v>Yes</v>
      </c>
      <c r="N1823" s="1" t="str">
        <f>IF(OR(BART_Rides[[#This Row],[Station Code]]="EM", BART_Rides[[#This Row],[Station Code]]="MT", BART_Rides[[#This Row],[Station Code]]="PL", BART_Rides[[#This Row],[Station Code]]="CC"), "Yes", "No")</f>
        <v>No</v>
      </c>
    </row>
    <row r="1824" spans="6:14">
      <c r="F1824" s="3">
        <v>44559</v>
      </c>
      <c r="G1824" s="1" t="s">
        <v>9</v>
      </c>
      <c r="H1824" s="1" t="s">
        <v>100</v>
      </c>
      <c r="I1824" s="1">
        <v>1648</v>
      </c>
      <c r="J1824" s="1">
        <f>MONTH(BART_Rides[[#This Row],[Date]])</f>
        <v>12</v>
      </c>
      <c r="K1824" s="1">
        <f>WEEKDAY(BART_Rides[[#This Row],[Date]],2)</f>
        <v>3</v>
      </c>
      <c r="L1824" s="1" t="str">
        <f>LEFT(BART_Rides[[#This Row],[Lines]],1)</f>
        <v>Y</v>
      </c>
      <c r="M1824" s="1" t="str">
        <f>IF(BART_Rides[[#This Row],[FirstLetter]]="Y","Yes","No")</f>
        <v>Yes</v>
      </c>
      <c r="N1824" s="1" t="str">
        <f>IF(OR(BART_Rides[[#This Row],[Station Code]]="EM", BART_Rides[[#This Row],[Station Code]]="MT", BART_Rides[[#This Row],[Station Code]]="PL", BART_Rides[[#This Row],[Station Code]]="CC"), "Yes", "No")</f>
        <v>No</v>
      </c>
    </row>
    <row r="1825" spans="6:14">
      <c r="F1825" s="3">
        <v>44560</v>
      </c>
      <c r="G1825" s="1" t="s">
        <v>9</v>
      </c>
      <c r="H1825" s="1" t="s">
        <v>100</v>
      </c>
      <c r="I1825" s="1">
        <v>2063</v>
      </c>
      <c r="J1825" s="1">
        <f>MONTH(BART_Rides[[#This Row],[Date]])</f>
        <v>12</v>
      </c>
      <c r="K1825" s="1">
        <f>WEEKDAY(BART_Rides[[#This Row],[Date]],2)</f>
        <v>4</v>
      </c>
      <c r="L1825" s="1" t="str">
        <f>LEFT(BART_Rides[[#This Row],[Lines]],1)</f>
        <v>Y</v>
      </c>
      <c r="M1825" s="1" t="str">
        <f>IF(BART_Rides[[#This Row],[FirstLetter]]="Y","Yes","No")</f>
        <v>Yes</v>
      </c>
      <c r="N1825" s="1" t="str">
        <f>IF(OR(BART_Rides[[#This Row],[Station Code]]="EM", BART_Rides[[#This Row],[Station Code]]="MT", BART_Rides[[#This Row],[Station Code]]="PL", BART_Rides[[#This Row],[Station Code]]="CC"), "Yes", "No")</f>
        <v>No</v>
      </c>
    </row>
    <row r="1826" spans="6:14">
      <c r="F1826" s="3">
        <v>44561</v>
      </c>
      <c r="G1826" s="1" t="s">
        <v>9</v>
      </c>
      <c r="H1826" s="1" t="s">
        <v>100</v>
      </c>
      <c r="I1826" s="1">
        <v>1498</v>
      </c>
      <c r="J1826" s="1">
        <f>MONTH(BART_Rides[[#This Row],[Date]])</f>
        <v>12</v>
      </c>
      <c r="K1826" s="1">
        <f>WEEKDAY(BART_Rides[[#This Row],[Date]],2)</f>
        <v>5</v>
      </c>
      <c r="L1826" s="1" t="str">
        <f>LEFT(BART_Rides[[#This Row],[Lines]],1)</f>
        <v>Y</v>
      </c>
      <c r="M1826" s="1" t="str">
        <f>IF(BART_Rides[[#This Row],[FirstLetter]]="Y","Yes","No")</f>
        <v>Yes</v>
      </c>
      <c r="N1826" s="1" t="str">
        <f>IF(OR(BART_Rides[[#This Row],[Station Code]]="EM", BART_Rides[[#This Row],[Station Code]]="MT", BART_Rides[[#This Row],[Station Code]]="PL", BART_Rides[[#This Row],[Station Code]]="CC"), "Yes", "No")</f>
        <v>No</v>
      </c>
    </row>
    <row r="1827" spans="6:14">
      <c r="F1827" s="3">
        <v>44197</v>
      </c>
      <c r="G1827" s="1" t="s">
        <v>11</v>
      </c>
      <c r="H1827" s="1" t="s">
        <v>100</v>
      </c>
      <c r="I1827" s="1">
        <v>150</v>
      </c>
      <c r="J1827" s="1">
        <f>MONTH(BART_Rides[[#This Row],[Date]])</f>
        <v>1</v>
      </c>
      <c r="K1827" s="1">
        <f>WEEKDAY(BART_Rides[[#This Row],[Date]],2)</f>
        <v>5</v>
      </c>
      <c r="L1827" s="1" t="str">
        <f>LEFT(BART_Rides[[#This Row],[Lines]],1)</f>
        <v>Y</v>
      </c>
      <c r="M1827" s="1" t="str">
        <f>IF(BART_Rides[[#This Row],[FirstLetter]]="Y","Yes","No")</f>
        <v>Yes</v>
      </c>
      <c r="N1827" s="1" t="str">
        <f>IF(OR(BART_Rides[[#This Row],[Station Code]]="EM", BART_Rides[[#This Row],[Station Code]]="MT", BART_Rides[[#This Row],[Station Code]]="PL", BART_Rides[[#This Row],[Station Code]]="CC"), "Yes", "No")</f>
        <v>No</v>
      </c>
    </row>
    <row r="1828" spans="6:14">
      <c r="F1828" s="3">
        <v>44198</v>
      </c>
      <c r="G1828" s="1" t="s">
        <v>11</v>
      </c>
      <c r="H1828" s="1" t="s">
        <v>100</v>
      </c>
      <c r="I1828" s="1">
        <v>217</v>
      </c>
      <c r="J1828" s="1">
        <f>MONTH(BART_Rides[[#This Row],[Date]])</f>
        <v>1</v>
      </c>
      <c r="K1828" s="1">
        <f>WEEKDAY(BART_Rides[[#This Row],[Date]],2)</f>
        <v>6</v>
      </c>
      <c r="L1828" s="1" t="str">
        <f>LEFT(BART_Rides[[#This Row],[Lines]],1)</f>
        <v>Y</v>
      </c>
      <c r="M1828" s="1" t="str">
        <f>IF(BART_Rides[[#This Row],[FirstLetter]]="Y","Yes","No")</f>
        <v>Yes</v>
      </c>
      <c r="N1828" s="1" t="str">
        <f>IF(OR(BART_Rides[[#This Row],[Station Code]]="EM", BART_Rides[[#This Row],[Station Code]]="MT", BART_Rides[[#This Row],[Station Code]]="PL", BART_Rides[[#This Row],[Station Code]]="CC"), "Yes", "No")</f>
        <v>No</v>
      </c>
    </row>
    <row r="1829" spans="6:14">
      <c r="F1829" s="3">
        <v>44199</v>
      </c>
      <c r="G1829" s="1" t="s">
        <v>11</v>
      </c>
      <c r="H1829" s="1" t="s">
        <v>100</v>
      </c>
      <c r="I1829" s="1">
        <v>214</v>
      </c>
      <c r="J1829" s="1">
        <f>MONTH(BART_Rides[[#This Row],[Date]])</f>
        <v>1</v>
      </c>
      <c r="K1829" s="1">
        <f>WEEKDAY(BART_Rides[[#This Row],[Date]],2)</f>
        <v>7</v>
      </c>
      <c r="L1829" s="1" t="str">
        <f>LEFT(BART_Rides[[#This Row],[Lines]],1)</f>
        <v>Y</v>
      </c>
      <c r="M1829" s="1" t="str">
        <f>IF(BART_Rides[[#This Row],[FirstLetter]]="Y","Yes","No")</f>
        <v>Yes</v>
      </c>
      <c r="N1829" s="1" t="str">
        <f>IF(OR(BART_Rides[[#This Row],[Station Code]]="EM", BART_Rides[[#This Row],[Station Code]]="MT", BART_Rides[[#This Row],[Station Code]]="PL", BART_Rides[[#This Row],[Station Code]]="CC"), "Yes", "No")</f>
        <v>No</v>
      </c>
    </row>
    <row r="1830" spans="6:14">
      <c r="F1830" s="3">
        <v>44200</v>
      </c>
      <c r="G1830" s="1" t="s">
        <v>11</v>
      </c>
      <c r="H1830" s="1" t="s">
        <v>100</v>
      </c>
      <c r="I1830" s="1">
        <v>428</v>
      </c>
      <c r="J1830" s="1">
        <f>MONTH(BART_Rides[[#This Row],[Date]])</f>
        <v>1</v>
      </c>
      <c r="K1830" s="1">
        <f>WEEKDAY(BART_Rides[[#This Row],[Date]],2)</f>
        <v>1</v>
      </c>
      <c r="L1830" s="1" t="str">
        <f>LEFT(BART_Rides[[#This Row],[Lines]],1)</f>
        <v>Y</v>
      </c>
      <c r="M1830" s="1" t="str">
        <f>IF(BART_Rides[[#This Row],[FirstLetter]]="Y","Yes","No")</f>
        <v>Yes</v>
      </c>
      <c r="N1830" s="1" t="str">
        <f>IF(OR(BART_Rides[[#This Row],[Station Code]]="EM", BART_Rides[[#This Row],[Station Code]]="MT", BART_Rides[[#This Row],[Station Code]]="PL", BART_Rides[[#This Row],[Station Code]]="CC"), "Yes", "No")</f>
        <v>No</v>
      </c>
    </row>
    <row r="1831" spans="6:14">
      <c r="F1831" s="3">
        <v>44201</v>
      </c>
      <c r="G1831" s="1" t="s">
        <v>11</v>
      </c>
      <c r="H1831" s="1" t="s">
        <v>100</v>
      </c>
      <c r="I1831" s="1">
        <v>521</v>
      </c>
      <c r="J1831" s="1">
        <f>MONTH(BART_Rides[[#This Row],[Date]])</f>
        <v>1</v>
      </c>
      <c r="K1831" s="1">
        <f>WEEKDAY(BART_Rides[[#This Row],[Date]],2)</f>
        <v>2</v>
      </c>
      <c r="L1831" s="1" t="str">
        <f>LEFT(BART_Rides[[#This Row],[Lines]],1)</f>
        <v>Y</v>
      </c>
      <c r="M1831" s="1" t="str">
        <f>IF(BART_Rides[[#This Row],[FirstLetter]]="Y","Yes","No")</f>
        <v>Yes</v>
      </c>
      <c r="N1831" s="1" t="str">
        <f>IF(OR(BART_Rides[[#This Row],[Station Code]]="EM", BART_Rides[[#This Row],[Station Code]]="MT", BART_Rides[[#This Row],[Station Code]]="PL", BART_Rides[[#This Row],[Station Code]]="CC"), "Yes", "No")</f>
        <v>No</v>
      </c>
    </row>
    <row r="1832" spans="6:14">
      <c r="F1832" s="3">
        <v>44202</v>
      </c>
      <c r="G1832" s="1" t="s">
        <v>11</v>
      </c>
      <c r="H1832" s="1" t="s">
        <v>100</v>
      </c>
      <c r="I1832" s="1">
        <v>452</v>
      </c>
      <c r="J1832" s="1">
        <f>MONTH(BART_Rides[[#This Row],[Date]])</f>
        <v>1</v>
      </c>
      <c r="K1832" s="1">
        <f>WEEKDAY(BART_Rides[[#This Row],[Date]],2)</f>
        <v>3</v>
      </c>
      <c r="L1832" s="1" t="str">
        <f>LEFT(BART_Rides[[#This Row],[Lines]],1)</f>
        <v>Y</v>
      </c>
      <c r="M1832" s="1" t="str">
        <f>IF(BART_Rides[[#This Row],[FirstLetter]]="Y","Yes","No")</f>
        <v>Yes</v>
      </c>
      <c r="N1832" s="1" t="str">
        <f>IF(OR(BART_Rides[[#This Row],[Station Code]]="EM", BART_Rides[[#This Row],[Station Code]]="MT", BART_Rides[[#This Row],[Station Code]]="PL", BART_Rides[[#This Row],[Station Code]]="CC"), "Yes", "No")</f>
        <v>No</v>
      </c>
    </row>
    <row r="1833" spans="6:14">
      <c r="F1833" s="3">
        <v>44203</v>
      </c>
      <c r="G1833" s="1" t="s">
        <v>11</v>
      </c>
      <c r="H1833" s="1" t="s">
        <v>100</v>
      </c>
      <c r="I1833" s="1">
        <v>504</v>
      </c>
      <c r="J1833" s="1">
        <f>MONTH(BART_Rides[[#This Row],[Date]])</f>
        <v>1</v>
      </c>
      <c r="K1833" s="1">
        <f>WEEKDAY(BART_Rides[[#This Row],[Date]],2)</f>
        <v>4</v>
      </c>
      <c r="L1833" s="1" t="str">
        <f>LEFT(BART_Rides[[#This Row],[Lines]],1)</f>
        <v>Y</v>
      </c>
      <c r="M1833" s="1" t="str">
        <f>IF(BART_Rides[[#This Row],[FirstLetter]]="Y","Yes","No")</f>
        <v>Yes</v>
      </c>
      <c r="N1833" s="1" t="str">
        <f>IF(OR(BART_Rides[[#This Row],[Station Code]]="EM", BART_Rides[[#This Row],[Station Code]]="MT", BART_Rides[[#This Row],[Station Code]]="PL", BART_Rides[[#This Row],[Station Code]]="CC"), "Yes", "No")</f>
        <v>No</v>
      </c>
    </row>
    <row r="1834" spans="6:14">
      <c r="F1834" s="3">
        <v>44204</v>
      </c>
      <c r="G1834" s="1" t="s">
        <v>11</v>
      </c>
      <c r="H1834" s="1" t="s">
        <v>100</v>
      </c>
      <c r="I1834" s="1">
        <v>460</v>
      </c>
      <c r="J1834" s="1">
        <f>MONTH(BART_Rides[[#This Row],[Date]])</f>
        <v>1</v>
      </c>
      <c r="K1834" s="1">
        <f>WEEKDAY(BART_Rides[[#This Row],[Date]],2)</f>
        <v>5</v>
      </c>
      <c r="L1834" s="1" t="str">
        <f>LEFT(BART_Rides[[#This Row],[Lines]],1)</f>
        <v>Y</v>
      </c>
      <c r="M1834" s="1" t="str">
        <f>IF(BART_Rides[[#This Row],[FirstLetter]]="Y","Yes","No")</f>
        <v>Yes</v>
      </c>
      <c r="N1834" s="1" t="str">
        <f>IF(OR(BART_Rides[[#This Row],[Station Code]]="EM", BART_Rides[[#This Row],[Station Code]]="MT", BART_Rides[[#This Row],[Station Code]]="PL", BART_Rides[[#This Row],[Station Code]]="CC"), "Yes", "No")</f>
        <v>No</v>
      </c>
    </row>
    <row r="1835" spans="6:14">
      <c r="F1835" s="3">
        <v>44205</v>
      </c>
      <c r="G1835" s="1" t="s">
        <v>11</v>
      </c>
      <c r="H1835" s="1" t="s">
        <v>100</v>
      </c>
      <c r="I1835" s="1">
        <v>355</v>
      </c>
      <c r="J1835" s="1">
        <f>MONTH(BART_Rides[[#This Row],[Date]])</f>
        <v>1</v>
      </c>
      <c r="K1835" s="1">
        <f>WEEKDAY(BART_Rides[[#This Row],[Date]],2)</f>
        <v>6</v>
      </c>
      <c r="L1835" s="1" t="str">
        <f>LEFT(BART_Rides[[#This Row],[Lines]],1)</f>
        <v>Y</v>
      </c>
      <c r="M1835" s="1" t="str">
        <f>IF(BART_Rides[[#This Row],[FirstLetter]]="Y","Yes","No")</f>
        <v>Yes</v>
      </c>
      <c r="N1835" s="1" t="str">
        <f>IF(OR(BART_Rides[[#This Row],[Station Code]]="EM", BART_Rides[[#This Row],[Station Code]]="MT", BART_Rides[[#This Row],[Station Code]]="PL", BART_Rides[[#This Row],[Station Code]]="CC"), "Yes", "No")</f>
        <v>No</v>
      </c>
    </row>
    <row r="1836" spans="6:14">
      <c r="F1836" s="3">
        <v>44206</v>
      </c>
      <c r="G1836" s="1" t="s">
        <v>11</v>
      </c>
      <c r="H1836" s="1" t="s">
        <v>100</v>
      </c>
      <c r="I1836" s="1">
        <v>214</v>
      </c>
      <c r="J1836" s="1">
        <f>MONTH(BART_Rides[[#This Row],[Date]])</f>
        <v>1</v>
      </c>
      <c r="K1836" s="1">
        <f>WEEKDAY(BART_Rides[[#This Row],[Date]],2)</f>
        <v>7</v>
      </c>
      <c r="L1836" s="1" t="str">
        <f>LEFT(BART_Rides[[#This Row],[Lines]],1)</f>
        <v>Y</v>
      </c>
      <c r="M1836" s="1" t="str">
        <f>IF(BART_Rides[[#This Row],[FirstLetter]]="Y","Yes","No")</f>
        <v>Yes</v>
      </c>
      <c r="N1836" s="1" t="str">
        <f>IF(OR(BART_Rides[[#This Row],[Station Code]]="EM", BART_Rides[[#This Row],[Station Code]]="MT", BART_Rides[[#This Row],[Station Code]]="PL", BART_Rides[[#This Row],[Station Code]]="CC"), "Yes", "No")</f>
        <v>No</v>
      </c>
    </row>
    <row r="1837" spans="6:14">
      <c r="F1837" s="3">
        <v>44207</v>
      </c>
      <c r="G1837" s="1" t="s">
        <v>11</v>
      </c>
      <c r="H1837" s="1" t="s">
        <v>100</v>
      </c>
      <c r="I1837" s="1">
        <v>469</v>
      </c>
      <c r="J1837" s="1">
        <f>MONTH(BART_Rides[[#This Row],[Date]])</f>
        <v>1</v>
      </c>
      <c r="K1837" s="1">
        <f>WEEKDAY(BART_Rides[[#This Row],[Date]],2)</f>
        <v>1</v>
      </c>
      <c r="L1837" s="1" t="str">
        <f>LEFT(BART_Rides[[#This Row],[Lines]],1)</f>
        <v>Y</v>
      </c>
      <c r="M1837" s="1" t="str">
        <f>IF(BART_Rides[[#This Row],[FirstLetter]]="Y","Yes","No")</f>
        <v>Yes</v>
      </c>
      <c r="N1837" s="1" t="str">
        <f>IF(OR(BART_Rides[[#This Row],[Station Code]]="EM", BART_Rides[[#This Row],[Station Code]]="MT", BART_Rides[[#This Row],[Station Code]]="PL", BART_Rides[[#This Row],[Station Code]]="CC"), "Yes", "No")</f>
        <v>No</v>
      </c>
    </row>
    <row r="1838" spans="6:14">
      <c r="F1838" s="3">
        <v>44208</v>
      </c>
      <c r="G1838" s="1" t="s">
        <v>11</v>
      </c>
      <c r="H1838" s="1" t="s">
        <v>100</v>
      </c>
      <c r="I1838" s="1">
        <v>482</v>
      </c>
      <c r="J1838" s="1">
        <f>MONTH(BART_Rides[[#This Row],[Date]])</f>
        <v>1</v>
      </c>
      <c r="K1838" s="1">
        <f>WEEKDAY(BART_Rides[[#This Row],[Date]],2)</f>
        <v>2</v>
      </c>
      <c r="L1838" s="1" t="str">
        <f>LEFT(BART_Rides[[#This Row],[Lines]],1)</f>
        <v>Y</v>
      </c>
      <c r="M1838" s="1" t="str">
        <f>IF(BART_Rides[[#This Row],[FirstLetter]]="Y","Yes","No")</f>
        <v>Yes</v>
      </c>
      <c r="N1838" s="1" t="str">
        <f>IF(OR(BART_Rides[[#This Row],[Station Code]]="EM", BART_Rides[[#This Row],[Station Code]]="MT", BART_Rides[[#This Row],[Station Code]]="PL", BART_Rides[[#This Row],[Station Code]]="CC"), "Yes", "No")</f>
        <v>No</v>
      </c>
    </row>
    <row r="1839" spans="6:14">
      <c r="F1839" s="3">
        <v>44209</v>
      </c>
      <c r="G1839" s="1" t="s">
        <v>11</v>
      </c>
      <c r="H1839" s="1" t="s">
        <v>100</v>
      </c>
      <c r="I1839" s="1">
        <v>525</v>
      </c>
      <c r="J1839" s="1">
        <f>MONTH(BART_Rides[[#This Row],[Date]])</f>
        <v>1</v>
      </c>
      <c r="K1839" s="1">
        <f>WEEKDAY(BART_Rides[[#This Row],[Date]],2)</f>
        <v>3</v>
      </c>
      <c r="L1839" s="1" t="str">
        <f>LEFT(BART_Rides[[#This Row],[Lines]],1)</f>
        <v>Y</v>
      </c>
      <c r="M1839" s="1" t="str">
        <f>IF(BART_Rides[[#This Row],[FirstLetter]]="Y","Yes","No")</f>
        <v>Yes</v>
      </c>
      <c r="N1839" s="1" t="str">
        <f>IF(OR(BART_Rides[[#This Row],[Station Code]]="EM", BART_Rides[[#This Row],[Station Code]]="MT", BART_Rides[[#This Row],[Station Code]]="PL", BART_Rides[[#This Row],[Station Code]]="CC"), "Yes", "No")</f>
        <v>No</v>
      </c>
    </row>
    <row r="1840" spans="6:14">
      <c r="F1840" s="3">
        <v>44210</v>
      </c>
      <c r="G1840" s="1" t="s">
        <v>11</v>
      </c>
      <c r="H1840" s="1" t="s">
        <v>100</v>
      </c>
      <c r="I1840" s="1">
        <v>488</v>
      </c>
      <c r="J1840" s="1">
        <f>MONTH(BART_Rides[[#This Row],[Date]])</f>
        <v>1</v>
      </c>
      <c r="K1840" s="1">
        <f>WEEKDAY(BART_Rides[[#This Row],[Date]],2)</f>
        <v>4</v>
      </c>
      <c r="L1840" s="1" t="str">
        <f>LEFT(BART_Rides[[#This Row],[Lines]],1)</f>
        <v>Y</v>
      </c>
      <c r="M1840" s="1" t="str">
        <f>IF(BART_Rides[[#This Row],[FirstLetter]]="Y","Yes","No")</f>
        <v>Yes</v>
      </c>
      <c r="N1840" s="1" t="str">
        <f>IF(OR(BART_Rides[[#This Row],[Station Code]]="EM", BART_Rides[[#This Row],[Station Code]]="MT", BART_Rides[[#This Row],[Station Code]]="PL", BART_Rides[[#This Row],[Station Code]]="CC"), "Yes", "No")</f>
        <v>No</v>
      </c>
    </row>
    <row r="1841" spans="6:14">
      <c r="F1841" s="3">
        <v>44211</v>
      </c>
      <c r="G1841" s="1" t="s">
        <v>11</v>
      </c>
      <c r="H1841" s="1" t="s">
        <v>100</v>
      </c>
      <c r="I1841" s="1">
        <v>447</v>
      </c>
      <c r="J1841" s="1">
        <f>MONTH(BART_Rides[[#This Row],[Date]])</f>
        <v>1</v>
      </c>
      <c r="K1841" s="1">
        <f>WEEKDAY(BART_Rides[[#This Row],[Date]],2)</f>
        <v>5</v>
      </c>
      <c r="L1841" s="1" t="str">
        <f>LEFT(BART_Rides[[#This Row],[Lines]],1)</f>
        <v>Y</v>
      </c>
      <c r="M1841" s="1" t="str">
        <f>IF(BART_Rides[[#This Row],[FirstLetter]]="Y","Yes","No")</f>
        <v>Yes</v>
      </c>
      <c r="N1841" s="1" t="str">
        <f>IF(OR(BART_Rides[[#This Row],[Station Code]]="EM", BART_Rides[[#This Row],[Station Code]]="MT", BART_Rides[[#This Row],[Station Code]]="PL", BART_Rides[[#This Row],[Station Code]]="CC"), "Yes", "No")</f>
        <v>No</v>
      </c>
    </row>
    <row r="1842" spans="6:14">
      <c r="F1842" s="3">
        <v>44212</v>
      </c>
      <c r="G1842" s="1" t="s">
        <v>11</v>
      </c>
      <c r="H1842" s="1" t="s">
        <v>100</v>
      </c>
      <c r="I1842" s="1">
        <v>321</v>
      </c>
      <c r="J1842" s="1">
        <f>MONTH(BART_Rides[[#This Row],[Date]])</f>
        <v>1</v>
      </c>
      <c r="K1842" s="1">
        <f>WEEKDAY(BART_Rides[[#This Row],[Date]],2)</f>
        <v>6</v>
      </c>
      <c r="L1842" s="1" t="str">
        <f>LEFT(BART_Rides[[#This Row],[Lines]],1)</f>
        <v>Y</v>
      </c>
      <c r="M1842" s="1" t="str">
        <f>IF(BART_Rides[[#This Row],[FirstLetter]]="Y","Yes","No")</f>
        <v>Yes</v>
      </c>
      <c r="N1842" s="1" t="str">
        <f>IF(OR(BART_Rides[[#This Row],[Station Code]]="EM", BART_Rides[[#This Row],[Station Code]]="MT", BART_Rides[[#This Row],[Station Code]]="PL", BART_Rides[[#This Row],[Station Code]]="CC"), "Yes", "No")</f>
        <v>No</v>
      </c>
    </row>
    <row r="1843" spans="6:14">
      <c r="F1843" s="3">
        <v>44213</v>
      </c>
      <c r="G1843" s="1" t="s">
        <v>11</v>
      </c>
      <c r="H1843" s="1" t="s">
        <v>100</v>
      </c>
      <c r="I1843" s="1">
        <v>270</v>
      </c>
      <c r="J1843" s="1">
        <f>MONTH(BART_Rides[[#This Row],[Date]])</f>
        <v>1</v>
      </c>
      <c r="K1843" s="1">
        <f>WEEKDAY(BART_Rides[[#This Row],[Date]],2)</f>
        <v>7</v>
      </c>
      <c r="L1843" s="1" t="str">
        <f>LEFT(BART_Rides[[#This Row],[Lines]],1)</f>
        <v>Y</v>
      </c>
      <c r="M1843" s="1" t="str">
        <f>IF(BART_Rides[[#This Row],[FirstLetter]]="Y","Yes","No")</f>
        <v>Yes</v>
      </c>
      <c r="N1843" s="1" t="str">
        <f>IF(OR(BART_Rides[[#This Row],[Station Code]]="EM", BART_Rides[[#This Row],[Station Code]]="MT", BART_Rides[[#This Row],[Station Code]]="PL", BART_Rides[[#This Row],[Station Code]]="CC"), "Yes", "No")</f>
        <v>No</v>
      </c>
    </row>
    <row r="1844" spans="6:14">
      <c r="F1844" s="3">
        <v>44214</v>
      </c>
      <c r="G1844" s="1" t="s">
        <v>11</v>
      </c>
      <c r="H1844" s="1" t="s">
        <v>100</v>
      </c>
      <c r="I1844" s="1">
        <v>283</v>
      </c>
      <c r="J1844" s="1">
        <f>MONTH(BART_Rides[[#This Row],[Date]])</f>
        <v>1</v>
      </c>
      <c r="K1844" s="1">
        <f>WEEKDAY(BART_Rides[[#This Row],[Date]],2)</f>
        <v>1</v>
      </c>
      <c r="L1844" s="1" t="str">
        <f>LEFT(BART_Rides[[#This Row],[Lines]],1)</f>
        <v>Y</v>
      </c>
      <c r="M1844" s="1" t="str">
        <f>IF(BART_Rides[[#This Row],[FirstLetter]]="Y","Yes","No")</f>
        <v>Yes</v>
      </c>
      <c r="N1844" s="1" t="str">
        <f>IF(OR(BART_Rides[[#This Row],[Station Code]]="EM", BART_Rides[[#This Row],[Station Code]]="MT", BART_Rides[[#This Row],[Station Code]]="PL", BART_Rides[[#This Row],[Station Code]]="CC"), "Yes", "No")</f>
        <v>No</v>
      </c>
    </row>
    <row r="1845" spans="6:14">
      <c r="F1845" s="3">
        <v>44215</v>
      </c>
      <c r="G1845" s="1" t="s">
        <v>11</v>
      </c>
      <c r="H1845" s="1" t="s">
        <v>100</v>
      </c>
      <c r="I1845" s="1">
        <v>478</v>
      </c>
      <c r="J1845" s="1">
        <f>MONTH(BART_Rides[[#This Row],[Date]])</f>
        <v>1</v>
      </c>
      <c r="K1845" s="1">
        <f>WEEKDAY(BART_Rides[[#This Row],[Date]],2)</f>
        <v>2</v>
      </c>
      <c r="L1845" s="1" t="str">
        <f>LEFT(BART_Rides[[#This Row],[Lines]],1)</f>
        <v>Y</v>
      </c>
      <c r="M1845" s="1" t="str">
        <f>IF(BART_Rides[[#This Row],[FirstLetter]]="Y","Yes","No")</f>
        <v>Yes</v>
      </c>
      <c r="N1845" s="1" t="str">
        <f>IF(OR(BART_Rides[[#This Row],[Station Code]]="EM", BART_Rides[[#This Row],[Station Code]]="MT", BART_Rides[[#This Row],[Station Code]]="PL", BART_Rides[[#This Row],[Station Code]]="CC"), "Yes", "No")</f>
        <v>No</v>
      </c>
    </row>
    <row r="1846" spans="6:14">
      <c r="F1846" s="3">
        <v>44216</v>
      </c>
      <c r="G1846" s="1" t="s">
        <v>11</v>
      </c>
      <c r="H1846" s="1" t="s">
        <v>100</v>
      </c>
      <c r="I1846" s="1">
        <v>460</v>
      </c>
      <c r="J1846" s="1">
        <f>MONTH(BART_Rides[[#This Row],[Date]])</f>
        <v>1</v>
      </c>
      <c r="K1846" s="1">
        <f>WEEKDAY(BART_Rides[[#This Row],[Date]],2)</f>
        <v>3</v>
      </c>
      <c r="L1846" s="1" t="str">
        <f>LEFT(BART_Rides[[#This Row],[Lines]],1)</f>
        <v>Y</v>
      </c>
      <c r="M1846" s="1" t="str">
        <f>IF(BART_Rides[[#This Row],[FirstLetter]]="Y","Yes","No")</f>
        <v>Yes</v>
      </c>
      <c r="N1846" s="1" t="str">
        <f>IF(OR(BART_Rides[[#This Row],[Station Code]]="EM", BART_Rides[[#This Row],[Station Code]]="MT", BART_Rides[[#This Row],[Station Code]]="PL", BART_Rides[[#This Row],[Station Code]]="CC"), "Yes", "No")</f>
        <v>No</v>
      </c>
    </row>
    <row r="1847" spans="6:14">
      <c r="F1847" s="3">
        <v>44217</v>
      </c>
      <c r="G1847" s="1" t="s">
        <v>11</v>
      </c>
      <c r="H1847" s="1" t="s">
        <v>100</v>
      </c>
      <c r="I1847" s="1">
        <v>540</v>
      </c>
      <c r="J1847" s="1">
        <f>MONTH(BART_Rides[[#This Row],[Date]])</f>
        <v>1</v>
      </c>
      <c r="K1847" s="1">
        <f>WEEKDAY(BART_Rides[[#This Row],[Date]],2)</f>
        <v>4</v>
      </c>
      <c r="L1847" s="1" t="str">
        <f>LEFT(BART_Rides[[#This Row],[Lines]],1)</f>
        <v>Y</v>
      </c>
      <c r="M1847" s="1" t="str">
        <f>IF(BART_Rides[[#This Row],[FirstLetter]]="Y","Yes","No")</f>
        <v>Yes</v>
      </c>
      <c r="N1847" s="1" t="str">
        <f>IF(OR(BART_Rides[[#This Row],[Station Code]]="EM", BART_Rides[[#This Row],[Station Code]]="MT", BART_Rides[[#This Row],[Station Code]]="PL", BART_Rides[[#This Row],[Station Code]]="CC"), "Yes", "No")</f>
        <v>No</v>
      </c>
    </row>
    <row r="1848" spans="6:14">
      <c r="F1848" s="3">
        <v>44218</v>
      </c>
      <c r="G1848" s="1" t="s">
        <v>11</v>
      </c>
      <c r="H1848" s="1" t="s">
        <v>100</v>
      </c>
      <c r="I1848" s="1">
        <v>435</v>
      </c>
      <c r="J1848" s="1">
        <f>MONTH(BART_Rides[[#This Row],[Date]])</f>
        <v>1</v>
      </c>
      <c r="K1848" s="1">
        <f>WEEKDAY(BART_Rides[[#This Row],[Date]],2)</f>
        <v>5</v>
      </c>
      <c r="L1848" s="1" t="str">
        <f>LEFT(BART_Rides[[#This Row],[Lines]],1)</f>
        <v>Y</v>
      </c>
      <c r="M1848" s="1" t="str">
        <f>IF(BART_Rides[[#This Row],[FirstLetter]]="Y","Yes","No")</f>
        <v>Yes</v>
      </c>
      <c r="N1848" s="1" t="str">
        <f>IF(OR(BART_Rides[[#This Row],[Station Code]]="EM", BART_Rides[[#This Row],[Station Code]]="MT", BART_Rides[[#This Row],[Station Code]]="PL", BART_Rides[[#This Row],[Station Code]]="CC"), "Yes", "No")</f>
        <v>No</v>
      </c>
    </row>
    <row r="1849" spans="6:14">
      <c r="F1849" s="3">
        <v>44219</v>
      </c>
      <c r="G1849" s="1" t="s">
        <v>11</v>
      </c>
      <c r="H1849" s="1" t="s">
        <v>100</v>
      </c>
      <c r="I1849" s="1">
        <v>337</v>
      </c>
      <c r="J1849" s="1">
        <f>MONTH(BART_Rides[[#This Row],[Date]])</f>
        <v>1</v>
      </c>
      <c r="K1849" s="1">
        <f>WEEKDAY(BART_Rides[[#This Row],[Date]],2)</f>
        <v>6</v>
      </c>
      <c r="L1849" s="1" t="str">
        <f>LEFT(BART_Rides[[#This Row],[Lines]],1)</f>
        <v>Y</v>
      </c>
      <c r="M1849" s="1" t="str">
        <f>IF(BART_Rides[[#This Row],[FirstLetter]]="Y","Yes","No")</f>
        <v>Yes</v>
      </c>
      <c r="N1849" s="1" t="str">
        <f>IF(OR(BART_Rides[[#This Row],[Station Code]]="EM", BART_Rides[[#This Row],[Station Code]]="MT", BART_Rides[[#This Row],[Station Code]]="PL", BART_Rides[[#This Row],[Station Code]]="CC"), "Yes", "No")</f>
        <v>No</v>
      </c>
    </row>
    <row r="1850" spans="6:14">
      <c r="F1850" s="3">
        <v>44220</v>
      </c>
      <c r="G1850" s="1" t="s">
        <v>11</v>
      </c>
      <c r="H1850" s="1" t="s">
        <v>100</v>
      </c>
      <c r="I1850" s="1">
        <v>177</v>
      </c>
      <c r="J1850" s="1">
        <f>MONTH(BART_Rides[[#This Row],[Date]])</f>
        <v>1</v>
      </c>
      <c r="K1850" s="1">
        <f>WEEKDAY(BART_Rides[[#This Row],[Date]],2)</f>
        <v>7</v>
      </c>
      <c r="L1850" s="1" t="str">
        <f>LEFT(BART_Rides[[#This Row],[Lines]],1)</f>
        <v>Y</v>
      </c>
      <c r="M1850" s="1" t="str">
        <f>IF(BART_Rides[[#This Row],[FirstLetter]]="Y","Yes","No")</f>
        <v>Yes</v>
      </c>
      <c r="N1850" s="1" t="str">
        <f>IF(OR(BART_Rides[[#This Row],[Station Code]]="EM", BART_Rides[[#This Row],[Station Code]]="MT", BART_Rides[[#This Row],[Station Code]]="PL", BART_Rides[[#This Row],[Station Code]]="CC"), "Yes", "No")</f>
        <v>No</v>
      </c>
    </row>
    <row r="1851" spans="6:14">
      <c r="F1851" s="3">
        <v>44221</v>
      </c>
      <c r="G1851" s="1" t="s">
        <v>11</v>
      </c>
      <c r="H1851" s="1" t="s">
        <v>100</v>
      </c>
      <c r="I1851" s="1">
        <v>512</v>
      </c>
      <c r="J1851" s="1">
        <f>MONTH(BART_Rides[[#This Row],[Date]])</f>
        <v>1</v>
      </c>
      <c r="K1851" s="1">
        <f>WEEKDAY(BART_Rides[[#This Row],[Date]],2)</f>
        <v>1</v>
      </c>
      <c r="L1851" s="1" t="str">
        <f>LEFT(BART_Rides[[#This Row],[Lines]],1)</f>
        <v>Y</v>
      </c>
      <c r="M1851" s="1" t="str">
        <f>IF(BART_Rides[[#This Row],[FirstLetter]]="Y","Yes","No")</f>
        <v>Yes</v>
      </c>
      <c r="N1851" s="1" t="str">
        <f>IF(OR(BART_Rides[[#This Row],[Station Code]]="EM", BART_Rides[[#This Row],[Station Code]]="MT", BART_Rides[[#This Row],[Station Code]]="PL", BART_Rides[[#This Row],[Station Code]]="CC"), "Yes", "No")</f>
        <v>No</v>
      </c>
    </row>
    <row r="1852" spans="6:14">
      <c r="F1852" s="3">
        <v>44222</v>
      </c>
      <c r="G1852" s="1" t="s">
        <v>11</v>
      </c>
      <c r="H1852" s="1" t="s">
        <v>100</v>
      </c>
      <c r="I1852" s="1">
        <v>470</v>
      </c>
      <c r="J1852" s="1">
        <f>MONTH(BART_Rides[[#This Row],[Date]])</f>
        <v>1</v>
      </c>
      <c r="K1852" s="1">
        <f>WEEKDAY(BART_Rides[[#This Row],[Date]],2)</f>
        <v>2</v>
      </c>
      <c r="L1852" s="1" t="str">
        <f>LEFT(BART_Rides[[#This Row],[Lines]],1)</f>
        <v>Y</v>
      </c>
      <c r="M1852" s="1" t="str">
        <f>IF(BART_Rides[[#This Row],[FirstLetter]]="Y","Yes","No")</f>
        <v>Yes</v>
      </c>
      <c r="N1852" s="1" t="str">
        <f>IF(OR(BART_Rides[[#This Row],[Station Code]]="EM", BART_Rides[[#This Row],[Station Code]]="MT", BART_Rides[[#This Row],[Station Code]]="PL", BART_Rides[[#This Row],[Station Code]]="CC"), "Yes", "No")</f>
        <v>No</v>
      </c>
    </row>
    <row r="1853" spans="6:14">
      <c r="F1853" s="3">
        <v>44223</v>
      </c>
      <c r="G1853" s="1" t="s">
        <v>11</v>
      </c>
      <c r="H1853" s="1" t="s">
        <v>100</v>
      </c>
      <c r="I1853" s="1">
        <v>463</v>
      </c>
      <c r="J1853" s="1">
        <f>MONTH(BART_Rides[[#This Row],[Date]])</f>
        <v>1</v>
      </c>
      <c r="K1853" s="1">
        <f>WEEKDAY(BART_Rides[[#This Row],[Date]],2)</f>
        <v>3</v>
      </c>
      <c r="L1853" s="1" t="str">
        <f>LEFT(BART_Rides[[#This Row],[Lines]],1)</f>
        <v>Y</v>
      </c>
      <c r="M1853" s="1" t="str">
        <f>IF(BART_Rides[[#This Row],[FirstLetter]]="Y","Yes","No")</f>
        <v>Yes</v>
      </c>
      <c r="N1853" s="1" t="str">
        <f>IF(OR(BART_Rides[[#This Row],[Station Code]]="EM", BART_Rides[[#This Row],[Station Code]]="MT", BART_Rides[[#This Row],[Station Code]]="PL", BART_Rides[[#This Row],[Station Code]]="CC"), "Yes", "No")</f>
        <v>No</v>
      </c>
    </row>
    <row r="1854" spans="6:14">
      <c r="F1854" s="3">
        <v>44224</v>
      </c>
      <c r="G1854" s="1" t="s">
        <v>11</v>
      </c>
      <c r="H1854" s="1" t="s">
        <v>100</v>
      </c>
      <c r="I1854" s="1">
        <v>446</v>
      </c>
      <c r="J1854" s="1">
        <f>MONTH(BART_Rides[[#This Row],[Date]])</f>
        <v>1</v>
      </c>
      <c r="K1854" s="1">
        <f>WEEKDAY(BART_Rides[[#This Row],[Date]],2)</f>
        <v>4</v>
      </c>
      <c r="L1854" s="1" t="str">
        <f>LEFT(BART_Rides[[#This Row],[Lines]],1)</f>
        <v>Y</v>
      </c>
      <c r="M1854" s="1" t="str">
        <f>IF(BART_Rides[[#This Row],[FirstLetter]]="Y","Yes","No")</f>
        <v>Yes</v>
      </c>
      <c r="N1854" s="1" t="str">
        <f>IF(OR(BART_Rides[[#This Row],[Station Code]]="EM", BART_Rides[[#This Row],[Station Code]]="MT", BART_Rides[[#This Row],[Station Code]]="PL", BART_Rides[[#This Row],[Station Code]]="CC"), "Yes", "No")</f>
        <v>No</v>
      </c>
    </row>
    <row r="1855" spans="6:14">
      <c r="F1855" s="3">
        <v>44225</v>
      </c>
      <c r="G1855" s="1" t="s">
        <v>11</v>
      </c>
      <c r="H1855" s="1" t="s">
        <v>100</v>
      </c>
      <c r="I1855" s="1">
        <v>490</v>
      </c>
      <c r="J1855" s="1">
        <f>MONTH(BART_Rides[[#This Row],[Date]])</f>
        <v>1</v>
      </c>
      <c r="K1855" s="1">
        <f>WEEKDAY(BART_Rides[[#This Row],[Date]],2)</f>
        <v>5</v>
      </c>
      <c r="L1855" s="1" t="str">
        <f>LEFT(BART_Rides[[#This Row],[Lines]],1)</f>
        <v>Y</v>
      </c>
      <c r="M1855" s="1" t="str">
        <f>IF(BART_Rides[[#This Row],[FirstLetter]]="Y","Yes","No")</f>
        <v>Yes</v>
      </c>
      <c r="N1855" s="1" t="str">
        <f>IF(OR(BART_Rides[[#This Row],[Station Code]]="EM", BART_Rides[[#This Row],[Station Code]]="MT", BART_Rides[[#This Row],[Station Code]]="PL", BART_Rides[[#This Row],[Station Code]]="CC"), "Yes", "No")</f>
        <v>No</v>
      </c>
    </row>
    <row r="1856" spans="6:14">
      <c r="F1856" s="3">
        <v>44226</v>
      </c>
      <c r="G1856" s="1" t="s">
        <v>11</v>
      </c>
      <c r="H1856" s="1" t="s">
        <v>100</v>
      </c>
      <c r="I1856" s="1">
        <v>342</v>
      </c>
      <c r="J1856" s="1">
        <f>MONTH(BART_Rides[[#This Row],[Date]])</f>
        <v>1</v>
      </c>
      <c r="K1856" s="1">
        <f>WEEKDAY(BART_Rides[[#This Row],[Date]],2)</f>
        <v>6</v>
      </c>
      <c r="L1856" s="1" t="str">
        <f>LEFT(BART_Rides[[#This Row],[Lines]],1)</f>
        <v>Y</v>
      </c>
      <c r="M1856" s="1" t="str">
        <f>IF(BART_Rides[[#This Row],[FirstLetter]]="Y","Yes","No")</f>
        <v>Yes</v>
      </c>
      <c r="N1856" s="1" t="str">
        <f>IF(OR(BART_Rides[[#This Row],[Station Code]]="EM", BART_Rides[[#This Row],[Station Code]]="MT", BART_Rides[[#This Row],[Station Code]]="PL", BART_Rides[[#This Row],[Station Code]]="CC"), "Yes", "No")</f>
        <v>No</v>
      </c>
    </row>
    <row r="1857" spans="6:14">
      <c r="F1857" s="3">
        <v>44227</v>
      </c>
      <c r="G1857" s="1" t="s">
        <v>11</v>
      </c>
      <c r="H1857" s="1" t="s">
        <v>100</v>
      </c>
      <c r="I1857" s="1">
        <v>252</v>
      </c>
      <c r="J1857" s="1">
        <f>MONTH(BART_Rides[[#This Row],[Date]])</f>
        <v>1</v>
      </c>
      <c r="K1857" s="1">
        <f>WEEKDAY(BART_Rides[[#This Row],[Date]],2)</f>
        <v>7</v>
      </c>
      <c r="L1857" s="1" t="str">
        <f>LEFT(BART_Rides[[#This Row],[Lines]],1)</f>
        <v>Y</v>
      </c>
      <c r="M1857" s="1" t="str">
        <f>IF(BART_Rides[[#This Row],[FirstLetter]]="Y","Yes","No")</f>
        <v>Yes</v>
      </c>
      <c r="N1857" s="1" t="str">
        <f>IF(OR(BART_Rides[[#This Row],[Station Code]]="EM", BART_Rides[[#This Row],[Station Code]]="MT", BART_Rides[[#This Row],[Station Code]]="PL", BART_Rides[[#This Row],[Station Code]]="CC"), "Yes", "No")</f>
        <v>No</v>
      </c>
    </row>
    <row r="1858" spans="6:14">
      <c r="F1858" s="3">
        <v>44228</v>
      </c>
      <c r="G1858" s="1" t="s">
        <v>11</v>
      </c>
      <c r="H1858" s="1" t="s">
        <v>100</v>
      </c>
      <c r="I1858" s="1">
        <v>491</v>
      </c>
      <c r="J1858" s="1">
        <f>MONTH(BART_Rides[[#This Row],[Date]])</f>
        <v>2</v>
      </c>
      <c r="K1858" s="1">
        <f>WEEKDAY(BART_Rides[[#This Row],[Date]],2)</f>
        <v>1</v>
      </c>
      <c r="L1858" s="1" t="str">
        <f>LEFT(BART_Rides[[#This Row],[Lines]],1)</f>
        <v>Y</v>
      </c>
      <c r="M1858" s="1" t="str">
        <f>IF(BART_Rides[[#This Row],[FirstLetter]]="Y","Yes","No")</f>
        <v>Yes</v>
      </c>
      <c r="N1858" s="1" t="str">
        <f>IF(OR(BART_Rides[[#This Row],[Station Code]]="EM", BART_Rides[[#This Row],[Station Code]]="MT", BART_Rides[[#This Row],[Station Code]]="PL", BART_Rides[[#This Row],[Station Code]]="CC"), "Yes", "No")</f>
        <v>No</v>
      </c>
    </row>
    <row r="1859" spans="6:14">
      <c r="F1859" s="3">
        <v>44229</v>
      </c>
      <c r="G1859" s="1" t="s">
        <v>11</v>
      </c>
      <c r="H1859" s="1" t="s">
        <v>100</v>
      </c>
      <c r="I1859" s="1">
        <v>475</v>
      </c>
      <c r="J1859" s="1">
        <f>MONTH(BART_Rides[[#This Row],[Date]])</f>
        <v>2</v>
      </c>
      <c r="K1859" s="1">
        <f>WEEKDAY(BART_Rides[[#This Row],[Date]],2)</f>
        <v>2</v>
      </c>
      <c r="L1859" s="1" t="str">
        <f>LEFT(BART_Rides[[#This Row],[Lines]],1)</f>
        <v>Y</v>
      </c>
      <c r="M1859" s="1" t="str">
        <f>IF(BART_Rides[[#This Row],[FirstLetter]]="Y","Yes","No")</f>
        <v>Yes</v>
      </c>
      <c r="N1859" s="1" t="str">
        <f>IF(OR(BART_Rides[[#This Row],[Station Code]]="EM", BART_Rides[[#This Row],[Station Code]]="MT", BART_Rides[[#This Row],[Station Code]]="PL", BART_Rides[[#This Row],[Station Code]]="CC"), "Yes", "No")</f>
        <v>No</v>
      </c>
    </row>
    <row r="1860" spans="6:14">
      <c r="F1860" s="3">
        <v>44230</v>
      </c>
      <c r="G1860" s="1" t="s">
        <v>11</v>
      </c>
      <c r="H1860" s="1" t="s">
        <v>100</v>
      </c>
      <c r="I1860" s="1">
        <v>516</v>
      </c>
      <c r="J1860" s="1">
        <f>MONTH(BART_Rides[[#This Row],[Date]])</f>
        <v>2</v>
      </c>
      <c r="K1860" s="1">
        <f>WEEKDAY(BART_Rides[[#This Row],[Date]],2)</f>
        <v>3</v>
      </c>
      <c r="L1860" s="1" t="str">
        <f>LEFT(BART_Rides[[#This Row],[Lines]],1)</f>
        <v>Y</v>
      </c>
      <c r="M1860" s="1" t="str">
        <f>IF(BART_Rides[[#This Row],[FirstLetter]]="Y","Yes","No")</f>
        <v>Yes</v>
      </c>
      <c r="N1860" s="1" t="str">
        <f>IF(OR(BART_Rides[[#This Row],[Station Code]]="EM", BART_Rides[[#This Row],[Station Code]]="MT", BART_Rides[[#This Row],[Station Code]]="PL", BART_Rides[[#This Row],[Station Code]]="CC"), "Yes", "No")</f>
        <v>No</v>
      </c>
    </row>
    <row r="1861" spans="6:14">
      <c r="F1861" s="3">
        <v>44231</v>
      </c>
      <c r="G1861" s="1" t="s">
        <v>11</v>
      </c>
      <c r="H1861" s="1" t="s">
        <v>100</v>
      </c>
      <c r="I1861" s="1">
        <v>540</v>
      </c>
      <c r="J1861" s="1">
        <f>MONTH(BART_Rides[[#This Row],[Date]])</f>
        <v>2</v>
      </c>
      <c r="K1861" s="1">
        <f>WEEKDAY(BART_Rides[[#This Row],[Date]],2)</f>
        <v>4</v>
      </c>
      <c r="L1861" s="1" t="str">
        <f>LEFT(BART_Rides[[#This Row],[Lines]],1)</f>
        <v>Y</v>
      </c>
      <c r="M1861" s="1" t="str">
        <f>IF(BART_Rides[[#This Row],[FirstLetter]]="Y","Yes","No")</f>
        <v>Yes</v>
      </c>
      <c r="N1861" s="1" t="str">
        <f>IF(OR(BART_Rides[[#This Row],[Station Code]]="EM", BART_Rides[[#This Row],[Station Code]]="MT", BART_Rides[[#This Row],[Station Code]]="PL", BART_Rides[[#This Row],[Station Code]]="CC"), "Yes", "No")</f>
        <v>No</v>
      </c>
    </row>
    <row r="1862" spans="6:14">
      <c r="F1862" s="3">
        <v>44232</v>
      </c>
      <c r="G1862" s="1" t="s">
        <v>11</v>
      </c>
      <c r="H1862" s="1" t="s">
        <v>100</v>
      </c>
      <c r="I1862" s="1">
        <v>482</v>
      </c>
      <c r="J1862" s="1">
        <f>MONTH(BART_Rides[[#This Row],[Date]])</f>
        <v>2</v>
      </c>
      <c r="K1862" s="1">
        <f>WEEKDAY(BART_Rides[[#This Row],[Date]],2)</f>
        <v>5</v>
      </c>
      <c r="L1862" s="1" t="str">
        <f>LEFT(BART_Rides[[#This Row],[Lines]],1)</f>
        <v>Y</v>
      </c>
      <c r="M1862" s="1" t="str">
        <f>IF(BART_Rides[[#This Row],[FirstLetter]]="Y","Yes","No")</f>
        <v>Yes</v>
      </c>
      <c r="N1862" s="1" t="str">
        <f>IF(OR(BART_Rides[[#This Row],[Station Code]]="EM", BART_Rides[[#This Row],[Station Code]]="MT", BART_Rides[[#This Row],[Station Code]]="PL", BART_Rides[[#This Row],[Station Code]]="CC"), "Yes", "No")</f>
        <v>No</v>
      </c>
    </row>
    <row r="1863" spans="6:14">
      <c r="F1863" s="3">
        <v>44233</v>
      </c>
      <c r="G1863" s="1" t="s">
        <v>11</v>
      </c>
      <c r="H1863" s="1" t="s">
        <v>100</v>
      </c>
      <c r="I1863" s="1">
        <v>371</v>
      </c>
      <c r="J1863" s="1">
        <f>MONTH(BART_Rides[[#This Row],[Date]])</f>
        <v>2</v>
      </c>
      <c r="K1863" s="1">
        <f>WEEKDAY(BART_Rides[[#This Row],[Date]],2)</f>
        <v>6</v>
      </c>
      <c r="L1863" s="1" t="str">
        <f>LEFT(BART_Rides[[#This Row],[Lines]],1)</f>
        <v>Y</v>
      </c>
      <c r="M1863" s="1" t="str">
        <f>IF(BART_Rides[[#This Row],[FirstLetter]]="Y","Yes","No")</f>
        <v>Yes</v>
      </c>
      <c r="N1863" s="1" t="str">
        <f>IF(OR(BART_Rides[[#This Row],[Station Code]]="EM", BART_Rides[[#This Row],[Station Code]]="MT", BART_Rides[[#This Row],[Station Code]]="PL", BART_Rides[[#This Row],[Station Code]]="CC"), "Yes", "No")</f>
        <v>No</v>
      </c>
    </row>
    <row r="1864" spans="6:14">
      <c r="F1864" s="3">
        <v>44234</v>
      </c>
      <c r="G1864" s="1" t="s">
        <v>11</v>
      </c>
      <c r="H1864" s="1" t="s">
        <v>100</v>
      </c>
      <c r="I1864" s="1">
        <v>252</v>
      </c>
      <c r="J1864" s="1">
        <f>MONTH(BART_Rides[[#This Row],[Date]])</f>
        <v>2</v>
      </c>
      <c r="K1864" s="1">
        <f>WEEKDAY(BART_Rides[[#This Row],[Date]],2)</f>
        <v>7</v>
      </c>
      <c r="L1864" s="1" t="str">
        <f>LEFT(BART_Rides[[#This Row],[Lines]],1)</f>
        <v>Y</v>
      </c>
      <c r="M1864" s="1" t="str">
        <f>IF(BART_Rides[[#This Row],[FirstLetter]]="Y","Yes","No")</f>
        <v>Yes</v>
      </c>
      <c r="N1864" s="1" t="str">
        <f>IF(OR(BART_Rides[[#This Row],[Station Code]]="EM", BART_Rides[[#This Row],[Station Code]]="MT", BART_Rides[[#This Row],[Station Code]]="PL", BART_Rides[[#This Row],[Station Code]]="CC"), "Yes", "No")</f>
        <v>No</v>
      </c>
    </row>
    <row r="1865" spans="6:14">
      <c r="F1865" s="3">
        <v>44235</v>
      </c>
      <c r="G1865" s="1" t="s">
        <v>11</v>
      </c>
      <c r="H1865" s="1" t="s">
        <v>100</v>
      </c>
      <c r="I1865" s="1">
        <v>538</v>
      </c>
      <c r="J1865" s="1">
        <f>MONTH(BART_Rides[[#This Row],[Date]])</f>
        <v>2</v>
      </c>
      <c r="K1865" s="1">
        <f>WEEKDAY(BART_Rides[[#This Row],[Date]],2)</f>
        <v>1</v>
      </c>
      <c r="L1865" s="1" t="str">
        <f>LEFT(BART_Rides[[#This Row],[Lines]],1)</f>
        <v>Y</v>
      </c>
      <c r="M1865" s="1" t="str">
        <f>IF(BART_Rides[[#This Row],[FirstLetter]]="Y","Yes","No")</f>
        <v>Yes</v>
      </c>
      <c r="N1865" s="1" t="str">
        <f>IF(OR(BART_Rides[[#This Row],[Station Code]]="EM", BART_Rides[[#This Row],[Station Code]]="MT", BART_Rides[[#This Row],[Station Code]]="PL", BART_Rides[[#This Row],[Station Code]]="CC"), "Yes", "No")</f>
        <v>No</v>
      </c>
    </row>
    <row r="1866" spans="6:14">
      <c r="F1866" s="3">
        <v>44236</v>
      </c>
      <c r="G1866" s="1" t="s">
        <v>11</v>
      </c>
      <c r="H1866" s="1" t="s">
        <v>100</v>
      </c>
      <c r="I1866" s="1">
        <v>535</v>
      </c>
      <c r="J1866" s="1">
        <f>MONTH(BART_Rides[[#This Row],[Date]])</f>
        <v>2</v>
      </c>
      <c r="K1866" s="1">
        <f>WEEKDAY(BART_Rides[[#This Row],[Date]],2)</f>
        <v>2</v>
      </c>
      <c r="L1866" s="1" t="str">
        <f>LEFT(BART_Rides[[#This Row],[Lines]],1)</f>
        <v>Y</v>
      </c>
      <c r="M1866" s="1" t="str">
        <f>IF(BART_Rides[[#This Row],[FirstLetter]]="Y","Yes","No")</f>
        <v>Yes</v>
      </c>
      <c r="N1866" s="1" t="str">
        <f>IF(OR(BART_Rides[[#This Row],[Station Code]]="EM", BART_Rides[[#This Row],[Station Code]]="MT", BART_Rides[[#This Row],[Station Code]]="PL", BART_Rides[[#This Row],[Station Code]]="CC"), "Yes", "No")</f>
        <v>No</v>
      </c>
    </row>
    <row r="1867" spans="6:14">
      <c r="F1867" s="3">
        <v>44237</v>
      </c>
      <c r="G1867" s="1" t="s">
        <v>11</v>
      </c>
      <c r="H1867" s="1" t="s">
        <v>100</v>
      </c>
      <c r="I1867" s="1">
        <v>548</v>
      </c>
      <c r="J1867" s="1">
        <f>MONTH(BART_Rides[[#This Row],[Date]])</f>
        <v>2</v>
      </c>
      <c r="K1867" s="1">
        <f>WEEKDAY(BART_Rides[[#This Row],[Date]],2)</f>
        <v>3</v>
      </c>
      <c r="L1867" s="1" t="str">
        <f>LEFT(BART_Rides[[#This Row],[Lines]],1)</f>
        <v>Y</v>
      </c>
      <c r="M1867" s="1" t="str">
        <f>IF(BART_Rides[[#This Row],[FirstLetter]]="Y","Yes","No")</f>
        <v>Yes</v>
      </c>
      <c r="N1867" s="1" t="str">
        <f>IF(OR(BART_Rides[[#This Row],[Station Code]]="EM", BART_Rides[[#This Row],[Station Code]]="MT", BART_Rides[[#This Row],[Station Code]]="PL", BART_Rides[[#This Row],[Station Code]]="CC"), "Yes", "No")</f>
        <v>No</v>
      </c>
    </row>
    <row r="1868" spans="6:14">
      <c r="F1868" s="3">
        <v>44238</v>
      </c>
      <c r="G1868" s="1" t="s">
        <v>11</v>
      </c>
      <c r="H1868" s="1" t="s">
        <v>100</v>
      </c>
      <c r="I1868" s="1">
        <v>494</v>
      </c>
      <c r="J1868" s="1">
        <f>MONTH(BART_Rides[[#This Row],[Date]])</f>
        <v>2</v>
      </c>
      <c r="K1868" s="1">
        <f>WEEKDAY(BART_Rides[[#This Row],[Date]],2)</f>
        <v>4</v>
      </c>
      <c r="L1868" s="1" t="str">
        <f>LEFT(BART_Rides[[#This Row],[Lines]],1)</f>
        <v>Y</v>
      </c>
      <c r="M1868" s="1" t="str">
        <f>IF(BART_Rides[[#This Row],[FirstLetter]]="Y","Yes","No")</f>
        <v>Yes</v>
      </c>
      <c r="N1868" s="1" t="str">
        <f>IF(OR(BART_Rides[[#This Row],[Station Code]]="EM", BART_Rides[[#This Row],[Station Code]]="MT", BART_Rides[[#This Row],[Station Code]]="PL", BART_Rides[[#This Row],[Station Code]]="CC"), "Yes", "No")</f>
        <v>No</v>
      </c>
    </row>
    <row r="1869" spans="6:14">
      <c r="F1869" s="3">
        <v>44239</v>
      </c>
      <c r="G1869" s="1" t="s">
        <v>11</v>
      </c>
      <c r="H1869" s="1" t="s">
        <v>100</v>
      </c>
      <c r="I1869" s="1">
        <v>532</v>
      </c>
      <c r="J1869" s="1">
        <f>MONTH(BART_Rides[[#This Row],[Date]])</f>
        <v>2</v>
      </c>
      <c r="K1869" s="1">
        <f>WEEKDAY(BART_Rides[[#This Row],[Date]],2)</f>
        <v>5</v>
      </c>
      <c r="L1869" s="1" t="str">
        <f>LEFT(BART_Rides[[#This Row],[Lines]],1)</f>
        <v>Y</v>
      </c>
      <c r="M1869" s="1" t="str">
        <f>IF(BART_Rides[[#This Row],[FirstLetter]]="Y","Yes","No")</f>
        <v>Yes</v>
      </c>
      <c r="N1869" s="1" t="str">
        <f>IF(OR(BART_Rides[[#This Row],[Station Code]]="EM", BART_Rides[[#This Row],[Station Code]]="MT", BART_Rides[[#This Row],[Station Code]]="PL", BART_Rides[[#This Row],[Station Code]]="CC"), "Yes", "No")</f>
        <v>No</v>
      </c>
    </row>
    <row r="1870" spans="6:14">
      <c r="F1870" s="3">
        <v>44240</v>
      </c>
      <c r="G1870" s="1" t="s">
        <v>11</v>
      </c>
      <c r="H1870" s="1" t="s">
        <v>100</v>
      </c>
      <c r="I1870" s="1">
        <v>322</v>
      </c>
      <c r="J1870" s="1">
        <f>MONTH(BART_Rides[[#This Row],[Date]])</f>
        <v>2</v>
      </c>
      <c r="K1870" s="1">
        <f>WEEKDAY(BART_Rides[[#This Row],[Date]],2)</f>
        <v>6</v>
      </c>
      <c r="L1870" s="1" t="str">
        <f>LEFT(BART_Rides[[#This Row],[Lines]],1)</f>
        <v>Y</v>
      </c>
      <c r="M1870" s="1" t="str">
        <f>IF(BART_Rides[[#This Row],[FirstLetter]]="Y","Yes","No")</f>
        <v>Yes</v>
      </c>
      <c r="N1870" s="1" t="str">
        <f>IF(OR(BART_Rides[[#This Row],[Station Code]]="EM", BART_Rides[[#This Row],[Station Code]]="MT", BART_Rides[[#This Row],[Station Code]]="PL", BART_Rides[[#This Row],[Station Code]]="CC"), "Yes", "No")</f>
        <v>No</v>
      </c>
    </row>
    <row r="1871" spans="6:14">
      <c r="F1871" s="3">
        <v>44241</v>
      </c>
      <c r="G1871" s="1" t="s">
        <v>11</v>
      </c>
      <c r="H1871" s="1" t="s">
        <v>100</v>
      </c>
      <c r="I1871" s="1">
        <v>236</v>
      </c>
      <c r="J1871" s="1">
        <f>MONTH(BART_Rides[[#This Row],[Date]])</f>
        <v>2</v>
      </c>
      <c r="K1871" s="1">
        <f>WEEKDAY(BART_Rides[[#This Row],[Date]],2)</f>
        <v>7</v>
      </c>
      <c r="L1871" s="1" t="str">
        <f>LEFT(BART_Rides[[#This Row],[Lines]],1)</f>
        <v>Y</v>
      </c>
      <c r="M1871" s="1" t="str">
        <f>IF(BART_Rides[[#This Row],[FirstLetter]]="Y","Yes","No")</f>
        <v>Yes</v>
      </c>
      <c r="N1871" s="1" t="str">
        <f>IF(OR(BART_Rides[[#This Row],[Station Code]]="EM", BART_Rides[[#This Row],[Station Code]]="MT", BART_Rides[[#This Row],[Station Code]]="PL", BART_Rides[[#This Row],[Station Code]]="CC"), "Yes", "No")</f>
        <v>No</v>
      </c>
    </row>
    <row r="1872" spans="6:14">
      <c r="F1872" s="3">
        <v>44242</v>
      </c>
      <c r="G1872" s="1" t="s">
        <v>11</v>
      </c>
      <c r="H1872" s="1" t="s">
        <v>100</v>
      </c>
      <c r="I1872" s="1">
        <v>265</v>
      </c>
      <c r="J1872" s="1">
        <f>MONTH(BART_Rides[[#This Row],[Date]])</f>
        <v>2</v>
      </c>
      <c r="K1872" s="1">
        <f>WEEKDAY(BART_Rides[[#This Row],[Date]],2)</f>
        <v>1</v>
      </c>
      <c r="L1872" s="1" t="str">
        <f>LEFT(BART_Rides[[#This Row],[Lines]],1)</f>
        <v>Y</v>
      </c>
      <c r="M1872" s="1" t="str">
        <f>IF(BART_Rides[[#This Row],[FirstLetter]]="Y","Yes","No")</f>
        <v>Yes</v>
      </c>
      <c r="N1872" s="1" t="str">
        <f>IF(OR(BART_Rides[[#This Row],[Station Code]]="EM", BART_Rides[[#This Row],[Station Code]]="MT", BART_Rides[[#This Row],[Station Code]]="PL", BART_Rides[[#This Row],[Station Code]]="CC"), "Yes", "No")</f>
        <v>No</v>
      </c>
    </row>
    <row r="1873" spans="6:14">
      <c r="F1873" s="3">
        <v>44243</v>
      </c>
      <c r="G1873" s="1" t="s">
        <v>11</v>
      </c>
      <c r="H1873" s="1" t="s">
        <v>100</v>
      </c>
      <c r="I1873" s="1">
        <v>533</v>
      </c>
      <c r="J1873" s="1">
        <f>MONTH(BART_Rides[[#This Row],[Date]])</f>
        <v>2</v>
      </c>
      <c r="K1873" s="1">
        <f>WEEKDAY(BART_Rides[[#This Row],[Date]],2)</f>
        <v>2</v>
      </c>
      <c r="L1873" s="1" t="str">
        <f>LEFT(BART_Rides[[#This Row],[Lines]],1)</f>
        <v>Y</v>
      </c>
      <c r="M1873" s="1" t="str">
        <f>IF(BART_Rides[[#This Row],[FirstLetter]]="Y","Yes","No")</f>
        <v>Yes</v>
      </c>
      <c r="N1873" s="1" t="str">
        <f>IF(OR(BART_Rides[[#This Row],[Station Code]]="EM", BART_Rides[[#This Row],[Station Code]]="MT", BART_Rides[[#This Row],[Station Code]]="PL", BART_Rides[[#This Row],[Station Code]]="CC"), "Yes", "No")</f>
        <v>No</v>
      </c>
    </row>
    <row r="1874" spans="6:14">
      <c r="F1874" s="3">
        <v>44244</v>
      </c>
      <c r="G1874" s="1" t="s">
        <v>11</v>
      </c>
      <c r="H1874" s="1" t="s">
        <v>100</v>
      </c>
      <c r="I1874" s="1">
        <v>531</v>
      </c>
      <c r="J1874" s="1">
        <f>MONTH(BART_Rides[[#This Row],[Date]])</f>
        <v>2</v>
      </c>
      <c r="K1874" s="1">
        <f>WEEKDAY(BART_Rides[[#This Row],[Date]],2)</f>
        <v>3</v>
      </c>
      <c r="L1874" s="1" t="str">
        <f>LEFT(BART_Rides[[#This Row],[Lines]],1)</f>
        <v>Y</v>
      </c>
      <c r="M1874" s="1" t="str">
        <f>IF(BART_Rides[[#This Row],[FirstLetter]]="Y","Yes","No")</f>
        <v>Yes</v>
      </c>
      <c r="N1874" s="1" t="str">
        <f>IF(OR(BART_Rides[[#This Row],[Station Code]]="EM", BART_Rides[[#This Row],[Station Code]]="MT", BART_Rides[[#This Row],[Station Code]]="PL", BART_Rides[[#This Row],[Station Code]]="CC"), "Yes", "No")</f>
        <v>No</v>
      </c>
    </row>
    <row r="1875" spans="6:14">
      <c r="F1875" s="3">
        <v>44245</v>
      </c>
      <c r="G1875" s="1" t="s">
        <v>11</v>
      </c>
      <c r="H1875" s="1" t="s">
        <v>100</v>
      </c>
      <c r="I1875" s="1">
        <v>518</v>
      </c>
      <c r="J1875" s="1">
        <f>MONTH(BART_Rides[[#This Row],[Date]])</f>
        <v>2</v>
      </c>
      <c r="K1875" s="1">
        <f>WEEKDAY(BART_Rides[[#This Row],[Date]],2)</f>
        <v>4</v>
      </c>
      <c r="L1875" s="1" t="str">
        <f>LEFT(BART_Rides[[#This Row],[Lines]],1)</f>
        <v>Y</v>
      </c>
      <c r="M1875" s="1" t="str">
        <f>IF(BART_Rides[[#This Row],[FirstLetter]]="Y","Yes","No")</f>
        <v>Yes</v>
      </c>
      <c r="N1875" s="1" t="str">
        <f>IF(OR(BART_Rides[[#This Row],[Station Code]]="EM", BART_Rides[[#This Row],[Station Code]]="MT", BART_Rides[[#This Row],[Station Code]]="PL", BART_Rides[[#This Row],[Station Code]]="CC"), "Yes", "No")</f>
        <v>No</v>
      </c>
    </row>
    <row r="1876" spans="6:14">
      <c r="F1876" s="3">
        <v>44246</v>
      </c>
      <c r="G1876" s="1" t="s">
        <v>11</v>
      </c>
      <c r="H1876" s="1" t="s">
        <v>100</v>
      </c>
      <c r="I1876" s="1">
        <v>509</v>
      </c>
      <c r="J1876" s="1">
        <f>MONTH(BART_Rides[[#This Row],[Date]])</f>
        <v>2</v>
      </c>
      <c r="K1876" s="1">
        <f>WEEKDAY(BART_Rides[[#This Row],[Date]],2)</f>
        <v>5</v>
      </c>
      <c r="L1876" s="1" t="str">
        <f>LEFT(BART_Rides[[#This Row],[Lines]],1)</f>
        <v>Y</v>
      </c>
      <c r="M1876" s="1" t="str">
        <f>IF(BART_Rides[[#This Row],[FirstLetter]]="Y","Yes","No")</f>
        <v>Yes</v>
      </c>
      <c r="N1876" s="1" t="str">
        <f>IF(OR(BART_Rides[[#This Row],[Station Code]]="EM", BART_Rides[[#This Row],[Station Code]]="MT", BART_Rides[[#This Row],[Station Code]]="PL", BART_Rides[[#This Row],[Station Code]]="CC"), "Yes", "No")</f>
        <v>No</v>
      </c>
    </row>
    <row r="1877" spans="6:14">
      <c r="F1877" s="3">
        <v>44247</v>
      </c>
      <c r="G1877" s="1" t="s">
        <v>11</v>
      </c>
      <c r="H1877" s="1" t="s">
        <v>100</v>
      </c>
      <c r="I1877" s="1">
        <v>319</v>
      </c>
      <c r="J1877" s="1">
        <f>MONTH(BART_Rides[[#This Row],[Date]])</f>
        <v>2</v>
      </c>
      <c r="K1877" s="1">
        <f>WEEKDAY(BART_Rides[[#This Row],[Date]],2)</f>
        <v>6</v>
      </c>
      <c r="L1877" s="1" t="str">
        <f>LEFT(BART_Rides[[#This Row],[Lines]],1)</f>
        <v>Y</v>
      </c>
      <c r="M1877" s="1" t="str">
        <f>IF(BART_Rides[[#This Row],[FirstLetter]]="Y","Yes","No")</f>
        <v>Yes</v>
      </c>
      <c r="N1877" s="1" t="str">
        <f>IF(OR(BART_Rides[[#This Row],[Station Code]]="EM", BART_Rides[[#This Row],[Station Code]]="MT", BART_Rides[[#This Row],[Station Code]]="PL", BART_Rides[[#This Row],[Station Code]]="CC"), "Yes", "No")</f>
        <v>No</v>
      </c>
    </row>
    <row r="1878" spans="6:14">
      <c r="F1878" s="3">
        <v>44248</v>
      </c>
      <c r="G1878" s="1" t="s">
        <v>11</v>
      </c>
      <c r="H1878" s="1" t="s">
        <v>100</v>
      </c>
      <c r="I1878" s="1">
        <v>287</v>
      </c>
      <c r="J1878" s="1">
        <f>MONTH(BART_Rides[[#This Row],[Date]])</f>
        <v>2</v>
      </c>
      <c r="K1878" s="1">
        <f>WEEKDAY(BART_Rides[[#This Row],[Date]],2)</f>
        <v>7</v>
      </c>
      <c r="L1878" s="1" t="str">
        <f>LEFT(BART_Rides[[#This Row],[Lines]],1)</f>
        <v>Y</v>
      </c>
      <c r="M1878" s="1" t="str">
        <f>IF(BART_Rides[[#This Row],[FirstLetter]]="Y","Yes","No")</f>
        <v>Yes</v>
      </c>
      <c r="N1878" s="1" t="str">
        <f>IF(OR(BART_Rides[[#This Row],[Station Code]]="EM", BART_Rides[[#This Row],[Station Code]]="MT", BART_Rides[[#This Row],[Station Code]]="PL", BART_Rides[[#This Row],[Station Code]]="CC"), "Yes", "No")</f>
        <v>No</v>
      </c>
    </row>
    <row r="1879" spans="6:14">
      <c r="F1879" s="3">
        <v>44249</v>
      </c>
      <c r="G1879" s="1" t="s">
        <v>11</v>
      </c>
      <c r="H1879" s="1" t="s">
        <v>100</v>
      </c>
      <c r="I1879" s="1">
        <v>517</v>
      </c>
      <c r="J1879" s="1">
        <f>MONTH(BART_Rides[[#This Row],[Date]])</f>
        <v>2</v>
      </c>
      <c r="K1879" s="1">
        <f>WEEKDAY(BART_Rides[[#This Row],[Date]],2)</f>
        <v>1</v>
      </c>
      <c r="L1879" s="1" t="str">
        <f>LEFT(BART_Rides[[#This Row],[Lines]],1)</f>
        <v>Y</v>
      </c>
      <c r="M1879" s="1" t="str">
        <f>IF(BART_Rides[[#This Row],[FirstLetter]]="Y","Yes","No")</f>
        <v>Yes</v>
      </c>
      <c r="N1879" s="1" t="str">
        <f>IF(OR(BART_Rides[[#This Row],[Station Code]]="EM", BART_Rides[[#This Row],[Station Code]]="MT", BART_Rides[[#This Row],[Station Code]]="PL", BART_Rides[[#This Row],[Station Code]]="CC"), "Yes", "No")</f>
        <v>No</v>
      </c>
    </row>
    <row r="1880" spans="6:14">
      <c r="F1880" s="3">
        <v>44250</v>
      </c>
      <c r="G1880" s="1" t="s">
        <v>11</v>
      </c>
      <c r="H1880" s="1" t="s">
        <v>100</v>
      </c>
      <c r="I1880" s="1">
        <v>529</v>
      </c>
      <c r="J1880" s="1">
        <f>MONTH(BART_Rides[[#This Row],[Date]])</f>
        <v>2</v>
      </c>
      <c r="K1880" s="1">
        <f>WEEKDAY(BART_Rides[[#This Row],[Date]],2)</f>
        <v>2</v>
      </c>
      <c r="L1880" s="1" t="str">
        <f>LEFT(BART_Rides[[#This Row],[Lines]],1)</f>
        <v>Y</v>
      </c>
      <c r="M1880" s="1" t="str">
        <f>IF(BART_Rides[[#This Row],[FirstLetter]]="Y","Yes","No")</f>
        <v>Yes</v>
      </c>
      <c r="N1880" s="1" t="str">
        <f>IF(OR(BART_Rides[[#This Row],[Station Code]]="EM", BART_Rides[[#This Row],[Station Code]]="MT", BART_Rides[[#This Row],[Station Code]]="PL", BART_Rides[[#This Row],[Station Code]]="CC"), "Yes", "No")</f>
        <v>No</v>
      </c>
    </row>
    <row r="1881" spans="6:14">
      <c r="F1881" s="3">
        <v>44251</v>
      </c>
      <c r="G1881" s="1" t="s">
        <v>11</v>
      </c>
      <c r="H1881" s="1" t="s">
        <v>100</v>
      </c>
      <c r="I1881" s="1">
        <v>568</v>
      </c>
      <c r="J1881" s="1">
        <f>MONTH(BART_Rides[[#This Row],[Date]])</f>
        <v>2</v>
      </c>
      <c r="K1881" s="1">
        <f>WEEKDAY(BART_Rides[[#This Row],[Date]],2)</f>
        <v>3</v>
      </c>
      <c r="L1881" s="1" t="str">
        <f>LEFT(BART_Rides[[#This Row],[Lines]],1)</f>
        <v>Y</v>
      </c>
      <c r="M1881" s="1" t="str">
        <f>IF(BART_Rides[[#This Row],[FirstLetter]]="Y","Yes","No")</f>
        <v>Yes</v>
      </c>
      <c r="N1881" s="1" t="str">
        <f>IF(OR(BART_Rides[[#This Row],[Station Code]]="EM", BART_Rides[[#This Row],[Station Code]]="MT", BART_Rides[[#This Row],[Station Code]]="PL", BART_Rides[[#This Row],[Station Code]]="CC"), "Yes", "No")</f>
        <v>No</v>
      </c>
    </row>
    <row r="1882" spans="6:14">
      <c r="F1882" s="3">
        <v>44252</v>
      </c>
      <c r="G1882" s="1" t="s">
        <v>11</v>
      </c>
      <c r="H1882" s="1" t="s">
        <v>100</v>
      </c>
      <c r="I1882" s="1">
        <v>545</v>
      </c>
      <c r="J1882" s="1">
        <f>MONTH(BART_Rides[[#This Row],[Date]])</f>
        <v>2</v>
      </c>
      <c r="K1882" s="1">
        <f>WEEKDAY(BART_Rides[[#This Row],[Date]],2)</f>
        <v>4</v>
      </c>
      <c r="L1882" s="1" t="str">
        <f>LEFT(BART_Rides[[#This Row],[Lines]],1)</f>
        <v>Y</v>
      </c>
      <c r="M1882" s="1" t="str">
        <f>IF(BART_Rides[[#This Row],[FirstLetter]]="Y","Yes","No")</f>
        <v>Yes</v>
      </c>
      <c r="N1882" s="1" t="str">
        <f>IF(OR(BART_Rides[[#This Row],[Station Code]]="EM", BART_Rides[[#This Row],[Station Code]]="MT", BART_Rides[[#This Row],[Station Code]]="PL", BART_Rides[[#This Row],[Station Code]]="CC"), "Yes", "No")</f>
        <v>No</v>
      </c>
    </row>
    <row r="1883" spans="6:14">
      <c r="F1883" s="3">
        <v>44253</v>
      </c>
      <c r="G1883" s="1" t="s">
        <v>11</v>
      </c>
      <c r="H1883" s="1" t="s">
        <v>100</v>
      </c>
      <c r="I1883" s="1">
        <v>552</v>
      </c>
      <c r="J1883" s="1">
        <f>MONTH(BART_Rides[[#This Row],[Date]])</f>
        <v>2</v>
      </c>
      <c r="K1883" s="1">
        <f>WEEKDAY(BART_Rides[[#This Row],[Date]],2)</f>
        <v>5</v>
      </c>
      <c r="L1883" s="1" t="str">
        <f>LEFT(BART_Rides[[#This Row],[Lines]],1)</f>
        <v>Y</v>
      </c>
      <c r="M1883" s="1" t="str">
        <f>IF(BART_Rides[[#This Row],[FirstLetter]]="Y","Yes","No")</f>
        <v>Yes</v>
      </c>
      <c r="N1883" s="1" t="str">
        <f>IF(OR(BART_Rides[[#This Row],[Station Code]]="EM", BART_Rides[[#This Row],[Station Code]]="MT", BART_Rides[[#This Row],[Station Code]]="PL", BART_Rides[[#This Row],[Station Code]]="CC"), "Yes", "No")</f>
        <v>No</v>
      </c>
    </row>
    <row r="1884" spans="6:14">
      <c r="F1884" s="3">
        <v>44254</v>
      </c>
      <c r="G1884" s="1" t="s">
        <v>11</v>
      </c>
      <c r="H1884" s="1" t="s">
        <v>100</v>
      </c>
      <c r="I1884" s="1">
        <v>400</v>
      </c>
      <c r="J1884" s="1">
        <f>MONTH(BART_Rides[[#This Row],[Date]])</f>
        <v>2</v>
      </c>
      <c r="K1884" s="1">
        <f>WEEKDAY(BART_Rides[[#This Row],[Date]],2)</f>
        <v>6</v>
      </c>
      <c r="L1884" s="1" t="str">
        <f>LEFT(BART_Rides[[#This Row],[Lines]],1)</f>
        <v>Y</v>
      </c>
      <c r="M1884" s="1" t="str">
        <f>IF(BART_Rides[[#This Row],[FirstLetter]]="Y","Yes","No")</f>
        <v>Yes</v>
      </c>
      <c r="N1884" s="1" t="str">
        <f>IF(OR(BART_Rides[[#This Row],[Station Code]]="EM", BART_Rides[[#This Row],[Station Code]]="MT", BART_Rides[[#This Row],[Station Code]]="PL", BART_Rides[[#This Row],[Station Code]]="CC"), "Yes", "No")</f>
        <v>No</v>
      </c>
    </row>
    <row r="1885" spans="6:14">
      <c r="F1885" s="3">
        <v>44255</v>
      </c>
      <c r="G1885" s="1" t="s">
        <v>11</v>
      </c>
      <c r="H1885" s="1" t="s">
        <v>100</v>
      </c>
      <c r="I1885" s="1">
        <v>291</v>
      </c>
      <c r="J1885" s="1">
        <f>MONTH(BART_Rides[[#This Row],[Date]])</f>
        <v>2</v>
      </c>
      <c r="K1885" s="1">
        <f>WEEKDAY(BART_Rides[[#This Row],[Date]],2)</f>
        <v>7</v>
      </c>
      <c r="L1885" s="1" t="str">
        <f>LEFT(BART_Rides[[#This Row],[Lines]],1)</f>
        <v>Y</v>
      </c>
      <c r="M1885" s="1" t="str">
        <f>IF(BART_Rides[[#This Row],[FirstLetter]]="Y","Yes","No")</f>
        <v>Yes</v>
      </c>
      <c r="N1885" s="1" t="str">
        <f>IF(OR(BART_Rides[[#This Row],[Station Code]]="EM", BART_Rides[[#This Row],[Station Code]]="MT", BART_Rides[[#This Row],[Station Code]]="PL", BART_Rides[[#This Row],[Station Code]]="CC"), "Yes", "No")</f>
        <v>No</v>
      </c>
    </row>
    <row r="1886" spans="6:14">
      <c r="F1886" s="3">
        <v>44256</v>
      </c>
      <c r="G1886" s="1" t="s">
        <v>11</v>
      </c>
      <c r="H1886" s="1" t="s">
        <v>100</v>
      </c>
      <c r="I1886" s="1">
        <v>525</v>
      </c>
      <c r="J1886" s="1">
        <f>MONTH(BART_Rides[[#This Row],[Date]])</f>
        <v>3</v>
      </c>
      <c r="K1886" s="1">
        <f>WEEKDAY(BART_Rides[[#This Row],[Date]],2)</f>
        <v>1</v>
      </c>
      <c r="L1886" s="1" t="str">
        <f>LEFT(BART_Rides[[#This Row],[Lines]],1)</f>
        <v>Y</v>
      </c>
      <c r="M1886" s="1" t="str">
        <f>IF(BART_Rides[[#This Row],[FirstLetter]]="Y","Yes","No")</f>
        <v>Yes</v>
      </c>
      <c r="N1886" s="1" t="str">
        <f>IF(OR(BART_Rides[[#This Row],[Station Code]]="EM", BART_Rides[[#This Row],[Station Code]]="MT", BART_Rides[[#This Row],[Station Code]]="PL", BART_Rides[[#This Row],[Station Code]]="CC"), "Yes", "No")</f>
        <v>No</v>
      </c>
    </row>
    <row r="1887" spans="6:14">
      <c r="F1887" s="3">
        <v>44257</v>
      </c>
      <c r="G1887" s="1" t="s">
        <v>11</v>
      </c>
      <c r="H1887" s="1" t="s">
        <v>100</v>
      </c>
      <c r="I1887" s="1">
        <v>568</v>
      </c>
      <c r="J1887" s="1">
        <f>MONTH(BART_Rides[[#This Row],[Date]])</f>
        <v>3</v>
      </c>
      <c r="K1887" s="1">
        <f>WEEKDAY(BART_Rides[[#This Row],[Date]],2)</f>
        <v>2</v>
      </c>
      <c r="L1887" s="1" t="str">
        <f>LEFT(BART_Rides[[#This Row],[Lines]],1)</f>
        <v>Y</v>
      </c>
      <c r="M1887" s="1" t="str">
        <f>IF(BART_Rides[[#This Row],[FirstLetter]]="Y","Yes","No")</f>
        <v>Yes</v>
      </c>
      <c r="N1887" s="1" t="str">
        <f>IF(OR(BART_Rides[[#This Row],[Station Code]]="EM", BART_Rides[[#This Row],[Station Code]]="MT", BART_Rides[[#This Row],[Station Code]]="PL", BART_Rides[[#This Row],[Station Code]]="CC"), "Yes", "No")</f>
        <v>No</v>
      </c>
    </row>
    <row r="1888" spans="6:14">
      <c r="F1888" s="3">
        <v>44258</v>
      </c>
      <c r="G1888" s="1" t="s">
        <v>11</v>
      </c>
      <c r="H1888" s="1" t="s">
        <v>100</v>
      </c>
      <c r="I1888" s="1">
        <v>573</v>
      </c>
      <c r="J1888" s="1">
        <f>MONTH(BART_Rides[[#This Row],[Date]])</f>
        <v>3</v>
      </c>
      <c r="K1888" s="1">
        <f>WEEKDAY(BART_Rides[[#This Row],[Date]],2)</f>
        <v>3</v>
      </c>
      <c r="L1888" s="1" t="str">
        <f>LEFT(BART_Rides[[#This Row],[Lines]],1)</f>
        <v>Y</v>
      </c>
      <c r="M1888" s="1" t="str">
        <f>IF(BART_Rides[[#This Row],[FirstLetter]]="Y","Yes","No")</f>
        <v>Yes</v>
      </c>
      <c r="N1888" s="1" t="str">
        <f>IF(OR(BART_Rides[[#This Row],[Station Code]]="EM", BART_Rides[[#This Row],[Station Code]]="MT", BART_Rides[[#This Row],[Station Code]]="PL", BART_Rides[[#This Row],[Station Code]]="CC"), "Yes", "No")</f>
        <v>No</v>
      </c>
    </row>
    <row r="1889" spans="6:14">
      <c r="F1889" s="3">
        <v>44259</v>
      </c>
      <c r="G1889" s="1" t="s">
        <v>11</v>
      </c>
      <c r="H1889" s="1" t="s">
        <v>100</v>
      </c>
      <c r="I1889" s="1">
        <v>584</v>
      </c>
      <c r="J1889" s="1">
        <f>MONTH(BART_Rides[[#This Row],[Date]])</f>
        <v>3</v>
      </c>
      <c r="K1889" s="1">
        <f>WEEKDAY(BART_Rides[[#This Row],[Date]],2)</f>
        <v>4</v>
      </c>
      <c r="L1889" s="1" t="str">
        <f>LEFT(BART_Rides[[#This Row],[Lines]],1)</f>
        <v>Y</v>
      </c>
      <c r="M1889" s="1" t="str">
        <f>IF(BART_Rides[[#This Row],[FirstLetter]]="Y","Yes","No")</f>
        <v>Yes</v>
      </c>
      <c r="N1889" s="1" t="str">
        <f>IF(OR(BART_Rides[[#This Row],[Station Code]]="EM", BART_Rides[[#This Row],[Station Code]]="MT", BART_Rides[[#This Row],[Station Code]]="PL", BART_Rides[[#This Row],[Station Code]]="CC"), "Yes", "No")</f>
        <v>No</v>
      </c>
    </row>
    <row r="1890" spans="6:14">
      <c r="F1890" s="3">
        <v>44260</v>
      </c>
      <c r="G1890" s="1" t="s">
        <v>11</v>
      </c>
      <c r="H1890" s="1" t="s">
        <v>100</v>
      </c>
      <c r="I1890" s="1">
        <v>591</v>
      </c>
      <c r="J1890" s="1">
        <f>MONTH(BART_Rides[[#This Row],[Date]])</f>
        <v>3</v>
      </c>
      <c r="K1890" s="1">
        <f>WEEKDAY(BART_Rides[[#This Row],[Date]],2)</f>
        <v>5</v>
      </c>
      <c r="L1890" s="1" t="str">
        <f>LEFT(BART_Rides[[#This Row],[Lines]],1)</f>
        <v>Y</v>
      </c>
      <c r="M1890" s="1" t="str">
        <f>IF(BART_Rides[[#This Row],[FirstLetter]]="Y","Yes","No")</f>
        <v>Yes</v>
      </c>
      <c r="N1890" s="1" t="str">
        <f>IF(OR(BART_Rides[[#This Row],[Station Code]]="EM", BART_Rides[[#This Row],[Station Code]]="MT", BART_Rides[[#This Row],[Station Code]]="PL", BART_Rides[[#This Row],[Station Code]]="CC"), "Yes", "No")</f>
        <v>No</v>
      </c>
    </row>
    <row r="1891" spans="6:14">
      <c r="F1891" s="3">
        <v>44261</v>
      </c>
      <c r="G1891" s="1" t="s">
        <v>11</v>
      </c>
      <c r="H1891" s="1" t="s">
        <v>100</v>
      </c>
      <c r="I1891" s="1">
        <v>412</v>
      </c>
      <c r="J1891" s="1">
        <f>MONTH(BART_Rides[[#This Row],[Date]])</f>
        <v>3</v>
      </c>
      <c r="K1891" s="1">
        <f>WEEKDAY(BART_Rides[[#This Row],[Date]],2)</f>
        <v>6</v>
      </c>
      <c r="L1891" s="1" t="str">
        <f>LEFT(BART_Rides[[#This Row],[Lines]],1)</f>
        <v>Y</v>
      </c>
      <c r="M1891" s="1" t="str">
        <f>IF(BART_Rides[[#This Row],[FirstLetter]]="Y","Yes","No")</f>
        <v>Yes</v>
      </c>
      <c r="N1891" s="1" t="str">
        <f>IF(OR(BART_Rides[[#This Row],[Station Code]]="EM", BART_Rides[[#This Row],[Station Code]]="MT", BART_Rides[[#This Row],[Station Code]]="PL", BART_Rides[[#This Row],[Station Code]]="CC"), "Yes", "No")</f>
        <v>No</v>
      </c>
    </row>
    <row r="1892" spans="6:14">
      <c r="F1892" s="3">
        <v>44262</v>
      </c>
      <c r="G1892" s="1" t="s">
        <v>11</v>
      </c>
      <c r="H1892" s="1" t="s">
        <v>100</v>
      </c>
      <c r="I1892" s="1">
        <v>311</v>
      </c>
      <c r="J1892" s="1">
        <f>MONTH(BART_Rides[[#This Row],[Date]])</f>
        <v>3</v>
      </c>
      <c r="K1892" s="1">
        <f>WEEKDAY(BART_Rides[[#This Row],[Date]],2)</f>
        <v>7</v>
      </c>
      <c r="L1892" s="1" t="str">
        <f>LEFT(BART_Rides[[#This Row],[Lines]],1)</f>
        <v>Y</v>
      </c>
      <c r="M1892" s="1" t="str">
        <f>IF(BART_Rides[[#This Row],[FirstLetter]]="Y","Yes","No")</f>
        <v>Yes</v>
      </c>
      <c r="N1892" s="1" t="str">
        <f>IF(OR(BART_Rides[[#This Row],[Station Code]]="EM", BART_Rides[[#This Row],[Station Code]]="MT", BART_Rides[[#This Row],[Station Code]]="PL", BART_Rides[[#This Row],[Station Code]]="CC"), "Yes", "No")</f>
        <v>No</v>
      </c>
    </row>
    <row r="1893" spans="6:14">
      <c r="F1893" s="3">
        <v>44263</v>
      </c>
      <c r="G1893" s="1" t="s">
        <v>11</v>
      </c>
      <c r="H1893" s="1" t="s">
        <v>100</v>
      </c>
      <c r="I1893" s="1">
        <v>576</v>
      </c>
      <c r="J1893" s="1">
        <f>MONTH(BART_Rides[[#This Row],[Date]])</f>
        <v>3</v>
      </c>
      <c r="K1893" s="1">
        <f>WEEKDAY(BART_Rides[[#This Row],[Date]],2)</f>
        <v>1</v>
      </c>
      <c r="L1893" s="1" t="str">
        <f>LEFT(BART_Rides[[#This Row],[Lines]],1)</f>
        <v>Y</v>
      </c>
      <c r="M1893" s="1" t="str">
        <f>IF(BART_Rides[[#This Row],[FirstLetter]]="Y","Yes","No")</f>
        <v>Yes</v>
      </c>
      <c r="N1893" s="1" t="str">
        <f>IF(OR(BART_Rides[[#This Row],[Station Code]]="EM", BART_Rides[[#This Row],[Station Code]]="MT", BART_Rides[[#This Row],[Station Code]]="PL", BART_Rides[[#This Row],[Station Code]]="CC"), "Yes", "No")</f>
        <v>No</v>
      </c>
    </row>
    <row r="1894" spans="6:14">
      <c r="F1894" s="3">
        <v>44264</v>
      </c>
      <c r="G1894" s="1" t="s">
        <v>11</v>
      </c>
      <c r="H1894" s="1" t="s">
        <v>100</v>
      </c>
      <c r="I1894" s="1">
        <v>534</v>
      </c>
      <c r="J1894" s="1">
        <f>MONTH(BART_Rides[[#This Row],[Date]])</f>
        <v>3</v>
      </c>
      <c r="K1894" s="1">
        <f>WEEKDAY(BART_Rides[[#This Row],[Date]],2)</f>
        <v>2</v>
      </c>
      <c r="L1894" s="1" t="str">
        <f>LEFT(BART_Rides[[#This Row],[Lines]],1)</f>
        <v>Y</v>
      </c>
      <c r="M1894" s="1" t="str">
        <f>IF(BART_Rides[[#This Row],[FirstLetter]]="Y","Yes","No")</f>
        <v>Yes</v>
      </c>
      <c r="N1894" s="1" t="str">
        <f>IF(OR(BART_Rides[[#This Row],[Station Code]]="EM", BART_Rides[[#This Row],[Station Code]]="MT", BART_Rides[[#This Row],[Station Code]]="PL", BART_Rides[[#This Row],[Station Code]]="CC"), "Yes", "No")</f>
        <v>No</v>
      </c>
    </row>
    <row r="1895" spans="6:14">
      <c r="F1895" s="3">
        <v>44265</v>
      </c>
      <c r="G1895" s="1" t="s">
        <v>11</v>
      </c>
      <c r="H1895" s="1" t="s">
        <v>100</v>
      </c>
      <c r="I1895" s="1">
        <v>564</v>
      </c>
      <c r="J1895" s="1">
        <f>MONTH(BART_Rides[[#This Row],[Date]])</f>
        <v>3</v>
      </c>
      <c r="K1895" s="1">
        <f>WEEKDAY(BART_Rides[[#This Row],[Date]],2)</f>
        <v>3</v>
      </c>
      <c r="L1895" s="1" t="str">
        <f>LEFT(BART_Rides[[#This Row],[Lines]],1)</f>
        <v>Y</v>
      </c>
      <c r="M1895" s="1" t="str">
        <f>IF(BART_Rides[[#This Row],[FirstLetter]]="Y","Yes","No")</f>
        <v>Yes</v>
      </c>
      <c r="N1895" s="1" t="str">
        <f>IF(OR(BART_Rides[[#This Row],[Station Code]]="EM", BART_Rides[[#This Row],[Station Code]]="MT", BART_Rides[[#This Row],[Station Code]]="PL", BART_Rides[[#This Row],[Station Code]]="CC"), "Yes", "No")</f>
        <v>No</v>
      </c>
    </row>
    <row r="1896" spans="6:14">
      <c r="F1896" s="3">
        <v>44266</v>
      </c>
      <c r="G1896" s="1" t="s">
        <v>11</v>
      </c>
      <c r="H1896" s="1" t="s">
        <v>100</v>
      </c>
      <c r="I1896" s="1">
        <v>568</v>
      </c>
      <c r="J1896" s="1">
        <f>MONTH(BART_Rides[[#This Row],[Date]])</f>
        <v>3</v>
      </c>
      <c r="K1896" s="1">
        <f>WEEKDAY(BART_Rides[[#This Row],[Date]],2)</f>
        <v>4</v>
      </c>
      <c r="L1896" s="1" t="str">
        <f>LEFT(BART_Rides[[#This Row],[Lines]],1)</f>
        <v>Y</v>
      </c>
      <c r="M1896" s="1" t="str">
        <f>IF(BART_Rides[[#This Row],[FirstLetter]]="Y","Yes","No")</f>
        <v>Yes</v>
      </c>
      <c r="N1896" s="1" t="str">
        <f>IF(OR(BART_Rides[[#This Row],[Station Code]]="EM", BART_Rides[[#This Row],[Station Code]]="MT", BART_Rides[[#This Row],[Station Code]]="PL", BART_Rides[[#This Row],[Station Code]]="CC"), "Yes", "No")</f>
        <v>No</v>
      </c>
    </row>
    <row r="1897" spans="6:14">
      <c r="F1897" s="3">
        <v>44267</v>
      </c>
      <c r="G1897" s="1" t="s">
        <v>11</v>
      </c>
      <c r="H1897" s="1" t="s">
        <v>100</v>
      </c>
      <c r="I1897" s="1">
        <v>633</v>
      </c>
      <c r="J1897" s="1">
        <f>MONTH(BART_Rides[[#This Row],[Date]])</f>
        <v>3</v>
      </c>
      <c r="K1897" s="1">
        <f>WEEKDAY(BART_Rides[[#This Row],[Date]],2)</f>
        <v>5</v>
      </c>
      <c r="L1897" s="1" t="str">
        <f>LEFT(BART_Rides[[#This Row],[Lines]],1)</f>
        <v>Y</v>
      </c>
      <c r="M1897" s="1" t="str">
        <f>IF(BART_Rides[[#This Row],[FirstLetter]]="Y","Yes","No")</f>
        <v>Yes</v>
      </c>
      <c r="N1897" s="1" t="str">
        <f>IF(OR(BART_Rides[[#This Row],[Station Code]]="EM", BART_Rides[[#This Row],[Station Code]]="MT", BART_Rides[[#This Row],[Station Code]]="PL", BART_Rides[[#This Row],[Station Code]]="CC"), "Yes", "No")</f>
        <v>No</v>
      </c>
    </row>
    <row r="1898" spans="6:14">
      <c r="F1898" s="3">
        <v>44268</v>
      </c>
      <c r="G1898" s="1" t="s">
        <v>11</v>
      </c>
      <c r="H1898" s="1" t="s">
        <v>100</v>
      </c>
      <c r="I1898" s="1">
        <v>383</v>
      </c>
      <c r="J1898" s="1">
        <f>MONTH(BART_Rides[[#This Row],[Date]])</f>
        <v>3</v>
      </c>
      <c r="K1898" s="1">
        <f>WEEKDAY(BART_Rides[[#This Row],[Date]],2)</f>
        <v>6</v>
      </c>
      <c r="L1898" s="1" t="str">
        <f>LEFT(BART_Rides[[#This Row],[Lines]],1)</f>
        <v>Y</v>
      </c>
      <c r="M1898" s="1" t="str">
        <f>IF(BART_Rides[[#This Row],[FirstLetter]]="Y","Yes","No")</f>
        <v>Yes</v>
      </c>
      <c r="N1898" s="1" t="str">
        <f>IF(OR(BART_Rides[[#This Row],[Station Code]]="EM", BART_Rides[[#This Row],[Station Code]]="MT", BART_Rides[[#This Row],[Station Code]]="PL", BART_Rides[[#This Row],[Station Code]]="CC"), "Yes", "No")</f>
        <v>No</v>
      </c>
    </row>
    <row r="1899" spans="6:14">
      <c r="F1899" s="3">
        <v>44269</v>
      </c>
      <c r="G1899" s="1" t="s">
        <v>11</v>
      </c>
      <c r="H1899" s="1" t="s">
        <v>100</v>
      </c>
      <c r="I1899" s="1">
        <v>222</v>
      </c>
      <c r="J1899" s="1">
        <f>MONTH(BART_Rides[[#This Row],[Date]])</f>
        <v>3</v>
      </c>
      <c r="K1899" s="1">
        <f>WEEKDAY(BART_Rides[[#This Row],[Date]],2)</f>
        <v>7</v>
      </c>
      <c r="L1899" s="1" t="str">
        <f>LEFT(BART_Rides[[#This Row],[Lines]],1)</f>
        <v>Y</v>
      </c>
      <c r="M1899" s="1" t="str">
        <f>IF(BART_Rides[[#This Row],[FirstLetter]]="Y","Yes","No")</f>
        <v>Yes</v>
      </c>
      <c r="N1899" s="1" t="str">
        <f>IF(OR(BART_Rides[[#This Row],[Station Code]]="EM", BART_Rides[[#This Row],[Station Code]]="MT", BART_Rides[[#This Row],[Station Code]]="PL", BART_Rides[[#This Row],[Station Code]]="CC"), "Yes", "No")</f>
        <v>No</v>
      </c>
    </row>
    <row r="1900" spans="6:14">
      <c r="F1900" s="3">
        <v>44270</v>
      </c>
      <c r="G1900" s="1" t="s">
        <v>11</v>
      </c>
      <c r="H1900" s="1" t="s">
        <v>100</v>
      </c>
      <c r="I1900" s="1">
        <v>535</v>
      </c>
      <c r="J1900" s="1">
        <f>MONTH(BART_Rides[[#This Row],[Date]])</f>
        <v>3</v>
      </c>
      <c r="K1900" s="1">
        <f>WEEKDAY(BART_Rides[[#This Row],[Date]],2)</f>
        <v>1</v>
      </c>
      <c r="L1900" s="1" t="str">
        <f>LEFT(BART_Rides[[#This Row],[Lines]],1)</f>
        <v>Y</v>
      </c>
      <c r="M1900" s="1" t="str">
        <f>IF(BART_Rides[[#This Row],[FirstLetter]]="Y","Yes","No")</f>
        <v>Yes</v>
      </c>
      <c r="N1900" s="1" t="str">
        <f>IF(OR(BART_Rides[[#This Row],[Station Code]]="EM", BART_Rides[[#This Row],[Station Code]]="MT", BART_Rides[[#This Row],[Station Code]]="PL", BART_Rides[[#This Row],[Station Code]]="CC"), "Yes", "No")</f>
        <v>No</v>
      </c>
    </row>
    <row r="1901" spans="6:14">
      <c r="F1901" s="3">
        <v>44271</v>
      </c>
      <c r="G1901" s="1" t="s">
        <v>11</v>
      </c>
      <c r="H1901" s="1" t="s">
        <v>100</v>
      </c>
      <c r="I1901" s="1">
        <v>587</v>
      </c>
      <c r="J1901" s="1">
        <f>MONTH(BART_Rides[[#This Row],[Date]])</f>
        <v>3</v>
      </c>
      <c r="K1901" s="1">
        <f>WEEKDAY(BART_Rides[[#This Row],[Date]],2)</f>
        <v>2</v>
      </c>
      <c r="L1901" s="1" t="str">
        <f>LEFT(BART_Rides[[#This Row],[Lines]],1)</f>
        <v>Y</v>
      </c>
      <c r="M1901" s="1" t="str">
        <f>IF(BART_Rides[[#This Row],[FirstLetter]]="Y","Yes","No")</f>
        <v>Yes</v>
      </c>
      <c r="N1901" s="1" t="str">
        <f>IF(OR(BART_Rides[[#This Row],[Station Code]]="EM", BART_Rides[[#This Row],[Station Code]]="MT", BART_Rides[[#This Row],[Station Code]]="PL", BART_Rides[[#This Row],[Station Code]]="CC"), "Yes", "No")</f>
        <v>No</v>
      </c>
    </row>
    <row r="1902" spans="6:14">
      <c r="F1902" s="3">
        <v>44272</v>
      </c>
      <c r="G1902" s="1" t="s">
        <v>11</v>
      </c>
      <c r="H1902" s="1" t="s">
        <v>100</v>
      </c>
      <c r="I1902" s="1">
        <v>594</v>
      </c>
      <c r="J1902" s="1">
        <f>MONTH(BART_Rides[[#This Row],[Date]])</f>
        <v>3</v>
      </c>
      <c r="K1902" s="1">
        <f>WEEKDAY(BART_Rides[[#This Row],[Date]],2)</f>
        <v>3</v>
      </c>
      <c r="L1902" s="1" t="str">
        <f>LEFT(BART_Rides[[#This Row],[Lines]],1)</f>
        <v>Y</v>
      </c>
      <c r="M1902" s="1" t="str">
        <f>IF(BART_Rides[[#This Row],[FirstLetter]]="Y","Yes","No")</f>
        <v>Yes</v>
      </c>
      <c r="N1902" s="1" t="str">
        <f>IF(OR(BART_Rides[[#This Row],[Station Code]]="EM", BART_Rides[[#This Row],[Station Code]]="MT", BART_Rides[[#This Row],[Station Code]]="PL", BART_Rides[[#This Row],[Station Code]]="CC"), "Yes", "No")</f>
        <v>No</v>
      </c>
    </row>
    <row r="1903" spans="6:14">
      <c r="F1903" s="3">
        <v>44273</v>
      </c>
      <c r="G1903" s="1" t="s">
        <v>11</v>
      </c>
      <c r="H1903" s="1" t="s">
        <v>100</v>
      </c>
      <c r="I1903" s="1">
        <v>559</v>
      </c>
      <c r="J1903" s="1">
        <f>MONTH(BART_Rides[[#This Row],[Date]])</f>
        <v>3</v>
      </c>
      <c r="K1903" s="1">
        <f>WEEKDAY(BART_Rides[[#This Row],[Date]],2)</f>
        <v>4</v>
      </c>
      <c r="L1903" s="1" t="str">
        <f>LEFT(BART_Rides[[#This Row],[Lines]],1)</f>
        <v>Y</v>
      </c>
      <c r="M1903" s="1" t="str">
        <f>IF(BART_Rides[[#This Row],[FirstLetter]]="Y","Yes","No")</f>
        <v>Yes</v>
      </c>
      <c r="N1903" s="1" t="str">
        <f>IF(OR(BART_Rides[[#This Row],[Station Code]]="EM", BART_Rides[[#This Row],[Station Code]]="MT", BART_Rides[[#This Row],[Station Code]]="PL", BART_Rides[[#This Row],[Station Code]]="CC"), "Yes", "No")</f>
        <v>No</v>
      </c>
    </row>
    <row r="1904" spans="6:14">
      <c r="F1904" s="3">
        <v>44274</v>
      </c>
      <c r="G1904" s="1" t="s">
        <v>11</v>
      </c>
      <c r="H1904" s="1" t="s">
        <v>100</v>
      </c>
      <c r="I1904" s="1">
        <v>606</v>
      </c>
      <c r="J1904" s="1">
        <f>MONTH(BART_Rides[[#This Row],[Date]])</f>
        <v>3</v>
      </c>
      <c r="K1904" s="1">
        <f>WEEKDAY(BART_Rides[[#This Row],[Date]],2)</f>
        <v>5</v>
      </c>
      <c r="L1904" s="1" t="str">
        <f>LEFT(BART_Rides[[#This Row],[Lines]],1)</f>
        <v>Y</v>
      </c>
      <c r="M1904" s="1" t="str">
        <f>IF(BART_Rides[[#This Row],[FirstLetter]]="Y","Yes","No")</f>
        <v>Yes</v>
      </c>
      <c r="N1904" s="1" t="str">
        <f>IF(OR(BART_Rides[[#This Row],[Station Code]]="EM", BART_Rides[[#This Row],[Station Code]]="MT", BART_Rides[[#This Row],[Station Code]]="PL", BART_Rides[[#This Row],[Station Code]]="CC"), "Yes", "No")</f>
        <v>No</v>
      </c>
    </row>
    <row r="1905" spans="6:14">
      <c r="F1905" s="3">
        <v>44275</v>
      </c>
      <c r="G1905" s="1" t="s">
        <v>11</v>
      </c>
      <c r="H1905" s="1" t="s">
        <v>100</v>
      </c>
      <c r="I1905" s="1">
        <v>362</v>
      </c>
      <c r="J1905" s="1">
        <f>MONTH(BART_Rides[[#This Row],[Date]])</f>
        <v>3</v>
      </c>
      <c r="K1905" s="1">
        <f>WEEKDAY(BART_Rides[[#This Row],[Date]],2)</f>
        <v>6</v>
      </c>
      <c r="L1905" s="1" t="str">
        <f>LEFT(BART_Rides[[#This Row],[Lines]],1)</f>
        <v>Y</v>
      </c>
      <c r="M1905" s="1" t="str">
        <f>IF(BART_Rides[[#This Row],[FirstLetter]]="Y","Yes","No")</f>
        <v>Yes</v>
      </c>
      <c r="N1905" s="1" t="str">
        <f>IF(OR(BART_Rides[[#This Row],[Station Code]]="EM", BART_Rides[[#This Row],[Station Code]]="MT", BART_Rides[[#This Row],[Station Code]]="PL", BART_Rides[[#This Row],[Station Code]]="CC"), "Yes", "No")</f>
        <v>No</v>
      </c>
    </row>
    <row r="1906" spans="6:14">
      <c r="F1906" s="3">
        <v>44276</v>
      </c>
      <c r="G1906" s="1" t="s">
        <v>11</v>
      </c>
      <c r="H1906" s="1" t="s">
        <v>100</v>
      </c>
      <c r="I1906" s="1">
        <v>302</v>
      </c>
      <c r="J1906" s="1">
        <f>MONTH(BART_Rides[[#This Row],[Date]])</f>
        <v>3</v>
      </c>
      <c r="K1906" s="1">
        <f>WEEKDAY(BART_Rides[[#This Row],[Date]],2)</f>
        <v>7</v>
      </c>
      <c r="L1906" s="1" t="str">
        <f>LEFT(BART_Rides[[#This Row],[Lines]],1)</f>
        <v>Y</v>
      </c>
      <c r="M1906" s="1" t="str">
        <f>IF(BART_Rides[[#This Row],[FirstLetter]]="Y","Yes","No")</f>
        <v>Yes</v>
      </c>
      <c r="N1906" s="1" t="str">
        <f>IF(OR(BART_Rides[[#This Row],[Station Code]]="EM", BART_Rides[[#This Row],[Station Code]]="MT", BART_Rides[[#This Row],[Station Code]]="PL", BART_Rides[[#This Row],[Station Code]]="CC"), "Yes", "No")</f>
        <v>No</v>
      </c>
    </row>
    <row r="1907" spans="6:14">
      <c r="F1907" s="3">
        <v>44277</v>
      </c>
      <c r="G1907" s="1" t="s">
        <v>11</v>
      </c>
      <c r="H1907" s="1" t="s">
        <v>100</v>
      </c>
      <c r="I1907" s="1">
        <v>559</v>
      </c>
      <c r="J1907" s="1">
        <f>MONTH(BART_Rides[[#This Row],[Date]])</f>
        <v>3</v>
      </c>
      <c r="K1907" s="1">
        <f>WEEKDAY(BART_Rides[[#This Row],[Date]],2)</f>
        <v>1</v>
      </c>
      <c r="L1907" s="1" t="str">
        <f>LEFT(BART_Rides[[#This Row],[Lines]],1)</f>
        <v>Y</v>
      </c>
      <c r="M1907" s="1" t="str">
        <f>IF(BART_Rides[[#This Row],[FirstLetter]]="Y","Yes","No")</f>
        <v>Yes</v>
      </c>
      <c r="N1907" s="1" t="str">
        <f>IF(OR(BART_Rides[[#This Row],[Station Code]]="EM", BART_Rides[[#This Row],[Station Code]]="MT", BART_Rides[[#This Row],[Station Code]]="PL", BART_Rides[[#This Row],[Station Code]]="CC"), "Yes", "No")</f>
        <v>No</v>
      </c>
    </row>
    <row r="1908" spans="6:14">
      <c r="F1908" s="3">
        <v>44278</v>
      </c>
      <c r="G1908" s="1" t="s">
        <v>11</v>
      </c>
      <c r="H1908" s="1" t="s">
        <v>100</v>
      </c>
      <c r="I1908" s="1">
        <v>615</v>
      </c>
      <c r="J1908" s="1">
        <f>MONTH(BART_Rides[[#This Row],[Date]])</f>
        <v>3</v>
      </c>
      <c r="K1908" s="1">
        <f>WEEKDAY(BART_Rides[[#This Row],[Date]],2)</f>
        <v>2</v>
      </c>
      <c r="L1908" s="1" t="str">
        <f>LEFT(BART_Rides[[#This Row],[Lines]],1)</f>
        <v>Y</v>
      </c>
      <c r="M1908" s="1" t="str">
        <f>IF(BART_Rides[[#This Row],[FirstLetter]]="Y","Yes","No")</f>
        <v>Yes</v>
      </c>
      <c r="N1908" s="1" t="str">
        <f>IF(OR(BART_Rides[[#This Row],[Station Code]]="EM", BART_Rides[[#This Row],[Station Code]]="MT", BART_Rides[[#This Row],[Station Code]]="PL", BART_Rides[[#This Row],[Station Code]]="CC"), "Yes", "No")</f>
        <v>No</v>
      </c>
    </row>
    <row r="1909" spans="6:14">
      <c r="F1909" s="3">
        <v>44279</v>
      </c>
      <c r="G1909" s="1" t="s">
        <v>11</v>
      </c>
      <c r="H1909" s="1" t="s">
        <v>100</v>
      </c>
      <c r="I1909" s="1">
        <v>651</v>
      </c>
      <c r="J1909" s="1">
        <f>MONTH(BART_Rides[[#This Row],[Date]])</f>
        <v>3</v>
      </c>
      <c r="K1909" s="1">
        <f>WEEKDAY(BART_Rides[[#This Row],[Date]],2)</f>
        <v>3</v>
      </c>
      <c r="L1909" s="1" t="str">
        <f>LEFT(BART_Rides[[#This Row],[Lines]],1)</f>
        <v>Y</v>
      </c>
      <c r="M1909" s="1" t="str">
        <f>IF(BART_Rides[[#This Row],[FirstLetter]]="Y","Yes","No")</f>
        <v>Yes</v>
      </c>
      <c r="N1909" s="1" t="str">
        <f>IF(OR(BART_Rides[[#This Row],[Station Code]]="EM", BART_Rides[[#This Row],[Station Code]]="MT", BART_Rides[[#This Row],[Station Code]]="PL", BART_Rides[[#This Row],[Station Code]]="CC"), "Yes", "No")</f>
        <v>No</v>
      </c>
    </row>
    <row r="1910" spans="6:14">
      <c r="F1910" s="3">
        <v>44280</v>
      </c>
      <c r="G1910" s="1" t="s">
        <v>11</v>
      </c>
      <c r="H1910" s="1" t="s">
        <v>100</v>
      </c>
      <c r="I1910" s="1">
        <v>637</v>
      </c>
      <c r="J1910" s="1">
        <f>MONTH(BART_Rides[[#This Row],[Date]])</f>
        <v>3</v>
      </c>
      <c r="K1910" s="1">
        <f>WEEKDAY(BART_Rides[[#This Row],[Date]],2)</f>
        <v>4</v>
      </c>
      <c r="L1910" s="1" t="str">
        <f>LEFT(BART_Rides[[#This Row],[Lines]],1)</f>
        <v>Y</v>
      </c>
      <c r="M1910" s="1" t="str">
        <f>IF(BART_Rides[[#This Row],[FirstLetter]]="Y","Yes","No")</f>
        <v>Yes</v>
      </c>
      <c r="N1910" s="1" t="str">
        <f>IF(OR(BART_Rides[[#This Row],[Station Code]]="EM", BART_Rides[[#This Row],[Station Code]]="MT", BART_Rides[[#This Row],[Station Code]]="PL", BART_Rides[[#This Row],[Station Code]]="CC"), "Yes", "No")</f>
        <v>No</v>
      </c>
    </row>
    <row r="1911" spans="6:14">
      <c r="F1911" s="3">
        <v>44281</v>
      </c>
      <c r="G1911" s="1" t="s">
        <v>11</v>
      </c>
      <c r="H1911" s="1" t="s">
        <v>100</v>
      </c>
      <c r="I1911" s="1">
        <v>600</v>
      </c>
      <c r="J1911" s="1">
        <f>MONTH(BART_Rides[[#This Row],[Date]])</f>
        <v>3</v>
      </c>
      <c r="K1911" s="1">
        <f>WEEKDAY(BART_Rides[[#This Row],[Date]],2)</f>
        <v>5</v>
      </c>
      <c r="L1911" s="1" t="str">
        <f>LEFT(BART_Rides[[#This Row],[Lines]],1)</f>
        <v>Y</v>
      </c>
      <c r="M1911" s="1" t="str">
        <f>IF(BART_Rides[[#This Row],[FirstLetter]]="Y","Yes","No")</f>
        <v>Yes</v>
      </c>
      <c r="N1911" s="1" t="str">
        <f>IF(OR(BART_Rides[[#This Row],[Station Code]]="EM", BART_Rides[[#This Row],[Station Code]]="MT", BART_Rides[[#This Row],[Station Code]]="PL", BART_Rides[[#This Row],[Station Code]]="CC"), "Yes", "No")</f>
        <v>No</v>
      </c>
    </row>
    <row r="1912" spans="6:14">
      <c r="F1912" s="3">
        <v>44282</v>
      </c>
      <c r="G1912" s="1" t="s">
        <v>11</v>
      </c>
      <c r="H1912" s="1" t="s">
        <v>100</v>
      </c>
      <c r="I1912" s="1">
        <v>403</v>
      </c>
      <c r="J1912" s="1">
        <f>MONTH(BART_Rides[[#This Row],[Date]])</f>
        <v>3</v>
      </c>
      <c r="K1912" s="1">
        <f>WEEKDAY(BART_Rides[[#This Row],[Date]],2)</f>
        <v>6</v>
      </c>
      <c r="L1912" s="1" t="str">
        <f>LEFT(BART_Rides[[#This Row],[Lines]],1)</f>
        <v>Y</v>
      </c>
      <c r="M1912" s="1" t="str">
        <f>IF(BART_Rides[[#This Row],[FirstLetter]]="Y","Yes","No")</f>
        <v>Yes</v>
      </c>
      <c r="N1912" s="1" t="str">
        <f>IF(OR(BART_Rides[[#This Row],[Station Code]]="EM", BART_Rides[[#This Row],[Station Code]]="MT", BART_Rides[[#This Row],[Station Code]]="PL", BART_Rides[[#This Row],[Station Code]]="CC"), "Yes", "No")</f>
        <v>No</v>
      </c>
    </row>
    <row r="1913" spans="6:14">
      <c r="F1913" s="3">
        <v>44283</v>
      </c>
      <c r="G1913" s="1" t="s">
        <v>11</v>
      </c>
      <c r="H1913" s="1" t="s">
        <v>100</v>
      </c>
      <c r="I1913" s="1">
        <v>340</v>
      </c>
      <c r="J1913" s="1">
        <f>MONTH(BART_Rides[[#This Row],[Date]])</f>
        <v>3</v>
      </c>
      <c r="K1913" s="1">
        <f>WEEKDAY(BART_Rides[[#This Row],[Date]],2)</f>
        <v>7</v>
      </c>
      <c r="L1913" s="1" t="str">
        <f>LEFT(BART_Rides[[#This Row],[Lines]],1)</f>
        <v>Y</v>
      </c>
      <c r="M1913" s="1" t="str">
        <f>IF(BART_Rides[[#This Row],[FirstLetter]]="Y","Yes","No")</f>
        <v>Yes</v>
      </c>
      <c r="N1913" s="1" t="str">
        <f>IF(OR(BART_Rides[[#This Row],[Station Code]]="EM", BART_Rides[[#This Row],[Station Code]]="MT", BART_Rides[[#This Row],[Station Code]]="PL", BART_Rides[[#This Row],[Station Code]]="CC"), "Yes", "No")</f>
        <v>No</v>
      </c>
    </row>
    <row r="1914" spans="6:14">
      <c r="F1914" s="3">
        <v>44284</v>
      </c>
      <c r="G1914" s="1" t="s">
        <v>11</v>
      </c>
      <c r="H1914" s="1" t="s">
        <v>100</v>
      </c>
      <c r="I1914" s="1">
        <v>603</v>
      </c>
      <c r="J1914" s="1">
        <f>MONTH(BART_Rides[[#This Row],[Date]])</f>
        <v>3</v>
      </c>
      <c r="K1914" s="1">
        <f>WEEKDAY(BART_Rides[[#This Row],[Date]],2)</f>
        <v>1</v>
      </c>
      <c r="L1914" s="1" t="str">
        <f>LEFT(BART_Rides[[#This Row],[Lines]],1)</f>
        <v>Y</v>
      </c>
      <c r="M1914" s="1" t="str">
        <f>IF(BART_Rides[[#This Row],[FirstLetter]]="Y","Yes","No")</f>
        <v>Yes</v>
      </c>
      <c r="N1914" s="1" t="str">
        <f>IF(OR(BART_Rides[[#This Row],[Station Code]]="EM", BART_Rides[[#This Row],[Station Code]]="MT", BART_Rides[[#This Row],[Station Code]]="PL", BART_Rides[[#This Row],[Station Code]]="CC"), "Yes", "No")</f>
        <v>No</v>
      </c>
    </row>
    <row r="1915" spans="6:14">
      <c r="F1915" s="3">
        <v>44285</v>
      </c>
      <c r="G1915" s="1" t="s">
        <v>11</v>
      </c>
      <c r="H1915" s="1" t="s">
        <v>100</v>
      </c>
      <c r="I1915" s="1">
        <v>617</v>
      </c>
      <c r="J1915" s="1">
        <f>MONTH(BART_Rides[[#This Row],[Date]])</f>
        <v>3</v>
      </c>
      <c r="K1915" s="1">
        <f>WEEKDAY(BART_Rides[[#This Row],[Date]],2)</f>
        <v>2</v>
      </c>
      <c r="L1915" s="1" t="str">
        <f>LEFT(BART_Rides[[#This Row],[Lines]],1)</f>
        <v>Y</v>
      </c>
      <c r="M1915" s="1" t="str">
        <f>IF(BART_Rides[[#This Row],[FirstLetter]]="Y","Yes","No")</f>
        <v>Yes</v>
      </c>
      <c r="N1915" s="1" t="str">
        <f>IF(OR(BART_Rides[[#This Row],[Station Code]]="EM", BART_Rides[[#This Row],[Station Code]]="MT", BART_Rides[[#This Row],[Station Code]]="PL", BART_Rides[[#This Row],[Station Code]]="CC"), "Yes", "No")</f>
        <v>No</v>
      </c>
    </row>
    <row r="1916" spans="6:14">
      <c r="F1916" s="3">
        <v>44286</v>
      </c>
      <c r="G1916" s="1" t="s">
        <v>11</v>
      </c>
      <c r="H1916" s="1" t="s">
        <v>100</v>
      </c>
      <c r="I1916" s="1">
        <v>608</v>
      </c>
      <c r="J1916" s="1">
        <f>MONTH(BART_Rides[[#This Row],[Date]])</f>
        <v>3</v>
      </c>
      <c r="K1916" s="1">
        <f>WEEKDAY(BART_Rides[[#This Row],[Date]],2)</f>
        <v>3</v>
      </c>
      <c r="L1916" s="1" t="str">
        <f>LEFT(BART_Rides[[#This Row],[Lines]],1)</f>
        <v>Y</v>
      </c>
      <c r="M1916" s="1" t="str">
        <f>IF(BART_Rides[[#This Row],[FirstLetter]]="Y","Yes","No")</f>
        <v>Yes</v>
      </c>
      <c r="N1916" s="1" t="str">
        <f>IF(OR(BART_Rides[[#This Row],[Station Code]]="EM", BART_Rides[[#This Row],[Station Code]]="MT", BART_Rides[[#This Row],[Station Code]]="PL", BART_Rides[[#This Row],[Station Code]]="CC"), "Yes", "No")</f>
        <v>No</v>
      </c>
    </row>
    <row r="1917" spans="6:14">
      <c r="F1917" s="3">
        <v>44287</v>
      </c>
      <c r="G1917" s="1" t="s">
        <v>11</v>
      </c>
      <c r="H1917" s="1" t="s">
        <v>100</v>
      </c>
      <c r="I1917" s="1">
        <v>684</v>
      </c>
      <c r="J1917" s="1">
        <f>MONTH(BART_Rides[[#This Row],[Date]])</f>
        <v>4</v>
      </c>
      <c r="K1917" s="1">
        <f>WEEKDAY(BART_Rides[[#This Row],[Date]],2)</f>
        <v>4</v>
      </c>
      <c r="L1917" s="1" t="str">
        <f>LEFT(BART_Rides[[#This Row],[Lines]],1)</f>
        <v>Y</v>
      </c>
      <c r="M1917" s="1" t="str">
        <f>IF(BART_Rides[[#This Row],[FirstLetter]]="Y","Yes","No")</f>
        <v>Yes</v>
      </c>
      <c r="N1917" s="1" t="str">
        <f>IF(OR(BART_Rides[[#This Row],[Station Code]]="EM", BART_Rides[[#This Row],[Station Code]]="MT", BART_Rides[[#This Row],[Station Code]]="PL", BART_Rides[[#This Row],[Station Code]]="CC"), "Yes", "No")</f>
        <v>No</v>
      </c>
    </row>
    <row r="1918" spans="6:14">
      <c r="F1918" s="3">
        <v>44288</v>
      </c>
      <c r="G1918" s="1" t="s">
        <v>11</v>
      </c>
      <c r="H1918" s="1" t="s">
        <v>100</v>
      </c>
      <c r="I1918" s="1">
        <v>618</v>
      </c>
      <c r="J1918" s="1">
        <f>MONTH(BART_Rides[[#This Row],[Date]])</f>
        <v>4</v>
      </c>
      <c r="K1918" s="1">
        <f>WEEKDAY(BART_Rides[[#This Row],[Date]],2)</f>
        <v>5</v>
      </c>
      <c r="L1918" s="1" t="str">
        <f>LEFT(BART_Rides[[#This Row],[Lines]],1)</f>
        <v>Y</v>
      </c>
      <c r="M1918" s="1" t="str">
        <f>IF(BART_Rides[[#This Row],[FirstLetter]]="Y","Yes","No")</f>
        <v>Yes</v>
      </c>
      <c r="N1918" s="1" t="str">
        <f>IF(OR(BART_Rides[[#This Row],[Station Code]]="EM", BART_Rides[[#This Row],[Station Code]]="MT", BART_Rides[[#This Row],[Station Code]]="PL", BART_Rides[[#This Row],[Station Code]]="CC"), "Yes", "No")</f>
        <v>No</v>
      </c>
    </row>
    <row r="1919" spans="6:14">
      <c r="F1919" s="3">
        <v>44289</v>
      </c>
      <c r="G1919" s="1" t="s">
        <v>11</v>
      </c>
      <c r="H1919" s="1" t="s">
        <v>100</v>
      </c>
      <c r="I1919" s="1">
        <v>409</v>
      </c>
      <c r="J1919" s="1">
        <f>MONTH(BART_Rides[[#This Row],[Date]])</f>
        <v>4</v>
      </c>
      <c r="K1919" s="1">
        <f>WEEKDAY(BART_Rides[[#This Row],[Date]],2)</f>
        <v>6</v>
      </c>
      <c r="L1919" s="1" t="str">
        <f>LEFT(BART_Rides[[#This Row],[Lines]],1)</f>
        <v>Y</v>
      </c>
      <c r="M1919" s="1" t="str">
        <f>IF(BART_Rides[[#This Row],[FirstLetter]]="Y","Yes","No")</f>
        <v>Yes</v>
      </c>
      <c r="N1919" s="1" t="str">
        <f>IF(OR(BART_Rides[[#This Row],[Station Code]]="EM", BART_Rides[[#This Row],[Station Code]]="MT", BART_Rides[[#This Row],[Station Code]]="PL", BART_Rides[[#This Row],[Station Code]]="CC"), "Yes", "No")</f>
        <v>No</v>
      </c>
    </row>
    <row r="1920" spans="6:14">
      <c r="F1920" s="3">
        <v>44290</v>
      </c>
      <c r="G1920" s="1" t="s">
        <v>11</v>
      </c>
      <c r="H1920" s="1" t="s">
        <v>100</v>
      </c>
      <c r="I1920" s="1">
        <v>309</v>
      </c>
      <c r="J1920" s="1">
        <f>MONTH(BART_Rides[[#This Row],[Date]])</f>
        <v>4</v>
      </c>
      <c r="K1920" s="1">
        <f>WEEKDAY(BART_Rides[[#This Row],[Date]],2)</f>
        <v>7</v>
      </c>
      <c r="L1920" s="1" t="str">
        <f>LEFT(BART_Rides[[#This Row],[Lines]],1)</f>
        <v>Y</v>
      </c>
      <c r="M1920" s="1" t="str">
        <f>IF(BART_Rides[[#This Row],[FirstLetter]]="Y","Yes","No")</f>
        <v>Yes</v>
      </c>
      <c r="N1920" s="1" t="str">
        <f>IF(OR(BART_Rides[[#This Row],[Station Code]]="EM", BART_Rides[[#This Row],[Station Code]]="MT", BART_Rides[[#This Row],[Station Code]]="PL", BART_Rides[[#This Row],[Station Code]]="CC"), "Yes", "No")</f>
        <v>No</v>
      </c>
    </row>
    <row r="1921" spans="6:14">
      <c r="F1921" s="3">
        <v>44291</v>
      </c>
      <c r="G1921" s="1" t="s">
        <v>11</v>
      </c>
      <c r="H1921" s="1" t="s">
        <v>100</v>
      </c>
      <c r="I1921" s="1">
        <v>612</v>
      </c>
      <c r="J1921" s="1">
        <f>MONTH(BART_Rides[[#This Row],[Date]])</f>
        <v>4</v>
      </c>
      <c r="K1921" s="1">
        <f>WEEKDAY(BART_Rides[[#This Row],[Date]],2)</f>
        <v>1</v>
      </c>
      <c r="L1921" s="1" t="str">
        <f>LEFT(BART_Rides[[#This Row],[Lines]],1)</f>
        <v>Y</v>
      </c>
      <c r="M1921" s="1" t="str">
        <f>IF(BART_Rides[[#This Row],[FirstLetter]]="Y","Yes","No")</f>
        <v>Yes</v>
      </c>
      <c r="N1921" s="1" t="str">
        <f>IF(OR(BART_Rides[[#This Row],[Station Code]]="EM", BART_Rides[[#This Row],[Station Code]]="MT", BART_Rides[[#This Row],[Station Code]]="PL", BART_Rides[[#This Row],[Station Code]]="CC"), "Yes", "No")</f>
        <v>No</v>
      </c>
    </row>
    <row r="1922" spans="6:14">
      <c r="F1922" s="3">
        <v>44292</v>
      </c>
      <c r="G1922" s="1" t="s">
        <v>11</v>
      </c>
      <c r="H1922" s="1" t="s">
        <v>100</v>
      </c>
      <c r="I1922" s="1">
        <v>669</v>
      </c>
      <c r="J1922" s="1">
        <f>MONTH(BART_Rides[[#This Row],[Date]])</f>
        <v>4</v>
      </c>
      <c r="K1922" s="1">
        <f>WEEKDAY(BART_Rides[[#This Row],[Date]],2)</f>
        <v>2</v>
      </c>
      <c r="L1922" s="1" t="str">
        <f>LEFT(BART_Rides[[#This Row],[Lines]],1)</f>
        <v>Y</v>
      </c>
      <c r="M1922" s="1" t="str">
        <f>IF(BART_Rides[[#This Row],[FirstLetter]]="Y","Yes","No")</f>
        <v>Yes</v>
      </c>
      <c r="N1922" s="1" t="str">
        <f>IF(OR(BART_Rides[[#This Row],[Station Code]]="EM", BART_Rides[[#This Row],[Station Code]]="MT", BART_Rides[[#This Row],[Station Code]]="PL", BART_Rides[[#This Row],[Station Code]]="CC"), "Yes", "No")</f>
        <v>No</v>
      </c>
    </row>
    <row r="1923" spans="6:14">
      <c r="F1923" s="3">
        <v>44293</v>
      </c>
      <c r="G1923" s="1" t="s">
        <v>11</v>
      </c>
      <c r="H1923" s="1" t="s">
        <v>100</v>
      </c>
      <c r="I1923" s="1">
        <v>706</v>
      </c>
      <c r="J1923" s="1">
        <f>MONTH(BART_Rides[[#This Row],[Date]])</f>
        <v>4</v>
      </c>
      <c r="K1923" s="1">
        <f>WEEKDAY(BART_Rides[[#This Row],[Date]],2)</f>
        <v>3</v>
      </c>
      <c r="L1923" s="1" t="str">
        <f>LEFT(BART_Rides[[#This Row],[Lines]],1)</f>
        <v>Y</v>
      </c>
      <c r="M1923" s="1" t="str">
        <f>IF(BART_Rides[[#This Row],[FirstLetter]]="Y","Yes","No")</f>
        <v>Yes</v>
      </c>
      <c r="N1923" s="1" t="str">
        <f>IF(OR(BART_Rides[[#This Row],[Station Code]]="EM", BART_Rides[[#This Row],[Station Code]]="MT", BART_Rides[[#This Row],[Station Code]]="PL", BART_Rides[[#This Row],[Station Code]]="CC"), "Yes", "No")</f>
        <v>No</v>
      </c>
    </row>
    <row r="1924" spans="6:14">
      <c r="F1924" s="3">
        <v>44294</v>
      </c>
      <c r="G1924" s="1" t="s">
        <v>11</v>
      </c>
      <c r="H1924" s="1" t="s">
        <v>100</v>
      </c>
      <c r="I1924" s="1">
        <v>681</v>
      </c>
      <c r="J1924" s="1">
        <f>MONTH(BART_Rides[[#This Row],[Date]])</f>
        <v>4</v>
      </c>
      <c r="K1924" s="1">
        <f>WEEKDAY(BART_Rides[[#This Row],[Date]],2)</f>
        <v>4</v>
      </c>
      <c r="L1924" s="1" t="str">
        <f>LEFT(BART_Rides[[#This Row],[Lines]],1)</f>
        <v>Y</v>
      </c>
      <c r="M1924" s="1" t="str">
        <f>IF(BART_Rides[[#This Row],[FirstLetter]]="Y","Yes","No")</f>
        <v>Yes</v>
      </c>
      <c r="N1924" s="1" t="str">
        <f>IF(OR(BART_Rides[[#This Row],[Station Code]]="EM", BART_Rides[[#This Row],[Station Code]]="MT", BART_Rides[[#This Row],[Station Code]]="PL", BART_Rides[[#This Row],[Station Code]]="CC"), "Yes", "No")</f>
        <v>No</v>
      </c>
    </row>
    <row r="1925" spans="6:14">
      <c r="F1925" s="3">
        <v>44295</v>
      </c>
      <c r="G1925" s="1" t="s">
        <v>11</v>
      </c>
      <c r="H1925" s="1" t="s">
        <v>100</v>
      </c>
      <c r="I1925" s="1">
        <v>643</v>
      </c>
      <c r="J1925" s="1">
        <f>MONTH(BART_Rides[[#This Row],[Date]])</f>
        <v>4</v>
      </c>
      <c r="K1925" s="1">
        <f>WEEKDAY(BART_Rides[[#This Row],[Date]],2)</f>
        <v>5</v>
      </c>
      <c r="L1925" s="1" t="str">
        <f>LEFT(BART_Rides[[#This Row],[Lines]],1)</f>
        <v>Y</v>
      </c>
      <c r="M1925" s="1" t="str">
        <f>IF(BART_Rides[[#This Row],[FirstLetter]]="Y","Yes","No")</f>
        <v>Yes</v>
      </c>
      <c r="N1925" s="1" t="str">
        <f>IF(OR(BART_Rides[[#This Row],[Station Code]]="EM", BART_Rides[[#This Row],[Station Code]]="MT", BART_Rides[[#This Row],[Station Code]]="PL", BART_Rides[[#This Row],[Station Code]]="CC"), "Yes", "No")</f>
        <v>No</v>
      </c>
    </row>
    <row r="1926" spans="6:14">
      <c r="F1926" s="3">
        <v>44296</v>
      </c>
      <c r="G1926" s="1" t="s">
        <v>11</v>
      </c>
      <c r="H1926" s="1" t="s">
        <v>100</v>
      </c>
      <c r="I1926" s="1">
        <v>447</v>
      </c>
      <c r="J1926" s="1">
        <f>MONTH(BART_Rides[[#This Row],[Date]])</f>
        <v>4</v>
      </c>
      <c r="K1926" s="1">
        <f>WEEKDAY(BART_Rides[[#This Row],[Date]],2)</f>
        <v>6</v>
      </c>
      <c r="L1926" s="1" t="str">
        <f>LEFT(BART_Rides[[#This Row],[Lines]],1)</f>
        <v>Y</v>
      </c>
      <c r="M1926" s="1" t="str">
        <f>IF(BART_Rides[[#This Row],[FirstLetter]]="Y","Yes","No")</f>
        <v>Yes</v>
      </c>
      <c r="N1926" s="1" t="str">
        <f>IF(OR(BART_Rides[[#This Row],[Station Code]]="EM", BART_Rides[[#This Row],[Station Code]]="MT", BART_Rides[[#This Row],[Station Code]]="PL", BART_Rides[[#This Row],[Station Code]]="CC"), "Yes", "No")</f>
        <v>No</v>
      </c>
    </row>
    <row r="1927" spans="6:14">
      <c r="F1927" s="3">
        <v>44297</v>
      </c>
      <c r="G1927" s="1" t="s">
        <v>11</v>
      </c>
      <c r="H1927" s="1" t="s">
        <v>100</v>
      </c>
      <c r="I1927" s="1">
        <v>367</v>
      </c>
      <c r="J1927" s="1">
        <f>MONTH(BART_Rides[[#This Row],[Date]])</f>
        <v>4</v>
      </c>
      <c r="K1927" s="1">
        <f>WEEKDAY(BART_Rides[[#This Row],[Date]],2)</f>
        <v>7</v>
      </c>
      <c r="L1927" s="1" t="str">
        <f>LEFT(BART_Rides[[#This Row],[Lines]],1)</f>
        <v>Y</v>
      </c>
      <c r="M1927" s="1" t="str">
        <f>IF(BART_Rides[[#This Row],[FirstLetter]]="Y","Yes","No")</f>
        <v>Yes</v>
      </c>
      <c r="N1927" s="1" t="str">
        <f>IF(OR(BART_Rides[[#This Row],[Station Code]]="EM", BART_Rides[[#This Row],[Station Code]]="MT", BART_Rides[[#This Row],[Station Code]]="PL", BART_Rides[[#This Row],[Station Code]]="CC"), "Yes", "No")</f>
        <v>No</v>
      </c>
    </row>
    <row r="1928" spans="6:14">
      <c r="F1928" s="3">
        <v>44298</v>
      </c>
      <c r="G1928" s="1" t="s">
        <v>11</v>
      </c>
      <c r="H1928" s="1" t="s">
        <v>100</v>
      </c>
      <c r="I1928" s="1">
        <v>638</v>
      </c>
      <c r="J1928" s="1">
        <f>MONTH(BART_Rides[[#This Row],[Date]])</f>
        <v>4</v>
      </c>
      <c r="K1928" s="1">
        <f>WEEKDAY(BART_Rides[[#This Row],[Date]],2)</f>
        <v>1</v>
      </c>
      <c r="L1928" s="1" t="str">
        <f>LEFT(BART_Rides[[#This Row],[Lines]],1)</f>
        <v>Y</v>
      </c>
      <c r="M1928" s="1" t="str">
        <f>IF(BART_Rides[[#This Row],[FirstLetter]]="Y","Yes","No")</f>
        <v>Yes</v>
      </c>
      <c r="N1928" s="1" t="str">
        <f>IF(OR(BART_Rides[[#This Row],[Station Code]]="EM", BART_Rides[[#This Row],[Station Code]]="MT", BART_Rides[[#This Row],[Station Code]]="PL", BART_Rides[[#This Row],[Station Code]]="CC"), "Yes", "No")</f>
        <v>No</v>
      </c>
    </row>
    <row r="1929" spans="6:14">
      <c r="F1929" s="3">
        <v>44299</v>
      </c>
      <c r="G1929" s="1" t="s">
        <v>11</v>
      </c>
      <c r="H1929" s="1" t="s">
        <v>100</v>
      </c>
      <c r="I1929" s="1">
        <v>650</v>
      </c>
      <c r="J1929" s="1">
        <f>MONTH(BART_Rides[[#This Row],[Date]])</f>
        <v>4</v>
      </c>
      <c r="K1929" s="1">
        <f>WEEKDAY(BART_Rides[[#This Row],[Date]],2)</f>
        <v>2</v>
      </c>
      <c r="L1929" s="1" t="str">
        <f>LEFT(BART_Rides[[#This Row],[Lines]],1)</f>
        <v>Y</v>
      </c>
      <c r="M1929" s="1" t="str">
        <f>IF(BART_Rides[[#This Row],[FirstLetter]]="Y","Yes","No")</f>
        <v>Yes</v>
      </c>
      <c r="N1929" s="1" t="str">
        <f>IF(OR(BART_Rides[[#This Row],[Station Code]]="EM", BART_Rides[[#This Row],[Station Code]]="MT", BART_Rides[[#This Row],[Station Code]]="PL", BART_Rides[[#This Row],[Station Code]]="CC"), "Yes", "No")</f>
        <v>No</v>
      </c>
    </row>
    <row r="1930" spans="6:14">
      <c r="F1930" s="3">
        <v>44300</v>
      </c>
      <c r="G1930" s="1" t="s">
        <v>11</v>
      </c>
      <c r="H1930" s="1" t="s">
        <v>100</v>
      </c>
      <c r="I1930" s="1">
        <v>697</v>
      </c>
      <c r="J1930" s="1">
        <f>MONTH(BART_Rides[[#This Row],[Date]])</f>
        <v>4</v>
      </c>
      <c r="K1930" s="1">
        <f>WEEKDAY(BART_Rides[[#This Row],[Date]],2)</f>
        <v>3</v>
      </c>
      <c r="L1930" s="1" t="str">
        <f>LEFT(BART_Rides[[#This Row],[Lines]],1)</f>
        <v>Y</v>
      </c>
      <c r="M1930" s="1" t="str">
        <f>IF(BART_Rides[[#This Row],[FirstLetter]]="Y","Yes","No")</f>
        <v>Yes</v>
      </c>
      <c r="N1930" s="1" t="str">
        <f>IF(OR(BART_Rides[[#This Row],[Station Code]]="EM", BART_Rides[[#This Row],[Station Code]]="MT", BART_Rides[[#This Row],[Station Code]]="PL", BART_Rides[[#This Row],[Station Code]]="CC"), "Yes", "No")</f>
        <v>No</v>
      </c>
    </row>
    <row r="1931" spans="6:14">
      <c r="F1931" s="3">
        <v>44301</v>
      </c>
      <c r="G1931" s="1" t="s">
        <v>11</v>
      </c>
      <c r="H1931" s="1" t="s">
        <v>100</v>
      </c>
      <c r="I1931" s="1">
        <v>698</v>
      </c>
      <c r="J1931" s="1">
        <f>MONTH(BART_Rides[[#This Row],[Date]])</f>
        <v>4</v>
      </c>
      <c r="K1931" s="1">
        <f>WEEKDAY(BART_Rides[[#This Row],[Date]],2)</f>
        <v>4</v>
      </c>
      <c r="L1931" s="1" t="str">
        <f>LEFT(BART_Rides[[#This Row],[Lines]],1)</f>
        <v>Y</v>
      </c>
      <c r="M1931" s="1" t="str">
        <f>IF(BART_Rides[[#This Row],[FirstLetter]]="Y","Yes","No")</f>
        <v>Yes</v>
      </c>
      <c r="N1931" s="1" t="str">
        <f>IF(OR(BART_Rides[[#This Row],[Station Code]]="EM", BART_Rides[[#This Row],[Station Code]]="MT", BART_Rides[[#This Row],[Station Code]]="PL", BART_Rides[[#This Row],[Station Code]]="CC"), "Yes", "No")</f>
        <v>No</v>
      </c>
    </row>
    <row r="1932" spans="6:14">
      <c r="F1932" s="3">
        <v>44302</v>
      </c>
      <c r="G1932" s="1" t="s">
        <v>11</v>
      </c>
      <c r="H1932" s="1" t="s">
        <v>100</v>
      </c>
      <c r="I1932" s="1">
        <v>665</v>
      </c>
      <c r="J1932" s="1">
        <f>MONTH(BART_Rides[[#This Row],[Date]])</f>
        <v>4</v>
      </c>
      <c r="K1932" s="1">
        <f>WEEKDAY(BART_Rides[[#This Row],[Date]],2)</f>
        <v>5</v>
      </c>
      <c r="L1932" s="1" t="str">
        <f>LEFT(BART_Rides[[#This Row],[Lines]],1)</f>
        <v>Y</v>
      </c>
      <c r="M1932" s="1" t="str">
        <f>IF(BART_Rides[[#This Row],[FirstLetter]]="Y","Yes","No")</f>
        <v>Yes</v>
      </c>
      <c r="N1932" s="1" t="str">
        <f>IF(OR(BART_Rides[[#This Row],[Station Code]]="EM", BART_Rides[[#This Row],[Station Code]]="MT", BART_Rides[[#This Row],[Station Code]]="PL", BART_Rides[[#This Row],[Station Code]]="CC"), "Yes", "No")</f>
        <v>No</v>
      </c>
    </row>
    <row r="1933" spans="6:14">
      <c r="F1933" s="3">
        <v>44303</v>
      </c>
      <c r="G1933" s="1" t="s">
        <v>11</v>
      </c>
      <c r="H1933" s="1" t="s">
        <v>100</v>
      </c>
      <c r="I1933" s="1">
        <v>449</v>
      </c>
      <c r="J1933" s="1">
        <f>MONTH(BART_Rides[[#This Row],[Date]])</f>
        <v>4</v>
      </c>
      <c r="K1933" s="1">
        <f>WEEKDAY(BART_Rides[[#This Row],[Date]],2)</f>
        <v>6</v>
      </c>
      <c r="L1933" s="1" t="str">
        <f>LEFT(BART_Rides[[#This Row],[Lines]],1)</f>
        <v>Y</v>
      </c>
      <c r="M1933" s="1" t="str">
        <f>IF(BART_Rides[[#This Row],[FirstLetter]]="Y","Yes","No")</f>
        <v>Yes</v>
      </c>
      <c r="N1933" s="1" t="str">
        <f>IF(OR(BART_Rides[[#This Row],[Station Code]]="EM", BART_Rides[[#This Row],[Station Code]]="MT", BART_Rides[[#This Row],[Station Code]]="PL", BART_Rides[[#This Row],[Station Code]]="CC"), "Yes", "No")</f>
        <v>No</v>
      </c>
    </row>
    <row r="1934" spans="6:14">
      <c r="F1934" s="3">
        <v>44304</v>
      </c>
      <c r="G1934" s="1" t="s">
        <v>11</v>
      </c>
      <c r="H1934" s="1" t="s">
        <v>100</v>
      </c>
      <c r="I1934" s="1">
        <v>377</v>
      </c>
      <c r="J1934" s="1">
        <f>MONTH(BART_Rides[[#This Row],[Date]])</f>
        <v>4</v>
      </c>
      <c r="K1934" s="1">
        <f>WEEKDAY(BART_Rides[[#This Row],[Date]],2)</f>
        <v>7</v>
      </c>
      <c r="L1934" s="1" t="str">
        <f>LEFT(BART_Rides[[#This Row],[Lines]],1)</f>
        <v>Y</v>
      </c>
      <c r="M1934" s="1" t="str">
        <f>IF(BART_Rides[[#This Row],[FirstLetter]]="Y","Yes","No")</f>
        <v>Yes</v>
      </c>
      <c r="N1934" s="1" t="str">
        <f>IF(OR(BART_Rides[[#This Row],[Station Code]]="EM", BART_Rides[[#This Row],[Station Code]]="MT", BART_Rides[[#This Row],[Station Code]]="PL", BART_Rides[[#This Row],[Station Code]]="CC"), "Yes", "No")</f>
        <v>No</v>
      </c>
    </row>
    <row r="1935" spans="6:14">
      <c r="F1935" s="3">
        <v>44305</v>
      </c>
      <c r="G1935" s="1" t="s">
        <v>11</v>
      </c>
      <c r="H1935" s="1" t="s">
        <v>100</v>
      </c>
      <c r="I1935" s="1">
        <v>632</v>
      </c>
      <c r="J1935" s="1">
        <f>MONTH(BART_Rides[[#This Row],[Date]])</f>
        <v>4</v>
      </c>
      <c r="K1935" s="1">
        <f>WEEKDAY(BART_Rides[[#This Row],[Date]],2)</f>
        <v>1</v>
      </c>
      <c r="L1935" s="1" t="str">
        <f>LEFT(BART_Rides[[#This Row],[Lines]],1)</f>
        <v>Y</v>
      </c>
      <c r="M1935" s="1" t="str">
        <f>IF(BART_Rides[[#This Row],[FirstLetter]]="Y","Yes","No")</f>
        <v>Yes</v>
      </c>
      <c r="N1935" s="1" t="str">
        <f>IF(OR(BART_Rides[[#This Row],[Station Code]]="EM", BART_Rides[[#This Row],[Station Code]]="MT", BART_Rides[[#This Row],[Station Code]]="PL", BART_Rides[[#This Row],[Station Code]]="CC"), "Yes", "No")</f>
        <v>No</v>
      </c>
    </row>
    <row r="1936" spans="6:14">
      <c r="F1936" s="3">
        <v>44306</v>
      </c>
      <c r="G1936" s="1" t="s">
        <v>11</v>
      </c>
      <c r="H1936" s="1" t="s">
        <v>100</v>
      </c>
      <c r="I1936" s="1">
        <v>705</v>
      </c>
      <c r="J1936" s="1">
        <f>MONTH(BART_Rides[[#This Row],[Date]])</f>
        <v>4</v>
      </c>
      <c r="K1936" s="1">
        <f>WEEKDAY(BART_Rides[[#This Row],[Date]],2)</f>
        <v>2</v>
      </c>
      <c r="L1936" s="1" t="str">
        <f>LEFT(BART_Rides[[#This Row],[Lines]],1)</f>
        <v>Y</v>
      </c>
      <c r="M1936" s="1" t="str">
        <f>IF(BART_Rides[[#This Row],[FirstLetter]]="Y","Yes","No")</f>
        <v>Yes</v>
      </c>
      <c r="N1936" s="1" t="str">
        <f>IF(OR(BART_Rides[[#This Row],[Station Code]]="EM", BART_Rides[[#This Row],[Station Code]]="MT", BART_Rides[[#This Row],[Station Code]]="PL", BART_Rides[[#This Row],[Station Code]]="CC"), "Yes", "No")</f>
        <v>No</v>
      </c>
    </row>
    <row r="1937" spans="6:14">
      <c r="F1937" s="3">
        <v>44307</v>
      </c>
      <c r="G1937" s="1" t="s">
        <v>11</v>
      </c>
      <c r="H1937" s="1" t="s">
        <v>100</v>
      </c>
      <c r="I1937" s="1">
        <v>723</v>
      </c>
      <c r="J1937" s="1">
        <f>MONTH(BART_Rides[[#This Row],[Date]])</f>
        <v>4</v>
      </c>
      <c r="K1937" s="1">
        <f>WEEKDAY(BART_Rides[[#This Row],[Date]],2)</f>
        <v>3</v>
      </c>
      <c r="L1937" s="1" t="str">
        <f>LEFT(BART_Rides[[#This Row],[Lines]],1)</f>
        <v>Y</v>
      </c>
      <c r="M1937" s="1" t="str">
        <f>IF(BART_Rides[[#This Row],[FirstLetter]]="Y","Yes","No")</f>
        <v>Yes</v>
      </c>
      <c r="N1937" s="1" t="str">
        <f>IF(OR(BART_Rides[[#This Row],[Station Code]]="EM", BART_Rides[[#This Row],[Station Code]]="MT", BART_Rides[[#This Row],[Station Code]]="PL", BART_Rides[[#This Row],[Station Code]]="CC"), "Yes", "No")</f>
        <v>No</v>
      </c>
    </row>
    <row r="1938" spans="6:14">
      <c r="F1938" s="3">
        <v>44308</v>
      </c>
      <c r="G1938" s="1" t="s">
        <v>11</v>
      </c>
      <c r="H1938" s="1" t="s">
        <v>100</v>
      </c>
      <c r="I1938" s="1">
        <v>737</v>
      </c>
      <c r="J1938" s="1">
        <f>MONTH(BART_Rides[[#This Row],[Date]])</f>
        <v>4</v>
      </c>
      <c r="K1938" s="1">
        <f>WEEKDAY(BART_Rides[[#This Row],[Date]],2)</f>
        <v>4</v>
      </c>
      <c r="L1938" s="1" t="str">
        <f>LEFT(BART_Rides[[#This Row],[Lines]],1)</f>
        <v>Y</v>
      </c>
      <c r="M1938" s="1" t="str">
        <f>IF(BART_Rides[[#This Row],[FirstLetter]]="Y","Yes","No")</f>
        <v>Yes</v>
      </c>
      <c r="N1938" s="1" t="str">
        <f>IF(OR(BART_Rides[[#This Row],[Station Code]]="EM", BART_Rides[[#This Row],[Station Code]]="MT", BART_Rides[[#This Row],[Station Code]]="PL", BART_Rides[[#This Row],[Station Code]]="CC"), "Yes", "No")</f>
        <v>No</v>
      </c>
    </row>
    <row r="1939" spans="6:14">
      <c r="F1939" s="3">
        <v>44309</v>
      </c>
      <c r="G1939" s="1" t="s">
        <v>11</v>
      </c>
      <c r="H1939" s="1" t="s">
        <v>100</v>
      </c>
      <c r="I1939" s="1">
        <v>674</v>
      </c>
      <c r="J1939" s="1">
        <f>MONTH(BART_Rides[[#This Row],[Date]])</f>
        <v>4</v>
      </c>
      <c r="K1939" s="1">
        <f>WEEKDAY(BART_Rides[[#This Row],[Date]],2)</f>
        <v>5</v>
      </c>
      <c r="L1939" s="1" t="str">
        <f>LEFT(BART_Rides[[#This Row],[Lines]],1)</f>
        <v>Y</v>
      </c>
      <c r="M1939" s="1" t="str">
        <f>IF(BART_Rides[[#This Row],[FirstLetter]]="Y","Yes","No")</f>
        <v>Yes</v>
      </c>
      <c r="N1939" s="1" t="str">
        <f>IF(OR(BART_Rides[[#This Row],[Station Code]]="EM", BART_Rides[[#This Row],[Station Code]]="MT", BART_Rides[[#This Row],[Station Code]]="PL", BART_Rides[[#This Row],[Station Code]]="CC"), "Yes", "No")</f>
        <v>No</v>
      </c>
    </row>
    <row r="1940" spans="6:14">
      <c r="F1940" s="3">
        <v>44310</v>
      </c>
      <c r="G1940" s="1" t="s">
        <v>11</v>
      </c>
      <c r="H1940" s="1" t="s">
        <v>100</v>
      </c>
      <c r="I1940" s="1">
        <v>417</v>
      </c>
      <c r="J1940" s="1">
        <f>MONTH(BART_Rides[[#This Row],[Date]])</f>
        <v>4</v>
      </c>
      <c r="K1940" s="1">
        <f>WEEKDAY(BART_Rides[[#This Row],[Date]],2)</f>
        <v>6</v>
      </c>
      <c r="L1940" s="1" t="str">
        <f>LEFT(BART_Rides[[#This Row],[Lines]],1)</f>
        <v>Y</v>
      </c>
      <c r="M1940" s="1" t="str">
        <f>IF(BART_Rides[[#This Row],[FirstLetter]]="Y","Yes","No")</f>
        <v>Yes</v>
      </c>
      <c r="N1940" s="1" t="str">
        <f>IF(OR(BART_Rides[[#This Row],[Station Code]]="EM", BART_Rides[[#This Row],[Station Code]]="MT", BART_Rides[[#This Row],[Station Code]]="PL", BART_Rides[[#This Row],[Station Code]]="CC"), "Yes", "No")</f>
        <v>No</v>
      </c>
    </row>
    <row r="1941" spans="6:14">
      <c r="F1941" s="3">
        <v>44311</v>
      </c>
      <c r="G1941" s="1" t="s">
        <v>11</v>
      </c>
      <c r="H1941" s="1" t="s">
        <v>100</v>
      </c>
      <c r="I1941" s="1">
        <v>274</v>
      </c>
      <c r="J1941" s="1">
        <f>MONTH(BART_Rides[[#This Row],[Date]])</f>
        <v>4</v>
      </c>
      <c r="K1941" s="1">
        <f>WEEKDAY(BART_Rides[[#This Row],[Date]],2)</f>
        <v>7</v>
      </c>
      <c r="L1941" s="1" t="str">
        <f>LEFT(BART_Rides[[#This Row],[Lines]],1)</f>
        <v>Y</v>
      </c>
      <c r="M1941" s="1" t="str">
        <f>IF(BART_Rides[[#This Row],[FirstLetter]]="Y","Yes","No")</f>
        <v>Yes</v>
      </c>
      <c r="N1941" s="1" t="str">
        <f>IF(OR(BART_Rides[[#This Row],[Station Code]]="EM", BART_Rides[[#This Row],[Station Code]]="MT", BART_Rides[[#This Row],[Station Code]]="PL", BART_Rides[[#This Row],[Station Code]]="CC"), "Yes", "No")</f>
        <v>No</v>
      </c>
    </row>
    <row r="1942" spans="6:14">
      <c r="F1942" s="3">
        <v>44312</v>
      </c>
      <c r="G1942" s="1" t="s">
        <v>11</v>
      </c>
      <c r="H1942" s="1" t="s">
        <v>100</v>
      </c>
      <c r="I1942" s="1">
        <v>689</v>
      </c>
      <c r="J1942" s="1">
        <f>MONTH(BART_Rides[[#This Row],[Date]])</f>
        <v>4</v>
      </c>
      <c r="K1942" s="1">
        <f>WEEKDAY(BART_Rides[[#This Row],[Date]],2)</f>
        <v>1</v>
      </c>
      <c r="L1942" s="1" t="str">
        <f>LEFT(BART_Rides[[#This Row],[Lines]],1)</f>
        <v>Y</v>
      </c>
      <c r="M1942" s="1" t="str">
        <f>IF(BART_Rides[[#This Row],[FirstLetter]]="Y","Yes","No")</f>
        <v>Yes</v>
      </c>
      <c r="N1942" s="1" t="str">
        <f>IF(OR(BART_Rides[[#This Row],[Station Code]]="EM", BART_Rides[[#This Row],[Station Code]]="MT", BART_Rides[[#This Row],[Station Code]]="PL", BART_Rides[[#This Row],[Station Code]]="CC"), "Yes", "No")</f>
        <v>No</v>
      </c>
    </row>
    <row r="1943" spans="6:14">
      <c r="F1943" s="3">
        <v>44313</v>
      </c>
      <c r="G1943" s="1" t="s">
        <v>11</v>
      </c>
      <c r="H1943" s="1" t="s">
        <v>100</v>
      </c>
      <c r="I1943" s="1">
        <v>726</v>
      </c>
      <c r="J1943" s="1">
        <f>MONTH(BART_Rides[[#This Row],[Date]])</f>
        <v>4</v>
      </c>
      <c r="K1943" s="1">
        <f>WEEKDAY(BART_Rides[[#This Row],[Date]],2)</f>
        <v>2</v>
      </c>
      <c r="L1943" s="1" t="str">
        <f>LEFT(BART_Rides[[#This Row],[Lines]],1)</f>
        <v>Y</v>
      </c>
      <c r="M1943" s="1" t="str">
        <f>IF(BART_Rides[[#This Row],[FirstLetter]]="Y","Yes","No")</f>
        <v>Yes</v>
      </c>
      <c r="N1943" s="1" t="str">
        <f>IF(OR(BART_Rides[[#This Row],[Station Code]]="EM", BART_Rides[[#This Row],[Station Code]]="MT", BART_Rides[[#This Row],[Station Code]]="PL", BART_Rides[[#This Row],[Station Code]]="CC"), "Yes", "No")</f>
        <v>No</v>
      </c>
    </row>
    <row r="1944" spans="6:14">
      <c r="F1944" s="3">
        <v>44314</v>
      </c>
      <c r="G1944" s="1" t="s">
        <v>11</v>
      </c>
      <c r="H1944" s="1" t="s">
        <v>100</v>
      </c>
      <c r="I1944" s="1">
        <v>657</v>
      </c>
      <c r="J1944" s="1">
        <f>MONTH(BART_Rides[[#This Row],[Date]])</f>
        <v>4</v>
      </c>
      <c r="K1944" s="1">
        <f>WEEKDAY(BART_Rides[[#This Row],[Date]],2)</f>
        <v>3</v>
      </c>
      <c r="L1944" s="1" t="str">
        <f>LEFT(BART_Rides[[#This Row],[Lines]],1)</f>
        <v>Y</v>
      </c>
      <c r="M1944" s="1" t="str">
        <f>IF(BART_Rides[[#This Row],[FirstLetter]]="Y","Yes","No")</f>
        <v>Yes</v>
      </c>
      <c r="N1944" s="1" t="str">
        <f>IF(OR(BART_Rides[[#This Row],[Station Code]]="EM", BART_Rides[[#This Row],[Station Code]]="MT", BART_Rides[[#This Row],[Station Code]]="PL", BART_Rides[[#This Row],[Station Code]]="CC"), "Yes", "No")</f>
        <v>No</v>
      </c>
    </row>
    <row r="1945" spans="6:14">
      <c r="F1945" s="3">
        <v>44315</v>
      </c>
      <c r="G1945" s="1" t="s">
        <v>11</v>
      </c>
      <c r="H1945" s="1" t="s">
        <v>100</v>
      </c>
      <c r="I1945" s="1">
        <v>722</v>
      </c>
      <c r="J1945" s="1">
        <f>MONTH(BART_Rides[[#This Row],[Date]])</f>
        <v>4</v>
      </c>
      <c r="K1945" s="1">
        <f>WEEKDAY(BART_Rides[[#This Row],[Date]],2)</f>
        <v>4</v>
      </c>
      <c r="L1945" s="1" t="str">
        <f>LEFT(BART_Rides[[#This Row],[Lines]],1)</f>
        <v>Y</v>
      </c>
      <c r="M1945" s="1" t="str">
        <f>IF(BART_Rides[[#This Row],[FirstLetter]]="Y","Yes","No")</f>
        <v>Yes</v>
      </c>
      <c r="N1945" s="1" t="str">
        <f>IF(OR(BART_Rides[[#This Row],[Station Code]]="EM", BART_Rides[[#This Row],[Station Code]]="MT", BART_Rides[[#This Row],[Station Code]]="PL", BART_Rides[[#This Row],[Station Code]]="CC"), "Yes", "No")</f>
        <v>No</v>
      </c>
    </row>
    <row r="1946" spans="6:14">
      <c r="F1946" s="3">
        <v>44316</v>
      </c>
      <c r="G1946" s="1" t="s">
        <v>11</v>
      </c>
      <c r="H1946" s="1" t="s">
        <v>100</v>
      </c>
      <c r="I1946" s="1">
        <v>690</v>
      </c>
      <c r="J1946" s="1">
        <f>MONTH(BART_Rides[[#This Row],[Date]])</f>
        <v>4</v>
      </c>
      <c r="K1946" s="1">
        <f>WEEKDAY(BART_Rides[[#This Row],[Date]],2)</f>
        <v>5</v>
      </c>
      <c r="L1946" s="1" t="str">
        <f>LEFT(BART_Rides[[#This Row],[Lines]],1)</f>
        <v>Y</v>
      </c>
      <c r="M1946" s="1" t="str">
        <f>IF(BART_Rides[[#This Row],[FirstLetter]]="Y","Yes","No")</f>
        <v>Yes</v>
      </c>
      <c r="N1946" s="1" t="str">
        <f>IF(OR(BART_Rides[[#This Row],[Station Code]]="EM", BART_Rides[[#This Row],[Station Code]]="MT", BART_Rides[[#This Row],[Station Code]]="PL", BART_Rides[[#This Row],[Station Code]]="CC"), "Yes", "No")</f>
        <v>No</v>
      </c>
    </row>
    <row r="1947" spans="6:14">
      <c r="F1947" s="3">
        <v>44317</v>
      </c>
      <c r="G1947" s="1" t="s">
        <v>11</v>
      </c>
      <c r="H1947" s="1" t="s">
        <v>100</v>
      </c>
      <c r="I1947" s="1">
        <v>529</v>
      </c>
      <c r="J1947" s="1">
        <f>MONTH(BART_Rides[[#This Row],[Date]])</f>
        <v>5</v>
      </c>
      <c r="K1947" s="1">
        <f>WEEKDAY(BART_Rides[[#This Row],[Date]],2)</f>
        <v>6</v>
      </c>
      <c r="L1947" s="1" t="str">
        <f>LEFT(BART_Rides[[#This Row],[Lines]],1)</f>
        <v>Y</v>
      </c>
      <c r="M1947" s="1" t="str">
        <f>IF(BART_Rides[[#This Row],[FirstLetter]]="Y","Yes","No")</f>
        <v>Yes</v>
      </c>
      <c r="N1947" s="1" t="str">
        <f>IF(OR(BART_Rides[[#This Row],[Station Code]]="EM", BART_Rides[[#This Row],[Station Code]]="MT", BART_Rides[[#This Row],[Station Code]]="PL", BART_Rides[[#This Row],[Station Code]]="CC"), "Yes", "No")</f>
        <v>No</v>
      </c>
    </row>
    <row r="1948" spans="6:14">
      <c r="F1948" s="3">
        <v>44318</v>
      </c>
      <c r="G1948" s="1" t="s">
        <v>11</v>
      </c>
      <c r="H1948" s="1" t="s">
        <v>100</v>
      </c>
      <c r="I1948" s="1">
        <v>364</v>
      </c>
      <c r="J1948" s="1">
        <f>MONTH(BART_Rides[[#This Row],[Date]])</f>
        <v>5</v>
      </c>
      <c r="K1948" s="1">
        <f>WEEKDAY(BART_Rides[[#This Row],[Date]],2)</f>
        <v>7</v>
      </c>
      <c r="L1948" s="1" t="str">
        <f>LEFT(BART_Rides[[#This Row],[Lines]],1)</f>
        <v>Y</v>
      </c>
      <c r="M1948" s="1" t="str">
        <f>IF(BART_Rides[[#This Row],[FirstLetter]]="Y","Yes","No")</f>
        <v>Yes</v>
      </c>
      <c r="N1948" s="1" t="str">
        <f>IF(OR(BART_Rides[[#This Row],[Station Code]]="EM", BART_Rides[[#This Row],[Station Code]]="MT", BART_Rides[[#This Row],[Station Code]]="PL", BART_Rides[[#This Row],[Station Code]]="CC"), "Yes", "No")</f>
        <v>No</v>
      </c>
    </row>
    <row r="1949" spans="6:14">
      <c r="F1949" s="3">
        <v>44319</v>
      </c>
      <c r="G1949" s="1" t="s">
        <v>11</v>
      </c>
      <c r="H1949" s="1" t="s">
        <v>100</v>
      </c>
      <c r="I1949" s="1">
        <v>723</v>
      </c>
      <c r="J1949" s="1">
        <f>MONTH(BART_Rides[[#This Row],[Date]])</f>
        <v>5</v>
      </c>
      <c r="K1949" s="1">
        <f>WEEKDAY(BART_Rides[[#This Row],[Date]],2)</f>
        <v>1</v>
      </c>
      <c r="L1949" s="1" t="str">
        <f>LEFT(BART_Rides[[#This Row],[Lines]],1)</f>
        <v>Y</v>
      </c>
      <c r="M1949" s="1" t="str">
        <f>IF(BART_Rides[[#This Row],[FirstLetter]]="Y","Yes","No")</f>
        <v>Yes</v>
      </c>
      <c r="N1949" s="1" t="str">
        <f>IF(OR(BART_Rides[[#This Row],[Station Code]]="EM", BART_Rides[[#This Row],[Station Code]]="MT", BART_Rides[[#This Row],[Station Code]]="PL", BART_Rides[[#This Row],[Station Code]]="CC"), "Yes", "No")</f>
        <v>No</v>
      </c>
    </row>
    <row r="1950" spans="6:14">
      <c r="F1950" s="3">
        <v>44320</v>
      </c>
      <c r="G1950" s="1" t="s">
        <v>11</v>
      </c>
      <c r="H1950" s="1" t="s">
        <v>100</v>
      </c>
      <c r="I1950" s="1">
        <v>725</v>
      </c>
      <c r="J1950" s="1">
        <f>MONTH(BART_Rides[[#This Row],[Date]])</f>
        <v>5</v>
      </c>
      <c r="K1950" s="1">
        <f>WEEKDAY(BART_Rides[[#This Row],[Date]],2)</f>
        <v>2</v>
      </c>
      <c r="L1950" s="1" t="str">
        <f>LEFT(BART_Rides[[#This Row],[Lines]],1)</f>
        <v>Y</v>
      </c>
      <c r="M1950" s="1" t="str">
        <f>IF(BART_Rides[[#This Row],[FirstLetter]]="Y","Yes","No")</f>
        <v>Yes</v>
      </c>
      <c r="N1950" s="1" t="str">
        <f>IF(OR(BART_Rides[[#This Row],[Station Code]]="EM", BART_Rides[[#This Row],[Station Code]]="MT", BART_Rides[[#This Row],[Station Code]]="PL", BART_Rides[[#This Row],[Station Code]]="CC"), "Yes", "No")</f>
        <v>No</v>
      </c>
    </row>
    <row r="1951" spans="6:14">
      <c r="F1951" s="3">
        <v>44321</v>
      </c>
      <c r="G1951" s="1" t="s">
        <v>11</v>
      </c>
      <c r="H1951" s="1" t="s">
        <v>100</v>
      </c>
      <c r="I1951" s="1">
        <v>807</v>
      </c>
      <c r="J1951" s="1">
        <f>MONTH(BART_Rides[[#This Row],[Date]])</f>
        <v>5</v>
      </c>
      <c r="K1951" s="1">
        <f>WEEKDAY(BART_Rides[[#This Row],[Date]],2)</f>
        <v>3</v>
      </c>
      <c r="L1951" s="1" t="str">
        <f>LEFT(BART_Rides[[#This Row],[Lines]],1)</f>
        <v>Y</v>
      </c>
      <c r="M1951" s="1" t="str">
        <f>IF(BART_Rides[[#This Row],[FirstLetter]]="Y","Yes","No")</f>
        <v>Yes</v>
      </c>
      <c r="N1951" s="1" t="str">
        <f>IF(OR(BART_Rides[[#This Row],[Station Code]]="EM", BART_Rides[[#This Row],[Station Code]]="MT", BART_Rides[[#This Row],[Station Code]]="PL", BART_Rides[[#This Row],[Station Code]]="CC"), "Yes", "No")</f>
        <v>No</v>
      </c>
    </row>
    <row r="1952" spans="6:14">
      <c r="F1952" s="3">
        <v>44322</v>
      </c>
      <c r="G1952" s="1" t="s">
        <v>11</v>
      </c>
      <c r="H1952" s="1" t="s">
        <v>100</v>
      </c>
      <c r="I1952" s="1">
        <v>741</v>
      </c>
      <c r="J1952" s="1">
        <f>MONTH(BART_Rides[[#This Row],[Date]])</f>
        <v>5</v>
      </c>
      <c r="K1952" s="1">
        <f>WEEKDAY(BART_Rides[[#This Row],[Date]],2)</f>
        <v>4</v>
      </c>
      <c r="L1952" s="1" t="str">
        <f>LEFT(BART_Rides[[#This Row],[Lines]],1)</f>
        <v>Y</v>
      </c>
      <c r="M1952" s="1" t="str">
        <f>IF(BART_Rides[[#This Row],[FirstLetter]]="Y","Yes","No")</f>
        <v>Yes</v>
      </c>
      <c r="N1952" s="1" t="str">
        <f>IF(OR(BART_Rides[[#This Row],[Station Code]]="EM", BART_Rides[[#This Row],[Station Code]]="MT", BART_Rides[[#This Row],[Station Code]]="PL", BART_Rides[[#This Row],[Station Code]]="CC"), "Yes", "No")</f>
        <v>No</v>
      </c>
    </row>
    <row r="1953" spans="6:14">
      <c r="F1953" s="3">
        <v>44323</v>
      </c>
      <c r="G1953" s="1" t="s">
        <v>11</v>
      </c>
      <c r="H1953" s="1" t="s">
        <v>100</v>
      </c>
      <c r="I1953" s="1">
        <v>782</v>
      </c>
      <c r="J1953" s="1">
        <f>MONTH(BART_Rides[[#This Row],[Date]])</f>
        <v>5</v>
      </c>
      <c r="K1953" s="1">
        <f>WEEKDAY(BART_Rides[[#This Row],[Date]],2)</f>
        <v>5</v>
      </c>
      <c r="L1953" s="1" t="str">
        <f>LEFT(BART_Rides[[#This Row],[Lines]],1)</f>
        <v>Y</v>
      </c>
      <c r="M1953" s="1" t="str">
        <f>IF(BART_Rides[[#This Row],[FirstLetter]]="Y","Yes","No")</f>
        <v>Yes</v>
      </c>
      <c r="N1953" s="1" t="str">
        <f>IF(OR(BART_Rides[[#This Row],[Station Code]]="EM", BART_Rides[[#This Row],[Station Code]]="MT", BART_Rides[[#This Row],[Station Code]]="PL", BART_Rides[[#This Row],[Station Code]]="CC"), "Yes", "No")</f>
        <v>No</v>
      </c>
    </row>
    <row r="1954" spans="6:14">
      <c r="F1954" s="3">
        <v>44324</v>
      </c>
      <c r="G1954" s="1" t="s">
        <v>11</v>
      </c>
      <c r="H1954" s="1" t="s">
        <v>100</v>
      </c>
      <c r="I1954" s="1">
        <v>521</v>
      </c>
      <c r="J1954" s="1">
        <f>MONTH(BART_Rides[[#This Row],[Date]])</f>
        <v>5</v>
      </c>
      <c r="K1954" s="1">
        <f>WEEKDAY(BART_Rides[[#This Row],[Date]],2)</f>
        <v>6</v>
      </c>
      <c r="L1954" s="1" t="str">
        <f>LEFT(BART_Rides[[#This Row],[Lines]],1)</f>
        <v>Y</v>
      </c>
      <c r="M1954" s="1" t="str">
        <f>IF(BART_Rides[[#This Row],[FirstLetter]]="Y","Yes","No")</f>
        <v>Yes</v>
      </c>
      <c r="N1954" s="1" t="str">
        <f>IF(OR(BART_Rides[[#This Row],[Station Code]]="EM", BART_Rides[[#This Row],[Station Code]]="MT", BART_Rides[[#This Row],[Station Code]]="PL", BART_Rides[[#This Row],[Station Code]]="CC"), "Yes", "No")</f>
        <v>No</v>
      </c>
    </row>
    <row r="1955" spans="6:14">
      <c r="F1955" s="3">
        <v>44325</v>
      </c>
      <c r="G1955" s="1" t="s">
        <v>11</v>
      </c>
      <c r="H1955" s="1" t="s">
        <v>100</v>
      </c>
      <c r="I1955" s="1">
        <v>350</v>
      </c>
      <c r="J1955" s="1">
        <f>MONTH(BART_Rides[[#This Row],[Date]])</f>
        <v>5</v>
      </c>
      <c r="K1955" s="1">
        <f>WEEKDAY(BART_Rides[[#This Row],[Date]],2)</f>
        <v>7</v>
      </c>
      <c r="L1955" s="1" t="str">
        <f>LEFT(BART_Rides[[#This Row],[Lines]],1)</f>
        <v>Y</v>
      </c>
      <c r="M1955" s="1" t="str">
        <f>IF(BART_Rides[[#This Row],[FirstLetter]]="Y","Yes","No")</f>
        <v>Yes</v>
      </c>
      <c r="N1955" s="1" t="str">
        <f>IF(OR(BART_Rides[[#This Row],[Station Code]]="EM", BART_Rides[[#This Row],[Station Code]]="MT", BART_Rides[[#This Row],[Station Code]]="PL", BART_Rides[[#This Row],[Station Code]]="CC"), "Yes", "No")</f>
        <v>No</v>
      </c>
    </row>
    <row r="1956" spans="6:14">
      <c r="F1956" s="3">
        <v>44326</v>
      </c>
      <c r="G1956" s="1" t="s">
        <v>11</v>
      </c>
      <c r="H1956" s="1" t="s">
        <v>100</v>
      </c>
      <c r="I1956" s="1">
        <v>711</v>
      </c>
      <c r="J1956" s="1">
        <f>MONTH(BART_Rides[[#This Row],[Date]])</f>
        <v>5</v>
      </c>
      <c r="K1956" s="1">
        <f>WEEKDAY(BART_Rides[[#This Row],[Date]],2)</f>
        <v>1</v>
      </c>
      <c r="L1956" s="1" t="str">
        <f>LEFT(BART_Rides[[#This Row],[Lines]],1)</f>
        <v>Y</v>
      </c>
      <c r="M1956" s="1" t="str">
        <f>IF(BART_Rides[[#This Row],[FirstLetter]]="Y","Yes","No")</f>
        <v>Yes</v>
      </c>
      <c r="N1956" s="1" t="str">
        <f>IF(OR(BART_Rides[[#This Row],[Station Code]]="EM", BART_Rides[[#This Row],[Station Code]]="MT", BART_Rides[[#This Row],[Station Code]]="PL", BART_Rides[[#This Row],[Station Code]]="CC"), "Yes", "No")</f>
        <v>No</v>
      </c>
    </row>
    <row r="1957" spans="6:14">
      <c r="F1957" s="3">
        <v>44327</v>
      </c>
      <c r="G1957" s="1" t="s">
        <v>11</v>
      </c>
      <c r="H1957" s="1" t="s">
        <v>100</v>
      </c>
      <c r="I1957" s="1">
        <v>727</v>
      </c>
      <c r="J1957" s="1">
        <f>MONTH(BART_Rides[[#This Row],[Date]])</f>
        <v>5</v>
      </c>
      <c r="K1957" s="1">
        <f>WEEKDAY(BART_Rides[[#This Row],[Date]],2)</f>
        <v>2</v>
      </c>
      <c r="L1957" s="1" t="str">
        <f>LEFT(BART_Rides[[#This Row],[Lines]],1)</f>
        <v>Y</v>
      </c>
      <c r="M1957" s="1" t="str">
        <f>IF(BART_Rides[[#This Row],[FirstLetter]]="Y","Yes","No")</f>
        <v>Yes</v>
      </c>
      <c r="N1957" s="1" t="str">
        <f>IF(OR(BART_Rides[[#This Row],[Station Code]]="EM", BART_Rides[[#This Row],[Station Code]]="MT", BART_Rides[[#This Row],[Station Code]]="PL", BART_Rides[[#This Row],[Station Code]]="CC"), "Yes", "No")</f>
        <v>No</v>
      </c>
    </row>
    <row r="1958" spans="6:14">
      <c r="F1958" s="3">
        <v>44328</v>
      </c>
      <c r="G1958" s="1" t="s">
        <v>11</v>
      </c>
      <c r="H1958" s="1" t="s">
        <v>100</v>
      </c>
      <c r="I1958" s="1">
        <v>777</v>
      </c>
      <c r="J1958" s="1">
        <f>MONTH(BART_Rides[[#This Row],[Date]])</f>
        <v>5</v>
      </c>
      <c r="K1958" s="1">
        <f>WEEKDAY(BART_Rides[[#This Row],[Date]],2)</f>
        <v>3</v>
      </c>
      <c r="L1958" s="1" t="str">
        <f>LEFT(BART_Rides[[#This Row],[Lines]],1)</f>
        <v>Y</v>
      </c>
      <c r="M1958" s="1" t="str">
        <f>IF(BART_Rides[[#This Row],[FirstLetter]]="Y","Yes","No")</f>
        <v>Yes</v>
      </c>
      <c r="N1958" s="1" t="str">
        <f>IF(OR(BART_Rides[[#This Row],[Station Code]]="EM", BART_Rides[[#This Row],[Station Code]]="MT", BART_Rides[[#This Row],[Station Code]]="PL", BART_Rides[[#This Row],[Station Code]]="CC"), "Yes", "No")</f>
        <v>No</v>
      </c>
    </row>
    <row r="1959" spans="6:14">
      <c r="F1959" s="3">
        <v>44329</v>
      </c>
      <c r="G1959" s="1" t="s">
        <v>11</v>
      </c>
      <c r="H1959" s="1" t="s">
        <v>100</v>
      </c>
      <c r="I1959" s="1">
        <v>734</v>
      </c>
      <c r="J1959" s="1">
        <f>MONTH(BART_Rides[[#This Row],[Date]])</f>
        <v>5</v>
      </c>
      <c r="K1959" s="1">
        <f>WEEKDAY(BART_Rides[[#This Row],[Date]],2)</f>
        <v>4</v>
      </c>
      <c r="L1959" s="1" t="str">
        <f>LEFT(BART_Rides[[#This Row],[Lines]],1)</f>
        <v>Y</v>
      </c>
      <c r="M1959" s="1" t="str">
        <f>IF(BART_Rides[[#This Row],[FirstLetter]]="Y","Yes","No")</f>
        <v>Yes</v>
      </c>
      <c r="N1959" s="1" t="str">
        <f>IF(OR(BART_Rides[[#This Row],[Station Code]]="EM", BART_Rides[[#This Row],[Station Code]]="MT", BART_Rides[[#This Row],[Station Code]]="PL", BART_Rides[[#This Row],[Station Code]]="CC"), "Yes", "No")</f>
        <v>No</v>
      </c>
    </row>
    <row r="1960" spans="6:14">
      <c r="F1960" s="3">
        <v>44330</v>
      </c>
      <c r="G1960" s="1" t="s">
        <v>11</v>
      </c>
      <c r="H1960" s="1" t="s">
        <v>100</v>
      </c>
      <c r="I1960" s="1">
        <v>768</v>
      </c>
      <c r="J1960" s="1">
        <f>MONTH(BART_Rides[[#This Row],[Date]])</f>
        <v>5</v>
      </c>
      <c r="K1960" s="1">
        <f>WEEKDAY(BART_Rides[[#This Row],[Date]],2)</f>
        <v>5</v>
      </c>
      <c r="L1960" s="1" t="str">
        <f>LEFT(BART_Rides[[#This Row],[Lines]],1)</f>
        <v>Y</v>
      </c>
      <c r="M1960" s="1" t="str">
        <f>IF(BART_Rides[[#This Row],[FirstLetter]]="Y","Yes","No")</f>
        <v>Yes</v>
      </c>
      <c r="N1960" s="1" t="str">
        <f>IF(OR(BART_Rides[[#This Row],[Station Code]]="EM", BART_Rides[[#This Row],[Station Code]]="MT", BART_Rides[[#This Row],[Station Code]]="PL", BART_Rides[[#This Row],[Station Code]]="CC"), "Yes", "No")</f>
        <v>No</v>
      </c>
    </row>
    <row r="1961" spans="6:14">
      <c r="F1961" s="3">
        <v>44331</v>
      </c>
      <c r="G1961" s="1" t="s">
        <v>11</v>
      </c>
      <c r="H1961" s="1" t="s">
        <v>100</v>
      </c>
      <c r="I1961" s="1">
        <v>515</v>
      </c>
      <c r="J1961" s="1">
        <f>MONTH(BART_Rides[[#This Row],[Date]])</f>
        <v>5</v>
      </c>
      <c r="K1961" s="1">
        <f>WEEKDAY(BART_Rides[[#This Row],[Date]],2)</f>
        <v>6</v>
      </c>
      <c r="L1961" s="1" t="str">
        <f>LEFT(BART_Rides[[#This Row],[Lines]],1)</f>
        <v>Y</v>
      </c>
      <c r="M1961" s="1" t="str">
        <f>IF(BART_Rides[[#This Row],[FirstLetter]]="Y","Yes","No")</f>
        <v>Yes</v>
      </c>
      <c r="N1961" s="1" t="str">
        <f>IF(OR(BART_Rides[[#This Row],[Station Code]]="EM", BART_Rides[[#This Row],[Station Code]]="MT", BART_Rides[[#This Row],[Station Code]]="PL", BART_Rides[[#This Row],[Station Code]]="CC"), "Yes", "No")</f>
        <v>No</v>
      </c>
    </row>
    <row r="1962" spans="6:14">
      <c r="F1962" s="3">
        <v>44332</v>
      </c>
      <c r="G1962" s="1" t="s">
        <v>11</v>
      </c>
      <c r="H1962" s="1" t="s">
        <v>100</v>
      </c>
      <c r="I1962" s="1">
        <v>320</v>
      </c>
      <c r="J1962" s="1">
        <f>MONTH(BART_Rides[[#This Row],[Date]])</f>
        <v>5</v>
      </c>
      <c r="K1962" s="1">
        <f>WEEKDAY(BART_Rides[[#This Row],[Date]],2)</f>
        <v>7</v>
      </c>
      <c r="L1962" s="1" t="str">
        <f>LEFT(BART_Rides[[#This Row],[Lines]],1)</f>
        <v>Y</v>
      </c>
      <c r="M1962" s="1" t="str">
        <f>IF(BART_Rides[[#This Row],[FirstLetter]]="Y","Yes","No")</f>
        <v>Yes</v>
      </c>
      <c r="N1962" s="1" t="str">
        <f>IF(OR(BART_Rides[[#This Row],[Station Code]]="EM", BART_Rides[[#This Row],[Station Code]]="MT", BART_Rides[[#This Row],[Station Code]]="PL", BART_Rides[[#This Row],[Station Code]]="CC"), "Yes", "No")</f>
        <v>No</v>
      </c>
    </row>
    <row r="1963" spans="6:14">
      <c r="F1963" s="3">
        <v>44333</v>
      </c>
      <c r="G1963" s="1" t="s">
        <v>11</v>
      </c>
      <c r="H1963" s="1" t="s">
        <v>100</v>
      </c>
      <c r="I1963" s="1">
        <v>698</v>
      </c>
      <c r="J1963" s="1">
        <f>MONTH(BART_Rides[[#This Row],[Date]])</f>
        <v>5</v>
      </c>
      <c r="K1963" s="1">
        <f>WEEKDAY(BART_Rides[[#This Row],[Date]],2)</f>
        <v>1</v>
      </c>
      <c r="L1963" s="1" t="str">
        <f>LEFT(BART_Rides[[#This Row],[Lines]],1)</f>
        <v>Y</v>
      </c>
      <c r="M1963" s="1" t="str">
        <f>IF(BART_Rides[[#This Row],[FirstLetter]]="Y","Yes","No")</f>
        <v>Yes</v>
      </c>
      <c r="N1963" s="1" t="str">
        <f>IF(OR(BART_Rides[[#This Row],[Station Code]]="EM", BART_Rides[[#This Row],[Station Code]]="MT", BART_Rides[[#This Row],[Station Code]]="PL", BART_Rides[[#This Row],[Station Code]]="CC"), "Yes", "No")</f>
        <v>No</v>
      </c>
    </row>
    <row r="1964" spans="6:14">
      <c r="F1964" s="3">
        <v>44334</v>
      </c>
      <c r="G1964" s="1" t="s">
        <v>11</v>
      </c>
      <c r="H1964" s="1" t="s">
        <v>100</v>
      </c>
      <c r="I1964" s="1">
        <v>777</v>
      </c>
      <c r="J1964" s="1">
        <f>MONTH(BART_Rides[[#This Row],[Date]])</f>
        <v>5</v>
      </c>
      <c r="K1964" s="1">
        <f>WEEKDAY(BART_Rides[[#This Row],[Date]],2)</f>
        <v>2</v>
      </c>
      <c r="L1964" s="1" t="str">
        <f>LEFT(BART_Rides[[#This Row],[Lines]],1)</f>
        <v>Y</v>
      </c>
      <c r="M1964" s="1" t="str">
        <f>IF(BART_Rides[[#This Row],[FirstLetter]]="Y","Yes","No")</f>
        <v>Yes</v>
      </c>
      <c r="N1964" s="1" t="str">
        <f>IF(OR(BART_Rides[[#This Row],[Station Code]]="EM", BART_Rides[[#This Row],[Station Code]]="MT", BART_Rides[[#This Row],[Station Code]]="PL", BART_Rides[[#This Row],[Station Code]]="CC"), "Yes", "No")</f>
        <v>No</v>
      </c>
    </row>
    <row r="1965" spans="6:14">
      <c r="F1965" s="3">
        <v>44335</v>
      </c>
      <c r="G1965" s="1" t="s">
        <v>11</v>
      </c>
      <c r="H1965" s="1" t="s">
        <v>100</v>
      </c>
      <c r="I1965" s="1">
        <v>776</v>
      </c>
      <c r="J1965" s="1">
        <f>MONTH(BART_Rides[[#This Row],[Date]])</f>
        <v>5</v>
      </c>
      <c r="K1965" s="1">
        <f>WEEKDAY(BART_Rides[[#This Row],[Date]],2)</f>
        <v>3</v>
      </c>
      <c r="L1965" s="1" t="str">
        <f>LEFT(BART_Rides[[#This Row],[Lines]],1)</f>
        <v>Y</v>
      </c>
      <c r="M1965" s="1" t="str">
        <f>IF(BART_Rides[[#This Row],[FirstLetter]]="Y","Yes","No")</f>
        <v>Yes</v>
      </c>
      <c r="N1965" s="1" t="str">
        <f>IF(OR(BART_Rides[[#This Row],[Station Code]]="EM", BART_Rides[[#This Row],[Station Code]]="MT", BART_Rides[[#This Row],[Station Code]]="PL", BART_Rides[[#This Row],[Station Code]]="CC"), "Yes", "No")</f>
        <v>No</v>
      </c>
    </row>
    <row r="1966" spans="6:14">
      <c r="F1966" s="3">
        <v>44336</v>
      </c>
      <c r="G1966" s="1" t="s">
        <v>11</v>
      </c>
      <c r="H1966" s="1" t="s">
        <v>100</v>
      </c>
      <c r="I1966" s="1">
        <v>816</v>
      </c>
      <c r="J1966" s="1">
        <f>MONTH(BART_Rides[[#This Row],[Date]])</f>
        <v>5</v>
      </c>
      <c r="K1966" s="1">
        <f>WEEKDAY(BART_Rides[[#This Row],[Date]],2)</f>
        <v>4</v>
      </c>
      <c r="L1966" s="1" t="str">
        <f>LEFT(BART_Rides[[#This Row],[Lines]],1)</f>
        <v>Y</v>
      </c>
      <c r="M1966" s="1" t="str">
        <f>IF(BART_Rides[[#This Row],[FirstLetter]]="Y","Yes","No")</f>
        <v>Yes</v>
      </c>
      <c r="N1966" s="1" t="str">
        <f>IF(OR(BART_Rides[[#This Row],[Station Code]]="EM", BART_Rides[[#This Row],[Station Code]]="MT", BART_Rides[[#This Row],[Station Code]]="PL", BART_Rides[[#This Row],[Station Code]]="CC"), "Yes", "No")</f>
        <v>No</v>
      </c>
    </row>
    <row r="1967" spans="6:14">
      <c r="F1967" s="3">
        <v>44337</v>
      </c>
      <c r="G1967" s="1" t="s">
        <v>11</v>
      </c>
      <c r="H1967" s="1" t="s">
        <v>100</v>
      </c>
      <c r="I1967" s="1">
        <v>781</v>
      </c>
      <c r="J1967" s="1">
        <f>MONTH(BART_Rides[[#This Row],[Date]])</f>
        <v>5</v>
      </c>
      <c r="K1967" s="1">
        <f>WEEKDAY(BART_Rides[[#This Row],[Date]],2)</f>
        <v>5</v>
      </c>
      <c r="L1967" s="1" t="str">
        <f>LEFT(BART_Rides[[#This Row],[Lines]],1)</f>
        <v>Y</v>
      </c>
      <c r="M1967" s="1" t="str">
        <f>IF(BART_Rides[[#This Row],[FirstLetter]]="Y","Yes","No")</f>
        <v>Yes</v>
      </c>
      <c r="N1967" s="1" t="str">
        <f>IF(OR(BART_Rides[[#This Row],[Station Code]]="EM", BART_Rides[[#This Row],[Station Code]]="MT", BART_Rides[[#This Row],[Station Code]]="PL", BART_Rides[[#This Row],[Station Code]]="CC"), "Yes", "No")</f>
        <v>No</v>
      </c>
    </row>
    <row r="1968" spans="6:14">
      <c r="F1968" s="3">
        <v>44338</v>
      </c>
      <c r="G1968" s="1" t="s">
        <v>11</v>
      </c>
      <c r="H1968" s="1" t="s">
        <v>100</v>
      </c>
      <c r="I1968" s="1">
        <v>554</v>
      </c>
      <c r="J1968" s="1">
        <f>MONTH(BART_Rides[[#This Row],[Date]])</f>
        <v>5</v>
      </c>
      <c r="K1968" s="1">
        <f>WEEKDAY(BART_Rides[[#This Row],[Date]],2)</f>
        <v>6</v>
      </c>
      <c r="L1968" s="1" t="str">
        <f>LEFT(BART_Rides[[#This Row],[Lines]],1)</f>
        <v>Y</v>
      </c>
      <c r="M1968" s="1" t="str">
        <f>IF(BART_Rides[[#This Row],[FirstLetter]]="Y","Yes","No")</f>
        <v>Yes</v>
      </c>
      <c r="N1968" s="1" t="str">
        <f>IF(OR(BART_Rides[[#This Row],[Station Code]]="EM", BART_Rides[[#This Row],[Station Code]]="MT", BART_Rides[[#This Row],[Station Code]]="PL", BART_Rides[[#This Row],[Station Code]]="CC"), "Yes", "No")</f>
        <v>No</v>
      </c>
    </row>
    <row r="1969" spans="6:14">
      <c r="F1969" s="3">
        <v>44339</v>
      </c>
      <c r="G1969" s="1" t="s">
        <v>11</v>
      </c>
      <c r="H1969" s="1" t="s">
        <v>100</v>
      </c>
      <c r="I1969" s="1">
        <v>376</v>
      </c>
      <c r="J1969" s="1">
        <f>MONTH(BART_Rides[[#This Row],[Date]])</f>
        <v>5</v>
      </c>
      <c r="K1969" s="1">
        <f>WEEKDAY(BART_Rides[[#This Row],[Date]],2)</f>
        <v>7</v>
      </c>
      <c r="L1969" s="1" t="str">
        <f>LEFT(BART_Rides[[#This Row],[Lines]],1)</f>
        <v>Y</v>
      </c>
      <c r="M1969" s="1" t="str">
        <f>IF(BART_Rides[[#This Row],[FirstLetter]]="Y","Yes","No")</f>
        <v>Yes</v>
      </c>
      <c r="N1969" s="1" t="str">
        <f>IF(OR(BART_Rides[[#This Row],[Station Code]]="EM", BART_Rides[[#This Row],[Station Code]]="MT", BART_Rides[[#This Row],[Station Code]]="PL", BART_Rides[[#This Row],[Station Code]]="CC"), "Yes", "No")</f>
        <v>No</v>
      </c>
    </row>
    <row r="1970" spans="6:14">
      <c r="F1970" s="3">
        <v>44340</v>
      </c>
      <c r="G1970" s="1" t="s">
        <v>11</v>
      </c>
      <c r="H1970" s="1" t="s">
        <v>100</v>
      </c>
      <c r="I1970" s="1">
        <v>741</v>
      </c>
      <c r="J1970" s="1">
        <f>MONTH(BART_Rides[[#This Row],[Date]])</f>
        <v>5</v>
      </c>
      <c r="K1970" s="1">
        <f>WEEKDAY(BART_Rides[[#This Row],[Date]],2)</f>
        <v>1</v>
      </c>
      <c r="L1970" s="1" t="str">
        <f>LEFT(BART_Rides[[#This Row],[Lines]],1)</f>
        <v>Y</v>
      </c>
      <c r="M1970" s="1" t="str">
        <f>IF(BART_Rides[[#This Row],[FirstLetter]]="Y","Yes","No")</f>
        <v>Yes</v>
      </c>
      <c r="N1970" s="1" t="str">
        <f>IF(OR(BART_Rides[[#This Row],[Station Code]]="EM", BART_Rides[[#This Row],[Station Code]]="MT", BART_Rides[[#This Row],[Station Code]]="PL", BART_Rides[[#This Row],[Station Code]]="CC"), "Yes", "No")</f>
        <v>No</v>
      </c>
    </row>
    <row r="1971" spans="6:14">
      <c r="F1971" s="3">
        <v>44341</v>
      </c>
      <c r="G1971" s="1" t="s">
        <v>11</v>
      </c>
      <c r="H1971" s="1" t="s">
        <v>100</v>
      </c>
      <c r="I1971" s="1">
        <v>758</v>
      </c>
      <c r="J1971" s="1">
        <f>MONTH(BART_Rides[[#This Row],[Date]])</f>
        <v>5</v>
      </c>
      <c r="K1971" s="1">
        <f>WEEKDAY(BART_Rides[[#This Row],[Date]],2)</f>
        <v>2</v>
      </c>
      <c r="L1971" s="1" t="str">
        <f>LEFT(BART_Rides[[#This Row],[Lines]],1)</f>
        <v>Y</v>
      </c>
      <c r="M1971" s="1" t="str">
        <f>IF(BART_Rides[[#This Row],[FirstLetter]]="Y","Yes","No")</f>
        <v>Yes</v>
      </c>
      <c r="N1971" s="1" t="str">
        <f>IF(OR(BART_Rides[[#This Row],[Station Code]]="EM", BART_Rides[[#This Row],[Station Code]]="MT", BART_Rides[[#This Row],[Station Code]]="PL", BART_Rides[[#This Row],[Station Code]]="CC"), "Yes", "No")</f>
        <v>No</v>
      </c>
    </row>
    <row r="1972" spans="6:14">
      <c r="F1972" s="3">
        <v>44342</v>
      </c>
      <c r="G1972" s="1" t="s">
        <v>11</v>
      </c>
      <c r="H1972" s="1" t="s">
        <v>100</v>
      </c>
      <c r="I1972" s="1">
        <v>805</v>
      </c>
      <c r="J1972" s="1">
        <f>MONTH(BART_Rides[[#This Row],[Date]])</f>
        <v>5</v>
      </c>
      <c r="K1972" s="1">
        <f>WEEKDAY(BART_Rides[[#This Row],[Date]],2)</f>
        <v>3</v>
      </c>
      <c r="L1972" s="1" t="str">
        <f>LEFT(BART_Rides[[#This Row],[Lines]],1)</f>
        <v>Y</v>
      </c>
      <c r="M1972" s="1" t="str">
        <f>IF(BART_Rides[[#This Row],[FirstLetter]]="Y","Yes","No")</f>
        <v>Yes</v>
      </c>
      <c r="N1972" s="1" t="str">
        <f>IF(OR(BART_Rides[[#This Row],[Station Code]]="EM", BART_Rides[[#This Row],[Station Code]]="MT", BART_Rides[[#This Row],[Station Code]]="PL", BART_Rides[[#This Row],[Station Code]]="CC"), "Yes", "No")</f>
        <v>No</v>
      </c>
    </row>
    <row r="1973" spans="6:14">
      <c r="F1973" s="3">
        <v>44343</v>
      </c>
      <c r="G1973" s="1" t="s">
        <v>11</v>
      </c>
      <c r="H1973" s="1" t="s">
        <v>100</v>
      </c>
      <c r="I1973" s="1">
        <v>840</v>
      </c>
      <c r="J1973" s="1">
        <f>MONTH(BART_Rides[[#This Row],[Date]])</f>
        <v>5</v>
      </c>
      <c r="K1973" s="1">
        <f>WEEKDAY(BART_Rides[[#This Row],[Date]],2)</f>
        <v>4</v>
      </c>
      <c r="L1973" s="1" t="str">
        <f>LEFT(BART_Rides[[#This Row],[Lines]],1)</f>
        <v>Y</v>
      </c>
      <c r="M1973" s="1" t="str">
        <f>IF(BART_Rides[[#This Row],[FirstLetter]]="Y","Yes","No")</f>
        <v>Yes</v>
      </c>
      <c r="N1973" s="1" t="str">
        <f>IF(OR(BART_Rides[[#This Row],[Station Code]]="EM", BART_Rides[[#This Row],[Station Code]]="MT", BART_Rides[[#This Row],[Station Code]]="PL", BART_Rides[[#This Row],[Station Code]]="CC"), "Yes", "No")</f>
        <v>No</v>
      </c>
    </row>
    <row r="1974" spans="6:14">
      <c r="F1974" s="3">
        <v>44344</v>
      </c>
      <c r="G1974" s="1" t="s">
        <v>11</v>
      </c>
      <c r="H1974" s="1" t="s">
        <v>100</v>
      </c>
      <c r="I1974" s="1">
        <v>826</v>
      </c>
      <c r="J1974" s="1">
        <f>MONTH(BART_Rides[[#This Row],[Date]])</f>
        <v>5</v>
      </c>
      <c r="K1974" s="1">
        <f>WEEKDAY(BART_Rides[[#This Row],[Date]],2)</f>
        <v>5</v>
      </c>
      <c r="L1974" s="1" t="str">
        <f>LEFT(BART_Rides[[#This Row],[Lines]],1)</f>
        <v>Y</v>
      </c>
      <c r="M1974" s="1" t="str">
        <f>IF(BART_Rides[[#This Row],[FirstLetter]]="Y","Yes","No")</f>
        <v>Yes</v>
      </c>
      <c r="N1974" s="1" t="str">
        <f>IF(OR(BART_Rides[[#This Row],[Station Code]]="EM", BART_Rides[[#This Row],[Station Code]]="MT", BART_Rides[[#This Row],[Station Code]]="PL", BART_Rides[[#This Row],[Station Code]]="CC"), "Yes", "No")</f>
        <v>No</v>
      </c>
    </row>
    <row r="1975" spans="6:14">
      <c r="F1975" s="3">
        <v>44345</v>
      </c>
      <c r="G1975" s="1" t="s">
        <v>11</v>
      </c>
      <c r="H1975" s="1" t="s">
        <v>100</v>
      </c>
      <c r="I1975" s="1">
        <v>518</v>
      </c>
      <c r="J1975" s="1">
        <f>MONTH(BART_Rides[[#This Row],[Date]])</f>
        <v>5</v>
      </c>
      <c r="K1975" s="1">
        <f>WEEKDAY(BART_Rides[[#This Row],[Date]],2)</f>
        <v>6</v>
      </c>
      <c r="L1975" s="1" t="str">
        <f>LEFT(BART_Rides[[#This Row],[Lines]],1)</f>
        <v>Y</v>
      </c>
      <c r="M1975" s="1" t="str">
        <f>IF(BART_Rides[[#This Row],[FirstLetter]]="Y","Yes","No")</f>
        <v>Yes</v>
      </c>
      <c r="N1975" s="1" t="str">
        <f>IF(OR(BART_Rides[[#This Row],[Station Code]]="EM", BART_Rides[[#This Row],[Station Code]]="MT", BART_Rides[[#This Row],[Station Code]]="PL", BART_Rides[[#This Row],[Station Code]]="CC"), "Yes", "No")</f>
        <v>No</v>
      </c>
    </row>
    <row r="1976" spans="6:14">
      <c r="F1976" s="3">
        <v>44346</v>
      </c>
      <c r="G1976" s="1" t="s">
        <v>11</v>
      </c>
      <c r="H1976" s="1" t="s">
        <v>100</v>
      </c>
      <c r="I1976" s="1">
        <v>409</v>
      </c>
      <c r="J1976" s="1">
        <f>MONTH(BART_Rides[[#This Row],[Date]])</f>
        <v>5</v>
      </c>
      <c r="K1976" s="1">
        <f>WEEKDAY(BART_Rides[[#This Row],[Date]],2)</f>
        <v>7</v>
      </c>
      <c r="L1976" s="1" t="str">
        <f>LEFT(BART_Rides[[#This Row],[Lines]],1)</f>
        <v>Y</v>
      </c>
      <c r="M1976" s="1" t="str">
        <f>IF(BART_Rides[[#This Row],[FirstLetter]]="Y","Yes","No")</f>
        <v>Yes</v>
      </c>
      <c r="N1976" s="1" t="str">
        <f>IF(OR(BART_Rides[[#This Row],[Station Code]]="EM", BART_Rides[[#This Row],[Station Code]]="MT", BART_Rides[[#This Row],[Station Code]]="PL", BART_Rides[[#This Row],[Station Code]]="CC"), "Yes", "No")</f>
        <v>No</v>
      </c>
    </row>
    <row r="1977" spans="6:14">
      <c r="F1977" s="3">
        <v>44347</v>
      </c>
      <c r="G1977" s="1" t="s">
        <v>11</v>
      </c>
      <c r="H1977" s="1" t="s">
        <v>100</v>
      </c>
      <c r="I1977" s="1">
        <v>348</v>
      </c>
      <c r="J1977" s="1">
        <f>MONTH(BART_Rides[[#This Row],[Date]])</f>
        <v>5</v>
      </c>
      <c r="K1977" s="1">
        <f>WEEKDAY(BART_Rides[[#This Row],[Date]],2)</f>
        <v>1</v>
      </c>
      <c r="L1977" s="1" t="str">
        <f>LEFT(BART_Rides[[#This Row],[Lines]],1)</f>
        <v>Y</v>
      </c>
      <c r="M1977" s="1" t="str">
        <f>IF(BART_Rides[[#This Row],[FirstLetter]]="Y","Yes","No")</f>
        <v>Yes</v>
      </c>
      <c r="N1977" s="1" t="str">
        <f>IF(OR(BART_Rides[[#This Row],[Station Code]]="EM", BART_Rides[[#This Row],[Station Code]]="MT", BART_Rides[[#This Row],[Station Code]]="PL", BART_Rides[[#This Row],[Station Code]]="CC"), "Yes", "No")</f>
        <v>No</v>
      </c>
    </row>
    <row r="1978" spans="6:14">
      <c r="F1978" s="3">
        <v>44348</v>
      </c>
      <c r="G1978" s="1" t="s">
        <v>11</v>
      </c>
      <c r="H1978" s="1" t="s">
        <v>100</v>
      </c>
      <c r="I1978" s="1">
        <v>811</v>
      </c>
      <c r="J1978" s="1">
        <f>MONTH(BART_Rides[[#This Row],[Date]])</f>
        <v>6</v>
      </c>
      <c r="K1978" s="1">
        <f>WEEKDAY(BART_Rides[[#This Row],[Date]],2)</f>
        <v>2</v>
      </c>
      <c r="L1978" s="1" t="str">
        <f>LEFT(BART_Rides[[#This Row],[Lines]],1)</f>
        <v>Y</v>
      </c>
      <c r="M1978" s="1" t="str">
        <f>IF(BART_Rides[[#This Row],[FirstLetter]]="Y","Yes","No")</f>
        <v>Yes</v>
      </c>
      <c r="N1978" s="1" t="str">
        <f>IF(OR(BART_Rides[[#This Row],[Station Code]]="EM", BART_Rides[[#This Row],[Station Code]]="MT", BART_Rides[[#This Row],[Station Code]]="PL", BART_Rides[[#This Row],[Station Code]]="CC"), "Yes", "No")</f>
        <v>No</v>
      </c>
    </row>
    <row r="1979" spans="6:14">
      <c r="F1979" s="3">
        <v>44349</v>
      </c>
      <c r="G1979" s="1" t="s">
        <v>11</v>
      </c>
      <c r="H1979" s="1" t="s">
        <v>100</v>
      </c>
      <c r="I1979" s="1">
        <v>837</v>
      </c>
      <c r="J1979" s="1">
        <f>MONTH(BART_Rides[[#This Row],[Date]])</f>
        <v>6</v>
      </c>
      <c r="K1979" s="1">
        <f>WEEKDAY(BART_Rides[[#This Row],[Date]],2)</f>
        <v>3</v>
      </c>
      <c r="L1979" s="1" t="str">
        <f>LEFT(BART_Rides[[#This Row],[Lines]],1)</f>
        <v>Y</v>
      </c>
      <c r="M1979" s="1" t="str">
        <f>IF(BART_Rides[[#This Row],[FirstLetter]]="Y","Yes","No")</f>
        <v>Yes</v>
      </c>
      <c r="N1979" s="1" t="str">
        <f>IF(OR(BART_Rides[[#This Row],[Station Code]]="EM", BART_Rides[[#This Row],[Station Code]]="MT", BART_Rides[[#This Row],[Station Code]]="PL", BART_Rides[[#This Row],[Station Code]]="CC"), "Yes", "No")</f>
        <v>No</v>
      </c>
    </row>
    <row r="1980" spans="6:14">
      <c r="F1980" s="3">
        <v>44350</v>
      </c>
      <c r="G1980" s="1" t="s">
        <v>11</v>
      </c>
      <c r="H1980" s="1" t="s">
        <v>100</v>
      </c>
      <c r="I1980" s="1">
        <v>873</v>
      </c>
      <c r="J1980" s="1">
        <f>MONTH(BART_Rides[[#This Row],[Date]])</f>
        <v>6</v>
      </c>
      <c r="K1980" s="1">
        <f>WEEKDAY(BART_Rides[[#This Row],[Date]],2)</f>
        <v>4</v>
      </c>
      <c r="L1980" s="1" t="str">
        <f>LEFT(BART_Rides[[#This Row],[Lines]],1)</f>
        <v>Y</v>
      </c>
      <c r="M1980" s="1" t="str">
        <f>IF(BART_Rides[[#This Row],[FirstLetter]]="Y","Yes","No")</f>
        <v>Yes</v>
      </c>
      <c r="N1980" s="1" t="str">
        <f>IF(OR(BART_Rides[[#This Row],[Station Code]]="EM", BART_Rides[[#This Row],[Station Code]]="MT", BART_Rides[[#This Row],[Station Code]]="PL", BART_Rides[[#This Row],[Station Code]]="CC"), "Yes", "No")</f>
        <v>No</v>
      </c>
    </row>
    <row r="1981" spans="6:14">
      <c r="F1981" s="3">
        <v>44351</v>
      </c>
      <c r="G1981" s="1" t="s">
        <v>11</v>
      </c>
      <c r="H1981" s="1" t="s">
        <v>100</v>
      </c>
      <c r="I1981" s="1">
        <v>848</v>
      </c>
      <c r="J1981" s="1">
        <f>MONTH(BART_Rides[[#This Row],[Date]])</f>
        <v>6</v>
      </c>
      <c r="K1981" s="1">
        <f>WEEKDAY(BART_Rides[[#This Row],[Date]],2)</f>
        <v>5</v>
      </c>
      <c r="L1981" s="1" t="str">
        <f>LEFT(BART_Rides[[#This Row],[Lines]],1)</f>
        <v>Y</v>
      </c>
      <c r="M1981" s="1" t="str">
        <f>IF(BART_Rides[[#This Row],[FirstLetter]]="Y","Yes","No")</f>
        <v>Yes</v>
      </c>
      <c r="N1981" s="1" t="str">
        <f>IF(OR(BART_Rides[[#This Row],[Station Code]]="EM", BART_Rides[[#This Row],[Station Code]]="MT", BART_Rides[[#This Row],[Station Code]]="PL", BART_Rides[[#This Row],[Station Code]]="CC"), "Yes", "No")</f>
        <v>No</v>
      </c>
    </row>
    <row r="1982" spans="6:14">
      <c r="F1982" s="3">
        <v>44352</v>
      </c>
      <c r="G1982" s="1" t="s">
        <v>11</v>
      </c>
      <c r="H1982" s="1" t="s">
        <v>100</v>
      </c>
      <c r="I1982" s="1">
        <v>558</v>
      </c>
      <c r="J1982" s="1">
        <f>MONTH(BART_Rides[[#This Row],[Date]])</f>
        <v>6</v>
      </c>
      <c r="K1982" s="1">
        <f>WEEKDAY(BART_Rides[[#This Row],[Date]],2)</f>
        <v>6</v>
      </c>
      <c r="L1982" s="1" t="str">
        <f>LEFT(BART_Rides[[#This Row],[Lines]],1)</f>
        <v>Y</v>
      </c>
      <c r="M1982" s="1" t="str">
        <f>IF(BART_Rides[[#This Row],[FirstLetter]]="Y","Yes","No")</f>
        <v>Yes</v>
      </c>
      <c r="N1982" s="1" t="str">
        <f>IF(OR(BART_Rides[[#This Row],[Station Code]]="EM", BART_Rides[[#This Row],[Station Code]]="MT", BART_Rides[[#This Row],[Station Code]]="PL", BART_Rides[[#This Row],[Station Code]]="CC"), "Yes", "No")</f>
        <v>No</v>
      </c>
    </row>
    <row r="1983" spans="6:14">
      <c r="F1983" s="3">
        <v>44353</v>
      </c>
      <c r="G1983" s="1" t="s">
        <v>11</v>
      </c>
      <c r="H1983" s="1" t="s">
        <v>100</v>
      </c>
      <c r="I1983" s="1">
        <v>492</v>
      </c>
      <c r="J1983" s="1">
        <f>MONTH(BART_Rides[[#This Row],[Date]])</f>
        <v>6</v>
      </c>
      <c r="K1983" s="1">
        <f>WEEKDAY(BART_Rides[[#This Row],[Date]],2)</f>
        <v>7</v>
      </c>
      <c r="L1983" s="1" t="str">
        <f>LEFT(BART_Rides[[#This Row],[Lines]],1)</f>
        <v>Y</v>
      </c>
      <c r="M1983" s="1" t="str">
        <f>IF(BART_Rides[[#This Row],[FirstLetter]]="Y","Yes","No")</f>
        <v>Yes</v>
      </c>
      <c r="N1983" s="1" t="str">
        <f>IF(OR(BART_Rides[[#This Row],[Station Code]]="EM", BART_Rides[[#This Row],[Station Code]]="MT", BART_Rides[[#This Row],[Station Code]]="PL", BART_Rides[[#This Row],[Station Code]]="CC"), "Yes", "No")</f>
        <v>No</v>
      </c>
    </row>
    <row r="1984" spans="6:14">
      <c r="F1984" s="3">
        <v>44354</v>
      </c>
      <c r="G1984" s="1" t="s">
        <v>11</v>
      </c>
      <c r="H1984" s="1" t="s">
        <v>100</v>
      </c>
      <c r="I1984" s="1">
        <v>776</v>
      </c>
      <c r="J1984" s="1">
        <f>MONTH(BART_Rides[[#This Row],[Date]])</f>
        <v>6</v>
      </c>
      <c r="K1984" s="1">
        <f>WEEKDAY(BART_Rides[[#This Row],[Date]],2)</f>
        <v>1</v>
      </c>
      <c r="L1984" s="1" t="str">
        <f>LEFT(BART_Rides[[#This Row],[Lines]],1)</f>
        <v>Y</v>
      </c>
      <c r="M1984" s="1" t="str">
        <f>IF(BART_Rides[[#This Row],[FirstLetter]]="Y","Yes","No")</f>
        <v>Yes</v>
      </c>
      <c r="N1984" s="1" t="str">
        <f>IF(OR(BART_Rides[[#This Row],[Station Code]]="EM", BART_Rides[[#This Row],[Station Code]]="MT", BART_Rides[[#This Row],[Station Code]]="PL", BART_Rides[[#This Row],[Station Code]]="CC"), "Yes", "No")</f>
        <v>No</v>
      </c>
    </row>
    <row r="1985" spans="6:14">
      <c r="F1985" s="3">
        <v>44355</v>
      </c>
      <c r="G1985" s="1" t="s">
        <v>11</v>
      </c>
      <c r="H1985" s="1" t="s">
        <v>100</v>
      </c>
      <c r="I1985" s="1">
        <v>881</v>
      </c>
      <c r="J1985" s="1">
        <f>MONTH(BART_Rides[[#This Row],[Date]])</f>
        <v>6</v>
      </c>
      <c r="K1985" s="1">
        <f>WEEKDAY(BART_Rides[[#This Row],[Date]],2)</f>
        <v>2</v>
      </c>
      <c r="L1985" s="1" t="str">
        <f>LEFT(BART_Rides[[#This Row],[Lines]],1)</f>
        <v>Y</v>
      </c>
      <c r="M1985" s="1" t="str">
        <f>IF(BART_Rides[[#This Row],[FirstLetter]]="Y","Yes","No")</f>
        <v>Yes</v>
      </c>
      <c r="N1985" s="1" t="str">
        <f>IF(OR(BART_Rides[[#This Row],[Station Code]]="EM", BART_Rides[[#This Row],[Station Code]]="MT", BART_Rides[[#This Row],[Station Code]]="PL", BART_Rides[[#This Row],[Station Code]]="CC"), "Yes", "No")</f>
        <v>No</v>
      </c>
    </row>
    <row r="1986" spans="6:14">
      <c r="F1986" s="3">
        <v>44356</v>
      </c>
      <c r="G1986" s="1" t="s">
        <v>11</v>
      </c>
      <c r="H1986" s="1" t="s">
        <v>100</v>
      </c>
      <c r="I1986" s="1">
        <v>909</v>
      </c>
      <c r="J1986" s="1">
        <f>MONTH(BART_Rides[[#This Row],[Date]])</f>
        <v>6</v>
      </c>
      <c r="K1986" s="1">
        <f>WEEKDAY(BART_Rides[[#This Row],[Date]],2)</f>
        <v>3</v>
      </c>
      <c r="L1986" s="1" t="str">
        <f>LEFT(BART_Rides[[#This Row],[Lines]],1)</f>
        <v>Y</v>
      </c>
      <c r="M1986" s="1" t="str">
        <f>IF(BART_Rides[[#This Row],[FirstLetter]]="Y","Yes","No")</f>
        <v>Yes</v>
      </c>
      <c r="N1986" s="1" t="str">
        <f>IF(OR(BART_Rides[[#This Row],[Station Code]]="EM", BART_Rides[[#This Row],[Station Code]]="MT", BART_Rides[[#This Row],[Station Code]]="PL", BART_Rides[[#This Row],[Station Code]]="CC"), "Yes", "No")</f>
        <v>No</v>
      </c>
    </row>
    <row r="1987" spans="6:14">
      <c r="F1987" s="3">
        <v>44357</v>
      </c>
      <c r="G1987" s="1" t="s">
        <v>11</v>
      </c>
      <c r="H1987" s="1" t="s">
        <v>100</v>
      </c>
      <c r="I1987" s="1">
        <v>918</v>
      </c>
      <c r="J1987" s="1">
        <f>MONTH(BART_Rides[[#This Row],[Date]])</f>
        <v>6</v>
      </c>
      <c r="K1987" s="1">
        <f>WEEKDAY(BART_Rides[[#This Row],[Date]],2)</f>
        <v>4</v>
      </c>
      <c r="L1987" s="1" t="str">
        <f>LEFT(BART_Rides[[#This Row],[Lines]],1)</f>
        <v>Y</v>
      </c>
      <c r="M1987" s="1" t="str">
        <f>IF(BART_Rides[[#This Row],[FirstLetter]]="Y","Yes","No")</f>
        <v>Yes</v>
      </c>
      <c r="N1987" s="1" t="str">
        <f>IF(OR(BART_Rides[[#This Row],[Station Code]]="EM", BART_Rides[[#This Row],[Station Code]]="MT", BART_Rides[[#This Row],[Station Code]]="PL", BART_Rides[[#This Row],[Station Code]]="CC"), "Yes", "No")</f>
        <v>No</v>
      </c>
    </row>
    <row r="1988" spans="6:14">
      <c r="F1988" s="3">
        <v>44358</v>
      </c>
      <c r="G1988" s="1" t="s">
        <v>11</v>
      </c>
      <c r="H1988" s="1" t="s">
        <v>100</v>
      </c>
      <c r="I1988" s="1">
        <v>878</v>
      </c>
      <c r="J1988" s="1">
        <f>MONTH(BART_Rides[[#This Row],[Date]])</f>
        <v>6</v>
      </c>
      <c r="K1988" s="1">
        <f>WEEKDAY(BART_Rides[[#This Row],[Date]],2)</f>
        <v>5</v>
      </c>
      <c r="L1988" s="1" t="str">
        <f>LEFT(BART_Rides[[#This Row],[Lines]],1)</f>
        <v>Y</v>
      </c>
      <c r="M1988" s="1" t="str">
        <f>IF(BART_Rides[[#This Row],[FirstLetter]]="Y","Yes","No")</f>
        <v>Yes</v>
      </c>
      <c r="N1988" s="1" t="str">
        <f>IF(OR(BART_Rides[[#This Row],[Station Code]]="EM", BART_Rides[[#This Row],[Station Code]]="MT", BART_Rides[[#This Row],[Station Code]]="PL", BART_Rides[[#This Row],[Station Code]]="CC"), "Yes", "No")</f>
        <v>No</v>
      </c>
    </row>
    <row r="1989" spans="6:14">
      <c r="F1989" s="3">
        <v>44359</v>
      </c>
      <c r="G1989" s="1" t="s">
        <v>11</v>
      </c>
      <c r="H1989" s="1" t="s">
        <v>100</v>
      </c>
      <c r="I1989" s="1">
        <v>599</v>
      </c>
      <c r="J1989" s="1">
        <f>MONTH(BART_Rides[[#This Row],[Date]])</f>
        <v>6</v>
      </c>
      <c r="K1989" s="1">
        <f>WEEKDAY(BART_Rides[[#This Row],[Date]],2)</f>
        <v>6</v>
      </c>
      <c r="L1989" s="1" t="str">
        <f>LEFT(BART_Rides[[#This Row],[Lines]],1)</f>
        <v>Y</v>
      </c>
      <c r="M1989" s="1" t="str">
        <f>IF(BART_Rides[[#This Row],[FirstLetter]]="Y","Yes","No")</f>
        <v>Yes</v>
      </c>
      <c r="N1989" s="1" t="str">
        <f>IF(OR(BART_Rides[[#This Row],[Station Code]]="EM", BART_Rides[[#This Row],[Station Code]]="MT", BART_Rides[[#This Row],[Station Code]]="PL", BART_Rides[[#This Row],[Station Code]]="CC"), "Yes", "No")</f>
        <v>No</v>
      </c>
    </row>
    <row r="1990" spans="6:14">
      <c r="F1990" s="3">
        <v>44360</v>
      </c>
      <c r="G1990" s="1" t="s">
        <v>11</v>
      </c>
      <c r="H1990" s="1" t="s">
        <v>100</v>
      </c>
      <c r="I1990" s="1">
        <v>408</v>
      </c>
      <c r="J1990" s="1">
        <f>MONTH(BART_Rides[[#This Row],[Date]])</f>
        <v>6</v>
      </c>
      <c r="K1990" s="1">
        <f>WEEKDAY(BART_Rides[[#This Row],[Date]],2)</f>
        <v>7</v>
      </c>
      <c r="L1990" s="1" t="str">
        <f>LEFT(BART_Rides[[#This Row],[Lines]],1)</f>
        <v>Y</v>
      </c>
      <c r="M1990" s="1" t="str">
        <f>IF(BART_Rides[[#This Row],[FirstLetter]]="Y","Yes","No")</f>
        <v>Yes</v>
      </c>
      <c r="N1990" s="1" t="str">
        <f>IF(OR(BART_Rides[[#This Row],[Station Code]]="EM", BART_Rides[[#This Row],[Station Code]]="MT", BART_Rides[[#This Row],[Station Code]]="PL", BART_Rides[[#This Row],[Station Code]]="CC"), "Yes", "No")</f>
        <v>No</v>
      </c>
    </row>
    <row r="1991" spans="6:14">
      <c r="F1991" s="3">
        <v>44361</v>
      </c>
      <c r="G1991" s="1" t="s">
        <v>11</v>
      </c>
      <c r="H1991" s="1" t="s">
        <v>100</v>
      </c>
      <c r="I1991" s="1">
        <v>840</v>
      </c>
      <c r="J1991" s="1">
        <f>MONTH(BART_Rides[[#This Row],[Date]])</f>
        <v>6</v>
      </c>
      <c r="K1991" s="1">
        <f>WEEKDAY(BART_Rides[[#This Row],[Date]],2)</f>
        <v>1</v>
      </c>
      <c r="L1991" s="1" t="str">
        <f>LEFT(BART_Rides[[#This Row],[Lines]],1)</f>
        <v>Y</v>
      </c>
      <c r="M1991" s="1" t="str">
        <f>IF(BART_Rides[[#This Row],[FirstLetter]]="Y","Yes","No")</f>
        <v>Yes</v>
      </c>
      <c r="N1991" s="1" t="str">
        <f>IF(OR(BART_Rides[[#This Row],[Station Code]]="EM", BART_Rides[[#This Row],[Station Code]]="MT", BART_Rides[[#This Row],[Station Code]]="PL", BART_Rides[[#This Row],[Station Code]]="CC"), "Yes", "No")</f>
        <v>No</v>
      </c>
    </row>
    <row r="1992" spans="6:14">
      <c r="F1992" s="3">
        <v>44362</v>
      </c>
      <c r="G1992" s="1" t="s">
        <v>11</v>
      </c>
      <c r="H1992" s="1" t="s">
        <v>100</v>
      </c>
      <c r="I1992" s="1">
        <v>907</v>
      </c>
      <c r="J1992" s="1">
        <f>MONTH(BART_Rides[[#This Row],[Date]])</f>
        <v>6</v>
      </c>
      <c r="K1992" s="1">
        <f>WEEKDAY(BART_Rides[[#This Row],[Date]],2)</f>
        <v>2</v>
      </c>
      <c r="L1992" s="1" t="str">
        <f>LEFT(BART_Rides[[#This Row],[Lines]],1)</f>
        <v>Y</v>
      </c>
      <c r="M1992" s="1" t="str">
        <f>IF(BART_Rides[[#This Row],[FirstLetter]]="Y","Yes","No")</f>
        <v>Yes</v>
      </c>
      <c r="N1992" s="1" t="str">
        <f>IF(OR(BART_Rides[[#This Row],[Station Code]]="EM", BART_Rides[[#This Row],[Station Code]]="MT", BART_Rides[[#This Row],[Station Code]]="PL", BART_Rides[[#This Row],[Station Code]]="CC"), "Yes", "No")</f>
        <v>No</v>
      </c>
    </row>
    <row r="1993" spans="6:14">
      <c r="F1993" s="3">
        <v>44363</v>
      </c>
      <c r="G1993" s="1" t="s">
        <v>11</v>
      </c>
      <c r="H1993" s="1" t="s">
        <v>100</v>
      </c>
      <c r="I1993" s="1">
        <v>895</v>
      </c>
      <c r="J1993" s="1">
        <f>MONTH(BART_Rides[[#This Row],[Date]])</f>
        <v>6</v>
      </c>
      <c r="K1993" s="1">
        <f>WEEKDAY(BART_Rides[[#This Row],[Date]],2)</f>
        <v>3</v>
      </c>
      <c r="L1993" s="1" t="str">
        <f>LEFT(BART_Rides[[#This Row],[Lines]],1)</f>
        <v>Y</v>
      </c>
      <c r="M1993" s="1" t="str">
        <f>IF(BART_Rides[[#This Row],[FirstLetter]]="Y","Yes","No")</f>
        <v>Yes</v>
      </c>
      <c r="N1993" s="1" t="str">
        <f>IF(OR(BART_Rides[[#This Row],[Station Code]]="EM", BART_Rides[[#This Row],[Station Code]]="MT", BART_Rides[[#This Row],[Station Code]]="PL", BART_Rides[[#This Row],[Station Code]]="CC"), "Yes", "No")</f>
        <v>No</v>
      </c>
    </row>
    <row r="1994" spans="6:14">
      <c r="F1994" s="3">
        <v>44364</v>
      </c>
      <c r="G1994" s="1" t="s">
        <v>11</v>
      </c>
      <c r="H1994" s="1" t="s">
        <v>100</v>
      </c>
      <c r="I1994" s="1">
        <v>908</v>
      </c>
      <c r="J1994" s="1">
        <f>MONTH(BART_Rides[[#This Row],[Date]])</f>
        <v>6</v>
      </c>
      <c r="K1994" s="1">
        <f>WEEKDAY(BART_Rides[[#This Row],[Date]],2)</f>
        <v>4</v>
      </c>
      <c r="L1994" s="1" t="str">
        <f>LEFT(BART_Rides[[#This Row],[Lines]],1)</f>
        <v>Y</v>
      </c>
      <c r="M1994" s="1" t="str">
        <f>IF(BART_Rides[[#This Row],[FirstLetter]]="Y","Yes","No")</f>
        <v>Yes</v>
      </c>
      <c r="N1994" s="1" t="str">
        <f>IF(OR(BART_Rides[[#This Row],[Station Code]]="EM", BART_Rides[[#This Row],[Station Code]]="MT", BART_Rides[[#This Row],[Station Code]]="PL", BART_Rides[[#This Row],[Station Code]]="CC"), "Yes", "No")</f>
        <v>No</v>
      </c>
    </row>
    <row r="1995" spans="6:14">
      <c r="F1995" s="3">
        <v>44365</v>
      </c>
      <c r="G1995" s="1" t="s">
        <v>11</v>
      </c>
      <c r="H1995" s="1" t="s">
        <v>100</v>
      </c>
      <c r="I1995" s="1">
        <v>869</v>
      </c>
      <c r="J1995" s="1">
        <f>MONTH(BART_Rides[[#This Row],[Date]])</f>
        <v>6</v>
      </c>
      <c r="K1995" s="1">
        <f>WEEKDAY(BART_Rides[[#This Row],[Date]],2)</f>
        <v>5</v>
      </c>
      <c r="L1995" s="1" t="str">
        <f>LEFT(BART_Rides[[#This Row],[Lines]],1)</f>
        <v>Y</v>
      </c>
      <c r="M1995" s="1" t="str">
        <f>IF(BART_Rides[[#This Row],[FirstLetter]]="Y","Yes","No")</f>
        <v>Yes</v>
      </c>
      <c r="N1995" s="1" t="str">
        <f>IF(OR(BART_Rides[[#This Row],[Station Code]]="EM", BART_Rides[[#This Row],[Station Code]]="MT", BART_Rides[[#This Row],[Station Code]]="PL", BART_Rides[[#This Row],[Station Code]]="CC"), "Yes", "No")</f>
        <v>No</v>
      </c>
    </row>
    <row r="1996" spans="6:14">
      <c r="F1996" s="3">
        <v>44366</v>
      </c>
      <c r="G1996" s="1" t="s">
        <v>11</v>
      </c>
      <c r="H1996" s="1" t="s">
        <v>100</v>
      </c>
      <c r="I1996" s="1">
        <v>587</v>
      </c>
      <c r="J1996" s="1">
        <f>MONTH(BART_Rides[[#This Row],[Date]])</f>
        <v>6</v>
      </c>
      <c r="K1996" s="1">
        <f>WEEKDAY(BART_Rides[[#This Row],[Date]],2)</f>
        <v>6</v>
      </c>
      <c r="L1996" s="1" t="str">
        <f>LEFT(BART_Rides[[#This Row],[Lines]],1)</f>
        <v>Y</v>
      </c>
      <c r="M1996" s="1" t="str">
        <f>IF(BART_Rides[[#This Row],[FirstLetter]]="Y","Yes","No")</f>
        <v>Yes</v>
      </c>
      <c r="N1996" s="1" t="str">
        <f>IF(OR(BART_Rides[[#This Row],[Station Code]]="EM", BART_Rides[[#This Row],[Station Code]]="MT", BART_Rides[[#This Row],[Station Code]]="PL", BART_Rides[[#This Row],[Station Code]]="CC"), "Yes", "No")</f>
        <v>No</v>
      </c>
    </row>
    <row r="1997" spans="6:14">
      <c r="F1997" s="3">
        <v>44367</v>
      </c>
      <c r="G1997" s="1" t="s">
        <v>11</v>
      </c>
      <c r="H1997" s="1" t="s">
        <v>100</v>
      </c>
      <c r="I1997" s="1">
        <v>467</v>
      </c>
      <c r="J1997" s="1">
        <f>MONTH(BART_Rides[[#This Row],[Date]])</f>
        <v>6</v>
      </c>
      <c r="K1997" s="1">
        <f>WEEKDAY(BART_Rides[[#This Row],[Date]],2)</f>
        <v>7</v>
      </c>
      <c r="L1997" s="1" t="str">
        <f>LEFT(BART_Rides[[#This Row],[Lines]],1)</f>
        <v>Y</v>
      </c>
      <c r="M1997" s="1" t="str">
        <f>IF(BART_Rides[[#This Row],[FirstLetter]]="Y","Yes","No")</f>
        <v>Yes</v>
      </c>
      <c r="N1997" s="1" t="str">
        <f>IF(OR(BART_Rides[[#This Row],[Station Code]]="EM", BART_Rides[[#This Row],[Station Code]]="MT", BART_Rides[[#This Row],[Station Code]]="PL", BART_Rides[[#This Row],[Station Code]]="CC"), "Yes", "No")</f>
        <v>No</v>
      </c>
    </row>
    <row r="1998" spans="6:14">
      <c r="F1998" s="3">
        <v>44368</v>
      </c>
      <c r="G1998" s="1" t="s">
        <v>11</v>
      </c>
      <c r="H1998" s="1" t="s">
        <v>100</v>
      </c>
      <c r="I1998" s="1">
        <v>822</v>
      </c>
      <c r="J1998" s="1">
        <f>MONTH(BART_Rides[[#This Row],[Date]])</f>
        <v>6</v>
      </c>
      <c r="K1998" s="1">
        <f>WEEKDAY(BART_Rides[[#This Row],[Date]],2)</f>
        <v>1</v>
      </c>
      <c r="L1998" s="1" t="str">
        <f>LEFT(BART_Rides[[#This Row],[Lines]],1)</f>
        <v>Y</v>
      </c>
      <c r="M1998" s="1" t="str">
        <f>IF(BART_Rides[[#This Row],[FirstLetter]]="Y","Yes","No")</f>
        <v>Yes</v>
      </c>
      <c r="N1998" s="1" t="str">
        <f>IF(OR(BART_Rides[[#This Row],[Station Code]]="EM", BART_Rides[[#This Row],[Station Code]]="MT", BART_Rides[[#This Row],[Station Code]]="PL", BART_Rides[[#This Row],[Station Code]]="CC"), "Yes", "No")</f>
        <v>No</v>
      </c>
    </row>
    <row r="1999" spans="6:14">
      <c r="F1999" s="3">
        <v>44369</v>
      </c>
      <c r="G1999" s="1" t="s">
        <v>11</v>
      </c>
      <c r="H1999" s="1" t="s">
        <v>100</v>
      </c>
      <c r="I1999" s="1">
        <v>973</v>
      </c>
      <c r="J1999" s="1">
        <f>MONTH(BART_Rides[[#This Row],[Date]])</f>
        <v>6</v>
      </c>
      <c r="K1999" s="1">
        <f>WEEKDAY(BART_Rides[[#This Row],[Date]],2)</f>
        <v>2</v>
      </c>
      <c r="L1999" s="1" t="str">
        <f>LEFT(BART_Rides[[#This Row],[Lines]],1)</f>
        <v>Y</v>
      </c>
      <c r="M1999" s="1" t="str">
        <f>IF(BART_Rides[[#This Row],[FirstLetter]]="Y","Yes","No")</f>
        <v>Yes</v>
      </c>
      <c r="N1999" s="1" t="str">
        <f>IF(OR(BART_Rides[[#This Row],[Station Code]]="EM", BART_Rides[[#This Row],[Station Code]]="MT", BART_Rides[[#This Row],[Station Code]]="PL", BART_Rides[[#This Row],[Station Code]]="CC"), "Yes", "No")</f>
        <v>No</v>
      </c>
    </row>
    <row r="2000" spans="6:14">
      <c r="F2000" s="3">
        <v>44370</v>
      </c>
      <c r="G2000" s="1" t="s">
        <v>11</v>
      </c>
      <c r="H2000" s="1" t="s">
        <v>100</v>
      </c>
      <c r="I2000" s="1">
        <v>897</v>
      </c>
      <c r="J2000" s="1">
        <f>MONTH(BART_Rides[[#This Row],[Date]])</f>
        <v>6</v>
      </c>
      <c r="K2000" s="1">
        <f>WEEKDAY(BART_Rides[[#This Row],[Date]],2)</f>
        <v>3</v>
      </c>
      <c r="L2000" s="1" t="str">
        <f>LEFT(BART_Rides[[#This Row],[Lines]],1)</f>
        <v>Y</v>
      </c>
      <c r="M2000" s="1" t="str">
        <f>IF(BART_Rides[[#This Row],[FirstLetter]]="Y","Yes","No")</f>
        <v>Yes</v>
      </c>
      <c r="N2000" s="1" t="str">
        <f>IF(OR(BART_Rides[[#This Row],[Station Code]]="EM", BART_Rides[[#This Row],[Station Code]]="MT", BART_Rides[[#This Row],[Station Code]]="PL", BART_Rides[[#This Row],[Station Code]]="CC"), "Yes", "No")</f>
        <v>No</v>
      </c>
    </row>
    <row r="2001" spans="6:14">
      <c r="F2001" s="3">
        <v>44371</v>
      </c>
      <c r="G2001" s="1" t="s">
        <v>11</v>
      </c>
      <c r="H2001" s="1" t="s">
        <v>100</v>
      </c>
      <c r="I2001" s="1">
        <v>916</v>
      </c>
      <c r="J2001" s="1">
        <f>MONTH(BART_Rides[[#This Row],[Date]])</f>
        <v>6</v>
      </c>
      <c r="K2001" s="1">
        <f>WEEKDAY(BART_Rides[[#This Row],[Date]],2)</f>
        <v>4</v>
      </c>
      <c r="L2001" s="1" t="str">
        <f>LEFT(BART_Rides[[#This Row],[Lines]],1)</f>
        <v>Y</v>
      </c>
      <c r="M2001" s="1" t="str">
        <f>IF(BART_Rides[[#This Row],[FirstLetter]]="Y","Yes","No")</f>
        <v>Yes</v>
      </c>
      <c r="N2001" s="1" t="str">
        <f>IF(OR(BART_Rides[[#This Row],[Station Code]]="EM", BART_Rides[[#This Row],[Station Code]]="MT", BART_Rides[[#This Row],[Station Code]]="PL", BART_Rides[[#This Row],[Station Code]]="CC"), "Yes", "No")</f>
        <v>No</v>
      </c>
    </row>
    <row r="2002" spans="6:14">
      <c r="F2002" s="3">
        <v>44372</v>
      </c>
      <c r="G2002" s="1" t="s">
        <v>11</v>
      </c>
      <c r="H2002" s="1" t="s">
        <v>100</v>
      </c>
      <c r="I2002" s="1">
        <v>958</v>
      </c>
      <c r="J2002" s="1">
        <f>MONTH(BART_Rides[[#This Row],[Date]])</f>
        <v>6</v>
      </c>
      <c r="K2002" s="1">
        <f>WEEKDAY(BART_Rides[[#This Row],[Date]],2)</f>
        <v>5</v>
      </c>
      <c r="L2002" s="1" t="str">
        <f>LEFT(BART_Rides[[#This Row],[Lines]],1)</f>
        <v>Y</v>
      </c>
      <c r="M2002" s="1" t="str">
        <f>IF(BART_Rides[[#This Row],[FirstLetter]]="Y","Yes","No")</f>
        <v>Yes</v>
      </c>
      <c r="N2002" s="1" t="str">
        <f>IF(OR(BART_Rides[[#This Row],[Station Code]]="EM", BART_Rides[[#This Row],[Station Code]]="MT", BART_Rides[[#This Row],[Station Code]]="PL", BART_Rides[[#This Row],[Station Code]]="CC"), "Yes", "No")</f>
        <v>No</v>
      </c>
    </row>
    <row r="2003" spans="6:14">
      <c r="F2003" s="3">
        <v>44373</v>
      </c>
      <c r="G2003" s="1" t="s">
        <v>11</v>
      </c>
      <c r="H2003" s="1" t="s">
        <v>100</v>
      </c>
      <c r="I2003" s="1">
        <v>629</v>
      </c>
      <c r="J2003" s="1">
        <f>MONTH(BART_Rides[[#This Row],[Date]])</f>
        <v>6</v>
      </c>
      <c r="K2003" s="1">
        <f>WEEKDAY(BART_Rides[[#This Row],[Date]],2)</f>
        <v>6</v>
      </c>
      <c r="L2003" s="1" t="str">
        <f>LEFT(BART_Rides[[#This Row],[Lines]],1)</f>
        <v>Y</v>
      </c>
      <c r="M2003" s="1" t="str">
        <f>IF(BART_Rides[[#This Row],[FirstLetter]]="Y","Yes","No")</f>
        <v>Yes</v>
      </c>
      <c r="N2003" s="1" t="str">
        <f>IF(OR(BART_Rides[[#This Row],[Station Code]]="EM", BART_Rides[[#This Row],[Station Code]]="MT", BART_Rides[[#This Row],[Station Code]]="PL", BART_Rides[[#This Row],[Station Code]]="CC"), "Yes", "No")</f>
        <v>No</v>
      </c>
    </row>
    <row r="2004" spans="6:14">
      <c r="F2004" s="3">
        <v>44374</v>
      </c>
      <c r="G2004" s="1" t="s">
        <v>11</v>
      </c>
      <c r="H2004" s="1" t="s">
        <v>100</v>
      </c>
      <c r="I2004" s="1">
        <v>491</v>
      </c>
      <c r="J2004" s="1">
        <f>MONTH(BART_Rides[[#This Row],[Date]])</f>
        <v>6</v>
      </c>
      <c r="K2004" s="1">
        <f>WEEKDAY(BART_Rides[[#This Row],[Date]],2)</f>
        <v>7</v>
      </c>
      <c r="L2004" s="1" t="str">
        <f>LEFT(BART_Rides[[#This Row],[Lines]],1)</f>
        <v>Y</v>
      </c>
      <c r="M2004" s="1" t="str">
        <f>IF(BART_Rides[[#This Row],[FirstLetter]]="Y","Yes","No")</f>
        <v>Yes</v>
      </c>
      <c r="N2004" s="1" t="str">
        <f>IF(OR(BART_Rides[[#This Row],[Station Code]]="EM", BART_Rides[[#This Row],[Station Code]]="MT", BART_Rides[[#This Row],[Station Code]]="PL", BART_Rides[[#This Row],[Station Code]]="CC"), "Yes", "No")</f>
        <v>No</v>
      </c>
    </row>
    <row r="2005" spans="6:14">
      <c r="F2005" s="3">
        <v>44375</v>
      </c>
      <c r="G2005" s="1" t="s">
        <v>11</v>
      </c>
      <c r="H2005" s="1" t="s">
        <v>100</v>
      </c>
      <c r="I2005" s="1">
        <v>874</v>
      </c>
      <c r="J2005" s="1">
        <f>MONTH(BART_Rides[[#This Row],[Date]])</f>
        <v>6</v>
      </c>
      <c r="K2005" s="1">
        <f>WEEKDAY(BART_Rides[[#This Row],[Date]],2)</f>
        <v>1</v>
      </c>
      <c r="L2005" s="1" t="str">
        <f>LEFT(BART_Rides[[#This Row],[Lines]],1)</f>
        <v>Y</v>
      </c>
      <c r="M2005" s="1" t="str">
        <f>IF(BART_Rides[[#This Row],[FirstLetter]]="Y","Yes","No")</f>
        <v>Yes</v>
      </c>
      <c r="N2005" s="1" t="str">
        <f>IF(OR(BART_Rides[[#This Row],[Station Code]]="EM", BART_Rides[[#This Row],[Station Code]]="MT", BART_Rides[[#This Row],[Station Code]]="PL", BART_Rides[[#This Row],[Station Code]]="CC"), "Yes", "No")</f>
        <v>No</v>
      </c>
    </row>
    <row r="2006" spans="6:14">
      <c r="F2006" s="3">
        <v>44376</v>
      </c>
      <c r="G2006" s="1" t="s">
        <v>11</v>
      </c>
      <c r="H2006" s="1" t="s">
        <v>100</v>
      </c>
      <c r="I2006" s="1">
        <v>917</v>
      </c>
      <c r="J2006" s="1">
        <f>MONTH(BART_Rides[[#This Row],[Date]])</f>
        <v>6</v>
      </c>
      <c r="K2006" s="1">
        <f>WEEKDAY(BART_Rides[[#This Row],[Date]],2)</f>
        <v>2</v>
      </c>
      <c r="L2006" s="1" t="str">
        <f>LEFT(BART_Rides[[#This Row],[Lines]],1)</f>
        <v>Y</v>
      </c>
      <c r="M2006" s="1" t="str">
        <f>IF(BART_Rides[[#This Row],[FirstLetter]]="Y","Yes","No")</f>
        <v>Yes</v>
      </c>
      <c r="N2006" s="1" t="str">
        <f>IF(OR(BART_Rides[[#This Row],[Station Code]]="EM", BART_Rides[[#This Row],[Station Code]]="MT", BART_Rides[[#This Row],[Station Code]]="PL", BART_Rides[[#This Row],[Station Code]]="CC"), "Yes", "No")</f>
        <v>No</v>
      </c>
    </row>
    <row r="2007" spans="6:14">
      <c r="F2007" s="3">
        <v>44377</v>
      </c>
      <c r="G2007" s="1" t="s">
        <v>11</v>
      </c>
      <c r="H2007" s="1" t="s">
        <v>100</v>
      </c>
      <c r="I2007" s="1">
        <v>986</v>
      </c>
      <c r="J2007" s="1">
        <f>MONTH(BART_Rides[[#This Row],[Date]])</f>
        <v>6</v>
      </c>
      <c r="K2007" s="1">
        <f>WEEKDAY(BART_Rides[[#This Row],[Date]],2)</f>
        <v>3</v>
      </c>
      <c r="L2007" s="1" t="str">
        <f>LEFT(BART_Rides[[#This Row],[Lines]],1)</f>
        <v>Y</v>
      </c>
      <c r="M2007" s="1" t="str">
        <f>IF(BART_Rides[[#This Row],[FirstLetter]]="Y","Yes","No")</f>
        <v>Yes</v>
      </c>
      <c r="N2007" s="1" t="str">
        <f>IF(OR(BART_Rides[[#This Row],[Station Code]]="EM", BART_Rides[[#This Row],[Station Code]]="MT", BART_Rides[[#This Row],[Station Code]]="PL", BART_Rides[[#This Row],[Station Code]]="CC"), "Yes", "No")</f>
        <v>No</v>
      </c>
    </row>
    <row r="2008" spans="6:14">
      <c r="F2008" s="3">
        <v>44378</v>
      </c>
      <c r="G2008" s="1" t="s">
        <v>11</v>
      </c>
      <c r="H2008" s="1" t="s">
        <v>100</v>
      </c>
      <c r="I2008" s="1">
        <v>995</v>
      </c>
      <c r="J2008" s="1">
        <f>MONTH(BART_Rides[[#This Row],[Date]])</f>
        <v>7</v>
      </c>
      <c r="K2008" s="1">
        <f>WEEKDAY(BART_Rides[[#This Row],[Date]],2)</f>
        <v>4</v>
      </c>
      <c r="L2008" s="1" t="str">
        <f>LEFT(BART_Rides[[#This Row],[Lines]],1)</f>
        <v>Y</v>
      </c>
      <c r="M2008" s="1" t="str">
        <f>IF(BART_Rides[[#This Row],[FirstLetter]]="Y","Yes","No")</f>
        <v>Yes</v>
      </c>
      <c r="N2008" s="1" t="str">
        <f>IF(OR(BART_Rides[[#This Row],[Station Code]]="EM", BART_Rides[[#This Row],[Station Code]]="MT", BART_Rides[[#This Row],[Station Code]]="PL", BART_Rides[[#This Row],[Station Code]]="CC"), "Yes", "No")</f>
        <v>No</v>
      </c>
    </row>
    <row r="2009" spans="6:14">
      <c r="F2009" s="3">
        <v>44379</v>
      </c>
      <c r="G2009" s="1" t="s">
        <v>11</v>
      </c>
      <c r="H2009" s="1" t="s">
        <v>100</v>
      </c>
      <c r="I2009" s="1">
        <v>902</v>
      </c>
      <c r="J2009" s="1">
        <f>MONTH(BART_Rides[[#This Row],[Date]])</f>
        <v>7</v>
      </c>
      <c r="K2009" s="1">
        <f>WEEKDAY(BART_Rides[[#This Row],[Date]],2)</f>
        <v>5</v>
      </c>
      <c r="L2009" s="1" t="str">
        <f>LEFT(BART_Rides[[#This Row],[Lines]],1)</f>
        <v>Y</v>
      </c>
      <c r="M2009" s="1" t="str">
        <f>IF(BART_Rides[[#This Row],[FirstLetter]]="Y","Yes","No")</f>
        <v>Yes</v>
      </c>
      <c r="N2009" s="1" t="str">
        <f>IF(OR(BART_Rides[[#This Row],[Station Code]]="EM", BART_Rides[[#This Row],[Station Code]]="MT", BART_Rides[[#This Row],[Station Code]]="PL", BART_Rides[[#This Row],[Station Code]]="CC"), "Yes", "No")</f>
        <v>No</v>
      </c>
    </row>
    <row r="2010" spans="6:14">
      <c r="F2010" s="3">
        <v>44380</v>
      </c>
      <c r="G2010" s="1" t="s">
        <v>11</v>
      </c>
      <c r="H2010" s="1" t="s">
        <v>100</v>
      </c>
      <c r="I2010" s="1">
        <v>577</v>
      </c>
      <c r="J2010" s="1">
        <f>MONTH(BART_Rides[[#This Row],[Date]])</f>
        <v>7</v>
      </c>
      <c r="K2010" s="1">
        <f>WEEKDAY(BART_Rides[[#This Row],[Date]],2)</f>
        <v>6</v>
      </c>
      <c r="L2010" s="1" t="str">
        <f>LEFT(BART_Rides[[#This Row],[Lines]],1)</f>
        <v>Y</v>
      </c>
      <c r="M2010" s="1" t="str">
        <f>IF(BART_Rides[[#This Row],[FirstLetter]]="Y","Yes","No")</f>
        <v>Yes</v>
      </c>
      <c r="N2010" s="1" t="str">
        <f>IF(OR(BART_Rides[[#This Row],[Station Code]]="EM", BART_Rides[[#This Row],[Station Code]]="MT", BART_Rides[[#This Row],[Station Code]]="PL", BART_Rides[[#This Row],[Station Code]]="CC"), "Yes", "No")</f>
        <v>No</v>
      </c>
    </row>
    <row r="2011" spans="6:14">
      <c r="F2011" s="3">
        <v>44381</v>
      </c>
      <c r="G2011" s="1" t="s">
        <v>11</v>
      </c>
      <c r="H2011" s="1" t="s">
        <v>100</v>
      </c>
      <c r="I2011" s="1">
        <v>452</v>
      </c>
      <c r="J2011" s="1">
        <f>MONTH(BART_Rides[[#This Row],[Date]])</f>
        <v>7</v>
      </c>
      <c r="K2011" s="1">
        <f>WEEKDAY(BART_Rides[[#This Row],[Date]],2)</f>
        <v>7</v>
      </c>
      <c r="L2011" s="1" t="str">
        <f>LEFT(BART_Rides[[#This Row],[Lines]],1)</f>
        <v>Y</v>
      </c>
      <c r="M2011" s="1" t="str">
        <f>IF(BART_Rides[[#This Row],[FirstLetter]]="Y","Yes","No")</f>
        <v>Yes</v>
      </c>
      <c r="N2011" s="1" t="str">
        <f>IF(OR(BART_Rides[[#This Row],[Station Code]]="EM", BART_Rides[[#This Row],[Station Code]]="MT", BART_Rides[[#This Row],[Station Code]]="PL", BART_Rides[[#This Row],[Station Code]]="CC"), "Yes", "No")</f>
        <v>No</v>
      </c>
    </row>
    <row r="2012" spans="6:14">
      <c r="F2012" s="3">
        <v>44382</v>
      </c>
      <c r="G2012" s="1" t="s">
        <v>11</v>
      </c>
      <c r="H2012" s="1" t="s">
        <v>100</v>
      </c>
      <c r="I2012" s="1">
        <v>520</v>
      </c>
      <c r="J2012" s="1">
        <f>MONTH(BART_Rides[[#This Row],[Date]])</f>
        <v>7</v>
      </c>
      <c r="K2012" s="1">
        <f>WEEKDAY(BART_Rides[[#This Row],[Date]],2)</f>
        <v>1</v>
      </c>
      <c r="L2012" s="1" t="str">
        <f>LEFT(BART_Rides[[#This Row],[Lines]],1)</f>
        <v>Y</v>
      </c>
      <c r="M2012" s="1" t="str">
        <f>IF(BART_Rides[[#This Row],[FirstLetter]]="Y","Yes","No")</f>
        <v>Yes</v>
      </c>
      <c r="N2012" s="1" t="str">
        <f>IF(OR(BART_Rides[[#This Row],[Station Code]]="EM", BART_Rides[[#This Row],[Station Code]]="MT", BART_Rides[[#This Row],[Station Code]]="PL", BART_Rides[[#This Row],[Station Code]]="CC"), "Yes", "No")</f>
        <v>No</v>
      </c>
    </row>
    <row r="2013" spans="6:14">
      <c r="F2013" s="3">
        <v>44383</v>
      </c>
      <c r="G2013" s="1" t="s">
        <v>11</v>
      </c>
      <c r="H2013" s="1" t="s">
        <v>100</v>
      </c>
      <c r="I2013" s="1">
        <v>970</v>
      </c>
      <c r="J2013" s="1">
        <f>MONTH(BART_Rides[[#This Row],[Date]])</f>
        <v>7</v>
      </c>
      <c r="K2013" s="1">
        <f>WEEKDAY(BART_Rides[[#This Row],[Date]],2)</f>
        <v>2</v>
      </c>
      <c r="L2013" s="1" t="str">
        <f>LEFT(BART_Rides[[#This Row],[Lines]],1)</f>
        <v>Y</v>
      </c>
      <c r="M2013" s="1" t="str">
        <f>IF(BART_Rides[[#This Row],[FirstLetter]]="Y","Yes","No")</f>
        <v>Yes</v>
      </c>
      <c r="N2013" s="1" t="str">
        <f>IF(OR(BART_Rides[[#This Row],[Station Code]]="EM", BART_Rides[[#This Row],[Station Code]]="MT", BART_Rides[[#This Row],[Station Code]]="PL", BART_Rides[[#This Row],[Station Code]]="CC"), "Yes", "No")</f>
        <v>No</v>
      </c>
    </row>
    <row r="2014" spans="6:14">
      <c r="F2014" s="3">
        <v>44384</v>
      </c>
      <c r="G2014" s="1" t="s">
        <v>11</v>
      </c>
      <c r="H2014" s="1" t="s">
        <v>100</v>
      </c>
      <c r="I2014" s="1">
        <v>985</v>
      </c>
      <c r="J2014" s="1">
        <f>MONTH(BART_Rides[[#This Row],[Date]])</f>
        <v>7</v>
      </c>
      <c r="K2014" s="1">
        <f>WEEKDAY(BART_Rides[[#This Row],[Date]],2)</f>
        <v>3</v>
      </c>
      <c r="L2014" s="1" t="str">
        <f>LEFT(BART_Rides[[#This Row],[Lines]],1)</f>
        <v>Y</v>
      </c>
      <c r="M2014" s="1" t="str">
        <f>IF(BART_Rides[[#This Row],[FirstLetter]]="Y","Yes","No")</f>
        <v>Yes</v>
      </c>
      <c r="N2014" s="1" t="str">
        <f>IF(OR(BART_Rides[[#This Row],[Station Code]]="EM", BART_Rides[[#This Row],[Station Code]]="MT", BART_Rides[[#This Row],[Station Code]]="PL", BART_Rides[[#This Row],[Station Code]]="CC"), "Yes", "No")</f>
        <v>No</v>
      </c>
    </row>
    <row r="2015" spans="6:14">
      <c r="F2015" s="3">
        <v>44385</v>
      </c>
      <c r="G2015" s="1" t="s">
        <v>11</v>
      </c>
      <c r="H2015" s="1" t="s">
        <v>100</v>
      </c>
      <c r="I2015" s="1">
        <v>1007</v>
      </c>
      <c r="J2015" s="1">
        <f>MONTH(BART_Rides[[#This Row],[Date]])</f>
        <v>7</v>
      </c>
      <c r="K2015" s="1">
        <f>WEEKDAY(BART_Rides[[#This Row],[Date]],2)</f>
        <v>4</v>
      </c>
      <c r="L2015" s="1" t="str">
        <f>LEFT(BART_Rides[[#This Row],[Lines]],1)</f>
        <v>Y</v>
      </c>
      <c r="M2015" s="1" t="str">
        <f>IF(BART_Rides[[#This Row],[FirstLetter]]="Y","Yes","No")</f>
        <v>Yes</v>
      </c>
      <c r="N2015" s="1" t="str">
        <f>IF(OR(BART_Rides[[#This Row],[Station Code]]="EM", BART_Rides[[#This Row],[Station Code]]="MT", BART_Rides[[#This Row],[Station Code]]="PL", BART_Rides[[#This Row],[Station Code]]="CC"), "Yes", "No")</f>
        <v>No</v>
      </c>
    </row>
    <row r="2016" spans="6:14">
      <c r="F2016" s="3">
        <v>44386</v>
      </c>
      <c r="G2016" s="1" t="s">
        <v>11</v>
      </c>
      <c r="H2016" s="1" t="s">
        <v>100</v>
      </c>
      <c r="I2016" s="1">
        <v>914</v>
      </c>
      <c r="J2016" s="1">
        <f>MONTH(BART_Rides[[#This Row],[Date]])</f>
        <v>7</v>
      </c>
      <c r="K2016" s="1">
        <f>WEEKDAY(BART_Rides[[#This Row],[Date]],2)</f>
        <v>5</v>
      </c>
      <c r="L2016" s="1" t="str">
        <f>LEFT(BART_Rides[[#This Row],[Lines]],1)</f>
        <v>Y</v>
      </c>
      <c r="M2016" s="1" t="str">
        <f>IF(BART_Rides[[#This Row],[FirstLetter]]="Y","Yes","No")</f>
        <v>Yes</v>
      </c>
      <c r="N2016" s="1" t="str">
        <f>IF(OR(BART_Rides[[#This Row],[Station Code]]="EM", BART_Rides[[#This Row],[Station Code]]="MT", BART_Rides[[#This Row],[Station Code]]="PL", BART_Rides[[#This Row],[Station Code]]="CC"), "Yes", "No")</f>
        <v>No</v>
      </c>
    </row>
    <row r="2017" spans="6:14">
      <c r="F2017" s="3">
        <v>44387</v>
      </c>
      <c r="G2017" s="1" t="s">
        <v>11</v>
      </c>
      <c r="H2017" s="1" t="s">
        <v>100</v>
      </c>
      <c r="I2017" s="1">
        <v>653</v>
      </c>
      <c r="J2017" s="1">
        <f>MONTH(BART_Rides[[#This Row],[Date]])</f>
        <v>7</v>
      </c>
      <c r="K2017" s="1">
        <f>WEEKDAY(BART_Rides[[#This Row],[Date]],2)</f>
        <v>6</v>
      </c>
      <c r="L2017" s="1" t="str">
        <f>LEFT(BART_Rides[[#This Row],[Lines]],1)</f>
        <v>Y</v>
      </c>
      <c r="M2017" s="1" t="str">
        <f>IF(BART_Rides[[#This Row],[FirstLetter]]="Y","Yes","No")</f>
        <v>Yes</v>
      </c>
      <c r="N2017" s="1" t="str">
        <f>IF(OR(BART_Rides[[#This Row],[Station Code]]="EM", BART_Rides[[#This Row],[Station Code]]="MT", BART_Rides[[#This Row],[Station Code]]="PL", BART_Rides[[#This Row],[Station Code]]="CC"), "Yes", "No")</f>
        <v>No</v>
      </c>
    </row>
    <row r="2018" spans="6:14">
      <c r="F2018" s="3">
        <v>44388</v>
      </c>
      <c r="G2018" s="1" t="s">
        <v>11</v>
      </c>
      <c r="H2018" s="1" t="s">
        <v>100</v>
      </c>
      <c r="I2018" s="1">
        <v>481</v>
      </c>
      <c r="J2018" s="1">
        <f>MONTH(BART_Rides[[#This Row],[Date]])</f>
        <v>7</v>
      </c>
      <c r="K2018" s="1">
        <f>WEEKDAY(BART_Rides[[#This Row],[Date]],2)</f>
        <v>7</v>
      </c>
      <c r="L2018" s="1" t="str">
        <f>LEFT(BART_Rides[[#This Row],[Lines]],1)</f>
        <v>Y</v>
      </c>
      <c r="M2018" s="1" t="str">
        <f>IF(BART_Rides[[#This Row],[FirstLetter]]="Y","Yes","No")</f>
        <v>Yes</v>
      </c>
      <c r="N2018" s="1" t="str">
        <f>IF(OR(BART_Rides[[#This Row],[Station Code]]="EM", BART_Rides[[#This Row],[Station Code]]="MT", BART_Rides[[#This Row],[Station Code]]="PL", BART_Rides[[#This Row],[Station Code]]="CC"), "Yes", "No")</f>
        <v>No</v>
      </c>
    </row>
    <row r="2019" spans="6:14">
      <c r="F2019" s="3">
        <v>44389</v>
      </c>
      <c r="G2019" s="1" t="s">
        <v>11</v>
      </c>
      <c r="H2019" s="1" t="s">
        <v>100</v>
      </c>
      <c r="I2019" s="1">
        <v>911</v>
      </c>
      <c r="J2019" s="1">
        <f>MONTH(BART_Rides[[#This Row],[Date]])</f>
        <v>7</v>
      </c>
      <c r="K2019" s="1">
        <f>WEEKDAY(BART_Rides[[#This Row],[Date]],2)</f>
        <v>1</v>
      </c>
      <c r="L2019" s="1" t="str">
        <f>LEFT(BART_Rides[[#This Row],[Lines]],1)</f>
        <v>Y</v>
      </c>
      <c r="M2019" s="1" t="str">
        <f>IF(BART_Rides[[#This Row],[FirstLetter]]="Y","Yes","No")</f>
        <v>Yes</v>
      </c>
      <c r="N2019" s="1" t="str">
        <f>IF(OR(BART_Rides[[#This Row],[Station Code]]="EM", BART_Rides[[#This Row],[Station Code]]="MT", BART_Rides[[#This Row],[Station Code]]="PL", BART_Rides[[#This Row],[Station Code]]="CC"), "Yes", "No")</f>
        <v>No</v>
      </c>
    </row>
    <row r="2020" spans="6:14">
      <c r="F2020" s="3">
        <v>44390</v>
      </c>
      <c r="G2020" s="1" t="s">
        <v>11</v>
      </c>
      <c r="H2020" s="1" t="s">
        <v>100</v>
      </c>
      <c r="I2020" s="1">
        <v>1051</v>
      </c>
      <c r="J2020" s="1">
        <f>MONTH(BART_Rides[[#This Row],[Date]])</f>
        <v>7</v>
      </c>
      <c r="K2020" s="1">
        <f>WEEKDAY(BART_Rides[[#This Row],[Date]],2)</f>
        <v>2</v>
      </c>
      <c r="L2020" s="1" t="str">
        <f>LEFT(BART_Rides[[#This Row],[Lines]],1)</f>
        <v>Y</v>
      </c>
      <c r="M2020" s="1" t="str">
        <f>IF(BART_Rides[[#This Row],[FirstLetter]]="Y","Yes","No")</f>
        <v>Yes</v>
      </c>
      <c r="N2020" s="1" t="str">
        <f>IF(OR(BART_Rides[[#This Row],[Station Code]]="EM", BART_Rides[[#This Row],[Station Code]]="MT", BART_Rides[[#This Row],[Station Code]]="PL", BART_Rides[[#This Row],[Station Code]]="CC"), "Yes", "No")</f>
        <v>No</v>
      </c>
    </row>
    <row r="2021" spans="6:14">
      <c r="F2021" s="3">
        <v>44391</v>
      </c>
      <c r="G2021" s="1" t="s">
        <v>11</v>
      </c>
      <c r="H2021" s="1" t="s">
        <v>100</v>
      </c>
      <c r="I2021" s="1">
        <v>1040</v>
      </c>
      <c r="J2021" s="1">
        <f>MONTH(BART_Rides[[#This Row],[Date]])</f>
        <v>7</v>
      </c>
      <c r="K2021" s="1">
        <f>WEEKDAY(BART_Rides[[#This Row],[Date]],2)</f>
        <v>3</v>
      </c>
      <c r="L2021" s="1" t="str">
        <f>LEFT(BART_Rides[[#This Row],[Lines]],1)</f>
        <v>Y</v>
      </c>
      <c r="M2021" s="1" t="str">
        <f>IF(BART_Rides[[#This Row],[FirstLetter]]="Y","Yes","No")</f>
        <v>Yes</v>
      </c>
      <c r="N2021" s="1" t="str">
        <f>IF(OR(BART_Rides[[#This Row],[Station Code]]="EM", BART_Rides[[#This Row],[Station Code]]="MT", BART_Rides[[#This Row],[Station Code]]="PL", BART_Rides[[#This Row],[Station Code]]="CC"), "Yes", "No")</f>
        <v>No</v>
      </c>
    </row>
    <row r="2022" spans="6:14">
      <c r="F2022" s="3">
        <v>44392</v>
      </c>
      <c r="G2022" s="1" t="s">
        <v>11</v>
      </c>
      <c r="H2022" s="1" t="s">
        <v>100</v>
      </c>
      <c r="I2022" s="1">
        <v>1020</v>
      </c>
      <c r="J2022" s="1">
        <f>MONTH(BART_Rides[[#This Row],[Date]])</f>
        <v>7</v>
      </c>
      <c r="K2022" s="1">
        <f>WEEKDAY(BART_Rides[[#This Row],[Date]],2)</f>
        <v>4</v>
      </c>
      <c r="L2022" s="1" t="str">
        <f>LEFT(BART_Rides[[#This Row],[Lines]],1)</f>
        <v>Y</v>
      </c>
      <c r="M2022" s="1" t="str">
        <f>IF(BART_Rides[[#This Row],[FirstLetter]]="Y","Yes","No")</f>
        <v>Yes</v>
      </c>
      <c r="N2022" s="1" t="str">
        <f>IF(OR(BART_Rides[[#This Row],[Station Code]]="EM", BART_Rides[[#This Row],[Station Code]]="MT", BART_Rides[[#This Row],[Station Code]]="PL", BART_Rides[[#This Row],[Station Code]]="CC"), "Yes", "No")</f>
        <v>No</v>
      </c>
    </row>
    <row r="2023" spans="6:14">
      <c r="F2023" s="3">
        <v>44393</v>
      </c>
      <c r="G2023" s="1" t="s">
        <v>11</v>
      </c>
      <c r="H2023" s="1" t="s">
        <v>100</v>
      </c>
      <c r="I2023" s="1">
        <v>950</v>
      </c>
      <c r="J2023" s="1">
        <f>MONTH(BART_Rides[[#This Row],[Date]])</f>
        <v>7</v>
      </c>
      <c r="K2023" s="1">
        <f>WEEKDAY(BART_Rides[[#This Row],[Date]],2)</f>
        <v>5</v>
      </c>
      <c r="L2023" s="1" t="str">
        <f>LEFT(BART_Rides[[#This Row],[Lines]],1)</f>
        <v>Y</v>
      </c>
      <c r="M2023" s="1" t="str">
        <f>IF(BART_Rides[[#This Row],[FirstLetter]]="Y","Yes","No")</f>
        <v>Yes</v>
      </c>
      <c r="N2023" s="1" t="str">
        <f>IF(OR(BART_Rides[[#This Row],[Station Code]]="EM", BART_Rides[[#This Row],[Station Code]]="MT", BART_Rides[[#This Row],[Station Code]]="PL", BART_Rides[[#This Row],[Station Code]]="CC"), "Yes", "No")</f>
        <v>No</v>
      </c>
    </row>
    <row r="2024" spans="6:14">
      <c r="F2024" s="3">
        <v>44394</v>
      </c>
      <c r="G2024" s="1" t="s">
        <v>11</v>
      </c>
      <c r="H2024" s="1" t="s">
        <v>100</v>
      </c>
      <c r="I2024" s="1">
        <v>570</v>
      </c>
      <c r="J2024" s="1">
        <f>MONTH(BART_Rides[[#This Row],[Date]])</f>
        <v>7</v>
      </c>
      <c r="K2024" s="1">
        <f>WEEKDAY(BART_Rides[[#This Row],[Date]],2)</f>
        <v>6</v>
      </c>
      <c r="L2024" s="1" t="str">
        <f>LEFT(BART_Rides[[#This Row],[Lines]],1)</f>
        <v>Y</v>
      </c>
      <c r="M2024" s="1" t="str">
        <f>IF(BART_Rides[[#This Row],[FirstLetter]]="Y","Yes","No")</f>
        <v>Yes</v>
      </c>
      <c r="N2024" s="1" t="str">
        <f>IF(OR(BART_Rides[[#This Row],[Station Code]]="EM", BART_Rides[[#This Row],[Station Code]]="MT", BART_Rides[[#This Row],[Station Code]]="PL", BART_Rides[[#This Row],[Station Code]]="CC"), "Yes", "No")</f>
        <v>No</v>
      </c>
    </row>
    <row r="2025" spans="6:14">
      <c r="F2025" s="3">
        <v>44395</v>
      </c>
      <c r="G2025" s="1" t="s">
        <v>11</v>
      </c>
      <c r="H2025" s="1" t="s">
        <v>100</v>
      </c>
      <c r="I2025" s="1">
        <v>502</v>
      </c>
      <c r="J2025" s="1">
        <f>MONTH(BART_Rides[[#This Row],[Date]])</f>
        <v>7</v>
      </c>
      <c r="K2025" s="1">
        <f>WEEKDAY(BART_Rides[[#This Row],[Date]],2)</f>
        <v>7</v>
      </c>
      <c r="L2025" s="1" t="str">
        <f>LEFT(BART_Rides[[#This Row],[Lines]],1)</f>
        <v>Y</v>
      </c>
      <c r="M2025" s="1" t="str">
        <f>IF(BART_Rides[[#This Row],[FirstLetter]]="Y","Yes","No")</f>
        <v>Yes</v>
      </c>
      <c r="N2025" s="1" t="str">
        <f>IF(OR(BART_Rides[[#This Row],[Station Code]]="EM", BART_Rides[[#This Row],[Station Code]]="MT", BART_Rides[[#This Row],[Station Code]]="PL", BART_Rides[[#This Row],[Station Code]]="CC"), "Yes", "No")</f>
        <v>No</v>
      </c>
    </row>
    <row r="2026" spans="6:14">
      <c r="F2026" s="3">
        <v>44396</v>
      </c>
      <c r="G2026" s="1" t="s">
        <v>11</v>
      </c>
      <c r="H2026" s="1" t="s">
        <v>100</v>
      </c>
      <c r="I2026" s="1">
        <v>940</v>
      </c>
      <c r="J2026" s="1">
        <f>MONTH(BART_Rides[[#This Row],[Date]])</f>
        <v>7</v>
      </c>
      <c r="K2026" s="1">
        <f>WEEKDAY(BART_Rides[[#This Row],[Date]],2)</f>
        <v>1</v>
      </c>
      <c r="L2026" s="1" t="str">
        <f>LEFT(BART_Rides[[#This Row],[Lines]],1)</f>
        <v>Y</v>
      </c>
      <c r="M2026" s="1" t="str">
        <f>IF(BART_Rides[[#This Row],[FirstLetter]]="Y","Yes","No")</f>
        <v>Yes</v>
      </c>
      <c r="N2026" s="1" t="str">
        <f>IF(OR(BART_Rides[[#This Row],[Station Code]]="EM", BART_Rides[[#This Row],[Station Code]]="MT", BART_Rides[[#This Row],[Station Code]]="PL", BART_Rides[[#This Row],[Station Code]]="CC"), "Yes", "No")</f>
        <v>No</v>
      </c>
    </row>
    <row r="2027" spans="6:14">
      <c r="F2027" s="3">
        <v>44397</v>
      </c>
      <c r="G2027" s="1" t="s">
        <v>11</v>
      </c>
      <c r="H2027" s="1" t="s">
        <v>100</v>
      </c>
      <c r="I2027" s="1">
        <v>1028</v>
      </c>
      <c r="J2027" s="1">
        <f>MONTH(BART_Rides[[#This Row],[Date]])</f>
        <v>7</v>
      </c>
      <c r="K2027" s="1">
        <f>WEEKDAY(BART_Rides[[#This Row],[Date]],2)</f>
        <v>2</v>
      </c>
      <c r="L2027" s="1" t="str">
        <f>LEFT(BART_Rides[[#This Row],[Lines]],1)</f>
        <v>Y</v>
      </c>
      <c r="M2027" s="1" t="str">
        <f>IF(BART_Rides[[#This Row],[FirstLetter]]="Y","Yes","No")</f>
        <v>Yes</v>
      </c>
      <c r="N2027" s="1" t="str">
        <f>IF(OR(BART_Rides[[#This Row],[Station Code]]="EM", BART_Rides[[#This Row],[Station Code]]="MT", BART_Rides[[#This Row],[Station Code]]="PL", BART_Rides[[#This Row],[Station Code]]="CC"), "Yes", "No")</f>
        <v>No</v>
      </c>
    </row>
    <row r="2028" spans="6:14">
      <c r="F2028" s="3">
        <v>44398</v>
      </c>
      <c r="G2028" s="1" t="s">
        <v>11</v>
      </c>
      <c r="H2028" s="1" t="s">
        <v>100</v>
      </c>
      <c r="I2028" s="1">
        <v>942</v>
      </c>
      <c r="J2028" s="1">
        <f>MONTH(BART_Rides[[#This Row],[Date]])</f>
        <v>7</v>
      </c>
      <c r="K2028" s="1">
        <f>WEEKDAY(BART_Rides[[#This Row],[Date]],2)</f>
        <v>3</v>
      </c>
      <c r="L2028" s="1" t="str">
        <f>LEFT(BART_Rides[[#This Row],[Lines]],1)</f>
        <v>Y</v>
      </c>
      <c r="M2028" s="1" t="str">
        <f>IF(BART_Rides[[#This Row],[FirstLetter]]="Y","Yes","No")</f>
        <v>Yes</v>
      </c>
      <c r="N2028" s="1" t="str">
        <f>IF(OR(BART_Rides[[#This Row],[Station Code]]="EM", BART_Rides[[#This Row],[Station Code]]="MT", BART_Rides[[#This Row],[Station Code]]="PL", BART_Rides[[#This Row],[Station Code]]="CC"), "Yes", "No")</f>
        <v>No</v>
      </c>
    </row>
    <row r="2029" spans="6:14">
      <c r="F2029" s="3">
        <v>44399</v>
      </c>
      <c r="G2029" s="1" t="s">
        <v>11</v>
      </c>
      <c r="H2029" s="1" t="s">
        <v>100</v>
      </c>
      <c r="I2029" s="1">
        <v>1077</v>
      </c>
      <c r="J2029" s="1">
        <f>MONTH(BART_Rides[[#This Row],[Date]])</f>
        <v>7</v>
      </c>
      <c r="K2029" s="1">
        <f>WEEKDAY(BART_Rides[[#This Row],[Date]],2)</f>
        <v>4</v>
      </c>
      <c r="L2029" s="1" t="str">
        <f>LEFT(BART_Rides[[#This Row],[Lines]],1)</f>
        <v>Y</v>
      </c>
      <c r="M2029" s="1" t="str">
        <f>IF(BART_Rides[[#This Row],[FirstLetter]]="Y","Yes","No")</f>
        <v>Yes</v>
      </c>
      <c r="N2029" s="1" t="str">
        <f>IF(OR(BART_Rides[[#This Row],[Station Code]]="EM", BART_Rides[[#This Row],[Station Code]]="MT", BART_Rides[[#This Row],[Station Code]]="PL", BART_Rides[[#This Row],[Station Code]]="CC"), "Yes", "No")</f>
        <v>No</v>
      </c>
    </row>
    <row r="2030" spans="6:14">
      <c r="F2030" s="3">
        <v>44400</v>
      </c>
      <c r="G2030" s="1" t="s">
        <v>11</v>
      </c>
      <c r="H2030" s="1" t="s">
        <v>100</v>
      </c>
      <c r="I2030" s="1">
        <v>1016</v>
      </c>
      <c r="J2030" s="1">
        <f>MONTH(BART_Rides[[#This Row],[Date]])</f>
        <v>7</v>
      </c>
      <c r="K2030" s="1">
        <f>WEEKDAY(BART_Rides[[#This Row],[Date]],2)</f>
        <v>5</v>
      </c>
      <c r="L2030" s="1" t="str">
        <f>LEFT(BART_Rides[[#This Row],[Lines]],1)</f>
        <v>Y</v>
      </c>
      <c r="M2030" s="1" t="str">
        <f>IF(BART_Rides[[#This Row],[FirstLetter]]="Y","Yes","No")</f>
        <v>Yes</v>
      </c>
      <c r="N2030" s="1" t="str">
        <f>IF(OR(BART_Rides[[#This Row],[Station Code]]="EM", BART_Rides[[#This Row],[Station Code]]="MT", BART_Rides[[#This Row],[Station Code]]="PL", BART_Rides[[#This Row],[Station Code]]="CC"), "Yes", "No")</f>
        <v>No</v>
      </c>
    </row>
    <row r="2031" spans="6:14">
      <c r="F2031" s="3">
        <v>44401</v>
      </c>
      <c r="G2031" s="1" t="s">
        <v>11</v>
      </c>
      <c r="H2031" s="1" t="s">
        <v>100</v>
      </c>
      <c r="I2031" s="1">
        <v>595</v>
      </c>
      <c r="J2031" s="1">
        <f>MONTH(BART_Rides[[#This Row],[Date]])</f>
        <v>7</v>
      </c>
      <c r="K2031" s="1">
        <f>WEEKDAY(BART_Rides[[#This Row],[Date]],2)</f>
        <v>6</v>
      </c>
      <c r="L2031" s="1" t="str">
        <f>LEFT(BART_Rides[[#This Row],[Lines]],1)</f>
        <v>Y</v>
      </c>
      <c r="M2031" s="1" t="str">
        <f>IF(BART_Rides[[#This Row],[FirstLetter]]="Y","Yes","No")</f>
        <v>Yes</v>
      </c>
      <c r="N2031" s="1" t="str">
        <f>IF(OR(BART_Rides[[#This Row],[Station Code]]="EM", BART_Rides[[#This Row],[Station Code]]="MT", BART_Rides[[#This Row],[Station Code]]="PL", BART_Rides[[#This Row],[Station Code]]="CC"), "Yes", "No")</f>
        <v>No</v>
      </c>
    </row>
    <row r="2032" spans="6:14">
      <c r="F2032" s="3">
        <v>44402</v>
      </c>
      <c r="G2032" s="1" t="s">
        <v>11</v>
      </c>
      <c r="H2032" s="1" t="s">
        <v>100</v>
      </c>
      <c r="I2032" s="1">
        <v>481</v>
      </c>
      <c r="J2032" s="1">
        <f>MONTH(BART_Rides[[#This Row],[Date]])</f>
        <v>7</v>
      </c>
      <c r="K2032" s="1">
        <f>WEEKDAY(BART_Rides[[#This Row],[Date]],2)</f>
        <v>7</v>
      </c>
      <c r="L2032" s="1" t="str">
        <f>LEFT(BART_Rides[[#This Row],[Lines]],1)</f>
        <v>Y</v>
      </c>
      <c r="M2032" s="1" t="str">
        <f>IF(BART_Rides[[#This Row],[FirstLetter]]="Y","Yes","No")</f>
        <v>Yes</v>
      </c>
      <c r="N2032" s="1" t="str">
        <f>IF(OR(BART_Rides[[#This Row],[Station Code]]="EM", BART_Rides[[#This Row],[Station Code]]="MT", BART_Rides[[#This Row],[Station Code]]="PL", BART_Rides[[#This Row],[Station Code]]="CC"), "Yes", "No")</f>
        <v>No</v>
      </c>
    </row>
    <row r="2033" spans="6:14">
      <c r="F2033" s="3">
        <v>44403</v>
      </c>
      <c r="G2033" s="1" t="s">
        <v>11</v>
      </c>
      <c r="H2033" s="1" t="s">
        <v>100</v>
      </c>
      <c r="I2033" s="1">
        <v>861</v>
      </c>
      <c r="J2033" s="1">
        <f>MONTH(BART_Rides[[#This Row],[Date]])</f>
        <v>7</v>
      </c>
      <c r="K2033" s="1">
        <f>WEEKDAY(BART_Rides[[#This Row],[Date]],2)</f>
        <v>1</v>
      </c>
      <c r="L2033" s="1" t="str">
        <f>LEFT(BART_Rides[[#This Row],[Lines]],1)</f>
        <v>Y</v>
      </c>
      <c r="M2033" s="1" t="str">
        <f>IF(BART_Rides[[#This Row],[FirstLetter]]="Y","Yes","No")</f>
        <v>Yes</v>
      </c>
      <c r="N2033" s="1" t="str">
        <f>IF(OR(BART_Rides[[#This Row],[Station Code]]="EM", BART_Rides[[#This Row],[Station Code]]="MT", BART_Rides[[#This Row],[Station Code]]="PL", BART_Rides[[#This Row],[Station Code]]="CC"), "Yes", "No")</f>
        <v>No</v>
      </c>
    </row>
    <row r="2034" spans="6:14">
      <c r="F2034" s="3">
        <v>44404</v>
      </c>
      <c r="G2034" s="1" t="s">
        <v>11</v>
      </c>
      <c r="H2034" s="1" t="s">
        <v>100</v>
      </c>
      <c r="I2034" s="1">
        <v>974</v>
      </c>
      <c r="J2034" s="1">
        <f>MONTH(BART_Rides[[#This Row],[Date]])</f>
        <v>7</v>
      </c>
      <c r="K2034" s="1">
        <f>WEEKDAY(BART_Rides[[#This Row],[Date]],2)</f>
        <v>2</v>
      </c>
      <c r="L2034" s="1" t="str">
        <f>LEFT(BART_Rides[[#This Row],[Lines]],1)</f>
        <v>Y</v>
      </c>
      <c r="M2034" s="1" t="str">
        <f>IF(BART_Rides[[#This Row],[FirstLetter]]="Y","Yes","No")</f>
        <v>Yes</v>
      </c>
      <c r="N2034" s="1" t="str">
        <f>IF(OR(BART_Rides[[#This Row],[Station Code]]="EM", BART_Rides[[#This Row],[Station Code]]="MT", BART_Rides[[#This Row],[Station Code]]="PL", BART_Rides[[#This Row],[Station Code]]="CC"), "Yes", "No")</f>
        <v>No</v>
      </c>
    </row>
    <row r="2035" spans="6:14">
      <c r="F2035" s="3">
        <v>44405</v>
      </c>
      <c r="G2035" s="1" t="s">
        <v>11</v>
      </c>
      <c r="H2035" s="1" t="s">
        <v>100</v>
      </c>
      <c r="I2035" s="1">
        <v>969</v>
      </c>
      <c r="J2035" s="1">
        <f>MONTH(BART_Rides[[#This Row],[Date]])</f>
        <v>7</v>
      </c>
      <c r="K2035" s="1">
        <f>WEEKDAY(BART_Rides[[#This Row],[Date]],2)</f>
        <v>3</v>
      </c>
      <c r="L2035" s="1" t="str">
        <f>LEFT(BART_Rides[[#This Row],[Lines]],1)</f>
        <v>Y</v>
      </c>
      <c r="M2035" s="1" t="str">
        <f>IF(BART_Rides[[#This Row],[FirstLetter]]="Y","Yes","No")</f>
        <v>Yes</v>
      </c>
      <c r="N2035" s="1" t="str">
        <f>IF(OR(BART_Rides[[#This Row],[Station Code]]="EM", BART_Rides[[#This Row],[Station Code]]="MT", BART_Rides[[#This Row],[Station Code]]="PL", BART_Rides[[#This Row],[Station Code]]="CC"), "Yes", "No")</f>
        <v>No</v>
      </c>
    </row>
    <row r="2036" spans="6:14">
      <c r="F2036" s="3">
        <v>44406</v>
      </c>
      <c r="G2036" s="1" t="s">
        <v>11</v>
      </c>
      <c r="H2036" s="1" t="s">
        <v>100</v>
      </c>
      <c r="I2036" s="1">
        <v>990</v>
      </c>
      <c r="J2036" s="1">
        <f>MONTH(BART_Rides[[#This Row],[Date]])</f>
        <v>7</v>
      </c>
      <c r="K2036" s="1">
        <f>WEEKDAY(BART_Rides[[#This Row],[Date]],2)</f>
        <v>4</v>
      </c>
      <c r="L2036" s="1" t="str">
        <f>LEFT(BART_Rides[[#This Row],[Lines]],1)</f>
        <v>Y</v>
      </c>
      <c r="M2036" s="1" t="str">
        <f>IF(BART_Rides[[#This Row],[FirstLetter]]="Y","Yes","No")</f>
        <v>Yes</v>
      </c>
      <c r="N2036" s="1" t="str">
        <f>IF(OR(BART_Rides[[#This Row],[Station Code]]="EM", BART_Rides[[#This Row],[Station Code]]="MT", BART_Rides[[#This Row],[Station Code]]="PL", BART_Rides[[#This Row],[Station Code]]="CC"), "Yes", "No")</f>
        <v>No</v>
      </c>
    </row>
    <row r="2037" spans="6:14">
      <c r="F2037" s="3">
        <v>44407</v>
      </c>
      <c r="G2037" s="1" t="s">
        <v>11</v>
      </c>
      <c r="H2037" s="1" t="s">
        <v>100</v>
      </c>
      <c r="I2037" s="1">
        <v>976</v>
      </c>
      <c r="J2037" s="1">
        <f>MONTH(BART_Rides[[#This Row],[Date]])</f>
        <v>7</v>
      </c>
      <c r="K2037" s="1">
        <f>WEEKDAY(BART_Rides[[#This Row],[Date]],2)</f>
        <v>5</v>
      </c>
      <c r="L2037" s="1" t="str">
        <f>LEFT(BART_Rides[[#This Row],[Lines]],1)</f>
        <v>Y</v>
      </c>
      <c r="M2037" s="1" t="str">
        <f>IF(BART_Rides[[#This Row],[FirstLetter]]="Y","Yes","No")</f>
        <v>Yes</v>
      </c>
      <c r="N2037" s="1" t="str">
        <f>IF(OR(BART_Rides[[#This Row],[Station Code]]="EM", BART_Rides[[#This Row],[Station Code]]="MT", BART_Rides[[#This Row],[Station Code]]="PL", BART_Rides[[#This Row],[Station Code]]="CC"), "Yes", "No")</f>
        <v>No</v>
      </c>
    </row>
    <row r="2038" spans="6:14">
      <c r="F2038" s="3">
        <v>44408</v>
      </c>
      <c r="G2038" s="1" t="s">
        <v>11</v>
      </c>
      <c r="H2038" s="1" t="s">
        <v>100</v>
      </c>
      <c r="I2038" s="1">
        <v>600</v>
      </c>
      <c r="J2038" s="1">
        <f>MONTH(BART_Rides[[#This Row],[Date]])</f>
        <v>7</v>
      </c>
      <c r="K2038" s="1">
        <f>WEEKDAY(BART_Rides[[#This Row],[Date]],2)</f>
        <v>6</v>
      </c>
      <c r="L2038" s="1" t="str">
        <f>LEFT(BART_Rides[[#This Row],[Lines]],1)</f>
        <v>Y</v>
      </c>
      <c r="M2038" s="1" t="str">
        <f>IF(BART_Rides[[#This Row],[FirstLetter]]="Y","Yes","No")</f>
        <v>Yes</v>
      </c>
      <c r="N2038" s="1" t="str">
        <f>IF(OR(BART_Rides[[#This Row],[Station Code]]="EM", BART_Rides[[#This Row],[Station Code]]="MT", BART_Rides[[#This Row],[Station Code]]="PL", BART_Rides[[#This Row],[Station Code]]="CC"), "Yes", "No")</f>
        <v>No</v>
      </c>
    </row>
    <row r="2039" spans="6:14">
      <c r="F2039" s="3">
        <v>44409</v>
      </c>
      <c r="G2039" s="1" t="s">
        <v>11</v>
      </c>
      <c r="H2039" s="1" t="s">
        <v>100</v>
      </c>
      <c r="I2039" s="1">
        <v>479</v>
      </c>
      <c r="J2039" s="1">
        <f>MONTH(BART_Rides[[#This Row],[Date]])</f>
        <v>8</v>
      </c>
      <c r="K2039" s="1">
        <f>WEEKDAY(BART_Rides[[#This Row],[Date]],2)</f>
        <v>7</v>
      </c>
      <c r="L2039" s="1" t="str">
        <f>LEFT(BART_Rides[[#This Row],[Lines]],1)</f>
        <v>Y</v>
      </c>
      <c r="M2039" s="1" t="str">
        <f>IF(BART_Rides[[#This Row],[FirstLetter]]="Y","Yes","No")</f>
        <v>Yes</v>
      </c>
      <c r="N2039" s="1" t="str">
        <f>IF(OR(BART_Rides[[#This Row],[Station Code]]="EM", BART_Rides[[#This Row],[Station Code]]="MT", BART_Rides[[#This Row],[Station Code]]="PL", BART_Rides[[#This Row],[Station Code]]="CC"), "Yes", "No")</f>
        <v>No</v>
      </c>
    </row>
    <row r="2040" spans="6:14">
      <c r="F2040" s="3">
        <v>44410</v>
      </c>
      <c r="G2040" s="1" t="s">
        <v>11</v>
      </c>
      <c r="H2040" s="1" t="s">
        <v>100</v>
      </c>
      <c r="I2040" s="1">
        <v>965</v>
      </c>
      <c r="J2040" s="1">
        <f>MONTH(BART_Rides[[#This Row],[Date]])</f>
        <v>8</v>
      </c>
      <c r="K2040" s="1">
        <f>WEEKDAY(BART_Rides[[#This Row],[Date]],2)</f>
        <v>1</v>
      </c>
      <c r="L2040" s="1" t="str">
        <f>LEFT(BART_Rides[[#This Row],[Lines]],1)</f>
        <v>Y</v>
      </c>
      <c r="M2040" s="1" t="str">
        <f>IF(BART_Rides[[#This Row],[FirstLetter]]="Y","Yes","No")</f>
        <v>Yes</v>
      </c>
      <c r="N2040" s="1" t="str">
        <f>IF(OR(BART_Rides[[#This Row],[Station Code]]="EM", BART_Rides[[#This Row],[Station Code]]="MT", BART_Rides[[#This Row],[Station Code]]="PL", BART_Rides[[#This Row],[Station Code]]="CC"), "Yes", "No")</f>
        <v>No</v>
      </c>
    </row>
    <row r="2041" spans="6:14">
      <c r="F2041" s="3">
        <v>44411</v>
      </c>
      <c r="G2041" s="1" t="s">
        <v>11</v>
      </c>
      <c r="H2041" s="1" t="s">
        <v>100</v>
      </c>
      <c r="I2041" s="1">
        <v>1056</v>
      </c>
      <c r="J2041" s="1">
        <f>MONTH(BART_Rides[[#This Row],[Date]])</f>
        <v>8</v>
      </c>
      <c r="K2041" s="1">
        <f>WEEKDAY(BART_Rides[[#This Row],[Date]],2)</f>
        <v>2</v>
      </c>
      <c r="L2041" s="1" t="str">
        <f>LEFT(BART_Rides[[#This Row],[Lines]],1)</f>
        <v>Y</v>
      </c>
      <c r="M2041" s="1" t="str">
        <f>IF(BART_Rides[[#This Row],[FirstLetter]]="Y","Yes","No")</f>
        <v>Yes</v>
      </c>
      <c r="N2041" s="1" t="str">
        <f>IF(OR(BART_Rides[[#This Row],[Station Code]]="EM", BART_Rides[[#This Row],[Station Code]]="MT", BART_Rides[[#This Row],[Station Code]]="PL", BART_Rides[[#This Row],[Station Code]]="CC"), "Yes", "No")</f>
        <v>No</v>
      </c>
    </row>
    <row r="2042" spans="6:14">
      <c r="F2042" s="3">
        <v>44412</v>
      </c>
      <c r="G2042" s="1" t="s">
        <v>11</v>
      </c>
      <c r="H2042" s="1" t="s">
        <v>100</v>
      </c>
      <c r="I2042" s="1">
        <v>1039</v>
      </c>
      <c r="J2042" s="1">
        <f>MONTH(BART_Rides[[#This Row],[Date]])</f>
        <v>8</v>
      </c>
      <c r="K2042" s="1">
        <f>WEEKDAY(BART_Rides[[#This Row],[Date]],2)</f>
        <v>3</v>
      </c>
      <c r="L2042" s="1" t="str">
        <f>LEFT(BART_Rides[[#This Row],[Lines]],1)</f>
        <v>Y</v>
      </c>
      <c r="M2042" s="1" t="str">
        <f>IF(BART_Rides[[#This Row],[FirstLetter]]="Y","Yes","No")</f>
        <v>Yes</v>
      </c>
      <c r="N2042" s="1" t="str">
        <f>IF(OR(BART_Rides[[#This Row],[Station Code]]="EM", BART_Rides[[#This Row],[Station Code]]="MT", BART_Rides[[#This Row],[Station Code]]="PL", BART_Rides[[#This Row],[Station Code]]="CC"), "Yes", "No")</f>
        <v>No</v>
      </c>
    </row>
    <row r="2043" spans="6:14">
      <c r="F2043" s="3">
        <v>44413</v>
      </c>
      <c r="G2043" s="1" t="s">
        <v>11</v>
      </c>
      <c r="H2043" s="1" t="s">
        <v>100</v>
      </c>
      <c r="I2043" s="1">
        <v>1017</v>
      </c>
      <c r="J2043" s="1">
        <f>MONTH(BART_Rides[[#This Row],[Date]])</f>
        <v>8</v>
      </c>
      <c r="K2043" s="1">
        <f>WEEKDAY(BART_Rides[[#This Row],[Date]],2)</f>
        <v>4</v>
      </c>
      <c r="L2043" s="1" t="str">
        <f>LEFT(BART_Rides[[#This Row],[Lines]],1)</f>
        <v>Y</v>
      </c>
      <c r="M2043" s="1" t="str">
        <f>IF(BART_Rides[[#This Row],[FirstLetter]]="Y","Yes","No")</f>
        <v>Yes</v>
      </c>
      <c r="N2043" s="1" t="str">
        <f>IF(OR(BART_Rides[[#This Row],[Station Code]]="EM", BART_Rides[[#This Row],[Station Code]]="MT", BART_Rides[[#This Row],[Station Code]]="PL", BART_Rides[[#This Row],[Station Code]]="CC"), "Yes", "No")</f>
        <v>No</v>
      </c>
    </row>
    <row r="2044" spans="6:14">
      <c r="F2044" s="3">
        <v>44414</v>
      </c>
      <c r="G2044" s="1" t="s">
        <v>11</v>
      </c>
      <c r="H2044" s="1" t="s">
        <v>100</v>
      </c>
      <c r="I2044" s="1">
        <v>1040</v>
      </c>
      <c r="J2044" s="1">
        <f>MONTH(BART_Rides[[#This Row],[Date]])</f>
        <v>8</v>
      </c>
      <c r="K2044" s="1">
        <f>WEEKDAY(BART_Rides[[#This Row],[Date]],2)</f>
        <v>5</v>
      </c>
      <c r="L2044" s="1" t="str">
        <f>LEFT(BART_Rides[[#This Row],[Lines]],1)</f>
        <v>Y</v>
      </c>
      <c r="M2044" s="1" t="str">
        <f>IF(BART_Rides[[#This Row],[FirstLetter]]="Y","Yes","No")</f>
        <v>Yes</v>
      </c>
      <c r="N2044" s="1" t="str">
        <f>IF(OR(BART_Rides[[#This Row],[Station Code]]="EM", BART_Rides[[#This Row],[Station Code]]="MT", BART_Rides[[#This Row],[Station Code]]="PL", BART_Rides[[#This Row],[Station Code]]="CC"), "Yes", "No")</f>
        <v>No</v>
      </c>
    </row>
    <row r="2045" spans="6:14">
      <c r="F2045" s="3">
        <v>44415</v>
      </c>
      <c r="G2045" s="1" t="s">
        <v>11</v>
      </c>
      <c r="H2045" s="1" t="s">
        <v>100</v>
      </c>
      <c r="I2045" s="1">
        <v>707</v>
      </c>
      <c r="J2045" s="1">
        <f>MONTH(BART_Rides[[#This Row],[Date]])</f>
        <v>8</v>
      </c>
      <c r="K2045" s="1">
        <f>WEEKDAY(BART_Rides[[#This Row],[Date]],2)</f>
        <v>6</v>
      </c>
      <c r="L2045" s="1" t="str">
        <f>LEFT(BART_Rides[[#This Row],[Lines]],1)</f>
        <v>Y</v>
      </c>
      <c r="M2045" s="1" t="str">
        <f>IF(BART_Rides[[#This Row],[FirstLetter]]="Y","Yes","No")</f>
        <v>Yes</v>
      </c>
      <c r="N2045" s="1" t="str">
        <f>IF(OR(BART_Rides[[#This Row],[Station Code]]="EM", BART_Rides[[#This Row],[Station Code]]="MT", BART_Rides[[#This Row],[Station Code]]="PL", BART_Rides[[#This Row],[Station Code]]="CC"), "Yes", "No")</f>
        <v>No</v>
      </c>
    </row>
    <row r="2046" spans="6:14">
      <c r="F2046" s="3">
        <v>44416</v>
      </c>
      <c r="G2046" s="1" t="s">
        <v>11</v>
      </c>
      <c r="H2046" s="1" t="s">
        <v>100</v>
      </c>
      <c r="I2046" s="1">
        <v>463</v>
      </c>
      <c r="J2046" s="1">
        <f>MONTH(BART_Rides[[#This Row],[Date]])</f>
        <v>8</v>
      </c>
      <c r="K2046" s="1">
        <f>WEEKDAY(BART_Rides[[#This Row],[Date]],2)</f>
        <v>7</v>
      </c>
      <c r="L2046" s="1" t="str">
        <f>LEFT(BART_Rides[[#This Row],[Lines]],1)</f>
        <v>Y</v>
      </c>
      <c r="M2046" s="1" t="str">
        <f>IF(BART_Rides[[#This Row],[FirstLetter]]="Y","Yes","No")</f>
        <v>Yes</v>
      </c>
      <c r="N2046" s="1" t="str">
        <f>IF(OR(BART_Rides[[#This Row],[Station Code]]="EM", BART_Rides[[#This Row],[Station Code]]="MT", BART_Rides[[#This Row],[Station Code]]="PL", BART_Rides[[#This Row],[Station Code]]="CC"), "Yes", "No")</f>
        <v>No</v>
      </c>
    </row>
    <row r="2047" spans="6:14">
      <c r="F2047" s="3">
        <v>44417</v>
      </c>
      <c r="G2047" s="1" t="s">
        <v>11</v>
      </c>
      <c r="H2047" s="1" t="s">
        <v>100</v>
      </c>
      <c r="I2047" s="1">
        <v>918</v>
      </c>
      <c r="J2047" s="1">
        <f>MONTH(BART_Rides[[#This Row],[Date]])</f>
        <v>8</v>
      </c>
      <c r="K2047" s="1">
        <f>WEEKDAY(BART_Rides[[#This Row],[Date]],2)</f>
        <v>1</v>
      </c>
      <c r="L2047" s="1" t="str">
        <f>LEFT(BART_Rides[[#This Row],[Lines]],1)</f>
        <v>Y</v>
      </c>
      <c r="M2047" s="1" t="str">
        <f>IF(BART_Rides[[#This Row],[FirstLetter]]="Y","Yes","No")</f>
        <v>Yes</v>
      </c>
      <c r="N2047" s="1" t="str">
        <f>IF(OR(BART_Rides[[#This Row],[Station Code]]="EM", BART_Rides[[#This Row],[Station Code]]="MT", BART_Rides[[#This Row],[Station Code]]="PL", BART_Rides[[#This Row],[Station Code]]="CC"), "Yes", "No")</f>
        <v>No</v>
      </c>
    </row>
    <row r="2048" spans="6:14">
      <c r="F2048" s="3">
        <v>44418</v>
      </c>
      <c r="G2048" s="1" t="s">
        <v>11</v>
      </c>
      <c r="H2048" s="1" t="s">
        <v>100</v>
      </c>
      <c r="I2048" s="1">
        <v>985</v>
      </c>
      <c r="J2048" s="1">
        <f>MONTH(BART_Rides[[#This Row],[Date]])</f>
        <v>8</v>
      </c>
      <c r="K2048" s="1">
        <f>WEEKDAY(BART_Rides[[#This Row],[Date]],2)</f>
        <v>2</v>
      </c>
      <c r="L2048" s="1" t="str">
        <f>LEFT(BART_Rides[[#This Row],[Lines]],1)</f>
        <v>Y</v>
      </c>
      <c r="M2048" s="1" t="str">
        <f>IF(BART_Rides[[#This Row],[FirstLetter]]="Y","Yes","No")</f>
        <v>Yes</v>
      </c>
      <c r="N2048" s="1" t="str">
        <f>IF(OR(BART_Rides[[#This Row],[Station Code]]="EM", BART_Rides[[#This Row],[Station Code]]="MT", BART_Rides[[#This Row],[Station Code]]="PL", BART_Rides[[#This Row],[Station Code]]="CC"), "Yes", "No")</f>
        <v>No</v>
      </c>
    </row>
    <row r="2049" spans="6:14">
      <c r="F2049" s="3">
        <v>44419</v>
      </c>
      <c r="G2049" s="1" t="s">
        <v>11</v>
      </c>
      <c r="H2049" s="1" t="s">
        <v>100</v>
      </c>
      <c r="I2049" s="1">
        <v>1016</v>
      </c>
      <c r="J2049" s="1">
        <f>MONTH(BART_Rides[[#This Row],[Date]])</f>
        <v>8</v>
      </c>
      <c r="K2049" s="1">
        <f>WEEKDAY(BART_Rides[[#This Row],[Date]],2)</f>
        <v>3</v>
      </c>
      <c r="L2049" s="1" t="str">
        <f>LEFT(BART_Rides[[#This Row],[Lines]],1)</f>
        <v>Y</v>
      </c>
      <c r="M2049" s="1" t="str">
        <f>IF(BART_Rides[[#This Row],[FirstLetter]]="Y","Yes","No")</f>
        <v>Yes</v>
      </c>
      <c r="N2049" s="1" t="str">
        <f>IF(OR(BART_Rides[[#This Row],[Station Code]]="EM", BART_Rides[[#This Row],[Station Code]]="MT", BART_Rides[[#This Row],[Station Code]]="PL", BART_Rides[[#This Row],[Station Code]]="CC"), "Yes", "No")</f>
        <v>No</v>
      </c>
    </row>
    <row r="2050" spans="6:14">
      <c r="F2050" s="3">
        <v>44420</v>
      </c>
      <c r="G2050" s="1" t="s">
        <v>11</v>
      </c>
      <c r="H2050" s="1" t="s">
        <v>100</v>
      </c>
      <c r="I2050" s="1">
        <v>1050</v>
      </c>
      <c r="J2050" s="1">
        <f>MONTH(BART_Rides[[#This Row],[Date]])</f>
        <v>8</v>
      </c>
      <c r="K2050" s="1">
        <f>WEEKDAY(BART_Rides[[#This Row],[Date]],2)</f>
        <v>4</v>
      </c>
      <c r="L2050" s="1" t="str">
        <f>LEFT(BART_Rides[[#This Row],[Lines]],1)</f>
        <v>Y</v>
      </c>
      <c r="M2050" s="1" t="str">
        <f>IF(BART_Rides[[#This Row],[FirstLetter]]="Y","Yes","No")</f>
        <v>Yes</v>
      </c>
      <c r="N2050" s="1" t="str">
        <f>IF(OR(BART_Rides[[#This Row],[Station Code]]="EM", BART_Rides[[#This Row],[Station Code]]="MT", BART_Rides[[#This Row],[Station Code]]="PL", BART_Rides[[#This Row],[Station Code]]="CC"), "Yes", "No")</f>
        <v>No</v>
      </c>
    </row>
    <row r="2051" spans="6:14">
      <c r="F2051" s="3">
        <v>44421</v>
      </c>
      <c r="G2051" s="1" t="s">
        <v>11</v>
      </c>
      <c r="H2051" s="1" t="s">
        <v>100</v>
      </c>
      <c r="I2051" s="1">
        <v>1109</v>
      </c>
      <c r="J2051" s="1">
        <f>MONTH(BART_Rides[[#This Row],[Date]])</f>
        <v>8</v>
      </c>
      <c r="K2051" s="1">
        <f>WEEKDAY(BART_Rides[[#This Row],[Date]],2)</f>
        <v>5</v>
      </c>
      <c r="L2051" s="1" t="str">
        <f>LEFT(BART_Rides[[#This Row],[Lines]],1)</f>
        <v>Y</v>
      </c>
      <c r="M2051" s="1" t="str">
        <f>IF(BART_Rides[[#This Row],[FirstLetter]]="Y","Yes","No")</f>
        <v>Yes</v>
      </c>
      <c r="N2051" s="1" t="str">
        <f>IF(OR(BART_Rides[[#This Row],[Station Code]]="EM", BART_Rides[[#This Row],[Station Code]]="MT", BART_Rides[[#This Row],[Station Code]]="PL", BART_Rides[[#This Row],[Station Code]]="CC"), "Yes", "No")</f>
        <v>No</v>
      </c>
    </row>
    <row r="2052" spans="6:14">
      <c r="F2052" s="3">
        <v>44422</v>
      </c>
      <c r="G2052" s="1" t="s">
        <v>11</v>
      </c>
      <c r="H2052" s="1" t="s">
        <v>100</v>
      </c>
      <c r="I2052" s="1">
        <v>782</v>
      </c>
      <c r="J2052" s="1">
        <f>MONTH(BART_Rides[[#This Row],[Date]])</f>
        <v>8</v>
      </c>
      <c r="K2052" s="1">
        <f>WEEKDAY(BART_Rides[[#This Row],[Date]],2)</f>
        <v>6</v>
      </c>
      <c r="L2052" s="1" t="str">
        <f>LEFT(BART_Rides[[#This Row],[Lines]],1)</f>
        <v>Y</v>
      </c>
      <c r="M2052" s="1" t="str">
        <f>IF(BART_Rides[[#This Row],[FirstLetter]]="Y","Yes","No")</f>
        <v>Yes</v>
      </c>
      <c r="N2052" s="1" t="str">
        <f>IF(OR(BART_Rides[[#This Row],[Station Code]]="EM", BART_Rides[[#This Row],[Station Code]]="MT", BART_Rides[[#This Row],[Station Code]]="PL", BART_Rides[[#This Row],[Station Code]]="CC"), "Yes", "No")</f>
        <v>No</v>
      </c>
    </row>
    <row r="2053" spans="6:14">
      <c r="F2053" s="3">
        <v>44423</v>
      </c>
      <c r="G2053" s="1" t="s">
        <v>11</v>
      </c>
      <c r="H2053" s="1" t="s">
        <v>100</v>
      </c>
      <c r="I2053" s="1">
        <v>509</v>
      </c>
      <c r="J2053" s="1">
        <f>MONTH(BART_Rides[[#This Row],[Date]])</f>
        <v>8</v>
      </c>
      <c r="K2053" s="1">
        <f>WEEKDAY(BART_Rides[[#This Row],[Date]],2)</f>
        <v>7</v>
      </c>
      <c r="L2053" s="1" t="str">
        <f>LEFT(BART_Rides[[#This Row],[Lines]],1)</f>
        <v>Y</v>
      </c>
      <c r="M2053" s="1" t="str">
        <f>IF(BART_Rides[[#This Row],[FirstLetter]]="Y","Yes","No")</f>
        <v>Yes</v>
      </c>
      <c r="N2053" s="1" t="str">
        <f>IF(OR(BART_Rides[[#This Row],[Station Code]]="EM", BART_Rides[[#This Row],[Station Code]]="MT", BART_Rides[[#This Row],[Station Code]]="PL", BART_Rides[[#This Row],[Station Code]]="CC"), "Yes", "No")</f>
        <v>No</v>
      </c>
    </row>
    <row r="2054" spans="6:14">
      <c r="F2054" s="3">
        <v>44424</v>
      </c>
      <c r="G2054" s="1" t="s">
        <v>11</v>
      </c>
      <c r="H2054" s="1" t="s">
        <v>100</v>
      </c>
      <c r="I2054" s="1">
        <v>1017</v>
      </c>
      <c r="J2054" s="1">
        <f>MONTH(BART_Rides[[#This Row],[Date]])</f>
        <v>8</v>
      </c>
      <c r="K2054" s="1">
        <f>WEEKDAY(BART_Rides[[#This Row],[Date]],2)</f>
        <v>1</v>
      </c>
      <c r="L2054" s="1" t="str">
        <f>LEFT(BART_Rides[[#This Row],[Lines]],1)</f>
        <v>Y</v>
      </c>
      <c r="M2054" s="1" t="str">
        <f>IF(BART_Rides[[#This Row],[FirstLetter]]="Y","Yes","No")</f>
        <v>Yes</v>
      </c>
      <c r="N2054" s="1" t="str">
        <f>IF(OR(BART_Rides[[#This Row],[Station Code]]="EM", BART_Rides[[#This Row],[Station Code]]="MT", BART_Rides[[#This Row],[Station Code]]="PL", BART_Rides[[#This Row],[Station Code]]="CC"), "Yes", "No")</f>
        <v>No</v>
      </c>
    </row>
    <row r="2055" spans="6:14">
      <c r="F2055" s="3">
        <v>44425</v>
      </c>
      <c r="G2055" s="1" t="s">
        <v>11</v>
      </c>
      <c r="H2055" s="1" t="s">
        <v>100</v>
      </c>
      <c r="I2055" s="1">
        <v>1118</v>
      </c>
      <c r="J2055" s="1">
        <f>MONTH(BART_Rides[[#This Row],[Date]])</f>
        <v>8</v>
      </c>
      <c r="K2055" s="1">
        <f>WEEKDAY(BART_Rides[[#This Row],[Date]],2)</f>
        <v>2</v>
      </c>
      <c r="L2055" s="1" t="str">
        <f>LEFT(BART_Rides[[#This Row],[Lines]],1)</f>
        <v>Y</v>
      </c>
      <c r="M2055" s="1" t="str">
        <f>IF(BART_Rides[[#This Row],[FirstLetter]]="Y","Yes","No")</f>
        <v>Yes</v>
      </c>
      <c r="N2055" s="1" t="str">
        <f>IF(OR(BART_Rides[[#This Row],[Station Code]]="EM", BART_Rides[[#This Row],[Station Code]]="MT", BART_Rides[[#This Row],[Station Code]]="PL", BART_Rides[[#This Row],[Station Code]]="CC"), "Yes", "No")</f>
        <v>No</v>
      </c>
    </row>
    <row r="2056" spans="6:14">
      <c r="F2056" s="3">
        <v>44426</v>
      </c>
      <c r="G2056" s="1" t="s">
        <v>11</v>
      </c>
      <c r="H2056" s="1" t="s">
        <v>100</v>
      </c>
      <c r="I2056" s="1">
        <v>1099</v>
      </c>
      <c r="J2056" s="1">
        <f>MONTH(BART_Rides[[#This Row],[Date]])</f>
        <v>8</v>
      </c>
      <c r="K2056" s="1">
        <f>WEEKDAY(BART_Rides[[#This Row],[Date]],2)</f>
        <v>3</v>
      </c>
      <c r="L2056" s="1" t="str">
        <f>LEFT(BART_Rides[[#This Row],[Lines]],1)</f>
        <v>Y</v>
      </c>
      <c r="M2056" s="1" t="str">
        <f>IF(BART_Rides[[#This Row],[FirstLetter]]="Y","Yes","No")</f>
        <v>Yes</v>
      </c>
      <c r="N2056" s="1" t="str">
        <f>IF(OR(BART_Rides[[#This Row],[Station Code]]="EM", BART_Rides[[#This Row],[Station Code]]="MT", BART_Rides[[#This Row],[Station Code]]="PL", BART_Rides[[#This Row],[Station Code]]="CC"), "Yes", "No")</f>
        <v>No</v>
      </c>
    </row>
    <row r="2057" spans="6:14">
      <c r="F2057" s="3">
        <v>44427</v>
      </c>
      <c r="G2057" s="1" t="s">
        <v>11</v>
      </c>
      <c r="H2057" s="1" t="s">
        <v>100</v>
      </c>
      <c r="I2057" s="1">
        <v>1139</v>
      </c>
      <c r="J2057" s="1">
        <f>MONTH(BART_Rides[[#This Row],[Date]])</f>
        <v>8</v>
      </c>
      <c r="K2057" s="1">
        <f>WEEKDAY(BART_Rides[[#This Row],[Date]],2)</f>
        <v>4</v>
      </c>
      <c r="L2057" s="1" t="str">
        <f>LEFT(BART_Rides[[#This Row],[Lines]],1)</f>
        <v>Y</v>
      </c>
      <c r="M2057" s="1" t="str">
        <f>IF(BART_Rides[[#This Row],[FirstLetter]]="Y","Yes","No")</f>
        <v>Yes</v>
      </c>
      <c r="N2057" s="1" t="str">
        <f>IF(OR(BART_Rides[[#This Row],[Station Code]]="EM", BART_Rides[[#This Row],[Station Code]]="MT", BART_Rides[[#This Row],[Station Code]]="PL", BART_Rides[[#This Row],[Station Code]]="CC"), "Yes", "No")</f>
        <v>No</v>
      </c>
    </row>
    <row r="2058" spans="6:14">
      <c r="F2058" s="3">
        <v>44428</v>
      </c>
      <c r="G2058" s="1" t="s">
        <v>11</v>
      </c>
      <c r="H2058" s="1" t="s">
        <v>100</v>
      </c>
      <c r="I2058" s="1">
        <v>1162</v>
      </c>
      <c r="J2058" s="1">
        <f>MONTH(BART_Rides[[#This Row],[Date]])</f>
        <v>8</v>
      </c>
      <c r="K2058" s="1">
        <f>WEEKDAY(BART_Rides[[#This Row],[Date]],2)</f>
        <v>5</v>
      </c>
      <c r="L2058" s="1" t="str">
        <f>LEFT(BART_Rides[[#This Row],[Lines]],1)</f>
        <v>Y</v>
      </c>
      <c r="M2058" s="1" t="str">
        <f>IF(BART_Rides[[#This Row],[FirstLetter]]="Y","Yes","No")</f>
        <v>Yes</v>
      </c>
      <c r="N2058" s="1" t="str">
        <f>IF(OR(BART_Rides[[#This Row],[Station Code]]="EM", BART_Rides[[#This Row],[Station Code]]="MT", BART_Rides[[#This Row],[Station Code]]="PL", BART_Rides[[#This Row],[Station Code]]="CC"), "Yes", "No")</f>
        <v>No</v>
      </c>
    </row>
    <row r="2059" spans="6:14">
      <c r="F2059" s="3">
        <v>44429</v>
      </c>
      <c r="G2059" s="1" t="s">
        <v>11</v>
      </c>
      <c r="H2059" s="1" t="s">
        <v>100</v>
      </c>
      <c r="I2059" s="1">
        <v>779</v>
      </c>
      <c r="J2059" s="1">
        <f>MONTH(BART_Rides[[#This Row],[Date]])</f>
        <v>8</v>
      </c>
      <c r="K2059" s="1">
        <f>WEEKDAY(BART_Rides[[#This Row],[Date]],2)</f>
        <v>6</v>
      </c>
      <c r="L2059" s="1" t="str">
        <f>LEFT(BART_Rides[[#This Row],[Lines]],1)</f>
        <v>Y</v>
      </c>
      <c r="M2059" s="1" t="str">
        <f>IF(BART_Rides[[#This Row],[FirstLetter]]="Y","Yes","No")</f>
        <v>Yes</v>
      </c>
      <c r="N2059" s="1" t="str">
        <f>IF(OR(BART_Rides[[#This Row],[Station Code]]="EM", BART_Rides[[#This Row],[Station Code]]="MT", BART_Rides[[#This Row],[Station Code]]="PL", BART_Rides[[#This Row],[Station Code]]="CC"), "Yes", "No")</f>
        <v>No</v>
      </c>
    </row>
    <row r="2060" spans="6:14">
      <c r="F2060" s="3">
        <v>44430</v>
      </c>
      <c r="G2060" s="1" t="s">
        <v>11</v>
      </c>
      <c r="H2060" s="1" t="s">
        <v>100</v>
      </c>
      <c r="I2060" s="1">
        <v>599</v>
      </c>
      <c r="J2060" s="1">
        <f>MONTH(BART_Rides[[#This Row],[Date]])</f>
        <v>8</v>
      </c>
      <c r="K2060" s="1">
        <f>WEEKDAY(BART_Rides[[#This Row],[Date]],2)</f>
        <v>7</v>
      </c>
      <c r="L2060" s="1" t="str">
        <f>LEFT(BART_Rides[[#This Row],[Lines]],1)</f>
        <v>Y</v>
      </c>
      <c r="M2060" s="1" t="str">
        <f>IF(BART_Rides[[#This Row],[FirstLetter]]="Y","Yes","No")</f>
        <v>Yes</v>
      </c>
      <c r="N2060" s="1" t="str">
        <f>IF(OR(BART_Rides[[#This Row],[Station Code]]="EM", BART_Rides[[#This Row],[Station Code]]="MT", BART_Rides[[#This Row],[Station Code]]="PL", BART_Rides[[#This Row],[Station Code]]="CC"), "Yes", "No")</f>
        <v>No</v>
      </c>
    </row>
    <row r="2061" spans="6:14">
      <c r="F2061" s="3">
        <v>44431</v>
      </c>
      <c r="G2061" s="1" t="s">
        <v>11</v>
      </c>
      <c r="H2061" s="1" t="s">
        <v>100</v>
      </c>
      <c r="I2061" s="1">
        <v>1046</v>
      </c>
      <c r="J2061" s="1">
        <f>MONTH(BART_Rides[[#This Row],[Date]])</f>
        <v>8</v>
      </c>
      <c r="K2061" s="1">
        <f>WEEKDAY(BART_Rides[[#This Row],[Date]],2)</f>
        <v>1</v>
      </c>
      <c r="L2061" s="1" t="str">
        <f>LEFT(BART_Rides[[#This Row],[Lines]],1)</f>
        <v>Y</v>
      </c>
      <c r="M2061" s="1" t="str">
        <f>IF(BART_Rides[[#This Row],[FirstLetter]]="Y","Yes","No")</f>
        <v>Yes</v>
      </c>
      <c r="N2061" s="1" t="str">
        <f>IF(OR(BART_Rides[[#This Row],[Station Code]]="EM", BART_Rides[[#This Row],[Station Code]]="MT", BART_Rides[[#This Row],[Station Code]]="PL", BART_Rides[[#This Row],[Station Code]]="CC"), "Yes", "No")</f>
        <v>No</v>
      </c>
    </row>
    <row r="2062" spans="6:14">
      <c r="F2062" s="3">
        <v>44432</v>
      </c>
      <c r="G2062" s="1" t="s">
        <v>11</v>
      </c>
      <c r="H2062" s="1" t="s">
        <v>100</v>
      </c>
      <c r="I2062" s="1">
        <v>1148</v>
      </c>
      <c r="J2062" s="1">
        <f>MONTH(BART_Rides[[#This Row],[Date]])</f>
        <v>8</v>
      </c>
      <c r="K2062" s="1">
        <f>WEEKDAY(BART_Rides[[#This Row],[Date]],2)</f>
        <v>2</v>
      </c>
      <c r="L2062" s="1" t="str">
        <f>LEFT(BART_Rides[[#This Row],[Lines]],1)</f>
        <v>Y</v>
      </c>
      <c r="M2062" s="1" t="str">
        <f>IF(BART_Rides[[#This Row],[FirstLetter]]="Y","Yes","No")</f>
        <v>Yes</v>
      </c>
      <c r="N2062" s="1" t="str">
        <f>IF(OR(BART_Rides[[#This Row],[Station Code]]="EM", BART_Rides[[#This Row],[Station Code]]="MT", BART_Rides[[#This Row],[Station Code]]="PL", BART_Rides[[#This Row],[Station Code]]="CC"), "Yes", "No")</f>
        <v>No</v>
      </c>
    </row>
    <row r="2063" spans="6:14">
      <c r="F2063" s="3">
        <v>44433</v>
      </c>
      <c r="G2063" s="1" t="s">
        <v>11</v>
      </c>
      <c r="H2063" s="1" t="s">
        <v>100</v>
      </c>
      <c r="I2063" s="1">
        <v>1163</v>
      </c>
      <c r="J2063" s="1">
        <f>MONTH(BART_Rides[[#This Row],[Date]])</f>
        <v>8</v>
      </c>
      <c r="K2063" s="1">
        <f>WEEKDAY(BART_Rides[[#This Row],[Date]],2)</f>
        <v>3</v>
      </c>
      <c r="L2063" s="1" t="str">
        <f>LEFT(BART_Rides[[#This Row],[Lines]],1)</f>
        <v>Y</v>
      </c>
      <c r="M2063" s="1" t="str">
        <f>IF(BART_Rides[[#This Row],[FirstLetter]]="Y","Yes","No")</f>
        <v>Yes</v>
      </c>
      <c r="N2063" s="1" t="str">
        <f>IF(OR(BART_Rides[[#This Row],[Station Code]]="EM", BART_Rides[[#This Row],[Station Code]]="MT", BART_Rides[[#This Row],[Station Code]]="PL", BART_Rides[[#This Row],[Station Code]]="CC"), "Yes", "No")</f>
        <v>No</v>
      </c>
    </row>
    <row r="2064" spans="6:14">
      <c r="F2064" s="3">
        <v>44434</v>
      </c>
      <c r="G2064" s="1" t="s">
        <v>11</v>
      </c>
      <c r="H2064" s="1" t="s">
        <v>100</v>
      </c>
      <c r="I2064" s="1">
        <v>1127</v>
      </c>
      <c r="J2064" s="1">
        <f>MONTH(BART_Rides[[#This Row],[Date]])</f>
        <v>8</v>
      </c>
      <c r="K2064" s="1">
        <f>WEEKDAY(BART_Rides[[#This Row],[Date]],2)</f>
        <v>4</v>
      </c>
      <c r="L2064" s="1" t="str">
        <f>LEFT(BART_Rides[[#This Row],[Lines]],1)</f>
        <v>Y</v>
      </c>
      <c r="M2064" s="1" t="str">
        <f>IF(BART_Rides[[#This Row],[FirstLetter]]="Y","Yes","No")</f>
        <v>Yes</v>
      </c>
      <c r="N2064" s="1" t="str">
        <f>IF(OR(BART_Rides[[#This Row],[Station Code]]="EM", BART_Rides[[#This Row],[Station Code]]="MT", BART_Rides[[#This Row],[Station Code]]="PL", BART_Rides[[#This Row],[Station Code]]="CC"), "Yes", "No")</f>
        <v>No</v>
      </c>
    </row>
    <row r="2065" spans="6:14">
      <c r="F2065" s="3">
        <v>44435</v>
      </c>
      <c r="G2065" s="1" t="s">
        <v>11</v>
      </c>
      <c r="H2065" s="1" t="s">
        <v>100</v>
      </c>
      <c r="I2065" s="1">
        <v>1266</v>
      </c>
      <c r="J2065" s="1">
        <f>MONTH(BART_Rides[[#This Row],[Date]])</f>
        <v>8</v>
      </c>
      <c r="K2065" s="1">
        <f>WEEKDAY(BART_Rides[[#This Row],[Date]],2)</f>
        <v>5</v>
      </c>
      <c r="L2065" s="1" t="str">
        <f>LEFT(BART_Rides[[#This Row],[Lines]],1)</f>
        <v>Y</v>
      </c>
      <c r="M2065" s="1" t="str">
        <f>IF(BART_Rides[[#This Row],[FirstLetter]]="Y","Yes","No")</f>
        <v>Yes</v>
      </c>
      <c r="N2065" s="1" t="str">
        <f>IF(OR(BART_Rides[[#This Row],[Station Code]]="EM", BART_Rides[[#This Row],[Station Code]]="MT", BART_Rides[[#This Row],[Station Code]]="PL", BART_Rides[[#This Row],[Station Code]]="CC"), "Yes", "No")</f>
        <v>No</v>
      </c>
    </row>
    <row r="2066" spans="6:14">
      <c r="F2066" s="3">
        <v>44436</v>
      </c>
      <c r="G2066" s="1" t="s">
        <v>11</v>
      </c>
      <c r="H2066" s="1" t="s">
        <v>100</v>
      </c>
      <c r="I2066" s="1">
        <v>903</v>
      </c>
      <c r="J2066" s="1">
        <f>MONTH(BART_Rides[[#This Row],[Date]])</f>
        <v>8</v>
      </c>
      <c r="K2066" s="1">
        <f>WEEKDAY(BART_Rides[[#This Row],[Date]],2)</f>
        <v>6</v>
      </c>
      <c r="L2066" s="1" t="str">
        <f>LEFT(BART_Rides[[#This Row],[Lines]],1)</f>
        <v>Y</v>
      </c>
      <c r="M2066" s="1" t="str">
        <f>IF(BART_Rides[[#This Row],[FirstLetter]]="Y","Yes","No")</f>
        <v>Yes</v>
      </c>
      <c r="N2066" s="1" t="str">
        <f>IF(OR(BART_Rides[[#This Row],[Station Code]]="EM", BART_Rides[[#This Row],[Station Code]]="MT", BART_Rides[[#This Row],[Station Code]]="PL", BART_Rides[[#This Row],[Station Code]]="CC"), "Yes", "No")</f>
        <v>No</v>
      </c>
    </row>
    <row r="2067" spans="6:14">
      <c r="F2067" s="3">
        <v>44437</v>
      </c>
      <c r="G2067" s="1" t="s">
        <v>11</v>
      </c>
      <c r="H2067" s="1" t="s">
        <v>100</v>
      </c>
      <c r="I2067" s="1">
        <v>525</v>
      </c>
      <c r="J2067" s="1">
        <f>MONTH(BART_Rides[[#This Row],[Date]])</f>
        <v>8</v>
      </c>
      <c r="K2067" s="1">
        <f>WEEKDAY(BART_Rides[[#This Row],[Date]],2)</f>
        <v>7</v>
      </c>
      <c r="L2067" s="1" t="str">
        <f>LEFT(BART_Rides[[#This Row],[Lines]],1)</f>
        <v>Y</v>
      </c>
      <c r="M2067" s="1" t="str">
        <f>IF(BART_Rides[[#This Row],[FirstLetter]]="Y","Yes","No")</f>
        <v>Yes</v>
      </c>
      <c r="N2067" s="1" t="str">
        <f>IF(OR(BART_Rides[[#This Row],[Station Code]]="EM", BART_Rides[[#This Row],[Station Code]]="MT", BART_Rides[[#This Row],[Station Code]]="PL", BART_Rides[[#This Row],[Station Code]]="CC"), "Yes", "No")</f>
        <v>No</v>
      </c>
    </row>
    <row r="2068" spans="6:14">
      <c r="F2068" s="3">
        <v>44438</v>
      </c>
      <c r="G2068" s="1" t="s">
        <v>11</v>
      </c>
      <c r="H2068" s="1" t="s">
        <v>100</v>
      </c>
      <c r="I2068" s="1">
        <v>1114</v>
      </c>
      <c r="J2068" s="1">
        <f>MONTH(BART_Rides[[#This Row],[Date]])</f>
        <v>8</v>
      </c>
      <c r="K2068" s="1">
        <f>WEEKDAY(BART_Rides[[#This Row],[Date]],2)</f>
        <v>1</v>
      </c>
      <c r="L2068" s="1" t="str">
        <f>LEFT(BART_Rides[[#This Row],[Lines]],1)</f>
        <v>Y</v>
      </c>
      <c r="M2068" s="1" t="str">
        <f>IF(BART_Rides[[#This Row],[FirstLetter]]="Y","Yes","No")</f>
        <v>Yes</v>
      </c>
      <c r="N2068" s="1" t="str">
        <f>IF(OR(BART_Rides[[#This Row],[Station Code]]="EM", BART_Rides[[#This Row],[Station Code]]="MT", BART_Rides[[#This Row],[Station Code]]="PL", BART_Rides[[#This Row],[Station Code]]="CC"), "Yes", "No")</f>
        <v>No</v>
      </c>
    </row>
    <row r="2069" spans="6:14">
      <c r="F2069" s="3">
        <v>44439</v>
      </c>
      <c r="G2069" s="1" t="s">
        <v>11</v>
      </c>
      <c r="H2069" s="1" t="s">
        <v>100</v>
      </c>
      <c r="I2069" s="1">
        <v>1231</v>
      </c>
      <c r="J2069" s="1">
        <f>MONTH(BART_Rides[[#This Row],[Date]])</f>
        <v>8</v>
      </c>
      <c r="K2069" s="1">
        <f>WEEKDAY(BART_Rides[[#This Row],[Date]],2)</f>
        <v>2</v>
      </c>
      <c r="L2069" s="1" t="str">
        <f>LEFT(BART_Rides[[#This Row],[Lines]],1)</f>
        <v>Y</v>
      </c>
      <c r="M2069" s="1" t="str">
        <f>IF(BART_Rides[[#This Row],[FirstLetter]]="Y","Yes","No")</f>
        <v>Yes</v>
      </c>
      <c r="N2069" s="1" t="str">
        <f>IF(OR(BART_Rides[[#This Row],[Station Code]]="EM", BART_Rides[[#This Row],[Station Code]]="MT", BART_Rides[[#This Row],[Station Code]]="PL", BART_Rides[[#This Row],[Station Code]]="CC"), "Yes", "No")</f>
        <v>No</v>
      </c>
    </row>
    <row r="2070" spans="6:14">
      <c r="F2070" s="3">
        <v>44440</v>
      </c>
      <c r="G2070" s="1" t="s">
        <v>11</v>
      </c>
      <c r="H2070" s="1" t="s">
        <v>100</v>
      </c>
      <c r="I2070" s="1">
        <v>1201</v>
      </c>
      <c r="J2070" s="1">
        <f>MONTH(BART_Rides[[#This Row],[Date]])</f>
        <v>9</v>
      </c>
      <c r="K2070" s="1">
        <f>WEEKDAY(BART_Rides[[#This Row],[Date]],2)</f>
        <v>3</v>
      </c>
      <c r="L2070" s="1" t="str">
        <f>LEFT(BART_Rides[[#This Row],[Lines]],1)</f>
        <v>Y</v>
      </c>
      <c r="M2070" s="1" t="str">
        <f>IF(BART_Rides[[#This Row],[FirstLetter]]="Y","Yes","No")</f>
        <v>Yes</v>
      </c>
      <c r="N2070" s="1" t="str">
        <f>IF(OR(BART_Rides[[#This Row],[Station Code]]="EM", BART_Rides[[#This Row],[Station Code]]="MT", BART_Rides[[#This Row],[Station Code]]="PL", BART_Rides[[#This Row],[Station Code]]="CC"), "Yes", "No")</f>
        <v>No</v>
      </c>
    </row>
    <row r="2071" spans="6:14">
      <c r="F2071" s="3">
        <v>44441</v>
      </c>
      <c r="G2071" s="1" t="s">
        <v>11</v>
      </c>
      <c r="H2071" s="1" t="s">
        <v>100</v>
      </c>
      <c r="I2071" s="1">
        <v>1248</v>
      </c>
      <c r="J2071" s="1">
        <f>MONTH(BART_Rides[[#This Row],[Date]])</f>
        <v>9</v>
      </c>
      <c r="K2071" s="1">
        <f>WEEKDAY(BART_Rides[[#This Row],[Date]],2)</f>
        <v>4</v>
      </c>
      <c r="L2071" s="1" t="str">
        <f>LEFT(BART_Rides[[#This Row],[Lines]],1)</f>
        <v>Y</v>
      </c>
      <c r="M2071" s="1" t="str">
        <f>IF(BART_Rides[[#This Row],[FirstLetter]]="Y","Yes","No")</f>
        <v>Yes</v>
      </c>
      <c r="N2071" s="1" t="str">
        <f>IF(OR(BART_Rides[[#This Row],[Station Code]]="EM", BART_Rides[[#This Row],[Station Code]]="MT", BART_Rides[[#This Row],[Station Code]]="PL", BART_Rides[[#This Row],[Station Code]]="CC"), "Yes", "No")</f>
        <v>No</v>
      </c>
    </row>
    <row r="2072" spans="6:14">
      <c r="F2072" s="3">
        <v>44442</v>
      </c>
      <c r="G2072" s="1" t="s">
        <v>11</v>
      </c>
      <c r="H2072" s="1" t="s">
        <v>100</v>
      </c>
      <c r="I2072" s="1">
        <v>1125</v>
      </c>
      <c r="J2072" s="1">
        <f>MONTH(BART_Rides[[#This Row],[Date]])</f>
        <v>9</v>
      </c>
      <c r="K2072" s="1">
        <f>WEEKDAY(BART_Rides[[#This Row],[Date]],2)</f>
        <v>5</v>
      </c>
      <c r="L2072" s="1" t="str">
        <f>LEFT(BART_Rides[[#This Row],[Lines]],1)</f>
        <v>Y</v>
      </c>
      <c r="M2072" s="1" t="str">
        <f>IF(BART_Rides[[#This Row],[FirstLetter]]="Y","Yes","No")</f>
        <v>Yes</v>
      </c>
      <c r="N2072" s="1" t="str">
        <f>IF(OR(BART_Rides[[#This Row],[Station Code]]="EM", BART_Rides[[#This Row],[Station Code]]="MT", BART_Rides[[#This Row],[Station Code]]="PL", BART_Rides[[#This Row],[Station Code]]="CC"), "Yes", "No")</f>
        <v>No</v>
      </c>
    </row>
    <row r="2073" spans="6:14">
      <c r="F2073" s="3">
        <v>44443</v>
      </c>
      <c r="G2073" s="1" t="s">
        <v>11</v>
      </c>
      <c r="H2073" s="1" t="s">
        <v>100</v>
      </c>
      <c r="I2073" s="1">
        <v>863</v>
      </c>
      <c r="J2073" s="1">
        <f>MONTH(BART_Rides[[#This Row],[Date]])</f>
        <v>9</v>
      </c>
      <c r="K2073" s="1">
        <f>WEEKDAY(BART_Rides[[#This Row],[Date]],2)</f>
        <v>6</v>
      </c>
      <c r="L2073" s="1" t="str">
        <f>LEFT(BART_Rides[[#This Row],[Lines]],1)</f>
        <v>Y</v>
      </c>
      <c r="M2073" s="1" t="str">
        <f>IF(BART_Rides[[#This Row],[FirstLetter]]="Y","Yes","No")</f>
        <v>Yes</v>
      </c>
      <c r="N2073" s="1" t="str">
        <f>IF(OR(BART_Rides[[#This Row],[Station Code]]="EM", BART_Rides[[#This Row],[Station Code]]="MT", BART_Rides[[#This Row],[Station Code]]="PL", BART_Rides[[#This Row],[Station Code]]="CC"), "Yes", "No")</f>
        <v>No</v>
      </c>
    </row>
    <row r="2074" spans="6:14">
      <c r="F2074" s="3">
        <v>44444</v>
      </c>
      <c r="G2074" s="1" t="s">
        <v>11</v>
      </c>
      <c r="H2074" s="1" t="s">
        <v>100</v>
      </c>
      <c r="I2074" s="1">
        <v>618</v>
      </c>
      <c r="J2074" s="1">
        <f>MONTH(BART_Rides[[#This Row],[Date]])</f>
        <v>9</v>
      </c>
      <c r="K2074" s="1">
        <f>WEEKDAY(BART_Rides[[#This Row],[Date]],2)</f>
        <v>7</v>
      </c>
      <c r="L2074" s="1" t="str">
        <f>LEFT(BART_Rides[[#This Row],[Lines]],1)</f>
        <v>Y</v>
      </c>
      <c r="M2074" s="1" t="str">
        <f>IF(BART_Rides[[#This Row],[FirstLetter]]="Y","Yes","No")</f>
        <v>Yes</v>
      </c>
      <c r="N2074" s="1" t="str">
        <f>IF(OR(BART_Rides[[#This Row],[Station Code]]="EM", BART_Rides[[#This Row],[Station Code]]="MT", BART_Rides[[#This Row],[Station Code]]="PL", BART_Rides[[#This Row],[Station Code]]="CC"), "Yes", "No")</f>
        <v>No</v>
      </c>
    </row>
    <row r="2075" spans="6:14">
      <c r="F2075" s="3">
        <v>44445</v>
      </c>
      <c r="G2075" s="1" t="s">
        <v>11</v>
      </c>
      <c r="H2075" s="1" t="s">
        <v>100</v>
      </c>
      <c r="I2075" s="1">
        <v>438</v>
      </c>
      <c r="J2075" s="1">
        <f>MONTH(BART_Rides[[#This Row],[Date]])</f>
        <v>9</v>
      </c>
      <c r="K2075" s="1">
        <f>WEEKDAY(BART_Rides[[#This Row],[Date]],2)</f>
        <v>1</v>
      </c>
      <c r="L2075" s="1" t="str">
        <f>LEFT(BART_Rides[[#This Row],[Lines]],1)</f>
        <v>Y</v>
      </c>
      <c r="M2075" s="1" t="str">
        <f>IF(BART_Rides[[#This Row],[FirstLetter]]="Y","Yes","No")</f>
        <v>Yes</v>
      </c>
      <c r="N2075" s="1" t="str">
        <f>IF(OR(BART_Rides[[#This Row],[Station Code]]="EM", BART_Rides[[#This Row],[Station Code]]="MT", BART_Rides[[#This Row],[Station Code]]="PL", BART_Rides[[#This Row],[Station Code]]="CC"), "Yes", "No")</f>
        <v>No</v>
      </c>
    </row>
    <row r="2076" spans="6:14">
      <c r="F2076" s="3">
        <v>44446</v>
      </c>
      <c r="G2076" s="1" t="s">
        <v>11</v>
      </c>
      <c r="H2076" s="1" t="s">
        <v>100</v>
      </c>
      <c r="I2076" s="1">
        <v>1238</v>
      </c>
      <c r="J2076" s="1">
        <f>MONTH(BART_Rides[[#This Row],[Date]])</f>
        <v>9</v>
      </c>
      <c r="K2076" s="1">
        <f>WEEKDAY(BART_Rides[[#This Row],[Date]],2)</f>
        <v>2</v>
      </c>
      <c r="L2076" s="1" t="str">
        <f>LEFT(BART_Rides[[#This Row],[Lines]],1)</f>
        <v>Y</v>
      </c>
      <c r="M2076" s="1" t="str">
        <f>IF(BART_Rides[[#This Row],[FirstLetter]]="Y","Yes","No")</f>
        <v>Yes</v>
      </c>
      <c r="N2076" s="1" t="str">
        <f>IF(OR(BART_Rides[[#This Row],[Station Code]]="EM", BART_Rides[[#This Row],[Station Code]]="MT", BART_Rides[[#This Row],[Station Code]]="PL", BART_Rides[[#This Row],[Station Code]]="CC"), "Yes", "No")</f>
        <v>No</v>
      </c>
    </row>
    <row r="2077" spans="6:14">
      <c r="F2077" s="3">
        <v>44447</v>
      </c>
      <c r="G2077" s="1" t="s">
        <v>11</v>
      </c>
      <c r="H2077" s="1" t="s">
        <v>100</v>
      </c>
      <c r="I2077" s="1">
        <v>1239</v>
      </c>
      <c r="J2077" s="1">
        <f>MONTH(BART_Rides[[#This Row],[Date]])</f>
        <v>9</v>
      </c>
      <c r="K2077" s="1">
        <f>WEEKDAY(BART_Rides[[#This Row],[Date]],2)</f>
        <v>3</v>
      </c>
      <c r="L2077" s="1" t="str">
        <f>LEFT(BART_Rides[[#This Row],[Lines]],1)</f>
        <v>Y</v>
      </c>
      <c r="M2077" s="1" t="str">
        <f>IF(BART_Rides[[#This Row],[FirstLetter]]="Y","Yes","No")</f>
        <v>Yes</v>
      </c>
      <c r="N2077" s="1" t="str">
        <f>IF(OR(BART_Rides[[#This Row],[Station Code]]="EM", BART_Rides[[#This Row],[Station Code]]="MT", BART_Rides[[#This Row],[Station Code]]="PL", BART_Rides[[#This Row],[Station Code]]="CC"), "Yes", "No")</f>
        <v>No</v>
      </c>
    </row>
    <row r="2078" spans="6:14">
      <c r="F2078" s="3">
        <v>44448</v>
      </c>
      <c r="G2078" s="1" t="s">
        <v>11</v>
      </c>
      <c r="H2078" s="1" t="s">
        <v>100</v>
      </c>
      <c r="I2078" s="1">
        <v>1272</v>
      </c>
      <c r="J2078" s="1">
        <f>MONTH(BART_Rides[[#This Row],[Date]])</f>
        <v>9</v>
      </c>
      <c r="K2078" s="1">
        <f>WEEKDAY(BART_Rides[[#This Row],[Date]],2)</f>
        <v>4</v>
      </c>
      <c r="L2078" s="1" t="str">
        <f>LEFT(BART_Rides[[#This Row],[Lines]],1)</f>
        <v>Y</v>
      </c>
      <c r="M2078" s="1" t="str">
        <f>IF(BART_Rides[[#This Row],[FirstLetter]]="Y","Yes","No")</f>
        <v>Yes</v>
      </c>
      <c r="N2078" s="1" t="str">
        <f>IF(OR(BART_Rides[[#This Row],[Station Code]]="EM", BART_Rides[[#This Row],[Station Code]]="MT", BART_Rides[[#This Row],[Station Code]]="PL", BART_Rides[[#This Row],[Station Code]]="CC"), "Yes", "No")</f>
        <v>No</v>
      </c>
    </row>
    <row r="2079" spans="6:14">
      <c r="F2079" s="3">
        <v>44449</v>
      </c>
      <c r="G2079" s="1" t="s">
        <v>11</v>
      </c>
      <c r="H2079" s="1" t="s">
        <v>100</v>
      </c>
      <c r="I2079" s="1">
        <v>1286</v>
      </c>
      <c r="J2079" s="1">
        <f>MONTH(BART_Rides[[#This Row],[Date]])</f>
        <v>9</v>
      </c>
      <c r="K2079" s="1">
        <f>WEEKDAY(BART_Rides[[#This Row],[Date]],2)</f>
        <v>5</v>
      </c>
      <c r="L2079" s="1" t="str">
        <f>LEFT(BART_Rides[[#This Row],[Lines]],1)</f>
        <v>Y</v>
      </c>
      <c r="M2079" s="1" t="str">
        <f>IF(BART_Rides[[#This Row],[FirstLetter]]="Y","Yes","No")</f>
        <v>Yes</v>
      </c>
      <c r="N2079" s="1" t="str">
        <f>IF(OR(BART_Rides[[#This Row],[Station Code]]="EM", BART_Rides[[#This Row],[Station Code]]="MT", BART_Rides[[#This Row],[Station Code]]="PL", BART_Rides[[#This Row],[Station Code]]="CC"), "Yes", "No")</f>
        <v>No</v>
      </c>
    </row>
    <row r="2080" spans="6:14">
      <c r="F2080" s="3">
        <v>44450</v>
      </c>
      <c r="G2080" s="1" t="s">
        <v>11</v>
      </c>
      <c r="H2080" s="1" t="s">
        <v>100</v>
      </c>
      <c r="I2080" s="1">
        <v>802</v>
      </c>
      <c r="J2080" s="1">
        <f>MONTH(BART_Rides[[#This Row],[Date]])</f>
        <v>9</v>
      </c>
      <c r="K2080" s="1">
        <f>WEEKDAY(BART_Rides[[#This Row],[Date]],2)</f>
        <v>6</v>
      </c>
      <c r="L2080" s="1" t="str">
        <f>LEFT(BART_Rides[[#This Row],[Lines]],1)</f>
        <v>Y</v>
      </c>
      <c r="M2080" s="1" t="str">
        <f>IF(BART_Rides[[#This Row],[FirstLetter]]="Y","Yes","No")</f>
        <v>Yes</v>
      </c>
      <c r="N2080" s="1" t="str">
        <f>IF(OR(BART_Rides[[#This Row],[Station Code]]="EM", BART_Rides[[#This Row],[Station Code]]="MT", BART_Rides[[#This Row],[Station Code]]="PL", BART_Rides[[#This Row],[Station Code]]="CC"), "Yes", "No")</f>
        <v>No</v>
      </c>
    </row>
    <row r="2081" spans="6:14">
      <c r="F2081" s="3">
        <v>44451</v>
      </c>
      <c r="G2081" s="1" t="s">
        <v>11</v>
      </c>
      <c r="H2081" s="1" t="s">
        <v>100</v>
      </c>
      <c r="I2081" s="1">
        <v>550</v>
      </c>
      <c r="J2081" s="1">
        <f>MONTH(BART_Rides[[#This Row],[Date]])</f>
        <v>9</v>
      </c>
      <c r="K2081" s="1">
        <f>WEEKDAY(BART_Rides[[#This Row],[Date]],2)</f>
        <v>7</v>
      </c>
      <c r="L2081" s="1" t="str">
        <f>LEFT(BART_Rides[[#This Row],[Lines]],1)</f>
        <v>Y</v>
      </c>
      <c r="M2081" s="1" t="str">
        <f>IF(BART_Rides[[#This Row],[FirstLetter]]="Y","Yes","No")</f>
        <v>Yes</v>
      </c>
      <c r="N2081" s="1" t="str">
        <f>IF(OR(BART_Rides[[#This Row],[Station Code]]="EM", BART_Rides[[#This Row],[Station Code]]="MT", BART_Rides[[#This Row],[Station Code]]="PL", BART_Rides[[#This Row],[Station Code]]="CC"), "Yes", "No")</f>
        <v>No</v>
      </c>
    </row>
    <row r="2082" spans="6:14">
      <c r="F2082" s="3">
        <v>44452</v>
      </c>
      <c r="G2082" s="1" t="s">
        <v>11</v>
      </c>
      <c r="H2082" s="1" t="s">
        <v>100</v>
      </c>
      <c r="I2082" s="1">
        <v>1080</v>
      </c>
      <c r="J2082" s="1">
        <f>MONTH(BART_Rides[[#This Row],[Date]])</f>
        <v>9</v>
      </c>
      <c r="K2082" s="1">
        <f>WEEKDAY(BART_Rides[[#This Row],[Date]],2)</f>
        <v>1</v>
      </c>
      <c r="L2082" s="1" t="str">
        <f>LEFT(BART_Rides[[#This Row],[Lines]],1)</f>
        <v>Y</v>
      </c>
      <c r="M2082" s="1" t="str">
        <f>IF(BART_Rides[[#This Row],[FirstLetter]]="Y","Yes","No")</f>
        <v>Yes</v>
      </c>
      <c r="N2082" s="1" t="str">
        <f>IF(OR(BART_Rides[[#This Row],[Station Code]]="EM", BART_Rides[[#This Row],[Station Code]]="MT", BART_Rides[[#This Row],[Station Code]]="PL", BART_Rides[[#This Row],[Station Code]]="CC"), "Yes", "No")</f>
        <v>No</v>
      </c>
    </row>
    <row r="2083" spans="6:14">
      <c r="F2083" s="3">
        <v>44453</v>
      </c>
      <c r="G2083" s="1" t="s">
        <v>11</v>
      </c>
      <c r="H2083" s="1" t="s">
        <v>100</v>
      </c>
      <c r="I2083" s="1">
        <v>1258</v>
      </c>
      <c r="J2083" s="1">
        <f>MONTH(BART_Rides[[#This Row],[Date]])</f>
        <v>9</v>
      </c>
      <c r="K2083" s="1">
        <f>WEEKDAY(BART_Rides[[#This Row],[Date]],2)</f>
        <v>2</v>
      </c>
      <c r="L2083" s="1" t="str">
        <f>LEFT(BART_Rides[[#This Row],[Lines]],1)</f>
        <v>Y</v>
      </c>
      <c r="M2083" s="1" t="str">
        <f>IF(BART_Rides[[#This Row],[FirstLetter]]="Y","Yes","No")</f>
        <v>Yes</v>
      </c>
      <c r="N2083" s="1" t="str">
        <f>IF(OR(BART_Rides[[#This Row],[Station Code]]="EM", BART_Rides[[#This Row],[Station Code]]="MT", BART_Rides[[#This Row],[Station Code]]="PL", BART_Rides[[#This Row],[Station Code]]="CC"), "Yes", "No")</f>
        <v>No</v>
      </c>
    </row>
    <row r="2084" spans="6:14">
      <c r="F2084" s="3">
        <v>44454</v>
      </c>
      <c r="G2084" s="1" t="s">
        <v>11</v>
      </c>
      <c r="H2084" s="1" t="s">
        <v>100</v>
      </c>
      <c r="I2084" s="1">
        <v>1332</v>
      </c>
      <c r="J2084" s="1">
        <f>MONTH(BART_Rides[[#This Row],[Date]])</f>
        <v>9</v>
      </c>
      <c r="K2084" s="1">
        <f>WEEKDAY(BART_Rides[[#This Row],[Date]],2)</f>
        <v>3</v>
      </c>
      <c r="L2084" s="1" t="str">
        <f>LEFT(BART_Rides[[#This Row],[Lines]],1)</f>
        <v>Y</v>
      </c>
      <c r="M2084" s="1" t="str">
        <f>IF(BART_Rides[[#This Row],[FirstLetter]]="Y","Yes","No")</f>
        <v>Yes</v>
      </c>
      <c r="N2084" s="1" t="str">
        <f>IF(OR(BART_Rides[[#This Row],[Station Code]]="EM", BART_Rides[[#This Row],[Station Code]]="MT", BART_Rides[[#This Row],[Station Code]]="PL", BART_Rides[[#This Row],[Station Code]]="CC"), "Yes", "No")</f>
        <v>No</v>
      </c>
    </row>
    <row r="2085" spans="6:14">
      <c r="F2085" s="3">
        <v>44455</v>
      </c>
      <c r="G2085" s="1" t="s">
        <v>11</v>
      </c>
      <c r="H2085" s="1" t="s">
        <v>100</v>
      </c>
      <c r="I2085" s="1">
        <v>1228</v>
      </c>
      <c r="J2085" s="1">
        <f>MONTH(BART_Rides[[#This Row],[Date]])</f>
        <v>9</v>
      </c>
      <c r="K2085" s="1">
        <f>WEEKDAY(BART_Rides[[#This Row],[Date]],2)</f>
        <v>4</v>
      </c>
      <c r="L2085" s="1" t="str">
        <f>LEFT(BART_Rides[[#This Row],[Lines]],1)</f>
        <v>Y</v>
      </c>
      <c r="M2085" s="1" t="str">
        <f>IF(BART_Rides[[#This Row],[FirstLetter]]="Y","Yes","No")</f>
        <v>Yes</v>
      </c>
      <c r="N2085" s="1" t="str">
        <f>IF(OR(BART_Rides[[#This Row],[Station Code]]="EM", BART_Rides[[#This Row],[Station Code]]="MT", BART_Rides[[#This Row],[Station Code]]="PL", BART_Rides[[#This Row],[Station Code]]="CC"), "Yes", "No")</f>
        <v>No</v>
      </c>
    </row>
    <row r="2086" spans="6:14">
      <c r="F2086" s="3">
        <v>44456</v>
      </c>
      <c r="G2086" s="1" t="s">
        <v>11</v>
      </c>
      <c r="H2086" s="1" t="s">
        <v>100</v>
      </c>
      <c r="I2086" s="1">
        <v>1354</v>
      </c>
      <c r="J2086" s="1">
        <f>MONTH(BART_Rides[[#This Row],[Date]])</f>
        <v>9</v>
      </c>
      <c r="K2086" s="1">
        <f>WEEKDAY(BART_Rides[[#This Row],[Date]],2)</f>
        <v>5</v>
      </c>
      <c r="L2086" s="1" t="str">
        <f>LEFT(BART_Rides[[#This Row],[Lines]],1)</f>
        <v>Y</v>
      </c>
      <c r="M2086" s="1" t="str">
        <f>IF(BART_Rides[[#This Row],[FirstLetter]]="Y","Yes","No")</f>
        <v>Yes</v>
      </c>
      <c r="N2086" s="1" t="str">
        <f>IF(OR(BART_Rides[[#This Row],[Station Code]]="EM", BART_Rides[[#This Row],[Station Code]]="MT", BART_Rides[[#This Row],[Station Code]]="PL", BART_Rides[[#This Row],[Station Code]]="CC"), "Yes", "No")</f>
        <v>No</v>
      </c>
    </row>
    <row r="2087" spans="6:14">
      <c r="F2087" s="3">
        <v>44457</v>
      </c>
      <c r="G2087" s="1" t="s">
        <v>11</v>
      </c>
      <c r="H2087" s="1" t="s">
        <v>100</v>
      </c>
      <c r="I2087" s="1">
        <v>1022</v>
      </c>
      <c r="J2087" s="1">
        <f>MONTH(BART_Rides[[#This Row],[Date]])</f>
        <v>9</v>
      </c>
      <c r="K2087" s="1">
        <f>WEEKDAY(BART_Rides[[#This Row],[Date]],2)</f>
        <v>6</v>
      </c>
      <c r="L2087" s="1" t="str">
        <f>LEFT(BART_Rides[[#This Row],[Lines]],1)</f>
        <v>Y</v>
      </c>
      <c r="M2087" s="1" t="str">
        <f>IF(BART_Rides[[#This Row],[FirstLetter]]="Y","Yes","No")</f>
        <v>Yes</v>
      </c>
      <c r="N2087" s="1" t="str">
        <f>IF(OR(BART_Rides[[#This Row],[Station Code]]="EM", BART_Rides[[#This Row],[Station Code]]="MT", BART_Rides[[#This Row],[Station Code]]="PL", BART_Rides[[#This Row],[Station Code]]="CC"), "Yes", "No")</f>
        <v>No</v>
      </c>
    </row>
    <row r="2088" spans="6:14">
      <c r="F2088" s="3">
        <v>44458</v>
      </c>
      <c r="G2088" s="1" t="s">
        <v>11</v>
      </c>
      <c r="H2088" s="1" t="s">
        <v>100</v>
      </c>
      <c r="I2088" s="1">
        <v>617</v>
      </c>
      <c r="J2088" s="1">
        <f>MONTH(BART_Rides[[#This Row],[Date]])</f>
        <v>9</v>
      </c>
      <c r="K2088" s="1">
        <f>WEEKDAY(BART_Rides[[#This Row],[Date]],2)</f>
        <v>7</v>
      </c>
      <c r="L2088" s="1" t="str">
        <f>LEFT(BART_Rides[[#This Row],[Lines]],1)</f>
        <v>Y</v>
      </c>
      <c r="M2088" s="1" t="str">
        <f>IF(BART_Rides[[#This Row],[FirstLetter]]="Y","Yes","No")</f>
        <v>Yes</v>
      </c>
      <c r="N2088" s="1" t="str">
        <f>IF(OR(BART_Rides[[#This Row],[Station Code]]="EM", BART_Rides[[#This Row],[Station Code]]="MT", BART_Rides[[#This Row],[Station Code]]="PL", BART_Rides[[#This Row],[Station Code]]="CC"), "Yes", "No")</f>
        <v>No</v>
      </c>
    </row>
    <row r="2089" spans="6:14">
      <c r="F2089" s="3">
        <v>44459</v>
      </c>
      <c r="G2089" s="1" t="s">
        <v>11</v>
      </c>
      <c r="H2089" s="1" t="s">
        <v>100</v>
      </c>
      <c r="I2089" s="1">
        <v>1226</v>
      </c>
      <c r="J2089" s="1">
        <f>MONTH(BART_Rides[[#This Row],[Date]])</f>
        <v>9</v>
      </c>
      <c r="K2089" s="1">
        <f>WEEKDAY(BART_Rides[[#This Row],[Date]],2)</f>
        <v>1</v>
      </c>
      <c r="L2089" s="1" t="str">
        <f>LEFT(BART_Rides[[#This Row],[Lines]],1)</f>
        <v>Y</v>
      </c>
      <c r="M2089" s="1" t="str">
        <f>IF(BART_Rides[[#This Row],[FirstLetter]]="Y","Yes","No")</f>
        <v>Yes</v>
      </c>
      <c r="N2089" s="1" t="str">
        <f>IF(OR(BART_Rides[[#This Row],[Station Code]]="EM", BART_Rides[[#This Row],[Station Code]]="MT", BART_Rides[[#This Row],[Station Code]]="PL", BART_Rides[[#This Row],[Station Code]]="CC"), "Yes", "No")</f>
        <v>No</v>
      </c>
    </row>
    <row r="2090" spans="6:14">
      <c r="F2090" s="3">
        <v>44460</v>
      </c>
      <c r="G2090" s="1" t="s">
        <v>11</v>
      </c>
      <c r="H2090" s="1" t="s">
        <v>100</v>
      </c>
      <c r="I2090" s="1">
        <v>1293</v>
      </c>
      <c r="J2090" s="1">
        <f>MONTH(BART_Rides[[#This Row],[Date]])</f>
        <v>9</v>
      </c>
      <c r="K2090" s="1">
        <f>WEEKDAY(BART_Rides[[#This Row],[Date]],2)</f>
        <v>2</v>
      </c>
      <c r="L2090" s="1" t="str">
        <f>LEFT(BART_Rides[[#This Row],[Lines]],1)</f>
        <v>Y</v>
      </c>
      <c r="M2090" s="1" t="str">
        <f>IF(BART_Rides[[#This Row],[FirstLetter]]="Y","Yes","No")</f>
        <v>Yes</v>
      </c>
      <c r="N2090" s="1" t="str">
        <f>IF(OR(BART_Rides[[#This Row],[Station Code]]="EM", BART_Rides[[#This Row],[Station Code]]="MT", BART_Rides[[#This Row],[Station Code]]="PL", BART_Rides[[#This Row],[Station Code]]="CC"), "Yes", "No")</f>
        <v>No</v>
      </c>
    </row>
    <row r="2091" spans="6:14">
      <c r="F2091" s="3">
        <v>44461</v>
      </c>
      <c r="G2091" s="1" t="s">
        <v>11</v>
      </c>
      <c r="H2091" s="1" t="s">
        <v>100</v>
      </c>
      <c r="I2091" s="1">
        <v>1301</v>
      </c>
      <c r="J2091" s="1">
        <f>MONTH(BART_Rides[[#This Row],[Date]])</f>
        <v>9</v>
      </c>
      <c r="K2091" s="1">
        <f>WEEKDAY(BART_Rides[[#This Row],[Date]],2)</f>
        <v>3</v>
      </c>
      <c r="L2091" s="1" t="str">
        <f>LEFT(BART_Rides[[#This Row],[Lines]],1)</f>
        <v>Y</v>
      </c>
      <c r="M2091" s="1" t="str">
        <f>IF(BART_Rides[[#This Row],[FirstLetter]]="Y","Yes","No")</f>
        <v>Yes</v>
      </c>
      <c r="N2091" s="1" t="str">
        <f>IF(OR(BART_Rides[[#This Row],[Station Code]]="EM", BART_Rides[[#This Row],[Station Code]]="MT", BART_Rides[[#This Row],[Station Code]]="PL", BART_Rides[[#This Row],[Station Code]]="CC"), "Yes", "No")</f>
        <v>No</v>
      </c>
    </row>
    <row r="2092" spans="6:14">
      <c r="F2092" s="3">
        <v>44462</v>
      </c>
      <c r="G2092" s="1" t="s">
        <v>11</v>
      </c>
      <c r="H2092" s="1" t="s">
        <v>100</v>
      </c>
      <c r="I2092" s="1">
        <v>1285</v>
      </c>
      <c r="J2092" s="1">
        <f>MONTH(BART_Rides[[#This Row],[Date]])</f>
        <v>9</v>
      </c>
      <c r="K2092" s="1">
        <f>WEEKDAY(BART_Rides[[#This Row],[Date]],2)</f>
        <v>4</v>
      </c>
      <c r="L2092" s="1" t="str">
        <f>LEFT(BART_Rides[[#This Row],[Lines]],1)</f>
        <v>Y</v>
      </c>
      <c r="M2092" s="1" t="str">
        <f>IF(BART_Rides[[#This Row],[FirstLetter]]="Y","Yes","No")</f>
        <v>Yes</v>
      </c>
      <c r="N2092" s="1" t="str">
        <f>IF(OR(BART_Rides[[#This Row],[Station Code]]="EM", BART_Rides[[#This Row],[Station Code]]="MT", BART_Rides[[#This Row],[Station Code]]="PL", BART_Rides[[#This Row],[Station Code]]="CC"), "Yes", "No")</f>
        <v>No</v>
      </c>
    </row>
    <row r="2093" spans="6:14">
      <c r="F2093" s="3">
        <v>44463</v>
      </c>
      <c r="G2093" s="1" t="s">
        <v>11</v>
      </c>
      <c r="H2093" s="1" t="s">
        <v>100</v>
      </c>
      <c r="I2093" s="1">
        <v>1330</v>
      </c>
      <c r="J2093" s="1">
        <f>MONTH(BART_Rides[[#This Row],[Date]])</f>
        <v>9</v>
      </c>
      <c r="K2093" s="1">
        <f>WEEKDAY(BART_Rides[[#This Row],[Date]],2)</f>
        <v>5</v>
      </c>
      <c r="L2093" s="1" t="str">
        <f>LEFT(BART_Rides[[#This Row],[Lines]],1)</f>
        <v>Y</v>
      </c>
      <c r="M2093" s="1" t="str">
        <f>IF(BART_Rides[[#This Row],[FirstLetter]]="Y","Yes","No")</f>
        <v>Yes</v>
      </c>
      <c r="N2093" s="1" t="str">
        <f>IF(OR(BART_Rides[[#This Row],[Station Code]]="EM", BART_Rides[[#This Row],[Station Code]]="MT", BART_Rides[[#This Row],[Station Code]]="PL", BART_Rides[[#This Row],[Station Code]]="CC"), "Yes", "No")</f>
        <v>No</v>
      </c>
    </row>
    <row r="2094" spans="6:14">
      <c r="F2094" s="3">
        <v>44464</v>
      </c>
      <c r="G2094" s="1" t="s">
        <v>11</v>
      </c>
      <c r="H2094" s="1" t="s">
        <v>100</v>
      </c>
      <c r="I2094" s="1">
        <v>905</v>
      </c>
      <c r="J2094" s="1">
        <f>MONTH(BART_Rides[[#This Row],[Date]])</f>
        <v>9</v>
      </c>
      <c r="K2094" s="1">
        <f>WEEKDAY(BART_Rides[[#This Row],[Date]],2)</f>
        <v>6</v>
      </c>
      <c r="L2094" s="1" t="str">
        <f>LEFT(BART_Rides[[#This Row],[Lines]],1)</f>
        <v>Y</v>
      </c>
      <c r="M2094" s="1" t="str">
        <f>IF(BART_Rides[[#This Row],[FirstLetter]]="Y","Yes","No")</f>
        <v>Yes</v>
      </c>
      <c r="N2094" s="1" t="str">
        <f>IF(OR(BART_Rides[[#This Row],[Station Code]]="EM", BART_Rides[[#This Row],[Station Code]]="MT", BART_Rides[[#This Row],[Station Code]]="PL", BART_Rides[[#This Row],[Station Code]]="CC"), "Yes", "No")</f>
        <v>No</v>
      </c>
    </row>
    <row r="2095" spans="6:14">
      <c r="F2095" s="3">
        <v>44465</v>
      </c>
      <c r="G2095" s="1" t="s">
        <v>11</v>
      </c>
      <c r="H2095" s="1" t="s">
        <v>100</v>
      </c>
      <c r="I2095" s="1">
        <v>585</v>
      </c>
      <c r="J2095" s="1">
        <f>MONTH(BART_Rides[[#This Row],[Date]])</f>
        <v>9</v>
      </c>
      <c r="K2095" s="1">
        <f>WEEKDAY(BART_Rides[[#This Row],[Date]],2)</f>
        <v>7</v>
      </c>
      <c r="L2095" s="1" t="str">
        <f>LEFT(BART_Rides[[#This Row],[Lines]],1)</f>
        <v>Y</v>
      </c>
      <c r="M2095" s="1" t="str">
        <f>IF(BART_Rides[[#This Row],[FirstLetter]]="Y","Yes","No")</f>
        <v>Yes</v>
      </c>
      <c r="N2095" s="1" t="str">
        <f>IF(OR(BART_Rides[[#This Row],[Station Code]]="EM", BART_Rides[[#This Row],[Station Code]]="MT", BART_Rides[[#This Row],[Station Code]]="PL", BART_Rides[[#This Row],[Station Code]]="CC"), "Yes", "No")</f>
        <v>No</v>
      </c>
    </row>
    <row r="2096" spans="6:14">
      <c r="F2096" s="3">
        <v>44466</v>
      </c>
      <c r="G2096" s="1" t="s">
        <v>11</v>
      </c>
      <c r="H2096" s="1" t="s">
        <v>100</v>
      </c>
      <c r="I2096" s="1">
        <v>1225</v>
      </c>
      <c r="J2096" s="1">
        <f>MONTH(BART_Rides[[#This Row],[Date]])</f>
        <v>9</v>
      </c>
      <c r="K2096" s="1">
        <f>WEEKDAY(BART_Rides[[#This Row],[Date]],2)</f>
        <v>1</v>
      </c>
      <c r="L2096" s="1" t="str">
        <f>LEFT(BART_Rides[[#This Row],[Lines]],1)</f>
        <v>Y</v>
      </c>
      <c r="M2096" s="1" t="str">
        <f>IF(BART_Rides[[#This Row],[FirstLetter]]="Y","Yes","No")</f>
        <v>Yes</v>
      </c>
      <c r="N2096" s="1" t="str">
        <f>IF(OR(BART_Rides[[#This Row],[Station Code]]="EM", BART_Rides[[#This Row],[Station Code]]="MT", BART_Rides[[#This Row],[Station Code]]="PL", BART_Rides[[#This Row],[Station Code]]="CC"), "Yes", "No")</f>
        <v>No</v>
      </c>
    </row>
    <row r="2097" spans="6:14">
      <c r="F2097" s="3">
        <v>44467</v>
      </c>
      <c r="G2097" s="1" t="s">
        <v>11</v>
      </c>
      <c r="H2097" s="1" t="s">
        <v>100</v>
      </c>
      <c r="I2097" s="1">
        <v>1265</v>
      </c>
      <c r="J2097" s="1">
        <f>MONTH(BART_Rides[[#This Row],[Date]])</f>
        <v>9</v>
      </c>
      <c r="K2097" s="1">
        <f>WEEKDAY(BART_Rides[[#This Row],[Date]],2)</f>
        <v>2</v>
      </c>
      <c r="L2097" s="1" t="str">
        <f>LEFT(BART_Rides[[#This Row],[Lines]],1)</f>
        <v>Y</v>
      </c>
      <c r="M2097" s="1" t="str">
        <f>IF(BART_Rides[[#This Row],[FirstLetter]]="Y","Yes","No")</f>
        <v>Yes</v>
      </c>
      <c r="N2097" s="1" t="str">
        <f>IF(OR(BART_Rides[[#This Row],[Station Code]]="EM", BART_Rides[[#This Row],[Station Code]]="MT", BART_Rides[[#This Row],[Station Code]]="PL", BART_Rides[[#This Row],[Station Code]]="CC"), "Yes", "No")</f>
        <v>No</v>
      </c>
    </row>
    <row r="2098" spans="6:14">
      <c r="F2098" s="3">
        <v>44468</v>
      </c>
      <c r="G2098" s="1" t="s">
        <v>11</v>
      </c>
      <c r="H2098" s="1" t="s">
        <v>100</v>
      </c>
      <c r="I2098" s="1">
        <v>1345</v>
      </c>
      <c r="J2098" s="1">
        <f>MONTH(BART_Rides[[#This Row],[Date]])</f>
        <v>9</v>
      </c>
      <c r="K2098" s="1">
        <f>WEEKDAY(BART_Rides[[#This Row],[Date]],2)</f>
        <v>3</v>
      </c>
      <c r="L2098" s="1" t="str">
        <f>LEFT(BART_Rides[[#This Row],[Lines]],1)</f>
        <v>Y</v>
      </c>
      <c r="M2098" s="1" t="str">
        <f>IF(BART_Rides[[#This Row],[FirstLetter]]="Y","Yes","No")</f>
        <v>Yes</v>
      </c>
      <c r="N2098" s="1" t="str">
        <f>IF(OR(BART_Rides[[#This Row],[Station Code]]="EM", BART_Rides[[#This Row],[Station Code]]="MT", BART_Rides[[#This Row],[Station Code]]="PL", BART_Rides[[#This Row],[Station Code]]="CC"), "Yes", "No")</f>
        <v>No</v>
      </c>
    </row>
    <row r="2099" spans="6:14">
      <c r="F2099" s="3">
        <v>44469</v>
      </c>
      <c r="G2099" s="1" t="s">
        <v>11</v>
      </c>
      <c r="H2099" s="1" t="s">
        <v>100</v>
      </c>
      <c r="I2099" s="1">
        <v>1352</v>
      </c>
      <c r="J2099" s="1">
        <f>MONTH(BART_Rides[[#This Row],[Date]])</f>
        <v>9</v>
      </c>
      <c r="K2099" s="1">
        <f>WEEKDAY(BART_Rides[[#This Row],[Date]],2)</f>
        <v>4</v>
      </c>
      <c r="L2099" s="1" t="str">
        <f>LEFT(BART_Rides[[#This Row],[Lines]],1)</f>
        <v>Y</v>
      </c>
      <c r="M2099" s="1" t="str">
        <f>IF(BART_Rides[[#This Row],[FirstLetter]]="Y","Yes","No")</f>
        <v>Yes</v>
      </c>
      <c r="N2099" s="1" t="str">
        <f>IF(OR(BART_Rides[[#This Row],[Station Code]]="EM", BART_Rides[[#This Row],[Station Code]]="MT", BART_Rides[[#This Row],[Station Code]]="PL", BART_Rides[[#This Row],[Station Code]]="CC"), "Yes", "No")</f>
        <v>No</v>
      </c>
    </row>
    <row r="2100" spans="6:14">
      <c r="F2100" s="3">
        <v>44470</v>
      </c>
      <c r="G2100" s="1" t="s">
        <v>11</v>
      </c>
      <c r="H2100" s="1" t="s">
        <v>100</v>
      </c>
      <c r="I2100" s="1">
        <v>1438</v>
      </c>
      <c r="J2100" s="1">
        <f>MONTH(BART_Rides[[#This Row],[Date]])</f>
        <v>10</v>
      </c>
      <c r="K2100" s="1">
        <f>WEEKDAY(BART_Rides[[#This Row],[Date]],2)</f>
        <v>5</v>
      </c>
      <c r="L2100" s="1" t="str">
        <f>LEFT(BART_Rides[[#This Row],[Lines]],1)</f>
        <v>Y</v>
      </c>
      <c r="M2100" s="1" t="str">
        <f>IF(BART_Rides[[#This Row],[FirstLetter]]="Y","Yes","No")</f>
        <v>Yes</v>
      </c>
      <c r="N2100" s="1" t="str">
        <f>IF(OR(BART_Rides[[#This Row],[Station Code]]="EM", BART_Rides[[#This Row],[Station Code]]="MT", BART_Rides[[#This Row],[Station Code]]="PL", BART_Rides[[#This Row],[Station Code]]="CC"), "Yes", "No")</f>
        <v>No</v>
      </c>
    </row>
    <row r="2101" spans="6:14">
      <c r="F2101" s="3">
        <v>44471</v>
      </c>
      <c r="G2101" s="1" t="s">
        <v>11</v>
      </c>
      <c r="H2101" s="1" t="s">
        <v>100</v>
      </c>
      <c r="I2101" s="1">
        <v>1008</v>
      </c>
      <c r="J2101" s="1">
        <f>MONTH(BART_Rides[[#This Row],[Date]])</f>
        <v>10</v>
      </c>
      <c r="K2101" s="1">
        <f>WEEKDAY(BART_Rides[[#This Row],[Date]],2)</f>
        <v>6</v>
      </c>
      <c r="L2101" s="1" t="str">
        <f>LEFT(BART_Rides[[#This Row],[Lines]],1)</f>
        <v>Y</v>
      </c>
      <c r="M2101" s="1" t="str">
        <f>IF(BART_Rides[[#This Row],[FirstLetter]]="Y","Yes","No")</f>
        <v>Yes</v>
      </c>
      <c r="N2101" s="1" t="str">
        <f>IF(OR(BART_Rides[[#This Row],[Station Code]]="EM", BART_Rides[[#This Row],[Station Code]]="MT", BART_Rides[[#This Row],[Station Code]]="PL", BART_Rides[[#This Row],[Station Code]]="CC"), "Yes", "No")</f>
        <v>No</v>
      </c>
    </row>
    <row r="2102" spans="6:14">
      <c r="F2102" s="3">
        <v>44472</v>
      </c>
      <c r="G2102" s="1" t="s">
        <v>11</v>
      </c>
      <c r="H2102" s="1" t="s">
        <v>100</v>
      </c>
      <c r="I2102" s="1">
        <v>568</v>
      </c>
      <c r="J2102" s="1">
        <f>MONTH(BART_Rides[[#This Row],[Date]])</f>
        <v>10</v>
      </c>
      <c r="K2102" s="1">
        <f>WEEKDAY(BART_Rides[[#This Row],[Date]],2)</f>
        <v>7</v>
      </c>
      <c r="L2102" s="1" t="str">
        <f>LEFT(BART_Rides[[#This Row],[Lines]],1)</f>
        <v>Y</v>
      </c>
      <c r="M2102" s="1" t="str">
        <f>IF(BART_Rides[[#This Row],[FirstLetter]]="Y","Yes","No")</f>
        <v>Yes</v>
      </c>
      <c r="N2102" s="1" t="str">
        <f>IF(OR(BART_Rides[[#This Row],[Station Code]]="EM", BART_Rides[[#This Row],[Station Code]]="MT", BART_Rides[[#This Row],[Station Code]]="PL", BART_Rides[[#This Row],[Station Code]]="CC"), "Yes", "No")</f>
        <v>No</v>
      </c>
    </row>
    <row r="2103" spans="6:14">
      <c r="F2103" s="3">
        <v>44473</v>
      </c>
      <c r="G2103" s="1" t="s">
        <v>11</v>
      </c>
      <c r="H2103" s="1" t="s">
        <v>100</v>
      </c>
      <c r="I2103" s="1">
        <v>1224</v>
      </c>
      <c r="J2103" s="1">
        <f>MONTH(BART_Rides[[#This Row],[Date]])</f>
        <v>10</v>
      </c>
      <c r="K2103" s="1">
        <f>WEEKDAY(BART_Rides[[#This Row],[Date]],2)</f>
        <v>1</v>
      </c>
      <c r="L2103" s="1" t="str">
        <f>LEFT(BART_Rides[[#This Row],[Lines]],1)</f>
        <v>Y</v>
      </c>
      <c r="M2103" s="1" t="str">
        <f>IF(BART_Rides[[#This Row],[FirstLetter]]="Y","Yes","No")</f>
        <v>Yes</v>
      </c>
      <c r="N2103" s="1" t="str">
        <f>IF(OR(BART_Rides[[#This Row],[Station Code]]="EM", BART_Rides[[#This Row],[Station Code]]="MT", BART_Rides[[#This Row],[Station Code]]="PL", BART_Rides[[#This Row],[Station Code]]="CC"), "Yes", "No")</f>
        <v>No</v>
      </c>
    </row>
    <row r="2104" spans="6:14">
      <c r="F2104" s="3">
        <v>44474</v>
      </c>
      <c r="G2104" s="1" t="s">
        <v>11</v>
      </c>
      <c r="H2104" s="1" t="s">
        <v>100</v>
      </c>
      <c r="I2104" s="1">
        <v>1257</v>
      </c>
      <c r="J2104" s="1">
        <f>MONTH(BART_Rides[[#This Row],[Date]])</f>
        <v>10</v>
      </c>
      <c r="K2104" s="1">
        <f>WEEKDAY(BART_Rides[[#This Row],[Date]],2)</f>
        <v>2</v>
      </c>
      <c r="L2104" s="1" t="str">
        <f>LEFT(BART_Rides[[#This Row],[Lines]],1)</f>
        <v>Y</v>
      </c>
      <c r="M2104" s="1" t="str">
        <f>IF(BART_Rides[[#This Row],[FirstLetter]]="Y","Yes","No")</f>
        <v>Yes</v>
      </c>
      <c r="N2104" s="1" t="str">
        <f>IF(OR(BART_Rides[[#This Row],[Station Code]]="EM", BART_Rides[[#This Row],[Station Code]]="MT", BART_Rides[[#This Row],[Station Code]]="PL", BART_Rides[[#This Row],[Station Code]]="CC"), "Yes", "No")</f>
        <v>No</v>
      </c>
    </row>
    <row r="2105" spans="6:14">
      <c r="F2105" s="3">
        <v>44475</v>
      </c>
      <c r="G2105" s="1" t="s">
        <v>11</v>
      </c>
      <c r="H2105" s="1" t="s">
        <v>100</v>
      </c>
      <c r="I2105" s="1">
        <v>1318</v>
      </c>
      <c r="J2105" s="1">
        <f>MONTH(BART_Rides[[#This Row],[Date]])</f>
        <v>10</v>
      </c>
      <c r="K2105" s="1">
        <f>WEEKDAY(BART_Rides[[#This Row],[Date]],2)</f>
        <v>3</v>
      </c>
      <c r="L2105" s="1" t="str">
        <f>LEFT(BART_Rides[[#This Row],[Lines]],1)</f>
        <v>Y</v>
      </c>
      <c r="M2105" s="1" t="str">
        <f>IF(BART_Rides[[#This Row],[FirstLetter]]="Y","Yes","No")</f>
        <v>Yes</v>
      </c>
      <c r="N2105" s="1" t="str">
        <f>IF(OR(BART_Rides[[#This Row],[Station Code]]="EM", BART_Rides[[#This Row],[Station Code]]="MT", BART_Rides[[#This Row],[Station Code]]="PL", BART_Rides[[#This Row],[Station Code]]="CC"), "Yes", "No")</f>
        <v>No</v>
      </c>
    </row>
    <row r="2106" spans="6:14">
      <c r="F2106" s="3">
        <v>44476</v>
      </c>
      <c r="G2106" s="1" t="s">
        <v>11</v>
      </c>
      <c r="H2106" s="1" t="s">
        <v>100</v>
      </c>
      <c r="I2106" s="1">
        <v>1308</v>
      </c>
      <c r="J2106" s="1">
        <f>MONTH(BART_Rides[[#This Row],[Date]])</f>
        <v>10</v>
      </c>
      <c r="K2106" s="1">
        <f>WEEKDAY(BART_Rides[[#This Row],[Date]],2)</f>
        <v>4</v>
      </c>
      <c r="L2106" s="1" t="str">
        <f>LEFT(BART_Rides[[#This Row],[Lines]],1)</f>
        <v>Y</v>
      </c>
      <c r="M2106" s="1" t="str">
        <f>IF(BART_Rides[[#This Row],[FirstLetter]]="Y","Yes","No")</f>
        <v>Yes</v>
      </c>
      <c r="N2106" s="1" t="str">
        <f>IF(OR(BART_Rides[[#This Row],[Station Code]]="EM", BART_Rides[[#This Row],[Station Code]]="MT", BART_Rides[[#This Row],[Station Code]]="PL", BART_Rides[[#This Row],[Station Code]]="CC"), "Yes", "No")</f>
        <v>No</v>
      </c>
    </row>
    <row r="2107" spans="6:14">
      <c r="F2107" s="3">
        <v>44477</v>
      </c>
      <c r="G2107" s="1" t="s">
        <v>11</v>
      </c>
      <c r="H2107" s="1" t="s">
        <v>100</v>
      </c>
      <c r="I2107" s="1">
        <v>1383</v>
      </c>
      <c r="J2107" s="1">
        <f>MONTH(BART_Rides[[#This Row],[Date]])</f>
        <v>10</v>
      </c>
      <c r="K2107" s="1">
        <f>WEEKDAY(BART_Rides[[#This Row],[Date]],2)</f>
        <v>5</v>
      </c>
      <c r="L2107" s="1" t="str">
        <f>LEFT(BART_Rides[[#This Row],[Lines]],1)</f>
        <v>Y</v>
      </c>
      <c r="M2107" s="1" t="str">
        <f>IF(BART_Rides[[#This Row],[FirstLetter]]="Y","Yes","No")</f>
        <v>Yes</v>
      </c>
      <c r="N2107" s="1" t="str">
        <f>IF(OR(BART_Rides[[#This Row],[Station Code]]="EM", BART_Rides[[#This Row],[Station Code]]="MT", BART_Rides[[#This Row],[Station Code]]="PL", BART_Rides[[#This Row],[Station Code]]="CC"), "Yes", "No")</f>
        <v>No</v>
      </c>
    </row>
    <row r="2108" spans="6:14">
      <c r="F2108" s="3">
        <v>44478</v>
      </c>
      <c r="G2108" s="1" t="s">
        <v>11</v>
      </c>
      <c r="H2108" s="1" t="s">
        <v>100</v>
      </c>
      <c r="I2108" s="1">
        <v>970</v>
      </c>
      <c r="J2108" s="1">
        <f>MONTH(BART_Rides[[#This Row],[Date]])</f>
        <v>10</v>
      </c>
      <c r="K2108" s="1">
        <f>WEEKDAY(BART_Rides[[#This Row],[Date]],2)</f>
        <v>6</v>
      </c>
      <c r="L2108" s="1" t="str">
        <f>LEFT(BART_Rides[[#This Row],[Lines]],1)</f>
        <v>Y</v>
      </c>
      <c r="M2108" s="1" t="str">
        <f>IF(BART_Rides[[#This Row],[FirstLetter]]="Y","Yes","No")</f>
        <v>Yes</v>
      </c>
      <c r="N2108" s="1" t="str">
        <f>IF(OR(BART_Rides[[#This Row],[Station Code]]="EM", BART_Rides[[#This Row],[Station Code]]="MT", BART_Rides[[#This Row],[Station Code]]="PL", BART_Rides[[#This Row],[Station Code]]="CC"), "Yes", "No")</f>
        <v>No</v>
      </c>
    </row>
    <row r="2109" spans="6:14">
      <c r="F2109" s="3">
        <v>44479</v>
      </c>
      <c r="G2109" s="1" t="s">
        <v>11</v>
      </c>
      <c r="H2109" s="1" t="s">
        <v>100</v>
      </c>
      <c r="I2109" s="1">
        <v>662</v>
      </c>
      <c r="J2109" s="1">
        <f>MONTH(BART_Rides[[#This Row],[Date]])</f>
        <v>10</v>
      </c>
      <c r="K2109" s="1">
        <f>WEEKDAY(BART_Rides[[#This Row],[Date]],2)</f>
        <v>7</v>
      </c>
      <c r="L2109" s="1" t="str">
        <f>LEFT(BART_Rides[[#This Row],[Lines]],1)</f>
        <v>Y</v>
      </c>
      <c r="M2109" s="1" t="str">
        <f>IF(BART_Rides[[#This Row],[FirstLetter]]="Y","Yes","No")</f>
        <v>Yes</v>
      </c>
      <c r="N2109" s="1" t="str">
        <f>IF(OR(BART_Rides[[#This Row],[Station Code]]="EM", BART_Rides[[#This Row],[Station Code]]="MT", BART_Rides[[#This Row],[Station Code]]="PL", BART_Rides[[#This Row],[Station Code]]="CC"), "Yes", "No")</f>
        <v>No</v>
      </c>
    </row>
    <row r="2110" spans="6:14">
      <c r="F2110" s="3">
        <v>44480</v>
      </c>
      <c r="G2110" s="1" t="s">
        <v>11</v>
      </c>
      <c r="H2110" s="1" t="s">
        <v>100</v>
      </c>
      <c r="I2110" s="1">
        <v>1043</v>
      </c>
      <c r="J2110" s="1">
        <f>MONTH(BART_Rides[[#This Row],[Date]])</f>
        <v>10</v>
      </c>
      <c r="K2110" s="1">
        <f>WEEKDAY(BART_Rides[[#This Row],[Date]],2)</f>
        <v>1</v>
      </c>
      <c r="L2110" s="1" t="str">
        <f>LEFT(BART_Rides[[#This Row],[Lines]],1)</f>
        <v>Y</v>
      </c>
      <c r="M2110" s="1" t="str">
        <f>IF(BART_Rides[[#This Row],[FirstLetter]]="Y","Yes","No")</f>
        <v>Yes</v>
      </c>
      <c r="N2110" s="1" t="str">
        <f>IF(OR(BART_Rides[[#This Row],[Station Code]]="EM", BART_Rides[[#This Row],[Station Code]]="MT", BART_Rides[[#This Row],[Station Code]]="PL", BART_Rides[[#This Row],[Station Code]]="CC"), "Yes", "No")</f>
        <v>No</v>
      </c>
    </row>
    <row r="2111" spans="6:14">
      <c r="F2111" s="3">
        <v>44481</v>
      </c>
      <c r="G2111" s="1" t="s">
        <v>11</v>
      </c>
      <c r="H2111" s="1" t="s">
        <v>100</v>
      </c>
      <c r="I2111" s="1">
        <v>1268</v>
      </c>
      <c r="J2111" s="1">
        <f>MONTH(BART_Rides[[#This Row],[Date]])</f>
        <v>10</v>
      </c>
      <c r="K2111" s="1">
        <f>WEEKDAY(BART_Rides[[#This Row],[Date]],2)</f>
        <v>2</v>
      </c>
      <c r="L2111" s="1" t="str">
        <f>LEFT(BART_Rides[[#This Row],[Lines]],1)</f>
        <v>Y</v>
      </c>
      <c r="M2111" s="1" t="str">
        <f>IF(BART_Rides[[#This Row],[FirstLetter]]="Y","Yes","No")</f>
        <v>Yes</v>
      </c>
      <c r="N2111" s="1" t="str">
        <f>IF(OR(BART_Rides[[#This Row],[Station Code]]="EM", BART_Rides[[#This Row],[Station Code]]="MT", BART_Rides[[#This Row],[Station Code]]="PL", BART_Rides[[#This Row],[Station Code]]="CC"), "Yes", "No")</f>
        <v>No</v>
      </c>
    </row>
    <row r="2112" spans="6:14">
      <c r="F2112" s="3">
        <v>44482</v>
      </c>
      <c r="G2112" s="1" t="s">
        <v>11</v>
      </c>
      <c r="H2112" s="1" t="s">
        <v>100</v>
      </c>
      <c r="I2112" s="1">
        <v>1280</v>
      </c>
      <c r="J2112" s="1">
        <f>MONTH(BART_Rides[[#This Row],[Date]])</f>
        <v>10</v>
      </c>
      <c r="K2112" s="1">
        <f>WEEKDAY(BART_Rides[[#This Row],[Date]],2)</f>
        <v>3</v>
      </c>
      <c r="L2112" s="1" t="str">
        <f>LEFT(BART_Rides[[#This Row],[Lines]],1)</f>
        <v>Y</v>
      </c>
      <c r="M2112" s="1" t="str">
        <f>IF(BART_Rides[[#This Row],[FirstLetter]]="Y","Yes","No")</f>
        <v>Yes</v>
      </c>
      <c r="N2112" s="1" t="str">
        <f>IF(OR(BART_Rides[[#This Row],[Station Code]]="EM", BART_Rides[[#This Row],[Station Code]]="MT", BART_Rides[[#This Row],[Station Code]]="PL", BART_Rides[[#This Row],[Station Code]]="CC"), "Yes", "No")</f>
        <v>No</v>
      </c>
    </row>
    <row r="2113" spans="6:14">
      <c r="F2113" s="3">
        <v>44483</v>
      </c>
      <c r="G2113" s="1" t="s">
        <v>11</v>
      </c>
      <c r="H2113" s="1" t="s">
        <v>100</v>
      </c>
      <c r="I2113" s="1">
        <v>1361</v>
      </c>
      <c r="J2113" s="1">
        <f>MONTH(BART_Rides[[#This Row],[Date]])</f>
        <v>10</v>
      </c>
      <c r="K2113" s="1">
        <f>WEEKDAY(BART_Rides[[#This Row],[Date]],2)</f>
        <v>4</v>
      </c>
      <c r="L2113" s="1" t="str">
        <f>LEFT(BART_Rides[[#This Row],[Lines]],1)</f>
        <v>Y</v>
      </c>
      <c r="M2113" s="1" t="str">
        <f>IF(BART_Rides[[#This Row],[FirstLetter]]="Y","Yes","No")</f>
        <v>Yes</v>
      </c>
      <c r="N2113" s="1" t="str">
        <f>IF(OR(BART_Rides[[#This Row],[Station Code]]="EM", BART_Rides[[#This Row],[Station Code]]="MT", BART_Rides[[#This Row],[Station Code]]="PL", BART_Rides[[#This Row],[Station Code]]="CC"), "Yes", "No")</f>
        <v>No</v>
      </c>
    </row>
    <row r="2114" spans="6:14">
      <c r="F2114" s="3">
        <v>44484</v>
      </c>
      <c r="G2114" s="1" t="s">
        <v>11</v>
      </c>
      <c r="H2114" s="1" t="s">
        <v>100</v>
      </c>
      <c r="I2114" s="1">
        <v>1386</v>
      </c>
      <c r="J2114" s="1">
        <f>MONTH(BART_Rides[[#This Row],[Date]])</f>
        <v>10</v>
      </c>
      <c r="K2114" s="1">
        <f>WEEKDAY(BART_Rides[[#This Row],[Date]],2)</f>
        <v>5</v>
      </c>
      <c r="L2114" s="1" t="str">
        <f>LEFT(BART_Rides[[#This Row],[Lines]],1)</f>
        <v>Y</v>
      </c>
      <c r="M2114" s="1" t="str">
        <f>IF(BART_Rides[[#This Row],[FirstLetter]]="Y","Yes","No")</f>
        <v>Yes</v>
      </c>
      <c r="N2114" s="1" t="str">
        <f>IF(OR(BART_Rides[[#This Row],[Station Code]]="EM", BART_Rides[[#This Row],[Station Code]]="MT", BART_Rides[[#This Row],[Station Code]]="PL", BART_Rides[[#This Row],[Station Code]]="CC"), "Yes", "No")</f>
        <v>No</v>
      </c>
    </row>
    <row r="2115" spans="6:14">
      <c r="F2115" s="3">
        <v>44485</v>
      </c>
      <c r="G2115" s="1" t="s">
        <v>11</v>
      </c>
      <c r="H2115" s="1" t="s">
        <v>100</v>
      </c>
      <c r="I2115" s="1">
        <v>995</v>
      </c>
      <c r="J2115" s="1">
        <f>MONTH(BART_Rides[[#This Row],[Date]])</f>
        <v>10</v>
      </c>
      <c r="K2115" s="1">
        <f>WEEKDAY(BART_Rides[[#This Row],[Date]],2)</f>
        <v>6</v>
      </c>
      <c r="L2115" s="1" t="str">
        <f>LEFT(BART_Rides[[#This Row],[Lines]],1)</f>
        <v>Y</v>
      </c>
      <c r="M2115" s="1" t="str">
        <f>IF(BART_Rides[[#This Row],[FirstLetter]]="Y","Yes","No")</f>
        <v>Yes</v>
      </c>
      <c r="N2115" s="1" t="str">
        <f>IF(OR(BART_Rides[[#This Row],[Station Code]]="EM", BART_Rides[[#This Row],[Station Code]]="MT", BART_Rides[[#This Row],[Station Code]]="PL", BART_Rides[[#This Row],[Station Code]]="CC"), "Yes", "No")</f>
        <v>No</v>
      </c>
    </row>
    <row r="2116" spans="6:14">
      <c r="F2116" s="3">
        <v>44486</v>
      </c>
      <c r="G2116" s="1" t="s">
        <v>11</v>
      </c>
      <c r="H2116" s="1" t="s">
        <v>100</v>
      </c>
      <c r="I2116" s="1">
        <v>564</v>
      </c>
      <c r="J2116" s="1">
        <f>MONTH(BART_Rides[[#This Row],[Date]])</f>
        <v>10</v>
      </c>
      <c r="K2116" s="1">
        <f>WEEKDAY(BART_Rides[[#This Row],[Date]],2)</f>
        <v>7</v>
      </c>
      <c r="L2116" s="1" t="str">
        <f>LEFT(BART_Rides[[#This Row],[Lines]],1)</f>
        <v>Y</v>
      </c>
      <c r="M2116" s="1" t="str">
        <f>IF(BART_Rides[[#This Row],[FirstLetter]]="Y","Yes","No")</f>
        <v>Yes</v>
      </c>
      <c r="N2116" s="1" t="str">
        <f>IF(OR(BART_Rides[[#This Row],[Station Code]]="EM", BART_Rides[[#This Row],[Station Code]]="MT", BART_Rides[[#This Row],[Station Code]]="PL", BART_Rides[[#This Row],[Station Code]]="CC"), "Yes", "No")</f>
        <v>No</v>
      </c>
    </row>
    <row r="2117" spans="6:14">
      <c r="F2117" s="3">
        <v>44487</v>
      </c>
      <c r="G2117" s="1" t="s">
        <v>11</v>
      </c>
      <c r="H2117" s="1" t="s">
        <v>100</v>
      </c>
      <c r="I2117" s="1">
        <v>1219</v>
      </c>
      <c r="J2117" s="1">
        <f>MONTH(BART_Rides[[#This Row],[Date]])</f>
        <v>10</v>
      </c>
      <c r="K2117" s="1">
        <f>WEEKDAY(BART_Rides[[#This Row],[Date]],2)</f>
        <v>1</v>
      </c>
      <c r="L2117" s="1" t="str">
        <f>LEFT(BART_Rides[[#This Row],[Lines]],1)</f>
        <v>Y</v>
      </c>
      <c r="M2117" s="1" t="str">
        <f>IF(BART_Rides[[#This Row],[FirstLetter]]="Y","Yes","No")</f>
        <v>Yes</v>
      </c>
      <c r="N2117" s="1" t="str">
        <f>IF(OR(BART_Rides[[#This Row],[Station Code]]="EM", BART_Rides[[#This Row],[Station Code]]="MT", BART_Rides[[#This Row],[Station Code]]="PL", BART_Rides[[#This Row],[Station Code]]="CC"), "Yes", "No")</f>
        <v>No</v>
      </c>
    </row>
    <row r="2118" spans="6:14">
      <c r="F2118" s="3">
        <v>44488</v>
      </c>
      <c r="G2118" s="1" t="s">
        <v>11</v>
      </c>
      <c r="H2118" s="1" t="s">
        <v>100</v>
      </c>
      <c r="I2118" s="1">
        <v>1261</v>
      </c>
      <c r="J2118" s="1">
        <f>MONTH(BART_Rides[[#This Row],[Date]])</f>
        <v>10</v>
      </c>
      <c r="K2118" s="1">
        <f>WEEKDAY(BART_Rides[[#This Row],[Date]],2)</f>
        <v>2</v>
      </c>
      <c r="L2118" s="1" t="str">
        <f>LEFT(BART_Rides[[#This Row],[Lines]],1)</f>
        <v>Y</v>
      </c>
      <c r="M2118" s="1" t="str">
        <f>IF(BART_Rides[[#This Row],[FirstLetter]]="Y","Yes","No")</f>
        <v>Yes</v>
      </c>
      <c r="N2118" s="1" t="str">
        <f>IF(OR(BART_Rides[[#This Row],[Station Code]]="EM", BART_Rides[[#This Row],[Station Code]]="MT", BART_Rides[[#This Row],[Station Code]]="PL", BART_Rides[[#This Row],[Station Code]]="CC"), "Yes", "No")</f>
        <v>No</v>
      </c>
    </row>
    <row r="2119" spans="6:14">
      <c r="F2119" s="3">
        <v>44489</v>
      </c>
      <c r="G2119" s="1" t="s">
        <v>11</v>
      </c>
      <c r="H2119" s="1" t="s">
        <v>100</v>
      </c>
      <c r="I2119" s="1">
        <v>1298</v>
      </c>
      <c r="J2119" s="1">
        <f>MONTH(BART_Rides[[#This Row],[Date]])</f>
        <v>10</v>
      </c>
      <c r="K2119" s="1">
        <f>WEEKDAY(BART_Rides[[#This Row],[Date]],2)</f>
        <v>3</v>
      </c>
      <c r="L2119" s="1" t="str">
        <f>LEFT(BART_Rides[[#This Row],[Lines]],1)</f>
        <v>Y</v>
      </c>
      <c r="M2119" s="1" t="str">
        <f>IF(BART_Rides[[#This Row],[FirstLetter]]="Y","Yes","No")</f>
        <v>Yes</v>
      </c>
      <c r="N2119" s="1" t="str">
        <f>IF(OR(BART_Rides[[#This Row],[Station Code]]="EM", BART_Rides[[#This Row],[Station Code]]="MT", BART_Rides[[#This Row],[Station Code]]="PL", BART_Rides[[#This Row],[Station Code]]="CC"), "Yes", "No")</f>
        <v>No</v>
      </c>
    </row>
    <row r="2120" spans="6:14">
      <c r="F2120" s="3">
        <v>44490</v>
      </c>
      <c r="G2120" s="1" t="s">
        <v>11</v>
      </c>
      <c r="H2120" s="1" t="s">
        <v>100</v>
      </c>
      <c r="I2120" s="1">
        <v>1247</v>
      </c>
      <c r="J2120" s="1">
        <f>MONTH(BART_Rides[[#This Row],[Date]])</f>
        <v>10</v>
      </c>
      <c r="K2120" s="1">
        <f>WEEKDAY(BART_Rides[[#This Row],[Date]],2)</f>
        <v>4</v>
      </c>
      <c r="L2120" s="1" t="str">
        <f>LEFT(BART_Rides[[#This Row],[Lines]],1)</f>
        <v>Y</v>
      </c>
      <c r="M2120" s="1" t="str">
        <f>IF(BART_Rides[[#This Row],[FirstLetter]]="Y","Yes","No")</f>
        <v>Yes</v>
      </c>
      <c r="N2120" s="1" t="str">
        <f>IF(OR(BART_Rides[[#This Row],[Station Code]]="EM", BART_Rides[[#This Row],[Station Code]]="MT", BART_Rides[[#This Row],[Station Code]]="PL", BART_Rides[[#This Row],[Station Code]]="CC"), "Yes", "No")</f>
        <v>No</v>
      </c>
    </row>
    <row r="2121" spans="6:14">
      <c r="F2121" s="3">
        <v>44491</v>
      </c>
      <c r="G2121" s="1" t="s">
        <v>11</v>
      </c>
      <c r="H2121" s="1" t="s">
        <v>100</v>
      </c>
      <c r="I2121" s="1">
        <v>1261</v>
      </c>
      <c r="J2121" s="1">
        <f>MONTH(BART_Rides[[#This Row],[Date]])</f>
        <v>10</v>
      </c>
      <c r="K2121" s="1">
        <f>WEEKDAY(BART_Rides[[#This Row],[Date]],2)</f>
        <v>5</v>
      </c>
      <c r="L2121" s="1" t="str">
        <f>LEFT(BART_Rides[[#This Row],[Lines]],1)</f>
        <v>Y</v>
      </c>
      <c r="M2121" s="1" t="str">
        <f>IF(BART_Rides[[#This Row],[FirstLetter]]="Y","Yes","No")</f>
        <v>Yes</v>
      </c>
      <c r="N2121" s="1" t="str">
        <f>IF(OR(BART_Rides[[#This Row],[Station Code]]="EM", BART_Rides[[#This Row],[Station Code]]="MT", BART_Rides[[#This Row],[Station Code]]="PL", BART_Rides[[#This Row],[Station Code]]="CC"), "Yes", "No")</f>
        <v>No</v>
      </c>
    </row>
    <row r="2122" spans="6:14">
      <c r="F2122" s="3">
        <v>44492</v>
      </c>
      <c r="G2122" s="1" t="s">
        <v>11</v>
      </c>
      <c r="H2122" s="1" t="s">
        <v>100</v>
      </c>
      <c r="I2122" s="1">
        <v>805</v>
      </c>
      <c r="J2122" s="1">
        <f>MONTH(BART_Rides[[#This Row],[Date]])</f>
        <v>10</v>
      </c>
      <c r="K2122" s="1">
        <f>WEEKDAY(BART_Rides[[#This Row],[Date]],2)</f>
        <v>6</v>
      </c>
      <c r="L2122" s="1" t="str">
        <f>LEFT(BART_Rides[[#This Row],[Lines]],1)</f>
        <v>Y</v>
      </c>
      <c r="M2122" s="1" t="str">
        <f>IF(BART_Rides[[#This Row],[FirstLetter]]="Y","Yes","No")</f>
        <v>Yes</v>
      </c>
      <c r="N2122" s="1" t="str">
        <f>IF(OR(BART_Rides[[#This Row],[Station Code]]="EM", BART_Rides[[#This Row],[Station Code]]="MT", BART_Rides[[#This Row],[Station Code]]="PL", BART_Rides[[#This Row],[Station Code]]="CC"), "Yes", "No")</f>
        <v>No</v>
      </c>
    </row>
    <row r="2123" spans="6:14">
      <c r="F2123" s="3">
        <v>44493</v>
      </c>
      <c r="G2123" s="1" t="s">
        <v>11</v>
      </c>
      <c r="H2123" s="1" t="s">
        <v>100</v>
      </c>
      <c r="I2123" s="1">
        <v>283</v>
      </c>
      <c r="J2123" s="1">
        <f>MONTH(BART_Rides[[#This Row],[Date]])</f>
        <v>10</v>
      </c>
      <c r="K2123" s="1">
        <f>WEEKDAY(BART_Rides[[#This Row],[Date]],2)</f>
        <v>7</v>
      </c>
      <c r="L2123" s="1" t="str">
        <f>LEFT(BART_Rides[[#This Row],[Lines]],1)</f>
        <v>Y</v>
      </c>
      <c r="M2123" s="1" t="str">
        <f>IF(BART_Rides[[#This Row],[FirstLetter]]="Y","Yes","No")</f>
        <v>Yes</v>
      </c>
      <c r="N2123" s="1" t="str">
        <f>IF(OR(BART_Rides[[#This Row],[Station Code]]="EM", BART_Rides[[#This Row],[Station Code]]="MT", BART_Rides[[#This Row],[Station Code]]="PL", BART_Rides[[#This Row],[Station Code]]="CC"), "Yes", "No")</f>
        <v>No</v>
      </c>
    </row>
    <row r="2124" spans="6:14">
      <c r="F2124" s="3">
        <v>44494</v>
      </c>
      <c r="G2124" s="1" t="s">
        <v>11</v>
      </c>
      <c r="H2124" s="1" t="s">
        <v>100</v>
      </c>
      <c r="I2124" s="1">
        <v>1137</v>
      </c>
      <c r="J2124" s="1">
        <f>MONTH(BART_Rides[[#This Row],[Date]])</f>
        <v>10</v>
      </c>
      <c r="K2124" s="1">
        <f>WEEKDAY(BART_Rides[[#This Row],[Date]],2)</f>
        <v>1</v>
      </c>
      <c r="L2124" s="1" t="str">
        <f>LEFT(BART_Rides[[#This Row],[Lines]],1)</f>
        <v>Y</v>
      </c>
      <c r="M2124" s="1" t="str">
        <f>IF(BART_Rides[[#This Row],[FirstLetter]]="Y","Yes","No")</f>
        <v>Yes</v>
      </c>
      <c r="N2124" s="1" t="str">
        <f>IF(OR(BART_Rides[[#This Row],[Station Code]]="EM", BART_Rides[[#This Row],[Station Code]]="MT", BART_Rides[[#This Row],[Station Code]]="PL", BART_Rides[[#This Row],[Station Code]]="CC"), "Yes", "No")</f>
        <v>No</v>
      </c>
    </row>
    <row r="2125" spans="6:14">
      <c r="F2125" s="3">
        <v>44495</v>
      </c>
      <c r="G2125" s="1" t="s">
        <v>11</v>
      </c>
      <c r="H2125" s="1" t="s">
        <v>100</v>
      </c>
      <c r="I2125" s="1">
        <v>1287</v>
      </c>
      <c r="J2125" s="1">
        <f>MONTH(BART_Rides[[#This Row],[Date]])</f>
        <v>10</v>
      </c>
      <c r="K2125" s="1">
        <f>WEEKDAY(BART_Rides[[#This Row],[Date]],2)</f>
        <v>2</v>
      </c>
      <c r="L2125" s="1" t="str">
        <f>LEFT(BART_Rides[[#This Row],[Lines]],1)</f>
        <v>Y</v>
      </c>
      <c r="M2125" s="1" t="str">
        <f>IF(BART_Rides[[#This Row],[FirstLetter]]="Y","Yes","No")</f>
        <v>Yes</v>
      </c>
      <c r="N2125" s="1" t="str">
        <f>IF(OR(BART_Rides[[#This Row],[Station Code]]="EM", BART_Rides[[#This Row],[Station Code]]="MT", BART_Rides[[#This Row],[Station Code]]="PL", BART_Rides[[#This Row],[Station Code]]="CC"), "Yes", "No")</f>
        <v>No</v>
      </c>
    </row>
    <row r="2126" spans="6:14">
      <c r="F2126" s="3">
        <v>44496</v>
      </c>
      <c r="G2126" s="1" t="s">
        <v>11</v>
      </c>
      <c r="H2126" s="1" t="s">
        <v>100</v>
      </c>
      <c r="I2126" s="1">
        <v>1373</v>
      </c>
      <c r="J2126" s="1">
        <f>MONTH(BART_Rides[[#This Row],[Date]])</f>
        <v>10</v>
      </c>
      <c r="K2126" s="1">
        <f>WEEKDAY(BART_Rides[[#This Row],[Date]],2)</f>
        <v>3</v>
      </c>
      <c r="L2126" s="1" t="str">
        <f>LEFT(BART_Rides[[#This Row],[Lines]],1)</f>
        <v>Y</v>
      </c>
      <c r="M2126" s="1" t="str">
        <f>IF(BART_Rides[[#This Row],[FirstLetter]]="Y","Yes","No")</f>
        <v>Yes</v>
      </c>
      <c r="N2126" s="1" t="str">
        <f>IF(OR(BART_Rides[[#This Row],[Station Code]]="EM", BART_Rides[[#This Row],[Station Code]]="MT", BART_Rides[[#This Row],[Station Code]]="PL", BART_Rides[[#This Row],[Station Code]]="CC"), "Yes", "No")</f>
        <v>No</v>
      </c>
    </row>
    <row r="2127" spans="6:14">
      <c r="F2127" s="3">
        <v>44497</v>
      </c>
      <c r="G2127" s="1" t="s">
        <v>11</v>
      </c>
      <c r="H2127" s="1" t="s">
        <v>100</v>
      </c>
      <c r="I2127" s="1">
        <v>1370</v>
      </c>
      <c r="J2127" s="1">
        <f>MONTH(BART_Rides[[#This Row],[Date]])</f>
        <v>10</v>
      </c>
      <c r="K2127" s="1">
        <f>WEEKDAY(BART_Rides[[#This Row],[Date]],2)</f>
        <v>4</v>
      </c>
      <c r="L2127" s="1" t="str">
        <f>LEFT(BART_Rides[[#This Row],[Lines]],1)</f>
        <v>Y</v>
      </c>
      <c r="M2127" s="1" t="str">
        <f>IF(BART_Rides[[#This Row],[FirstLetter]]="Y","Yes","No")</f>
        <v>Yes</v>
      </c>
      <c r="N2127" s="1" t="str">
        <f>IF(OR(BART_Rides[[#This Row],[Station Code]]="EM", BART_Rides[[#This Row],[Station Code]]="MT", BART_Rides[[#This Row],[Station Code]]="PL", BART_Rides[[#This Row],[Station Code]]="CC"), "Yes", "No")</f>
        <v>No</v>
      </c>
    </row>
    <row r="2128" spans="6:14">
      <c r="F2128" s="3">
        <v>44498</v>
      </c>
      <c r="G2128" s="1" t="s">
        <v>11</v>
      </c>
      <c r="H2128" s="1" t="s">
        <v>100</v>
      </c>
      <c r="I2128" s="1">
        <v>1471</v>
      </c>
      <c r="J2128" s="1">
        <f>MONTH(BART_Rides[[#This Row],[Date]])</f>
        <v>10</v>
      </c>
      <c r="K2128" s="1">
        <f>WEEKDAY(BART_Rides[[#This Row],[Date]],2)</f>
        <v>5</v>
      </c>
      <c r="L2128" s="1" t="str">
        <f>LEFT(BART_Rides[[#This Row],[Lines]],1)</f>
        <v>Y</v>
      </c>
      <c r="M2128" s="1" t="str">
        <f>IF(BART_Rides[[#This Row],[FirstLetter]]="Y","Yes","No")</f>
        <v>Yes</v>
      </c>
      <c r="N2128" s="1" t="str">
        <f>IF(OR(BART_Rides[[#This Row],[Station Code]]="EM", BART_Rides[[#This Row],[Station Code]]="MT", BART_Rides[[#This Row],[Station Code]]="PL", BART_Rides[[#This Row],[Station Code]]="CC"), "Yes", "No")</f>
        <v>No</v>
      </c>
    </row>
    <row r="2129" spans="6:14">
      <c r="F2129" s="3">
        <v>44499</v>
      </c>
      <c r="G2129" s="1" t="s">
        <v>11</v>
      </c>
      <c r="H2129" s="1" t="s">
        <v>100</v>
      </c>
      <c r="I2129" s="1">
        <v>949</v>
      </c>
      <c r="J2129" s="1">
        <f>MONTH(BART_Rides[[#This Row],[Date]])</f>
        <v>10</v>
      </c>
      <c r="K2129" s="1">
        <f>WEEKDAY(BART_Rides[[#This Row],[Date]],2)</f>
        <v>6</v>
      </c>
      <c r="L2129" s="1" t="str">
        <f>LEFT(BART_Rides[[#This Row],[Lines]],1)</f>
        <v>Y</v>
      </c>
      <c r="M2129" s="1" t="str">
        <f>IF(BART_Rides[[#This Row],[FirstLetter]]="Y","Yes","No")</f>
        <v>Yes</v>
      </c>
      <c r="N2129" s="1" t="str">
        <f>IF(OR(BART_Rides[[#This Row],[Station Code]]="EM", BART_Rides[[#This Row],[Station Code]]="MT", BART_Rides[[#This Row],[Station Code]]="PL", BART_Rides[[#This Row],[Station Code]]="CC"), "Yes", "No")</f>
        <v>No</v>
      </c>
    </row>
    <row r="2130" spans="6:14">
      <c r="F2130" s="3">
        <v>44500</v>
      </c>
      <c r="G2130" s="1" t="s">
        <v>11</v>
      </c>
      <c r="H2130" s="1" t="s">
        <v>100</v>
      </c>
      <c r="I2130" s="1">
        <v>634</v>
      </c>
      <c r="J2130" s="1">
        <f>MONTH(BART_Rides[[#This Row],[Date]])</f>
        <v>10</v>
      </c>
      <c r="K2130" s="1">
        <f>WEEKDAY(BART_Rides[[#This Row],[Date]],2)</f>
        <v>7</v>
      </c>
      <c r="L2130" s="1" t="str">
        <f>LEFT(BART_Rides[[#This Row],[Lines]],1)</f>
        <v>Y</v>
      </c>
      <c r="M2130" s="1" t="str">
        <f>IF(BART_Rides[[#This Row],[FirstLetter]]="Y","Yes","No")</f>
        <v>Yes</v>
      </c>
      <c r="N2130" s="1" t="str">
        <f>IF(OR(BART_Rides[[#This Row],[Station Code]]="EM", BART_Rides[[#This Row],[Station Code]]="MT", BART_Rides[[#This Row],[Station Code]]="PL", BART_Rides[[#This Row],[Station Code]]="CC"), "Yes", "No")</f>
        <v>No</v>
      </c>
    </row>
    <row r="2131" spans="6:14">
      <c r="F2131" s="3">
        <v>44501</v>
      </c>
      <c r="G2131" s="1" t="s">
        <v>11</v>
      </c>
      <c r="H2131" s="1" t="s">
        <v>100</v>
      </c>
      <c r="I2131" s="1">
        <v>1157</v>
      </c>
      <c r="J2131" s="1">
        <f>MONTH(BART_Rides[[#This Row],[Date]])</f>
        <v>11</v>
      </c>
      <c r="K2131" s="1">
        <f>WEEKDAY(BART_Rides[[#This Row],[Date]],2)</f>
        <v>1</v>
      </c>
      <c r="L2131" s="1" t="str">
        <f>LEFT(BART_Rides[[#This Row],[Lines]],1)</f>
        <v>Y</v>
      </c>
      <c r="M2131" s="1" t="str">
        <f>IF(BART_Rides[[#This Row],[FirstLetter]]="Y","Yes","No")</f>
        <v>Yes</v>
      </c>
      <c r="N2131" s="1" t="str">
        <f>IF(OR(BART_Rides[[#This Row],[Station Code]]="EM", BART_Rides[[#This Row],[Station Code]]="MT", BART_Rides[[#This Row],[Station Code]]="PL", BART_Rides[[#This Row],[Station Code]]="CC"), "Yes", "No")</f>
        <v>No</v>
      </c>
    </row>
    <row r="2132" spans="6:14">
      <c r="F2132" s="3">
        <v>44502</v>
      </c>
      <c r="G2132" s="1" t="s">
        <v>11</v>
      </c>
      <c r="H2132" s="1" t="s">
        <v>100</v>
      </c>
      <c r="I2132" s="1">
        <v>1318</v>
      </c>
      <c r="J2132" s="1">
        <f>MONTH(BART_Rides[[#This Row],[Date]])</f>
        <v>11</v>
      </c>
      <c r="K2132" s="1">
        <f>WEEKDAY(BART_Rides[[#This Row],[Date]],2)</f>
        <v>2</v>
      </c>
      <c r="L2132" s="1" t="str">
        <f>LEFT(BART_Rides[[#This Row],[Lines]],1)</f>
        <v>Y</v>
      </c>
      <c r="M2132" s="1" t="str">
        <f>IF(BART_Rides[[#This Row],[FirstLetter]]="Y","Yes","No")</f>
        <v>Yes</v>
      </c>
      <c r="N2132" s="1" t="str">
        <f>IF(OR(BART_Rides[[#This Row],[Station Code]]="EM", BART_Rides[[#This Row],[Station Code]]="MT", BART_Rides[[#This Row],[Station Code]]="PL", BART_Rides[[#This Row],[Station Code]]="CC"), "Yes", "No")</f>
        <v>No</v>
      </c>
    </row>
    <row r="2133" spans="6:14">
      <c r="F2133" s="3">
        <v>44503</v>
      </c>
      <c r="G2133" s="1" t="s">
        <v>11</v>
      </c>
      <c r="H2133" s="1" t="s">
        <v>100</v>
      </c>
      <c r="I2133" s="1">
        <v>1390</v>
      </c>
      <c r="J2133" s="1">
        <f>MONTH(BART_Rides[[#This Row],[Date]])</f>
        <v>11</v>
      </c>
      <c r="K2133" s="1">
        <f>WEEKDAY(BART_Rides[[#This Row],[Date]],2)</f>
        <v>3</v>
      </c>
      <c r="L2133" s="1" t="str">
        <f>LEFT(BART_Rides[[#This Row],[Lines]],1)</f>
        <v>Y</v>
      </c>
      <c r="M2133" s="1" t="str">
        <f>IF(BART_Rides[[#This Row],[FirstLetter]]="Y","Yes","No")</f>
        <v>Yes</v>
      </c>
      <c r="N2133" s="1" t="str">
        <f>IF(OR(BART_Rides[[#This Row],[Station Code]]="EM", BART_Rides[[#This Row],[Station Code]]="MT", BART_Rides[[#This Row],[Station Code]]="PL", BART_Rides[[#This Row],[Station Code]]="CC"), "Yes", "No")</f>
        <v>No</v>
      </c>
    </row>
    <row r="2134" spans="6:14">
      <c r="F2134" s="3">
        <v>44504</v>
      </c>
      <c r="G2134" s="1" t="s">
        <v>11</v>
      </c>
      <c r="H2134" s="1" t="s">
        <v>100</v>
      </c>
      <c r="I2134" s="1">
        <v>1414</v>
      </c>
      <c r="J2134" s="1">
        <f>MONTH(BART_Rides[[#This Row],[Date]])</f>
        <v>11</v>
      </c>
      <c r="K2134" s="1">
        <f>WEEKDAY(BART_Rides[[#This Row],[Date]],2)</f>
        <v>4</v>
      </c>
      <c r="L2134" s="1" t="str">
        <f>LEFT(BART_Rides[[#This Row],[Lines]],1)</f>
        <v>Y</v>
      </c>
      <c r="M2134" s="1" t="str">
        <f>IF(BART_Rides[[#This Row],[FirstLetter]]="Y","Yes","No")</f>
        <v>Yes</v>
      </c>
      <c r="N2134" s="1" t="str">
        <f>IF(OR(BART_Rides[[#This Row],[Station Code]]="EM", BART_Rides[[#This Row],[Station Code]]="MT", BART_Rides[[#This Row],[Station Code]]="PL", BART_Rides[[#This Row],[Station Code]]="CC"), "Yes", "No")</f>
        <v>No</v>
      </c>
    </row>
    <row r="2135" spans="6:14">
      <c r="F2135" s="3">
        <v>44505</v>
      </c>
      <c r="G2135" s="1" t="s">
        <v>11</v>
      </c>
      <c r="H2135" s="1" t="s">
        <v>100</v>
      </c>
      <c r="I2135" s="1">
        <v>1379</v>
      </c>
      <c r="J2135" s="1">
        <f>MONTH(BART_Rides[[#This Row],[Date]])</f>
        <v>11</v>
      </c>
      <c r="K2135" s="1">
        <f>WEEKDAY(BART_Rides[[#This Row],[Date]],2)</f>
        <v>5</v>
      </c>
      <c r="L2135" s="1" t="str">
        <f>LEFT(BART_Rides[[#This Row],[Lines]],1)</f>
        <v>Y</v>
      </c>
      <c r="M2135" s="1" t="str">
        <f>IF(BART_Rides[[#This Row],[FirstLetter]]="Y","Yes","No")</f>
        <v>Yes</v>
      </c>
      <c r="N2135" s="1" t="str">
        <f>IF(OR(BART_Rides[[#This Row],[Station Code]]="EM", BART_Rides[[#This Row],[Station Code]]="MT", BART_Rides[[#This Row],[Station Code]]="PL", BART_Rides[[#This Row],[Station Code]]="CC"), "Yes", "No")</f>
        <v>No</v>
      </c>
    </row>
    <row r="2136" spans="6:14">
      <c r="F2136" s="3">
        <v>44506</v>
      </c>
      <c r="G2136" s="1" t="s">
        <v>11</v>
      </c>
      <c r="H2136" s="1" t="s">
        <v>100</v>
      </c>
      <c r="I2136" s="1">
        <v>859</v>
      </c>
      <c r="J2136" s="1">
        <f>MONTH(BART_Rides[[#This Row],[Date]])</f>
        <v>11</v>
      </c>
      <c r="K2136" s="1">
        <f>WEEKDAY(BART_Rides[[#This Row],[Date]],2)</f>
        <v>6</v>
      </c>
      <c r="L2136" s="1" t="str">
        <f>LEFT(BART_Rides[[#This Row],[Lines]],1)</f>
        <v>Y</v>
      </c>
      <c r="M2136" s="1" t="str">
        <f>IF(BART_Rides[[#This Row],[FirstLetter]]="Y","Yes","No")</f>
        <v>Yes</v>
      </c>
      <c r="N2136" s="1" t="str">
        <f>IF(OR(BART_Rides[[#This Row],[Station Code]]="EM", BART_Rides[[#This Row],[Station Code]]="MT", BART_Rides[[#This Row],[Station Code]]="PL", BART_Rides[[#This Row],[Station Code]]="CC"), "Yes", "No")</f>
        <v>No</v>
      </c>
    </row>
    <row r="2137" spans="6:14">
      <c r="F2137" s="3">
        <v>44507</v>
      </c>
      <c r="G2137" s="1" t="s">
        <v>11</v>
      </c>
      <c r="H2137" s="1" t="s">
        <v>100</v>
      </c>
      <c r="I2137" s="1">
        <v>556</v>
      </c>
      <c r="J2137" s="1">
        <f>MONTH(BART_Rides[[#This Row],[Date]])</f>
        <v>11</v>
      </c>
      <c r="K2137" s="1">
        <f>WEEKDAY(BART_Rides[[#This Row],[Date]],2)</f>
        <v>7</v>
      </c>
      <c r="L2137" s="1" t="str">
        <f>LEFT(BART_Rides[[#This Row],[Lines]],1)</f>
        <v>Y</v>
      </c>
      <c r="M2137" s="1" t="str">
        <f>IF(BART_Rides[[#This Row],[FirstLetter]]="Y","Yes","No")</f>
        <v>Yes</v>
      </c>
      <c r="N2137" s="1" t="str">
        <f>IF(OR(BART_Rides[[#This Row],[Station Code]]="EM", BART_Rides[[#This Row],[Station Code]]="MT", BART_Rides[[#This Row],[Station Code]]="PL", BART_Rides[[#This Row],[Station Code]]="CC"), "Yes", "No")</f>
        <v>No</v>
      </c>
    </row>
    <row r="2138" spans="6:14">
      <c r="F2138" s="3">
        <v>44508</v>
      </c>
      <c r="G2138" s="1" t="s">
        <v>11</v>
      </c>
      <c r="H2138" s="1" t="s">
        <v>100</v>
      </c>
      <c r="I2138" s="1">
        <v>1265</v>
      </c>
      <c r="J2138" s="1">
        <f>MONTH(BART_Rides[[#This Row],[Date]])</f>
        <v>11</v>
      </c>
      <c r="K2138" s="1">
        <f>WEEKDAY(BART_Rides[[#This Row],[Date]],2)</f>
        <v>1</v>
      </c>
      <c r="L2138" s="1" t="str">
        <f>LEFT(BART_Rides[[#This Row],[Lines]],1)</f>
        <v>Y</v>
      </c>
      <c r="M2138" s="1" t="str">
        <f>IF(BART_Rides[[#This Row],[FirstLetter]]="Y","Yes","No")</f>
        <v>Yes</v>
      </c>
      <c r="N2138" s="1" t="str">
        <f>IF(OR(BART_Rides[[#This Row],[Station Code]]="EM", BART_Rides[[#This Row],[Station Code]]="MT", BART_Rides[[#This Row],[Station Code]]="PL", BART_Rides[[#This Row],[Station Code]]="CC"), "Yes", "No")</f>
        <v>No</v>
      </c>
    </row>
    <row r="2139" spans="6:14">
      <c r="F2139" s="3">
        <v>44509</v>
      </c>
      <c r="G2139" s="1" t="s">
        <v>11</v>
      </c>
      <c r="H2139" s="1" t="s">
        <v>100</v>
      </c>
      <c r="I2139" s="1">
        <v>1296</v>
      </c>
      <c r="J2139" s="1">
        <f>MONTH(BART_Rides[[#This Row],[Date]])</f>
        <v>11</v>
      </c>
      <c r="K2139" s="1">
        <f>WEEKDAY(BART_Rides[[#This Row],[Date]],2)</f>
        <v>2</v>
      </c>
      <c r="L2139" s="1" t="str">
        <f>LEFT(BART_Rides[[#This Row],[Lines]],1)</f>
        <v>Y</v>
      </c>
      <c r="M2139" s="1" t="str">
        <f>IF(BART_Rides[[#This Row],[FirstLetter]]="Y","Yes","No")</f>
        <v>Yes</v>
      </c>
      <c r="N2139" s="1" t="str">
        <f>IF(OR(BART_Rides[[#This Row],[Station Code]]="EM", BART_Rides[[#This Row],[Station Code]]="MT", BART_Rides[[#This Row],[Station Code]]="PL", BART_Rides[[#This Row],[Station Code]]="CC"), "Yes", "No")</f>
        <v>No</v>
      </c>
    </row>
    <row r="2140" spans="6:14">
      <c r="F2140" s="3">
        <v>44510</v>
      </c>
      <c r="G2140" s="1" t="s">
        <v>11</v>
      </c>
      <c r="H2140" s="1" t="s">
        <v>100</v>
      </c>
      <c r="I2140" s="1">
        <v>1358</v>
      </c>
      <c r="J2140" s="1">
        <f>MONTH(BART_Rides[[#This Row],[Date]])</f>
        <v>11</v>
      </c>
      <c r="K2140" s="1">
        <f>WEEKDAY(BART_Rides[[#This Row],[Date]],2)</f>
        <v>3</v>
      </c>
      <c r="L2140" s="1" t="str">
        <f>LEFT(BART_Rides[[#This Row],[Lines]],1)</f>
        <v>Y</v>
      </c>
      <c r="M2140" s="1" t="str">
        <f>IF(BART_Rides[[#This Row],[FirstLetter]]="Y","Yes","No")</f>
        <v>Yes</v>
      </c>
      <c r="N2140" s="1" t="str">
        <f>IF(OR(BART_Rides[[#This Row],[Station Code]]="EM", BART_Rides[[#This Row],[Station Code]]="MT", BART_Rides[[#This Row],[Station Code]]="PL", BART_Rides[[#This Row],[Station Code]]="CC"), "Yes", "No")</f>
        <v>No</v>
      </c>
    </row>
    <row r="2141" spans="6:14">
      <c r="F2141" s="3">
        <v>44511</v>
      </c>
      <c r="G2141" s="1" t="s">
        <v>11</v>
      </c>
      <c r="H2141" s="1" t="s">
        <v>100</v>
      </c>
      <c r="I2141" s="1">
        <v>1229</v>
      </c>
      <c r="J2141" s="1">
        <f>MONTH(BART_Rides[[#This Row],[Date]])</f>
        <v>11</v>
      </c>
      <c r="K2141" s="1">
        <f>WEEKDAY(BART_Rides[[#This Row],[Date]],2)</f>
        <v>4</v>
      </c>
      <c r="L2141" s="1" t="str">
        <f>LEFT(BART_Rides[[#This Row],[Lines]],1)</f>
        <v>Y</v>
      </c>
      <c r="M2141" s="1" t="str">
        <f>IF(BART_Rides[[#This Row],[FirstLetter]]="Y","Yes","No")</f>
        <v>Yes</v>
      </c>
      <c r="N2141" s="1" t="str">
        <f>IF(OR(BART_Rides[[#This Row],[Station Code]]="EM", BART_Rides[[#This Row],[Station Code]]="MT", BART_Rides[[#This Row],[Station Code]]="PL", BART_Rides[[#This Row],[Station Code]]="CC"), "Yes", "No")</f>
        <v>No</v>
      </c>
    </row>
    <row r="2142" spans="6:14">
      <c r="F2142" s="3">
        <v>44512</v>
      </c>
      <c r="G2142" s="1" t="s">
        <v>11</v>
      </c>
      <c r="H2142" s="1" t="s">
        <v>100</v>
      </c>
      <c r="I2142" s="1">
        <v>1320</v>
      </c>
      <c r="J2142" s="1">
        <f>MONTH(BART_Rides[[#This Row],[Date]])</f>
        <v>11</v>
      </c>
      <c r="K2142" s="1">
        <f>WEEKDAY(BART_Rides[[#This Row],[Date]],2)</f>
        <v>5</v>
      </c>
      <c r="L2142" s="1" t="str">
        <f>LEFT(BART_Rides[[#This Row],[Lines]],1)</f>
        <v>Y</v>
      </c>
      <c r="M2142" s="1" t="str">
        <f>IF(BART_Rides[[#This Row],[FirstLetter]]="Y","Yes","No")</f>
        <v>Yes</v>
      </c>
      <c r="N2142" s="1" t="str">
        <f>IF(OR(BART_Rides[[#This Row],[Station Code]]="EM", BART_Rides[[#This Row],[Station Code]]="MT", BART_Rides[[#This Row],[Station Code]]="PL", BART_Rides[[#This Row],[Station Code]]="CC"), "Yes", "No")</f>
        <v>No</v>
      </c>
    </row>
    <row r="2143" spans="6:14">
      <c r="F2143" s="3">
        <v>44513</v>
      </c>
      <c r="G2143" s="1" t="s">
        <v>11</v>
      </c>
      <c r="H2143" s="1" t="s">
        <v>100</v>
      </c>
      <c r="I2143" s="1">
        <v>981</v>
      </c>
      <c r="J2143" s="1">
        <f>MONTH(BART_Rides[[#This Row],[Date]])</f>
        <v>11</v>
      </c>
      <c r="K2143" s="1">
        <f>WEEKDAY(BART_Rides[[#This Row],[Date]],2)</f>
        <v>6</v>
      </c>
      <c r="L2143" s="1" t="str">
        <f>LEFT(BART_Rides[[#This Row],[Lines]],1)</f>
        <v>Y</v>
      </c>
      <c r="M2143" s="1" t="str">
        <f>IF(BART_Rides[[#This Row],[FirstLetter]]="Y","Yes","No")</f>
        <v>Yes</v>
      </c>
      <c r="N2143" s="1" t="str">
        <f>IF(OR(BART_Rides[[#This Row],[Station Code]]="EM", BART_Rides[[#This Row],[Station Code]]="MT", BART_Rides[[#This Row],[Station Code]]="PL", BART_Rides[[#This Row],[Station Code]]="CC"), "Yes", "No")</f>
        <v>No</v>
      </c>
    </row>
    <row r="2144" spans="6:14">
      <c r="F2144" s="3">
        <v>44514</v>
      </c>
      <c r="G2144" s="1" t="s">
        <v>11</v>
      </c>
      <c r="H2144" s="1" t="s">
        <v>100</v>
      </c>
      <c r="I2144" s="1">
        <v>578</v>
      </c>
      <c r="J2144" s="1">
        <f>MONTH(BART_Rides[[#This Row],[Date]])</f>
        <v>11</v>
      </c>
      <c r="K2144" s="1">
        <f>WEEKDAY(BART_Rides[[#This Row],[Date]],2)</f>
        <v>7</v>
      </c>
      <c r="L2144" s="1" t="str">
        <f>LEFT(BART_Rides[[#This Row],[Lines]],1)</f>
        <v>Y</v>
      </c>
      <c r="M2144" s="1" t="str">
        <f>IF(BART_Rides[[#This Row],[FirstLetter]]="Y","Yes","No")</f>
        <v>Yes</v>
      </c>
      <c r="N2144" s="1" t="str">
        <f>IF(OR(BART_Rides[[#This Row],[Station Code]]="EM", BART_Rides[[#This Row],[Station Code]]="MT", BART_Rides[[#This Row],[Station Code]]="PL", BART_Rides[[#This Row],[Station Code]]="CC"), "Yes", "No")</f>
        <v>No</v>
      </c>
    </row>
    <row r="2145" spans="6:14">
      <c r="F2145" s="3">
        <v>44515</v>
      </c>
      <c r="G2145" s="1" t="s">
        <v>11</v>
      </c>
      <c r="H2145" s="1" t="s">
        <v>100</v>
      </c>
      <c r="I2145" s="1">
        <v>1249</v>
      </c>
      <c r="J2145" s="1">
        <f>MONTH(BART_Rides[[#This Row],[Date]])</f>
        <v>11</v>
      </c>
      <c r="K2145" s="1">
        <f>WEEKDAY(BART_Rides[[#This Row],[Date]],2)</f>
        <v>1</v>
      </c>
      <c r="L2145" s="1" t="str">
        <f>LEFT(BART_Rides[[#This Row],[Lines]],1)</f>
        <v>Y</v>
      </c>
      <c r="M2145" s="1" t="str">
        <f>IF(BART_Rides[[#This Row],[FirstLetter]]="Y","Yes","No")</f>
        <v>Yes</v>
      </c>
      <c r="N2145" s="1" t="str">
        <f>IF(OR(BART_Rides[[#This Row],[Station Code]]="EM", BART_Rides[[#This Row],[Station Code]]="MT", BART_Rides[[#This Row],[Station Code]]="PL", BART_Rides[[#This Row],[Station Code]]="CC"), "Yes", "No")</f>
        <v>No</v>
      </c>
    </row>
    <row r="2146" spans="6:14">
      <c r="F2146" s="3">
        <v>44516</v>
      </c>
      <c r="G2146" s="1" t="s">
        <v>11</v>
      </c>
      <c r="H2146" s="1" t="s">
        <v>100</v>
      </c>
      <c r="I2146" s="1">
        <v>1332</v>
      </c>
      <c r="J2146" s="1">
        <f>MONTH(BART_Rides[[#This Row],[Date]])</f>
        <v>11</v>
      </c>
      <c r="K2146" s="1">
        <f>WEEKDAY(BART_Rides[[#This Row],[Date]],2)</f>
        <v>2</v>
      </c>
      <c r="L2146" s="1" t="str">
        <f>LEFT(BART_Rides[[#This Row],[Lines]],1)</f>
        <v>Y</v>
      </c>
      <c r="M2146" s="1" t="str">
        <f>IF(BART_Rides[[#This Row],[FirstLetter]]="Y","Yes","No")</f>
        <v>Yes</v>
      </c>
      <c r="N2146" s="1" t="str">
        <f>IF(OR(BART_Rides[[#This Row],[Station Code]]="EM", BART_Rides[[#This Row],[Station Code]]="MT", BART_Rides[[#This Row],[Station Code]]="PL", BART_Rides[[#This Row],[Station Code]]="CC"), "Yes", "No")</f>
        <v>No</v>
      </c>
    </row>
    <row r="2147" spans="6:14">
      <c r="F2147" s="3">
        <v>44517</v>
      </c>
      <c r="G2147" s="1" t="s">
        <v>11</v>
      </c>
      <c r="H2147" s="1" t="s">
        <v>100</v>
      </c>
      <c r="I2147" s="1">
        <v>1471</v>
      </c>
      <c r="J2147" s="1">
        <f>MONTH(BART_Rides[[#This Row],[Date]])</f>
        <v>11</v>
      </c>
      <c r="K2147" s="1">
        <f>WEEKDAY(BART_Rides[[#This Row],[Date]],2)</f>
        <v>3</v>
      </c>
      <c r="L2147" s="1" t="str">
        <f>LEFT(BART_Rides[[#This Row],[Lines]],1)</f>
        <v>Y</v>
      </c>
      <c r="M2147" s="1" t="str">
        <f>IF(BART_Rides[[#This Row],[FirstLetter]]="Y","Yes","No")</f>
        <v>Yes</v>
      </c>
      <c r="N2147" s="1" t="str">
        <f>IF(OR(BART_Rides[[#This Row],[Station Code]]="EM", BART_Rides[[#This Row],[Station Code]]="MT", BART_Rides[[#This Row],[Station Code]]="PL", BART_Rides[[#This Row],[Station Code]]="CC"), "Yes", "No")</f>
        <v>No</v>
      </c>
    </row>
    <row r="2148" spans="6:14">
      <c r="F2148" s="3">
        <v>44518</v>
      </c>
      <c r="G2148" s="1" t="s">
        <v>11</v>
      </c>
      <c r="H2148" s="1" t="s">
        <v>100</v>
      </c>
      <c r="I2148" s="1">
        <v>1402</v>
      </c>
      <c r="J2148" s="1">
        <f>MONTH(BART_Rides[[#This Row],[Date]])</f>
        <v>11</v>
      </c>
      <c r="K2148" s="1">
        <f>WEEKDAY(BART_Rides[[#This Row],[Date]],2)</f>
        <v>4</v>
      </c>
      <c r="L2148" s="1" t="str">
        <f>LEFT(BART_Rides[[#This Row],[Lines]],1)</f>
        <v>Y</v>
      </c>
      <c r="M2148" s="1" t="str">
        <f>IF(BART_Rides[[#This Row],[FirstLetter]]="Y","Yes","No")</f>
        <v>Yes</v>
      </c>
      <c r="N2148" s="1" t="str">
        <f>IF(OR(BART_Rides[[#This Row],[Station Code]]="EM", BART_Rides[[#This Row],[Station Code]]="MT", BART_Rides[[#This Row],[Station Code]]="PL", BART_Rides[[#This Row],[Station Code]]="CC"), "Yes", "No")</f>
        <v>No</v>
      </c>
    </row>
    <row r="2149" spans="6:14">
      <c r="F2149" s="3">
        <v>44519</v>
      </c>
      <c r="G2149" s="1" t="s">
        <v>11</v>
      </c>
      <c r="H2149" s="1" t="s">
        <v>100</v>
      </c>
      <c r="I2149" s="1">
        <v>1332</v>
      </c>
      <c r="J2149" s="1">
        <f>MONTH(BART_Rides[[#This Row],[Date]])</f>
        <v>11</v>
      </c>
      <c r="K2149" s="1">
        <f>WEEKDAY(BART_Rides[[#This Row],[Date]],2)</f>
        <v>5</v>
      </c>
      <c r="L2149" s="1" t="str">
        <f>LEFT(BART_Rides[[#This Row],[Lines]],1)</f>
        <v>Y</v>
      </c>
      <c r="M2149" s="1" t="str">
        <f>IF(BART_Rides[[#This Row],[FirstLetter]]="Y","Yes","No")</f>
        <v>Yes</v>
      </c>
      <c r="N2149" s="1" t="str">
        <f>IF(OR(BART_Rides[[#This Row],[Station Code]]="EM", BART_Rides[[#This Row],[Station Code]]="MT", BART_Rides[[#This Row],[Station Code]]="PL", BART_Rides[[#This Row],[Station Code]]="CC"), "Yes", "No")</f>
        <v>No</v>
      </c>
    </row>
    <row r="2150" spans="6:14">
      <c r="F2150" s="3">
        <v>44520</v>
      </c>
      <c r="G2150" s="1" t="s">
        <v>11</v>
      </c>
      <c r="H2150" s="1" t="s">
        <v>100</v>
      </c>
      <c r="I2150" s="1">
        <v>891</v>
      </c>
      <c r="J2150" s="1">
        <f>MONTH(BART_Rides[[#This Row],[Date]])</f>
        <v>11</v>
      </c>
      <c r="K2150" s="1">
        <f>WEEKDAY(BART_Rides[[#This Row],[Date]],2)</f>
        <v>6</v>
      </c>
      <c r="L2150" s="1" t="str">
        <f>LEFT(BART_Rides[[#This Row],[Lines]],1)</f>
        <v>Y</v>
      </c>
      <c r="M2150" s="1" t="str">
        <f>IF(BART_Rides[[#This Row],[FirstLetter]]="Y","Yes","No")</f>
        <v>Yes</v>
      </c>
      <c r="N2150" s="1" t="str">
        <f>IF(OR(BART_Rides[[#This Row],[Station Code]]="EM", BART_Rides[[#This Row],[Station Code]]="MT", BART_Rides[[#This Row],[Station Code]]="PL", BART_Rides[[#This Row],[Station Code]]="CC"), "Yes", "No")</f>
        <v>No</v>
      </c>
    </row>
    <row r="2151" spans="6:14">
      <c r="F2151" s="3">
        <v>44521</v>
      </c>
      <c r="G2151" s="1" t="s">
        <v>11</v>
      </c>
      <c r="H2151" s="1" t="s">
        <v>100</v>
      </c>
      <c r="I2151" s="1">
        <v>553</v>
      </c>
      <c r="J2151" s="1">
        <f>MONTH(BART_Rides[[#This Row],[Date]])</f>
        <v>11</v>
      </c>
      <c r="K2151" s="1">
        <f>WEEKDAY(BART_Rides[[#This Row],[Date]],2)</f>
        <v>7</v>
      </c>
      <c r="L2151" s="1" t="str">
        <f>LEFT(BART_Rides[[#This Row],[Lines]],1)</f>
        <v>Y</v>
      </c>
      <c r="M2151" s="1" t="str">
        <f>IF(BART_Rides[[#This Row],[FirstLetter]]="Y","Yes","No")</f>
        <v>Yes</v>
      </c>
      <c r="N2151" s="1" t="str">
        <f>IF(OR(BART_Rides[[#This Row],[Station Code]]="EM", BART_Rides[[#This Row],[Station Code]]="MT", BART_Rides[[#This Row],[Station Code]]="PL", BART_Rides[[#This Row],[Station Code]]="CC"), "Yes", "No")</f>
        <v>No</v>
      </c>
    </row>
    <row r="2152" spans="6:14">
      <c r="F2152" s="3">
        <v>44522</v>
      </c>
      <c r="G2152" s="1" t="s">
        <v>11</v>
      </c>
      <c r="H2152" s="1" t="s">
        <v>100</v>
      </c>
      <c r="I2152" s="1">
        <v>1112</v>
      </c>
      <c r="J2152" s="1">
        <f>MONTH(BART_Rides[[#This Row],[Date]])</f>
        <v>11</v>
      </c>
      <c r="K2152" s="1">
        <f>WEEKDAY(BART_Rides[[#This Row],[Date]],2)</f>
        <v>1</v>
      </c>
      <c r="L2152" s="1" t="str">
        <f>LEFT(BART_Rides[[#This Row],[Lines]],1)</f>
        <v>Y</v>
      </c>
      <c r="M2152" s="1" t="str">
        <f>IF(BART_Rides[[#This Row],[FirstLetter]]="Y","Yes","No")</f>
        <v>Yes</v>
      </c>
      <c r="N2152" s="1" t="str">
        <f>IF(OR(BART_Rides[[#This Row],[Station Code]]="EM", BART_Rides[[#This Row],[Station Code]]="MT", BART_Rides[[#This Row],[Station Code]]="PL", BART_Rides[[#This Row],[Station Code]]="CC"), "Yes", "No")</f>
        <v>No</v>
      </c>
    </row>
    <row r="2153" spans="6:14">
      <c r="F2153" s="3">
        <v>44523</v>
      </c>
      <c r="G2153" s="1" t="s">
        <v>11</v>
      </c>
      <c r="H2153" s="1" t="s">
        <v>100</v>
      </c>
      <c r="I2153" s="1">
        <v>1224</v>
      </c>
      <c r="J2153" s="1">
        <f>MONTH(BART_Rides[[#This Row],[Date]])</f>
        <v>11</v>
      </c>
      <c r="K2153" s="1">
        <f>WEEKDAY(BART_Rides[[#This Row],[Date]],2)</f>
        <v>2</v>
      </c>
      <c r="L2153" s="1" t="str">
        <f>LEFT(BART_Rides[[#This Row],[Lines]],1)</f>
        <v>Y</v>
      </c>
      <c r="M2153" s="1" t="str">
        <f>IF(BART_Rides[[#This Row],[FirstLetter]]="Y","Yes","No")</f>
        <v>Yes</v>
      </c>
      <c r="N2153" s="1" t="str">
        <f>IF(OR(BART_Rides[[#This Row],[Station Code]]="EM", BART_Rides[[#This Row],[Station Code]]="MT", BART_Rides[[#This Row],[Station Code]]="PL", BART_Rides[[#This Row],[Station Code]]="CC"), "Yes", "No")</f>
        <v>No</v>
      </c>
    </row>
    <row r="2154" spans="6:14">
      <c r="F2154" s="3">
        <v>44524</v>
      </c>
      <c r="G2154" s="1" t="s">
        <v>11</v>
      </c>
      <c r="H2154" s="1" t="s">
        <v>100</v>
      </c>
      <c r="I2154" s="1">
        <v>1015</v>
      </c>
      <c r="J2154" s="1">
        <f>MONTH(BART_Rides[[#This Row],[Date]])</f>
        <v>11</v>
      </c>
      <c r="K2154" s="1">
        <f>WEEKDAY(BART_Rides[[#This Row],[Date]],2)</f>
        <v>3</v>
      </c>
      <c r="L2154" s="1" t="str">
        <f>LEFT(BART_Rides[[#This Row],[Lines]],1)</f>
        <v>Y</v>
      </c>
      <c r="M2154" s="1" t="str">
        <f>IF(BART_Rides[[#This Row],[FirstLetter]]="Y","Yes","No")</f>
        <v>Yes</v>
      </c>
      <c r="N2154" s="1" t="str">
        <f>IF(OR(BART_Rides[[#This Row],[Station Code]]="EM", BART_Rides[[#This Row],[Station Code]]="MT", BART_Rides[[#This Row],[Station Code]]="PL", BART_Rides[[#This Row],[Station Code]]="CC"), "Yes", "No")</f>
        <v>No</v>
      </c>
    </row>
    <row r="2155" spans="6:14">
      <c r="F2155" s="3">
        <v>44525</v>
      </c>
      <c r="G2155" s="1" t="s">
        <v>11</v>
      </c>
      <c r="H2155" s="1" t="s">
        <v>100</v>
      </c>
      <c r="I2155" s="1">
        <v>379</v>
      </c>
      <c r="J2155" s="1">
        <f>MONTH(BART_Rides[[#This Row],[Date]])</f>
        <v>11</v>
      </c>
      <c r="K2155" s="1">
        <f>WEEKDAY(BART_Rides[[#This Row],[Date]],2)</f>
        <v>4</v>
      </c>
      <c r="L2155" s="1" t="str">
        <f>LEFT(BART_Rides[[#This Row],[Lines]],1)</f>
        <v>Y</v>
      </c>
      <c r="M2155" s="1" t="str">
        <f>IF(BART_Rides[[#This Row],[FirstLetter]]="Y","Yes","No")</f>
        <v>Yes</v>
      </c>
      <c r="N2155" s="1" t="str">
        <f>IF(OR(BART_Rides[[#This Row],[Station Code]]="EM", BART_Rides[[#This Row],[Station Code]]="MT", BART_Rides[[#This Row],[Station Code]]="PL", BART_Rides[[#This Row],[Station Code]]="CC"), "Yes", "No")</f>
        <v>No</v>
      </c>
    </row>
    <row r="2156" spans="6:14">
      <c r="F2156" s="3">
        <v>44526</v>
      </c>
      <c r="G2156" s="1" t="s">
        <v>11</v>
      </c>
      <c r="H2156" s="1" t="s">
        <v>100</v>
      </c>
      <c r="I2156" s="1">
        <v>701</v>
      </c>
      <c r="J2156" s="1">
        <f>MONTH(BART_Rides[[#This Row],[Date]])</f>
        <v>11</v>
      </c>
      <c r="K2156" s="1">
        <f>WEEKDAY(BART_Rides[[#This Row],[Date]],2)</f>
        <v>5</v>
      </c>
      <c r="L2156" s="1" t="str">
        <f>LEFT(BART_Rides[[#This Row],[Lines]],1)</f>
        <v>Y</v>
      </c>
      <c r="M2156" s="1" t="str">
        <f>IF(BART_Rides[[#This Row],[FirstLetter]]="Y","Yes","No")</f>
        <v>Yes</v>
      </c>
      <c r="N2156" s="1" t="str">
        <f>IF(OR(BART_Rides[[#This Row],[Station Code]]="EM", BART_Rides[[#This Row],[Station Code]]="MT", BART_Rides[[#This Row],[Station Code]]="PL", BART_Rides[[#This Row],[Station Code]]="CC"), "Yes", "No")</f>
        <v>No</v>
      </c>
    </row>
    <row r="2157" spans="6:14">
      <c r="F2157" s="3">
        <v>44527</v>
      </c>
      <c r="G2157" s="1" t="s">
        <v>11</v>
      </c>
      <c r="H2157" s="1" t="s">
        <v>100</v>
      </c>
      <c r="I2157" s="1">
        <v>727</v>
      </c>
      <c r="J2157" s="1">
        <f>MONTH(BART_Rides[[#This Row],[Date]])</f>
        <v>11</v>
      </c>
      <c r="K2157" s="1">
        <f>WEEKDAY(BART_Rides[[#This Row],[Date]],2)</f>
        <v>6</v>
      </c>
      <c r="L2157" s="1" t="str">
        <f>LEFT(BART_Rides[[#This Row],[Lines]],1)</f>
        <v>Y</v>
      </c>
      <c r="M2157" s="1" t="str">
        <f>IF(BART_Rides[[#This Row],[FirstLetter]]="Y","Yes","No")</f>
        <v>Yes</v>
      </c>
      <c r="N2157" s="1" t="str">
        <f>IF(OR(BART_Rides[[#This Row],[Station Code]]="EM", BART_Rides[[#This Row],[Station Code]]="MT", BART_Rides[[#This Row],[Station Code]]="PL", BART_Rides[[#This Row],[Station Code]]="CC"), "Yes", "No")</f>
        <v>No</v>
      </c>
    </row>
    <row r="2158" spans="6:14">
      <c r="F2158" s="3">
        <v>44528</v>
      </c>
      <c r="G2158" s="1" t="s">
        <v>11</v>
      </c>
      <c r="H2158" s="1" t="s">
        <v>100</v>
      </c>
      <c r="I2158" s="1">
        <v>567</v>
      </c>
      <c r="J2158" s="1">
        <f>MONTH(BART_Rides[[#This Row],[Date]])</f>
        <v>11</v>
      </c>
      <c r="K2158" s="1">
        <f>WEEKDAY(BART_Rides[[#This Row],[Date]],2)</f>
        <v>7</v>
      </c>
      <c r="L2158" s="1" t="str">
        <f>LEFT(BART_Rides[[#This Row],[Lines]],1)</f>
        <v>Y</v>
      </c>
      <c r="M2158" s="1" t="str">
        <f>IF(BART_Rides[[#This Row],[FirstLetter]]="Y","Yes","No")</f>
        <v>Yes</v>
      </c>
      <c r="N2158" s="1" t="str">
        <f>IF(OR(BART_Rides[[#This Row],[Station Code]]="EM", BART_Rides[[#This Row],[Station Code]]="MT", BART_Rides[[#This Row],[Station Code]]="PL", BART_Rides[[#This Row],[Station Code]]="CC"), "Yes", "No")</f>
        <v>No</v>
      </c>
    </row>
    <row r="2159" spans="6:14">
      <c r="F2159" s="3">
        <v>44529</v>
      </c>
      <c r="G2159" s="1" t="s">
        <v>11</v>
      </c>
      <c r="H2159" s="1" t="s">
        <v>100</v>
      </c>
      <c r="I2159" s="1">
        <v>1282</v>
      </c>
      <c r="J2159" s="1">
        <f>MONTH(BART_Rides[[#This Row],[Date]])</f>
        <v>11</v>
      </c>
      <c r="K2159" s="1">
        <f>WEEKDAY(BART_Rides[[#This Row],[Date]],2)</f>
        <v>1</v>
      </c>
      <c r="L2159" s="1" t="str">
        <f>LEFT(BART_Rides[[#This Row],[Lines]],1)</f>
        <v>Y</v>
      </c>
      <c r="M2159" s="1" t="str">
        <f>IF(BART_Rides[[#This Row],[FirstLetter]]="Y","Yes","No")</f>
        <v>Yes</v>
      </c>
      <c r="N2159" s="1" t="str">
        <f>IF(OR(BART_Rides[[#This Row],[Station Code]]="EM", BART_Rides[[#This Row],[Station Code]]="MT", BART_Rides[[#This Row],[Station Code]]="PL", BART_Rides[[#This Row],[Station Code]]="CC"), "Yes", "No")</f>
        <v>No</v>
      </c>
    </row>
    <row r="2160" spans="6:14">
      <c r="F2160" s="3">
        <v>44530</v>
      </c>
      <c r="G2160" s="1" t="s">
        <v>11</v>
      </c>
      <c r="H2160" s="1" t="s">
        <v>100</v>
      </c>
      <c r="I2160" s="1">
        <v>1393</v>
      </c>
      <c r="J2160" s="1">
        <f>MONTH(BART_Rides[[#This Row],[Date]])</f>
        <v>11</v>
      </c>
      <c r="K2160" s="1">
        <f>WEEKDAY(BART_Rides[[#This Row],[Date]],2)</f>
        <v>2</v>
      </c>
      <c r="L2160" s="1" t="str">
        <f>LEFT(BART_Rides[[#This Row],[Lines]],1)</f>
        <v>Y</v>
      </c>
      <c r="M2160" s="1" t="str">
        <f>IF(BART_Rides[[#This Row],[FirstLetter]]="Y","Yes","No")</f>
        <v>Yes</v>
      </c>
      <c r="N2160" s="1" t="str">
        <f>IF(OR(BART_Rides[[#This Row],[Station Code]]="EM", BART_Rides[[#This Row],[Station Code]]="MT", BART_Rides[[#This Row],[Station Code]]="PL", BART_Rides[[#This Row],[Station Code]]="CC"), "Yes", "No")</f>
        <v>No</v>
      </c>
    </row>
    <row r="2161" spans="6:14">
      <c r="F2161" s="3">
        <v>44531</v>
      </c>
      <c r="G2161" s="1" t="s">
        <v>11</v>
      </c>
      <c r="H2161" s="1" t="s">
        <v>100</v>
      </c>
      <c r="I2161" s="1">
        <v>1461</v>
      </c>
      <c r="J2161" s="1">
        <f>MONTH(BART_Rides[[#This Row],[Date]])</f>
        <v>12</v>
      </c>
      <c r="K2161" s="1">
        <f>WEEKDAY(BART_Rides[[#This Row],[Date]],2)</f>
        <v>3</v>
      </c>
      <c r="L2161" s="1" t="str">
        <f>LEFT(BART_Rides[[#This Row],[Lines]],1)</f>
        <v>Y</v>
      </c>
      <c r="M2161" s="1" t="str">
        <f>IF(BART_Rides[[#This Row],[FirstLetter]]="Y","Yes","No")</f>
        <v>Yes</v>
      </c>
      <c r="N2161" s="1" t="str">
        <f>IF(OR(BART_Rides[[#This Row],[Station Code]]="EM", BART_Rides[[#This Row],[Station Code]]="MT", BART_Rides[[#This Row],[Station Code]]="PL", BART_Rides[[#This Row],[Station Code]]="CC"), "Yes", "No")</f>
        <v>No</v>
      </c>
    </row>
    <row r="2162" spans="6:14">
      <c r="F2162" s="3">
        <v>44532</v>
      </c>
      <c r="G2162" s="1" t="s">
        <v>11</v>
      </c>
      <c r="H2162" s="1" t="s">
        <v>100</v>
      </c>
      <c r="I2162" s="1">
        <v>1459</v>
      </c>
      <c r="J2162" s="1">
        <f>MONTH(BART_Rides[[#This Row],[Date]])</f>
        <v>12</v>
      </c>
      <c r="K2162" s="1">
        <f>WEEKDAY(BART_Rides[[#This Row],[Date]],2)</f>
        <v>4</v>
      </c>
      <c r="L2162" s="1" t="str">
        <f>LEFT(BART_Rides[[#This Row],[Lines]],1)</f>
        <v>Y</v>
      </c>
      <c r="M2162" s="1" t="str">
        <f>IF(BART_Rides[[#This Row],[FirstLetter]]="Y","Yes","No")</f>
        <v>Yes</v>
      </c>
      <c r="N2162" s="1" t="str">
        <f>IF(OR(BART_Rides[[#This Row],[Station Code]]="EM", BART_Rides[[#This Row],[Station Code]]="MT", BART_Rides[[#This Row],[Station Code]]="PL", BART_Rides[[#This Row],[Station Code]]="CC"), "Yes", "No")</f>
        <v>No</v>
      </c>
    </row>
    <row r="2163" spans="6:14">
      <c r="F2163" s="3">
        <v>44533</v>
      </c>
      <c r="G2163" s="1" t="s">
        <v>11</v>
      </c>
      <c r="H2163" s="1" t="s">
        <v>100</v>
      </c>
      <c r="I2163" s="1">
        <v>1454</v>
      </c>
      <c r="J2163" s="1">
        <f>MONTH(BART_Rides[[#This Row],[Date]])</f>
        <v>12</v>
      </c>
      <c r="K2163" s="1">
        <f>WEEKDAY(BART_Rides[[#This Row],[Date]],2)</f>
        <v>5</v>
      </c>
      <c r="L2163" s="1" t="str">
        <f>LEFT(BART_Rides[[#This Row],[Lines]],1)</f>
        <v>Y</v>
      </c>
      <c r="M2163" s="1" t="str">
        <f>IF(BART_Rides[[#This Row],[FirstLetter]]="Y","Yes","No")</f>
        <v>Yes</v>
      </c>
      <c r="N2163" s="1" t="str">
        <f>IF(OR(BART_Rides[[#This Row],[Station Code]]="EM", BART_Rides[[#This Row],[Station Code]]="MT", BART_Rides[[#This Row],[Station Code]]="PL", BART_Rides[[#This Row],[Station Code]]="CC"), "Yes", "No")</f>
        <v>No</v>
      </c>
    </row>
    <row r="2164" spans="6:14">
      <c r="F2164" s="3">
        <v>44534</v>
      </c>
      <c r="G2164" s="1" t="s">
        <v>11</v>
      </c>
      <c r="H2164" s="1" t="s">
        <v>100</v>
      </c>
      <c r="I2164" s="1">
        <v>933</v>
      </c>
      <c r="J2164" s="1">
        <f>MONTH(BART_Rides[[#This Row],[Date]])</f>
        <v>12</v>
      </c>
      <c r="K2164" s="1">
        <f>WEEKDAY(BART_Rides[[#This Row],[Date]],2)</f>
        <v>6</v>
      </c>
      <c r="L2164" s="1" t="str">
        <f>LEFT(BART_Rides[[#This Row],[Lines]],1)</f>
        <v>Y</v>
      </c>
      <c r="M2164" s="1" t="str">
        <f>IF(BART_Rides[[#This Row],[FirstLetter]]="Y","Yes","No")</f>
        <v>Yes</v>
      </c>
      <c r="N2164" s="1" t="str">
        <f>IF(OR(BART_Rides[[#This Row],[Station Code]]="EM", BART_Rides[[#This Row],[Station Code]]="MT", BART_Rides[[#This Row],[Station Code]]="PL", BART_Rides[[#This Row],[Station Code]]="CC"), "Yes", "No")</f>
        <v>No</v>
      </c>
    </row>
    <row r="2165" spans="6:14">
      <c r="F2165" s="3">
        <v>44535</v>
      </c>
      <c r="G2165" s="1" t="s">
        <v>11</v>
      </c>
      <c r="H2165" s="1" t="s">
        <v>100</v>
      </c>
      <c r="I2165" s="1">
        <v>514</v>
      </c>
      <c r="J2165" s="1">
        <f>MONTH(BART_Rides[[#This Row],[Date]])</f>
        <v>12</v>
      </c>
      <c r="K2165" s="1">
        <f>WEEKDAY(BART_Rides[[#This Row],[Date]],2)</f>
        <v>7</v>
      </c>
      <c r="L2165" s="1" t="str">
        <f>LEFT(BART_Rides[[#This Row],[Lines]],1)</f>
        <v>Y</v>
      </c>
      <c r="M2165" s="1" t="str">
        <f>IF(BART_Rides[[#This Row],[FirstLetter]]="Y","Yes","No")</f>
        <v>Yes</v>
      </c>
      <c r="N2165" s="1" t="str">
        <f>IF(OR(BART_Rides[[#This Row],[Station Code]]="EM", BART_Rides[[#This Row],[Station Code]]="MT", BART_Rides[[#This Row],[Station Code]]="PL", BART_Rides[[#This Row],[Station Code]]="CC"), "Yes", "No")</f>
        <v>No</v>
      </c>
    </row>
    <row r="2166" spans="6:14">
      <c r="F2166" s="3">
        <v>44536</v>
      </c>
      <c r="G2166" s="1" t="s">
        <v>11</v>
      </c>
      <c r="H2166" s="1" t="s">
        <v>100</v>
      </c>
      <c r="I2166" s="1">
        <v>1219</v>
      </c>
      <c r="J2166" s="1">
        <f>MONTH(BART_Rides[[#This Row],[Date]])</f>
        <v>12</v>
      </c>
      <c r="K2166" s="1">
        <f>WEEKDAY(BART_Rides[[#This Row],[Date]],2)</f>
        <v>1</v>
      </c>
      <c r="L2166" s="1" t="str">
        <f>LEFT(BART_Rides[[#This Row],[Lines]],1)</f>
        <v>Y</v>
      </c>
      <c r="M2166" s="1" t="str">
        <f>IF(BART_Rides[[#This Row],[FirstLetter]]="Y","Yes","No")</f>
        <v>Yes</v>
      </c>
      <c r="N2166" s="1" t="str">
        <f>IF(OR(BART_Rides[[#This Row],[Station Code]]="EM", BART_Rides[[#This Row],[Station Code]]="MT", BART_Rides[[#This Row],[Station Code]]="PL", BART_Rides[[#This Row],[Station Code]]="CC"), "Yes", "No")</f>
        <v>No</v>
      </c>
    </row>
    <row r="2167" spans="6:14">
      <c r="F2167" s="3">
        <v>44537</v>
      </c>
      <c r="G2167" s="1" t="s">
        <v>11</v>
      </c>
      <c r="H2167" s="1" t="s">
        <v>100</v>
      </c>
      <c r="I2167" s="1">
        <v>1363</v>
      </c>
      <c r="J2167" s="1">
        <f>MONTH(BART_Rides[[#This Row],[Date]])</f>
        <v>12</v>
      </c>
      <c r="K2167" s="1">
        <f>WEEKDAY(BART_Rides[[#This Row],[Date]],2)</f>
        <v>2</v>
      </c>
      <c r="L2167" s="1" t="str">
        <f>LEFT(BART_Rides[[#This Row],[Lines]],1)</f>
        <v>Y</v>
      </c>
      <c r="M2167" s="1" t="str">
        <f>IF(BART_Rides[[#This Row],[FirstLetter]]="Y","Yes","No")</f>
        <v>Yes</v>
      </c>
      <c r="N2167" s="1" t="str">
        <f>IF(OR(BART_Rides[[#This Row],[Station Code]]="EM", BART_Rides[[#This Row],[Station Code]]="MT", BART_Rides[[#This Row],[Station Code]]="PL", BART_Rides[[#This Row],[Station Code]]="CC"), "Yes", "No")</f>
        <v>No</v>
      </c>
    </row>
    <row r="2168" spans="6:14">
      <c r="F2168" s="3">
        <v>44538</v>
      </c>
      <c r="G2168" s="1" t="s">
        <v>11</v>
      </c>
      <c r="H2168" s="1" t="s">
        <v>100</v>
      </c>
      <c r="I2168" s="1">
        <v>1401</v>
      </c>
      <c r="J2168" s="1">
        <f>MONTH(BART_Rides[[#This Row],[Date]])</f>
        <v>12</v>
      </c>
      <c r="K2168" s="1">
        <f>WEEKDAY(BART_Rides[[#This Row],[Date]],2)</f>
        <v>3</v>
      </c>
      <c r="L2168" s="1" t="str">
        <f>LEFT(BART_Rides[[#This Row],[Lines]],1)</f>
        <v>Y</v>
      </c>
      <c r="M2168" s="1" t="str">
        <f>IF(BART_Rides[[#This Row],[FirstLetter]]="Y","Yes","No")</f>
        <v>Yes</v>
      </c>
      <c r="N2168" s="1" t="str">
        <f>IF(OR(BART_Rides[[#This Row],[Station Code]]="EM", BART_Rides[[#This Row],[Station Code]]="MT", BART_Rides[[#This Row],[Station Code]]="PL", BART_Rides[[#This Row],[Station Code]]="CC"), "Yes", "No")</f>
        <v>No</v>
      </c>
    </row>
    <row r="2169" spans="6:14">
      <c r="F2169" s="3">
        <v>44539</v>
      </c>
      <c r="G2169" s="1" t="s">
        <v>11</v>
      </c>
      <c r="H2169" s="1" t="s">
        <v>100</v>
      </c>
      <c r="I2169" s="1">
        <v>1447</v>
      </c>
      <c r="J2169" s="1">
        <f>MONTH(BART_Rides[[#This Row],[Date]])</f>
        <v>12</v>
      </c>
      <c r="K2169" s="1">
        <f>WEEKDAY(BART_Rides[[#This Row],[Date]],2)</f>
        <v>4</v>
      </c>
      <c r="L2169" s="1" t="str">
        <f>LEFT(BART_Rides[[#This Row],[Lines]],1)</f>
        <v>Y</v>
      </c>
      <c r="M2169" s="1" t="str">
        <f>IF(BART_Rides[[#This Row],[FirstLetter]]="Y","Yes","No")</f>
        <v>Yes</v>
      </c>
      <c r="N2169" s="1" t="str">
        <f>IF(OR(BART_Rides[[#This Row],[Station Code]]="EM", BART_Rides[[#This Row],[Station Code]]="MT", BART_Rides[[#This Row],[Station Code]]="PL", BART_Rides[[#This Row],[Station Code]]="CC"), "Yes", "No")</f>
        <v>No</v>
      </c>
    </row>
    <row r="2170" spans="6:14">
      <c r="F2170" s="3">
        <v>44540</v>
      </c>
      <c r="G2170" s="1" t="s">
        <v>11</v>
      </c>
      <c r="H2170" s="1" t="s">
        <v>100</v>
      </c>
      <c r="I2170" s="1">
        <v>1458</v>
      </c>
      <c r="J2170" s="1">
        <f>MONTH(BART_Rides[[#This Row],[Date]])</f>
        <v>12</v>
      </c>
      <c r="K2170" s="1">
        <f>WEEKDAY(BART_Rides[[#This Row],[Date]],2)</f>
        <v>5</v>
      </c>
      <c r="L2170" s="1" t="str">
        <f>LEFT(BART_Rides[[#This Row],[Lines]],1)</f>
        <v>Y</v>
      </c>
      <c r="M2170" s="1" t="str">
        <f>IF(BART_Rides[[#This Row],[FirstLetter]]="Y","Yes","No")</f>
        <v>Yes</v>
      </c>
      <c r="N2170" s="1" t="str">
        <f>IF(OR(BART_Rides[[#This Row],[Station Code]]="EM", BART_Rides[[#This Row],[Station Code]]="MT", BART_Rides[[#This Row],[Station Code]]="PL", BART_Rides[[#This Row],[Station Code]]="CC"), "Yes", "No")</f>
        <v>No</v>
      </c>
    </row>
    <row r="2171" spans="6:14">
      <c r="F2171" s="3">
        <v>44541</v>
      </c>
      <c r="G2171" s="1" t="s">
        <v>11</v>
      </c>
      <c r="H2171" s="1" t="s">
        <v>100</v>
      </c>
      <c r="I2171" s="1">
        <v>942</v>
      </c>
      <c r="J2171" s="1">
        <f>MONTH(BART_Rides[[#This Row],[Date]])</f>
        <v>12</v>
      </c>
      <c r="K2171" s="1">
        <f>WEEKDAY(BART_Rides[[#This Row],[Date]],2)</f>
        <v>6</v>
      </c>
      <c r="L2171" s="1" t="str">
        <f>LEFT(BART_Rides[[#This Row],[Lines]],1)</f>
        <v>Y</v>
      </c>
      <c r="M2171" s="1" t="str">
        <f>IF(BART_Rides[[#This Row],[FirstLetter]]="Y","Yes","No")</f>
        <v>Yes</v>
      </c>
      <c r="N2171" s="1" t="str">
        <f>IF(OR(BART_Rides[[#This Row],[Station Code]]="EM", BART_Rides[[#This Row],[Station Code]]="MT", BART_Rides[[#This Row],[Station Code]]="PL", BART_Rides[[#This Row],[Station Code]]="CC"), "Yes", "No")</f>
        <v>No</v>
      </c>
    </row>
    <row r="2172" spans="6:14">
      <c r="F2172" s="3">
        <v>44542</v>
      </c>
      <c r="G2172" s="1" t="s">
        <v>11</v>
      </c>
      <c r="H2172" s="1" t="s">
        <v>100</v>
      </c>
      <c r="I2172" s="1">
        <v>418</v>
      </c>
      <c r="J2172" s="1">
        <f>MONTH(BART_Rides[[#This Row],[Date]])</f>
        <v>12</v>
      </c>
      <c r="K2172" s="1">
        <f>WEEKDAY(BART_Rides[[#This Row],[Date]],2)</f>
        <v>7</v>
      </c>
      <c r="L2172" s="1" t="str">
        <f>LEFT(BART_Rides[[#This Row],[Lines]],1)</f>
        <v>Y</v>
      </c>
      <c r="M2172" s="1" t="str">
        <f>IF(BART_Rides[[#This Row],[FirstLetter]]="Y","Yes","No")</f>
        <v>Yes</v>
      </c>
      <c r="N2172" s="1" t="str">
        <f>IF(OR(BART_Rides[[#This Row],[Station Code]]="EM", BART_Rides[[#This Row],[Station Code]]="MT", BART_Rides[[#This Row],[Station Code]]="PL", BART_Rides[[#This Row],[Station Code]]="CC"), "Yes", "No")</f>
        <v>No</v>
      </c>
    </row>
    <row r="2173" spans="6:14">
      <c r="F2173" s="3">
        <v>44543</v>
      </c>
      <c r="G2173" s="1" t="s">
        <v>11</v>
      </c>
      <c r="H2173" s="1" t="s">
        <v>100</v>
      </c>
      <c r="I2173" s="1">
        <v>1044</v>
      </c>
      <c r="J2173" s="1">
        <f>MONTH(BART_Rides[[#This Row],[Date]])</f>
        <v>12</v>
      </c>
      <c r="K2173" s="1">
        <f>WEEKDAY(BART_Rides[[#This Row],[Date]],2)</f>
        <v>1</v>
      </c>
      <c r="L2173" s="1" t="str">
        <f>LEFT(BART_Rides[[#This Row],[Lines]],1)</f>
        <v>Y</v>
      </c>
      <c r="M2173" s="1" t="str">
        <f>IF(BART_Rides[[#This Row],[FirstLetter]]="Y","Yes","No")</f>
        <v>Yes</v>
      </c>
      <c r="N2173" s="1" t="str">
        <f>IF(OR(BART_Rides[[#This Row],[Station Code]]="EM", BART_Rides[[#This Row],[Station Code]]="MT", BART_Rides[[#This Row],[Station Code]]="PL", BART_Rides[[#This Row],[Station Code]]="CC"), "Yes", "No")</f>
        <v>No</v>
      </c>
    </row>
    <row r="2174" spans="6:14">
      <c r="F2174" s="3">
        <v>44544</v>
      </c>
      <c r="G2174" s="1" t="s">
        <v>11</v>
      </c>
      <c r="H2174" s="1" t="s">
        <v>100</v>
      </c>
      <c r="I2174" s="1">
        <v>1359</v>
      </c>
      <c r="J2174" s="1">
        <f>MONTH(BART_Rides[[#This Row],[Date]])</f>
        <v>12</v>
      </c>
      <c r="K2174" s="1">
        <f>WEEKDAY(BART_Rides[[#This Row],[Date]],2)</f>
        <v>2</v>
      </c>
      <c r="L2174" s="1" t="str">
        <f>LEFT(BART_Rides[[#This Row],[Lines]],1)</f>
        <v>Y</v>
      </c>
      <c r="M2174" s="1" t="str">
        <f>IF(BART_Rides[[#This Row],[FirstLetter]]="Y","Yes","No")</f>
        <v>Yes</v>
      </c>
      <c r="N2174" s="1" t="str">
        <f>IF(OR(BART_Rides[[#This Row],[Station Code]]="EM", BART_Rides[[#This Row],[Station Code]]="MT", BART_Rides[[#This Row],[Station Code]]="PL", BART_Rides[[#This Row],[Station Code]]="CC"), "Yes", "No")</f>
        <v>No</v>
      </c>
    </row>
    <row r="2175" spans="6:14">
      <c r="F2175" s="3">
        <v>44545</v>
      </c>
      <c r="G2175" s="1" t="s">
        <v>11</v>
      </c>
      <c r="H2175" s="1" t="s">
        <v>100</v>
      </c>
      <c r="I2175" s="1">
        <v>1214</v>
      </c>
      <c r="J2175" s="1">
        <f>MONTH(BART_Rides[[#This Row],[Date]])</f>
        <v>12</v>
      </c>
      <c r="K2175" s="1">
        <f>WEEKDAY(BART_Rides[[#This Row],[Date]],2)</f>
        <v>3</v>
      </c>
      <c r="L2175" s="1" t="str">
        <f>LEFT(BART_Rides[[#This Row],[Lines]],1)</f>
        <v>Y</v>
      </c>
      <c r="M2175" s="1" t="str">
        <f>IF(BART_Rides[[#This Row],[FirstLetter]]="Y","Yes","No")</f>
        <v>Yes</v>
      </c>
      <c r="N2175" s="1" t="str">
        <f>IF(OR(BART_Rides[[#This Row],[Station Code]]="EM", BART_Rides[[#This Row],[Station Code]]="MT", BART_Rides[[#This Row],[Station Code]]="PL", BART_Rides[[#This Row],[Station Code]]="CC"), "Yes", "No")</f>
        <v>No</v>
      </c>
    </row>
    <row r="2176" spans="6:14">
      <c r="F2176" s="3">
        <v>44546</v>
      </c>
      <c r="G2176" s="1" t="s">
        <v>11</v>
      </c>
      <c r="H2176" s="1" t="s">
        <v>100</v>
      </c>
      <c r="I2176" s="1">
        <v>1347</v>
      </c>
      <c r="J2176" s="1">
        <f>MONTH(BART_Rides[[#This Row],[Date]])</f>
        <v>12</v>
      </c>
      <c r="K2176" s="1">
        <f>WEEKDAY(BART_Rides[[#This Row],[Date]],2)</f>
        <v>4</v>
      </c>
      <c r="L2176" s="1" t="str">
        <f>LEFT(BART_Rides[[#This Row],[Lines]],1)</f>
        <v>Y</v>
      </c>
      <c r="M2176" s="1" t="str">
        <f>IF(BART_Rides[[#This Row],[FirstLetter]]="Y","Yes","No")</f>
        <v>Yes</v>
      </c>
      <c r="N2176" s="1" t="str">
        <f>IF(OR(BART_Rides[[#This Row],[Station Code]]="EM", BART_Rides[[#This Row],[Station Code]]="MT", BART_Rides[[#This Row],[Station Code]]="PL", BART_Rides[[#This Row],[Station Code]]="CC"), "Yes", "No")</f>
        <v>No</v>
      </c>
    </row>
    <row r="2177" spans="6:14">
      <c r="F2177" s="3">
        <v>44547</v>
      </c>
      <c r="G2177" s="1" t="s">
        <v>11</v>
      </c>
      <c r="H2177" s="1" t="s">
        <v>100</v>
      </c>
      <c r="I2177" s="1">
        <v>1326</v>
      </c>
      <c r="J2177" s="1">
        <f>MONTH(BART_Rides[[#This Row],[Date]])</f>
        <v>12</v>
      </c>
      <c r="K2177" s="1">
        <f>WEEKDAY(BART_Rides[[#This Row],[Date]],2)</f>
        <v>5</v>
      </c>
      <c r="L2177" s="1" t="str">
        <f>LEFT(BART_Rides[[#This Row],[Lines]],1)</f>
        <v>Y</v>
      </c>
      <c r="M2177" s="1" t="str">
        <f>IF(BART_Rides[[#This Row],[FirstLetter]]="Y","Yes","No")</f>
        <v>Yes</v>
      </c>
      <c r="N2177" s="1" t="str">
        <f>IF(OR(BART_Rides[[#This Row],[Station Code]]="EM", BART_Rides[[#This Row],[Station Code]]="MT", BART_Rides[[#This Row],[Station Code]]="PL", BART_Rides[[#This Row],[Station Code]]="CC"), "Yes", "No")</f>
        <v>No</v>
      </c>
    </row>
    <row r="2178" spans="6:14">
      <c r="F2178" s="3">
        <v>44548</v>
      </c>
      <c r="G2178" s="1" t="s">
        <v>11</v>
      </c>
      <c r="H2178" s="1" t="s">
        <v>100</v>
      </c>
      <c r="I2178" s="1">
        <v>820</v>
      </c>
      <c r="J2178" s="1">
        <f>MONTH(BART_Rides[[#This Row],[Date]])</f>
        <v>12</v>
      </c>
      <c r="K2178" s="1">
        <f>WEEKDAY(BART_Rides[[#This Row],[Date]],2)</f>
        <v>6</v>
      </c>
      <c r="L2178" s="1" t="str">
        <f>LEFT(BART_Rides[[#This Row],[Lines]],1)</f>
        <v>Y</v>
      </c>
      <c r="M2178" s="1" t="str">
        <f>IF(BART_Rides[[#This Row],[FirstLetter]]="Y","Yes","No")</f>
        <v>Yes</v>
      </c>
      <c r="N2178" s="1" t="str">
        <f>IF(OR(BART_Rides[[#This Row],[Station Code]]="EM", BART_Rides[[#This Row],[Station Code]]="MT", BART_Rides[[#This Row],[Station Code]]="PL", BART_Rides[[#This Row],[Station Code]]="CC"), "Yes", "No")</f>
        <v>No</v>
      </c>
    </row>
    <row r="2179" spans="6:14">
      <c r="F2179" s="3">
        <v>44549</v>
      </c>
      <c r="G2179" s="1" t="s">
        <v>11</v>
      </c>
      <c r="H2179" s="1" t="s">
        <v>100</v>
      </c>
      <c r="I2179" s="1">
        <v>474</v>
      </c>
      <c r="J2179" s="1">
        <f>MONTH(BART_Rides[[#This Row],[Date]])</f>
        <v>12</v>
      </c>
      <c r="K2179" s="1">
        <f>WEEKDAY(BART_Rides[[#This Row],[Date]],2)</f>
        <v>7</v>
      </c>
      <c r="L2179" s="1" t="str">
        <f>LEFT(BART_Rides[[#This Row],[Lines]],1)</f>
        <v>Y</v>
      </c>
      <c r="M2179" s="1" t="str">
        <f>IF(BART_Rides[[#This Row],[FirstLetter]]="Y","Yes","No")</f>
        <v>Yes</v>
      </c>
      <c r="N2179" s="1" t="str">
        <f>IF(OR(BART_Rides[[#This Row],[Station Code]]="EM", BART_Rides[[#This Row],[Station Code]]="MT", BART_Rides[[#This Row],[Station Code]]="PL", BART_Rides[[#This Row],[Station Code]]="CC"), "Yes", "No")</f>
        <v>No</v>
      </c>
    </row>
    <row r="2180" spans="6:14">
      <c r="F2180" s="3">
        <v>44550</v>
      </c>
      <c r="G2180" s="1" t="s">
        <v>11</v>
      </c>
      <c r="H2180" s="1" t="s">
        <v>100</v>
      </c>
      <c r="I2180" s="1">
        <v>1049</v>
      </c>
      <c r="J2180" s="1">
        <f>MONTH(BART_Rides[[#This Row],[Date]])</f>
        <v>12</v>
      </c>
      <c r="K2180" s="1">
        <f>WEEKDAY(BART_Rides[[#This Row],[Date]],2)</f>
        <v>1</v>
      </c>
      <c r="L2180" s="1" t="str">
        <f>LEFT(BART_Rides[[#This Row],[Lines]],1)</f>
        <v>Y</v>
      </c>
      <c r="M2180" s="1" t="str">
        <f>IF(BART_Rides[[#This Row],[FirstLetter]]="Y","Yes","No")</f>
        <v>Yes</v>
      </c>
      <c r="N2180" s="1" t="str">
        <f>IF(OR(BART_Rides[[#This Row],[Station Code]]="EM", BART_Rides[[#This Row],[Station Code]]="MT", BART_Rides[[#This Row],[Station Code]]="PL", BART_Rides[[#This Row],[Station Code]]="CC"), "Yes", "No")</f>
        <v>No</v>
      </c>
    </row>
    <row r="2181" spans="6:14">
      <c r="F2181" s="3">
        <v>44551</v>
      </c>
      <c r="G2181" s="1" t="s">
        <v>11</v>
      </c>
      <c r="H2181" s="1" t="s">
        <v>100</v>
      </c>
      <c r="I2181" s="1">
        <v>925</v>
      </c>
      <c r="J2181" s="1">
        <f>MONTH(BART_Rides[[#This Row],[Date]])</f>
        <v>12</v>
      </c>
      <c r="K2181" s="1">
        <f>WEEKDAY(BART_Rides[[#This Row],[Date]],2)</f>
        <v>2</v>
      </c>
      <c r="L2181" s="1" t="str">
        <f>LEFT(BART_Rides[[#This Row],[Lines]],1)</f>
        <v>Y</v>
      </c>
      <c r="M2181" s="1" t="str">
        <f>IF(BART_Rides[[#This Row],[FirstLetter]]="Y","Yes","No")</f>
        <v>Yes</v>
      </c>
      <c r="N2181" s="1" t="str">
        <f>IF(OR(BART_Rides[[#This Row],[Station Code]]="EM", BART_Rides[[#This Row],[Station Code]]="MT", BART_Rides[[#This Row],[Station Code]]="PL", BART_Rides[[#This Row],[Station Code]]="CC"), "Yes", "No")</f>
        <v>No</v>
      </c>
    </row>
    <row r="2182" spans="6:14">
      <c r="F2182" s="3">
        <v>44552</v>
      </c>
      <c r="G2182" s="1" t="s">
        <v>11</v>
      </c>
      <c r="H2182" s="1" t="s">
        <v>100</v>
      </c>
      <c r="I2182" s="1">
        <v>867</v>
      </c>
      <c r="J2182" s="1">
        <f>MONTH(BART_Rides[[#This Row],[Date]])</f>
        <v>12</v>
      </c>
      <c r="K2182" s="1">
        <f>WEEKDAY(BART_Rides[[#This Row],[Date]],2)</f>
        <v>3</v>
      </c>
      <c r="L2182" s="1" t="str">
        <f>LEFT(BART_Rides[[#This Row],[Lines]],1)</f>
        <v>Y</v>
      </c>
      <c r="M2182" s="1" t="str">
        <f>IF(BART_Rides[[#This Row],[FirstLetter]]="Y","Yes","No")</f>
        <v>Yes</v>
      </c>
      <c r="N2182" s="1" t="str">
        <f>IF(OR(BART_Rides[[#This Row],[Station Code]]="EM", BART_Rides[[#This Row],[Station Code]]="MT", BART_Rides[[#This Row],[Station Code]]="PL", BART_Rides[[#This Row],[Station Code]]="CC"), "Yes", "No")</f>
        <v>No</v>
      </c>
    </row>
    <row r="2183" spans="6:14">
      <c r="F2183" s="3">
        <v>44553</v>
      </c>
      <c r="G2183" s="1" t="s">
        <v>11</v>
      </c>
      <c r="H2183" s="1" t="s">
        <v>100</v>
      </c>
      <c r="I2183" s="1">
        <v>713</v>
      </c>
      <c r="J2183" s="1">
        <f>MONTH(BART_Rides[[#This Row],[Date]])</f>
        <v>12</v>
      </c>
      <c r="K2183" s="1">
        <f>WEEKDAY(BART_Rides[[#This Row],[Date]],2)</f>
        <v>4</v>
      </c>
      <c r="L2183" s="1" t="str">
        <f>LEFT(BART_Rides[[#This Row],[Lines]],1)</f>
        <v>Y</v>
      </c>
      <c r="M2183" s="1" t="str">
        <f>IF(BART_Rides[[#This Row],[FirstLetter]]="Y","Yes","No")</f>
        <v>Yes</v>
      </c>
      <c r="N2183" s="1" t="str">
        <f>IF(OR(BART_Rides[[#This Row],[Station Code]]="EM", BART_Rides[[#This Row],[Station Code]]="MT", BART_Rides[[#This Row],[Station Code]]="PL", BART_Rides[[#This Row],[Station Code]]="CC"), "Yes", "No")</f>
        <v>No</v>
      </c>
    </row>
    <row r="2184" spans="6:14">
      <c r="F2184" s="3">
        <v>44554</v>
      </c>
      <c r="G2184" s="1" t="s">
        <v>11</v>
      </c>
      <c r="H2184" s="1" t="s">
        <v>100</v>
      </c>
      <c r="I2184" s="1">
        <v>472</v>
      </c>
      <c r="J2184" s="1">
        <f>MONTH(BART_Rides[[#This Row],[Date]])</f>
        <v>12</v>
      </c>
      <c r="K2184" s="1">
        <f>WEEKDAY(BART_Rides[[#This Row],[Date]],2)</f>
        <v>5</v>
      </c>
      <c r="L2184" s="1" t="str">
        <f>LEFT(BART_Rides[[#This Row],[Lines]],1)</f>
        <v>Y</v>
      </c>
      <c r="M2184" s="1" t="str">
        <f>IF(BART_Rides[[#This Row],[FirstLetter]]="Y","Yes","No")</f>
        <v>Yes</v>
      </c>
      <c r="N2184" s="1" t="str">
        <f>IF(OR(BART_Rides[[#This Row],[Station Code]]="EM", BART_Rides[[#This Row],[Station Code]]="MT", BART_Rides[[#This Row],[Station Code]]="PL", BART_Rides[[#This Row],[Station Code]]="CC"), "Yes", "No")</f>
        <v>No</v>
      </c>
    </row>
    <row r="2185" spans="6:14">
      <c r="F2185" s="3">
        <v>44555</v>
      </c>
      <c r="G2185" s="1" t="s">
        <v>11</v>
      </c>
      <c r="H2185" s="1" t="s">
        <v>100</v>
      </c>
      <c r="I2185" s="1">
        <v>177</v>
      </c>
      <c r="J2185" s="1">
        <f>MONTH(BART_Rides[[#This Row],[Date]])</f>
        <v>12</v>
      </c>
      <c r="K2185" s="1">
        <f>WEEKDAY(BART_Rides[[#This Row],[Date]],2)</f>
        <v>6</v>
      </c>
      <c r="L2185" s="1" t="str">
        <f>LEFT(BART_Rides[[#This Row],[Lines]],1)</f>
        <v>Y</v>
      </c>
      <c r="M2185" s="1" t="str">
        <f>IF(BART_Rides[[#This Row],[FirstLetter]]="Y","Yes","No")</f>
        <v>Yes</v>
      </c>
      <c r="N2185" s="1" t="str">
        <f>IF(OR(BART_Rides[[#This Row],[Station Code]]="EM", BART_Rides[[#This Row],[Station Code]]="MT", BART_Rides[[#This Row],[Station Code]]="PL", BART_Rides[[#This Row],[Station Code]]="CC"), "Yes", "No")</f>
        <v>No</v>
      </c>
    </row>
    <row r="2186" spans="6:14">
      <c r="F2186" s="3">
        <v>44556</v>
      </c>
      <c r="G2186" s="1" t="s">
        <v>11</v>
      </c>
      <c r="H2186" s="1" t="s">
        <v>100</v>
      </c>
      <c r="I2186" s="1">
        <v>251</v>
      </c>
      <c r="J2186" s="1">
        <f>MONTH(BART_Rides[[#This Row],[Date]])</f>
        <v>12</v>
      </c>
      <c r="K2186" s="1">
        <f>WEEKDAY(BART_Rides[[#This Row],[Date]],2)</f>
        <v>7</v>
      </c>
      <c r="L2186" s="1" t="str">
        <f>LEFT(BART_Rides[[#This Row],[Lines]],1)</f>
        <v>Y</v>
      </c>
      <c r="M2186" s="1" t="str">
        <f>IF(BART_Rides[[#This Row],[FirstLetter]]="Y","Yes","No")</f>
        <v>Yes</v>
      </c>
      <c r="N2186" s="1" t="str">
        <f>IF(OR(BART_Rides[[#This Row],[Station Code]]="EM", BART_Rides[[#This Row],[Station Code]]="MT", BART_Rides[[#This Row],[Station Code]]="PL", BART_Rides[[#This Row],[Station Code]]="CC"), "Yes", "No")</f>
        <v>No</v>
      </c>
    </row>
    <row r="2187" spans="6:14">
      <c r="F2187" s="3">
        <v>44557</v>
      </c>
      <c r="G2187" s="1" t="s">
        <v>11</v>
      </c>
      <c r="H2187" s="1" t="s">
        <v>100</v>
      </c>
      <c r="I2187" s="1">
        <v>698</v>
      </c>
      <c r="J2187" s="1">
        <f>MONTH(BART_Rides[[#This Row],[Date]])</f>
        <v>12</v>
      </c>
      <c r="K2187" s="1">
        <f>WEEKDAY(BART_Rides[[#This Row],[Date]],2)</f>
        <v>1</v>
      </c>
      <c r="L2187" s="1" t="str">
        <f>LEFT(BART_Rides[[#This Row],[Lines]],1)</f>
        <v>Y</v>
      </c>
      <c r="M2187" s="1" t="str">
        <f>IF(BART_Rides[[#This Row],[FirstLetter]]="Y","Yes","No")</f>
        <v>Yes</v>
      </c>
      <c r="N2187" s="1" t="str">
        <f>IF(OR(BART_Rides[[#This Row],[Station Code]]="EM", BART_Rides[[#This Row],[Station Code]]="MT", BART_Rides[[#This Row],[Station Code]]="PL", BART_Rides[[#This Row],[Station Code]]="CC"), "Yes", "No")</f>
        <v>No</v>
      </c>
    </row>
    <row r="2188" spans="6:14">
      <c r="F2188" s="3">
        <v>44558</v>
      </c>
      <c r="G2188" s="1" t="s">
        <v>11</v>
      </c>
      <c r="H2188" s="1" t="s">
        <v>100</v>
      </c>
      <c r="I2188" s="1">
        <v>754</v>
      </c>
      <c r="J2188" s="1">
        <f>MONTH(BART_Rides[[#This Row],[Date]])</f>
        <v>12</v>
      </c>
      <c r="K2188" s="1">
        <f>WEEKDAY(BART_Rides[[#This Row],[Date]],2)</f>
        <v>2</v>
      </c>
      <c r="L2188" s="1" t="str">
        <f>LEFT(BART_Rides[[#This Row],[Lines]],1)</f>
        <v>Y</v>
      </c>
      <c r="M2188" s="1" t="str">
        <f>IF(BART_Rides[[#This Row],[FirstLetter]]="Y","Yes","No")</f>
        <v>Yes</v>
      </c>
      <c r="N2188" s="1" t="str">
        <f>IF(OR(BART_Rides[[#This Row],[Station Code]]="EM", BART_Rides[[#This Row],[Station Code]]="MT", BART_Rides[[#This Row],[Station Code]]="PL", BART_Rides[[#This Row],[Station Code]]="CC"), "Yes", "No")</f>
        <v>No</v>
      </c>
    </row>
    <row r="2189" spans="6:14">
      <c r="F2189" s="3">
        <v>44559</v>
      </c>
      <c r="G2189" s="1" t="s">
        <v>11</v>
      </c>
      <c r="H2189" s="1" t="s">
        <v>100</v>
      </c>
      <c r="I2189" s="1">
        <v>736</v>
      </c>
      <c r="J2189" s="1">
        <f>MONTH(BART_Rides[[#This Row],[Date]])</f>
        <v>12</v>
      </c>
      <c r="K2189" s="1">
        <f>WEEKDAY(BART_Rides[[#This Row],[Date]],2)</f>
        <v>3</v>
      </c>
      <c r="L2189" s="1" t="str">
        <f>LEFT(BART_Rides[[#This Row],[Lines]],1)</f>
        <v>Y</v>
      </c>
      <c r="M2189" s="1" t="str">
        <f>IF(BART_Rides[[#This Row],[FirstLetter]]="Y","Yes","No")</f>
        <v>Yes</v>
      </c>
      <c r="N2189" s="1" t="str">
        <f>IF(OR(BART_Rides[[#This Row],[Station Code]]="EM", BART_Rides[[#This Row],[Station Code]]="MT", BART_Rides[[#This Row],[Station Code]]="PL", BART_Rides[[#This Row],[Station Code]]="CC"), "Yes", "No")</f>
        <v>No</v>
      </c>
    </row>
    <row r="2190" spans="6:14">
      <c r="F2190" s="3">
        <v>44560</v>
      </c>
      <c r="G2190" s="1" t="s">
        <v>11</v>
      </c>
      <c r="H2190" s="1" t="s">
        <v>100</v>
      </c>
      <c r="I2190" s="1">
        <v>827</v>
      </c>
      <c r="J2190" s="1">
        <f>MONTH(BART_Rides[[#This Row],[Date]])</f>
        <v>12</v>
      </c>
      <c r="K2190" s="1">
        <f>WEEKDAY(BART_Rides[[#This Row],[Date]],2)</f>
        <v>4</v>
      </c>
      <c r="L2190" s="1" t="str">
        <f>LEFT(BART_Rides[[#This Row],[Lines]],1)</f>
        <v>Y</v>
      </c>
      <c r="M2190" s="1" t="str">
        <f>IF(BART_Rides[[#This Row],[FirstLetter]]="Y","Yes","No")</f>
        <v>Yes</v>
      </c>
      <c r="N2190" s="1" t="str">
        <f>IF(OR(BART_Rides[[#This Row],[Station Code]]="EM", BART_Rides[[#This Row],[Station Code]]="MT", BART_Rides[[#This Row],[Station Code]]="PL", BART_Rides[[#This Row],[Station Code]]="CC"), "Yes", "No")</f>
        <v>No</v>
      </c>
    </row>
    <row r="2191" spans="6:14">
      <c r="F2191" s="3">
        <v>44561</v>
      </c>
      <c r="G2191" s="1" t="s">
        <v>11</v>
      </c>
      <c r="H2191" s="1" t="s">
        <v>100</v>
      </c>
      <c r="I2191" s="1">
        <v>640</v>
      </c>
      <c r="J2191" s="1">
        <f>MONTH(BART_Rides[[#This Row],[Date]])</f>
        <v>12</v>
      </c>
      <c r="K2191" s="1">
        <f>WEEKDAY(BART_Rides[[#This Row],[Date]],2)</f>
        <v>5</v>
      </c>
      <c r="L2191" s="1" t="str">
        <f>LEFT(BART_Rides[[#This Row],[Lines]],1)</f>
        <v>Y</v>
      </c>
      <c r="M2191" s="1" t="str">
        <f>IF(BART_Rides[[#This Row],[FirstLetter]]="Y","Yes","No")</f>
        <v>Yes</v>
      </c>
      <c r="N2191" s="1" t="str">
        <f>IF(OR(BART_Rides[[#This Row],[Station Code]]="EM", BART_Rides[[#This Row],[Station Code]]="MT", BART_Rides[[#This Row],[Station Code]]="PL", BART_Rides[[#This Row],[Station Code]]="CC"), "Yes", "No")</f>
        <v>No</v>
      </c>
    </row>
    <row r="2192" spans="6:14">
      <c r="F2192" s="3">
        <v>44197</v>
      </c>
      <c r="G2192" s="1" t="s">
        <v>13</v>
      </c>
      <c r="H2192" s="1" t="s">
        <v>101</v>
      </c>
      <c r="I2192" s="1">
        <v>370</v>
      </c>
      <c r="J2192" s="1">
        <f>MONTH(BART_Rides[[#This Row],[Date]])</f>
        <v>1</v>
      </c>
      <c r="K2192" s="1">
        <f>WEEKDAY(BART_Rides[[#This Row],[Date]],2)</f>
        <v>5</v>
      </c>
      <c r="L2192" s="1" t="str">
        <f>LEFT(BART_Rides[[#This Row],[Lines]],1)</f>
        <v>Y</v>
      </c>
      <c r="M2192" s="1" t="str">
        <f>IF(BART_Rides[[#This Row],[FirstLetter]]="Y","Yes","No")</f>
        <v>Yes</v>
      </c>
      <c r="N2192" s="1" t="str">
        <f>IF(OR(BART_Rides[[#This Row],[Station Code]]="EM", BART_Rides[[#This Row],[Station Code]]="MT", BART_Rides[[#This Row],[Station Code]]="PL", BART_Rides[[#This Row],[Station Code]]="CC"), "Yes", "No")</f>
        <v>No</v>
      </c>
    </row>
    <row r="2193" spans="6:14">
      <c r="F2193" s="3">
        <v>44198</v>
      </c>
      <c r="G2193" s="1" t="s">
        <v>13</v>
      </c>
      <c r="H2193" s="1" t="s">
        <v>101</v>
      </c>
      <c r="I2193" s="1">
        <v>443</v>
      </c>
      <c r="J2193" s="1">
        <f>MONTH(BART_Rides[[#This Row],[Date]])</f>
        <v>1</v>
      </c>
      <c r="K2193" s="1">
        <f>WEEKDAY(BART_Rides[[#This Row],[Date]],2)</f>
        <v>6</v>
      </c>
      <c r="L2193" s="1" t="str">
        <f>LEFT(BART_Rides[[#This Row],[Lines]],1)</f>
        <v>Y</v>
      </c>
      <c r="M2193" s="1" t="str">
        <f>IF(BART_Rides[[#This Row],[FirstLetter]]="Y","Yes","No")</f>
        <v>Yes</v>
      </c>
      <c r="N2193" s="1" t="str">
        <f>IF(OR(BART_Rides[[#This Row],[Station Code]]="EM", BART_Rides[[#This Row],[Station Code]]="MT", BART_Rides[[#This Row],[Station Code]]="PL", BART_Rides[[#This Row],[Station Code]]="CC"), "Yes", "No")</f>
        <v>No</v>
      </c>
    </row>
    <row r="2194" spans="6:14">
      <c r="F2194" s="3">
        <v>44199</v>
      </c>
      <c r="G2194" s="1" t="s">
        <v>13</v>
      </c>
      <c r="H2194" s="1" t="s">
        <v>101</v>
      </c>
      <c r="I2194" s="1">
        <v>366</v>
      </c>
      <c r="J2194" s="1">
        <f>MONTH(BART_Rides[[#This Row],[Date]])</f>
        <v>1</v>
      </c>
      <c r="K2194" s="1">
        <f>WEEKDAY(BART_Rides[[#This Row],[Date]],2)</f>
        <v>7</v>
      </c>
      <c r="L2194" s="1" t="str">
        <f>LEFT(BART_Rides[[#This Row],[Lines]],1)</f>
        <v>Y</v>
      </c>
      <c r="M2194" s="1" t="str">
        <f>IF(BART_Rides[[#This Row],[FirstLetter]]="Y","Yes","No")</f>
        <v>Yes</v>
      </c>
      <c r="N2194" s="1" t="str">
        <f>IF(OR(BART_Rides[[#This Row],[Station Code]]="EM", BART_Rides[[#This Row],[Station Code]]="MT", BART_Rides[[#This Row],[Station Code]]="PL", BART_Rides[[#This Row],[Station Code]]="CC"), "Yes", "No")</f>
        <v>No</v>
      </c>
    </row>
    <row r="2195" spans="6:14">
      <c r="F2195" s="3">
        <v>44200</v>
      </c>
      <c r="G2195" s="1" t="s">
        <v>13</v>
      </c>
      <c r="H2195" s="1" t="s">
        <v>101</v>
      </c>
      <c r="I2195" s="1">
        <v>888</v>
      </c>
      <c r="J2195" s="1">
        <f>MONTH(BART_Rides[[#This Row],[Date]])</f>
        <v>1</v>
      </c>
      <c r="K2195" s="1">
        <f>WEEKDAY(BART_Rides[[#This Row],[Date]],2)</f>
        <v>1</v>
      </c>
      <c r="L2195" s="1" t="str">
        <f>LEFT(BART_Rides[[#This Row],[Lines]],1)</f>
        <v>Y</v>
      </c>
      <c r="M2195" s="1" t="str">
        <f>IF(BART_Rides[[#This Row],[FirstLetter]]="Y","Yes","No")</f>
        <v>Yes</v>
      </c>
      <c r="N2195" s="1" t="str">
        <f>IF(OR(BART_Rides[[#This Row],[Station Code]]="EM", BART_Rides[[#This Row],[Station Code]]="MT", BART_Rides[[#This Row],[Station Code]]="PL", BART_Rides[[#This Row],[Station Code]]="CC"), "Yes", "No")</f>
        <v>No</v>
      </c>
    </row>
    <row r="2196" spans="6:14">
      <c r="F2196" s="3">
        <v>44201</v>
      </c>
      <c r="G2196" s="1" t="s">
        <v>13</v>
      </c>
      <c r="H2196" s="1" t="s">
        <v>101</v>
      </c>
      <c r="I2196" s="1">
        <v>1058</v>
      </c>
      <c r="J2196" s="1">
        <f>MONTH(BART_Rides[[#This Row],[Date]])</f>
        <v>1</v>
      </c>
      <c r="K2196" s="1">
        <f>WEEKDAY(BART_Rides[[#This Row],[Date]],2)</f>
        <v>2</v>
      </c>
      <c r="L2196" s="1" t="str">
        <f>LEFT(BART_Rides[[#This Row],[Lines]],1)</f>
        <v>Y</v>
      </c>
      <c r="M2196" s="1" t="str">
        <f>IF(BART_Rides[[#This Row],[FirstLetter]]="Y","Yes","No")</f>
        <v>Yes</v>
      </c>
      <c r="N2196" s="1" t="str">
        <f>IF(OR(BART_Rides[[#This Row],[Station Code]]="EM", BART_Rides[[#This Row],[Station Code]]="MT", BART_Rides[[#This Row],[Station Code]]="PL", BART_Rides[[#This Row],[Station Code]]="CC"), "Yes", "No")</f>
        <v>No</v>
      </c>
    </row>
    <row r="2197" spans="6:14">
      <c r="F2197" s="3">
        <v>44202</v>
      </c>
      <c r="G2197" s="1" t="s">
        <v>13</v>
      </c>
      <c r="H2197" s="1" t="s">
        <v>101</v>
      </c>
      <c r="I2197" s="1">
        <v>995</v>
      </c>
      <c r="J2197" s="1">
        <f>MONTH(BART_Rides[[#This Row],[Date]])</f>
        <v>1</v>
      </c>
      <c r="K2197" s="1">
        <f>WEEKDAY(BART_Rides[[#This Row],[Date]],2)</f>
        <v>3</v>
      </c>
      <c r="L2197" s="1" t="str">
        <f>LEFT(BART_Rides[[#This Row],[Lines]],1)</f>
        <v>Y</v>
      </c>
      <c r="M2197" s="1" t="str">
        <f>IF(BART_Rides[[#This Row],[FirstLetter]]="Y","Yes","No")</f>
        <v>Yes</v>
      </c>
      <c r="N2197" s="1" t="str">
        <f>IF(OR(BART_Rides[[#This Row],[Station Code]]="EM", BART_Rides[[#This Row],[Station Code]]="MT", BART_Rides[[#This Row],[Station Code]]="PL", BART_Rides[[#This Row],[Station Code]]="CC"), "Yes", "No")</f>
        <v>No</v>
      </c>
    </row>
    <row r="2198" spans="6:14">
      <c r="F2198" s="3">
        <v>44203</v>
      </c>
      <c r="G2198" s="1" t="s">
        <v>13</v>
      </c>
      <c r="H2198" s="1" t="s">
        <v>101</v>
      </c>
      <c r="I2198" s="1">
        <v>1052</v>
      </c>
      <c r="J2198" s="1">
        <f>MONTH(BART_Rides[[#This Row],[Date]])</f>
        <v>1</v>
      </c>
      <c r="K2198" s="1">
        <f>WEEKDAY(BART_Rides[[#This Row],[Date]],2)</f>
        <v>4</v>
      </c>
      <c r="L2198" s="1" t="str">
        <f>LEFT(BART_Rides[[#This Row],[Lines]],1)</f>
        <v>Y</v>
      </c>
      <c r="M2198" s="1" t="str">
        <f>IF(BART_Rides[[#This Row],[FirstLetter]]="Y","Yes","No")</f>
        <v>Yes</v>
      </c>
      <c r="N2198" s="1" t="str">
        <f>IF(OR(BART_Rides[[#This Row],[Station Code]]="EM", BART_Rides[[#This Row],[Station Code]]="MT", BART_Rides[[#This Row],[Station Code]]="PL", BART_Rides[[#This Row],[Station Code]]="CC"), "Yes", "No")</f>
        <v>No</v>
      </c>
    </row>
    <row r="2199" spans="6:14">
      <c r="F2199" s="3">
        <v>44204</v>
      </c>
      <c r="G2199" s="1" t="s">
        <v>13</v>
      </c>
      <c r="H2199" s="1" t="s">
        <v>101</v>
      </c>
      <c r="I2199" s="1">
        <v>1037</v>
      </c>
      <c r="J2199" s="1">
        <f>MONTH(BART_Rides[[#This Row],[Date]])</f>
        <v>1</v>
      </c>
      <c r="K2199" s="1">
        <f>WEEKDAY(BART_Rides[[#This Row],[Date]],2)</f>
        <v>5</v>
      </c>
      <c r="L2199" s="1" t="str">
        <f>LEFT(BART_Rides[[#This Row],[Lines]],1)</f>
        <v>Y</v>
      </c>
      <c r="M2199" s="1" t="str">
        <f>IF(BART_Rides[[#This Row],[FirstLetter]]="Y","Yes","No")</f>
        <v>Yes</v>
      </c>
      <c r="N2199" s="1" t="str">
        <f>IF(OR(BART_Rides[[#This Row],[Station Code]]="EM", BART_Rides[[#This Row],[Station Code]]="MT", BART_Rides[[#This Row],[Station Code]]="PL", BART_Rides[[#This Row],[Station Code]]="CC"), "Yes", "No")</f>
        <v>No</v>
      </c>
    </row>
    <row r="2200" spans="6:14">
      <c r="F2200" s="3">
        <v>44205</v>
      </c>
      <c r="G2200" s="1" t="s">
        <v>13</v>
      </c>
      <c r="H2200" s="1" t="s">
        <v>101</v>
      </c>
      <c r="I2200" s="1">
        <v>549</v>
      </c>
      <c r="J2200" s="1">
        <f>MONTH(BART_Rides[[#This Row],[Date]])</f>
        <v>1</v>
      </c>
      <c r="K2200" s="1">
        <f>WEEKDAY(BART_Rides[[#This Row],[Date]],2)</f>
        <v>6</v>
      </c>
      <c r="L2200" s="1" t="str">
        <f>LEFT(BART_Rides[[#This Row],[Lines]],1)</f>
        <v>Y</v>
      </c>
      <c r="M2200" s="1" t="str">
        <f>IF(BART_Rides[[#This Row],[FirstLetter]]="Y","Yes","No")</f>
        <v>Yes</v>
      </c>
      <c r="N2200" s="1" t="str">
        <f>IF(OR(BART_Rides[[#This Row],[Station Code]]="EM", BART_Rides[[#This Row],[Station Code]]="MT", BART_Rides[[#This Row],[Station Code]]="PL", BART_Rides[[#This Row],[Station Code]]="CC"), "Yes", "No")</f>
        <v>No</v>
      </c>
    </row>
    <row r="2201" spans="6:14">
      <c r="F2201" s="3">
        <v>44206</v>
      </c>
      <c r="G2201" s="1" t="s">
        <v>13</v>
      </c>
      <c r="H2201" s="1" t="s">
        <v>101</v>
      </c>
      <c r="I2201" s="1">
        <v>417</v>
      </c>
      <c r="J2201" s="1">
        <f>MONTH(BART_Rides[[#This Row],[Date]])</f>
        <v>1</v>
      </c>
      <c r="K2201" s="1">
        <f>WEEKDAY(BART_Rides[[#This Row],[Date]],2)</f>
        <v>7</v>
      </c>
      <c r="L2201" s="1" t="str">
        <f>LEFT(BART_Rides[[#This Row],[Lines]],1)</f>
        <v>Y</v>
      </c>
      <c r="M2201" s="1" t="str">
        <f>IF(BART_Rides[[#This Row],[FirstLetter]]="Y","Yes","No")</f>
        <v>Yes</v>
      </c>
      <c r="N2201" s="1" t="str">
        <f>IF(OR(BART_Rides[[#This Row],[Station Code]]="EM", BART_Rides[[#This Row],[Station Code]]="MT", BART_Rides[[#This Row],[Station Code]]="PL", BART_Rides[[#This Row],[Station Code]]="CC"), "Yes", "No")</f>
        <v>No</v>
      </c>
    </row>
    <row r="2202" spans="6:14">
      <c r="F2202" s="3">
        <v>44207</v>
      </c>
      <c r="G2202" s="1" t="s">
        <v>13</v>
      </c>
      <c r="H2202" s="1" t="s">
        <v>101</v>
      </c>
      <c r="I2202" s="1">
        <v>981</v>
      </c>
      <c r="J2202" s="1">
        <f>MONTH(BART_Rides[[#This Row],[Date]])</f>
        <v>1</v>
      </c>
      <c r="K2202" s="1">
        <f>WEEKDAY(BART_Rides[[#This Row],[Date]],2)</f>
        <v>1</v>
      </c>
      <c r="L2202" s="1" t="str">
        <f>LEFT(BART_Rides[[#This Row],[Lines]],1)</f>
        <v>Y</v>
      </c>
      <c r="M2202" s="1" t="str">
        <f>IF(BART_Rides[[#This Row],[FirstLetter]]="Y","Yes","No")</f>
        <v>Yes</v>
      </c>
      <c r="N2202" s="1" t="str">
        <f>IF(OR(BART_Rides[[#This Row],[Station Code]]="EM", BART_Rides[[#This Row],[Station Code]]="MT", BART_Rides[[#This Row],[Station Code]]="PL", BART_Rides[[#This Row],[Station Code]]="CC"), "Yes", "No")</f>
        <v>No</v>
      </c>
    </row>
    <row r="2203" spans="6:14">
      <c r="F2203" s="3">
        <v>44208</v>
      </c>
      <c r="G2203" s="1" t="s">
        <v>13</v>
      </c>
      <c r="H2203" s="1" t="s">
        <v>101</v>
      </c>
      <c r="I2203" s="1">
        <v>1040</v>
      </c>
      <c r="J2203" s="1">
        <f>MONTH(BART_Rides[[#This Row],[Date]])</f>
        <v>1</v>
      </c>
      <c r="K2203" s="1">
        <f>WEEKDAY(BART_Rides[[#This Row],[Date]],2)</f>
        <v>2</v>
      </c>
      <c r="L2203" s="1" t="str">
        <f>LEFT(BART_Rides[[#This Row],[Lines]],1)</f>
        <v>Y</v>
      </c>
      <c r="M2203" s="1" t="str">
        <f>IF(BART_Rides[[#This Row],[FirstLetter]]="Y","Yes","No")</f>
        <v>Yes</v>
      </c>
      <c r="N2203" s="1" t="str">
        <f>IF(OR(BART_Rides[[#This Row],[Station Code]]="EM", BART_Rides[[#This Row],[Station Code]]="MT", BART_Rides[[#This Row],[Station Code]]="PL", BART_Rides[[#This Row],[Station Code]]="CC"), "Yes", "No")</f>
        <v>No</v>
      </c>
    </row>
    <row r="2204" spans="6:14">
      <c r="F2204" s="3">
        <v>44209</v>
      </c>
      <c r="G2204" s="1" t="s">
        <v>13</v>
      </c>
      <c r="H2204" s="1" t="s">
        <v>101</v>
      </c>
      <c r="I2204" s="1">
        <v>1033</v>
      </c>
      <c r="J2204" s="1">
        <f>MONTH(BART_Rides[[#This Row],[Date]])</f>
        <v>1</v>
      </c>
      <c r="K2204" s="1">
        <f>WEEKDAY(BART_Rides[[#This Row],[Date]],2)</f>
        <v>3</v>
      </c>
      <c r="L2204" s="1" t="str">
        <f>LEFT(BART_Rides[[#This Row],[Lines]],1)</f>
        <v>Y</v>
      </c>
      <c r="M2204" s="1" t="str">
        <f>IF(BART_Rides[[#This Row],[FirstLetter]]="Y","Yes","No")</f>
        <v>Yes</v>
      </c>
      <c r="N2204" s="1" t="str">
        <f>IF(OR(BART_Rides[[#This Row],[Station Code]]="EM", BART_Rides[[#This Row],[Station Code]]="MT", BART_Rides[[#This Row],[Station Code]]="PL", BART_Rides[[#This Row],[Station Code]]="CC"), "Yes", "No")</f>
        <v>No</v>
      </c>
    </row>
    <row r="2205" spans="6:14">
      <c r="F2205" s="3">
        <v>44210</v>
      </c>
      <c r="G2205" s="1" t="s">
        <v>13</v>
      </c>
      <c r="H2205" s="1" t="s">
        <v>101</v>
      </c>
      <c r="I2205" s="1">
        <v>1090</v>
      </c>
      <c r="J2205" s="1">
        <f>MONTH(BART_Rides[[#This Row],[Date]])</f>
        <v>1</v>
      </c>
      <c r="K2205" s="1">
        <f>WEEKDAY(BART_Rides[[#This Row],[Date]],2)</f>
        <v>4</v>
      </c>
      <c r="L2205" s="1" t="str">
        <f>LEFT(BART_Rides[[#This Row],[Lines]],1)</f>
        <v>Y</v>
      </c>
      <c r="M2205" s="1" t="str">
        <f>IF(BART_Rides[[#This Row],[FirstLetter]]="Y","Yes","No")</f>
        <v>Yes</v>
      </c>
      <c r="N2205" s="1" t="str">
        <f>IF(OR(BART_Rides[[#This Row],[Station Code]]="EM", BART_Rides[[#This Row],[Station Code]]="MT", BART_Rides[[#This Row],[Station Code]]="PL", BART_Rides[[#This Row],[Station Code]]="CC"), "Yes", "No")</f>
        <v>No</v>
      </c>
    </row>
    <row r="2206" spans="6:14">
      <c r="F2206" s="3">
        <v>44211</v>
      </c>
      <c r="G2206" s="1" t="s">
        <v>13</v>
      </c>
      <c r="H2206" s="1" t="s">
        <v>101</v>
      </c>
      <c r="I2206" s="1">
        <v>1012</v>
      </c>
      <c r="J2206" s="1">
        <f>MONTH(BART_Rides[[#This Row],[Date]])</f>
        <v>1</v>
      </c>
      <c r="K2206" s="1">
        <f>WEEKDAY(BART_Rides[[#This Row],[Date]],2)</f>
        <v>5</v>
      </c>
      <c r="L2206" s="1" t="str">
        <f>LEFT(BART_Rides[[#This Row],[Lines]],1)</f>
        <v>Y</v>
      </c>
      <c r="M2206" s="1" t="str">
        <f>IF(BART_Rides[[#This Row],[FirstLetter]]="Y","Yes","No")</f>
        <v>Yes</v>
      </c>
      <c r="N2206" s="1" t="str">
        <f>IF(OR(BART_Rides[[#This Row],[Station Code]]="EM", BART_Rides[[#This Row],[Station Code]]="MT", BART_Rides[[#This Row],[Station Code]]="PL", BART_Rides[[#This Row],[Station Code]]="CC"), "Yes", "No")</f>
        <v>No</v>
      </c>
    </row>
    <row r="2207" spans="6:14">
      <c r="F2207" s="3">
        <v>44212</v>
      </c>
      <c r="G2207" s="1" t="s">
        <v>13</v>
      </c>
      <c r="H2207" s="1" t="s">
        <v>101</v>
      </c>
      <c r="I2207" s="1">
        <v>542</v>
      </c>
      <c r="J2207" s="1">
        <f>MONTH(BART_Rides[[#This Row],[Date]])</f>
        <v>1</v>
      </c>
      <c r="K2207" s="1">
        <f>WEEKDAY(BART_Rides[[#This Row],[Date]],2)</f>
        <v>6</v>
      </c>
      <c r="L2207" s="1" t="str">
        <f>LEFT(BART_Rides[[#This Row],[Lines]],1)</f>
        <v>Y</v>
      </c>
      <c r="M2207" s="1" t="str">
        <f>IF(BART_Rides[[#This Row],[FirstLetter]]="Y","Yes","No")</f>
        <v>Yes</v>
      </c>
      <c r="N2207" s="1" t="str">
        <f>IF(OR(BART_Rides[[#This Row],[Station Code]]="EM", BART_Rides[[#This Row],[Station Code]]="MT", BART_Rides[[#This Row],[Station Code]]="PL", BART_Rides[[#This Row],[Station Code]]="CC"), "Yes", "No")</f>
        <v>No</v>
      </c>
    </row>
    <row r="2208" spans="6:14">
      <c r="F2208" s="3">
        <v>44213</v>
      </c>
      <c r="G2208" s="1" t="s">
        <v>13</v>
      </c>
      <c r="H2208" s="1" t="s">
        <v>101</v>
      </c>
      <c r="I2208" s="1">
        <v>411</v>
      </c>
      <c r="J2208" s="1">
        <f>MONTH(BART_Rides[[#This Row],[Date]])</f>
        <v>1</v>
      </c>
      <c r="K2208" s="1">
        <f>WEEKDAY(BART_Rides[[#This Row],[Date]],2)</f>
        <v>7</v>
      </c>
      <c r="L2208" s="1" t="str">
        <f>LEFT(BART_Rides[[#This Row],[Lines]],1)</f>
        <v>Y</v>
      </c>
      <c r="M2208" s="1" t="str">
        <f>IF(BART_Rides[[#This Row],[FirstLetter]]="Y","Yes","No")</f>
        <v>Yes</v>
      </c>
      <c r="N2208" s="1" t="str">
        <f>IF(OR(BART_Rides[[#This Row],[Station Code]]="EM", BART_Rides[[#This Row],[Station Code]]="MT", BART_Rides[[#This Row],[Station Code]]="PL", BART_Rides[[#This Row],[Station Code]]="CC"), "Yes", "No")</f>
        <v>No</v>
      </c>
    </row>
    <row r="2209" spans="6:14">
      <c r="F2209" s="3">
        <v>44214</v>
      </c>
      <c r="G2209" s="1" t="s">
        <v>13</v>
      </c>
      <c r="H2209" s="1" t="s">
        <v>101</v>
      </c>
      <c r="I2209" s="1">
        <v>568</v>
      </c>
      <c r="J2209" s="1">
        <f>MONTH(BART_Rides[[#This Row],[Date]])</f>
        <v>1</v>
      </c>
      <c r="K2209" s="1">
        <f>WEEKDAY(BART_Rides[[#This Row],[Date]],2)</f>
        <v>1</v>
      </c>
      <c r="L2209" s="1" t="str">
        <f>LEFT(BART_Rides[[#This Row],[Lines]],1)</f>
        <v>Y</v>
      </c>
      <c r="M2209" s="1" t="str">
        <f>IF(BART_Rides[[#This Row],[FirstLetter]]="Y","Yes","No")</f>
        <v>Yes</v>
      </c>
      <c r="N2209" s="1" t="str">
        <f>IF(OR(BART_Rides[[#This Row],[Station Code]]="EM", BART_Rides[[#This Row],[Station Code]]="MT", BART_Rides[[#This Row],[Station Code]]="PL", BART_Rides[[#This Row],[Station Code]]="CC"), "Yes", "No")</f>
        <v>No</v>
      </c>
    </row>
    <row r="2210" spans="6:14">
      <c r="F2210" s="3">
        <v>44215</v>
      </c>
      <c r="G2210" s="1" t="s">
        <v>13</v>
      </c>
      <c r="H2210" s="1" t="s">
        <v>101</v>
      </c>
      <c r="I2210" s="1">
        <v>992</v>
      </c>
      <c r="J2210" s="1">
        <f>MONTH(BART_Rides[[#This Row],[Date]])</f>
        <v>1</v>
      </c>
      <c r="K2210" s="1">
        <f>WEEKDAY(BART_Rides[[#This Row],[Date]],2)</f>
        <v>2</v>
      </c>
      <c r="L2210" s="1" t="str">
        <f>LEFT(BART_Rides[[#This Row],[Lines]],1)</f>
        <v>Y</v>
      </c>
      <c r="M2210" s="1" t="str">
        <f>IF(BART_Rides[[#This Row],[FirstLetter]]="Y","Yes","No")</f>
        <v>Yes</v>
      </c>
      <c r="N2210" s="1" t="str">
        <f>IF(OR(BART_Rides[[#This Row],[Station Code]]="EM", BART_Rides[[#This Row],[Station Code]]="MT", BART_Rides[[#This Row],[Station Code]]="PL", BART_Rides[[#This Row],[Station Code]]="CC"), "Yes", "No")</f>
        <v>No</v>
      </c>
    </row>
    <row r="2211" spans="6:14">
      <c r="F2211" s="3">
        <v>44216</v>
      </c>
      <c r="G2211" s="1" t="s">
        <v>13</v>
      </c>
      <c r="H2211" s="1" t="s">
        <v>101</v>
      </c>
      <c r="I2211" s="1">
        <v>970</v>
      </c>
      <c r="J2211" s="1">
        <f>MONTH(BART_Rides[[#This Row],[Date]])</f>
        <v>1</v>
      </c>
      <c r="K2211" s="1">
        <f>WEEKDAY(BART_Rides[[#This Row],[Date]],2)</f>
        <v>3</v>
      </c>
      <c r="L2211" s="1" t="str">
        <f>LEFT(BART_Rides[[#This Row],[Lines]],1)</f>
        <v>Y</v>
      </c>
      <c r="M2211" s="1" t="str">
        <f>IF(BART_Rides[[#This Row],[FirstLetter]]="Y","Yes","No")</f>
        <v>Yes</v>
      </c>
      <c r="N2211" s="1" t="str">
        <f>IF(OR(BART_Rides[[#This Row],[Station Code]]="EM", BART_Rides[[#This Row],[Station Code]]="MT", BART_Rides[[#This Row],[Station Code]]="PL", BART_Rides[[#This Row],[Station Code]]="CC"), "Yes", "No")</f>
        <v>No</v>
      </c>
    </row>
    <row r="2212" spans="6:14">
      <c r="F2212" s="3">
        <v>44217</v>
      </c>
      <c r="G2212" s="1" t="s">
        <v>13</v>
      </c>
      <c r="H2212" s="1" t="s">
        <v>101</v>
      </c>
      <c r="I2212" s="1">
        <v>1066</v>
      </c>
      <c r="J2212" s="1">
        <f>MONTH(BART_Rides[[#This Row],[Date]])</f>
        <v>1</v>
      </c>
      <c r="K2212" s="1">
        <f>WEEKDAY(BART_Rides[[#This Row],[Date]],2)</f>
        <v>4</v>
      </c>
      <c r="L2212" s="1" t="str">
        <f>LEFT(BART_Rides[[#This Row],[Lines]],1)</f>
        <v>Y</v>
      </c>
      <c r="M2212" s="1" t="str">
        <f>IF(BART_Rides[[#This Row],[FirstLetter]]="Y","Yes","No")</f>
        <v>Yes</v>
      </c>
      <c r="N2212" s="1" t="str">
        <f>IF(OR(BART_Rides[[#This Row],[Station Code]]="EM", BART_Rides[[#This Row],[Station Code]]="MT", BART_Rides[[#This Row],[Station Code]]="PL", BART_Rides[[#This Row],[Station Code]]="CC"), "Yes", "No")</f>
        <v>No</v>
      </c>
    </row>
    <row r="2213" spans="6:14">
      <c r="F2213" s="3">
        <v>44218</v>
      </c>
      <c r="G2213" s="1" t="s">
        <v>13</v>
      </c>
      <c r="H2213" s="1" t="s">
        <v>101</v>
      </c>
      <c r="I2213" s="1">
        <v>1035</v>
      </c>
      <c r="J2213" s="1">
        <f>MONTH(BART_Rides[[#This Row],[Date]])</f>
        <v>1</v>
      </c>
      <c r="K2213" s="1">
        <f>WEEKDAY(BART_Rides[[#This Row],[Date]],2)</f>
        <v>5</v>
      </c>
      <c r="L2213" s="1" t="str">
        <f>LEFT(BART_Rides[[#This Row],[Lines]],1)</f>
        <v>Y</v>
      </c>
      <c r="M2213" s="1" t="str">
        <f>IF(BART_Rides[[#This Row],[FirstLetter]]="Y","Yes","No")</f>
        <v>Yes</v>
      </c>
      <c r="N2213" s="1" t="str">
        <f>IF(OR(BART_Rides[[#This Row],[Station Code]]="EM", BART_Rides[[#This Row],[Station Code]]="MT", BART_Rides[[#This Row],[Station Code]]="PL", BART_Rides[[#This Row],[Station Code]]="CC"), "Yes", "No")</f>
        <v>No</v>
      </c>
    </row>
    <row r="2214" spans="6:14">
      <c r="F2214" s="3">
        <v>44219</v>
      </c>
      <c r="G2214" s="1" t="s">
        <v>13</v>
      </c>
      <c r="H2214" s="1" t="s">
        <v>101</v>
      </c>
      <c r="I2214" s="1">
        <v>557</v>
      </c>
      <c r="J2214" s="1">
        <f>MONTH(BART_Rides[[#This Row],[Date]])</f>
        <v>1</v>
      </c>
      <c r="K2214" s="1">
        <f>WEEKDAY(BART_Rides[[#This Row],[Date]],2)</f>
        <v>6</v>
      </c>
      <c r="L2214" s="1" t="str">
        <f>LEFT(BART_Rides[[#This Row],[Lines]],1)</f>
        <v>Y</v>
      </c>
      <c r="M2214" s="1" t="str">
        <f>IF(BART_Rides[[#This Row],[FirstLetter]]="Y","Yes","No")</f>
        <v>Yes</v>
      </c>
      <c r="N2214" s="1" t="str">
        <f>IF(OR(BART_Rides[[#This Row],[Station Code]]="EM", BART_Rides[[#This Row],[Station Code]]="MT", BART_Rides[[#This Row],[Station Code]]="PL", BART_Rides[[#This Row],[Station Code]]="CC"), "Yes", "No")</f>
        <v>No</v>
      </c>
    </row>
    <row r="2215" spans="6:14">
      <c r="F2215" s="3">
        <v>44220</v>
      </c>
      <c r="G2215" s="1" t="s">
        <v>13</v>
      </c>
      <c r="H2215" s="1" t="s">
        <v>101</v>
      </c>
      <c r="I2215" s="1">
        <v>348</v>
      </c>
      <c r="J2215" s="1">
        <f>MONTH(BART_Rides[[#This Row],[Date]])</f>
        <v>1</v>
      </c>
      <c r="K2215" s="1">
        <f>WEEKDAY(BART_Rides[[#This Row],[Date]],2)</f>
        <v>7</v>
      </c>
      <c r="L2215" s="1" t="str">
        <f>LEFT(BART_Rides[[#This Row],[Lines]],1)</f>
        <v>Y</v>
      </c>
      <c r="M2215" s="1" t="str">
        <f>IF(BART_Rides[[#This Row],[FirstLetter]]="Y","Yes","No")</f>
        <v>Yes</v>
      </c>
      <c r="N2215" s="1" t="str">
        <f>IF(OR(BART_Rides[[#This Row],[Station Code]]="EM", BART_Rides[[#This Row],[Station Code]]="MT", BART_Rides[[#This Row],[Station Code]]="PL", BART_Rides[[#This Row],[Station Code]]="CC"), "Yes", "No")</f>
        <v>No</v>
      </c>
    </row>
    <row r="2216" spans="6:14">
      <c r="F2216" s="3">
        <v>44221</v>
      </c>
      <c r="G2216" s="1" t="s">
        <v>13</v>
      </c>
      <c r="H2216" s="1" t="s">
        <v>101</v>
      </c>
      <c r="I2216" s="1">
        <v>1040</v>
      </c>
      <c r="J2216" s="1">
        <f>MONTH(BART_Rides[[#This Row],[Date]])</f>
        <v>1</v>
      </c>
      <c r="K2216" s="1">
        <f>WEEKDAY(BART_Rides[[#This Row],[Date]],2)</f>
        <v>1</v>
      </c>
      <c r="L2216" s="1" t="str">
        <f>LEFT(BART_Rides[[#This Row],[Lines]],1)</f>
        <v>Y</v>
      </c>
      <c r="M2216" s="1" t="str">
        <f>IF(BART_Rides[[#This Row],[FirstLetter]]="Y","Yes","No")</f>
        <v>Yes</v>
      </c>
      <c r="N2216" s="1" t="str">
        <f>IF(OR(BART_Rides[[#This Row],[Station Code]]="EM", BART_Rides[[#This Row],[Station Code]]="MT", BART_Rides[[#This Row],[Station Code]]="PL", BART_Rides[[#This Row],[Station Code]]="CC"), "Yes", "No")</f>
        <v>No</v>
      </c>
    </row>
    <row r="2217" spans="6:14">
      <c r="F2217" s="3">
        <v>44222</v>
      </c>
      <c r="G2217" s="1" t="s">
        <v>13</v>
      </c>
      <c r="H2217" s="1" t="s">
        <v>101</v>
      </c>
      <c r="I2217" s="1">
        <v>1014</v>
      </c>
      <c r="J2217" s="1">
        <f>MONTH(BART_Rides[[#This Row],[Date]])</f>
        <v>1</v>
      </c>
      <c r="K2217" s="1">
        <f>WEEKDAY(BART_Rides[[#This Row],[Date]],2)</f>
        <v>2</v>
      </c>
      <c r="L2217" s="1" t="str">
        <f>LEFT(BART_Rides[[#This Row],[Lines]],1)</f>
        <v>Y</v>
      </c>
      <c r="M2217" s="1" t="str">
        <f>IF(BART_Rides[[#This Row],[FirstLetter]]="Y","Yes","No")</f>
        <v>Yes</v>
      </c>
      <c r="N2217" s="1" t="str">
        <f>IF(OR(BART_Rides[[#This Row],[Station Code]]="EM", BART_Rides[[#This Row],[Station Code]]="MT", BART_Rides[[#This Row],[Station Code]]="PL", BART_Rides[[#This Row],[Station Code]]="CC"), "Yes", "No")</f>
        <v>No</v>
      </c>
    </row>
    <row r="2218" spans="6:14">
      <c r="F2218" s="3">
        <v>44223</v>
      </c>
      <c r="G2218" s="1" t="s">
        <v>13</v>
      </c>
      <c r="H2218" s="1" t="s">
        <v>101</v>
      </c>
      <c r="I2218" s="1">
        <v>970</v>
      </c>
      <c r="J2218" s="1">
        <f>MONTH(BART_Rides[[#This Row],[Date]])</f>
        <v>1</v>
      </c>
      <c r="K2218" s="1">
        <f>WEEKDAY(BART_Rides[[#This Row],[Date]],2)</f>
        <v>3</v>
      </c>
      <c r="L2218" s="1" t="str">
        <f>LEFT(BART_Rides[[#This Row],[Lines]],1)</f>
        <v>Y</v>
      </c>
      <c r="M2218" s="1" t="str">
        <f>IF(BART_Rides[[#This Row],[FirstLetter]]="Y","Yes","No")</f>
        <v>Yes</v>
      </c>
      <c r="N2218" s="1" t="str">
        <f>IF(OR(BART_Rides[[#This Row],[Station Code]]="EM", BART_Rides[[#This Row],[Station Code]]="MT", BART_Rides[[#This Row],[Station Code]]="PL", BART_Rides[[#This Row],[Station Code]]="CC"), "Yes", "No")</f>
        <v>No</v>
      </c>
    </row>
    <row r="2219" spans="6:14">
      <c r="F2219" s="3">
        <v>44224</v>
      </c>
      <c r="G2219" s="1" t="s">
        <v>13</v>
      </c>
      <c r="H2219" s="1" t="s">
        <v>101</v>
      </c>
      <c r="I2219" s="1">
        <v>922</v>
      </c>
      <c r="J2219" s="1">
        <f>MONTH(BART_Rides[[#This Row],[Date]])</f>
        <v>1</v>
      </c>
      <c r="K2219" s="1">
        <f>WEEKDAY(BART_Rides[[#This Row],[Date]],2)</f>
        <v>4</v>
      </c>
      <c r="L2219" s="1" t="str">
        <f>LEFT(BART_Rides[[#This Row],[Lines]],1)</f>
        <v>Y</v>
      </c>
      <c r="M2219" s="1" t="str">
        <f>IF(BART_Rides[[#This Row],[FirstLetter]]="Y","Yes","No")</f>
        <v>Yes</v>
      </c>
      <c r="N2219" s="1" t="str">
        <f>IF(OR(BART_Rides[[#This Row],[Station Code]]="EM", BART_Rides[[#This Row],[Station Code]]="MT", BART_Rides[[#This Row],[Station Code]]="PL", BART_Rides[[#This Row],[Station Code]]="CC"), "Yes", "No")</f>
        <v>No</v>
      </c>
    </row>
    <row r="2220" spans="6:14">
      <c r="F2220" s="3">
        <v>44225</v>
      </c>
      <c r="G2220" s="1" t="s">
        <v>13</v>
      </c>
      <c r="H2220" s="1" t="s">
        <v>101</v>
      </c>
      <c r="I2220" s="1">
        <v>1083</v>
      </c>
      <c r="J2220" s="1">
        <f>MONTH(BART_Rides[[#This Row],[Date]])</f>
        <v>1</v>
      </c>
      <c r="K2220" s="1">
        <f>WEEKDAY(BART_Rides[[#This Row],[Date]],2)</f>
        <v>5</v>
      </c>
      <c r="L2220" s="1" t="str">
        <f>LEFT(BART_Rides[[#This Row],[Lines]],1)</f>
        <v>Y</v>
      </c>
      <c r="M2220" s="1" t="str">
        <f>IF(BART_Rides[[#This Row],[FirstLetter]]="Y","Yes","No")</f>
        <v>Yes</v>
      </c>
      <c r="N2220" s="1" t="str">
        <f>IF(OR(BART_Rides[[#This Row],[Station Code]]="EM", BART_Rides[[#This Row],[Station Code]]="MT", BART_Rides[[#This Row],[Station Code]]="PL", BART_Rides[[#This Row],[Station Code]]="CC"), "Yes", "No")</f>
        <v>No</v>
      </c>
    </row>
    <row r="2221" spans="6:14">
      <c r="F2221" s="3">
        <v>44226</v>
      </c>
      <c r="G2221" s="1" t="s">
        <v>13</v>
      </c>
      <c r="H2221" s="1" t="s">
        <v>101</v>
      </c>
      <c r="I2221" s="1">
        <v>558</v>
      </c>
      <c r="J2221" s="1">
        <f>MONTH(BART_Rides[[#This Row],[Date]])</f>
        <v>1</v>
      </c>
      <c r="K2221" s="1">
        <f>WEEKDAY(BART_Rides[[#This Row],[Date]],2)</f>
        <v>6</v>
      </c>
      <c r="L2221" s="1" t="str">
        <f>LEFT(BART_Rides[[#This Row],[Lines]],1)</f>
        <v>Y</v>
      </c>
      <c r="M2221" s="1" t="str">
        <f>IF(BART_Rides[[#This Row],[FirstLetter]]="Y","Yes","No")</f>
        <v>Yes</v>
      </c>
      <c r="N2221" s="1" t="str">
        <f>IF(OR(BART_Rides[[#This Row],[Station Code]]="EM", BART_Rides[[#This Row],[Station Code]]="MT", BART_Rides[[#This Row],[Station Code]]="PL", BART_Rides[[#This Row],[Station Code]]="CC"), "Yes", "No")</f>
        <v>No</v>
      </c>
    </row>
    <row r="2222" spans="6:14">
      <c r="F2222" s="3">
        <v>44227</v>
      </c>
      <c r="G2222" s="1" t="s">
        <v>13</v>
      </c>
      <c r="H2222" s="1" t="s">
        <v>101</v>
      </c>
      <c r="I2222" s="1">
        <v>431</v>
      </c>
      <c r="J2222" s="1">
        <f>MONTH(BART_Rides[[#This Row],[Date]])</f>
        <v>1</v>
      </c>
      <c r="K2222" s="1">
        <f>WEEKDAY(BART_Rides[[#This Row],[Date]],2)</f>
        <v>7</v>
      </c>
      <c r="L2222" s="1" t="str">
        <f>LEFT(BART_Rides[[#This Row],[Lines]],1)</f>
        <v>Y</v>
      </c>
      <c r="M2222" s="1" t="str">
        <f>IF(BART_Rides[[#This Row],[FirstLetter]]="Y","Yes","No")</f>
        <v>Yes</v>
      </c>
      <c r="N2222" s="1" t="str">
        <f>IF(OR(BART_Rides[[#This Row],[Station Code]]="EM", BART_Rides[[#This Row],[Station Code]]="MT", BART_Rides[[#This Row],[Station Code]]="PL", BART_Rides[[#This Row],[Station Code]]="CC"), "Yes", "No")</f>
        <v>No</v>
      </c>
    </row>
    <row r="2223" spans="6:14">
      <c r="F2223" s="3">
        <v>44228</v>
      </c>
      <c r="G2223" s="1" t="s">
        <v>13</v>
      </c>
      <c r="H2223" s="1" t="s">
        <v>101</v>
      </c>
      <c r="I2223" s="1">
        <v>1044</v>
      </c>
      <c r="J2223" s="1">
        <f>MONTH(BART_Rides[[#This Row],[Date]])</f>
        <v>2</v>
      </c>
      <c r="K2223" s="1">
        <f>WEEKDAY(BART_Rides[[#This Row],[Date]],2)</f>
        <v>1</v>
      </c>
      <c r="L2223" s="1" t="str">
        <f>LEFT(BART_Rides[[#This Row],[Lines]],1)</f>
        <v>Y</v>
      </c>
      <c r="M2223" s="1" t="str">
        <f>IF(BART_Rides[[#This Row],[FirstLetter]]="Y","Yes","No")</f>
        <v>Yes</v>
      </c>
      <c r="N2223" s="1" t="str">
        <f>IF(OR(BART_Rides[[#This Row],[Station Code]]="EM", BART_Rides[[#This Row],[Station Code]]="MT", BART_Rides[[#This Row],[Station Code]]="PL", BART_Rides[[#This Row],[Station Code]]="CC"), "Yes", "No")</f>
        <v>No</v>
      </c>
    </row>
    <row r="2224" spans="6:14">
      <c r="F2224" s="3">
        <v>44229</v>
      </c>
      <c r="G2224" s="1" t="s">
        <v>13</v>
      </c>
      <c r="H2224" s="1" t="s">
        <v>101</v>
      </c>
      <c r="I2224" s="1">
        <v>1079</v>
      </c>
      <c r="J2224" s="1">
        <f>MONTH(BART_Rides[[#This Row],[Date]])</f>
        <v>2</v>
      </c>
      <c r="K2224" s="1">
        <f>WEEKDAY(BART_Rides[[#This Row],[Date]],2)</f>
        <v>2</v>
      </c>
      <c r="L2224" s="1" t="str">
        <f>LEFT(BART_Rides[[#This Row],[Lines]],1)</f>
        <v>Y</v>
      </c>
      <c r="M2224" s="1" t="str">
        <f>IF(BART_Rides[[#This Row],[FirstLetter]]="Y","Yes","No")</f>
        <v>Yes</v>
      </c>
      <c r="N2224" s="1" t="str">
        <f>IF(OR(BART_Rides[[#This Row],[Station Code]]="EM", BART_Rides[[#This Row],[Station Code]]="MT", BART_Rides[[#This Row],[Station Code]]="PL", BART_Rides[[#This Row],[Station Code]]="CC"), "Yes", "No")</f>
        <v>No</v>
      </c>
    </row>
    <row r="2225" spans="6:14">
      <c r="F2225" s="3">
        <v>44230</v>
      </c>
      <c r="G2225" s="1" t="s">
        <v>13</v>
      </c>
      <c r="H2225" s="1" t="s">
        <v>101</v>
      </c>
      <c r="I2225" s="1">
        <v>1095</v>
      </c>
      <c r="J2225" s="1">
        <f>MONTH(BART_Rides[[#This Row],[Date]])</f>
        <v>2</v>
      </c>
      <c r="K2225" s="1">
        <f>WEEKDAY(BART_Rides[[#This Row],[Date]],2)</f>
        <v>3</v>
      </c>
      <c r="L2225" s="1" t="str">
        <f>LEFT(BART_Rides[[#This Row],[Lines]],1)</f>
        <v>Y</v>
      </c>
      <c r="M2225" s="1" t="str">
        <f>IF(BART_Rides[[#This Row],[FirstLetter]]="Y","Yes","No")</f>
        <v>Yes</v>
      </c>
      <c r="N2225" s="1" t="str">
        <f>IF(OR(BART_Rides[[#This Row],[Station Code]]="EM", BART_Rides[[#This Row],[Station Code]]="MT", BART_Rides[[#This Row],[Station Code]]="PL", BART_Rides[[#This Row],[Station Code]]="CC"), "Yes", "No")</f>
        <v>No</v>
      </c>
    </row>
    <row r="2226" spans="6:14">
      <c r="F2226" s="3">
        <v>44231</v>
      </c>
      <c r="G2226" s="1" t="s">
        <v>13</v>
      </c>
      <c r="H2226" s="1" t="s">
        <v>101</v>
      </c>
      <c r="I2226" s="1">
        <v>1100</v>
      </c>
      <c r="J2226" s="1">
        <f>MONTH(BART_Rides[[#This Row],[Date]])</f>
        <v>2</v>
      </c>
      <c r="K2226" s="1">
        <f>WEEKDAY(BART_Rides[[#This Row],[Date]],2)</f>
        <v>4</v>
      </c>
      <c r="L2226" s="1" t="str">
        <f>LEFT(BART_Rides[[#This Row],[Lines]],1)</f>
        <v>Y</v>
      </c>
      <c r="M2226" s="1" t="str">
        <f>IF(BART_Rides[[#This Row],[FirstLetter]]="Y","Yes","No")</f>
        <v>Yes</v>
      </c>
      <c r="N2226" s="1" t="str">
        <f>IF(OR(BART_Rides[[#This Row],[Station Code]]="EM", BART_Rides[[#This Row],[Station Code]]="MT", BART_Rides[[#This Row],[Station Code]]="PL", BART_Rides[[#This Row],[Station Code]]="CC"), "Yes", "No")</f>
        <v>No</v>
      </c>
    </row>
    <row r="2227" spans="6:14">
      <c r="F2227" s="3">
        <v>44232</v>
      </c>
      <c r="G2227" s="1" t="s">
        <v>13</v>
      </c>
      <c r="H2227" s="1" t="s">
        <v>101</v>
      </c>
      <c r="I2227" s="1">
        <v>1166</v>
      </c>
      <c r="J2227" s="1">
        <f>MONTH(BART_Rides[[#This Row],[Date]])</f>
        <v>2</v>
      </c>
      <c r="K2227" s="1">
        <f>WEEKDAY(BART_Rides[[#This Row],[Date]],2)</f>
        <v>5</v>
      </c>
      <c r="L2227" s="1" t="str">
        <f>LEFT(BART_Rides[[#This Row],[Lines]],1)</f>
        <v>Y</v>
      </c>
      <c r="M2227" s="1" t="str">
        <f>IF(BART_Rides[[#This Row],[FirstLetter]]="Y","Yes","No")</f>
        <v>Yes</v>
      </c>
      <c r="N2227" s="1" t="str">
        <f>IF(OR(BART_Rides[[#This Row],[Station Code]]="EM", BART_Rides[[#This Row],[Station Code]]="MT", BART_Rides[[#This Row],[Station Code]]="PL", BART_Rides[[#This Row],[Station Code]]="CC"), "Yes", "No")</f>
        <v>No</v>
      </c>
    </row>
    <row r="2228" spans="6:14">
      <c r="F2228" s="3">
        <v>44233</v>
      </c>
      <c r="G2228" s="1" t="s">
        <v>13</v>
      </c>
      <c r="H2228" s="1" t="s">
        <v>101</v>
      </c>
      <c r="I2228" s="1">
        <v>656</v>
      </c>
      <c r="J2228" s="1">
        <f>MONTH(BART_Rides[[#This Row],[Date]])</f>
        <v>2</v>
      </c>
      <c r="K2228" s="1">
        <f>WEEKDAY(BART_Rides[[#This Row],[Date]],2)</f>
        <v>6</v>
      </c>
      <c r="L2228" s="1" t="str">
        <f>LEFT(BART_Rides[[#This Row],[Lines]],1)</f>
        <v>Y</v>
      </c>
      <c r="M2228" s="1" t="str">
        <f>IF(BART_Rides[[#This Row],[FirstLetter]]="Y","Yes","No")</f>
        <v>Yes</v>
      </c>
      <c r="N2228" s="1" t="str">
        <f>IF(OR(BART_Rides[[#This Row],[Station Code]]="EM", BART_Rides[[#This Row],[Station Code]]="MT", BART_Rides[[#This Row],[Station Code]]="PL", BART_Rides[[#This Row],[Station Code]]="CC"), "Yes", "No")</f>
        <v>No</v>
      </c>
    </row>
    <row r="2229" spans="6:14">
      <c r="F2229" s="3">
        <v>44234</v>
      </c>
      <c r="G2229" s="1" t="s">
        <v>13</v>
      </c>
      <c r="H2229" s="1" t="s">
        <v>101</v>
      </c>
      <c r="I2229" s="1">
        <v>461</v>
      </c>
      <c r="J2229" s="1">
        <f>MONTH(BART_Rides[[#This Row],[Date]])</f>
        <v>2</v>
      </c>
      <c r="K2229" s="1">
        <f>WEEKDAY(BART_Rides[[#This Row],[Date]],2)</f>
        <v>7</v>
      </c>
      <c r="L2229" s="1" t="str">
        <f>LEFT(BART_Rides[[#This Row],[Lines]],1)</f>
        <v>Y</v>
      </c>
      <c r="M2229" s="1" t="str">
        <f>IF(BART_Rides[[#This Row],[FirstLetter]]="Y","Yes","No")</f>
        <v>Yes</v>
      </c>
      <c r="N2229" s="1" t="str">
        <f>IF(OR(BART_Rides[[#This Row],[Station Code]]="EM", BART_Rides[[#This Row],[Station Code]]="MT", BART_Rides[[#This Row],[Station Code]]="PL", BART_Rides[[#This Row],[Station Code]]="CC"), "Yes", "No")</f>
        <v>No</v>
      </c>
    </row>
    <row r="2230" spans="6:14">
      <c r="F2230" s="3">
        <v>44235</v>
      </c>
      <c r="G2230" s="1" t="s">
        <v>13</v>
      </c>
      <c r="H2230" s="1" t="s">
        <v>101</v>
      </c>
      <c r="I2230" s="1">
        <v>1032</v>
      </c>
      <c r="J2230" s="1">
        <f>MONTH(BART_Rides[[#This Row],[Date]])</f>
        <v>2</v>
      </c>
      <c r="K2230" s="1">
        <f>WEEKDAY(BART_Rides[[#This Row],[Date]],2)</f>
        <v>1</v>
      </c>
      <c r="L2230" s="1" t="str">
        <f>LEFT(BART_Rides[[#This Row],[Lines]],1)</f>
        <v>Y</v>
      </c>
      <c r="M2230" s="1" t="str">
        <f>IF(BART_Rides[[#This Row],[FirstLetter]]="Y","Yes","No")</f>
        <v>Yes</v>
      </c>
      <c r="N2230" s="1" t="str">
        <f>IF(OR(BART_Rides[[#This Row],[Station Code]]="EM", BART_Rides[[#This Row],[Station Code]]="MT", BART_Rides[[#This Row],[Station Code]]="PL", BART_Rides[[#This Row],[Station Code]]="CC"), "Yes", "No")</f>
        <v>No</v>
      </c>
    </row>
    <row r="2231" spans="6:14">
      <c r="F2231" s="3">
        <v>44236</v>
      </c>
      <c r="G2231" s="1" t="s">
        <v>13</v>
      </c>
      <c r="H2231" s="1" t="s">
        <v>101</v>
      </c>
      <c r="I2231" s="1">
        <v>1121</v>
      </c>
      <c r="J2231" s="1">
        <f>MONTH(BART_Rides[[#This Row],[Date]])</f>
        <v>2</v>
      </c>
      <c r="K2231" s="1">
        <f>WEEKDAY(BART_Rides[[#This Row],[Date]],2)</f>
        <v>2</v>
      </c>
      <c r="L2231" s="1" t="str">
        <f>LEFT(BART_Rides[[#This Row],[Lines]],1)</f>
        <v>Y</v>
      </c>
      <c r="M2231" s="1" t="str">
        <f>IF(BART_Rides[[#This Row],[FirstLetter]]="Y","Yes","No")</f>
        <v>Yes</v>
      </c>
      <c r="N2231" s="1" t="str">
        <f>IF(OR(BART_Rides[[#This Row],[Station Code]]="EM", BART_Rides[[#This Row],[Station Code]]="MT", BART_Rides[[#This Row],[Station Code]]="PL", BART_Rides[[#This Row],[Station Code]]="CC"), "Yes", "No")</f>
        <v>No</v>
      </c>
    </row>
    <row r="2232" spans="6:14">
      <c r="F2232" s="3">
        <v>44237</v>
      </c>
      <c r="G2232" s="1" t="s">
        <v>13</v>
      </c>
      <c r="H2232" s="1" t="s">
        <v>101</v>
      </c>
      <c r="I2232" s="1">
        <v>1141</v>
      </c>
      <c r="J2232" s="1">
        <f>MONTH(BART_Rides[[#This Row],[Date]])</f>
        <v>2</v>
      </c>
      <c r="K2232" s="1">
        <f>WEEKDAY(BART_Rides[[#This Row],[Date]],2)</f>
        <v>3</v>
      </c>
      <c r="L2232" s="1" t="str">
        <f>LEFT(BART_Rides[[#This Row],[Lines]],1)</f>
        <v>Y</v>
      </c>
      <c r="M2232" s="1" t="str">
        <f>IF(BART_Rides[[#This Row],[FirstLetter]]="Y","Yes","No")</f>
        <v>Yes</v>
      </c>
      <c r="N2232" s="1" t="str">
        <f>IF(OR(BART_Rides[[#This Row],[Station Code]]="EM", BART_Rides[[#This Row],[Station Code]]="MT", BART_Rides[[#This Row],[Station Code]]="PL", BART_Rides[[#This Row],[Station Code]]="CC"), "Yes", "No")</f>
        <v>No</v>
      </c>
    </row>
    <row r="2233" spans="6:14">
      <c r="F2233" s="3">
        <v>44238</v>
      </c>
      <c r="G2233" s="1" t="s">
        <v>13</v>
      </c>
      <c r="H2233" s="1" t="s">
        <v>101</v>
      </c>
      <c r="I2233" s="1">
        <v>1069</v>
      </c>
      <c r="J2233" s="1">
        <f>MONTH(BART_Rides[[#This Row],[Date]])</f>
        <v>2</v>
      </c>
      <c r="K2233" s="1">
        <f>WEEKDAY(BART_Rides[[#This Row],[Date]],2)</f>
        <v>4</v>
      </c>
      <c r="L2233" s="1" t="str">
        <f>LEFT(BART_Rides[[#This Row],[Lines]],1)</f>
        <v>Y</v>
      </c>
      <c r="M2233" s="1" t="str">
        <f>IF(BART_Rides[[#This Row],[FirstLetter]]="Y","Yes","No")</f>
        <v>Yes</v>
      </c>
      <c r="N2233" s="1" t="str">
        <f>IF(OR(BART_Rides[[#This Row],[Station Code]]="EM", BART_Rides[[#This Row],[Station Code]]="MT", BART_Rides[[#This Row],[Station Code]]="PL", BART_Rides[[#This Row],[Station Code]]="CC"), "Yes", "No")</f>
        <v>No</v>
      </c>
    </row>
    <row r="2234" spans="6:14">
      <c r="F2234" s="3">
        <v>44239</v>
      </c>
      <c r="G2234" s="1" t="s">
        <v>13</v>
      </c>
      <c r="H2234" s="1" t="s">
        <v>101</v>
      </c>
      <c r="I2234" s="1">
        <v>1164</v>
      </c>
      <c r="J2234" s="1">
        <f>MONTH(BART_Rides[[#This Row],[Date]])</f>
        <v>2</v>
      </c>
      <c r="K2234" s="1">
        <f>WEEKDAY(BART_Rides[[#This Row],[Date]],2)</f>
        <v>5</v>
      </c>
      <c r="L2234" s="1" t="str">
        <f>LEFT(BART_Rides[[#This Row],[Lines]],1)</f>
        <v>Y</v>
      </c>
      <c r="M2234" s="1" t="str">
        <f>IF(BART_Rides[[#This Row],[FirstLetter]]="Y","Yes","No")</f>
        <v>Yes</v>
      </c>
      <c r="N2234" s="1" t="str">
        <f>IF(OR(BART_Rides[[#This Row],[Station Code]]="EM", BART_Rides[[#This Row],[Station Code]]="MT", BART_Rides[[#This Row],[Station Code]]="PL", BART_Rides[[#This Row],[Station Code]]="CC"), "Yes", "No")</f>
        <v>No</v>
      </c>
    </row>
    <row r="2235" spans="6:14">
      <c r="F2235" s="3">
        <v>44240</v>
      </c>
      <c r="G2235" s="1" t="s">
        <v>13</v>
      </c>
      <c r="H2235" s="1" t="s">
        <v>101</v>
      </c>
      <c r="I2235" s="1">
        <v>606</v>
      </c>
      <c r="J2235" s="1">
        <f>MONTH(BART_Rides[[#This Row],[Date]])</f>
        <v>2</v>
      </c>
      <c r="K2235" s="1">
        <f>WEEKDAY(BART_Rides[[#This Row],[Date]],2)</f>
        <v>6</v>
      </c>
      <c r="L2235" s="1" t="str">
        <f>LEFT(BART_Rides[[#This Row],[Lines]],1)</f>
        <v>Y</v>
      </c>
      <c r="M2235" s="1" t="str">
        <f>IF(BART_Rides[[#This Row],[FirstLetter]]="Y","Yes","No")</f>
        <v>Yes</v>
      </c>
      <c r="N2235" s="1" t="str">
        <f>IF(OR(BART_Rides[[#This Row],[Station Code]]="EM", BART_Rides[[#This Row],[Station Code]]="MT", BART_Rides[[#This Row],[Station Code]]="PL", BART_Rides[[#This Row],[Station Code]]="CC"), "Yes", "No")</f>
        <v>No</v>
      </c>
    </row>
    <row r="2236" spans="6:14">
      <c r="F2236" s="3">
        <v>44241</v>
      </c>
      <c r="G2236" s="1" t="s">
        <v>13</v>
      </c>
      <c r="H2236" s="1" t="s">
        <v>101</v>
      </c>
      <c r="I2236" s="1">
        <v>433</v>
      </c>
      <c r="J2236" s="1">
        <f>MONTH(BART_Rides[[#This Row],[Date]])</f>
        <v>2</v>
      </c>
      <c r="K2236" s="1">
        <f>WEEKDAY(BART_Rides[[#This Row],[Date]],2)</f>
        <v>7</v>
      </c>
      <c r="L2236" s="1" t="str">
        <f>LEFT(BART_Rides[[#This Row],[Lines]],1)</f>
        <v>Y</v>
      </c>
      <c r="M2236" s="1" t="str">
        <f>IF(BART_Rides[[#This Row],[FirstLetter]]="Y","Yes","No")</f>
        <v>Yes</v>
      </c>
      <c r="N2236" s="1" t="str">
        <f>IF(OR(BART_Rides[[#This Row],[Station Code]]="EM", BART_Rides[[#This Row],[Station Code]]="MT", BART_Rides[[#This Row],[Station Code]]="PL", BART_Rides[[#This Row],[Station Code]]="CC"), "Yes", "No")</f>
        <v>No</v>
      </c>
    </row>
    <row r="2237" spans="6:14">
      <c r="F2237" s="3">
        <v>44242</v>
      </c>
      <c r="G2237" s="1" t="s">
        <v>13</v>
      </c>
      <c r="H2237" s="1" t="s">
        <v>101</v>
      </c>
      <c r="I2237" s="1">
        <v>510</v>
      </c>
      <c r="J2237" s="1">
        <f>MONTH(BART_Rides[[#This Row],[Date]])</f>
        <v>2</v>
      </c>
      <c r="K2237" s="1">
        <f>WEEKDAY(BART_Rides[[#This Row],[Date]],2)</f>
        <v>1</v>
      </c>
      <c r="L2237" s="1" t="str">
        <f>LEFT(BART_Rides[[#This Row],[Lines]],1)</f>
        <v>Y</v>
      </c>
      <c r="M2237" s="1" t="str">
        <f>IF(BART_Rides[[#This Row],[FirstLetter]]="Y","Yes","No")</f>
        <v>Yes</v>
      </c>
      <c r="N2237" s="1" t="str">
        <f>IF(OR(BART_Rides[[#This Row],[Station Code]]="EM", BART_Rides[[#This Row],[Station Code]]="MT", BART_Rides[[#This Row],[Station Code]]="PL", BART_Rides[[#This Row],[Station Code]]="CC"), "Yes", "No")</f>
        <v>No</v>
      </c>
    </row>
    <row r="2238" spans="6:14">
      <c r="F2238" s="3">
        <v>44243</v>
      </c>
      <c r="G2238" s="1" t="s">
        <v>13</v>
      </c>
      <c r="H2238" s="1" t="s">
        <v>101</v>
      </c>
      <c r="I2238" s="1">
        <v>1112</v>
      </c>
      <c r="J2238" s="1">
        <f>MONTH(BART_Rides[[#This Row],[Date]])</f>
        <v>2</v>
      </c>
      <c r="K2238" s="1">
        <f>WEEKDAY(BART_Rides[[#This Row],[Date]],2)</f>
        <v>2</v>
      </c>
      <c r="L2238" s="1" t="str">
        <f>LEFT(BART_Rides[[#This Row],[Lines]],1)</f>
        <v>Y</v>
      </c>
      <c r="M2238" s="1" t="str">
        <f>IF(BART_Rides[[#This Row],[FirstLetter]]="Y","Yes","No")</f>
        <v>Yes</v>
      </c>
      <c r="N2238" s="1" t="str">
        <f>IF(OR(BART_Rides[[#This Row],[Station Code]]="EM", BART_Rides[[#This Row],[Station Code]]="MT", BART_Rides[[#This Row],[Station Code]]="PL", BART_Rides[[#This Row],[Station Code]]="CC"), "Yes", "No")</f>
        <v>No</v>
      </c>
    </row>
    <row r="2239" spans="6:14">
      <c r="F2239" s="3">
        <v>44244</v>
      </c>
      <c r="G2239" s="1" t="s">
        <v>13</v>
      </c>
      <c r="H2239" s="1" t="s">
        <v>101</v>
      </c>
      <c r="I2239" s="1">
        <v>1073</v>
      </c>
      <c r="J2239" s="1">
        <f>MONTH(BART_Rides[[#This Row],[Date]])</f>
        <v>2</v>
      </c>
      <c r="K2239" s="1">
        <f>WEEKDAY(BART_Rides[[#This Row],[Date]],2)</f>
        <v>3</v>
      </c>
      <c r="L2239" s="1" t="str">
        <f>LEFT(BART_Rides[[#This Row],[Lines]],1)</f>
        <v>Y</v>
      </c>
      <c r="M2239" s="1" t="str">
        <f>IF(BART_Rides[[#This Row],[FirstLetter]]="Y","Yes","No")</f>
        <v>Yes</v>
      </c>
      <c r="N2239" s="1" t="str">
        <f>IF(OR(BART_Rides[[#This Row],[Station Code]]="EM", BART_Rides[[#This Row],[Station Code]]="MT", BART_Rides[[#This Row],[Station Code]]="PL", BART_Rides[[#This Row],[Station Code]]="CC"), "Yes", "No")</f>
        <v>No</v>
      </c>
    </row>
    <row r="2240" spans="6:14">
      <c r="F2240" s="3">
        <v>44245</v>
      </c>
      <c r="G2240" s="1" t="s">
        <v>13</v>
      </c>
      <c r="H2240" s="1" t="s">
        <v>101</v>
      </c>
      <c r="I2240" s="1">
        <v>1159</v>
      </c>
      <c r="J2240" s="1">
        <f>MONTH(BART_Rides[[#This Row],[Date]])</f>
        <v>2</v>
      </c>
      <c r="K2240" s="1">
        <f>WEEKDAY(BART_Rides[[#This Row],[Date]],2)</f>
        <v>4</v>
      </c>
      <c r="L2240" s="1" t="str">
        <f>LEFT(BART_Rides[[#This Row],[Lines]],1)</f>
        <v>Y</v>
      </c>
      <c r="M2240" s="1" t="str">
        <f>IF(BART_Rides[[#This Row],[FirstLetter]]="Y","Yes","No")</f>
        <v>Yes</v>
      </c>
      <c r="N2240" s="1" t="str">
        <f>IF(OR(BART_Rides[[#This Row],[Station Code]]="EM", BART_Rides[[#This Row],[Station Code]]="MT", BART_Rides[[#This Row],[Station Code]]="PL", BART_Rides[[#This Row],[Station Code]]="CC"), "Yes", "No")</f>
        <v>No</v>
      </c>
    </row>
    <row r="2241" spans="6:14">
      <c r="F2241" s="3">
        <v>44246</v>
      </c>
      <c r="G2241" s="1" t="s">
        <v>13</v>
      </c>
      <c r="H2241" s="1" t="s">
        <v>101</v>
      </c>
      <c r="I2241" s="1">
        <v>1089</v>
      </c>
      <c r="J2241" s="1">
        <f>MONTH(BART_Rides[[#This Row],[Date]])</f>
        <v>2</v>
      </c>
      <c r="K2241" s="1">
        <f>WEEKDAY(BART_Rides[[#This Row],[Date]],2)</f>
        <v>5</v>
      </c>
      <c r="L2241" s="1" t="str">
        <f>LEFT(BART_Rides[[#This Row],[Lines]],1)</f>
        <v>Y</v>
      </c>
      <c r="M2241" s="1" t="str">
        <f>IF(BART_Rides[[#This Row],[FirstLetter]]="Y","Yes","No")</f>
        <v>Yes</v>
      </c>
      <c r="N2241" s="1" t="str">
        <f>IF(OR(BART_Rides[[#This Row],[Station Code]]="EM", BART_Rides[[#This Row],[Station Code]]="MT", BART_Rides[[#This Row],[Station Code]]="PL", BART_Rides[[#This Row],[Station Code]]="CC"), "Yes", "No")</f>
        <v>No</v>
      </c>
    </row>
    <row r="2242" spans="6:14">
      <c r="F2242" s="3">
        <v>44247</v>
      </c>
      <c r="G2242" s="1" t="s">
        <v>13</v>
      </c>
      <c r="H2242" s="1" t="s">
        <v>101</v>
      </c>
      <c r="I2242" s="1">
        <v>636</v>
      </c>
      <c r="J2242" s="1">
        <f>MONTH(BART_Rides[[#This Row],[Date]])</f>
        <v>2</v>
      </c>
      <c r="K2242" s="1">
        <f>WEEKDAY(BART_Rides[[#This Row],[Date]],2)</f>
        <v>6</v>
      </c>
      <c r="L2242" s="1" t="str">
        <f>LEFT(BART_Rides[[#This Row],[Lines]],1)</f>
        <v>Y</v>
      </c>
      <c r="M2242" s="1" t="str">
        <f>IF(BART_Rides[[#This Row],[FirstLetter]]="Y","Yes","No")</f>
        <v>Yes</v>
      </c>
      <c r="N2242" s="1" t="str">
        <f>IF(OR(BART_Rides[[#This Row],[Station Code]]="EM", BART_Rides[[#This Row],[Station Code]]="MT", BART_Rides[[#This Row],[Station Code]]="PL", BART_Rides[[#This Row],[Station Code]]="CC"), "Yes", "No")</f>
        <v>No</v>
      </c>
    </row>
    <row r="2243" spans="6:14">
      <c r="F2243" s="3">
        <v>44248</v>
      </c>
      <c r="G2243" s="1" t="s">
        <v>13</v>
      </c>
      <c r="H2243" s="1" t="s">
        <v>101</v>
      </c>
      <c r="I2243" s="1">
        <v>510</v>
      </c>
      <c r="J2243" s="1">
        <f>MONTH(BART_Rides[[#This Row],[Date]])</f>
        <v>2</v>
      </c>
      <c r="K2243" s="1">
        <f>WEEKDAY(BART_Rides[[#This Row],[Date]],2)</f>
        <v>7</v>
      </c>
      <c r="L2243" s="1" t="str">
        <f>LEFT(BART_Rides[[#This Row],[Lines]],1)</f>
        <v>Y</v>
      </c>
      <c r="M2243" s="1" t="str">
        <f>IF(BART_Rides[[#This Row],[FirstLetter]]="Y","Yes","No")</f>
        <v>Yes</v>
      </c>
      <c r="N2243" s="1" t="str">
        <f>IF(OR(BART_Rides[[#This Row],[Station Code]]="EM", BART_Rides[[#This Row],[Station Code]]="MT", BART_Rides[[#This Row],[Station Code]]="PL", BART_Rides[[#This Row],[Station Code]]="CC"), "Yes", "No")</f>
        <v>No</v>
      </c>
    </row>
    <row r="2244" spans="6:14">
      <c r="F2244" s="3">
        <v>44249</v>
      </c>
      <c r="G2244" s="1" t="s">
        <v>13</v>
      </c>
      <c r="H2244" s="1" t="s">
        <v>101</v>
      </c>
      <c r="I2244" s="1">
        <v>1148</v>
      </c>
      <c r="J2244" s="1">
        <f>MONTH(BART_Rides[[#This Row],[Date]])</f>
        <v>2</v>
      </c>
      <c r="K2244" s="1">
        <f>WEEKDAY(BART_Rides[[#This Row],[Date]],2)</f>
        <v>1</v>
      </c>
      <c r="L2244" s="1" t="str">
        <f>LEFT(BART_Rides[[#This Row],[Lines]],1)</f>
        <v>Y</v>
      </c>
      <c r="M2244" s="1" t="str">
        <f>IF(BART_Rides[[#This Row],[FirstLetter]]="Y","Yes","No")</f>
        <v>Yes</v>
      </c>
      <c r="N2244" s="1" t="str">
        <f>IF(OR(BART_Rides[[#This Row],[Station Code]]="EM", BART_Rides[[#This Row],[Station Code]]="MT", BART_Rides[[#This Row],[Station Code]]="PL", BART_Rides[[#This Row],[Station Code]]="CC"), "Yes", "No")</f>
        <v>No</v>
      </c>
    </row>
    <row r="2245" spans="6:14">
      <c r="F2245" s="3">
        <v>44250</v>
      </c>
      <c r="G2245" s="1" t="s">
        <v>13</v>
      </c>
      <c r="H2245" s="1" t="s">
        <v>101</v>
      </c>
      <c r="I2245" s="1">
        <v>1205</v>
      </c>
      <c r="J2245" s="1">
        <f>MONTH(BART_Rides[[#This Row],[Date]])</f>
        <v>2</v>
      </c>
      <c r="K2245" s="1">
        <f>WEEKDAY(BART_Rides[[#This Row],[Date]],2)</f>
        <v>2</v>
      </c>
      <c r="L2245" s="1" t="str">
        <f>LEFT(BART_Rides[[#This Row],[Lines]],1)</f>
        <v>Y</v>
      </c>
      <c r="M2245" s="1" t="str">
        <f>IF(BART_Rides[[#This Row],[FirstLetter]]="Y","Yes","No")</f>
        <v>Yes</v>
      </c>
      <c r="N2245" s="1" t="str">
        <f>IF(OR(BART_Rides[[#This Row],[Station Code]]="EM", BART_Rides[[#This Row],[Station Code]]="MT", BART_Rides[[#This Row],[Station Code]]="PL", BART_Rides[[#This Row],[Station Code]]="CC"), "Yes", "No")</f>
        <v>No</v>
      </c>
    </row>
    <row r="2246" spans="6:14">
      <c r="F2246" s="3">
        <v>44251</v>
      </c>
      <c r="G2246" s="1" t="s">
        <v>13</v>
      </c>
      <c r="H2246" s="1" t="s">
        <v>101</v>
      </c>
      <c r="I2246" s="1">
        <v>1171</v>
      </c>
      <c r="J2246" s="1">
        <f>MONTH(BART_Rides[[#This Row],[Date]])</f>
        <v>2</v>
      </c>
      <c r="K2246" s="1">
        <f>WEEKDAY(BART_Rides[[#This Row],[Date]],2)</f>
        <v>3</v>
      </c>
      <c r="L2246" s="1" t="str">
        <f>LEFT(BART_Rides[[#This Row],[Lines]],1)</f>
        <v>Y</v>
      </c>
      <c r="M2246" s="1" t="str">
        <f>IF(BART_Rides[[#This Row],[FirstLetter]]="Y","Yes","No")</f>
        <v>Yes</v>
      </c>
      <c r="N2246" s="1" t="str">
        <f>IF(OR(BART_Rides[[#This Row],[Station Code]]="EM", BART_Rides[[#This Row],[Station Code]]="MT", BART_Rides[[#This Row],[Station Code]]="PL", BART_Rides[[#This Row],[Station Code]]="CC"), "Yes", "No")</f>
        <v>No</v>
      </c>
    </row>
    <row r="2247" spans="6:14">
      <c r="F2247" s="3">
        <v>44252</v>
      </c>
      <c r="G2247" s="1" t="s">
        <v>13</v>
      </c>
      <c r="H2247" s="1" t="s">
        <v>101</v>
      </c>
      <c r="I2247" s="1">
        <v>1144</v>
      </c>
      <c r="J2247" s="1">
        <f>MONTH(BART_Rides[[#This Row],[Date]])</f>
        <v>2</v>
      </c>
      <c r="K2247" s="1">
        <f>WEEKDAY(BART_Rides[[#This Row],[Date]],2)</f>
        <v>4</v>
      </c>
      <c r="L2247" s="1" t="str">
        <f>LEFT(BART_Rides[[#This Row],[Lines]],1)</f>
        <v>Y</v>
      </c>
      <c r="M2247" s="1" t="str">
        <f>IF(BART_Rides[[#This Row],[FirstLetter]]="Y","Yes","No")</f>
        <v>Yes</v>
      </c>
      <c r="N2247" s="1" t="str">
        <f>IF(OR(BART_Rides[[#This Row],[Station Code]]="EM", BART_Rides[[#This Row],[Station Code]]="MT", BART_Rides[[#This Row],[Station Code]]="PL", BART_Rides[[#This Row],[Station Code]]="CC"), "Yes", "No")</f>
        <v>No</v>
      </c>
    </row>
    <row r="2248" spans="6:14">
      <c r="F2248" s="3">
        <v>44253</v>
      </c>
      <c r="G2248" s="1" t="s">
        <v>13</v>
      </c>
      <c r="H2248" s="1" t="s">
        <v>101</v>
      </c>
      <c r="I2248" s="1">
        <v>1212</v>
      </c>
      <c r="J2248" s="1">
        <f>MONTH(BART_Rides[[#This Row],[Date]])</f>
        <v>2</v>
      </c>
      <c r="K2248" s="1">
        <f>WEEKDAY(BART_Rides[[#This Row],[Date]],2)</f>
        <v>5</v>
      </c>
      <c r="L2248" s="1" t="str">
        <f>LEFT(BART_Rides[[#This Row],[Lines]],1)</f>
        <v>Y</v>
      </c>
      <c r="M2248" s="1" t="str">
        <f>IF(BART_Rides[[#This Row],[FirstLetter]]="Y","Yes","No")</f>
        <v>Yes</v>
      </c>
      <c r="N2248" s="1" t="str">
        <f>IF(OR(BART_Rides[[#This Row],[Station Code]]="EM", BART_Rides[[#This Row],[Station Code]]="MT", BART_Rides[[#This Row],[Station Code]]="PL", BART_Rides[[#This Row],[Station Code]]="CC"), "Yes", "No")</f>
        <v>No</v>
      </c>
    </row>
    <row r="2249" spans="6:14">
      <c r="F2249" s="3">
        <v>44254</v>
      </c>
      <c r="G2249" s="1" t="s">
        <v>13</v>
      </c>
      <c r="H2249" s="1" t="s">
        <v>101</v>
      </c>
      <c r="I2249" s="1">
        <v>713</v>
      </c>
      <c r="J2249" s="1">
        <f>MONTH(BART_Rides[[#This Row],[Date]])</f>
        <v>2</v>
      </c>
      <c r="K2249" s="1">
        <f>WEEKDAY(BART_Rides[[#This Row],[Date]],2)</f>
        <v>6</v>
      </c>
      <c r="L2249" s="1" t="str">
        <f>LEFT(BART_Rides[[#This Row],[Lines]],1)</f>
        <v>Y</v>
      </c>
      <c r="M2249" s="1" t="str">
        <f>IF(BART_Rides[[#This Row],[FirstLetter]]="Y","Yes","No")</f>
        <v>Yes</v>
      </c>
      <c r="N2249" s="1" t="str">
        <f>IF(OR(BART_Rides[[#This Row],[Station Code]]="EM", BART_Rides[[#This Row],[Station Code]]="MT", BART_Rides[[#This Row],[Station Code]]="PL", BART_Rides[[#This Row],[Station Code]]="CC"), "Yes", "No")</f>
        <v>No</v>
      </c>
    </row>
    <row r="2250" spans="6:14">
      <c r="F2250" s="3">
        <v>44255</v>
      </c>
      <c r="G2250" s="1" t="s">
        <v>13</v>
      </c>
      <c r="H2250" s="1" t="s">
        <v>101</v>
      </c>
      <c r="I2250" s="1">
        <v>520</v>
      </c>
      <c r="J2250" s="1">
        <f>MONTH(BART_Rides[[#This Row],[Date]])</f>
        <v>2</v>
      </c>
      <c r="K2250" s="1">
        <f>WEEKDAY(BART_Rides[[#This Row],[Date]],2)</f>
        <v>7</v>
      </c>
      <c r="L2250" s="1" t="str">
        <f>LEFT(BART_Rides[[#This Row],[Lines]],1)</f>
        <v>Y</v>
      </c>
      <c r="M2250" s="1" t="str">
        <f>IF(BART_Rides[[#This Row],[FirstLetter]]="Y","Yes","No")</f>
        <v>Yes</v>
      </c>
      <c r="N2250" s="1" t="str">
        <f>IF(OR(BART_Rides[[#This Row],[Station Code]]="EM", BART_Rides[[#This Row],[Station Code]]="MT", BART_Rides[[#This Row],[Station Code]]="PL", BART_Rides[[#This Row],[Station Code]]="CC"), "Yes", "No")</f>
        <v>No</v>
      </c>
    </row>
    <row r="2251" spans="6:14">
      <c r="F2251" s="3">
        <v>44256</v>
      </c>
      <c r="G2251" s="1" t="s">
        <v>13</v>
      </c>
      <c r="H2251" s="1" t="s">
        <v>101</v>
      </c>
      <c r="I2251" s="1">
        <v>1148</v>
      </c>
      <c r="J2251" s="1">
        <f>MONTH(BART_Rides[[#This Row],[Date]])</f>
        <v>3</v>
      </c>
      <c r="K2251" s="1">
        <f>WEEKDAY(BART_Rides[[#This Row],[Date]],2)</f>
        <v>1</v>
      </c>
      <c r="L2251" s="1" t="str">
        <f>LEFT(BART_Rides[[#This Row],[Lines]],1)</f>
        <v>Y</v>
      </c>
      <c r="M2251" s="1" t="str">
        <f>IF(BART_Rides[[#This Row],[FirstLetter]]="Y","Yes","No")</f>
        <v>Yes</v>
      </c>
      <c r="N2251" s="1" t="str">
        <f>IF(OR(BART_Rides[[#This Row],[Station Code]]="EM", BART_Rides[[#This Row],[Station Code]]="MT", BART_Rides[[#This Row],[Station Code]]="PL", BART_Rides[[#This Row],[Station Code]]="CC"), "Yes", "No")</f>
        <v>No</v>
      </c>
    </row>
    <row r="2252" spans="6:14">
      <c r="F2252" s="3">
        <v>44257</v>
      </c>
      <c r="G2252" s="1" t="s">
        <v>13</v>
      </c>
      <c r="H2252" s="1" t="s">
        <v>101</v>
      </c>
      <c r="I2252" s="1">
        <v>1198</v>
      </c>
      <c r="J2252" s="1">
        <f>MONTH(BART_Rides[[#This Row],[Date]])</f>
        <v>3</v>
      </c>
      <c r="K2252" s="1">
        <f>WEEKDAY(BART_Rides[[#This Row],[Date]],2)</f>
        <v>2</v>
      </c>
      <c r="L2252" s="1" t="str">
        <f>LEFT(BART_Rides[[#This Row],[Lines]],1)</f>
        <v>Y</v>
      </c>
      <c r="M2252" s="1" t="str">
        <f>IF(BART_Rides[[#This Row],[FirstLetter]]="Y","Yes","No")</f>
        <v>Yes</v>
      </c>
      <c r="N2252" s="1" t="str">
        <f>IF(OR(BART_Rides[[#This Row],[Station Code]]="EM", BART_Rides[[#This Row],[Station Code]]="MT", BART_Rides[[#This Row],[Station Code]]="PL", BART_Rides[[#This Row],[Station Code]]="CC"), "Yes", "No")</f>
        <v>No</v>
      </c>
    </row>
    <row r="2253" spans="6:14">
      <c r="F2253" s="3">
        <v>44258</v>
      </c>
      <c r="G2253" s="1" t="s">
        <v>13</v>
      </c>
      <c r="H2253" s="1" t="s">
        <v>101</v>
      </c>
      <c r="I2253" s="1">
        <v>1231</v>
      </c>
      <c r="J2253" s="1">
        <f>MONTH(BART_Rides[[#This Row],[Date]])</f>
        <v>3</v>
      </c>
      <c r="K2253" s="1">
        <f>WEEKDAY(BART_Rides[[#This Row],[Date]],2)</f>
        <v>3</v>
      </c>
      <c r="L2253" s="1" t="str">
        <f>LEFT(BART_Rides[[#This Row],[Lines]],1)</f>
        <v>Y</v>
      </c>
      <c r="M2253" s="1" t="str">
        <f>IF(BART_Rides[[#This Row],[FirstLetter]]="Y","Yes","No")</f>
        <v>Yes</v>
      </c>
      <c r="N2253" s="1" t="str">
        <f>IF(OR(BART_Rides[[#This Row],[Station Code]]="EM", BART_Rides[[#This Row],[Station Code]]="MT", BART_Rides[[#This Row],[Station Code]]="PL", BART_Rides[[#This Row],[Station Code]]="CC"), "Yes", "No")</f>
        <v>No</v>
      </c>
    </row>
    <row r="2254" spans="6:14">
      <c r="F2254" s="3">
        <v>44259</v>
      </c>
      <c r="G2254" s="1" t="s">
        <v>13</v>
      </c>
      <c r="H2254" s="1" t="s">
        <v>101</v>
      </c>
      <c r="I2254" s="1">
        <v>1261</v>
      </c>
      <c r="J2254" s="1">
        <f>MONTH(BART_Rides[[#This Row],[Date]])</f>
        <v>3</v>
      </c>
      <c r="K2254" s="1">
        <f>WEEKDAY(BART_Rides[[#This Row],[Date]],2)</f>
        <v>4</v>
      </c>
      <c r="L2254" s="1" t="str">
        <f>LEFT(BART_Rides[[#This Row],[Lines]],1)</f>
        <v>Y</v>
      </c>
      <c r="M2254" s="1" t="str">
        <f>IF(BART_Rides[[#This Row],[FirstLetter]]="Y","Yes","No")</f>
        <v>Yes</v>
      </c>
      <c r="N2254" s="1" t="str">
        <f>IF(OR(BART_Rides[[#This Row],[Station Code]]="EM", BART_Rides[[#This Row],[Station Code]]="MT", BART_Rides[[#This Row],[Station Code]]="PL", BART_Rides[[#This Row],[Station Code]]="CC"), "Yes", "No")</f>
        <v>No</v>
      </c>
    </row>
    <row r="2255" spans="6:14">
      <c r="F2255" s="3">
        <v>44260</v>
      </c>
      <c r="G2255" s="1" t="s">
        <v>13</v>
      </c>
      <c r="H2255" s="1" t="s">
        <v>101</v>
      </c>
      <c r="I2255" s="1">
        <v>1208</v>
      </c>
      <c r="J2255" s="1">
        <f>MONTH(BART_Rides[[#This Row],[Date]])</f>
        <v>3</v>
      </c>
      <c r="K2255" s="1">
        <f>WEEKDAY(BART_Rides[[#This Row],[Date]],2)</f>
        <v>5</v>
      </c>
      <c r="L2255" s="1" t="str">
        <f>LEFT(BART_Rides[[#This Row],[Lines]],1)</f>
        <v>Y</v>
      </c>
      <c r="M2255" s="1" t="str">
        <f>IF(BART_Rides[[#This Row],[FirstLetter]]="Y","Yes","No")</f>
        <v>Yes</v>
      </c>
      <c r="N2255" s="1" t="str">
        <f>IF(OR(BART_Rides[[#This Row],[Station Code]]="EM", BART_Rides[[#This Row],[Station Code]]="MT", BART_Rides[[#This Row],[Station Code]]="PL", BART_Rides[[#This Row],[Station Code]]="CC"), "Yes", "No")</f>
        <v>No</v>
      </c>
    </row>
    <row r="2256" spans="6:14">
      <c r="F2256" s="3">
        <v>44261</v>
      </c>
      <c r="G2256" s="1" t="s">
        <v>13</v>
      </c>
      <c r="H2256" s="1" t="s">
        <v>101</v>
      </c>
      <c r="I2256" s="1">
        <v>689</v>
      </c>
      <c r="J2256" s="1">
        <f>MONTH(BART_Rides[[#This Row],[Date]])</f>
        <v>3</v>
      </c>
      <c r="K2256" s="1">
        <f>WEEKDAY(BART_Rides[[#This Row],[Date]],2)</f>
        <v>6</v>
      </c>
      <c r="L2256" s="1" t="str">
        <f>LEFT(BART_Rides[[#This Row],[Lines]],1)</f>
        <v>Y</v>
      </c>
      <c r="M2256" s="1" t="str">
        <f>IF(BART_Rides[[#This Row],[FirstLetter]]="Y","Yes","No")</f>
        <v>Yes</v>
      </c>
      <c r="N2256" s="1" t="str">
        <f>IF(OR(BART_Rides[[#This Row],[Station Code]]="EM", BART_Rides[[#This Row],[Station Code]]="MT", BART_Rides[[#This Row],[Station Code]]="PL", BART_Rides[[#This Row],[Station Code]]="CC"), "Yes", "No")</f>
        <v>No</v>
      </c>
    </row>
    <row r="2257" spans="6:14">
      <c r="F2257" s="3">
        <v>44262</v>
      </c>
      <c r="G2257" s="1" t="s">
        <v>13</v>
      </c>
      <c r="H2257" s="1" t="s">
        <v>101</v>
      </c>
      <c r="I2257" s="1">
        <v>553</v>
      </c>
      <c r="J2257" s="1">
        <f>MONTH(BART_Rides[[#This Row],[Date]])</f>
        <v>3</v>
      </c>
      <c r="K2257" s="1">
        <f>WEEKDAY(BART_Rides[[#This Row],[Date]],2)</f>
        <v>7</v>
      </c>
      <c r="L2257" s="1" t="str">
        <f>LEFT(BART_Rides[[#This Row],[Lines]],1)</f>
        <v>Y</v>
      </c>
      <c r="M2257" s="1" t="str">
        <f>IF(BART_Rides[[#This Row],[FirstLetter]]="Y","Yes","No")</f>
        <v>Yes</v>
      </c>
      <c r="N2257" s="1" t="str">
        <f>IF(OR(BART_Rides[[#This Row],[Station Code]]="EM", BART_Rides[[#This Row],[Station Code]]="MT", BART_Rides[[#This Row],[Station Code]]="PL", BART_Rides[[#This Row],[Station Code]]="CC"), "Yes", "No")</f>
        <v>No</v>
      </c>
    </row>
    <row r="2258" spans="6:14">
      <c r="F2258" s="3">
        <v>44263</v>
      </c>
      <c r="G2258" s="1" t="s">
        <v>13</v>
      </c>
      <c r="H2258" s="1" t="s">
        <v>101</v>
      </c>
      <c r="I2258" s="1">
        <v>1083</v>
      </c>
      <c r="J2258" s="1">
        <f>MONTH(BART_Rides[[#This Row],[Date]])</f>
        <v>3</v>
      </c>
      <c r="K2258" s="1">
        <f>WEEKDAY(BART_Rides[[#This Row],[Date]],2)</f>
        <v>1</v>
      </c>
      <c r="L2258" s="1" t="str">
        <f>LEFT(BART_Rides[[#This Row],[Lines]],1)</f>
        <v>Y</v>
      </c>
      <c r="M2258" s="1" t="str">
        <f>IF(BART_Rides[[#This Row],[FirstLetter]]="Y","Yes","No")</f>
        <v>Yes</v>
      </c>
      <c r="N2258" s="1" t="str">
        <f>IF(OR(BART_Rides[[#This Row],[Station Code]]="EM", BART_Rides[[#This Row],[Station Code]]="MT", BART_Rides[[#This Row],[Station Code]]="PL", BART_Rides[[#This Row],[Station Code]]="CC"), "Yes", "No")</f>
        <v>No</v>
      </c>
    </row>
    <row r="2259" spans="6:14">
      <c r="F2259" s="3">
        <v>44264</v>
      </c>
      <c r="G2259" s="1" t="s">
        <v>13</v>
      </c>
      <c r="H2259" s="1" t="s">
        <v>101</v>
      </c>
      <c r="I2259" s="1">
        <v>1124</v>
      </c>
      <c r="J2259" s="1">
        <f>MONTH(BART_Rides[[#This Row],[Date]])</f>
        <v>3</v>
      </c>
      <c r="K2259" s="1">
        <f>WEEKDAY(BART_Rides[[#This Row],[Date]],2)</f>
        <v>2</v>
      </c>
      <c r="L2259" s="1" t="str">
        <f>LEFT(BART_Rides[[#This Row],[Lines]],1)</f>
        <v>Y</v>
      </c>
      <c r="M2259" s="1" t="str">
        <f>IF(BART_Rides[[#This Row],[FirstLetter]]="Y","Yes","No")</f>
        <v>Yes</v>
      </c>
      <c r="N2259" s="1" t="str">
        <f>IF(OR(BART_Rides[[#This Row],[Station Code]]="EM", BART_Rides[[#This Row],[Station Code]]="MT", BART_Rides[[#This Row],[Station Code]]="PL", BART_Rides[[#This Row],[Station Code]]="CC"), "Yes", "No")</f>
        <v>No</v>
      </c>
    </row>
    <row r="2260" spans="6:14">
      <c r="F2260" s="3">
        <v>44265</v>
      </c>
      <c r="G2260" s="1" t="s">
        <v>13</v>
      </c>
      <c r="H2260" s="1" t="s">
        <v>101</v>
      </c>
      <c r="I2260" s="1">
        <v>1130</v>
      </c>
      <c r="J2260" s="1">
        <f>MONTH(BART_Rides[[#This Row],[Date]])</f>
        <v>3</v>
      </c>
      <c r="K2260" s="1">
        <f>WEEKDAY(BART_Rides[[#This Row],[Date]],2)</f>
        <v>3</v>
      </c>
      <c r="L2260" s="1" t="str">
        <f>LEFT(BART_Rides[[#This Row],[Lines]],1)</f>
        <v>Y</v>
      </c>
      <c r="M2260" s="1" t="str">
        <f>IF(BART_Rides[[#This Row],[FirstLetter]]="Y","Yes","No")</f>
        <v>Yes</v>
      </c>
      <c r="N2260" s="1" t="str">
        <f>IF(OR(BART_Rides[[#This Row],[Station Code]]="EM", BART_Rides[[#This Row],[Station Code]]="MT", BART_Rides[[#This Row],[Station Code]]="PL", BART_Rides[[#This Row],[Station Code]]="CC"), "Yes", "No")</f>
        <v>No</v>
      </c>
    </row>
    <row r="2261" spans="6:14">
      <c r="F2261" s="3">
        <v>44266</v>
      </c>
      <c r="G2261" s="1" t="s">
        <v>13</v>
      </c>
      <c r="H2261" s="1" t="s">
        <v>101</v>
      </c>
      <c r="I2261" s="1">
        <v>1174</v>
      </c>
      <c r="J2261" s="1">
        <f>MONTH(BART_Rides[[#This Row],[Date]])</f>
        <v>3</v>
      </c>
      <c r="K2261" s="1">
        <f>WEEKDAY(BART_Rides[[#This Row],[Date]],2)</f>
        <v>4</v>
      </c>
      <c r="L2261" s="1" t="str">
        <f>LEFT(BART_Rides[[#This Row],[Lines]],1)</f>
        <v>Y</v>
      </c>
      <c r="M2261" s="1" t="str">
        <f>IF(BART_Rides[[#This Row],[FirstLetter]]="Y","Yes","No")</f>
        <v>Yes</v>
      </c>
      <c r="N2261" s="1" t="str">
        <f>IF(OR(BART_Rides[[#This Row],[Station Code]]="EM", BART_Rides[[#This Row],[Station Code]]="MT", BART_Rides[[#This Row],[Station Code]]="PL", BART_Rides[[#This Row],[Station Code]]="CC"), "Yes", "No")</f>
        <v>No</v>
      </c>
    </row>
    <row r="2262" spans="6:14">
      <c r="F2262" s="3">
        <v>44267</v>
      </c>
      <c r="G2262" s="1" t="s">
        <v>13</v>
      </c>
      <c r="H2262" s="1" t="s">
        <v>101</v>
      </c>
      <c r="I2262" s="1">
        <v>1215</v>
      </c>
      <c r="J2262" s="1">
        <f>MONTH(BART_Rides[[#This Row],[Date]])</f>
        <v>3</v>
      </c>
      <c r="K2262" s="1">
        <f>WEEKDAY(BART_Rides[[#This Row],[Date]],2)</f>
        <v>5</v>
      </c>
      <c r="L2262" s="1" t="str">
        <f>LEFT(BART_Rides[[#This Row],[Lines]],1)</f>
        <v>Y</v>
      </c>
      <c r="M2262" s="1" t="str">
        <f>IF(BART_Rides[[#This Row],[FirstLetter]]="Y","Yes","No")</f>
        <v>Yes</v>
      </c>
      <c r="N2262" s="1" t="str">
        <f>IF(OR(BART_Rides[[#This Row],[Station Code]]="EM", BART_Rides[[#This Row],[Station Code]]="MT", BART_Rides[[#This Row],[Station Code]]="PL", BART_Rides[[#This Row],[Station Code]]="CC"), "Yes", "No")</f>
        <v>No</v>
      </c>
    </row>
    <row r="2263" spans="6:14">
      <c r="F2263" s="3">
        <v>44268</v>
      </c>
      <c r="G2263" s="1" t="s">
        <v>13</v>
      </c>
      <c r="H2263" s="1" t="s">
        <v>101</v>
      </c>
      <c r="I2263" s="1">
        <v>715</v>
      </c>
      <c r="J2263" s="1">
        <f>MONTH(BART_Rides[[#This Row],[Date]])</f>
        <v>3</v>
      </c>
      <c r="K2263" s="1">
        <f>WEEKDAY(BART_Rides[[#This Row],[Date]],2)</f>
        <v>6</v>
      </c>
      <c r="L2263" s="1" t="str">
        <f>LEFT(BART_Rides[[#This Row],[Lines]],1)</f>
        <v>Y</v>
      </c>
      <c r="M2263" s="1" t="str">
        <f>IF(BART_Rides[[#This Row],[FirstLetter]]="Y","Yes","No")</f>
        <v>Yes</v>
      </c>
      <c r="N2263" s="1" t="str">
        <f>IF(OR(BART_Rides[[#This Row],[Station Code]]="EM", BART_Rides[[#This Row],[Station Code]]="MT", BART_Rides[[#This Row],[Station Code]]="PL", BART_Rides[[#This Row],[Station Code]]="CC"), "Yes", "No")</f>
        <v>No</v>
      </c>
    </row>
    <row r="2264" spans="6:14">
      <c r="F2264" s="3">
        <v>44269</v>
      </c>
      <c r="G2264" s="1" t="s">
        <v>13</v>
      </c>
      <c r="H2264" s="1" t="s">
        <v>101</v>
      </c>
      <c r="I2264" s="1">
        <v>471</v>
      </c>
      <c r="J2264" s="1">
        <f>MONTH(BART_Rides[[#This Row],[Date]])</f>
        <v>3</v>
      </c>
      <c r="K2264" s="1">
        <f>WEEKDAY(BART_Rides[[#This Row],[Date]],2)</f>
        <v>7</v>
      </c>
      <c r="L2264" s="1" t="str">
        <f>LEFT(BART_Rides[[#This Row],[Lines]],1)</f>
        <v>Y</v>
      </c>
      <c r="M2264" s="1" t="str">
        <f>IF(BART_Rides[[#This Row],[FirstLetter]]="Y","Yes","No")</f>
        <v>Yes</v>
      </c>
      <c r="N2264" s="1" t="str">
        <f>IF(OR(BART_Rides[[#This Row],[Station Code]]="EM", BART_Rides[[#This Row],[Station Code]]="MT", BART_Rides[[#This Row],[Station Code]]="PL", BART_Rides[[#This Row],[Station Code]]="CC"), "Yes", "No")</f>
        <v>No</v>
      </c>
    </row>
    <row r="2265" spans="6:14">
      <c r="F2265" s="3">
        <v>44270</v>
      </c>
      <c r="G2265" s="1" t="s">
        <v>13</v>
      </c>
      <c r="H2265" s="1" t="s">
        <v>101</v>
      </c>
      <c r="I2265" s="1">
        <v>1087</v>
      </c>
      <c r="J2265" s="1">
        <f>MONTH(BART_Rides[[#This Row],[Date]])</f>
        <v>3</v>
      </c>
      <c r="K2265" s="1">
        <f>WEEKDAY(BART_Rides[[#This Row],[Date]],2)</f>
        <v>1</v>
      </c>
      <c r="L2265" s="1" t="str">
        <f>LEFT(BART_Rides[[#This Row],[Lines]],1)</f>
        <v>Y</v>
      </c>
      <c r="M2265" s="1" t="str">
        <f>IF(BART_Rides[[#This Row],[FirstLetter]]="Y","Yes","No")</f>
        <v>Yes</v>
      </c>
      <c r="N2265" s="1" t="str">
        <f>IF(OR(BART_Rides[[#This Row],[Station Code]]="EM", BART_Rides[[#This Row],[Station Code]]="MT", BART_Rides[[#This Row],[Station Code]]="PL", BART_Rides[[#This Row],[Station Code]]="CC"), "Yes", "No")</f>
        <v>No</v>
      </c>
    </row>
    <row r="2266" spans="6:14">
      <c r="F2266" s="3">
        <v>44271</v>
      </c>
      <c r="G2266" s="1" t="s">
        <v>13</v>
      </c>
      <c r="H2266" s="1" t="s">
        <v>101</v>
      </c>
      <c r="I2266" s="1">
        <v>1180</v>
      </c>
      <c r="J2266" s="1">
        <f>MONTH(BART_Rides[[#This Row],[Date]])</f>
        <v>3</v>
      </c>
      <c r="K2266" s="1">
        <f>WEEKDAY(BART_Rides[[#This Row],[Date]],2)</f>
        <v>2</v>
      </c>
      <c r="L2266" s="1" t="str">
        <f>LEFT(BART_Rides[[#This Row],[Lines]],1)</f>
        <v>Y</v>
      </c>
      <c r="M2266" s="1" t="str">
        <f>IF(BART_Rides[[#This Row],[FirstLetter]]="Y","Yes","No")</f>
        <v>Yes</v>
      </c>
      <c r="N2266" s="1" t="str">
        <f>IF(OR(BART_Rides[[#This Row],[Station Code]]="EM", BART_Rides[[#This Row],[Station Code]]="MT", BART_Rides[[#This Row],[Station Code]]="PL", BART_Rides[[#This Row],[Station Code]]="CC"), "Yes", "No")</f>
        <v>No</v>
      </c>
    </row>
    <row r="2267" spans="6:14">
      <c r="F2267" s="3">
        <v>44272</v>
      </c>
      <c r="G2267" s="1" t="s">
        <v>13</v>
      </c>
      <c r="H2267" s="1" t="s">
        <v>101</v>
      </c>
      <c r="I2267" s="1">
        <v>1143</v>
      </c>
      <c r="J2267" s="1">
        <f>MONTH(BART_Rides[[#This Row],[Date]])</f>
        <v>3</v>
      </c>
      <c r="K2267" s="1">
        <f>WEEKDAY(BART_Rides[[#This Row],[Date]],2)</f>
        <v>3</v>
      </c>
      <c r="L2267" s="1" t="str">
        <f>LEFT(BART_Rides[[#This Row],[Lines]],1)</f>
        <v>Y</v>
      </c>
      <c r="M2267" s="1" t="str">
        <f>IF(BART_Rides[[#This Row],[FirstLetter]]="Y","Yes","No")</f>
        <v>Yes</v>
      </c>
      <c r="N2267" s="1" t="str">
        <f>IF(OR(BART_Rides[[#This Row],[Station Code]]="EM", BART_Rides[[#This Row],[Station Code]]="MT", BART_Rides[[#This Row],[Station Code]]="PL", BART_Rides[[#This Row],[Station Code]]="CC"), "Yes", "No")</f>
        <v>No</v>
      </c>
    </row>
    <row r="2268" spans="6:14">
      <c r="F2268" s="3">
        <v>44273</v>
      </c>
      <c r="G2268" s="1" t="s">
        <v>13</v>
      </c>
      <c r="H2268" s="1" t="s">
        <v>101</v>
      </c>
      <c r="I2268" s="1">
        <v>1089</v>
      </c>
      <c r="J2268" s="1">
        <f>MONTH(BART_Rides[[#This Row],[Date]])</f>
        <v>3</v>
      </c>
      <c r="K2268" s="1">
        <f>WEEKDAY(BART_Rides[[#This Row],[Date]],2)</f>
        <v>4</v>
      </c>
      <c r="L2268" s="1" t="str">
        <f>LEFT(BART_Rides[[#This Row],[Lines]],1)</f>
        <v>Y</v>
      </c>
      <c r="M2268" s="1" t="str">
        <f>IF(BART_Rides[[#This Row],[FirstLetter]]="Y","Yes","No")</f>
        <v>Yes</v>
      </c>
      <c r="N2268" s="1" t="str">
        <f>IF(OR(BART_Rides[[#This Row],[Station Code]]="EM", BART_Rides[[#This Row],[Station Code]]="MT", BART_Rides[[#This Row],[Station Code]]="PL", BART_Rides[[#This Row],[Station Code]]="CC"), "Yes", "No")</f>
        <v>No</v>
      </c>
    </row>
    <row r="2269" spans="6:14">
      <c r="F2269" s="3">
        <v>44274</v>
      </c>
      <c r="G2269" s="1" t="s">
        <v>13</v>
      </c>
      <c r="H2269" s="1" t="s">
        <v>101</v>
      </c>
      <c r="I2269" s="1">
        <v>1188</v>
      </c>
      <c r="J2269" s="1">
        <f>MONTH(BART_Rides[[#This Row],[Date]])</f>
        <v>3</v>
      </c>
      <c r="K2269" s="1">
        <f>WEEKDAY(BART_Rides[[#This Row],[Date]],2)</f>
        <v>5</v>
      </c>
      <c r="L2269" s="1" t="str">
        <f>LEFT(BART_Rides[[#This Row],[Lines]],1)</f>
        <v>Y</v>
      </c>
      <c r="M2269" s="1" t="str">
        <f>IF(BART_Rides[[#This Row],[FirstLetter]]="Y","Yes","No")</f>
        <v>Yes</v>
      </c>
      <c r="N2269" s="1" t="str">
        <f>IF(OR(BART_Rides[[#This Row],[Station Code]]="EM", BART_Rides[[#This Row],[Station Code]]="MT", BART_Rides[[#This Row],[Station Code]]="PL", BART_Rides[[#This Row],[Station Code]]="CC"), "Yes", "No")</f>
        <v>No</v>
      </c>
    </row>
    <row r="2270" spans="6:14">
      <c r="F2270" s="3">
        <v>44275</v>
      </c>
      <c r="G2270" s="1" t="s">
        <v>13</v>
      </c>
      <c r="H2270" s="1" t="s">
        <v>101</v>
      </c>
      <c r="I2270" s="1">
        <v>974</v>
      </c>
      <c r="J2270" s="1">
        <f>MONTH(BART_Rides[[#This Row],[Date]])</f>
        <v>3</v>
      </c>
      <c r="K2270" s="1">
        <f>WEEKDAY(BART_Rides[[#This Row],[Date]],2)</f>
        <v>6</v>
      </c>
      <c r="L2270" s="1" t="str">
        <f>LEFT(BART_Rides[[#This Row],[Lines]],1)</f>
        <v>Y</v>
      </c>
      <c r="M2270" s="1" t="str">
        <f>IF(BART_Rides[[#This Row],[FirstLetter]]="Y","Yes","No")</f>
        <v>Yes</v>
      </c>
      <c r="N2270" s="1" t="str">
        <f>IF(OR(BART_Rides[[#This Row],[Station Code]]="EM", BART_Rides[[#This Row],[Station Code]]="MT", BART_Rides[[#This Row],[Station Code]]="PL", BART_Rides[[#This Row],[Station Code]]="CC"), "Yes", "No")</f>
        <v>No</v>
      </c>
    </row>
    <row r="2271" spans="6:14">
      <c r="F2271" s="3">
        <v>44276</v>
      </c>
      <c r="G2271" s="1" t="s">
        <v>13</v>
      </c>
      <c r="H2271" s="1" t="s">
        <v>101</v>
      </c>
      <c r="I2271" s="1">
        <v>533</v>
      </c>
      <c r="J2271" s="1">
        <f>MONTH(BART_Rides[[#This Row],[Date]])</f>
        <v>3</v>
      </c>
      <c r="K2271" s="1">
        <f>WEEKDAY(BART_Rides[[#This Row],[Date]],2)</f>
        <v>7</v>
      </c>
      <c r="L2271" s="1" t="str">
        <f>LEFT(BART_Rides[[#This Row],[Lines]],1)</f>
        <v>Y</v>
      </c>
      <c r="M2271" s="1" t="str">
        <f>IF(BART_Rides[[#This Row],[FirstLetter]]="Y","Yes","No")</f>
        <v>Yes</v>
      </c>
      <c r="N2271" s="1" t="str">
        <f>IF(OR(BART_Rides[[#This Row],[Station Code]]="EM", BART_Rides[[#This Row],[Station Code]]="MT", BART_Rides[[#This Row],[Station Code]]="PL", BART_Rides[[#This Row],[Station Code]]="CC"), "Yes", "No")</f>
        <v>No</v>
      </c>
    </row>
    <row r="2272" spans="6:14">
      <c r="F2272" s="3">
        <v>44277</v>
      </c>
      <c r="G2272" s="1" t="s">
        <v>13</v>
      </c>
      <c r="H2272" s="1" t="s">
        <v>101</v>
      </c>
      <c r="I2272" s="1">
        <v>1161</v>
      </c>
      <c r="J2272" s="1">
        <f>MONTH(BART_Rides[[#This Row],[Date]])</f>
        <v>3</v>
      </c>
      <c r="K2272" s="1">
        <f>WEEKDAY(BART_Rides[[#This Row],[Date]],2)</f>
        <v>1</v>
      </c>
      <c r="L2272" s="1" t="str">
        <f>LEFT(BART_Rides[[#This Row],[Lines]],1)</f>
        <v>Y</v>
      </c>
      <c r="M2272" s="1" t="str">
        <f>IF(BART_Rides[[#This Row],[FirstLetter]]="Y","Yes","No")</f>
        <v>Yes</v>
      </c>
      <c r="N2272" s="1" t="str">
        <f>IF(OR(BART_Rides[[#This Row],[Station Code]]="EM", BART_Rides[[#This Row],[Station Code]]="MT", BART_Rides[[#This Row],[Station Code]]="PL", BART_Rides[[#This Row],[Station Code]]="CC"), "Yes", "No")</f>
        <v>No</v>
      </c>
    </row>
    <row r="2273" spans="6:14">
      <c r="F2273" s="3">
        <v>44278</v>
      </c>
      <c r="G2273" s="1" t="s">
        <v>13</v>
      </c>
      <c r="H2273" s="1" t="s">
        <v>101</v>
      </c>
      <c r="I2273" s="1">
        <v>1229</v>
      </c>
      <c r="J2273" s="1">
        <f>MONTH(BART_Rides[[#This Row],[Date]])</f>
        <v>3</v>
      </c>
      <c r="K2273" s="1">
        <f>WEEKDAY(BART_Rides[[#This Row],[Date]],2)</f>
        <v>2</v>
      </c>
      <c r="L2273" s="1" t="str">
        <f>LEFT(BART_Rides[[#This Row],[Lines]],1)</f>
        <v>Y</v>
      </c>
      <c r="M2273" s="1" t="str">
        <f>IF(BART_Rides[[#This Row],[FirstLetter]]="Y","Yes","No")</f>
        <v>Yes</v>
      </c>
      <c r="N2273" s="1" t="str">
        <f>IF(OR(BART_Rides[[#This Row],[Station Code]]="EM", BART_Rides[[#This Row],[Station Code]]="MT", BART_Rides[[#This Row],[Station Code]]="PL", BART_Rides[[#This Row],[Station Code]]="CC"), "Yes", "No")</f>
        <v>No</v>
      </c>
    </row>
    <row r="2274" spans="6:14">
      <c r="F2274" s="3">
        <v>44279</v>
      </c>
      <c r="G2274" s="1" t="s">
        <v>13</v>
      </c>
      <c r="H2274" s="1" t="s">
        <v>101</v>
      </c>
      <c r="I2274" s="1">
        <v>1234</v>
      </c>
      <c r="J2274" s="1">
        <f>MONTH(BART_Rides[[#This Row],[Date]])</f>
        <v>3</v>
      </c>
      <c r="K2274" s="1">
        <f>WEEKDAY(BART_Rides[[#This Row],[Date]],2)</f>
        <v>3</v>
      </c>
      <c r="L2274" s="1" t="str">
        <f>LEFT(BART_Rides[[#This Row],[Lines]],1)</f>
        <v>Y</v>
      </c>
      <c r="M2274" s="1" t="str">
        <f>IF(BART_Rides[[#This Row],[FirstLetter]]="Y","Yes","No")</f>
        <v>Yes</v>
      </c>
      <c r="N2274" s="1" t="str">
        <f>IF(OR(BART_Rides[[#This Row],[Station Code]]="EM", BART_Rides[[#This Row],[Station Code]]="MT", BART_Rides[[#This Row],[Station Code]]="PL", BART_Rides[[#This Row],[Station Code]]="CC"), "Yes", "No")</f>
        <v>No</v>
      </c>
    </row>
    <row r="2275" spans="6:14">
      <c r="F2275" s="3">
        <v>44280</v>
      </c>
      <c r="G2275" s="1" t="s">
        <v>13</v>
      </c>
      <c r="H2275" s="1" t="s">
        <v>101</v>
      </c>
      <c r="I2275" s="1">
        <v>1202</v>
      </c>
      <c r="J2275" s="1">
        <f>MONTH(BART_Rides[[#This Row],[Date]])</f>
        <v>3</v>
      </c>
      <c r="K2275" s="1">
        <f>WEEKDAY(BART_Rides[[#This Row],[Date]],2)</f>
        <v>4</v>
      </c>
      <c r="L2275" s="1" t="str">
        <f>LEFT(BART_Rides[[#This Row],[Lines]],1)</f>
        <v>Y</v>
      </c>
      <c r="M2275" s="1" t="str">
        <f>IF(BART_Rides[[#This Row],[FirstLetter]]="Y","Yes","No")</f>
        <v>Yes</v>
      </c>
      <c r="N2275" s="1" t="str">
        <f>IF(OR(BART_Rides[[#This Row],[Station Code]]="EM", BART_Rides[[#This Row],[Station Code]]="MT", BART_Rides[[#This Row],[Station Code]]="PL", BART_Rides[[#This Row],[Station Code]]="CC"), "Yes", "No")</f>
        <v>No</v>
      </c>
    </row>
    <row r="2276" spans="6:14">
      <c r="F2276" s="3">
        <v>44281</v>
      </c>
      <c r="G2276" s="1" t="s">
        <v>13</v>
      </c>
      <c r="H2276" s="1" t="s">
        <v>101</v>
      </c>
      <c r="I2276" s="1">
        <v>1313</v>
      </c>
      <c r="J2276" s="1">
        <f>MONTH(BART_Rides[[#This Row],[Date]])</f>
        <v>3</v>
      </c>
      <c r="K2276" s="1">
        <f>WEEKDAY(BART_Rides[[#This Row],[Date]],2)</f>
        <v>5</v>
      </c>
      <c r="L2276" s="1" t="str">
        <f>LEFT(BART_Rides[[#This Row],[Lines]],1)</f>
        <v>Y</v>
      </c>
      <c r="M2276" s="1" t="str">
        <f>IF(BART_Rides[[#This Row],[FirstLetter]]="Y","Yes","No")</f>
        <v>Yes</v>
      </c>
      <c r="N2276" s="1" t="str">
        <f>IF(OR(BART_Rides[[#This Row],[Station Code]]="EM", BART_Rides[[#This Row],[Station Code]]="MT", BART_Rides[[#This Row],[Station Code]]="PL", BART_Rides[[#This Row],[Station Code]]="CC"), "Yes", "No")</f>
        <v>No</v>
      </c>
    </row>
    <row r="2277" spans="6:14">
      <c r="F2277" s="3">
        <v>44282</v>
      </c>
      <c r="G2277" s="1" t="s">
        <v>13</v>
      </c>
      <c r="H2277" s="1" t="s">
        <v>101</v>
      </c>
      <c r="I2277" s="1">
        <v>726</v>
      </c>
      <c r="J2277" s="1">
        <f>MONTH(BART_Rides[[#This Row],[Date]])</f>
        <v>3</v>
      </c>
      <c r="K2277" s="1">
        <f>WEEKDAY(BART_Rides[[#This Row],[Date]],2)</f>
        <v>6</v>
      </c>
      <c r="L2277" s="1" t="str">
        <f>LEFT(BART_Rides[[#This Row],[Lines]],1)</f>
        <v>Y</v>
      </c>
      <c r="M2277" s="1" t="str">
        <f>IF(BART_Rides[[#This Row],[FirstLetter]]="Y","Yes","No")</f>
        <v>Yes</v>
      </c>
      <c r="N2277" s="1" t="str">
        <f>IF(OR(BART_Rides[[#This Row],[Station Code]]="EM", BART_Rides[[#This Row],[Station Code]]="MT", BART_Rides[[#This Row],[Station Code]]="PL", BART_Rides[[#This Row],[Station Code]]="CC"), "Yes", "No")</f>
        <v>No</v>
      </c>
    </row>
    <row r="2278" spans="6:14">
      <c r="F2278" s="3">
        <v>44283</v>
      </c>
      <c r="G2278" s="1" t="s">
        <v>13</v>
      </c>
      <c r="H2278" s="1" t="s">
        <v>101</v>
      </c>
      <c r="I2278" s="1">
        <v>585</v>
      </c>
      <c r="J2278" s="1">
        <f>MONTH(BART_Rides[[#This Row],[Date]])</f>
        <v>3</v>
      </c>
      <c r="K2278" s="1">
        <f>WEEKDAY(BART_Rides[[#This Row],[Date]],2)</f>
        <v>7</v>
      </c>
      <c r="L2278" s="1" t="str">
        <f>LEFT(BART_Rides[[#This Row],[Lines]],1)</f>
        <v>Y</v>
      </c>
      <c r="M2278" s="1" t="str">
        <f>IF(BART_Rides[[#This Row],[FirstLetter]]="Y","Yes","No")</f>
        <v>Yes</v>
      </c>
      <c r="N2278" s="1" t="str">
        <f>IF(OR(BART_Rides[[#This Row],[Station Code]]="EM", BART_Rides[[#This Row],[Station Code]]="MT", BART_Rides[[#This Row],[Station Code]]="PL", BART_Rides[[#This Row],[Station Code]]="CC"), "Yes", "No")</f>
        <v>No</v>
      </c>
    </row>
    <row r="2279" spans="6:14">
      <c r="F2279" s="3">
        <v>44284</v>
      </c>
      <c r="G2279" s="1" t="s">
        <v>13</v>
      </c>
      <c r="H2279" s="1" t="s">
        <v>101</v>
      </c>
      <c r="I2279" s="1">
        <v>1139</v>
      </c>
      <c r="J2279" s="1">
        <f>MONTH(BART_Rides[[#This Row],[Date]])</f>
        <v>3</v>
      </c>
      <c r="K2279" s="1">
        <f>WEEKDAY(BART_Rides[[#This Row],[Date]],2)</f>
        <v>1</v>
      </c>
      <c r="L2279" s="1" t="str">
        <f>LEFT(BART_Rides[[#This Row],[Lines]],1)</f>
        <v>Y</v>
      </c>
      <c r="M2279" s="1" t="str">
        <f>IF(BART_Rides[[#This Row],[FirstLetter]]="Y","Yes","No")</f>
        <v>Yes</v>
      </c>
      <c r="N2279" s="1" t="str">
        <f>IF(OR(BART_Rides[[#This Row],[Station Code]]="EM", BART_Rides[[#This Row],[Station Code]]="MT", BART_Rides[[#This Row],[Station Code]]="PL", BART_Rides[[#This Row],[Station Code]]="CC"), "Yes", "No")</f>
        <v>No</v>
      </c>
    </row>
    <row r="2280" spans="6:14">
      <c r="F2280" s="3">
        <v>44285</v>
      </c>
      <c r="G2280" s="1" t="s">
        <v>13</v>
      </c>
      <c r="H2280" s="1" t="s">
        <v>101</v>
      </c>
      <c r="I2280" s="1">
        <v>1257</v>
      </c>
      <c r="J2280" s="1">
        <f>MONTH(BART_Rides[[#This Row],[Date]])</f>
        <v>3</v>
      </c>
      <c r="K2280" s="1">
        <f>WEEKDAY(BART_Rides[[#This Row],[Date]],2)</f>
        <v>2</v>
      </c>
      <c r="L2280" s="1" t="str">
        <f>LEFT(BART_Rides[[#This Row],[Lines]],1)</f>
        <v>Y</v>
      </c>
      <c r="M2280" s="1" t="str">
        <f>IF(BART_Rides[[#This Row],[FirstLetter]]="Y","Yes","No")</f>
        <v>Yes</v>
      </c>
      <c r="N2280" s="1" t="str">
        <f>IF(OR(BART_Rides[[#This Row],[Station Code]]="EM", BART_Rides[[#This Row],[Station Code]]="MT", BART_Rides[[#This Row],[Station Code]]="PL", BART_Rides[[#This Row],[Station Code]]="CC"), "Yes", "No")</f>
        <v>No</v>
      </c>
    </row>
    <row r="2281" spans="6:14">
      <c r="F2281" s="3">
        <v>44286</v>
      </c>
      <c r="G2281" s="1" t="s">
        <v>13</v>
      </c>
      <c r="H2281" s="1" t="s">
        <v>101</v>
      </c>
      <c r="I2281" s="1">
        <v>1265</v>
      </c>
      <c r="J2281" s="1">
        <f>MONTH(BART_Rides[[#This Row],[Date]])</f>
        <v>3</v>
      </c>
      <c r="K2281" s="1">
        <f>WEEKDAY(BART_Rides[[#This Row],[Date]],2)</f>
        <v>3</v>
      </c>
      <c r="L2281" s="1" t="str">
        <f>LEFT(BART_Rides[[#This Row],[Lines]],1)</f>
        <v>Y</v>
      </c>
      <c r="M2281" s="1" t="str">
        <f>IF(BART_Rides[[#This Row],[FirstLetter]]="Y","Yes","No")</f>
        <v>Yes</v>
      </c>
      <c r="N2281" s="1" t="str">
        <f>IF(OR(BART_Rides[[#This Row],[Station Code]]="EM", BART_Rides[[#This Row],[Station Code]]="MT", BART_Rides[[#This Row],[Station Code]]="PL", BART_Rides[[#This Row],[Station Code]]="CC"), "Yes", "No")</f>
        <v>No</v>
      </c>
    </row>
    <row r="2282" spans="6:14">
      <c r="F2282" s="3">
        <v>44287</v>
      </c>
      <c r="G2282" s="1" t="s">
        <v>13</v>
      </c>
      <c r="H2282" s="1" t="s">
        <v>101</v>
      </c>
      <c r="I2282" s="1">
        <v>1359</v>
      </c>
      <c r="J2282" s="1">
        <f>MONTH(BART_Rides[[#This Row],[Date]])</f>
        <v>4</v>
      </c>
      <c r="K2282" s="1">
        <f>WEEKDAY(BART_Rides[[#This Row],[Date]],2)</f>
        <v>4</v>
      </c>
      <c r="L2282" s="1" t="str">
        <f>LEFT(BART_Rides[[#This Row],[Lines]],1)</f>
        <v>Y</v>
      </c>
      <c r="M2282" s="1" t="str">
        <f>IF(BART_Rides[[#This Row],[FirstLetter]]="Y","Yes","No")</f>
        <v>Yes</v>
      </c>
      <c r="N2282" s="1" t="str">
        <f>IF(OR(BART_Rides[[#This Row],[Station Code]]="EM", BART_Rides[[#This Row],[Station Code]]="MT", BART_Rides[[#This Row],[Station Code]]="PL", BART_Rides[[#This Row],[Station Code]]="CC"), "Yes", "No")</f>
        <v>No</v>
      </c>
    </row>
    <row r="2283" spans="6:14">
      <c r="F2283" s="3">
        <v>44288</v>
      </c>
      <c r="G2283" s="1" t="s">
        <v>13</v>
      </c>
      <c r="H2283" s="1" t="s">
        <v>101</v>
      </c>
      <c r="I2283" s="1">
        <v>1432</v>
      </c>
      <c r="J2283" s="1">
        <f>MONTH(BART_Rides[[#This Row],[Date]])</f>
        <v>4</v>
      </c>
      <c r="K2283" s="1">
        <f>WEEKDAY(BART_Rides[[#This Row],[Date]],2)</f>
        <v>5</v>
      </c>
      <c r="L2283" s="1" t="str">
        <f>LEFT(BART_Rides[[#This Row],[Lines]],1)</f>
        <v>Y</v>
      </c>
      <c r="M2283" s="1" t="str">
        <f>IF(BART_Rides[[#This Row],[FirstLetter]]="Y","Yes","No")</f>
        <v>Yes</v>
      </c>
      <c r="N2283" s="1" t="str">
        <f>IF(OR(BART_Rides[[#This Row],[Station Code]]="EM", BART_Rides[[#This Row],[Station Code]]="MT", BART_Rides[[#This Row],[Station Code]]="PL", BART_Rides[[#This Row],[Station Code]]="CC"), "Yes", "No")</f>
        <v>No</v>
      </c>
    </row>
    <row r="2284" spans="6:14">
      <c r="F2284" s="3">
        <v>44289</v>
      </c>
      <c r="G2284" s="1" t="s">
        <v>13</v>
      </c>
      <c r="H2284" s="1" t="s">
        <v>101</v>
      </c>
      <c r="I2284" s="1">
        <v>835</v>
      </c>
      <c r="J2284" s="1">
        <f>MONTH(BART_Rides[[#This Row],[Date]])</f>
        <v>4</v>
      </c>
      <c r="K2284" s="1">
        <f>WEEKDAY(BART_Rides[[#This Row],[Date]],2)</f>
        <v>6</v>
      </c>
      <c r="L2284" s="1" t="str">
        <f>LEFT(BART_Rides[[#This Row],[Lines]],1)</f>
        <v>Y</v>
      </c>
      <c r="M2284" s="1" t="str">
        <f>IF(BART_Rides[[#This Row],[FirstLetter]]="Y","Yes","No")</f>
        <v>Yes</v>
      </c>
      <c r="N2284" s="1" t="str">
        <f>IF(OR(BART_Rides[[#This Row],[Station Code]]="EM", BART_Rides[[#This Row],[Station Code]]="MT", BART_Rides[[#This Row],[Station Code]]="PL", BART_Rides[[#This Row],[Station Code]]="CC"), "Yes", "No")</f>
        <v>No</v>
      </c>
    </row>
    <row r="2285" spans="6:14">
      <c r="F2285" s="3">
        <v>44290</v>
      </c>
      <c r="G2285" s="1" t="s">
        <v>13</v>
      </c>
      <c r="H2285" s="1" t="s">
        <v>101</v>
      </c>
      <c r="I2285" s="1">
        <v>532</v>
      </c>
      <c r="J2285" s="1">
        <f>MONTH(BART_Rides[[#This Row],[Date]])</f>
        <v>4</v>
      </c>
      <c r="K2285" s="1">
        <f>WEEKDAY(BART_Rides[[#This Row],[Date]],2)</f>
        <v>7</v>
      </c>
      <c r="L2285" s="1" t="str">
        <f>LEFT(BART_Rides[[#This Row],[Lines]],1)</f>
        <v>Y</v>
      </c>
      <c r="M2285" s="1" t="str">
        <f>IF(BART_Rides[[#This Row],[FirstLetter]]="Y","Yes","No")</f>
        <v>Yes</v>
      </c>
      <c r="N2285" s="1" t="str">
        <f>IF(OR(BART_Rides[[#This Row],[Station Code]]="EM", BART_Rides[[#This Row],[Station Code]]="MT", BART_Rides[[#This Row],[Station Code]]="PL", BART_Rides[[#This Row],[Station Code]]="CC"), "Yes", "No")</f>
        <v>No</v>
      </c>
    </row>
    <row r="2286" spans="6:14">
      <c r="F2286" s="3">
        <v>44291</v>
      </c>
      <c r="G2286" s="1" t="s">
        <v>13</v>
      </c>
      <c r="H2286" s="1" t="s">
        <v>101</v>
      </c>
      <c r="I2286" s="1">
        <v>1273</v>
      </c>
      <c r="J2286" s="1">
        <f>MONTH(BART_Rides[[#This Row],[Date]])</f>
        <v>4</v>
      </c>
      <c r="K2286" s="1">
        <f>WEEKDAY(BART_Rides[[#This Row],[Date]],2)</f>
        <v>1</v>
      </c>
      <c r="L2286" s="1" t="str">
        <f>LEFT(BART_Rides[[#This Row],[Lines]],1)</f>
        <v>Y</v>
      </c>
      <c r="M2286" s="1" t="str">
        <f>IF(BART_Rides[[#This Row],[FirstLetter]]="Y","Yes","No")</f>
        <v>Yes</v>
      </c>
      <c r="N2286" s="1" t="str">
        <f>IF(OR(BART_Rides[[#This Row],[Station Code]]="EM", BART_Rides[[#This Row],[Station Code]]="MT", BART_Rides[[#This Row],[Station Code]]="PL", BART_Rides[[#This Row],[Station Code]]="CC"), "Yes", "No")</f>
        <v>No</v>
      </c>
    </row>
    <row r="2287" spans="6:14">
      <c r="F2287" s="3">
        <v>44292</v>
      </c>
      <c r="G2287" s="1" t="s">
        <v>13</v>
      </c>
      <c r="H2287" s="1" t="s">
        <v>101</v>
      </c>
      <c r="I2287" s="1">
        <v>1301</v>
      </c>
      <c r="J2287" s="1">
        <f>MONTH(BART_Rides[[#This Row],[Date]])</f>
        <v>4</v>
      </c>
      <c r="K2287" s="1">
        <f>WEEKDAY(BART_Rides[[#This Row],[Date]],2)</f>
        <v>2</v>
      </c>
      <c r="L2287" s="1" t="str">
        <f>LEFT(BART_Rides[[#This Row],[Lines]],1)</f>
        <v>Y</v>
      </c>
      <c r="M2287" s="1" t="str">
        <f>IF(BART_Rides[[#This Row],[FirstLetter]]="Y","Yes","No")</f>
        <v>Yes</v>
      </c>
      <c r="N2287" s="1" t="str">
        <f>IF(OR(BART_Rides[[#This Row],[Station Code]]="EM", BART_Rides[[#This Row],[Station Code]]="MT", BART_Rides[[#This Row],[Station Code]]="PL", BART_Rides[[#This Row],[Station Code]]="CC"), "Yes", "No")</f>
        <v>No</v>
      </c>
    </row>
    <row r="2288" spans="6:14">
      <c r="F2288" s="3">
        <v>44293</v>
      </c>
      <c r="G2288" s="1" t="s">
        <v>13</v>
      </c>
      <c r="H2288" s="1" t="s">
        <v>101</v>
      </c>
      <c r="I2288" s="1">
        <v>1329</v>
      </c>
      <c r="J2288" s="1">
        <f>MONTH(BART_Rides[[#This Row],[Date]])</f>
        <v>4</v>
      </c>
      <c r="K2288" s="1">
        <f>WEEKDAY(BART_Rides[[#This Row],[Date]],2)</f>
        <v>3</v>
      </c>
      <c r="L2288" s="1" t="str">
        <f>LEFT(BART_Rides[[#This Row],[Lines]],1)</f>
        <v>Y</v>
      </c>
      <c r="M2288" s="1" t="str">
        <f>IF(BART_Rides[[#This Row],[FirstLetter]]="Y","Yes","No")</f>
        <v>Yes</v>
      </c>
      <c r="N2288" s="1" t="str">
        <f>IF(OR(BART_Rides[[#This Row],[Station Code]]="EM", BART_Rides[[#This Row],[Station Code]]="MT", BART_Rides[[#This Row],[Station Code]]="PL", BART_Rides[[#This Row],[Station Code]]="CC"), "Yes", "No")</f>
        <v>No</v>
      </c>
    </row>
    <row r="2289" spans="6:14">
      <c r="F2289" s="3">
        <v>44294</v>
      </c>
      <c r="G2289" s="1" t="s">
        <v>13</v>
      </c>
      <c r="H2289" s="1" t="s">
        <v>101</v>
      </c>
      <c r="I2289" s="1">
        <v>1277</v>
      </c>
      <c r="J2289" s="1">
        <f>MONTH(BART_Rides[[#This Row],[Date]])</f>
        <v>4</v>
      </c>
      <c r="K2289" s="1">
        <f>WEEKDAY(BART_Rides[[#This Row],[Date]],2)</f>
        <v>4</v>
      </c>
      <c r="L2289" s="1" t="str">
        <f>LEFT(BART_Rides[[#This Row],[Lines]],1)</f>
        <v>Y</v>
      </c>
      <c r="M2289" s="1" t="str">
        <f>IF(BART_Rides[[#This Row],[FirstLetter]]="Y","Yes","No")</f>
        <v>Yes</v>
      </c>
      <c r="N2289" s="1" t="str">
        <f>IF(OR(BART_Rides[[#This Row],[Station Code]]="EM", BART_Rides[[#This Row],[Station Code]]="MT", BART_Rides[[#This Row],[Station Code]]="PL", BART_Rides[[#This Row],[Station Code]]="CC"), "Yes", "No")</f>
        <v>No</v>
      </c>
    </row>
    <row r="2290" spans="6:14">
      <c r="F2290" s="3">
        <v>44295</v>
      </c>
      <c r="G2290" s="1" t="s">
        <v>13</v>
      </c>
      <c r="H2290" s="1" t="s">
        <v>101</v>
      </c>
      <c r="I2290" s="1">
        <v>1448</v>
      </c>
      <c r="J2290" s="1">
        <f>MONTH(BART_Rides[[#This Row],[Date]])</f>
        <v>4</v>
      </c>
      <c r="K2290" s="1">
        <f>WEEKDAY(BART_Rides[[#This Row],[Date]],2)</f>
        <v>5</v>
      </c>
      <c r="L2290" s="1" t="str">
        <f>LEFT(BART_Rides[[#This Row],[Lines]],1)</f>
        <v>Y</v>
      </c>
      <c r="M2290" s="1" t="str">
        <f>IF(BART_Rides[[#This Row],[FirstLetter]]="Y","Yes","No")</f>
        <v>Yes</v>
      </c>
      <c r="N2290" s="1" t="str">
        <f>IF(OR(BART_Rides[[#This Row],[Station Code]]="EM", BART_Rides[[#This Row],[Station Code]]="MT", BART_Rides[[#This Row],[Station Code]]="PL", BART_Rides[[#This Row],[Station Code]]="CC"), "Yes", "No")</f>
        <v>No</v>
      </c>
    </row>
    <row r="2291" spans="6:14">
      <c r="F2291" s="3">
        <v>44296</v>
      </c>
      <c r="G2291" s="1" t="s">
        <v>13</v>
      </c>
      <c r="H2291" s="1" t="s">
        <v>101</v>
      </c>
      <c r="I2291" s="1">
        <v>819</v>
      </c>
      <c r="J2291" s="1">
        <f>MONTH(BART_Rides[[#This Row],[Date]])</f>
        <v>4</v>
      </c>
      <c r="K2291" s="1">
        <f>WEEKDAY(BART_Rides[[#This Row],[Date]],2)</f>
        <v>6</v>
      </c>
      <c r="L2291" s="1" t="str">
        <f>LEFT(BART_Rides[[#This Row],[Lines]],1)</f>
        <v>Y</v>
      </c>
      <c r="M2291" s="1" t="str">
        <f>IF(BART_Rides[[#This Row],[FirstLetter]]="Y","Yes","No")</f>
        <v>Yes</v>
      </c>
      <c r="N2291" s="1" t="str">
        <f>IF(OR(BART_Rides[[#This Row],[Station Code]]="EM", BART_Rides[[#This Row],[Station Code]]="MT", BART_Rides[[#This Row],[Station Code]]="PL", BART_Rides[[#This Row],[Station Code]]="CC"), "Yes", "No")</f>
        <v>No</v>
      </c>
    </row>
    <row r="2292" spans="6:14">
      <c r="F2292" s="3">
        <v>44297</v>
      </c>
      <c r="G2292" s="1" t="s">
        <v>13</v>
      </c>
      <c r="H2292" s="1" t="s">
        <v>101</v>
      </c>
      <c r="I2292" s="1">
        <v>563</v>
      </c>
      <c r="J2292" s="1">
        <f>MONTH(BART_Rides[[#This Row],[Date]])</f>
        <v>4</v>
      </c>
      <c r="K2292" s="1">
        <f>WEEKDAY(BART_Rides[[#This Row],[Date]],2)</f>
        <v>7</v>
      </c>
      <c r="L2292" s="1" t="str">
        <f>LEFT(BART_Rides[[#This Row],[Lines]],1)</f>
        <v>Y</v>
      </c>
      <c r="M2292" s="1" t="str">
        <f>IF(BART_Rides[[#This Row],[FirstLetter]]="Y","Yes","No")</f>
        <v>Yes</v>
      </c>
      <c r="N2292" s="1" t="str">
        <f>IF(OR(BART_Rides[[#This Row],[Station Code]]="EM", BART_Rides[[#This Row],[Station Code]]="MT", BART_Rides[[#This Row],[Station Code]]="PL", BART_Rides[[#This Row],[Station Code]]="CC"), "Yes", "No")</f>
        <v>No</v>
      </c>
    </row>
    <row r="2293" spans="6:14">
      <c r="F2293" s="3">
        <v>44298</v>
      </c>
      <c r="G2293" s="1" t="s">
        <v>13</v>
      </c>
      <c r="H2293" s="1" t="s">
        <v>101</v>
      </c>
      <c r="I2293" s="1">
        <v>1225</v>
      </c>
      <c r="J2293" s="1">
        <f>MONTH(BART_Rides[[#This Row],[Date]])</f>
        <v>4</v>
      </c>
      <c r="K2293" s="1">
        <f>WEEKDAY(BART_Rides[[#This Row],[Date]],2)</f>
        <v>1</v>
      </c>
      <c r="L2293" s="1" t="str">
        <f>LEFT(BART_Rides[[#This Row],[Lines]],1)</f>
        <v>Y</v>
      </c>
      <c r="M2293" s="1" t="str">
        <f>IF(BART_Rides[[#This Row],[FirstLetter]]="Y","Yes","No")</f>
        <v>Yes</v>
      </c>
      <c r="N2293" s="1" t="str">
        <f>IF(OR(BART_Rides[[#This Row],[Station Code]]="EM", BART_Rides[[#This Row],[Station Code]]="MT", BART_Rides[[#This Row],[Station Code]]="PL", BART_Rides[[#This Row],[Station Code]]="CC"), "Yes", "No")</f>
        <v>No</v>
      </c>
    </row>
    <row r="2294" spans="6:14">
      <c r="F2294" s="3">
        <v>44299</v>
      </c>
      <c r="G2294" s="1" t="s">
        <v>13</v>
      </c>
      <c r="H2294" s="1" t="s">
        <v>101</v>
      </c>
      <c r="I2294" s="1">
        <v>1278</v>
      </c>
      <c r="J2294" s="1">
        <f>MONTH(BART_Rides[[#This Row],[Date]])</f>
        <v>4</v>
      </c>
      <c r="K2294" s="1">
        <f>WEEKDAY(BART_Rides[[#This Row],[Date]],2)</f>
        <v>2</v>
      </c>
      <c r="L2294" s="1" t="str">
        <f>LEFT(BART_Rides[[#This Row],[Lines]],1)</f>
        <v>Y</v>
      </c>
      <c r="M2294" s="1" t="str">
        <f>IF(BART_Rides[[#This Row],[FirstLetter]]="Y","Yes","No")</f>
        <v>Yes</v>
      </c>
      <c r="N2294" s="1" t="str">
        <f>IF(OR(BART_Rides[[#This Row],[Station Code]]="EM", BART_Rides[[#This Row],[Station Code]]="MT", BART_Rides[[#This Row],[Station Code]]="PL", BART_Rides[[#This Row],[Station Code]]="CC"), "Yes", "No")</f>
        <v>No</v>
      </c>
    </row>
    <row r="2295" spans="6:14">
      <c r="F2295" s="3">
        <v>44300</v>
      </c>
      <c r="G2295" s="1" t="s">
        <v>13</v>
      </c>
      <c r="H2295" s="1" t="s">
        <v>101</v>
      </c>
      <c r="I2295" s="1">
        <v>1350</v>
      </c>
      <c r="J2295" s="1">
        <f>MONTH(BART_Rides[[#This Row],[Date]])</f>
        <v>4</v>
      </c>
      <c r="K2295" s="1">
        <f>WEEKDAY(BART_Rides[[#This Row],[Date]],2)</f>
        <v>3</v>
      </c>
      <c r="L2295" s="1" t="str">
        <f>LEFT(BART_Rides[[#This Row],[Lines]],1)</f>
        <v>Y</v>
      </c>
      <c r="M2295" s="1" t="str">
        <f>IF(BART_Rides[[#This Row],[FirstLetter]]="Y","Yes","No")</f>
        <v>Yes</v>
      </c>
      <c r="N2295" s="1" t="str">
        <f>IF(OR(BART_Rides[[#This Row],[Station Code]]="EM", BART_Rides[[#This Row],[Station Code]]="MT", BART_Rides[[#This Row],[Station Code]]="PL", BART_Rides[[#This Row],[Station Code]]="CC"), "Yes", "No")</f>
        <v>No</v>
      </c>
    </row>
    <row r="2296" spans="6:14">
      <c r="F2296" s="3">
        <v>44301</v>
      </c>
      <c r="G2296" s="1" t="s">
        <v>13</v>
      </c>
      <c r="H2296" s="1" t="s">
        <v>101</v>
      </c>
      <c r="I2296" s="1">
        <v>1414</v>
      </c>
      <c r="J2296" s="1">
        <f>MONTH(BART_Rides[[#This Row],[Date]])</f>
        <v>4</v>
      </c>
      <c r="K2296" s="1">
        <f>WEEKDAY(BART_Rides[[#This Row],[Date]],2)</f>
        <v>4</v>
      </c>
      <c r="L2296" s="1" t="str">
        <f>LEFT(BART_Rides[[#This Row],[Lines]],1)</f>
        <v>Y</v>
      </c>
      <c r="M2296" s="1" t="str">
        <f>IF(BART_Rides[[#This Row],[FirstLetter]]="Y","Yes","No")</f>
        <v>Yes</v>
      </c>
      <c r="N2296" s="1" t="str">
        <f>IF(OR(BART_Rides[[#This Row],[Station Code]]="EM", BART_Rides[[#This Row],[Station Code]]="MT", BART_Rides[[#This Row],[Station Code]]="PL", BART_Rides[[#This Row],[Station Code]]="CC"), "Yes", "No")</f>
        <v>No</v>
      </c>
    </row>
    <row r="2297" spans="6:14">
      <c r="F2297" s="3">
        <v>44302</v>
      </c>
      <c r="G2297" s="1" t="s">
        <v>13</v>
      </c>
      <c r="H2297" s="1" t="s">
        <v>101</v>
      </c>
      <c r="I2297" s="1">
        <v>1445</v>
      </c>
      <c r="J2297" s="1">
        <f>MONTH(BART_Rides[[#This Row],[Date]])</f>
        <v>4</v>
      </c>
      <c r="K2297" s="1">
        <f>WEEKDAY(BART_Rides[[#This Row],[Date]],2)</f>
        <v>5</v>
      </c>
      <c r="L2297" s="1" t="str">
        <f>LEFT(BART_Rides[[#This Row],[Lines]],1)</f>
        <v>Y</v>
      </c>
      <c r="M2297" s="1" t="str">
        <f>IF(BART_Rides[[#This Row],[FirstLetter]]="Y","Yes","No")</f>
        <v>Yes</v>
      </c>
      <c r="N2297" s="1" t="str">
        <f>IF(OR(BART_Rides[[#This Row],[Station Code]]="EM", BART_Rides[[#This Row],[Station Code]]="MT", BART_Rides[[#This Row],[Station Code]]="PL", BART_Rides[[#This Row],[Station Code]]="CC"), "Yes", "No")</f>
        <v>No</v>
      </c>
    </row>
    <row r="2298" spans="6:14">
      <c r="F2298" s="3">
        <v>44303</v>
      </c>
      <c r="G2298" s="1" t="s">
        <v>13</v>
      </c>
      <c r="H2298" s="1" t="s">
        <v>101</v>
      </c>
      <c r="I2298" s="1">
        <v>922</v>
      </c>
      <c r="J2298" s="1">
        <f>MONTH(BART_Rides[[#This Row],[Date]])</f>
        <v>4</v>
      </c>
      <c r="K2298" s="1">
        <f>WEEKDAY(BART_Rides[[#This Row],[Date]],2)</f>
        <v>6</v>
      </c>
      <c r="L2298" s="1" t="str">
        <f>LEFT(BART_Rides[[#This Row],[Lines]],1)</f>
        <v>Y</v>
      </c>
      <c r="M2298" s="1" t="str">
        <f>IF(BART_Rides[[#This Row],[FirstLetter]]="Y","Yes","No")</f>
        <v>Yes</v>
      </c>
      <c r="N2298" s="1" t="str">
        <f>IF(OR(BART_Rides[[#This Row],[Station Code]]="EM", BART_Rides[[#This Row],[Station Code]]="MT", BART_Rides[[#This Row],[Station Code]]="PL", BART_Rides[[#This Row],[Station Code]]="CC"), "Yes", "No")</f>
        <v>No</v>
      </c>
    </row>
    <row r="2299" spans="6:14">
      <c r="F2299" s="3">
        <v>44304</v>
      </c>
      <c r="G2299" s="1" t="s">
        <v>13</v>
      </c>
      <c r="H2299" s="1" t="s">
        <v>101</v>
      </c>
      <c r="I2299" s="1">
        <v>654</v>
      </c>
      <c r="J2299" s="1">
        <f>MONTH(BART_Rides[[#This Row],[Date]])</f>
        <v>4</v>
      </c>
      <c r="K2299" s="1">
        <f>WEEKDAY(BART_Rides[[#This Row],[Date]],2)</f>
        <v>7</v>
      </c>
      <c r="L2299" s="1" t="str">
        <f>LEFT(BART_Rides[[#This Row],[Lines]],1)</f>
        <v>Y</v>
      </c>
      <c r="M2299" s="1" t="str">
        <f>IF(BART_Rides[[#This Row],[FirstLetter]]="Y","Yes","No")</f>
        <v>Yes</v>
      </c>
      <c r="N2299" s="1" t="str">
        <f>IF(OR(BART_Rides[[#This Row],[Station Code]]="EM", BART_Rides[[#This Row],[Station Code]]="MT", BART_Rides[[#This Row],[Station Code]]="PL", BART_Rides[[#This Row],[Station Code]]="CC"), "Yes", "No")</f>
        <v>No</v>
      </c>
    </row>
    <row r="2300" spans="6:14">
      <c r="F2300" s="3">
        <v>44305</v>
      </c>
      <c r="G2300" s="1" t="s">
        <v>13</v>
      </c>
      <c r="H2300" s="1" t="s">
        <v>101</v>
      </c>
      <c r="I2300" s="1">
        <v>1309</v>
      </c>
      <c r="J2300" s="1">
        <f>MONTH(BART_Rides[[#This Row],[Date]])</f>
        <v>4</v>
      </c>
      <c r="K2300" s="1">
        <f>WEEKDAY(BART_Rides[[#This Row],[Date]],2)</f>
        <v>1</v>
      </c>
      <c r="L2300" s="1" t="str">
        <f>LEFT(BART_Rides[[#This Row],[Lines]],1)</f>
        <v>Y</v>
      </c>
      <c r="M2300" s="1" t="str">
        <f>IF(BART_Rides[[#This Row],[FirstLetter]]="Y","Yes","No")</f>
        <v>Yes</v>
      </c>
      <c r="N2300" s="1" t="str">
        <f>IF(OR(BART_Rides[[#This Row],[Station Code]]="EM", BART_Rides[[#This Row],[Station Code]]="MT", BART_Rides[[#This Row],[Station Code]]="PL", BART_Rides[[#This Row],[Station Code]]="CC"), "Yes", "No")</f>
        <v>No</v>
      </c>
    </row>
    <row r="2301" spans="6:14">
      <c r="F2301" s="3">
        <v>44306</v>
      </c>
      <c r="G2301" s="1" t="s">
        <v>13</v>
      </c>
      <c r="H2301" s="1" t="s">
        <v>101</v>
      </c>
      <c r="I2301" s="1">
        <v>1377</v>
      </c>
      <c r="J2301" s="1">
        <f>MONTH(BART_Rides[[#This Row],[Date]])</f>
        <v>4</v>
      </c>
      <c r="K2301" s="1">
        <f>WEEKDAY(BART_Rides[[#This Row],[Date]],2)</f>
        <v>2</v>
      </c>
      <c r="L2301" s="1" t="str">
        <f>LEFT(BART_Rides[[#This Row],[Lines]],1)</f>
        <v>Y</v>
      </c>
      <c r="M2301" s="1" t="str">
        <f>IF(BART_Rides[[#This Row],[FirstLetter]]="Y","Yes","No")</f>
        <v>Yes</v>
      </c>
      <c r="N2301" s="1" t="str">
        <f>IF(OR(BART_Rides[[#This Row],[Station Code]]="EM", BART_Rides[[#This Row],[Station Code]]="MT", BART_Rides[[#This Row],[Station Code]]="PL", BART_Rides[[#This Row],[Station Code]]="CC"), "Yes", "No")</f>
        <v>No</v>
      </c>
    </row>
    <row r="2302" spans="6:14">
      <c r="F2302" s="3">
        <v>44307</v>
      </c>
      <c r="G2302" s="1" t="s">
        <v>13</v>
      </c>
      <c r="H2302" s="1" t="s">
        <v>101</v>
      </c>
      <c r="I2302" s="1">
        <v>1345</v>
      </c>
      <c r="J2302" s="1">
        <f>MONTH(BART_Rides[[#This Row],[Date]])</f>
        <v>4</v>
      </c>
      <c r="K2302" s="1">
        <f>WEEKDAY(BART_Rides[[#This Row],[Date]],2)</f>
        <v>3</v>
      </c>
      <c r="L2302" s="1" t="str">
        <f>LEFT(BART_Rides[[#This Row],[Lines]],1)</f>
        <v>Y</v>
      </c>
      <c r="M2302" s="1" t="str">
        <f>IF(BART_Rides[[#This Row],[FirstLetter]]="Y","Yes","No")</f>
        <v>Yes</v>
      </c>
      <c r="N2302" s="1" t="str">
        <f>IF(OR(BART_Rides[[#This Row],[Station Code]]="EM", BART_Rides[[#This Row],[Station Code]]="MT", BART_Rides[[#This Row],[Station Code]]="PL", BART_Rides[[#This Row],[Station Code]]="CC"), "Yes", "No")</f>
        <v>No</v>
      </c>
    </row>
    <row r="2303" spans="6:14">
      <c r="F2303" s="3">
        <v>44308</v>
      </c>
      <c r="G2303" s="1" t="s">
        <v>13</v>
      </c>
      <c r="H2303" s="1" t="s">
        <v>101</v>
      </c>
      <c r="I2303" s="1">
        <v>1417</v>
      </c>
      <c r="J2303" s="1">
        <f>MONTH(BART_Rides[[#This Row],[Date]])</f>
        <v>4</v>
      </c>
      <c r="K2303" s="1">
        <f>WEEKDAY(BART_Rides[[#This Row],[Date]],2)</f>
        <v>4</v>
      </c>
      <c r="L2303" s="1" t="str">
        <f>LEFT(BART_Rides[[#This Row],[Lines]],1)</f>
        <v>Y</v>
      </c>
      <c r="M2303" s="1" t="str">
        <f>IF(BART_Rides[[#This Row],[FirstLetter]]="Y","Yes","No")</f>
        <v>Yes</v>
      </c>
      <c r="N2303" s="1" t="str">
        <f>IF(OR(BART_Rides[[#This Row],[Station Code]]="EM", BART_Rides[[#This Row],[Station Code]]="MT", BART_Rides[[#This Row],[Station Code]]="PL", BART_Rides[[#This Row],[Station Code]]="CC"), "Yes", "No")</f>
        <v>No</v>
      </c>
    </row>
    <row r="2304" spans="6:14">
      <c r="F2304" s="3">
        <v>44309</v>
      </c>
      <c r="G2304" s="1" t="s">
        <v>13</v>
      </c>
      <c r="H2304" s="1" t="s">
        <v>101</v>
      </c>
      <c r="I2304" s="1">
        <v>1389</v>
      </c>
      <c r="J2304" s="1">
        <f>MONTH(BART_Rides[[#This Row],[Date]])</f>
        <v>4</v>
      </c>
      <c r="K2304" s="1">
        <f>WEEKDAY(BART_Rides[[#This Row],[Date]],2)</f>
        <v>5</v>
      </c>
      <c r="L2304" s="1" t="str">
        <f>LEFT(BART_Rides[[#This Row],[Lines]],1)</f>
        <v>Y</v>
      </c>
      <c r="M2304" s="1" t="str">
        <f>IF(BART_Rides[[#This Row],[FirstLetter]]="Y","Yes","No")</f>
        <v>Yes</v>
      </c>
      <c r="N2304" s="1" t="str">
        <f>IF(OR(BART_Rides[[#This Row],[Station Code]]="EM", BART_Rides[[#This Row],[Station Code]]="MT", BART_Rides[[#This Row],[Station Code]]="PL", BART_Rides[[#This Row],[Station Code]]="CC"), "Yes", "No")</f>
        <v>No</v>
      </c>
    </row>
    <row r="2305" spans="6:14">
      <c r="F2305" s="3">
        <v>44310</v>
      </c>
      <c r="G2305" s="1" t="s">
        <v>13</v>
      </c>
      <c r="H2305" s="1" t="s">
        <v>101</v>
      </c>
      <c r="I2305" s="1">
        <v>844</v>
      </c>
      <c r="J2305" s="1">
        <f>MONTH(BART_Rides[[#This Row],[Date]])</f>
        <v>4</v>
      </c>
      <c r="K2305" s="1">
        <f>WEEKDAY(BART_Rides[[#This Row],[Date]],2)</f>
        <v>6</v>
      </c>
      <c r="L2305" s="1" t="str">
        <f>LEFT(BART_Rides[[#This Row],[Lines]],1)</f>
        <v>Y</v>
      </c>
      <c r="M2305" s="1" t="str">
        <f>IF(BART_Rides[[#This Row],[FirstLetter]]="Y","Yes","No")</f>
        <v>Yes</v>
      </c>
      <c r="N2305" s="1" t="str">
        <f>IF(OR(BART_Rides[[#This Row],[Station Code]]="EM", BART_Rides[[#This Row],[Station Code]]="MT", BART_Rides[[#This Row],[Station Code]]="PL", BART_Rides[[#This Row],[Station Code]]="CC"), "Yes", "No")</f>
        <v>No</v>
      </c>
    </row>
    <row r="2306" spans="6:14">
      <c r="F2306" s="3">
        <v>44311</v>
      </c>
      <c r="G2306" s="1" t="s">
        <v>13</v>
      </c>
      <c r="H2306" s="1" t="s">
        <v>101</v>
      </c>
      <c r="I2306" s="1">
        <v>471</v>
      </c>
      <c r="J2306" s="1">
        <f>MONTH(BART_Rides[[#This Row],[Date]])</f>
        <v>4</v>
      </c>
      <c r="K2306" s="1">
        <f>WEEKDAY(BART_Rides[[#This Row],[Date]],2)</f>
        <v>7</v>
      </c>
      <c r="L2306" s="1" t="str">
        <f>LEFT(BART_Rides[[#This Row],[Lines]],1)</f>
        <v>Y</v>
      </c>
      <c r="M2306" s="1" t="str">
        <f>IF(BART_Rides[[#This Row],[FirstLetter]]="Y","Yes","No")</f>
        <v>Yes</v>
      </c>
      <c r="N2306" s="1" t="str">
        <f>IF(OR(BART_Rides[[#This Row],[Station Code]]="EM", BART_Rides[[#This Row],[Station Code]]="MT", BART_Rides[[#This Row],[Station Code]]="PL", BART_Rides[[#This Row],[Station Code]]="CC"), "Yes", "No")</f>
        <v>No</v>
      </c>
    </row>
    <row r="2307" spans="6:14">
      <c r="F2307" s="3">
        <v>44312</v>
      </c>
      <c r="G2307" s="1" t="s">
        <v>13</v>
      </c>
      <c r="H2307" s="1" t="s">
        <v>101</v>
      </c>
      <c r="I2307" s="1">
        <v>1306</v>
      </c>
      <c r="J2307" s="1">
        <f>MONTH(BART_Rides[[#This Row],[Date]])</f>
        <v>4</v>
      </c>
      <c r="K2307" s="1">
        <f>WEEKDAY(BART_Rides[[#This Row],[Date]],2)</f>
        <v>1</v>
      </c>
      <c r="L2307" s="1" t="str">
        <f>LEFT(BART_Rides[[#This Row],[Lines]],1)</f>
        <v>Y</v>
      </c>
      <c r="M2307" s="1" t="str">
        <f>IF(BART_Rides[[#This Row],[FirstLetter]]="Y","Yes","No")</f>
        <v>Yes</v>
      </c>
      <c r="N2307" s="1" t="str">
        <f>IF(OR(BART_Rides[[#This Row],[Station Code]]="EM", BART_Rides[[#This Row],[Station Code]]="MT", BART_Rides[[#This Row],[Station Code]]="PL", BART_Rides[[#This Row],[Station Code]]="CC"), "Yes", "No")</f>
        <v>No</v>
      </c>
    </row>
    <row r="2308" spans="6:14">
      <c r="F2308" s="3">
        <v>44313</v>
      </c>
      <c r="G2308" s="1" t="s">
        <v>13</v>
      </c>
      <c r="H2308" s="1" t="s">
        <v>101</v>
      </c>
      <c r="I2308" s="1">
        <v>1348</v>
      </c>
      <c r="J2308" s="1">
        <f>MONTH(BART_Rides[[#This Row],[Date]])</f>
        <v>4</v>
      </c>
      <c r="K2308" s="1">
        <f>WEEKDAY(BART_Rides[[#This Row],[Date]],2)</f>
        <v>2</v>
      </c>
      <c r="L2308" s="1" t="str">
        <f>LEFT(BART_Rides[[#This Row],[Lines]],1)</f>
        <v>Y</v>
      </c>
      <c r="M2308" s="1" t="str">
        <f>IF(BART_Rides[[#This Row],[FirstLetter]]="Y","Yes","No")</f>
        <v>Yes</v>
      </c>
      <c r="N2308" s="1" t="str">
        <f>IF(OR(BART_Rides[[#This Row],[Station Code]]="EM", BART_Rides[[#This Row],[Station Code]]="MT", BART_Rides[[#This Row],[Station Code]]="PL", BART_Rides[[#This Row],[Station Code]]="CC"), "Yes", "No")</f>
        <v>No</v>
      </c>
    </row>
    <row r="2309" spans="6:14">
      <c r="F2309" s="3">
        <v>44314</v>
      </c>
      <c r="G2309" s="1" t="s">
        <v>13</v>
      </c>
      <c r="H2309" s="1" t="s">
        <v>101</v>
      </c>
      <c r="I2309" s="1">
        <v>1396</v>
      </c>
      <c r="J2309" s="1">
        <f>MONTH(BART_Rides[[#This Row],[Date]])</f>
        <v>4</v>
      </c>
      <c r="K2309" s="1">
        <f>WEEKDAY(BART_Rides[[#This Row],[Date]],2)</f>
        <v>3</v>
      </c>
      <c r="L2309" s="1" t="str">
        <f>LEFT(BART_Rides[[#This Row],[Lines]],1)</f>
        <v>Y</v>
      </c>
      <c r="M2309" s="1" t="str">
        <f>IF(BART_Rides[[#This Row],[FirstLetter]]="Y","Yes","No")</f>
        <v>Yes</v>
      </c>
      <c r="N2309" s="1" t="str">
        <f>IF(OR(BART_Rides[[#This Row],[Station Code]]="EM", BART_Rides[[#This Row],[Station Code]]="MT", BART_Rides[[#This Row],[Station Code]]="PL", BART_Rides[[#This Row],[Station Code]]="CC"), "Yes", "No")</f>
        <v>No</v>
      </c>
    </row>
    <row r="2310" spans="6:14">
      <c r="F2310" s="3">
        <v>44315</v>
      </c>
      <c r="G2310" s="1" t="s">
        <v>13</v>
      </c>
      <c r="H2310" s="1" t="s">
        <v>101</v>
      </c>
      <c r="I2310" s="1">
        <v>1446</v>
      </c>
      <c r="J2310" s="1">
        <f>MONTH(BART_Rides[[#This Row],[Date]])</f>
        <v>4</v>
      </c>
      <c r="K2310" s="1">
        <f>WEEKDAY(BART_Rides[[#This Row],[Date]],2)</f>
        <v>4</v>
      </c>
      <c r="L2310" s="1" t="str">
        <f>LEFT(BART_Rides[[#This Row],[Lines]],1)</f>
        <v>Y</v>
      </c>
      <c r="M2310" s="1" t="str">
        <f>IF(BART_Rides[[#This Row],[FirstLetter]]="Y","Yes","No")</f>
        <v>Yes</v>
      </c>
      <c r="N2310" s="1" t="str">
        <f>IF(OR(BART_Rides[[#This Row],[Station Code]]="EM", BART_Rides[[#This Row],[Station Code]]="MT", BART_Rides[[#This Row],[Station Code]]="PL", BART_Rides[[#This Row],[Station Code]]="CC"), "Yes", "No")</f>
        <v>No</v>
      </c>
    </row>
    <row r="2311" spans="6:14">
      <c r="F2311" s="3">
        <v>44316</v>
      </c>
      <c r="G2311" s="1" t="s">
        <v>13</v>
      </c>
      <c r="H2311" s="1" t="s">
        <v>101</v>
      </c>
      <c r="I2311" s="1">
        <v>1450</v>
      </c>
      <c r="J2311" s="1">
        <f>MONTH(BART_Rides[[#This Row],[Date]])</f>
        <v>4</v>
      </c>
      <c r="K2311" s="1">
        <f>WEEKDAY(BART_Rides[[#This Row],[Date]],2)</f>
        <v>5</v>
      </c>
      <c r="L2311" s="1" t="str">
        <f>LEFT(BART_Rides[[#This Row],[Lines]],1)</f>
        <v>Y</v>
      </c>
      <c r="M2311" s="1" t="str">
        <f>IF(BART_Rides[[#This Row],[FirstLetter]]="Y","Yes","No")</f>
        <v>Yes</v>
      </c>
      <c r="N2311" s="1" t="str">
        <f>IF(OR(BART_Rides[[#This Row],[Station Code]]="EM", BART_Rides[[#This Row],[Station Code]]="MT", BART_Rides[[#This Row],[Station Code]]="PL", BART_Rides[[#This Row],[Station Code]]="CC"), "Yes", "No")</f>
        <v>No</v>
      </c>
    </row>
    <row r="2312" spans="6:14">
      <c r="F2312" s="3">
        <v>44317</v>
      </c>
      <c r="G2312" s="1" t="s">
        <v>13</v>
      </c>
      <c r="H2312" s="1" t="s">
        <v>101</v>
      </c>
      <c r="I2312" s="1">
        <v>916</v>
      </c>
      <c r="J2312" s="1">
        <f>MONTH(BART_Rides[[#This Row],[Date]])</f>
        <v>5</v>
      </c>
      <c r="K2312" s="1">
        <f>WEEKDAY(BART_Rides[[#This Row],[Date]],2)</f>
        <v>6</v>
      </c>
      <c r="L2312" s="1" t="str">
        <f>LEFT(BART_Rides[[#This Row],[Lines]],1)</f>
        <v>Y</v>
      </c>
      <c r="M2312" s="1" t="str">
        <f>IF(BART_Rides[[#This Row],[FirstLetter]]="Y","Yes","No")</f>
        <v>Yes</v>
      </c>
      <c r="N2312" s="1" t="str">
        <f>IF(OR(BART_Rides[[#This Row],[Station Code]]="EM", BART_Rides[[#This Row],[Station Code]]="MT", BART_Rides[[#This Row],[Station Code]]="PL", BART_Rides[[#This Row],[Station Code]]="CC"), "Yes", "No")</f>
        <v>No</v>
      </c>
    </row>
    <row r="2313" spans="6:14">
      <c r="F2313" s="3">
        <v>44318</v>
      </c>
      <c r="G2313" s="1" t="s">
        <v>13</v>
      </c>
      <c r="H2313" s="1" t="s">
        <v>101</v>
      </c>
      <c r="I2313" s="1">
        <v>655</v>
      </c>
      <c r="J2313" s="1">
        <f>MONTH(BART_Rides[[#This Row],[Date]])</f>
        <v>5</v>
      </c>
      <c r="K2313" s="1">
        <f>WEEKDAY(BART_Rides[[#This Row],[Date]],2)</f>
        <v>7</v>
      </c>
      <c r="L2313" s="1" t="str">
        <f>LEFT(BART_Rides[[#This Row],[Lines]],1)</f>
        <v>Y</v>
      </c>
      <c r="M2313" s="1" t="str">
        <f>IF(BART_Rides[[#This Row],[FirstLetter]]="Y","Yes","No")</f>
        <v>Yes</v>
      </c>
      <c r="N2313" s="1" t="str">
        <f>IF(OR(BART_Rides[[#This Row],[Station Code]]="EM", BART_Rides[[#This Row],[Station Code]]="MT", BART_Rides[[#This Row],[Station Code]]="PL", BART_Rides[[#This Row],[Station Code]]="CC"), "Yes", "No")</f>
        <v>No</v>
      </c>
    </row>
    <row r="2314" spans="6:14">
      <c r="F2314" s="3">
        <v>44319</v>
      </c>
      <c r="G2314" s="1" t="s">
        <v>13</v>
      </c>
      <c r="H2314" s="1" t="s">
        <v>101</v>
      </c>
      <c r="I2314" s="1">
        <v>1397</v>
      </c>
      <c r="J2314" s="1">
        <f>MONTH(BART_Rides[[#This Row],[Date]])</f>
        <v>5</v>
      </c>
      <c r="K2314" s="1">
        <f>WEEKDAY(BART_Rides[[#This Row],[Date]],2)</f>
        <v>1</v>
      </c>
      <c r="L2314" s="1" t="str">
        <f>LEFT(BART_Rides[[#This Row],[Lines]],1)</f>
        <v>Y</v>
      </c>
      <c r="M2314" s="1" t="str">
        <f>IF(BART_Rides[[#This Row],[FirstLetter]]="Y","Yes","No")</f>
        <v>Yes</v>
      </c>
      <c r="N2314" s="1" t="str">
        <f>IF(OR(BART_Rides[[#This Row],[Station Code]]="EM", BART_Rides[[#This Row],[Station Code]]="MT", BART_Rides[[#This Row],[Station Code]]="PL", BART_Rides[[#This Row],[Station Code]]="CC"), "Yes", "No")</f>
        <v>No</v>
      </c>
    </row>
    <row r="2315" spans="6:14">
      <c r="F2315" s="3">
        <v>44320</v>
      </c>
      <c r="G2315" s="1" t="s">
        <v>13</v>
      </c>
      <c r="H2315" s="1" t="s">
        <v>101</v>
      </c>
      <c r="I2315" s="1">
        <v>1421</v>
      </c>
      <c r="J2315" s="1">
        <f>MONTH(BART_Rides[[#This Row],[Date]])</f>
        <v>5</v>
      </c>
      <c r="K2315" s="1">
        <f>WEEKDAY(BART_Rides[[#This Row],[Date]],2)</f>
        <v>2</v>
      </c>
      <c r="L2315" s="1" t="str">
        <f>LEFT(BART_Rides[[#This Row],[Lines]],1)</f>
        <v>Y</v>
      </c>
      <c r="M2315" s="1" t="str">
        <f>IF(BART_Rides[[#This Row],[FirstLetter]]="Y","Yes","No")</f>
        <v>Yes</v>
      </c>
      <c r="N2315" s="1" t="str">
        <f>IF(OR(BART_Rides[[#This Row],[Station Code]]="EM", BART_Rides[[#This Row],[Station Code]]="MT", BART_Rides[[#This Row],[Station Code]]="PL", BART_Rides[[#This Row],[Station Code]]="CC"), "Yes", "No")</f>
        <v>No</v>
      </c>
    </row>
    <row r="2316" spans="6:14">
      <c r="F2316" s="3">
        <v>44321</v>
      </c>
      <c r="G2316" s="1" t="s">
        <v>13</v>
      </c>
      <c r="H2316" s="1" t="s">
        <v>101</v>
      </c>
      <c r="I2316" s="1">
        <v>1480</v>
      </c>
      <c r="J2316" s="1">
        <f>MONTH(BART_Rides[[#This Row],[Date]])</f>
        <v>5</v>
      </c>
      <c r="K2316" s="1">
        <f>WEEKDAY(BART_Rides[[#This Row],[Date]],2)</f>
        <v>3</v>
      </c>
      <c r="L2316" s="1" t="str">
        <f>LEFT(BART_Rides[[#This Row],[Lines]],1)</f>
        <v>Y</v>
      </c>
      <c r="M2316" s="1" t="str">
        <f>IF(BART_Rides[[#This Row],[FirstLetter]]="Y","Yes","No")</f>
        <v>Yes</v>
      </c>
      <c r="N2316" s="1" t="str">
        <f>IF(OR(BART_Rides[[#This Row],[Station Code]]="EM", BART_Rides[[#This Row],[Station Code]]="MT", BART_Rides[[#This Row],[Station Code]]="PL", BART_Rides[[#This Row],[Station Code]]="CC"), "Yes", "No")</f>
        <v>No</v>
      </c>
    </row>
    <row r="2317" spans="6:14">
      <c r="F2317" s="3">
        <v>44322</v>
      </c>
      <c r="G2317" s="1" t="s">
        <v>13</v>
      </c>
      <c r="H2317" s="1" t="s">
        <v>101</v>
      </c>
      <c r="I2317" s="1">
        <v>1519</v>
      </c>
      <c r="J2317" s="1">
        <f>MONTH(BART_Rides[[#This Row],[Date]])</f>
        <v>5</v>
      </c>
      <c r="K2317" s="1">
        <f>WEEKDAY(BART_Rides[[#This Row],[Date]],2)</f>
        <v>4</v>
      </c>
      <c r="L2317" s="1" t="str">
        <f>LEFT(BART_Rides[[#This Row],[Lines]],1)</f>
        <v>Y</v>
      </c>
      <c r="M2317" s="1" t="str">
        <f>IF(BART_Rides[[#This Row],[FirstLetter]]="Y","Yes","No")</f>
        <v>Yes</v>
      </c>
      <c r="N2317" s="1" t="str">
        <f>IF(OR(BART_Rides[[#This Row],[Station Code]]="EM", BART_Rides[[#This Row],[Station Code]]="MT", BART_Rides[[#This Row],[Station Code]]="PL", BART_Rides[[#This Row],[Station Code]]="CC"), "Yes", "No")</f>
        <v>No</v>
      </c>
    </row>
    <row r="2318" spans="6:14">
      <c r="F2318" s="3">
        <v>44323</v>
      </c>
      <c r="G2318" s="1" t="s">
        <v>13</v>
      </c>
      <c r="H2318" s="1" t="s">
        <v>101</v>
      </c>
      <c r="I2318" s="1">
        <v>1551</v>
      </c>
      <c r="J2318" s="1">
        <f>MONTH(BART_Rides[[#This Row],[Date]])</f>
        <v>5</v>
      </c>
      <c r="K2318" s="1">
        <f>WEEKDAY(BART_Rides[[#This Row],[Date]],2)</f>
        <v>5</v>
      </c>
      <c r="L2318" s="1" t="str">
        <f>LEFT(BART_Rides[[#This Row],[Lines]],1)</f>
        <v>Y</v>
      </c>
      <c r="M2318" s="1" t="str">
        <f>IF(BART_Rides[[#This Row],[FirstLetter]]="Y","Yes","No")</f>
        <v>Yes</v>
      </c>
      <c r="N2318" s="1" t="str">
        <f>IF(OR(BART_Rides[[#This Row],[Station Code]]="EM", BART_Rides[[#This Row],[Station Code]]="MT", BART_Rides[[#This Row],[Station Code]]="PL", BART_Rides[[#This Row],[Station Code]]="CC"), "Yes", "No")</f>
        <v>No</v>
      </c>
    </row>
    <row r="2319" spans="6:14">
      <c r="F2319" s="3">
        <v>44324</v>
      </c>
      <c r="G2319" s="1" t="s">
        <v>13</v>
      </c>
      <c r="H2319" s="1" t="s">
        <v>101</v>
      </c>
      <c r="I2319" s="1">
        <v>905</v>
      </c>
      <c r="J2319" s="1">
        <f>MONTH(BART_Rides[[#This Row],[Date]])</f>
        <v>5</v>
      </c>
      <c r="K2319" s="1">
        <f>WEEKDAY(BART_Rides[[#This Row],[Date]],2)</f>
        <v>6</v>
      </c>
      <c r="L2319" s="1" t="str">
        <f>LEFT(BART_Rides[[#This Row],[Lines]],1)</f>
        <v>Y</v>
      </c>
      <c r="M2319" s="1" t="str">
        <f>IF(BART_Rides[[#This Row],[FirstLetter]]="Y","Yes","No")</f>
        <v>Yes</v>
      </c>
      <c r="N2319" s="1" t="str">
        <f>IF(OR(BART_Rides[[#This Row],[Station Code]]="EM", BART_Rides[[#This Row],[Station Code]]="MT", BART_Rides[[#This Row],[Station Code]]="PL", BART_Rides[[#This Row],[Station Code]]="CC"), "Yes", "No")</f>
        <v>No</v>
      </c>
    </row>
    <row r="2320" spans="6:14">
      <c r="F2320" s="3">
        <v>44325</v>
      </c>
      <c r="G2320" s="1" t="s">
        <v>13</v>
      </c>
      <c r="H2320" s="1" t="s">
        <v>101</v>
      </c>
      <c r="I2320" s="1">
        <v>672</v>
      </c>
      <c r="J2320" s="1">
        <f>MONTH(BART_Rides[[#This Row],[Date]])</f>
        <v>5</v>
      </c>
      <c r="K2320" s="1">
        <f>WEEKDAY(BART_Rides[[#This Row],[Date]],2)</f>
        <v>7</v>
      </c>
      <c r="L2320" s="1" t="str">
        <f>LEFT(BART_Rides[[#This Row],[Lines]],1)</f>
        <v>Y</v>
      </c>
      <c r="M2320" s="1" t="str">
        <f>IF(BART_Rides[[#This Row],[FirstLetter]]="Y","Yes","No")</f>
        <v>Yes</v>
      </c>
      <c r="N2320" s="1" t="str">
        <f>IF(OR(BART_Rides[[#This Row],[Station Code]]="EM", BART_Rides[[#This Row],[Station Code]]="MT", BART_Rides[[#This Row],[Station Code]]="PL", BART_Rides[[#This Row],[Station Code]]="CC"), "Yes", "No")</f>
        <v>No</v>
      </c>
    </row>
    <row r="2321" spans="6:14">
      <c r="F2321" s="3">
        <v>44326</v>
      </c>
      <c r="G2321" s="1" t="s">
        <v>13</v>
      </c>
      <c r="H2321" s="1" t="s">
        <v>101</v>
      </c>
      <c r="I2321" s="1">
        <v>1376</v>
      </c>
      <c r="J2321" s="1">
        <f>MONTH(BART_Rides[[#This Row],[Date]])</f>
        <v>5</v>
      </c>
      <c r="K2321" s="1">
        <f>WEEKDAY(BART_Rides[[#This Row],[Date]],2)</f>
        <v>1</v>
      </c>
      <c r="L2321" s="1" t="str">
        <f>LEFT(BART_Rides[[#This Row],[Lines]],1)</f>
        <v>Y</v>
      </c>
      <c r="M2321" s="1" t="str">
        <f>IF(BART_Rides[[#This Row],[FirstLetter]]="Y","Yes","No")</f>
        <v>Yes</v>
      </c>
      <c r="N2321" s="1" t="str">
        <f>IF(OR(BART_Rides[[#This Row],[Station Code]]="EM", BART_Rides[[#This Row],[Station Code]]="MT", BART_Rides[[#This Row],[Station Code]]="PL", BART_Rides[[#This Row],[Station Code]]="CC"), "Yes", "No")</f>
        <v>No</v>
      </c>
    </row>
    <row r="2322" spans="6:14">
      <c r="F2322" s="3">
        <v>44327</v>
      </c>
      <c r="G2322" s="1" t="s">
        <v>13</v>
      </c>
      <c r="H2322" s="1" t="s">
        <v>101</v>
      </c>
      <c r="I2322" s="1">
        <v>1492</v>
      </c>
      <c r="J2322" s="1">
        <f>MONTH(BART_Rides[[#This Row],[Date]])</f>
        <v>5</v>
      </c>
      <c r="K2322" s="1">
        <f>WEEKDAY(BART_Rides[[#This Row],[Date]],2)</f>
        <v>2</v>
      </c>
      <c r="L2322" s="1" t="str">
        <f>LEFT(BART_Rides[[#This Row],[Lines]],1)</f>
        <v>Y</v>
      </c>
      <c r="M2322" s="1" t="str">
        <f>IF(BART_Rides[[#This Row],[FirstLetter]]="Y","Yes","No")</f>
        <v>Yes</v>
      </c>
      <c r="N2322" s="1" t="str">
        <f>IF(OR(BART_Rides[[#This Row],[Station Code]]="EM", BART_Rides[[#This Row],[Station Code]]="MT", BART_Rides[[#This Row],[Station Code]]="PL", BART_Rides[[#This Row],[Station Code]]="CC"), "Yes", "No")</f>
        <v>No</v>
      </c>
    </row>
    <row r="2323" spans="6:14">
      <c r="F2323" s="3">
        <v>44328</v>
      </c>
      <c r="G2323" s="1" t="s">
        <v>13</v>
      </c>
      <c r="H2323" s="1" t="s">
        <v>101</v>
      </c>
      <c r="I2323" s="1">
        <v>1489</v>
      </c>
      <c r="J2323" s="1">
        <f>MONTH(BART_Rides[[#This Row],[Date]])</f>
        <v>5</v>
      </c>
      <c r="K2323" s="1">
        <f>WEEKDAY(BART_Rides[[#This Row],[Date]],2)</f>
        <v>3</v>
      </c>
      <c r="L2323" s="1" t="str">
        <f>LEFT(BART_Rides[[#This Row],[Lines]],1)</f>
        <v>Y</v>
      </c>
      <c r="M2323" s="1" t="str">
        <f>IF(BART_Rides[[#This Row],[FirstLetter]]="Y","Yes","No")</f>
        <v>Yes</v>
      </c>
      <c r="N2323" s="1" t="str">
        <f>IF(OR(BART_Rides[[#This Row],[Station Code]]="EM", BART_Rides[[#This Row],[Station Code]]="MT", BART_Rides[[#This Row],[Station Code]]="PL", BART_Rides[[#This Row],[Station Code]]="CC"), "Yes", "No")</f>
        <v>No</v>
      </c>
    </row>
    <row r="2324" spans="6:14">
      <c r="F2324" s="3">
        <v>44329</v>
      </c>
      <c r="G2324" s="1" t="s">
        <v>13</v>
      </c>
      <c r="H2324" s="1" t="s">
        <v>101</v>
      </c>
      <c r="I2324" s="1">
        <v>1486</v>
      </c>
      <c r="J2324" s="1">
        <f>MONTH(BART_Rides[[#This Row],[Date]])</f>
        <v>5</v>
      </c>
      <c r="K2324" s="1">
        <f>WEEKDAY(BART_Rides[[#This Row],[Date]],2)</f>
        <v>4</v>
      </c>
      <c r="L2324" s="1" t="str">
        <f>LEFT(BART_Rides[[#This Row],[Lines]],1)</f>
        <v>Y</v>
      </c>
      <c r="M2324" s="1" t="str">
        <f>IF(BART_Rides[[#This Row],[FirstLetter]]="Y","Yes","No")</f>
        <v>Yes</v>
      </c>
      <c r="N2324" s="1" t="str">
        <f>IF(OR(BART_Rides[[#This Row],[Station Code]]="EM", BART_Rides[[#This Row],[Station Code]]="MT", BART_Rides[[#This Row],[Station Code]]="PL", BART_Rides[[#This Row],[Station Code]]="CC"), "Yes", "No")</f>
        <v>No</v>
      </c>
    </row>
    <row r="2325" spans="6:14">
      <c r="F2325" s="3">
        <v>44330</v>
      </c>
      <c r="G2325" s="1" t="s">
        <v>13</v>
      </c>
      <c r="H2325" s="1" t="s">
        <v>101</v>
      </c>
      <c r="I2325" s="1">
        <v>1498</v>
      </c>
      <c r="J2325" s="1">
        <f>MONTH(BART_Rides[[#This Row],[Date]])</f>
        <v>5</v>
      </c>
      <c r="K2325" s="1">
        <f>WEEKDAY(BART_Rides[[#This Row],[Date]],2)</f>
        <v>5</v>
      </c>
      <c r="L2325" s="1" t="str">
        <f>LEFT(BART_Rides[[#This Row],[Lines]],1)</f>
        <v>Y</v>
      </c>
      <c r="M2325" s="1" t="str">
        <f>IF(BART_Rides[[#This Row],[FirstLetter]]="Y","Yes","No")</f>
        <v>Yes</v>
      </c>
      <c r="N2325" s="1" t="str">
        <f>IF(OR(BART_Rides[[#This Row],[Station Code]]="EM", BART_Rides[[#This Row],[Station Code]]="MT", BART_Rides[[#This Row],[Station Code]]="PL", BART_Rides[[#This Row],[Station Code]]="CC"), "Yes", "No")</f>
        <v>No</v>
      </c>
    </row>
    <row r="2326" spans="6:14">
      <c r="F2326" s="3">
        <v>44331</v>
      </c>
      <c r="G2326" s="1" t="s">
        <v>13</v>
      </c>
      <c r="H2326" s="1" t="s">
        <v>101</v>
      </c>
      <c r="I2326" s="1">
        <v>1019</v>
      </c>
      <c r="J2326" s="1">
        <f>MONTH(BART_Rides[[#This Row],[Date]])</f>
        <v>5</v>
      </c>
      <c r="K2326" s="1">
        <f>WEEKDAY(BART_Rides[[#This Row],[Date]],2)</f>
        <v>6</v>
      </c>
      <c r="L2326" s="1" t="str">
        <f>LEFT(BART_Rides[[#This Row],[Lines]],1)</f>
        <v>Y</v>
      </c>
      <c r="M2326" s="1" t="str">
        <f>IF(BART_Rides[[#This Row],[FirstLetter]]="Y","Yes","No")</f>
        <v>Yes</v>
      </c>
      <c r="N2326" s="1" t="str">
        <f>IF(OR(BART_Rides[[#This Row],[Station Code]]="EM", BART_Rides[[#This Row],[Station Code]]="MT", BART_Rides[[#This Row],[Station Code]]="PL", BART_Rides[[#This Row],[Station Code]]="CC"), "Yes", "No")</f>
        <v>No</v>
      </c>
    </row>
    <row r="2327" spans="6:14">
      <c r="F2327" s="3">
        <v>44332</v>
      </c>
      <c r="G2327" s="1" t="s">
        <v>13</v>
      </c>
      <c r="H2327" s="1" t="s">
        <v>101</v>
      </c>
      <c r="I2327" s="1">
        <v>639</v>
      </c>
      <c r="J2327" s="1">
        <f>MONTH(BART_Rides[[#This Row],[Date]])</f>
        <v>5</v>
      </c>
      <c r="K2327" s="1">
        <f>WEEKDAY(BART_Rides[[#This Row],[Date]],2)</f>
        <v>7</v>
      </c>
      <c r="L2327" s="1" t="str">
        <f>LEFT(BART_Rides[[#This Row],[Lines]],1)</f>
        <v>Y</v>
      </c>
      <c r="M2327" s="1" t="str">
        <f>IF(BART_Rides[[#This Row],[FirstLetter]]="Y","Yes","No")</f>
        <v>Yes</v>
      </c>
      <c r="N2327" s="1" t="str">
        <f>IF(OR(BART_Rides[[#This Row],[Station Code]]="EM", BART_Rides[[#This Row],[Station Code]]="MT", BART_Rides[[#This Row],[Station Code]]="PL", BART_Rides[[#This Row],[Station Code]]="CC"), "Yes", "No")</f>
        <v>No</v>
      </c>
    </row>
    <row r="2328" spans="6:14">
      <c r="F2328" s="3">
        <v>44333</v>
      </c>
      <c r="G2328" s="1" t="s">
        <v>13</v>
      </c>
      <c r="H2328" s="1" t="s">
        <v>101</v>
      </c>
      <c r="I2328" s="1">
        <v>1399</v>
      </c>
      <c r="J2328" s="1">
        <f>MONTH(BART_Rides[[#This Row],[Date]])</f>
        <v>5</v>
      </c>
      <c r="K2328" s="1">
        <f>WEEKDAY(BART_Rides[[#This Row],[Date]],2)</f>
        <v>1</v>
      </c>
      <c r="L2328" s="1" t="str">
        <f>LEFT(BART_Rides[[#This Row],[Lines]],1)</f>
        <v>Y</v>
      </c>
      <c r="M2328" s="1" t="str">
        <f>IF(BART_Rides[[#This Row],[FirstLetter]]="Y","Yes","No")</f>
        <v>Yes</v>
      </c>
      <c r="N2328" s="1" t="str">
        <f>IF(OR(BART_Rides[[#This Row],[Station Code]]="EM", BART_Rides[[#This Row],[Station Code]]="MT", BART_Rides[[#This Row],[Station Code]]="PL", BART_Rides[[#This Row],[Station Code]]="CC"), "Yes", "No")</f>
        <v>No</v>
      </c>
    </row>
    <row r="2329" spans="6:14">
      <c r="F2329" s="3">
        <v>44334</v>
      </c>
      <c r="G2329" s="1" t="s">
        <v>13</v>
      </c>
      <c r="H2329" s="1" t="s">
        <v>101</v>
      </c>
      <c r="I2329" s="1">
        <v>1649</v>
      </c>
      <c r="J2329" s="1">
        <f>MONTH(BART_Rides[[#This Row],[Date]])</f>
        <v>5</v>
      </c>
      <c r="K2329" s="1">
        <f>WEEKDAY(BART_Rides[[#This Row],[Date]],2)</f>
        <v>2</v>
      </c>
      <c r="L2329" s="1" t="str">
        <f>LEFT(BART_Rides[[#This Row],[Lines]],1)</f>
        <v>Y</v>
      </c>
      <c r="M2329" s="1" t="str">
        <f>IF(BART_Rides[[#This Row],[FirstLetter]]="Y","Yes","No")</f>
        <v>Yes</v>
      </c>
      <c r="N2329" s="1" t="str">
        <f>IF(OR(BART_Rides[[#This Row],[Station Code]]="EM", BART_Rides[[#This Row],[Station Code]]="MT", BART_Rides[[#This Row],[Station Code]]="PL", BART_Rides[[#This Row],[Station Code]]="CC"), "Yes", "No")</f>
        <v>No</v>
      </c>
    </row>
    <row r="2330" spans="6:14">
      <c r="F2330" s="3">
        <v>44335</v>
      </c>
      <c r="G2330" s="1" t="s">
        <v>13</v>
      </c>
      <c r="H2330" s="1" t="s">
        <v>101</v>
      </c>
      <c r="I2330" s="1">
        <v>1574</v>
      </c>
      <c r="J2330" s="1">
        <f>MONTH(BART_Rides[[#This Row],[Date]])</f>
        <v>5</v>
      </c>
      <c r="K2330" s="1">
        <f>WEEKDAY(BART_Rides[[#This Row],[Date]],2)</f>
        <v>3</v>
      </c>
      <c r="L2330" s="1" t="str">
        <f>LEFT(BART_Rides[[#This Row],[Lines]],1)</f>
        <v>Y</v>
      </c>
      <c r="M2330" s="1" t="str">
        <f>IF(BART_Rides[[#This Row],[FirstLetter]]="Y","Yes","No")</f>
        <v>Yes</v>
      </c>
      <c r="N2330" s="1" t="str">
        <f>IF(OR(BART_Rides[[#This Row],[Station Code]]="EM", BART_Rides[[#This Row],[Station Code]]="MT", BART_Rides[[#This Row],[Station Code]]="PL", BART_Rides[[#This Row],[Station Code]]="CC"), "Yes", "No")</f>
        <v>No</v>
      </c>
    </row>
    <row r="2331" spans="6:14">
      <c r="F2331" s="3">
        <v>44336</v>
      </c>
      <c r="G2331" s="1" t="s">
        <v>13</v>
      </c>
      <c r="H2331" s="1" t="s">
        <v>101</v>
      </c>
      <c r="I2331" s="1">
        <v>1606</v>
      </c>
      <c r="J2331" s="1">
        <f>MONTH(BART_Rides[[#This Row],[Date]])</f>
        <v>5</v>
      </c>
      <c r="K2331" s="1">
        <f>WEEKDAY(BART_Rides[[#This Row],[Date]],2)</f>
        <v>4</v>
      </c>
      <c r="L2331" s="1" t="str">
        <f>LEFT(BART_Rides[[#This Row],[Lines]],1)</f>
        <v>Y</v>
      </c>
      <c r="M2331" s="1" t="str">
        <f>IF(BART_Rides[[#This Row],[FirstLetter]]="Y","Yes","No")</f>
        <v>Yes</v>
      </c>
      <c r="N2331" s="1" t="str">
        <f>IF(OR(BART_Rides[[#This Row],[Station Code]]="EM", BART_Rides[[#This Row],[Station Code]]="MT", BART_Rides[[#This Row],[Station Code]]="PL", BART_Rides[[#This Row],[Station Code]]="CC"), "Yes", "No")</f>
        <v>No</v>
      </c>
    </row>
    <row r="2332" spans="6:14">
      <c r="F2332" s="3">
        <v>44337</v>
      </c>
      <c r="G2332" s="1" t="s">
        <v>13</v>
      </c>
      <c r="H2332" s="1" t="s">
        <v>101</v>
      </c>
      <c r="I2332" s="1">
        <v>1593</v>
      </c>
      <c r="J2332" s="1">
        <f>MONTH(BART_Rides[[#This Row],[Date]])</f>
        <v>5</v>
      </c>
      <c r="K2332" s="1">
        <f>WEEKDAY(BART_Rides[[#This Row],[Date]],2)</f>
        <v>5</v>
      </c>
      <c r="L2332" s="1" t="str">
        <f>LEFT(BART_Rides[[#This Row],[Lines]],1)</f>
        <v>Y</v>
      </c>
      <c r="M2332" s="1" t="str">
        <f>IF(BART_Rides[[#This Row],[FirstLetter]]="Y","Yes","No")</f>
        <v>Yes</v>
      </c>
      <c r="N2332" s="1" t="str">
        <f>IF(OR(BART_Rides[[#This Row],[Station Code]]="EM", BART_Rides[[#This Row],[Station Code]]="MT", BART_Rides[[#This Row],[Station Code]]="PL", BART_Rides[[#This Row],[Station Code]]="CC"), "Yes", "No")</f>
        <v>No</v>
      </c>
    </row>
    <row r="2333" spans="6:14">
      <c r="F2333" s="3">
        <v>44338</v>
      </c>
      <c r="G2333" s="1" t="s">
        <v>13</v>
      </c>
      <c r="H2333" s="1" t="s">
        <v>101</v>
      </c>
      <c r="I2333" s="1">
        <v>1080</v>
      </c>
      <c r="J2333" s="1">
        <f>MONTH(BART_Rides[[#This Row],[Date]])</f>
        <v>5</v>
      </c>
      <c r="K2333" s="1">
        <f>WEEKDAY(BART_Rides[[#This Row],[Date]],2)</f>
        <v>6</v>
      </c>
      <c r="L2333" s="1" t="str">
        <f>LEFT(BART_Rides[[#This Row],[Lines]],1)</f>
        <v>Y</v>
      </c>
      <c r="M2333" s="1" t="str">
        <f>IF(BART_Rides[[#This Row],[FirstLetter]]="Y","Yes","No")</f>
        <v>Yes</v>
      </c>
      <c r="N2333" s="1" t="str">
        <f>IF(OR(BART_Rides[[#This Row],[Station Code]]="EM", BART_Rides[[#This Row],[Station Code]]="MT", BART_Rides[[#This Row],[Station Code]]="PL", BART_Rides[[#This Row],[Station Code]]="CC"), "Yes", "No")</f>
        <v>No</v>
      </c>
    </row>
    <row r="2334" spans="6:14">
      <c r="F2334" s="3">
        <v>44339</v>
      </c>
      <c r="G2334" s="1" t="s">
        <v>13</v>
      </c>
      <c r="H2334" s="1" t="s">
        <v>101</v>
      </c>
      <c r="I2334" s="1">
        <v>738</v>
      </c>
      <c r="J2334" s="1">
        <f>MONTH(BART_Rides[[#This Row],[Date]])</f>
        <v>5</v>
      </c>
      <c r="K2334" s="1">
        <f>WEEKDAY(BART_Rides[[#This Row],[Date]],2)</f>
        <v>7</v>
      </c>
      <c r="L2334" s="1" t="str">
        <f>LEFT(BART_Rides[[#This Row],[Lines]],1)</f>
        <v>Y</v>
      </c>
      <c r="M2334" s="1" t="str">
        <f>IF(BART_Rides[[#This Row],[FirstLetter]]="Y","Yes","No")</f>
        <v>Yes</v>
      </c>
      <c r="N2334" s="1" t="str">
        <f>IF(OR(BART_Rides[[#This Row],[Station Code]]="EM", BART_Rides[[#This Row],[Station Code]]="MT", BART_Rides[[#This Row],[Station Code]]="PL", BART_Rides[[#This Row],[Station Code]]="CC"), "Yes", "No")</f>
        <v>No</v>
      </c>
    </row>
    <row r="2335" spans="6:14">
      <c r="F2335" s="3">
        <v>44340</v>
      </c>
      <c r="G2335" s="1" t="s">
        <v>13</v>
      </c>
      <c r="H2335" s="1" t="s">
        <v>101</v>
      </c>
      <c r="I2335" s="1">
        <v>1435</v>
      </c>
      <c r="J2335" s="1">
        <f>MONTH(BART_Rides[[#This Row],[Date]])</f>
        <v>5</v>
      </c>
      <c r="K2335" s="1">
        <f>WEEKDAY(BART_Rides[[#This Row],[Date]],2)</f>
        <v>1</v>
      </c>
      <c r="L2335" s="1" t="str">
        <f>LEFT(BART_Rides[[#This Row],[Lines]],1)</f>
        <v>Y</v>
      </c>
      <c r="M2335" s="1" t="str">
        <f>IF(BART_Rides[[#This Row],[FirstLetter]]="Y","Yes","No")</f>
        <v>Yes</v>
      </c>
      <c r="N2335" s="1" t="str">
        <f>IF(OR(BART_Rides[[#This Row],[Station Code]]="EM", BART_Rides[[#This Row],[Station Code]]="MT", BART_Rides[[#This Row],[Station Code]]="PL", BART_Rides[[#This Row],[Station Code]]="CC"), "Yes", "No")</f>
        <v>No</v>
      </c>
    </row>
    <row r="2336" spans="6:14">
      <c r="F2336" s="3">
        <v>44341</v>
      </c>
      <c r="G2336" s="1" t="s">
        <v>13</v>
      </c>
      <c r="H2336" s="1" t="s">
        <v>101</v>
      </c>
      <c r="I2336" s="1">
        <v>1519</v>
      </c>
      <c r="J2336" s="1">
        <f>MONTH(BART_Rides[[#This Row],[Date]])</f>
        <v>5</v>
      </c>
      <c r="K2336" s="1">
        <f>WEEKDAY(BART_Rides[[#This Row],[Date]],2)</f>
        <v>2</v>
      </c>
      <c r="L2336" s="1" t="str">
        <f>LEFT(BART_Rides[[#This Row],[Lines]],1)</f>
        <v>Y</v>
      </c>
      <c r="M2336" s="1" t="str">
        <f>IF(BART_Rides[[#This Row],[FirstLetter]]="Y","Yes","No")</f>
        <v>Yes</v>
      </c>
      <c r="N2336" s="1" t="str">
        <f>IF(OR(BART_Rides[[#This Row],[Station Code]]="EM", BART_Rides[[#This Row],[Station Code]]="MT", BART_Rides[[#This Row],[Station Code]]="PL", BART_Rides[[#This Row],[Station Code]]="CC"), "Yes", "No")</f>
        <v>No</v>
      </c>
    </row>
    <row r="2337" spans="6:14">
      <c r="F2337" s="3">
        <v>44342</v>
      </c>
      <c r="G2337" s="1" t="s">
        <v>13</v>
      </c>
      <c r="H2337" s="1" t="s">
        <v>101</v>
      </c>
      <c r="I2337" s="1">
        <v>1593</v>
      </c>
      <c r="J2337" s="1">
        <f>MONTH(BART_Rides[[#This Row],[Date]])</f>
        <v>5</v>
      </c>
      <c r="K2337" s="1">
        <f>WEEKDAY(BART_Rides[[#This Row],[Date]],2)</f>
        <v>3</v>
      </c>
      <c r="L2337" s="1" t="str">
        <f>LEFT(BART_Rides[[#This Row],[Lines]],1)</f>
        <v>Y</v>
      </c>
      <c r="M2337" s="1" t="str">
        <f>IF(BART_Rides[[#This Row],[FirstLetter]]="Y","Yes","No")</f>
        <v>Yes</v>
      </c>
      <c r="N2337" s="1" t="str">
        <f>IF(OR(BART_Rides[[#This Row],[Station Code]]="EM", BART_Rides[[#This Row],[Station Code]]="MT", BART_Rides[[#This Row],[Station Code]]="PL", BART_Rides[[#This Row],[Station Code]]="CC"), "Yes", "No")</f>
        <v>No</v>
      </c>
    </row>
    <row r="2338" spans="6:14">
      <c r="F2338" s="3">
        <v>44343</v>
      </c>
      <c r="G2338" s="1" t="s">
        <v>13</v>
      </c>
      <c r="H2338" s="1" t="s">
        <v>101</v>
      </c>
      <c r="I2338" s="1">
        <v>1639</v>
      </c>
      <c r="J2338" s="1">
        <f>MONTH(BART_Rides[[#This Row],[Date]])</f>
        <v>5</v>
      </c>
      <c r="K2338" s="1">
        <f>WEEKDAY(BART_Rides[[#This Row],[Date]],2)</f>
        <v>4</v>
      </c>
      <c r="L2338" s="1" t="str">
        <f>LEFT(BART_Rides[[#This Row],[Lines]],1)</f>
        <v>Y</v>
      </c>
      <c r="M2338" s="1" t="str">
        <f>IF(BART_Rides[[#This Row],[FirstLetter]]="Y","Yes","No")</f>
        <v>Yes</v>
      </c>
      <c r="N2338" s="1" t="str">
        <f>IF(OR(BART_Rides[[#This Row],[Station Code]]="EM", BART_Rides[[#This Row],[Station Code]]="MT", BART_Rides[[#This Row],[Station Code]]="PL", BART_Rides[[#This Row],[Station Code]]="CC"), "Yes", "No")</f>
        <v>No</v>
      </c>
    </row>
    <row r="2339" spans="6:14">
      <c r="F2339" s="3">
        <v>44344</v>
      </c>
      <c r="G2339" s="1" t="s">
        <v>13</v>
      </c>
      <c r="H2339" s="1" t="s">
        <v>101</v>
      </c>
      <c r="I2339" s="1">
        <v>1598</v>
      </c>
      <c r="J2339" s="1">
        <f>MONTH(BART_Rides[[#This Row],[Date]])</f>
        <v>5</v>
      </c>
      <c r="K2339" s="1">
        <f>WEEKDAY(BART_Rides[[#This Row],[Date]],2)</f>
        <v>5</v>
      </c>
      <c r="L2339" s="1" t="str">
        <f>LEFT(BART_Rides[[#This Row],[Lines]],1)</f>
        <v>Y</v>
      </c>
      <c r="M2339" s="1" t="str">
        <f>IF(BART_Rides[[#This Row],[FirstLetter]]="Y","Yes","No")</f>
        <v>Yes</v>
      </c>
      <c r="N2339" s="1" t="str">
        <f>IF(OR(BART_Rides[[#This Row],[Station Code]]="EM", BART_Rides[[#This Row],[Station Code]]="MT", BART_Rides[[#This Row],[Station Code]]="PL", BART_Rides[[#This Row],[Station Code]]="CC"), "Yes", "No")</f>
        <v>No</v>
      </c>
    </row>
    <row r="2340" spans="6:14">
      <c r="F2340" s="3">
        <v>44345</v>
      </c>
      <c r="G2340" s="1" t="s">
        <v>13</v>
      </c>
      <c r="H2340" s="1" t="s">
        <v>101</v>
      </c>
      <c r="I2340" s="1">
        <v>975</v>
      </c>
      <c r="J2340" s="1">
        <f>MONTH(BART_Rides[[#This Row],[Date]])</f>
        <v>5</v>
      </c>
      <c r="K2340" s="1">
        <f>WEEKDAY(BART_Rides[[#This Row],[Date]],2)</f>
        <v>6</v>
      </c>
      <c r="L2340" s="1" t="str">
        <f>LEFT(BART_Rides[[#This Row],[Lines]],1)</f>
        <v>Y</v>
      </c>
      <c r="M2340" s="1" t="str">
        <f>IF(BART_Rides[[#This Row],[FirstLetter]]="Y","Yes","No")</f>
        <v>Yes</v>
      </c>
      <c r="N2340" s="1" t="str">
        <f>IF(OR(BART_Rides[[#This Row],[Station Code]]="EM", BART_Rides[[#This Row],[Station Code]]="MT", BART_Rides[[#This Row],[Station Code]]="PL", BART_Rides[[#This Row],[Station Code]]="CC"), "Yes", "No")</f>
        <v>No</v>
      </c>
    </row>
    <row r="2341" spans="6:14">
      <c r="F2341" s="3">
        <v>44346</v>
      </c>
      <c r="G2341" s="1" t="s">
        <v>13</v>
      </c>
      <c r="H2341" s="1" t="s">
        <v>101</v>
      </c>
      <c r="I2341" s="1">
        <v>834</v>
      </c>
      <c r="J2341" s="1">
        <f>MONTH(BART_Rides[[#This Row],[Date]])</f>
        <v>5</v>
      </c>
      <c r="K2341" s="1">
        <f>WEEKDAY(BART_Rides[[#This Row],[Date]],2)</f>
        <v>7</v>
      </c>
      <c r="L2341" s="1" t="str">
        <f>LEFT(BART_Rides[[#This Row],[Lines]],1)</f>
        <v>Y</v>
      </c>
      <c r="M2341" s="1" t="str">
        <f>IF(BART_Rides[[#This Row],[FirstLetter]]="Y","Yes","No")</f>
        <v>Yes</v>
      </c>
      <c r="N2341" s="1" t="str">
        <f>IF(OR(BART_Rides[[#This Row],[Station Code]]="EM", BART_Rides[[#This Row],[Station Code]]="MT", BART_Rides[[#This Row],[Station Code]]="PL", BART_Rides[[#This Row],[Station Code]]="CC"), "Yes", "No")</f>
        <v>No</v>
      </c>
    </row>
    <row r="2342" spans="6:14">
      <c r="F2342" s="3">
        <v>44347</v>
      </c>
      <c r="G2342" s="1" t="s">
        <v>13</v>
      </c>
      <c r="H2342" s="1" t="s">
        <v>101</v>
      </c>
      <c r="I2342" s="1">
        <v>778</v>
      </c>
      <c r="J2342" s="1">
        <f>MONTH(BART_Rides[[#This Row],[Date]])</f>
        <v>5</v>
      </c>
      <c r="K2342" s="1">
        <f>WEEKDAY(BART_Rides[[#This Row],[Date]],2)</f>
        <v>1</v>
      </c>
      <c r="L2342" s="1" t="str">
        <f>LEFT(BART_Rides[[#This Row],[Lines]],1)</f>
        <v>Y</v>
      </c>
      <c r="M2342" s="1" t="str">
        <f>IF(BART_Rides[[#This Row],[FirstLetter]]="Y","Yes","No")</f>
        <v>Yes</v>
      </c>
      <c r="N2342" s="1" t="str">
        <f>IF(OR(BART_Rides[[#This Row],[Station Code]]="EM", BART_Rides[[#This Row],[Station Code]]="MT", BART_Rides[[#This Row],[Station Code]]="PL", BART_Rides[[#This Row],[Station Code]]="CC"), "Yes", "No")</f>
        <v>No</v>
      </c>
    </row>
    <row r="2343" spans="6:14">
      <c r="F2343" s="3">
        <v>44348</v>
      </c>
      <c r="G2343" s="1" t="s">
        <v>13</v>
      </c>
      <c r="H2343" s="1" t="s">
        <v>101</v>
      </c>
      <c r="I2343" s="1">
        <v>1539</v>
      </c>
      <c r="J2343" s="1">
        <f>MONTH(BART_Rides[[#This Row],[Date]])</f>
        <v>6</v>
      </c>
      <c r="K2343" s="1">
        <f>WEEKDAY(BART_Rides[[#This Row],[Date]],2)</f>
        <v>2</v>
      </c>
      <c r="L2343" s="1" t="str">
        <f>LEFT(BART_Rides[[#This Row],[Lines]],1)</f>
        <v>Y</v>
      </c>
      <c r="M2343" s="1" t="str">
        <f>IF(BART_Rides[[#This Row],[FirstLetter]]="Y","Yes","No")</f>
        <v>Yes</v>
      </c>
      <c r="N2343" s="1" t="str">
        <f>IF(OR(BART_Rides[[#This Row],[Station Code]]="EM", BART_Rides[[#This Row],[Station Code]]="MT", BART_Rides[[#This Row],[Station Code]]="PL", BART_Rides[[#This Row],[Station Code]]="CC"), "Yes", "No")</f>
        <v>No</v>
      </c>
    </row>
    <row r="2344" spans="6:14">
      <c r="F2344" s="3">
        <v>44349</v>
      </c>
      <c r="G2344" s="1" t="s">
        <v>13</v>
      </c>
      <c r="H2344" s="1" t="s">
        <v>101</v>
      </c>
      <c r="I2344" s="1">
        <v>1712</v>
      </c>
      <c r="J2344" s="1">
        <f>MONTH(BART_Rides[[#This Row],[Date]])</f>
        <v>6</v>
      </c>
      <c r="K2344" s="1">
        <f>WEEKDAY(BART_Rides[[#This Row],[Date]],2)</f>
        <v>3</v>
      </c>
      <c r="L2344" s="1" t="str">
        <f>LEFT(BART_Rides[[#This Row],[Lines]],1)</f>
        <v>Y</v>
      </c>
      <c r="M2344" s="1" t="str">
        <f>IF(BART_Rides[[#This Row],[FirstLetter]]="Y","Yes","No")</f>
        <v>Yes</v>
      </c>
      <c r="N2344" s="1" t="str">
        <f>IF(OR(BART_Rides[[#This Row],[Station Code]]="EM", BART_Rides[[#This Row],[Station Code]]="MT", BART_Rides[[#This Row],[Station Code]]="PL", BART_Rides[[#This Row],[Station Code]]="CC"), "Yes", "No")</f>
        <v>No</v>
      </c>
    </row>
    <row r="2345" spans="6:14">
      <c r="F2345" s="3">
        <v>44350</v>
      </c>
      <c r="G2345" s="1" t="s">
        <v>13</v>
      </c>
      <c r="H2345" s="1" t="s">
        <v>101</v>
      </c>
      <c r="I2345" s="1">
        <v>1723</v>
      </c>
      <c r="J2345" s="1">
        <f>MONTH(BART_Rides[[#This Row],[Date]])</f>
        <v>6</v>
      </c>
      <c r="K2345" s="1">
        <f>WEEKDAY(BART_Rides[[#This Row],[Date]],2)</f>
        <v>4</v>
      </c>
      <c r="L2345" s="1" t="str">
        <f>LEFT(BART_Rides[[#This Row],[Lines]],1)</f>
        <v>Y</v>
      </c>
      <c r="M2345" s="1" t="str">
        <f>IF(BART_Rides[[#This Row],[FirstLetter]]="Y","Yes","No")</f>
        <v>Yes</v>
      </c>
      <c r="N2345" s="1" t="str">
        <f>IF(OR(BART_Rides[[#This Row],[Station Code]]="EM", BART_Rides[[#This Row],[Station Code]]="MT", BART_Rides[[#This Row],[Station Code]]="PL", BART_Rides[[#This Row],[Station Code]]="CC"), "Yes", "No")</f>
        <v>No</v>
      </c>
    </row>
    <row r="2346" spans="6:14">
      <c r="F2346" s="3">
        <v>44351</v>
      </c>
      <c r="G2346" s="1" t="s">
        <v>13</v>
      </c>
      <c r="H2346" s="1" t="s">
        <v>101</v>
      </c>
      <c r="I2346" s="1">
        <v>1676</v>
      </c>
      <c r="J2346" s="1">
        <f>MONTH(BART_Rides[[#This Row],[Date]])</f>
        <v>6</v>
      </c>
      <c r="K2346" s="1">
        <f>WEEKDAY(BART_Rides[[#This Row],[Date]],2)</f>
        <v>5</v>
      </c>
      <c r="L2346" s="1" t="str">
        <f>LEFT(BART_Rides[[#This Row],[Lines]],1)</f>
        <v>Y</v>
      </c>
      <c r="M2346" s="1" t="str">
        <f>IF(BART_Rides[[#This Row],[FirstLetter]]="Y","Yes","No")</f>
        <v>Yes</v>
      </c>
      <c r="N2346" s="1" t="str">
        <f>IF(OR(BART_Rides[[#This Row],[Station Code]]="EM", BART_Rides[[#This Row],[Station Code]]="MT", BART_Rides[[#This Row],[Station Code]]="PL", BART_Rides[[#This Row],[Station Code]]="CC"), "Yes", "No")</f>
        <v>No</v>
      </c>
    </row>
    <row r="2347" spans="6:14">
      <c r="F2347" s="3">
        <v>44352</v>
      </c>
      <c r="G2347" s="1" t="s">
        <v>13</v>
      </c>
      <c r="H2347" s="1" t="s">
        <v>101</v>
      </c>
      <c r="I2347" s="1">
        <v>996</v>
      </c>
      <c r="J2347" s="1">
        <f>MONTH(BART_Rides[[#This Row],[Date]])</f>
        <v>6</v>
      </c>
      <c r="K2347" s="1">
        <f>WEEKDAY(BART_Rides[[#This Row],[Date]],2)</f>
        <v>6</v>
      </c>
      <c r="L2347" s="1" t="str">
        <f>LEFT(BART_Rides[[#This Row],[Lines]],1)</f>
        <v>Y</v>
      </c>
      <c r="M2347" s="1" t="str">
        <f>IF(BART_Rides[[#This Row],[FirstLetter]]="Y","Yes","No")</f>
        <v>Yes</v>
      </c>
      <c r="N2347" s="1" t="str">
        <f>IF(OR(BART_Rides[[#This Row],[Station Code]]="EM", BART_Rides[[#This Row],[Station Code]]="MT", BART_Rides[[#This Row],[Station Code]]="PL", BART_Rides[[#This Row],[Station Code]]="CC"), "Yes", "No")</f>
        <v>No</v>
      </c>
    </row>
    <row r="2348" spans="6:14">
      <c r="F2348" s="3">
        <v>44353</v>
      </c>
      <c r="G2348" s="1" t="s">
        <v>13</v>
      </c>
      <c r="H2348" s="1" t="s">
        <v>101</v>
      </c>
      <c r="I2348" s="1">
        <v>779</v>
      </c>
      <c r="J2348" s="1">
        <f>MONTH(BART_Rides[[#This Row],[Date]])</f>
        <v>6</v>
      </c>
      <c r="K2348" s="1">
        <f>WEEKDAY(BART_Rides[[#This Row],[Date]],2)</f>
        <v>7</v>
      </c>
      <c r="L2348" s="1" t="str">
        <f>LEFT(BART_Rides[[#This Row],[Lines]],1)</f>
        <v>Y</v>
      </c>
      <c r="M2348" s="1" t="str">
        <f>IF(BART_Rides[[#This Row],[FirstLetter]]="Y","Yes","No")</f>
        <v>Yes</v>
      </c>
      <c r="N2348" s="1" t="str">
        <f>IF(OR(BART_Rides[[#This Row],[Station Code]]="EM", BART_Rides[[#This Row],[Station Code]]="MT", BART_Rides[[#This Row],[Station Code]]="PL", BART_Rides[[#This Row],[Station Code]]="CC"), "Yes", "No")</f>
        <v>No</v>
      </c>
    </row>
    <row r="2349" spans="6:14">
      <c r="F2349" s="3">
        <v>44354</v>
      </c>
      <c r="G2349" s="1" t="s">
        <v>13</v>
      </c>
      <c r="H2349" s="1" t="s">
        <v>101</v>
      </c>
      <c r="I2349" s="1">
        <v>1586</v>
      </c>
      <c r="J2349" s="1">
        <f>MONTH(BART_Rides[[#This Row],[Date]])</f>
        <v>6</v>
      </c>
      <c r="K2349" s="1">
        <f>WEEKDAY(BART_Rides[[#This Row],[Date]],2)</f>
        <v>1</v>
      </c>
      <c r="L2349" s="1" t="str">
        <f>LEFT(BART_Rides[[#This Row],[Lines]],1)</f>
        <v>Y</v>
      </c>
      <c r="M2349" s="1" t="str">
        <f>IF(BART_Rides[[#This Row],[FirstLetter]]="Y","Yes","No")</f>
        <v>Yes</v>
      </c>
      <c r="N2349" s="1" t="str">
        <f>IF(OR(BART_Rides[[#This Row],[Station Code]]="EM", BART_Rides[[#This Row],[Station Code]]="MT", BART_Rides[[#This Row],[Station Code]]="PL", BART_Rides[[#This Row],[Station Code]]="CC"), "Yes", "No")</f>
        <v>No</v>
      </c>
    </row>
    <row r="2350" spans="6:14">
      <c r="F2350" s="3">
        <v>44355</v>
      </c>
      <c r="G2350" s="1" t="s">
        <v>13</v>
      </c>
      <c r="H2350" s="1" t="s">
        <v>101</v>
      </c>
      <c r="I2350" s="1">
        <v>1700</v>
      </c>
      <c r="J2350" s="1">
        <f>MONTH(BART_Rides[[#This Row],[Date]])</f>
        <v>6</v>
      </c>
      <c r="K2350" s="1">
        <f>WEEKDAY(BART_Rides[[#This Row],[Date]],2)</f>
        <v>2</v>
      </c>
      <c r="L2350" s="1" t="str">
        <f>LEFT(BART_Rides[[#This Row],[Lines]],1)</f>
        <v>Y</v>
      </c>
      <c r="M2350" s="1" t="str">
        <f>IF(BART_Rides[[#This Row],[FirstLetter]]="Y","Yes","No")</f>
        <v>Yes</v>
      </c>
      <c r="N2350" s="1" t="str">
        <f>IF(OR(BART_Rides[[#This Row],[Station Code]]="EM", BART_Rides[[#This Row],[Station Code]]="MT", BART_Rides[[#This Row],[Station Code]]="PL", BART_Rides[[#This Row],[Station Code]]="CC"), "Yes", "No")</f>
        <v>No</v>
      </c>
    </row>
    <row r="2351" spans="6:14">
      <c r="F2351" s="3">
        <v>44356</v>
      </c>
      <c r="G2351" s="1" t="s">
        <v>13</v>
      </c>
      <c r="H2351" s="1" t="s">
        <v>101</v>
      </c>
      <c r="I2351" s="1">
        <v>1709</v>
      </c>
      <c r="J2351" s="1">
        <f>MONTH(BART_Rides[[#This Row],[Date]])</f>
        <v>6</v>
      </c>
      <c r="K2351" s="1">
        <f>WEEKDAY(BART_Rides[[#This Row],[Date]],2)</f>
        <v>3</v>
      </c>
      <c r="L2351" s="1" t="str">
        <f>LEFT(BART_Rides[[#This Row],[Lines]],1)</f>
        <v>Y</v>
      </c>
      <c r="M2351" s="1" t="str">
        <f>IF(BART_Rides[[#This Row],[FirstLetter]]="Y","Yes","No")</f>
        <v>Yes</v>
      </c>
      <c r="N2351" s="1" t="str">
        <f>IF(OR(BART_Rides[[#This Row],[Station Code]]="EM", BART_Rides[[#This Row],[Station Code]]="MT", BART_Rides[[#This Row],[Station Code]]="PL", BART_Rides[[#This Row],[Station Code]]="CC"), "Yes", "No")</f>
        <v>No</v>
      </c>
    </row>
    <row r="2352" spans="6:14">
      <c r="F2352" s="3">
        <v>44357</v>
      </c>
      <c r="G2352" s="1" t="s">
        <v>13</v>
      </c>
      <c r="H2352" s="1" t="s">
        <v>101</v>
      </c>
      <c r="I2352" s="1">
        <v>1815</v>
      </c>
      <c r="J2352" s="1">
        <f>MONTH(BART_Rides[[#This Row],[Date]])</f>
        <v>6</v>
      </c>
      <c r="K2352" s="1">
        <f>WEEKDAY(BART_Rides[[#This Row],[Date]],2)</f>
        <v>4</v>
      </c>
      <c r="L2352" s="1" t="str">
        <f>LEFT(BART_Rides[[#This Row],[Lines]],1)</f>
        <v>Y</v>
      </c>
      <c r="M2352" s="1" t="str">
        <f>IF(BART_Rides[[#This Row],[FirstLetter]]="Y","Yes","No")</f>
        <v>Yes</v>
      </c>
      <c r="N2352" s="1" t="str">
        <f>IF(OR(BART_Rides[[#This Row],[Station Code]]="EM", BART_Rides[[#This Row],[Station Code]]="MT", BART_Rides[[#This Row],[Station Code]]="PL", BART_Rides[[#This Row],[Station Code]]="CC"), "Yes", "No")</f>
        <v>No</v>
      </c>
    </row>
    <row r="2353" spans="6:14">
      <c r="F2353" s="3">
        <v>44358</v>
      </c>
      <c r="G2353" s="1" t="s">
        <v>13</v>
      </c>
      <c r="H2353" s="1" t="s">
        <v>101</v>
      </c>
      <c r="I2353" s="1">
        <v>1858</v>
      </c>
      <c r="J2353" s="1">
        <f>MONTH(BART_Rides[[#This Row],[Date]])</f>
        <v>6</v>
      </c>
      <c r="K2353" s="1">
        <f>WEEKDAY(BART_Rides[[#This Row],[Date]],2)</f>
        <v>5</v>
      </c>
      <c r="L2353" s="1" t="str">
        <f>LEFT(BART_Rides[[#This Row],[Lines]],1)</f>
        <v>Y</v>
      </c>
      <c r="M2353" s="1" t="str">
        <f>IF(BART_Rides[[#This Row],[FirstLetter]]="Y","Yes","No")</f>
        <v>Yes</v>
      </c>
      <c r="N2353" s="1" t="str">
        <f>IF(OR(BART_Rides[[#This Row],[Station Code]]="EM", BART_Rides[[#This Row],[Station Code]]="MT", BART_Rides[[#This Row],[Station Code]]="PL", BART_Rides[[#This Row],[Station Code]]="CC"), "Yes", "No")</f>
        <v>No</v>
      </c>
    </row>
    <row r="2354" spans="6:14">
      <c r="F2354" s="3">
        <v>44359</v>
      </c>
      <c r="G2354" s="1" t="s">
        <v>13</v>
      </c>
      <c r="H2354" s="1" t="s">
        <v>101</v>
      </c>
      <c r="I2354" s="1">
        <v>1115</v>
      </c>
      <c r="J2354" s="1">
        <f>MONTH(BART_Rides[[#This Row],[Date]])</f>
        <v>6</v>
      </c>
      <c r="K2354" s="1">
        <f>WEEKDAY(BART_Rides[[#This Row],[Date]],2)</f>
        <v>6</v>
      </c>
      <c r="L2354" s="1" t="str">
        <f>LEFT(BART_Rides[[#This Row],[Lines]],1)</f>
        <v>Y</v>
      </c>
      <c r="M2354" s="1" t="str">
        <f>IF(BART_Rides[[#This Row],[FirstLetter]]="Y","Yes","No")</f>
        <v>Yes</v>
      </c>
      <c r="N2354" s="1" t="str">
        <f>IF(OR(BART_Rides[[#This Row],[Station Code]]="EM", BART_Rides[[#This Row],[Station Code]]="MT", BART_Rides[[#This Row],[Station Code]]="PL", BART_Rides[[#This Row],[Station Code]]="CC"), "Yes", "No")</f>
        <v>No</v>
      </c>
    </row>
    <row r="2355" spans="6:14">
      <c r="F2355" s="3">
        <v>44360</v>
      </c>
      <c r="G2355" s="1" t="s">
        <v>13</v>
      </c>
      <c r="H2355" s="1" t="s">
        <v>101</v>
      </c>
      <c r="I2355" s="1">
        <v>809</v>
      </c>
      <c r="J2355" s="1">
        <f>MONTH(BART_Rides[[#This Row],[Date]])</f>
        <v>6</v>
      </c>
      <c r="K2355" s="1">
        <f>WEEKDAY(BART_Rides[[#This Row],[Date]],2)</f>
        <v>7</v>
      </c>
      <c r="L2355" s="1" t="str">
        <f>LEFT(BART_Rides[[#This Row],[Lines]],1)</f>
        <v>Y</v>
      </c>
      <c r="M2355" s="1" t="str">
        <f>IF(BART_Rides[[#This Row],[FirstLetter]]="Y","Yes","No")</f>
        <v>Yes</v>
      </c>
      <c r="N2355" s="1" t="str">
        <f>IF(OR(BART_Rides[[#This Row],[Station Code]]="EM", BART_Rides[[#This Row],[Station Code]]="MT", BART_Rides[[#This Row],[Station Code]]="PL", BART_Rides[[#This Row],[Station Code]]="CC"), "Yes", "No")</f>
        <v>No</v>
      </c>
    </row>
    <row r="2356" spans="6:14">
      <c r="F2356" s="3">
        <v>44361</v>
      </c>
      <c r="G2356" s="1" t="s">
        <v>13</v>
      </c>
      <c r="H2356" s="1" t="s">
        <v>101</v>
      </c>
      <c r="I2356" s="1">
        <v>1619</v>
      </c>
      <c r="J2356" s="1">
        <f>MONTH(BART_Rides[[#This Row],[Date]])</f>
        <v>6</v>
      </c>
      <c r="K2356" s="1">
        <f>WEEKDAY(BART_Rides[[#This Row],[Date]],2)</f>
        <v>1</v>
      </c>
      <c r="L2356" s="1" t="str">
        <f>LEFT(BART_Rides[[#This Row],[Lines]],1)</f>
        <v>Y</v>
      </c>
      <c r="M2356" s="1" t="str">
        <f>IF(BART_Rides[[#This Row],[FirstLetter]]="Y","Yes","No")</f>
        <v>Yes</v>
      </c>
      <c r="N2356" s="1" t="str">
        <f>IF(OR(BART_Rides[[#This Row],[Station Code]]="EM", BART_Rides[[#This Row],[Station Code]]="MT", BART_Rides[[#This Row],[Station Code]]="PL", BART_Rides[[#This Row],[Station Code]]="CC"), "Yes", "No")</f>
        <v>No</v>
      </c>
    </row>
    <row r="2357" spans="6:14">
      <c r="F2357" s="3">
        <v>44362</v>
      </c>
      <c r="G2357" s="1" t="s">
        <v>13</v>
      </c>
      <c r="H2357" s="1" t="s">
        <v>101</v>
      </c>
      <c r="I2357" s="1">
        <v>1775</v>
      </c>
      <c r="J2357" s="1">
        <f>MONTH(BART_Rides[[#This Row],[Date]])</f>
        <v>6</v>
      </c>
      <c r="K2357" s="1">
        <f>WEEKDAY(BART_Rides[[#This Row],[Date]],2)</f>
        <v>2</v>
      </c>
      <c r="L2357" s="1" t="str">
        <f>LEFT(BART_Rides[[#This Row],[Lines]],1)</f>
        <v>Y</v>
      </c>
      <c r="M2357" s="1" t="str">
        <f>IF(BART_Rides[[#This Row],[FirstLetter]]="Y","Yes","No")</f>
        <v>Yes</v>
      </c>
      <c r="N2357" s="1" t="str">
        <f>IF(OR(BART_Rides[[#This Row],[Station Code]]="EM", BART_Rides[[#This Row],[Station Code]]="MT", BART_Rides[[#This Row],[Station Code]]="PL", BART_Rides[[#This Row],[Station Code]]="CC"), "Yes", "No")</f>
        <v>No</v>
      </c>
    </row>
    <row r="2358" spans="6:14">
      <c r="F2358" s="3">
        <v>44363</v>
      </c>
      <c r="G2358" s="1" t="s">
        <v>13</v>
      </c>
      <c r="H2358" s="1" t="s">
        <v>101</v>
      </c>
      <c r="I2358" s="1">
        <v>1805</v>
      </c>
      <c r="J2358" s="1">
        <f>MONTH(BART_Rides[[#This Row],[Date]])</f>
        <v>6</v>
      </c>
      <c r="K2358" s="1">
        <f>WEEKDAY(BART_Rides[[#This Row],[Date]],2)</f>
        <v>3</v>
      </c>
      <c r="L2358" s="1" t="str">
        <f>LEFT(BART_Rides[[#This Row],[Lines]],1)</f>
        <v>Y</v>
      </c>
      <c r="M2358" s="1" t="str">
        <f>IF(BART_Rides[[#This Row],[FirstLetter]]="Y","Yes","No")</f>
        <v>Yes</v>
      </c>
      <c r="N2358" s="1" t="str">
        <f>IF(OR(BART_Rides[[#This Row],[Station Code]]="EM", BART_Rides[[#This Row],[Station Code]]="MT", BART_Rides[[#This Row],[Station Code]]="PL", BART_Rides[[#This Row],[Station Code]]="CC"), "Yes", "No")</f>
        <v>No</v>
      </c>
    </row>
    <row r="2359" spans="6:14">
      <c r="F2359" s="3">
        <v>44364</v>
      </c>
      <c r="G2359" s="1" t="s">
        <v>13</v>
      </c>
      <c r="H2359" s="1" t="s">
        <v>101</v>
      </c>
      <c r="I2359" s="1">
        <v>1850</v>
      </c>
      <c r="J2359" s="1">
        <f>MONTH(BART_Rides[[#This Row],[Date]])</f>
        <v>6</v>
      </c>
      <c r="K2359" s="1">
        <f>WEEKDAY(BART_Rides[[#This Row],[Date]],2)</f>
        <v>4</v>
      </c>
      <c r="L2359" s="1" t="str">
        <f>LEFT(BART_Rides[[#This Row],[Lines]],1)</f>
        <v>Y</v>
      </c>
      <c r="M2359" s="1" t="str">
        <f>IF(BART_Rides[[#This Row],[FirstLetter]]="Y","Yes","No")</f>
        <v>Yes</v>
      </c>
      <c r="N2359" s="1" t="str">
        <f>IF(OR(BART_Rides[[#This Row],[Station Code]]="EM", BART_Rides[[#This Row],[Station Code]]="MT", BART_Rides[[#This Row],[Station Code]]="PL", BART_Rides[[#This Row],[Station Code]]="CC"), "Yes", "No")</f>
        <v>No</v>
      </c>
    </row>
    <row r="2360" spans="6:14">
      <c r="F2360" s="3">
        <v>44365</v>
      </c>
      <c r="G2360" s="1" t="s">
        <v>13</v>
      </c>
      <c r="H2360" s="1" t="s">
        <v>101</v>
      </c>
      <c r="I2360" s="1">
        <v>1805</v>
      </c>
      <c r="J2360" s="1">
        <f>MONTH(BART_Rides[[#This Row],[Date]])</f>
        <v>6</v>
      </c>
      <c r="K2360" s="1">
        <f>WEEKDAY(BART_Rides[[#This Row],[Date]],2)</f>
        <v>5</v>
      </c>
      <c r="L2360" s="1" t="str">
        <f>LEFT(BART_Rides[[#This Row],[Lines]],1)</f>
        <v>Y</v>
      </c>
      <c r="M2360" s="1" t="str">
        <f>IF(BART_Rides[[#This Row],[FirstLetter]]="Y","Yes","No")</f>
        <v>Yes</v>
      </c>
      <c r="N2360" s="1" t="str">
        <f>IF(OR(BART_Rides[[#This Row],[Station Code]]="EM", BART_Rides[[#This Row],[Station Code]]="MT", BART_Rides[[#This Row],[Station Code]]="PL", BART_Rides[[#This Row],[Station Code]]="CC"), "Yes", "No")</f>
        <v>No</v>
      </c>
    </row>
    <row r="2361" spans="6:14">
      <c r="F2361" s="3">
        <v>44366</v>
      </c>
      <c r="G2361" s="1" t="s">
        <v>13</v>
      </c>
      <c r="H2361" s="1" t="s">
        <v>101</v>
      </c>
      <c r="I2361" s="1">
        <v>1106</v>
      </c>
      <c r="J2361" s="1">
        <f>MONTH(BART_Rides[[#This Row],[Date]])</f>
        <v>6</v>
      </c>
      <c r="K2361" s="1">
        <f>WEEKDAY(BART_Rides[[#This Row],[Date]],2)</f>
        <v>6</v>
      </c>
      <c r="L2361" s="1" t="str">
        <f>LEFT(BART_Rides[[#This Row],[Lines]],1)</f>
        <v>Y</v>
      </c>
      <c r="M2361" s="1" t="str">
        <f>IF(BART_Rides[[#This Row],[FirstLetter]]="Y","Yes","No")</f>
        <v>Yes</v>
      </c>
      <c r="N2361" s="1" t="str">
        <f>IF(OR(BART_Rides[[#This Row],[Station Code]]="EM", BART_Rides[[#This Row],[Station Code]]="MT", BART_Rides[[#This Row],[Station Code]]="PL", BART_Rides[[#This Row],[Station Code]]="CC"), "Yes", "No")</f>
        <v>No</v>
      </c>
    </row>
    <row r="2362" spans="6:14">
      <c r="F2362" s="3">
        <v>44367</v>
      </c>
      <c r="G2362" s="1" t="s">
        <v>13</v>
      </c>
      <c r="H2362" s="1" t="s">
        <v>101</v>
      </c>
      <c r="I2362" s="1">
        <v>853</v>
      </c>
      <c r="J2362" s="1">
        <f>MONTH(BART_Rides[[#This Row],[Date]])</f>
        <v>6</v>
      </c>
      <c r="K2362" s="1">
        <f>WEEKDAY(BART_Rides[[#This Row],[Date]],2)</f>
        <v>7</v>
      </c>
      <c r="L2362" s="1" t="str">
        <f>LEFT(BART_Rides[[#This Row],[Lines]],1)</f>
        <v>Y</v>
      </c>
      <c r="M2362" s="1" t="str">
        <f>IF(BART_Rides[[#This Row],[FirstLetter]]="Y","Yes","No")</f>
        <v>Yes</v>
      </c>
      <c r="N2362" s="1" t="str">
        <f>IF(OR(BART_Rides[[#This Row],[Station Code]]="EM", BART_Rides[[#This Row],[Station Code]]="MT", BART_Rides[[#This Row],[Station Code]]="PL", BART_Rides[[#This Row],[Station Code]]="CC"), "Yes", "No")</f>
        <v>No</v>
      </c>
    </row>
    <row r="2363" spans="6:14">
      <c r="F2363" s="3">
        <v>44368</v>
      </c>
      <c r="G2363" s="1" t="s">
        <v>13</v>
      </c>
      <c r="H2363" s="1" t="s">
        <v>101</v>
      </c>
      <c r="I2363" s="1">
        <v>1695</v>
      </c>
      <c r="J2363" s="1">
        <f>MONTH(BART_Rides[[#This Row],[Date]])</f>
        <v>6</v>
      </c>
      <c r="K2363" s="1">
        <f>WEEKDAY(BART_Rides[[#This Row],[Date]],2)</f>
        <v>1</v>
      </c>
      <c r="L2363" s="1" t="str">
        <f>LEFT(BART_Rides[[#This Row],[Lines]],1)</f>
        <v>Y</v>
      </c>
      <c r="M2363" s="1" t="str">
        <f>IF(BART_Rides[[#This Row],[FirstLetter]]="Y","Yes","No")</f>
        <v>Yes</v>
      </c>
      <c r="N2363" s="1" t="str">
        <f>IF(OR(BART_Rides[[#This Row],[Station Code]]="EM", BART_Rides[[#This Row],[Station Code]]="MT", BART_Rides[[#This Row],[Station Code]]="PL", BART_Rides[[#This Row],[Station Code]]="CC"), "Yes", "No")</f>
        <v>No</v>
      </c>
    </row>
    <row r="2364" spans="6:14">
      <c r="F2364" s="3">
        <v>44369</v>
      </c>
      <c r="G2364" s="1" t="s">
        <v>13</v>
      </c>
      <c r="H2364" s="1" t="s">
        <v>101</v>
      </c>
      <c r="I2364" s="1">
        <v>1853</v>
      </c>
      <c r="J2364" s="1">
        <f>MONTH(BART_Rides[[#This Row],[Date]])</f>
        <v>6</v>
      </c>
      <c r="K2364" s="1">
        <f>WEEKDAY(BART_Rides[[#This Row],[Date]],2)</f>
        <v>2</v>
      </c>
      <c r="L2364" s="1" t="str">
        <f>LEFT(BART_Rides[[#This Row],[Lines]],1)</f>
        <v>Y</v>
      </c>
      <c r="M2364" s="1" t="str">
        <f>IF(BART_Rides[[#This Row],[FirstLetter]]="Y","Yes","No")</f>
        <v>Yes</v>
      </c>
      <c r="N2364" s="1" t="str">
        <f>IF(OR(BART_Rides[[#This Row],[Station Code]]="EM", BART_Rides[[#This Row],[Station Code]]="MT", BART_Rides[[#This Row],[Station Code]]="PL", BART_Rides[[#This Row],[Station Code]]="CC"), "Yes", "No")</f>
        <v>No</v>
      </c>
    </row>
    <row r="2365" spans="6:14">
      <c r="F2365" s="3">
        <v>44370</v>
      </c>
      <c r="G2365" s="1" t="s">
        <v>13</v>
      </c>
      <c r="H2365" s="1" t="s">
        <v>101</v>
      </c>
      <c r="I2365" s="1">
        <v>1868</v>
      </c>
      <c r="J2365" s="1">
        <f>MONTH(BART_Rides[[#This Row],[Date]])</f>
        <v>6</v>
      </c>
      <c r="K2365" s="1">
        <f>WEEKDAY(BART_Rides[[#This Row],[Date]],2)</f>
        <v>3</v>
      </c>
      <c r="L2365" s="1" t="str">
        <f>LEFT(BART_Rides[[#This Row],[Lines]],1)</f>
        <v>Y</v>
      </c>
      <c r="M2365" s="1" t="str">
        <f>IF(BART_Rides[[#This Row],[FirstLetter]]="Y","Yes","No")</f>
        <v>Yes</v>
      </c>
      <c r="N2365" s="1" t="str">
        <f>IF(OR(BART_Rides[[#This Row],[Station Code]]="EM", BART_Rides[[#This Row],[Station Code]]="MT", BART_Rides[[#This Row],[Station Code]]="PL", BART_Rides[[#This Row],[Station Code]]="CC"), "Yes", "No")</f>
        <v>No</v>
      </c>
    </row>
    <row r="2366" spans="6:14">
      <c r="F2366" s="3">
        <v>44371</v>
      </c>
      <c r="G2366" s="1" t="s">
        <v>13</v>
      </c>
      <c r="H2366" s="1" t="s">
        <v>101</v>
      </c>
      <c r="I2366" s="1">
        <v>1942</v>
      </c>
      <c r="J2366" s="1">
        <f>MONTH(BART_Rides[[#This Row],[Date]])</f>
        <v>6</v>
      </c>
      <c r="K2366" s="1">
        <f>WEEKDAY(BART_Rides[[#This Row],[Date]],2)</f>
        <v>4</v>
      </c>
      <c r="L2366" s="1" t="str">
        <f>LEFT(BART_Rides[[#This Row],[Lines]],1)</f>
        <v>Y</v>
      </c>
      <c r="M2366" s="1" t="str">
        <f>IF(BART_Rides[[#This Row],[FirstLetter]]="Y","Yes","No")</f>
        <v>Yes</v>
      </c>
      <c r="N2366" s="1" t="str">
        <f>IF(OR(BART_Rides[[#This Row],[Station Code]]="EM", BART_Rides[[#This Row],[Station Code]]="MT", BART_Rides[[#This Row],[Station Code]]="PL", BART_Rides[[#This Row],[Station Code]]="CC"), "Yes", "No")</f>
        <v>No</v>
      </c>
    </row>
    <row r="2367" spans="6:14">
      <c r="F2367" s="3">
        <v>44372</v>
      </c>
      <c r="G2367" s="1" t="s">
        <v>13</v>
      </c>
      <c r="H2367" s="1" t="s">
        <v>101</v>
      </c>
      <c r="I2367" s="1">
        <v>1941</v>
      </c>
      <c r="J2367" s="1">
        <f>MONTH(BART_Rides[[#This Row],[Date]])</f>
        <v>6</v>
      </c>
      <c r="K2367" s="1">
        <f>WEEKDAY(BART_Rides[[#This Row],[Date]],2)</f>
        <v>5</v>
      </c>
      <c r="L2367" s="1" t="str">
        <f>LEFT(BART_Rides[[#This Row],[Lines]],1)</f>
        <v>Y</v>
      </c>
      <c r="M2367" s="1" t="str">
        <f>IF(BART_Rides[[#This Row],[FirstLetter]]="Y","Yes","No")</f>
        <v>Yes</v>
      </c>
      <c r="N2367" s="1" t="str">
        <f>IF(OR(BART_Rides[[#This Row],[Station Code]]="EM", BART_Rides[[#This Row],[Station Code]]="MT", BART_Rides[[#This Row],[Station Code]]="PL", BART_Rides[[#This Row],[Station Code]]="CC"), "Yes", "No")</f>
        <v>No</v>
      </c>
    </row>
    <row r="2368" spans="6:14">
      <c r="F2368" s="3">
        <v>44373</v>
      </c>
      <c r="G2368" s="1" t="s">
        <v>13</v>
      </c>
      <c r="H2368" s="1" t="s">
        <v>101</v>
      </c>
      <c r="I2368" s="1">
        <v>1222</v>
      </c>
      <c r="J2368" s="1">
        <f>MONTH(BART_Rides[[#This Row],[Date]])</f>
        <v>6</v>
      </c>
      <c r="K2368" s="1">
        <f>WEEKDAY(BART_Rides[[#This Row],[Date]],2)</f>
        <v>6</v>
      </c>
      <c r="L2368" s="1" t="str">
        <f>LEFT(BART_Rides[[#This Row],[Lines]],1)</f>
        <v>Y</v>
      </c>
      <c r="M2368" s="1" t="str">
        <f>IF(BART_Rides[[#This Row],[FirstLetter]]="Y","Yes","No")</f>
        <v>Yes</v>
      </c>
      <c r="N2368" s="1" t="str">
        <f>IF(OR(BART_Rides[[#This Row],[Station Code]]="EM", BART_Rides[[#This Row],[Station Code]]="MT", BART_Rides[[#This Row],[Station Code]]="PL", BART_Rides[[#This Row],[Station Code]]="CC"), "Yes", "No")</f>
        <v>No</v>
      </c>
    </row>
    <row r="2369" spans="6:14">
      <c r="F2369" s="3">
        <v>44374</v>
      </c>
      <c r="G2369" s="1" t="s">
        <v>13</v>
      </c>
      <c r="H2369" s="1" t="s">
        <v>101</v>
      </c>
      <c r="I2369" s="1">
        <v>1003</v>
      </c>
      <c r="J2369" s="1">
        <f>MONTH(BART_Rides[[#This Row],[Date]])</f>
        <v>6</v>
      </c>
      <c r="K2369" s="1">
        <f>WEEKDAY(BART_Rides[[#This Row],[Date]],2)</f>
        <v>7</v>
      </c>
      <c r="L2369" s="1" t="str">
        <f>LEFT(BART_Rides[[#This Row],[Lines]],1)</f>
        <v>Y</v>
      </c>
      <c r="M2369" s="1" t="str">
        <f>IF(BART_Rides[[#This Row],[FirstLetter]]="Y","Yes","No")</f>
        <v>Yes</v>
      </c>
      <c r="N2369" s="1" t="str">
        <f>IF(OR(BART_Rides[[#This Row],[Station Code]]="EM", BART_Rides[[#This Row],[Station Code]]="MT", BART_Rides[[#This Row],[Station Code]]="PL", BART_Rides[[#This Row],[Station Code]]="CC"), "Yes", "No")</f>
        <v>No</v>
      </c>
    </row>
    <row r="2370" spans="6:14">
      <c r="F2370" s="3">
        <v>44375</v>
      </c>
      <c r="G2370" s="1" t="s">
        <v>13</v>
      </c>
      <c r="H2370" s="1" t="s">
        <v>101</v>
      </c>
      <c r="I2370" s="1">
        <v>1705</v>
      </c>
      <c r="J2370" s="1">
        <f>MONTH(BART_Rides[[#This Row],[Date]])</f>
        <v>6</v>
      </c>
      <c r="K2370" s="1">
        <f>WEEKDAY(BART_Rides[[#This Row],[Date]],2)</f>
        <v>1</v>
      </c>
      <c r="L2370" s="1" t="str">
        <f>LEFT(BART_Rides[[#This Row],[Lines]],1)</f>
        <v>Y</v>
      </c>
      <c r="M2370" s="1" t="str">
        <f>IF(BART_Rides[[#This Row],[FirstLetter]]="Y","Yes","No")</f>
        <v>Yes</v>
      </c>
      <c r="N2370" s="1" t="str">
        <f>IF(OR(BART_Rides[[#This Row],[Station Code]]="EM", BART_Rides[[#This Row],[Station Code]]="MT", BART_Rides[[#This Row],[Station Code]]="PL", BART_Rides[[#This Row],[Station Code]]="CC"), "Yes", "No")</f>
        <v>No</v>
      </c>
    </row>
    <row r="2371" spans="6:14">
      <c r="F2371" s="3">
        <v>44376</v>
      </c>
      <c r="G2371" s="1" t="s">
        <v>13</v>
      </c>
      <c r="H2371" s="1" t="s">
        <v>101</v>
      </c>
      <c r="I2371" s="1">
        <v>1826</v>
      </c>
      <c r="J2371" s="1">
        <f>MONTH(BART_Rides[[#This Row],[Date]])</f>
        <v>6</v>
      </c>
      <c r="K2371" s="1">
        <f>WEEKDAY(BART_Rides[[#This Row],[Date]],2)</f>
        <v>2</v>
      </c>
      <c r="L2371" s="1" t="str">
        <f>LEFT(BART_Rides[[#This Row],[Lines]],1)</f>
        <v>Y</v>
      </c>
      <c r="M2371" s="1" t="str">
        <f>IF(BART_Rides[[#This Row],[FirstLetter]]="Y","Yes","No")</f>
        <v>Yes</v>
      </c>
      <c r="N2371" s="1" t="str">
        <f>IF(OR(BART_Rides[[#This Row],[Station Code]]="EM", BART_Rides[[#This Row],[Station Code]]="MT", BART_Rides[[#This Row],[Station Code]]="PL", BART_Rides[[#This Row],[Station Code]]="CC"), "Yes", "No")</f>
        <v>No</v>
      </c>
    </row>
    <row r="2372" spans="6:14">
      <c r="F2372" s="3">
        <v>44377</v>
      </c>
      <c r="G2372" s="1" t="s">
        <v>13</v>
      </c>
      <c r="H2372" s="1" t="s">
        <v>101</v>
      </c>
      <c r="I2372" s="1">
        <v>1897</v>
      </c>
      <c r="J2372" s="1">
        <f>MONTH(BART_Rides[[#This Row],[Date]])</f>
        <v>6</v>
      </c>
      <c r="K2372" s="1">
        <f>WEEKDAY(BART_Rides[[#This Row],[Date]],2)</f>
        <v>3</v>
      </c>
      <c r="L2372" s="1" t="str">
        <f>LEFT(BART_Rides[[#This Row],[Lines]],1)</f>
        <v>Y</v>
      </c>
      <c r="M2372" s="1" t="str">
        <f>IF(BART_Rides[[#This Row],[FirstLetter]]="Y","Yes","No")</f>
        <v>Yes</v>
      </c>
      <c r="N2372" s="1" t="str">
        <f>IF(OR(BART_Rides[[#This Row],[Station Code]]="EM", BART_Rides[[#This Row],[Station Code]]="MT", BART_Rides[[#This Row],[Station Code]]="PL", BART_Rides[[#This Row],[Station Code]]="CC"), "Yes", "No")</f>
        <v>No</v>
      </c>
    </row>
    <row r="2373" spans="6:14">
      <c r="F2373" s="3">
        <v>44378</v>
      </c>
      <c r="G2373" s="1" t="s">
        <v>13</v>
      </c>
      <c r="H2373" s="1" t="s">
        <v>101</v>
      </c>
      <c r="I2373" s="1">
        <v>1990</v>
      </c>
      <c r="J2373" s="1">
        <f>MONTH(BART_Rides[[#This Row],[Date]])</f>
        <v>7</v>
      </c>
      <c r="K2373" s="1">
        <f>WEEKDAY(BART_Rides[[#This Row],[Date]],2)</f>
        <v>4</v>
      </c>
      <c r="L2373" s="1" t="str">
        <f>LEFT(BART_Rides[[#This Row],[Lines]],1)</f>
        <v>Y</v>
      </c>
      <c r="M2373" s="1" t="str">
        <f>IF(BART_Rides[[#This Row],[FirstLetter]]="Y","Yes","No")</f>
        <v>Yes</v>
      </c>
      <c r="N2373" s="1" t="str">
        <f>IF(OR(BART_Rides[[#This Row],[Station Code]]="EM", BART_Rides[[#This Row],[Station Code]]="MT", BART_Rides[[#This Row],[Station Code]]="PL", BART_Rides[[#This Row],[Station Code]]="CC"), "Yes", "No")</f>
        <v>No</v>
      </c>
    </row>
    <row r="2374" spans="6:14">
      <c r="F2374" s="3">
        <v>44379</v>
      </c>
      <c r="G2374" s="1" t="s">
        <v>13</v>
      </c>
      <c r="H2374" s="1" t="s">
        <v>101</v>
      </c>
      <c r="I2374" s="1">
        <v>1859</v>
      </c>
      <c r="J2374" s="1">
        <f>MONTH(BART_Rides[[#This Row],[Date]])</f>
        <v>7</v>
      </c>
      <c r="K2374" s="1">
        <f>WEEKDAY(BART_Rides[[#This Row],[Date]],2)</f>
        <v>5</v>
      </c>
      <c r="L2374" s="1" t="str">
        <f>LEFT(BART_Rides[[#This Row],[Lines]],1)</f>
        <v>Y</v>
      </c>
      <c r="M2374" s="1" t="str">
        <f>IF(BART_Rides[[#This Row],[FirstLetter]]="Y","Yes","No")</f>
        <v>Yes</v>
      </c>
      <c r="N2374" s="1" t="str">
        <f>IF(OR(BART_Rides[[#This Row],[Station Code]]="EM", BART_Rides[[#This Row],[Station Code]]="MT", BART_Rides[[#This Row],[Station Code]]="PL", BART_Rides[[#This Row],[Station Code]]="CC"), "Yes", "No")</f>
        <v>No</v>
      </c>
    </row>
    <row r="2375" spans="6:14">
      <c r="F2375" s="3">
        <v>44380</v>
      </c>
      <c r="G2375" s="1" t="s">
        <v>13</v>
      </c>
      <c r="H2375" s="1" t="s">
        <v>101</v>
      </c>
      <c r="I2375" s="1">
        <v>1222</v>
      </c>
      <c r="J2375" s="1">
        <f>MONTH(BART_Rides[[#This Row],[Date]])</f>
        <v>7</v>
      </c>
      <c r="K2375" s="1">
        <f>WEEKDAY(BART_Rides[[#This Row],[Date]],2)</f>
        <v>6</v>
      </c>
      <c r="L2375" s="1" t="str">
        <f>LEFT(BART_Rides[[#This Row],[Lines]],1)</f>
        <v>Y</v>
      </c>
      <c r="M2375" s="1" t="str">
        <f>IF(BART_Rides[[#This Row],[FirstLetter]]="Y","Yes","No")</f>
        <v>Yes</v>
      </c>
      <c r="N2375" s="1" t="str">
        <f>IF(OR(BART_Rides[[#This Row],[Station Code]]="EM", BART_Rides[[#This Row],[Station Code]]="MT", BART_Rides[[#This Row],[Station Code]]="PL", BART_Rides[[#This Row],[Station Code]]="CC"), "Yes", "No")</f>
        <v>No</v>
      </c>
    </row>
    <row r="2376" spans="6:14">
      <c r="F2376" s="3">
        <v>44381</v>
      </c>
      <c r="G2376" s="1" t="s">
        <v>13</v>
      </c>
      <c r="H2376" s="1" t="s">
        <v>101</v>
      </c>
      <c r="I2376" s="1">
        <v>879</v>
      </c>
      <c r="J2376" s="1">
        <f>MONTH(BART_Rides[[#This Row],[Date]])</f>
        <v>7</v>
      </c>
      <c r="K2376" s="1">
        <f>WEEKDAY(BART_Rides[[#This Row],[Date]],2)</f>
        <v>7</v>
      </c>
      <c r="L2376" s="1" t="str">
        <f>LEFT(BART_Rides[[#This Row],[Lines]],1)</f>
        <v>Y</v>
      </c>
      <c r="M2376" s="1" t="str">
        <f>IF(BART_Rides[[#This Row],[FirstLetter]]="Y","Yes","No")</f>
        <v>Yes</v>
      </c>
      <c r="N2376" s="1" t="str">
        <f>IF(OR(BART_Rides[[#This Row],[Station Code]]="EM", BART_Rides[[#This Row],[Station Code]]="MT", BART_Rides[[#This Row],[Station Code]]="PL", BART_Rides[[#This Row],[Station Code]]="CC"), "Yes", "No")</f>
        <v>No</v>
      </c>
    </row>
    <row r="2377" spans="6:14">
      <c r="F2377" s="3">
        <v>44382</v>
      </c>
      <c r="G2377" s="1" t="s">
        <v>13</v>
      </c>
      <c r="H2377" s="1" t="s">
        <v>101</v>
      </c>
      <c r="I2377" s="1">
        <v>973</v>
      </c>
      <c r="J2377" s="1">
        <f>MONTH(BART_Rides[[#This Row],[Date]])</f>
        <v>7</v>
      </c>
      <c r="K2377" s="1">
        <f>WEEKDAY(BART_Rides[[#This Row],[Date]],2)</f>
        <v>1</v>
      </c>
      <c r="L2377" s="1" t="str">
        <f>LEFT(BART_Rides[[#This Row],[Lines]],1)</f>
        <v>Y</v>
      </c>
      <c r="M2377" s="1" t="str">
        <f>IF(BART_Rides[[#This Row],[FirstLetter]]="Y","Yes","No")</f>
        <v>Yes</v>
      </c>
      <c r="N2377" s="1" t="str">
        <f>IF(OR(BART_Rides[[#This Row],[Station Code]]="EM", BART_Rides[[#This Row],[Station Code]]="MT", BART_Rides[[#This Row],[Station Code]]="PL", BART_Rides[[#This Row],[Station Code]]="CC"), "Yes", "No")</f>
        <v>No</v>
      </c>
    </row>
    <row r="2378" spans="6:14">
      <c r="F2378" s="3">
        <v>44383</v>
      </c>
      <c r="G2378" s="1" t="s">
        <v>13</v>
      </c>
      <c r="H2378" s="1" t="s">
        <v>101</v>
      </c>
      <c r="I2378" s="1">
        <v>1876</v>
      </c>
      <c r="J2378" s="1">
        <f>MONTH(BART_Rides[[#This Row],[Date]])</f>
        <v>7</v>
      </c>
      <c r="K2378" s="1">
        <f>WEEKDAY(BART_Rides[[#This Row],[Date]],2)</f>
        <v>2</v>
      </c>
      <c r="L2378" s="1" t="str">
        <f>LEFT(BART_Rides[[#This Row],[Lines]],1)</f>
        <v>Y</v>
      </c>
      <c r="M2378" s="1" t="str">
        <f>IF(BART_Rides[[#This Row],[FirstLetter]]="Y","Yes","No")</f>
        <v>Yes</v>
      </c>
      <c r="N2378" s="1" t="str">
        <f>IF(OR(BART_Rides[[#This Row],[Station Code]]="EM", BART_Rides[[#This Row],[Station Code]]="MT", BART_Rides[[#This Row],[Station Code]]="PL", BART_Rides[[#This Row],[Station Code]]="CC"), "Yes", "No")</f>
        <v>No</v>
      </c>
    </row>
    <row r="2379" spans="6:14">
      <c r="F2379" s="3">
        <v>44384</v>
      </c>
      <c r="G2379" s="1" t="s">
        <v>13</v>
      </c>
      <c r="H2379" s="1" t="s">
        <v>101</v>
      </c>
      <c r="I2379" s="1">
        <v>1980</v>
      </c>
      <c r="J2379" s="1">
        <f>MONTH(BART_Rides[[#This Row],[Date]])</f>
        <v>7</v>
      </c>
      <c r="K2379" s="1">
        <f>WEEKDAY(BART_Rides[[#This Row],[Date]],2)</f>
        <v>3</v>
      </c>
      <c r="L2379" s="1" t="str">
        <f>LEFT(BART_Rides[[#This Row],[Lines]],1)</f>
        <v>Y</v>
      </c>
      <c r="M2379" s="1" t="str">
        <f>IF(BART_Rides[[#This Row],[FirstLetter]]="Y","Yes","No")</f>
        <v>Yes</v>
      </c>
      <c r="N2379" s="1" t="str">
        <f>IF(OR(BART_Rides[[#This Row],[Station Code]]="EM", BART_Rides[[#This Row],[Station Code]]="MT", BART_Rides[[#This Row],[Station Code]]="PL", BART_Rides[[#This Row],[Station Code]]="CC"), "Yes", "No")</f>
        <v>No</v>
      </c>
    </row>
    <row r="2380" spans="6:14">
      <c r="F2380" s="3">
        <v>44385</v>
      </c>
      <c r="G2380" s="1" t="s">
        <v>13</v>
      </c>
      <c r="H2380" s="1" t="s">
        <v>101</v>
      </c>
      <c r="I2380" s="1">
        <v>2053</v>
      </c>
      <c r="J2380" s="1">
        <f>MONTH(BART_Rides[[#This Row],[Date]])</f>
        <v>7</v>
      </c>
      <c r="K2380" s="1">
        <f>WEEKDAY(BART_Rides[[#This Row],[Date]],2)</f>
        <v>4</v>
      </c>
      <c r="L2380" s="1" t="str">
        <f>LEFT(BART_Rides[[#This Row],[Lines]],1)</f>
        <v>Y</v>
      </c>
      <c r="M2380" s="1" t="str">
        <f>IF(BART_Rides[[#This Row],[FirstLetter]]="Y","Yes","No")</f>
        <v>Yes</v>
      </c>
      <c r="N2380" s="1" t="str">
        <f>IF(OR(BART_Rides[[#This Row],[Station Code]]="EM", BART_Rides[[#This Row],[Station Code]]="MT", BART_Rides[[#This Row],[Station Code]]="PL", BART_Rides[[#This Row],[Station Code]]="CC"), "Yes", "No")</f>
        <v>No</v>
      </c>
    </row>
    <row r="2381" spans="6:14">
      <c r="F2381" s="3">
        <v>44386</v>
      </c>
      <c r="G2381" s="1" t="s">
        <v>13</v>
      </c>
      <c r="H2381" s="1" t="s">
        <v>101</v>
      </c>
      <c r="I2381" s="1">
        <v>2017</v>
      </c>
      <c r="J2381" s="1">
        <f>MONTH(BART_Rides[[#This Row],[Date]])</f>
        <v>7</v>
      </c>
      <c r="K2381" s="1">
        <f>WEEKDAY(BART_Rides[[#This Row],[Date]],2)</f>
        <v>5</v>
      </c>
      <c r="L2381" s="1" t="str">
        <f>LEFT(BART_Rides[[#This Row],[Lines]],1)</f>
        <v>Y</v>
      </c>
      <c r="M2381" s="1" t="str">
        <f>IF(BART_Rides[[#This Row],[FirstLetter]]="Y","Yes","No")</f>
        <v>Yes</v>
      </c>
      <c r="N2381" s="1" t="str">
        <f>IF(OR(BART_Rides[[#This Row],[Station Code]]="EM", BART_Rides[[#This Row],[Station Code]]="MT", BART_Rides[[#This Row],[Station Code]]="PL", BART_Rides[[#This Row],[Station Code]]="CC"), "Yes", "No")</f>
        <v>No</v>
      </c>
    </row>
    <row r="2382" spans="6:14">
      <c r="F2382" s="3">
        <v>44387</v>
      </c>
      <c r="G2382" s="1" t="s">
        <v>13</v>
      </c>
      <c r="H2382" s="1" t="s">
        <v>101</v>
      </c>
      <c r="I2382" s="1">
        <v>1189</v>
      </c>
      <c r="J2382" s="1">
        <f>MONTH(BART_Rides[[#This Row],[Date]])</f>
        <v>7</v>
      </c>
      <c r="K2382" s="1">
        <f>WEEKDAY(BART_Rides[[#This Row],[Date]],2)</f>
        <v>6</v>
      </c>
      <c r="L2382" s="1" t="str">
        <f>LEFT(BART_Rides[[#This Row],[Lines]],1)</f>
        <v>Y</v>
      </c>
      <c r="M2382" s="1" t="str">
        <f>IF(BART_Rides[[#This Row],[FirstLetter]]="Y","Yes","No")</f>
        <v>Yes</v>
      </c>
      <c r="N2382" s="1" t="str">
        <f>IF(OR(BART_Rides[[#This Row],[Station Code]]="EM", BART_Rides[[#This Row],[Station Code]]="MT", BART_Rides[[#This Row],[Station Code]]="PL", BART_Rides[[#This Row],[Station Code]]="CC"), "Yes", "No")</f>
        <v>No</v>
      </c>
    </row>
    <row r="2383" spans="6:14">
      <c r="F2383" s="3">
        <v>44388</v>
      </c>
      <c r="G2383" s="1" t="s">
        <v>13</v>
      </c>
      <c r="H2383" s="1" t="s">
        <v>101</v>
      </c>
      <c r="I2383" s="1">
        <v>942</v>
      </c>
      <c r="J2383" s="1">
        <f>MONTH(BART_Rides[[#This Row],[Date]])</f>
        <v>7</v>
      </c>
      <c r="K2383" s="1">
        <f>WEEKDAY(BART_Rides[[#This Row],[Date]],2)</f>
        <v>7</v>
      </c>
      <c r="L2383" s="1" t="str">
        <f>LEFT(BART_Rides[[#This Row],[Lines]],1)</f>
        <v>Y</v>
      </c>
      <c r="M2383" s="1" t="str">
        <f>IF(BART_Rides[[#This Row],[FirstLetter]]="Y","Yes","No")</f>
        <v>Yes</v>
      </c>
      <c r="N2383" s="1" t="str">
        <f>IF(OR(BART_Rides[[#This Row],[Station Code]]="EM", BART_Rides[[#This Row],[Station Code]]="MT", BART_Rides[[#This Row],[Station Code]]="PL", BART_Rides[[#This Row],[Station Code]]="CC"), "Yes", "No")</f>
        <v>No</v>
      </c>
    </row>
    <row r="2384" spans="6:14">
      <c r="F2384" s="3">
        <v>44389</v>
      </c>
      <c r="G2384" s="1" t="s">
        <v>13</v>
      </c>
      <c r="H2384" s="1" t="s">
        <v>101</v>
      </c>
      <c r="I2384" s="1">
        <v>1810</v>
      </c>
      <c r="J2384" s="1">
        <f>MONTH(BART_Rides[[#This Row],[Date]])</f>
        <v>7</v>
      </c>
      <c r="K2384" s="1">
        <f>WEEKDAY(BART_Rides[[#This Row],[Date]],2)</f>
        <v>1</v>
      </c>
      <c r="L2384" s="1" t="str">
        <f>LEFT(BART_Rides[[#This Row],[Lines]],1)</f>
        <v>Y</v>
      </c>
      <c r="M2384" s="1" t="str">
        <f>IF(BART_Rides[[#This Row],[FirstLetter]]="Y","Yes","No")</f>
        <v>Yes</v>
      </c>
      <c r="N2384" s="1" t="str">
        <f>IF(OR(BART_Rides[[#This Row],[Station Code]]="EM", BART_Rides[[#This Row],[Station Code]]="MT", BART_Rides[[#This Row],[Station Code]]="PL", BART_Rides[[#This Row],[Station Code]]="CC"), "Yes", "No")</f>
        <v>No</v>
      </c>
    </row>
    <row r="2385" spans="6:14">
      <c r="F2385" s="3">
        <v>44390</v>
      </c>
      <c r="G2385" s="1" t="s">
        <v>13</v>
      </c>
      <c r="H2385" s="1" t="s">
        <v>101</v>
      </c>
      <c r="I2385" s="1">
        <v>1965</v>
      </c>
      <c r="J2385" s="1">
        <f>MONTH(BART_Rides[[#This Row],[Date]])</f>
        <v>7</v>
      </c>
      <c r="K2385" s="1">
        <f>WEEKDAY(BART_Rides[[#This Row],[Date]],2)</f>
        <v>2</v>
      </c>
      <c r="L2385" s="1" t="str">
        <f>LEFT(BART_Rides[[#This Row],[Lines]],1)</f>
        <v>Y</v>
      </c>
      <c r="M2385" s="1" t="str">
        <f>IF(BART_Rides[[#This Row],[FirstLetter]]="Y","Yes","No")</f>
        <v>Yes</v>
      </c>
      <c r="N2385" s="1" t="str">
        <f>IF(OR(BART_Rides[[#This Row],[Station Code]]="EM", BART_Rides[[#This Row],[Station Code]]="MT", BART_Rides[[#This Row],[Station Code]]="PL", BART_Rides[[#This Row],[Station Code]]="CC"), "Yes", "No")</f>
        <v>No</v>
      </c>
    </row>
    <row r="2386" spans="6:14">
      <c r="F2386" s="3">
        <v>44391</v>
      </c>
      <c r="G2386" s="1" t="s">
        <v>13</v>
      </c>
      <c r="H2386" s="1" t="s">
        <v>101</v>
      </c>
      <c r="I2386" s="1">
        <v>1996</v>
      </c>
      <c r="J2386" s="1">
        <f>MONTH(BART_Rides[[#This Row],[Date]])</f>
        <v>7</v>
      </c>
      <c r="K2386" s="1">
        <f>WEEKDAY(BART_Rides[[#This Row],[Date]],2)</f>
        <v>3</v>
      </c>
      <c r="L2386" s="1" t="str">
        <f>LEFT(BART_Rides[[#This Row],[Lines]],1)</f>
        <v>Y</v>
      </c>
      <c r="M2386" s="1" t="str">
        <f>IF(BART_Rides[[#This Row],[FirstLetter]]="Y","Yes","No")</f>
        <v>Yes</v>
      </c>
      <c r="N2386" s="1" t="str">
        <f>IF(OR(BART_Rides[[#This Row],[Station Code]]="EM", BART_Rides[[#This Row],[Station Code]]="MT", BART_Rides[[#This Row],[Station Code]]="PL", BART_Rides[[#This Row],[Station Code]]="CC"), "Yes", "No")</f>
        <v>No</v>
      </c>
    </row>
    <row r="2387" spans="6:14">
      <c r="F2387" s="3">
        <v>44392</v>
      </c>
      <c r="G2387" s="1" t="s">
        <v>13</v>
      </c>
      <c r="H2387" s="1" t="s">
        <v>101</v>
      </c>
      <c r="I2387" s="1">
        <v>2020</v>
      </c>
      <c r="J2387" s="1">
        <f>MONTH(BART_Rides[[#This Row],[Date]])</f>
        <v>7</v>
      </c>
      <c r="K2387" s="1">
        <f>WEEKDAY(BART_Rides[[#This Row],[Date]],2)</f>
        <v>4</v>
      </c>
      <c r="L2387" s="1" t="str">
        <f>LEFT(BART_Rides[[#This Row],[Lines]],1)</f>
        <v>Y</v>
      </c>
      <c r="M2387" s="1" t="str">
        <f>IF(BART_Rides[[#This Row],[FirstLetter]]="Y","Yes","No")</f>
        <v>Yes</v>
      </c>
      <c r="N2387" s="1" t="str">
        <f>IF(OR(BART_Rides[[#This Row],[Station Code]]="EM", BART_Rides[[#This Row],[Station Code]]="MT", BART_Rides[[#This Row],[Station Code]]="PL", BART_Rides[[#This Row],[Station Code]]="CC"), "Yes", "No")</f>
        <v>No</v>
      </c>
    </row>
    <row r="2388" spans="6:14">
      <c r="F2388" s="3">
        <v>44393</v>
      </c>
      <c r="G2388" s="1" t="s">
        <v>13</v>
      </c>
      <c r="H2388" s="1" t="s">
        <v>101</v>
      </c>
      <c r="I2388" s="1">
        <v>2057</v>
      </c>
      <c r="J2388" s="1">
        <f>MONTH(BART_Rides[[#This Row],[Date]])</f>
        <v>7</v>
      </c>
      <c r="K2388" s="1">
        <f>WEEKDAY(BART_Rides[[#This Row],[Date]],2)</f>
        <v>5</v>
      </c>
      <c r="L2388" s="1" t="str">
        <f>LEFT(BART_Rides[[#This Row],[Lines]],1)</f>
        <v>Y</v>
      </c>
      <c r="M2388" s="1" t="str">
        <f>IF(BART_Rides[[#This Row],[FirstLetter]]="Y","Yes","No")</f>
        <v>Yes</v>
      </c>
      <c r="N2388" s="1" t="str">
        <f>IF(OR(BART_Rides[[#This Row],[Station Code]]="EM", BART_Rides[[#This Row],[Station Code]]="MT", BART_Rides[[#This Row],[Station Code]]="PL", BART_Rides[[#This Row],[Station Code]]="CC"), "Yes", "No")</f>
        <v>No</v>
      </c>
    </row>
    <row r="2389" spans="6:14">
      <c r="F2389" s="3">
        <v>44394</v>
      </c>
      <c r="G2389" s="1" t="s">
        <v>13</v>
      </c>
      <c r="H2389" s="1" t="s">
        <v>101</v>
      </c>
      <c r="I2389" s="1">
        <v>1273</v>
      </c>
      <c r="J2389" s="1">
        <f>MONTH(BART_Rides[[#This Row],[Date]])</f>
        <v>7</v>
      </c>
      <c r="K2389" s="1">
        <f>WEEKDAY(BART_Rides[[#This Row],[Date]],2)</f>
        <v>6</v>
      </c>
      <c r="L2389" s="1" t="str">
        <f>LEFT(BART_Rides[[#This Row],[Lines]],1)</f>
        <v>Y</v>
      </c>
      <c r="M2389" s="1" t="str">
        <f>IF(BART_Rides[[#This Row],[FirstLetter]]="Y","Yes","No")</f>
        <v>Yes</v>
      </c>
      <c r="N2389" s="1" t="str">
        <f>IF(OR(BART_Rides[[#This Row],[Station Code]]="EM", BART_Rides[[#This Row],[Station Code]]="MT", BART_Rides[[#This Row],[Station Code]]="PL", BART_Rides[[#This Row],[Station Code]]="CC"), "Yes", "No")</f>
        <v>No</v>
      </c>
    </row>
    <row r="2390" spans="6:14">
      <c r="F2390" s="3">
        <v>44395</v>
      </c>
      <c r="G2390" s="1" t="s">
        <v>13</v>
      </c>
      <c r="H2390" s="1" t="s">
        <v>101</v>
      </c>
      <c r="I2390" s="1">
        <v>861</v>
      </c>
      <c r="J2390" s="1">
        <f>MONTH(BART_Rides[[#This Row],[Date]])</f>
        <v>7</v>
      </c>
      <c r="K2390" s="1">
        <f>WEEKDAY(BART_Rides[[#This Row],[Date]],2)</f>
        <v>7</v>
      </c>
      <c r="L2390" s="1" t="str">
        <f>LEFT(BART_Rides[[#This Row],[Lines]],1)</f>
        <v>Y</v>
      </c>
      <c r="M2390" s="1" t="str">
        <f>IF(BART_Rides[[#This Row],[FirstLetter]]="Y","Yes","No")</f>
        <v>Yes</v>
      </c>
      <c r="N2390" s="1" t="str">
        <f>IF(OR(BART_Rides[[#This Row],[Station Code]]="EM", BART_Rides[[#This Row],[Station Code]]="MT", BART_Rides[[#This Row],[Station Code]]="PL", BART_Rides[[#This Row],[Station Code]]="CC"), "Yes", "No")</f>
        <v>No</v>
      </c>
    </row>
    <row r="2391" spans="6:14">
      <c r="F2391" s="3">
        <v>44396</v>
      </c>
      <c r="G2391" s="1" t="s">
        <v>13</v>
      </c>
      <c r="H2391" s="1" t="s">
        <v>101</v>
      </c>
      <c r="I2391" s="1">
        <v>1831</v>
      </c>
      <c r="J2391" s="1">
        <f>MONTH(BART_Rides[[#This Row],[Date]])</f>
        <v>7</v>
      </c>
      <c r="K2391" s="1">
        <f>WEEKDAY(BART_Rides[[#This Row],[Date]],2)</f>
        <v>1</v>
      </c>
      <c r="L2391" s="1" t="str">
        <f>LEFT(BART_Rides[[#This Row],[Lines]],1)</f>
        <v>Y</v>
      </c>
      <c r="M2391" s="1" t="str">
        <f>IF(BART_Rides[[#This Row],[FirstLetter]]="Y","Yes","No")</f>
        <v>Yes</v>
      </c>
      <c r="N2391" s="1" t="str">
        <f>IF(OR(BART_Rides[[#This Row],[Station Code]]="EM", BART_Rides[[#This Row],[Station Code]]="MT", BART_Rides[[#This Row],[Station Code]]="PL", BART_Rides[[#This Row],[Station Code]]="CC"), "Yes", "No")</f>
        <v>No</v>
      </c>
    </row>
    <row r="2392" spans="6:14">
      <c r="F2392" s="3">
        <v>44397</v>
      </c>
      <c r="G2392" s="1" t="s">
        <v>13</v>
      </c>
      <c r="H2392" s="1" t="s">
        <v>101</v>
      </c>
      <c r="I2392" s="1">
        <v>2067</v>
      </c>
      <c r="J2392" s="1">
        <f>MONTH(BART_Rides[[#This Row],[Date]])</f>
        <v>7</v>
      </c>
      <c r="K2392" s="1">
        <f>WEEKDAY(BART_Rides[[#This Row],[Date]],2)</f>
        <v>2</v>
      </c>
      <c r="L2392" s="1" t="str">
        <f>LEFT(BART_Rides[[#This Row],[Lines]],1)</f>
        <v>Y</v>
      </c>
      <c r="M2392" s="1" t="str">
        <f>IF(BART_Rides[[#This Row],[FirstLetter]]="Y","Yes","No")</f>
        <v>Yes</v>
      </c>
      <c r="N2392" s="1" t="str">
        <f>IF(OR(BART_Rides[[#This Row],[Station Code]]="EM", BART_Rides[[#This Row],[Station Code]]="MT", BART_Rides[[#This Row],[Station Code]]="PL", BART_Rides[[#This Row],[Station Code]]="CC"), "Yes", "No")</f>
        <v>No</v>
      </c>
    </row>
    <row r="2393" spans="6:14">
      <c r="F2393" s="3">
        <v>44398</v>
      </c>
      <c r="G2393" s="1" t="s">
        <v>13</v>
      </c>
      <c r="H2393" s="1" t="s">
        <v>101</v>
      </c>
      <c r="I2393" s="1">
        <v>1995</v>
      </c>
      <c r="J2393" s="1">
        <f>MONTH(BART_Rides[[#This Row],[Date]])</f>
        <v>7</v>
      </c>
      <c r="K2393" s="1">
        <f>WEEKDAY(BART_Rides[[#This Row],[Date]],2)</f>
        <v>3</v>
      </c>
      <c r="L2393" s="1" t="str">
        <f>LEFT(BART_Rides[[#This Row],[Lines]],1)</f>
        <v>Y</v>
      </c>
      <c r="M2393" s="1" t="str">
        <f>IF(BART_Rides[[#This Row],[FirstLetter]]="Y","Yes","No")</f>
        <v>Yes</v>
      </c>
      <c r="N2393" s="1" t="str">
        <f>IF(OR(BART_Rides[[#This Row],[Station Code]]="EM", BART_Rides[[#This Row],[Station Code]]="MT", BART_Rides[[#This Row],[Station Code]]="PL", BART_Rides[[#This Row],[Station Code]]="CC"), "Yes", "No")</f>
        <v>No</v>
      </c>
    </row>
    <row r="2394" spans="6:14">
      <c r="F2394" s="3">
        <v>44399</v>
      </c>
      <c r="G2394" s="1" t="s">
        <v>13</v>
      </c>
      <c r="H2394" s="1" t="s">
        <v>101</v>
      </c>
      <c r="I2394" s="1">
        <v>2082</v>
      </c>
      <c r="J2394" s="1">
        <f>MONTH(BART_Rides[[#This Row],[Date]])</f>
        <v>7</v>
      </c>
      <c r="K2394" s="1">
        <f>WEEKDAY(BART_Rides[[#This Row],[Date]],2)</f>
        <v>4</v>
      </c>
      <c r="L2394" s="1" t="str">
        <f>LEFT(BART_Rides[[#This Row],[Lines]],1)</f>
        <v>Y</v>
      </c>
      <c r="M2394" s="1" t="str">
        <f>IF(BART_Rides[[#This Row],[FirstLetter]]="Y","Yes","No")</f>
        <v>Yes</v>
      </c>
      <c r="N2394" s="1" t="str">
        <f>IF(OR(BART_Rides[[#This Row],[Station Code]]="EM", BART_Rides[[#This Row],[Station Code]]="MT", BART_Rides[[#This Row],[Station Code]]="PL", BART_Rides[[#This Row],[Station Code]]="CC"), "Yes", "No")</f>
        <v>No</v>
      </c>
    </row>
    <row r="2395" spans="6:14">
      <c r="F2395" s="3">
        <v>44400</v>
      </c>
      <c r="G2395" s="1" t="s">
        <v>13</v>
      </c>
      <c r="H2395" s="1" t="s">
        <v>101</v>
      </c>
      <c r="I2395" s="1">
        <v>2017</v>
      </c>
      <c r="J2395" s="1">
        <f>MONTH(BART_Rides[[#This Row],[Date]])</f>
        <v>7</v>
      </c>
      <c r="K2395" s="1">
        <f>WEEKDAY(BART_Rides[[#This Row],[Date]],2)</f>
        <v>5</v>
      </c>
      <c r="L2395" s="1" t="str">
        <f>LEFT(BART_Rides[[#This Row],[Lines]],1)</f>
        <v>Y</v>
      </c>
      <c r="M2395" s="1" t="str">
        <f>IF(BART_Rides[[#This Row],[FirstLetter]]="Y","Yes","No")</f>
        <v>Yes</v>
      </c>
      <c r="N2395" s="1" t="str">
        <f>IF(OR(BART_Rides[[#This Row],[Station Code]]="EM", BART_Rides[[#This Row],[Station Code]]="MT", BART_Rides[[#This Row],[Station Code]]="PL", BART_Rides[[#This Row],[Station Code]]="CC"), "Yes", "No")</f>
        <v>No</v>
      </c>
    </row>
    <row r="2396" spans="6:14">
      <c r="F2396" s="3">
        <v>44401</v>
      </c>
      <c r="G2396" s="1" t="s">
        <v>13</v>
      </c>
      <c r="H2396" s="1" t="s">
        <v>101</v>
      </c>
      <c r="I2396" s="1">
        <v>1262</v>
      </c>
      <c r="J2396" s="1">
        <f>MONTH(BART_Rides[[#This Row],[Date]])</f>
        <v>7</v>
      </c>
      <c r="K2396" s="1">
        <f>WEEKDAY(BART_Rides[[#This Row],[Date]],2)</f>
        <v>6</v>
      </c>
      <c r="L2396" s="1" t="str">
        <f>LEFT(BART_Rides[[#This Row],[Lines]],1)</f>
        <v>Y</v>
      </c>
      <c r="M2396" s="1" t="str">
        <f>IF(BART_Rides[[#This Row],[FirstLetter]]="Y","Yes","No")</f>
        <v>Yes</v>
      </c>
      <c r="N2396" s="1" t="str">
        <f>IF(OR(BART_Rides[[#This Row],[Station Code]]="EM", BART_Rides[[#This Row],[Station Code]]="MT", BART_Rides[[#This Row],[Station Code]]="PL", BART_Rides[[#This Row],[Station Code]]="CC"), "Yes", "No")</f>
        <v>No</v>
      </c>
    </row>
    <row r="2397" spans="6:14">
      <c r="F2397" s="3">
        <v>44402</v>
      </c>
      <c r="G2397" s="1" t="s">
        <v>13</v>
      </c>
      <c r="H2397" s="1" t="s">
        <v>101</v>
      </c>
      <c r="I2397" s="1">
        <v>987</v>
      </c>
      <c r="J2397" s="1">
        <f>MONTH(BART_Rides[[#This Row],[Date]])</f>
        <v>7</v>
      </c>
      <c r="K2397" s="1">
        <f>WEEKDAY(BART_Rides[[#This Row],[Date]],2)</f>
        <v>7</v>
      </c>
      <c r="L2397" s="1" t="str">
        <f>LEFT(BART_Rides[[#This Row],[Lines]],1)</f>
        <v>Y</v>
      </c>
      <c r="M2397" s="1" t="str">
        <f>IF(BART_Rides[[#This Row],[FirstLetter]]="Y","Yes","No")</f>
        <v>Yes</v>
      </c>
      <c r="N2397" s="1" t="str">
        <f>IF(OR(BART_Rides[[#This Row],[Station Code]]="EM", BART_Rides[[#This Row],[Station Code]]="MT", BART_Rides[[#This Row],[Station Code]]="PL", BART_Rides[[#This Row],[Station Code]]="CC"), "Yes", "No")</f>
        <v>No</v>
      </c>
    </row>
    <row r="2398" spans="6:14">
      <c r="F2398" s="3">
        <v>44403</v>
      </c>
      <c r="G2398" s="1" t="s">
        <v>13</v>
      </c>
      <c r="H2398" s="1" t="s">
        <v>101</v>
      </c>
      <c r="I2398" s="1">
        <v>1864</v>
      </c>
      <c r="J2398" s="1">
        <f>MONTH(BART_Rides[[#This Row],[Date]])</f>
        <v>7</v>
      </c>
      <c r="K2398" s="1">
        <f>WEEKDAY(BART_Rides[[#This Row],[Date]],2)</f>
        <v>1</v>
      </c>
      <c r="L2398" s="1" t="str">
        <f>LEFT(BART_Rides[[#This Row],[Lines]],1)</f>
        <v>Y</v>
      </c>
      <c r="M2398" s="1" t="str">
        <f>IF(BART_Rides[[#This Row],[FirstLetter]]="Y","Yes","No")</f>
        <v>Yes</v>
      </c>
      <c r="N2398" s="1" t="str">
        <f>IF(OR(BART_Rides[[#This Row],[Station Code]]="EM", BART_Rides[[#This Row],[Station Code]]="MT", BART_Rides[[#This Row],[Station Code]]="PL", BART_Rides[[#This Row],[Station Code]]="CC"), "Yes", "No")</f>
        <v>No</v>
      </c>
    </row>
    <row r="2399" spans="6:14">
      <c r="F2399" s="3">
        <v>44404</v>
      </c>
      <c r="G2399" s="1" t="s">
        <v>13</v>
      </c>
      <c r="H2399" s="1" t="s">
        <v>101</v>
      </c>
      <c r="I2399" s="1">
        <v>2124</v>
      </c>
      <c r="J2399" s="1">
        <f>MONTH(BART_Rides[[#This Row],[Date]])</f>
        <v>7</v>
      </c>
      <c r="K2399" s="1">
        <f>WEEKDAY(BART_Rides[[#This Row],[Date]],2)</f>
        <v>2</v>
      </c>
      <c r="L2399" s="1" t="str">
        <f>LEFT(BART_Rides[[#This Row],[Lines]],1)</f>
        <v>Y</v>
      </c>
      <c r="M2399" s="1" t="str">
        <f>IF(BART_Rides[[#This Row],[FirstLetter]]="Y","Yes","No")</f>
        <v>Yes</v>
      </c>
      <c r="N2399" s="1" t="str">
        <f>IF(OR(BART_Rides[[#This Row],[Station Code]]="EM", BART_Rides[[#This Row],[Station Code]]="MT", BART_Rides[[#This Row],[Station Code]]="PL", BART_Rides[[#This Row],[Station Code]]="CC"), "Yes", "No")</f>
        <v>No</v>
      </c>
    </row>
    <row r="2400" spans="6:14">
      <c r="F2400" s="3">
        <v>44405</v>
      </c>
      <c r="G2400" s="1" t="s">
        <v>13</v>
      </c>
      <c r="H2400" s="1" t="s">
        <v>101</v>
      </c>
      <c r="I2400" s="1">
        <v>2084</v>
      </c>
      <c r="J2400" s="1">
        <f>MONTH(BART_Rides[[#This Row],[Date]])</f>
        <v>7</v>
      </c>
      <c r="K2400" s="1">
        <f>WEEKDAY(BART_Rides[[#This Row],[Date]],2)</f>
        <v>3</v>
      </c>
      <c r="L2400" s="1" t="str">
        <f>LEFT(BART_Rides[[#This Row],[Lines]],1)</f>
        <v>Y</v>
      </c>
      <c r="M2400" s="1" t="str">
        <f>IF(BART_Rides[[#This Row],[FirstLetter]]="Y","Yes","No")</f>
        <v>Yes</v>
      </c>
      <c r="N2400" s="1" t="str">
        <f>IF(OR(BART_Rides[[#This Row],[Station Code]]="EM", BART_Rides[[#This Row],[Station Code]]="MT", BART_Rides[[#This Row],[Station Code]]="PL", BART_Rides[[#This Row],[Station Code]]="CC"), "Yes", "No")</f>
        <v>No</v>
      </c>
    </row>
    <row r="2401" spans="6:14">
      <c r="F2401" s="3">
        <v>44406</v>
      </c>
      <c r="G2401" s="1" t="s">
        <v>13</v>
      </c>
      <c r="H2401" s="1" t="s">
        <v>101</v>
      </c>
      <c r="I2401" s="1">
        <v>1996</v>
      </c>
      <c r="J2401" s="1">
        <f>MONTH(BART_Rides[[#This Row],[Date]])</f>
        <v>7</v>
      </c>
      <c r="K2401" s="1">
        <f>WEEKDAY(BART_Rides[[#This Row],[Date]],2)</f>
        <v>4</v>
      </c>
      <c r="L2401" s="1" t="str">
        <f>LEFT(BART_Rides[[#This Row],[Lines]],1)</f>
        <v>Y</v>
      </c>
      <c r="M2401" s="1" t="str">
        <f>IF(BART_Rides[[#This Row],[FirstLetter]]="Y","Yes","No")</f>
        <v>Yes</v>
      </c>
      <c r="N2401" s="1" t="str">
        <f>IF(OR(BART_Rides[[#This Row],[Station Code]]="EM", BART_Rides[[#This Row],[Station Code]]="MT", BART_Rides[[#This Row],[Station Code]]="PL", BART_Rides[[#This Row],[Station Code]]="CC"), "Yes", "No")</f>
        <v>No</v>
      </c>
    </row>
    <row r="2402" spans="6:14">
      <c r="F2402" s="3">
        <v>44407</v>
      </c>
      <c r="G2402" s="1" t="s">
        <v>13</v>
      </c>
      <c r="H2402" s="1" t="s">
        <v>101</v>
      </c>
      <c r="I2402" s="1">
        <v>2001</v>
      </c>
      <c r="J2402" s="1">
        <f>MONTH(BART_Rides[[#This Row],[Date]])</f>
        <v>7</v>
      </c>
      <c r="K2402" s="1">
        <f>WEEKDAY(BART_Rides[[#This Row],[Date]],2)</f>
        <v>5</v>
      </c>
      <c r="L2402" s="1" t="str">
        <f>LEFT(BART_Rides[[#This Row],[Lines]],1)</f>
        <v>Y</v>
      </c>
      <c r="M2402" s="1" t="str">
        <f>IF(BART_Rides[[#This Row],[FirstLetter]]="Y","Yes","No")</f>
        <v>Yes</v>
      </c>
      <c r="N2402" s="1" t="str">
        <f>IF(OR(BART_Rides[[#This Row],[Station Code]]="EM", BART_Rides[[#This Row],[Station Code]]="MT", BART_Rides[[#This Row],[Station Code]]="PL", BART_Rides[[#This Row],[Station Code]]="CC"), "Yes", "No")</f>
        <v>No</v>
      </c>
    </row>
    <row r="2403" spans="6:14">
      <c r="F2403" s="3">
        <v>44408</v>
      </c>
      <c r="G2403" s="1" t="s">
        <v>13</v>
      </c>
      <c r="H2403" s="1" t="s">
        <v>101</v>
      </c>
      <c r="I2403" s="1">
        <v>1094</v>
      </c>
      <c r="J2403" s="1">
        <f>MONTH(BART_Rides[[#This Row],[Date]])</f>
        <v>7</v>
      </c>
      <c r="K2403" s="1">
        <f>WEEKDAY(BART_Rides[[#This Row],[Date]],2)</f>
        <v>6</v>
      </c>
      <c r="L2403" s="1" t="str">
        <f>LEFT(BART_Rides[[#This Row],[Lines]],1)</f>
        <v>Y</v>
      </c>
      <c r="M2403" s="1" t="str">
        <f>IF(BART_Rides[[#This Row],[FirstLetter]]="Y","Yes","No")</f>
        <v>Yes</v>
      </c>
      <c r="N2403" s="1" t="str">
        <f>IF(OR(BART_Rides[[#This Row],[Station Code]]="EM", BART_Rides[[#This Row],[Station Code]]="MT", BART_Rides[[#This Row],[Station Code]]="PL", BART_Rides[[#This Row],[Station Code]]="CC"), "Yes", "No")</f>
        <v>No</v>
      </c>
    </row>
    <row r="2404" spans="6:14">
      <c r="F2404" s="3">
        <v>44409</v>
      </c>
      <c r="G2404" s="1" t="s">
        <v>13</v>
      </c>
      <c r="H2404" s="1" t="s">
        <v>101</v>
      </c>
      <c r="I2404" s="1">
        <v>925</v>
      </c>
      <c r="J2404" s="1">
        <f>MONTH(BART_Rides[[#This Row],[Date]])</f>
        <v>8</v>
      </c>
      <c r="K2404" s="1">
        <f>WEEKDAY(BART_Rides[[#This Row],[Date]],2)</f>
        <v>7</v>
      </c>
      <c r="L2404" s="1" t="str">
        <f>LEFT(BART_Rides[[#This Row],[Lines]],1)</f>
        <v>Y</v>
      </c>
      <c r="M2404" s="1" t="str">
        <f>IF(BART_Rides[[#This Row],[FirstLetter]]="Y","Yes","No")</f>
        <v>Yes</v>
      </c>
      <c r="N2404" s="1" t="str">
        <f>IF(OR(BART_Rides[[#This Row],[Station Code]]="EM", BART_Rides[[#This Row],[Station Code]]="MT", BART_Rides[[#This Row],[Station Code]]="PL", BART_Rides[[#This Row],[Station Code]]="CC"), "Yes", "No")</f>
        <v>No</v>
      </c>
    </row>
    <row r="2405" spans="6:14">
      <c r="F2405" s="3">
        <v>44410</v>
      </c>
      <c r="G2405" s="1" t="s">
        <v>13</v>
      </c>
      <c r="H2405" s="1" t="s">
        <v>101</v>
      </c>
      <c r="I2405" s="1">
        <v>1827</v>
      </c>
      <c r="J2405" s="1">
        <f>MONTH(BART_Rides[[#This Row],[Date]])</f>
        <v>8</v>
      </c>
      <c r="K2405" s="1">
        <f>WEEKDAY(BART_Rides[[#This Row],[Date]],2)</f>
        <v>1</v>
      </c>
      <c r="L2405" s="1" t="str">
        <f>LEFT(BART_Rides[[#This Row],[Lines]],1)</f>
        <v>Y</v>
      </c>
      <c r="M2405" s="1" t="str">
        <f>IF(BART_Rides[[#This Row],[FirstLetter]]="Y","Yes","No")</f>
        <v>Yes</v>
      </c>
      <c r="N2405" s="1" t="str">
        <f>IF(OR(BART_Rides[[#This Row],[Station Code]]="EM", BART_Rides[[#This Row],[Station Code]]="MT", BART_Rides[[#This Row],[Station Code]]="PL", BART_Rides[[#This Row],[Station Code]]="CC"), "Yes", "No")</f>
        <v>No</v>
      </c>
    </row>
    <row r="2406" spans="6:14">
      <c r="F2406" s="3">
        <v>44411</v>
      </c>
      <c r="G2406" s="1" t="s">
        <v>13</v>
      </c>
      <c r="H2406" s="1" t="s">
        <v>101</v>
      </c>
      <c r="I2406" s="1">
        <v>2041</v>
      </c>
      <c r="J2406" s="1">
        <f>MONTH(BART_Rides[[#This Row],[Date]])</f>
        <v>8</v>
      </c>
      <c r="K2406" s="1">
        <f>WEEKDAY(BART_Rides[[#This Row],[Date]],2)</f>
        <v>2</v>
      </c>
      <c r="L2406" s="1" t="str">
        <f>LEFT(BART_Rides[[#This Row],[Lines]],1)</f>
        <v>Y</v>
      </c>
      <c r="M2406" s="1" t="str">
        <f>IF(BART_Rides[[#This Row],[FirstLetter]]="Y","Yes","No")</f>
        <v>Yes</v>
      </c>
      <c r="N2406" s="1" t="str">
        <f>IF(OR(BART_Rides[[#This Row],[Station Code]]="EM", BART_Rides[[#This Row],[Station Code]]="MT", BART_Rides[[#This Row],[Station Code]]="PL", BART_Rides[[#This Row],[Station Code]]="CC"), "Yes", "No")</f>
        <v>No</v>
      </c>
    </row>
    <row r="2407" spans="6:14">
      <c r="F2407" s="3">
        <v>44412</v>
      </c>
      <c r="G2407" s="1" t="s">
        <v>13</v>
      </c>
      <c r="H2407" s="1" t="s">
        <v>101</v>
      </c>
      <c r="I2407" s="1">
        <v>2045</v>
      </c>
      <c r="J2407" s="1">
        <f>MONTH(BART_Rides[[#This Row],[Date]])</f>
        <v>8</v>
      </c>
      <c r="K2407" s="1">
        <f>WEEKDAY(BART_Rides[[#This Row],[Date]],2)</f>
        <v>3</v>
      </c>
      <c r="L2407" s="1" t="str">
        <f>LEFT(BART_Rides[[#This Row],[Lines]],1)</f>
        <v>Y</v>
      </c>
      <c r="M2407" s="1" t="str">
        <f>IF(BART_Rides[[#This Row],[FirstLetter]]="Y","Yes","No")</f>
        <v>Yes</v>
      </c>
      <c r="N2407" s="1" t="str">
        <f>IF(OR(BART_Rides[[#This Row],[Station Code]]="EM", BART_Rides[[#This Row],[Station Code]]="MT", BART_Rides[[#This Row],[Station Code]]="PL", BART_Rides[[#This Row],[Station Code]]="CC"), "Yes", "No")</f>
        <v>No</v>
      </c>
    </row>
    <row r="2408" spans="6:14">
      <c r="F2408" s="3">
        <v>44413</v>
      </c>
      <c r="G2408" s="1" t="s">
        <v>13</v>
      </c>
      <c r="H2408" s="1" t="s">
        <v>101</v>
      </c>
      <c r="I2408" s="1">
        <v>2084</v>
      </c>
      <c r="J2408" s="1">
        <f>MONTH(BART_Rides[[#This Row],[Date]])</f>
        <v>8</v>
      </c>
      <c r="K2408" s="1">
        <f>WEEKDAY(BART_Rides[[#This Row],[Date]],2)</f>
        <v>4</v>
      </c>
      <c r="L2408" s="1" t="str">
        <f>LEFT(BART_Rides[[#This Row],[Lines]],1)</f>
        <v>Y</v>
      </c>
      <c r="M2408" s="1" t="str">
        <f>IF(BART_Rides[[#This Row],[FirstLetter]]="Y","Yes","No")</f>
        <v>Yes</v>
      </c>
      <c r="N2408" s="1" t="str">
        <f>IF(OR(BART_Rides[[#This Row],[Station Code]]="EM", BART_Rides[[#This Row],[Station Code]]="MT", BART_Rides[[#This Row],[Station Code]]="PL", BART_Rides[[#This Row],[Station Code]]="CC"), "Yes", "No")</f>
        <v>No</v>
      </c>
    </row>
    <row r="2409" spans="6:14">
      <c r="F2409" s="3">
        <v>44414</v>
      </c>
      <c r="G2409" s="1" t="s">
        <v>13</v>
      </c>
      <c r="H2409" s="1" t="s">
        <v>101</v>
      </c>
      <c r="I2409" s="1">
        <v>2156</v>
      </c>
      <c r="J2409" s="1">
        <f>MONTH(BART_Rides[[#This Row],[Date]])</f>
        <v>8</v>
      </c>
      <c r="K2409" s="1">
        <f>WEEKDAY(BART_Rides[[#This Row],[Date]],2)</f>
        <v>5</v>
      </c>
      <c r="L2409" s="1" t="str">
        <f>LEFT(BART_Rides[[#This Row],[Lines]],1)</f>
        <v>Y</v>
      </c>
      <c r="M2409" s="1" t="str">
        <f>IF(BART_Rides[[#This Row],[FirstLetter]]="Y","Yes","No")</f>
        <v>Yes</v>
      </c>
      <c r="N2409" s="1" t="str">
        <f>IF(OR(BART_Rides[[#This Row],[Station Code]]="EM", BART_Rides[[#This Row],[Station Code]]="MT", BART_Rides[[#This Row],[Station Code]]="PL", BART_Rides[[#This Row],[Station Code]]="CC"), "Yes", "No")</f>
        <v>No</v>
      </c>
    </row>
    <row r="2410" spans="6:14">
      <c r="F2410" s="3">
        <v>44415</v>
      </c>
      <c r="G2410" s="1" t="s">
        <v>13</v>
      </c>
      <c r="H2410" s="1" t="s">
        <v>101</v>
      </c>
      <c r="I2410" s="1">
        <v>1319</v>
      </c>
      <c r="J2410" s="1">
        <f>MONTH(BART_Rides[[#This Row],[Date]])</f>
        <v>8</v>
      </c>
      <c r="K2410" s="1">
        <f>WEEKDAY(BART_Rides[[#This Row],[Date]],2)</f>
        <v>6</v>
      </c>
      <c r="L2410" s="1" t="str">
        <f>LEFT(BART_Rides[[#This Row],[Lines]],1)</f>
        <v>Y</v>
      </c>
      <c r="M2410" s="1" t="str">
        <f>IF(BART_Rides[[#This Row],[FirstLetter]]="Y","Yes","No")</f>
        <v>Yes</v>
      </c>
      <c r="N2410" s="1" t="str">
        <f>IF(OR(BART_Rides[[#This Row],[Station Code]]="EM", BART_Rides[[#This Row],[Station Code]]="MT", BART_Rides[[#This Row],[Station Code]]="PL", BART_Rides[[#This Row],[Station Code]]="CC"), "Yes", "No")</f>
        <v>No</v>
      </c>
    </row>
    <row r="2411" spans="6:14">
      <c r="F2411" s="3">
        <v>44416</v>
      </c>
      <c r="G2411" s="1" t="s">
        <v>13</v>
      </c>
      <c r="H2411" s="1" t="s">
        <v>101</v>
      </c>
      <c r="I2411" s="1">
        <v>971</v>
      </c>
      <c r="J2411" s="1">
        <f>MONTH(BART_Rides[[#This Row],[Date]])</f>
        <v>8</v>
      </c>
      <c r="K2411" s="1">
        <f>WEEKDAY(BART_Rides[[#This Row],[Date]],2)</f>
        <v>7</v>
      </c>
      <c r="L2411" s="1" t="str">
        <f>LEFT(BART_Rides[[#This Row],[Lines]],1)</f>
        <v>Y</v>
      </c>
      <c r="M2411" s="1" t="str">
        <f>IF(BART_Rides[[#This Row],[FirstLetter]]="Y","Yes","No")</f>
        <v>Yes</v>
      </c>
      <c r="N2411" s="1" t="str">
        <f>IF(OR(BART_Rides[[#This Row],[Station Code]]="EM", BART_Rides[[#This Row],[Station Code]]="MT", BART_Rides[[#This Row],[Station Code]]="PL", BART_Rides[[#This Row],[Station Code]]="CC"), "Yes", "No")</f>
        <v>No</v>
      </c>
    </row>
    <row r="2412" spans="6:14">
      <c r="F2412" s="3">
        <v>44417</v>
      </c>
      <c r="G2412" s="1" t="s">
        <v>13</v>
      </c>
      <c r="H2412" s="1" t="s">
        <v>101</v>
      </c>
      <c r="I2412" s="1">
        <v>1941</v>
      </c>
      <c r="J2412" s="1">
        <f>MONTH(BART_Rides[[#This Row],[Date]])</f>
        <v>8</v>
      </c>
      <c r="K2412" s="1">
        <f>WEEKDAY(BART_Rides[[#This Row],[Date]],2)</f>
        <v>1</v>
      </c>
      <c r="L2412" s="1" t="str">
        <f>LEFT(BART_Rides[[#This Row],[Lines]],1)</f>
        <v>Y</v>
      </c>
      <c r="M2412" s="1" t="str">
        <f>IF(BART_Rides[[#This Row],[FirstLetter]]="Y","Yes","No")</f>
        <v>Yes</v>
      </c>
      <c r="N2412" s="1" t="str">
        <f>IF(OR(BART_Rides[[#This Row],[Station Code]]="EM", BART_Rides[[#This Row],[Station Code]]="MT", BART_Rides[[#This Row],[Station Code]]="PL", BART_Rides[[#This Row],[Station Code]]="CC"), "Yes", "No")</f>
        <v>No</v>
      </c>
    </row>
    <row r="2413" spans="6:14">
      <c r="F2413" s="3">
        <v>44418</v>
      </c>
      <c r="G2413" s="1" t="s">
        <v>13</v>
      </c>
      <c r="H2413" s="1" t="s">
        <v>101</v>
      </c>
      <c r="I2413" s="1">
        <v>2053</v>
      </c>
      <c r="J2413" s="1">
        <f>MONTH(BART_Rides[[#This Row],[Date]])</f>
        <v>8</v>
      </c>
      <c r="K2413" s="1">
        <f>WEEKDAY(BART_Rides[[#This Row],[Date]],2)</f>
        <v>2</v>
      </c>
      <c r="L2413" s="1" t="str">
        <f>LEFT(BART_Rides[[#This Row],[Lines]],1)</f>
        <v>Y</v>
      </c>
      <c r="M2413" s="1" t="str">
        <f>IF(BART_Rides[[#This Row],[FirstLetter]]="Y","Yes","No")</f>
        <v>Yes</v>
      </c>
      <c r="N2413" s="1" t="str">
        <f>IF(OR(BART_Rides[[#This Row],[Station Code]]="EM", BART_Rides[[#This Row],[Station Code]]="MT", BART_Rides[[#This Row],[Station Code]]="PL", BART_Rides[[#This Row],[Station Code]]="CC"), "Yes", "No")</f>
        <v>No</v>
      </c>
    </row>
    <row r="2414" spans="6:14">
      <c r="F2414" s="3">
        <v>44419</v>
      </c>
      <c r="G2414" s="1" t="s">
        <v>13</v>
      </c>
      <c r="H2414" s="1" t="s">
        <v>101</v>
      </c>
      <c r="I2414" s="1">
        <v>2109</v>
      </c>
      <c r="J2414" s="1">
        <f>MONTH(BART_Rides[[#This Row],[Date]])</f>
        <v>8</v>
      </c>
      <c r="K2414" s="1">
        <f>WEEKDAY(BART_Rides[[#This Row],[Date]],2)</f>
        <v>3</v>
      </c>
      <c r="L2414" s="1" t="str">
        <f>LEFT(BART_Rides[[#This Row],[Lines]],1)</f>
        <v>Y</v>
      </c>
      <c r="M2414" s="1" t="str">
        <f>IF(BART_Rides[[#This Row],[FirstLetter]]="Y","Yes","No")</f>
        <v>Yes</v>
      </c>
      <c r="N2414" s="1" t="str">
        <f>IF(OR(BART_Rides[[#This Row],[Station Code]]="EM", BART_Rides[[#This Row],[Station Code]]="MT", BART_Rides[[#This Row],[Station Code]]="PL", BART_Rides[[#This Row],[Station Code]]="CC"), "Yes", "No")</f>
        <v>No</v>
      </c>
    </row>
    <row r="2415" spans="6:14">
      <c r="F2415" s="3">
        <v>44420</v>
      </c>
      <c r="G2415" s="1" t="s">
        <v>13</v>
      </c>
      <c r="H2415" s="1" t="s">
        <v>101</v>
      </c>
      <c r="I2415" s="1">
        <v>2136</v>
      </c>
      <c r="J2415" s="1">
        <f>MONTH(BART_Rides[[#This Row],[Date]])</f>
        <v>8</v>
      </c>
      <c r="K2415" s="1">
        <f>WEEKDAY(BART_Rides[[#This Row],[Date]],2)</f>
        <v>4</v>
      </c>
      <c r="L2415" s="1" t="str">
        <f>LEFT(BART_Rides[[#This Row],[Lines]],1)</f>
        <v>Y</v>
      </c>
      <c r="M2415" s="1" t="str">
        <f>IF(BART_Rides[[#This Row],[FirstLetter]]="Y","Yes","No")</f>
        <v>Yes</v>
      </c>
      <c r="N2415" s="1" t="str">
        <f>IF(OR(BART_Rides[[#This Row],[Station Code]]="EM", BART_Rides[[#This Row],[Station Code]]="MT", BART_Rides[[#This Row],[Station Code]]="PL", BART_Rides[[#This Row],[Station Code]]="CC"), "Yes", "No")</f>
        <v>No</v>
      </c>
    </row>
    <row r="2416" spans="6:14">
      <c r="F2416" s="3">
        <v>44421</v>
      </c>
      <c r="G2416" s="1" t="s">
        <v>13</v>
      </c>
      <c r="H2416" s="1" t="s">
        <v>101</v>
      </c>
      <c r="I2416" s="1">
        <v>2258</v>
      </c>
      <c r="J2416" s="1">
        <f>MONTH(BART_Rides[[#This Row],[Date]])</f>
        <v>8</v>
      </c>
      <c r="K2416" s="1">
        <f>WEEKDAY(BART_Rides[[#This Row],[Date]],2)</f>
        <v>5</v>
      </c>
      <c r="L2416" s="1" t="str">
        <f>LEFT(BART_Rides[[#This Row],[Lines]],1)</f>
        <v>Y</v>
      </c>
      <c r="M2416" s="1" t="str">
        <f>IF(BART_Rides[[#This Row],[FirstLetter]]="Y","Yes","No")</f>
        <v>Yes</v>
      </c>
      <c r="N2416" s="1" t="str">
        <f>IF(OR(BART_Rides[[#This Row],[Station Code]]="EM", BART_Rides[[#This Row],[Station Code]]="MT", BART_Rides[[#This Row],[Station Code]]="PL", BART_Rides[[#This Row],[Station Code]]="CC"), "Yes", "No")</f>
        <v>No</v>
      </c>
    </row>
    <row r="2417" spans="6:14">
      <c r="F2417" s="3">
        <v>44422</v>
      </c>
      <c r="G2417" s="1" t="s">
        <v>13</v>
      </c>
      <c r="H2417" s="1" t="s">
        <v>101</v>
      </c>
      <c r="I2417" s="1">
        <v>1303</v>
      </c>
      <c r="J2417" s="1">
        <f>MONTH(BART_Rides[[#This Row],[Date]])</f>
        <v>8</v>
      </c>
      <c r="K2417" s="1">
        <f>WEEKDAY(BART_Rides[[#This Row],[Date]],2)</f>
        <v>6</v>
      </c>
      <c r="L2417" s="1" t="str">
        <f>LEFT(BART_Rides[[#This Row],[Lines]],1)</f>
        <v>Y</v>
      </c>
      <c r="M2417" s="1" t="str">
        <f>IF(BART_Rides[[#This Row],[FirstLetter]]="Y","Yes","No")</f>
        <v>Yes</v>
      </c>
      <c r="N2417" s="1" t="str">
        <f>IF(OR(BART_Rides[[#This Row],[Station Code]]="EM", BART_Rides[[#This Row],[Station Code]]="MT", BART_Rides[[#This Row],[Station Code]]="PL", BART_Rides[[#This Row],[Station Code]]="CC"), "Yes", "No")</f>
        <v>No</v>
      </c>
    </row>
    <row r="2418" spans="6:14">
      <c r="F2418" s="3">
        <v>44423</v>
      </c>
      <c r="G2418" s="1" t="s">
        <v>13</v>
      </c>
      <c r="H2418" s="1" t="s">
        <v>101</v>
      </c>
      <c r="I2418" s="1">
        <v>993</v>
      </c>
      <c r="J2418" s="1">
        <f>MONTH(BART_Rides[[#This Row],[Date]])</f>
        <v>8</v>
      </c>
      <c r="K2418" s="1">
        <f>WEEKDAY(BART_Rides[[#This Row],[Date]],2)</f>
        <v>7</v>
      </c>
      <c r="L2418" s="1" t="str">
        <f>LEFT(BART_Rides[[#This Row],[Lines]],1)</f>
        <v>Y</v>
      </c>
      <c r="M2418" s="1" t="str">
        <f>IF(BART_Rides[[#This Row],[FirstLetter]]="Y","Yes","No")</f>
        <v>Yes</v>
      </c>
      <c r="N2418" s="1" t="str">
        <f>IF(OR(BART_Rides[[#This Row],[Station Code]]="EM", BART_Rides[[#This Row],[Station Code]]="MT", BART_Rides[[#This Row],[Station Code]]="PL", BART_Rides[[#This Row],[Station Code]]="CC"), "Yes", "No")</f>
        <v>No</v>
      </c>
    </row>
    <row r="2419" spans="6:14">
      <c r="F2419" s="3">
        <v>44424</v>
      </c>
      <c r="G2419" s="1" t="s">
        <v>13</v>
      </c>
      <c r="H2419" s="1" t="s">
        <v>101</v>
      </c>
      <c r="I2419" s="1">
        <v>2069</v>
      </c>
      <c r="J2419" s="1">
        <f>MONTH(BART_Rides[[#This Row],[Date]])</f>
        <v>8</v>
      </c>
      <c r="K2419" s="1">
        <f>WEEKDAY(BART_Rides[[#This Row],[Date]],2)</f>
        <v>1</v>
      </c>
      <c r="L2419" s="1" t="str">
        <f>LEFT(BART_Rides[[#This Row],[Lines]],1)</f>
        <v>Y</v>
      </c>
      <c r="M2419" s="1" t="str">
        <f>IF(BART_Rides[[#This Row],[FirstLetter]]="Y","Yes","No")</f>
        <v>Yes</v>
      </c>
      <c r="N2419" s="1" t="str">
        <f>IF(OR(BART_Rides[[#This Row],[Station Code]]="EM", BART_Rides[[#This Row],[Station Code]]="MT", BART_Rides[[#This Row],[Station Code]]="PL", BART_Rides[[#This Row],[Station Code]]="CC"), "Yes", "No")</f>
        <v>No</v>
      </c>
    </row>
    <row r="2420" spans="6:14">
      <c r="F2420" s="3">
        <v>44425</v>
      </c>
      <c r="G2420" s="1" t="s">
        <v>13</v>
      </c>
      <c r="H2420" s="1" t="s">
        <v>101</v>
      </c>
      <c r="I2420" s="1">
        <v>2229</v>
      </c>
      <c r="J2420" s="1">
        <f>MONTH(BART_Rides[[#This Row],[Date]])</f>
        <v>8</v>
      </c>
      <c r="K2420" s="1">
        <f>WEEKDAY(BART_Rides[[#This Row],[Date]],2)</f>
        <v>2</v>
      </c>
      <c r="L2420" s="1" t="str">
        <f>LEFT(BART_Rides[[#This Row],[Lines]],1)</f>
        <v>Y</v>
      </c>
      <c r="M2420" s="1" t="str">
        <f>IF(BART_Rides[[#This Row],[FirstLetter]]="Y","Yes","No")</f>
        <v>Yes</v>
      </c>
      <c r="N2420" s="1" t="str">
        <f>IF(OR(BART_Rides[[#This Row],[Station Code]]="EM", BART_Rides[[#This Row],[Station Code]]="MT", BART_Rides[[#This Row],[Station Code]]="PL", BART_Rides[[#This Row],[Station Code]]="CC"), "Yes", "No")</f>
        <v>No</v>
      </c>
    </row>
    <row r="2421" spans="6:14">
      <c r="F2421" s="3">
        <v>44426</v>
      </c>
      <c r="G2421" s="1" t="s">
        <v>13</v>
      </c>
      <c r="H2421" s="1" t="s">
        <v>101</v>
      </c>
      <c r="I2421" s="1">
        <v>2279</v>
      </c>
      <c r="J2421" s="1">
        <f>MONTH(BART_Rides[[#This Row],[Date]])</f>
        <v>8</v>
      </c>
      <c r="K2421" s="1">
        <f>WEEKDAY(BART_Rides[[#This Row],[Date]],2)</f>
        <v>3</v>
      </c>
      <c r="L2421" s="1" t="str">
        <f>LEFT(BART_Rides[[#This Row],[Lines]],1)</f>
        <v>Y</v>
      </c>
      <c r="M2421" s="1" t="str">
        <f>IF(BART_Rides[[#This Row],[FirstLetter]]="Y","Yes","No")</f>
        <v>Yes</v>
      </c>
      <c r="N2421" s="1" t="str">
        <f>IF(OR(BART_Rides[[#This Row],[Station Code]]="EM", BART_Rides[[#This Row],[Station Code]]="MT", BART_Rides[[#This Row],[Station Code]]="PL", BART_Rides[[#This Row],[Station Code]]="CC"), "Yes", "No")</f>
        <v>No</v>
      </c>
    </row>
    <row r="2422" spans="6:14">
      <c r="F2422" s="3">
        <v>44427</v>
      </c>
      <c r="G2422" s="1" t="s">
        <v>13</v>
      </c>
      <c r="H2422" s="1" t="s">
        <v>101</v>
      </c>
      <c r="I2422" s="1">
        <v>2334</v>
      </c>
      <c r="J2422" s="1">
        <f>MONTH(BART_Rides[[#This Row],[Date]])</f>
        <v>8</v>
      </c>
      <c r="K2422" s="1">
        <f>WEEKDAY(BART_Rides[[#This Row],[Date]],2)</f>
        <v>4</v>
      </c>
      <c r="L2422" s="1" t="str">
        <f>LEFT(BART_Rides[[#This Row],[Lines]],1)</f>
        <v>Y</v>
      </c>
      <c r="M2422" s="1" t="str">
        <f>IF(BART_Rides[[#This Row],[FirstLetter]]="Y","Yes","No")</f>
        <v>Yes</v>
      </c>
      <c r="N2422" s="1" t="str">
        <f>IF(OR(BART_Rides[[#This Row],[Station Code]]="EM", BART_Rides[[#This Row],[Station Code]]="MT", BART_Rides[[#This Row],[Station Code]]="PL", BART_Rides[[#This Row],[Station Code]]="CC"), "Yes", "No")</f>
        <v>No</v>
      </c>
    </row>
    <row r="2423" spans="6:14">
      <c r="F2423" s="3">
        <v>44428</v>
      </c>
      <c r="G2423" s="1" t="s">
        <v>13</v>
      </c>
      <c r="H2423" s="1" t="s">
        <v>101</v>
      </c>
      <c r="I2423" s="1">
        <v>2299</v>
      </c>
      <c r="J2423" s="1">
        <f>MONTH(BART_Rides[[#This Row],[Date]])</f>
        <v>8</v>
      </c>
      <c r="K2423" s="1">
        <f>WEEKDAY(BART_Rides[[#This Row],[Date]],2)</f>
        <v>5</v>
      </c>
      <c r="L2423" s="1" t="str">
        <f>LEFT(BART_Rides[[#This Row],[Lines]],1)</f>
        <v>Y</v>
      </c>
      <c r="M2423" s="1" t="str">
        <f>IF(BART_Rides[[#This Row],[FirstLetter]]="Y","Yes","No")</f>
        <v>Yes</v>
      </c>
      <c r="N2423" s="1" t="str">
        <f>IF(OR(BART_Rides[[#This Row],[Station Code]]="EM", BART_Rides[[#This Row],[Station Code]]="MT", BART_Rides[[#This Row],[Station Code]]="PL", BART_Rides[[#This Row],[Station Code]]="CC"), "Yes", "No")</f>
        <v>No</v>
      </c>
    </row>
    <row r="2424" spans="6:14">
      <c r="F2424" s="3">
        <v>44429</v>
      </c>
      <c r="G2424" s="1" t="s">
        <v>13</v>
      </c>
      <c r="H2424" s="1" t="s">
        <v>101</v>
      </c>
      <c r="I2424" s="1">
        <v>1333</v>
      </c>
      <c r="J2424" s="1">
        <f>MONTH(BART_Rides[[#This Row],[Date]])</f>
        <v>8</v>
      </c>
      <c r="K2424" s="1">
        <f>WEEKDAY(BART_Rides[[#This Row],[Date]],2)</f>
        <v>6</v>
      </c>
      <c r="L2424" s="1" t="str">
        <f>LEFT(BART_Rides[[#This Row],[Lines]],1)</f>
        <v>Y</v>
      </c>
      <c r="M2424" s="1" t="str">
        <f>IF(BART_Rides[[#This Row],[FirstLetter]]="Y","Yes","No")</f>
        <v>Yes</v>
      </c>
      <c r="N2424" s="1" t="str">
        <f>IF(OR(BART_Rides[[#This Row],[Station Code]]="EM", BART_Rides[[#This Row],[Station Code]]="MT", BART_Rides[[#This Row],[Station Code]]="PL", BART_Rides[[#This Row],[Station Code]]="CC"), "Yes", "No")</f>
        <v>No</v>
      </c>
    </row>
    <row r="2425" spans="6:14">
      <c r="F2425" s="3">
        <v>44430</v>
      </c>
      <c r="G2425" s="1" t="s">
        <v>13</v>
      </c>
      <c r="H2425" s="1" t="s">
        <v>101</v>
      </c>
      <c r="I2425" s="1">
        <v>1035</v>
      </c>
      <c r="J2425" s="1">
        <f>MONTH(BART_Rides[[#This Row],[Date]])</f>
        <v>8</v>
      </c>
      <c r="K2425" s="1">
        <f>WEEKDAY(BART_Rides[[#This Row],[Date]],2)</f>
        <v>7</v>
      </c>
      <c r="L2425" s="1" t="str">
        <f>LEFT(BART_Rides[[#This Row],[Lines]],1)</f>
        <v>Y</v>
      </c>
      <c r="M2425" s="1" t="str">
        <f>IF(BART_Rides[[#This Row],[FirstLetter]]="Y","Yes","No")</f>
        <v>Yes</v>
      </c>
      <c r="N2425" s="1" t="str">
        <f>IF(OR(BART_Rides[[#This Row],[Station Code]]="EM", BART_Rides[[#This Row],[Station Code]]="MT", BART_Rides[[#This Row],[Station Code]]="PL", BART_Rides[[#This Row],[Station Code]]="CC"), "Yes", "No")</f>
        <v>No</v>
      </c>
    </row>
    <row r="2426" spans="6:14">
      <c r="F2426" s="3">
        <v>44431</v>
      </c>
      <c r="G2426" s="1" t="s">
        <v>13</v>
      </c>
      <c r="H2426" s="1" t="s">
        <v>101</v>
      </c>
      <c r="I2426" s="1">
        <v>2173</v>
      </c>
      <c r="J2426" s="1">
        <f>MONTH(BART_Rides[[#This Row],[Date]])</f>
        <v>8</v>
      </c>
      <c r="K2426" s="1">
        <f>WEEKDAY(BART_Rides[[#This Row],[Date]],2)</f>
        <v>1</v>
      </c>
      <c r="L2426" s="1" t="str">
        <f>LEFT(BART_Rides[[#This Row],[Lines]],1)</f>
        <v>Y</v>
      </c>
      <c r="M2426" s="1" t="str">
        <f>IF(BART_Rides[[#This Row],[FirstLetter]]="Y","Yes","No")</f>
        <v>Yes</v>
      </c>
      <c r="N2426" s="1" t="str">
        <f>IF(OR(BART_Rides[[#This Row],[Station Code]]="EM", BART_Rides[[#This Row],[Station Code]]="MT", BART_Rides[[#This Row],[Station Code]]="PL", BART_Rides[[#This Row],[Station Code]]="CC"), "Yes", "No")</f>
        <v>No</v>
      </c>
    </row>
    <row r="2427" spans="6:14">
      <c r="F2427" s="3">
        <v>44432</v>
      </c>
      <c r="G2427" s="1" t="s">
        <v>13</v>
      </c>
      <c r="H2427" s="1" t="s">
        <v>101</v>
      </c>
      <c r="I2427" s="1">
        <v>2287</v>
      </c>
      <c r="J2427" s="1">
        <f>MONTH(BART_Rides[[#This Row],[Date]])</f>
        <v>8</v>
      </c>
      <c r="K2427" s="1">
        <f>WEEKDAY(BART_Rides[[#This Row],[Date]],2)</f>
        <v>2</v>
      </c>
      <c r="L2427" s="1" t="str">
        <f>LEFT(BART_Rides[[#This Row],[Lines]],1)</f>
        <v>Y</v>
      </c>
      <c r="M2427" s="1" t="str">
        <f>IF(BART_Rides[[#This Row],[FirstLetter]]="Y","Yes","No")</f>
        <v>Yes</v>
      </c>
      <c r="N2427" s="1" t="str">
        <f>IF(OR(BART_Rides[[#This Row],[Station Code]]="EM", BART_Rides[[#This Row],[Station Code]]="MT", BART_Rides[[#This Row],[Station Code]]="PL", BART_Rides[[#This Row],[Station Code]]="CC"), "Yes", "No")</f>
        <v>No</v>
      </c>
    </row>
    <row r="2428" spans="6:14">
      <c r="F2428" s="3">
        <v>44433</v>
      </c>
      <c r="G2428" s="1" t="s">
        <v>13</v>
      </c>
      <c r="H2428" s="1" t="s">
        <v>101</v>
      </c>
      <c r="I2428" s="1">
        <v>2273</v>
      </c>
      <c r="J2428" s="1">
        <f>MONTH(BART_Rides[[#This Row],[Date]])</f>
        <v>8</v>
      </c>
      <c r="K2428" s="1">
        <f>WEEKDAY(BART_Rides[[#This Row],[Date]],2)</f>
        <v>3</v>
      </c>
      <c r="L2428" s="1" t="str">
        <f>LEFT(BART_Rides[[#This Row],[Lines]],1)</f>
        <v>Y</v>
      </c>
      <c r="M2428" s="1" t="str">
        <f>IF(BART_Rides[[#This Row],[FirstLetter]]="Y","Yes","No")</f>
        <v>Yes</v>
      </c>
      <c r="N2428" s="1" t="str">
        <f>IF(OR(BART_Rides[[#This Row],[Station Code]]="EM", BART_Rides[[#This Row],[Station Code]]="MT", BART_Rides[[#This Row],[Station Code]]="PL", BART_Rides[[#This Row],[Station Code]]="CC"), "Yes", "No")</f>
        <v>No</v>
      </c>
    </row>
    <row r="2429" spans="6:14">
      <c r="F2429" s="3">
        <v>44434</v>
      </c>
      <c r="G2429" s="1" t="s">
        <v>13</v>
      </c>
      <c r="H2429" s="1" t="s">
        <v>101</v>
      </c>
      <c r="I2429" s="1">
        <v>2368</v>
      </c>
      <c r="J2429" s="1">
        <f>MONTH(BART_Rides[[#This Row],[Date]])</f>
        <v>8</v>
      </c>
      <c r="K2429" s="1">
        <f>WEEKDAY(BART_Rides[[#This Row],[Date]],2)</f>
        <v>4</v>
      </c>
      <c r="L2429" s="1" t="str">
        <f>LEFT(BART_Rides[[#This Row],[Lines]],1)</f>
        <v>Y</v>
      </c>
      <c r="M2429" s="1" t="str">
        <f>IF(BART_Rides[[#This Row],[FirstLetter]]="Y","Yes","No")</f>
        <v>Yes</v>
      </c>
      <c r="N2429" s="1" t="str">
        <f>IF(OR(BART_Rides[[#This Row],[Station Code]]="EM", BART_Rides[[#This Row],[Station Code]]="MT", BART_Rides[[#This Row],[Station Code]]="PL", BART_Rides[[#This Row],[Station Code]]="CC"), "Yes", "No")</f>
        <v>No</v>
      </c>
    </row>
    <row r="2430" spans="6:14">
      <c r="F2430" s="3">
        <v>44435</v>
      </c>
      <c r="G2430" s="1" t="s">
        <v>13</v>
      </c>
      <c r="H2430" s="1" t="s">
        <v>101</v>
      </c>
      <c r="I2430" s="1">
        <v>2453</v>
      </c>
      <c r="J2430" s="1">
        <f>MONTH(BART_Rides[[#This Row],[Date]])</f>
        <v>8</v>
      </c>
      <c r="K2430" s="1">
        <f>WEEKDAY(BART_Rides[[#This Row],[Date]],2)</f>
        <v>5</v>
      </c>
      <c r="L2430" s="1" t="str">
        <f>LEFT(BART_Rides[[#This Row],[Lines]],1)</f>
        <v>Y</v>
      </c>
      <c r="M2430" s="1" t="str">
        <f>IF(BART_Rides[[#This Row],[FirstLetter]]="Y","Yes","No")</f>
        <v>Yes</v>
      </c>
      <c r="N2430" s="1" t="str">
        <f>IF(OR(BART_Rides[[#This Row],[Station Code]]="EM", BART_Rides[[#This Row],[Station Code]]="MT", BART_Rides[[#This Row],[Station Code]]="PL", BART_Rides[[#This Row],[Station Code]]="CC"), "Yes", "No")</f>
        <v>No</v>
      </c>
    </row>
    <row r="2431" spans="6:14">
      <c r="F2431" s="3">
        <v>44436</v>
      </c>
      <c r="G2431" s="1" t="s">
        <v>13</v>
      </c>
      <c r="H2431" s="1" t="s">
        <v>101</v>
      </c>
      <c r="I2431" s="1">
        <v>1386</v>
      </c>
      <c r="J2431" s="1">
        <f>MONTH(BART_Rides[[#This Row],[Date]])</f>
        <v>8</v>
      </c>
      <c r="K2431" s="1">
        <f>WEEKDAY(BART_Rides[[#This Row],[Date]],2)</f>
        <v>6</v>
      </c>
      <c r="L2431" s="1" t="str">
        <f>LEFT(BART_Rides[[#This Row],[Lines]],1)</f>
        <v>Y</v>
      </c>
      <c r="M2431" s="1" t="str">
        <f>IF(BART_Rides[[#This Row],[FirstLetter]]="Y","Yes","No")</f>
        <v>Yes</v>
      </c>
      <c r="N2431" s="1" t="str">
        <f>IF(OR(BART_Rides[[#This Row],[Station Code]]="EM", BART_Rides[[#This Row],[Station Code]]="MT", BART_Rides[[#This Row],[Station Code]]="PL", BART_Rides[[#This Row],[Station Code]]="CC"), "Yes", "No")</f>
        <v>No</v>
      </c>
    </row>
    <row r="2432" spans="6:14">
      <c r="F2432" s="3">
        <v>44437</v>
      </c>
      <c r="G2432" s="1" t="s">
        <v>13</v>
      </c>
      <c r="H2432" s="1" t="s">
        <v>101</v>
      </c>
      <c r="I2432" s="1">
        <v>1017</v>
      </c>
      <c r="J2432" s="1">
        <f>MONTH(BART_Rides[[#This Row],[Date]])</f>
        <v>8</v>
      </c>
      <c r="K2432" s="1">
        <f>WEEKDAY(BART_Rides[[#This Row],[Date]],2)</f>
        <v>7</v>
      </c>
      <c r="L2432" s="1" t="str">
        <f>LEFT(BART_Rides[[#This Row],[Lines]],1)</f>
        <v>Y</v>
      </c>
      <c r="M2432" s="1" t="str">
        <f>IF(BART_Rides[[#This Row],[FirstLetter]]="Y","Yes","No")</f>
        <v>Yes</v>
      </c>
      <c r="N2432" s="1" t="str">
        <f>IF(OR(BART_Rides[[#This Row],[Station Code]]="EM", BART_Rides[[#This Row],[Station Code]]="MT", BART_Rides[[#This Row],[Station Code]]="PL", BART_Rides[[#This Row],[Station Code]]="CC"), "Yes", "No")</f>
        <v>No</v>
      </c>
    </row>
    <row r="2433" spans="6:14">
      <c r="F2433" s="3">
        <v>44438</v>
      </c>
      <c r="G2433" s="1" t="s">
        <v>13</v>
      </c>
      <c r="H2433" s="1" t="s">
        <v>101</v>
      </c>
      <c r="I2433" s="1">
        <v>2201</v>
      </c>
      <c r="J2433" s="1">
        <f>MONTH(BART_Rides[[#This Row],[Date]])</f>
        <v>8</v>
      </c>
      <c r="K2433" s="1">
        <f>WEEKDAY(BART_Rides[[#This Row],[Date]],2)</f>
        <v>1</v>
      </c>
      <c r="L2433" s="1" t="str">
        <f>LEFT(BART_Rides[[#This Row],[Lines]],1)</f>
        <v>Y</v>
      </c>
      <c r="M2433" s="1" t="str">
        <f>IF(BART_Rides[[#This Row],[FirstLetter]]="Y","Yes","No")</f>
        <v>Yes</v>
      </c>
      <c r="N2433" s="1" t="str">
        <f>IF(OR(BART_Rides[[#This Row],[Station Code]]="EM", BART_Rides[[#This Row],[Station Code]]="MT", BART_Rides[[#This Row],[Station Code]]="PL", BART_Rides[[#This Row],[Station Code]]="CC"), "Yes", "No")</f>
        <v>No</v>
      </c>
    </row>
    <row r="2434" spans="6:14">
      <c r="F2434" s="3">
        <v>44439</v>
      </c>
      <c r="G2434" s="1" t="s">
        <v>13</v>
      </c>
      <c r="H2434" s="1" t="s">
        <v>101</v>
      </c>
      <c r="I2434" s="1">
        <v>2375</v>
      </c>
      <c r="J2434" s="1">
        <f>MONTH(BART_Rides[[#This Row],[Date]])</f>
        <v>8</v>
      </c>
      <c r="K2434" s="1">
        <f>WEEKDAY(BART_Rides[[#This Row],[Date]],2)</f>
        <v>2</v>
      </c>
      <c r="L2434" s="1" t="str">
        <f>LEFT(BART_Rides[[#This Row],[Lines]],1)</f>
        <v>Y</v>
      </c>
      <c r="M2434" s="1" t="str">
        <f>IF(BART_Rides[[#This Row],[FirstLetter]]="Y","Yes","No")</f>
        <v>Yes</v>
      </c>
      <c r="N2434" s="1" t="str">
        <f>IF(OR(BART_Rides[[#This Row],[Station Code]]="EM", BART_Rides[[#This Row],[Station Code]]="MT", BART_Rides[[#This Row],[Station Code]]="PL", BART_Rides[[#This Row],[Station Code]]="CC"), "Yes", "No")</f>
        <v>No</v>
      </c>
    </row>
    <row r="2435" spans="6:14">
      <c r="F2435" s="3">
        <v>44440</v>
      </c>
      <c r="G2435" s="1" t="s">
        <v>13</v>
      </c>
      <c r="H2435" s="1" t="s">
        <v>101</v>
      </c>
      <c r="I2435" s="1">
        <v>2418</v>
      </c>
      <c r="J2435" s="1">
        <f>MONTH(BART_Rides[[#This Row],[Date]])</f>
        <v>9</v>
      </c>
      <c r="K2435" s="1">
        <f>WEEKDAY(BART_Rides[[#This Row],[Date]],2)</f>
        <v>3</v>
      </c>
      <c r="L2435" s="1" t="str">
        <f>LEFT(BART_Rides[[#This Row],[Lines]],1)</f>
        <v>Y</v>
      </c>
      <c r="M2435" s="1" t="str">
        <f>IF(BART_Rides[[#This Row],[FirstLetter]]="Y","Yes","No")</f>
        <v>Yes</v>
      </c>
      <c r="N2435" s="1" t="str">
        <f>IF(OR(BART_Rides[[#This Row],[Station Code]]="EM", BART_Rides[[#This Row],[Station Code]]="MT", BART_Rides[[#This Row],[Station Code]]="PL", BART_Rides[[#This Row],[Station Code]]="CC"), "Yes", "No")</f>
        <v>No</v>
      </c>
    </row>
    <row r="2436" spans="6:14">
      <c r="F2436" s="3">
        <v>44441</v>
      </c>
      <c r="G2436" s="1" t="s">
        <v>13</v>
      </c>
      <c r="H2436" s="1" t="s">
        <v>101</v>
      </c>
      <c r="I2436" s="1">
        <v>2359</v>
      </c>
      <c r="J2436" s="1">
        <f>MONTH(BART_Rides[[#This Row],[Date]])</f>
        <v>9</v>
      </c>
      <c r="K2436" s="1">
        <f>WEEKDAY(BART_Rides[[#This Row],[Date]],2)</f>
        <v>4</v>
      </c>
      <c r="L2436" s="1" t="str">
        <f>LEFT(BART_Rides[[#This Row],[Lines]],1)</f>
        <v>Y</v>
      </c>
      <c r="M2436" s="1" t="str">
        <f>IF(BART_Rides[[#This Row],[FirstLetter]]="Y","Yes","No")</f>
        <v>Yes</v>
      </c>
      <c r="N2436" s="1" t="str">
        <f>IF(OR(BART_Rides[[#This Row],[Station Code]]="EM", BART_Rides[[#This Row],[Station Code]]="MT", BART_Rides[[#This Row],[Station Code]]="PL", BART_Rides[[#This Row],[Station Code]]="CC"), "Yes", "No")</f>
        <v>No</v>
      </c>
    </row>
    <row r="2437" spans="6:14">
      <c r="F2437" s="3">
        <v>44442</v>
      </c>
      <c r="G2437" s="1" t="s">
        <v>13</v>
      </c>
      <c r="H2437" s="1" t="s">
        <v>101</v>
      </c>
      <c r="I2437" s="1">
        <v>2279</v>
      </c>
      <c r="J2437" s="1">
        <f>MONTH(BART_Rides[[#This Row],[Date]])</f>
        <v>9</v>
      </c>
      <c r="K2437" s="1">
        <f>WEEKDAY(BART_Rides[[#This Row],[Date]],2)</f>
        <v>5</v>
      </c>
      <c r="L2437" s="1" t="str">
        <f>LEFT(BART_Rides[[#This Row],[Lines]],1)</f>
        <v>Y</v>
      </c>
      <c r="M2437" s="1" t="str">
        <f>IF(BART_Rides[[#This Row],[FirstLetter]]="Y","Yes","No")</f>
        <v>Yes</v>
      </c>
      <c r="N2437" s="1" t="str">
        <f>IF(OR(BART_Rides[[#This Row],[Station Code]]="EM", BART_Rides[[#This Row],[Station Code]]="MT", BART_Rides[[#This Row],[Station Code]]="PL", BART_Rides[[#This Row],[Station Code]]="CC"), "Yes", "No")</f>
        <v>No</v>
      </c>
    </row>
    <row r="2438" spans="6:14">
      <c r="F2438" s="3">
        <v>44443</v>
      </c>
      <c r="G2438" s="1" t="s">
        <v>13</v>
      </c>
      <c r="H2438" s="1" t="s">
        <v>101</v>
      </c>
      <c r="I2438" s="1">
        <v>1417</v>
      </c>
      <c r="J2438" s="1">
        <f>MONTH(BART_Rides[[#This Row],[Date]])</f>
        <v>9</v>
      </c>
      <c r="K2438" s="1">
        <f>WEEKDAY(BART_Rides[[#This Row],[Date]],2)</f>
        <v>6</v>
      </c>
      <c r="L2438" s="1" t="str">
        <f>LEFT(BART_Rides[[#This Row],[Lines]],1)</f>
        <v>Y</v>
      </c>
      <c r="M2438" s="1" t="str">
        <f>IF(BART_Rides[[#This Row],[FirstLetter]]="Y","Yes","No")</f>
        <v>Yes</v>
      </c>
      <c r="N2438" s="1" t="str">
        <f>IF(OR(BART_Rides[[#This Row],[Station Code]]="EM", BART_Rides[[#This Row],[Station Code]]="MT", BART_Rides[[#This Row],[Station Code]]="PL", BART_Rides[[#This Row],[Station Code]]="CC"), "Yes", "No")</f>
        <v>No</v>
      </c>
    </row>
    <row r="2439" spans="6:14">
      <c r="F2439" s="3">
        <v>44444</v>
      </c>
      <c r="G2439" s="1" t="s">
        <v>13</v>
      </c>
      <c r="H2439" s="1" t="s">
        <v>101</v>
      </c>
      <c r="I2439" s="1">
        <v>1128</v>
      </c>
      <c r="J2439" s="1">
        <f>MONTH(BART_Rides[[#This Row],[Date]])</f>
        <v>9</v>
      </c>
      <c r="K2439" s="1">
        <f>WEEKDAY(BART_Rides[[#This Row],[Date]],2)</f>
        <v>7</v>
      </c>
      <c r="L2439" s="1" t="str">
        <f>LEFT(BART_Rides[[#This Row],[Lines]],1)</f>
        <v>Y</v>
      </c>
      <c r="M2439" s="1" t="str">
        <f>IF(BART_Rides[[#This Row],[FirstLetter]]="Y","Yes","No")</f>
        <v>Yes</v>
      </c>
      <c r="N2439" s="1" t="str">
        <f>IF(OR(BART_Rides[[#This Row],[Station Code]]="EM", BART_Rides[[#This Row],[Station Code]]="MT", BART_Rides[[#This Row],[Station Code]]="PL", BART_Rides[[#This Row],[Station Code]]="CC"), "Yes", "No")</f>
        <v>No</v>
      </c>
    </row>
    <row r="2440" spans="6:14">
      <c r="F2440" s="3">
        <v>44445</v>
      </c>
      <c r="G2440" s="1" t="s">
        <v>13</v>
      </c>
      <c r="H2440" s="1" t="s">
        <v>101</v>
      </c>
      <c r="I2440" s="1">
        <v>1004</v>
      </c>
      <c r="J2440" s="1">
        <f>MONTH(BART_Rides[[#This Row],[Date]])</f>
        <v>9</v>
      </c>
      <c r="K2440" s="1">
        <f>WEEKDAY(BART_Rides[[#This Row],[Date]],2)</f>
        <v>1</v>
      </c>
      <c r="L2440" s="1" t="str">
        <f>LEFT(BART_Rides[[#This Row],[Lines]],1)</f>
        <v>Y</v>
      </c>
      <c r="M2440" s="1" t="str">
        <f>IF(BART_Rides[[#This Row],[FirstLetter]]="Y","Yes","No")</f>
        <v>Yes</v>
      </c>
      <c r="N2440" s="1" t="str">
        <f>IF(OR(BART_Rides[[#This Row],[Station Code]]="EM", BART_Rides[[#This Row],[Station Code]]="MT", BART_Rides[[#This Row],[Station Code]]="PL", BART_Rides[[#This Row],[Station Code]]="CC"), "Yes", "No")</f>
        <v>No</v>
      </c>
    </row>
    <row r="2441" spans="6:14">
      <c r="F2441" s="3">
        <v>44446</v>
      </c>
      <c r="G2441" s="1" t="s">
        <v>13</v>
      </c>
      <c r="H2441" s="1" t="s">
        <v>101</v>
      </c>
      <c r="I2441" s="1">
        <v>2363</v>
      </c>
      <c r="J2441" s="1">
        <f>MONTH(BART_Rides[[#This Row],[Date]])</f>
        <v>9</v>
      </c>
      <c r="K2441" s="1">
        <f>WEEKDAY(BART_Rides[[#This Row],[Date]],2)</f>
        <v>2</v>
      </c>
      <c r="L2441" s="1" t="str">
        <f>LEFT(BART_Rides[[#This Row],[Lines]],1)</f>
        <v>Y</v>
      </c>
      <c r="M2441" s="1" t="str">
        <f>IF(BART_Rides[[#This Row],[FirstLetter]]="Y","Yes","No")</f>
        <v>Yes</v>
      </c>
      <c r="N2441" s="1" t="str">
        <f>IF(OR(BART_Rides[[#This Row],[Station Code]]="EM", BART_Rides[[#This Row],[Station Code]]="MT", BART_Rides[[#This Row],[Station Code]]="PL", BART_Rides[[#This Row],[Station Code]]="CC"), "Yes", "No")</f>
        <v>No</v>
      </c>
    </row>
    <row r="2442" spans="6:14">
      <c r="F2442" s="3">
        <v>44447</v>
      </c>
      <c r="G2442" s="1" t="s">
        <v>13</v>
      </c>
      <c r="H2442" s="1" t="s">
        <v>101</v>
      </c>
      <c r="I2442" s="1">
        <v>2488</v>
      </c>
      <c r="J2442" s="1">
        <f>MONTH(BART_Rides[[#This Row],[Date]])</f>
        <v>9</v>
      </c>
      <c r="K2442" s="1">
        <f>WEEKDAY(BART_Rides[[#This Row],[Date]],2)</f>
        <v>3</v>
      </c>
      <c r="L2442" s="1" t="str">
        <f>LEFT(BART_Rides[[#This Row],[Lines]],1)</f>
        <v>Y</v>
      </c>
      <c r="M2442" s="1" t="str">
        <f>IF(BART_Rides[[#This Row],[FirstLetter]]="Y","Yes","No")</f>
        <v>Yes</v>
      </c>
      <c r="N2442" s="1" t="str">
        <f>IF(OR(BART_Rides[[#This Row],[Station Code]]="EM", BART_Rides[[#This Row],[Station Code]]="MT", BART_Rides[[#This Row],[Station Code]]="PL", BART_Rides[[#This Row],[Station Code]]="CC"), "Yes", "No")</f>
        <v>No</v>
      </c>
    </row>
    <row r="2443" spans="6:14">
      <c r="F2443" s="3">
        <v>44448</v>
      </c>
      <c r="G2443" s="1" t="s">
        <v>13</v>
      </c>
      <c r="H2443" s="1" t="s">
        <v>101</v>
      </c>
      <c r="I2443" s="1">
        <v>2563</v>
      </c>
      <c r="J2443" s="1">
        <f>MONTH(BART_Rides[[#This Row],[Date]])</f>
        <v>9</v>
      </c>
      <c r="K2443" s="1">
        <f>WEEKDAY(BART_Rides[[#This Row],[Date]],2)</f>
        <v>4</v>
      </c>
      <c r="L2443" s="1" t="str">
        <f>LEFT(BART_Rides[[#This Row],[Lines]],1)</f>
        <v>Y</v>
      </c>
      <c r="M2443" s="1" t="str">
        <f>IF(BART_Rides[[#This Row],[FirstLetter]]="Y","Yes","No")</f>
        <v>Yes</v>
      </c>
      <c r="N2443" s="1" t="str">
        <f>IF(OR(BART_Rides[[#This Row],[Station Code]]="EM", BART_Rides[[#This Row],[Station Code]]="MT", BART_Rides[[#This Row],[Station Code]]="PL", BART_Rides[[#This Row],[Station Code]]="CC"), "Yes", "No")</f>
        <v>No</v>
      </c>
    </row>
    <row r="2444" spans="6:14">
      <c r="F2444" s="3">
        <v>44449</v>
      </c>
      <c r="G2444" s="1" t="s">
        <v>13</v>
      </c>
      <c r="H2444" s="1" t="s">
        <v>101</v>
      </c>
      <c r="I2444" s="1">
        <v>2485</v>
      </c>
      <c r="J2444" s="1">
        <f>MONTH(BART_Rides[[#This Row],[Date]])</f>
        <v>9</v>
      </c>
      <c r="K2444" s="1">
        <f>WEEKDAY(BART_Rides[[#This Row],[Date]],2)</f>
        <v>5</v>
      </c>
      <c r="L2444" s="1" t="str">
        <f>LEFT(BART_Rides[[#This Row],[Lines]],1)</f>
        <v>Y</v>
      </c>
      <c r="M2444" s="1" t="str">
        <f>IF(BART_Rides[[#This Row],[FirstLetter]]="Y","Yes","No")</f>
        <v>Yes</v>
      </c>
      <c r="N2444" s="1" t="str">
        <f>IF(OR(BART_Rides[[#This Row],[Station Code]]="EM", BART_Rides[[#This Row],[Station Code]]="MT", BART_Rides[[#This Row],[Station Code]]="PL", BART_Rides[[#This Row],[Station Code]]="CC"), "Yes", "No")</f>
        <v>No</v>
      </c>
    </row>
    <row r="2445" spans="6:14">
      <c r="F2445" s="3">
        <v>44450</v>
      </c>
      <c r="G2445" s="1" t="s">
        <v>13</v>
      </c>
      <c r="H2445" s="1" t="s">
        <v>101</v>
      </c>
      <c r="I2445" s="1">
        <v>1390</v>
      </c>
      <c r="J2445" s="1">
        <f>MONTH(BART_Rides[[#This Row],[Date]])</f>
        <v>9</v>
      </c>
      <c r="K2445" s="1">
        <f>WEEKDAY(BART_Rides[[#This Row],[Date]],2)</f>
        <v>6</v>
      </c>
      <c r="L2445" s="1" t="str">
        <f>LEFT(BART_Rides[[#This Row],[Lines]],1)</f>
        <v>Y</v>
      </c>
      <c r="M2445" s="1" t="str">
        <f>IF(BART_Rides[[#This Row],[FirstLetter]]="Y","Yes","No")</f>
        <v>Yes</v>
      </c>
      <c r="N2445" s="1" t="str">
        <f>IF(OR(BART_Rides[[#This Row],[Station Code]]="EM", BART_Rides[[#This Row],[Station Code]]="MT", BART_Rides[[#This Row],[Station Code]]="PL", BART_Rides[[#This Row],[Station Code]]="CC"), "Yes", "No")</f>
        <v>No</v>
      </c>
    </row>
    <row r="2446" spans="6:14">
      <c r="F2446" s="3">
        <v>44451</v>
      </c>
      <c r="G2446" s="1" t="s">
        <v>13</v>
      </c>
      <c r="H2446" s="1" t="s">
        <v>101</v>
      </c>
      <c r="I2446" s="1">
        <v>1118</v>
      </c>
      <c r="J2446" s="1">
        <f>MONTH(BART_Rides[[#This Row],[Date]])</f>
        <v>9</v>
      </c>
      <c r="K2446" s="1">
        <f>WEEKDAY(BART_Rides[[#This Row],[Date]],2)</f>
        <v>7</v>
      </c>
      <c r="L2446" s="1" t="str">
        <f>LEFT(BART_Rides[[#This Row],[Lines]],1)</f>
        <v>Y</v>
      </c>
      <c r="M2446" s="1" t="str">
        <f>IF(BART_Rides[[#This Row],[FirstLetter]]="Y","Yes","No")</f>
        <v>Yes</v>
      </c>
      <c r="N2446" s="1" t="str">
        <f>IF(OR(BART_Rides[[#This Row],[Station Code]]="EM", BART_Rides[[#This Row],[Station Code]]="MT", BART_Rides[[#This Row],[Station Code]]="PL", BART_Rides[[#This Row],[Station Code]]="CC"), "Yes", "No")</f>
        <v>No</v>
      </c>
    </row>
    <row r="2447" spans="6:14">
      <c r="F2447" s="3">
        <v>44452</v>
      </c>
      <c r="G2447" s="1" t="s">
        <v>13</v>
      </c>
      <c r="H2447" s="1" t="s">
        <v>101</v>
      </c>
      <c r="I2447" s="1">
        <v>2287</v>
      </c>
      <c r="J2447" s="1">
        <f>MONTH(BART_Rides[[#This Row],[Date]])</f>
        <v>9</v>
      </c>
      <c r="K2447" s="1">
        <f>WEEKDAY(BART_Rides[[#This Row],[Date]],2)</f>
        <v>1</v>
      </c>
      <c r="L2447" s="1" t="str">
        <f>LEFT(BART_Rides[[#This Row],[Lines]],1)</f>
        <v>Y</v>
      </c>
      <c r="M2447" s="1" t="str">
        <f>IF(BART_Rides[[#This Row],[FirstLetter]]="Y","Yes","No")</f>
        <v>Yes</v>
      </c>
      <c r="N2447" s="1" t="str">
        <f>IF(OR(BART_Rides[[#This Row],[Station Code]]="EM", BART_Rides[[#This Row],[Station Code]]="MT", BART_Rides[[#This Row],[Station Code]]="PL", BART_Rides[[#This Row],[Station Code]]="CC"), "Yes", "No")</f>
        <v>No</v>
      </c>
    </row>
    <row r="2448" spans="6:14">
      <c r="F2448" s="3">
        <v>44453</v>
      </c>
      <c r="G2448" s="1" t="s">
        <v>13</v>
      </c>
      <c r="H2448" s="1" t="s">
        <v>101</v>
      </c>
      <c r="I2448" s="1">
        <v>2501</v>
      </c>
      <c r="J2448" s="1">
        <f>MONTH(BART_Rides[[#This Row],[Date]])</f>
        <v>9</v>
      </c>
      <c r="K2448" s="1">
        <f>WEEKDAY(BART_Rides[[#This Row],[Date]],2)</f>
        <v>2</v>
      </c>
      <c r="L2448" s="1" t="str">
        <f>LEFT(BART_Rides[[#This Row],[Lines]],1)</f>
        <v>Y</v>
      </c>
      <c r="M2448" s="1" t="str">
        <f>IF(BART_Rides[[#This Row],[FirstLetter]]="Y","Yes","No")</f>
        <v>Yes</v>
      </c>
      <c r="N2448" s="1" t="str">
        <f>IF(OR(BART_Rides[[#This Row],[Station Code]]="EM", BART_Rides[[#This Row],[Station Code]]="MT", BART_Rides[[#This Row],[Station Code]]="PL", BART_Rides[[#This Row],[Station Code]]="CC"), "Yes", "No")</f>
        <v>No</v>
      </c>
    </row>
    <row r="2449" spans="6:14">
      <c r="F2449" s="3">
        <v>44454</v>
      </c>
      <c r="G2449" s="1" t="s">
        <v>13</v>
      </c>
      <c r="H2449" s="1" t="s">
        <v>101</v>
      </c>
      <c r="I2449" s="1">
        <v>2596</v>
      </c>
      <c r="J2449" s="1">
        <f>MONTH(BART_Rides[[#This Row],[Date]])</f>
        <v>9</v>
      </c>
      <c r="K2449" s="1">
        <f>WEEKDAY(BART_Rides[[#This Row],[Date]],2)</f>
        <v>3</v>
      </c>
      <c r="L2449" s="1" t="str">
        <f>LEFT(BART_Rides[[#This Row],[Lines]],1)</f>
        <v>Y</v>
      </c>
      <c r="M2449" s="1" t="str">
        <f>IF(BART_Rides[[#This Row],[FirstLetter]]="Y","Yes","No")</f>
        <v>Yes</v>
      </c>
      <c r="N2449" s="1" t="str">
        <f>IF(OR(BART_Rides[[#This Row],[Station Code]]="EM", BART_Rides[[#This Row],[Station Code]]="MT", BART_Rides[[#This Row],[Station Code]]="PL", BART_Rides[[#This Row],[Station Code]]="CC"), "Yes", "No")</f>
        <v>No</v>
      </c>
    </row>
    <row r="2450" spans="6:14">
      <c r="F2450" s="3">
        <v>44455</v>
      </c>
      <c r="G2450" s="1" t="s">
        <v>13</v>
      </c>
      <c r="H2450" s="1" t="s">
        <v>101</v>
      </c>
      <c r="I2450" s="1">
        <v>2556</v>
      </c>
      <c r="J2450" s="1">
        <f>MONTH(BART_Rides[[#This Row],[Date]])</f>
        <v>9</v>
      </c>
      <c r="K2450" s="1">
        <f>WEEKDAY(BART_Rides[[#This Row],[Date]],2)</f>
        <v>4</v>
      </c>
      <c r="L2450" s="1" t="str">
        <f>LEFT(BART_Rides[[#This Row],[Lines]],1)</f>
        <v>Y</v>
      </c>
      <c r="M2450" s="1" t="str">
        <f>IF(BART_Rides[[#This Row],[FirstLetter]]="Y","Yes","No")</f>
        <v>Yes</v>
      </c>
      <c r="N2450" s="1" t="str">
        <f>IF(OR(BART_Rides[[#This Row],[Station Code]]="EM", BART_Rides[[#This Row],[Station Code]]="MT", BART_Rides[[#This Row],[Station Code]]="PL", BART_Rides[[#This Row],[Station Code]]="CC"), "Yes", "No")</f>
        <v>No</v>
      </c>
    </row>
    <row r="2451" spans="6:14">
      <c r="F2451" s="3">
        <v>44456</v>
      </c>
      <c r="G2451" s="1" t="s">
        <v>13</v>
      </c>
      <c r="H2451" s="1" t="s">
        <v>101</v>
      </c>
      <c r="I2451" s="1">
        <v>2685</v>
      </c>
      <c r="J2451" s="1">
        <f>MONTH(BART_Rides[[#This Row],[Date]])</f>
        <v>9</v>
      </c>
      <c r="K2451" s="1">
        <f>WEEKDAY(BART_Rides[[#This Row],[Date]],2)</f>
        <v>5</v>
      </c>
      <c r="L2451" s="1" t="str">
        <f>LEFT(BART_Rides[[#This Row],[Lines]],1)</f>
        <v>Y</v>
      </c>
      <c r="M2451" s="1" t="str">
        <f>IF(BART_Rides[[#This Row],[FirstLetter]]="Y","Yes","No")</f>
        <v>Yes</v>
      </c>
      <c r="N2451" s="1" t="str">
        <f>IF(OR(BART_Rides[[#This Row],[Station Code]]="EM", BART_Rides[[#This Row],[Station Code]]="MT", BART_Rides[[#This Row],[Station Code]]="PL", BART_Rides[[#This Row],[Station Code]]="CC"), "Yes", "No")</f>
        <v>No</v>
      </c>
    </row>
    <row r="2452" spans="6:14">
      <c r="F2452" s="3">
        <v>44457</v>
      </c>
      <c r="G2452" s="1" t="s">
        <v>13</v>
      </c>
      <c r="H2452" s="1" t="s">
        <v>101</v>
      </c>
      <c r="I2452" s="1">
        <v>1896</v>
      </c>
      <c r="J2452" s="1">
        <f>MONTH(BART_Rides[[#This Row],[Date]])</f>
        <v>9</v>
      </c>
      <c r="K2452" s="1">
        <f>WEEKDAY(BART_Rides[[#This Row],[Date]],2)</f>
        <v>6</v>
      </c>
      <c r="L2452" s="1" t="str">
        <f>LEFT(BART_Rides[[#This Row],[Lines]],1)</f>
        <v>Y</v>
      </c>
      <c r="M2452" s="1" t="str">
        <f>IF(BART_Rides[[#This Row],[FirstLetter]]="Y","Yes","No")</f>
        <v>Yes</v>
      </c>
      <c r="N2452" s="1" t="str">
        <f>IF(OR(BART_Rides[[#This Row],[Station Code]]="EM", BART_Rides[[#This Row],[Station Code]]="MT", BART_Rides[[#This Row],[Station Code]]="PL", BART_Rides[[#This Row],[Station Code]]="CC"), "Yes", "No")</f>
        <v>No</v>
      </c>
    </row>
    <row r="2453" spans="6:14">
      <c r="F2453" s="3">
        <v>44458</v>
      </c>
      <c r="G2453" s="1" t="s">
        <v>13</v>
      </c>
      <c r="H2453" s="1" t="s">
        <v>101</v>
      </c>
      <c r="I2453" s="1">
        <v>1453</v>
      </c>
      <c r="J2453" s="1">
        <f>MONTH(BART_Rides[[#This Row],[Date]])</f>
        <v>9</v>
      </c>
      <c r="K2453" s="1">
        <f>WEEKDAY(BART_Rides[[#This Row],[Date]],2)</f>
        <v>7</v>
      </c>
      <c r="L2453" s="1" t="str">
        <f>LEFT(BART_Rides[[#This Row],[Lines]],1)</f>
        <v>Y</v>
      </c>
      <c r="M2453" s="1" t="str">
        <f>IF(BART_Rides[[#This Row],[FirstLetter]]="Y","Yes","No")</f>
        <v>Yes</v>
      </c>
      <c r="N2453" s="1" t="str">
        <f>IF(OR(BART_Rides[[#This Row],[Station Code]]="EM", BART_Rides[[#This Row],[Station Code]]="MT", BART_Rides[[#This Row],[Station Code]]="PL", BART_Rides[[#This Row],[Station Code]]="CC"), "Yes", "No")</f>
        <v>No</v>
      </c>
    </row>
    <row r="2454" spans="6:14">
      <c r="F2454" s="3">
        <v>44459</v>
      </c>
      <c r="G2454" s="1" t="s">
        <v>13</v>
      </c>
      <c r="H2454" s="1" t="s">
        <v>101</v>
      </c>
      <c r="I2454" s="1">
        <v>2390</v>
      </c>
      <c r="J2454" s="1">
        <f>MONTH(BART_Rides[[#This Row],[Date]])</f>
        <v>9</v>
      </c>
      <c r="K2454" s="1">
        <f>WEEKDAY(BART_Rides[[#This Row],[Date]],2)</f>
        <v>1</v>
      </c>
      <c r="L2454" s="1" t="str">
        <f>LEFT(BART_Rides[[#This Row],[Lines]],1)</f>
        <v>Y</v>
      </c>
      <c r="M2454" s="1" t="str">
        <f>IF(BART_Rides[[#This Row],[FirstLetter]]="Y","Yes","No")</f>
        <v>Yes</v>
      </c>
      <c r="N2454" s="1" t="str">
        <f>IF(OR(BART_Rides[[#This Row],[Station Code]]="EM", BART_Rides[[#This Row],[Station Code]]="MT", BART_Rides[[#This Row],[Station Code]]="PL", BART_Rides[[#This Row],[Station Code]]="CC"), "Yes", "No")</f>
        <v>No</v>
      </c>
    </row>
    <row r="2455" spans="6:14">
      <c r="F2455" s="3">
        <v>44460</v>
      </c>
      <c r="G2455" s="1" t="s">
        <v>13</v>
      </c>
      <c r="H2455" s="1" t="s">
        <v>101</v>
      </c>
      <c r="I2455" s="1">
        <v>2573</v>
      </c>
      <c r="J2455" s="1">
        <f>MONTH(BART_Rides[[#This Row],[Date]])</f>
        <v>9</v>
      </c>
      <c r="K2455" s="1">
        <f>WEEKDAY(BART_Rides[[#This Row],[Date]],2)</f>
        <v>2</v>
      </c>
      <c r="L2455" s="1" t="str">
        <f>LEFT(BART_Rides[[#This Row],[Lines]],1)</f>
        <v>Y</v>
      </c>
      <c r="M2455" s="1" t="str">
        <f>IF(BART_Rides[[#This Row],[FirstLetter]]="Y","Yes","No")</f>
        <v>Yes</v>
      </c>
      <c r="N2455" s="1" t="str">
        <f>IF(OR(BART_Rides[[#This Row],[Station Code]]="EM", BART_Rides[[#This Row],[Station Code]]="MT", BART_Rides[[#This Row],[Station Code]]="PL", BART_Rides[[#This Row],[Station Code]]="CC"), "Yes", "No")</f>
        <v>No</v>
      </c>
    </row>
    <row r="2456" spans="6:14">
      <c r="F2456" s="3">
        <v>44461</v>
      </c>
      <c r="G2456" s="1" t="s">
        <v>13</v>
      </c>
      <c r="H2456" s="1" t="s">
        <v>101</v>
      </c>
      <c r="I2456" s="1">
        <v>2638</v>
      </c>
      <c r="J2456" s="1">
        <f>MONTH(BART_Rides[[#This Row],[Date]])</f>
        <v>9</v>
      </c>
      <c r="K2456" s="1">
        <f>WEEKDAY(BART_Rides[[#This Row],[Date]],2)</f>
        <v>3</v>
      </c>
      <c r="L2456" s="1" t="str">
        <f>LEFT(BART_Rides[[#This Row],[Lines]],1)</f>
        <v>Y</v>
      </c>
      <c r="M2456" s="1" t="str">
        <f>IF(BART_Rides[[#This Row],[FirstLetter]]="Y","Yes","No")</f>
        <v>Yes</v>
      </c>
      <c r="N2456" s="1" t="str">
        <f>IF(OR(BART_Rides[[#This Row],[Station Code]]="EM", BART_Rides[[#This Row],[Station Code]]="MT", BART_Rides[[#This Row],[Station Code]]="PL", BART_Rides[[#This Row],[Station Code]]="CC"), "Yes", "No")</f>
        <v>No</v>
      </c>
    </row>
    <row r="2457" spans="6:14">
      <c r="F2457" s="3">
        <v>44462</v>
      </c>
      <c r="G2457" s="1" t="s">
        <v>13</v>
      </c>
      <c r="H2457" s="1" t="s">
        <v>101</v>
      </c>
      <c r="I2457" s="1">
        <v>2610</v>
      </c>
      <c r="J2457" s="1">
        <f>MONTH(BART_Rides[[#This Row],[Date]])</f>
        <v>9</v>
      </c>
      <c r="K2457" s="1">
        <f>WEEKDAY(BART_Rides[[#This Row],[Date]],2)</f>
        <v>4</v>
      </c>
      <c r="L2457" s="1" t="str">
        <f>LEFT(BART_Rides[[#This Row],[Lines]],1)</f>
        <v>Y</v>
      </c>
      <c r="M2457" s="1" t="str">
        <f>IF(BART_Rides[[#This Row],[FirstLetter]]="Y","Yes","No")</f>
        <v>Yes</v>
      </c>
      <c r="N2457" s="1" t="str">
        <f>IF(OR(BART_Rides[[#This Row],[Station Code]]="EM", BART_Rides[[#This Row],[Station Code]]="MT", BART_Rides[[#This Row],[Station Code]]="PL", BART_Rides[[#This Row],[Station Code]]="CC"), "Yes", "No")</f>
        <v>No</v>
      </c>
    </row>
    <row r="2458" spans="6:14">
      <c r="F2458" s="3">
        <v>44463</v>
      </c>
      <c r="G2458" s="1" t="s">
        <v>13</v>
      </c>
      <c r="H2458" s="1" t="s">
        <v>101</v>
      </c>
      <c r="I2458" s="1">
        <v>2780</v>
      </c>
      <c r="J2458" s="1">
        <f>MONTH(BART_Rides[[#This Row],[Date]])</f>
        <v>9</v>
      </c>
      <c r="K2458" s="1">
        <f>WEEKDAY(BART_Rides[[#This Row],[Date]],2)</f>
        <v>5</v>
      </c>
      <c r="L2458" s="1" t="str">
        <f>LEFT(BART_Rides[[#This Row],[Lines]],1)</f>
        <v>Y</v>
      </c>
      <c r="M2458" s="1" t="str">
        <f>IF(BART_Rides[[#This Row],[FirstLetter]]="Y","Yes","No")</f>
        <v>Yes</v>
      </c>
      <c r="N2458" s="1" t="str">
        <f>IF(OR(BART_Rides[[#This Row],[Station Code]]="EM", BART_Rides[[#This Row],[Station Code]]="MT", BART_Rides[[#This Row],[Station Code]]="PL", BART_Rides[[#This Row],[Station Code]]="CC"), "Yes", "No")</f>
        <v>No</v>
      </c>
    </row>
    <row r="2459" spans="6:14">
      <c r="F2459" s="3">
        <v>44464</v>
      </c>
      <c r="G2459" s="1" t="s">
        <v>13</v>
      </c>
      <c r="H2459" s="1" t="s">
        <v>101</v>
      </c>
      <c r="I2459" s="1">
        <v>1658</v>
      </c>
      <c r="J2459" s="1">
        <f>MONTH(BART_Rides[[#This Row],[Date]])</f>
        <v>9</v>
      </c>
      <c r="K2459" s="1">
        <f>WEEKDAY(BART_Rides[[#This Row],[Date]],2)</f>
        <v>6</v>
      </c>
      <c r="L2459" s="1" t="str">
        <f>LEFT(BART_Rides[[#This Row],[Lines]],1)</f>
        <v>Y</v>
      </c>
      <c r="M2459" s="1" t="str">
        <f>IF(BART_Rides[[#This Row],[FirstLetter]]="Y","Yes","No")</f>
        <v>Yes</v>
      </c>
      <c r="N2459" s="1" t="str">
        <f>IF(OR(BART_Rides[[#This Row],[Station Code]]="EM", BART_Rides[[#This Row],[Station Code]]="MT", BART_Rides[[#This Row],[Station Code]]="PL", BART_Rides[[#This Row],[Station Code]]="CC"), "Yes", "No")</f>
        <v>No</v>
      </c>
    </row>
    <row r="2460" spans="6:14">
      <c r="F2460" s="3">
        <v>44465</v>
      </c>
      <c r="G2460" s="1" t="s">
        <v>13</v>
      </c>
      <c r="H2460" s="1" t="s">
        <v>101</v>
      </c>
      <c r="I2460" s="1">
        <v>1221</v>
      </c>
      <c r="J2460" s="1">
        <f>MONTH(BART_Rides[[#This Row],[Date]])</f>
        <v>9</v>
      </c>
      <c r="K2460" s="1">
        <f>WEEKDAY(BART_Rides[[#This Row],[Date]],2)</f>
        <v>7</v>
      </c>
      <c r="L2460" s="1" t="str">
        <f>LEFT(BART_Rides[[#This Row],[Lines]],1)</f>
        <v>Y</v>
      </c>
      <c r="M2460" s="1" t="str">
        <f>IF(BART_Rides[[#This Row],[FirstLetter]]="Y","Yes","No")</f>
        <v>Yes</v>
      </c>
      <c r="N2460" s="1" t="str">
        <f>IF(OR(BART_Rides[[#This Row],[Station Code]]="EM", BART_Rides[[#This Row],[Station Code]]="MT", BART_Rides[[#This Row],[Station Code]]="PL", BART_Rides[[#This Row],[Station Code]]="CC"), "Yes", "No")</f>
        <v>No</v>
      </c>
    </row>
    <row r="2461" spans="6:14">
      <c r="F2461" s="3">
        <v>44466</v>
      </c>
      <c r="G2461" s="1" t="s">
        <v>13</v>
      </c>
      <c r="H2461" s="1" t="s">
        <v>101</v>
      </c>
      <c r="I2461" s="1">
        <v>2488</v>
      </c>
      <c r="J2461" s="1">
        <f>MONTH(BART_Rides[[#This Row],[Date]])</f>
        <v>9</v>
      </c>
      <c r="K2461" s="1">
        <f>WEEKDAY(BART_Rides[[#This Row],[Date]],2)</f>
        <v>1</v>
      </c>
      <c r="L2461" s="1" t="str">
        <f>LEFT(BART_Rides[[#This Row],[Lines]],1)</f>
        <v>Y</v>
      </c>
      <c r="M2461" s="1" t="str">
        <f>IF(BART_Rides[[#This Row],[FirstLetter]]="Y","Yes","No")</f>
        <v>Yes</v>
      </c>
      <c r="N2461" s="1" t="str">
        <f>IF(OR(BART_Rides[[#This Row],[Station Code]]="EM", BART_Rides[[#This Row],[Station Code]]="MT", BART_Rides[[#This Row],[Station Code]]="PL", BART_Rides[[#This Row],[Station Code]]="CC"), "Yes", "No")</f>
        <v>No</v>
      </c>
    </row>
    <row r="2462" spans="6:14">
      <c r="F2462" s="3">
        <v>44467</v>
      </c>
      <c r="G2462" s="1" t="s">
        <v>13</v>
      </c>
      <c r="H2462" s="1" t="s">
        <v>101</v>
      </c>
      <c r="I2462" s="1">
        <v>2555</v>
      </c>
      <c r="J2462" s="1">
        <f>MONTH(BART_Rides[[#This Row],[Date]])</f>
        <v>9</v>
      </c>
      <c r="K2462" s="1">
        <f>WEEKDAY(BART_Rides[[#This Row],[Date]],2)</f>
        <v>2</v>
      </c>
      <c r="L2462" s="1" t="str">
        <f>LEFT(BART_Rides[[#This Row],[Lines]],1)</f>
        <v>Y</v>
      </c>
      <c r="M2462" s="1" t="str">
        <f>IF(BART_Rides[[#This Row],[FirstLetter]]="Y","Yes","No")</f>
        <v>Yes</v>
      </c>
      <c r="N2462" s="1" t="str">
        <f>IF(OR(BART_Rides[[#This Row],[Station Code]]="EM", BART_Rides[[#This Row],[Station Code]]="MT", BART_Rides[[#This Row],[Station Code]]="PL", BART_Rides[[#This Row],[Station Code]]="CC"), "Yes", "No")</f>
        <v>No</v>
      </c>
    </row>
    <row r="2463" spans="6:14">
      <c r="F2463" s="3">
        <v>44468</v>
      </c>
      <c r="G2463" s="1" t="s">
        <v>13</v>
      </c>
      <c r="H2463" s="1" t="s">
        <v>101</v>
      </c>
      <c r="I2463" s="1">
        <v>2693</v>
      </c>
      <c r="J2463" s="1">
        <f>MONTH(BART_Rides[[#This Row],[Date]])</f>
        <v>9</v>
      </c>
      <c r="K2463" s="1">
        <f>WEEKDAY(BART_Rides[[#This Row],[Date]],2)</f>
        <v>3</v>
      </c>
      <c r="L2463" s="1" t="str">
        <f>LEFT(BART_Rides[[#This Row],[Lines]],1)</f>
        <v>Y</v>
      </c>
      <c r="M2463" s="1" t="str">
        <f>IF(BART_Rides[[#This Row],[FirstLetter]]="Y","Yes","No")</f>
        <v>Yes</v>
      </c>
      <c r="N2463" s="1" t="str">
        <f>IF(OR(BART_Rides[[#This Row],[Station Code]]="EM", BART_Rides[[#This Row],[Station Code]]="MT", BART_Rides[[#This Row],[Station Code]]="PL", BART_Rides[[#This Row],[Station Code]]="CC"), "Yes", "No")</f>
        <v>No</v>
      </c>
    </row>
    <row r="2464" spans="6:14">
      <c r="F2464" s="3">
        <v>44469</v>
      </c>
      <c r="G2464" s="1" t="s">
        <v>13</v>
      </c>
      <c r="H2464" s="1" t="s">
        <v>101</v>
      </c>
      <c r="I2464" s="1">
        <v>2707</v>
      </c>
      <c r="J2464" s="1">
        <f>MONTH(BART_Rides[[#This Row],[Date]])</f>
        <v>9</v>
      </c>
      <c r="K2464" s="1">
        <f>WEEKDAY(BART_Rides[[#This Row],[Date]],2)</f>
        <v>4</v>
      </c>
      <c r="L2464" s="1" t="str">
        <f>LEFT(BART_Rides[[#This Row],[Lines]],1)</f>
        <v>Y</v>
      </c>
      <c r="M2464" s="1" t="str">
        <f>IF(BART_Rides[[#This Row],[FirstLetter]]="Y","Yes","No")</f>
        <v>Yes</v>
      </c>
      <c r="N2464" s="1" t="str">
        <f>IF(OR(BART_Rides[[#This Row],[Station Code]]="EM", BART_Rides[[#This Row],[Station Code]]="MT", BART_Rides[[#This Row],[Station Code]]="PL", BART_Rides[[#This Row],[Station Code]]="CC"), "Yes", "No")</f>
        <v>No</v>
      </c>
    </row>
    <row r="2465" spans="6:14">
      <c r="F2465" s="3">
        <v>44470</v>
      </c>
      <c r="G2465" s="1" t="s">
        <v>13</v>
      </c>
      <c r="H2465" s="1" t="s">
        <v>101</v>
      </c>
      <c r="I2465" s="1">
        <v>2786</v>
      </c>
      <c r="J2465" s="1">
        <f>MONTH(BART_Rides[[#This Row],[Date]])</f>
        <v>10</v>
      </c>
      <c r="K2465" s="1">
        <f>WEEKDAY(BART_Rides[[#This Row],[Date]],2)</f>
        <v>5</v>
      </c>
      <c r="L2465" s="1" t="str">
        <f>LEFT(BART_Rides[[#This Row],[Lines]],1)</f>
        <v>Y</v>
      </c>
      <c r="M2465" s="1" t="str">
        <f>IF(BART_Rides[[#This Row],[FirstLetter]]="Y","Yes","No")</f>
        <v>Yes</v>
      </c>
      <c r="N2465" s="1" t="str">
        <f>IF(OR(BART_Rides[[#This Row],[Station Code]]="EM", BART_Rides[[#This Row],[Station Code]]="MT", BART_Rides[[#This Row],[Station Code]]="PL", BART_Rides[[#This Row],[Station Code]]="CC"), "Yes", "No")</f>
        <v>No</v>
      </c>
    </row>
    <row r="2466" spans="6:14">
      <c r="F2466" s="3">
        <v>44471</v>
      </c>
      <c r="G2466" s="1" t="s">
        <v>13</v>
      </c>
      <c r="H2466" s="1" t="s">
        <v>101</v>
      </c>
      <c r="I2466" s="1">
        <v>1734</v>
      </c>
      <c r="J2466" s="1">
        <f>MONTH(BART_Rides[[#This Row],[Date]])</f>
        <v>10</v>
      </c>
      <c r="K2466" s="1">
        <f>WEEKDAY(BART_Rides[[#This Row],[Date]],2)</f>
        <v>6</v>
      </c>
      <c r="L2466" s="1" t="str">
        <f>LEFT(BART_Rides[[#This Row],[Lines]],1)</f>
        <v>Y</v>
      </c>
      <c r="M2466" s="1" t="str">
        <f>IF(BART_Rides[[#This Row],[FirstLetter]]="Y","Yes","No")</f>
        <v>Yes</v>
      </c>
      <c r="N2466" s="1" t="str">
        <f>IF(OR(BART_Rides[[#This Row],[Station Code]]="EM", BART_Rides[[#This Row],[Station Code]]="MT", BART_Rides[[#This Row],[Station Code]]="PL", BART_Rides[[#This Row],[Station Code]]="CC"), "Yes", "No")</f>
        <v>No</v>
      </c>
    </row>
    <row r="2467" spans="6:14">
      <c r="F2467" s="3">
        <v>44472</v>
      </c>
      <c r="G2467" s="1" t="s">
        <v>13</v>
      </c>
      <c r="H2467" s="1" t="s">
        <v>101</v>
      </c>
      <c r="I2467" s="1">
        <v>1058</v>
      </c>
      <c r="J2467" s="1">
        <f>MONTH(BART_Rides[[#This Row],[Date]])</f>
        <v>10</v>
      </c>
      <c r="K2467" s="1">
        <f>WEEKDAY(BART_Rides[[#This Row],[Date]],2)</f>
        <v>7</v>
      </c>
      <c r="L2467" s="1" t="str">
        <f>LEFT(BART_Rides[[#This Row],[Lines]],1)</f>
        <v>Y</v>
      </c>
      <c r="M2467" s="1" t="str">
        <f>IF(BART_Rides[[#This Row],[FirstLetter]]="Y","Yes","No")</f>
        <v>Yes</v>
      </c>
      <c r="N2467" s="1" t="str">
        <f>IF(OR(BART_Rides[[#This Row],[Station Code]]="EM", BART_Rides[[#This Row],[Station Code]]="MT", BART_Rides[[#This Row],[Station Code]]="PL", BART_Rides[[#This Row],[Station Code]]="CC"), "Yes", "No")</f>
        <v>No</v>
      </c>
    </row>
    <row r="2468" spans="6:14">
      <c r="F2468" s="3">
        <v>44473</v>
      </c>
      <c r="G2468" s="1" t="s">
        <v>13</v>
      </c>
      <c r="H2468" s="1" t="s">
        <v>101</v>
      </c>
      <c r="I2468" s="1">
        <v>2399</v>
      </c>
      <c r="J2468" s="1">
        <f>MONTH(BART_Rides[[#This Row],[Date]])</f>
        <v>10</v>
      </c>
      <c r="K2468" s="1">
        <f>WEEKDAY(BART_Rides[[#This Row],[Date]],2)</f>
        <v>1</v>
      </c>
      <c r="L2468" s="1" t="str">
        <f>LEFT(BART_Rides[[#This Row],[Lines]],1)</f>
        <v>Y</v>
      </c>
      <c r="M2468" s="1" t="str">
        <f>IF(BART_Rides[[#This Row],[FirstLetter]]="Y","Yes","No")</f>
        <v>Yes</v>
      </c>
      <c r="N2468" s="1" t="str">
        <f>IF(OR(BART_Rides[[#This Row],[Station Code]]="EM", BART_Rides[[#This Row],[Station Code]]="MT", BART_Rides[[#This Row],[Station Code]]="PL", BART_Rides[[#This Row],[Station Code]]="CC"), "Yes", "No")</f>
        <v>No</v>
      </c>
    </row>
    <row r="2469" spans="6:14">
      <c r="F2469" s="3">
        <v>44474</v>
      </c>
      <c r="G2469" s="1" t="s">
        <v>13</v>
      </c>
      <c r="H2469" s="1" t="s">
        <v>101</v>
      </c>
      <c r="I2469" s="1">
        <v>2559</v>
      </c>
      <c r="J2469" s="1">
        <f>MONTH(BART_Rides[[#This Row],[Date]])</f>
        <v>10</v>
      </c>
      <c r="K2469" s="1">
        <f>WEEKDAY(BART_Rides[[#This Row],[Date]],2)</f>
        <v>2</v>
      </c>
      <c r="L2469" s="1" t="str">
        <f>LEFT(BART_Rides[[#This Row],[Lines]],1)</f>
        <v>Y</v>
      </c>
      <c r="M2469" s="1" t="str">
        <f>IF(BART_Rides[[#This Row],[FirstLetter]]="Y","Yes","No")</f>
        <v>Yes</v>
      </c>
      <c r="N2469" s="1" t="str">
        <f>IF(OR(BART_Rides[[#This Row],[Station Code]]="EM", BART_Rides[[#This Row],[Station Code]]="MT", BART_Rides[[#This Row],[Station Code]]="PL", BART_Rides[[#This Row],[Station Code]]="CC"), "Yes", "No")</f>
        <v>No</v>
      </c>
    </row>
    <row r="2470" spans="6:14">
      <c r="F2470" s="3">
        <v>44475</v>
      </c>
      <c r="G2470" s="1" t="s">
        <v>13</v>
      </c>
      <c r="H2470" s="1" t="s">
        <v>101</v>
      </c>
      <c r="I2470" s="1">
        <v>2588</v>
      </c>
      <c r="J2470" s="1">
        <f>MONTH(BART_Rides[[#This Row],[Date]])</f>
        <v>10</v>
      </c>
      <c r="K2470" s="1">
        <f>WEEKDAY(BART_Rides[[#This Row],[Date]],2)</f>
        <v>3</v>
      </c>
      <c r="L2470" s="1" t="str">
        <f>LEFT(BART_Rides[[#This Row],[Lines]],1)</f>
        <v>Y</v>
      </c>
      <c r="M2470" s="1" t="str">
        <f>IF(BART_Rides[[#This Row],[FirstLetter]]="Y","Yes","No")</f>
        <v>Yes</v>
      </c>
      <c r="N2470" s="1" t="str">
        <f>IF(OR(BART_Rides[[#This Row],[Station Code]]="EM", BART_Rides[[#This Row],[Station Code]]="MT", BART_Rides[[#This Row],[Station Code]]="PL", BART_Rides[[#This Row],[Station Code]]="CC"), "Yes", "No")</f>
        <v>No</v>
      </c>
    </row>
    <row r="2471" spans="6:14">
      <c r="F2471" s="3">
        <v>44476</v>
      </c>
      <c r="G2471" s="1" t="s">
        <v>13</v>
      </c>
      <c r="H2471" s="1" t="s">
        <v>101</v>
      </c>
      <c r="I2471" s="1">
        <v>2632</v>
      </c>
      <c r="J2471" s="1">
        <f>MONTH(BART_Rides[[#This Row],[Date]])</f>
        <v>10</v>
      </c>
      <c r="K2471" s="1">
        <f>WEEKDAY(BART_Rides[[#This Row],[Date]],2)</f>
        <v>4</v>
      </c>
      <c r="L2471" s="1" t="str">
        <f>LEFT(BART_Rides[[#This Row],[Lines]],1)</f>
        <v>Y</v>
      </c>
      <c r="M2471" s="1" t="str">
        <f>IF(BART_Rides[[#This Row],[FirstLetter]]="Y","Yes","No")</f>
        <v>Yes</v>
      </c>
      <c r="N2471" s="1" t="str">
        <f>IF(OR(BART_Rides[[#This Row],[Station Code]]="EM", BART_Rides[[#This Row],[Station Code]]="MT", BART_Rides[[#This Row],[Station Code]]="PL", BART_Rides[[#This Row],[Station Code]]="CC"), "Yes", "No")</f>
        <v>No</v>
      </c>
    </row>
    <row r="2472" spans="6:14">
      <c r="F2472" s="3">
        <v>44477</v>
      </c>
      <c r="G2472" s="1" t="s">
        <v>13</v>
      </c>
      <c r="H2472" s="1" t="s">
        <v>101</v>
      </c>
      <c r="I2472" s="1">
        <v>2782</v>
      </c>
      <c r="J2472" s="1">
        <f>MONTH(BART_Rides[[#This Row],[Date]])</f>
        <v>10</v>
      </c>
      <c r="K2472" s="1">
        <f>WEEKDAY(BART_Rides[[#This Row],[Date]],2)</f>
        <v>5</v>
      </c>
      <c r="L2472" s="1" t="str">
        <f>LEFT(BART_Rides[[#This Row],[Lines]],1)</f>
        <v>Y</v>
      </c>
      <c r="M2472" s="1" t="str">
        <f>IF(BART_Rides[[#This Row],[FirstLetter]]="Y","Yes","No")</f>
        <v>Yes</v>
      </c>
      <c r="N2472" s="1" t="str">
        <f>IF(OR(BART_Rides[[#This Row],[Station Code]]="EM", BART_Rides[[#This Row],[Station Code]]="MT", BART_Rides[[#This Row],[Station Code]]="PL", BART_Rides[[#This Row],[Station Code]]="CC"), "Yes", "No")</f>
        <v>No</v>
      </c>
    </row>
    <row r="2473" spans="6:14">
      <c r="F2473" s="3">
        <v>44478</v>
      </c>
      <c r="G2473" s="1" t="s">
        <v>13</v>
      </c>
      <c r="H2473" s="1" t="s">
        <v>101</v>
      </c>
      <c r="I2473" s="1">
        <v>1744</v>
      </c>
      <c r="J2473" s="1">
        <f>MONTH(BART_Rides[[#This Row],[Date]])</f>
        <v>10</v>
      </c>
      <c r="K2473" s="1">
        <f>WEEKDAY(BART_Rides[[#This Row],[Date]],2)</f>
        <v>6</v>
      </c>
      <c r="L2473" s="1" t="str">
        <f>LEFT(BART_Rides[[#This Row],[Lines]],1)</f>
        <v>Y</v>
      </c>
      <c r="M2473" s="1" t="str">
        <f>IF(BART_Rides[[#This Row],[FirstLetter]]="Y","Yes","No")</f>
        <v>Yes</v>
      </c>
      <c r="N2473" s="1" t="str">
        <f>IF(OR(BART_Rides[[#This Row],[Station Code]]="EM", BART_Rides[[#This Row],[Station Code]]="MT", BART_Rides[[#This Row],[Station Code]]="PL", BART_Rides[[#This Row],[Station Code]]="CC"), "Yes", "No")</f>
        <v>No</v>
      </c>
    </row>
    <row r="2474" spans="6:14">
      <c r="F2474" s="3">
        <v>44479</v>
      </c>
      <c r="G2474" s="1" t="s">
        <v>13</v>
      </c>
      <c r="H2474" s="1" t="s">
        <v>101</v>
      </c>
      <c r="I2474" s="1">
        <v>1171</v>
      </c>
      <c r="J2474" s="1">
        <f>MONTH(BART_Rides[[#This Row],[Date]])</f>
        <v>10</v>
      </c>
      <c r="K2474" s="1">
        <f>WEEKDAY(BART_Rides[[#This Row],[Date]],2)</f>
        <v>7</v>
      </c>
      <c r="L2474" s="1" t="str">
        <f>LEFT(BART_Rides[[#This Row],[Lines]],1)</f>
        <v>Y</v>
      </c>
      <c r="M2474" s="1" t="str">
        <f>IF(BART_Rides[[#This Row],[FirstLetter]]="Y","Yes","No")</f>
        <v>Yes</v>
      </c>
      <c r="N2474" s="1" t="str">
        <f>IF(OR(BART_Rides[[#This Row],[Station Code]]="EM", BART_Rides[[#This Row],[Station Code]]="MT", BART_Rides[[#This Row],[Station Code]]="PL", BART_Rides[[#This Row],[Station Code]]="CC"), "Yes", "No")</f>
        <v>No</v>
      </c>
    </row>
    <row r="2475" spans="6:14">
      <c r="F2475" s="3">
        <v>44480</v>
      </c>
      <c r="G2475" s="1" t="s">
        <v>13</v>
      </c>
      <c r="H2475" s="1" t="s">
        <v>101</v>
      </c>
      <c r="I2475" s="1">
        <v>2056</v>
      </c>
      <c r="J2475" s="1">
        <f>MONTH(BART_Rides[[#This Row],[Date]])</f>
        <v>10</v>
      </c>
      <c r="K2475" s="1">
        <f>WEEKDAY(BART_Rides[[#This Row],[Date]],2)</f>
        <v>1</v>
      </c>
      <c r="L2475" s="1" t="str">
        <f>LEFT(BART_Rides[[#This Row],[Lines]],1)</f>
        <v>Y</v>
      </c>
      <c r="M2475" s="1" t="str">
        <f>IF(BART_Rides[[#This Row],[FirstLetter]]="Y","Yes","No")</f>
        <v>Yes</v>
      </c>
      <c r="N2475" s="1" t="str">
        <f>IF(OR(BART_Rides[[#This Row],[Station Code]]="EM", BART_Rides[[#This Row],[Station Code]]="MT", BART_Rides[[#This Row],[Station Code]]="PL", BART_Rides[[#This Row],[Station Code]]="CC"), "Yes", "No")</f>
        <v>No</v>
      </c>
    </row>
    <row r="2476" spans="6:14">
      <c r="F2476" s="3">
        <v>44481</v>
      </c>
      <c r="G2476" s="1" t="s">
        <v>13</v>
      </c>
      <c r="H2476" s="1" t="s">
        <v>101</v>
      </c>
      <c r="I2476" s="1">
        <v>2568</v>
      </c>
      <c r="J2476" s="1">
        <f>MONTH(BART_Rides[[#This Row],[Date]])</f>
        <v>10</v>
      </c>
      <c r="K2476" s="1">
        <f>WEEKDAY(BART_Rides[[#This Row],[Date]],2)</f>
        <v>2</v>
      </c>
      <c r="L2476" s="1" t="str">
        <f>LEFT(BART_Rides[[#This Row],[Lines]],1)</f>
        <v>Y</v>
      </c>
      <c r="M2476" s="1" t="str">
        <f>IF(BART_Rides[[#This Row],[FirstLetter]]="Y","Yes","No")</f>
        <v>Yes</v>
      </c>
      <c r="N2476" s="1" t="str">
        <f>IF(OR(BART_Rides[[#This Row],[Station Code]]="EM", BART_Rides[[#This Row],[Station Code]]="MT", BART_Rides[[#This Row],[Station Code]]="PL", BART_Rides[[#This Row],[Station Code]]="CC"), "Yes", "No")</f>
        <v>No</v>
      </c>
    </row>
    <row r="2477" spans="6:14">
      <c r="F2477" s="3">
        <v>44482</v>
      </c>
      <c r="G2477" s="1" t="s">
        <v>13</v>
      </c>
      <c r="H2477" s="1" t="s">
        <v>101</v>
      </c>
      <c r="I2477" s="1">
        <v>2533</v>
      </c>
      <c r="J2477" s="1">
        <f>MONTH(BART_Rides[[#This Row],[Date]])</f>
        <v>10</v>
      </c>
      <c r="K2477" s="1">
        <f>WEEKDAY(BART_Rides[[#This Row],[Date]],2)</f>
        <v>3</v>
      </c>
      <c r="L2477" s="1" t="str">
        <f>LEFT(BART_Rides[[#This Row],[Lines]],1)</f>
        <v>Y</v>
      </c>
      <c r="M2477" s="1" t="str">
        <f>IF(BART_Rides[[#This Row],[FirstLetter]]="Y","Yes","No")</f>
        <v>Yes</v>
      </c>
      <c r="N2477" s="1" t="str">
        <f>IF(OR(BART_Rides[[#This Row],[Station Code]]="EM", BART_Rides[[#This Row],[Station Code]]="MT", BART_Rides[[#This Row],[Station Code]]="PL", BART_Rides[[#This Row],[Station Code]]="CC"), "Yes", "No")</f>
        <v>No</v>
      </c>
    </row>
    <row r="2478" spans="6:14">
      <c r="F2478" s="3">
        <v>44483</v>
      </c>
      <c r="G2478" s="1" t="s">
        <v>13</v>
      </c>
      <c r="H2478" s="1" t="s">
        <v>101</v>
      </c>
      <c r="I2478" s="1">
        <v>2726</v>
      </c>
      <c r="J2478" s="1">
        <f>MONTH(BART_Rides[[#This Row],[Date]])</f>
        <v>10</v>
      </c>
      <c r="K2478" s="1">
        <f>WEEKDAY(BART_Rides[[#This Row],[Date]],2)</f>
        <v>4</v>
      </c>
      <c r="L2478" s="1" t="str">
        <f>LEFT(BART_Rides[[#This Row],[Lines]],1)</f>
        <v>Y</v>
      </c>
      <c r="M2478" s="1" t="str">
        <f>IF(BART_Rides[[#This Row],[FirstLetter]]="Y","Yes","No")</f>
        <v>Yes</v>
      </c>
      <c r="N2478" s="1" t="str">
        <f>IF(OR(BART_Rides[[#This Row],[Station Code]]="EM", BART_Rides[[#This Row],[Station Code]]="MT", BART_Rides[[#This Row],[Station Code]]="PL", BART_Rides[[#This Row],[Station Code]]="CC"), "Yes", "No")</f>
        <v>No</v>
      </c>
    </row>
    <row r="2479" spans="6:14">
      <c r="F2479" s="3">
        <v>44484</v>
      </c>
      <c r="G2479" s="1" t="s">
        <v>13</v>
      </c>
      <c r="H2479" s="1" t="s">
        <v>101</v>
      </c>
      <c r="I2479" s="1">
        <v>2625</v>
      </c>
      <c r="J2479" s="1">
        <f>MONTH(BART_Rides[[#This Row],[Date]])</f>
        <v>10</v>
      </c>
      <c r="K2479" s="1">
        <f>WEEKDAY(BART_Rides[[#This Row],[Date]],2)</f>
        <v>5</v>
      </c>
      <c r="L2479" s="1" t="str">
        <f>LEFT(BART_Rides[[#This Row],[Lines]],1)</f>
        <v>Y</v>
      </c>
      <c r="M2479" s="1" t="str">
        <f>IF(BART_Rides[[#This Row],[FirstLetter]]="Y","Yes","No")</f>
        <v>Yes</v>
      </c>
      <c r="N2479" s="1" t="str">
        <f>IF(OR(BART_Rides[[#This Row],[Station Code]]="EM", BART_Rides[[#This Row],[Station Code]]="MT", BART_Rides[[#This Row],[Station Code]]="PL", BART_Rides[[#This Row],[Station Code]]="CC"), "Yes", "No")</f>
        <v>No</v>
      </c>
    </row>
    <row r="2480" spans="6:14">
      <c r="F2480" s="3">
        <v>44485</v>
      </c>
      <c r="G2480" s="1" t="s">
        <v>13</v>
      </c>
      <c r="H2480" s="1" t="s">
        <v>101</v>
      </c>
      <c r="I2480" s="1">
        <v>1753</v>
      </c>
      <c r="J2480" s="1">
        <f>MONTH(BART_Rides[[#This Row],[Date]])</f>
        <v>10</v>
      </c>
      <c r="K2480" s="1">
        <f>WEEKDAY(BART_Rides[[#This Row],[Date]],2)</f>
        <v>6</v>
      </c>
      <c r="L2480" s="1" t="str">
        <f>LEFT(BART_Rides[[#This Row],[Lines]],1)</f>
        <v>Y</v>
      </c>
      <c r="M2480" s="1" t="str">
        <f>IF(BART_Rides[[#This Row],[FirstLetter]]="Y","Yes","No")</f>
        <v>Yes</v>
      </c>
      <c r="N2480" s="1" t="str">
        <f>IF(OR(BART_Rides[[#This Row],[Station Code]]="EM", BART_Rides[[#This Row],[Station Code]]="MT", BART_Rides[[#This Row],[Station Code]]="PL", BART_Rides[[#This Row],[Station Code]]="CC"), "Yes", "No")</f>
        <v>No</v>
      </c>
    </row>
    <row r="2481" spans="6:14">
      <c r="F2481" s="3">
        <v>44486</v>
      </c>
      <c r="G2481" s="1" t="s">
        <v>13</v>
      </c>
      <c r="H2481" s="1" t="s">
        <v>101</v>
      </c>
      <c r="I2481" s="1">
        <v>1037</v>
      </c>
      <c r="J2481" s="1">
        <f>MONTH(BART_Rides[[#This Row],[Date]])</f>
        <v>10</v>
      </c>
      <c r="K2481" s="1">
        <f>WEEKDAY(BART_Rides[[#This Row],[Date]],2)</f>
        <v>7</v>
      </c>
      <c r="L2481" s="1" t="str">
        <f>LEFT(BART_Rides[[#This Row],[Lines]],1)</f>
        <v>Y</v>
      </c>
      <c r="M2481" s="1" t="str">
        <f>IF(BART_Rides[[#This Row],[FirstLetter]]="Y","Yes","No")</f>
        <v>Yes</v>
      </c>
      <c r="N2481" s="1" t="str">
        <f>IF(OR(BART_Rides[[#This Row],[Station Code]]="EM", BART_Rides[[#This Row],[Station Code]]="MT", BART_Rides[[#This Row],[Station Code]]="PL", BART_Rides[[#This Row],[Station Code]]="CC"), "Yes", "No")</f>
        <v>No</v>
      </c>
    </row>
    <row r="2482" spans="6:14">
      <c r="F2482" s="3">
        <v>44487</v>
      </c>
      <c r="G2482" s="1" t="s">
        <v>13</v>
      </c>
      <c r="H2482" s="1" t="s">
        <v>101</v>
      </c>
      <c r="I2482" s="1">
        <v>2223</v>
      </c>
      <c r="J2482" s="1">
        <f>MONTH(BART_Rides[[#This Row],[Date]])</f>
        <v>10</v>
      </c>
      <c r="K2482" s="1">
        <f>WEEKDAY(BART_Rides[[#This Row],[Date]],2)</f>
        <v>1</v>
      </c>
      <c r="L2482" s="1" t="str">
        <f>LEFT(BART_Rides[[#This Row],[Lines]],1)</f>
        <v>Y</v>
      </c>
      <c r="M2482" s="1" t="str">
        <f>IF(BART_Rides[[#This Row],[FirstLetter]]="Y","Yes","No")</f>
        <v>Yes</v>
      </c>
      <c r="N2482" s="1" t="str">
        <f>IF(OR(BART_Rides[[#This Row],[Station Code]]="EM", BART_Rides[[#This Row],[Station Code]]="MT", BART_Rides[[#This Row],[Station Code]]="PL", BART_Rides[[#This Row],[Station Code]]="CC"), "Yes", "No")</f>
        <v>No</v>
      </c>
    </row>
    <row r="2483" spans="6:14">
      <c r="F2483" s="3">
        <v>44488</v>
      </c>
      <c r="G2483" s="1" t="s">
        <v>13</v>
      </c>
      <c r="H2483" s="1" t="s">
        <v>101</v>
      </c>
      <c r="I2483" s="1">
        <v>2588</v>
      </c>
      <c r="J2483" s="1">
        <f>MONTH(BART_Rides[[#This Row],[Date]])</f>
        <v>10</v>
      </c>
      <c r="K2483" s="1">
        <f>WEEKDAY(BART_Rides[[#This Row],[Date]],2)</f>
        <v>2</v>
      </c>
      <c r="L2483" s="1" t="str">
        <f>LEFT(BART_Rides[[#This Row],[Lines]],1)</f>
        <v>Y</v>
      </c>
      <c r="M2483" s="1" t="str">
        <f>IF(BART_Rides[[#This Row],[FirstLetter]]="Y","Yes","No")</f>
        <v>Yes</v>
      </c>
      <c r="N2483" s="1" t="str">
        <f>IF(OR(BART_Rides[[#This Row],[Station Code]]="EM", BART_Rides[[#This Row],[Station Code]]="MT", BART_Rides[[#This Row],[Station Code]]="PL", BART_Rides[[#This Row],[Station Code]]="CC"), "Yes", "No")</f>
        <v>No</v>
      </c>
    </row>
    <row r="2484" spans="6:14">
      <c r="F2484" s="3">
        <v>44489</v>
      </c>
      <c r="G2484" s="1" t="s">
        <v>13</v>
      </c>
      <c r="H2484" s="1" t="s">
        <v>101</v>
      </c>
      <c r="I2484" s="1">
        <v>2583</v>
      </c>
      <c r="J2484" s="1">
        <f>MONTH(BART_Rides[[#This Row],[Date]])</f>
        <v>10</v>
      </c>
      <c r="K2484" s="1">
        <f>WEEKDAY(BART_Rides[[#This Row],[Date]],2)</f>
        <v>3</v>
      </c>
      <c r="L2484" s="1" t="str">
        <f>LEFT(BART_Rides[[#This Row],[Lines]],1)</f>
        <v>Y</v>
      </c>
      <c r="M2484" s="1" t="str">
        <f>IF(BART_Rides[[#This Row],[FirstLetter]]="Y","Yes","No")</f>
        <v>Yes</v>
      </c>
      <c r="N2484" s="1" t="str">
        <f>IF(OR(BART_Rides[[#This Row],[Station Code]]="EM", BART_Rides[[#This Row],[Station Code]]="MT", BART_Rides[[#This Row],[Station Code]]="PL", BART_Rides[[#This Row],[Station Code]]="CC"), "Yes", "No")</f>
        <v>No</v>
      </c>
    </row>
    <row r="2485" spans="6:14">
      <c r="F2485" s="3">
        <v>44490</v>
      </c>
      <c r="G2485" s="1" t="s">
        <v>13</v>
      </c>
      <c r="H2485" s="1" t="s">
        <v>101</v>
      </c>
      <c r="I2485" s="1">
        <v>2583</v>
      </c>
      <c r="J2485" s="1">
        <f>MONTH(BART_Rides[[#This Row],[Date]])</f>
        <v>10</v>
      </c>
      <c r="K2485" s="1">
        <f>WEEKDAY(BART_Rides[[#This Row],[Date]],2)</f>
        <v>4</v>
      </c>
      <c r="L2485" s="1" t="str">
        <f>LEFT(BART_Rides[[#This Row],[Lines]],1)</f>
        <v>Y</v>
      </c>
      <c r="M2485" s="1" t="str">
        <f>IF(BART_Rides[[#This Row],[FirstLetter]]="Y","Yes","No")</f>
        <v>Yes</v>
      </c>
      <c r="N2485" s="1" t="str">
        <f>IF(OR(BART_Rides[[#This Row],[Station Code]]="EM", BART_Rides[[#This Row],[Station Code]]="MT", BART_Rides[[#This Row],[Station Code]]="PL", BART_Rides[[#This Row],[Station Code]]="CC"), "Yes", "No")</f>
        <v>No</v>
      </c>
    </row>
    <row r="2486" spans="6:14">
      <c r="F2486" s="3">
        <v>44491</v>
      </c>
      <c r="G2486" s="1" t="s">
        <v>13</v>
      </c>
      <c r="H2486" s="1" t="s">
        <v>101</v>
      </c>
      <c r="I2486" s="1">
        <v>2554</v>
      </c>
      <c r="J2486" s="1">
        <f>MONTH(BART_Rides[[#This Row],[Date]])</f>
        <v>10</v>
      </c>
      <c r="K2486" s="1">
        <f>WEEKDAY(BART_Rides[[#This Row],[Date]],2)</f>
        <v>5</v>
      </c>
      <c r="L2486" s="1" t="str">
        <f>LEFT(BART_Rides[[#This Row],[Lines]],1)</f>
        <v>Y</v>
      </c>
      <c r="M2486" s="1" t="str">
        <f>IF(BART_Rides[[#This Row],[FirstLetter]]="Y","Yes","No")</f>
        <v>Yes</v>
      </c>
      <c r="N2486" s="1" t="str">
        <f>IF(OR(BART_Rides[[#This Row],[Station Code]]="EM", BART_Rides[[#This Row],[Station Code]]="MT", BART_Rides[[#This Row],[Station Code]]="PL", BART_Rides[[#This Row],[Station Code]]="CC"), "Yes", "No")</f>
        <v>No</v>
      </c>
    </row>
    <row r="2487" spans="6:14">
      <c r="F2487" s="3">
        <v>44492</v>
      </c>
      <c r="G2487" s="1" t="s">
        <v>13</v>
      </c>
      <c r="H2487" s="1" t="s">
        <v>101</v>
      </c>
      <c r="I2487" s="1">
        <v>1505</v>
      </c>
      <c r="J2487" s="1">
        <f>MONTH(BART_Rides[[#This Row],[Date]])</f>
        <v>10</v>
      </c>
      <c r="K2487" s="1">
        <f>WEEKDAY(BART_Rides[[#This Row],[Date]],2)</f>
        <v>6</v>
      </c>
      <c r="L2487" s="1" t="str">
        <f>LEFT(BART_Rides[[#This Row],[Lines]],1)</f>
        <v>Y</v>
      </c>
      <c r="M2487" s="1" t="str">
        <f>IF(BART_Rides[[#This Row],[FirstLetter]]="Y","Yes","No")</f>
        <v>Yes</v>
      </c>
      <c r="N2487" s="1" t="str">
        <f>IF(OR(BART_Rides[[#This Row],[Station Code]]="EM", BART_Rides[[#This Row],[Station Code]]="MT", BART_Rides[[#This Row],[Station Code]]="PL", BART_Rides[[#This Row],[Station Code]]="CC"), "Yes", "No")</f>
        <v>No</v>
      </c>
    </row>
    <row r="2488" spans="6:14">
      <c r="F2488" s="3">
        <v>44493</v>
      </c>
      <c r="G2488" s="1" t="s">
        <v>13</v>
      </c>
      <c r="H2488" s="1" t="s">
        <v>101</v>
      </c>
      <c r="I2488" s="1">
        <v>667</v>
      </c>
      <c r="J2488" s="1">
        <f>MONTH(BART_Rides[[#This Row],[Date]])</f>
        <v>10</v>
      </c>
      <c r="K2488" s="1">
        <f>WEEKDAY(BART_Rides[[#This Row],[Date]],2)</f>
        <v>7</v>
      </c>
      <c r="L2488" s="1" t="str">
        <f>LEFT(BART_Rides[[#This Row],[Lines]],1)</f>
        <v>Y</v>
      </c>
      <c r="M2488" s="1" t="str">
        <f>IF(BART_Rides[[#This Row],[FirstLetter]]="Y","Yes","No")</f>
        <v>Yes</v>
      </c>
      <c r="N2488" s="1" t="str">
        <f>IF(OR(BART_Rides[[#This Row],[Station Code]]="EM", BART_Rides[[#This Row],[Station Code]]="MT", BART_Rides[[#This Row],[Station Code]]="PL", BART_Rides[[#This Row],[Station Code]]="CC"), "Yes", "No")</f>
        <v>No</v>
      </c>
    </row>
    <row r="2489" spans="6:14">
      <c r="F2489" s="3">
        <v>44494</v>
      </c>
      <c r="G2489" s="1" t="s">
        <v>13</v>
      </c>
      <c r="H2489" s="1" t="s">
        <v>101</v>
      </c>
      <c r="I2489" s="1">
        <v>2322</v>
      </c>
      <c r="J2489" s="1">
        <f>MONTH(BART_Rides[[#This Row],[Date]])</f>
        <v>10</v>
      </c>
      <c r="K2489" s="1">
        <f>WEEKDAY(BART_Rides[[#This Row],[Date]],2)</f>
        <v>1</v>
      </c>
      <c r="L2489" s="1" t="str">
        <f>LEFT(BART_Rides[[#This Row],[Lines]],1)</f>
        <v>Y</v>
      </c>
      <c r="M2489" s="1" t="str">
        <f>IF(BART_Rides[[#This Row],[FirstLetter]]="Y","Yes","No")</f>
        <v>Yes</v>
      </c>
      <c r="N2489" s="1" t="str">
        <f>IF(OR(BART_Rides[[#This Row],[Station Code]]="EM", BART_Rides[[#This Row],[Station Code]]="MT", BART_Rides[[#This Row],[Station Code]]="PL", BART_Rides[[#This Row],[Station Code]]="CC"), "Yes", "No")</f>
        <v>No</v>
      </c>
    </row>
    <row r="2490" spans="6:14">
      <c r="F2490" s="3">
        <v>44495</v>
      </c>
      <c r="G2490" s="1" t="s">
        <v>13</v>
      </c>
      <c r="H2490" s="1" t="s">
        <v>101</v>
      </c>
      <c r="I2490" s="1">
        <v>2612</v>
      </c>
      <c r="J2490" s="1">
        <f>MONTH(BART_Rides[[#This Row],[Date]])</f>
        <v>10</v>
      </c>
      <c r="K2490" s="1">
        <f>WEEKDAY(BART_Rides[[#This Row],[Date]],2)</f>
        <v>2</v>
      </c>
      <c r="L2490" s="1" t="str">
        <f>LEFT(BART_Rides[[#This Row],[Lines]],1)</f>
        <v>Y</v>
      </c>
      <c r="M2490" s="1" t="str">
        <f>IF(BART_Rides[[#This Row],[FirstLetter]]="Y","Yes","No")</f>
        <v>Yes</v>
      </c>
      <c r="N2490" s="1" t="str">
        <f>IF(OR(BART_Rides[[#This Row],[Station Code]]="EM", BART_Rides[[#This Row],[Station Code]]="MT", BART_Rides[[#This Row],[Station Code]]="PL", BART_Rides[[#This Row],[Station Code]]="CC"), "Yes", "No")</f>
        <v>No</v>
      </c>
    </row>
    <row r="2491" spans="6:14">
      <c r="F2491" s="3">
        <v>44496</v>
      </c>
      <c r="G2491" s="1" t="s">
        <v>13</v>
      </c>
      <c r="H2491" s="1" t="s">
        <v>101</v>
      </c>
      <c r="I2491" s="1">
        <v>2795</v>
      </c>
      <c r="J2491" s="1">
        <f>MONTH(BART_Rides[[#This Row],[Date]])</f>
        <v>10</v>
      </c>
      <c r="K2491" s="1">
        <f>WEEKDAY(BART_Rides[[#This Row],[Date]],2)</f>
        <v>3</v>
      </c>
      <c r="L2491" s="1" t="str">
        <f>LEFT(BART_Rides[[#This Row],[Lines]],1)</f>
        <v>Y</v>
      </c>
      <c r="M2491" s="1" t="str">
        <f>IF(BART_Rides[[#This Row],[FirstLetter]]="Y","Yes","No")</f>
        <v>Yes</v>
      </c>
      <c r="N2491" s="1" t="str">
        <f>IF(OR(BART_Rides[[#This Row],[Station Code]]="EM", BART_Rides[[#This Row],[Station Code]]="MT", BART_Rides[[#This Row],[Station Code]]="PL", BART_Rides[[#This Row],[Station Code]]="CC"), "Yes", "No")</f>
        <v>No</v>
      </c>
    </row>
    <row r="2492" spans="6:14">
      <c r="F2492" s="3">
        <v>44497</v>
      </c>
      <c r="G2492" s="1" t="s">
        <v>13</v>
      </c>
      <c r="H2492" s="1" t="s">
        <v>101</v>
      </c>
      <c r="I2492" s="1">
        <v>2838</v>
      </c>
      <c r="J2492" s="1">
        <f>MONTH(BART_Rides[[#This Row],[Date]])</f>
        <v>10</v>
      </c>
      <c r="K2492" s="1">
        <f>WEEKDAY(BART_Rides[[#This Row],[Date]],2)</f>
        <v>4</v>
      </c>
      <c r="L2492" s="1" t="str">
        <f>LEFT(BART_Rides[[#This Row],[Lines]],1)</f>
        <v>Y</v>
      </c>
      <c r="M2492" s="1" t="str">
        <f>IF(BART_Rides[[#This Row],[FirstLetter]]="Y","Yes","No")</f>
        <v>Yes</v>
      </c>
      <c r="N2492" s="1" t="str">
        <f>IF(OR(BART_Rides[[#This Row],[Station Code]]="EM", BART_Rides[[#This Row],[Station Code]]="MT", BART_Rides[[#This Row],[Station Code]]="PL", BART_Rides[[#This Row],[Station Code]]="CC"), "Yes", "No")</f>
        <v>No</v>
      </c>
    </row>
    <row r="2493" spans="6:14">
      <c r="F2493" s="3">
        <v>44498</v>
      </c>
      <c r="G2493" s="1" t="s">
        <v>13</v>
      </c>
      <c r="H2493" s="1" t="s">
        <v>101</v>
      </c>
      <c r="I2493" s="1">
        <v>2894</v>
      </c>
      <c r="J2493" s="1">
        <f>MONTH(BART_Rides[[#This Row],[Date]])</f>
        <v>10</v>
      </c>
      <c r="K2493" s="1">
        <f>WEEKDAY(BART_Rides[[#This Row],[Date]],2)</f>
        <v>5</v>
      </c>
      <c r="L2493" s="1" t="str">
        <f>LEFT(BART_Rides[[#This Row],[Lines]],1)</f>
        <v>Y</v>
      </c>
      <c r="M2493" s="1" t="str">
        <f>IF(BART_Rides[[#This Row],[FirstLetter]]="Y","Yes","No")</f>
        <v>Yes</v>
      </c>
      <c r="N2493" s="1" t="str">
        <f>IF(OR(BART_Rides[[#This Row],[Station Code]]="EM", BART_Rides[[#This Row],[Station Code]]="MT", BART_Rides[[#This Row],[Station Code]]="PL", BART_Rides[[#This Row],[Station Code]]="CC"), "Yes", "No")</f>
        <v>No</v>
      </c>
    </row>
    <row r="2494" spans="6:14">
      <c r="F2494" s="3">
        <v>44499</v>
      </c>
      <c r="G2494" s="1" t="s">
        <v>13</v>
      </c>
      <c r="H2494" s="1" t="s">
        <v>101</v>
      </c>
      <c r="I2494" s="1">
        <v>1549</v>
      </c>
      <c r="J2494" s="1">
        <f>MONTH(BART_Rides[[#This Row],[Date]])</f>
        <v>10</v>
      </c>
      <c r="K2494" s="1">
        <f>WEEKDAY(BART_Rides[[#This Row],[Date]],2)</f>
        <v>6</v>
      </c>
      <c r="L2494" s="1" t="str">
        <f>LEFT(BART_Rides[[#This Row],[Lines]],1)</f>
        <v>Y</v>
      </c>
      <c r="M2494" s="1" t="str">
        <f>IF(BART_Rides[[#This Row],[FirstLetter]]="Y","Yes","No")</f>
        <v>Yes</v>
      </c>
      <c r="N2494" s="1" t="str">
        <f>IF(OR(BART_Rides[[#This Row],[Station Code]]="EM", BART_Rides[[#This Row],[Station Code]]="MT", BART_Rides[[#This Row],[Station Code]]="PL", BART_Rides[[#This Row],[Station Code]]="CC"), "Yes", "No")</f>
        <v>No</v>
      </c>
    </row>
    <row r="2495" spans="6:14">
      <c r="F2495" s="3">
        <v>44500</v>
      </c>
      <c r="G2495" s="1" t="s">
        <v>13</v>
      </c>
      <c r="H2495" s="1" t="s">
        <v>101</v>
      </c>
      <c r="I2495" s="1">
        <v>1221</v>
      </c>
      <c r="J2495" s="1">
        <f>MONTH(BART_Rides[[#This Row],[Date]])</f>
        <v>10</v>
      </c>
      <c r="K2495" s="1">
        <f>WEEKDAY(BART_Rides[[#This Row],[Date]],2)</f>
        <v>7</v>
      </c>
      <c r="L2495" s="1" t="str">
        <f>LEFT(BART_Rides[[#This Row],[Lines]],1)</f>
        <v>Y</v>
      </c>
      <c r="M2495" s="1" t="str">
        <f>IF(BART_Rides[[#This Row],[FirstLetter]]="Y","Yes","No")</f>
        <v>Yes</v>
      </c>
      <c r="N2495" s="1" t="str">
        <f>IF(OR(BART_Rides[[#This Row],[Station Code]]="EM", BART_Rides[[#This Row],[Station Code]]="MT", BART_Rides[[#This Row],[Station Code]]="PL", BART_Rides[[#This Row],[Station Code]]="CC"), "Yes", "No")</f>
        <v>No</v>
      </c>
    </row>
    <row r="2496" spans="6:14">
      <c r="F2496" s="3">
        <v>44501</v>
      </c>
      <c r="G2496" s="1" t="s">
        <v>13</v>
      </c>
      <c r="H2496" s="1" t="s">
        <v>101</v>
      </c>
      <c r="I2496" s="1">
        <v>2349</v>
      </c>
      <c r="J2496" s="1">
        <f>MONTH(BART_Rides[[#This Row],[Date]])</f>
        <v>11</v>
      </c>
      <c r="K2496" s="1">
        <f>WEEKDAY(BART_Rides[[#This Row],[Date]],2)</f>
        <v>1</v>
      </c>
      <c r="L2496" s="1" t="str">
        <f>LEFT(BART_Rides[[#This Row],[Lines]],1)</f>
        <v>Y</v>
      </c>
      <c r="M2496" s="1" t="str">
        <f>IF(BART_Rides[[#This Row],[FirstLetter]]="Y","Yes","No")</f>
        <v>Yes</v>
      </c>
      <c r="N2496" s="1" t="str">
        <f>IF(OR(BART_Rides[[#This Row],[Station Code]]="EM", BART_Rides[[#This Row],[Station Code]]="MT", BART_Rides[[#This Row],[Station Code]]="PL", BART_Rides[[#This Row],[Station Code]]="CC"), "Yes", "No")</f>
        <v>No</v>
      </c>
    </row>
    <row r="2497" spans="6:14">
      <c r="F2497" s="3">
        <v>44502</v>
      </c>
      <c r="G2497" s="1" t="s">
        <v>13</v>
      </c>
      <c r="H2497" s="1" t="s">
        <v>101</v>
      </c>
      <c r="I2497" s="1">
        <v>2645</v>
      </c>
      <c r="J2497" s="1">
        <f>MONTH(BART_Rides[[#This Row],[Date]])</f>
        <v>11</v>
      </c>
      <c r="K2497" s="1">
        <f>WEEKDAY(BART_Rides[[#This Row],[Date]],2)</f>
        <v>2</v>
      </c>
      <c r="L2497" s="1" t="str">
        <f>LEFT(BART_Rides[[#This Row],[Lines]],1)</f>
        <v>Y</v>
      </c>
      <c r="M2497" s="1" t="str">
        <f>IF(BART_Rides[[#This Row],[FirstLetter]]="Y","Yes","No")</f>
        <v>Yes</v>
      </c>
      <c r="N2497" s="1" t="str">
        <f>IF(OR(BART_Rides[[#This Row],[Station Code]]="EM", BART_Rides[[#This Row],[Station Code]]="MT", BART_Rides[[#This Row],[Station Code]]="PL", BART_Rides[[#This Row],[Station Code]]="CC"), "Yes", "No")</f>
        <v>No</v>
      </c>
    </row>
    <row r="2498" spans="6:14">
      <c r="F2498" s="3">
        <v>44503</v>
      </c>
      <c r="G2498" s="1" t="s">
        <v>13</v>
      </c>
      <c r="H2498" s="1" t="s">
        <v>101</v>
      </c>
      <c r="I2498" s="1">
        <v>2824</v>
      </c>
      <c r="J2498" s="1">
        <f>MONTH(BART_Rides[[#This Row],[Date]])</f>
        <v>11</v>
      </c>
      <c r="K2498" s="1">
        <f>WEEKDAY(BART_Rides[[#This Row],[Date]],2)</f>
        <v>3</v>
      </c>
      <c r="L2498" s="1" t="str">
        <f>LEFT(BART_Rides[[#This Row],[Lines]],1)</f>
        <v>Y</v>
      </c>
      <c r="M2498" s="1" t="str">
        <f>IF(BART_Rides[[#This Row],[FirstLetter]]="Y","Yes","No")</f>
        <v>Yes</v>
      </c>
      <c r="N2498" s="1" t="str">
        <f>IF(OR(BART_Rides[[#This Row],[Station Code]]="EM", BART_Rides[[#This Row],[Station Code]]="MT", BART_Rides[[#This Row],[Station Code]]="PL", BART_Rides[[#This Row],[Station Code]]="CC"), "Yes", "No")</f>
        <v>No</v>
      </c>
    </row>
    <row r="2499" spans="6:14">
      <c r="F2499" s="3">
        <v>44504</v>
      </c>
      <c r="G2499" s="1" t="s">
        <v>13</v>
      </c>
      <c r="H2499" s="1" t="s">
        <v>101</v>
      </c>
      <c r="I2499" s="1">
        <v>2813</v>
      </c>
      <c r="J2499" s="1">
        <f>MONTH(BART_Rides[[#This Row],[Date]])</f>
        <v>11</v>
      </c>
      <c r="K2499" s="1">
        <f>WEEKDAY(BART_Rides[[#This Row],[Date]],2)</f>
        <v>4</v>
      </c>
      <c r="L2499" s="1" t="str">
        <f>LEFT(BART_Rides[[#This Row],[Lines]],1)</f>
        <v>Y</v>
      </c>
      <c r="M2499" s="1" t="str">
        <f>IF(BART_Rides[[#This Row],[FirstLetter]]="Y","Yes","No")</f>
        <v>Yes</v>
      </c>
      <c r="N2499" s="1" t="str">
        <f>IF(OR(BART_Rides[[#This Row],[Station Code]]="EM", BART_Rides[[#This Row],[Station Code]]="MT", BART_Rides[[#This Row],[Station Code]]="PL", BART_Rides[[#This Row],[Station Code]]="CC"), "Yes", "No")</f>
        <v>No</v>
      </c>
    </row>
    <row r="2500" spans="6:14">
      <c r="F2500" s="3">
        <v>44505</v>
      </c>
      <c r="G2500" s="1" t="s">
        <v>13</v>
      </c>
      <c r="H2500" s="1" t="s">
        <v>101</v>
      </c>
      <c r="I2500" s="1">
        <v>2913</v>
      </c>
      <c r="J2500" s="1">
        <f>MONTH(BART_Rides[[#This Row],[Date]])</f>
        <v>11</v>
      </c>
      <c r="K2500" s="1">
        <f>WEEKDAY(BART_Rides[[#This Row],[Date]],2)</f>
        <v>5</v>
      </c>
      <c r="L2500" s="1" t="str">
        <f>LEFT(BART_Rides[[#This Row],[Lines]],1)</f>
        <v>Y</v>
      </c>
      <c r="M2500" s="1" t="str">
        <f>IF(BART_Rides[[#This Row],[FirstLetter]]="Y","Yes","No")</f>
        <v>Yes</v>
      </c>
      <c r="N2500" s="1" t="str">
        <f>IF(OR(BART_Rides[[#This Row],[Station Code]]="EM", BART_Rides[[#This Row],[Station Code]]="MT", BART_Rides[[#This Row],[Station Code]]="PL", BART_Rides[[#This Row],[Station Code]]="CC"), "Yes", "No")</f>
        <v>No</v>
      </c>
    </row>
    <row r="2501" spans="6:14">
      <c r="F2501" s="3">
        <v>44506</v>
      </c>
      <c r="G2501" s="1" t="s">
        <v>13</v>
      </c>
      <c r="H2501" s="1" t="s">
        <v>101</v>
      </c>
      <c r="I2501" s="1">
        <v>1567</v>
      </c>
      <c r="J2501" s="1">
        <f>MONTH(BART_Rides[[#This Row],[Date]])</f>
        <v>11</v>
      </c>
      <c r="K2501" s="1">
        <f>WEEKDAY(BART_Rides[[#This Row],[Date]],2)</f>
        <v>6</v>
      </c>
      <c r="L2501" s="1" t="str">
        <f>LEFT(BART_Rides[[#This Row],[Lines]],1)</f>
        <v>Y</v>
      </c>
      <c r="M2501" s="1" t="str">
        <f>IF(BART_Rides[[#This Row],[FirstLetter]]="Y","Yes","No")</f>
        <v>Yes</v>
      </c>
      <c r="N2501" s="1" t="str">
        <f>IF(OR(BART_Rides[[#This Row],[Station Code]]="EM", BART_Rides[[#This Row],[Station Code]]="MT", BART_Rides[[#This Row],[Station Code]]="PL", BART_Rides[[#This Row],[Station Code]]="CC"), "Yes", "No")</f>
        <v>No</v>
      </c>
    </row>
    <row r="2502" spans="6:14">
      <c r="F2502" s="3">
        <v>44507</v>
      </c>
      <c r="G2502" s="1" t="s">
        <v>13</v>
      </c>
      <c r="H2502" s="1" t="s">
        <v>101</v>
      </c>
      <c r="I2502" s="1">
        <v>1203</v>
      </c>
      <c r="J2502" s="1">
        <f>MONTH(BART_Rides[[#This Row],[Date]])</f>
        <v>11</v>
      </c>
      <c r="K2502" s="1">
        <f>WEEKDAY(BART_Rides[[#This Row],[Date]],2)</f>
        <v>7</v>
      </c>
      <c r="L2502" s="1" t="str">
        <f>LEFT(BART_Rides[[#This Row],[Lines]],1)</f>
        <v>Y</v>
      </c>
      <c r="M2502" s="1" t="str">
        <f>IF(BART_Rides[[#This Row],[FirstLetter]]="Y","Yes","No")</f>
        <v>Yes</v>
      </c>
      <c r="N2502" s="1" t="str">
        <f>IF(OR(BART_Rides[[#This Row],[Station Code]]="EM", BART_Rides[[#This Row],[Station Code]]="MT", BART_Rides[[#This Row],[Station Code]]="PL", BART_Rides[[#This Row],[Station Code]]="CC"), "Yes", "No")</f>
        <v>No</v>
      </c>
    </row>
    <row r="2503" spans="6:14">
      <c r="F2503" s="3">
        <v>44508</v>
      </c>
      <c r="G2503" s="1" t="s">
        <v>13</v>
      </c>
      <c r="H2503" s="1" t="s">
        <v>101</v>
      </c>
      <c r="I2503" s="1">
        <v>2599</v>
      </c>
      <c r="J2503" s="1">
        <f>MONTH(BART_Rides[[#This Row],[Date]])</f>
        <v>11</v>
      </c>
      <c r="K2503" s="1">
        <f>WEEKDAY(BART_Rides[[#This Row],[Date]],2)</f>
        <v>1</v>
      </c>
      <c r="L2503" s="1" t="str">
        <f>LEFT(BART_Rides[[#This Row],[Lines]],1)</f>
        <v>Y</v>
      </c>
      <c r="M2503" s="1" t="str">
        <f>IF(BART_Rides[[#This Row],[FirstLetter]]="Y","Yes","No")</f>
        <v>Yes</v>
      </c>
      <c r="N2503" s="1" t="str">
        <f>IF(OR(BART_Rides[[#This Row],[Station Code]]="EM", BART_Rides[[#This Row],[Station Code]]="MT", BART_Rides[[#This Row],[Station Code]]="PL", BART_Rides[[#This Row],[Station Code]]="CC"), "Yes", "No")</f>
        <v>No</v>
      </c>
    </row>
    <row r="2504" spans="6:14">
      <c r="F2504" s="3">
        <v>44509</v>
      </c>
      <c r="G2504" s="1" t="s">
        <v>13</v>
      </c>
      <c r="H2504" s="1" t="s">
        <v>101</v>
      </c>
      <c r="I2504" s="1">
        <v>2537</v>
      </c>
      <c r="J2504" s="1">
        <f>MONTH(BART_Rides[[#This Row],[Date]])</f>
        <v>11</v>
      </c>
      <c r="K2504" s="1">
        <f>WEEKDAY(BART_Rides[[#This Row],[Date]],2)</f>
        <v>2</v>
      </c>
      <c r="L2504" s="1" t="str">
        <f>LEFT(BART_Rides[[#This Row],[Lines]],1)</f>
        <v>Y</v>
      </c>
      <c r="M2504" s="1" t="str">
        <f>IF(BART_Rides[[#This Row],[FirstLetter]]="Y","Yes","No")</f>
        <v>Yes</v>
      </c>
      <c r="N2504" s="1" t="str">
        <f>IF(OR(BART_Rides[[#This Row],[Station Code]]="EM", BART_Rides[[#This Row],[Station Code]]="MT", BART_Rides[[#This Row],[Station Code]]="PL", BART_Rides[[#This Row],[Station Code]]="CC"), "Yes", "No")</f>
        <v>No</v>
      </c>
    </row>
    <row r="2505" spans="6:14">
      <c r="F2505" s="3">
        <v>44510</v>
      </c>
      <c r="G2505" s="1" t="s">
        <v>13</v>
      </c>
      <c r="H2505" s="1" t="s">
        <v>101</v>
      </c>
      <c r="I2505" s="1">
        <v>2902</v>
      </c>
      <c r="J2505" s="1">
        <f>MONTH(BART_Rides[[#This Row],[Date]])</f>
        <v>11</v>
      </c>
      <c r="K2505" s="1">
        <f>WEEKDAY(BART_Rides[[#This Row],[Date]],2)</f>
        <v>3</v>
      </c>
      <c r="L2505" s="1" t="str">
        <f>LEFT(BART_Rides[[#This Row],[Lines]],1)</f>
        <v>Y</v>
      </c>
      <c r="M2505" s="1" t="str">
        <f>IF(BART_Rides[[#This Row],[FirstLetter]]="Y","Yes","No")</f>
        <v>Yes</v>
      </c>
      <c r="N2505" s="1" t="str">
        <f>IF(OR(BART_Rides[[#This Row],[Station Code]]="EM", BART_Rides[[#This Row],[Station Code]]="MT", BART_Rides[[#This Row],[Station Code]]="PL", BART_Rides[[#This Row],[Station Code]]="CC"), "Yes", "No")</f>
        <v>No</v>
      </c>
    </row>
    <row r="2506" spans="6:14">
      <c r="F2506" s="3">
        <v>44511</v>
      </c>
      <c r="G2506" s="1" t="s">
        <v>13</v>
      </c>
      <c r="H2506" s="1" t="s">
        <v>101</v>
      </c>
      <c r="I2506" s="1">
        <v>2450</v>
      </c>
      <c r="J2506" s="1">
        <f>MONTH(BART_Rides[[#This Row],[Date]])</f>
        <v>11</v>
      </c>
      <c r="K2506" s="1">
        <f>WEEKDAY(BART_Rides[[#This Row],[Date]],2)</f>
        <v>4</v>
      </c>
      <c r="L2506" s="1" t="str">
        <f>LEFT(BART_Rides[[#This Row],[Lines]],1)</f>
        <v>Y</v>
      </c>
      <c r="M2506" s="1" t="str">
        <f>IF(BART_Rides[[#This Row],[FirstLetter]]="Y","Yes","No")</f>
        <v>Yes</v>
      </c>
      <c r="N2506" s="1" t="str">
        <f>IF(OR(BART_Rides[[#This Row],[Station Code]]="EM", BART_Rides[[#This Row],[Station Code]]="MT", BART_Rides[[#This Row],[Station Code]]="PL", BART_Rides[[#This Row],[Station Code]]="CC"), "Yes", "No")</f>
        <v>No</v>
      </c>
    </row>
    <row r="2507" spans="6:14">
      <c r="F2507" s="3">
        <v>44512</v>
      </c>
      <c r="G2507" s="1" t="s">
        <v>13</v>
      </c>
      <c r="H2507" s="1" t="s">
        <v>101</v>
      </c>
      <c r="I2507" s="1">
        <v>2835</v>
      </c>
      <c r="J2507" s="1">
        <f>MONTH(BART_Rides[[#This Row],[Date]])</f>
        <v>11</v>
      </c>
      <c r="K2507" s="1">
        <f>WEEKDAY(BART_Rides[[#This Row],[Date]],2)</f>
        <v>5</v>
      </c>
      <c r="L2507" s="1" t="str">
        <f>LEFT(BART_Rides[[#This Row],[Lines]],1)</f>
        <v>Y</v>
      </c>
      <c r="M2507" s="1" t="str">
        <f>IF(BART_Rides[[#This Row],[FirstLetter]]="Y","Yes","No")</f>
        <v>Yes</v>
      </c>
      <c r="N2507" s="1" t="str">
        <f>IF(OR(BART_Rides[[#This Row],[Station Code]]="EM", BART_Rides[[#This Row],[Station Code]]="MT", BART_Rides[[#This Row],[Station Code]]="PL", BART_Rides[[#This Row],[Station Code]]="CC"), "Yes", "No")</f>
        <v>No</v>
      </c>
    </row>
    <row r="2508" spans="6:14">
      <c r="F2508" s="3">
        <v>44513</v>
      </c>
      <c r="G2508" s="1" t="s">
        <v>13</v>
      </c>
      <c r="H2508" s="1" t="s">
        <v>101</v>
      </c>
      <c r="I2508" s="1">
        <v>1708</v>
      </c>
      <c r="J2508" s="1">
        <f>MONTH(BART_Rides[[#This Row],[Date]])</f>
        <v>11</v>
      </c>
      <c r="K2508" s="1">
        <f>WEEKDAY(BART_Rides[[#This Row],[Date]],2)</f>
        <v>6</v>
      </c>
      <c r="L2508" s="1" t="str">
        <f>LEFT(BART_Rides[[#This Row],[Lines]],1)</f>
        <v>Y</v>
      </c>
      <c r="M2508" s="1" t="str">
        <f>IF(BART_Rides[[#This Row],[FirstLetter]]="Y","Yes","No")</f>
        <v>Yes</v>
      </c>
      <c r="N2508" s="1" t="str">
        <f>IF(OR(BART_Rides[[#This Row],[Station Code]]="EM", BART_Rides[[#This Row],[Station Code]]="MT", BART_Rides[[#This Row],[Station Code]]="PL", BART_Rides[[#This Row],[Station Code]]="CC"), "Yes", "No")</f>
        <v>No</v>
      </c>
    </row>
    <row r="2509" spans="6:14">
      <c r="F2509" s="3">
        <v>44514</v>
      </c>
      <c r="G2509" s="1" t="s">
        <v>13</v>
      </c>
      <c r="H2509" s="1" t="s">
        <v>101</v>
      </c>
      <c r="I2509" s="1">
        <v>1062</v>
      </c>
      <c r="J2509" s="1">
        <f>MONTH(BART_Rides[[#This Row],[Date]])</f>
        <v>11</v>
      </c>
      <c r="K2509" s="1">
        <f>WEEKDAY(BART_Rides[[#This Row],[Date]],2)</f>
        <v>7</v>
      </c>
      <c r="L2509" s="1" t="str">
        <f>LEFT(BART_Rides[[#This Row],[Lines]],1)</f>
        <v>Y</v>
      </c>
      <c r="M2509" s="1" t="str">
        <f>IF(BART_Rides[[#This Row],[FirstLetter]]="Y","Yes","No")</f>
        <v>Yes</v>
      </c>
      <c r="N2509" s="1" t="str">
        <f>IF(OR(BART_Rides[[#This Row],[Station Code]]="EM", BART_Rides[[#This Row],[Station Code]]="MT", BART_Rides[[#This Row],[Station Code]]="PL", BART_Rides[[#This Row],[Station Code]]="CC"), "Yes", "No")</f>
        <v>No</v>
      </c>
    </row>
    <row r="2510" spans="6:14">
      <c r="F2510" s="3">
        <v>44515</v>
      </c>
      <c r="G2510" s="1" t="s">
        <v>13</v>
      </c>
      <c r="H2510" s="1" t="s">
        <v>101</v>
      </c>
      <c r="I2510" s="1">
        <v>2530</v>
      </c>
      <c r="J2510" s="1">
        <f>MONTH(BART_Rides[[#This Row],[Date]])</f>
        <v>11</v>
      </c>
      <c r="K2510" s="1">
        <f>WEEKDAY(BART_Rides[[#This Row],[Date]],2)</f>
        <v>1</v>
      </c>
      <c r="L2510" s="1" t="str">
        <f>LEFT(BART_Rides[[#This Row],[Lines]],1)</f>
        <v>Y</v>
      </c>
      <c r="M2510" s="1" t="str">
        <f>IF(BART_Rides[[#This Row],[FirstLetter]]="Y","Yes","No")</f>
        <v>Yes</v>
      </c>
      <c r="N2510" s="1" t="str">
        <f>IF(OR(BART_Rides[[#This Row],[Station Code]]="EM", BART_Rides[[#This Row],[Station Code]]="MT", BART_Rides[[#This Row],[Station Code]]="PL", BART_Rides[[#This Row],[Station Code]]="CC"), "Yes", "No")</f>
        <v>No</v>
      </c>
    </row>
    <row r="2511" spans="6:14">
      <c r="F2511" s="3">
        <v>44516</v>
      </c>
      <c r="G2511" s="1" t="s">
        <v>13</v>
      </c>
      <c r="H2511" s="1" t="s">
        <v>101</v>
      </c>
      <c r="I2511" s="1">
        <v>2753</v>
      </c>
      <c r="J2511" s="1">
        <f>MONTH(BART_Rides[[#This Row],[Date]])</f>
        <v>11</v>
      </c>
      <c r="K2511" s="1">
        <f>WEEKDAY(BART_Rides[[#This Row],[Date]],2)</f>
        <v>2</v>
      </c>
      <c r="L2511" s="1" t="str">
        <f>LEFT(BART_Rides[[#This Row],[Lines]],1)</f>
        <v>Y</v>
      </c>
      <c r="M2511" s="1" t="str">
        <f>IF(BART_Rides[[#This Row],[FirstLetter]]="Y","Yes","No")</f>
        <v>Yes</v>
      </c>
      <c r="N2511" s="1" t="str">
        <f>IF(OR(BART_Rides[[#This Row],[Station Code]]="EM", BART_Rides[[#This Row],[Station Code]]="MT", BART_Rides[[#This Row],[Station Code]]="PL", BART_Rides[[#This Row],[Station Code]]="CC"), "Yes", "No")</f>
        <v>No</v>
      </c>
    </row>
    <row r="2512" spans="6:14">
      <c r="F2512" s="3">
        <v>44517</v>
      </c>
      <c r="G2512" s="1" t="s">
        <v>13</v>
      </c>
      <c r="H2512" s="1" t="s">
        <v>101</v>
      </c>
      <c r="I2512" s="1">
        <v>2806</v>
      </c>
      <c r="J2512" s="1">
        <f>MONTH(BART_Rides[[#This Row],[Date]])</f>
        <v>11</v>
      </c>
      <c r="K2512" s="1">
        <f>WEEKDAY(BART_Rides[[#This Row],[Date]],2)</f>
        <v>3</v>
      </c>
      <c r="L2512" s="1" t="str">
        <f>LEFT(BART_Rides[[#This Row],[Lines]],1)</f>
        <v>Y</v>
      </c>
      <c r="M2512" s="1" t="str">
        <f>IF(BART_Rides[[#This Row],[FirstLetter]]="Y","Yes","No")</f>
        <v>Yes</v>
      </c>
      <c r="N2512" s="1" t="str">
        <f>IF(OR(BART_Rides[[#This Row],[Station Code]]="EM", BART_Rides[[#This Row],[Station Code]]="MT", BART_Rides[[#This Row],[Station Code]]="PL", BART_Rides[[#This Row],[Station Code]]="CC"), "Yes", "No")</f>
        <v>No</v>
      </c>
    </row>
    <row r="2513" spans="6:14">
      <c r="F2513" s="3">
        <v>44518</v>
      </c>
      <c r="G2513" s="1" t="s">
        <v>13</v>
      </c>
      <c r="H2513" s="1" t="s">
        <v>101</v>
      </c>
      <c r="I2513" s="1">
        <v>2817</v>
      </c>
      <c r="J2513" s="1">
        <f>MONTH(BART_Rides[[#This Row],[Date]])</f>
        <v>11</v>
      </c>
      <c r="K2513" s="1">
        <f>WEEKDAY(BART_Rides[[#This Row],[Date]],2)</f>
        <v>4</v>
      </c>
      <c r="L2513" s="1" t="str">
        <f>LEFT(BART_Rides[[#This Row],[Lines]],1)</f>
        <v>Y</v>
      </c>
      <c r="M2513" s="1" t="str">
        <f>IF(BART_Rides[[#This Row],[FirstLetter]]="Y","Yes","No")</f>
        <v>Yes</v>
      </c>
      <c r="N2513" s="1" t="str">
        <f>IF(OR(BART_Rides[[#This Row],[Station Code]]="EM", BART_Rides[[#This Row],[Station Code]]="MT", BART_Rides[[#This Row],[Station Code]]="PL", BART_Rides[[#This Row],[Station Code]]="CC"), "Yes", "No")</f>
        <v>No</v>
      </c>
    </row>
    <row r="2514" spans="6:14">
      <c r="F2514" s="3">
        <v>44519</v>
      </c>
      <c r="G2514" s="1" t="s">
        <v>13</v>
      </c>
      <c r="H2514" s="1" t="s">
        <v>101</v>
      </c>
      <c r="I2514" s="1">
        <v>2623</v>
      </c>
      <c r="J2514" s="1">
        <f>MONTH(BART_Rides[[#This Row],[Date]])</f>
        <v>11</v>
      </c>
      <c r="K2514" s="1">
        <f>WEEKDAY(BART_Rides[[#This Row],[Date]],2)</f>
        <v>5</v>
      </c>
      <c r="L2514" s="1" t="str">
        <f>LEFT(BART_Rides[[#This Row],[Lines]],1)</f>
        <v>Y</v>
      </c>
      <c r="M2514" s="1" t="str">
        <f>IF(BART_Rides[[#This Row],[FirstLetter]]="Y","Yes","No")</f>
        <v>Yes</v>
      </c>
      <c r="N2514" s="1" t="str">
        <f>IF(OR(BART_Rides[[#This Row],[Station Code]]="EM", BART_Rides[[#This Row],[Station Code]]="MT", BART_Rides[[#This Row],[Station Code]]="PL", BART_Rides[[#This Row],[Station Code]]="CC"), "Yes", "No")</f>
        <v>No</v>
      </c>
    </row>
    <row r="2515" spans="6:14">
      <c r="F2515" s="3">
        <v>44520</v>
      </c>
      <c r="G2515" s="1" t="s">
        <v>13</v>
      </c>
      <c r="H2515" s="1" t="s">
        <v>101</v>
      </c>
      <c r="I2515" s="1">
        <v>1501</v>
      </c>
      <c r="J2515" s="1">
        <f>MONTH(BART_Rides[[#This Row],[Date]])</f>
        <v>11</v>
      </c>
      <c r="K2515" s="1">
        <f>WEEKDAY(BART_Rides[[#This Row],[Date]],2)</f>
        <v>6</v>
      </c>
      <c r="L2515" s="1" t="str">
        <f>LEFT(BART_Rides[[#This Row],[Lines]],1)</f>
        <v>Y</v>
      </c>
      <c r="M2515" s="1" t="str">
        <f>IF(BART_Rides[[#This Row],[FirstLetter]]="Y","Yes","No")</f>
        <v>Yes</v>
      </c>
      <c r="N2515" s="1" t="str">
        <f>IF(OR(BART_Rides[[#This Row],[Station Code]]="EM", BART_Rides[[#This Row],[Station Code]]="MT", BART_Rides[[#This Row],[Station Code]]="PL", BART_Rides[[#This Row],[Station Code]]="CC"), "Yes", "No")</f>
        <v>No</v>
      </c>
    </row>
    <row r="2516" spans="6:14">
      <c r="F2516" s="3">
        <v>44521</v>
      </c>
      <c r="G2516" s="1" t="s">
        <v>13</v>
      </c>
      <c r="H2516" s="1" t="s">
        <v>101</v>
      </c>
      <c r="I2516" s="1">
        <v>1101</v>
      </c>
      <c r="J2516" s="1">
        <f>MONTH(BART_Rides[[#This Row],[Date]])</f>
        <v>11</v>
      </c>
      <c r="K2516" s="1">
        <f>WEEKDAY(BART_Rides[[#This Row],[Date]],2)</f>
        <v>7</v>
      </c>
      <c r="L2516" s="1" t="str">
        <f>LEFT(BART_Rides[[#This Row],[Lines]],1)</f>
        <v>Y</v>
      </c>
      <c r="M2516" s="1" t="str">
        <f>IF(BART_Rides[[#This Row],[FirstLetter]]="Y","Yes","No")</f>
        <v>Yes</v>
      </c>
      <c r="N2516" s="1" t="str">
        <f>IF(OR(BART_Rides[[#This Row],[Station Code]]="EM", BART_Rides[[#This Row],[Station Code]]="MT", BART_Rides[[#This Row],[Station Code]]="PL", BART_Rides[[#This Row],[Station Code]]="CC"), "Yes", "No")</f>
        <v>No</v>
      </c>
    </row>
    <row r="2517" spans="6:14">
      <c r="F2517" s="3">
        <v>44522</v>
      </c>
      <c r="G2517" s="1" t="s">
        <v>13</v>
      </c>
      <c r="H2517" s="1" t="s">
        <v>101</v>
      </c>
      <c r="I2517" s="1">
        <v>2257</v>
      </c>
      <c r="J2517" s="1">
        <f>MONTH(BART_Rides[[#This Row],[Date]])</f>
        <v>11</v>
      </c>
      <c r="K2517" s="1">
        <f>WEEKDAY(BART_Rides[[#This Row],[Date]],2)</f>
        <v>1</v>
      </c>
      <c r="L2517" s="1" t="str">
        <f>LEFT(BART_Rides[[#This Row],[Lines]],1)</f>
        <v>Y</v>
      </c>
      <c r="M2517" s="1" t="str">
        <f>IF(BART_Rides[[#This Row],[FirstLetter]]="Y","Yes","No")</f>
        <v>Yes</v>
      </c>
      <c r="N2517" s="1" t="str">
        <f>IF(OR(BART_Rides[[#This Row],[Station Code]]="EM", BART_Rides[[#This Row],[Station Code]]="MT", BART_Rides[[#This Row],[Station Code]]="PL", BART_Rides[[#This Row],[Station Code]]="CC"), "Yes", "No")</f>
        <v>No</v>
      </c>
    </row>
    <row r="2518" spans="6:14">
      <c r="F2518" s="3">
        <v>44523</v>
      </c>
      <c r="G2518" s="1" t="s">
        <v>13</v>
      </c>
      <c r="H2518" s="1" t="s">
        <v>101</v>
      </c>
      <c r="I2518" s="1">
        <v>2467</v>
      </c>
      <c r="J2518" s="1">
        <f>MONTH(BART_Rides[[#This Row],[Date]])</f>
        <v>11</v>
      </c>
      <c r="K2518" s="1">
        <f>WEEKDAY(BART_Rides[[#This Row],[Date]],2)</f>
        <v>2</v>
      </c>
      <c r="L2518" s="1" t="str">
        <f>LEFT(BART_Rides[[#This Row],[Lines]],1)</f>
        <v>Y</v>
      </c>
      <c r="M2518" s="1" t="str">
        <f>IF(BART_Rides[[#This Row],[FirstLetter]]="Y","Yes","No")</f>
        <v>Yes</v>
      </c>
      <c r="N2518" s="1" t="str">
        <f>IF(OR(BART_Rides[[#This Row],[Station Code]]="EM", BART_Rides[[#This Row],[Station Code]]="MT", BART_Rides[[#This Row],[Station Code]]="PL", BART_Rides[[#This Row],[Station Code]]="CC"), "Yes", "No")</f>
        <v>No</v>
      </c>
    </row>
    <row r="2519" spans="6:14">
      <c r="F2519" s="3">
        <v>44524</v>
      </c>
      <c r="G2519" s="1" t="s">
        <v>13</v>
      </c>
      <c r="H2519" s="1" t="s">
        <v>101</v>
      </c>
      <c r="I2519" s="1">
        <v>2085</v>
      </c>
      <c r="J2519" s="1">
        <f>MONTH(BART_Rides[[#This Row],[Date]])</f>
        <v>11</v>
      </c>
      <c r="K2519" s="1">
        <f>WEEKDAY(BART_Rides[[#This Row],[Date]],2)</f>
        <v>3</v>
      </c>
      <c r="L2519" s="1" t="str">
        <f>LEFT(BART_Rides[[#This Row],[Lines]],1)</f>
        <v>Y</v>
      </c>
      <c r="M2519" s="1" t="str">
        <f>IF(BART_Rides[[#This Row],[FirstLetter]]="Y","Yes","No")</f>
        <v>Yes</v>
      </c>
      <c r="N2519" s="1" t="str">
        <f>IF(OR(BART_Rides[[#This Row],[Station Code]]="EM", BART_Rides[[#This Row],[Station Code]]="MT", BART_Rides[[#This Row],[Station Code]]="PL", BART_Rides[[#This Row],[Station Code]]="CC"), "Yes", "No")</f>
        <v>No</v>
      </c>
    </row>
    <row r="2520" spans="6:14">
      <c r="F2520" s="3">
        <v>44525</v>
      </c>
      <c r="G2520" s="1" t="s">
        <v>13</v>
      </c>
      <c r="H2520" s="1" t="s">
        <v>101</v>
      </c>
      <c r="I2520" s="1">
        <v>706</v>
      </c>
      <c r="J2520" s="1">
        <f>MONTH(BART_Rides[[#This Row],[Date]])</f>
        <v>11</v>
      </c>
      <c r="K2520" s="1">
        <f>WEEKDAY(BART_Rides[[#This Row],[Date]],2)</f>
        <v>4</v>
      </c>
      <c r="L2520" s="1" t="str">
        <f>LEFT(BART_Rides[[#This Row],[Lines]],1)</f>
        <v>Y</v>
      </c>
      <c r="M2520" s="1" t="str">
        <f>IF(BART_Rides[[#This Row],[FirstLetter]]="Y","Yes","No")</f>
        <v>Yes</v>
      </c>
      <c r="N2520" s="1" t="str">
        <f>IF(OR(BART_Rides[[#This Row],[Station Code]]="EM", BART_Rides[[#This Row],[Station Code]]="MT", BART_Rides[[#This Row],[Station Code]]="PL", BART_Rides[[#This Row],[Station Code]]="CC"), "Yes", "No")</f>
        <v>No</v>
      </c>
    </row>
    <row r="2521" spans="6:14">
      <c r="F2521" s="3">
        <v>44526</v>
      </c>
      <c r="G2521" s="1" t="s">
        <v>13</v>
      </c>
      <c r="H2521" s="1" t="s">
        <v>101</v>
      </c>
      <c r="I2521" s="1">
        <v>1344</v>
      </c>
      <c r="J2521" s="1">
        <f>MONTH(BART_Rides[[#This Row],[Date]])</f>
        <v>11</v>
      </c>
      <c r="K2521" s="1">
        <f>WEEKDAY(BART_Rides[[#This Row],[Date]],2)</f>
        <v>5</v>
      </c>
      <c r="L2521" s="1" t="str">
        <f>LEFT(BART_Rides[[#This Row],[Lines]],1)</f>
        <v>Y</v>
      </c>
      <c r="M2521" s="1" t="str">
        <f>IF(BART_Rides[[#This Row],[FirstLetter]]="Y","Yes","No")</f>
        <v>Yes</v>
      </c>
      <c r="N2521" s="1" t="str">
        <f>IF(OR(BART_Rides[[#This Row],[Station Code]]="EM", BART_Rides[[#This Row],[Station Code]]="MT", BART_Rides[[#This Row],[Station Code]]="PL", BART_Rides[[#This Row],[Station Code]]="CC"), "Yes", "No")</f>
        <v>No</v>
      </c>
    </row>
    <row r="2522" spans="6:14">
      <c r="F2522" s="3">
        <v>44527</v>
      </c>
      <c r="G2522" s="1" t="s">
        <v>13</v>
      </c>
      <c r="H2522" s="1" t="s">
        <v>101</v>
      </c>
      <c r="I2522" s="1">
        <v>1376</v>
      </c>
      <c r="J2522" s="1">
        <f>MONTH(BART_Rides[[#This Row],[Date]])</f>
        <v>11</v>
      </c>
      <c r="K2522" s="1">
        <f>WEEKDAY(BART_Rides[[#This Row],[Date]],2)</f>
        <v>6</v>
      </c>
      <c r="L2522" s="1" t="str">
        <f>LEFT(BART_Rides[[#This Row],[Lines]],1)</f>
        <v>Y</v>
      </c>
      <c r="M2522" s="1" t="str">
        <f>IF(BART_Rides[[#This Row],[FirstLetter]]="Y","Yes","No")</f>
        <v>Yes</v>
      </c>
      <c r="N2522" s="1" t="str">
        <f>IF(OR(BART_Rides[[#This Row],[Station Code]]="EM", BART_Rides[[#This Row],[Station Code]]="MT", BART_Rides[[#This Row],[Station Code]]="PL", BART_Rides[[#This Row],[Station Code]]="CC"), "Yes", "No")</f>
        <v>No</v>
      </c>
    </row>
    <row r="2523" spans="6:14">
      <c r="F2523" s="3">
        <v>44528</v>
      </c>
      <c r="G2523" s="1" t="s">
        <v>13</v>
      </c>
      <c r="H2523" s="1" t="s">
        <v>101</v>
      </c>
      <c r="I2523" s="1">
        <v>979</v>
      </c>
      <c r="J2523" s="1">
        <f>MONTH(BART_Rides[[#This Row],[Date]])</f>
        <v>11</v>
      </c>
      <c r="K2523" s="1">
        <f>WEEKDAY(BART_Rides[[#This Row],[Date]],2)</f>
        <v>7</v>
      </c>
      <c r="L2523" s="1" t="str">
        <f>LEFT(BART_Rides[[#This Row],[Lines]],1)</f>
        <v>Y</v>
      </c>
      <c r="M2523" s="1" t="str">
        <f>IF(BART_Rides[[#This Row],[FirstLetter]]="Y","Yes","No")</f>
        <v>Yes</v>
      </c>
      <c r="N2523" s="1" t="str">
        <f>IF(OR(BART_Rides[[#This Row],[Station Code]]="EM", BART_Rides[[#This Row],[Station Code]]="MT", BART_Rides[[#This Row],[Station Code]]="PL", BART_Rides[[#This Row],[Station Code]]="CC"), "Yes", "No")</f>
        <v>No</v>
      </c>
    </row>
    <row r="2524" spans="6:14">
      <c r="F2524" s="3">
        <v>44529</v>
      </c>
      <c r="G2524" s="1" t="s">
        <v>13</v>
      </c>
      <c r="H2524" s="1" t="s">
        <v>101</v>
      </c>
      <c r="I2524" s="1">
        <v>2471</v>
      </c>
      <c r="J2524" s="1">
        <f>MONTH(BART_Rides[[#This Row],[Date]])</f>
        <v>11</v>
      </c>
      <c r="K2524" s="1">
        <f>WEEKDAY(BART_Rides[[#This Row],[Date]],2)</f>
        <v>1</v>
      </c>
      <c r="L2524" s="1" t="str">
        <f>LEFT(BART_Rides[[#This Row],[Lines]],1)</f>
        <v>Y</v>
      </c>
      <c r="M2524" s="1" t="str">
        <f>IF(BART_Rides[[#This Row],[FirstLetter]]="Y","Yes","No")</f>
        <v>Yes</v>
      </c>
      <c r="N2524" s="1" t="str">
        <f>IF(OR(BART_Rides[[#This Row],[Station Code]]="EM", BART_Rides[[#This Row],[Station Code]]="MT", BART_Rides[[#This Row],[Station Code]]="PL", BART_Rides[[#This Row],[Station Code]]="CC"), "Yes", "No")</f>
        <v>No</v>
      </c>
    </row>
    <row r="2525" spans="6:14">
      <c r="F2525" s="3">
        <v>44530</v>
      </c>
      <c r="G2525" s="1" t="s">
        <v>13</v>
      </c>
      <c r="H2525" s="1" t="s">
        <v>101</v>
      </c>
      <c r="I2525" s="1">
        <v>2736</v>
      </c>
      <c r="J2525" s="1">
        <f>MONTH(BART_Rides[[#This Row],[Date]])</f>
        <v>11</v>
      </c>
      <c r="K2525" s="1">
        <f>WEEKDAY(BART_Rides[[#This Row],[Date]],2)</f>
        <v>2</v>
      </c>
      <c r="L2525" s="1" t="str">
        <f>LEFT(BART_Rides[[#This Row],[Lines]],1)</f>
        <v>Y</v>
      </c>
      <c r="M2525" s="1" t="str">
        <f>IF(BART_Rides[[#This Row],[FirstLetter]]="Y","Yes","No")</f>
        <v>Yes</v>
      </c>
      <c r="N2525" s="1" t="str">
        <f>IF(OR(BART_Rides[[#This Row],[Station Code]]="EM", BART_Rides[[#This Row],[Station Code]]="MT", BART_Rides[[#This Row],[Station Code]]="PL", BART_Rides[[#This Row],[Station Code]]="CC"), "Yes", "No")</f>
        <v>No</v>
      </c>
    </row>
    <row r="2526" spans="6:14">
      <c r="F2526" s="3">
        <v>44531</v>
      </c>
      <c r="G2526" s="1" t="s">
        <v>13</v>
      </c>
      <c r="H2526" s="1" t="s">
        <v>101</v>
      </c>
      <c r="I2526" s="1">
        <v>2810</v>
      </c>
      <c r="J2526" s="1">
        <f>MONTH(BART_Rides[[#This Row],[Date]])</f>
        <v>12</v>
      </c>
      <c r="K2526" s="1">
        <f>WEEKDAY(BART_Rides[[#This Row],[Date]],2)</f>
        <v>3</v>
      </c>
      <c r="L2526" s="1" t="str">
        <f>LEFT(BART_Rides[[#This Row],[Lines]],1)</f>
        <v>Y</v>
      </c>
      <c r="M2526" s="1" t="str">
        <f>IF(BART_Rides[[#This Row],[FirstLetter]]="Y","Yes","No")</f>
        <v>Yes</v>
      </c>
      <c r="N2526" s="1" t="str">
        <f>IF(OR(BART_Rides[[#This Row],[Station Code]]="EM", BART_Rides[[#This Row],[Station Code]]="MT", BART_Rides[[#This Row],[Station Code]]="PL", BART_Rides[[#This Row],[Station Code]]="CC"), "Yes", "No")</f>
        <v>No</v>
      </c>
    </row>
    <row r="2527" spans="6:14">
      <c r="F2527" s="3">
        <v>44532</v>
      </c>
      <c r="G2527" s="1" t="s">
        <v>13</v>
      </c>
      <c r="H2527" s="1" t="s">
        <v>101</v>
      </c>
      <c r="I2527" s="1">
        <v>2878</v>
      </c>
      <c r="J2527" s="1">
        <f>MONTH(BART_Rides[[#This Row],[Date]])</f>
        <v>12</v>
      </c>
      <c r="K2527" s="1">
        <f>WEEKDAY(BART_Rides[[#This Row],[Date]],2)</f>
        <v>4</v>
      </c>
      <c r="L2527" s="1" t="str">
        <f>LEFT(BART_Rides[[#This Row],[Lines]],1)</f>
        <v>Y</v>
      </c>
      <c r="M2527" s="1" t="str">
        <f>IF(BART_Rides[[#This Row],[FirstLetter]]="Y","Yes","No")</f>
        <v>Yes</v>
      </c>
      <c r="N2527" s="1" t="str">
        <f>IF(OR(BART_Rides[[#This Row],[Station Code]]="EM", BART_Rides[[#This Row],[Station Code]]="MT", BART_Rides[[#This Row],[Station Code]]="PL", BART_Rides[[#This Row],[Station Code]]="CC"), "Yes", "No")</f>
        <v>No</v>
      </c>
    </row>
    <row r="2528" spans="6:14">
      <c r="F2528" s="3">
        <v>44533</v>
      </c>
      <c r="G2528" s="1" t="s">
        <v>13</v>
      </c>
      <c r="H2528" s="1" t="s">
        <v>101</v>
      </c>
      <c r="I2528" s="1">
        <v>2867</v>
      </c>
      <c r="J2528" s="1">
        <f>MONTH(BART_Rides[[#This Row],[Date]])</f>
        <v>12</v>
      </c>
      <c r="K2528" s="1">
        <f>WEEKDAY(BART_Rides[[#This Row],[Date]],2)</f>
        <v>5</v>
      </c>
      <c r="L2528" s="1" t="str">
        <f>LEFT(BART_Rides[[#This Row],[Lines]],1)</f>
        <v>Y</v>
      </c>
      <c r="M2528" s="1" t="str">
        <f>IF(BART_Rides[[#This Row],[FirstLetter]]="Y","Yes","No")</f>
        <v>Yes</v>
      </c>
      <c r="N2528" s="1" t="str">
        <f>IF(OR(BART_Rides[[#This Row],[Station Code]]="EM", BART_Rides[[#This Row],[Station Code]]="MT", BART_Rides[[#This Row],[Station Code]]="PL", BART_Rides[[#This Row],[Station Code]]="CC"), "Yes", "No")</f>
        <v>No</v>
      </c>
    </row>
    <row r="2529" spans="6:14">
      <c r="F2529" s="3">
        <v>44534</v>
      </c>
      <c r="G2529" s="1" t="s">
        <v>13</v>
      </c>
      <c r="H2529" s="1" t="s">
        <v>101</v>
      </c>
      <c r="I2529" s="1">
        <v>1652</v>
      </c>
      <c r="J2529" s="1">
        <f>MONTH(BART_Rides[[#This Row],[Date]])</f>
        <v>12</v>
      </c>
      <c r="K2529" s="1">
        <f>WEEKDAY(BART_Rides[[#This Row],[Date]],2)</f>
        <v>6</v>
      </c>
      <c r="L2529" s="1" t="str">
        <f>LEFT(BART_Rides[[#This Row],[Lines]],1)</f>
        <v>Y</v>
      </c>
      <c r="M2529" s="1" t="str">
        <f>IF(BART_Rides[[#This Row],[FirstLetter]]="Y","Yes","No")</f>
        <v>Yes</v>
      </c>
      <c r="N2529" s="1" t="str">
        <f>IF(OR(BART_Rides[[#This Row],[Station Code]]="EM", BART_Rides[[#This Row],[Station Code]]="MT", BART_Rides[[#This Row],[Station Code]]="PL", BART_Rides[[#This Row],[Station Code]]="CC"), "Yes", "No")</f>
        <v>No</v>
      </c>
    </row>
    <row r="2530" spans="6:14">
      <c r="F2530" s="3">
        <v>44535</v>
      </c>
      <c r="G2530" s="1" t="s">
        <v>13</v>
      </c>
      <c r="H2530" s="1" t="s">
        <v>101</v>
      </c>
      <c r="I2530" s="1">
        <v>1019</v>
      </c>
      <c r="J2530" s="1">
        <f>MONTH(BART_Rides[[#This Row],[Date]])</f>
        <v>12</v>
      </c>
      <c r="K2530" s="1">
        <f>WEEKDAY(BART_Rides[[#This Row],[Date]],2)</f>
        <v>7</v>
      </c>
      <c r="L2530" s="1" t="str">
        <f>LEFT(BART_Rides[[#This Row],[Lines]],1)</f>
        <v>Y</v>
      </c>
      <c r="M2530" s="1" t="str">
        <f>IF(BART_Rides[[#This Row],[FirstLetter]]="Y","Yes","No")</f>
        <v>Yes</v>
      </c>
      <c r="N2530" s="1" t="str">
        <f>IF(OR(BART_Rides[[#This Row],[Station Code]]="EM", BART_Rides[[#This Row],[Station Code]]="MT", BART_Rides[[#This Row],[Station Code]]="PL", BART_Rides[[#This Row],[Station Code]]="CC"), "Yes", "No")</f>
        <v>No</v>
      </c>
    </row>
    <row r="2531" spans="6:14">
      <c r="F2531" s="3">
        <v>44536</v>
      </c>
      <c r="G2531" s="1" t="s">
        <v>13</v>
      </c>
      <c r="H2531" s="1" t="s">
        <v>101</v>
      </c>
      <c r="I2531" s="1">
        <v>2543</v>
      </c>
      <c r="J2531" s="1">
        <f>MONTH(BART_Rides[[#This Row],[Date]])</f>
        <v>12</v>
      </c>
      <c r="K2531" s="1">
        <f>WEEKDAY(BART_Rides[[#This Row],[Date]],2)</f>
        <v>1</v>
      </c>
      <c r="L2531" s="1" t="str">
        <f>LEFT(BART_Rides[[#This Row],[Lines]],1)</f>
        <v>Y</v>
      </c>
      <c r="M2531" s="1" t="str">
        <f>IF(BART_Rides[[#This Row],[FirstLetter]]="Y","Yes","No")</f>
        <v>Yes</v>
      </c>
      <c r="N2531" s="1" t="str">
        <f>IF(OR(BART_Rides[[#This Row],[Station Code]]="EM", BART_Rides[[#This Row],[Station Code]]="MT", BART_Rides[[#This Row],[Station Code]]="PL", BART_Rides[[#This Row],[Station Code]]="CC"), "Yes", "No")</f>
        <v>No</v>
      </c>
    </row>
    <row r="2532" spans="6:14">
      <c r="F2532" s="3">
        <v>44537</v>
      </c>
      <c r="G2532" s="1" t="s">
        <v>13</v>
      </c>
      <c r="H2532" s="1" t="s">
        <v>101</v>
      </c>
      <c r="I2532" s="1">
        <v>2851</v>
      </c>
      <c r="J2532" s="1">
        <f>MONTH(BART_Rides[[#This Row],[Date]])</f>
        <v>12</v>
      </c>
      <c r="K2532" s="1">
        <f>WEEKDAY(BART_Rides[[#This Row],[Date]],2)</f>
        <v>2</v>
      </c>
      <c r="L2532" s="1" t="str">
        <f>LEFT(BART_Rides[[#This Row],[Lines]],1)</f>
        <v>Y</v>
      </c>
      <c r="M2532" s="1" t="str">
        <f>IF(BART_Rides[[#This Row],[FirstLetter]]="Y","Yes","No")</f>
        <v>Yes</v>
      </c>
      <c r="N2532" s="1" t="str">
        <f>IF(OR(BART_Rides[[#This Row],[Station Code]]="EM", BART_Rides[[#This Row],[Station Code]]="MT", BART_Rides[[#This Row],[Station Code]]="PL", BART_Rides[[#This Row],[Station Code]]="CC"), "Yes", "No")</f>
        <v>No</v>
      </c>
    </row>
    <row r="2533" spans="6:14">
      <c r="F2533" s="3">
        <v>44538</v>
      </c>
      <c r="G2533" s="1" t="s">
        <v>13</v>
      </c>
      <c r="H2533" s="1" t="s">
        <v>101</v>
      </c>
      <c r="I2533" s="1">
        <v>2967</v>
      </c>
      <c r="J2533" s="1">
        <f>MONTH(BART_Rides[[#This Row],[Date]])</f>
        <v>12</v>
      </c>
      <c r="K2533" s="1">
        <f>WEEKDAY(BART_Rides[[#This Row],[Date]],2)</f>
        <v>3</v>
      </c>
      <c r="L2533" s="1" t="str">
        <f>LEFT(BART_Rides[[#This Row],[Lines]],1)</f>
        <v>Y</v>
      </c>
      <c r="M2533" s="1" t="str">
        <f>IF(BART_Rides[[#This Row],[FirstLetter]]="Y","Yes","No")</f>
        <v>Yes</v>
      </c>
      <c r="N2533" s="1" t="str">
        <f>IF(OR(BART_Rides[[#This Row],[Station Code]]="EM", BART_Rides[[#This Row],[Station Code]]="MT", BART_Rides[[#This Row],[Station Code]]="PL", BART_Rides[[#This Row],[Station Code]]="CC"), "Yes", "No")</f>
        <v>No</v>
      </c>
    </row>
    <row r="2534" spans="6:14">
      <c r="F2534" s="3">
        <v>44539</v>
      </c>
      <c r="G2534" s="1" t="s">
        <v>13</v>
      </c>
      <c r="H2534" s="1" t="s">
        <v>101</v>
      </c>
      <c r="I2534" s="1">
        <v>2920</v>
      </c>
      <c r="J2534" s="1">
        <f>MONTH(BART_Rides[[#This Row],[Date]])</f>
        <v>12</v>
      </c>
      <c r="K2534" s="1">
        <f>WEEKDAY(BART_Rides[[#This Row],[Date]],2)</f>
        <v>4</v>
      </c>
      <c r="L2534" s="1" t="str">
        <f>LEFT(BART_Rides[[#This Row],[Lines]],1)</f>
        <v>Y</v>
      </c>
      <c r="M2534" s="1" t="str">
        <f>IF(BART_Rides[[#This Row],[FirstLetter]]="Y","Yes","No")</f>
        <v>Yes</v>
      </c>
      <c r="N2534" s="1" t="str">
        <f>IF(OR(BART_Rides[[#This Row],[Station Code]]="EM", BART_Rides[[#This Row],[Station Code]]="MT", BART_Rides[[#This Row],[Station Code]]="PL", BART_Rides[[#This Row],[Station Code]]="CC"), "Yes", "No")</f>
        <v>No</v>
      </c>
    </row>
    <row r="2535" spans="6:14">
      <c r="F2535" s="3">
        <v>44540</v>
      </c>
      <c r="G2535" s="1" t="s">
        <v>13</v>
      </c>
      <c r="H2535" s="1" t="s">
        <v>101</v>
      </c>
      <c r="I2535" s="1">
        <v>2867</v>
      </c>
      <c r="J2535" s="1">
        <f>MONTH(BART_Rides[[#This Row],[Date]])</f>
        <v>12</v>
      </c>
      <c r="K2535" s="1">
        <f>WEEKDAY(BART_Rides[[#This Row],[Date]],2)</f>
        <v>5</v>
      </c>
      <c r="L2535" s="1" t="str">
        <f>LEFT(BART_Rides[[#This Row],[Lines]],1)</f>
        <v>Y</v>
      </c>
      <c r="M2535" s="1" t="str">
        <f>IF(BART_Rides[[#This Row],[FirstLetter]]="Y","Yes","No")</f>
        <v>Yes</v>
      </c>
      <c r="N2535" s="1" t="str">
        <f>IF(OR(BART_Rides[[#This Row],[Station Code]]="EM", BART_Rides[[#This Row],[Station Code]]="MT", BART_Rides[[#This Row],[Station Code]]="PL", BART_Rides[[#This Row],[Station Code]]="CC"), "Yes", "No")</f>
        <v>No</v>
      </c>
    </row>
    <row r="2536" spans="6:14">
      <c r="F2536" s="3">
        <v>44541</v>
      </c>
      <c r="G2536" s="1" t="s">
        <v>13</v>
      </c>
      <c r="H2536" s="1" t="s">
        <v>101</v>
      </c>
      <c r="I2536" s="1">
        <v>1872</v>
      </c>
      <c r="J2536" s="1">
        <f>MONTH(BART_Rides[[#This Row],[Date]])</f>
        <v>12</v>
      </c>
      <c r="K2536" s="1">
        <f>WEEKDAY(BART_Rides[[#This Row],[Date]],2)</f>
        <v>6</v>
      </c>
      <c r="L2536" s="1" t="str">
        <f>LEFT(BART_Rides[[#This Row],[Lines]],1)</f>
        <v>Y</v>
      </c>
      <c r="M2536" s="1" t="str">
        <f>IF(BART_Rides[[#This Row],[FirstLetter]]="Y","Yes","No")</f>
        <v>Yes</v>
      </c>
      <c r="N2536" s="1" t="str">
        <f>IF(OR(BART_Rides[[#This Row],[Station Code]]="EM", BART_Rides[[#This Row],[Station Code]]="MT", BART_Rides[[#This Row],[Station Code]]="PL", BART_Rides[[#This Row],[Station Code]]="CC"), "Yes", "No")</f>
        <v>No</v>
      </c>
    </row>
    <row r="2537" spans="6:14">
      <c r="F2537" s="3">
        <v>44542</v>
      </c>
      <c r="G2537" s="1" t="s">
        <v>13</v>
      </c>
      <c r="H2537" s="1" t="s">
        <v>101</v>
      </c>
      <c r="I2537" s="1">
        <v>894</v>
      </c>
      <c r="J2537" s="1">
        <f>MONTH(BART_Rides[[#This Row],[Date]])</f>
        <v>12</v>
      </c>
      <c r="K2537" s="1">
        <f>WEEKDAY(BART_Rides[[#This Row],[Date]],2)</f>
        <v>7</v>
      </c>
      <c r="L2537" s="1" t="str">
        <f>LEFT(BART_Rides[[#This Row],[Lines]],1)</f>
        <v>Y</v>
      </c>
      <c r="M2537" s="1" t="str">
        <f>IF(BART_Rides[[#This Row],[FirstLetter]]="Y","Yes","No")</f>
        <v>Yes</v>
      </c>
      <c r="N2537" s="1" t="str">
        <f>IF(OR(BART_Rides[[#This Row],[Station Code]]="EM", BART_Rides[[#This Row],[Station Code]]="MT", BART_Rides[[#This Row],[Station Code]]="PL", BART_Rides[[#This Row],[Station Code]]="CC"), "Yes", "No")</f>
        <v>No</v>
      </c>
    </row>
    <row r="2538" spans="6:14">
      <c r="F2538" s="3">
        <v>44543</v>
      </c>
      <c r="G2538" s="1" t="s">
        <v>13</v>
      </c>
      <c r="H2538" s="1" t="s">
        <v>101</v>
      </c>
      <c r="I2538" s="1">
        <v>2151</v>
      </c>
      <c r="J2538" s="1">
        <f>MONTH(BART_Rides[[#This Row],[Date]])</f>
        <v>12</v>
      </c>
      <c r="K2538" s="1">
        <f>WEEKDAY(BART_Rides[[#This Row],[Date]],2)</f>
        <v>1</v>
      </c>
      <c r="L2538" s="1" t="str">
        <f>LEFT(BART_Rides[[#This Row],[Lines]],1)</f>
        <v>Y</v>
      </c>
      <c r="M2538" s="1" t="str">
        <f>IF(BART_Rides[[#This Row],[FirstLetter]]="Y","Yes","No")</f>
        <v>Yes</v>
      </c>
      <c r="N2538" s="1" t="str">
        <f>IF(OR(BART_Rides[[#This Row],[Station Code]]="EM", BART_Rides[[#This Row],[Station Code]]="MT", BART_Rides[[#This Row],[Station Code]]="PL", BART_Rides[[#This Row],[Station Code]]="CC"), "Yes", "No")</f>
        <v>No</v>
      </c>
    </row>
    <row r="2539" spans="6:14">
      <c r="F2539" s="3">
        <v>44544</v>
      </c>
      <c r="G2539" s="1" t="s">
        <v>13</v>
      </c>
      <c r="H2539" s="1" t="s">
        <v>101</v>
      </c>
      <c r="I2539" s="1">
        <v>2756</v>
      </c>
      <c r="J2539" s="1">
        <f>MONTH(BART_Rides[[#This Row],[Date]])</f>
        <v>12</v>
      </c>
      <c r="K2539" s="1">
        <f>WEEKDAY(BART_Rides[[#This Row],[Date]],2)</f>
        <v>2</v>
      </c>
      <c r="L2539" s="1" t="str">
        <f>LEFT(BART_Rides[[#This Row],[Lines]],1)</f>
        <v>Y</v>
      </c>
      <c r="M2539" s="1" t="str">
        <f>IF(BART_Rides[[#This Row],[FirstLetter]]="Y","Yes","No")</f>
        <v>Yes</v>
      </c>
      <c r="N2539" s="1" t="str">
        <f>IF(OR(BART_Rides[[#This Row],[Station Code]]="EM", BART_Rides[[#This Row],[Station Code]]="MT", BART_Rides[[#This Row],[Station Code]]="PL", BART_Rides[[#This Row],[Station Code]]="CC"), "Yes", "No")</f>
        <v>No</v>
      </c>
    </row>
    <row r="2540" spans="6:14">
      <c r="F2540" s="3">
        <v>44545</v>
      </c>
      <c r="G2540" s="1" t="s">
        <v>13</v>
      </c>
      <c r="H2540" s="1" t="s">
        <v>101</v>
      </c>
      <c r="I2540" s="1">
        <v>2683</v>
      </c>
      <c r="J2540" s="1">
        <f>MONTH(BART_Rides[[#This Row],[Date]])</f>
        <v>12</v>
      </c>
      <c r="K2540" s="1">
        <f>WEEKDAY(BART_Rides[[#This Row],[Date]],2)</f>
        <v>3</v>
      </c>
      <c r="L2540" s="1" t="str">
        <f>LEFT(BART_Rides[[#This Row],[Lines]],1)</f>
        <v>Y</v>
      </c>
      <c r="M2540" s="1" t="str">
        <f>IF(BART_Rides[[#This Row],[FirstLetter]]="Y","Yes","No")</f>
        <v>Yes</v>
      </c>
      <c r="N2540" s="1" t="str">
        <f>IF(OR(BART_Rides[[#This Row],[Station Code]]="EM", BART_Rides[[#This Row],[Station Code]]="MT", BART_Rides[[#This Row],[Station Code]]="PL", BART_Rides[[#This Row],[Station Code]]="CC"), "Yes", "No")</f>
        <v>No</v>
      </c>
    </row>
    <row r="2541" spans="6:14">
      <c r="F2541" s="3">
        <v>44546</v>
      </c>
      <c r="G2541" s="1" t="s">
        <v>13</v>
      </c>
      <c r="H2541" s="1" t="s">
        <v>101</v>
      </c>
      <c r="I2541" s="1">
        <v>2842</v>
      </c>
      <c r="J2541" s="1">
        <f>MONTH(BART_Rides[[#This Row],[Date]])</f>
        <v>12</v>
      </c>
      <c r="K2541" s="1">
        <f>WEEKDAY(BART_Rides[[#This Row],[Date]],2)</f>
        <v>4</v>
      </c>
      <c r="L2541" s="1" t="str">
        <f>LEFT(BART_Rides[[#This Row],[Lines]],1)</f>
        <v>Y</v>
      </c>
      <c r="M2541" s="1" t="str">
        <f>IF(BART_Rides[[#This Row],[FirstLetter]]="Y","Yes","No")</f>
        <v>Yes</v>
      </c>
      <c r="N2541" s="1" t="str">
        <f>IF(OR(BART_Rides[[#This Row],[Station Code]]="EM", BART_Rides[[#This Row],[Station Code]]="MT", BART_Rides[[#This Row],[Station Code]]="PL", BART_Rides[[#This Row],[Station Code]]="CC"), "Yes", "No")</f>
        <v>No</v>
      </c>
    </row>
    <row r="2542" spans="6:14">
      <c r="F2542" s="3">
        <v>44547</v>
      </c>
      <c r="G2542" s="1" t="s">
        <v>13</v>
      </c>
      <c r="H2542" s="1" t="s">
        <v>101</v>
      </c>
      <c r="I2542" s="1">
        <v>2745</v>
      </c>
      <c r="J2542" s="1">
        <f>MONTH(BART_Rides[[#This Row],[Date]])</f>
        <v>12</v>
      </c>
      <c r="K2542" s="1">
        <f>WEEKDAY(BART_Rides[[#This Row],[Date]],2)</f>
        <v>5</v>
      </c>
      <c r="L2542" s="1" t="str">
        <f>LEFT(BART_Rides[[#This Row],[Lines]],1)</f>
        <v>Y</v>
      </c>
      <c r="M2542" s="1" t="str">
        <f>IF(BART_Rides[[#This Row],[FirstLetter]]="Y","Yes","No")</f>
        <v>Yes</v>
      </c>
      <c r="N2542" s="1" t="str">
        <f>IF(OR(BART_Rides[[#This Row],[Station Code]]="EM", BART_Rides[[#This Row],[Station Code]]="MT", BART_Rides[[#This Row],[Station Code]]="PL", BART_Rides[[#This Row],[Station Code]]="CC"), "Yes", "No")</f>
        <v>No</v>
      </c>
    </row>
    <row r="2543" spans="6:14">
      <c r="F2543" s="3">
        <v>44548</v>
      </c>
      <c r="G2543" s="1" t="s">
        <v>13</v>
      </c>
      <c r="H2543" s="1" t="s">
        <v>101</v>
      </c>
      <c r="I2543" s="1">
        <v>1613</v>
      </c>
      <c r="J2543" s="1">
        <f>MONTH(BART_Rides[[#This Row],[Date]])</f>
        <v>12</v>
      </c>
      <c r="K2543" s="1">
        <f>WEEKDAY(BART_Rides[[#This Row],[Date]],2)</f>
        <v>6</v>
      </c>
      <c r="L2543" s="1" t="str">
        <f>LEFT(BART_Rides[[#This Row],[Lines]],1)</f>
        <v>Y</v>
      </c>
      <c r="M2543" s="1" t="str">
        <f>IF(BART_Rides[[#This Row],[FirstLetter]]="Y","Yes","No")</f>
        <v>Yes</v>
      </c>
      <c r="N2543" s="1" t="str">
        <f>IF(OR(BART_Rides[[#This Row],[Station Code]]="EM", BART_Rides[[#This Row],[Station Code]]="MT", BART_Rides[[#This Row],[Station Code]]="PL", BART_Rides[[#This Row],[Station Code]]="CC"), "Yes", "No")</f>
        <v>No</v>
      </c>
    </row>
    <row r="2544" spans="6:14">
      <c r="F2544" s="3">
        <v>44549</v>
      </c>
      <c r="G2544" s="1" t="s">
        <v>13</v>
      </c>
      <c r="H2544" s="1" t="s">
        <v>101</v>
      </c>
      <c r="I2544" s="1">
        <v>963</v>
      </c>
      <c r="J2544" s="1">
        <f>MONTH(BART_Rides[[#This Row],[Date]])</f>
        <v>12</v>
      </c>
      <c r="K2544" s="1">
        <f>WEEKDAY(BART_Rides[[#This Row],[Date]],2)</f>
        <v>7</v>
      </c>
      <c r="L2544" s="1" t="str">
        <f>LEFT(BART_Rides[[#This Row],[Lines]],1)</f>
        <v>Y</v>
      </c>
      <c r="M2544" s="1" t="str">
        <f>IF(BART_Rides[[#This Row],[FirstLetter]]="Y","Yes","No")</f>
        <v>Yes</v>
      </c>
      <c r="N2544" s="1" t="str">
        <f>IF(OR(BART_Rides[[#This Row],[Station Code]]="EM", BART_Rides[[#This Row],[Station Code]]="MT", BART_Rides[[#This Row],[Station Code]]="PL", BART_Rides[[#This Row],[Station Code]]="CC"), "Yes", "No")</f>
        <v>No</v>
      </c>
    </row>
    <row r="2545" spans="6:14">
      <c r="F2545" s="3">
        <v>44550</v>
      </c>
      <c r="G2545" s="1" t="s">
        <v>13</v>
      </c>
      <c r="H2545" s="1" t="s">
        <v>101</v>
      </c>
      <c r="I2545" s="1">
        <v>2175</v>
      </c>
      <c r="J2545" s="1">
        <f>MONTH(BART_Rides[[#This Row],[Date]])</f>
        <v>12</v>
      </c>
      <c r="K2545" s="1">
        <f>WEEKDAY(BART_Rides[[#This Row],[Date]],2)</f>
        <v>1</v>
      </c>
      <c r="L2545" s="1" t="str">
        <f>LEFT(BART_Rides[[#This Row],[Lines]],1)</f>
        <v>Y</v>
      </c>
      <c r="M2545" s="1" t="str">
        <f>IF(BART_Rides[[#This Row],[FirstLetter]]="Y","Yes","No")</f>
        <v>Yes</v>
      </c>
      <c r="N2545" s="1" t="str">
        <f>IF(OR(BART_Rides[[#This Row],[Station Code]]="EM", BART_Rides[[#This Row],[Station Code]]="MT", BART_Rides[[#This Row],[Station Code]]="PL", BART_Rides[[#This Row],[Station Code]]="CC"), "Yes", "No")</f>
        <v>No</v>
      </c>
    </row>
    <row r="2546" spans="6:14">
      <c r="F2546" s="3">
        <v>44551</v>
      </c>
      <c r="G2546" s="1" t="s">
        <v>13</v>
      </c>
      <c r="H2546" s="1" t="s">
        <v>101</v>
      </c>
      <c r="I2546" s="1">
        <v>2111</v>
      </c>
      <c r="J2546" s="1">
        <f>MONTH(BART_Rides[[#This Row],[Date]])</f>
        <v>12</v>
      </c>
      <c r="K2546" s="1">
        <f>WEEKDAY(BART_Rides[[#This Row],[Date]],2)</f>
        <v>2</v>
      </c>
      <c r="L2546" s="1" t="str">
        <f>LEFT(BART_Rides[[#This Row],[Lines]],1)</f>
        <v>Y</v>
      </c>
      <c r="M2546" s="1" t="str">
        <f>IF(BART_Rides[[#This Row],[FirstLetter]]="Y","Yes","No")</f>
        <v>Yes</v>
      </c>
      <c r="N2546" s="1" t="str">
        <f>IF(OR(BART_Rides[[#This Row],[Station Code]]="EM", BART_Rides[[#This Row],[Station Code]]="MT", BART_Rides[[#This Row],[Station Code]]="PL", BART_Rides[[#This Row],[Station Code]]="CC"), "Yes", "No")</f>
        <v>No</v>
      </c>
    </row>
    <row r="2547" spans="6:14">
      <c r="F2547" s="3">
        <v>44552</v>
      </c>
      <c r="G2547" s="1" t="s">
        <v>13</v>
      </c>
      <c r="H2547" s="1" t="s">
        <v>101</v>
      </c>
      <c r="I2547" s="1">
        <v>1886</v>
      </c>
      <c r="J2547" s="1">
        <f>MONTH(BART_Rides[[#This Row],[Date]])</f>
        <v>12</v>
      </c>
      <c r="K2547" s="1">
        <f>WEEKDAY(BART_Rides[[#This Row],[Date]],2)</f>
        <v>3</v>
      </c>
      <c r="L2547" s="1" t="str">
        <f>LEFT(BART_Rides[[#This Row],[Lines]],1)</f>
        <v>Y</v>
      </c>
      <c r="M2547" s="1" t="str">
        <f>IF(BART_Rides[[#This Row],[FirstLetter]]="Y","Yes","No")</f>
        <v>Yes</v>
      </c>
      <c r="N2547" s="1" t="str">
        <f>IF(OR(BART_Rides[[#This Row],[Station Code]]="EM", BART_Rides[[#This Row],[Station Code]]="MT", BART_Rides[[#This Row],[Station Code]]="PL", BART_Rides[[#This Row],[Station Code]]="CC"), "Yes", "No")</f>
        <v>No</v>
      </c>
    </row>
    <row r="2548" spans="6:14">
      <c r="F2548" s="3">
        <v>44553</v>
      </c>
      <c r="G2548" s="1" t="s">
        <v>13</v>
      </c>
      <c r="H2548" s="1" t="s">
        <v>101</v>
      </c>
      <c r="I2548" s="1">
        <v>1601</v>
      </c>
      <c r="J2548" s="1">
        <f>MONTH(BART_Rides[[#This Row],[Date]])</f>
        <v>12</v>
      </c>
      <c r="K2548" s="1">
        <f>WEEKDAY(BART_Rides[[#This Row],[Date]],2)</f>
        <v>4</v>
      </c>
      <c r="L2548" s="1" t="str">
        <f>LEFT(BART_Rides[[#This Row],[Lines]],1)</f>
        <v>Y</v>
      </c>
      <c r="M2548" s="1" t="str">
        <f>IF(BART_Rides[[#This Row],[FirstLetter]]="Y","Yes","No")</f>
        <v>Yes</v>
      </c>
      <c r="N2548" s="1" t="str">
        <f>IF(OR(BART_Rides[[#This Row],[Station Code]]="EM", BART_Rides[[#This Row],[Station Code]]="MT", BART_Rides[[#This Row],[Station Code]]="PL", BART_Rides[[#This Row],[Station Code]]="CC"), "Yes", "No")</f>
        <v>No</v>
      </c>
    </row>
    <row r="2549" spans="6:14">
      <c r="F2549" s="3">
        <v>44554</v>
      </c>
      <c r="G2549" s="1" t="s">
        <v>13</v>
      </c>
      <c r="H2549" s="1" t="s">
        <v>101</v>
      </c>
      <c r="I2549" s="1">
        <v>957</v>
      </c>
      <c r="J2549" s="1">
        <f>MONTH(BART_Rides[[#This Row],[Date]])</f>
        <v>12</v>
      </c>
      <c r="K2549" s="1">
        <f>WEEKDAY(BART_Rides[[#This Row],[Date]],2)</f>
        <v>5</v>
      </c>
      <c r="L2549" s="1" t="str">
        <f>LEFT(BART_Rides[[#This Row],[Lines]],1)</f>
        <v>Y</v>
      </c>
      <c r="M2549" s="1" t="str">
        <f>IF(BART_Rides[[#This Row],[FirstLetter]]="Y","Yes","No")</f>
        <v>Yes</v>
      </c>
      <c r="N2549" s="1" t="str">
        <f>IF(OR(BART_Rides[[#This Row],[Station Code]]="EM", BART_Rides[[#This Row],[Station Code]]="MT", BART_Rides[[#This Row],[Station Code]]="PL", BART_Rides[[#This Row],[Station Code]]="CC"), "Yes", "No")</f>
        <v>No</v>
      </c>
    </row>
    <row r="2550" spans="6:14">
      <c r="F2550" s="3">
        <v>44555</v>
      </c>
      <c r="G2550" s="1" t="s">
        <v>13</v>
      </c>
      <c r="H2550" s="1" t="s">
        <v>101</v>
      </c>
      <c r="I2550" s="1">
        <v>324</v>
      </c>
      <c r="J2550" s="1">
        <f>MONTH(BART_Rides[[#This Row],[Date]])</f>
        <v>12</v>
      </c>
      <c r="K2550" s="1">
        <f>WEEKDAY(BART_Rides[[#This Row],[Date]],2)</f>
        <v>6</v>
      </c>
      <c r="L2550" s="1" t="str">
        <f>LEFT(BART_Rides[[#This Row],[Lines]],1)</f>
        <v>Y</v>
      </c>
      <c r="M2550" s="1" t="str">
        <f>IF(BART_Rides[[#This Row],[FirstLetter]]="Y","Yes","No")</f>
        <v>Yes</v>
      </c>
      <c r="N2550" s="1" t="str">
        <f>IF(OR(BART_Rides[[#This Row],[Station Code]]="EM", BART_Rides[[#This Row],[Station Code]]="MT", BART_Rides[[#This Row],[Station Code]]="PL", BART_Rides[[#This Row],[Station Code]]="CC"), "Yes", "No")</f>
        <v>No</v>
      </c>
    </row>
    <row r="2551" spans="6:14">
      <c r="F2551" s="3">
        <v>44556</v>
      </c>
      <c r="G2551" s="1" t="s">
        <v>13</v>
      </c>
      <c r="H2551" s="1" t="s">
        <v>101</v>
      </c>
      <c r="I2551" s="1">
        <v>700</v>
      </c>
      <c r="J2551" s="1">
        <f>MONTH(BART_Rides[[#This Row],[Date]])</f>
        <v>12</v>
      </c>
      <c r="K2551" s="1">
        <f>WEEKDAY(BART_Rides[[#This Row],[Date]],2)</f>
        <v>7</v>
      </c>
      <c r="L2551" s="1" t="str">
        <f>LEFT(BART_Rides[[#This Row],[Lines]],1)</f>
        <v>Y</v>
      </c>
      <c r="M2551" s="1" t="str">
        <f>IF(BART_Rides[[#This Row],[FirstLetter]]="Y","Yes","No")</f>
        <v>Yes</v>
      </c>
      <c r="N2551" s="1" t="str">
        <f>IF(OR(BART_Rides[[#This Row],[Station Code]]="EM", BART_Rides[[#This Row],[Station Code]]="MT", BART_Rides[[#This Row],[Station Code]]="PL", BART_Rides[[#This Row],[Station Code]]="CC"), "Yes", "No")</f>
        <v>No</v>
      </c>
    </row>
    <row r="2552" spans="6:14">
      <c r="F2552" s="3">
        <v>44557</v>
      </c>
      <c r="G2552" s="1" t="s">
        <v>13</v>
      </c>
      <c r="H2552" s="1" t="s">
        <v>101</v>
      </c>
      <c r="I2552" s="1">
        <v>1442</v>
      </c>
      <c r="J2552" s="1">
        <f>MONTH(BART_Rides[[#This Row],[Date]])</f>
        <v>12</v>
      </c>
      <c r="K2552" s="1">
        <f>WEEKDAY(BART_Rides[[#This Row],[Date]],2)</f>
        <v>1</v>
      </c>
      <c r="L2552" s="1" t="str">
        <f>LEFT(BART_Rides[[#This Row],[Lines]],1)</f>
        <v>Y</v>
      </c>
      <c r="M2552" s="1" t="str">
        <f>IF(BART_Rides[[#This Row],[FirstLetter]]="Y","Yes","No")</f>
        <v>Yes</v>
      </c>
      <c r="N2552" s="1" t="str">
        <f>IF(OR(BART_Rides[[#This Row],[Station Code]]="EM", BART_Rides[[#This Row],[Station Code]]="MT", BART_Rides[[#This Row],[Station Code]]="PL", BART_Rides[[#This Row],[Station Code]]="CC"), "Yes", "No")</f>
        <v>No</v>
      </c>
    </row>
    <row r="2553" spans="6:14">
      <c r="F2553" s="3">
        <v>44558</v>
      </c>
      <c r="G2553" s="1" t="s">
        <v>13</v>
      </c>
      <c r="H2553" s="1" t="s">
        <v>101</v>
      </c>
      <c r="I2553" s="1">
        <v>1669</v>
      </c>
      <c r="J2553" s="1">
        <f>MONTH(BART_Rides[[#This Row],[Date]])</f>
        <v>12</v>
      </c>
      <c r="K2553" s="1">
        <f>WEEKDAY(BART_Rides[[#This Row],[Date]],2)</f>
        <v>2</v>
      </c>
      <c r="L2553" s="1" t="str">
        <f>LEFT(BART_Rides[[#This Row],[Lines]],1)</f>
        <v>Y</v>
      </c>
      <c r="M2553" s="1" t="str">
        <f>IF(BART_Rides[[#This Row],[FirstLetter]]="Y","Yes","No")</f>
        <v>Yes</v>
      </c>
      <c r="N2553" s="1" t="str">
        <f>IF(OR(BART_Rides[[#This Row],[Station Code]]="EM", BART_Rides[[#This Row],[Station Code]]="MT", BART_Rides[[#This Row],[Station Code]]="PL", BART_Rides[[#This Row],[Station Code]]="CC"), "Yes", "No")</f>
        <v>No</v>
      </c>
    </row>
    <row r="2554" spans="6:14">
      <c r="F2554" s="3">
        <v>44559</v>
      </c>
      <c r="G2554" s="1" t="s">
        <v>13</v>
      </c>
      <c r="H2554" s="1" t="s">
        <v>101</v>
      </c>
      <c r="I2554" s="1">
        <v>1476</v>
      </c>
      <c r="J2554" s="1">
        <f>MONTH(BART_Rides[[#This Row],[Date]])</f>
        <v>12</v>
      </c>
      <c r="K2554" s="1">
        <f>WEEKDAY(BART_Rides[[#This Row],[Date]],2)</f>
        <v>3</v>
      </c>
      <c r="L2554" s="1" t="str">
        <f>LEFT(BART_Rides[[#This Row],[Lines]],1)</f>
        <v>Y</v>
      </c>
      <c r="M2554" s="1" t="str">
        <f>IF(BART_Rides[[#This Row],[FirstLetter]]="Y","Yes","No")</f>
        <v>Yes</v>
      </c>
      <c r="N2554" s="1" t="str">
        <f>IF(OR(BART_Rides[[#This Row],[Station Code]]="EM", BART_Rides[[#This Row],[Station Code]]="MT", BART_Rides[[#This Row],[Station Code]]="PL", BART_Rides[[#This Row],[Station Code]]="CC"), "Yes", "No")</f>
        <v>No</v>
      </c>
    </row>
    <row r="2555" spans="6:14">
      <c r="F2555" s="3">
        <v>44560</v>
      </c>
      <c r="G2555" s="1" t="s">
        <v>13</v>
      </c>
      <c r="H2555" s="1" t="s">
        <v>101</v>
      </c>
      <c r="I2555" s="1">
        <v>1698</v>
      </c>
      <c r="J2555" s="1">
        <f>MONTH(BART_Rides[[#This Row],[Date]])</f>
        <v>12</v>
      </c>
      <c r="K2555" s="1">
        <f>WEEKDAY(BART_Rides[[#This Row],[Date]],2)</f>
        <v>4</v>
      </c>
      <c r="L2555" s="1" t="str">
        <f>LEFT(BART_Rides[[#This Row],[Lines]],1)</f>
        <v>Y</v>
      </c>
      <c r="M2555" s="1" t="str">
        <f>IF(BART_Rides[[#This Row],[FirstLetter]]="Y","Yes","No")</f>
        <v>Yes</v>
      </c>
      <c r="N2555" s="1" t="str">
        <f>IF(OR(BART_Rides[[#This Row],[Station Code]]="EM", BART_Rides[[#This Row],[Station Code]]="MT", BART_Rides[[#This Row],[Station Code]]="PL", BART_Rides[[#This Row],[Station Code]]="CC"), "Yes", "No")</f>
        <v>No</v>
      </c>
    </row>
    <row r="2556" spans="6:14">
      <c r="F2556" s="3">
        <v>44561</v>
      </c>
      <c r="G2556" s="1" t="s">
        <v>13</v>
      </c>
      <c r="H2556" s="1" t="s">
        <v>101</v>
      </c>
      <c r="I2556" s="1">
        <v>1253</v>
      </c>
      <c r="J2556" s="1">
        <f>MONTH(BART_Rides[[#This Row],[Date]])</f>
        <v>12</v>
      </c>
      <c r="K2556" s="1">
        <f>WEEKDAY(BART_Rides[[#This Row],[Date]],2)</f>
        <v>5</v>
      </c>
      <c r="L2556" s="1" t="str">
        <f>LEFT(BART_Rides[[#This Row],[Lines]],1)</f>
        <v>Y</v>
      </c>
      <c r="M2556" s="1" t="str">
        <f>IF(BART_Rides[[#This Row],[FirstLetter]]="Y","Yes","No")</f>
        <v>Yes</v>
      </c>
      <c r="N2556" s="1" t="str">
        <f>IF(OR(BART_Rides[[#This Row],[Station Code]]="EM", BART_Rides[[#This Row],[Station Code]]="MT", BART_Rides[[#This Row],[Station Code]]="PL", BART_Rides[[#This Row],[Station Code]]="CC"), "Yes", "No")</f>
        <v>No</v>
      </c>
    </row>
    <row r="2557" spans="6:14">
      <c r="F2557" s="3">
        <v>44197</v>
      </c>
      <c r="G2557" s="1">
        <v>19</v>
      </c>
      <c r="H2557" s="1" t="s">
        <v>101</v>
      </c>
      <c r="I2557" s="1">
        <v>279</v>
      </c>
      <c r="J2557" s="1">
        <f>MONTH(BART_Rides[[#This Row],[Date]])</f>
        <v>1</v>
      </c>
      <c r="K2557" s="1">
        <f>WEEKDAY(BART_Rides[[#This Row],[Date]],2)</f>
        <v>5</v>
      </c>
      <c r="L2557" s="1" t="str">
        <f>LEFT(BART_Rides[[#This Row],[Lines]],1)</f>
        <v>Y</v>
      </c>
      <c r="M2557" s="1" t="str">
        <f>IF(BART_Rides[[#This Row],[FirstLetter]]="Y","Yes","No")</f>
        <v>Yes</v>
      </c>
      <c r="N2557" s="1" t="str">
        <f>IF(OR(BART_Rides[[#This Row],[Station Code]]="EM", BART_Rides[[#This Row],[Station Code]]="MT", BART_Rides[[#This Row],[Station Code]]="PL", BART_Rides[[#This Row],[Station Code]]="CC"), "Yes", "No")</f>
        <v>No</v>
      </c>
    </row>
    <row r="2558" spans="6:14">
      <c r="F2558" s="3">
        <v>44198</v>
      </c>
      <c r="G2558" s="1">
        <v>19</v>
      </c>
      <c r="H2558" s="1" t="s">
        <v>101</v>
      </c>
      <c r="I2558" s="1">
        <v>356</v>
      </c>
      <c r="J2558" s="1">
        <f>MONTH(BART_Rides[[#This Row],[Date]])</f>
        <v>1</v>
      </c>
      <c r="K2558" s="1">
        <f>WEEKDAY(BART_Rides[[#This Row],[Date]],2)</f>
        <v>6</v>
      </c>
      <c r="L2558" s="1" t="str">
        <f>LEFT(BART_Rides[[#This Row],[Lines]],1)</f>
        <v>Y</v>
      </c>
      <c r="M2558" s="1" t="str">
        <f>IF(BART_Rides[[#This Row],[FirstLetter]]="Y","Yes","No")</f>
        <v>Yes</v>
      </c>
      <c r="N2558" s="1" t="str">
        <f>IF(OR(BART_Rides[[#This Row],[Station Code]]="EM", BART_Rides[[#This Row],[Station Code]]="MT", BART_Rides[[#This Row],[Station Code]]="PL", BART_Rides[[#This Row],[Station Code]]="CC"), "Yes", "No")</f>
        <v>No</v>
      </c>
    </row>
    <row r="2559" spans="6:14">
      <c r="F2559" s="3">
        <v>44199</v>
      </c>
      <c r="G2559" s="1">
        <v>19</v>
      </c>
      <c r="H2559" s="1" t="s">
        <v>101</v>
      </c>
      <c r="I2559" s="1">
        <v>318</v>
      </c>
      <c r="J2559" s="1">
        <f>MONTH(BART_Rides[[#This Row],[Date]])</f>
        <v>1</v>
      </c>
      <c r="K2559" s="1">
        <f>WEEKDAY(BART_Rides[[#This Row],[Date]],2)</f>
        <v>7</v>
      </c>
      <c r="L2559" s="1" t="str">
        <f>LEFT(BART_Rides[[#This Row],[Lines]],1)</f>
        <v>Y</v>
      </c>
      <c r="M2559" s="1" t="str">
        <f>IF(BART_Rides[[#This Row],[FirstLetter]]="Y","Yes","No")</f>
        <v>Yes</v>
      </c>
      <c r="N2559" s="1" t="str">
        <f>IF(OR(BART_Rides[[#This Row],[Station Code]]="EM", BART_Rides[[#This Row],[Station Code]]="MT", BART_Rides[[#This Row],[Station Code]]="PL", BART_Rides[[#This Row],[Station Code]]="CC"), "Yes", "No")</f>
        <v>No</v>
      </c>
    </row>
    <row r="2560" spans="6:14">
      <c r="F2560" s="3">
        <v>44200</v>
      </c>
      <c r="G2560" s="1">
        <v>19</v>
      </c>
      <c r="H2560" s="1" t="s">
        <v>101</v>
      </c>
      <c r="I2560" s="1">
        <v>795</v>
      </c>
      <c r="J2560" s="1">
        <f>MONTH(BART_Rides[[#This Row],[Date]])</f>
        <v>1</v>
      </c>
      <c r="K2560" s="1">
        <f>WEEKDAY(BART_Rides[[#This Row],[Date]],2)</f>
        <v>1</v>
      </c>
      <c r="L2560" s="1" t="str">
        <f>LEFT(BART_Rides[[#This Row],[Lines]],1)</f>
        <v>Y</v>
      </c>
      <c r="M2560" s="1" t="str">
        <f>IF(BART_Rides[[#This Row],[FirstLetter]]="Y","Yes","No")</f>
        <v>Yes</v>
      </c>
      <c r="N2560" s="1" t="str">
        <f>IF(OR(BART_Rides[[#This Row],[Station Code]]="EM", BART_Rides[[#This Row],[Station Code]]="MT", BART_Rides[[#This Row],[Station Code]]="PL", BART_Rides[[#This Row],[Station Code]]="CC"), "Yes", "No")</f>
        <v>No</v>
      </c>
    </row>
    <row r="2561" spans="6:14">
      <c r="F2561" s="3">
        <v>44201</v>
      </c>
      <c r="G2561" s="1">
        <v>19</v>
      </c>
      <c r="H2561" s="1" t="s">
        <v>101</v>
      </c>
      <c r="I2561" s="1">
        <v>971</v>
      </c>
      <c r="J2561" s="1">
        <f>MONTH(BART_Rides[[#This Row],[Date]])</f>
        <v>1</v>
      </c>
      <c r="K2561" s="1">
        <f>WEEKDAY(BART_Rides[[#This Row],[Date]],2)</f>
        <v>2</v>
      </c>
      <c r="L2561" s="1" t="str">
        <f>LEFT(BART_Rides[[#This Row],[Lines]],1)</f>
        <v>Y</v>
      </c>
      <c r="M2561" s="1" t="str">
        <f>IF(BART_Rides[[#This Row],[FirstLetter]]="Y","Yes","No")</f>
        <v>Yes</v>
      </c>
      <c r="N2561" s="1" t="str">
        <f>IF(OR(BART_Rides[[#This Row],[Station Code]]="EM", BART_Rides[[#This Row],[Station Code]]="MT", BART_Rides[[#This Row],[Station Code]]="PL", BART_Rides[[#This Row],[Station Code]]="CC"), "Yes", "No")</f>
        <v>No</v>
      </c>
    </row>
    <row r="2562" spans="6:14">
      <c r="F2562" s="3">
        <v>44202</v>
      </c>
      <c r="G2562" s="1">
        <v>19</v>
      </c>
      <c r="H2562" s="1" t="s">
        <v>101</v>
      </c>
      <c r="I2562" s="1">
        <v>833</v>
      </c>
      <c r="J2562" s="1">
        <f>MONTH(BART_Rides[[#This Row],[Date]])</f>
        <v>1</v>
      </c>
      <c r="K2562" s="1">
        <f>WEEKDAY(BART_Rides[[#This Row],[Date]],2)</f>
        <v>3</v>
      </c>
      <c r="L2562" s="1" t="str">
        <f>LEFT(BART_Rides[[#This Row],[Lines]],1)</f>
        <v>Y</v>
      </c>
      <c r="M2562" s="1" t="str">
        <f>IF(BART_Rides[[#This Row],[FirstLetter]]="Y","Yes","No")</f>
        <v>Yes</v>
      </c>
      <c r="N2562" s="1" t="str">
        <f>IF(OR(BART_Rides[[#This Row],[Station Code]]="EM", BART_Rides[[#This Row],[Station Code]]="MT", BART_Rides[[#This Row],[Station Code]]="PL", BART_Rides[[#This Row],[Station Code]]="CC"), "Yes", "No")</f>
        <v>No</v>
      </c>
    </row>
    <row r="2563" spans="6:14">
      <c r="F2563" s="3">
        <v>44203</v>
      </c>
      <c r="G2563" s="1">
        <v>19</v>
      </c>
      <c r="H2563" s="1" t="s">
        <v>101</v>
      </c>
      <c r="I2563" s="1">
        <v>921</v>
      </c>
      <c r="J2563" s="1">
        <f>MONTH(BART_Rides[[#This Row],[Date]])</f>
        <v>1</v>
      </c>
      <c r="K2563" s="1">
        <f>WEEKDAY(BART_Rides[[#This Row],[Date]],2)</f>
        <v>4</v>
      </c>
      <c r="L2563" s="1" t="str">
        <f>LEFT(BART_Rides[[#This Row],[Lines]],1)</f>
        <v>Y</v>
      </c>
      <c r="M2563" s="1" t="str">
        <f>IF(BART_Rides[[#This Row],[FirstLetter]]="Y","Yes","No")</f>
        <v>Yes</v>
      </c>
      <c r="N2563" s="1" t="str">
        <f>IF(OR(BART_Rides[[#This Row],[Station Code]]="EM", BART_Rides[[#This Row],[Station Code]]="MT", BART_Rides[[#This Row],[Station Code]]="PL", BART_Rides[[#This Row],[Station Code]]="CC"), "Yes", "No")</f>
        <v>No</v>
      </c>
    </row>
    <row r="2564" spans="6:14">
      <c r="F2564" s="3">
        <v>44204</v>
      </c>
      <c r="G2564" s="1">
        <v>19</v>
      </c>
      <c r="H2564" s="1" t="s">
        <v>101</v>
      </c>
      <c r="I2564" s="1">
        <v>852</v>
      </c>
      <c r="J2564" s="1">
        <f>MONTH(BART_Rides[[#This Row],[Date]])</f>
        <v>1</v>
      </c>
      <c r="K2564" s="1">
        <f>WEEKDAY(BART_Rides[[#This Row],[Date]],2)</f>
        <v>5</v>
      </c>
      <c r="L2564" s="1" t="str">
        <f>LEFT(BART_Rides[[#This Row],[Lines]],1)</f>
        <v>Y</v>
      </c>
      <c r="M2564" s="1" t="str">
        <f>IF(BART_Rides[[#This Row],[FirstLetter]]="Y","Yes","No")</f>
        <v>Yes</v>
      </c>
      <c r="N2564" s="1" t="str">
        <f>IF(OR(BART_Rides[[#This Row],[Station Code]]="EM", BART_Rides[[#This Row],[Station Code]]="MT", BART_Rides[[#This Row],[Station Code]]="PL", BART_Rides[[#This Row],[Station Code]]="CC"), "Yes", "No")</f>
        <v>No</v>
      </c>
    </row>
    <row r="2565" spans="6:14">
      <c r="F2565" s="3">
        <v>44205</v>
      </c>
      <c r="G2565" s="1">
        <v>19</v>
      </c>
      <c r="H2565" s="1" t="s">
        <v>101</v>
      </c>
      <c r="I2565" s="1">
        <v>461</v>
      </c>
      <c r="J2565" s="1">
        <f>MONTH(BART_Rides[[#This Row],[Date]])</f>
        <v>1</v>
      </c>
      <c r="K2565" s="1">
        <f>WEEKDAY(BART_Rides[[#This Row],[Date]],2)</f>
        <v>6</v>
      </c>
      <c r="L2565" s="1" t="str">
        <f>LEFT(BART_Rides[[#This Row],[Lines]],1)</f>
        <v>Y</v>
      </c>
      <c r="M2565" s="1" t="str">
        <f>IF(BART_Rides[[#This Row],[FirstLetter]]="Y","Yes","No")</f>
        <v>Yes</v>
      </c>
      <c r="N2565" s="1" t="str">
        <f>IF(OR(BART_Rides[[#This Row],[Station Code]]="EM", BART_Rides[[#This Row],[Station Code]]="MT", BART_Rides[[#This Row],[Station Code]]="PL", BART_Rides[[#This Row],[Station Code]]="CC"), "Yes", "No")</f>
        <v>No</v>
      </c>
    </row>
    <row r="2566" spans="6:14">
      <c r="F2566" s="3">
        <v>44206</v>
      </c>
      <c r="G2566" s="1">
        <v>19</v>
      </c>
      <c r="H2566" s="1" t="s">
        <v>101</v>
      </c>
      <c r="I2566" s="1">
        <v>360</v>
      </c>
      <c r="J2566" s="1">
        <f>MONTH(BART_Rides[[#This Row],[Date]])</f>
        <v>1</v>
      </c>
      <c r="K2566" s="1">
        <f>WEEKDAY(BART_Rides[[#This Row],[Date]],2)</f>
        <v>7</v>
      </c>
      <c r="L2566" s="1" t="str">
        <f>LEFT(BART_Rides[[#This Row],[Lines]],1)</f>
        <v>Y</v>
      </c>
      <c r="M2566" s="1" t="str">
        <f>IF(BART_Rides[[#This Row],[FirstLetter]]="Y","Yes","No")</f>
        <v>Yes</v>
      </c>
      <c r="N2566" s="1" t="str">
        <f>IF(OR(BART_Rides[[#This Row],[Station Code]]="EM", BART_Rides[[#This Row],[Station Code]]="MT", BART_Rides[[#This Row],[Station Code]]="PL", BART_Rides[[#This Row],[Station Code]]="CC"), "Yes", "No")</f>
        <v>No</v>
      </c>
    </row>
    <row r="2567" spans="6:14">
      <c r="F2567" s="3">
        <v>44207</v>
      </c>
      <c r="G2567" s="1">
        <v>19</v>
      </c>
      <c r="H2567" s="1" t="s">
        <v>101</v>
      </c>
      <c r="I2567" s="1">
        <v>898</v>
      </c>
      <c r="J2567" s="1">
        <f>MONTH(BART_Rides[[#This Row],[Date]])</f>
        <v>1</v>
      </c>
      <c r="K2567" s="1">
        <f>WEEKDAY(BART_Rides[[#This Row],[Date]],2)</f>
        <v>1</v>
      </c>
      <c r="L2567" s="1" t="str">
        <f>LEFT(BART_Rides[[#This Row],[Lines]],1)</f>
        <v>Y</v>
      </c>
      <c r="M2567" s="1" t="str">
        <f>IF(BART_Rides[[#This Row],[FirstLetter]]="Y","Yes","No")</f>
        <v>Yes</v>
      </c>
      <c r="N2567" s="1" t="str">
        <f>IF(OR(BART_Rides[[#This Row],[Station Code]]="EM", BART_Rides[[#This Row],[Station Code]]="MT", BART_Rides[[#This Row],[Station Code]]="PL", BART_Rides[[#This Row],[Station Code]]="CC"), "Yes", "No")</f>
        <v>No</v>
      </c>
    </row>
    <row r="2568" spans="6:14">
      <c r="F2568" s="3">
        <v>44208</v>
      </c>
      <c r="G2568" s="1">
        <v>19</v>
      </c>
      <c r="H2568" s="1" t="s">
        <v>101</v>
      </c>
      <c r="I2568" s="1">
        <v>917</v>
      </c>
      <c r="J2568" s="1">
        <f>MONTH(BART_Rides[[#This Row],[Date]])</f>
        <v>1</v>
      </c>
      <c r="K2568" s="1">
        <f>WEEKDAY(BART_Rides[[#This Row],[Date]],2)</f>
        <v>2</v>
      </c>
      <c r="L2568" s="1" t="str">
        <f>LEFT(BART_Rides[[#This Row],[Lines]],1)</f>
        <v>Y</v>
      </c>
      <c r="M2568" s="1" t="str">
        <f>IF(BART_Rides[[#This Row],[FirstLetter]]="Y","Yes","No")</f>
        <v>Yes</v>
      </c>
      <c r="N2568" s="1" t="str">
        <f>IF(OR(BART_Rides[[#This Row],[Station Code]]="EM", BART_Rides[[#This Row],[Station Code]]="MT", BART_Rides[[#This Row],[Station Code]]="PL", BART_Rides[[#This Row],[Station Code]]="CC"), "Yes", "No")</f>
        <v>No</v>
      </c>
    </row>
    <row r="2569" spans="6:14">
      <c r="F2569" s="3">
        <v>44209</v>
      </c>
      <c r="G2569" s="1">
        <v>19</v>
      </c>
      <c r="H2569" s="1" t="s">
        <v>101</v>
      </c>
      <c r="I2569" s="1">
        <v>923</v>
      </c>
      <c r="J2569" s="1">
        <f>MONTH(BART_Rides[[#This Row],[Date]])</f>
        <v>1</v>
      </c>
      <c r="K2569" s="1">
        <f>WEEKDAY(BART_Rides[[#This Row],[Date]],2)</f>
        <v>3</v>
      </c>
      <c r="L2569" s="1" t="str">
        <f>LEFT(BART_Rides[[#This Row],[Lines]],1)</f>
        <v>Y</v>
      </c>
      <c r="M2569" s="1" t="str">
        <f>IF(BART_Rides[[#This Row],[FirstLetter]]="Y","Yes","No")</f>
        <v>Yes</v>
      </c>
      <c r="N2569" s="1" t="str">
        <f>IF(OR(BART_Rides[[#This Row],[Station Code]]="EM", BART_Rides[[#This Row],[Station Code]]="MT", BART_Rides[[#This Row],[Station Code]]="PL", BART_Rides[[#This Row],[Station Code]]="CC"), "Yes", "No")</f>
        <v>No</v>
      </c>
    </row>
    <row r="2570" spans="6:14">
      <c r="F2570" s="3">
        <v>44210</v>
      </c>
      <c r="G2570" s="1">
        <v>19</v>
      </c>
      <c r="H2570" s="1" t="s">
        <v>101</v>
      </c>
      <c r="I2570" s="1">
        <v>966</v>
      </c>
      <c r="J2570" s="1">
        <f>MONTH(BART_Rides[[#This Row],[Date]])</f>
        <v>1</v>
      </c>
      <c r="K2570" s="1">
        <f>WEEKDAY(BART_Rides[[#This Row],[Date]],2)</f>
        <v>4</v>
      </c>
      <c r="L2570" s="1" t="str">
        <f>LEFT(BART_Rides[[#This Row],[Lines]],1)</f>
        <v>Y</v>
      </c>
      <c r="M2570" s="1" t="str">
        <f>IF(BART_Rides[[#This Row],[FirstLetter]]="Y","Yes","No")</f>
        <v>Yes</v>
      </c>
      <c r="N2570" s="1" t="str">
        <f>IF(OR(BART_Rides[[#This Row],[Station Code]]="EM", BART_Rides[[#This Row],[Station Code]]="MT", BART_Rides[[#This Row],[Station Code]]="PL", BART_Rides[[#This Row],[Station Code]]="CC"), "Yes", "No")</f>
        <v>No</v>
      </c>
    </row>
    <row r="2571" spans="6:14">
      <c r="F2571" s="3">
        <v>44211</v>
      </c>
      <c r="G2571" s="1">
        <v>19</v>
      </c>
      <c r="H2571" s="1" t="s">
        <v>101</v>
      </c>
      <c r="I2571" s="1">
        <v>929</v>
      </c>
      <c r="J2571" s="1">
        <f>MONTH(BART_Rides[[#This Row],[Date]])</f>
        <v>1</v>
      </c>
      <c r="K2571" s="1">
        <f>WEEKDAY(BART_Rides[[#This Row],[Date]],2)</f>
        <v>5</v>
      </c>
      <c r="L2571" s="1" t="str">
        <f>LEFT(BART_Rides[[#This Row],[Lines]],1)</f>
        <v>Y</v>
      </c>
      <c r="M2571" s="1" t="str">
        <f>IF(BART_Rides[[#This Row],[FirstLetter]]="Y","Yes","No")</f>
        <v>Yes</v>
      </c>
      <c r="N2571" s="1" t="str">
        <f>IF(OR(BART_Rides[[#This Row],[Station Code]]="EM", BART_Rides[[#This Row],[Station Code]]="MT", BART_Rides[[#This Row],[Station Code]]="PL", BART_Rides[[#This Row],[Station Code]]="CC"), "Yes", "No")</f>
        <v>No</v>
      </c>
    </row>
    <row r="2572" spans="6:14">
      <c r="F2572" s="3">
        <v>44212</v>
      </c>
      <c r="G2572" s="1">
        <v>19</v>
      </c>
      <c r="H2572" s="1" t="s">
        <v>101</v>
      </c>
      <c r="I2572" s="1">
        <v>476</v>
      </c>
      <c r="J2572" s="1">
        <f>MONTH(BART_Rides[[#This Row],[Date]])</f>
        <v>1</v>
      </c>
      <c r="K2572" s="1">
        <f>WEEKDAY(BART_Rides[[#This Row],[Date]],2)</f>
        <v>6</v>
      </c>
      <c r="L2572" s="1" t="str">
        <f>LEFT(BART_Rides[[#This Row],[Lines]],1)</f>
        <v>Y</v>
      </c>
      <c r="M2572" s="1" t="str">
        <f>IF(BART_Rides[[#This Row],[FirstLetter]]="Y","Yes","No")</f>
        <v>Yes</v>
      </c>
      <c r="N2572" s="1" t="str">
        <f>IF(OR(BART_Rides[[#This Row],[Station Code]]="EM", BART_Rides[[#This Row],[Station Code]]="MT", BART_Rides[[#This Row],[Station Code]]="PL", BART_Rides[[#This Row],[Station Code]]="CC"), "Yes", "No")</f>
        <v>No</v>
      </c>
    </row>
    <row r="2573" spans="6:14">
      <c r="F2573" s="3">
        <v>44213</v>
      </c>
      <c r="G2573" s="1">
        <v>19</v>
      </c>
      <c r="H2573" s="1" t="s">
        <v>101</v>
      </c>
      <c r="I2573" s="1">
        <v>374</v>
      </c>
      <c r="J2573" s="1">
        <f>MONTH(BART_Rides[[#This Row],[Date]])</f>
        <v>1</v>
      </c>
      <c r="K2573" s="1">
        <f>WEEKDAY(BART_Rides[[#This Row],[Date]],2)</f>
        <v>7</v>
      </c>
      <c r="L2573" s="1" t="str">
        <f>LEFT(BART_Rides[[#This Row],[Lines]],1)</f>
        <v>Y</v>
      </c>
      <c r="M2573" s="1" t="str">
        <f>IF(BART_Rides[[#This Row],[FirstLetter]]="Y","Yes","No")</f>
        <v>Yes</v>
      </c>
      <c r="N2573" s="1" t="str">
        <f>IF(OR(BART_Rides[[#This Row],[Station Code]]="EM", BART_Rides[[#This Row],[Station Code]]="MT", BART_Rides[[#This Row],[Station Code]]="PL", BART_Rides[[#This Row],[Station Code]]="CC"), "Yes", "No")</f>
        <v>No</v>
      </c>
    </row>
    <row r="2574" spans="6:14">
      <c r="F2574" s="3">
        <v>44214</v>
      </c>
      <c r="G2574" s="1">
        <v>19</v>
      </c>
      <c r="H2574" s="1" t="s">
        <v>101</v>
      </c>
      <c r="I2574" s="1">
        <v>530</v>
      </c>
      <c r="J2574" s="1">
        <f>MONTH(BART_Rides[[#This Row],[Date]])</f>
        <v>1</v>
      </c>
      <c r="K2574" s="1">
        <f>WEEKDAY(BART_Rides[[#This Row],[Date]],2)</f>
        <v>1</v>
      </c>
      <c r="L2574" s="1" t="str">
        <f>LEFT(BART_Rides[[#This Row],[Lines]],1)</f>
        <v>Y</v>
      </c>
      <c r="M2574" s="1" t="str">
        <f>IF(BART_Rides[[#This Row],[FirstLetter]]="Y","Yes","No")</f>
        <v>Yes</v>
      </c>
      <c r="N2574" s="1" t="str">
        <f>IF(OR(BART_Rides[[#This Row],[Station Code]]="EM", BART_Rides[[#This Row],[Station Code]]="MT", BART_Rides[[#This Row],[Station Code]]="PL", BART_Rides[[#This Row],[Station Code]]="CC"), "Yes", "No")</f>
        <v>No</v>
      </c>
    </row>
    <row r="2575" spans="6:14">
      <c r="F2575" s="3">
        <v>44215</v>
      </c>
      <c r="G2575" s="1">
        <v>19</v>
      </c>
      <c r="H2575" s="1" t="s">
        <v>101</v>
      </c>
      <c r="I2575" s="1">
        <v>916</v>
      </c>
      <c r="J2575" s="1">
        <f>MONTH(BART_Rides[[#This Row],[Date]])</f>
        <v>1</v>
      </c>
      <c r="K2575" s="1">
        <f>WEEKDAY(BART_Rides[[#This Row],[Date]],2)</f>
        <v>2</v>
      </c>
      <c r="L2575" s="1" t="str">
        <f>LEFT(BART_Rides[[#This Row],[Lines]],1)</f>
        <v>Y</v>
      </c>
      <c r="M2575" s="1" t="str">
        <f>IF(BART_Rides[[#This Row],[FirstLetter]]="Y","Yes","No")</f>
        <v>Yes</v>
      </c>
      <c r="N2575" s="1" t="str">
        <f>IF(OR(BART_Rides[[#This Row],[Station Code]]="EM", BART_Rides[[#This Row],[Station Code]]="MT", BART_Rides[[#This Row],[Station Code]]="PL", BART_Rides[[#This Row],[Station Code]]="CC"), "Yes", "No")</f>
        <v>No</v>
      </c>
    </row>
    <row r="2576" spans="6:14">
      <c r="F2576" s="3">
        <v>44216</v>
      </c>
      <c r="G2576" s="1">
        <v>19</v>
      </c>
      <c r="H2576" s="1" t="s">
        <v>101</v>
      </c>
      <c r="I2576" s="1">
        <v>876</v>
      </c>
      <c r="J2576" s="1">
        <f>MONTH(BART_Rides[[#This Row],[Date]])</f>
        <v>1</v>
      </c>
      <c r="K2576" s="1">
        <f>WEEKDAY(BART_Rides[[#This Row],[Date]],2)</f>
        <v>3</v>
      </c>
      <c r="L2576" s="1" t="str">
        <f>LEFT(BART_Rides[[#This Row],[Lines]],1)</f>
        <v>Y</v>
      </c>
      <c r="M2576" s="1" t="str">
        <f>IF(BART_Rides[[#This Row],[FirstLetter]]="Y","Yes","No")</f>
        <v>Yes</v>
      </c>
      <c r="N2576" s="1" t="str">
        <f>IF(OR(BART_Rides[[#This Row],[Station Code]]="EM", BART_Rides[[#This Row],[Station Code]]="MT", BART_Rides[[#This Row],[Station Code]]="PL", BART_Rides[[#This Row],[Station Code]]="CC"), "Yes", "No")</f>
        <v>No</v>
      </c>
    </row>
    <row r="2577" spans="6:14">
      <c r="F2577" s="3">
        <v>44217</v>
      </c>
      <c r="G2577" s="1">
        <v>19</v>
      </c>
      <c r="H2577" s="1" t="s">
        <v>101</v>
      </c>
      <c r="I2577" s="1">
        <v>978</v>
      </c>
      <c r="J2577" s="1">
        <f>MONTH(BART_Rides[[#This Row],[Date]])</f>
        <v>1</v>
      </c>
      <c r="K2577" s="1">
        <f>WEEKDAY(BART_Rides[[#This Row],[Date]],2)</f>
        <v>4</v>
      </c>
      <c r="L2577" s="1" t="str">
        <f>LEFT(BART_Rides[[#This Row],[Lines]],1)</f>
        <v>Y</v>
      </c>
      <c r="M2577" s="1" t="str">
        <f>IF(BART_Rides[[#This Row],[FirstLetter]]="Y","Yes","No")</f>
        <v>Yes</v>
      </c>
      <c r="N2577" s="1" t="str">
        <f>IF(OR(BART_Rides[[#This Row],[Station Code]]="EM", BART_Rides[[#This Row],[Station Code]]="MT", BART_Rides[[#This Row],[Station Code]]="PL", BART_Rides[[#This Row],[Station Code]]="CC"), "Yes", "No")</f>
        <v>No</v>
      </c>
    </row>
    <row r="2578" spans="6:14">
      <c r="F2578" s="3">
        <v>44218</v>
      </c>
      <c r="G2578" s="1">
        <v>19</v>
      </c>
      <c r="H2578" s="1" t="s">
        <v>101</v>
      </c>
      <c r="I2578" s="1">
        <v>832</v>
      </c>
      <c r="J2578" s="1">
        <f>MONTH(BART_Rides[[#This Row],[Date]])</f>
        <v>1</v>
      </c>
      <c r="K2578" s="1">
        <f>WEEKDAY(BART_Rides[[#This Row],[Date]],2)</f>
        <v>5</v>
      </c>
      <c r="L2578" s="1" t="str">
        <f>LEFT(BART_Rides[[#This Row],[Lines]],1)</f>
        <v>Y</v>
      </c>
      <c r="M2578" s="1" t="str">
        <f>IF(BART_Rides[[#This Row],[FirstLetter]]="Y","Yes","No")</f>
        <v>Yes</v>
      </c>
      <c r="N2578" s="1" t="str">
        <f>IF(OR(BART_Rides[[#This Row],[Station Code]]="EM", BART_Rides[[#This Row],[Station Code]]="MT", BART_Rides[[#This Row],[Station Code]]="PL", BART_Rides[[#This Row],[Station Code]]="CC"), "Yes", "No")</f>
        <v>No</v>
      </c>
    </row>
    <row r="2579" spans="6:14">
      <c r="F2579" s="3">
        <v>44219</v>
      </c>
      <c r="G2579" s="1">
        <v>19</v>
      </c>
      <c r="H2579" s="1" t="s">
        <v>101</v>
      </c>
      <c r="I2579" s="1">
        <v>495</v>
      </c>
      <c r="J2579" s="1">
        <f>MONTH(BART_Rides[[#This Row],[Date]])</f>
        <v>1</v>
      </c>
      <c r="K2579" s="1">
        <f>WEEKDAY(BART_Rides[[#This Row],[Date]],2)</f>
        <v>6</v>
      </c>
      <c r="L2579" s="1" t="str">
        <f>LEFT(BART_Rides[[#This Row],[Lines]],1)</f>
        <v>Y</v>
      </c>
      <c r="M2579" s="1" t="str">
        <f>IF(BART_Rides[[#This Row],[FirstLetter]]="Y","Yes","No")</f>
        <v>Yes</v>
      </c>
      <c r="N2579" s="1" t="str">
        <f>IF(OR(BART_Rides[[#This Row],[Station Code]]="EM", BART_Rides[[#This Row],[Station Code]]="MT", BART_Rides[[#This Row],[Station Code]]="PL", BART_Rides[[#This Row],[Station Code]]="CC"), "Yes", "No")</f>
        <v>No</v>
      </c>
    </row>
    <row r="2580" spans="6:14">
      <c r="F2580" s="3">
        <v>44220</v>
      </c>
      <c r="G2580" s="1">
        <v>19</v>
      </c>
      <c r="H2580" s="1" t="s">
        <v>101</v>
      </c>
      <c r="I2580" s="1">
        <v>266</v>
      </c>
      <c r="J2580" s="1">
        <f>MONTH(BART_Rides[[#This Row],[Date]])</f>
        <v>1</v>
      </c>
      <c r="K2580" s="1">
        <f>WEEKDAY(BART_Rides[[#This Row],[Date]],2)</f>
        <v>7</v>
      </c>
      <c r="L2580" s="1" t="str">
        <f>LEFT(BART_Rides[[#This Row],[Lines]],1)</f>
        <v>Y</v>
      </c>
      <c r="M2580" s="1" t="str">
        <f>IF(BART_Rides[[#This Row],[FirstLetter]]="Y","Yes","No")</f>
        <v>Yes</v>
      </c>
      <c r="N2580" s="1" t="str">
        <f>IF(OR(BART_Rides[[#This Row],[Station Code]]="EM", BART_Rides[[#This Row],[Station Code]]="MT", BART_Rides[[#This Row],[Station Code]]="PL", BART_Rides[[#This Row],[Station Code]]="CC"), "Yes", "No")</f>
        <v>No</v>
      </c>
    </row>
    <row r="2581" spans="6:14">
      <c r="F2581" s="3">
        <v>44221</v>
      </c>
      <c r="G2581" s="1">
        <v>19</v>
      </c>
      <c r="H2581" s="1" t="s">
        <v>101</v>
      </c>
      <c r="I2581" s="1">
        <v>912</v>
      </c>
      <c r="J2581" s="1">
        <f>MONTH(BART_Rides[[#This Row],[Date]])</f>
        <v>1</v>
      </c>
      <c r="K2581" s="1">
        <f>WEEKDAY(BART_Rides[[#This Row],[Date]],2)</f>
        <v>1</v>
      </c>
      <c r="L2581" s="1" t="str">
        <f>LEFT(BART_Rides[[#This Row],[Lines]],1)</f>
        <v>Y</v>
      </c>
      <c r="M2581" s="1" t="str">
        <f>IF(BART_Rides[[#This Row],[FirstLetter]]="Y","Yes","No")</f>
        <v>Yes</v>
      </c>
      <c r="N2581" s="1" t="str">
        <f>IF(OR(BART_Rides[[#This Row],[Station Code]]="EM", BART_Rides[[#This Row],[Station Code]]="MT", BART_Rides[[#This Row],[Station Code]]="PL", BART_Rides[[#This Row],[Station Code]]="CC"), "Yes", "No")</f>
        <v>No</v>
      </c>
    </row>
    <row r="2582" spans="6:14">
      <c r="F2582" s="3">
        <v>44222</v>
      </c>
      <c r="G2582" s="1">
        <v>19</v>
      </c>
      <c r="H2582" s="1" t="s">
        <v>101</v>
      </c>
      <c r="I2582" s="1">
        <v>877</v>
      </c>
      <c r="J2582" s="1">
        <f>MONTH(BART_Rides[[#This Row],[Date]])</f>
        <v>1</v>
      </c>
      <c r="K2582" s="1">
        <f>WEEKDAY(BART_Rides[[#This Row],[Date]],2)</f>
        <v>2</v>
      </c>
      <c r="L2582" s="1" t="str">
        <f>LEFT(BART_Rides[[#This Row],[Lines]],1)</f>
        <v>Y</v>
      </c>
      <c r="M2582" s="1" t="str">
        <f>IF(BART_Rides[[#This Row],[FirstLetter]]="Y","Yes","No")</f>
        <v>Yes</v>
      </c>
      <c r="N2582" s="1" t="str">
        <f>IF(OR(BART_Rides[[#This Row],[Station Code]]="EM", BART_Rides[[#This Row],[Station Code]]="MT", BART_Rides[[#This Row],[Station Code]]="PL", BART_Rides[[#This Row],[Station Code]]="CC"), "Yes", "No")</f>
        <v>No</v>
      </c>
    </row>
    <row r="2583" spans="6:14">
      <c r="F2583" s="3">
        <v>44223</v>
      </c>
      <c r="G2583" s="1">
        <v>19</v>
      </c>
      <c r="H2583" s="1" t="s">
        <v>101</v>
      </c>
      <c r="I2583" s="1">
        <v>829</v>
      </c>
      <c r="J2583" s="1">
        <f>MONTH(BART_Rides[[#This Row],[Date]])</f>
        <v>1</v>
      </c>
      <c r="K2583" s="1">
        <f>WEEKDAY(BART_Rides[[#This Row],[Date]],2)</f>
        <v>3</v>
      </c>
      <c r="L2583" s="1" t="str">
        <f>LEFT(BART_Rides[[#This Row],[Lines]],1)</f>
        <v>Y</v>
      </c>
      <c r="M2583" s="1" t="str">
        <f>IF(BART_Rides[[#This Row],[FirstLetter]]="Y","Yes","No")</f>
        <v>Yes</v>
      </c>
      <c r="N2583" s="1" t="str">
        <f>IF(OR(BART_Rides[[#This Row],[Station Code]]="EM", BART_Rides[[#This Row],[Station Code]]="MT", BART_Rides[[#This Row],[Station Code]]="PL", BART_Rides[[#This Row],[Station Code]]="CC"), "Yes", "No")</f>
        <v>No</v>
      </c>
    </row>
    <row r="2584" spans="6:14">
      <c r="F2584" s="3">
        <v>44224</v>
      </c>
      <c r="G2584" s="1">
        <v>19</v>
      </c>
      <c r="H2584" s="1" t="s">
        <v>101</v>
      </c>
      <c r="I2584" s="1">
        <v>853</v>
      </c>
      <c r="J2584" s="1">
        <f>MONTH(BART_Rides[[#This Row],[Date]])</f>
        <v>1</v>
      </c>
      <c r="K2584" s="1">
        <f>WEEKDAY(BART_Rides[[#This Row],[Date]],2)</f>
        <v>4</v>
      </c>
      <c r="L2584" s="1" t="str">
        <f>LEFT(BART_Rides[[#This Row],[Lines]],1)</f>
        <v>Y</v>
      </c>
      <c r="M2584" s="1" t="str">
        <f>IF(BART_Rides[[#This Row],[FirstLetter]]="Y","Yes","No")</f>
        <v>Yes</v>
      </c>
      <c r="N2584" s="1" t="str">
        <f>IF(OR(BART_Rides[[#This Row],[Station Code]]="EM", BART_Rides[[#This Row],[Station Code]]="MT", BART_Rides[[#This Row],[Station Code]]="PL", BART_Rides[[#This Row],[Station Code]]="CC"), "Yes", "No")</f>
        <v>No</v>
      </c>
    </row>
    <row r="2585" spans="6:14">
      <c r="F2585" s="3">
        <v>44225</v>
      </c>
      <c r="G2585" s="1">
        <v>19</v>
      </c>
      <c r="H2585" s="1" t="s">
        <v>101</v>
      </c>
      <c r="I2585" s="1">
        <v>904</v>
      </c>
      <c r="J2585" s="1">
        <f>MONTH(BART_Rides[[#This Row],[Date]])</f>
        <v>1</v>
      </c>
      <c r="K2585" s="1">
        <f>WEEKDAY(BART_Rides[[#This Row],[Date]],2)</f>
        <v>5</v>
      </c>
      <c r="L2585" s="1" t="str">
        <f>LEFT(BART_Rides[[#This Row],[Lines]],1)</f>
        <v>Y</v>
      </c>
      <c r="M2585" s="1" t="str">
        <f>IF(BART_Rides[[#This Row],[FirstLetter]]="Y","Yes","No")</f>
        <v>Yes</v>
      </c>
      <c r="N2585" s="1" t="str">
        <f>IF(OR(BART_Rides[[#This Row],[Station Code]]="EM", BART_Rides[[#This Row],[Station Code]]="MT", BART_Rides[[#This Row],[Station Code]]="PL", BART_Rides[[#This Row],[Station Code]]="CC"), "Yes", "No")</f>
        <v>No</v>
      </c>
    </row>
    <row r="2586" spans="6:14">
      <c r="F2586" s="3">
        <v>44226</v>
      </c>
      <c r="G2586" s="1">
        <v>19</v>
      </c>
      <c r="H2586" s="1" t="s">
        <v>101</v>
      </c>
      <c r="I2586" s="1">
        <v>465</v>
      </c>
      <c r="J2586" s="1">
        <f>MONTH(BART_Rides[[#This Row],[Date]])</f>
        <v>1</v>
      </c>
      <c r="K2586" s="1">
        <f>WEEKDAY(BART_Rides[[#This Row],[Date]],2)</f>
        <v>6</v>
      </c>
      <c r="L2586" s="1" t="str">
        <f>LEFT(BART_Rides[[#This Row],[Lines]],1)</f>
        <v>Y</v>
      </c>
      <c r="M2586" s="1" t="str">
        <f>IF(BART_Rides[[#This Row],[FirstLetter]]="Y","Yes","No")</f>
        <v>Yes</v>
      </c>
      <c r="N2586" s="1" t="str">
        <f>IF(OR(BART_Rides[[#This Row],[Station Code]]="EM", BART_Rides[[#This Row],[Station Code]]="MT", BART_Rides[[#This Row],[Station Code]]="PL", BART_Rides[[#This Row],[Station Code]]="CC"), "Yes", "No")</f>
        <v>No</v>
      </c>
    </row>
    <row r="2587" spans="6:14">
      <c r="F2587" s="3">
        <v>44227</v>
      </c>
      <c r="G2587" s="1">
        <v>19</v>
      </c>
      <c r="H2587" s="1" t="s">
        <v>101</v>
      </c>
      <c r="I2587" s="1">
        <v>356</v>
      </c>
      <c r="J2587" s="1">
        <f>MONTH(BART_Rides[[#This Row],[Date]])</f>
        <v>1</v>
      </c>
      <c r="K2587" s="1">
        <f>WEEKDAY(BART_Rides[[#This Row],[Date]],2)</f>
        <v>7</v>
      </c>
      <c r="L2587" s="1" t="str">
        <f>LEFT(BART_Rides[[#This Row],[Lines]],1)</f>
        <v>Y</v>
      </c>
      <c r="M2587" s="1" t="str">
        <f>IF(BART_Rides[[#This Row],[FirstLetter]]="Y","Yes","No")</f>
        <v>Yes</v>
      </c>
      <c r="N2587" s="1" t="str">
        <f>IF(OR(BART_Rides[[#This Row],[Station Code]]="EM", BART_Rides[[#This Row],[Station Code]]="MT", BART_Rides[[#This Row],[Station Code]]="PL", BART_Rides[[#This Row],[Station Code]]="CC"), "Yes", "No")</f>
        <v>No</v>
      </c>
    </row>
    <row r="2588" spans="6:14">
      <c r="F2588" s="3">
        <v>44228</v>
      </c>
      <c r="G2588" s="1">
        <v>19</v>
      </c>
      <c r="H2588" s="1" t="s">
        <v>101</v>
      </c>
      <c r="I2588" s="1">
        <v>924</v>
      </c>
      <c r="J2588" s="1">
        <f>MONTH(BART_Rides[[#This Row],[Date]])</f>
        <v>2</v>
      </c>
      <c r="K2588" s="1">
        <f>WEEKDAY(BART_Rides[[#This Row],[Date]],2)</f>
        <v>1</v>
      </c>
      <c r="L2588" s="1" t="str">
        <f>LEFT(BART_Rides[[#This Row],[Lines]],1)</f>
        <v>Y</v>
      </c>
      <c r="M2588" s="1" t="str">
        <f>IF(BART_Rides[[#This Row],[FirstLetter]]="Y","Yes","No")</f>
        <v>Yes</v>
      </c>
      <c r="N2588" s="1" t="str">
        <f>IF(OR(BART_Rides[[#This Row],[Station Code]]="EM", BART_Rides[[#This Row],[Station Code]]="MT", BART_Rides[[#This Row],[Station Code]]="PL", BART_Rides[[#This Row],[Station Code]]="CC"), "Yes", "No")</f>
        <v>No</v>
      </c>
    </row>
    <row r="2589" spans="6:14">
      <c r="F2589" s="3">
        <v>44229</v>
      </c>
      <c r="G2589" s="1">
        <v>19</v>
      </c>
      <c r="H2589" s="1" t="s">
        <v>101</v>
      </c>
      <c r="I2589" s="1">
        <v>980</v>
      </c>
      <c r="J2589" s="1">
        <f>MONTH(BART_Rides[[#This Row],[Date]])</f>
        <v>2</v>
      </c>
      <c r="K2589" s="1">
        <f>WEEKDAY(BART_Rides[[#This Row],[Date]],2)</f>
        <v>2</v>
      </c>
      <c r="L2589" s="1" t="str">
        <f>LEFT(BART_Rides[[#This Row],[Lines]],1)</f>
        <v>Y</v>
      </c>
      <c r="M2589" s="1" t="str">
        <f>IF(BART_Rides[[#This Row],[FirstLetter]]="Y","Yes","No")</f>
        <v>Yes</v>
      </c>
      <c r="N2589" s="1" t="str">
        <f>IF(OR(BART_Rides[[#This Row],[Station Code]]="EM", BART_Rides[[#This Row],[Station Code]]="MT", BART_Rides[[#This Row],[Station Code]]="PL", BART_Rides[[#This Row],[Station Code]]="CC"), "Yes", "No")</f>
        <v>No</v>
      </c>
    </row>
    <row r="2590" spans="6:14">
      <c r="F2590" s="3">
        <v>44230</v>
      </c>
      <c r="G2590" s="1">
        <v>19</v>
      </c>
      <c r="H2590" s="1" t="s">
        <v>101</v>
      </c>
      <c r="I2590" s="1">
        <v>1001</v>
      </c>
      <c r="J2590" s="1">
        <f>MONTH(BART_Rides[[#This Row],[Date]])</f>
        <v>2</v>
      </c>
      <c r="K2590" s="1">
        <f>WEEKDAY(BART_Rides[[#This Row],[Date]],2)</f>
        <v>3</v>
      </c>
      <c r="L2590" s="1" t="str">
        <f>LEFT(BART_Rides[[#This Row],[Lines]],1)</f>
        <v>Y</v>
      </c>
      <c r="M2590" s="1" t="str">
        <f>IF(BART_Rides[[#This Row],[FirstLetter]]="Y","Yes","No")</f>
        <v>Yes</v>
      </c>
      <c r="N2590" s="1" t="str">
        <f>IF(OR(BART_Rides[[#This Row],[Station Code]]="EM", BART_Rides[[#This Row],[Station Code]]="MT", BART_Rides[[#This Row],[Station Code]]="PL", BART_Rides[[#This Row],[Station Code]]="CC"), "Yes", "No")</f>
        <v>No</v>
      </c>
    </row>
    <row r="2591" spans="6:14">
      <c r="F2591" s="3">
        <v>44231</v>
      </c>
      <c r="G2591" s="1">
        <v>19</v>
      </c>
      <c r="H2591" s="1" t="s">
        <v>101</v>
      </c>
      <c r="I2591" s="1">
        <v>1032</v>
      </c>
      <c r="J2591" s="1">
        <f>MONTH(BART_Rides[[#This Row],[Date]])</f>
        <v>2</v>
      </c>
      <c r="K2591" s="1">
        <f>WEEKDAY(BART_Rides[[#This Row],[Date]],2)</f>
        <v>4</v>
      </c>
      <c r="L2591" s="1" t="str">
        <f>LEFT(BART_Rides[[#This Row],[Lines]],1)</f>
        <v>Y</v>
      </c>
      <c r="M2591" s="1" t="str">
        <f>IF(BART_Rides[[#This Row],[FirstLetter]]="Y","Yes","No")</f>
        <v>Yes</v>
      </c>
      <c r="N2591" s="1" t="str">
        <f>IF(OR(BART_Rides[[#This Row],[Station Code]]="EM", BART_Rides[[#This Row],[Station Code]]="MT", BART_Rides[[#This Row],[Station Code]]="PL", BART_Rides[[#This Row],[Station Code]]="CC"), "Yes", "No")</f>
        <v>No</v>
      </c>
    </row>
    <row r="2592" spans="6:14">
      <c r="F2592" s="3">
        <v>44232</v>
      </c>
      <c r="G2592" s="1">
        <v>19</v>
      </c>
      <c r="H2592" s="1" t="s">
        <v>101</v>
      </c>
      <c r="I2592" s="1">
        <v>998</v>
      </c>
      <c r="J2592" s="1">
        <f>MONTH(BART_Rides[[#This Row],[Date]])</f>
        <v>2</v>
      </c>
      <c r="K2592" s="1">
        <f>WEEKDAY(BART_Rides[[#This Row],[Date]],2)</f>
        <v>5</v>
      </c>
      <c r="L2592" s="1" t="str">
        <f>LEFT(BART_Rides[[#This Row],[Lines]],1)</f>
        <v>Y</v>
      </c>
      <c r="M2592" s="1" t="str">
        <f>IF(BART_Rides[[#This Row],[FirstLetter]]="Y","Yes","No")</f>
        <v>Yes</v>
      </c>
      <c r="N2592" s="1" t="str">
        <f>IF(OR(BART_Rides[[#This Row],[Station Code]]="EM", BART_Rides[[#This Row],[Station Code]]="MT", BART_Rides[[#This Row],[Station Code]]="PL", BART_Rides[[#This Row],[Station Code]]="CC"), "Yes", "No")</f>
        <v>No</v>
      </c>
    </row>
    <row r="2593" spans="6:14">
      <c r="F2593" s="3">
        <v>44233</v>
      </c>
      <c r="G2593" s="1">
        <v>19</v>
      </c>
      <c r="H2593" s="1" t="s">
        <v>101</v>
      </c>
      <c r="I2593" s="1">
        <v>565</v>
      </c>
      <c r="J2593" s="1">
        <f>MONTH(BART_Rides[[#This Row],[Date]])</f>
        <v>2</v>
      </c>
      <c r="K2593" s="1">
        <f>WEEKDAY(BART_Rides[[#This Row],[Date]],2)</f>
        <v>6</v>
      </c>
      <c r="L2593" s="1" t="str">
        <f>LEFT(BART_Rides[[#This Row],[Lines]],1)</f>
        <v>Y</v>
      </c>
      <c r="M2593" s="1" t="str">
        <f>IF(BART_Rides[[#This Row],[FirstLetter]]="Y","Yes","No")</f>
        <v>Yes</v>
      </c>
      <c r="N2593" s="1" t="str">
        <f>IF(OR(BART_Rides[[#This Row],[Station Code]]="EM", BART_Rides[[#This Row],[Station Code]]="MT", BART_Rides[[#This Row],[Station Code]]="PL", BART_Rides[[#This Row],[Station Code]]="CC"), "Yes", "No")</f>
        <v>No</v>
      </c>
    </row>
    <row r="2594" spans="6:14">
      <c r="F2594" s="3">
        <v>44234</v>
      </c>
      <c r="G2594" s="1">
        <v>19</v>
      </c>
      <c r="H2594" s="1" t="s">
        <v>101</v>
      </c>
      <c r="I2594" s="1">
        <v>428</v>
      </c>
      <c r="J2594" s="1">
        <f>MONTH(BART_Rides[[#This Row],[Date]])</f>
        <v>2</v>
      </c>
      <c r="K2594" s="1">
        <f>WEEKDAY(BART_Rides[[#This Row],[Date]],2)</f>
        <v>7</v>
      </c>
      <c r="L2594" s="1" t="str">
        <f>LEFT(BART_Rides[[#This Row],[Lines]],1)</f>
        <v>Y</v>
      </c>
      <c r="M2594" s="1" t="str">
        <f>IF(BART_Rides[[#This Row],[FirstLetter]]="Y","Yes","No")</f>
        <v>Yes</v>
      </c>
      <c r="N2594" s="1" t="str">
        <f>IF(OR(BART_Rides[[#This Row],[Station Code]]="EM", BART_Rides[[#This Row],[Station Code]]="MT", BART_Rides[[#This Row],[Station Code]]="PL", BART_Rides[[#This Row],[Station Code]]="CC"), "Yes", "No")</f>
        <v>No</v>
      </c>
    </row>
    <row r="2595" spans="6:14">
      <c r="F2595" s="3">
        <v>44235</v>
      </c>
      <c r="G2595" s="1">
        <v>19</v>
      </c>
      <c r="H2595" s="1" t="s">
        <v>101</v>
      </c>
      <c r="I2595" s="1">
        <v>920</v>
      </c>
      <c r="J2595" s="1">
        <f>MONTH(BART_Rides[[#This Row],[Date]])</f>
        <v>2</v>
      </c>
      <c r="K2595" s="1">
        <f>WEEKDAY(BART_Rides[[#This Row],[Date]],2)</f>
        <v>1</v>
      </c>
      <c r="L2595" s="1" t="str">
        <f>LEFT(BART_Rides[[#This Row],[Lines]],1)</f>
        <v>Y</v>
      </c>
      <c r="M2595" s="1" t="str">
        <f>IF(BART_Rides[[#This Row],[FirstLetter]]="Y","Yes","No")</f>
        <v>Yes</v>
      </c>
      <c r="N2595" s="1" t="str">
        <f>IF(OR(BART_Rides[[#This Row],[Station Code]]="EM", BART_Rides[[#This Row],[Station Code]]="MT", BART_Rides[[#This Row],[Station Code]]="PL", BART_Rides[[#This Row],[Station Code]]="CC"), "Yes", "No")</f>
        <v>No</v>
      </c>
    </row>
    <row r="2596" spans="6:14">
      <c r="F2596" s="3">
        <v>44236</v>
      </c>
      <c r="G2596" s="1">
        <v>19</v>
      </c>
      <c r="H2596" s="1" t="s">
        <v>101</v>
      </c>
      <c r="I2596" s="1">
        <v>985</v>
      </c>
      <c r="J2596" s="1">
        <f>MONTH(BART_Rides[[#This Row],[Date]])</f>
        <v>2</v>
      </c>
      <c r="K2596" s="1">
        <f>WEEKDAY(BART_Rides[[#This Row],[Date]],2)</f>
        <v>2</v>
      </c>
      <c r="L2596" s="1" t="str">
        <f>LEFT(BART_Rides[[#This Row],[Lines]],1)</f>
        <v>Y</v>
      </c>
      <c r="M2596" s="1" t="str">
        <f>IF(BART_Rides[[#This Row],[FirstLetter]]="Y","Yes","No")</f>
        <v>Yes</v>
      </c>
      <c r="N2596" s="1" t="str">
        <f>IF(OR(BART_Rides[[#This Row],[Station Code]]="EM", BART_Rides[[#This Row],[Station Code]]="MT", BART_Rides[[#This Row],[Station Code]]="PL", BART_Rides[[#This Row],[Station Code]]="CC"), "Yes", "No")</f>
        <v>No</v>
      </c>
    </row>
    <row r="2597" spans="6:14">
      <c r="F2597" s="3">
        <v>44237</v>
      </c>
      <c r="G2597" s="1">
        <v>19</v>
      </c>
      <c r="H2597" s="1" t="s">
        <v>101</v>
      </c>
      <c r="I2597" s="1">
        <v>1003</v>
      </c>
      <c r="J2597" s="1">
        <f>MONTH(BART_Rides[[#This Row],[Date]])</f>
        <v>2</v>
      </c>
      <c r="K2597" s="1">
        <f>WEEKDAY(BART_Rides[[#This Row],[Date]],2)</f>
        <v>3</v>
      </c>
      <c r="L2597" s="1" t="str">
        <f>LEFT(BART_Rides[[#This Row],[Lines]],1)</f>
        <v>Y</v>
      </c>
      <c r="M2597" s="1" t="str">
        <f>IF(BART_Rides[[#This Row],[FirstLetter]]="Y","Yes","No")</f>
        <v>Yes</v>
      </c>
      <c r="N2597" s="1" t="str">
        <f>IF(OR(BART_Rides[[#This Row],[Station Code]]="EM", BART_Rides[[#This Row],[Station Code]]="MT", BART_Rides[[#This Row],[Station Code]]="PL", BART_Rides[[#This Row],[Station Code]]="CC"), "Yes", "No")</f>
        <v>No</v>
      </c>
    </row>
    <row r="2598" spans="6:14">
      <c r="F2598" s="3">
        <v>44238</v>
      </c>
      <c r="G2598" s="1">
        <v>19</v>
      </c>
      <c r="H2598" s="1" t="s">
        <v>101</v>
      </c>
      <c r="I2598" s="1">
        <v>985</v>
      </c>
      <c r="J2598" s="1">
        <f>MONTH(BART_Rides[[#This Row],[Date]])</f>
        <v>2</v>
      </c>
      <c r="K2598" s="1">
        <f>WEEKDAY(BART_Rides[[#This Row],[Date]],2)</f>
        <v>4</v>
      </c>
      <c r="L2598" s="1" t="str">
        <f>LEFT(BART_Rides[[#This Row],[Lines]],1)</f>
        <v>Y</v>
      </c>
      <c r="M2598" s="1" t="str">
        <f>IF(BART_Rides[[#This Row],[FirstLetter]]="Y","Yes","No")</f>
        <v>Yes</v>
      </c>
      <c r="N2598" s="1" t="str">
        <f>IF(OR(BART_Rides[[#This Row],[Station Code]]="EM", BART_Rides[[#This Row],[Station Code]]="MT", BART_Rides[[#This Row],[Station Code]]="PL", BART_Rides[[#This Row],[Station Code]]="CC"), "Yes", "No")</f>
        <v>No</v>
      </c>
    </row>
    <row r="2599" spans="6:14">
      <c r="F2599" s="3">
        <v>44239</v>
      </c>
      <c r="G2599" s="1">
        <v>19</v>
      </c>
      <c r="H2599" s="1" t="s">
        <v>101</v>
      </c>
      <c r="I2599" s="1">
        <v>964</v>
      </c>
      <c r="J2599" s="1">
        <f>MONTH(BART_Rides[[#This Row],[Date]])</f>
        <v>2</v>
      </c>
      <c r="K2599" s="1">
        <f>WEEKDAY(BART_Rides[[#This Row],[Date]],2)</f>
        <v>5</v>
      </c>
      <c r="L2599" s="1" t="str">
        <f>LEFT(BART_Rides[[#This Row],[Lines]],1)</f>
        <v>Y</v>
      </c>
      <c r="M2599" s="1" t="str">
        <f>IF(BART_Rides[[#This Row],[FirstLetter]]="Y","Yes","No")</f>
        <v>Yes</v>
      </c>
      <c r="N2599" s="1" t="str">
        <f>IF(OR(BART_Rides[[#This Row],[Station Code]]="EM", BART_Rides[[#This Row],[Station Code]]="MT", BART_Rides[[#This Row],[Station Code]]="PL", BART_Rides[[#This Row],[Station Code]]="CC"), "Yes", "No")</f>
        <v>No</v>
      </c>
    </row>
    <row r="2600" spans="6:14">
      <c r="F2600" s="3">
        <v>44240</v>
      </c>
      <c r="G2600" s="1">
        <v>19</v>
      </c>
      <c r="H2600" s="1" t="s">
        <v>101</v>
      </c>
      <c r="I2600" s="1">
        <v>507</v>
      </c>
      <c r="J2600" s="1">
        <f>MONTH(BART_Rides[[#This Row],[Date]])</f>
        <v>2</v>
      </c>
      <c r="K2600" s="1">
        <f>WEEKDAY(BART_Rides[[#This Row],[Date]],2)</f>
        <v>6</v>
      </c>
      <c r="L2600" s="1" t="str">
        <f>LEFT(BART_Rides[[#This Row],[Lines]],1)</f>
        <v>Y</v>
      </c>
      <c r="M2600" s="1" t="str">
        <f>IF(BART_Rides[[#This Row],[FirstLetter]]="Y","Yes","No")</f>
        <v>Yes</v>
      </c>
      <c r="N2600" s="1" t="str">
        <f>IF(OR(BART_Rides[[#This Row],[Station Code]]="EM", BART_Rides[[#This Row],[Station Code]]="MT", BART_Rides[[#This Row],[Station Code]]="PL", BART_Rides[[#This Row],[Station Code]]="CC"), "Yes", "No")</f>
        <v>No</v>
      </c>
    </row>
    <row r="2601" spans="6:14">
      <c r="F2601" s="3">
        <v>44241</v>
      </c>
      <c r="G2601" s="1">
        <v>19</v>
      </c>
      <c r="H2601" s="1" t="s">
        <v>101</v>
      </c>
      <c r="I2601" s="1">
        <v>424</v>
      </c>
      <c r="J2601" s="1">
        <f>MONTH(BART_Rides[[#This Row],[Date]])</f>
        <v>2</v>
      </c>
      <c r="K2601" s="1">
        <f>WEEKDAY(BART_Rides[[#This Row],[Date]],2)</f>
        <v>7</v>
      </c>
      <c r="L2601" s="1" t="str">
        <f>LEFT(BART_Rides[[#This Row],[Lines]],1)</f>
        <v>Y</v>
      </c>
      <c r="M2601" s="1" t="str">
        <f>IF(BART_Rides[[#This Row],[FirstLetter]]="Y","Yes","No")</f>
        <v>Yes</v>
      </c>
      <c r="N2601" s="1" t="str">
        <f>IF(OR(BART_Rides[[#This Row],[Station Code]]="EM", BART_Rides[[#This Row],[Station Code]]="MT", BART_Rides[[#This Row],[Station Code]]="PL", BART_Rides[[#This Row],[Station Code]]="CC"), "Yes", "No")</f>
        <v>No</v>
      </c>
    </row>
    <row r="2602" spans="6:14">
      <c r="F2602" s="3">
        <v>44242</v>
      </c>
      <c r="G2602" s="1">
        <v>19</v>
      </c>
      <c r="H2602" s="1" t="s">
        <v>101</v>
      </c>
      <c r="I2602" s="1">
        <v>473</v>
      </c>
      <c r="J2602" s="1">
        <f>MONTH(BART_Rides[[#This Row],[Date]])</f>
        <v>2</v>
      </c>
      <c r="K2602" s="1">
        <f>WEEKDAY(BART_Rides[[#This Row],[Date]],2)</f>
        <v>1</v>
      </c>
      <c r="L2602" s="1" t="str">
        <f>LEFT(BART_Rides[[#This Row],[Lines]],1)</f>
        <v>Y</v>
      </c>
      <c r="M2602" s="1" t="str">
        <f>IF(BART_Rides[[#This Row],[FirstLetter]]="Y","Yes","No")</f>
        <v>Yes</v>
      </c>
      <c r="N2602" s="1" t="str">
        <f>IF(OR(BART_Rides[[#This Row],[Station Code]]="EM", BART_Rides[[#This Row],[Station Code]]="MT", BART_Rides[[#This Row],[Station Code]]="PL", BART_Rides[[#This Row],[Station Code]]="CC"), "Yes", "No")</f>
        <v>No</v>
      </c>
    </row>
    <row r="2603" spans="6:14">
      <c r="F2603" s="3">
        <v>44243</v>
      </c>
      <c r="G2603" s="1">
        <v>19</v>
      </c>
      <c r="H2603" s="1" t="s">
        <v>101</v>
      </c>
      <c r="I2603" s="1">
        <v>1020</v>
      </c>
      <c r="J2603" s="1">
        <f>MONTH(BART_Rides[[#This Row],[Date]])</f>
        <v>2</v>
      </c>
      <c r="K2603" s="1">
        <f>WEEKDAY(BART_Rides[[#This Row],[Date]],2)</f>
        <v>2</v>
      </c>
      <c r="L2603" s="1" t="str">
        <f>LEFT(BART_Rides[[#This Row],[Lines]],1)</f>
        <v>Y</v>
      </c>
      <c r="M2603" s="1" t="str">
        <f>IF(BART_Rides[[#This Row],[FirstLetter]]="Y","Yes","No")</f>
        <v>Yes</v>
      </c>
      <c r="N2603" s="1" t="str">
        <f>IF(OR(BART_Rides[[#This Row],[Station Code]]="EM", BART_Rides[[#This Row],[Station Code]]="MT", BART_Rides[[#This Row],[Station Code]]="PL", BART_Rides[[#This Row],[Station Code]]="CC"), "Yes", "No")</f>
        <v>No</v>
      </c>
    </row>
    <row r="2604" spans="6:14">
      <c r="F2604" s="3">
        <v>44244</v>
      </c>
      <c r="G2604" s="1">
        <v>19</v>
      </c>
      <c r="H2604" s="1" t="s">
        <v>101</v>
      </c>
      <c r="I2604" s="1">
        <v>1038</v>
      </c>
      <c r="J2604" s="1">
        <f>MONTH(BART_Rides[[#This Row],[Date]])</f>
        <v>2</v>
      </c>
      <c r="K2604" s="1">
        <f>WEEKDAY(BART_Rides[[#This Row],[Date]],2)</f>
        <v>3</v>
      </c>
      <c r="L2604" s="1" t="str">
        <f>LEFT(BART_Rides[[#This Row],[Lines]],1)</f>
        <v>Y</v>
      </c>
      <c r="M2604" s="1" t="str">
        <f>IF(BART_Rides[[#This Row],[FirstLetter]]="Y","Yes","No")</f>
        <v>Yes</v>
      </c>
      <c r="N2604" s="1" t="str">
        <f>IF(OR(BART_Rides[[#This Row],[Station Code]]="EM", BART_Rides[[#This Row],[Station Code]]="MT", BART_Rides[[#This Row],[Station Code]]="PL", BART_Rides[[#This Row],[Station Code]]="CC"), "Yes", "No")</f>
        <v>No</v>
      </c>
    </row>
    <row r="2605" spans="6:14">
      <c r="F2605" s="3">
        <v>44245</v>
      </c>
      <c r="G2605" s="1">
        <v>19</v>
      </c>
      <c r="H2605" s="1" t="s">
        <v>101</v>
      </c>
      <c r="I2605" s="1">
        <v>1029</v>
      </c>
      <c r="J2605" s="1">
        <f>MONTH(BART_Rides[[#This Row],[Date]])</f>
        <v>2</v>
      </c>
      <c r="K2605" s="1">
        <f>WEEKDAY(BART_Rides[[#This Row],[Date]],2)</f>
        <v>4</v>
      </c>
      <c r="L2605" s="1" t="str">
        <f>LEFT(BART_Rides[[#This Row],[Lines]],1)</f>
        <v>Y</v>
      </c>
      <c r="M2605" s="1" t="str">
        <f>IF(BART_Rides[[#This Row],[FirstLetter]]="Y","Yes","No")</f>
        <v>Yes</v>
      </c>
      <c r="N2605" s="1" t="str">
        <f>IF(OR(BART_Rides[[#This Row],[Station Code]]="EM", BART_Rides[[#This Row],[Station Code]]="MT", BART_Rides[[#This Row],[Station Code]]="PL", BART_Rides[[#This Row],[Station Code]]="CC"), "Yes", "No")</f>
        <v>No</v>
      </c>
    </row>
    <row r="2606" spans="6:14">
      <c r="F2606" s="3">
        <v>44246</v>
      </c>
      <c r="G2606" s="1">
        <v>19</v>
      </c>
      <c r="H2606" s="1" t="s">
        <v>101</v>
      </c>
      <c r="I2606" s="1">
        <v>953</v>
      </c>
      <c r="J2606" s="1">
        <f>MONTH(BART_Rides[[#This Row],[Date]])</f>
        <v>2</v>
      </c>
      <c r="K2606" s="1">
        <f>WEEKDAY(BART_Rides[[#This Row],[Date]],2)</f>
        <v>5</v>
      </c>
      <c r="L2606" s="1" t="str">
        <f>LEFT(BART_Rides[[#This Row],[Lines]],1)</f>
        <v>Y</v>
      </c>
      <c r="M2606" s="1" t="str">
        <f>IF(BART_Rides[[#This Row],[FirstLetter]]="Y","Yes","No")</f>
        <v>Yes</v>
      </c>
      <c r="N2606" s="1" t="str">
        <f>IF(OR(BART_Rides[[#This Row],[Station Code]]="EM", BART_Rides[[#This Row],[Station Code]]="MT", BART_Rides[[#This Row],[Station Code]]="PL", BART_Rides[[#This Row],[Station Code]]="CC"), "Yes", "No")</f>
        <v>No</v>
      </c>
    </row>
    <row r="2607" spans="6:14">
      <c r="F2607" s="3">
        <v>44247</v>
      </c>
      <c r="G2607" s="1">
        <v>19</v>
      </c>
      <c r="H2607" s="1" t="s">
        <v>101</v>
      </c>
      <c r="I2607" s="1">
        <v>582</v>
      </c>
      <c r="J2607" s="1">
        <f>MONTH(BART_Rides[[#This Row],[Date]])</f>
        <v>2</v>
      </c>
      <c r="K2607" s="1">
        <f>WEEKDAY(BART_Rides[[#This Row],[Date]],2)</f>
        <v>6</v>
      </c>
      <c r="L2607" s="1" t="str">
        <f>LEFT(BART_Rides[[#This Row],[Lines]],1)</f>
        <v>Y</v>
      </c>
      <c r="M2607" s="1" t="str">
        <f>IF(BART_Rides[[#This Row],[FirstLetter]]="Y","Yes","No")</f>
        <v>Yes</v>
      </c>
      <c r="N2607" s="1" t="str">
        <f>IF(OR(BART_Rides[[#This Row],[Station Code]]="EM", BART_Rides[[#This Row],[Station Code]]="MT", BART_Rides[[#This Row],[Station Code]]="PL", BART_Rides[[#This Row],[Station Code]]="CC"), "Yes", "No")</f>
        <v>No</v>
      </c>
    </row>
    <row r="2608" spans="6:14">
      <c r="F2608" s="3">
        <v>44248</v>
      </c>
      <c r="G2608" s="1">
        <v>19</v>
      </c>
      <c r="H2608" s="1" t="s">
        <v>101</v>
      </c>
      <c r="I2608" s="1">
        <v>499</v>
      </c>
      <c r="J2608" s="1">
        <f>MONTH(BART_Rides[[#This Row],[Date]])</f>
        <v>2</v>
      </c>
      <c r="K2608" s="1">
        <f>WEEKDAY(BART_Rides[[#This Row],[Date]],2)</f>
        <v>7</v>
      </c>
      <c r="L2608" s="1" t="str">
        <f>LEFT(BART_Rides[[#This Row],[Lines]],1)</f>
        <v>Y</v>
      </c>
      <c r="M2608" s="1" t="str">
        <f>IF(BART_Rides[[#This Row],[FirstLetter]]="Y","Yes","No")</f>
        <v>Yes</v>
      </c>
      <c r="N2608" s="1" t="str">
        <f>IF(OR(BART_Rides[[#This Row],[Station Code]]="EM", BART_Rides[[#This Row],[Station Code]]="MT", BART_Rides[[#This Row],[Station Code]]="PL", BART_Rides[[#This Row],[Station Code]]="CC"), "Yes", "No")</f>
        <v>No</v>
      </c>
    </row>
    <row r="2609" spans="6:14">
      <c r="F2609" s="3">
        <v>44249</v>
      </c>
      <c r="G2609" s="1">
        <v>19</v>
      </c>
      <c r="H2609" s="1" t="s">
        <v>101</v>
      </c>
      <c r="I2609" s="1">
        <v>969</v>
      </c>
      <c r="J2609" s="1">
        <f>MONTH(BART_Rides[[#This Row],[Date]])</f>
        <v>2</v>
      </c>
      <c r="K2609" s="1">
        <f>WEEKDAY(BART_Rides[[#This Row],[Date]],2)</f>
        <v>1</v>
      </c>
      <c r="L2609" s="1" t="str">
        <f>LEFT(BART_Rides[[#This Row],[Lines]],1)</f>
        <v>Y</v>
      </c>
      <c r="M2609" s="1" t="str">
        <f>IF(BART_Rides[[#This Row],[FirstLetter]]="Y","Yes","No")</f>
        <v>Yes</v>
      </c>
      <c r="N2609" s="1" t="str">
        <f>IF(OR(BART_Rides[[#This Row],[Station Code]]="EM", BART_Rides[[#This Row],[Station Code]]="MT", BART_Rides[[#This Row],[Station Code]]="PL", BART_Rides[[#This Row],[Station Code]]="CC"), "Yes", "No")</f>
        <v>No</v>
      </c>
    </row>
    <row r="2610" spans="6:14">
      <c r="F2610" s="3">
        <v>44250</v>
      </c>
      <c r="G2610" s="1">
        <v>19</v>
      </c>
      <c r="H2610" s="1" t="s">
        <v>101</v>
      </c>
      <c r="I2610" s="1">
        <v>1066</v>
      </c>
      <c r="J2610" s="1">
        <f>MONTH(BART_Rides[[#This Row],[Date]])</f>
        <v>2</v>
      </c>
      <c r="K2610" s="1">
        <f>WEEKDAY(BART_Rides[[#This Row],[Date]],2)</f>
        <v>2</v>
      </c>
      <c r="L2610" s="1" t="str">
        <f>LEFT(BART_Rides[[#This Row],[Lines]],1)</f>
        <v>Y</v>
      </c>
      <c r="M2610" s="1" t="str">
        <f>IF(BART_Rides[[#This Row],[FirstLetter]]="Y","Yes","No")</f>
        <v>Yes</v>
      </c>
      <c r="N2610" s="1" t="str">
        <f>IF(OR(BART_Rides[[#This Row],[Station Code]]="EM", BART_Rides[[#This Row],[Station Code]]="MT", BART_Rides[[#This Row],[Station Code]]="PL", BART_Rides[[#This Row],[Station Code]]="CC"), "Yes", "No")</f>
        <v>No</v>
      </c>
    </row>
    <row r="2611" spans="6:14">
      <c r="F2611" s="3">
        <v>44251</v>
      </c>
      <c r="G2611" s="1">
        <v>19</v>
      </c>
      <c r="H2611" s="1" t="s">
        <v>101</v>
      </c>
      <c r="I2611" s="1">
        <v>1025</v>
      </c>
      <c r="J2611" s="1">
        <f>MONTH(BART_Rides[[#This Row],[Date]])</f>
        <v>2</v>
      </c>
      <c r="K2611" s="1">
        <f>WEEKDAY(BART_Rides[[#This Row],[Date]],2)</f>
        <v>3</v>
      </c>
      <c r="L2611" s="1" t="str">
        <f>LEFT(BART_Rides[[#This Row],[Lines]],1)</f>
        <v>Y</v>
      </c>
      <c r="M2611" s="1" t="str">
        <f>IF(BART_Rides[[#This Row],[FirstLetter]]="Y","Yes","No")</f>
        <v>Yes</v>
      </c>
      <c r="N2611" s="1" t="str">
        <f>IF(OR(BART_Rides[[#This Row],[Station Code]]="EM", BART_Rides[[#This Row],[Station Code]]="MT", BART_Rides[[#This Row],[Station Code]]="PL", BART_Rides[[#This Row],[Station Code]]="CC"), "Yes", "No")</f>
        <v>No</v>
      </c>
    </row>
    <row r="2612" spans="6:14">
      <c r="F2612" s="3">
        <v>44252</v>
      </c>
      <c r="G2612" s="1">
        <v>19</v>
      </c>
      <c r="H2612" s="1" t="s">
        <v>101</v>
      </c>
      <c r="I2612" s="1">
        <v>1072</v>
      </c>
      <c r="J2612" s="1">
        <f>MONTH(BART_Rides[[#This Row],[Date]])</f>
        <v>2</v>
      </c>
      <c r="K2612" s="1">
        <f>WEEKDAY(BART_Rides[[#This Row],[Date]],2)</f>
        <v>4</v>
      </c>
      <c r="L2612" s="1" t="str">
        <f>LEFT(BART_Rides[[#This Row],[Lines]],1)</f>
        <v>Y</v>
      </c>
      <c r="M2612" s="1" t="str">
        <f>IF(BART_Rides[[#This Row],[FirstLetter]]="Y","Yes","No")</f>
        <v>Yes</v>
      </c>
      <c r="N2612" s="1" t="str">
        <f>IF(OR(BART_Rides[[#This Row],[Station Code]]="EM", BART_Rides[[#This Row],[Station Code]]="MT", BART_Rides[[#This Row],[Station Code]]="PL", BART_Rides[[#This Row],[Station Code]]="CC"), "Yes", "No")</f>
        <v>No</v>
      </c>
    </row>
    <row r="2613" spans="6:14">
      <c r="F2613" s="3">
        <v>44253</v>
      </c>
      <c r="G2613" s="1">
        <v>19</v>
      </c>
      <c r="H2613" s="1" t="s">
        <v>101</v>
      </c>
      <c r="I2613" s="1">
        <v>1021</v>
      </c>
      <c r="J2613" s="1">
        <f>MONTH(BART_Rides[[#This Row],[Date]])</f>
        <v>2</v>
      </c>
      <c r="K2613" s="1">
        <f>WEEKDAY(BART_Rides[[#This Row],[Date]],2)</f>
        <v>5</v>
      </c>
      <c r="L2613" s="1" t="str">
        <f>LEFT(BART_Rides[[#This Row],[Lines]],1)</f>
        <v>Y</v>
      </c>
      <c r="M2613" s="1" t="str">
        <f>IF(BART_Rides[[#This Row],[FirstLetter]]="Y","Yes","No")</f>
        <v>Yes</v>
      </c>
      <c r="N2613" s="1" t="str">
        <f>IF(OR(BART_Rides[[#This Row],[Station Code]]="EM", BART_Rides[[#This Row],[Station Code]]="MT", BART_Rides[[#This Row],[Station Code]]="PL", BART_Rides[[#This Row],[Station Code]]="CC"), "Yes", "No")</f>
        <v>No</v>
      </c>
    </row>
    <row r="2614" spans="6:14">
      <c r="F2614" s="3">
        <v>44254</v>
      </c>
      <c r="G2614" s="1">
        <v>19</v>
      </c>
      <c r="H2614" s="1" t="s">
        <v>101</v>
      </c>
      <c r="I2614" s="1">
        <v>663</v>
      </c>
      <c r="J2614" s="1">
        <f>MONTH(BART_Rides[[#This Row],[Date]])</f>
        <v>2</v>
      </c>
      <c r="K2614" s="1">
        <f>WEEKDAY(BART_Rides[[#This Row],[Date]],2)</f>
        <v>6</v>
      </c>
      <c r="L2614" s="1" t="str">
        <f>LEFT(BART_Rides[[#This Row],[Lines]],1)</f>
        <v>Y</v>
      </c>
      <c r="M2614" s="1" t="str">
        <f>IF(BART_Rides[[#This Row],[FirstLetter]]="Y","Yes","No")</f>
        <v>Yes</v>
      </c>
      <c r="N2614" s="1" t="str">
        <f>IF(OR(BART_Rides[[#This Row],[Station Code]]="EM", BART_Rides[[#This Row],[Station Code]]="MT", BART_Rides[[#This Row],[Station Code]]="PL", BART_Rides[[#This Row],[Station Code]]="CC"), "Yes", "No")</f>
        <v>No</v>
      </c>
    </row>
    <row r="2615" spans="6:14">
      <c r="F2615" s="3">
        <v>44255</v>
      </c>
      <c r="G2615" s="1">
        <v>19</v>
      </c>
      <c r="H2615" s="1" t="s">
        <v>101</v>
      </c>
      <c r="I2615" s="1">
        <v>502</v>
      </c>
      <c r="J2615" s="1">
        <f>MONTH(BART_Rides[[#This Row],[Date]])</f>
        <v>2</v>
      </c>
      <c r="K2615" s="1">
        <f>WEEKDAY(BART_Rides[[#This Row],[Date]],2)</f>
        <v>7</v>
      </c>
      <c r="L2615" s="1" t="str">
        <f>LEFT(BART_Rides[[#This Row],[Lines]],1)</f>
        <v>Y</v>
      </c>
      <c r="M2615" s="1" t="str">
        <f>IF(BART_Rides[[#This Row],[FirstLetter]]="Y","Yes","No")</f>
        <v>Yes</v>
      </c>
      <c r="N2615" s="1" t="str">
        <f>IF(OR(BART_Rides[[#This Row],[Station Code]]="EM", BART_Rides[[#This Row],[Station Code]]="MT", BART_Rides[[#This Row],[Station Code]]="PL", BART_Rides[[#This Row],[Station Code]]="CC"), "Yes", "No")</f>
        <v>No</v>
      </c>
    </row>
    <row r="2616" spans="6:14">
      <c r="F2616" s="3">
        <v>44256</v>
      </c>
      <c r="G2616" s="1">
        <v>19</v>
      </c>
      <c r="H2616" s="1" t="s">
        <v>101</v>
      </c>
      <c r="I2616" s="1">
        <v>1033</v>
      </c>
      <c r="J2616" s="1">
        <f>MONTH(BART_Rides[[#This Row],[Date]])</f>
        <v>3</v>
      </c>
      <c r="K2616" s="1">
        <f>WEEKDAY(BART_Rides[[#This Row],[Date]],2)</f>
        <v>1</v>
      </c>
      <c r="L2616" s="1" t="str">
        <f>LEFT(BART_Rides[[#This Row],[Lines]],1)</f>
        <v>Y</v>
      </c>
      <c r="M2616" s="1" t="str">
        <f>IF(BART_Rides[[#This Row],[FirstLetter]]="Y","Yes","No")</f>
        <v>Yes</v>
      </c>
      <c r="N2616" s="1" t="str">
        <f>IF(OR(BART_Rides[[#This Row],[Station Code]]="EM", BART_Rides[[#This Row],[Station Code]]="MT", BART_Rides[[#This Row],[Station Code]]="PL", BART_Rides[[#This Row],[Station Code]]="CC"), "Yes", "No")</f>
        <v>No</v>
      </c>
    </row>
    <row r="2617" spans="6:14">
      <c r="F2617" s="3">
        <v>44257</v>
      </c>
      <c r="G2617" s="1">
        <v>19</v>
      </c>
      <c r="H2617" s="1" t="s">
        <v>101</v>
      </c>
      <c r="I2617" s="1">
        <v>1093</v>
      </c>
      <c r="J2617" s="1">
        <f>MONTH(BART_Rides[[#This Row],[Date]])</f>
        <v>3</v>
      </c>
      <c r="K2617" s="1">
        <f>WEEKDAY(BART_Rides[[#This Row],[Date]],2)</f>
        <v>2</v>
      </c>
      <c r="L2617" s="1" t="str">
        <f>LEFT(BART_Rides[[#This Row],[Lines]],1)</f>
        <v>Y</v>
      </c>
      <c r="M2617" s="1" t="str">
        <f>IF(BART_Rides[[#This Row],[FirstLetter]]="Y","Yes","No")</f>
        <v>Yes</v>
      </c>
      <c r="N2617" s="1" t="str">
        <f>IF(OR(BART_Rides[[#This Row],[Station Code]]="EM", BART_Rides[[#This Row],[Station Code]]="MT", BART_Rides[[#This Row],[Station Code]]="PL", BART_Rides[[#This Row],[Station Code]]="CC"), "Yes", "No")</f>
        <v>No</v>
      </c>
    </row>
    <row r="2618" spans="6:14">
      <c r="F2618" s="3">
        <v>44258</v>
      </c>
      <c r="G2618" s="1">
        <v>19</v>
      </c>
      <c r="H2618" s="1" t="s">
        <v>101</v>
      </c>
      <c r="I2618" s="1">
        <v>1032</v>
      </c>
      <c r="J2618" s="1">
        <f>MONTH(BART_Rides[[#This Row],[Date]])</f>
        <v>3</v>
      </c>
      <c r="K2618" s="1">
        <f>WEEKDAY(BART_Rides[[#This Row],[Date]],2)</f>
        <v>3</v>
      </c>
      <c r="L2618" s="1" t="str">
        <f>LEFT(BART_Rides[[#This Row],[Lines]],1)</f>
        <v>Y</v>
      </c>
      <c r="M2618" s="1" t="str">
        <f>IF(BART_Rides[[#This Row],[FirstLetter]]="Y","Yes","No")</f>
        <v>Yes</v>
      </c>
      <c r="N2618" s="1" t="str">
        <f>IF(OR(BART_Rides[[#This Row],[Station Code]]="EM", BART_Rides[[#This Row],[Station Code]]="MT", BART_Rides[[#This Row],[Station Code]]="PL", BART_Rides[[#This Row],[Station Code]]="CC"), "Yes", "No")</f>
        <v>No</v>
      </c>
    </row>
    <row r="2619" spans="6:14">
      <c r="F2619" s="3">
        <v>44259</v>
      </c>
      <c r="G2619" s="1">
        <v>19</v>
      </c>
      <c r="H2619" s="1" t="s">
        <v>101</v>
      </c>
      <c r="I2619" s="1">
        <v>1099</v>
      </c>
      <c r="J2619" s="1">
        <f>MONTH(BART_Rides[[#This Row],[Date]])</f>
        <v>3</v>
      </c>
      <c r="K2619" s="1">
        <f>WEEKDAY(BART_Rides[[#This Row],[Date]],2)</f>
        <v>4</v>
      </c>
      <c r="L2619" s="1" t="str">
        <f>LEFT(BART_Rides[[#This Row],[Lines]],1)</f>
        <v>Y</v>
      </c>
      <c r="M2619" s="1" t="str">
        <f>IF(BART_Rides[[#This Row],[FirstLetter]]="Y","Yes","No")</f>
        <v>Yes</v>
      </c>
      <c r="N2619" s="1" t="str">
        <f>IF(OR(BART_Rides[[#This Row],[Station Code]]="EM", BART_Rides[[#This Row],[Station Code]]="MT", BART_Rides[[#This Row],[Station Code]]="PL", BART_Rides[[#This Row],[Station Code]]="CC"), "Yes", "No")</f>
        <v>No</v>
      </c>
    </row>
    <row r="2620" spans="6:14">
      <c r="F2620" s="3">
        <v>44260</v>
      </c>
      <c r="G2620" s="1">
        <v>19</v>
      </c>
      <c r="H2620" s="1" t="s">
        <v>101</v>
      </c>
      <c r="I2620" s="1">
        <v>1108</v>
      </c>
      <c r="J2620" s="1">
        <f>MONTH(BART_Rides[[#This Row],[Date]])</f>
        <v>3</v>
      </c>
      <c r="K2620" s="1">
        <f>WEEKDAY(BART_Rides[[#This Row],[Date]],2)</f>
        <v>5</v>
      </c>
      <c r="L2620" s="1" t="str">
        <f>LEFT(BART_Rides[[#This Row],[Lines]],1)</f>
        <v>Y</v>
      </c>
      <c r="M2620" s="1" t="str">
        <f>IF(BART_Rides[[#This Row],[FirstLetter]]="Y","Yes","No")</f>
        <v>Yes</v>
      </c>
      <c r="N2620" s="1" t="str">
        <f>IF(OR(BART_Rides[[#This Row],[Station Code]]="EM", BART_Rides[[#This Row],[Station Code]]="MT", BART_Rides[[#This Row],[Station Code]]="PL", BART_Rides[[#This Row],[Station Code]]="CC"), "Yes", "No")</f>
        <v>No</v>
      </c>
    </row>
    <row r="2621" spans="6:14">
      <c r="F2621" s="3">
        <v>44261</v>
      </c>
      <c r="G2621" s="1">
        <v>19</v>
      </c>
      <c r="H2621" s="1" t="s">
        <v>101</v>
      </c>
      <c r="I2621" s="1">
        <v>686</v>
      </c>
      <c r="J2621" s="1">
        <f>MONTH(BART_Rides[[#This Row],[Date]])</f>
        <v>3</v>
      </c>
      <c r="K2621" s="1">
        <f>WEEKDAY(BART_Rides[[#This Row],[Date]],2)</f>
        <v>6</v>
      </c>
      <c r="L2621" s="1" t="str">
        <f>LEFT(BART_Rides[[#This Row],[Lines]],1)</f>
        <v>Y</v>
      </c>
      <c r="M2621" s="1" t="str">
        <f>IF(BART_Rides[[#This Row],[FirstLetter]]="Y","Yes","No")</f>
        <v>Yes</v>
      </c>
      <c r="N2621" s="1" t="str">
        <f>IF(OR(BART_Rides[[#This Row],[Station Code]]="EM", BART_Rides[[#This Row],[Station Code]]="MT", BART_Rides[[#This Row],[Station Code]]="PL", BART_Rides[[#This Row],[Station Code]]="CC"), "Yes", "No")</f>
        <v>No</v>
      </c>
    </row>
    <row r="2622" spans="6:14">
      <c r="F2622" s="3">
        <v>44262</v>
      </c>
      <c r="G2622" s="1">
        <v>19</v>
      </c>
      <c r="H2622" s="1" t="s">
        <v>101</v>
      </c>
      <c r="I2622" s="1">
        <v>507</v>
      </c>
      <c r="J2622" s="1">
        <f>MONTH(BART_Rides[[#This Row],[Date]])</f>
        <v>3</v>
      </c>
      <c r="K2622" s="1">
        <f>WEEKDAY(BART_Rides[[#This Row],[Date]],2)</f>
        <v>7</v>
      </c>
      <c r="L2622" s="1" t="str">
        <f>LEFT(BART_Rides[[#This Row],[Lines]],1)</f>
        <v>Y</v>
      </c>
      <c r="M2622" s="1" t="str">
        <f>IF(BART_Rides[[#This Row],[FirstLetter]]="Y","Yes","No")</f>
        <v>Yes</v>
      </c>
      <c r="N2622" s="1" t="str">
        <f>IF(OR(BART_Rides[[#This Row],[Station Code]]="EM", BART_Rides[[#This Row],[Station Code]]="MT", BART_Rides[[#This Row],[Station Code]]="PL", BART_Rides[[#This Row],[Station Code]]="CC"), "Yes", "No")</f>
        <v>No</v>
      </c>
    </row>
    <row r="2623" spans="6:14">
      <c r="F2623" s="3">
        <v>44263</v>
      </c>
      <c r="G2623" s="1">
        <v>19</v>
      </c>
      <c r="H2623" s="1" t="s">
        <v>101</v>
      </c>
      <c r="I2623" s="1">
        <v>1031</v>
      </c>
      <c r="J2623" s="1">
        <f>MONTH(BART_Rides[[#This Row],[Date]])</f>
        <v>3</v>
      </c>
      <c r="K2623" s="1">
        <f>WEEKDAY(BART_Rides[[#This Row],[Date]],2)</f>
        <v>1</v>
      </c>
      <c r="L2623" s="1" t="str">
        <f>LEFT(BART_Rides[[#This Row],[Lines]],1)</f>
        <v>Y</v>
      </c>
      <c r="M2623" s="1" t="str">
        <f>IF(BART_Rides[[#This Row],[FirstLetter]]="Y","Yes","No")</f>
        <v>Yes</v>
      </c>
      <c r="N2623" s="1" t="str">
        <f>IF(OR(BART_Rides[[#This Row],[Station Code]]="EM", BART_Rides[[#This Row],[Station Code]]="MT", BART_Rides[[#This Row],[Station Code]]="PL", BART_Rides[[#This Row],[Station Code]]="CC"), "Yes", "No")</f>
        <v>No</v>
      </c>
    </row>
    <row r="2624" spans="6:14">
      <c r="F2624" s="3">
        <v>44264</v>
      </c>
      <c r="G2624" s="1">
        <v>19</v>
      </c>
      <c r="H2624" s="1" t="s">
        <v>101</v>
      </c>
      <c r="I2624" s="1">
        <v>1038</v>
      </c>
      <c r="J2624" s="1">
        <f>MONTH(BART_Rides[[#This Row],[Date]])</f>
        <v>3</v>
      </c>
      <c r="K2624" s="1">
        <f>WEEKDAY(BART_Rides[[#This Row],[Date]],2)</f>
        <v>2</v>
      </c>
      <c r="L2624" s="1" t="str">
        <f>LEFT(BART_Rides[[#This Row],[Lines]],1)</f>
        <v>Y</v>
      </c>
      <c r="M2624" s="1" t="str">
        <f>IF(BART_Rides[[#This Row],[FirstLetter]]="Y","Yes","No")</f>
        <v>Yes</v>
      </c>
      <c r="N2624" s="1" t="str">
        <f>IF(OR(BART_Rides[[#This Row],[Station Code]]="EM", BART_Rides[[#This Row],[Station Code]]="MT", BART_Rides[[#This Row],[Station Code]]="PL", BART_Rides[[#This Row],[Station Code]]="CC"), "Yes", "No")</f>
        <v>No</v>
      </c>
    </row>
    <row r="2625" spans="6:14">
      <c r="F2625" s="3">
        <v>44265</v>
      </c>
      <c r="G2625" s="1">
        <v>19</v>
      </c>
      <c r="H2625" s="1" t="s">
        <v>101</v>
      </c>
      <c r="I2625" s="1">
        <v>1033</v>
      </c>
      <c r="J2625" s="1">
        <f>MONTH(BART_Rides[[#This Row],[Date]])</f>
        <v>3</v>
      </c>
      <c r="K2625" s="1">
        <f>WEEKDAY(BART_Rides[[#This Row],[Date]],2)</f>
        <v>3</v>
      </c>
      <c r="L2625" s="1" t="str">
        <f>LEFT(BART_Rides[[#This Row],[Lines]],1)</f>
        <v>Y</v>
      </c>
      <c r="M2625" s="1" t="str">
        <f>IF(BART_Rides[[#This Row],[FirstLetter]]="Y","Yes","No")</f>
        <v>Yes</v>
      </c>
      <c r="N2625" s="1" t="str">
        <f>IF(OR(BART_Rides[[#This Row],[Station Code]]="EM", BART_Rides[[#This Row],[Station Code]]="MT", BART_Rides[[#This Row],[Station Code]]="PL", BART_Rides[[#This Row],[Station Code]]="CC"), "Yes", "No")</f>
        <v>No</v>
      </c>
    </row>
    <row r="2626" spans="6:14">
      <c r="F2626" s="3">
        <v>44266</v>
      </c>
      <c r="G2626" s="1">
        <v>19</v>
      </c>
      <c r="H2626" s="1" t="s">
        <v>101</v>
      </c>
      <c r="I2626" s="1">
        <v>1137</v>
      </c>
      <c r="J2626" s="1">
        <f>MONTH(BART_Rides[[#This Row],[Date]])</f>
        <v>3</v>
      </c>
      <c r="K2626" s="1">
        <f>WEEKDAY(BART_Rides[[#This Row],[Date]],2)</f>
        <v>4</v>
      </c>
      <c r="L2626" s="1" t="str">
        <f>LEFT(BART_Rides[[#This Row],[Lines]],1)</f>
        <v>Y</v>
      </c>
      <c r="M2626" s="1" t="str">
        <f>IF(BART_Rides[[#This Row],[FirstLetter]]="Y","Yes","No")</f>
        <v>Yes</v>
      </c>
      <c r="N2626" s="1" t="str">
        <f>IF(OR(BART_Rides[[#This Row],[Station Code]]="EM", BART_Rides[[#This Row],[Station Code]]="MT", BART_Rides[[#This Row],[Station Code]]="PL", BART_Rides[[#This Row],[Station Code]]="CC"), "Yes", "No")</f>
        <v>No</v>
      </c>
    </row>
    <row r="2627" spans="6:14">
      <c r="F2627" s="3">
        <v>44267</v>
      </c>
      <c r="G2627" s="1">
        <v>19</v>
      </c>
      <c r="H2627" s="1" t="s">
        <v>101</v>
      </c>
      <c r="I2627" s="1">
        <v>1097</v>
      </c>
      <c r="J2627" s="1">
        <f>MONTH(BART_Rides[[#This Row],[Date]])</f>
        <v>3</v>
      </c>
      <c r="K2627" s="1">
        <f>WEEKDAY(BART_Rides[[#This Row],[Date]],2)</f>
        <v>5</v>
      </c>
      <c r="L2627" s="1" t="str">
        <f>LEFT(BART_Rides[[#This Row],[Lines]],1)</f>
        <v>Y</v>
      </c>
      <c r="M2627" s="1" t="str">
        <f>IF(BART_Rides[[#This Row],[FirstLetter]]="Y","Yes","No")</f>
        <v>Yes</v>
      </c>
      <c r="N2627" s="1" t="str">
        <f>IF(OR(BART_Rides[[#This Row],[Station Code]]="EM", BART_Rides[[#This Row],[Station Code]]="MT", BART_Rides[[#This Row],[Station Code]]="PL", BART_Rides[[#This Row],[Station Code]]="CC"), "Yes", "No")</f>
        <v>No</v>
      </c>
    </row>
    <row r="2628" spans="6:14">
      <c r="F2628" s="3">
        <v>44268</v>
      </c>
      <c r="G2628" s="1">
        <v>19</v>
      </c>
      <c r="H2628" s="1" t="s">
        <v>101</v>
      </c>
      <c r="I2628" s="1">
        <v>651</v>
      </c>
      <c r="J2628" s="1">
        <f>MONTH(BART_Rides[[#This Row],[Date]])</f>
        <v>3</v>
      </c>
      <c r="K2628" s="1">
        <f>WEEKDAY(BART_Rides[[#This Row],[Date]],2)</f>
        <v>6</v>
      </c>
      <c r="L2628" s="1" t="str">
        <f>LEFT(BART_Rides[[#This Row],[Lines]],1)</f>
        <v>Y</v>
      </c>
      <c r="M2628" s="1" t="str">
        <f>IF(BART_Rides[[#This Row],[FirstLetter]]="Y","Yes","No")</f>
        <v>Yes</v>
      </c>
      <c r="N2628" s="1" t="str">
        <f>IF(OR(BART_Rides[[#This Row],[Station Code]]="EM", BART_Rides[[#This Row],[Station Code]]="MT", BART_Rides[[#This Row],[Station Code]]="PL", BART_Rides[[#This Row],[Station Code]]="CC"), "Yes", "No")</f>
        <v>No</v>
      </c>
    </row>
    <row r="2629" spans="6:14">
      <c r="F2629" s="3">
        <v>44269</v>
      </c>
      <c r="G2629" s="1">
        <v>19</v>
      </c>
      <c r="H2629" s="1" t="s">
        <v>101</v>
      </c>
      <c r="I2629" s="1">
        <v>422</v>
      </c>
      <c r="J2629" s="1">
        <f>MONTH(BART_Rides[[#This Row],[Date]])</f>
        <v>3</v>
      </c>
      <c r="K2629" s="1">
        <f>WEEKDAY(BART_Rides[[#This Row],[Date]],2)</f>
        <v>7</v>
      </c>
      <c r="L2629" s="1" t="str">
        <f>LEFT(BART_Rides[[#This Row],[Lines]],1)</f>
        <v>Y</v>
      </c>
      <c r="M2629" s="1" t="str">
        <f>IF(BART_Rides[[#This Row],[FirstLetter]]="Y","Yes","No")</f>
        <v>Yes</v>
      </c>
      <c r="N2629" s="1" t="str">
        <f>IF(OR(BART_Rides[[#This Row],[Station Code]]="EM", BART_Rides[[#This Row],[Station Code]]="MT", BART_Rides[[#This Row],[Station Code]]="PL", BART_Rides[[#This Row],[Station Code]]="CC"), "Yes", "No")</f>
        <v>No</v>
      </c>
    </row>
    <row r="2630" spans="6:14">
      <c r="F2630" s="3">
        <v>44270</v>
      </c>
      <c r="G2630" s="1">
        <v>19</v>
      </c>
      <c r="H2630" s="1" t="s">
        <v>101</v>
      </c>
      <c r="I2630" s="1">
        <v>1010</v>
      </c>
      <c r="J2630" s="1">
        <f>MONTH(BART_Rides[[#This Row],[Date]])</f>
        <v>3</v>
      </c>
      <c r="K2630" s="1">
        <f>WEEKDAY(BART_Rides[[#This Row],[Date]],2)</f>
        <v>1</v>
      </c>
      <c r="L2630" s="1" t="str">
        <f>LEFT(BART_Rides[[#This Row],[Lines]],1)</f>
        <v>Y</v>
      </c>
      <c r="M2630" s="1" t="str">
        <f>IF(BART_Rides[[#This Row],[FirstLetter]]="Y","Yes","No")</f>
        <v>Yes</v>
      </c>
      <c r="N2630" s="1" t="str">
        <f>IF(OR(BART_Rides[[#This Row],[Station Code]]="EM", BART_Rides[[#This Row],[Station Code]]="MT", BART_Rides[[#This Row],[Station Code]]="PL", BART_Rides[[#This Row],[Station Code]]="CC"), "Yes", "No")</f>
        <v>No</v>
      </c>
    </row>
    <row r="2631" spans="6:14">
      <c r="F2631" s="3">
        <v>44271</v>
      </c>
      <c r="G2631" s="1">
        <v>19</v>
      </c>
      <c r="H2631" s="1" t="s">
        <v>101</v>
      </c>
      <c r="I2631" s="1">
        <v>1133</v>
      </c>
      <c r="J2631" s="1">
        <f>MONTH(BART_Rides[[#This Row],[Date]])</f>
        <v>3</v>
      </c>
      <c r="K2631" s="1">
        <f>WEEKDAY(BART_Rides[[#This Row],[Date]],2)</f>
        <v>2</v>
      </c>
      <c r="L2631" s="1" t="str">
        <f>LEFT(BART_Rides[[#This Row],[Lines]],1)</f>
        <v>Y</v>
      </c>
      <c r="M2631" s="1" t="str">
        <f>IF(BART_Rides[[#This Row],[FirstLetter]]="Y","Yes","No")</f>
        <v>Yes</v>
      </c>
      <c r="N2631" s="1" t="str">
        <f>IF(OR(BART_Rides[[#This Row],[Station Code]]="EM", BART_Rides[[#This Row],[Station Code]]="MT", BART_Rides[[#This Row],[Station Code]]="PL", BART_Rides[[#This Row],[Station Code]]="CC"), "Yes", "No")</f>
        <v>No</v>
      </c>
    </row>
    <row r="2632" spans="6:14">
      <c r="F2632" s="3">
        <v>44272</v>
      </c>
      <c r="G2632" s="1">
        <v>19</v>
      </c>
      <c r="H2632" s="1" t="s">
        <v>101</v>
      </c>
      <c r="I2632" s="1">
        <v>1158</v>
      </c>
      <c r="J2632" s="1">
        <f>MONTH(BART_Rides[[#This Row],[Date]])</f>
        <v>3</v>
      </c>
      <c r="K2632" s="1">
        <f>WEEKDAY(BART_Rides[[#This Row],[Date]],2)</f>
        <v>3</v>
      </c>
      <c r="L2632" s="1" t="str">
        <f>LEFT(BART_Rides[[#This Row],[Lines]],1)</f>
        <v>Y</v>
      </c>
      <c r="M2632" s="1" t="str">
        <f>IF(BART_Rides[[#This Row],[FirstLetter]]="Y","Yes","No")</f>
        <v>Yes</v>
      </c>
      <c r="N2632" s="1" t="str">
        <f>IF(OR(BART_Rides[[#This Row],[Station Code]]="EM", BART_Rides[[#This Row],[Station Code]]="MT", BART_Rides[[#This Row],[Station Code]]="PL", BART_Rides[[#This Row],[Station Code]]="CC"), "Yes", "No")</f>
        <v>No</v>
      </c>
    </row>
    <row r="2633" spans="6:14">
      <c r="F2633" s="3">
        <v>44273</v>
      </c>
      <c r="G2633" s="1">
        <v>19</v>
      </c>
      <c r="H2633" s="1" t="s">
        <v>101</v>
      </c>
      <c r="I2633" s="1">
        <v>1020</v>
      </c>
      <c r="J2633" s="1">
        <f>MONTH(BART_Rides[[#This Row],[Date]])</f>
        <v>3</v>
      </c>
      <c r="K2633" s="1">
        <f>WEEKDAY(BART_Rides[[#This Row],[Date]],2)</f>
        <v>4</v>
      </c>
      <c r="L2633" s="1" t="str">
        <f>LEFT(BART_Rides[[#This Row],[Lines]],1)</f>
        <v>Y</v>
      </c>
      <c r="M2633" s="1" t="str">
        <f>IF(BART_Rides[[#This Row],[FirstLetter]]="Y","Yes","No")</f>
        <v>Yes</v>
      </c>
      <c r="N2633" s="1" t="str">
        <f>IF(OR(BART_Rides[[#This Row],[Station Code]]="EM", BART_Rides[[#This Row],[Station Code]]="MT", BART_Rides[[#This Row],[Station Code]]="PL", BART_Rides[[#This Row],[Station Code]]="CC"), "Yes", "No")</f>
        <v>No</v>
      </c>
    </row>
    <row r="2634" spans="6:14">
      <c r="F2634" s="3">
        <v>44274</v>
      </c>
      <c r="G2634" s="1">
        <v>19</v>
      </c>
      <c r="H2634" s="1" t="s">
        <v>101</v>
      </c>
      <c r="I2634" s="1">
        <v>1124</v>
      </c>
      <c r="J2634" s="1">
        <f>MONTH(BART_Rides[[#This Row],[Date]])</f>
        <v>3</v>
      </c>
      <c r="K2634" s="1">
        <f>WEEKDAY(BART_Rides[[#This Row],[Date]],2)</f>
        <v>5</v>
      </c>
      <c r="L2634" s="1" t="str">
        <f>LEFT(BART_Rides[[#This Row],[Lines]],1)</f>
        <v>Y</v>
      </c>
      <c r="M2634" s="1" t="str">
        <f>IF(BART_Rides[[#This Row],[FirstLetter]]="Y","Yes","No")</f>
        <v>Yes</v>
      </c>
      <c r="N2634" s="1" t="str">
        <f>IF(OR(BART_Rides[[#This Row],[Station Code]]="EM", BART_Rides[[#This Row],[Station Code]]="MT", BART_Rides[[#This Row],[Station Code]]="PL", BART_Rides[[#This Row],[Station Code]]="CC"), "Yes", "No")</f>
        <v>No</v>
      </c>
    </row>
    <row r="2635" spans="6:14">
      <c r="F2635" s="3">
        <v>44275</v>
      </c>
      <c r="G2635" s="1">
        <v>19</v>
      </c>
      <c r="H2635" s="1" t="s">
        <v>101</v>
      </c>
      <c r="I2635" s="1">
        <v>547</v>
      </c>
      <c r="J2635" s="1">
        <f>MONTH(BART_Rides[[#This Row],[Date]])</f>
        <v>3</v>
      </c>
      <c r="K2635" s="1">
        <f>WEEKDAY(BART_Rides[[#This Row],[Date]],2)</f>
        <v>6</v>
      </c>
      <c r="L2635" s="1" t="str">
        <f>LEFT(BART_Rides[[#This Row],[Lines]],1)</f>
        <v>Y</v>
      </c>
      <c r="M2635" s="1" t="str">
        <f>IF(BART_Rides[[#This Row],[FirstLetter]]="Y","Yes","No")</f>
        <v>Yes</v>
      </c>
      <c r="N2635" s="1" t="str">
        <f>IF(OR(BART_Rides[[#This Row],[Station Code]]="EM", BART_Rides[[#This Row],[Station Code]]="MT", BART_Rides[[#This Row],[Station Code]]="PL", BART_Rides[[#This Row],[Station Code]]="CC"), "Yes", "No")</f>
        <v>No</v>
      </c>
    </row>
    <row r="2636" spans="6:14">
      <c r="F2636" s="3">
        <v>44276</v>
      </c>
      <c r="G2636" s="1">
        <v>19</v>
      </c>
      <c r="H2636" s="1" t="s">
        <v>101</v>
      </c>
      <c r="I2636" s="1">
        <v>590</v>
      </c>
      <c r="J2636" s="1">
        <f>MONTH(BART_Rides[[#This Row],[Date]])</f>
        <v>3</v>
      </c>
      <c r="K2636" s="1">
        <f>WEEKDAY(BART_Rides[[#This Row],[Date]],2)</f>
        <v>7</v>
      </c>
      <c r="L2636" s="1" t="str">
        <f>LEFT(BART_Rides[[#This Row],[Lines]],1)</f>
        <v>Y</v>
      </c>
      <c r="M2636" s="1" t="str">
        <f>IF(BART_Rides[[#This Row],[FirstLetter]]="Y","Yes","No")</f>
        <v>Yes</v>
      </c>
      <c r="N2636" s="1" t="str">
        <f>IF(OR(BART_Rides[[#This Row],[Station Code]]="EM", BART_Rides[[#This Row],[Station Code]]="MT", BART_Rides[[#This Row],[Station Code]]="PL", BART_Rides[[#This Row],[Station Code]]="CC"), "Yes", "No")</f>
        <v>No</v>
      </c>
    </row>
    <row r="2637" spans="6:14">
      <c r="F2637" s="3">
        <v>44277</v>
      </c>
      <c r="G2637" s="1">
        <v>19</v>
      </c>
      <c r="H2637" s="1" t="s">
        <v>101</v>
      </c>
      <c r="I2637" s="1">
        <v>1154</v>
      </c>
      <c r="J2637" s="1">
        <f>MONTH(BART_Rides[[#This Row],[Date]])</f>
        <v>3</v>
      </c>
      <c r="K2637" s="1">
        <f>WEEKDAY(BART_Rides[[#This Row],[Date]],2)</f>
        <v>1</v>
      </c>
      <c r="L2637" s="1" t="str">
        <f>LEFT(BART_Rides[[#This Row],[Lines]],1)</f>
        <v>Y</v>
      </c>
      <c r="M2637" s="1" t="str">
        <f>IF(BART_Rides[[#This Row],[FirstLetter]]="Y","Yes","No")</f>
        <v>Yes</v>
      </c>
      <c r="N2637" s="1" t="str">
        <f>IF(OR(BART_Rides[[#This Row],[Station Code]]="EM", BART_Rides[[#This Row],[Station Code]]="MT", BART_Rides[[#This Row],[Station Code]]="PL", BART_Rides[[#This Row],[Station Code]]="CC"), "Yes", "No")</f>
        <v>No</v>
      </c>
    </row>
    <row r="2638" spans="6:14">
      <c r="F2638" s="3">
        <v>44278</v>
      </c>
      <c r="G2638" s="1">
        <v>19</v>
      </c>
      <c r="H2638" s="1" t="s">
        <v>101</v>
      </c>
      <c r="I2638" s="1">
        <v>1145</v>
      </c>
      <c r="J2638" s="1">
        <f>MONTH(BART_Rides[[#This Row],[Date]])</f>
        <v>3</v>
      </c>
      <c r="K2638" s="1">
        <f>WEEKDAY(BART_Rides[[#This Row],[Date]],2)</f>
        <v>2</v>
      </c>
      <c r="L2638" s="1" t="str">
        <f>LEFT(BART_Rides[[#This Row],[Lines]],1)</f>
        <v>Y</v>
      </c>
      <c r="M2638" s="1" t="str">
        <f>IF(BART_Rides[[#This Row],[FirstLetter]]="Y","Yes","No")</f>
        <v>Yes</v>
      </c>
      <c r="N2638" s="1" t="str">
        <f>IF(OR(BART_Rides[[#This Row],[Station Code]]="EM", BART_Rides[[#This Row],[Station Code]]="MT", BART_Rides[[#This Row],[Station Code]]="PL", BART_Rides[[#This Row],[Station Code]]="CC"), "Yes", "No")</f>
        <v>No</v>
      </c>
    </row>
    <row r="2639" spans="6:14">
      <c r="F2639" s="3">
        <v>44279</v>
      </c>
      <c r="G2639" s="1">
        <v>19</v>
      </c>
      <c r="H2639" s="1" t="s">
        <v>101</v>
      </c>
      <c r="I2639" s="1">
        <v>1143</v>
      </c>
      <c r="J2639" s="1">
        <f>MONTH(BART_Rides[[#This Row],[Date]])</f>
        <v>3</v>
      </c>
      <c r="K2639" s="1">
        <f>WEEKDAY(BART_Rides[[#This Row],[Date]],2)</f>
        <v>3</v>
      </c>
      <c r="L2639" s="1" t="str">
        <f>LEFT(BART_Rides[[#This Row],[Lines]],1)</f>
        <v>Y</v>
      </c>
      <c r="M2639" s="1" t="str">
        <f>IF(BART_Rides[[#This Row],[FirstLetter]]="Y","Yes","No")</f>
        <v>Yes</v>
      </c>
      <c r="N2639" s="1" t="str">
        <f>IF(OR(BART_Rides[[#This Row],[Station Code]]="EM", BART_Rides[[#This Row],[Station Code]]="MT", BART_Rides[[#This Row],[Station Code]]="PL", BART_Rides[[#This Row],[Station Code]]="CC"), "Yes", "No")</f>
        <v>No</v>
      </c>
    </row>
    <row r="2640" spans="6:14">
      <c r="F2640" s="3">
        <v>44280</v>
      </c>
      <c r="G2640" s="1">
        <v>19</v>
      </c>
      <c r="H2640" s="1" t="s">
        <v>101</v>
      </c>
      <c r="I2640" s="1">
        <v>1160</v>
      </c>
      <c r="J2640" s="1">
        <f>MONTH(BART_Rides[[#This Row],[Date]])</f>
        <v>3</v>
      </c>
      <c r="K2640" s="1">
        <f>WEEKDAY(BART_Rides[[#This Row],[Date]],2)</f>
        <v>4</v>
      </c>
      <c r="L2640" s="1" t="str">
        <f>LEFT(BART_Rides[[#This Row],[Lines]],1)</f>
        <v>Y</v>
      </c>
      <c r="M2640" s="1" t="str">
        <f>IF(BART_Rides[[#This Row],[FirstLetter]]="Y","Yes","No")</f>
        <v>Yes</v>
      </c>
      <c r="N2640" s="1" t="str">
        <f>IF(OR(BART_Rides[[#This Row],[Station Code]]="EM", BART_Rides[[#This Row],[Station Code]]="MT", BART_Rides[[#This Row],[Station Code]]="PL", BART_Rides[[#This Row],[Station Code]]="CC"), "Yes", "No")</f>
        <v>No</v>
      </c>
    </row>
    <row r="2641" spans="6:14">
      <c r="F2641" s="3">
        <v>44281</v>
      </c>
      <c r="G2641" s="1">
        <v>19</v>
      </c>
      <c r="H2641" s="1" t="s">
        <v>101</v>
      </c>
      <c r="I2641" s="1">
        <v>1207</v>
      </c>
      <c r="J2641" s="1">
        <f>MONTH(BART_Rides[[#This Row],[Date]])</f>
        <v>3</v>
      </c>
      <c r="K2641" s="1">
        <f>WEEKDAY(BART_Rides[[#This Row],[Date]],2)</f>
        <v>5</v>
      </c>
      <c r="L2641" s="1" t="str">
        <f>LEFT(BART_Rides[[#This Row],[Lines]],1)</f>
        <v>Y</v>
      </c>
      <c r="M2641" s="1" t="str">
        <f>IF(BART_Rides[[#This Row],[FirstLetter]]="Y","Yes","No")</f>
        <v>Yes</v>
      </c>
      <c r="N2641" s="1" t="str">
        <f>IF(OR(BART_Rides[[#This Row],[Station Code]]="EM", BART_Rides[[#This Row],[Station Code]]="MT", BART_Rides[[#This Row],[Station Code]]="PL", BART_Rides[[#This Row],[Station Code]]="CC"), "Yes", "No")</f>
        <v>No</v>
      </c>
    </row>
    <row r="2642" spans="6:14">
      <c r="F2642" s="3">
        <v>44282</v>
      </c>
      <c r="G2642" s="1">
        <v>19</v>
      </c>
      <c r="H2642" s="1" t="s">
        <v>101</v>
      </c>
      <c r="I2642" s="1">
        <v>712</v>
      </c>
      <c r="J2642" s="1">
        <f>MONTH(BART_Rides[[#This Row],[Date]])</f>
        <v>3</v>
      </c>
      <c r="K2642" s="1">
        <f>WEEKDAY(BART_Rides[[#This Row],[Date]],2)</f>
        <v>6</v>
      </c>
      <c r="L2642" s="1" t="str">
        <f>LEFT(BART_Rides[[#This Row],[Lines]],1)</f>
        <v>Y</v>
      </c>
      <c r="M2642" s="1" t="str">
        <f>IF(BART_Rides[[#This Row],[FirstLetter]]="Y","Yes","No")</f>
        <v>Yes</v>
      </c>
      <c r="N2642" s="1" t="str">
        <f>IF(OR(BART_Rides[[#This Row],[Station Code]]="EM", BART_Rides[[#This Row],[Station Code]]="MT", BART_Rides[[#This Row],[Station Code]]="PL", BART_Rides[[#This Row],[Station Code]]="CC"), "Yes", "No")</f>
        <v>No</v>
      </c>
    </row>
    <row r="2643" spans="6:14">
      <c r="F2643" s="3">
        <v>44283</v>
      </c>
      <c r="G2643" s="1">
        <v>19</v>
      </c>
      <c r="H2643" s="1" t="s">
        <v>101</v>
      </c>
      <c r="I2643" s="1">
        <v>540</v>
      </c>
      <c r="J2643" s="1">
        <f>MONTH(BART_Rides[[#This Row],[Date]])</f>
        <v>3</v>
      </c>
      <c r="K2643" s="1">
        <f>WEEKDAY(BART_Rides[[#This Row],[Date]],2)</f>
        <v>7</v>
      </c>
      <c r="L2643" s="1" t="str">
        <f>LEFT(BART_Rides[[#This Row],[Lines]],1)</f>
        <v>Y</v>
      </c>
      <c r="M2643" s="1" t="str">
        <f>IF(BART_Rides[[#This Row],[FirstLetter]]="Y","Yes","No")</f>
        <v>Yes</v>
      </c>
      <c r="N2643" s="1" t="str">
        <f>IF(OR(BART_Rides[[#This Row],[Station Code]]="EM", BART_Rides[[#This Row],[Station Code]]="MT", BART_Rides[[#This Row],[Station Code]]="PL", BART_Rides[[#This Row],[Station Code]]="CC"), "Yes", "No")</f>
        <v>No</v>
      </c>
    </row>
    <row r="2644" spans="6:14">
      <c r="F2644" s="3">
        <v>44284</v>
      </c>
      <c r="G2644" s="1">
        <v>19</v>
      </c>
      <c r="H2644" s="1" t="s">
        <v>101</v>
      </c>
      <c r="I2644" s="1">
        <v>1094</v>
      </c>
      <c r="J2644" s="1">
        <f>MONTH(BART_Rides[[#This Row],[Date]])</f>
        <v>3</v>
      </c>
      <c r="K2644" s="1">
        <f>WEEKDAY(BART_Rides[[#This Row],[Date]],2)</f>
        <v>1</v>
      </c>
      <c r="L2644" s="1" t="str">
        <f>LEFT(BART_Rides[[#This Row],[Lines]],1)</f>
        <v>Y</v>
      </c>
      <c r="M2644" s="1" t="str">
        <f>IF(BART_Rides[[#This Row],[FirstLetter]]="Y","Yes","No")</f>
        <v>Yes</v>
      </c>
      <c r="N2644" s="1" t="str">
        <f>IF(OR(BART_Rides[[#This Row],[Station Code]]="EM", BART_Rides[[#This Row],[Station Code]]="MT", BART_Rides[[#This Row],[Station Code]]="PL", BART_Rides[[#This Row],[Station Code]]="CC"), "Yes", "No")</f>
        <v>No</v>
      </c>
    </row>
    <row r="2645" spans="6:14">
      <c r="F2645" s="3">
        <v>44285</v>
      </c>
      <c r="G2645" s="1">
        <v>19</v>
      </c>
      <c r="H2645" s="1" t="s">
        <v>101</v>
      </c>
      <c r="I2645" s="1">
        <v>1139</v>
      </c>
      <c r="J2645" s="1">
        <f>MONTH(BART_Rides[[#This Row],[Date]])</f>
        <v>3</v>
      </c>
      <c r="K2645" s="1">
        <f>WEEKDAY(BART_Rides[[#This Row],[Date]],2)</f>
        <v>2</v>
      </c>
      <c r="L2645" s="1" t="str">
        <f>LEFT(BART_Rides[[#This Row],[Lines]],1)</f>
        <v>Y</v>
      </c>
      <c r="M2645" s="1" t="str">
        <f>IF(BART_Rides[[#This Row],[FirstLetter]]="Y","Yes","No")</f>
        <v>Yes</v>
      </c>
      <c r="N2645" s="1" t="str">
        <f>IF(OR(BART_Rides[[#This Row],[Station Code]]="EM", BART_Rides[[#This Row],[Station Code]]="MT", BART_Rides[[#This Row],[Station Code]]="PL", BART_Rides[[#This Row],[Station Code]]="CC"), "Yes", "No")</f>
        <v>No</v>
      </c>
    </row>
    <row r="2646" spans="6:14">
      <c r="F2646" s="3">
        <v>44286</v>
      </c>
      <c r="G2646" s="1">
        <v>19</v>
      </c>
      <c r="H2646" s="1" t="s">
        <v>101</v>
      </c>
      <c r="I2646" s="1">
        <v>1174</v>
      </c>
      <c r="J2646" s="1">
        <f>MONTH(BART_Rides[[#This Row],[Date]])</f>
        <v>3</v>
      </c>
      <c r="K2646" s="1">
        <f>WEEKDAY(BART_Rides[[#This Row],[Date]],2)</f>
        <v>3</v>
      </c>
      <c r="L2646" s="1" t="str">
        <f>LEFT(BART_Rides[[#This Row],[Lines]],1)</f>
        <v>Y</v>
      </c>
      <c r="M2646" s="1" t="str">
        <f>IF(BART_Rides[[#This Row],[FirstLetter]]="Y","Yes","No")</f>
        <v>Yes</v>
      </c>
      <c r="N2646" s="1" t="str">
        <f>IF(OR(BART_Rides[[#This Row],[Station Code]]="EM", BART_Rides[[#This Row],[Station Code]]="MT", BART_Rides[[#This Row],[Station Code]]="PL", BART_Rides[[#This Row],[Station Code]]="CC"), "Yes", "No")</f>
        <v>No</v>
      </c>
    </row>
    <row r="2647" spans="6:14">
      <c r="F2647" s="3">
        <v>44287</v>
      </c>
      <c r="G2647" s="1">
        <v>19</v>
      </c>
      <c r="H2647" s="1" t="s">
        <v>101</v>
      </c>
      <c r="I2647" s="1">
        <v>1268</v>
      </c>
      <c r="J2647" s="1">
        <f>MONTH(BART_Rides[[#This Row],[Date]])</f>
        <v>4</v>
      </c>
      <c r="K2647" s="1">
        <f>WEEKDAY(BART_Rides[[#This Row],[Date]],2)</f>
        <v>4</v>
      </c>
      <c r="L2647" s="1" t="str">
        <f>LEFT(BART_Rides[[#This Row],[Lines]],1)</f>
        <v>Y</v>
      </c>
      <c r="M2647" s="1" t="str">
        <f>IF(BART_Rides[[#This Row],[FirstLetter]]="Y","Yes","No")</f>
        <v>Yes</v>
      </c>
      <c r="N2647" s="1" t="str">
        <f>IF(OR(BART_Rides[[#This Row],[Station Code]]="EM", BART_Rides[[#This Row],[Station Code]]="MT", BART_Rides[[#This Row],[Station Code]]="PL", BART_Rides[[#This Row],[Station Code]]="CC"), "Yes", "No")</f>
        <v>No</v>
      </c>
    </row>
    <row r="2648" spans="6:14">
      <c r="F2648" s="3">
        <v>44288</v>
      </c>
      <c r="G2648" s="1">
        <v>19</v>
      </c>
      <c r="H2648" s="1" t="s">
        <v>101</v>
      </c>
      <c r="I2648" s="1">
        <v>1301</v>
      </c>
      <c r="J2648" s="1">
        <f>MONTH(BART_Rides[[#This Row],[Date]])</f>
        <v>4</v>
      </c>
      <c r="K2648" s="1">
        <f>WEEKDAY(BART_Rides[[#This Row],[Date]],2)</f>
        <v>5</v>
      </c>
      <c r="L2648" s="1" t="str">
        <f>LEFT(BART_Rides[[#This Row],[Lines]],1)</f>
        <v>Y</v>
      </c>
      <c r="M2648" s="1" t="str">
        <f>IF(BART_Rides[[#This Row],[FirstLetter]]="Y","Yes","No")</f>
        <v>Yes</v>
      </c>
      <c r="N2648" s="1" t="str">
        <f>IF(OR(BART_Rides[[#This Row],[Station Code]]="EM", BART_Rides[[#This Row],[Station Code]]="MT", BART_Rides[[#This Row],[Station Code]]="PL", BART_Rides[[#This Row],[Station Code]]="CC"), "Yes", "No")</f>
        <v>No</v>
      </c>
    </row>
    <row r="2649" spans="6:14">
      <c r="F2649" s="3">
        <v>44289</v>
      </c>
      <c r="G2649" s="1">
        <v>19</v>
      </c>
      <c r="H2649" s="1" t="s">
        <v>101</v>
      </c>
      <c r="I2649" s="1">
        <v>785</v>
      </c>
      <c r="J2649" s="1">
        <f>MONTH(BART_Rides[[#This Row],[Date]])</f>
        <v>4</v>
      </c>
      <c r="K2649" s="1">
        <f>WEEKDAY(BART_Rides[[#This Row],[Date]],2)</f>
        <v>6</v>
      </c>
      <c r="L2649" s="1" t="str">
        <f>LEFT(BART_Rides[[#This Row],[Lines]],1)</f>
        <v>Y</v>
      </c>
      <c r="M2649" s="1" t="str">
        <f>IF(BART_Rides[[#This Row],[FirstLetter]]="Y","Yes","No")</f>
        <v>Yes</v>
      </c>
      <c r="N2649" s="1" t="str">
        <f>IF(OR(BART_Rides[[#This Row],[Station Code]]="EM", BART_Rides[[#This Row],[Station Code]]="MT", BART_Rides[[#This Row],[Station Code]]="PL", BART_Rides[[#This Row],[Station Code]]="CC"), "Yes", "No")</f>
        <v>No</v>
      </c>
    </row>
    <row r="2650" spans="6:14">
      <c r="F2650" s="3">
        <v>44290</v>
      </c>
      <c r="G2650" s="1">
        <v>19</v>
      </c>
      <c r="H2650" s="1" t="s">
        <v>101</v>
      </c>
      <c r="I2650" s="1">
        <v>571</v>
      </c>
      <c r="J2650" s="1">
        <f>MONTH(BART_Rides[[#This Row],[Date]])</f>
        <v>4</v>
      </c>
      <c r="K2650" s="1">
        <f>WEEKDAY(BART_Rides[[#This Row],[Date]],2)</f>
        <v>7</v>
      </c>
      <c r="L2650" s="1" t="str">
        <f>LEFT(BART_Rides[[#This Row],[Lines]],1)</f>
        <v>Y</v>
      </c>
      <c r="M2650" s="1" t="str">
        <f>IF(BART_Rides[[#This Row],[FirstLetter]]="Y","Yes","No")</f>
        <v>Yes</v>
      </c>
      <c r="N2650" s="1" t="str">
        <f>IF(OR(BART_Rides[[#This Row],[Station Code]]="EM", BART_Rides[[#This Row],[Station Code]]="MT", BART_Rides[[#This Row],[Station Code]]="PL", BART_Rides[[#This Row],[Station Code]]="CC"), "Yes", "No")</f>
        <v>No</v>
      </c>
    </row>
    <row r="2651" spans="6:14">
      <c r="F2651" s="3">
        <v>44291</v>
      </c>
      <c r="G2651" s="1">
        <v>19</v>
      </c>
      <c r="H2651" s="1" t="s">
        <v>101</v>
      </c>
      <c r="I2651" s="1">
        <v>1153</v>
      </c>
      <c r="J2651" s="1">
        <f>MONTH(BART_Rides[[#This Row],[Date]])</f>
        <v>4</v>
      </c>
      <c r="K2651" s="1">
        <f>WEEKDAY(BART_Rides[[#This Row],[Date]],2)</f>
        <v>1</v>
      </c>
      <c r="L2651" s="1" t="str">
        <f>LEFT(BART_Rides[[#This Row],[Lines]],1)</f>
        <v>Y</v>
      </c>
      <c r="M2651" s="1" t="str">
        <f>IF(BART_Rides[[#This Row],[FirstLetter]]="Y","Yes","No")</f>
        <v>Yes</v>
      </c>
      <c r="N2651" s="1" t="str">
        <f>IF(OR(BART_Rides[[#This Row],[Station Code]]="EM", BART_Rides[[#This Row],[Station Code]]="MT", BART_Rides[[#This Row],[Station Code]]="PL", BART_Rides[[#This Row],[Station Code]]="CC"), "Yes", "No")</f>
        <v>No</v>
      </c>
    </row>
    <row r="2652" spans="6:14">
      <c r="F2652" s="3">
        <v>44292</v>
      </c>
      <c r="G2652" s="1">
        <v>19</v>
      </c>
      <c r="H2652" s="1" t="s">
        <v>101</v>
      </c>
      <c r="I2652" s="1">
        <v>1253</v>
      </c>
      <c r="J2652" s="1">
        <f>MONTH(BART_Rides[[#This Row],[Date]])</f>
        <v>4</v>
      </c>
      <c r="K2652" s="1">
        <f>WEEKDAY(BART_Rides[[#This Row],[Date]],2)</f>
        <v>2</v>
      </c>
      <c r="L2652" s="1" t="str">
        <f>LEFT(BART_Rides[[#This Row],[Lines]],1)</f>
        <v>Y</v>
      </c>
      <c r="M2652" s="1" t="str">
        <f>IF(BART_Rides[[#This Row],[FirstLetter]]="Y","Yes","No")</f>
        <v>Yes</v>
      </c>
      <c r="N2652" s="1" t="str">
        <f>IF(OR(BART_Rides[[#This Row],[Station Code]]="EM", BART_Rides[[#This Row],[Station Code]]="MT", BART_Rides[[#This Row],[Station Code]]="PL", BART_Rides[[#This Row],[Station Code]]="CC"), "Yes", "No")</f>
        <v>No</v>
      </c>
    </row>
    <row r="2653" spans="6:14">
      <c r="F2653" s="3">
        <v>44293</v>
      </c>
      <c r="G2653" s="1">
        <v>19</v>
      </c>
      <c r="H2653" s="1" t="s">
        <v>101</v>
      </c>
      <c r="I2653" s="1">
        <v>1241</v>
      </c>
      <c r="J2653" s="1">
        <f>MONTH(BART_Rides[[#This Row],[Date]])</f>
        <v>4</v>
      </c>
      <c r="K2653" s="1">
        <f>WEEKDAY(BART_Rides[[#This Row],[Date]],2)</f>
        <v>3</v>
      </c>
      <c r="L2653" s="1" t="str">
        <f>LEFT(BART_Rides[[#This Row],[Lines]],1)</f>
        <v>Y</v>
      </c>
      <c r="M2653" s="1" t="str">
        <f>IF(BART_Rides[[#This Row],[FirstLetter]]="Y","Yes","No")</f>
        <v>Yes</v>
      </c>
      <c r="N2653" s="1" t="str">
        <f>IF(OR(BART_Rides[[#This Row],[Station Code]]="EM", BART_Rides[[#This Row],[Station Code]]="MT", BART_Rides[[#This Row],[Station Code]]="PL", BART_Rides[[#This Row],[Station Code]]="CC"), "Yes", "No")</f>
        <v>No</v>
      </c>
    </row>
    <row r="2654" spans="6:14">
      <c r="F2654" s="3">
        <v>44294</v>
      </c>
      <c r="G2654" s="1">
        <v>19</v>
      </c>
      <c r="H2654" s="1" t="s">
        <v>101</v>
      </c>
      <c r="I2654" s="1">
        <v>1227</v>
      </c>
      <c r="J2654" s="1">
        <f>MONTH(BART_Rides[[#This Row],[Date]])</f>
        <v>4</v>
      </c>
      <c r="K2654" s="1">
        <f>WEEKDAY(BART_Rides[[#This Row],[Date]],2)</f>
        <v>4</v>
      </c>
      <c r="L2654" s="1" t="str">
        <f>LEFT(BART_Rides[[#This Row],[Lines]],1)</f>
        <v>Y</v>
      </c>
      <c r="M2654" s="1" t="str">
        <f>IF(BART_Rides[[#This Row],[FirstLetter]]="Y","Yes","No")</f>
        <v>Yes</v>
      </c>
      <c r="N2654" s="1" t="str">
        <f>IF(OR(BART_Rides[[#This Row],[Station Code]]="EM", BART_Rides[[#This Row],[Station Code]]="MT", BART_Rides[[#This Row],[Station Code]]="PL", BART_Rides[[#This Row],[Station Code]]="CC"), "Yes", "No")</f>
        <v>No</v>
      </c>
    </row>
    <row r="2655" spans="6:14">
      <c r="F2655" s="3">
        <v>44295</v>
      </c>
      <c r="G2655" s="1">
        <v>19</v>
      </c>
      <c r="H2655" s="1" t="s">
        <v>101</v>
      </c>
      <c r="I2655" s="1">
        <v>1241</v>
      </c>
      <c r="J2655" s="1">
        <f>MONTH(BART_Rides[[#This Row],[Date]])</f>
        <v>4</v>
      </c>
      <c r="K2655" s="1">
        <f>WEEKDAY(BART_Rides[[#This Row],[Date]],2)</f>
        <v>5</v>
      </c>
      <c r="L2655" s="1" t="str">
        <f>LEFT(BART_Rides[[#This Row],[Lines]],1)</f>
        <v>Y</v>
      </c>
      <c r="M2655" s="1" t="str">
        <f>IF(BART_Rides[[#This Row],[FirstLetter]]="Y","Yes","No")</f>
        <v>Yes</v>
      </c>
      <c r="N2655" s="1" t="str">
        <f>IF(OR(BART_Rides[[#This Row],[Station Code]]="EM", BART_Rides[[#This Row],[Station Code]]="MT", BART_Rides[[#This Row],[Station Code]]="PL", BART_Rides[[#This Row],[Station Code]]="CC"), "Yes", "No")</f>
        <v>No</v>
      </c>
    </row>
    <row r="2656" spans="6:14">
      <c r="F2656" s="3">
        <v>44296</v>
      </c>
      <c r="G2656" s="1">
        <v>19</v>
      </c>
      <c r="H2656" s="1" t="s">
        <v>101</v>
      </c>
      <c r="I2656" s="1">
        <v>776</v>
      </c>
      <c r="J2656" s="1">
        <f>MONTH(BART_Rides[[#This Row],[Date]])</f>
        <v>4</v>
      </c>
      <c r="K2656" s="1">
        <f>WEEKDAY(BART_Rides[[#This Row],[Date]],2)</f>
        <v>6</v>
      </c>
      <c r="L2656" s="1" t="str">
        <f>LEFT(BART_Rides[[#This Row],[Lines]],1)</f>
        <v>Y</v>
      </c>
      <c r="M2656" s="1" t="str">
        <f>IF(BART_Rides[[#This Row],[FirstLetter]]="Y","Yes","No")</f>
        <v>Yes</v>
      </c>
      <c r="N2656" s="1" t="str">
        <f>IF(OR(BART_Rides[[#This Row],[Station Code]]="EM", BART_Rides[[#This Row],[Station Code]]="MT", BART_Rides[[#This Row],[Station Code]]="PL", BART_Rides[[#This Row],[Station Code]]="CC"), "Yes", "No")</f>
        <v>No</v>
      </c>
    </row>
    <row r="2657" spans="6:14">
      <c r="F2657" s="3">
        <v>44297</v>
      </c>
      <c r="G2657" s="1">
        <v>19</v>
      </c>
      <c r="H2657" s="1" t="s">
        <v>101</v>
      </c>
      <c r="I2657" s="1">
        <v>625</v>
      </c>
      <c r="J2657" s="1">
        <f>MONTH(BART_Rides[[#This Row],[Date]])</f>
        <v>4</v>
      </c>
      <c r="K2657" s="1">
        <f>WEEKDAY(BART_Rides[[#This Row],[Date]],2)</f>
        <v>7</v>
      </c>
      <c r="L2657" s="1" t="str">
        <f>LEFT(BART_Rides[[#This Row],[Lines]],1)</f>
        <v>Y</v>
      </c>
      <c r="M2657" s="1" t="str">
        <f>IF(BART_Rides[[#This Row],[FirstLetter]]="Y","Yes","No")</f>
        <v>Yes</v>
      </c>
      <c r="N2657" s="1" t="str">
        <f>IF(OR(BART_Rides[[#This Row],[Station Code]]="EM", BART_Rides[[#This Row],[Station Code]]="MT", BART_Rides[[#This Row],[Station Code]]="PL", BART_Rides[[#This Row],[Station Code]]="CC"), "Yes", "No")</f>
        <v>No</v>
      </c>
    </row>
    <row r="2658" spans="6:14">
      <c r="F2658" s="3">
        <v>44298</v>
      </c>
      <c r="G2658" s="1">
        <v>19</v>
      </c>
      <c r="H2658" s="1" t="s">
        <v>101</v>
      </c>
      <c r="I2658" s="1">
        <v>1142</v>
      </c>
      <c r="J2658" s="1">
        <f>MONTH(BART_Rides[[#This Row],[Date]])</f>
        <v>4</v>
      </c>
      <c r="K2658" s="1">
        <f>WEEKDAY(BART_Rides[[#This Row],[Date]],2)</f>
        <v>1</v>
      </c>
      <c r="L2658" s="1" t="str">
        <f>LEFT(BART_Rides[[#This Row],[Lines]],1)</f>
        <v>Y</v>
      </c>
      <c r="M2658" s="1" t="str">
        <f>IF(BART_Rides[[#This Row],[FirstLetter]]="Y","Yes","No")</f>
        <v>Yes</v>
      </c>
      <c r="N2658" s="1" t="str">
        <f>IF(OR(BART_Rides[[#This Row],[Station Code]]="EM", BART_Rides[[#This Row],[Station Code]]="MT", BART_Rides[[#This Row],[Station Code]]="PL", BART_Rides[[#This Row],[Station Code]]="CC"), "Yes", "No")</f>
        <v>No</v>
      </c>
    </row>
    <row r="2659" spans="6:14">
      <c r="F2659" s="3">
        <v>44299</v>
      </c>
      <c r="G2659" s="1">
        <v>19</v>
      </c>
      <c r="H2659" s="1" t="s">
        <v>101</v>
      </c>
      <c r="I2659" s="1">
        <v>1242</v>
      </c>
      <c r="J2659" s="1">
        <f>MONTH(BART_Rides[[#This Row],[Date]])</f>
        <v>4</v>
      </c>
      <c r="K2659" s="1">
        <f>WEEKDAY(BART_Rides[[#This Row],[Date]],2)</f>
        <v>2</v>
      </c>
      <c r="L2659" s="1" t="str">
        <f>LEFT(BART_Rides[[#This Row],[Lines]],1)</f>
        <v>Y</v>
      </c>
      <c r="M2659" s="1" t="str">
        <f>IF(BART_Rides[[#This Row],[FirstLetter]]="Y","Yes","No")</f>
        <v>Yes</v>
      </c>
      <c r="N2659" s="1" t="str">
        <f>IF(OR(BART_Rides[[#This Row],[Station Code]]="EM", BART_Rides[[#This Row],[Station Code]]="MT", BART_Rides[[#This Row],[Station Code]]="PL", BART_Rides[[#This Row],[Station Code]]="CC"), "Yes", "No")</f>
        <v>No</v>
      </c>
    </row>
    <row r="2660" spans="6:14">
      <c r="F2660" s="3">
        <v>44300</v>
      </c>
      <c r="G2660" s="1">
        <v>19</v>
      </c>
      <c r="H2660" s="1" t="s">
        <v>101</v>
      </c>
      <c r="I2660" s="1">
        <v>1245</v>
      </c>
      <c r="J2660" s="1">
        <f>MONTH(BART_Rides[[#This Row],[Date]])</f>
        <v>4</v>
      </c>
      <c r="K2660" s="1">
        <f>WEEKDAY(BART_Rides[[#This Row],[Date]],2)</f>
        <v>3</v>
      </c>
      <c r="L2660" s="1" t="str">
        <f>LEFT(BART_Rides[[#This Row],[Lines]],1)</f>
        <v>Y</v>
      </c>
      <c r="M2660" s="1" t="str">
        <f>IF(BART_Rides[[#This Row],[FirstLetter]]="Y","Yes","No")</f>
        <v>Yes</v>
      </c>
      <c r="N2660" s="1" t="str">
        <f>IF(OR(BART_Rides[[#This Row],[Station Code]]="EM", BART_Rides[[#This Row],[Station Code]]="MT", BART_Rides[[#This Row],[Station Code]]="PL", BART_Rides[[#This Row],[Station Code]]="CC"), "Yes", "No")</f>
        <v>No</v>
      </c>
    </row>
    <row r="2661" spans="6:14">
      <c r="F2661" s="3">
        <v>44301</v>
      </c>
      <c r="G2661" s="1">
        <v>19</v>
      </c>
      <c r="H2661" s="1" t="s">
        <v>101</v>
      </c>
      <c r="I2661" s="1">
        <v>1275</v>
      </c>
      <c r="J2661" s="1">
        <f>MONTH(BART_Rides[[#This Row],[Date]])</f>
        <v>4</v>
      </c>
      <c r="K2661" s="1">
        <f>WEEKDAY(BART_Rides[[#This Row],[Date]],2)</f>
        <v>4</v>
      </c>
      <c r="L2661" s="1" t="str">
        <f>LEFT(BART_Rides[[#This Row],[Lines]],1)</f>
        <v>Y</v>
      </c>
      <c r="M2661" s="1" t="str">
        <f>IF(BART_Rides[[#This Row],[FirstLetter]]="Y","Yes","No")</f>
        <v>Yes</v>
      </c>
      <c r="N2661" s="1" t="str">
        <f>IF(OR(BART_Rides[[#This Row],[Station Code]]="EM", BART_Rides[[#This Row],[Station Code]]="MT", BART_Rides[[#This Row],[Station Code]]="PL", BART_Rides[[#This Row],[Station Code]]="CC"), "Yes", "No")</f>
        <v>No</v>
      </c>
    </row>
    <row r="2662" spans="6:14">
      <c r="F2662" s="3">
        <v>44302</v>
      </c>
      <c r="G2662" s="1">
        <v>19</v>
      </c>
      <c r="H2662" s="1" t="s">
        <v>101</v>
      </c>
      <c r="I2662" s="1">
        <v>1298</v>
      </c>
      <c r="J2662" s="1">
        <f>MONTH(BART_Rides[[#This Row],[Date]])</f>
        <v>4</v>
      </c>
      <c r="K2662" s="1">
        <f>WEEKDAY(BART_Rides[[#This Row],[Date]],2)</f>
        <v>5</v>
      </c>
      <c r="L2662" s="1" t="str">
        <f>LEFT(BART_Rides[[#This Row],[Lines]],1)</f>
        <v>Y</v>
      </c>
      <c r="M2662" s="1" t="str">
        <f>IF(BART_Rides[[#This Row],[FirstLetter]]="Y","Yes","No")</f>
        <v>Yes</v>
      </c>
      <c r="N2662" s="1" t="str">
        <f>IF(OR(BART_Rides[[#This Row],[Station Code]]="EM", BART_Rides[[#This Row],[Station Code]]="MT", BART_Rides[[#This Row],[Station Code]]="PL", BART_Rides[[#This Row],[Station Code]]="CC"), "Yes", "No")</f>
        <v>No</v>
      </c>
    </row>
    <row r="2663" spans="6:14">
      <c r="F2663" s="3">
        <v>44303</v>
      </c>
      <c r="G2663" s="1">
        <v>19</v>
      </c>
      <c r="H2663" s="1" t="s">
        <v>101</v>
      </c>
      <c r="I2663" s="1">
        <v>794</v>
      </c>
      <c r="J2663" s="1">
        <f>MONTH(BART_Rides[[#This Row],[Date]])</f>
        <v>4</v>
      </c>
      <c r="K2663" s="1">
        <f>WEEKDAY(BART_Rides[[#This Row],[Date]],2)</f>
        <v>6</v>
      </c>
      <c r="L2663" s="1" t="str">
        <f>LEFT(BART_Rides[[#This Row],[Lines]],1)</f>
        <v>Y</v>
      </c>
      <c r="M2663" s="1" t="str">
        <f>IF(BART_Rides[[#This Row],[FirstLetter]]="Y","Yes","No")</f>
        <v>Yes</v>
      </c>
      <c r="N2663" s="1" t="str">
        <f>IF(OR(BART_Rides[[#This Row],[Station Code]]="EM", BART_Rides[[#This Row],[Station Code]]="MT", BART_Rides[[#This Row],[Station Code]]="PL", BART_Rides[[#This Row],[Station Code]]="CC"), "Yes", "No")</f>
        <v>No</v>
      </c>
    </row>
    <row r="2664" spans="6:14">
      <c r="F2664" s="3">
        <v>44304</v>
      </c>
      <c r="G2664" s="1">
        <v>19</v>
      </c>
      <c r="H2664" s="1" t="s">
        <v>101</v>
      </c>
      <c r="I2664" s="1">
        <v>699</v>
      </c>
      <c r="J2664" s="1">
        <f>MONTH(BART_Rides[[#This Row],[Date]])</f>
        <v>4</v>
      </c>
      <c r="K2664" s="1">
        <f>WEEKDAY(BART_Rides[[#This Row],[Date]],2)</f>
        <v>7</v>
      </c>
      <c r="L2664" s="1" t="str">
        <f>LEFT(BART_Rides[[#This Row],[Lines]],1)</f>
        <v>Y</v>
      </c>
      <c r="M2664" s="1" t="str">
        <f>IF(BART_Rides[[#This Row],[FirstLetter]]="Y","Yes","No")</f>
        <v>Yes</v>
      </c>
      <c r="N2664" s="1" t="str">
        <f>IF(OR(BART_Rides[[#This Row],[Station Code]]="EM", BART_Rides[[#This Row],[Station Code]]="MT", BART_Rides[[#This Row],[Station Code]]="PL", BART_Rides[[#This Row],[Station Code]]="CC"), "Yes", "No")</f>
        <v>No</v>
      </c>
    </row>
    <row r="2665" spans="6:14">
      <c r="F2665" s="3">
        <v>44305</v>
      </c>
      <c r="G2665" s="1">
        <v>19</v>
      </c>
      <c r="H2665" s="1" t="s">
        <v>101</v>
      </c>
      <c r="I2665" s="1">
        <v>1147</v>
      </c>
      <c r="J2665" s="1">
        <f>MONTH(BART_Rides[[#This Row],[Date]])</f>
        <v>4</v>
      </c>
      <c r="K2665" s="1">
        <f>WEEKDAY(BART_Rides[[#This Row],[Date]],2)</f>
        <v>1</v>
      </c>
      <c r="L2665" s="1" t="str">
        <f>LEFT(BART_Rides[[#This Row],[Lines]],1)</f>
        <v>Y</v>
      </c>
      <c r="M2665" s="1" t="str">
        <f>IF(BART_Rides[[#This Row],[FirstLetter]]="Y","Yes","No")</f>
        <v>Yes</v>
      </c>
      <c r="N2665" s="1" t="str">
        <f>IF(OR(BART_Rides[[#This Row],[Station Code]]="EM", BART_Rides[[#This Row],[Station Code]]="MT", BART_Rides[[#This Row],[Station Code]]="PL", BART_Rides[[#This Row],[Station Code]]="CC"), "Yes", "No")</f>
        <v>No</v>
      </c>
    </row>
    <row r="2666" spans="6:14">
      <c r="F2666" s="3">
        <v>44306</v>
      </c>
      <c r="G2666" s="1">
        <v>19</v>
      </c>
      <c r="H2666" s="1" t="s">
        <v>101</v>
      </c>
      <c r="I2666" s="1">
        <v>1308</v>
      </c>
      <c r="J2666" s="1">
        <f>MONTH(BART_Rides[[#This Row],[Date]])</f>
        <v>4</v>
      </c>
      <c r="K2666" s="1">
        <f>WEEKDAY(BART_Rides[[#This Row],[Date]],2)</f>
        <v>2</v>
      </c>
      <c r="L2666" s="1" t="str">
        <f>LEFT(BART_Rides[[#This Row],[Lines]],1)</f>
        <v>Y</v>
      </c>
      <c r="M2666" s="1" t="str">
        <f>IF(BART_Rides[[#This Row],[FirstLetter]]="Y","Yes","No")</f>
        <v>Yes</v>
      </c>
      <c r="N2666" s="1" t="str">
        <f>IF(OR(BART_Rides[[#This Row],[Station Code]]="EM", BART_Rides[[#This Row],[Station Code]]="MT", BART_Rides[[#This Row],[Station Code]]="PL", BART_Rides[[#This Row],[Station Code]]="CC"), "Yes", "No")</f>
        <v>No</v>
      </c>
    </row>
    <row r="2667" spans="6:14">
      <c r="F2667" s="3">
        <v>44307</v>
      </c>
      <c r="G2667" s="1">
        <v>19</v>
      </c>
      <c r="H2667" s="1" t="s">
        <v>101</v>
      </c>
      <c r="I2667" s="1">
        <v>1278</v>
      </c>
      <c r="J2667" s="1">
        <f>MONTH(BART_Rides[[#This Row],[Date]])</f>
        <v>4</v>
      </c>
      <c r="K2667" s="1">
        <f>WEEKDAY(BART_Rides[[#This Row],[Date]],2)</f>
        <v>3</v>
      </c>
      <c r="L2667" s="1" t="str">
        <f>LEFT(BART_Rides[[#This Row],[Lines]],1)</f>
        <v>Y</v>
      </c>
      <c r="M2667" s="1" t="str">
        <f>IF(BART_Rides[[#This Row],[FirstLetter]]="Y","Yes","No")</f>
        <v>Yes</v>
      </c>
      <c r="N2667" s="1" t="str">
        <f>IF(OR(BART_Rides[[#This Row],[Station Code]]="EM", BART_Rides[[#This Row],[Station Code]]="MT", BART_Rides[[#This Row],[Station Code]]="PL", BART_Rides[[#This Row],[Station Code]]="CC"), "Yes", "No")</f>
        <v>No</v>
      </c>
    </row>
    <row r="2668" spans="6:14">
      <c r="F2668" s="3">
        <v>44308</v>
      </c>
      <c r="G2668" s="1">
        <v>19</v>
      </c>
      <c r="H2668" s="1" t="s">
        <v>101</v>
      </c>
      <c r="I2668" s="1">
        <v>1262</v>
      </c>
      <c r="J2668" s="1">
        <f>MONTH(BART_Rides[[#This Row],[Date]])</f>
        <v>4</v>
      </c>
      <c r="K2668" s="1">
        <f>WEEKDAY(BART_Rides[[#This Row],[Date]],2)</f>
        <v>4</v>
      </c>
      <c r="L2668" s="1" t="str">
        <f>LEFT(BART_Rides[[#This Row],[Lines]],1)</f>
        <v>Y</v>
      </c>
      <c r="M2668" s="1" t="str">
        <f>IF(BART_Rides[[#This Row],[FirstLetter]]="Y","Yes","No")</f>
        <v>Yes</v>
      </c>
      <c r="N2668" s="1" t="str">
        <f>IF(OR(BART_Rides[[#This Row],[Station Code]]="EM", BART_Rides[[#This Row],[Station Code]]="MT", BART_Rides[[#This Row],[Station Code]]="PL", BART_Rides[[#This Row],[Station Code]]="CC"), "Yes", "No")</f>
        <v>No</v>
      </c>
    </row>
    <row r="2669" spans="6:14">
      <c r="F2669" s="3">
        <v>44309</v>
      </c>
      <c r="G2669" s="1">
        <v>19</v>
      </c>
      <c r="H2669" s="1" t="s">
        <v>101</v>
      </c>
      <c r="I2669" s="1">
        <v>1243</v>
      </c>
      <c r="J2669" s="1">
        <f>MONTH(BART_Rides[[#This Row],[Date]])</f>
        <v>4</v>
      </c>
      <c r="K2669" s="1">
        <f>WEEKDAY(BART_Rides[[#This Row],[Date]],2)</f>
        <v>5</v>
      </c>
      <c r="L2669" s="1" t="str">
        <f>LEFT(BART_Rides[[#This Row],[Lines]],1)</f>
        <v>Y</v>
      </c>
      <c r="M2669" s="1" t="str">
        <f>IF(BART_Rides[[#This Row],[FirstLetter]]="Y","Yes","No")</f>
        <v>Yes</v>
      </c>
      <c r="N2669" s="1" t="str">
        <f>IF(OR(BART_Rides[[#This Row],[Station Code]]="EM", BART_Rides[[#This Row],[Station Code]]="MT", BART_Rides[[#This Row],[Station Code]]="PL", BART_Rides[[#This Row],[Station Code]]="CC"), "Yes", "No")</f>
        <v>No</v>
      </c>
    </row>
    <row r="2670" spans="6:14">
      <c r="F2670" s="3">
        <v>44310</v>
      </c>
      <c r="G2670" s="1">
        <v>19</v>
      </c>
      <c r="H2670" s="1" t="s">
        <v>101</v>
      </c>
      <c r="I2670" s="1">
        <v>789</v>
      </c>
      <c r="J2670" s="1">
        <f>MONTH(BART_Rides[[#This Row],[Date]])</f>
        <v>4</v>
      </c>
      <c r="K2670" s="1">
        <f>WEEKDAY(BART_Rides[[#This Row],[Date]],2)</f>
        <v>6</v>
      </c>
      <c r="L2670" s="1" t="str">
        <f>LEFT(BART_Rides[[#This Row],[Lines]],1)</f>
        <v>Y</v>
      </c>
      <c r="M2670" s="1" t="str">
        <f>IF(BART_Rides[[#This Row],[FirstLetter]]="Y","Yes","No")</f>
        <v>Yes</v>
      </c>
      <c r="N2670" s="1" t="str">
        <f>IF(OR(BART_Rides[[#This Row],[Station Code]]="EM", BART_Rides[[#This Row],[Station Code]]="MT", BART_Rides[[#This Row],[Station Code]]="PL", BART_Rides[[#This Row],[Station Code]]="CC"), "Yes", "No")</f>
        <v>No</v>
      </c>
    </row>
    <row r="2671" spans="6:14">
      <c r="F2671" s="3">
        <v>44311</v>
      </c>
      <c r="G2671" s="1">
        <v>19</v>
      </c>
      <c r="H2671" s="1" t="s">
        <v>101</v>
      </c>
      <c r="I2671" s="1">
        <v>493</v>
      </c>
      <c r="J2671" s="1">
        <f>MONTH(BART_Rides[[#This Row],[Date]])</f>
        <v>4</v>
      </c>
      <c r="K2671" s="1">
        <f>WEEKDAY(BART_Rides[[#This Row],[Date]],2)</f>
        <v>7</v>
      </c>
      <c r="L2671" s="1" t="str">
        <f>LEFT(BART_Rides[[#This Row],[Lines]],1)</f>
        <v>Y</v>
      </c>
      <c r="M2671" s="1" t="str">
        <f>IF(BART_Rides[[#This Row],[FirstLetter]]="Y","Yes","No")</f>
        <v>Yes</v>
      </c>
      <c r="N2671" s="1" t="str">
        <f>IF(OR(BART_Rides[[#This Row],[Station Code]]="EM", BART_Rides[[#This Row],[Station Code]]="MT", BART_Rides[[#This Row],[Station Code]]="PL", BART_Rides[[#This Row],[Station Code]]="CC"), "Yes", "No")</f>
        <v>No</v>
      </c>
    </row>
    <row r="2672" spans="6:14">
      <c r="F2672" s="3">
        <v>44312</v>
      </c>
      <c r="G2672" s="1">
        <v>19</v>
      </c>
      <c r="H2672" s="1" t="s">
        <v>101</v>
      </c>
      <c r="I2672" s="1">
        <v>1165</v>
      </c>
      <c r="J2672" s="1">
        <f>MONTH(BART_Rides[[#This Row],[Date]])</f>
        <v>4</v>
      </c>
      <c r="K2672" s="1">
        <f>WEEKDAY(BART_Rides[[#This Row],[Date]],2)</f>
        <v>1</v>
      </c>
      <c r="L2672" s="1" t="str">
        <f>LEFT(BART_Rides[[#This Row],[Lines]],1)</f>
        <v>Y</v>
      </c>
      <c r="M2672" s="1" t="str">
        <f>IF(BART_Rides[[#This Row],[FirstLetter]]="Y","Yes","No")</f>
        <v>Yes</v>
      </c>
      <c r="N2672" s="1" t="str">
        <f>IF(OR(BART_Rides[[#This Row],[Station Code]]="EM", BART_Rides[[#This Row],[Station Code]]="MT", BART_Rides[[#This Row],[Station Code]]="PL", BART_Rides[[#This Row],[Station Code]]="CC"), "Yes", "No")</f>
        <v>No</v>
      </c>
    </row>
    <row r="2673" spans="6:14">
      <c r="F2673" s="3">
        <v>44313</v>
      </c>
      <c r="G2673" s="1">
        <v>19</v>
      </c>
      <c r="H2673" s="1" t="s">
        <v>101</v>
      </c>
      <c r="I2673" s="1">
        <v>1281</v>
      </c>
      <c r="J2673" s="1">
        <f>MONTH(BART_Rides[[#This Row],[Date]])</f>
        <v>4</v>
      </c>
      <c r="K2673" s="1">
        <f>WEEKDAY(BART_Rides[[#This Row],[Date]],2)</f>
        <v>2</v>
      </c>
      <c r="L2673" s="1" t="str">
        <f>LEFT(BART_Rides[[#This Row],[Lines]],1)</f>
        <v>Y</v>
      </c>
      <c r="M2673" s="1" t="str">
        <f>IF(BART_Rides[[#This Row],[FirstLetter]]="Y","Yes","No")</f>
        <v>Yes</v>
      </c>
      <c r="N2673" s="1" t="str">
        <f>IF(OR(BART_Rides[[#This Row],[Station Code]]="EM", BART_Rides[[#This Row],[Station Code]]="MT", BART_Rides[[#This Row],[Station Code]]="PL", BART_Rides[[#This Row],[Station Code]]="CC"), "Yes", "No")</f>
        <v>No</v>
      </c>
    </row>
    <row r="2674" spans="6:14">
      <c r="F2674" s="3">
        <v>44314</v>
      </c>
      <c r="G2674" s="1">
        <v>19</v>
      </c>
      <c r="H2674" s="1" t="s">
        <v>101</v>
      </c>
      <c r="I2674" s="1">
        <v>1282</v>
      </c>
      <c r="J2674" s="1">
        <f>MONTH(BART_Rides[[#This Row],[Date]])</f>
        <v>4</v>
      </c>
      <c r="K2674" s="1">
        <f>WEEKDAY(BART_Rides[[#This Row],[Date]],2)</f>
        <v>3</v>
      </c>
      <c r="L2674" s="1" t="str">
        <f>LEFT(BART_Rides[[#This Row],[Lines]],1)</f>
        <v>Y</v>
      </c>
      <c r="M2674" s="1" t="str">
        <f>IF(BART_Rides[[#This Row],[FirstLetter]]="Y","Yes","No")</f>
        <v>Yes</v>
      </c>
      <c r="N2674" s="1" t="str">
        <f>IF(OR(BART_Rides[[#This Row],[Station Code]]="EM", BART_Rides[[#This Row],[Station Code]]="MT", BART_Rides[[#This Row],[Station Code]]="PL", BART_Rides[[#This Row],[Station Code]]="CC"), "Yes", "No")</f>
        <v>No</v>
      </c>
    </row>
    <row r="2675" spans="6:14">
      <c r="F2675" s="3">
        <v>44315</v>
      </c>
      <c r="G2675" s="1">
        <v>19</v>
      </c>
      <c r="H2675" s="1" t="s">
        <v>101</v>
      </c>
      <c r="I2675" s="1">
        <v>1320</v>
      </c>
      <c r="J2675" s="1">
        <f>MONTH(BART_Rides[[#This Row],[Date]])</f>
        <v>4</v>
      </c>
      <c r="K2675" s="1">
        <f>WEEKDAY(BART_Rides[[#This Row],[Date]],2)</f>
        <v>4</v>
      </c>
      <c r="L2675" s="1" t="str">
        <f>LEFT(BART_Rides[[#This Row],[Lines]],1)</f>
        <v>Y</v>
      </c>
      <c r="M2675" s="1" t="str">
        <f>IF(BART_Rides[[#This Row],[FirstLetter]]="Y","Yes","No")</f>
        <v>Yes</v>
      </c>
      <c r="N2675" s="1" t="str">
        <f>IF(OR(BART_Rides[[#This Row],[Station Code]]="EM", BART_Rides[[#This Row],[Station Code]]="MT", BART_Rides[[#This Row],[Station Code]]="PL", BART_Rides[[#This Row],[Station Code]]="CC"), "Yes", "No")</f>
        <v>No</v>
      </c>
    </row>
    <row r="2676" spans="6:14">
      <c r="F2676" s="3">
        <v>44316</v>
      </c>
      <c r="G2676" s="1">
        <v>19</v>
      </c>
      <c r="H2676" s="1" t="s">
        <v>101</v>
      </c>
      <c r="I2676" s="1">
        <v>1387</v>
      </c>
      <c r="J2676" s="1">
        <f>MONTH(BART_Rides[[#This Row],[Date]])</f>
        <v>4</v>
      </c>
      <c r="K2676" s="1">
        <f>WEEKDAY(BART_Rides[[#This Row],[Date]],2)</f>
        <v>5</v>
      </c>
      <c r="L2676" s="1" t="str">
        <f>LEFT(BART_Rides[[#This Row],[Lines]],1)</f>
        <v>Y</v>
      </c>
      <c r="M2676" s="1" t="str">
        <f>IF(BART_Rides[[#This Row],[FirstLetter]]="Y","Yes","No")</f>
        <v>Yes</v>
      </c>
      <c r="N2676" s="1" t="str">
        <f>IF(OR(BART_Rides[[#This Row],[Station Code]]="EM", BART_Rides[[#This Row],[Station Code]]="MT", BART_Rides[[#This Row],[Station Code]]="PL", BART_Rides[[#This Row],[Station Code]]="CC"), "Yes", "No")</f>
        <v>No</v>
      </c>
    </row>
    <row r="2677" spans="6:14">
      <c r="F2677" s="3">
        <v>44317</v>
      </c>
      <c r="G2677" s="1">
        <v>19</v>
      </c>
      <c r="H2677" s="1" t="s">
        <v>101</v>
      </c>
      <c r="I2677" s="1">
        <v>911</v>
      </c>
      <c r="J2677" s="1">
        <f>MONTH(BART_Rides[[#This Row],[Date]])</f>
        <v>5</v>
      </c>
      <c r="K2677" s="1">
        <f>WEEKDAY(BART_Rides[[#This Row],[Date]],2)</f>
        <v>6</v>
      </c>
      <c r="L2677" s="1" t="str">
        <f>LEFT(BART_Rides[[#This Row],[Lines]],1)</f>
        <v>Y</v>
      </c>
      <c r="M2677" s="1" t="str">
        <f>IF(BART_Rides[[#This Row],[FirstLetter]]="Y","Yes","No")</f>
        <v>Yes</v>
      </c>
      <c r="N2677" s="1" t="str">
        <f>IF(OR(BART_Rides[[#This Row],[Station Code]]="EM", BART_Rides[[#This Row],[Station Code]]="MT", BART_Rides[[#This Row],[Station Code]]="PL", BART_Rides[[#This Row],[Station Code]]="CC"), "Yes", "No")</f>
        <v>No</v>
      </c>
    </row>
    <row r="2678" spans="6:14">
      <c r="F2678" s="3">
        <v>44318</v>
      </c>
      <c r="G2678" s="1">
        <v>19</v>
      </c>
      <c r="H2678" s="1" t="s">
        <v>101</v>
      </c>
      <c r="I2678" s="1">
        <v>657</v>
      </c>
      <c r="J2678" s="1">
        <f>MONTH(BART_Rides[[#This Row],[Date]])</f>
        <v>5</v>
      </c>
      <c r="K2678" s="1">
        <f>WEEKDAY(BART_Rides[[#This Row],[Date]],2)</f>
        <v>7</v>
      </c>
      <c r="L2678" s="1" t="str">
        <f>LEFT(BART_Rides[[#This Row],[Lines]],1)</f>
        <v>Y</v>
      </c>
      <c r="M2678" s="1" t="str">
        <f>IF(BART_Rides[[#This Row],[FirstLetter]]="Y","Yes","No")</f>
        <v>Yes</v>
      </c>
      <c r="N2678" s="1" t="str">
        <f>IF(OR(BART_Rides[[#This Row],[Station Code]]="EM", BART_Rides[[#This Row],[Station Code]]="MT", BART_Rides[[#This Row],[Station Code]]="PL", BART_Rides[[#This Row],[Station Code]]="CC"), "Yes", "No")</f>
        <v>No</v>
      </c>
    </row>
    <row r="2679" spans="6:14">
      <c r="F2679" s="3">
        <v>44319</v>
      </c>
      <c r="G2679" s="1">
        <v>19</v>
      </c>
      <c r="H2679" s="1" t="s">
        <v>101</v>
      </c>
      <c r="I2679" s="1">
        <v>1257</v>
      </c>
      <c r="J2679" s="1">
        <f>MONTH(BART_Rides[[#This Row],[Date]])</f>
        <v>5</v>
      </c>
      <c r="K2679" s="1">
        <f>WEEKDAY(BART_Rides[[#This Row],[Date]],2)</f>
        <v>1</v>
      </c>
      <c r="L2679" s="1" t="str">
        <f>LEFT(BART_Rides[[#This Row],[Lines]],1)</f>
        <v>Y</v>
      </c>
      <c r="M2679" s="1" t="str">
        <f>IF(BART_Rides[[#This Row],[FirstLetter]]="Y","Yes","No")</f>
        <v>Yes</v>
      </c>
      <c r="N2679" s="1" t="str">
        <f>IF(OR(BART_Rides[[#This Row],[Station Code]]="EM", BART_Rides[[#This Row],[Station Code]]="MT", BART_Rides[[#This Row],[Station Code]]="PL", BART_Rides[[#This Row],[Station Code]]="CC"), "Yes", "No")</f>
        <v>No</v>
      </c>
    </row>
    <row r="2680" spans="6:14">
      <c r="F2680" s="3">
        <v>44320</v>
      </c>
      <c r="G2680" s="1">
        <v>19</v>
      </c>
      <c r="H2680" s="1" t="s">
        <v>101</v>
      </c>
      <c r="I2680" s="1">
        <v>1404</v>
      </c>
      <c r="J2680" s="1">
        <f>MONTH(BART_Rides[[#This Row],[Date]])</f>
        <v>5</v>
      </c>
      <c r="K2680" s="1">
        <f>WEEKDAY(BART_Rides[[#This Row],[Date]],2)</f>
        <v>2</v>
      </c>
      <c r="L2680" s="1" t="str">
        <f>LEFT(BART_Rides[[#This Row],[Lines]],1)</f>
        <v>Y</v>
      </c>
      <c r="M2680" s="1" t="str">
        <f>IF(BART_Rides[[#This Row],[FirstLetter]]="Y","Yes","No")</f>
        <v>Yes</v>
      </c>
      <c r="N2680" s="1" t="str">
        <f>IF(OR(BART_Rides[[#This Row],[Station Code]]="EM", BART_Rides[[#This Row],[Station Code]]="MT", BART_Rides[[#This Row],[Station Code]]="PL", BART_Rides[[#This Row],[Station Code]]="CC"), "Yes", "No")</f>
        <v>No</v>
      </c>
    </row>
    <row r="2681" spans="6:14">
      <c r="F2681" s="3">
        <v>44321</v>
      </c>
      <c r="G2681" s="1">
        <v>19</v>
      </c>
      <c r="H2681" s="1" t="s">
        <v>101</v>
      </c>
      <c r="I2681" s="1">
        <v>1355</v>
      </c>
      <c r="J2681" s="1">
        <f>MONTH(BART_Rides[[#This Row],[Date]])</f>
        <v>5</v>
      </c>
      <c r="K2681" s="1">
        <f>WEEKDAY(BART_Rides[[#This Row],[Date]],2)</f>
        <v>3</v>
      </c>
      <c r="L2681" s="1" t="str">
        <f>LEFT(BART_Rides[[#This Row],[Lines]],1)</f>
        <v>Y</v>
      </c>
      <c r="M2681" s="1" t="str">
        <f>IF(BART_Rides[[#This Row],[FirstLetter]]="Y","Yes","No")</f>
        <v>Yes</v>
      </c>
      <c r="N2681" s="1" t="str">
        <f>IF(OR(BART_Rides[[#This Row],[Station Code]]="EM", BART_Rides[[#This Row],[Station Code]]="MT", BART_Rides[[#This Row],[Station Code]]="PL", BART_Rides[[#This Row],[Station Code]]="CC"), "Yes", "No")</f>
        <v>No</v>
      </c>
    </row>
    <row r="2682" spans="6:14">
      <c r="F2682" s="3">
        <v>44322</v>
      </c>
      <c r="G2682" s="1">
        <v>19</v>
      </c>
      <c r="H2682" s="1" t="s">
        <v>101</v>
      </c>
      <c r="I2682" s="1">
        <v>1377</v>
      </c>
      <c r="J2682" s="1">
        <f>MONTH(BART_Rides[[#This Row],[Date]])</f>
        <v>5</v>
      </c>
      <c r="K2682" s="1">
        <f>WEEKDAY(BART_Rides[[#This Row],[Date]],2)</f>
        <v>4</v>
      </c>
      <c r="L2682" s="1" t="str">
        <f>LEFT(BART_Rides[[#This Row],[Lines]],1)</f>
        <v>Y</v>
      </c>
      <c r="M2682" s="1" t="str">
        <f>IF(BART_Rides[[#This Row],[FirstLetter]]="Y","Yes","No")</f>
        <v>Yes</v>
      </c>
      <c r="N2682" s="1" t="str">
        <f>IF(OR(BART_Rides[[#This Row],[Station Code]]="EM", BART_Rides[[#This Row],[Station Code]]="MT", BART_Rides[[#This Row],[Station Code]]="PL", BART_Rides[[#This Row],[Station Code]]="CC"), "Yes", "No")</f>
        <v>No</v>
      </c>
    </row>
    <row r="2683" spans="6:14">
      <c r="F2683" s="3">
        <v>44323</v>
      </c>
      <c r="G2683" s="1">
        <v>19</v>
      </c>
      <c r="H2683" s="1" t="s">
        <v>101</v>
      </c>
      <c r="I2683" s="1">
        <v>1490</v>
      </c>
      <c r="J2683" s="1">
        <f>MONTH(BART_Rides[[#This Row],[Date]])</f>
        <v>5</v>
      </c>
      <c r="K2683" s="1">
        <f>WEEKDAY(BART_Rides[[#This Row],[Date]],2)</f>
        <v>5</v>
      </c>
      <c r="L2683" s="1" t="str">
        <f>LEFT(BART_Rides[[#This Row],[Lines]],1)</f>
        <v>Y</v>
      </c>
      <c r="M2683" s="1" t="str">
        <f>IF(BART_Rides[[#This Row],[FirstLetter]]="Y","Yes","No")</f>
        <v>Yes</v>
      </c>
      <c r="N2683" s="1" t="str">
        <f>IF(OR(BART_Rides[[#This Row],[Station Code]]="EM", BART_Rides[[#This Row],[Station Code]]="MT", BART_Rides[[#This Row],[Station Code]]="PL", BART_Rides[[#This Row],[Station Code]]="CC"), "Yes", "No")</f>
        <v>No</v>
      </c>
    </row>
    <row r="2684" spans="6:14">
      <c r="F2684" s="3">
        <v>44324</v>
      </c>
      <c r="G2684" s="1">
        <v>19</v>
      </c>
      <c r="H2684" s="1" t="s">
        <v>101</v>
      </c>
      <c r="I2684" s="1">
        <v>911</v>
      </c>
      <c r="J2684" s="1">
        <f>MONTH(BART_Rides[[#This Row],[Date]])</f>
        <v>5</v>
      </c>
      <c r="K2684" s="1">
        <f>WEEKDAY(BART_Rides[[#This Row],[Date]],2)</f>
        <v>6</v>
      </c>
      <c r="L2684" s="1" t="str">
        <f>LEFT(BART_Rides[[#This Row],[Lines]],1)</f>
        <v>Y</v>
      </c>
      <c r="M2684" s="1" t="str">
        <f>IF(BART_Rides[[#This Row],[FirstLetter]]="Y","Yes","No")</f>
        <v>Yes</v>
      </c>
      <c r="N2684" s="1" t="str">
        <f>IF(OR(BART_Rides[[#This Row],[Station Code]]="EM", BART_Rides[[#This Row],[Station Code]]="MT", BART_Rides[[#This Row],[Station Code]]="PL", BART_Rides[[#This Row],[Station Code]]="CC"), "Yes", "No")</f>
        <v>No</v>
      </c>
    </row>
    <row r="2685" spans="6:14">
      <c r="F2685" s="3">
        <v>44325</v>
      </c>
      <c r="G2685" s="1">
        <v>19</v>
      </c>
      <c r="H2685" s="1" t="s">
        <v>101</v>
      </c>
      <c r="I2685" s="1">
        <v>617</v>
      </c>
      <c r="J2685" s="1">
        <f>MONTH(BART_Rides[[#This Row],[Date]])</f>
        <v>5</v>
      </c>
      <c r="K2685" s="1">
        <f>WEEKDAY(BART_Rides[[#This Row],[Date]],2)</f>
        <v>7</v>
      </c>
      <c r="L2685" s="1" t="str">
        <f>LEFT(BART_Rides[[#This Row],[Lines]],1)</f>
        <v>Y</v>
      </c>
      <c r="M2685" s="1" t="str">
        <f>IF(BART_Rides[[#This Row],[FirstLetter]]="Y","Yes","No")</f>
        <v>Yes</v>
      </c>
      <c r="N2685" s="1" t="str">
        <f>IF(OR(BART_Rides[[#This Row],[Station Code]]="EM", BART_Rides[[#This Row],[Station Code]]="MT", BART_Rides[[#This Row],[Station Code]]="PL", BART_Rides[[#This Row],[Station Code]]="CC"), "Yes", "No")</f>
        <v>No</v>
      </c>
    </row>
    <row r="2686" spans="6:14">
      <c r="F2686" s="3">
        <v>44326</v>
      </c>
      <c r="G2686" s="1">
        <v>19</v>
      </c>
      <c r="H2686" s="1" t="s">
        <v>101</v>
      </c>
      <c r="I2686" s="1">
        <v>1296</v>
      </c>
      <c r="J2686" s="1">
        <f>MONTH(BART_Rides[[#This Row],[Date]])</f>
        <v>5</v>
      </c>
      <c r="K2686" s="1">
        <f>WEEKDAY(BART_Rides[[#This Row],[Date]],2)</f>
        <v>1</v>
      </c>
      <c r="L2686" s="1" t="str">
        <f>LEFT(BART_Rides[[#This Row],[Lines]],1)</f>
        <v>Y</v>
      </c>
      <c r="M2686" s="1" t="str">
        <f>IF(BART_Rides[[#This Row],[FirstLetter]]="Y","Yes","No")</f>
        <v>Yes</v>
      </c>
      <c r="N2686" s="1" t="str">
        <f>IF(OR(BART_Rides[[#This Row],[Station Code]]="EM", BART_Rides[[#This Row],[Station Code]]="MT", BART_Rides[[#This Row],[Station Code]]="PL", BART_Rides[[#This Row],[Station Code]]="CC"), "Yes", "No")</f>
        <v>No</v>
      </c>
    </row>
    <row r="2687" spans="6:14">
      <c r="F2687" s="3">
        <v>44327</v>
      </c>
      <c r="G2687" s="1">
        <v>19</v>
      </c>
      <c r="H2687" s="1" t="s">
        <v>101</v>
      </c>
      <c r="I2687" s="1">
        <v>1373</v>
      </c>
      <c r="J2687" s="1">
        <f>MONTH(BART_Rides[[#This Row],[Date]])</f>
        <v>5</v>
      </c>
      <c r="K2687" s="1">
        <f>WEEKDAY(BART_Rides[[#This Row],[Date]],2)</f>
        <v>2</v>
      </c>
      <c r="L2687" s="1" t="str">
        <f>LEFT(BART_Rides[[#This Row],[Lines]],1)</f>
        <v>Y</v>
      </c>
      <c r="M2687" s="1" t="str">
        <f>IF(BART_Rides[[#This Row],[FirstLetter]]="Y","Yes","No")</f>
        <v>Yes</v>
      </c>
      <c r="N2687" s="1" t="str">
        <f>IF(OR(BART_Rides[[#This Row],[Station Code]]="EM", BART_Rides[[#This Row],[Station Code]]="MT", BART_Rides[[#This Row],[Station Code]]="PL", BART_Rides[[#This Row],[Station Code]]="CC"), "Yes", "No")</f>
        <v>No</v>
      </c>
    </row>
    <row r="2688" spans="6:14">
      <c r="F2688" s="3">
        <v>44328</v>
      </c>
      <c r="G2688" s="1">
        <v>19</v>
      </c>
      <c r="H2688" s="1" t="s">
        <v>101</v>
      </c>
      <c r="I2688" s="1">
        <v>1342</v>
      </c>
      <c r="J2688" s="1">
        <f>MONTH(BART_Rides[[#This Row],[Date]])</f>
        <v>5</v>
      </c>
      <c r="K2688" s="1">
        <f>WEEKDAY(BART_Rides[[#This Row],[Date]],2)</f>
        <v>3</v>
      </c>
      <c r="L2688" s="1" t="str">
        <f>LEFT(BART_Rides[[#This Row],[Lines]],1)</f>
        <v>Y</v>
      </c>
      <c r="M2688" s="1" t="str">
        <f>IF(BART_Rides[[#This Row],[FirstLetter]]="Y","Yes","No")</f>
        <v>Yes</v>
      </c>
      <c r="N2688" s="1" t="str">
        <f>IF(OR(BART_Rides[[#This Row],[Station Code]]="EM", BART_Rides[[#This Row],[Station Code]]="MT", BART_Rides[[#This Row],[Station Code]]="PL", BART_Rides[[#This Row],[Station Code]]="CC"), "Yes", "No")</f>
        <v>No</v>
      </c>
    </row>
    <row r="2689" spans="6:14">
      <c r="F2689" s="3">
        <v>44329</v>
      </c>
      <c r="G2689" s="1">
        <v>19</v>
      </c>
      <c r="H2689" s="1" t="s">
        <v>101</v>
      </c>
      <c r="I2689" s="1">
        <v>1475</v>
      </c>
      <c r="J2689" s="1">
        <f>MONTH(BART_Rides[[#This Row],[Date]])</f>
        <v>5</v>
      </c>
      <c r="K2689" s="1">
        <f>WEEKDAY(BART_Rides[[#This Row],[Date]],2)</f>
        <v>4</v>
      </c>
      <c r="L2689" s="1" t="str">
        <f>LEFT(BART_Rides[[#This Row],[Lines]],1)</f>
        <v>Y</v>
      </c>
      <c r="M2689" s="1" t="str">
        <f>IF(BART_Rides[[#This Row],[FirstLetter]]="Y","Yes","No")</f>
        <v>Yes</v>
      </c>
      <c r="N2689" s="1" t="str">
        <f>IF(OR(BART_Rides[[#This Row],[Station Code]]="EM", BART_Rides[[#This Row],[Station Code]]="MT", BART_Rides[[#This Row],[Station Code]]="PL", BART_Rides[[#This Row],[Station Code]]="CC"), "Yes", "No")</f>
        <v>No</v>
      </c>
    </row>
    <row r="2690" spans="6:14">
      <c r="F2690" s="3">
        <v>44330</v>
      </c>
      <c r="G2690" s="1">
        <v>19</v>
      </c>
      <c r="H2690" s="1" t="s">
        <v>101</v>
      </c>
      <c r="I2690" s="1">
        <v>1464</v>
      </c>
      <c r="J2690" s="1">
        <f>MONTH(BART_Rides[[#This Row],[Date]])</f>
        <v>5</v>
      </c>
      <c r="K2690" s="1">
        <f>WEEKDAY(BART_Rides[[#This Row],[Date]],2)</f>
        <v>5</v>
      </c>
      <c r="L2690" s="1" t="str">
        <f>LEFT(BART_Rides[[#This Row],[Lines]],1)</f>
        <v>Y</v>
      </c>
      <c r="M2690" s="1" t="str">
        <f>IF(BART_Rides[[#This Row],[FirstLetter]]="Y","Yes","No")</f>
        <v>Yes</v>
      </c>
      <c r="N2690" s="1" t="str">
        <f>IF(OR(BART_Rides[[#This Row],[Station Code]]="EM", BART_Rides[[#This Row],[Station Code]]="MT", BART_Rides[[#This Row],[Station Code]]="PL", BART_Rides[[#This Row],[Station Code]]="CC"), "Yes", "No")</f>
        <v>No</v>
      </c>
    </row>
    <row r="2691" spans="6:14">
      <c r="F2691" s="3">
        <v>44331</v>
      </c>
      <c r="G2691" s="1">
        <v>19</v>
      </c>
      <c r="H2691" s="1" t="s">
        <v>101</v>
      </c>
      <c r="I2691" s="1">
        <v>929</v>
      </c>
      <c r="J2691" s="1">
        <f>MONTH(BART_Rides[[#This Row],[Date]])</f>
        <v>5</v>
      </c>
      <c r="K2691" s="1">
        <f>WEEKDAY(BART_Rides[[#This Row],[Date]],2)</f>
        <v>6</v>
      </c>
      <c r="L2691" s="1" t="str">
        <f>LEFT(BART_Rides[[#This Row],[Lines]],1)</f>
        <v>Y</v>
      </c>
      <c r="M2691" s="1" t="str">
        <f>IF(BART_Rides[[#This Row],[FirstLetter]]="Y","Yes","No")</f>
        <v>Yes</v>
      </c>
      <c r="N2691" s="1" t="str">
        <f>IF(OR(BART_Rides[[#This Row],[Station Code]]="EM", BART_Rides[[#This Row],[Station Code]]="MT", BART_Rides[[#This Row],[Station Code]]="PL", BART_Rides[[#This Row],[Station Code]]="CC"), "Yes", "No")</f>
        <v>No</v>
      </c>
    </row>
    <row r="2692" spans="6:14">
      <c r="F2692" s="3">
        <v>44332</v>
      </c>
      <c r="G2692" s="1">
        <v>19</v>
      </c>
      <c r="H2692" s="1" t="s">
        <v>101</v>
      </c>
      <c r="I2692" s="1">
        <v>631</v>
      </c>
      <c r="J2692" s="1">
        <f>MONTH(BART_Rides[[#This Row],[Date]])</f>
        <v>5</v>
      </c>
      <c r="K2692" s="1">
        <f>WEEKDAY(BART_Rides[[#This Row],[Date]],2)</f>
        <v>7</v>
      </c>
      <c r="L2692" s="1" t="str">
        <f>LEFT(BART_Rides[[#This Row],[Lines]],1)</f>
        <v>Y</v>
      </c>
      <c r="M2692" s="1" t="str">
        <f>IF(BART_Rides[[#This Row],[FirstLetter]]="Y","Yes","No")</f>
        <v>Yes</v>
      </c>
      <c r="N2692" s="1" t="str">
        <f>IF(OR(BART_Rides[[#This Row],[Station Code]]="EM", BART_Rides[[#This Row],[Station Code]]="MT", BART_Rides[[#This Row],[Station Code]]="PL", BART_Rides[[#This Row],[Station Code]]="CC"), "Yes", "No")</f>
        <v>No</v>
      </c>
    </row>
    <row r="2693" spans="6:14">
      <c r="F2693" s="3">
        <v>44333</v>
      </c>
      <c r="G2693" s="1">
        <v>19</v>
      </c>
      <c r="H2693" s="1" t="s">
        <v>101</v>
      </c>
      <c r="I2693" s="1">
        <v>1327</v>
      </c>
      <c r="J2693" s="1">
        <f>MONTH(BART_Rides[[#This Row],[Date]])</f>
        <v>5</v>
      </c>
      <c r="K2693" s="1">
        <f>WEEKDAY(BART_Rides[[#This Row],[Date]],2)</f>
        <v>1</v>
      </c>
      <c r="L2693" s="1" t="str">
        <f>LEFT(BART_Rides[[#This Row],[Lines]],1)</f>
        <v>Y</v>
      </c>
      <c r="M2693" s="1" t="str">
        <f>IF(BART_Rides[[#This Row],[FirstLetter]]="Y","Yes","No")</f>
        <v>Yes</v>
      </c>
      <c r="N2693" s="1" t="str">
        <f>IF(OR(BART_Rides[[#This Row],[Station Code]]="EM", BART_Rides[[#This Row],[Station Code]]="MT", BART_Rides[[#This Row],[Station Code]]="PL", BART_Rides[[#This Row],[Station Code]]="CC"), "Yes", "No")</f>
        <v>No</v>
      </c>
    </row>
    <row r="2694" spans="6:14">
      <c r="F2694" s="3">
        <v>44334</v>
      </c>
      <c r="G2694" s="1">
        <v>19</v>
      </c>
      <c r="H2694" s="1" t="s">
        <v>101</v>
      </c>
      <c r="I2694" s="1">
        <v>1468</v>
      </c>
      <c r="J2694" s="1">
        <f>MONTH(BART_Rides[[#This Row],[Date]])</f>
        <v>5</v>
      </c>
      <c r="K2694" s="1">
        <f>WEEKDAY(BART_Rides[[#This Row],[Date]],2)</f>
        <v>2</v>
      </c>
      <c r="L2694" s="1" t="str">
        <f>LEFT(BART_Rides[[#This Row],[Lines]],1)</f>
        <v>Y</v>
      </c>
      <c r="M2694" s="1" t="str">
        <f>IF(BART_Rides[[#This Row],[FirstLetter]]="Y","Yes","No")</f>
        <v>Yes</v>
      </c>
      <c r="N2694" s="1" t="str">
        <f>IF(OR(BART_Rides[[#This Row],[Station Code]]="EM", BART_Rides[[#This Row],[Station Code]]="MT", BART_Rides[[#This Row],[Station Code]]="PL", BART_Rides[[#This Row],[Station Code]]="CC"), "Yes", "No")</f>
        <v>No</v>
      </c>
    </row>
    <row r="2695" spans="6:14">
      <c r="F2695" s="3">
        <v>44335</v>
      </c>
      <c r="G2695" s="1">
        <v>19</v>
      </c>
      <c r="H2695" s="1" t="s">
        <v>101</v>
      </c>
      <c r="I2695" s="1">
        <v>1476</v>
      </c>
      <c r="J2695" s="1">
        <f>MONTH(BART_Rides[[#This Row],[Date]])</f>
        <v>5</v>
      </c>
      <c r="K2695" s="1">
        <f>WEEKDAY(BART_Rides[[#This Row],[Date]],2)</f>
        <v>3</v>
      </c>
      <c r="L2695" s="1" t="str">
        <f>LEFT(BART_Rides[[#This Row],[Lines]],1)</f>
        <v>Y</v>
      </c>
      <c r="M2695" s="1" t="str">
        <f>IF(BART_Rides[[#This Row],[FirstLetter]]="Y","Yes","No")</f>
        <v>Yes</v>
      </c>
      <c r="N2695" s="1" t="str">
        <f>IF(OR(BART_Rides[[#This Row],[Station Code]]="EM", BART_Rides[[#This Row],[Station Code]]="MT", BART_Rides[[#This Row],[Station Code]]="PL", BART_Rides[[#This Row],[Station Code]]="CC"), "Yes", "No")</f>
        <v>No</v>
      </c>
    </row>
    <row r="2696" spans="6:14">
      <c r="F2696" s="3">
        <v>44336</v>
      </c>
      <c r="G2696" s="1">
        <v>19</v>
      </c>
      <c r="H2696" s="1" t="s">
        <v>101</v>
      </c>
      <c r="I2696" s="1">
        <v>1542</v>
      </c>
      <c r="J2696" s="1">
        <f>MONTH(BART_Rides[[#This Row],[Date]])</f>
        <v>5</v>
      </c>
      <c r="K2696" s="1">
        <f>WEEKDAY(BART_Rides[[#This Row],[Date]],2)</f>
        <v>4</v>
      </c>
      <c r="L2696" s="1" t="str">
        <f>LEFT(BART_Rides[[#This Row],[Lines]],1)</f>
        <v>Y</v>
      </c>
      <c r="M2696" s="1" t="str">
        <f>IF(BART_Rides[[#This Row],[FirstLetter]]="Y","Yes","No")</f>
        <v>Yes</v>
      </c>
      <c r="N2696" s="1" t="str">
        <f>IF(OR(BART_Rides[[#This Row],[Station Code]]="EM", BART_Rides[[#This Row],[Station Code]]="MT", BART_Rides[[#This Row],[Station Code]]="PL", BART_Rides[[#This Row],[Station Code]]="CC"), "Yes", "No")</f>
        <v>No</v>
      </c>
    </row>
    <row r="2697" spans="6:14">
      <c r="F2697" s="3">
        <v>44337</v>
      </c>
      <c r="G2697" s="1">
        <v>19</v>
      </c>
      <c r="H2697" s="1" t="s">
        <v>101</v>
      </c>
      <c r="I2697" s="1">
        <v>1507</v>
      </c>
      <c r="J2697" s="1">
        <f>MONTH(BART_Rides[[#This Row],[Date]])</f>
        <v>5</v>
      </c>
      <c r="K2697" s="1">
        <f>WEEKDAY(BART_Rides[[#This Row],[Date]],2)</f>
        <v>5</v>
      </c>
      <c r="L2697" s="1" t="str">
        <f>LEFT(BART_Rides[[#This Row],[Lines]],1)</f>
        <v>Y</v>
      </c>
      <c r="M2697" s="1" t="str">
        <f>IF(BART_Rides[[#This Row],[FirstLetter]]="Y","Yes","No")</f>
        <v>Yes</v>
      </c>
      <c r="N2697" s="1" t="str">
        <f>IF(OR(BART_Rides[[#This Row],[Station Code]]="EM", BART_Rides[[#This Row],[Station Code]]="MT", BART_Rides[[#This Row],[Station Code]]="PL", BART_Rides[[#This Row],[Station Code]]="CC"), "Yes", "No")</f>
        <v>No</v>
      </c>
    </row>
    <row r="2698" spans="6:14">
      <c r="F2698" s="3">
        <v>44338</v>
      </c>
      <c r="G2698" s="1">
        <v>19</v>
      </c>
      <c r="H2698" s="1" t="s">
        <v>101</v>
      </c>
      <c r="I2698" s="1">
        <v>1025</v>
      </c>
      <c r="J2698" s="1">
        <f>MONTH(BART_Rides[[#This Row],[Date]])</f>
        <v>5</v>
      </c>
      <c r="K2698" s="1">
        <f>WEEKDAY(BART_Rides[[#This Row],[Date]],2)</f>
        <v>6</v>
      </c>
      <c r="L2698" s="1" t="str">
        <f>LEFT(BART_Rides[[#This Row],[Lines]],1)</f>
        <v>Y</v>
      </c>
      <c r="M2698" s="1" t="str">
        <f>IF(BART_Rides[[#This Row],[FirstLetter]]="Y","Yes","No")</f>
        <v>Yes</v>
      </c>
      <c r="N2698" s="1" t="str">
        <f>IF(OR(BART_Rides[[#This Row],[Station Code]]="EM", BART_Rides[[#This Row],[Station Code]]="MT", BART_Rides[[#This Row],[Station Code]]="PL", BART_Rides[[#This Row],[Station Code]]="CC"), "Yes", "No")</f>
        <v>No</v>
      </c>
    </row>
    <row r="2699" spans="6:14">
      <c r="F2699" s="3">
        <v>44339</v>
      </c>
      <c r="G2699" s="1">
        <v>19</v>
      </c>
      <c r="H2699" s="1" t="s">
        <v>101</v>
      </c>
      <c r="I2699" s="1">
        <v>740</v>
      </c>
      <c r="J2699" s="1">
        <f>MONTH(BART_Rides[[#This Row],[Date]])</f>
        <v>5</v>
      </c>
      <c r="K2699" s="1">
        <f>WEEKDAY(BART_Rides[[#This Row],[Date]],2)</f>
        <v>7</v>
      </c>
      <c r="L2699" s="1" t="str">
        <f>LEFT(BART_Rides[[#This Row],[Lines]],1)</f>
        <v>Y</v>
      </c>
      <c r="M2699" s="1" t="str">
        <f>IF(BART_Rides[[#This Row],[FirstLetter]]="Y","Yes","No")</f>
        <v>Yes</v>
      </c>
      <c r="N2699" s="1" t="str">
        <f>IF(OR(BART_Rides[[#This Row],[Station Code]]="EM", BART_Rides[[#This Row],[Station Code]]="MT", BART_Rides[[#This Row],[Station Code]]="PL", BART_Rides[[#This Row],[Station Code]]="CC"), "Yes", "No")</f>
        <v>No</v>
      </c>
    </row>
    <row r="2700" spans="6:14">
      <c r="F2700" s="3">
        <v>44340</v>
      </c>
      <c r="G2700" s="1">
        <v>19</v>
      </c>
      <c r="H2700" s="1" t="s">
        <v>101</v>
      </c>
      <c r="I2700" s="1">
        <v>1379</v>
      </c>
      <c r="J2700" s="1">
        <f>MONTH(BART_Rides[[#This Row],[Date]])</f>
        <v>5</v>
      </c>
      <c r="K2700" s="1">
        <f>WEEKDAY(BART_Rides[[#This Row],[Date]],2)</f>
        <v>1</v>
      </c>
      <c r="L2700" s="1" t="str">
        <f>LEFT(BART_Rides[[#This Row],[Lines]],1)</f>
        <v>Y</v>
      </c>
      <c r="M2700" s="1" t="str">
        <f>IF(BART_Rides[[#This Row],[FirstLetter]]="Y","Yes","No")</f>
        <v>Yes</v>
      </c>
      <c r="N2700" s="1" t="str">
        <f>IF(OR(BART_Rides[[#This Row],[Station Code]]="EM", BART_Rides[[#This Row],[Station Code]]="MT", BART_Rides[[#This Row],[Station Code]]="PL", BART_Rides[[#This Row],[Station Code]]="CC"), "Yes", "No")</f>
        <v>No</v>
      </c>
    </row>
    <row r="2701" spans="6:14">
      <c r="F2701" s="3">
        <v>44341</v>
      </c>
      <c r="G2701" s="1">
        <v>19</v>
      </c>
      <c r="H2701" s="1" t="s">
        <v>101</v>
      </c>
      <c r="I2701" s="1">
        <v>1474</v>
      </c>
      <c r="J2701" s="1">
        <f>MONTH(BART_Rides[[#This Row],[Date]])</f>
        <v>5</v>
      </c>
      <c r="K2701" s="1">
        <f>WEEKDAY(BART_Rides[[#This Row],[Date]],2)</f>
        <v>2</v>
      </c>
      <c r="L2701" s="1" t="str">
        <f>LEFT(BART_Rides[[#This Row],[Lines]],1)</f>
        <v>Y</v>
      </c>
      <c r="M2701" s="1" t="str">
        <f>IF(BART_Rides[[#This Row],[FirstLetter]]="Y","Yes","No")</f>
        <v>Yes</v>
      </c>
      <c r="N2701" s="1" t="str">
        <f>IF(OR(BART_Rides[[#This Row],[Station Code]]="EM", BART_Rides[[#This Row],[Station Code]]="MT", BART_Rides[[#This Row],[Station Code]]="PL", BART_Rides[[#This Row],[Station Code]]="CC"), "Yes", "No")</f>
        <v>No</v>
      </c>
    </row>
    <row r="2702" spans="6:14">
      <c r="F2702" s="3">
        <v>44342</v>
      </c>
      <c r="G2702" s="1">
        <v>19</v>
      </c>
      <c r="H2702" s="1" t="s">
        <v>101</v>
      </c>
      <c r="I2702" s="1">
        <v>1560</v>
      </c>
      <c r="J2702" s="1">
        <f>MONTH(BART_Rides[[#This Row],[Date]])</f>
        <v>5</v>
      </c>
      <c r="K2702" s="1">
        <f>WEEKDAY(BART_Rides[[#This Row],[Date]],2)</f>
        <v>3</v>
      </c>
      <c r="L2702" s="1" t="str">
        <f>LEFT(BART_Rides[[#This Row],[Lines]],1)</f>
        <v>Y</v>
      </c>
      <c r="M2702" s="1" t="str">
        <f>IF(BART_Rides[[#This Row],[FirstLetter]]="Y","Yes","No")</f>
        <v>Yes</v>
      </c>
      <c r="N2702" s="1" t="str">
        <f>IF(OR(BART_Rides[[#This Row],[Station Code]]="EM", BART_Rides[[#This Row],[Station Code]]="MT", BART_Rides[[#This Row],[Station Code]]="PL", BART_Rides[[#This Row],[Station Code]]="CC"), "Yes", "No")</f>
        <v>No</v>
      </c>
    </row>
    <row r="2703" spans="6:14">
      <c r="F2703" s="3">
        <v>44343</v>
      </c>
      <c r="G2703" s="1">
        <v>19</v>
      </c>
      <c r="H2703" s="1" t="s">
        <v>101</v>
      </c>
      <c r="I2703" s="1">
        <v>1655</v>
      </c>
      <c r="J2703" s="1">
        <f>MONTH(BART_Rides[[#This Row],[Date]])</f>
        <v>5</v>
      </c>
      <c r="K2703" s="1">
        <f>WEEKDAY(BART_Rides[[#This Row],[Date]],2)</f>
        <v>4</v>
      </c>
      <c r="L2703" s="1" t="str">
        <f>LEFT(BART_Rides[[#This Row],[Lines]],1)</f>
        <v>Y</v>
      </c>
      <c r="M2703" s="1" t="str">
        <f>IF(BART_Rides[[#This Row],[FirstLetter]]="Y","Yes","No")</f>
        <v>Yes</v>
      </c>
      <c r="N2703" s="1" t="str">
        <f>IF(OR(BART_Rides[[#This Row],[Station Code]]="EM", BART_Rides[[#This Row],[Station Code]]="MT", BART_Rides[[#This Row],[Station Code]]="PL", BART_Rides[[#This Row],[Station Code]]="CC"), "Yes", "No")</f>
        <v>No</v>
      </c>
    </row>
    <row r="2704" spans="6:14">
      <c r="F2704" s="3">
        <v>44344</v>
      </c>
      <c r="G2704" s="1">
        <v>19</v>
      </c>
      <c r="H2704" s="1" t="s">
        <v>101</v>
      </c>
      <c r="I2704" s="1">
        <v>1559</v>
      </c>
      <c r="J2704" s="1">
        <f>MONTH(BART_Rides[[#This Row],[Date]])</f>
        <v>5</v>
      </c>
      <c r="K2704" s="1">
        <f>WEEKDAY(BART_Rides[[#This Row],[Date]],2)</f>
        <v>5</v>
      </c>
      <c r="L2704" s="1" t="str">
        <f>LEFT(BART_Rides[[#This Row],[Lines]],1)</f>
        <v>Y</v>
      </c>
      <c r="M2704" s="1" t="str">
        <f>IF(BART_Rides[[#This Row],[FirstLetter]]="Y","Yes","No")</f>
        <v>Yes</v>
      </c>
      <c r="N2704" s="1" t="str">
        <f>IF(OR(BART_Rides[[#This Row],[Station Code]]="EM", BART_Rides[[#This Row],[Station Code]]="MT", BART_Rides[[#This Row],[Station Code]]="PL", BART_Rides[[#This Row],[Station Code]]="CC"), "Yes", "No")</f>
        <v>No</v>
      </c>
    </row>
    <row r="2705" spans="6:14">
      <c r="F2705" s="3">
        <v>44345</v>
      </c>
      <c r="G2705" s="1">
        <v>19</v>
      </c>
      <c r="H2705" s="1" t="s">
        <v>101</v>
      </c>
      <c r="I2705" s="1">
        <v>936</v>
      </c>
      <c r="J2705" s="1">
        <f>MONTH(BART_Rides[[#This Row],[Date]])</f>
        <v>5</v>
      </c>
      <c r="K2705" s="1">
        <f>WEEKDAY(BART_Rides[[#This Row],[Date]],2)</f>
        <v>6</v>
      </c>
      <c r="L2705" s="1" t="str">
        <f>LEFT(BART_Rides[[#This Row],[Lines]],1)</f>
        <v>Y</v>
      </c>
      <c r="M2705" s="1" t="str">
        <f>IF(BART_Rides[[#This Row],[FirstLetter]]="Y","Yes","No")</f>
        <v>Yes</v>
      </c>
      <c r="N2705" s="1" t="str">
        <f>IF(OR(BART_Rides[[#This Row],[Station Code]]="EM", BART_Rides[[#This Row],[Station Code]]="MT", BART_Rides[[#This Row],[Station Code]]="PL", BART_Rides[[#This Row],[Station Code]]="CC"), "Yes", "No")</f>
        <v>No</v>
      </c>
    </row>
    <row r="2706" spans="6:14">
      <c r="F2706" s="3">
        <v>44346</v>
      </c>
      <c r="G2706" s="1">
        <v>19</v>
      </c>
      <c r="H2706" s="1" t="s">
        <v>101</v>
      </c>
      <c r="I2706" s="1">
        <v>858</v>
      </c>
      <c r="J2706" s="1">
        <f>MONTH(BART_Rides[[#This Row],[Date]])</f>
        <v>5</v>
      </c>
      <c r="K2706" s="1">
        <f>WEEKDAY(BART_Rides[[#This Row],[Date]],2)</f>
        <v>7</v>
      </c>
      <c r="L2706" s="1" t="str">
        <f>LEFT(BART_Rides[[#This Row],[Lines]],1)</f>
        <v>Y</v>
      </c>
      <c r="M2706" s="1" t="str">
        <f>IF(BART_Rides[[#This Row],[FirstLetter]]="Y","Yes","No")</f>
        <v>Yes</v>
      </c>
      <c r="N2706" s="1" t="str">
        <f>IF(OR(BART_Rides[[#This Row],[Station Code]]="EM", BART_Rides[[#This Row],[Station Code]]="MT", BART_Rides[[#This Row],[Station Code]]="PL", BART_Rides[[#This Row],[Station Code]]="CC"), "Yes", "No")</f>
        <v>No</v>
      </c>
    </row>
    <row r="2707" spans="6:14">
      <c r="F2707" s="3">
        <v>44347</v>
      </c>
      <c r="G2707" s="1">
        <v>19</v>
      </c>
      <c r="H2707" s="1" t="s">
        <v>101</v>
      </c>
      <c r="I2707" s="1">
        <v>744</v>
      </c>
      <c r="J2707" s="1">
        <f>MONTH(BART_Rides[[#This Row],[Date]])</f>
        <v>5</v>
      </c>
      <c r="K2707" s="1">
        <f>WEEKDAY(BART_Rides[[#This Row],[Date]],2)</f>
        <v>1</v>
      </c>
      <c r="L2707" s="1" t="str">
        <f>LEFT(BART_Rides[[#This Row],[Lines]],1)</f>
        <v>Y</v>
      </c>
      <c r="M2707" s="1" t="str">
        <f>IF(BART_Rides[[#This Row],[FirstLetter]]="Y","Yes","No")</f>
        <v>Yes</v>
      </c>
      <c r="N2707" s="1" t="str">
        <f>IF(OR(BART_Rides[[#This Row],[Station Code]]="EM", BART_Rides[[#This Row],[Station Code]]="MT", BART_Rides[[#This Row],[Station Code]]="PL", BART_Rides[[#This Row],[Station Code]]="CC"), "Yes", "No")</f>
        <v>No</v>
      </c>
    </row>
    <row r="2708" spans="6:14">
      <c r="F2708" s="3">
        <v>44348</v>
      </c>
      <c r="G2708" s="1">
        <v>19</v>
      </c>
      <c r="H2708" s="1" t="s">
        <v>101</v>
      </c>
      <c r="I2708" s="1">
        <v>1514</v>
      </c>
      <c r="J2708" s="1">
        <f>MONTH(BART_Rides[[#This Row],[Date]])</f>
        <v>6</v>
      </c>
      <c r="K2708" s="1">
        <f>WEEKDAY(BART_Rides[[#This Row],[Date]],2)</f>
        <v>2</v>
      </c>
      <c r="L2708" s="1" t="str">
        <f>LEFT(BART_Rides[[#This Row],[Lines]],1)</f>
        <v>Y</v>
      </c>
      <c r="M2708" s="1" t="str">
        <f>IF(BART_Rides[[#This Row],[FirstLetter]]="Y","Yes","No")</f>
        <v>Yes</v>
      </c>
      <c r="N2708" s="1" t="str">
        <f>IF(OR(BART_Rides[[#This Row],[Station Code]]="EM", BART_Rides[[#This Row],[Station Code]]="MT", BART_Rides[[#This Row],[Station Code]]="PL", BART_Rides[[#This Row],[Station Code]]="CC"), "Yes", "No")</f>
        <v>No</v>
      </c>
    </row>
    <row r="2709" spans="6:14">
      <c r="F2709" s="3">
        <v>44349</v>
      </c>
      <c r="G2709" s="1">
        <v>19</v>
      </c>
      <c r="H2709" s="1" t="s">
        <v>101</v>
      </c>
      <c r="I2709" s="1">
        <v>1630</v>
      </c>
      <c r="J2709" s="1">
        <f>MONTH(BART_Rides[[#This Row],[Date]])</f>
        <v>6</v>
      </c>
      <c r="K2709" s="1">
        <f>WEEKDAY(BART_Rides[[#This Row],[Date]],2)</f>
        <v>3</v>
      </c>
      <c r="L2709" s="1" t="str">
        <f>LEFT(BART_Rides[[#This Row],[Lines]],1)</f>
        <v>Y</v>
      </c>
      <c r="M2709" s="1" t="str">
        <f>IF(BART_Rides[[#This Row],[FirstLetter]]="Y","Yes","No")</f>
        <v>Yes</v>
      </c>
      <c r="N2709" s="1" t="str">
        <f>IF(OR(BART_Rides[[#This Row],[Station Code]]="EM", BART_Rides[[#This Row],[Station Code]]="MT", BART_Rides[[#This Row],[Station Code]]="PL", BART_Rides[[#This Row],[Station Code]]="CC"), "Yes", "No")</f>
        <v>No</v>
      </c>
    </row>
    <row r="2710" spans="6:14">
      <c r="F2710" s="3">
        <v>44350</v>
      </c>
      <c r="G2710" s="1">
        <v>19</v>
      </c>
      <c r="H2710" s="1" t="s">
        <v>101</v>
      </c>
      <c r="I2710" s="1">
        <v>1646</v>
      </c>
      <c r="J2710" s="1">
        <f>MONTH(BART_Rides[[#This Row],[Date]])</f>
        <v>6</v>
      </c>
      <c r="K2710" s="1">
        <f>WEEKDAY(BART_Rides[[#This Row],[Date]],2)</f>
        <v>4</v>
      </c>
      <c r="L2710" s="1" t="str">
        <f>LEFT(BART_Rides[[#This Row],[Lines]],1)</f>
        <v>Y</v>
      </c>
      <c r="M2710" s="1" t="str">
        <f>IF(BART_Rides[[#This Row],[FirstLetter]]="Y","Yes","No")</f>
        <v>Yes</v>
      </c>
      <c r="N2710" s="1" t="str">
        <f>IF(OR(BART_Rides[[#This Row],[Station Code]]="EM", BART_Rides[[#This Row],[Station Code]]="MT", BART_Rides[[#This Row],[Station Code]]="PL", BART_Rides[[#This Row],[Station Code]]="CC"), "Yes", "No")</f>
        <v>No</v>
      </c>
    </row>
    <row r="2711" spans="6:14">
      <c r="F2711" s="3">
        <v>44351</v>
      </c>
      <c r="G2711" s="1">
        <v>19</v>
      </c>
      <c r="H2711" s="1" t="s">
        <v>101</v>
      </c>
      <c r="I2711" s="1">
        <v>1687</v>
      </c>
      <c r="J2711" s="1">
        <f>MONTH(BART_Rides[[#This Row],[Date]])</f>
        <v>6</v>
      </c>
      <c r="K2711" s="1">
        <f>WEEKDAY(BART_Rides[[#This Row],[Date]],2)</f>
        <v>5</v>
      </c>
      <c r="L2711" s="1" t="str">
        <f>LEFT(BART_Rides[[#This Row],[Lines]],1)</f>
        <v>Y</v>
      </c>
      <c r="M2711" s="1" t="str">
        <f>IF(BART_Rides[[#This Row],[FirstLetter]]="Y","Yes","No")</f>
        <v>Yes</v>
      </c>
      <c r="N2711" s="1" t="str">
        <f>IF(OR(BART_Rides[[#This Row],[Station Code]]="EM", BART_Rides[[#This Row],[Station Code]]="MT", BART_Rides[[#This Row],[Station Code]]="PL", BART_Rides[[#This Row],[Station Code]]="CC"), "Yes", "No")</f>
        <v>No</v>
      </c>
    </row>
    <row r="2712" spans="6:14">
      <c r="F2712" s="3">
        <v>44352</v>
      </c>
      <c r="G2712" s="1">
        <v>19</v>
      </c>
      <c r="H2712" s="1" t="s">
        <v>101</v>
      </c>
      <c r="I2712" s="1">
        <v>969</v>
      </c>
      <c r="J2712" s="1">
        <f>MONTH(BART_Rides[[#This Row],[Date]])</f>
        <v>6</v>
      </c>
      <c r="K2712" s="1">
        <f>WEEKDAY(BART_Rides[[#This Row],[Date]],2)</f>
        <v>6</v>
      </c>
      <c r="L2712" s="1" t="str">
        <f>LEFT(BART_Rides[[#This Row],[Lines]],1)</f>
        <v>Y</v>
      </c>
      <c r="M2712" s="1" t="str">
        <f>IF(BART_Rides[[#This Row],[FirstLetter]]="Y","Yes","No")</f>
        <v>Yes</v>
      </c>
      <c r="N2712" s="1" t="str">
        <f>IF(OR(BART_Rides[[#This Row],[Station Code]]="EM", BART_Rides[[#This Row],[Station Code]]="MT", BART_Rides[[#This Row],[Station Code]]="PL", BART_Rides[[#This Row],[Station Code]]="CC"), "Yes", "No")</f>
        <v>No</v>
      </c>
    </row>
    <row r="2713" spans="6:14">
      <c r="F2713" s="3">
        <v>44353</v>
      </c>
      <c r="G2713" s="1">
        <v>19</v>
      </c>
      <c r="H2713" s="1" t="s">
        <v>101</v>
      </c>
      <c r="I2713" s="1">
        <v>812</v>
      </c>
      <c r="J2713" s="1">
        <f>MONTH(BART_Rides[[#This Row],[Date]])</f>
        <v>6</v>
      </c>
      <c r="K2713" s="1">
        <f>WEEKDAY(BART_Rides[[#This Row],[Date]],2)</f>
        <v>7</v>
      </c>
      <c r="L2713" s="1" t="str">
        <f>LEFT(BART_Rides[[#This Row],[Lines]],1)</f>
        <v>Y</v>
      </c>
      <c r="M2713" s="1" t="str">
        <f>IF(BART_Rides[[#This Row],[FirstLetter]]="Y","Yes","No")</f>
        <v>Yes</v>
      </c>
      <c r="N2713" s="1" t="str">
        <f>IF(OR(BART_Rides[[#This Row],[Station Code]]="EM", BART_Rides[[#This Row],[Station Code]]="MT", BART_Rides[[#This Row],[Station Code]]="PL", BART_Rides[[#This Row],[Station Code]]="CC"), "Yes", "No")</f>
        <v>No</v>
      </c>
    </row>
    <row r="2714" spans="6:14">
      <c r="F2714" s="3">
        <v>44354</v>
      </c>
      <c r="G2714" s="1">
        <v>19</v>
      </c>
      <c r="H2714" s="1" t="s">
        <v>101</v>
      </c>
      <c r="I2714" s="1">
        <v>1481</v>
      </c>
      <c r="J2714" s="1">
        <f>MONTH(BART_Rides[[#This Row],[Date]])</f>
        <v>6</v>
      </c>
      <c r="K2714" s="1">
        <f>WEEKDAY(BART_Rides[[#This Row],[Date]],2)</f>
        <v>1</v>
      </c>
      <c r="L2714" s="1" t="str">
        <f>LEFT(BART_Rides[[#This Row],[Lines]],1)</f>
        <v>Y</v>
      </c>
      <c r="M2714" s="1" t="str">
        <f>IF(BART_Rides[[#This Row],[FirstLetter]]="Y","Yes","No")</f>
        <v>Yes</v>
      </c>
      <c r="N2714" s="1" t="str">
        <f>IF(OR(BART_Rides[[#This Row],[Station Code]]="EM", BART_Rides[[#This Row],[Station Code]]="MT", BART_Rides[[#This Row],[Station Code]]="PL", BART_Rides[[#This Row],[Station Code]]="CC"), "Yes", "No")</f>
        <v>No</v>
      </c>
    </row>
    <row r="2715" spans="6:14">
      <c r="F2715" s="3">
        <v>44355</v>
      </c>
      <c r="G2715" s="1">
        <v>19</v>
      </c>
      <c r="H2715" s="1" t="s">
        <v>101</v>
      </c>
      <c r="I2715" s="1">
        <v>1571</v>
      </c>
      <c r="J2715" s="1">
        <f>MONTH(BART_Rides[[#This Row],[Date]])</f>
        <v>6</v>
      </c>
      <c r="K2715" s="1">
        <f>WEEKDAY(BART_Rides[[#This Row],[Date]],2)</f>
        <v>2</v>
      </c>
      <c r="L2715" s="1" t="str">
        <f>LEFT(BART_Rides[[#This Row],[Lines]],1)</f>
        <v>Y</v>
      </c>
      <c r="M2715" s="1" t="str">
        <f>IF(BART_Rides[[#This Row],[FirstLetter]]="Y","Yes","No")</f>
        <v>Yes</v>
      </c>
      <c r="N2715" s="1" t="str">
        <f>IF(OR(BART_Rides[[#This Row],[Station Code]]="EM", BART_Rides[[#This Row],[Station Code]]="MT", BART_Rides[[#This Row],[Station Code]]="PL", BART_Rides[[#This Row],[Station Code]]="CC"), "Yes", "No")</f>
        <v>No</v>
      </c>
    </row>
    <row r="2716" spans="6:14">
      <c r="F2716" s="3">
        <v>44356</v>
      </c>
      <c r="G2716" s="1">
        <v>19</v>
      </c>
      <c r="H2716" s="1" t="s">
        <v>101</v>
      </c>
      <c r="I2716" s="1">
        <v>1678</v>
      </c>
      <c r="J2716" s="1">
        <f>MONTH(BART_Rides[[#This Row],[Date]])</f>
        <v>6</v>
      </c>
      <c r="K2716" s="1">
        <f>WEEKDAY(BART_Rides[[#This Row],[Date]],2)</f>
        <v>3</v>
      </c>
      <c r="L2716" s="1" t="str">
        <f>LEFT(BART_Rides[[#This Row],[Lines]],1)</f>
        <v>Y</v>
      </c>
      <c r="M2716" s="1" t="str">
        <f>IF(BART_Rides[[#This Row],[FirstLetter]]="Y","Yes","No")</f>
        <v>Yes</v>
      </c>
      <c r="N2716" s="1" t="str">
        <f>IF(OR(BART_Rides[[#This Row],[Station Code]]="EM", BART_Rides[[#This Row],[Station Code]]="MT", BART_Rides[[#This Row],[Station Code]]="PL", BART_Rides[[#This Row],[Station Code]]="CC"), "Yes", "No")</f>
        <v>No</v>
      </c>
    </row>
    <row r="2717" spans="6:14">
      <c r="F2717" s="3">
        <v>44357</v>
      </c>
      <c r="G2717" s="1">
        <v>19</v>
      </c>
      <c r="H2717" s="1" t="s">
        <v>101</v>
      </c>
      <c r="I2717" s="1">
        <v>1796</v>
      </c>
      <c r="J2717" s="1">
        <f>MONTH(BART_Rides[[#This Row],[Date]])</f>
        <v>6</v>
      </c>
      <c r="K2717" s="1">
        <f>WEEKDAY(BART_Rides[[#This Row],[Date]],2)</f>
        <v>4</v>
      </c>
      <c r="L2717" s="1" t="str">
        <f>LEFT(BART_Rides[[#This Row],[Lines]],1)</f>
        <v>Y</v>
      </c>
      <c r="M2717" s="1" t="str">
        <f>IF(BART_Rides[[#This Row],[FirstLetter]]="Y","Yes","No")</f>
        <v>Yes</v>
      </c>
      <c r="N2717" s="1" t="str">
        <f>IF(OR(BART_Rides[[#This Row],[Station Code]]="EM", BART_Rides[[#This Row],[Station Code]]="MT", BART_Rides[[#This Row],[Station Code]]="PL", BART_Rides[[#This Row],[Station Code]]="CC"), "Yes", "No")</f>
        <v>No</v>
      </c>
    </row>
    <row r="2718" spans="6:14">
      <c r="F2718" s="3">
        <v>44358</v>
      </c>
      <c r="G2718" s="1">
        <v>19</v>
      </c>
      <c r="H2718" s="1" t="s">
        <v>101</v>
      </c>
      <c r="I2718" s="1">
        <v>1807</v>
      </c>
      <c r="J2718" s="1">
        <f>MONTH(BART_Rides[[#This Row],[Date]])</f>
        <v>6</v>
      </c>
      <c r="K2718" s="1">
        <f>WEEKDAY(BART_Rides[[#This Row],[Date]],2)</f>
        <v>5</v>
      </c>
      <c r="L2718" s="1" t="str">
        <f>LEFT(BART_Rides[[#This Row],[Lines]],1)</f>
        <v>Y</v>
      </c>
      <c r="M2718" s="1" t="str">
        <f>IF(BART_Rides[[#This Row],[FirstLetter]]="Y","Yes","No")</f>
        <v>Yes</v>
      </c>
      <c r="N2718" s="1" t="str">
        <f>IF(OR(BART_Rides[[#This Row],[Station Code]]="EM", BART_Rides[[#This Row],[Station Code]]="MT", BART_Rides[[#This Row],[Station Code]]="PL", BART_Rides[[#This Row],[Station Code]]="CC"), "Yes", "No")</f>
        <v>No</v>
      </c>
    </row>
    <row r="2719" spans="6:14">
      <c r="F2719" s="3">
        <v>44359</v>
      </c>
      <c r="G2719" s="1">
        <v>19</v>
      </c>
      <c r="H2719" s="1" t="s">
        <v>101</v>
      </c>
      <c r="I2719" s="1">
        <v>1189</v>
      </c>
      <c r="J2719" s="1">
        <f>MONTH(BART_Rides[[#This Row],[Date]])</f>
        <v>6</v>
      </c>
      <c r="K2719" s="1">
        <f>WEEKDAY(BART_Rides[[#This Row],[Date]],2)</f>
        <v>6</v>
      </c>
      <c r="L2719" s="1" t="str">
        <f>LEFT(BART_Rides[[#This Row],[Lines]],1)</f>
        <v>Y</v>
      </c>
      <c r="M2719" s="1" t="str">
        <f>IF(BART_Rides[[#This Row],[FirstLetter]]="Y","Yes","No")</f>
        <v>Yes</v>
      </c>
      <c r="N2719" s="1" t="str">
        <f>IF(OR(BART_Rides[[#This Row],[Station Code]]="EM", BART_Rides[[#This Row],[Station Code]]="MT", BART_Rides[[#This Row],[Station Code]]="PL", BART_Rides[[#This Row],[Station Code]]="CC"), "Yes", "No")</f>
        <v>No</v>
      </c>
    </row>
    <row r="2720" spans="6:14">
      <c r="F2720" s="3">
        <v>44360</v>
      </c>
      <c r="G2720" s="1">
        <v>19</v>
      </c>
      <c r="H2720" s="1" t="s">
        <v>101</v>
      </c>
      <c r="I2720" s="1">
        <v>831</v>
      </c>
      <c r="J2720" s="1">
        <f>MONTH(BART_Rides[[#This Row],[Date]])</f>
        <v>6</v>
      </c>
      <c r="K2720" s="1">
        <f>WEEKDAY(BART_Rides[[#This Row],[Date]],2)</f>
        <v>7</v>
      </c>
      <c r="L2720" s="1" t="str">
        <f>LEFT(BART_Rides[[#This Row],[Lines]],1)</f>
        <v>Y</v>
      </c>
      <c r="M2720" s="1" t="str">
        <f>IF(BART_Rides[[#This Row],[FirstLetter]]="Y","Yes","No")</f>
        <v>Yes</v>
      </c>
      <c r="N2720" s="1" t="str">
        <f>IF(OR(BART_Rides[[#This Row],[Station Code]]="EM", BART_Rides[[#This Row],[Station Code]]="MT", BART_Rides[[#This Row],[Station Code]]="PL", BART_Rides[[#This Row],[Station Code]]="CC"), "Yes", "No")</f>
        <v>No</v>
      </c>
    </row>
    <row r="2721" spans="6:14">
      <c r="F2721" s="3">
        <v>44361</v>
      </c>
      <c r="G2721" s="1">
        <v>19</v>
      </c>
      <c r="H2721" s="1" t="s">
        <v>101</v>
      </c>
      <c r="I2721" s="1">
        <v>1423</v>
      </c>
      <c r="J2721" s="1">
        <f>MONTH(BART_Rides[[#This Row],[Date]])</f>
        <v>6</v>
      </c>
      <c r="K2721" s="1">
        <f>WEEKDAY(BART_Rides[[#This Row],[Date]],2)</f>
        <v>1</v>
      </c>
      <c r="L2721" s="1" t="str">
        <f>LEFT(BART_Rides[[#This Row],[Lines]],1)</f>
        <v>Y</v>
      </c>
      <c r="M2721" s="1" t="str">
        <f>IF(BART_Rides[[#This Row],[FirstLetter]]="Y","Yes","No")</f>
        <v>Yes</v>
      </c>
      <c r="N2721" s="1" t="str">
        <f>IF(OR(BART_Rides[[#This Row],[Station Code]]="EM", BART_Rides[[#This Row],[Station Code]]="MT", BART_Rides[[#This Row],[Station Code]]="PL", BART_Rides[[#This Row],[Station Code]]="CC"), "Yes", "No")</f>
        <v>No</v>
      </c>
    </row>
    <row r="2722" spans="6:14">
      <c r="F2722" s="3">
        <v>44362</v>
      </c>
      <c r="G2722" s="1">
        <v>19</v>
      </c>
      <c r="H2722" s="1" t="s">
        <v>101</v>
      </c>
      <c r="I2722" s="1">
        <v>1679</v>
      </c>
      <c r="J2722" s="1">
        <f>MONTH(BART_Rides[[#This Row],[Date]])</f>
        <v>6</v>
      </c>
      <c r="K2722" s="1">
        <f>WEEKDAY(BART_Rides[[#This Row],[Date]],2)</f>
        <v>2</v>
      </c>
      <c r="L2722" s="1" t="str">
        <f>LEFT(BART_Rides[[#This Row],[Lines]],1)</f>
        <v>Y</v>
      </c>
      <c r="M2722" s="1" t="str">
        <f>IF(BART_Rides[[#This Row],[FirstLetter]]="Y","Yes","No")</f>
        <v>Yes</v>
      </c>
      <c r="N2722" s="1" t="str">
        <f>IF(OR(BART_Rides[[#This Row],[Station Code]]="EM", BART_Rides[[#This Row],[Station Code]]="MT", BART_Rides[[#This Row],[Station Code]]="PL", BART_Rides[[#This Row],[Station Code]]="CC"), "Yes", "No")</f>
        <v>No</v>
      </c>
    </row>
    <row r="2723" spans="6:14">
      <c r="F2723" s="3">
        <v>44363</v>
      </c>
      <c r="G2723" s="1">
        <v>19</v>
      </c>
      <c r="H2723" s="1" t="s">
        <v>101</v>
      </c>
      <c r="I2723" s="1">
        <v>1711</v>
      </c>
      <c r="J2723" s="1">
        <f>MONTH(BART_Rides[[#This Row],[Date]])</f>
        <v>6</v>
      </c>
      <c r="K2723" s="1">
        <f>WEEKDAY(BART_Rides[[#This Row],[Date]],2)</f>
        <v>3</v>
      </c>
      <c r="L2723" s="1" t="str">
        <f>LEFT(BART_Rides[[#This Row],[Lines]],1)</f>
        <v>Y</v>
      </c>
      <c r="M2723" s="1" t="str">
        <f>IF(BART_Rides[[#This Row],[FirstLetter]]="Y","Yes","No")</f>
        <v>Yes</v>
      </c>
      <c r="N2723" s="1" t="str">
        <f>IF(OR(BART_Rides[[#This Row],[Station Code]]="EM", BART_Rides[[#This Row],[Station Code]]="MT", BART_Rides[[#This Row],[Station Code]]="PL", BART_Rides[[#This Row],[Station Code]]="CC"), "Yes", "No")</f>
        <v>No</v>
      </c>
    </row>
    <row r="2724" spans="6:14">
      <c r="F2724" s="3">
        <v>44364</v>
      </c>
      <c r="G2724" s="1">
        <v>19</v>
      </c>
      <c r="H2724" s="1" t="s">
        <v>101</v>
      </c>
      <c r="I2724" s="1">
        <v>1757</v>
      </c>
      <c r="J2724" s="1">
        <f>MONTH(BART_Rides[[#This Row],[Date]])</f>
        <v>6</v>
      </c>
      <c r="K2724" s="1">
        <f>WEEKDAY(BART_Rides[[#This Row],[Date]],2)</f>
        <v>4</v>
      </c>
      <c r="L2724" s="1" t="str">
        <f>LEFT(BART_Rides[[#This Row],[Lines]],1)</f>
        <v>Y</v>
      </c>
      <c r="M2724" s="1" t="str">
        <f>IF(BART_Rides[[#This Row],[FirstLetter]]="Y","Yes","No")</f>
        <v>Yes</v>
      </c>
      <c r="N2724" s="1" t="str">
        <f>IF(OR(BART_Rides[[#This Row],[Station Code]]="EM", BART_Rides[[#This Row],[Station Code]]="MT", BART_Rides[[#This Row],[Station Code]]="PL", BART_Rides[[#This Row],[Station Code]]="CC"), "Yes", "No")</f>
        <v>No</v>
      </c>
    </row>
    <row r="2725" spans="6:14">
      <c r="F2725" s="3">
        <v>44365</v>
      </c>
      <c r="G2725" s="1">
        <v>19</v>
      </c>
      <c r="H2725" s="1" t="s">
        <v>101</v>
      </c>
      <c r="I2725" s="1">
        <v>1641</v>
      </c>
      <c r="J2725" s="1">
        <f>MONTH(BART_Rides[[#This Row],[Date]])</f>
        <v>6</v>
      </c>
      <c r="K2725" s="1">
        <f>WEEKDAY(BART_Rides[[#This Row],[Date]],2)</f>
        <v>5</v>
      </c>
      <c r="L2725" s="1" t="str">
        <f>LEFT(BART_Rides[[#This Row],[Lines]],1)</f>
        <v>Y</v>
      </c>
      <c r="M2725" s="1" t="str">
        <f>IF(BART_Rides[[#This Row],[FirstLetter]]="Y","Yes","No")</f>
        <v>Yes</v>
      </c>
      <c r="N2725" s="1" t="str">
        <f>IF(OR(BART_Rides[[#This Row],[Station Code]]="EM", BART_Rides[[#This Row],[Station Code]]="MT", BART_Rides[[#This Row],[Station Code]]="PL", BART_Rides[[#This Row],[Station Code]]="CC"), "Yes", "No")</f>
        <v>No</v>
      </c>
    </row>
    <row r="2726" spans="6:14">
      <c r="F2726" s="3">
        <v>44366</v>
      </c>
      <c r="G2726" s="1">
        <v>19</v>
      </c>
      <c r="H2726" s="1" t="s">
        <v>101</v>
      </c>
      <c r="I2726" s="1">
        <v>1212</v>
      </c>
      <c r="J2726" s="1">
        <f>MONTH(BART_Rides[[#This Row],[Date]])</f>
        <v>6</v>
      </c>
      <c r="K2726" s="1">
        <f>WEEKDAY(BART_Rides[[#This Row],[Date]],2)</f>
        <v>6</v>
      </c>
      <c r="L2726" s="1" t="str">
        <f>LEFT(BART_Rides[[#This Row],[Lines]],1)</f>
        <v>Y</v>
      </c>
      <c r="M2726" s="1" t="str">
        <f>IF(BART_Rides[[#This Row],[FirstLetter]]="Y","Yes","No")</f>
        <v>Yes</v>
      </c>
      <c r="N2726" s="1" t="str">
        <f>IF(OR(BART_Rides[[#This Row],[Station Code]]="EM", BART_Rides[[#This Row],[Station Code]]="MT", BART_Rides[[#This Row],[Station Code]]="PL", BART_Rides[[#This Row],[Station Code]]="CC"), "Yes", "No")</f>
        <v>No</v>
      </c>
    </row>
    <row r="2727" spans="6:14">
      <c r="F2727" s="3">
        <v>44367</v>
      </c>
      <c r="G2727" s="1">
        <v>19</v>
      </c>
      <c r="H2727" s="1" t="s">
        <v>101</v>
      </c>
      <c r="I2727" s="1">
        <v>735</v>
      </c>
      <c r="J2727" s="1">
        <f>MONTH(BART_Rides[[#This Row],[Date]])</f>
        <v>6</v>
      </c>
      <c r="K2727" s="1">
        <f>WEEKDAY(BART_Rides[[#This Row],[Date]],2)</f>
        <v>7</v>
      </c>
      <c r="L2727" s="1" t="str">
        <f>LEFT(BART_Rides[[#This Row],[Lines]],1)</f>
        <v>Y</v>
      </c>
      <c r="M2727" s="1" t="str">
        <f>IF(BART_Rides[[#This Row],[FirstLetter]]="Y","Yes","No")</f>
        <v>Yes</v>
      </c>
      <c r="N2727" s="1" t="str">
        <f>IF(OR(BART_Rides[[#This Row],[Station Code]]="EM", BART_Rides[[#This Row],[Station Code]]="MT", BART_Rides[[#This Row],[Station Code]]="PL", BART_Rides[[#This Row],[Station Code]]="CC"), "Yes", "No")</f>
        <v>No</v>
      </c>
    </row>
    <row r="2728" spans="6:14">
      <c r="F2728" s="3">
        <v>44368</v>
      </c>
      <c r="G2728" s="1">
        <v>19</v>
      </c>
      <c r="H2728" s="1" t="s">
        <v>101</v>
      </c>
      <c r="I2728" s="1">
        <v>1434</v>
      </c>
      <c r="J2728" s="1">
        <f>MONTH(BART_Rides[[#This Row],[Date]])</f>
        <v>6</v>
      </c>
      <c r="K2728" s="1">
        <f>WEEKDAY(BART_Rides[[#This Row],[Date]],2)</f>
        <v>1</v>
      </c>
      <c r="L2728" s="1" t="str">
        <f>LEFT(BART_Rides[[#This Row],[Lines]],1)</f>
        <v>Y</v>
      </c>
      <c r="M2728" s="1" t="str">
        <f>IF(BART_Rides[[#This Row],[FirstLetter]]="Y","Yes","No")</f>
        <v>Yes</v>
      </c>
      <c r="N2728" s="1" t="str">
        <f>IF(OR(BART_Rides[[#This Row],[Station Code]]="EM", BART_Rides[[#This Row],[Station Code]]="MT", BART_Rides[[#This Row],[Station Code]]="PL", BART_Rides[[#This Row],[Station Code]]="CC"), "Yes", "No")</f>
        <v>No</v>
      </c>
    </row>
    <row r="2729" spans="6:14">
      <c r="F2729" s="3">
        <v>44369</v>
      </c>
      <c r="G2729" s="1">
        <v>19</v>
      </c>
      <c r="H2729" s="1" t="s">
        <v>101</v>
      </c>
      <c r="I2729" s="1">
        <v>1664</v>
      </c>
      <c r="J2729" s="1">
        <f>MONTH(BART_Rides[[#This Row],[Date]])</f>
        <v>6</v>
      </c>
      <c r="K2729" s="1">
        <f>WEEKDAY(BART_Rides[[#This Row],[Date]],2)</f>
        <v>2</v>
      </c>
      <c r="L2729" s="1" t="str">
        <f>LEFT(BART_Rides[[#This Row],[Lines]],1)</f>
        <v>Y</v>
      </c>
      <c r="M2729" s="1" t="str">
        <f>IF(BART_Rides[[#This Row],[FirstLetter]]="Y","Yes","No")</f>
        <v>Yes</v>
      </c>
      <c r="N2729" s="1" t="str">
        <f>IF(OR(BART_Rides[[#This Row],[Station Code]]="EM", BART_Rides[[#This Row],[Station Code]]="MT", BART_Rides[[#This Row],[Station Code]]="PL", BART_Rides[[#This Row],[Station Code]]="CC"), "Yes", "No")</f>
        <v>No</v>
      </c>
    </row>
    <row r="2730" spans="6:14">
      <c r="F2730" s="3">
        <v>44370</v>
      </c>
      <c r="G2730" s="1">
        <v>19</v>
      </c>
      <c r="H2730" s="1" t="s">
        <v>101</v>
      </c>
      <c r="I2730" s="1">
        <v>1682</v>
      </c>
      <c r="J2730" s="1">
        <f>MONTH(BART_Rides[[#This Row],[Date]])</f>
        <v>6</v>
      </c>
      <c r="K2730" s="1">
        <f>WEEKDAY(BART_Rides[[#This Row],[Date]],2)</f>
        <v>3</v>
      </c>
      <c r="L2730" s="1" t="str">
        <f>LEFT(BART_Rides[[#This Row],[Lines]],1)</f>
        <v>Y</v>
      </c>
      <c r="M2730" s="1" t="str">
        <f>IF(BART_Rides[[#This Row],[FirstLetter]]="Y","Yes","No")</f>
        <v>Yes</v>
      </c>
      <c r="N2730" s="1" t="str">
        <f>IF(OR(BART_Rides[[#This Row],[Station Code]]="EM", BART_Rides[[#This Row],[Station Code]]="MT", BART_Rides[[#This Row],[Station Code]]="PL", BART_Rides[[#This Row],[Station Code]]="CC"), "Yes", "No")</f>
        <v>No</v>
      </c>
    </row>
    <row r="2731" spans="6:14">
      <c r="F2731" s="3">
        <v>44371</v>
      </c>
      <c r="G2731" s="1">
        <v>19</v>
      </c>
      <c r="H2731" s="1" t="s">
        <v>101</v>
      </c>
      <c r="I2731" s="1">
        <v>1698</v>
      </c>
      <c r="J2731" s="1">
        <f>MONTH(BART_Rides[[#This Row],[Date]])</f>
        <v>6</v>
      </c>
      <c r="K2731" s="1">
        <f>WEEKDAY(BART_Rides[[#This Row],[Date]],2)</f>
        <v>4</v>
      </c>
      <c r="L2731" s="1" t="str">
        <f>LEFT(BART_Rides[[#This Row],[Lines]],1)</f>
        <v>Y</v>
      </c>
      <c r="M2731" s="1" t="str">
        <f>IF(BART_Rides[[#This Row],[FirstLetter]]="Y","Yes","No")</f>
        <v>Yes</v>
      </c>
      <c r="N2731" s="1" t="str">
        <f>IF(OR(BART_Rides[[#This Row],[Station Code]]="EM", BART_Rides[[#This Row],[Station Code]]="MT", BART_Rides[[#This Row],[Station Code]]="PL", BART_Rides[[#This Row],[Station Code]]="CC"), "Yes", "No")</f>
        <v>No</v>
      </c>
    </row>
    <row r="2732" spans="6:14">
      <c r="F2732" s="3">
        <v>44372</v>
      </c>
      <c r="G2732" s="1">
        <v>19</v>
      </c>
      <c r="H2732" s="1" t="s">
        <v>101</v>
      </c>
      <c r="I2732" s="1">
        <v>1620</v>
      </c>
      <c r="J2732" s="1">
        <f>MONTH(BART_Rides[[#This Row],[Date]])</f>
        <v>6</v>
      </c>
      <c r="K2732" s="1">
        <f>WEEKDAY(BART_Rides[[#This Row],[Date]],2)</f>
        <v>5</v>
      </c>
      <c r="L2732" s="1" t="str">
        <f>LEFT(BART_Rides[[#This Row],[Lines]],1)</f>
        <v>Y</v>
      </c>
      <c r="M2732" s="1" t="str">
        <f>IF(BART_Rides[[#This Row],[FirstLetter]]="Y","Yes","No")</f>
        <v>Yes</v>
      </c>
      <c r="N2732" s="1" t="str">
        <f>IF(OR(BART_Rides[[#This Row],[Station Code]]="EM", BART_Rides[[#This Row],[Station Code]]="MT", BART_Rides[[#This Row],[Station Code]]="PL", BART_Rides[[#This Row],[Station Code]]="CC"), "Yes", "No")</f>
        <v>No</v>
      </c>
    </row>
    <row r="2733" spans="6:14">
      <c r="F2733" s="3">
        <v>44373</v>
      </c>
      <c r="G2733" s="1">
        <v>19</v>
      </c>
      <c r="H2733" s="1" t="s">
        <v>101</v>
      </c>
      <c r="I2733" s="1">
        <v>1222</v>
      </c>
      <c r="J2733" s="1">
        <f>MONTH(BART_Rides[[#This Row],[Date]])</f>
        <v>6</v>
      </c>
      <c r="K2733" s="1">
        <f>WEEKDAY(BART_Rides[[#This Row],[Date]],2)</f>
        <v>6</v>
      </c>
      <c r="L2733" s="1" t="str">
        <f>LEFT(BART_Rides[[#This Row],[Lines]],1)</f>
        <v>Y</v>
      </c>
      <c r="M2733" s="1" t="str">
        <f>IF(BART_Rides[[#This Row],[FirstLetter]]="Y","Yes","No")</f>
        <v>Yes</v>
      </c>
      <c r="N2733" s="1" t="str">
        <f>IF(OR(BART_Rides[[#This Row],[Station Code]]="EM", BART_Rides[[#This Row],[Station Code]]="MT", BART_Rides[[#This Row],[Station Code]]="PL", BART_Rides[[#This Row],[Station Code]]="CC"), "Yes", "No")</f>
        <v>No</v>
      </c>
    </row>
    <row r="2734" spans="6:14">
      <c r="F2734" s="3">
        <v>44374</v>
      </c>
      <c r="G2734" s="1">
        <v>19</v>
      </c>
      <c r="H2734" s="1" t="s">
        <v>101</v>
      </c>
      <c r="I2734" s="1">
        <v>999</v>
      </c>
      <c r="J2734" s="1">
        <f>MONTH(BART_Rides[[#This Row],[Date]])</f>
        <v>6</v>
      </c>
      <c r="K2734" s="1">
        <f>WEEKDAY(BART_Rides[[#This Row],[Date]],2)</f>
        <v>7</v>
      </c>
      <c r="L2734" s="1" t="str">
        <f>LEFT(BART_Rides[[#This Row],[Lines]],1)</f>
        <v>Y</v>
      </c>
      <c r="M2734" s="1" t="str">
        <f>IF(BART_Rides[[#This Row],[FirstLetter]]="Y","Yes","No")</f>
        <v>Yes</v>
      </c>
      <c r="N2734" s="1" t="str">
        <f>IF(OR(BART_Rides[[#This Row],[Station Code]]="EM", BART_Rides[[#This Row],[Station Code]]="MT", BART_Rides[[#This Row],[Station Code]]="PL", BART_Rides[[#This Row],[Station Code]]="CC"), "Yes", "No")</f>
        <v>No</v>
      </c>
    </row>
    <row r="2735" spans="6:14">
      <c r="F2735" s="3">
        <v>44375</v>
      </c>
      <c r="G2735" s="1">
        <v>19</v>
      </c>
      <c r="H2735" s="1" t="s">
        <v>101</v>
      </c>
      <c r="I2735" s="1">
        <v>1404</v>
      </c>
      <c r="J2735" s="1">
        <f>MONTH(BART_Rides[[#This Row],[Date]])</f>
        <v>6</v>
      </c>
      <c r="K2735" s="1">
        <f>WEEKDAY(BART_Rides[[#This Row],[Date]],2)</f>
        <v>1</v>
      </c>
      <c r="L2735" s="1" t="str">
        <f>LEFT(BART_Rides[[#This Row],[Lines]],1)</f>
        <v>Y</v>
      </c>
      <c r="M2735" s="1" t="str">
        <f>IF(BART_Rides[[#This Row],[FirstLetter]]="Y","Yes","No")</f>
        <v>Yes</v>
      </c>
      <c r="N2735" s="1" t="str">
        <f>IF(OR(BART_Rides[[#This Row],[Station Code]]="EM", BART_Rides[[#This Row],[Station Code]]="MT", BART_Rides[[#This Row],[Station Code]]="PL", BART_Rides[[#This Row],[Station Code]]="CC"), "Yes", "No")</f>
        <v>No</v>
      </c>
    </row>
    <row r="2736" spans="6:14">
      <c r="F2736" s="3">
        <v>44376</v>
      </c>
      <c r="G2736" s="1">
        <v>19</v>
      </c>
      <c r="H2736" s="1" t="s">
        <v>101</v>
      </c>
      <c r="I2736" s="1">
        <v>1672</v>
      </c>
      <c r="J2736" s="1">
        <f>MONTH(BART_Rides[[#This Row],[Date]])</f>
        <v>6</v>
      </c>
      <c r="K2736" s="1">
        <f>WEEKDAY(BART_Rides[[#This Row],[Date]],2)</f>
        <v>2</v>
      </c>
      <c r="L2736" s="1" t="str">
        <f>LEFT(BART_Rides[[#This Row],[Lines]],1)</f>
        <v>Y</v>
      </c>
      <c r="M2736" s="1" t="str">
        <f>IF(BART_Rides[[#This Row],[FirstLetter]]="Y","Yes","No")</f>
        <v>Yes</v>
      </c>
      <c r="N2736" s="1" t="str">
        <f>IF(OR(BART_Rides[[#This Row],[Station Code]]="EM", BART_Rides[[#This Row],[Station Code]]="MT", BART_Rides[[#This Row],[Station Code]]="PL", BART_Rides[[#This Row],[Station Code]]="CC"), "Yes", "No")</f>
        <v>No</v>
      </c>
    </row>
    <row r="2737" spans="6:14">
      <c r="F2737" s="3">
        <v>44377</v>
      </c>
      <c r="G2737" s="1">
        <v>19</v>
      </c>
      <c r="H2737" s="1" t="s">
        <v>101</v>
      </c>
      <c r="I2737" s="1">
        <v>1779</v>
      </c>
      <c r="J2737" s="1">
        <f>MONTH(BART_Rides[[#This Row],[Date]])</f>
        <v>6</v>
      </c>
      <c r="K2737" s="1">
        <f>WEEKDAY(BART_Rides[[#This Row],[Date]],2)</f>
        <v>3</v>
      </c>
      <c r="L2737" s="1" t="str">
        <f>LEFT(BART_Rides[[#This Row],[Lines]],1)</f>
        <v>Y</v>
      </c>
      <c r="M2737" s="1" t="str">
        <f>IF(BART_Rides[[#This Row],[FirstLetter]]="Y","Yes","No")</f>
        <v>Yes</v>
      </c>
      <c r="N2737" s="1" t="str">
        <f>IF(OR(BART_Rides[[#This Row],[Station Code]]="EM", BART_Rides[[#This Row],[Station Code]]="MT", BART_Rides[[#This Row],[Station Code]]="PL", BART_Rides[[#This Row],[Station Code]]="CC"), "Yes", "No")</f>
        <v>No</v>
      </c>
    </row>
    <row r="2738" spans="6:14">
      <c r="F2738" s="3">
        <v>44378</v>
      </c>
      <c r="G2738" s="1">
        <v>19</v>
      </c>
      <c r="H2738" s="1" t="s">
        <v>101</v>
      </c>
      <c r="I2738" s="1">
        <v>1736</v>
      </c>
      <c r="J2738" s="1">
        <f>MONTH(BART_Rides[[#This Row],[Date]])</f>
        <v>7</v>
      </c>
      <c r="K2738" s="1">
        <f>WEEKDAY(BART_Rides[[#This Row],[Date]],2)</f>
        <v>4</v>
      </c>
      <c r="L2738" s="1" t="str">
        <f>LEFT(BART_Rides[[#This Row],[Lines]],1)</f>
        <v>Y</v>
      </c>
      <c r="M2738" s="1" t="str">
        <f>IF(BART_Rides[[#This Row],[FirstLetter]]="Y","Yes","No")</f>
        <v>Yes</v>
      </c>
      <c r="N2738" s="1" t="str">
        <f>IF(OR(BART_Rides[[#This Row],[Station Code]]="EM", BART_Rides[[#This Row],[Station Code]]="MT", BART_Rides[[#This Row],[Station Code]]="PL", BART_Rides[[#This Row],[Station Code]]="CC"), "Yes", "No")</f>
        <v>No</v>
      </c>
    </row>
    <row r="2739" spans="6:14">
      <c r="F2739" s="3">
        <v>44379</v>
      </c>
      <c r="G2739" s="1">
        <v>19</v>
      </c>
      <c r="H2739" s="1" t="s">
        <v>101</v>
      </c>
      <c r="I2739" s="1">
        <v>1699</v>
      </c>
      <c r="J2739" s="1">
        <f>MONTH(BART_Rides[[#This Row],[Date]])</f>
        <v>7</v>
      </c>
      <c r="K2739" s="1">
        <f>WEEKDAY(BART_Rides[[#This Row],[Date]],2)</f>
        <v>5</v>
      </c>
      <c r="L2739" s="1" t="str">
        <f>LEFT(BART_Rides[[#This Row],[Lines]],1)</f>
        <v>Y</v>
      </c>
      <c r="M2739" s="1" t="str">
        <f>IF(BART_Rides[[#This Row],[FirstLetter]]="Y","Yes","No")</f>
        <v>Yes</v>
      </c>
      <c r="N2739" s="1" t="str">
        <f>IF(OR(BART_Rides[[#This Row],[Station Code]]="EM", BART_Rides[[#This Row],[Station Code]]="MT", BART_Rides[[#This Row],[Station Code]]="PL", BART_Rides[[#This Row],[Station Code]]="CC"), "Yes", "No")</f>
        <v>No</v>
      </c>
    </row>
    <row r="2740" spans="6:14">
      <c r="F2740" s="3">
        <v>44380</v>
      </c>
      <c r="G2740" s="1">
        <v>19</v>
      </c>
      <c r="H2740" s="1" t="s">
        <v>101</v>
      </c>
      <c r="I2740" s="1">
        <v>1083</v>
      </c>
      <c r="J2740" s="1">
        <f>MONTH(BART_Rides[[#This Row],[Date]])</f>
        <v>7</v>
      </c>
      <c r="K2740" s="1">
        <f>WEEKDAY(BART_Rides[[#This Row],[Date]],2)</f>
        <v>6</v>
      </c>
      <c r="L2740" s="1" t="str">
        <f>LEFT(BART_Rides[[#This Row],[Lines]],1)</f>
        <v>Y</v>
      </c>
      <c r="M2740" s="1" t="str">
        <f>IF(BART_Rides[[#This Row],[FirstLetter]]="Y","Yes","No")</f>
        <v>Yes</v>
      </c>
      <c r="N2740" s="1" t="str">
        <f>IF(OR(BART_Rides[[#This Row],[Station Code]]="EM", BART_Rides[[#This Row],[Station Code]]="MT", BART_Rides[[#This Row],[Station Code]]="PL", BART_Rides[[#This Row],[Station Code]]="CC"), "Yes", "No")</f>
        <v>No</v>
      </c>
    </row>
    <row r="2741" spans="6:14">
      <c r="F2741" s="3">
        <v>44381</v>
      </c>
      <c r="G2741" s="1">
        <v>19</v>
      </c>
      <c r="H2741" s="1" t="s">
        <v>101</v>
      </c>
      <c r="I2741" s="1">
        <v>805</v>
      </c>
      <c r="J2741" s="1">
        <f>MONTH(BART_Rides[[#This Row],[Date]])</f>
        <v>7</v>
      </c>
      <c r="K2741" s="1">
        <f>WEEKDAY(BART_Rides[[#This Row],[Date]],2)</f>
        <v>7</v>
      </c>
      <c r="L2741" s="1" t="str">
        <f>LEFT(BART_Rides[[#This Row],[Lines]],1)</f>
        <v>Y</v>
      </c>
      <c r="M2741" s="1" t="str">
        <f>IF(BART_Rides[[#This Row],[FirstLetter]]="Y","Yes","No")</f>
        <v>Yes</v>
      </c>
      <c r="N2741" s="1" t="str">
        <f>IF(OR(BART_Rides[[#This Row],[Station Code]]="EM", BART_Rides[[#This Row],[Station Code]]="MT", BART_Rides[[#This Row],[Station Code]]="PL", BART_Rides[[#This Row],[Station Code]]="CC"), "Yes", "No")</f>
        <v>No</v>
      </c>
    </row>
    <row r="2742" spans="6:14">
      <c r="F2742" s="3">
        <v>44382</v>
      </c>
      <c r="G2742" s="1">
        <v>19</v>
      </c>
      <c r="H2742" s="1" t="s">
        <v>101</v>
      </c>
      <c r="I2742" s="1">
        <v>803</v>
      </c>
      <c r="J2742" s="1">
        <f>MONTH(BART_Rides[[#This Row],[Date]])</f>
        <v>7</v>
      </c>
      <c r="K2742" s="1">
        <f>WEEKDAY(BART_Rides[[#This Row],[Date]],2)</f>
        <v>1</v>
      </c>
      <c r="L2742" s="1" t="str">
        <f>LEFT(BART_Rides[[#This Row],[Lines]],1)</f>
        <v>Y</v>
      </c>
      <c r="M2742" s="1" t="str">
        <f>IF(BART_Rides[[#This Row],[FirstLetter]]="Y","Yes","No")</f>
        <v>Yes</v>
      </c>
      <c r="N2742" s="1" t="str">
        <f>IF(OR(BART_Rides[[#This Row],[Station Code]]="EM", BART_Rides[[#This Row],[Station Code]]="MT", BART_Rides[[#This Row],[Station Code]]="PL", BART_Rides[[#This Row],[Station Code]]="CC"), "Yes", "No")</f>
        <v>No</v>
      </c>
    </row>
    <row r="2743" spans="6:14">
      <c r="F2743" s="3">
        <v>44383</v>
      </c>
      <c r="G2743" s="1">
        <v>19</v>
      </c>
      <c r="H2743" s="1" t="s">
        <v>101</v>
      </c>
      <c r="I2743" s="1">
        <v>1759</v>
      </c>
      <c r="J2743" s="1">
        <f>MONTH(BART_Rides[[#This Row],[Date]])</f>
        <v>7</v>
      </c>
      <c r="K2743" s="1">
        <f>WEEKDAY(BART_Rides[[#This Row],[Date]],2)</f>
        <v>2</v>
      </c>
      <c r="L2743" s="1" t="str">
        <f>LEFT(BART_Rides[[#This Row],[Lines]],1)</f>
        <v>Y</v>
      </c>
      <c r="M2743" s="1" t="str">
        <f>IF(BART_Rides[[#This Row],[FirstLetter]]="Y","Yes","No")</f>
        <v>Yes</v>
      </c>
      <c r="N2743" s="1" t="str">
        <f>IF(OR(BART_Rides[[#This Row],[Station Code]]="EM", BART_Rides[[#This Row],[Station Code]]="MT", BART_Rides[[#This Row],[Station Code]]="PL", BART_Rides[[#This Row],[Station Code]]="CC"), "Yes", "No")</f>
        <v>No</v>
      </c>
    </row>
    <row r="2744" spans="6:14">
      <c r="F2744" s="3">
        <v>44384</v>
      </c>
      <c r="G2744" s="1">
        <v>19</v>
      </c>
      <c r="H2744" s="1" t="s">
        <v>101</v>
      </c>
      <c r="I2744" s="1">
        <v>1819</v>
      </c>
      <c r="J2744" s="1">
        <f>MONTH(BART_Rides[[#This Row],[Date]])</f>
        <v>7</v>
      </c>
      <c r="K2744" s="1">
        <f>WEEKDAY(BART_Rides[[#This Row],[Date]],2)</f>
        <v>3</v>
      </c>
      <c r="L2744" s="1" t="str">
        <f>LEFT(BART_Rides[[#This Row],[Lines]],1)</f>
        <v>Y</v>
      </c>
      <c r="M2744" s="1" t="str">
        <f>IF(BART_Rides[[#This Row],[FirstLetter]]="Y","Yes","No")</f>
        <v>Yes</v>
      </c>
      <c r="N2744" s="1" t="str">
        <f>IF(OR(BART_Rides[[#This Row],[Station Code]]="EM", BART_Rides[[#This Row],[Station Code]]="MT", BART_Rides[[#This Row],[Station Code]]="PL", BART_Rides[[#This Row],[Station Code]]="CC"), "Yes", "No")</f>
        <v>No</v>
      </c>
    </row>
    <row r="2745" spans="6:14">
      <c r="F2745" s="3">
        <v>44385</v>
      </c>
      <c r="G2745" s="1">
        <v>19</v>
      </c>
      <c r="H2745" s="1" t="s">
        <v>101</v>
      </c>
      <c r="I2745" s="1">
        <v>1856</v>
      </c>
      <c r="J2745" s="1">
        <f>MONTH(BART_Rides[[#This Row],[Date]])</f>
        <v>7</v>
      </c>
      <c r="K2745" s="1">
        <f>WEEKDAY(BART_Rides[[#This Row],[Date]],2)</f>
        <v>4</v>
      </c>
      <c r="L2745" s="1" t="str">
        <f>LEFT(BART_Rides[[#This Row],[Lines]],1)</f>
        <v>Y</v>
      </c>
      <c r="M2745" s="1" t="str">
        <f>IF(BART_Rides[[#This Row],[FirstLetter]]="Y","Yes","No")</f>
        <v>Yes</v>
      </c>
      <c r="N2745" s="1" t="str">
        <f>IF(OR(BART_Rides[[#This Row],[Station Code]]="EM", BART_Rides[[#This Row],[Station Code]]="MT", BART_Rides[[#This Row],[Station Code]]="PL", BART_Rides[[#This Row],[Station Code]]="CC"), "Yes", "No")</f>
        <v>No</v>
      </c>
    </row>
    <row r="2746" spans="6:14">
      <c r="F2746" s="3">
        <v>44386</v>
      </c>
      <c r="G2746" s="1">
        <v>19</v>
      </c>
      <c r="H2746" s="1" t="s">
        <v>101</v>
      </c>
      <c r="I2746" s="1">
        <v>1864</v>
      </c>
      <c r="J2746" s="1">
        <f>MONTH(BART_Rides[[#This Row],[Date]])</f>
        <v>7</v>
      </c>
      <c r="K2746" s="1">
        <f>WEEKDAY(BART_Rides[[#This Row],[Date]],2)</f>
        <v>5</v>
      </c>
      <c r="L2746" s="1" t="str">
        <f>LEFT(BART_Rides[[#This Row],[Lines]],1)</f>
        <v>Y</v>
      </c>
      <c r="M2746" s="1" t="str">
        <f>IF(BART_Rides[[#This Row],[FirstLetter]]="Y","Yes","No")</f>
        <v>Yes</v>
      </c>
      <c r="N2746" s="1" t="str">
        <f>IF(OR(BART_Rides[[#This Row],[Station Code]]="EM", BART_Rides[[#This Row],[Station Code]]="MT", BART_Rides[[#This Row],[Station Code]]="PL", BART_Rides[[#This Row],[Station Code]]="CC"), "Yes", "No")</f>
        <v>No</v>
      </c>
    </row>
    <row r="2747" spans="6:14">
      <c r="F2747" s="3">
        <v>44387</v>
      </c>
      <c r="G2747" s="1">
        <v>19</v>
      </c>
      <c r="H2747" s="1" t="s">
        <v>101</v>
      </c>
      <c r="I2747" s="1">
        <v>1127</v>
      </c>
      <c r="J2747" s="1">
        <f>MONTH(BART_Rides[[#This Row],[Date]])</f>
        <v>7</v>
      </c>
      <c r="K2747" s="1">
        <f>WEEKDAY(BART_Rides[[#This Row],[Date]],2)</f>
        <v>6</v>
      </c>
      <c r="L2747" s="1" t="str">
        <f>LEFT(BART_Rides[[#This Row],[Lines]],1)</f>
        <v>Y</v>
      </c>
      <c r="M2747" s="1" t="str">
        <f>IF(BART_Rides[[#This Row],[FirstLetter]]="Y","Yes","No")</f>
        <v>Yes</v>
      </c>
      <c r="N2747" s="1" t="str">
        <f>IF(OR(BART_Rides[[#This Row],[Station Code]]="EM", BART_Rides[[#This Row],[Station Code]]="MT", BART_Rides[[#This Row],[Station Code]]="PL", BART_Rides[[#This Row],[Station Code]]="CC"), "Yes", "No")</f>
        <v>No</v>
      </c>
    </row>
    <row r="2748" spans="6:14">
      <c r="F2748" s="3">
        <v>44388</v>
      </c>
      <c r="G2748" s="1">
        <v>19</v>
      </c>
      <c r="H2748" s="1" t="s">
        <v>101</v>
      </c>
      <c r="I2748" s="1">
        <v>865</v>
      </c>
      <c r="J2748" s="1">
        <f>MONTH(BART_Rides[[#This Row],[Date]])</f>
        <v>7</v>
      </c>
      <c r="K2748" s="1">
        <f>WEEKDAY(BART_Rides[[#This Row],[Date]],2)</f>
        <v>7</v>
      </c>
      <c r="L2748" s="1" t="str">
        <f>LEFT(BART_Rides[[#This Row],[Lines]],1)</f>
        <v>Y</v>
      </c>
      <c r="M2748" s="1" t="str">
        <f>IF(BART_Rides[[#This Row],[FirstLetter]]="Y","Yes","No")</f>
        <v>Yes</v>
      </c>
      <c r="N2748" s="1" t="str">
        <f>IF(OR(BART_Rides[[#This Row],[Station Code]]="EM", BART_Rides[[#This Row],[Station Code]]="MT", BART_Rides[[#This Row],[Station Code]]="PL", BART_Rides[[#This Row],[Station Code]]="CC"), "Yes", "No")</f>
        <v>No</v>
      </c>
    </row>
    <row r="2749" spans="6:14">
      <c r="F2749" s="3">
        <v>44389</v>
      </c>
      <c r="G2749" s="1">
        <v>19</v>
      </c>
      <c r="H2749" s="1" t="s">
        <v>101</v>
      </c>
      <c r="I2749" s="1">
        <v>1707</v>
      </c>
      <c r="J2749" s="1">
        <f>MONTH(BART_Rides[[#This Row],[Date]])</f>
        <v>7</v>
      </c>
      <c r="K2749" s="1">
        <f>WEEKDAY(BART_Rides[[#This Row],[Date]],2)</f>
        <v>1</v>
      </c>
      <c r="L2749" s="1" t="str">
        <f>LEFT(BART_Rides[[#This Row],[Lines]],1)</f>
        <v>Y</v>
      </c>
      <c r="M2749" s="1" t="str">
        <f>IF(BART_Rides[[#This Row],[FirstLetter]]="Y","Yes","No")</f>
        <v>Yes</v>
      </c>
      <c r="N2749" s="1" t="str">
        <f>IF(OR(BART_Rides[[#This Row],[Station Code]]="EM", BART_Rides[[#This Row],[Station Code]]="MT", BART_Rides[[#This Row],[Station Code]]="PL", BART_Rides[[#This Row],[Station Code]]="CC"), "Yes", "No")</f>
        <v>No</v>
      </c>
    </row>
    <row r="2750" spans="6:14">
      <c r="F2750" s="3">
        <v>44390</v>
      </c>
      <c r="G2750" s="1">
        <v>19</v>
      </c>
      <c r="H2750" s="1" t="s">
        <v>101</v>
      </c>
      <c r="I2750" s="1">
        <v>1887</v>
      </c>
      <c r="J2750" s="1">
        <f>MONTH(BART_Rides[[#This Row],[Date]])</f>
        <v>7</v>
      </c>
      <c r="K2750" s="1">
        <f>WEEKDAY(BART_Rides[[#This Row],[Date]],2)</f>
        <v>2</v>
      </c>
      <c r="L2750" s="1" t="str">
        <f>LEFT(BART_Rides[[#This Row],[Lines]],1)</f>
        <v>Y</v>
      </c>
      <c r="M2750" s="1" t="str">
        <f>IF(BART_Rides[[#This Row],[FirstLetter]]="Y","Yes","No")</f>
        <v>Yes</v>
      </c>
      <c r="N2750" s="1" t="str">
        <f>IF(OR(BART_Rides[[#This Row],[Station Code]]="EM", BART_Rides[[#This Row],[Station Code]]="MT", BART_Rides[[#This Row],[Station Code]]="PL", BART_Rides[[#This Row],[Station Code]]="CC"), "Yes", "No")</f>
        <v>No</v>
      </c>
    </row>
    <row r="2751" spans="6:14">
      <c r="F2751" s="3">
        <v>44391</v>
      </c>
      <c r="G2751" s="1">
        <v>19</v>
      </c>
      <c r="H2751" s="1" t="s">
        <v>101</v>
      </c>
      <c r="I2751" s="1">
        <v>1964</v>
      </c>
      <c r="J2751" s="1">
        <f>MONTH(BART_Rides[[#This Row],[Date]])</f>
        <v>7</v>
      </c>
      <c r="K2751" s="1">
        <f>WEEKDAY(BART_Rides[[#This Row],[Date]],2)</f>
        <v>3</v>
      </c>
      <c r="L2751" s="1" t="str">
        <f>LEFT(BART_Rides[[#This Row],[Lines]],1)</f>
        <v>Y</v>
      </c>
      <c r="M2751" s="1" t="str">
        <f>IF(BART_Rides[[#This Row],[FirstLetter]]="Y","Yes","No")</f>
        <v>Yes</v>
      </c>
      <c r="N2751" s="1" t="str">
        <f>IF(OR(BART_Rides[[#This Row],[Station Code]]="EM", BART_Rides[[#This Row],[Station Code]]="MT", BART_Rides[[#This Row],[Station Code]]="PL", BART_Rides[[#This Row],[Station Code]]="CC"), "Yes", "No")</f>
        <v>No</v>
      </c>
    </row>
    <row r="2752" spans="6:14">
      <c r="F2752" s="3">
        <v>44392</v>
      </c>
      <c r="G2752" s="1">
        <v>19</v>
      </c>
      <c r="H2752" s="1" t="s">
        <v>101</v>
      </c>
      <c r="I2752" s="1">
        <v>2113</v>
      </c>
      <c r="J2752" s="1">
        <f>MONTH(BART_Rides[[#This Row],[Date]])</f>
        <v>7</v>
      </c>
      <c r="K2752" s="1">
        <f>WEEKDAY(BART_Rides[[#This Row],[Date]],2)</f>
        <v>4</v>
      </c>
      <c r="L2752" s="1" t="str">
        <f>LEFT(BART_Rides[[#This Row],[Lines]],1)</f>
        <v>Y</v>
      </c>
      <c r="M2752" s="1" t="str">
        <f>IF(BART_Rides[[#This Row],[FirstLetter]]="Y","Yes","No")</f>
        <v>Yes</v>
      </c>
      <c r="N2752" s="1" t="str">
        <f>IF(OR(BART_Rides[[#This Row],[Station Code]]="EM", BART_Rides[[#This Row],[Station Code]]="MT", BART_Rides[[#This Row],[Station Code]]="PL", BART_Rides[[#This Row],[Station Code]]="CC"), "Yes", "No")</f>
        <v>No</v>
      </c>
    </row>
    <row r="2753" spans="6:14">
      <c r="F2753" s="3">
        <v>44393</v>
      </c>
      <c r="G2753" s="1">
        <v>19</v>
      </c>
      <c r="H2753" s="1" t="s">
        <v>101</v>
      </c>
      <c r="I2753" s="1">
        <v>1992</v>
      </c>
      <c r="J2753" s="1">
        <f>MONTH(BART_Rides[[#This Row],[Date]])</f>
        <v>7</v>
      </c>
      <c r="K2753" s="1">
        <f>WEEKDAY(BART_Rides[[#This Row],[Date]],2)</f>
        <v>5</v>
      </c>
      <c r="L2753" s="1" t="str">
        <f>LEFT(BART_Rides[[#This Row],[Lines]],1)</f>
        <v>Y</v>
      </c>
      <c r="M2753" s="1" t="str">
        <f>IF(BART_Rides[[#This Row],[FirstLetter]]="Y","Yes","No")</f>
        <v>Yes</v>
      </c>
      <c r="N2753" s="1" t="str">
        <f>IF(OR(BART_Rides[[#This Row],[Station Code]]="EM", BART_Rides[[#This Row],[Station Code]]="MT", BART_Rides[[#This Row],[Station Code]]="PL", BART_Rides[[#This Row],[Station Code]]="CC"), "Yes", "No")</f>
        <v>No</v>
      </c>
    </row>
    <row r="2754" spans="6:14">
      <c r="F2754" s="3">
        <v>44394</v>
      </c>
      <c r="G2754" s="1">
        <v>19</v>
      </c>
      <c r="H2754" s="1" t="s">
        <v>101</v>
      </c>
      <c r="I2754" s="1">
        <v>1232</v>
      </c>
      <c r="J2754" s="1">
        <f>MONTH(BART_Rides[[#This Row],[Date]])</f>
        <v>7</v>
      </c>
      <c r="K2754" s="1">
        <f>WEEKDAY(BART_Rides[[#This Row],[Date]],2)</f>
        <v>6</v>
      </c>
      <c r="L2754" s="1" t="str">
        <f>LEFT(BART_Rides[[#This Row],[Lines]],1)</f>
        <v>Y</v>
      </c>
      <c r="M2754" s="1" t="str">
        <f>IF(BART_Rides[[#This Row],[FirstLetter]]="Y","Yes","No")</f>
        <v>Yes</v>
      </c>
      <c r="N2754" s="1" t="str">
        <f>IF(OR(BART_Rides[[#This Row],[Station Code]]="EM", BART_Rides[[#This Row],[Station Code]]="MT", BART_Rides[[#This Row],[Station Code]]="PL", BART_Rides[[#This Row],[Station Code]]="CC"), "Yes", "No")</f>
        <v>No</v>
      </c>
    </row>
    <row r="2755" spans="6:14">
      <c r="F2755" s="3">
        <v>44395</v>
      </c>
      <c r="G2755" s="1">
        <v>19</v>
      </c>
      <c r="H2755" s="1" t="s">
        <v>101</v>
      </c>
      <c r="I2755" s="1">
        <v>944</v>
      </c>
      <c r="J2755" s="1">
        <f>MONTH(BART_Rides[[#This Row],[Date]])</f>
        <v>7</v>
      </c>
      <c r="K2755" s="1">
        <f>WEEKDAY(BART_Rides[[#This Row],[Date]],2)</f>
        <v>7</v>
      </c>
      <c r="L2755" s="1" t="str">
        <f>LEFT(BART_Rides[[#This Row],[Lines]],1)</f>
        <v>Y</v>
      </c>
      <c r="M2755" s="1" t="str">
        <f>IF(BART_Rides[[#This Row],[FirstLetter]]="Y","Yes","No")</f>
        <v>Yes</v>
      </c>
      <c r="N2755" s="1" t="str">
        <f>IF(OR(BART_Rides[[#This Row],[Station Code]]="EM", BART_Rides[[#This Row],[Station Code]]="MT", BART_Rides[[#This Row],[Station Code]]="PL", BART_Rides[[#This Row],[Station Code]]="CC"), "Yes", "No")</f>
        <v>No</v>
      </c>
    </row>
    <row r="2756" spans="6:14">
      <c r="F2756" s="3">
        <v>44396</v>
      </c>
      <c r="G2756" s="1">
        <v>19</v>
      </c>
      <c r="H2756" s="1" t="s">
        <v>101</v>
      </c>
      <c r="I2756" s="1">
        <v>1860</v>
      </c>
      <c r="J2756" s="1">
        <f>MONTH(BART_Rides[[#This Row],[Date]])</f>
        <v>7</v>
      </c>
      <c r="K2756" s="1">
        <f>WEEKDAY(BART_Rides[[#This Row],[Date]],2)</f>
        <v>1</v>
      </c>
      <c r="L2756" s="1" t="str">
        <f>LEFT(BART_Rides[[#This Row],[Lines]],1)</f>
        <v>Y</v>
      </c>
      <c r="M2756" s="1" t="str">
        <f>IF(BART_Rides[[#This Row],[FirstLetter]]="Y","Yes","No")</f>
        <v>Yes</v>
      </c>
      <c r="N2756" s="1" t="str">
        <f>IF(OR(BART_Rides[[#This Row],[Station Code]]="EM", BART_Rides[[#This Row],[Station Code]]="MT", BART_Rides[[#This Row],[Station Code]]="PL", BART_Rides[[#This Row],[Station Code]]="CC"), "Yes", "No")</f>
        <v>No</v>
      </c>
    </row>
    <row r="2757" spans="6:14">
      <c r="F2757" s="3">
        <v>44397</v>
      </c>
      <c r="G2757" s="1">
        <v>19</v>
      </c>
      <c r="H2757" s="1" t="s">
        <v>101</v>
      </c>
      <c r="I2757" s="1">
        <v>2105</v>
      </c>
      <c r="J2757" s="1">
        <f>MONTH(BART_Rides[[#This Row],[Date]])</f>
        <v>7</v>
      </c>
      <c r="K2757" s="1">
        <f>WEEKDAY(BART_Rides[[#This Row],[Date]],2)</f>
        <v>2</v>
      </c>
      <c r="L2757" s="1" t="str">
        <f>LEFT(BART_Rides[[#This Row],[Lines]],1)</f>
        <v>Y</v>
      </c>
      <c r="M2757" s="1" t="str">
        <f>IF(BART_Rides[[#This Row],[FirstLetter]]="Y","Yes","No")</f>
        <v>Yes</v>
      </c>
      <c r="N2757" s="1" t="str">
        <f>IF(OR(BART_Rides[[#This Row],[Station Code]]="EM", BART_Rides[[#This Row],[Station Code]]="MT", BART_Rides[[#This Row],[Station Code]]="PL", BART_Rides[[#This Row],[Station Code]]="CC"), "Yes", "No")</f>
        <v>No</v>
      </c>
    </row>
    <row r="2758" spans="6:14">
      <c r="F2758" s="3">
        <v>44398</v>
      </c>
      <c r="G2758" s="1">
        <v>19</v>
      </c>
      <c r="H2758" s="1" t="s">
        <v>101</v>
      </c>
      <c r="I2758" s="1">
        <v>2045</v>
      </c>
      <c r="J2758" s="1">
        <f>MONTH(BART_Rides[[#This Row],[Date]])</f>
        <v>7</v>
      </c>
      <c r="K2758" s="1">
        <f>WEEKDAY(BART_Rides[[#This Row],[Date]],2)</f>
        <v>3</v>
      </c>
      <c r="L2758" s="1" t="str">
        <f>LEFT(BART_Rides[[#This Row],[Lines]],1)</f>
        <v>Y</v>
      </c>
      <c r="M2758" s="1" t="str">
        <f>IF(BART_Rides[[#This Row],[FirstLetter]]="Y","Yes","No")</f>
        <v>Yes</v>
      </c>
      <c r="N2758" s="1" t="str">
        <f>IF(OR(BART_Rides[[#This Row],[Station Code]]="EM", BART_Rides[[#This Row],[Station Code]]="MT", BART_Rides[[#This Row],[Station Code]]="PL", BART_Rides[[#This Row],[Station Code]]="CC"), "Yes", "No")</f>
        <v>No</v>
      </c>
    </row>
    <row r="2759" spans="6:14">
      <c r="F2759" s="3">
        <v>44399</v>
      </c>
      <c r="G2759" s="1">
        <v>19</v>
      </c>
      <c r="H2759" s="1" t="s">
        <v>101</v>
      </c>
      <c r="I2759" s="1">
        <v>2051</v>
      </c>
      <c r="J2759" s="1">
        <f>MONTH(BART_Rides[[#This Row],[Date]])</f>
        <v>7</v>
      </c>
      <c r="K2759" s="1">
        <f>WEEKDAY(BART_Rides[[#This Row],[Date]],2)</f>
        <v>4</v>
      </c>
      <c r="L2759" s="1" t="str">
        <f>LEFT(BART_Rides[[#This Row],[Lines]],1)</f>
        <v>Y</v>
      </c>
      <c r="M2759" s="1" t="str">
        <f>IF(BART_Rides[[#This Row],[FirstLetter]]="Y","Yes","No")</f>
        <v>Yes</v>
      </c>
      <c r="N2759" s="1" t="str">
        <f>IF(OR(BART_Rides[[#This Row],[Station Code]]="EM", BART_Rides[[#This Row],[Station Code]]="MT", BART_Rides[[#This Row],[Station Code]]="PL", BART_Rides[[#This Row],[Station Code]]="CC"), "Yes", "No")</f>
        <v>No</v>
      </c>
    </row>
    <row r="2760" spans="6:14">
      <c r="F2760" s="3">
        <v>44400</v>
      </c>
      <c r="G2760" s="1">
        <v>19</v>
      </c>
      <c r="H2760" s="1" t="s">
        <v>101</v>
      </c>
      <c r="I2760" s="1">
        <v>1969</v>
      </c>
      <c r="J2760" s="1">
        <f>MONTH(BART_Rides[[#This Row],[Date]])</f>
        <v>7</v>
      </c>
      <c r="K2760" s="1">
        <f>WEEKDAY(BART_Rides[[#This Row],[Date]],2)</f>
        <v>5</v>
      </c>
      <c r="L2760" s="1" t="str">
        <f>LEFT(BART_Rides[[#This Row],[Lines]],1)</f>
        <v>Y</v>
      </c>
      <c r="M2760" s="1" t="str">
        <f>IF(BART_Rides[[#This Row],[FirstLetter]]="Y","Yes","No")</f>
        <v>Yes</v>
      </c>
      <c r="N2760" s="1" t="str">
        <f>IF(OR(BART_Rides[[#This Row],[Station Code]]="EM", BART_Rides[[#This Row],[Station Code]]="MT", BART_Rides[[#This Row],[Station Code]]="PL", BART_Rides[[#This Row],[Station Code]]="CC"), "Yes", "No")</f>
        <v>No</v>
      </c>
    </row>
    <row r="2761" spans="6:14">
      <c r="F2761" s="3">
        <v>44401</v>
      </c>
      <c r="G2761" s="1">
        <v>19</v>
      </c>
      <c r="H2761" s="1" t="s">
        <v>101</v>
      </c>
      <c r="I2761" s="1">
        <v>1233</v>
      </c>
      <c r="J2761" s="1">
        <f>MONTH(BART_Rides[[#This Row],[Date]])</f>
        <v>7</v>
      </c>
      <c r="K2761" s="1">
        <f>WEEKDAY(BART_Rides[[#This Row],[Date]],2)</f>
        <v>6</v>
      </c>
      <c r="L2761" s="1" t="str">
        <f>LEFT(BART_Rides[[#This Row],[Lines]],1)</f>
        <v>Y</v>
      </c>
      <c r="M2761" s="1" t="str">
        <f>IF(BART_Rides[[#This Row],[FirstLetter]]="Y","Yes","No")</f>
        <v>Yes</v>
      </c>
      <c r="N2761" s="1" t="str">
        <f>IF(OR(BART_Rides[[#This Row],[Station Code]]="EM", BART_Rides[[#This Row],[Station Code]]="MT", BART_Rides[[#This Row],[Station Code]]="PL", BART_Rides[[#This Row],[Station Code]]="CC"), "Yes", "No")</f>
        <v>No</v>
      </c>
    </row>
    <row r="2762" spans="6:14">
      <c r="F2762" s="3">
        <v>44402</v>
      </c>
      <c r="G2762" s="1">
        <v>19</v>
      </c>
      <c r="H2762" s="1" t="s">
        <v>101</v>
      </c>
      <c r="I2762" s="1">
        <v>937</v>
      </c>
      <c r="J2762" s="1">
        <f>MONTH(BART_Rides[[#This Row],[Date]])</f>
        <v>7</v>
      </c>
      <c r="K2762" s="1">
        <f>WEEKDAY(BART_Rides[[#This Row],[Date]],2)</f>
        <v>7</v>
      </c>
      <c r="L2762" s="1" t="str">
        <f>LEFT(BART_Rides[[#This Row],[Lines]],1)</f>
        <v>Y</v>
      </c>
      <c r="M2762" s="1" t="str">
        <f>IF(BART_Rides[[#This Row],[FirstLetter]]="Y","Yes","No")</f>
        <v>Yes</v>
      </c>
      <c r="N2762" s="1" t="str">
        <f>IF(OR(BART_Rides[[#This Row],[Station Code]]="EM", BART_Rides[[#This Row],[Station Code]]="MT", BART_Rides[[#This Row],[Station Code]]="PL", BART_Rides[[#This Row],[Station Code]]="CC"), "Yes", "No")</f>
        <v>No</v>
      </c>
    </row>
    <row r="2763" spans="6:14">
      <c r="F2763" s="3">
        <v>44403</v>
      </c>
      <c r="G2763" s="1">
        <v>19</v>
      </c>
      <c r="H2763" s="1" t="s">
        <v>101</v>
      </c>
      <c r="I2763" s="1">
        <v>1735</v>
      </c>
      <c r="J2763" s="1">
        <f>MONTH(BART_Rides[[#This Row],[Date]])</f>
        <v>7</v>
      </c>
      <c r="K2763" s="1">
        <f>WEEKDAY(BART_Rides[[#This Row],[Date]],2)</f>
        <v>1</v>
      </c>
      <c r="L2763" s="1" t="str">
        <f>LEFT(BART_Rides[[#This Row],[Lines]],1)</f>
        <v>Y</v>
      </c>
      <c r="M2763" s="1" t="str">
        <f>IF(BART_Rides[[#This Row],[FirstLetter]]="Y","Yes","No")</f>
        <v>Yes</v>
      </c>
      <c r="N2763" s="1" t="str">
        <f>IF(OR(BART_Rides[[#This Row],[Station Code]]="EM", BART_Rides[[#This Row],[Station Code]]="MT", BART_Rides[[#This Row],[Station Code]]="PL", BART_Rides[[#This Row],[Station Code]]="CC"), "Yes", "No")</f>
        <v>No</v>
      </c>
    </row>
    <row r="2764" spans="6:14">
      <c r="F2764" s="3">
        <v>44404</v>
      </c>
      <c r="G2764" s="1">
        <v>19</v>
      </c>
      <c r="H2764" s="1" t="s">
        <v>101</v>
      </c>
      <c r="I2764" s="1">
        <v>2043</v>
      </c>
      <c r="J2764" s="1">
        <f>MONTH(BART_Rides[[#This Row],[Date]])</f>
        <v>7</v>
      </c>
      <c r="K2764" s="1">
        <f>WEEKDAY(BART_Rides[[#This Row],[Date]],2)</f>
        <v>2</v>
      </c>
      <c r="L2764" s="1" t="str">
        <f>LEFT(BART_Rides[[#This Row],[Lines]],1)</f>
        <v>Y</v>
      </c>
      <c r="M2764" s="1" t="str">
        <f>IF(BART_Rides[[#This Row],[FirstLetter]]="Y","Yes","No")</f>
        <v>Yes</v>
      </c>
      <c r="N2764" s="1" t="str">
        <f>IF(OR(BART_Rides[[#This Row],[Station Code]]="EM", BART_Rides[[#This Row],[Station Code]]="MT", BART_Rides[[#This Row],[Station Code]]="PL", BART_Rides[[#This Row],[Station Code]]="CC"), "Yes", "No")</f>
        <v>No</v>
      </c>
    </row>
    <row r="2765" spans="6:14">
      <c r="F2765" s="3">
        <v>44405</v>
      </c>
      <c r="G2765" s="1">
        <v>19</v>
      </c>
      <c r="H2765" s="1" t="s">
        <v>101</v>
      </c>
      <c r="I2765" s="1">
        <v>2070</v>
      </c>
      <c r="J2765" s="1">
        <f>MONTH(BART_Rides[[#This Row],[Date]])</f>
        <v>7</v>
      </c>
      <c r="K2765" s="1">
        <f>WEEKDAY(BART_Rides[[#This Row],[Date]],2)</f>
        <v>3</v>
      </c>
      <c r="L2765" s="1" t="str">
        <f>LEFT(BART_Rides[[#This Row],[Lines]],1)</f>
        <v>Y</v>
      </c>
      <c r="M2765" s="1" t="str">
        <f>IF(BART_Rides[[#This Row],[FirstLetter]]="Y","Yes","No")</f>
        <v>Yes</v>
      </c>
      <c r="N2765" s="1" t="str">
        <f>IF(OR(BART_Rides[[#This Row],[Station Code]]="EM", BART_Rides[[#This Row],[Station Code]]="MT", BART_Rides[[#This Row],[Station Code]]="PL", BART_Rides[[#This Row],[Station Code]]="CC"), "Yes", "No")</f>
        <v>No</v>
      </c>
    </row>
    <row r="2766" spans="6:14">
      <c r="F2766" s="3">
        <v>44406</v>
      </c>
      <c r="G2766" s="1">
        <v>19</v>
      </c>
      <c r="H2766" s="1" t="s">
        <v>101</v>
      </c>
      <c r="I2766" s="1">
        <v>2081</v>
      </c>
      <c r="J2766" s="1">
        <f>MONTH(BART_Rides[[#This Row],[Date]])</f>
        <v>7</v>
      </c>
      <c r="K2766" s="1">
        <f>WEEKDAY(BART_Rides[[#This Row],[Date]],2)</f>
        <v>4</v>
      </c>
      <c r="L2766" s="1" t="str">
        <f>LEFT(BART_Rides[[#This Row],[Lines]],1)</f>
        <v>Y</v>
      </c>
      <c r="M2766" s="1" t="str">
        <f>IF(BART_Rides[[#This Row],[FirstLetter]]="Y","Yes","No")</f>
        <v>Yes</v>
      </c>
      <c r="N2766" s="1" t="str">
        <f>IF(OR(BART_Rides[[#This Row],[Station Code]]="EM", BART_Rides[[#This Row],[Station Code]]="MT", BART_Rides[[#This Row],[Station Code]]="PL", BART_Rides[[#This Row],[Station Code]]="CC"), "Yes", "No")</f>
        <v>No</v>
      </c>
    </row>
    <row r="2767" spans="6:14">
      <c r="F2767" s="3">
        <v>44407</v>
      </c>
      <c r="G2767" s="1">
        <v>19</v>
      </c>
      <c r="H2767" s="1" t="s">
        <v>101</v>
      </c>
      <c r="I2767" s="1">
        <v>1911</v>
      </c>
      <c r="J2767" s="1">
        <f>MONTH(BART_Rides[[#This Row],[Date]])</f>
        <v>7</v>
      </c>
      <c r="K2767" s="1">
        <f>WEEKDAY(BART_Rides[[#This Row],[Date]],2)</f>
        <v>5</v>
      </c>
      <c r="L2767" s="1" t="str">
        <f>LEFT(BART_Rides[[#This Row],[Lines]],1)</f>
        <v>Y</v>
      </c>
      <c r="M2767" s="1" t="str">
        <f>IF(BART_Rides[[#This Row],[FirstLetter]]="Y","Yes","No")</f>
        <v>Yes</v>
      </c>
      <c r="N2767" s="1" t="str">
        <f>IF(OR(BART_Rides[[#This Row],[Station Code]]="EM", BART_Rides[[#This Row],[Station Code]]="MT", BART_Rides[[#This Row],[Station Code]]="PL", BART_Rides[[#This Row],[Station Code]]="CC"), "Yes", "No")</f>
        <v>No</v>
      </c>
    </row>
    <row r="2768" spans="6:14">
      <c r="F2768" s="3">
        <v>44408</v>
      </c>
      <c r="G2768" s="1">
        <v>19</v>
      </c>
      <c r="H2768" s="1" t="s">
        <v>101</v>
      </c>
      <c r="I2768" s="1">
        <v>1172</v>
      </c>
      <c r="J2768" s="1">
        <f>MONTH(BART_Rides[[#This Row],[Date]])</f>
        <v>7</v>
      </c>
      <c r="K2768" s="1">
        <f>WEEKDAY(BART_Rides[[#This Row],[Date]],2)</f>
        <v>6</v>
      </c>
      <c r="L2768" s="1" t="str">
        <f>LEFT(BART_Rides[[#This Row],[Lines]],1)</f>
        <v>Y</v>
      </c>
      <c r="M2768" s="1" t="str">
        <f>IF(BART_Rides[[#This Row],[FirstLetter]]="Y","Yes","No")</f>
        <v>Yes</v>
      </c>
      <c r="N2768" s="1" t="str">
        <f>IF(OR(BART_Rides[[#This Row],[Station Code]]="EM", BART_Rides[[#This Row],[Station Code]]="MT", BART_Rides[[#This Row],[Station Code]]="PL", BART_Rides[[#This Row],[Station Code]]="CC"), "Yes", "No")</f>
        <v>No</v>
      </c>
    </row>
    <row r="2769" spans="6:14">
      <c r="F2769" s="3">
        <v>44409</v>
      </c>
      <c r="G2769" s="1">
        <v>19</v>
      </c>
      <c r="H2769" s="1" t="s">
        <v>101</v>
      </c>
      <c r="I2769" s="1">
        <v>880</v>
      </c>
      <c r="J2769" s="1">
        <f>MONTH(BART_Rides[[#This Row],[Date]])</f>
        <v>8</v>
      </c>
      <c r="K2769" s="1">
        <f>WEEKDAY(BART_Rides[[#This Row],[Date]],2)</f>
        <v>7</v>
      </c>
      <c r="L2769" s="1" t="str">
        <f>LEFT(BART_Rides[[#This Row],[Lines]],1)</f>
        <v>Y</v>
      </c>
      <c r="M2769" s="1" t="str">
        <f>IF(BART_Rides[[#This Row],[FirstLetter]]="Y","Yes","No")</f>
        <v>Yes</v>
      </c>
      <c r="N2769" s="1" t="str">
        <f>IF(OR(BART_Rides[[#This Row],[Station Code]]="EM", BART_Rides[[#This Row],[Station Code]]="MT", BART_Rides[[#This Row],[Station Code]]="PL", BART_Rides[[#This Row],[Station Code]]="CC"), "Yes", "No")</f>
        <v>No</v>
      </c>
    </row>
    <row r="2770" spans="6:14">
      <c r="F2770" s="3">
        <v>44410</v>
      </c>
      <c r="G2770" s="1">
        <v>19</v>
      </c>
      <c r="H2770" s="1" t="s">
        <v>101</v>
      </c>
      <c r="I2770" s="1">
        <v>1861</v>
      </c>
      <c r="J2770" s="1">
        <f>MONTH(BART_Rides[[#This Row],[Date]])</f>
        <v>8</v>
      </c>
      <c r="K2770" s="1">
        <f>WEEKDAY(BART_Rides[[#This Row],[Date]],2)</f>
        <v>1</v>
      </c>
      <c r="L2770" s="1" t="str">
        <f>LEFT(BART_Rides[[#This Row],[Lines]],1)</f>
        <v>Y</v>
      </c>
      <c r="M2770" s="1" t="str">
        <f>IF(BART_Rides[[#This Row],[FirstLetter]]="Y","Yes","No")</f>
        <v>Yes</v>
      </c>
      <c r="N2770" s="1" t="str">
        <f>IF(OR(BART_Rides[[#This Row],[Station Code]]="EM", BART_Rides[[#This Row],[Station Code]]="MT", BART_Rides[[#This Row],[Station Code]]="PL", BART_Rides[[#This Row],[Station Code]]="CC"), "Yes", "No")</f>
        <v>No</v>
      </c>
    </row>
    <row r="2771" spans="6:14">
      <c r="F2771" s="3">
        <v>44411</v>
      </c>
      <c r="G2771" s="1">
        <v>19</v>
      </c>
      <c r="H2771" s="1" t="s">
        <v>101</v>
      </c>
      <c r="I2771" s="1">
        <v>2024</v>
      </c>
      <c r="J2771" s="1">
        <f>MONTH(BART_Rides[[#This Row],[Date]])</f>
        <v>8</v>
      </c>
      <c r="K2771" s="1">
        <f>WEEKDAY(BART_Rides[[#This Row],[Date]],2)</f>
        <v>2</v>
      </c>
      <c r="L2771" s="1" t="str">
        <f>LEFT(BART_Rides[[#This Row],[Lines]],1)</f>
        <v>Y</v>
      </c>
      <c r="M2771" s="1" t="str">
        <f>IF(BART_Rides[[#This Row],[FirstLetter]]="Y","Yes","No")</f>
        <v>Yes</v>
      </c>
      <c r="N2771" s="1" t="str">
        <f>IF(OR(BART_Rides[[#This Row],[Station Code]]="EM", BART_Rides[[#This Row],[Station Code]]="MT", BART_Rides[[#This Row],[Station Code]]="PL", BART_Rides[[#This Row],[Station Code]]="CC"), "Yes", "No")</f>
        <v>No</v>
      </c>
    </row>
    <row r="2772" spans="6:14">
      <c r="F2772" s="3">
        <v>44412</v>
      </c>
      <c r="G2772" s="1">
        <v>19</v>
      </c>
      <c r="H2772" s="1" t="s">
        <v>101</v>
      </c>
      <c r="I2772" s="1">
        <v>2118</v>
      </c>
      <c r="J2772" s="1">
        <f>MONTH(BART_Rides[[#This Row],[Date]])</f>
        <v>8</v>
      </c>
      <c r="K2772" s="1">
        <f>WEEKDAY(BART_Rides[[#This Row],[Date]],2)</f>
        <v>3</v>
      </c>
      <c r="L2772" s="1" t="str">
        <f>LEFT(BART_Rides[[#This Row],[Lines]],1)</f>
        <v>Y</v>
      </c>
      <c r="M2772" s="1" t="str">
        <f>IF(BART_Rides[[#This Row],[FirstLetter]]="Y","Yes","No")</f>
        <v>Yes</v>
      </c>
      <c r="N2772" s="1" t="str">
        <f>IF(OR(BART_Rides[[#This Row],[Station Code]]="EM", BART_Rides[[#This Row],[Station Code]]="MT", BART_Rides[[#This Row],[Station Code]]="PL", BART_Rides[[#This Row],[Station Code]]="CC"), "Yes", "No")</f>
        <v>No</v>
      </c>
    </row>
    <row r="2773" spans="6:14">
      <c r="F2773" s="3">
        <v>44413</v>
      </c>
      <c r="G2773" s="1">
        <v>19</v>
      </c>
      <c r="H2773" s="1" t="s">
        <v>101</v>
      </c>
      <c r="I2773" s="1">
        <v>2061</v>
      </c>
      <c r="J2773" s="1">
        <f>MONTH(BART_Rides[[#This Row],[Date]])</f>
        <v>8</v>
      </c>
      <c r="K2773" s="1">
        <f>WEEKDAY(BART_Rides[[#This Row],[Date]],2)</f>
        <v>4</v>
      </c>
      <c r="L2773" s="1" t="str">
        <f>LEFT(BART_Rides[[#This Row],[Lines]],1)</f>
        <v>Y</v>
      </c>
      <c r="M2773" s="1" t="str">
        <f>IF(BART_Rides[[#This Row],[FirstLetter]]="Y","Yes","No")</f>
        <v>Yes</v>
      </c>
      <c r="N2773" s="1" t="str">
        <f>IF(OR(BART_Rides[[#This Row],[Station Code]]="EM", BART_Rides[[#This Row],[Station Code]]="MT", BART_Rides[[#This Row],[Station Code]]="PL", BART_Rides[[#This Row],[Station Code]]="CC"), "Yes", "No")</f>
        <v>No</v>
      </c>
    </row>
    <row r="2774" spans="6:14">
      <c r="F2774" s="3">
        <v>44414</v>
      </c>
      <c r="G2774" s="1">
        <v>19</v>
      </c>
      <c r="H2774" s="1" t="s">
        <v>101</v>
      </c>
      <c r="I2774" s="1">
        <v>2103</v>
      </c>
      <c r="J2774" s="1">
        <f>MONTH(BART_Rides[[#This Row],[Date]])</f>
        <v>8</v>
      </c>
      <c r="K2774" s="1">
        <f>WEEKDAY(BART_Rides[[#This Row],[Date]],2)</f>
        <v>5</v>
      </c>
      <c r="L2774" s="1" t="str">
        <f>LEFT(BART_Rides[[#This Row],[Lines]],1)</f>
        <v>Y</v>
      </c>
      <c r="M2774" s="1" t="str">
        <f>IF(BART_Rides[[#This Row],[FirstLetter]]="Y","Yes","No")</f>
        <v>Yes</v>
      </c>
      <c r="N2774" s="1" t="str">
        <f>IF(OR(BART_Rides[[#This Row],[Station Code]]="EM", BART_Rides[[#This Row],[Station Code]]="MT", BART_Rides[[#This Row],[Station Code]]="PL", BART_Rides[[#This Row],[Station Code]]="CC"), "Yes", "No")</f>
        <v>No</v>
      </c>
    </row>
    <row r="2775" spans="6:14">
      <c r="F2775" s="3">
        <v>44415</v>
      </c>
      <c r="G2775" s="1">
        <v>19</v>
      </c>
      <c r="H2775" s="1" t="s">
        <v>101</v>
      </c>
      <c r="I2775" s="1">
        <v>1402</v>
      </c>
      <c r="J2775" s="1">
        <f>MONTH(BART_Rides[[#This Row],[Date]])</f>
        <v>8</v>
      </c>
      <c r="K2775" s="1">
        <f>WEEKDAY(BART_Rides[[#This Row],[Date]],2)</f>
        <v>6</v>
      </c>
      <c r="L2775" s="1" t="str">
        <f>LEFT(BART_Rides[[#This Row],[Lines]],1)</f>
        <v>Y</v>
      </c>
      <c r="M2775" s="1" t="str">
        <f>IF(BART_Rides[[#This Row],[FirstLetter]]="Y","Yes","No")</f>
        <v>Yes</v>
      </c>
      <c r="N2775" s="1" t="str">
        <f>IF(OR(BART_Rides[[#This Row],[Station Code]]="EM", BART_Rides[[#This Row],[Station Code]]="MT", BART_Rides[[#This Row],[Station Code]]="PL", BART_Rides[[#This Row],[Station Code]]="CC"), "Yes", "No")</f>
        <v>No</v>
      </c>
    </row>
    <row r="2776" spans="6:14">
      <c r="F2776" s="3">
        <v>44416</v>
      </c>
      <c r="G2776" s="1">
        <v>19</v>
      </c>
      <c r="H2776" s="1" t="s">
        <v>101</v>
      </c>
      <c r="I2776" s="1">
        <v>956</v>
      </c>
      <c r="J2776" s="1">
        <f>MONTH(BART_Rides[[#This Row],[Date]])</f>
        <v>8</v>
      </c>
      <c r="K2776" s="1">
        <f>WEEKDAY(BART_Rides[[#This Row],[Date]],2)</f>
        <v>7</v>
      </c>
      <c r="L2776" s="1" t="str">
        <f>LEFT(BART_Rides[[#This Row],[Lines]],1)</f>
        <v>Y</v>
      </c>
      <c r="M2776" s="1" t="str">
        <f>IF(BART_Rides[[#This Row],[FirstLetter]]="Y","Yes","No")</f>
        <v>Yes</v>
      </c>
      <c r="N2776" s="1" t="str">
        <f>IF(OR(BART_Rides[[#This Row],[Station Code]]="EM", BART_Rides[[#This Row],[Station Code]]="MT", BART_Rides[[#This Row],[Station Code]]="PL", BART_Rides[[#This Row],[Station Code]]="CC"), "Yes", "No")</f>
        <v>No</v>
      </c>
    </row>
    <row r="2777" spans="6:14">
      <c r="F2777" s="3">
        <v>44417</v>
      </c>
      <c r="G2777" s="1">
        <v>19</v>
      </c>
      <c r="H2777" s="1" t="s">
        <v>101</v>
      </c>
      <c r="I2777" s="1">
        <v>1831</v>
      </c>
      <c r="J2777" s="1">
        <f>MONTH(BART_Rides[[#This Row],[Date]])</f>
        <v>8</v>
      </c>
      <c r="K2777" s="1">
        <f>WEEKDAY(BART_Rides[[#This Row],[Date]],2)</f>
        <v>1</v>
      </c>
      <c r="L2777" s="1" t="str">
        <f>LEFT(BART_Rides[[#This Row],[Lines]],1)</f>
        <v>Y</v>
      </c>
      <c r="M2777" s="1" t="str">
        <f>IF(BART_Rides[[#This Row],[FirstLetter]]="Y","Yes","No")</f>
        <v>Yes</v>
      </c>
      <c r="N2777" s="1" t="str">
        <f>IF(OR(BART_Rides[[#This Row],[Station Code]]="EM", BART_Rides[[#This Row],[Station Code]]="MT", BART_Rides[[#This Row],[Station Code]]="PL", BART_Rides[[#This Row],[Station Code]]="CC"), "Yes", "No")</f>
        <v>No</v>
      </c>
    </row>
    <row r="2778" spans="6:14">
      <c r="F2778" s="3">
        <v>44418</v>
      </c>
      <c r="G2778" s="1">
        <v>19</v>
      </c>
      <c r="H2778" s="1" t="s">
        <v>101</v>
      </c>
      <c r="I2778" s="1">
        <v>2040</v>
      </c>
      <c r="J2778" s="1">
        <f>MONTH(BART_Rides[[#This Row],[Date]])</f>
        <v>8</v>
      </c>
      <c r="K2778" s="1">
        <f>WEEKDAY(BART_Rides[[#This Row],[Date]],2)</f>
        <v>2</v>
      </c>
      <c r="L2778" s="1" t="str">
        <f>LEFT(BART_Rides[[#This Row],[Lines]],1)</f>
        <v>Y</v>
      </c>
      <c r="M2778" s="1" t="str">
        <f>IF(BART_Rides[[#This Row],[FirstLetter]]="Y","Yes","No")</f>
        <v>Yes</v>
      </c>
      <c r="N2778" s="1" t="str">
        <f>IF(OR(BART_Rides[[#This Row],[Station Code]]="EM", BART_Rides[[#This Row],[Station Code]]="MT", BART_Rides[[#This Row],[Station Code]]="PL", BART_Rides[[#This Row],[Station Code]]="CC"), "Yes", "No")</f>
        <v>No</v>
      </c>
    </row>
    <row r="2779" spans="6:14">
      <c r="F2779" s="3">
        <v>44419</v>
      </c>
      <c r="G2779" s="1">
        <v>19</v>
      </c>
      <c r="H2779" s="1" t="s">
        <v>101</v>
      </c>
      <c r="I2779" s="1">
        <v>2124</v>
      </c>
      <c r="J2779" s="1">
        <f>MONTH(BART_Rides[[#This Row],[Date]])</f>
        <v>8</v>
      </c>
      <c r="K2779" s="1">
        <f>WEEKDAY(BART_Rides[[#This Row],[Date]],2)</f>
        <v>3</v>
      </c>
      <c r="L2779" s="1" t="str">
        <f>LEFT(BART_Rides[[#This Row],[Lines]],1)</f>
        <v>Y</v>
      </c>
      <c r="M2779" s="1" t="str">
        <f>IF(BART_Rides[[#This Row],[FirstLetter]]="Y","Yes","No")</f>
        <v>Yes</v>
      </c>
      <c r="N2779" s="1" t="str">
        <f>IF(OR(BART_Rides[[#This Row],[Station Code]]="EM", BART_Rides[[#This Row],[Station Code]]="MT", BART_Rides[[#This Row],[Station Code]]="PL", BART_Rides[[#This Row],[Station Code]]="CC"), "Yes", "No")</f>
        <v>No</v>
      </c>
    </row>
    <row r="2780" spans="6:14">
      <c r="F2780" s="3">
        <v>44420</v>
      </c>
      <c r="G2780" s="1">
        <v>19</v>
      </c>
      <c r="H2780" s="1" t="s">
        <v>101</v>
      </c>
      <c r="I2780" s="1">
        <v>2188</v>
      </c>
      <c r="J2780" s="1">
        <f>MONTH(BART_Rides[[#This Row],[Date]])</f>
        <v>8</v>
      </c>
      <c r="K2780" s="1">
        <f>WEEKDAY(BART_Rides[[#This Row],[Date]],2)</f>
        <v>4</v>
      </c>
      <c r="L2780" s="1" t="str">
        <f>LEFT(BART_Rides[[#This Row],[Lines]],1)</f>
        <v>Y</v>
      </c>
      <c r="M2780" s="1" t="str">
        <f>IF(BART_Rides[[#This Row],[FirstLetter]]="Y","Yes","No")</f>
        <v>Yes</v>
      </c>
      <c r="N2780" s="1" t="str">
        <f>IF(OR(BART_Rides[[#This Row],[Station Code]]="EM", BART_Rides[[#This Row],[Station Code]]="MT", BART_Rides[[#This Row],[Station Code]]="PL", BART_Rides[[#This Row],[Station Code]]="CC"), "Yes", "No")</f>
        <v>No</v>
      </c>
    </row>
    <row r="2781" spans="6:14">
      <c r="F2781" s="3">
        <v>44421</v>
      </c>
      <c r="G2781" s="1">
        <v>19</v>
      </c>
      <c r="H2781" s="1" t="s">
        <v>101</v>
      </c>
      <c r="I2781" s="1">
        <v>2106</v>
      </c>
      <c r="J2781" s="1">
        <f>MONTH(BART_Rides[[#This Row],[Date]])</f>
        <v>8</v>
      </c>
      <c r="K2781" s="1">
        <f>WEEKDAY(BART_Rides[[#This Row],[Date]],2)</f>
        <v>5</v>
      </c>
      <c r="L2781" s="1" t="str">
        <f>LEFT(BART_Rides[[#This Row],[Lines]],1)</f>
        <v>Y</v>
      </c>
      <c r="M2781" s="1" t="str">
        <f>IF(BART_Rides[[#This Row],[FirstLetter]]="Y","Yes","No")</f>
        <v>Yes</v>
      </c>
      <c r="N2781" s="1" t="str">
        <f>IF(OR(BART_Rides[[#This Row],[Station Code]]="EM", BART_Rides[[#This Row],[Station Code]]="MT", BART_Rides[[#This Row],[Station Code]]="PL", BART_Rides[[#This Row],[Station Code]]="CC"), "Yes", "No")</f>
        <v>No</v>
      </c>
    </row>
    <row r="2782" spans="6:14">
      <c r="F2782" s="3">
        <v>44422</v>
      </c>
      <c r="G2782" s="1">
        <v>19</v>
      </c>
      <c r="H2782" s="1" t="s">
        <v>101</v>
      </c>
      <c r="I2782" s="1">
        <v>1313</v>
      </c>
      <c r="J2782" s="1">
        <f>MONTH(BART_Rides[[#This Row],[Date]])</f>
        <v>8</v>
      </c>
      <c r="K2782" s="1">
        <f>WEEKDAY(BART_Rides[[#This Row],[Date]],2)</f>
        <v>6</v>
      </c>
      <c r="L2782" s="1" t="str">
        <f>LEFT(BART_Rides[[#This Row],[Lines]],1)</f>
        <v>Y</v>
      </c>
      <c r="M2782" s="1" t="str">
        <f>IF(BART_Rides[[#This Row],[FirstLetter]]="Y","Yes","No")</f>
        <v>Yes</v>
      </c>
      <c r="N2782" s="1" t="str">
        <f>IF(OR(BART_Rides[[#This Row],[Station Code]]="EM", BART_Rides[[#This Row],[Station Code]]="MT", BART_Rides[[#This Row],[Station Code]]="PL", BART_Rides[[#This Row],[Station Code]]="CC"), "Yes", "No")</f>
        <v>No</v>
      </c>
    </row>
    <row r="2783" spans="6:14">
      <c r="F2783" s="3">
        <v>44423</v>
      </c>
      <c r="G2783" s="1">
        <v>19</v>
      </c>
      <c r="H2783" s="1" t="s">
        <v>101</v>
      </c>
      <c r="I2783" s="1">
        <v>933</v>
      </c>
      <c r="J2783" s="1">
        <f>MONTH(BART_Rides[[#This Row],[Date]])</f>
        <v>8</v>
      </c>
      <c r="K2783" s="1">
        <f>WEEKDAY(BART_Rides[[#This Row],[Date]],2)</f>
        <v>7</v>
      </c>
      <c r="L2783" s="1" t="str">
        <f>LEFT(BART_Rides[[#This Row],[Lines]],1)</f>
        <v>Y</v>
      </c>
      <c r="M2783" s="1" t="str">
        <f>IF(BART_Rides[[#This Row],[FirstLetter]]="Y","Yes","No")</f>
        <v>Yes</v>
      </c>
      <c r="N2783" s="1" t="str">
        <f>IF(OR(BART_Rides[[#This Row],[Station Code]]="EM", BART_Rides[[#This Row],[Station Code]]="MT", BART_Rides[[#This Row],[Station Code]]="PL", BART_Rides[[#This Row],[Station Code]]="CC"), "Yes", "No")</f>
        <v>No</v>
      </c>
    </row>
    <row r="2784" spans="6:14">
      <c r="F2784" s="3">
        <v>44424</v>
      </c>
      <c r="G2784" s="1">
        <v>19</v>
      </c>
      <c r="H2784" s="1" t="s">
        <v>101</v>
      </c>
      <c r="I2784" s="1">
        <v>1981</v>
      </c>
      <c r="J2784" s="1">
        <f>MONTH(BART_Rides[[#This Row],[Date]])</f>
        <v>8</v>
      </c>
      <c r="K2784" s="1">
        <f>WEEKDAY(BART_Rides[[#This Row],[Date]],2)</f>
        <v>1</v>
      </c>
      <c r="L2784" s="1" t="str">
        <f>LEFT(BART_Rides[[#This Row],[Lines]],1)</f>
        <v>Y</v>
      </c>
      <c r="M2784" s="1" t="str">
        <f>IF(BART_Rides[[#This Row],[FirstLetter]]="Y","Yes","No")</f>
        <v>Yes</v>
      </c>
      <c r="N2784" s="1" t="str">
        <f>IF(OR(BART_Rides[[#This Row],[Station Code]]="EM", BART_Rides[[#This Row],[Station Code]]="MT", BART_Rides[[#This Row],[Station Code]]="PL", BART_Rides[[#This Row],[Station Code]]="CC"), "Yes", "No")</f>
        <v>No</v>
      </c>
    </row>
    <row r="2785" spans="6:14">
      <c r="F2785" s="3">
        <v>44425</v>
      </c>
      <c r="G2785" s="1">
        <v>19</v>
      </c>
      <c r="H2785" s="1" t="s">
        <v>101</v>
      </c>
      <c r="I2785" s="1">
        <v>2201</v>
      </c>
      <c r="J2785" s="1">
        <f>MONTH(BART_Rides[[#This Row],[Date]])</f>
        <v>8</v>
      </c>
      <c r="K2785" s="1">
        <f>WEEKDAY(BART_Rides[[#This Row],[Date]],2)</f>
        <v>2</v>
      </c>
      <c r="L2785" s="1" t="str">
        <f>LEFT(BART_Rides[[#This Row],[Lines]],1)</f>
        <v>Y</v>
      </c>
      <c r="M2785" s="1" t="str">
        <f>IF(BART_Rides[[#This Row],[FirstLetter]]="Y","Yes","No")</f>
        <v>Yes</v>
      </c>
      <c r="N2785" s="1" t="str">
        <f>IF(OR(BART_Rides[[#This Row],[Station Code]]="EM", BART_Rides[[#This Row],[Station Code]]="MT", BART_Rides[[#This Row],[Station Code]]="PL", BART_Rides[[#This Row],[Station Code]]="CC"), "Yes", "No")</f>
        <v>No</v>
      </c>
    </row>
    <row r="2786" spans="6:14">
      <c r="F2786" s="3">
        <v>44426</v>
      </c>
      <c r="G2786" s="1">
        <v>19</v>
      </c>
      <c r="H2786" s="1" t="s">
        <v>101</v>
      </c>
      <c r="I2786" s="1">
        <v>2224</v>
      </c>
      <c r="J2786" s="1">
        <f>MONTH(BART_Rides[[#This Row],[Date]])</f>
        <v>8</v>
      </c>
      <c r="K2786" s="1">
        <f>WEEKDAY(BART_Rides[[#This Row],[Date]],2)</f>
        <v>3</v>
      </c>
      <c r="L2786" s="1" t="str">
        <f>LEFT(BART_Rides[[#This Row],[Lines]],1)</f>
        <v>Y</v>
      </c>
      <c r="M2786" s="1" t="str">
        <f>IF(BART_Rides[[#This Row],[FirstLetter]]="Y","Yes","No")</f>
        <v>Yes</v>
      </c>
      <c r="N2786" s="1" t="str">
        <f>IF(OR(BART_Rides[[#This Row],[Station Code]]="EM", BART_Rides[[#This Row],[Station Code]]="MT", BART_Rides[[#This Row],[Station Code]]="PL", BART_Rides[[#This Row],[Station Code]]="CC"), "Yes", "No")</f>
        <v>No</v>
      </c>
    </row>
    <row r="2787" spans="6:14">
      <c r="F2787" s="3">
        <v>44427</v>
      </c>
      <c r="G2787" s="1">
        <v>19</v>
      </c>
      <c r="H2787" s="1" t="s">
        <v>101</v>
      </c>
      <c r="I2787" s="1">
        <v>2312</v>
      </c>
      <c r="J2787" s="1">
        <f>MONTH(BART_Rides[[#This Row],[Date]])</f>
        <v>8</v>
      </c>
      <c r="K2787" s="1">
        <f>WEEKDAY(BART_Rides[[#This Row],[Date]],2)</f>
        <v>4</v>
      </c>
      <c r="L2787" s="1" t="str">
        <f>LEFT(BART_Rides[[#This Row],[Lines]],1)</f>
        <v>Y</v>
      </c>
      <c r="M2787" s="1" t="str">
        <f>IF(BART_Rides[[#This Row],[FirstLetter]]="Y","Yes","No")</f>
        <v>Yes</v>
      </c>
      <c r="N2787" s="1" t="str">
        <f>IF(OR(BART_Rides[[#This Row],[Station Code]]="EM", BART_Rides[[#This Row],[Station Code]]="MT", BART_Rides[[#This Row],[Station Code]]="PL", BART_Rides[[#This Row],[Station Code]]="CC"), "Yes", "No")</f>
        <v>No</v>
      </c>
    </row>
    <row r="2788" spans="6:14">
      <c r="F2788" s="3">
        <v>44428</v>
      </c>
      <c r="G2788" s="1">
        <v>19</v>
      </c>
      <c r="H2788" s="1" t="s">
        <v>101</v>
      </c>
      <c r="I2788" s="1">
        <v>2400</v>
      </c>
      <c r="J2788" s="1">
        <f>MONTH(BART_Rides[[#This Row],[Date]])</f>
        <v>8</v>
      </c>
      <c r="K2788" s="1">
        <f>WEEKDAY(BART_Rides[[#This Row],[Date]],2)</f>
        <v>5</v>
      </c>
      <c r="L2788" s="1" t="str">
        <f>LEFT(BART_Rides[[#This Row],[Lines]],1)</f>
        <v>Y</v>
      </c>
      <c r="M2788" s="1" t="str">
        <f>IF(BART_Rides[[#This Row],[FirstLetter]]="Y","Yes","No")</f>
        <v>Yes</v>
      </c>
      <c r="N2788" s="1" t="str">
        <f>IF(OR(BART_Rides[[#This Row],[Station Code]]="EM", BART_Rides[[#This Row],[Station Code]]="MT", BART_Rides[[#This Row],[Station Code]]="PL", BART_Rides[[#This Row],[Station Code]]="CC"), "Yes", "No")</f>
        <v>No</v>
      </c>
    </row>
    <row r="2789" spans="6:14">
      <c r="F2789" s="3">
        <v>44429</v>
      </c>
      <c r="G2789" s="1">
        <v>19</v>
      </c>
      <c r="H2789" s="1" t="s">
        <v>101</v>
      </c>
      <c r="I2789" s="1">
        <v>1547</v>
      </c>
      <c r="J2789" s="1">
        <f>MONTH(BART_Rides[[#This Row],[Date]])</f>
        <v>8</v>
      </c>
      <c r="K2789" s="1">
        <f>WEEKDAY(BART_Rides[[#This Row],[Date]],2)</f>
        <v>6</v>
      </c>
      <c r="L2789" s="1" t="str">
        <f>LEFT(BART_Rides[[#This Row],[Lines]],1)</f>
        <v>Y</v>
      </c>
      <c r="M2789" s="1" t="str">
        <f>IF(BART_Rides[[#This Row],[FirstLetter]]="Y","Yes","No")</f>
        <v>Yes</v>
      </c>
      <c r="N2789" s="1" t="str">
        <f>IF(OR(BART_Rides[[#This Row],[Station Code]]="EM", BART_Rides[[#This Row],[Station Code]]="MT", BART_Rides[[#This Row],[Station Code]]="PL", BART_Rides[[#This Row],[Station Code]]="CC"), "Yes", "No")</f>
        <v>No</v>
      </c>
    </row>
    <row r="2790" spans="6:14">
      <c r="F2790" s="3">
        <v>44430</v>
      </c>
      <c r="G2790" s="1">
        <v>19</v>
      </c>
      <c r="H2790" s="1" t="s">
        <v>101</v>
      </c>
      <c r="I2790" s="1">
        <v>983</v>
      </c>
      <c r="J2790" s="1">
        <f>MONTH(BART_Rides[[#This Row],[Date]])</f>
        <v>8</v>
      </c>
      <c r="K2790" s="1">
        <f>WEEKDAY(BART_Rides[[#This Row],[Date]],2)</f>
        <v>7</v>
      </c>
      <c r="L2790" s="1" t="str">
        <f>LEFT(BART_Rides[[#This Row],[Lines]],1)</f>
        <v>Y</v>
      </c>
      <c r="M2790" s="1" t="str">
        <f>IF(BART_Rides[[#This Row],[FirstLetter]]="Y","Yes","No")</f>
        <v>Yes</v>
      </c>
      <c r="N2790" s="1" t="str">
        <f>IF(OR(BART_Rides[[#This Row],[Station Code]]="EM", BART_Rides[[#This Row],[Station Code]]="MT", BART_Rides[[#This Row],[Station Code]]="PL", BART_Rides[[#This Row],[Station Code]]="CC"), "Yes", "No")</f>
        <v>No</v>
      </c>
    </row>
    <row r="2791" spans="6:14">
      <c r="F2791" s="3">
        <v>44431</v>
      </c>
      <c r="G2791" s="1">
        <v>19</v>
      </c>
      <c r="H2791" s="1" t="s">
        <v>101</v>
      </c>
      <c r="I2791" s="1">
        <v>2092</v>
      </c>
      <c r="J2791" s="1">
        <f>MONTH(BART_Rides[[#This Row],[Date]])</f>
        <v>8</v>
      </c>
      <c r="K2791" s="1">
        <f>WEEKDAY(BART_Rides[[#This Row],[Date]],2)</f>
        <v>1</v>
      </c>
      <c r="L2791" s="1" t="str">
        <f>LEFT(BART_Rides[[#This Row],[Lines]],1)</f>
        <v>Y</v>
      </c>
      <c r="M2791" s="1" t="str">
        <f>IF(BART_Rides[[#This Row],[FirstLetter]]="Y","Yes","No")</f>
        <v>Yes</v>
      </c>
      <c r="N2791" s="1" t="str">
        <f>IF(OR(BART_Rides[[#This Row],[Station Code]]="EM", BART_Rides[[#This Row],[Station Code]]="MT", BART_Rides[[#This Row],[Station Code]]="PL", BART_Rides[[#This Row],[Station Code]]="CC"), "Yes", "No")</f>
        <v>No</v>
      </c>
    </row>
    <row r="2792" spans="6:14">
      <c r="F2792" s="3">
        <v>44432</v>
      </c>
      <c r="G2792" s="1">
        <v>19</v>
      </c>
      <c r="H2792" s="1" t="s">
        <v>101</v>
      </c>
      <c r="I2792" s="1">
        <v>2366</v>
      </c>
      <c r="J2792" s="1">
        <f>MONTH(BART_Rides[[#This Row],[Date]])</f>
        <v>8</v>
      </c>
      <c r="K2792" s="1">
        <f>WEEKDAY(BART_Rides[[#This Row],[Date]],2)</f>
        <v>2</v>
      </c>
      <c r="L2792" s="1" t="str">
        <f>LEFT(BART_Rides[[#This Row],[Lines]],1)</f>
        <v>Y</v>
      </c>
      <c r="M2792" s="1" t="str">
        <f>IF(BART_Rides[[#This Row],[FirstLetter]]="Y","Yes","No")</f>
        <v>Yes</v>
      </c>
      <c r="N2792" s="1" t="str">
        <f>IF(OR(BART_Rides[[#This Row],[Station Code]]="EM", BART_Rides[[#This Row],[Station Code]]="MT", BART_Rides[[#This Row],[Station Code]]="PL", BART_Rides[[#This Row],[Station Code]]="CC"), "Yes", "No")</f>
        <v>No</v>
      </c>
    </row>
    <row r="2793" spans="6:14">
      <c r="F2793" s="3">
        <v>44433</v>
      </c>
      <c r="G2793" s="1">
        <v>19</v>
      </c>
      <c r="H2793" s="1" t="s">
        <v>101</v>
      </c>
      <c r="I2793" s="1">
        <v>2312</v>
      </c>
      <c r="J2793" s="1">
        <f>MONTH(BART_Rides[[#This Row],[Date]])</f>
        <v>8</v>
      </c>
      <c r="K2793" s="1">
        <f>WEEKDAY(BART_Rides[[#This Row],[Date]],2)</f>
        <v>3</v>
      </c>
      <c r="L2793" s="1" t="str">
        <f>LEFT(BART_Rides[[#This Row],[Lines]],1)</f>
        <v>Y</v>
      </c>
      <c r="M2793" s="1" t="str">
        <f>IF(BART_Rides[[#This Row],[FirstLetter]]="Y","Yes","No")</f>
        <v>Yes</v>
      </c>
      <c r="N2793" s="1" t="str">
        <f>IF(OR(BART_Rides[[#This Row],[Station Code]]="EM", BART_Rides[[#This Row],[Station Code]]="MT", BART_Rides[[#This Row],[Station Code]]="PL", BART_Rides[[#This Row],[Station Code]]="CC"), "Yes", "No")</f>
        <v>No</v>
      </c>
    </row>
    <row r="2794" spans="6:14">
      <c r="F2794" s="3">
        <v>44434</v>
      </c>
      <c r="G2794" s="1">
        <v>19</v>
      </c>
      <c r="H2794" s="1" t="s">
        <v>101</v>
      </c>
      <c r="I2794" s="1">
        <v>2424</v>
      </c>
      <c r="J2794" s="1">
        <f>MONTH(BART_Rides[[#This Row],[Date]])</f>
        <v>8</v>
      </c>
      <c r="K2794" s="1">
        <f>WEEKDAY(BART_Rides[[#This Row],[Date]],2)</f>
        <v>4</v>
      </c>
      <c r="L2794" s="1" t="str">
        <f>LEFT(BART_Rides[[#This Row],[Lines]],1)</f>
        <v>Y</v>
      </c>
      <c r="M2794" s="1" t="str">
        <f>IF(BART_Rides[[#This Row],[FirstLetter]]="Y","Yes","No")</f>
        <v>Yes</v>
      </c>
      <c r="N2794" s="1" t="str">
        <f>IF(OR(BART_Rides[[#This Row],[Station Code]]="EM", BART_Rides[[#This Row],[Station Code]]="MT", BART_Rides[[#This Row],[Station Code]]="PL", BART_Rides[[#This Row],[Station Code]]="CC"), "Yes", "No")</f>
        <v>No</v>
      </c>
    </row>
    <row r="2795" spans="6:14">
      <c r="F2795" s="3">
        <v>44435</v>
      </c>
      <c r="G2795" s="1">
        <v>19</v>
      </c>
      <c r="H2795" s="1" t="s">
        <v>101</v>
      </c>
      <c r="I2795" s="1">
        <v>2472</v>
      </c>
      <c r="J2795" s="1">
        <f>MONTH(BART_Rides[[#This Row],[Date]])</f>
        <v>8</v>
      </c>
      <c r="K2795" s="1">
        <f>WEEKDAY(BART_Rides[[#This Row],[Date]],2)</f>
        <v>5</v>
      </c>
      <c r="L2795" s="1" t="str">
        <f>LEFT(BART_Rides[[#This Row],[Lines]],1)</f>
        <v>Y</v>
      </c>
      <c r="M2795" s="1" t="str">
        <f>IF(BART_Rides[[#This Row],[FirstLetter]]="Y","Yes","No")</f>
        <v>Yes</v>
      </c>
      <c r="N2795" s="1" t="str">
        <f>IF(OR(BART_Rides[[#This Row],[Station Code]]="EM", BART_Rides[[#This Row],[Station Code]]="MT", BART_Rides[[#This Row],[Station Code]]="PL", BART_Rides[[#This Row],[Station Code]]="CC"), "Yes", "No")</f>
        <v>No</v>
      </c>
    </row>
    <row r="2796" spans="6:14">
      <c r="F2796" s="3">
        <v>44436</v>
      </c>
      <c r="G2796" s="1">
        <v>19</v>
      </c>
      <c r="H2796" s="1" t="s">
        <v>101</v>
      </c>
      <c r="I2796" s="1">
        <v>1503</v>
      </c>
      <c r="J2796" s="1">
        <f>MONTH(BART_Rides[[#This Row],[Date]])</f>
        <v>8</v>
      </c>
      <c r="K2796" s="1">
        <f>WEEKDAY(BART_Rides[[#This Row],[Date]],2)</f>
        <v>6</v>
      </c>
      <c r="L2796" s="1" t="str">
        <f>LEFT(BART_Rides[[#This Row],[Lines]],1)</f>
        <v>Y</v>
      </c>
      <c r="M2796" s="1" t="str">
        <f>IF(BART_Rides[[#This Row],[FirstLetter]]="Y","Yes","No")</f>
        <v>Yes</v>
      </c>
      <c r="N2796" s="1" t="str">
        <f>IF(OR(BART_Rides[[#This Row],[Station Code]]="EM", BART_Rides[[#This Row],[Station Code]]="MT", BART_Rides[[#This Row],[Station Code]]="PL", BART_Rides[[#This Row],[Station Code]]="CC"), "Yes", "No")</f>
        <v>No</v>
      </c>
    </row>
    <row r="2797" spans="6:14">
      <c r="F2797" s="3">
        <v>44437</v>
      </c>
      <c r="G2797" s="1">
        <v>19</v>
      </c>
      <c r="H2797" s="1" t="s">
        <v>101</v>
      </c>
      <c r="I2797" s="1">
        <v>1016</v>
      </c>
      <c r="J2797" s="1">
        <f>MONTH(BART_Rides[[#This Row],[Date]])</f>
        <v>8</v>
      </c>
      <c r="K2797" s="1">
        <f>WEEKDAY(BART_Rides[[#This Row],[Date]],2)</f>
        <v>7</v>
      </c>
      <c r="L2797" s="1" t="str">
        <f>LEFT(BART_Rides[[#This Row],[Lines]],1)</f>
        <v>Y</v>
      </c>
      <c r="M2797" s="1" t="str">
        <f>IF(BART_Rides[[#This Row],[FirstLetter]]="Y","Yes","No")</f>
        <v>Yes</v>
      </c>
      <c r="N2797" s="1" t="str">
        <f>IF(OR(BART_Rides[[#This Row],[Station Code]]="EM", BART_Rides[[#This Row],[Station Code]]="MT", BART_Rides[[#This Row],[Station Code]]="PL", BART_Rides[[#This Row],[Station Code]]="CC"), "Yes", "No")</f>
        <v>No</v>
      </c>
    </row>
    <row r="2798" spans="6:14">
      <c r="F2798" s="3">
        <v>44438</v>
      </c>
      <c r="G2798" s="1">
        <v>19</v>
      </c>
      <c r="H2798" s="1" t="s">
        <v>101</v>
      </c>
      <c r="I2798" s="1">
        <v>2083</v>
      </c>
      <c r="J2798" s="1">
        <f>MONTH(BART_Rides[[#This Row],[Date]])</f>
        <v>8</v>
      </c>
      <c r="K2798" s="1">
        <f>WEEKDAY(BART_Rides[[#This Row],[Date]],2)</f>
        <v>1</v>
      </c>
      <c r="L2798" s="1" t="str">
        <f>LEFT(BART_Rides[[#This Row],[Lines]],1)</f>
        <v>Y</v>
      </c>
      <c r="M2798" s="1" t="str">
        <f>IF(BART_Rides[[#This Row],[FirstLetter]]="Y","Yes","No")</f>
        <v>Yes</v>
      </c>
      <c r="N2798" s="1" t="str">
        <f>IF(OR(BART_Rides[[#This Row],[Station Code]]="EM", BART_Rides[[#This Row],[Station Code]]="MT", BART_Rides[[#This Row],[Station Code]]="PL", BART_Rides[[#This Row],[Station Code]]="CC"), "Yes", "No")</f>
        <v>No</v>
      </c>
    </row>
    <row r="2799" spans="6:14">
      <c r="F2799" s="3">
        <v>44439</v>
      </c>
      <c r="G2799" s="1">
        <v>19</v>
      </c>
      <c r="H2799" s="1" t="s">
        <v>101</v>
      </c>
      <c r="I2799" s="1">
        <v>2327</v>
      </c>
      <c r="J2799" s="1">
        <f>MONTH(BART_Rides[[#This Row],[Date]])</f>
        <v>8</v>
      </c>
      <c r="K2799" s="1">
        <f>WEEKDAY(BART_Rides[[#This Row],[Date]],2)</f>
        <v>2</v>
      </c>
      <c r="L2799" s="1" t="str">
        <f>LEFT(BART_Rides[[#This Row],[Lines]],1)</f>
        <v>Y</v>
      </c>
      <c r="M2799" s="1" t="str">
        <f>IF(BART_Rides[[#This Row],[FirstLetter]]="Y","Yes","No")</f>
        <v>Yes</v>
      </c>
      <c r="N2799" s="1" t="str">
        <f>IF(OR(BART_Rides[[#This Row],[Station Code]]="EM", BART_Rides[[#This Row],[Station Code]]="MT", BART_Rides[[#This Row],[Station Code]]="PL", BART_Rides[[#This Row],[Station Code]]="CC"), "Yes", "No")</f>
        <v>No</v>
      </c>
    </row>
    <row r="2800" spans="6:14">
      <c r="F2800" s="3">
        <v>44440</v>
      </c>
      <c r="G2800" s="1">
        <v>19</v>
      </c>
      <c r="H2800" s="1" t="s">
        <v>101</v>
      </c>
      <c r="I2800" s="1">
        <v>2337</v>
      </c>
      <c r="J2800" s="1">
        <f>MONTH(BART_Rides[[#This Row],[Date]])</f>
        <v>9</v>
      </c>
      <c r="K2800" s="1">
        <f>WEEKDAY(BART_Rides[[#This Row],[Date]],2)</f>
        <v>3</v>
      </c>
      <c r="L2800" s="1" t="str">
        <f>LEFT(BART_Rides[[#This Row],[Lines]],1)</f>
        <v>Y</v>
      </c>
      <c r="M2800" s="1" t="str">
        <f>IF(BART_Rides[[#This Row],[FirstLetter]]="Y","Yes","No")</f>
        <v>Yes</v>
      </c>
      <c r="N2800" s="1" t="str">
        <f>IF(OR(BART_Rides[[#This Row],[Station Code]]="EM", BART_Rides[[#This Row],[Station Code]]="MT", BART_Rides[[#This Row],[Station Code]]="PL", BART_Rides[[#This Row],[Station Code]]="CC"), "Yes", "No")</f>
        <v>No</v>
      </c>
    </row>
    <row r="2801" spans="6:14">
      <c r="F2801" s="3">
        <v>44441</v>
      </c>
      <c r="G2801" s="1">
        <v>19</v>
      </c>
      <c r="H2801" s="1" t="s">
        <v>101</v>
      </c>
      <c r="I2801" s="1">
        <v>2365</v>
      </c>
      <c r="J2801" s="1">
        <f>MONTH(BART_Rides[[#This Row],[Date]])</f>
        <v>9</v>
      </c>
      <c r="K2801" s="1">
        <f>WEEKDAY(BART_Rides[[#This Row],[Date]],2)</f>
        <v>4</v>
      </c>
      <c r="L2801" s="1" t="str">
        <f>LEFT(BART_Rides[[#This Row],[Lines]],1)</f>
        <v>Y</v>
      </c>
      <c r="M2801" s="1" t="str">
        <f>IF(BART_Rides[[#This Row],[FirstLetter]]="Y","Yes","No")</f>
        <v>Yes</v>
      </c>
      <c r="N2801" s="1" t="str">
        <f>IF(OR(BART_Rides[[#This Row],[Station Code]]="EM", BART_Rides[[#This Row],[Station Code]]="MT", BART_Rides[[#This Row],[Station Code]]="PL", BART_Rides[[#This Row],[Station Code]]="CC"), "Yes", "No")</f>
        <v>No</v>
      </c>
    </row>
    <row r="2802" spans="6:14">
      <c r="F2802" s="3">
        <v>44442</v>
      </c>
      <c r="G2802" s="1">
        <v>19</v>
      </c>
      <c r="H2802" s="1" t="s">
        <v>101</v>
      </c>
      <c r="I2802" s="1">
        <v>2360</v>
      </c>
      <c r="J2802" s="1">
        <f>MONTH(BART_Rides[[#This Row],[Date]])</f>
        <v>9</v>
      </c>
      <c r="K2802" s="1">
        <f>WEEKDAY(BART_Rides[[#This Row],[Date]],2)</f>
        <v>5</v>
      </c>
      <c r="L2802" s="1" t="str">
        <f>LEFT(BART_Rides[[#This Row],[Lines]],1)</f>
        <v>Y</v>
      </c>
      <c r="M2802" s="1" t="str">
        <f>IF(BART_Rides[[#This Row],[FirstLetter]]="Y","Yes","No")</f>
        <v>Yes</v>
      </c>
      <c r="N2802" s="1" t="str">
        <f>IF(OR(BART_Rides[[#This Row],[Station Code]]="EM", BART_Rides[[#This Row],[Station Code]]="MT", BART_Rides[[#This Row],[Station Code]]="PL", BART_Rides[[#This Row],[Station Code]]="CC"), "Yes", "No")</f>
        <v>No</v>
      </c>
    </row>
    <row r="2803" spans="6:14">
      <c r="F2803" s="3">
        <v>44443</v>
      </c>
      <c r="G2803" s="1">
        <v>19</v>
      </c>
      <c r="H2803" s="1" t="s">
        <v>101</v>
      </c>
      <c r="I2803" s="1">
        <v>1379</v>
      </c>
      <c r="J2803" s="1">
        <f>MONTH(BART_Rides[[#This Row],[Date]])</f>
        <v>9</v>
      </c>
      <c r="K2803" s="1">
        <f>WEEKDAY(BART_Rides[[#This Row],[Date]],2)</f>
        <v>6</v>
      </c>
      <c r="L2803" s="1" t="str">
        <f>LEFT(BART_Rides[[#This Row],[Lines]],1)</f>
        <v>Y</v>
      </c>
      <c r="M2803" s="1" t="str">
        <f>IF(BART_Rides[[#This Row],[FirstLetter]]="Y","Yes","No")</f>
        <v>Yes</v>
      </c>
      <c r="N2803" s="1" t="str">
        <f>IF(OR(BART_Rides[[#This Row],[Station Code]]="EM", BART_Rides[[#This Row],[Station Code]]="MT", BART_Rides[[#This Row],[Station Code]]="PL", BART_Rides[[#This Row],[Station Code]]="CC"), "Yes", "No")</f>
        <v>No</v>
      </c>
    </row>
    <row r="2804" spans="6:14">
      <c r="F2804" s="3">
        <v>44444</v>
      </c>
      <c r="G2804" s="1">
        <v>19</v>
      </c>
      <c r="H2804" s="1" t="s">
        <v>101</v>
      </c>
      <c r="I2804" s="1">
        <v>1140</v>
      </c>
      <c r="J2804" s="1">
        <f>MONTH(BART_Rides[[#This Row],[Date]])</f>
        <v>9</v>
      </c>
      <c r="K2804" s="1">
        <f>WEEKDAY(BART_Rides[[#This Row],[Date]],2)</f>
        <v>7</v>
      </c>
      <c r="L2804" s="1" t="str">
        <f>LEFT(BART_Rides[[#This Row],[Lines]],1)</f>
        <v>Y</v>
      </c>
      <c r="M2804" s="1" t="str">
        <f>IF(BART_Rides[[#This Row],[FirstLetter]]="Y","Yes","No")</f>
        <v>Yes</v>
      </c>
      <c r="N2804" s="1" t="str">
        <f>IF(OR(BART_Rides[[#This Row],[Station Code]]="EM", BART_Rides[[#This Row],[Station Code]]="MT", BART_Rides[[#This Row],[Station Code]]="PL", BART_Rides[[#This Row],[Station Code]]="CC"), "Yes", "No")</f>
        <v>No</v>
      </c>
    </row>
    <row r="2805" spans="6:14">
      <c r="F2805" s="3">
        <v>44445</v>
      </c>
      <c r="G2805" s="1">
        <v>19</v>
      </c>
      <c r="H2805" s="1" t="s">
        <v>101</v>
      </c>
      <c r="I2805" s="1">
        <v>955</v>
      </c>
      <c r="J2805" s="1">
        <f>MONTH(BART_Rides[[#This Row],[Date]])</f>
        <v>9</v>
      </c>
      <c r="K2805" s="1">
        <f>WEEKDAY(BART_Rides[[#This Row],[Date]],2)</f>
        <v>1</v>
      </c>
      <c r="L2805" s="1" t="str">
        <f>LEFT(BART_Rides[[#This Row],[Lines]],1)</f>
        <v>Y</v>
      </c>
      <c r="M2805" s="1" t="str">
        <f>IF(BART_Rides[[#This Row],[FirstLetter]]="Y","Yes","No")</f>
        <v>Yes</v>
      </c>
      <c r="N2805" s="1" t="str">
        <f>IF(OR(BART_Rides[[#This Row],[Station Code]]="EM", BART_Rides[[#This Row],[Station Code]]="MT", BART_Rides[[#This Row],[Station Code]]="PL", BART_Rides[[#This Row],[Station Code]]="CC"), "Yes", "No")</f>
        <v>No</v>
      </c>
    </row>
    <row r="2806" spans="6:14">
      <c r="F2806" s="3">
        <v>44446</v>
      </c>
      <c r="G2806" s="1">
        <v>19</v>
      </c>
      <c r="H2806" s="1" t="s">
        <v>101</v>
      </c>
      <c r="I2806" s="1">
        <v>2406</v>
      </c>
      <c r="J2806" s="1">
        <f>MONTH(BART_Rides[[#This Row],[Date]])</f>
        <v>9</v>
      </c>
      <c r="K2806" s="1">
        <f>WEEKDAY(BART_Rides[[#This Row],[Date]],2)</f>
        <v>2</v>
      </c>
      <c r="L2806" s="1" t="str">
        <f>LEFT(BART_Rides[[#This Row],[Lines]],1)</f>
        <v>Y</v>
      </c>
      <c r="M2806" s="1" t="str">
        <f>IF(BART_Rides[[#This Row],[FirstLetter]]="Y","Yes","No")</f>
        <v>Yes</v>
      </c>
      <c r="N2806" s="1" t="str">
        <f>IF(OR(BART_Rides[[#This Row],[Station Code]]="EM", BART_Rides[[#This Row],[Station Code]]="MT", BART_Rides[[#This Row],[Station Code]]="PL", BART_Rides[[#This Row],[Station Code]]="CC"), "Yes", "No")</f>
        <v>No</v>
      </c>
    </row>
    <row r="2807" spans="6:14">
      <c r="F2807" s="3">
        <v>44447</v>
      </c>
      <c r="G2807" s="1">
        <v>19</v>
      </c>
      <c r="H2807" s="1" t="s">
        <v>101</v>
      </c>
      <c r="I2807" s="1">
        <v>2505</v>
      </c>
      <c r="J2807" s="1">
        <f>MONTH(BART_Rides[[#This Row],[Date]])</f>
        <v>9</v>
      </c>
      <c r="K2807" s="1">
        <f>WEEKDAY(BART_Rides[[#This Row],[Date]],2)</f>
        <v>3</v>
      </c>
      <c r="L2807" s="1" t="str">
        <f>LEFT(BART_Rides[[#This Row],[Lines]],1)</f>
        <v>Y</v>
      </c>
      <c r="M2807" s="1" t="str">
        <f>IF(BART_Rides[[#This Row],[FirstLetter]]="Y","Yes","No")</f>
        <v>Yes</v>
      </c>
      <c r="N2807" s="1" t="str">
        <f>IF(OR(BART_Rides[[#This Row],[Station Code]]="EM", BART_Rides[[#This Row],[Station Code]]="MT", BART_Rides[[#This Row],[Station Code]]="PL", BART_Rides[[#This Row],[Station Code]]="CC"), "Yes", "No")</f>
        <v>No</v>
      </c>
    </row>
    <row r="2808" spans="6:14">
      <c r="F2808" s="3">
        <v>44448</v>
      </c>
      <c r="G2808" s="1">
        <v>19</v>
      </c>
      <c r="H2808" s="1" t="s">
        <v>101</v>
      </c>
      <c r="I2808" s="1">
        <v>2869</v>
      </c>
      <c r="J2808" s="1">
        <f>MONTH(BART_Rides[[#This Row],[Date]])</f>
        <v>9</v>
      </c>
      <c r="K2808" s="1">
        <f>WEEKDAY(BART_Rides[[#This Row],[Date]],2)</f>
        <v>4</v>
      </c>
      <c r="L2808" s="1" t="str">
        <f>LEFT(BART_Rides[[#This Row],[Lines]],1)</f>
        <v>Y</v>
      </c>
      <c r="M2808" s="1" t="str">
        <f>IF(BART_Rides[[#This Row],[FirstLetter]]="Y","Yes","No")</f>
        <v>Yes</v>
      </c>
      <c r="N2808" s="1" t="str">
        <f>IF(OR(BART_Rides[[#This Row],[Station Code]]="EM", BART_Rides[[#This Row],[Station Code]]="MT", BART_Rides[[#This Row],[Station Code]]="PL", BART_Rides[[#This Row],[Station Code]]="CC"), "Yes", "No")</f>
        <v>No</v>
      </c>
    </row>
    <row r="2809" spans="6:14">
      <c r="F2809" s="3">
        <v>44449</v>
      </c>
      <c r="G2809" s="1">
        <v>19</v>
      </c>
      <c r="H2809" s="1" t="s">
        <v>101</v>
      </c>
      <c r="I2809" s="1">
        <v>2906</v>
      </c>
      <c r="J2809" s="1">
        <f>MONTH(BART_Rides[[#This Row],[Date]])</f>
        <v>9</v>
      </c>
      <c r="K2809" s="1">
        <f>WEEKDAY(BART_Rides[[#This Row],[Date]],2)</f>
        <v>5</v>
      </c>
      <c r="L2809" s="1" t="str">
        <f>LEFT(BART_Rides[[#This Row],[Lines]],1)</f>
        <v>Y</v>
      </c>
      <c r="M2809" s="1" t="str">
        <f>IF(BART_Rides[[#This Row],[FirstLetter]]="Y","Yes","No")</f>
        <v>Yes</v>
      </c>
      <c r="N2809" s="1" t="str">
        <f>IF(OR(BART_Rides[[#This Row],[Station Code]]="EM", BART_Rides[[#This Row],[Station Code]]="MT", BART_Rides[[#This Row],[Station Code]]="PL", BART_Rides[[#This Row],[Station Code]]="CC"), "Yes", "No")</f>
        <v>No</v>
      </c>
    </row>
    <row r="2810" spans="6:14">
      <c r="F2810" s="3">
        <v>44450</v>
      </c>
      <c r="G2810" s="1">
        <v>19</v>
      </c>
      <c r="H2810" s="1" t="s">
        <v>101</v>
      </c>
      <c r="I2810" s="1">
        <v>1552</v>
      </c>
      <c r="J2810" s="1">
        <f>MONTH(BART_Rides[[#This Row],[Date]])</f>
        <v>9</v>
      </c>
      <c r="K2810" s="1">
        <f>WEEKDAY(BART_Rides[[#This Row],[Date]],2)</f>
        <v>6</v>
      </c>
      <c r="L2810" s="1" t="str">
        <f>LEFT(BART_Rides[[#This Row],[Lines]],1)</f>
        <v>Y</v>
      </c>
      <c r="M2810" s="1" t="str">
        <f>IF(BART_Rides[[#This Row],[FirstLetter]]="Y","Yes","No")</f>
        <v>Yes</v>
      </c>
      <c r="N2810" s="1" t="str">
        <f>IF(OR(BART_Rides[[#This Row],[Station Code]]="EM", BART_Rides[[#This Row],[Station Code]]="MT", BART_Rides[[#This Row],[Station Code]]="PL", BART_Rides[[#This Row],[Station Code]]="CC"), "Yes", "No")</f>
        <v>No</v>
      </c>
    </row>
    <row r="2811" spans="6:14">
      <c r="F2811" s="3">
        <v>44451</v>
      </c>
      <c r="G2811" s="1">
        <v>19</v>
      </c>
      <c r="H2811" s="1" t="s">
        <v>101</v>
      </c>
      <c r="I2811" s="1">
        <v>1309</v>
      </c>
      <c r="J2811" s="1">
        <f>MONTH(BART_Rides[[#This Row],[Date]])</f>
        <v>9</v>
      </c>
      <c r="K2811" s="1">
        <f>WEEKDAY(BART_Rides[[#This Row],[Date]],2)</f>
        <v>7</v>
      </c>
      <c r="L2811" s="1" t="str">
        <f>LEFT(BART_Rides[[#This Row],[Lines]],1)</f>
        <v>Y</v>
      </c>
      <c r="M2811" s="1" t="str">
        <f>IF(BART_Rides[[#This Row],[FirstLetter]]="Y","Yes","No")</f>
        <v>Yes</v>
      </c>
      <c r="N2811" s="1" t="str">
        <f>IF(OR(BART_Rides[[#This Row],[Station Code]]="EM", BART_Rides[[#This Row],[Station Code]]="MT", BART_Rides[[#This Row],[Station Code]]="PL", BART_Rides[[#This Row],[Station Code]]="CC"), "Yes", "No")</f>
        <v>No</v>
      </c>
    </row>
    <row r="2812" spans="6:14">
      <c r="F2812" s="3">
        <v>44452</v>
      </c>
      <c r="G2812" s="1">
        <v>19</v>
      </c>
      <c r="H2812" s="1" t="s">
        <v>101</v>
      </c>
      <c r="I2812" s="1">
        <v>2151</v>
      </c>
      <c r="J2812" s="1">
        <f>MONTH(BART_Rides[[#This Row],[Date]])</f>
        <v>9</v>
      </c>
      <c r="K2812" s="1">
        <f>WEEKDAY(BART_Rides[[#This Row],[Date]],2)</f>
        <v>1</v>
      </c>
      <c r="L2812" s="1" t="str">
        <f>LEFT(BART_Rides[[#This Row],[Lines]],1)</f>
        <v>Y</v>
      </c>
      <c r="M2812" s="1" t="str">
        <f>IF(BART_Rides[[#This Row],[FirstLetter]]="Y","Yes","No")</f>
        <v>Yes</v>
      </c>
      <c r="N2812" s="1" t="str">
        <f>IF(OR(BART_Rides[[#This Row],[Station Code]]="EM", BART_Rides[[#This Row],[Station Code]]="MT", BART_Rides[[#This Row],[Station Code]]="PL", BART_Rides[[#This Row],[Station Code]]="CC"), "Yes", "No")</f>
        <v>No</v>
      </c>
    </row>
    <row r="2813" spans="6:14">
      <c r="F2813" s="3">
        <v>44453</v>
      </c>
      <c r="G2813" s="1">
        <v>19</v>
      </c>
      <c r="H2813" s="1" t="s">
        <v>101</v>
      </c>
      <c r="I2813" s="1">
        <v>2469</v>
      </c>
      <c r="J2813" s="1">
        <f>MONTH(BART_Rides[[#This Row],[Date]])</f>
        <v>9</v>
      </c>
      <c r="K2813" s="1">
        <f>WEEKDAY(BART_Rides[[#This Row],[Date]],2)</f>
        <v>2</v>
      </c>
      <c r="L2813" s="1" t="str">
        <f>LEFT(BART_Rides[[#This Row],[Lines]],1)</f>
        <v>Y</v>
      </c>
      <c r="M2813" s="1" t="str">
        <f>IF(BART_Rides[[#This Row],[FirstLetter]]="Y","Yes","No")</f>
        <v>Yes</v>
      </c>
      <c r="N2813" s="1" t="str">
        <f>IF(OR(BART_Rides[[#This Row],[Station Code]]="EM", BART_Rides[[#This Row],[Station Code]]="MT", BART_Rides[[#This Row],[Station Code]]="PL", BART_Rides[[#This Row],[Station Code]]="CC"), "Yes", "No")</f>
        <v>No</v>
      </c>
    </row>
    <row r="2814" spans="6:14">
      <c r="F2814" s="3">
        <v>44454</v>
      </c>
      <c r="G2814" s="1">
        <v>19</v>
      </c>
      <c r="H2814" s="1" t="s">
        <v>101</v>
      </c>
      <c r="I2814" s="1">
        <v>2891</v>
      </c>
      <c r="J2814" s="1">
        <f>MONTH(BART_Rides[[#This Row],[Date]])</f>
        <v>9</v>
      </c>
      <c r="K2814" s="1">
        <f>WEEKDAY(BART_Rides[[#This Row],[Date]],2)</f>
        <v>3</v>
      </c>
      <c r="L2814" s="1" t="str">
        <f>LEFT(BART_Rides[[#This Row],[Lines]],1)</f>
        <v>Y</v>
      </c>
      <c r="M2814" s="1" t="str">
        <f>IF(BART_Rides[[#This Row],[FirstLetter]]="Y","Yes","No")</f>
        <v>Yes</v>
      </c>
      <c r="N2814" s="1" t="str">
        <f>IF(OR(BART_Rides[[#This Row],[Station Code]]="EM", BART_Rides[[#This Row],[Station Code]]="MT", BART_Rides[[#This Row],[Station Code]]="PL", BART_Rides[[#This Row],[Station Code]]="CC"), "Yes", "No")</f>
        <v>No</v>
      </c>
    </row>
    <row r="2815" spans="6:14">
      <c r="F2815" s="3">
        <v>44455</v>
      </c>
      <c r="G2815" s="1">
        <v>19</v>
      </c>
      <c r="H2815" s="1" t="s">
        <v>101</v>
      </c>
      <c r="I2815" s="1">
        <v>2572</v>
      </c>
      <c r="J2815" s="1">
        <f>MONTH(BART_Rides[[#This Row],[Date]])</f>
        <v>9</v>
      </c>
      <c r="K2815" s="1">
        <f>WEEKDAY(BART_Rides[[#This Row],[Date]],2)</f>
        <v>4</v>
      </c>
      <c r="L2815" s="1" t="str">
        <f>LEFT(BART_Rides[[#This Row],[Lines]],1)</f>
        <v>Y</v>
      </c>
      <c r="M2815" s="1" t="str">
        <f>IF(BART_Rides[[#This Row],[FirstLetter]]="Y","Yes","No")</f>
        <v>Yes</v>
      </c>
      <c r="N2815" s="1" t="str">
        <f>IF(OR(BART_Rides[[#This Row],[Station Code]]="EM", BART_Rides[[#This Row],[Station Code]]="MT", BART_Rides[[#This Row],[Station Code]]="PL", BART_Rides[[#This Row],[Station Code]]="CC"), "Yes", "No")</f>
        <v>No</v>
      </c>
    </row>
    <row r="2816" spans="6:14">
      <c r="F2816" s="3">
        <v>44456</v>
      </c>
      <c r="G2816" s="1">
        <v>19</v>
      </c>
      <c r="H2816" s="1" t="s">
        <v>101</v>
      </c>
      <c r="I2816" s="1">
        <v>3047</v>
      </c>
      <c r="J2816" s="1">
        <f>MONTH(BART_Rides[[#This Row],[Date]])</f>
        <v>9</v>
      </c>
      <c r="K2816" s="1">
        <f>WEEKDAY(BART_Rides[[#This Row],[Date]],2)</f>
        <v>5</v>
      </c>
      <c r="L2816" s="1" t="str">
        <f>LEFT(BART_Rides[[#This Row],[Lines]],1)</f>
        <v>Y</v>
      </c>
      <c r="M2816" s="1" t="str">
        <f>IF(BART_Rides[[#This Row],[FirstLetter]]="Y","Yes","No")</f>
        <v>Yes</v>
      </c>
      <c r="N2816" s="1" t="str">
        <f>IF(OR(BART_Rides[[#This Row],[Station Code]]="EM", BART_Rides[[#This Row],[Station Code]]="MT", BART_Rides[[#This Row],[Station Code]]="PL", BART_Rides[[#This Row],[Station Code]]="CC"), "Yes", "No")</f>
        <v>No</v>
      </c>
    </row>
    <row r="2817" spans="6:14">
      <c r="F2817" s="3">
        <v>44457</v>
      </c>
      <c r="G2817" s="1">
        <v>19</v>
      </c>
      <c r="H2817" s="1" t="s">
        <v>101</v>
      </c>
      <c r="I2817" s="1">
        <v>1874</v>
      </c>
      <c r="J2817" s="1">
        <f>MONTH(BART_Rides[[#This Row],[Date]])</f>
        <v>9</v>
      </c>
      <c r="K2817" s="1">
        <f>WEEKDAY(BART_Rides[[#This Row],[Date]],2)</f>
        <v>6</v>
      </c>
      <c r="L2817" s="1" t="str">
        <f>LEFT(BART_Rides[[#This Row],[Lines]],1)</f>
        <v>Y</v>
      </c>
      <c r="M2817" s="1" t="str">
        <f>IF(BART_Rides[[#This Row],[FirstLetter]]="Y","Yes","No")</f>
        <v>Yes</v>
      </c>
      <c r="N2817" s="1" t="str">
        <f>IF(OR(BART_Rides[[#This Row],[Station Code]]="EM", BART_Rides[[#This Row],[Station Code]]="MT", BART_Rides[[#This Row],[Station Code]]="PL", BART_Rides[[#This Row],[Station Code]]="CC"), "Yes", "No")</f>
        <v>No</v>
      </c>
    </row>
    <row r="2818" spans="6:14">
      <c r="F2818" s="3">
        <v>44458</v>
      </c>
      <c r="G2818" s="1">
        <v>19</v>
      </c>
      <c r="H2818" s="1" t="s">
        <v>101</v>
      </c>
      <c r="I2818" s="1">
        <v>1286</v>
      </c>
      <c r="J2818" s="1">
        <f>MONTH(BART_Rides[[#This Row],[Date]])</f>
        <v>9</v>
      </c>
      <c r="K2818" s="1">
        <f>WEEKDAY(BART_Rides[[#This Row],[Date]],2)</f>
        <v>7</v>
      </c>
      <c r="L2818" s="1" t="str">
        <f>LEFT(BART_Rides[[#This Row],[Lines]],1)</f>
        <v>Y</v>
      </c>
      <c r="M2818" s="1" t="str">
        <f>IF(BART_Rides[[#This Row],[FirstLetter]]="Y","Yes","No")</f>
        <v>Yes</v>
      </c>
      <c r="N2818" s="1" t="str">
        <f>IF(OR(BART_Rides[[#This Row],[Station Code]]="EM", BART_Rides[[#This Row],[Station Code]]="MT", BART_Rides[[#This Row],[Station Code]]="PL", BART_Rides[[#This Row],[Station Code]]="CC"), "Yes", "No")</f>
        <v>No</v>
      </c>
    </row>
    <row r="2819" spans="6:14">
      <c r="F2819" s="3">
        <v>44459</v>
      </c>
      <c r="G2819" s="1">
        <v>19</v>
      </c>
      <c r="H2819" s="1" t="s">
        <v>101</v>
      </c>
      <c r="I2819" s="1">
        <v>2380</v>
      </c>
      <c r="J2819" s="1">
        <f>MONTH(BART_Rides[[#This Row],[Date]])</f>
        <v>9</v>
      </c>
      <c r="K2819" s="1">
        <f>WEEKDAY(BART_Rides[[#This Row],[Date]],2)</f>
        <v>1</v>
      </c>
      <c r="L2819" s="1" t="str">
        <f>LEFT(BART_Rides[[#This Row],[Lines]],1)</f>
        <v>Y</v>
      </c>
      <c r="M2819" s="1" t="str">
        <f>IF(BART_Rides[[#This Row],[FirstLetter]]="Y","Yes","No")</f>
        <v>Yes</v>
      </c>
      <c r="N2819" s="1" t="str">
        <f>IF(OR(BART_Rides[[#This Row],[Station Code]]="EM", BART_Rides[[#This Row],[Station Code]]="MT", BART_Rides[[#This Row],[Station Code]]="PL", BART_Rides[[#This Row],[Station Code]]="CC"), "Yes", "No")</f>
        <v>No</v>
      </c>
    </row>
    <row r="2820" spans="6:14">
      <c r="F2820" s="3">
        <v>44460</v>
      </c>
      <c r="G2820" s="1">
        <v>19</v>
      </c>
      <c r="H2820" s="1" t="s">
        <v>101</v>
      </c>
      <c r="I2820" s="1">
        <v>2618</v>
      </c>
      <c r="J2820" s="1">
        <f>MONTH(BART_Rides[[#This Row],[Date]])</f>
        <v>9</v>
      </c>
      <c r="K2820" s="1">
        <f>WEEKDAY(BART_Rides[[#This Row],[Date]],2)</f>
        <v>2</v>
      </c>
      <c r="L2820" s="1" t="str">
        <f>LEFT(BART_Rides[[#This Row],[Lines]],1)</f>
        <v>Y</v>
      </c>
      <c r="M2820" s="1" t="str">
        <f>IF(BART_Rides[[#This Row],[FirstLetter]]="Y","Yes","No")</f>
        <v>Yes</v>
      </c>
      <c r="N2820" s="1" t="str">
        <f>IF(OR(BART_Rides[[#This Row],[Station Code]]="EM", BART_Rides[[#This Row],[Station Code]]="MT", BART_Rides[[#This Row],[Station Code]]="PL", BART_Rides[[#This Row],[Station Code]]="CC"), "Yes", "No")</f>
        <v>No</v>
      </c>
    </row>
    <row r="2821" spans="6:14">
      <c r="F2821" s="3">
        <v>44461</v>
      </c>
      <c r="G2821" s="1">
        <v>19</v>
      </c>
      <c r="H2821" s="1" t="s">
        <v>101</v>
      </c>
      <c r="I2821" s="1">
        <v>2597</v>
      </c>
      <c r="J2821" s="1">
        <f>MONTH(BART_Rides[[#This Row],[Date]])</f>
        <v>9</v>
      </c>
      <c r="K2821" s="1">
        <f>WEEKDAY(BART_Rides[[#This Row],[Date]],2)</f>
        <v>3</v>
      </c>
      <c r="L2821" s="1" t="str">
        <f>LEFT(BART_Rides[[#This Row],[Lines]],1)</f>
        <v>Y</v>
      </c>
      <c r="M2821" s="1" t="str">
        <f>IF(BART_Rides[[#This Row],[FirstLetter]]="Y","Yes","No")</f>
        <v>Yes</v>
      </c>
      <c r="N2821" s="1" t="str">
        <f>IF(OR(BART_Rides[[#This Row],[Station Code]]="EM", BART_Rides[[#This Row],[Station Code]]="MT", BART_Rides[[#This Row],[Station Code]]="PL", BART_Rides[[#This Row],[Station Code]]="CC"), "Yes", "No")</f>
        <v>No</v>
      </c>
    </row>
    <row r="2822" spans="6:14">
      <c r="F2822" s="3">
        <v>44462</v>
      </c>
      <c r="G2822" s="1">
        <v>19</v>
      </c>
      <c r="H2822" s="1" t="s">
        <v>101</v>
      </c>
      <c r="I2822" s="1">
        <v>2610</v>
      </c>
      <c r="J2822" s="1">
        <f>MONTH(BART_Rides[[#This Row],[Date]])</f>
        <v>9</v>
      </c>
      <c r="K2822" s="1">
        <f>WEEKDAY(BART_Rides[[#This Row],[Date]],2)</f>
        <v>4</v>
      </c>
      <c r="L2822" s="1" t="str">
        <f>LEFT(BART_Rides[[#This Row],[Lines]],1)</f>
        <v>Y</v>
      </c>
      <c r="M2822" s="1" t="str">
        <f>IF(BART_Rides[[#This Row],[FirstLetter]]="Y","Yes","No")</f>
        <v>Yes</v>
      </c>
      <c r="N2822" s="1" t="str">
        <f>IF(OR(BART_Rides[[#This Row],[Station Code]]="EM", BART_Rides[[#This Row],[Station Code]]="MT", BART_Rides[[#This Row],[Station Code]]="PL", BART_Rides[[#This Row],[Station Code]]="CC"), "Yes", "No")</f>
        <v>No</v>
      </c>
    </row>
    <row r="2823" spans="6:14">
      <c r="F2823" s="3">
        <v>44463</v>
      </c>
      <c r="G2823" s="1">
        <v>19</v>
      </c>
      <c r="H2823" s="1" t="s">
        <v>101</v>
      </c>
      <c r="I2823" s="1">
        <v>2910</v>
      </c>
      <c r="J2823" s="1">
        <f>MONTH(BART_Rides[[#This Row],[Date]])</f>
        <v>9</v>
      </c>
      <c r="K2823" s="1">
        <f>WEEKDAY(BART_Rides[[#This Row],[Date]],2)</f>
        <v>5</v>
      </c>
      <c r="L2823" s="1" t="str">
        <f>LEFT(BART_Rides[[#This Row],[Lines]],1)</f>
        <v>Y</v>
      </c>
      <c r="M2823" s="1" t="str">
        <f>IF(BART_Rides[[#This Row],[FirstLetter]]="Y","Yes","No")</f>
        <v>Yes</v>
      </c>
      <c r="N2823" s="1" t="str">
        <f>IF(OR(BART_Rides[[#This Row],[Station Code]]="EM", BART_Rides[[#This Row],[Station Code]]="MT", BART_Rides[[#This Row],[Station Code]]="PL", BART_Rides[[#This Row],[Station Code]]="CC"), "Yes", "No")</f>
        <v>No</v>
      </c>
    </row>
    <row r="2824" spans="6:14">
      <c r="F2824" s="3">
        <v>44464</v>
      </c>
      <c r="G2824" s="1">
        <v>19</v>
      </c>
      <c r="H2824" s="1" t="s">
        <v>101</v>
      </c>
      <c r="I2824" s="1">
        <v>2876</v>
      </c>
      <c r="J2824" s="1">
        <f>MONTH(BART_Rides[[#This Row],[Date]])</f>
        <v>9</v>
      </c>
      <c r="K2824" s="1">
        <f>WEEKDAY(BART_Rides[[#This Row],[Date]],2)</f>
        <v>6</v>
      </c>
      <c r="L2824" s="1" t="str">
        <f>LEFT(BART_Rides[[#This Row],[Lines]],1)</f>
        <v>Y</v>
      </c>
      <c r="M2824" s="1" t="str">
        <f>IF(BART_Rides[[#This Row],[FirstLetter]]="Y","Yes","No")</f>
        <v>Yes</v>
      </c>
      <c r="N2824" s="1" t="str">
        <f>IF(OR(BART_Rides[[#This Row],[Station Code]]="EM", BART_Rides[[#This Row],[Station Code]]="MT", BART_Rides[[#This Row],[Station Code]]="PL", BART_Rides[[#This Row],[Station Code]]="CC"), "Yes", "No")</f>
        <v>No</v>
      </c>
    </row>
    <row r="2825" spans="6:14">
      <c r="F2825" s="3">
        <v>44465</v>
      </c>
      <c r="G2825" s="1">
        <v>19</v>
      </c>
      <c r="H2825" s="1" t="s">
        <v>101</v>
      </c>
      <c r="I2825" s="1">
        <v>1217</v>
      </c>
      <c r="J2825" s="1">
        <f>MONTH(BART_Rides[[#This Row],[Date]])</f>
        <v>9</v>
      </c>
      <c r="K2825" s="1">
        <f>WEEKDAY(BART_Rides[[#This Row],[Date]],2)</f>
        <v>7</v>
      </c>
      <c r="L2825" s="1" t="str">
        <f>LEFT(BART_Rides[[#This Row],[Lines]],1)</f>
        <v>Y</v>
      </c>
      <c r="M2825" s="1" t="str">
        <f>IF(BART_Rides[[#This Row],[FirstLetter]]="Y","Yes","No")</f>
        <v>Yes</v>
      </c>
      <c r="N2825" s="1" t="str">
        <f>IF(OR(BART_Rides[[#This Row],[Station Code]]="EM", BART_Rides[[#This Row],[Station Code]]="MT", BART_Rides[[#This Row],[Station Code]]="PL", BART_Rides[[#This Row],[Station Code]]="CC"), "Yes", "No")</f>
        <v>No</v>
      </c>
    </row>
    <row r="2826" spans="6:14">
      <c r="F2826" s="3">
        <v>44466</v>
      </c>
      <c r="G2826" s="1">
        <v>19</v>
      </c>
      <c r="H2826" s="1" t="s">
        <v>101</v>
      </c>
      <c r="I2826" s="1">
        <v>2415</v>
      </c>
      <c r="J2826" s="1">
        <f>MONTH(BART_Rides[[#This Row],[Date]])</f>
        <v>9</v>
      </c>
      <c r="K2826" s="1">
        <f>WEEKDAY(BART_Rides[[#This Row],[Date]],2)</f>
        <v>1</v>
      </c>
      <c r="L2826" s="1" t="str">
        <f>LEFT(BART_Rides[[#This Row],[Lines]],1)</f>
        <v>Y</v>
      </c>
      <c r="M2826" s="1" t="str">
        <f>IF(BART_Rides[[#This Row],[FirstLetter]]="Y","Yes","No")</f>
        <v>Yes</v>
      </c>
      <c r="N2826" s="1" t="str">
        <f>IF(OR(BART_Rides[[#This Row],[Station Code]]="EM", BART_Rides[[#This Row],[Station Code]]="MT", BART_Rides[[#This Row],[Station Code]]="PL", BART_Rides[[#This Row],[Station Code]]="CC"), "Yes", "No")</f>
        <v>No</v>
      </c>
    </row>
    <row r="2827" spans="6:14">
      <c r="F2827" s="3">
        <v>44467</v>
      </c>
      <c r="G2827" s="1">
        <v>19</v>
      </c>
      <c r="H2827" s="1" t="s">
        <v>101</v>
      </c>
      <c r="I2827" s="1">
        <v>2641</v>
      </c>
      <c r="J2827" s="1">
        <f>MONTH(BART_Rides[[#This Row],[Date]])</f>
        <v>9</v>
      </c>
      <c r="K2827" s="1">
        <f>WEEKDAY(BART_Rides[[#This Row],[Date]],2)</f>
        <v>2</v>
      </c>
      <c r="L2827" s="1" t="str">
        <f>LEFT(BART_Rides[[#This Row],[Lines]],1)</f>
        <v>Y</v>
      </c>
      <c r="M2827" s="1" t="str">
        <f>IF(BART_Rides[[#This Row],[FirstLetter]]="Y","Yes","No")</f>
        <v>Yes</v>
      </c>
      <c r="N2827" s="1" t="str">
        <f>IF(OR(BART_Rides[[#This Row],[Station Code]]="EM", BART_Rides[[#This Row],[Station Code]]="MT", BART_Rides[[#This Row],[Station Code]]="PL", BART_Rides[[#This Row],[Station Code]]="CC"), "Yes", "No")</f>
        <v>No</v>
      </c>
    </row>
    <row r="2828" spans="6:14">
      <c r="F2828" s="3">
        <v>44468</v>
      </c>
      <c r="G2828" s="1">
        <v>19</v>
      </c>
      <c r="H2828" s="1" t="s">
        <v>101</v>
      </c>
      <c r="I2828" s="1">
        <v>2684</v>
      </c>
      <c r="J2828" s="1">
        <f>MONTH(BART_Rides[[#This Row],[Date]])</f>
        <v>9</v>
      </c>
      <c r="K2828" s="1">
        <f>WEEKDAY(BART_Rides[[#This Row],[Date]],2)</f>
        <v>3</v>
      </c>
      <c r="L2828" s="1" t="str">
        <f>LEFT(BART_Rides[[#This Row],[Lines]],1)</f>
        <v>Y</v>
      </c>
      <c r="M2828" s="1" t="str">
        <f>IF(BART_Rides[[#This Row],[FirstLetter]]="Y","Yes","No")</f>
        <v>Yes</v>
      </c>
      <c r="N2828" s="1" t="str">
        <f>IF(OR(BART_Rides[[#This Row],[Station Code]]="EM", BART_Rides[[#This Row],[Station Code]]="MT", BART_Rides[[#This Row],[Station Code]]="PL", BART_Rides[[#This Row],[Station Code]]="CC"), "Yes", "No")</f>
        <v>No</v>
      </c>
    </row>
    <row r="2829" spans="6:14">
      <c r="F2829" s="3">
        <v>44469</v>
      </c>
      <c r="G2829" s="1">
        <v>19</v>
      </c>
      <c r="H2829" s="1" t="s">
        <v>101</v>
      </c>
      <c r="I2829" s="1">
        <v>2908</v>
      </c>
      <c r="J2829" s="1">
        <f>MONTH(BART_Rides[[#This Row],[Date]])</f>
        <v>9</v>
      </c>
      <c r="K2829" s="1">
        <f>WEEKDAY(BART_Rides[[#This Row],[Date]],2)</f>
        <v>4</v>
      </c>
      <c r="L2829" s="1" t="str">
        <f>LEFT(BART_Rides[[#This Row],[Lines]],1)</f>
        <v>Y</v>
      </c>
      <c r="M2829" s="1" t="str">
        <f>IF(BART_Rides[[#This Row],[FirstLetter]]="Y","Yes","No")</f>
        <v>Yes</v>
      </c>
      <c r="N2829" s="1" t="str">
        <f>IF(OR(BART_Rides[[#This Row],[Station Code]]="EM", BART_Rides[[#This Row],[Station Code]]="MT", BART_Rides[[#This Row],[Station Code]]="PL", BART_Rides[[#This Row],[Station Code]]="CC"), "Yes", "No")</f>
        <v>No</v>
      </c>
    </row>
    <row r="2830" spans="6:14">
      <c r="F2830" s="3">
        <v>44470</v>
      </c>
      <c r="G2830" s="1">
        <v>19</v>
      </c>
      <c r="H2830" s="1" t="s">
        <v>101</v>
      </c>
      <c r="I2830" s="1">
        <v>4001</v>
      </c>
      <c r="J2830" s="1">
        <f>MONTH(BART_Rides[[#This Row],[Date]])</f>
        <v>10</v>
      </c>
      <c r="K2830" s="1">
        <f>WEEKDAY(BART_Rides[[#This Row],[Date]],2)</f>
        <v>5</v>
      </c>
      <c r="L2830" s="1" t="str">
        <f>LEFT(BART_Rides[[#This Row],[Lines]],1)</f>
        <v>Y</v>
      </c>
      <c r="M2830" s="1" t="str">
        <f>IF(BART_Rides[[#This Row],[FirstLetter]]="Y","Yes","No")</f>
        <v>Yes</v>
      </c>
      <c r="N2830" s="1" t="str">
        <f>IF(OR(BART_Rides[[#This Row],[Station Code]]="EM", BART_Rides[[#This Row],[Station Code]]="MT", BART_Rides[[#This Row],[Station Code]]="PL", BART_Rides[[#This Row],[Station Code]]="CC"), "Yes", "No")</f>
        <v>No</v>
      </c>
    </row>
    <row r="2831" spans="6:14">
      <c r="F2831" s="3">
        <v>44471</v>
      </c>
      <c r="G2831" s="1">
        <v>19</v>
      </c>
      <c r="H2831" s="1" t="s">
        <v>101</v>
      </c>
      <c r="I2831" s="1">
        <v>1631</v>
      </c>
      <c r="J2831" s="1">
        <f>MONTH(BART_Rides[[#This Row],[Date]])</f>
        <v>10</v>
      </c>
      <c r="K2831" s="1">
        <f>WEEKDAY(BART_Rides[[#This Row],[Date]],2)</f>
        <v>6</v>
      </c>
      <c r="L2831" s="1" t="str">
        <f>LEFT(BART_Rides[[#This Row],[Lines]],1)</f>
        <v>Y</v>
      </c>
      <c r="M2831" s="1" t="str">
        <f>IF(BART_Rides[[#This Row],[FirstLetter]]="Y","Yes","No")</f>
        <v>Yes</v>
      </c>
      <c r="N2831" s="1" t="str">
        <f>IF(OR(BART_Rides[[#This Row],[Station Code]]="EM", BART_Rides[[#This Row],[Station Code]]="MT", BART_Rides[[#This Row],[Station Code]]="PL", BART_Rides[[#This Row],[Station Code]]="CC"), "Yes", "No")</f>
        <v>No</v>
      </c>
    </row>
    <row r="2832" spans="6:14">
      <c r="F2832" s="3">
        <v>44472</v>
      </c>
      <c r="G2832" s="1">
        <v>19</v>
      </c>
      <c r="H2832" s="1" t="s">
        <v>101</v>
      </c>
      <c r="I2832" s="1">
        <v>1087</v>
      </c>
      <c r="J2832" s="1">
        <f>MONTH(BART_Rides[[#This Row],[Date]])</f>
        <v>10</v>
      </c>
      <c r="K2832" s="1">
        <f>WEEKDAY(BART_Rides[[#This Row],[Date]],2)</f>
        <v>7</v>
      </c>
      <c r="L2832" s="1" t="str">
        <f>LEFT(BART_Rides[[#This Row],[Lines]],1)</f>
        <v>Y</v>
      </c>
      <c r="M2832" s="1" t="str">
        <f>IF(BART_Rides[[#This Row],[FirstLetter]]="Y","Yes","No")</f>
        <v>Yes</v>
      </c>
      <c r="N2832" s="1" t="str">
        <f>IF(OR(BART_Rides[[#This Row],[Station Code]]="EM", BART_Rides[[#This Row],[Station Code]]="MT", BART_Rides[[#This Row],[Station Code]]="PL", BART_Rides[[#This Row],[Station Code]]="CC"), "Yes", "No")</f>
        <v>No</v>
      </c>
    </row>
    <row r="2833" spans="6:14">
      <c r="F2833" s="3">
        <v>44473</v>
      </c>
      <c r="G2833" s="1">
        <v>19</v>
      </c>
      <c r="H2833" s="1" t="s">
        <v>101</v>
      </c>
      <c r="I2833" s="1">
        <v>2236</v>
      </c>
      <c r="J2833" s="1">
        <f>MONTH(BART_Rides[[#This Row],[Date]])</f>
        <v>10</v>
      </c>
      <c r="K2833" s="1">
        <f>WEEKDAY(BART_Rides[[#This Row],[Date]],2)</f>
        <v>1</v>
      </c>
      <c r="L2833" s="1" t="str">
        <f>LEFT(BART_Rides[[#This Row],[Lines]],1)</f>
        <v>Y</v>
      </c>
      <c r="M2833" s="1" t="str">
        <f>IF(BART_Rides[[#This Row],[FirstLetter]]="Y","Yes","No")</f>
        <v>Yes</v>
      </c>
      <c r="N2833" s="1" t="str">
        <f>IF(OR(BART_Rides[[#This Row],[Station Code]]="EM", BART_Rides[[#This Row],[Station Code]]="MT", BART_Rides[[#This Row],[Station Code]]="PL", BART_Rides[[#This Row],[Station Code]]="CC"), "Yes", "No")</f>
        <v>No</v>
      </c>
    </row>
    <row r="2834" spans="6:14">
      <c r="F2834" s="3">
        <v>44474</v>
      </c>
      <c r="G2834" s="1">
        <v>19</v>
      </c>
      <c r="H2834" s="1" t="s">
        <v>101</v>
      </c>
      <c r="I2834" s="1">
        <v>2592</v>
      </c>
      <c r="J2834" s="1">
        <f>MONTH(BART_Rides[[#This Row],[Date]])</f>
        <v>10</v>
      </c>
      <c r="K2834" s="1">
        <f>WEEKDAY(BART_Rides[[#This Row],[Date]],2)</f>
        <v>2</v>
      </c>
      <c r="L2834" s="1" t="str">
        <f>LEFT(BART_Rides[[#This Row],[Lines]],1)</f>
        <v>Y</v>
      </c>
      <c r="M2834" s="1" t="str">
        <f>IF(BART_Rides[[#This Row],[FirstLetter]]="Y","Yes","No")</f>
        <v>Yes</v>
      </c>
      <c r="N2834" s="1" t="str">
        <f>IF(OR(BART_Rides[[#This Row],[Station Code]]="EM", BART_Rides[[#This Row],[Station Code]]="MT", BART_Rides[[#This Row],[Station Code]]="PL", BART_Rides[[#This Row],[Station Code]]="CC"), "Yes", "No")</f>
        <v>No</v>
      </c>
    </row>
    <row r="2835" spans="6:14">
      <c r="F2835" s="3">
        <v>44475</v>
      </c>
      <c r="G2835" s="1">
        <v>19</v>
      </c>
      <c r="H2835" s="1" t="s">
        <v>101</v>
      </c>
      <c r="I2835" s="1">
        <v>2558</v>
      </c>
      <c r="J2835" s="1">
        <f>MONTH(BART_Rides[[#This Row],[Date]])</f>
        <v>10</v>
      </c>
      <c r="K2835" s="1">
        <f>WEEKDAY(BART_Rides[[#This Row],[Date]],2)</f>
        <v>3</v>
      </c>
      <c r="L2835" s="1" t="str">
        <f>LEFT(BART_Rides[[#This Row],[Lines]],1)</f>
        <v>Y</v>
      </c>
      <c r="M2835" s="1" t="str">
        <f>IF(BART_Rides[[#This Row],[FirstLetter]]="Y","Yes","No")</f>
        <v>Yes</v>
      </c>
      <c r="N2835" s="1" t="str">
        <f>IF(OR(BART_Rides[[#This Row],[Station Code]]="EM", BART_Rides[[#This Row],[Station Code]]="MT", BART_Rides[[#This Row],[Station Code]]="PL", BART_Rides[[#This Row],[Station Code]]="CC"), "Yes", "No")</f>
        <v>No</v>
      </c>
    </row>
    <row r="2836" spans="6:14">
      <c r="F2836" s="3">
        <v>44476</v>
      </c>
      <c r="G2836" s="1">
        <v>19</v>
      </c>
      <c r="H2836" s="1" t="s">
        <v>101</v>
      </c>
      <c r="I2836" s="1">
        <v>2621</v>
      </c>
      <c r="J2836" s="1">
        <f>MONTH(BART_Rides[[#This Row],[Date]])</f>
        <v>10</v>
      </c>
      <c r="K2836" s="1">
        <f>WEEKDAY(BART_Rides[[#This Row],[Date]],2)</f>
        <v>4</v>
      </c>
      <c r="L2836" s="1" t="str">
        <f>LEFT(BART_Rides[[#This Row],[Lines]],1)</f>
        <v>Y</v>
      </c>
      <c r="M2836" s="1" t="str">
        <f>IF(BART_Rides[[#This Row],[FirstLetter]]="Y","Yes","No")</f>
        <v>Yes</v>
      </c>
      <c r="N2836" s="1" t="str">
        <f>IF(OR(BART_Rides[[#This Row],[Station Code]]="EM", BART_Rides[[#This Row],[Station Code]]="MT", BART_Rides[[#This Row],[Station Code]]="PL", BART_Rides[[#This Row],[Station Code]]="CC"), "Yes", "No")</f>
        <v>No</v>
      </c>
    </row>
    <row r="2837" spans="6:14">
      <c r="F2837" s="3">
        <v>44477</v>
      </c>
      <c r="G2837" s="1">
        <v>19</v>
      </c>
      <c r="H2837" s="1" t="s">
        <v>101</v>
      </c>
      <c r="I2837" s="1">
        <v>3073</v>
      </c>
      <c r="J2837" s="1">
        <f>MONTH(BART_Rides[[#This Row],[Date]])</f>
        <v>10</v>
      </c>
      <c r="K2837" s="1">
        <f>WEEKDAY(BART_Rides[[#This Row],[Date]],2)</f>
        <v>5</v>
      </c>
      <c r="L2837" s="1" t="str">
        <f>LEFT(BART_Rides[[#This Row],[Lines]],1)</f>
        <v>Y</v>
      </c>
      <c r="M2837" s="1" t="str">
        <f>IF(BART_Rides[[#This Row],[FirstLetter]]="Y","Yes","No")</f>
        <v>Yes</v>
      </c>
      <c r="N2837" s="1" t="str">
        <f>IF(OR(BART_Rides[[#This Row],[Station Code]]="EM", BART_Rides[[#This Row],[Station Code]]="MT", BART_Rides[[#This Row],[Station Code]]="PL", BART_Rides[[#This Row],[Station Code]]="CC"), "Yes", "No")</f>
        <v>No</v>
      </c>
    </row>
    <row r="2838" spans="6:14">
      <c r="F2838" s="3">
        <v>44478</v>
      </c>
      <c r="G2838" s="1">
        <v>19</v>
      </c>
      <c r="H2838" s="1" t="s">
        <v>101</v>
      </c>
      <c r="I2838" s="1">
        <v>1928</v>
      </c>
      <c r="J2838" s="1">
        <f>MONTH(BART_Rides[[#This Row],[Date]])</f>
        <v>10</v>
      </c>
      <c r="K2838" s="1">
        <f>WEEKDAY(BART_Rides[[#This Row],[Date]],2)</f>
        <v>6</v>
      </c>
      <c r="L2838" s="1" t="str">
        <f>LEFT(BART_Rides[[#This Row],[Lines]],1)</f>
        <v>Y</v>
      </c>
      <c r="M2838" s="1" t="str">
        <f>IF(BART_Rides[[#This Row],[FirstLetter]]="Y","Yes","No")</f>
        <v>Yes</v>
      </c>
      <c r="N2838" s="1" t="str">
        <f>IF(OR(BART_Rides[[#This Row],[Station Code]]="EM", BART_Rides[[#This Row],[Station Code]]="MT", BART_Rides[[#This Row],[Station Code]]="PL", BART_Rides[[#This Row],[Station Code]]="CC"), "Yes", "No")</f>
        <v>No</v>
      </c>
    </row>
    <row r="2839" spans="6:14">
      <c r="F2839" s="3">
        <v>44479</v>
      </c>
      <c r="G2839" s="1">
        <v>19</v>
      </c>
      <c r="H2839" s="1" t="s">
        <v>101</v>
      </c>
      <c r="I2839" s="1">
        <v>1290</v>
      </c>
      <c r="J2839" s="1">
        <f>MONTH(BART_Rides[[#This Row],[Date]])</f>
        <v>10</v>
      </c>
      <c r="K2839" s="1">
        <f>WEEKDAY(BART_Rides[[#This Row],[Date]],2)</f>
        <v>7</v>
      </c>
      <c r="L2839" s="1" t="str">
        <f>LEFT(BART_Rides[[#This Row],[Lines]],1)</f>
        <v>Y</v>
      </c>
      <c r="M2839" s="1" t="str">
        <f>IF(BART_Rides[[#This Row],[FirstLetter]]="Y","Yes","No")</f>
        <v>Yes</v>
      </c>
      <c r="N2839" s="1" t="str">
        <f>IF(OR(BART_Rides[[#This Row],[Station Code]]="EM", BART_Rides[[#This Row],[Station Code]]="MT", BART_Rides[[#This Row],[Station Code]]="PL", BART_Rides[[#This Row],[Station Code]]="CC"), "Yes", "No")</f>
        <v>No</v>
      </c>
    </row>
    <row r="2840" spans="6:14">
      <c r="F2840" s="3">
        <v>44480</v>
      </c>
      <c r="G2840" s="1">
        <v>19</v>
      </c>
      <c r="H2840" s="1" t="s">
        <v>101</v>
      </c>
      <c r="I2840" s="1">
        <v>1967</v>
      </c>
      <c r="J2840" s="1">
        <f>MONTH(BART_Rides[[#This Row],[Date]])</f>
        <v>10</v>
      </c>
      <c r="K2840" s="1">
        <f>WEEKDAY(BART_Rides[[#This Row],[Date]],2)</f>
        <v>1</v>
      </c>
      <c r="L2840" s="1" t="str">
        <f>LEFT(BART_Rides[[#This Row],[Lines]],1)</f>
        <v>Y</v>
      </c>
      <c r="M2840" s="1" t="str">
        <f>IF(BART_Rides[[#This Row],[FirstLetter]]="Y","Yes","No")</f>
        <v>Yes</v>
      </c>
      <c r="N2840" s="1" t="str">
        <f>IF(OR(BART_Rides[[#This Row],[Station Code]]="EM", BART_Rides[[#This Row],[Station Code]]="MT", BART_Rides[[#This Row],[Station Code]]="PL", BART_Rides[[#This Row],[Station Code]]="CC"), "Yes", "No")</f>
        <v>No</v>
      </c>
    </row>
    <row r="2841" spans="6:14">
      <c r="F2841" s="3">
        <v>44481</v>
      </c>
      <c r="G2841" s="1">
        <v>19</v>
      </c>
      <c r="H2841" s="1" t="s">
        <v>101</v>
      </c>
      <c r="I2841" s="1">
        <v>2557</v>
      </c>
      <c r="J2841" s="1">
        <f>MONTH(BART_Rides[[#This Row],[Date]])</f>
        <v>10</v>
      </c>
      <c r="K2841" s="1">
        <f>WEEKDAY(BART_Rides[[#This Row],[Date]],2)</f>
        <v>2</v>
      </c>
      <c r="L2841" s="1" t="str">
        <f>LEFT(BART_Rides[[#This Row],[Lines]],1)</f>
        <v>Y</v>
      </c>
      <c r="M2841" s="1" t="str">
        <f>IF(BART_Rides[[#This Row],[FirstLetter]]="Y","Yes","No")</f>
        <v>Yes</v>
      </c>
      <c r="N2841" s="1" t="str">
        <f>IF(OR(BART_Rides[[#This Row],[Station Code]]="EM", BART_Rides[[#This Row],[Station Code]]="MT", BART_Rides[[#This Row],[Station Code]]="PL", BART_Rides[[#This Row],[Station Code]]="CC"), "Yes", "No")</f>
        <v>No</v>
      </c>
    </row>
    <row r="2842" spans="6:14">
      <c r="F2842" s="3">
        <v>44482</v>
      </c>
      <c r="G2842" s="1">
        <v>19</v>
      </c>
      <c r="H2842" s="1" t="s">
        <v>101</v>
      </c>
      <c r="I2842" s="1">
        <v>2547</v>
      </c>
      <c r="J2842" s="1">
        <f>MONTH(BART_Rides[[#This Row],[Date]])</f>
        <v>10</v>
      </c>
      <c r="K2842" s="1">
        <f>WEEKDAY(BART_Rides[[#This Row],[Date]],2)</f>
        <v>3</v>
      </c>
      <c r="L2842" s="1" t="str">
        <f>LEFT(BART_Rides[[#This Row],[Lines]],1)</f>
        <v>Y</v>
      </c>
      <c r="M2842" s="1" t="str">
        <f>IF(BART_Rides[[#This Row],[FirstLetter]]="Y","Yes","No")</f>
        <v>Yes</v>
      </c>
      <c r="N2842" s="1" t="str">
        <f>IF(OR(BART_Rides[[#This Row],[Station Code]]="EM", BART_Rides[[#This Row],[Station Code]]="MT", BART_Rides[[#This Row],[Station Code]]="PL", BART_Rides[[#This Row],[Station Code]]="CC"), "Yes", "No")</f>
        <v>No</v>
      </c>
    </row>
    <row r="2843" spans="6:14">
      <c r="F2843" s="3">
        <v>44483</v>
      </c>
      <c r="G2843" s="1">
        <v>19</v>
      </c>
      <c r="H2843" s="1" t="s">
        <v>101</v>
      </c>
      <c r="I2843" s="1">
        <v>2861</v>
      </c>
      <c r="J2843" s="1">
        <f>MONTH(BART_Rides[[#This Row],[Date]])</f>
        <v>10</v>
      </c>
      <c r="K2843" s="1">
        <f>WEEKDAY(BART_Rides[[#This Row],[Date]],2)</f>
        <v>4</v>
      </c>
      <c r="L2843" s="1" t="str">
        <f>LEFT(BART_Rides[[#This Row],[Lines]],1)</f>
        <v>Y</v>
      </c>
      <c r="M2843" s="1" t="str">
        <f>IF(BART_Rides[[#This Row],[FirstLetter]]="Y","Yes","No")</f>
        <v>Yes</v>
      </c>
      <c r="N2843" s="1" t="str">
        <f>IF(OR(BART_Rides[[#This Row],[Station Code]]="EM", BART_Rides[[#This Row],[Station Code]]="MT", BART_Rides[[#This Row],[Station Code]]="PL", BART_Rides[[#This Row],[Station Code]]="CC"), "Yes", "No")</f>
        <v>No</v>
      </c>
    </row>
    <row r="2844" spans="6:14">
      <c r="F2844" s="3">
        <v>44484</v>
      </c>
      <c r="G2844" s="1">
        <v>19</v>
      </c>
      <c r="H2844" s="1" t="s">
        <v>101</v>
      </c>
      <c r="I2844" s="1">
        <v>2913</v>
      </c>
      <c r="J2844" s="1">
        <f>MONTH(BART_Rides[[#This Row],[Date]])</f>
        <v>10</v>
      </c>
      <c r="K2844" s="1">
        <f>WEEKDAY(BART_Rides[[#This Row],[Date]],2)</f>
        <v>5</v>
      </c>
      <c r="L2844" s="1" t="str">
        <f>LEFT(BART_Rides[[#This Row],[Lines]],1)</f>
        <v>Y</v>
      </c>
      <c r="M2844" s="1" t="str">
        <f>IF(BART_Rides[[#This Row],[FirstLetter]]="Y","Yes","No")</f>
        <v>Yes</v>
      </c>
      <c r="N2844" s="1" t="str">
        <f>IF(OR(BART_Rides[[#This Row],[Station Code]]="EM", BART_Rides[[#This Row],[Station Code]]="MT", BART_Rides[[#This Row],[Station Code]]="PL", BART_Rides[[#This Row],[Station Code]]="CC"), "Yes", "No")</f>
        <v>No</v>
      </c>
    </row>
    <row r="2845" spans="6:14">
      <c r="F2845" s="3">
        <v>44485</v>
      </c>
      <c r="G2845" s="1">
        <v>19</v>
      </c>
      <c r="H2845" s="1" t="s">
        <v>101</v>
      </c>
      <c r="I2845" s="1">
        <v>1705</v>
      </c>
      <c r="J2845" s="1">
        <f>MONTH(BART_Rides[[#This Row],[Date]])</f>
        <v>10</v>
      </c>
      <c r="K2845" s="1">
        <f>WEEKDAY(BART_Rides[[#This Row],[Date]],2)</f>
        <v>6</v>
      </c>
      <c r="L2845" s="1" t="str">
        <f>LEFT(BART_Rides[[#This Row],[Lines]],1)</f>
        <v>Y</v>
      </c>
      <c r="M2845" s="1" t="str">
        <f>IF(BART_Rides[[#This Row],[FirstLetter]]="Y","Yes","No")</f>
        <v>Yes</v>
      </c>
      <c r="N2845" s="1" t="str">
        <f>IF(OR(BART_Rides[[#This Row],[Station Code]]="EM", BART_Rides[[#This Row],[Station Code]]="MT", BART_Rides[[#This Row],[Station Code]]="PL", BART_Rides[[#This Row],[Station Code]]="CC"), "Yes", "No")</f>
        <v>No</v>
      </c>
    </row>
    <row r="2846" spans="6:14">
      <c r="F2846" s="3">
        <v>44486</v>
      </c>
      <c r="G2846" s="1">
        <v>19</v>
      </c>
      <c r="H2846" s="1" t="s">
        <v>101</v>
      </c>
      <c r="I2846" s="1">
        <v>1198</v>
      </c>
      <c r="J2846" s="1">
        <f>MONTH(BART_Rides[[#This Row],[Date]])</f>
        <v>10</v>
      </c>
      <c r="K2846" s="1">
        <f>WEEKDAY(BART_Rides[[#This Row],[Date]],2)</f>
        <v>7</v>
      </c>
      <c r="L2846" s="1" t="str">
        <f>LEFT(BART_Rides[[#This Row],[Lines]],1)</f>
        <v>Y</v>
      </c>
      <c r="M2846" s="1" t="str">
        <f>IF(BART_Rides[[#This Row],[FirstLetter]]="Y","Yes","No")</f>
        <v>Yes</v>
      </c>
      <c r="N2846" s="1" t="str">
        <f>IF(OR(BART_Rides[[#This Row],[Station Code]]="EM", BART_Rides[[#This Row],[Station Code]]="MT", BART_Rides[[#This Row],[Station Code]]="PL", BART_Rides[[#This Row],[Station Code]]="CC"), "Yes", "No")</f>
        <v>No</v>
      </c>
    </row>
    <row r="2847" spans="6:14">
      <c r="F2847" s="3">
        <v>44487</v>
      </c>
      <c r="G2847" s="1">
        <v>19</v>
      </c>
      <c r="H2847" s="1" t="s">
        <v>101</v>
      </c>
      <c r="I2847" s="1">
        <v>2719</v>
      </c>
      <c r="J2847" s="1">
        <f>MONTH(BART_Rides[[#This Row],[Date]])</f>
        <v>10</v>
      </c>
      <c r="K2847" s="1">
        <f>WEEKDAY(BART_Rides[[#This Row],[Date]],2)</f>
        <v>1</v>
      </c>
      <c r="L2847" s="1" t="str">
        <f>LEFT(BART_Rides[[#This Row],[Lines]],1)</f>
        <v>Y</v>
      </c>
      <c r="M2847" s="1" t="str">
        <f>IF(BART_Rides[[#This Row],[FirstLetter]]="Y","Yes","No")</f>
        <v>Yes</v>
      </c>
      <c r="N2847" s="1" t="str">
        <f>IF(OR(BART_Rides[[#This Row],[Station Code]]="EM", BART_Rides[[#This Row],[Station Code]]="MT", BART_Rides[[#This Row],[Station Code]]="PL", BART_Rides[[#This Row],[Station Code]]="CC"), "Yes", "No")</f>
        <v>No</v>
      </c>
    </row>
    <row r="2848" spans="6:14">
      <c r="F2848" s="3">
        <v>44488</v>
      </c>
      <c r="G2848" s="1">
        <v>19</v>
      </c>
      <c r="H2848" s="1" t="s">
        <v>101</v>
      </c>
      <c r="I2848" s="1">
        <v>2845</v>
      </c>
      <c r="J2848" s="1">
        <f>MONTH(BART_Rides[[#This Row],[Date]])</f>
        <v>10</v>
      </c>
      <c r="K2848" s="1">
        <f>WEEKDAY(BART_Rides[[#This Row],[Date]],2)</f>
        <v>2</v>
      </c>
      <c r="L2848" s="1" t="str">
        <f>LEFT(BART_Rides[[#This Row],[Lines]],1)</f>
        <v>Y</v>
      </c>
      <c r="M2848" s="1" t="str">
        <f>IF(BART_Rides[[#This Row],[FirstLetter]]="Y","Yes","No")</f>
        <v>Yes</v>
      </c>
      <c r="N2848" s="1" t="str">
        <f>IF(OR(BART_Rides[[#This Row],[Station Code]]="EM", BART_Rides[[#This Row],[Station Code]]="MT", BART_Rides[[#This Row],[Station Code]]="PL", BART_Rides[[#This Row],[Station Code]]="CC"), "Yes", "No")</f>
        <v>No</v>
      </c>
    </row>
    <row r="2849" spans="6:14">
      <c r="F2849" s="3">
        <v>44489</v>
      </c>
      <c r="G2849" s="1">
        <v>19</v>
      </c>
      <c r="H2849" s="1" t="s">
        <v>101</v>
      </c>
      <c r="I2849" s="1">
        <v>2605</v>
      </c>
      <c r="J2849" s="1">
        <f>MONTH(BART_Rides[[#This Row],[Date]])</f>
        <v>10</v>
      </c>
      <c r="K2849" s="1">
        <f>WEEKDAY(BART_Rides[[#This Row],[Date]],2)</f>
        <v>3</v>
      </c>
      <c r="L2849" s="1" t="str">
        <f>LEFT(BART_Rides[[#This Row],[Lines]],1)</f>
        <v>Y</v>
      </c>
      <c r="M2849" s="1" t="str">
        <f>IF(BART_Rides[[#This Row],[FirstLetter]]="Y","Yes","No")</f>
        <v>Yes</v>
      </c>
      <c r="N2849" s="1" t="str">
        <f>IF(OR(BART_Rides[[#This Row],[Station Code]]="EM", BART_Rides[[#This Row],[Station Code]]="MT", BART_Rides[[#This Row],[Station Code]]="PL", BART_Rides[[#This Row],[Station Code]]="CC"), "Yes", "No")</f>
        <v>No</v>
      </c>
    </row>
    <row r="2850" spans="6:14">
      <c r="F2850" s="3">
        <v>44490</v>
      </c>
      <c r="G2850" s="1">
        <v>19</v>
      </c>
      <c r="H2850" s="1" t="s">
        <v>101</v>
      </c>
      <c r="I2850" s="1">
        <v>2493</v>
      </c>
      <c r="J2850" s="1">
        <f>MONTH(BART_Rides[[#This Row],[Date]])</f>
        <v>10</v>
      </c>
      <c r="K2850" s="1">
        <f>WEEKDAY(BART_Rides[[#This Row],[Date]],2)</f>
        <v>4</v>
      </c>
      <c r="L2850" s="1" t="str">
        <f>LEFT(BART_Rides[[#This Row],[Lines]],1)</f>
        <v>Y</v>
      </c>
      <c r="M2850" s="1" t="str">
        <f>IF(BART_Rides[[#This Row],[FirstLetter]]="Y","Yes","No")</f>
        <v>Yes</v>
      </c>
      <c r="N2850" s="1" t="str">
        <f>IF(OR(BART_Rides[[#This Row],[Station Code]]="EM", BART_Rides[[#This Row],[Station Code]]="MT", BART_Rides[[#This Row],[Station Code]]="PL", BART_Rides[[#This Row],[Station Code]]="CC"), "Yes", "No")</f>
        <v>No</v>
      </c>
    </row>
    <row r="2851" spans="6:14">
      <c r="F2851" s="3">
        <v>44491</v>
      </c>
      <c r="G2851" s="1">
        <v>19</v>
      </c>
      <c r="H2851" s="1" t="s">
        <v>101</v>
      </c>
      <c r="I2851" s="1">
        <v>2738</v>
      </c>
      <c r="J2851" s="1">
        <f>MONTH(BART_Rides[[#This Row],[Date]])</f>
        <v>10</v>
      </c>
      <c r="K2851" s="1">
        <f>WEEKDAY(BART_Rides[[#This Row],[Date]],2)</f>
        <v>5</v>
      </c>
      <c r="L2851" s="1" t="str">
        <f>LEFT(BART_Rides[[#This Row],[Lines]],1)</f>
        <v>Y</v>
      </c>
      <c r="M2851" s="1" t="str">
        <f>IF(BART_Rides[[#This Row],[FirstLetter]]="Y","Yes","No")</f>
        <v>Yes</v>
      </c>
      <c r="N2851" s="1" t="str">
        <f>IF(OR(BART_Rides[[#This Row],[Station Code]]="EM", BART_Rides[[#This Row],[Station Code]]="MT", BART_Rides[[#This Row],[Station Code]]="PL", BART_Rides[[#This Row],[Station Code]]="CC"), "Yes", "No")</f>
        <v>No</v>
      </c>
    </row>
    <row r="2852" spans="6:14">
      <c r="F2852" s="3">
        <v>44492</v>
      </c>
      <c r="G2852" s="1">
        <v>19</v>
      </c>
      <c r="H2852" s="1" t="s">
        <v>101</v>
      </c>
      <c r="I2852" s="1">
        <v>1566</v>
      </c>
      <c r="J2852" s="1">
        <f>MONTH(BART_Rides[[#This Row],[Date]])</f>
        <v>10</v>
      </c>
      <c r="K2852" s="1">
        <f>WEEKDAY(BART_Rides[[#This Row],[Date]],2)</f>
        <v>6</v>
      </c>
      <c r="L2852" s="1" t="str">
        <f>LEFT(BART_Rides[[#This Row],[Lines]],1)</f>
        <v>Y</v>
      </c>
      <c r="M2852" s="1" t="str">
        <f>IF(BART_Rides[[#This Row],[FirstLetter]]="Y","Yes","No")</f>
        <v>Yes</v>
      </c>
      <c r="N2852" s="1" t="str">
        <f>IF(OR(BART_Rides[[#This Row],[Station Code]]="EM", BART_Rides[[#This Row],[Station Code]]="MT", BART_Rides[[#This Row],[Station Code]]="PL", BART_Rides[[#This Row],[Station Code]]="CC"), "Yes", "No")</f>
        <v>No</v>
      </c>
    </row>
    <row r="2853" spans="6:14">
      <c r="F2853" s="3">
        <v>44493</v>
      </c>
      <c r="G2853" s="1">
        <v>19</v>
      </c>
      <c r="H2853" s="1" t="s">
        <v>101</v>
      </c>
      <c r="I2853" s="1">
        <v>780</v>
      </c>
      <c r="J2853" s="1">
        <f>MONTH(BART_Rides[[#This Row],[Date]])</f>
        <v>10</v>
      </c>
      <c r="K2853" s="1">
        <f>WEEKDAY(BART_Rides[[#This Row],[Date]],2)</f>
        <v>7</v>
      </c>
      <c r="L2853" s="1" t="str">
        <f>LEFT(BART_Rides[[#This Row],[Lines]],1)</f>
        <v>Y</v>
      </c>
      <c r="M2853" s="1" t="str">
        <f>IF(BART_Rides[[#This Row],[FirstLetter]]="Y","Yes","No")</f>
        <v>Yes</v>
      </c>
      <c r="N2853" s="1" t="str">
        <f>IF(OR(BART_Rides[[#This Row],[Station Code]]="EM", BART_Rides[[#This Row],[Station Code]]="MT", BART_Rides[[#This Row],[Station Code]]="PL", BART_Rides[[#This Row],[Station Code]]="CC"), "Yes", "No")</f>
        <v>No</v>
      </c>
    </row>
    <row r="2854" spans="6:14">
      <c r="F2854" s="3">
        <v>44494</v>
      </c>
      <c r="G2854" s="1">
        <v>19</v>
      </c>
      <c r="H2854" s="1" t="s">
        <v>101</v>
      </c>
      <c r="I2854" s="1">
        <v>2227</v>
      </c>
      <c r="J2854" s="1">
        <f>MONTH(BART_Rides[[#This Row],[Date]])</f>
        <v>10</v>
      </c>
      <c r="K2854" s="1">
        <f>WEEKDAY(BART_Rides[[#This Row],[Date]],2)</f>
        <v>1</v>
      </c>
      <c r="L2854" s="1" t="str">
        <f>LEFT(BART_Rides[[#This Row],[Lines]],1)</f>
        <v>Y</v>
      </c>
      <c r="M2854" s="1" t="str">
        <f>IF(BART_Rides[[#This Row],[FirstLetter]]="Y","Yes","No")</f>
        <v>Yes</v>
      </c>
      <c r="N2854" s="1" t="str">
        <f>IF(OR(BART_Rides[[#This Row],[Station Code]]="EM", BART_Rides[[#This Row],[Station Code]]="MT", BART_Rides[[#This Row],[Station Code]]="PL", BART_Rides[[#This Row],[Station Code]]="CC"), "Yes", "No")</f>
        <v>No</v>
      </c>
    </row>
    <row r="2855" spans="6:14">
      <c r="F2855" s="3">
        <v>44495</v>
      </c>
      <c r="G2855" s="1">
        <v>19</v>
      </c>
      <c r="H2855" s="1" t="s">
        <v>101</v>
      </c>
      <c r="I2855" s="1">
        <v>3106</v>
      </c>
      <c r="J2855" s="1">
        <f>MONTH(BART_Rides[[#This Row],[Date]])</f>
        <v>10</v>
      </c>
      <c r="K2855" s="1">
        <f>WEEKDAY(BART_Rides[[#This Row],[Date]],2)</f>
        <v>2</v>
      </c>
      <c r="L2855" s="1" t="str">
        <f>LEFT(BART_Rides[[#This Row],[Lines]],1)</f>
        <v>Y</v>
      </c>
      <c r="M2855" s="1" t="str">
        <f>IF(BART_Rides[[#This Row],[FirstLetter]]="Y","Yes","No")</f>
        <v>Yes</v>
      </c>
      <c r="N2855" s="1" t="str">
        <f>IF(OR(BART_Rides[[#This Row],[Station Code]]="EM", BART_Rides[[#This Row],[Station Code]]="MT", BART_Rides[[#This Row],[Station Code]]="PL", BART_Rides[[#This Row],[Station Code]]="CC"), "Yes", "No")</f>
        <v>No</v>
      </c>
    </row>
    <row r="2856" spans="6:14">
      <c r="F2856" s="3">
        <v>44496</v>
      </c>
      <c r="G2856" s="1">
        <v>19</v>
      </c>
      <c r="H2856" s="1" t="s">
        <v>101</v>
      </c>
      <c r="I2856" s="1">
        <v>3241</v>
      </c>
      <c r="J2856" s="1">
        <f>MONTH(BART_Rides[[#This Row],[Date]])</f>
        <v>10</v>
      </c>
      <c r="K2856" s="1">
        <f>WEEKDAY(BART_Rides[[#This Row],[Date]],2)</f>
        <v>3</v>
      </c>
      <c r="L2856" s="1" t="str">
        <f>LEFT(BART_Rides[[#This Row],[Lines]],1)</f>
        <v>Y</v>
      </c>
      <c r="M2856" s="1" t="str">
        <f>IF(BART_Rides[[#This Row],[FirstLetter]]="Y","Yes","No")</f>
        <v>Yes</v>
      </c>
      <c r="N2856" s="1" t="str">
        <f>IF(OR(BART_Rides[[#This Row],[Station Code]]="EM", BART_Rides[[#This Row],[Station Code]]="MT", BART_Rides[[#This Row],[Station Code]]="PL", BART_Rides[[#This Row],[Station Code]]="CC"), "Yes", "No")</f>
        <v>No</v>
      </c>
    </row>
    <row r="2857" spans="6:14">
      <c r="F2857" s="3">
        <v>44497</v>
      </c>
      <c r="G2857" s="1">
        <v>19</v>
      </c>
      <c r="H2857" s="1" t="s">
        <v>101</v>
      </c>
      <c r="I2857" s="1">
        <v>3092</v>
      </c>
      <c r="J2857" s="1">
        <f>MONTH(BART_Rides[[#This Row],[Date]])</f>
        <v>10</v>
      </c>
      <c r="K2857" s="1">
        <f>WEEKDAY(BART_Rides[[#This Row],[Date]],2)</f>
        <v>4</v>
      </c>
      <c r="L2857" s="1" t="str">
        <f>LEFT(BART_Rides[[#This Row],[Lines]],1)</f>
        <v>Y</v>
      </c>
      <c r="M2857" s="1" t="str">
        <f>IF(BART_Rides[[#This Row],[FirstLetter]]="Y","Yes","No")</f>
        <v>Yes</v>
      </c>
      <c r="N2857" s="1" t="str">
        <f>IF(OR(BART_Rides[[#This Row],[Station Code]]="EM", BART_Rides[[#This Row],[Station Code]]="MT", BART_Rides[[#This Row],[Station Code]]="PL", BART_Rides[[#This Row],[Station Code]]="CC"), "Yes", "No")</f>
        <v>No</v>
      </c>
    </row>
    <row r="2858" spans="6:14">
      <c r="F2858" s="3">
        <v>44498</v>
      </c>
      <c r="G2858" s="1">
        <v>19</v>
      </c>
      <c r="H2858" s="1" t="s">
        <v>101</v>
      </c>
      <c r="I2858" s="1">
        <v>2838</v>
      </c>
      <c r="J2858" s="1">
        <f>MONTH(BART_Rides[[#This Row],[Date]])</f>
        <v>10</v>
      </c>
      <c r="K2858" s="1">
        <f>WEEKDAY(BART_Rides[[#This Row],[Date]],2)</f>
        <v>5</v>
      </c>
      <c r="L2858" s="1" t="str">
        <f>LEFT(BART_Rides[[#This Row],[Lines]],1)</f>
        <v>Y</v>
      </c>
      <c r="M2858" s="1" t="str">
        <f>IF(BART_Rides[[#This Row],[FirstLetter]]="Y","Yes","No")</f>
        <v>Yes</v>
      </c>
      <c r="N2858" s="1" t="str">
        <f>IF(OR(BART_Rides[[#This Row],[Station Code]]="EM", BART_Rides[[#This Row],[Station Code]]="MT", BART_Rides[[#This Row],[Station Code]]="PL", BART_Rides[[#This Row],[Station Code]]="CC"), "Yes", "No")</f>
        <v>No</v>
      </c>
    </row>
    <row r="2859" spans="6:14">
      <c r="F2859" s="3">
        <v>44499</v>
      </c>
      <c r="G2859" s="1">
        <v>19</v>
      </c>
      <c r="H2859" s="1" t="s">
        <v>101</v>
      </c>
      <c r="I2859" s="1">
        <v>1687</v>
      </c>
      <c r="J2859" s="1">
        <f>MONTH(BART_Rides[[#This Row],[Date]])</f>
        <v>10</v>
      </c>
      <c r="K2859" s="1">
        <f>WEEKDAY(BART_Rides[[#This Row],[Date]],2)</f>
        <v>6</v>
      </c>
      <c r="L2859" s="1" t="str">
        <f>LEFT(BART_Rides[[#This Row],[Lines]],1)</f>
        <v>Y</v>
      </c>
      <c r="M2859" s="1" t="str">
        <f>IF(BART_Rides[[#This Row],[FirstLetter]]="Y","Yes","No")</f>
        <v>Yes</v>
      </c>
      <c r="N2859" s="1" t="str">
        <f>IF(OR(BART_Rides[[#This Row],[Station Code]]="EM", BART_Rides[[#This Row],[Station Code]]="MT", BART_Rides[[#This Row],[Station Code]]="PL", BART_Rides[[#This Row],[Station Code]]="CC"), "Yes", "No")</f>
        <v>No</v>
      </c>
    </row>
    <row r="2860" spans="6:14">
      <c r="F2860" s="3">
        <v>44500</v>
      </c>
      <c r="G2860" s="1">
        <v>19</v>
      </c>
      <c r="H2860" s="1" t="s">
        <v>101</v>
      </c>
      <c r="I2860" s="1">
        <v>1201</v>
      </c>
      <c r="J2860" s="1">
        <f>MONTH(BART_Rides[[#This Row],[Date]])</f>
        <v>10</v>
      </c>
      <c r="K2860" s="1">
        <f>WEEKDAY(BART_Rides[[#This Row],[Date]],2)</f>
        <v>7</v>
      </c>
      <c r="L2860" s="1" t="str">
        <f>LEFT(BART_Rides[[#This Row],[Lines]],1)</f>
        <v>Y</v>
      </c>
      <c r="M2860" s="1" t="str">
        <f>IF(BART_Rides[[#This Row],[FirstLetter]]="Y","Yes","No")</f>
        <v>Yes</v>
      </c>
      <c r="N2860" s="1" t="str">
        <f>IF(OR(BART_Rides[[#This Row],[Station Code]]="EM", BART_Rides[[#This Row],[Station Code]]="MT", BART_Rides[[#This Row],[Station Code]]="PL", BART_Rides[[#This Row],[Station Code]]="CC"), "Yes", "No")</f>
        <v>No</v>
      </c>
    </row>
    <row r="2861" spans="6:14">
      <c r="F2861" s="3">
        <v>44501</v>
      </c>
      <c r="G2861" s="1">
        <v>19</v>
      </c>
      <c r="H2861" s="1" t="s">
        <v>101</v>
      </c>
      <c r="I2861" s="1">
        <v>2265</v>
      </c>
      <c r="J2861" s="1">
        <f>MONTH(BART_Rides[[#This Row],[Date]])</f>
        <v>11</v>
      </c>
      <c r="K2861" s="1">
        <f>WEEKDAY(BART_Rides[[#This Row],[Date]],2)</f>
        <v>1</v>
      </c>
      <c r="L2861" s="1" t="str">
        <f>LEFT(BART_Rides[[#This Row],[Lines]],1)</f>
        <v>Y</v>
      </c>
      <c r="M2861" s="1" t="str">
        <f>IF(BART_Rides[[#This Row],[FirstLetter]]="Y","Yes","No")</f>
        <v>Yes</v>
      </c>
      <c r="N2861" s="1" t="str">
        <f>IF(OR(BART_Rides[[#This Row],[Station Code]]="EM", BART_Rides[[#This Row],[Station Code]]="MT", BART_Rides[[#This Row],[Station Code]]="PL", BART_Rides[[#This Row],[Station Code]]="CC"), "Yes", "No")</f>
        <v>No</v>
      </c>
    </row>
    <row r="2862" spans="6:14">
      <c r="F2862" s="3">
        <v>44502</v>
      </c>
      <c r="G2862" s="1">
        <v>19</v>
      </c>
      <c r="H2862" s="1" t="s">
        <v>101</v>
      </c>
      <c r="I2862" s="1">
        <v>2745</v>
      </c>
      <c r="J2862" s="1">
        <f>MONTH(BART_Rides[[#This Row],[Date]])</f>
        <v>11</v>
      </c>
      <c r="K2862" s="1">
        <f>WEEKDAY(BART_Rides[[#This Row],[Date]],2)</f>
        <v>2</v>
      </c>
      <c r="L2862" s="1" t="str">
        <f>LEFT(BART_Rides[[#This Row],[Lines]],1)</f>
        <v>Y</v>
      </c>
      <c r="M2862" s="1" t="str">
        <f>IF(BART_Rides[[#This Row],[FirstLetter]]="Y","Yes","No")</f>
        <v>Yes</v>
      </c>
      <c r="N2862" s="1" t="str">
        <f>IF(OR(BART_Rides[[#This Row],[Station Code]]="EM", BART_Rides[[#This Row],[Station Code]]="MT", BART_Rides[[#This Row],[Station Code]]="PL", BART_Rides[[#This Row],[Station Code]]="CC"), "Yes", "No")</f>
        <v>No</v>
      </c>
    </row>
    <row r="2863" spans="6:14">
      <c r="F2863" s="3">
        <v>44503</v>
      </c>
      <c r="G2863" s="1">
        <v>19</v>
      </c>
      <c r="H2863" s="1" t="s">
        <v>101</v>
      </c>
      <c r="I2863" s="1">
        <v>2914</v>
      </c>
      <c r="J2863" s="1">
        <f>MONTH(BART_Rides[[#This Row],[Date]])</f>
        <v>11</v>
      </c>
      <c r="K2863" s="1">
        <f>WEEKDAY(BART_Rides[[#This Row],[Date]],2)</f>
        <v>3</v>
      </c>
      <c r="L2863" s="1" t="str">
        <f>LEFT(BART_Rides[[#This Row],[Lines]],1)</f>
        <v>Y</v>
      </c>
      <c r="M2863" s="1" t="str">
        <f>IF(BART_Rides[[#This Row],[FirstLetter]]="Y","Yes","No")</f>
        <v>Yes</v>
      </c>
      <c r="N2863" s="1" t="str">
        <f>IF(OR(BART_Rides[[#This Row],[Station Code]]="EM", BART_Rides[[#This Row],[Station Code]]="MT", BART_Rides[[#This Row],[Station Code]]="PL", BART_Rides[[#This Row],[Station Code]]="CC"), "Yes", "No")</f>
        <v>No</v>
      </c>
    </row>
    <row r="2864" spans="6:14">
      <c r="F2864" s="3">
        <v>44504</v>
      </c>
      <c r="G2864" s="1">
        <v>19</v>
      </c>
      <c r="H2864" s="1" t="s">
        <v>101</v>
      </c>
      <c r="I2864" s="1">
        <v>3199</v>
      </c>
      <c r="J2864" s="1">
        <f>MONTH(BART_Rides[[#This Row],[Date]])</f>
        <v>11</v>
      </c>
      <c r="K2864" s="1">
        <f>WEEKDAY(BART_Rides[[#This Row],[Date]],2)</f>
        <v>4</v>
      </c>
      <c r="L2864" s="1" t="str">
        <f>LEFT(BART_Rides[[#This Row],[Lines]],1)</f>
        <v>Y</v>
      </c>
      <c r="M2864" s="1" t="str">
        <f>IF(BART_Rides[[#This Row],[FirstLetter]]="Y","Yes","No")</f>
        <v>Yes</v>
      </c>
      <c r="N2864" s="1" t="str">
        <f>IF(OR(BART_Rides[[#This Row],[Station Code]]="EM", BART_Rides[[#This Row],[Station Code]]="MT", BART_Rides[[#This Row],[Station Code]]="PL", BART_Rides[[#This Row],[Station Code]]="CC"), "Yes", "No")</f>
        <v>No</v>
      </c>
    </row>
    <row r="2865" spans="6:14">
      <c r="F2865" s="3">
        <v>44505</v>
      </c>
      <c r="G2865" s="1">
        <v>19</v>
      </c>
      <c r="H2865" s="1" t="s">
        <v>101</v>
      </c>
      <c r="I2865" s="1">
        <v>4671</v>
      </c>
      <c r="J2865" s="1">
        <f>MONTH(BART_Rides[[#This Row],[Date]])</f>
        <v>11</v>
      </c>
      <c r="K2865" s="1">
        <f>WEEKDAY(BART_Rides[[#This Row],[Date]],2)</f>
        <v>5</v>
      </c>
      <c r="L2865" s="1" t="str">
        <f>LEFT(BART_Rides[[#This Row],[Lines]],1)</f>
        <v>Y</v>
      </c>
      <c r="M2865" s="1" t="str">
        <f>IF(BART_Rides[[#This Row],[FirstLetter]]="Y","Yes","No")</f>
        <v>Yes</v>
      </c>
      <c r="N2865" s="1" t="str">
        <f>IF(OR(BART_Rides[[#This Row],[Station Code]]="EM", BART_Rides[[#This Row],[Station Code]]="MT", BART_Rides[[#This Row],[Station Code]]="PL", BART_Rides[[#This Row],[Station Code]]="CC"), "Yes", "No")</f>
        <v>No</v>
      </c>
    </row>
    <row r="2866" spans="6:14">
      <c r="F2866" s="3">
        <v>44506</v>
      </c>
      <c r="G2866" s="1">
        <v>19</v>
      </c>
      <c r="H2866" s="1" t="s">
        <v>101</v>
      </c>
      <c r="I2866" s="1">
        <v>1969</v>
      </c>
      <c r="J2866" s="1">
        <f>MONTH(BART_Rides[[#This Row],[Date]])</f>
        <v>11</v>
      </c>
      <c r="K2866" s="1">
        <f>WEEKDAY(BART_Rides[[#This Row],[Date]],2)</f>
        <v>6</v>
      </c>
      <c r="L2866" s="1" t="str">
        <f>LEFT(BART_Rides[[#This Row],[Lines]],1)</f>
        <v>Y</v>
      </c>
      <c r="M2866" s="1" t="str">
        <f>IF(BART_Rides[[#This Row],[FirstLetter]]="Y","Yes","No")</f>
        <v>Yes</v>
      </c>
      <c r="N2866" s="1" t="str">
        <f>IF(OR(BART_Rides[[#This Row],[Station Code]]="EM", BART_Rides[[#This Row],[Station Code]]="MT", BART_Rides[[#This Row],[Station Code]]="PL", BART_Rides[[#This Row],[Station Code]]="CC"), "Yes", "No")</f>
        <v>No</v>
      </c>
    </row>
    <row r="2867" spans="6:14">
      <c r="F2867" s="3">
        <v>44507</v>
      </c>
      <c r="G2867" s="1">
        <v>19</v>
      </c>
      <c r="H2867" s="1" t="s">
        <v>101</v>
      </c>
      <c r="I2867" s="1">
        <v>1220</v>
      </c>
      <c r="J2867" s="1">
        <f>MONTH(BART_Rides[[#This Row],[Date]])</f>
        <v>11</v>
      </c>
      <c r="K2867" s="1">
        <f>WEEKDAY(BART_Rides[[#This Row],[Date]],2)</f>
        <v>7</v>
      </c>
      <c r="L2867" s="1" t="str">
        <f>LEFT(BART_Rides[[#This Row],[Lines]],1)</f>
        <v>Y</v>
      </c>
      <c r="M2867" s="1" t="str">
        <f>IF(BART_Rides[[#This Row],[FirstLetter]]="Y","Yes","No")</f>
        <v>Yes</v>
      </c>
      <c r="N2867" s="1" t="str">
        <f>IF(OR(BART_Rides[[#This Row],[Station Code]]="EM", BART_Rides[[#This Row],[Station Code]]="MT", BART_Rides[[#This Row],[Station Code]]="PL", BART_Rides[[#This Row],[Station Code]]="CC"), "Yes", "No")</f>
        <v>No</v>
      </c>
    </row>
    <row r="2868" spans="6:14">
      <c r="F2868" s="3">
        <v>44508</v>
      </c>
      <c r="G2868" s="1">
        <v>19</v>
      </c>
      <c r="H2868" s="1" t="s">
        <v>101</v>
      </c>
      <c r="I2868" s="1">
        <v>2741</v>
      </c>
      <c r="J2868" s="1">
        <f>MONTH(BART_Rides[[#This Row],[Date]])</f>
        <v>11</v>
      </c>
      <c r="K2868" s="1">
        <f>WEEKDAY(BART_Rides[[#This Row],[Date]],2)</f>
        <v>1</v>
      </c>
      <c r="L2868" s="1" t="str">
        <f>LEFT(BART_Rides[[#This Row],[Lines]],1)</f>
        <v>Y</v>
      </c>
      <c r="M2868" s="1" t="str">
        <f>IF(BART_Rides[[#This Row],[FirstLetter]]="Y","Yes","No")</f>
        <v>Yes</v>
      </c>
      <c r="N2868" s="1" t="str">
        <f>IF(OR(BART_Rides[[#This Row],[Station Code]]="EM", BART_Rides[[#This Row],[Station Code]]="MT", BART_Rides[[#This Row],[Station Code]]="PL", BART_Rides[[#This Row],[Station Code]]="CC"), "Yes", "No")</f>
        <v>No</v>
      </c>
    </row>
    <row r="2869" spans="6:14">
      <c r="F2869" s="3">
        <v>44509</v>
      </c>
      <c r="G2869" s="1">
        <v>19</v>
      </c>
      <c r="H2869" s="1" t="s">
        <v>101</v>
      </c>
      <c r="I2869" s="1">
        <v>3038</v>
      </c>
      <c r="J2869" s="1">
        <f>MONTH(BART_Rides[[#This Row],[Date]])</f>
        <v>11</v>
      </c>
      <c r="K2869" s="1">
        <f>WEEKDAY(BART_Rides[[#This Row],[Date]],2)</f>
        <v>2</v>
      </c>
      <c r="L2869" s="1" t="str">
        <f>LEFT(BART_Rides[[#This Row],[Lines]],1)</f>
        <v>Y</v>
      </c>
      <c r="M2869" s="1" t="str">
        <f>IF(BART_Rides[[#This Row],[FirstLetter]]="Y","Yes","No")</f>
        <v>Yes</v>
      </c>
      <c r="N2869" s="1" t="str">
        <f>IF(OR(BART_Rides[[#This Row],[Station Code]]="EM", BART_Rides[[#This Row],[Station Code]]="MT", BART_Rides[[#This Row],[Station Code]]="PL", BART_Rides[[#This Row],[Station Code]]="CC"), "Yes", "No")</f>
        <v>No</v>
      </c>
    </row>
    <row r="2870" spans="6:14">
      <c r="F2870" s="3">
        <v>44510</v>
      </c>
      <c r="G2870" s="1">
        <v>19</v>
      </c>
      <c r="H2870" s="1" t="s">
        <v>101</v>
      </c>
      <c r="I2870" s="1">
        <v>3193</v>
      </c>
      <c r="J2870" s="1">
        <f>MONTH(BART_Rides[[#This Row],[Date]])</f>
        <v>11</v>
      </c>
      <c r="K2870" s="1">
        <f>WEEKDAY(BART_Rides[[#This Row],[Date]],2)</f>
        <v>3</v>
      </c>
      <c r="L2870" s="1" t="str">
        <f>LEFT(BART_Rides[[#This Row],[Lines]],1)</f>
        <v>Y</v>
      </c>
      <c r="M2870" s="1" t="str">
        <f>IF(BART_Rides[[#This Row],[FirstLetter]]="Y","Yes","No")</f>
        <v>Yes</v>
      </c>
      <c r="N2870" s="1" t="str">
        <f>IF(OR(BART_Rides[[#This Row],[Station Code]]="EM", BART_Rides[[#This Row],[Station Code]]="MT", BART_Rides[[#This Row],[Station Code]]="PL", BART_Rides[[#This Row],[Station Code]]="CC"), "Yes", "No")</f>
        <v>No</v>
      </c>
    </row>
    <row r="2871" spans="6:14">
      <c r="F2871" s="3">
        <v>44511</v>
      </c>
      <c r="G2871" s="1">
        <v>19</v>
      </c>
      <c r="H2871" s="1" t="s">
        <v>101</v>
      </c>
      <c r="I2871" s="1">
        <v>2517</v>
      </c>
      <c r="J2871" s="1">
        <f>MONTH(BART_Rides[[#This Row],[Date]])</f>
        <v>11</v>
      </c>
      <c r="K2871" s="1">
        <f>WEEKDAY(BART_Rides[[#This Row],[Date]],2)</f>
        <v>4</v>
      </c>
      <c r="L2871" s="1" t="str">
        <f>LEFT(BART_Rides[[#This Row],[Lines]],1)</f>
        <v>Y</v>
      </c>
      <c r="M2871" s="1" t="str">
        <f>IF(BART_Rides[[#This Row],[FirstLetter]]="Y","Yes","No")</f>
        <v>Yes</v>
      </c>
      <c r="N2871" s="1" t="str">
        <f>IF(OR(BART_Rides[[#This Row],[Station Code]]="EM", BART_Rides[[#This Row],[Station Code]]="MT", BART_Rides[[#This Row],[Station Code]]="PL", BART_Rides[[#This Row],[Station Code]]="CC"), "Yes", "No")</f>
        <v>No</v>
      </c>
    </row>
    <row r="2872" spans="6:14">
      <c r="F2872" s="3">
        <v>44512</v>
      </c>
      <c r="G2872" s="1">
        <v>19</v>
      </c>
      <c r="H2872" s="1" t="s">
        <v>101</v>
      </c>
      <c r="I2872" s="1">
        <v>3845</v>
      </c>
      <c r="J2872" s="1">
        <f>MONTH(BART_Rides[[#This Row],[Date]])</f>
        <v>11</v>
      </c>
      <c r="K2872" s="1">
        <f>WEEKDAY(BART_Rides[[#This Row],[Date]],2)</f>
        <v>5</v>
      </c>
      <c r="L2872" s="1" t="str">
        <f>LEFT(BART_Rides[[#This Row],[Lines]],1)</f>
        <v>Y</v>
      </c>
      <c r="M2872" s="1" t="str">
        <f>IF(BART_Rides[[#This Row],[FirstLetter]]="Y","Yes","No")</f>
        <v>Yes</v>
      </c>
      <c r="N2872" s="1" t="str">
        <f>IF(OR(BART_Rides[[#This Row],[Station Code]]="EM", BART_Rides[[#This Row],[Station Code]]="MT", BART_Rides[[#This Row],[Station Code]]="PL", BART_Rides[[#This Row],[Station Code]]="CC"), "Yes", "No")</f>
        <v>No</v>
      </c>
    </row>
    <row r="2873" spans="6:14">
      <c r="F2873" s="3">
        <v>44513</v>
      </c>
      <c r="G2873" s="1">
        <v>19</v>
      </c>
      <c r="H2873" s="1" t="s">
        <v>101</v>
      </c>
      <c r="I2873" s="1">
        <v>1859</v>
      </c>
      <c r="J2873" s="1">
        <f>MONTH(BART_Rides[[#This Row],[Date]])</f>
        <v>11</v>
      </c>
      <c r="K2873" s="1">
        <f>WEEKDAY(BART_Rides[[#This Row],[Date]],2)</f>
        <v>6</v>
      </c>
      <c r="L2873" s="1" t="str">
        <f>LEFT(BART_Rides[[#This Row],[Lines]],1)</f>
        <v>Y</v>
      </c>
      <c r="M2873" s="1" t="str">
        <f>IF(BART_Rides[[#This Row],[FirstLetter]]="Y","Yes","No")</f>
        <v>Yes</v>
      </c>
      <c r="N2873" s="1" t="str">
        <f>IF(OR(BART_Rides[[#This Row],[Station Code]]="EM", BART_Rides[[#This Row],[Station Code]]="MT", BART_Rides[[#This Row],[Station Code]]="PL", BART_Rides[[#This Row],[Station Code]]="CC"), "Yes", "No")</f>
        <v>No</v>
      </c>
    </row>
    <row r="2874" spans="6:14">
      <c r="F2874" s="3">
        <v>44514</v>
      </c>
      <c r="G2874" s="1">
        <v>19</v>
      </c>
      <c r="H2874" s="1" t="s">
        <v>101</v>
      </c>
      <c r="I2874" s="1">
        <v>1196</v>
      </c>
      <c r="J2874" s="1">
        <f>MONTH(BART_Rides[[#This Row],[Date]])</f>
        <v>11</v>
      </c>
      <c r="K2874" s="1">
        <f>WEEKDAY(BART_Rides[[#This Row],[Date]],2)</f>
        <v>7</v>
      </c>
      <c r="L2874" s="1" t="str">
        <f>LEFT(BART_Rides[[#This Row],[Lines]],1)</f>
        <v>Y</v>
      </c>
      <c r="M2874" s="1" t="str">
        <f>IF(BART_Rides[[#This Row],[FirstLetter]]="Y","Yes","No")</f>
        <v>Yes</v>
      </c>
      <c r="N2874" s="1" t="str">
        <f>IF(OR(BART_Rides[[#This Row],[Station Code]]="EM", BART_Rides[[#This Row],[Station Code]]="MT", BART_Rides[[#This Row],[Station Code]]="PL", BART_Rides[[#This Row],[Station Code]]="CC"), "Yes", "No")</f>
        <v>No</v>
      </c>
    </row>
    <row r="2875" spans="6:14">
      <c r="F2875" s="3">
        <v>44515</v>
      </c>
      <c r="G2875" s="1">
        <v>19</v>
      </c>
      <c r="H2875" s="1" t="s">
        <v>101</v>
      </c>
      <c r="I2875" s="1">
        <v>2449</v>
      </c>
      <c r="J2875" s="1">
        <f>MONTH(BART_Rides[[#This Row],[Date]])</f>
        <v>11</v>
      </c>
      <c r="K2875" s="1">
        <f>WEEKDAY(BART_Rides[[#This Row],[Date]],2)</f>
        <v>1</v>
      </c>
      <c r="L2875" s="1" t="str">
        <f>LEFT(BART_Rides[[#This Row],[Lines]],1)</f>
        <v>Y</v>
      </c>
      <c r="M2875" s="1" t="str">
        <f>IF(BART_Rides[[#This Row],[FirstLetter]]="Y","Yes","No")</f>
        <v>Yes</v>
      </c>
      <c r="N2875" s="1" t="str">
        <f>IF(OR(BART_Rides[[#This Row],[Station Code]]="EM", BART_Rides[[#This Row],[Station Code]]="MT", BART_Rides[[#This Row],[Station Code]]="PL", BART_Rides[[#This Row],[Station Code]]="CC"), "Yes", "No")</f>
        <v>No</v>
      </c>
    </row>
    <row r="2876" spans="6:14">
      <c r="F2876" s="3">
        <v>44516</v>
      </c>
      <c r="G2876" s="1">
        <v>19</v>
      </c>
      <c r="H2876" s="1" t="s">
        <v>101</v>
      </c>
      <c r="I2876" s="1">
        <v>2891</v>
      </c>
      <c r="J2876" s="1">
        <f>MONTH(BART_Rides[[#This Row],[Date]])</f>
        <v>11</v>
      </c>
      <c r="K2876" s="1">
        <f>WEEKDAY(BART_Rides[[#This Row],[Date]],2)</f>
        <v>2</v>
      </c>
      <c r="L2876" s="1" t="str">
        <f>LEFT(BART_Rides[[#This Row],[Lines]],1)</f>
        <v>Y</v>
      </c>
      <c r="M2876" s="1" t="str">
        <f>IF(BART_Rides[[#This Row],[FirstLetter]]="Y","Yes","No")</f>
        <v>Yes</v>
      </c>
      <c r="N2876" s="1" t="str">
        <f>IF(OR(BART_Rides[[#This Row],[Station Code]]="EM", BART_Rides[[#This Row],[Station Code]]="MT", BART_Rides[[#This Row],[Station Code]]="PL", BART_Rides[[#This Row],[Station Code]]="CC"), "Yes", "No")</f>
        <v>No</v>
      </c>
    </row>
    <row r="2877" spans="6:14">
      <c r="F2877" s="3">
        <v>44517</v>
      </c>
      <c r="G2877" s="1">
        <v>19</v>
      </c>
      <c r="H2877" s="1" t="s">
        <v>101</v>
      </c>
      <c r="I2877" s="1">
        <v>2953</v>
      </c>
      <c r="J2877" s="1">
        <f>MONTH(BART_Rides[[#This Row],[Date]])</f>
        <v>11</v>
      </c>
      <c r="K2877" s="1">
        <f>WEEKDAY(BART_Rides[[#This Row],[Date]],2)</f>
        <v>3</v>
      </c>
      <c r="L2877" s="1" t="str">
        <f>LEFT(BART_Rides[[#This Row],[Lines]],1)</f>
        <v>Y</v>
      </c>
      <c r="M2877" s="1" t="str">
        <f>IF(BART_Rides[[#This Row],[FirstLetter]]="Y","Yes","No")</f>
        <v>Yes</v>
      </c>
      <c r="N2877" s="1" t="str">
        <f>IF(OR(BART_Rides[[#This Row],[Station Code]]="EM", BART_Rides[[#This Row],[Station Code]]="MT", BART_Rides[[#This Row],[Station Code]]="PL", BART_Rides[[#This Row],[Station Code]]="CC"), "Yes", "No")</f>
        <v>No</v>
      </c>
    </row>
    <row r="2878" spans="6:14">
      <c r="F2878" s="3">
        <v>44518</v>
      </c>
      <c r="G2878" s="1">
        <v>19</v>
      </c>
      <c r="H2878" s="1" t="s">
        <v>101</v>
      </c>
      <c r="I2878" s="1">
        <v>3158</v>
      </c>
      <c r="J2878" s="1">
        <f>MONTH(BART_Rides[[#This Row],[Date]])</f>
        <v>11</v>
      </c>
      <c r="K2878" s="1">
        <f>WEEKDAY(BART_Rides[[#This Row],[Date]],2)</f>
        <v>4</v>
      </c>
      <c r="L2878" s="1" t="str">
        <f>LEFT(BART_Rides[[#This Row],[Lines]],1)</f>
        <v>Y</v>
      </c>
      <c r="M2878" s="1" t="str">
        <f>IF(BART_Rides[[#This Row],[FirstLetter]]="Y","Yes","No")</f>
        <v>Yes</v>
      </c>
      <c r="N2878" s="1" t="str">
        <f>IF(OR(BART_Rides[[#This Row],[Station Code]]="EM", BART_Rides[[#This Row],[Station Code]]="MT", BART_Rides[[#This Row],[Station Code]]="PL", BART_Rides[[#This Row],[Station Code]]="CC"), "Yes", "No")</f>
        <v>No</v>
      </c>
    </row>
    <row r="2879" spans="6:14">
      <c r="F2879" s="3">
        <v>44519</v>
      </c>
      <c r="G2879" s="1">
        <v>19</v>
      </c>
      <c r="H2879" s="1" t="s">
        <v>101</v>
      </c>
      <c r="I2879" s="1">
        <v>2824</v>
      </c>
      <c r="J2879" s="1">
        <f>MONTH(BART_Rides[[#This Row],[Date]])</f>
        <v>11</v>
      </c>
      <c r="K2879" s="1">
        <f>WEEKDAY(BART_Rides[[#This Row],[Date]],2)</f>
        <v>5</v>
      </c>
      <c r="L2879" s="1" t="str">
        <f>LEFT(BART_Rides[[#This Row],[Lines]],1)</f>
        <v>Y</v>
      </c>
      <c r="M2879" s="1" t="str">
        <f>IF(BART_Rides[[#This Row],[FirstLetter]]="Y","Yes","No")</f>
        <v>Yes</v>
      </c>
      <c r="N2879" s="1" t="str">
        <f>IF(OR(BART_Rides[[#This Row],[Station Code]]="EM", BART_Rides[[#This Row],[Station Code]]="MT", BART_Rides[[#This Row],[Station Code]]="PL", BART_Rides[[#This Row],[Station Code]]="CC"), "Yes", "No")</f>
        <v>No</v>
      </c>
    </row>
    <row r="2880" spans="6:14">
      <c r="F2880" s="3">
        <v>44520</v>
      </c>
      <c r="G2880" s="1">
        <v>19</v>
      </c>
      <c r="H2880" s="1" t="s">
        <v>101</v>
      </c>
      <c r="I2880" s="1">
        <v>1864</v>
      </c>
      <c r="J2880" s="1">
        <f>MONTH(BART_Rides[[#This Row],[Date]])</f>
        <v>11</v>
      </c>
      <c r="K2880" s="1">
        <f>WEEKDAY(BART_Rides[[#This Row],[Date]],2)</f>
        <v>6</v>
      </c>
      <c r="L2880" s="1" t="str">
        <f>LEFT(BART_Rides[[#This Row],[Lines]],1)</f>
        <v>Y</v>
      </c>
      <c r="M2880" s="1" t="str">
        <f>IF(BART_Rides[[#This Row],[FirstLetter]]="Y","Yes","No")</f>
        <v>Yes</v>
      </c>
      <c r="N2880" s="1" t="str">
        <f>IF(OR(BART_Rides[[#This Row],[Station Code]]="EM", BART_Rides[[#This Row],[Station Code]]="MT", BART_Rides[[#This Row],[Station Code]]="PL", BART_Rides[[#This Row],[Station Code]]="CC"), "Yes", "No")</f>
        <v>No</v>
      </c>
    </row>
    <row r="2881" spans="6:14">
      <c r="F2881" s="3">
        <v>44521</v>
      </c>
      <c r="G2881" s="1">
        <v>19</v>
      </c>
      <c r="H2881" s="1" t="s">
        <v>101</v>
      </c>
      <c r="I2881" s="1">
        <v>1128</v>
      </c>
      <c r="J2881" s="1">
        <f>MONTH(BART_Rides[[#This Row],[Date]])</f>
        <v>11</v>
      </c>
      <c r="K2881" s="1">
        <f>WEEKDAY(BART_Rides[[#This Row],[Date]],2)</f>
        <v>7</v>
      </c>
      <c r="L2881" s="1" t="str">
        <f>LEFT(BART_Rides[[#This Row],[Lines]],1)</f>
        <v>Y</v>
      </c>
      <c r="M2881" s="1" t="str">
        <f>IF(BART_Rides[[#This Row],[FirstLetter]]="Y","Yes","No")</f>
        <v>Yes</v>
      </c>
      <c r="N2881" s="1" t="str">
        <f>IF(OR(BART_Rides[[#This Row],[Station Code]]="EM", BART_Rides[[#This Row],[Station Code]]="MT", BART_Rides[[#This Row],[Station Code]]="PL", BART_Rides[[#This Row],[Station Code]]="CC"), "Yes", "No")</f>
        <v>No</v>
      </c>
    </row>
    <row r="2882" spans="6:14">
      <c r="F2882" s="3">
        <v>44522</v>
      </c>
      <c r="G2882" s="1">
        <v>19</v>
      </c>
      <c r="H2882" s="1" t="s">
        <v>101</v>
      </c>
      <c r="I2882" s="1">
        <v>2179</v>
      </c>
      <c r="J2882" s="1">
        <f>MONTH(BART_Rides[[#This Row],[Date]])</f>
        <v>11</v>
      </c>
      <c r="K2882" s="1">
        <f>WEEKDAY(BART_Rides[[#This Row],[Date]],2)</f>
        <v>1</v>
      </c>
      <c r="L2882" s="1" t="str">
        <f>LEFT(BART_Rides[[#This Row],[Lines]],1)</f>
        <v>Y</v>
      </c>
      <c r="M2882" s="1" t="str">
        <f>IF(BART_Rides[[#This Row],[FirstLetter]]="Y","Yes","No")</f>
        <v>Yes</v>
      </c>
      <c r="N2882" s="1" t="str">
        <f>IF(OR(BART_Rides[[#This Row],[Station Code]]="EM", BART_Rides[[#This Row],[Station Code]]="MT", BART_Rides[[#This Row],[Station Code]]="PL", BART_Rides[[#This Row],[Station Code]]="CC"), "Yes", "No")</f>
        <v>No</v>
      </c>
    </row>
    <row r="2883" spans="6:14">
      <c r="F2883" s="3">
        <v>44523</v>
      </c>
      <c r="G2883" s="1">
        <v>19</v>
      </c>
      <c r="H2883" s="1" t="s">
        <v>101</v>
      </c>
      <c r="I2883" s="1">
        <v>2367</v>
      </c>
      <c r="J2883" s="1">
        <f>MONTH(BART_Rides[[#This Row],[Date]])</f>
        <v>11</v>
      </c>
      <c r="K2883" s="1">
        <f>WEEKDAY(BART_Rides[[#This Row],[Date]],2)</f>
        <v>2</v>
      </c>
      <c r="L2883" s="1" t="str">
        <f>LEFT(BART_Rides[[#This Row],[Lines]],1)</f>
        <v>Y</v>
      </c>
      <c r="M2883" s="1" t="str">
        <f>IF(BART_Rides[[#This Row],[FirstLetter]]="Y","Yes","No")</f>
        <v>Yes</v>
      </c>
      <c r="N2883" s="1" t="str">
        <f>IF(OR(BART_Rides[[#This Row],[Station Code]]="EM", BART_Rides[[#This Row],[Station Code]]="MT", BART_Rides[[#This Row],[Station Code]]="PL", BART_Rides[[#This Row],[Station Code]]="CC"), "Yes", "No")</f>
        <v>No</v>
      </c>
    </row>
    <row r="2884" spans="6:14">
      <c r="F2884" s="3">
        <v>44524</v>
      </c>
      <c r="G2884" s="1">
        <v>19</v>
      </c>
      <c r="H2884" s="1" t="s">
        <v>101</v>
      </c>
      <c r="I2884" s="1">
        <v>1905</v>
      </c>
      <c r="J2884" s="1">
        <f>MONTH(BART_Rides[[#This Row],[Date]])</f>
        <v>11</v>
      </c>
      <c r="K2884" s="1">
        <f>WEEKDAY(BART_Rides[[#This Row],[Date]],2)</f>
        <v>3</v>
      </c>
      <c r="L2884" s="1" t="str">
        <f>LEFT(BART_Rides[[#This Row],[Lines]],1)</f>
        <v>Y</v>
      </c>
      <c r="M2884" s="1" t="str">
        <f>IF(BART_Rides[[#This Row],[FirstLetter]]="Y","Yes","No")</f>
        <v>Yes</v>
      </c>
      <c r="N2884" s="1" t="str">
        <f>IF(OR(BART_Rides[[#This Row],[Station Code]]="EM", BART_Rides[[#This Row],[Station Code]]="MT", BART_Rides[[#This Row],[Station Code]]="PL", BART_Rides[[#This Row],[Station Code]]="CC"), "Yes", "No")</f>
        <v>No</v>
      </c>
    </row>
    <row r="2885" spans="6:14">
      <c r="F2885" s="3">
        <v>44525</v>
      </c>
      <c r="G2885" s="1">
        <v>19</v>
      </c>
      <c r="H2885" s="1" t="s">
        <v>101</v>
      </c>
      <c r="I2885" s="1">
        <v>569</v>
      </c>
      <c r="J2885" s="1">
        <f>MONTH(BART_Rides[[#This Row],[Date]])</f>
        <v>11</v>
      </c>
      <c r="K2885" s="1">
        <f>WEEKDAY(BART_Rides[[#This Row],[Date]],2)</f>
        <v>4</v>
      </c>
      <c r="L2885" s="1" t="str">
        <f>LEFT(BART_Rides[[#This Row],[Lines]],1)</f>
        <v>Y</v>
      </c>
      <c r="M2885" s="1" t="str">
        <f>IF(BART_Rides[[#This Row],[FirstLetter]]="Y","Yes","No")</f>
        <v>Yes</v>
      </c>
      <c r="N2885" s="1" t="str">
        <f>IF(OR(BART_Rides[[#This Row],[Station Code]]="EM", BART_Rides[[#This Row],[Station Code]]="MT", BART_Rides[[#This Row],[Station Code]]="PL", BART_Rides[[#This Row],[Station Code]]="CC"), "Yes", "No")</f>
        <v>No</v>
      </c>
    </row>
    <row r="2886" spans="6:14">
      <c r="F2886" s="3">
        <v>44526</v>
      </c>
      <c r="G2886" s="1">
        <v>19</v>
      </c>
      <c r="H2886" s="1" t="s">
        <v>101</v>
      </c>
      <c r="I2886" s="1">
        <v>1347</v>
      </c>
      <c r="J2886" s="1">
        <f>MONTH(BART_Rides[[#This Row],[Date]])</f>
        <v>11</v>
      </c>
      <c r="K2886" s="1">
        <f>WEEKDAY(BART_Rides[[#This Row],[Date]],2)</f>
        <v>5</v>
      </c>
      <c r="L2886" s="1" t="str">
        <f>LEFT(BART_Rides[[#This Row],[Lines]],1)</f>
        <v>Y</v>
      </c>
      <c r="M2886" s="1" t="str">
        <f>IF(BART_Rides[[#This Row],[FirstLetter]]="Y","Yes","No")</f>
        <v>Yes</v>
      </c>
      <c r="N2886" s="1" t="str">
        <f>IF(OR(BART_Rides[[#This Row],[Station Code]]="EM", BART_Rides[[#This Row],[Station Code]]="MT", BART_Rides[[#This Row],[Station Code]]="PL", BART_Rides[[#This Row],[Station Code]]="CC"), "Yes", "No")</f>
        <v>No</v>
      </c>
    </row>
    <row r="2887" spans="6:14">
      <c r="F2887" s="3">
        <v>44527</v>
      </c>
      <c r="G2887" s="1">
        <v>19</v>
      </c>
      <c r="H2887" s="1" t="s">
        <v>101</v>
      </c>
      <c r="I2887" s="1">
        <v>1471</v>
      </c>
      <c r="J2887" s="1">
        <f>MONTH(BART_Rides[[#This Row],[Date]])</f>
        <v>11</v>
      </c>
      <c r="K2887" s="1">
        <f>WEEKDAY(BART_Rides[[#This Row],[Date]],2)</f>
        <v>6</v>
      </c>
      <c r="L2887" s="1" t="str">
        <f>LEFT(BART_Rides[[#This Row],[Lines]],1)</f>
        <v>Y</v>
      </c>
      <c r="M2887" s="1" t="str">
        <f>IF(BART_Rides[[#This Row],[FirstLetter]]="Y","Yes","No")</f>
        <v>Yes</v>
      </c>
      <c r="N2887" s="1" t="str">
        <f>IF(OR(BART_Rides[[#This Row],[Station Code]]="EM", BART_Rides[[#This Row],[Station Code]]="MT", BART_Rides[[#This Row],[Station Code]]="PL", BART_Rides[[#This Row],[Station Code]]="CC"), "Yes", "No")</f>
        <v>No</v>
      </c>
    </row>
    <row r="2888" spans="6:14">
      <c r="F2888" s="3">
        <v>44528</v>
      </c>
      <c r="G2888" s="1">
        <v>19</v>
      </c>
      <c r="H2888" s="1" t="s">
        <v>101</v>
      </c>
      <c r="I2888" s="1">
        <v>927</v>
      </c>
      <c r="J2888" s="1">
        <f>MONTH(BART_Rides[[#This Row],[Date]])</f>
        <v>11</v>
      </c>
      <c r="K2888" s="1">
        <f>WEEKDAY(BART_Rides[[#This Row],[Date]],2)</f>
        <v>7</v>
      </c>
      <c r="L2888" s="1" t="str">
        <f>LEFT(BART_Rides[[#This Row],[Lines]],1)</f>
        <v>Y</v>
      </c>
      <c r="M2888" s="1" t="str">
        <f>IF(BART_Rides[[#This Row],[FirstLetter]]="Y","Yes","No")</f>
        <v>Yes</v>
      </c>
      <c r="N2888" s="1" t="str">
        <f>IF(OR(BART_Rides[[#This Row],[Station Code]]="EM", BART_Rides[[#This Row],[Station Code]]="MT", BART_Rides[[#This Row],[Station Code]]="PL", BART_Rides[[#This Row],[Station Code]]="CC"), "Yes", "No")</f>
        <v>No</v>
      </c>
    </row>
    <row r="2889" spans="6:14">
      <c r="F2889" s="3">
        <v>44529</v>
      </c>
      <c r="G2889" s="1">
        <v>19</v>
      </c>
      <c r="H2889" s="1" t="s">
        <v>101</v>
      </c>
      <c r="I2889" s="1">
        <v>2364</v>
      </c>
      <c r="J2889" s="1">
        <f>MONTH(BART_Rides[[#This Row],[Date]])</f>
        <v>11</v>
      </c>
      <c r="K2889" s="1">
        <f>WEEKDAY(BART_Rides[[#This Row],[Date]],2)</f>
        <v>1</v>
      </c>
      <c r="L2889" s="1" t="str">
        <f>LEFT(BART_Rides[[#This Row],[Lines]],1)</f>
        <v>Y</v>
      </c>
      <c r="M2889" s="1" t="str">
        <f>IF(BART_Rides[[#This Row],[FirstLetter]]="Y","Yes","No")</f>
        <v>Yes</v>
      </c>
      <c r="N2889" s="1" t="str">
        <f>IF(OR(BART_Rides[[#This Row],[Station Code]]="EM", BART_Rides[[#This Row],[Station Code]]="MT", BART_Rides[[#This Row],[Station Code]]="PL", BART_Rides[[#This Row],[Station Code]]="CC"), "Yes", "No")</f>
        <v>No</v>
      </c>
    </row>
    <row r="2890" spans="6:14">
      <c r="F2890" s="3">
        <v>44530</v>
      </c>
      <c r="G2890" s="1">
        <v>19</v>
      </c>
      <c r="H2890" s="1" t="s">
        <v>101</v>
      </c>
      <c r="I2890" s="1">
        <v>2791</v>
      </c>
      <c r="J2890" s="1">
        <f>MONTH(BART_Rides[[#This Row],[Date]])</f>
        <v>11</v>
      </c>
      <c r="K2890" s="1">
        <f>WEEKDAY(BART_Rides[[#This Row],[Date]],2)</f>
        <v>2</v>
      </c>
      <c r="L2890" s="1" t="str">
        <f>LEFT(BART_Rides[[#This Row],[Lines]],1)</f>
        <v>Y</v>
      </c>
      <c r="M2890" s="1" t="str">
        <f>IF(BART_Rides[[#This Row],[FirstLetter]]="Y","Yes","No")</f>
        <v>Yes</v>
      </c>
      <c r="N2890" s="1" t="str">
        <f>IF(OR(BART_Rides[[#This Row],[Station Code]]="EM", BART_Rides[[#This Row],[Station Code]]="MT", BART_Rides[[#This Row],[Station Code]]="PL", BART_Rides[[#This Row],[Station Code]]="CC"), "Yes", "No")</f>
        <v>No</v>
      </c>
    </row>
    <row r="2891" spans="6:14">
      <c r="F2891" s="3">
        <v>44531</v>
      </c>
      <c r="G2891" s="1">
        <v>19</v>
      </c>
      <c r="H2891" s="1" t="s">
        <v>101</v>
      </c>
      <c r="I2891" s="1">
        <v>2877</v>
      </c>
      <c r="J2891" s="1">
        <f>MONTH(BART_Rides[[#This Row],[Date]])</f>
        <v>12</v>
      </c>
      <c r="K2891" s="1">
        <f>WEEKDAY(BART_Rides[[#This Row],[Date]],2)</f>
        <v>3</v>
      </c>
      <c r="L2891" s="1" t="str">
        <f>LEFT(BART_Rides[[#This Row],[Lines]],1)</f>
        <v>Y</v>
      </c>
      <c r="M2891" s="1" t="str">
        <f>IF(BART_Rides[[#This Row],[FirstLetter]]="Y","Yes","No")</f>
        <v>Yes</v>
      </c>
      <c r="N2891" s="1" t="str">
        <f>IF(OR(BART_Rides[[#This Row],[Station Code]]="EM", BART_Rides[[#This Row],[Station Code]]="MT", BART_Rides[[#This Row],[Station Code]]="PL", BART_Rides[[#This Row],[Station Code]]="CC"), "Yes", "No")</f>
        <v>No</v>
      </c>
    </row>
    <row r="2892" spans="6:14">
      <c r="F2892" s="3">
        <v>44532</v>
      </c>
      <c r="G2892" s="1">
        <v>19</v>
      </c>
      <c r="H2892" s="1" t="s">
        <v>101</v>
      </c>
      <c r="I2892" s="1">
        <v>3394</v>
      </c>
      <c r="J2892" s="1">
        <f>MONTH(BART_Rides[[#This Row],[Date]])</f>
        <v>12</v>
      </c>
      <c r="K2892" s="1">
        <f>WEEKDAY(BART_Rides[[#This Row],[Date]],2)</f>
        <v>4</v>
      </c>
      <c r="L2892" s="1" t="str">
        <f>LEFT(BART_Rides[[#This Row],[Lines]],1)</f>
        <v>Y</v>
      </c>
      <c r="M2892" s="1" t="str">
        <f>IF(BART_Rides[[#This Row],[FirstLetter]]="Y","Yes","No")</f>
        <v>Yes</v>
      </c>
      <c r="N2892" s="1" t="str">
        <f>IF(OR(BART_Rides[[#This Row],[Station Code]]="EM", BART_Rides[[#This Row],[Station Code]]="MT", BART_Rides[[#This Row],[Station Code]]="PL", BART_Rides[[#This Row],[Station Code]]="CC"), "Yes", "No")</f>
        <v>No</v>
      </c>
    </row>
    <row r="2893" spans="6:14">
      <c r="F2893" s="3">
        <v>44533</v>
      </c>
      <c r="G2893" s="1">
        <v>19</v>
      </c>
      <c r="H2893" s="1" t="s">
        <v>101</v>
      </c>
      <c r="I2893" s="1">
        <v>4010</v>
      </c>
      <c r="J2893" s="1">
        <f>MONTH(BART_Rides[[#This Row],[Date]])</f>
        <v>12</v>
      </c>
      <c r="K2893" s="1">
        <f>WEEKDAY(BART_Rides[[#This Row],[Date]],2)</f>
        <v>5</v>
      </c>
      <c r="L2893" s="1" t="str">
        <f>LEFT(BART_Rides[[#This Row],[Lines]],1)</f>
        <v>Y</v>
      </c>
      <c r="M2893" s="1" t="str">
        <f>IF(BART_Rides[[#This Row],[FirstLetter]]="Y","Yes","No")</f>
        <v>Yes</v>
      </c>
      <c r="N2893" s="1" t="str">
        <f>IF(OR(BART_Rides[[#This Row],[Station Code]]="EM", BART_Rides[[#This Row],[Station Code]]="MT", BART_Rides[[#This Row],[Station Code]]="PL", BART_Rides[[#This Row],[Station Code]]="CC"), "Yes", "No")</f>
        <v>No</v>
      </c>
    </row>
    <row r="2894" spans="6:14">
      <c r="F2894" s="3">
        <v>44534</v>
      </c>
      <c r="G2894" s="1">
        <v>19</v>
      </c>
      <c r="H2894" s="1" t="s">
        <v>101</v>
      </c>
      <c r="I2894" s="1">
        <v>1884</v>
      </c>
      <c r="J2894" s="1">
        <f>MONTH(BART_Rides[[#This Row],[Date]])</f>
        <v>12</v>
      </c>
      <c r="K2894" s="1">
        <f>WEEKDAY(BART_Rides[[#This Row],[Date]],2)</f>
        <v>6</v>
      </c>
      <c r="L2894" s="1" t="str">
        <f>LEFT(BART_Rides[[#This Row],[Lines]],1)</f>
        <v>Y</v>
      </c>
      <c r="M2894" s="1" t="str">
        <f>IF(BART_Rides[[#This Row],[FirstLetter]]="Y","Yes","No")</f>
        <v>Yes</v>
      </c>
      <c r="N2894" s="1" t="str">
        <f>IF(OR(BART_Rides[[#This Row],[Station Code]]="EM", BART_Rides[[#This Row],[Station Code]]="MT", BART_Rides[[#This Row],[Station Code]]="PL", BART_Rides[[#This Row],[Station Code]]="CC"), "Yes", "No")</f>
        <v>No</v>
      </c>
    </row>
    <row r="2895" spans="6:14">
      <c r="F2895" s="3">
        <v>44535</v>
      </c>
      <c r="G2895" s="1">
        <v>19</v>
      </c>
      <c r="H2895" s="1" t="s">
        <v>101</v>
      </c>
      <c r="I2895" s="1">
        <v>1107</v>
      </c>
      <c r="J2895" s="1">
        <f>MONTH(BART_Rides[[#This Row],[Date]])</f>
        <v>12</v>
      </c>
      <c r="K2895" s="1">
        <f>WEEKDAY(BART_Rides[[#This Row],[Date]],2)</f>
        <v>7</v>
      </c>
      <c r="L2895" s="1" t="str">
        <f>LEFT(BART_Rides[[#This Row],[Lines]],1)</f>
        <v>Y</v>
      </c>
      <c r="M2895" s="1" t="str">
        <f>IF(BART_Rides[[#This Row],[FirstLetter]]="Y","Yes","No")</f>
        <v>Yes</v>
      </c>
      <c r="N2895" s="1" t="str">
        <f>IF(OR(BART_Rides[[#This Row],[Station Code]]="EM", BART_Rides[[#This Row],[Station Code]]="MT", BART_Rides[[#This Row],[Station Code]]="PL", BART_Rides[[#This Row],[Station Code]]="CC"), "Yes", "No")</f>
        <v>No</v>
      </c>
    </row>
    <row r="2896" spans="6:14">
      <c r="F2896" s="3">
        <v>44536</v>
      </c>
      <c r="G2896" s="1">
        <v>19</v>
      </c>
      <c r="H2896" s="1" t="s">
        <v>101</v>
      </c>
      <c r="I2896" s="1">
        <v>2534</v>
      </c>
      <c r="J2896" s="1">
        <f>MONTH(BART_Rides[[#This Row],[Date]])</f>
        <v>12</v>
      </c>
      <c r="K2896" s="1">
        <f>WEEKDAY(BART_Rides[[#This Row],[Date]],2)</f>
        <v>1</v>
      </c>
      <c r="L2896" s="1" t="str">
        <f>LEFT(BART_Rides[[#This Row],[Lines]],1)</f>
        <v>Y</v>
      </c>
      <c r="M2896" s="1" t="str">
        <f>IF(BART_Rides[[#This Row],[FirstLetter]]="Y","Yes","No")</f>
        <v>Yes</v>
      </c>
      <c r="N2896" s="1" t="str">
        <f>IF(OR(BART_Rides[[#This Row],[Station Code]]="EM", BART_Rides[[#This Row],[Station Code]]="MT", BART_Rides[[#This Row],[Station Code]]="PL", BART_Rides[[#This Row],[Station Code]]="CC"), "Yes", "No")</f>
        <v>No</v>
      </c>
    </row>
    <row r="2897" spans="6:14">
      <c r="F2897" s="3">
        <v>44537</v>
      </c>
      <c r="G2897" s="1">
        <v>19</v>
      </c>
      <c r="H2897" s="1" t="s">
        <v>101</v>
      </c>
      <c r="I2897" s="1">
        <v>2955</v>
      </c>
      <c r="J2897" s="1">
        <f>MONTH(BART_Rides[[#This Row],[Date]])</f>
        <v>12</v>
      </c>
      <c r="K2897" s="1">
        <f>WEEKDAY(BART_Rides[[#This Row],[Date]],2)</f>
        <v>2</v>
      </c>
      <c r="L2897" s="1" t="str">
        <f>LEFT(BART_Rides[[#This Row],[Lines]],1)</f>
        <v>Y</v>
      </c>
      <c r="M2897" s="1" t="str">
        <f>IF(BART_Rides[[#This Row],[FirstLetter]]="Y","Yes","No")</f>
        <v>Yes</v>
      </c>
      <c r="N2897" s="1" t="str">
        <f>IF(OR(BART_Rides[[#This Row],[Station Code]]="EM", BART_Rides[[#This Row],[Station Code]]="MT", BART_Rides[[#This Row],[Station Code]]="PL", BART_Rides[[#This Row],[Station Code]]="CC"), "Yes", "No")</f>
        <v>No</v>
      </c>
    </row>
    <row r="2898" spans="6:14">
      <c r="F2898" s="3">
        <v>44538</v>
      </c>
      <c r="G2898" s="1">
        <v>19</v>
      </c>
      <c r="H2898" s="1" t="s">
        <v>101</v>
      </c>
      <c r="I2898" s="1">
        <v>2981</v>
      </c>
      <c r="J2898" s="1">
        <f>MONTH(BART_Rides[[#This Row],[Date]])</f>
        <v>12</v>
      </c>
      <c r="K2898" s="1">
        <f>WEEKDAY(BART_Rides[[#This Row],[Date]],2)</f>
        <v>3</v>
      </c>
      <c r="L2898" s="1" t="str">
        <f>LEFT(BART_Rides[[#This Row],[Lines]],1)</f>
        <v>Y</v>
      </c>
      <c r="M2898" s="1" t="str">
        <f>IF(BART_Rides[[#This Row],[FirstLetter]]="Y","Yes","No")</f>
        <v>Yes</v>
      </c>
      <c r="N2898" s="1" t="str">
        <f>IF(OR(BART_Rides[[#This Row],[Station Code]]="EM", BART_Rides[[#This Row],[Station Code]]="MT", BART_Rides[[#This Row],[Station Code]]="PL", BART_Rides[[#This Row],[Station Code]]="CC"), "Yes", "No")</f>
        <v>No</v>
      </c>
    </row>
    <row r="2899" spans="6:14">
      <c r="F2899" s="3">
        <v>44539</v>
      </c>
      <c r="G2899" s="1">
        <v>19</v>
      </c>
      <c r="H2899" s="1" t="s">
        <v>101</v>
      </c>
      <c r="I2899" s="1">
        <v>3019</v>
      </c>
      <c r="J2899" s="1">
        <f>MONTH(BART_Rides[[#This Row],[Date]])</f>
        <v>12</v>
      </c>
      <c r="K2899" s="1">
        <f>WEEKDAY(BART_Rides[[#This Row],[Date]],2)</f>
        <v>4</v>
      </c>
      <c r="L2899" s="1" t="str">
        <f>LEFT(BART_Rides[[#This Row],[Lines]],1)</f>
        <v>Y</v>
      </c>
      <c r="M2899" s="1" t="str">
        <f>IF(BART_Rides[[#This Row],[FirstLetter]]="Y","Yes","No")</f>
        <v>Yes</v>
      </c>
      <c r="N2899" s="1" t="str">
        <f>IF(OR(BART_Rides[[#This Row],[Station Code]]="EM", BART_Rides[[#This Row],[Station Code]]="MT", BART_Rides[[#This Row],[Station Code]]="PL", BART_Rides[[#This Row],[Station Code]]="CC"), "Yes", "No")</f>
        <v>No</v>
      </c>
    </row>
    <row r="2900" spans="6:14">
      <c r="F2900" s="3">
        <v>44540</v>
      </c>
      <c r="G2900" s="1">
        <v>19</v>
      </c>
      <c r="H2900" s="1" t="s">
        <v>101</v>
      </c>
      <c r="I2900" s="1">
        <v>3026</v>
      </c>
      <c r="J2900" s="1">
        <f>MONTH(BART_Rides[[#This Row],[Date]])</f>
        <v>12</v>
      </c>
      <c r="K2900" s="1">
        <f>WEEKDAY(BART_Rides[[#This Row],[Date]],2)</f>
        <v>5</v>
      </c>
      <c r="L2900" s="1" t="str">
        <f>LEFT(BART_Rides[[#This Row],[Lines]],1)</f>
        <v>Y</v>
      </c>
      <c r="M2900" s="1" t="str">
        <f>IF(BART_Rides[[#This Row],[FirstLetter]]="Y","Yes","No")</f>
        <v>Yes</v>
      </c>
      <c r="N2900" s="1" t="str">
        <f>IF(OR(BART_Rides[[#This Row],[Station Code]]="EM", BART_Rides[[#This Row],[Station Code]]="MT", BART_Rides[[#This Row],[Station Code]]="PL", BART_Rides[[#This Row],[Station Code]]="CC"), "Yes", "No")</f>
        <v>No</v>
      </c>
    </row>
    <row r="2901" spans="6:14">
      <c r="F2901" s="3">
        <v>44541</v>
      </c>
      <c r="G2901" s="1">
        <v>19</v>
      </c>
      <c r="H2901" s="1" t="s">
        <v>101</v>
      </c>
      <c r="I2901" s="1">
        <v>1740</v>
      </c>
      <c r="J2901" s="1">
        <f>MONTH(BART_Rides[[#This Row],[Date]])</f>
        <v>12</v>
      </c>
      <c r="K2901" s="1">
        <f>WEEKDAY(BART_Rides[[#This Row],[Date]],2)</f>
        <v>6</v>
      </c>
      <c r="L2901" s="1" t="str">
        <f>LEFT(BART_Rides[[#This Row],[Lines]],1)</f>
        <v>Y</v>
      </c>
      <c r="M2901" s="1" t="str">
        <f>IF(BART_Rides[[#This Row],[FirstLetter]]="Y","Yes","No")</f>
        <v>Yes</v>
      </c>
      <c r="N2901" s="1" t="str">
        <f>IF(OR(BART_Rides[[#This Row],[Station Code]]="EM", BART_Rides[[#This Row],[Station Code]]="MT", BART_Rides[[#This Row],[Station Code]]="PL", BART_Rides[[#This Row],[Station Code]]="CC"), "Yes", "No")</f>
        <v>No</v>
      </c>
    </row>
    <row r="2902" spans="6:14">
      <c r="F2902" s="3">
        <v>44542</v>
      </c>
      <c r="G2902" s="1">
        <v>19</v>
      </c>
      <c r="H2902" s="1" t="s">
        <v>101</v>
      </c>
      <c r="I2902" s="1">
        <v>1260</v>
      </c>
      <c r="J2902" s="1">
        <f>MONTH(BART_Rides[[#This Row],[Date]])</f>
        <v>12</v>
      </c>
      <c r="K2902" s="1">
        <f>WEEKDAY(BART_Rides[[#This Row],[Date]],2)</f>
        <v>7</v>
      </c>
      <c r="L2902" s="1" t="str">
        <f>LEFT(BART_Rides[[#This Row],[Lines]],1)</f>
        <v>Y</v>
      </c>
      <c r="M2902" s="1" t="str">
        <f>IF(BART_Rides[[#This Row],[FirstLetter]]="Y","Yes","No")</f>
        <v>Yes</v>
      </c>
      <c r="N2902" s="1" t="str">
        <f>IF(OR(BART_Rides[[#This Row],[Station Code]]="EM", BART_Rides[[#This Row],[Station Code]]="MT", BART_Rides[[#This Row],[Station Code]]="PL", BART_Rides[[#This Row],[Station Code]]="CC"), "Yes", "No")</f>
        <v>No</v>
      </c>
    </row>
    <row r="2903" spans="6:14">
      <c r="F2903" s="3">
        <v>44543</v>
      </c>
      <c r="G2903" s="1">
        <v>19</v>
      </c>
      <c r="H2903" s="1" t="s">
        <v>101</v>
      </c>
      <c r="I2903" s="1">
        <v>2105</v>
      </c>
      <c r="J2903" s="1">
        <f>MONTH(BART_Rides[[#This Row],[Date]])</f>
        <v>12</v>
      </c>
      <c r="K2903" s="1">
        <f>WEEKDAY(BART_Rides[[#This Row],[Date]],2)</f>
        <v>1</v>
      </c>
      <c r="L2903" s="1" t="str">
        <f>LEFT(BART_Rides[[#This Row],[Lines]],1)</f>
        <v>Y</v>
      </c>
      <c r="M2903" s="1" t="str">
        <f>IF(BART_Rides[[#This Row],[FirstLetter]]="Y","Yes","No")</f>
        <v>Yes</v>
      </c>
      <c r="N2903" s="1" t="str">
        <f>IF(OR(BART_Rides[[#This Row],[Station Code]]="EM", BART_Rides[[#This Row],[Station Code]]="MT", BART_Rides[[#This Row],[Station Code]]="PL", BART_Rides[[#This Row],[Station Code]]="CC"), "Yes", "No")</f>
        <v>No</v>
      </c>
    </row>
    <row r="2904" spans="6:14">
      <c r="F2904" s="3">
        <v>44544</v>
      </c>
      <c r="G2904" s="1">
        <v>19</v>
      </c>
      <c r="H2904" s="1" t="s">
        <v>101</v>
      </c>
      <c r="I2904" s="1">
        <v>2856</v>
      </c>
      <c r="J2904" s="1">
        <f>MONTH(BART_Rides[[#This Row],[Date]])</f>
        <v>12</v>
      </c>
      <c r="K2904" s="1">
        <f>WEEKDAY(BART_Rides[[#This Row],[Date]],2)</f>
        <v>2</v>
      </c>
      <c r="L2904" s="1" t="str">
        <f>LEFT(BART_Rides[[#This Row],[Lines]],1)</f>
        <v>Y</v>
      </c>
      <c r="M2904" s="1" t="str">
        <f>IF(BART_Rides[[#This Row],[FirstLetter]]="Y","Yes","No")</f>
        <v>Yes</v>
      </c>
      <c r="N2904" s="1" t="str">
        <f>IF(OR(BART_Rides[[#This Row],[Station Code]]="EM", BART_Rides[[#This Row],[Station Code]]="MT", BART_Rides[[#This Row],[Station Code]]="PL", BART_Rides[[#This Row],[Station Code]]="CC"), "Yes", "No")</f>
        <v>No</v>
      </c>
    </row>
    <row r="2905" spans="6:14">
      <c r="F2905" s="3">
        <v>44545</v>
      </c>
      <c r="G2905" s="1">
        <v>19</v>
      </c>
      <c r="H2905" s="1" t="s">
        <v>101</v>
      </c>
      <c r="I2905" s="1">
        <v>2681</v>
      </c>
      <c r="J2905" s="1">
        <f>MONTH(BART_Rides[[#This Row],[Date]])</f>
        <v>12</v>
      </c>
      <c r="K2905" s="1">
        <f>WEEKDAY(BART_Rides[[#This Row],[Date]],2)</f>
        <v>3</v>
      </c>
      <c r="L2905" s="1" t="str">
        <f>LEFT(BART_Rides[[#This Row],[Lines]],1)</f>
        <v>Y</v>
      </c>
      <c r="M2905" s="1" t="str">
        <f>IF(BART_Rides[[#This Row],[FirstLetter]]="Y","Yes","No")</f>
        <v>Yes</v>
      </c>
      <c r="N2905" s="1" t="str">
        <f>IF(OR(BART_Rides[[#This Row],[Station Code]]="EM", BART_Rides[[#This Row],[Station Code]]="MT", BART_Rides[[#This Row],[Station Code]]="PL", BART_Rides[[#This Row],[Station Code]]="CC"), "Yes", "No")</f>
        <v>No</v>
      </c>
    </row>
    <row r="2906" spans="6:14">
      <c r="F2906" s="3">
        <v>44546</v>
      </c>
      <c r="G2906" s="1">
        <v>19</v>
      </c>
      <c r="H2906" s="1" t="s">
        <v>101</v>
      </c>
      <c r="I2906" s="1">
        <v>2904</v>
      </c>
      <c r="J2906" s="1">
        <f>MONTH(BART_Rides[[#This Row],[Date]])</f>
        <v>12</v>
      </c>
      <c r="K2906" s="1">
        <f>WEEKDAY(BART_Rides[[#This Row],[Date]],2)</f>
        <v>4</v>
      </c>
      <c r="L2906" s="1" t="str">
        <f>LEFT(BART_Rides[[#This Row],[Lines]],1)</f>
        <v>Y</v>
      </c>
      <c r="M2906" s="1" t="str">
        <f>IF(BART_Rides[[#This Row],[FirstLetter]]="Y","Yes","No")</f>
        <v>Yes</v>
      </c>
      <c r="N2906" s="1" t="str">
        <f>IF(OR(BART_Rides[[#This Row],[Station Code]]="EM", BART_Rides[[#This Row],[Station Code]]="MT", BART_Rides[[#This Row],[Station Code]]="PL", BART_Rides[[#This Row],[Station Code]]="CC"), "Yes", "No")</f>
        <v>No</v>
      </c>
    </row>
    <row r="2907" spans="6:14">
      <c r="F2907" s="3">
        <v>44547</v>
      </c>
      <c r="G2907" s="1">
        <v>19</v>
      </c>
      <c r="H2907" s="1" t="s">
        <v>101</v>
      </c>
      <c r="I2907" s="1">
        <v>3307</v>
      </c>
      <c r="J2907" s="1">
        <f>MONTH(BART_Rides[[#This Row],[Date]])</f>
        <v>12</v>
      </c>
      <c r="K2907" s="1">
        <f>WEEKDAY(BART_Rides[[#This Row],[Date]],2)</f>
        <v>5</v>
      </c>
      <c r="L2907" s="1" t="str">
        <f>LEFT(BART_Rides[[#This Row],[Lines]],1)</f>
        <v>Y</v>
      </c>
      <c r="M2907" s="1" t="str">
        <f>IF(BART_Rides[[#This Row],[FirstLetter]]="Y","Yes","No")</f>
        <v>Yes</v>
      </c>
      <c r="N2907" s="1" t="str">
        <f>IF(OR(BART_Rides[[#This Row],[Station Code]]="EM", BART_Rides[[#This Row],[Station Code]]="MT", BART_Rides[[#This Row],[Station Code]]="PL", BART_Rides[[#This Row],[Station Code]]="CC"), "Yes", "No")</f>
        <v>No</v>
      </c>
    </row>
    <row r="2908" spans="6:14">
      <c r="F2908" s="3">
        <v>44548</v>
      </c>
      <c r="G2908" s="1">
        <v>19</v>
      </c>
      <c r="H2908" s="1" t="s">
        <v>101</v>
      </c>
      <c r="I2908" s="1">
        <v>1571</v>
      </c>
      <c r="J2908" s="1">
        <f>MONTH(BART_Rides[[#This Row],[Date]])</f>
        <v>12</v>
      </c>
      <c r="K2908" s="1">
        <f>WEEKDAY(BART_Rides[[#This Row],[Date]],2)</f>
        <v>6</v>
      </c>
      <c r="L2908" s="1" t="str">
        <f>LEFT(BART_Rides[[#This Row],[Lines]],1)</f>
        <v>Y</v>
      </c>
      <c r="M2908" s="1" t="str">
        <f>IF(BART_Rides[[#This Row],[FirstLetter]]="Y","Yes","No")</f>
        <v>Yes</v>
      </c>
      <c r="N2908" s="1" t="str">
        <f>IF(OR(BART_Rides[[#This Row],[Station Code]]="EM", BART_Rides[[#This Row],[Station Code]]="MT", BART_Rides[[#This Row],[Station Code]]="PL", BART_Rides[[#This Row],[Station Code]]="CC"), "Yes", "No")</f>
        <v>No</v>
      </c>
    </row>
    <row r="2909" spans="6:14">
      <c r="F2909" s="3">
        <v>44549</v>
      </c>
      <c r="G2909" s="1">
        <v>19</v>
      </c>
      <c r="H2909" s="1" t="s">
        <v>101</v>
      </c>
      <c r="I2909" s="1">
        <v>1064</v>
      </c>
      <c r="J2909" s="1">
        <f>MONTH(BART_Rides[[#This Row],[Date]])</f>
        <v>12</v>
      </c>
      <c r="K2909" s="1">
        <f>WEEKDAY(BART_Rides[[#This Row],[Date]],2)</f>
        <v>7</v>
      </c>
      <c r="L2909" s="1" t="str">
        <f>LEFT(BART_Rides[[#This Row],[Lines]],1)</f>
        <v>Y</v>
      </c>
      <c r="M2909" s="1" t="str">
        <f>IF(BART_Rides[[#This Row],[FirstLetter]]="Y","Yes","No")</f>
        <v>Yes</v>
      </c>
      <c r="N2909" s="1" t="str">
        <f>IF(OR(BART_Rides[[#This Row],[Station Code]]="EM", BART_Rides[[#This Row],[Station Code]]="MT", BART_Rides[[#This Row],[Station Code]]="PL", BART_Rides[[#This Row],[Station Code]]="CC"), "Yes", "No")</f>
        <v>No</v>
      </c>
    </row>
    <row r="2910" spans="6:14">
      <c r="F2910" s="3">
        <v>44550</v>
      </c>
      <c r="G2910" s="1">
        <v>19</v>
      </c>
      <c r="H2910" s="1" t="s">
        <v>101</v>
      </c>
      <c r="I2910" s="1">
        <v>2057</v>
      </c>
      <c r="J2910" s="1">
        <f>MONTH(BART_Rides[[#This Row],[Date]])</f>
        <v>12</v>
      </c>
      <c r="K2910" s="1">
        <f>WEEKDAY(BART_Rides[[#This Row],[Date]],2)</f>
        <v>1</v>
      </c>
      <c r="L2910" s="1" t="str">
        <f>LEFT(BART_Rides[[#This Row],[Lines]],1)</f>
        <v>Y</v>
      </c>
      <c r="M2910" s="1" t="str">
        <f>IF(BART_Rides[[#This Row],[FirstLetter]]="Y","Yes","No")</f>
        <v>Yes</v>
      </c>
      <c r="N2910" s="1" t="str">
        <f>IF(OR(BART_Rides[[#This Row],[Station Code]]="EM", BART_Rides[[#This Row],[Station Code]]="MT", BART_Rides[[#This Row],[Station Code]]="PL", BART_Rides[[#This Row],[Station Code]]="CC"), "Yes", "No")</f>
        <v>No</v>
      </c>
    </row>
    <row r="2911" spans="6:14">
      <c r="F2911" s="3">
        <v>44551</v>
      </c>
      <c r="G2911" s="1">
        <v>19</v>
      </c>
      <c r="H2911" s="1" t="s">
        <v>101</v>
      </c>
      <c r="I2911" s="1">
        <v>1911</v>
      </c>
      <c r="J2911" s="1">
        <f>MONTH(BART_Rides[[#This Row],[Date]])</f>
        <v>12</v>
      </c>
      <c r="K2911" s="1">
        <f>WEEKDAY(BART_Rides[[#This Row],[Date]],2)</f>
        <v>2</v>
      </c>
      <c r="L2911" s="1" t="str">
        <f>LEFT(BART_Rides[[#This Row],[Lines]],1)</f>
        <v>Y</v>
      </c>
      <c r="M2911" s="1" t="str">
        <f>IF(BART_Rides[[#This Row],[FirstLetter]]="Y","Yes","No")</f>
        <v>Yes</v>
      </c>
      <c r="N2911" s="1" t="str">
        <f>IF(OR(BART_Rides[[#This Row],[Station Code]]="EM", BART_Rides[[#This Row],[Station Code]]="MT", BART_Rides[[#This Row],[Station Code]]="PL", BART_Rides[[#This Row],[Station Code]]="CC"), "Yes", "No")</f>
        <v>No</v>
      </c>
    </row>
    <row r="2912" spans="6:14">
      <c r="F2912" s="3">
        <v>44552</v>
      </c>
      <c r="G2912" s="1">
        <v>19</v>
      </c>
      <c r="H2912" s="1" t="s">
        <v>101</v>
      </c>
      <c r="I2912" s="1">
        <v>1678</v>
      </c>
      <c r="J2912" s="1">
        <f>MONTH(BART_Rides[[#This Row],[Date]])</f>
        <v>12</v>
      </c>
      <c r="K2912" s="1">
        <f>WEEKDAY(BART_Rides[[#This Row],[Date]],2)</f>
        <v>3</v>
      </c>
      <c r="L2912" s="1" t="str">
        <f>LEFT(BART_Rides[[#This Row],[Lines]],1)</f>
        <v>Y</v>
      </c>
      <c r="M2912" s="1" t="str">
        <f>IF(BART_Rides[[#This Row],[FirstLetter]]="Y","Yes","No")</f>
        <v>Yes</v>
      </c>
      <c r="N2912" s="1" t="str">
        <f>IF(OR(BART_Rides[[#This Row],[Station Code]]="EM", BART_Rides[[#This Row],[Station Code]]="MT", BART_Rides[[#This Row],[Station Code]]="PL", BART_Rides[[#This Row],[Station Code]]="CC"), "Yes", "No")</f>
        <v>No</v>
      </c>
    </row>
    <row r="2913" spans="6:14">
      <c r="F2913" s="3">
        <v>44553</v>
      </c>
      <c r="G2913" s="1">
        <v>19</v>
      </c>
      <c r="H2913" s="1" t="s">
        <v>101</v>
      </c>
      <c r="I2913" s="1">
        <v>1577</v>
      </c>
      <c r="J2913" s="1">
        <f>MONTH(BART_Rides[[#This Row],[Date]])</f>
        <v>12</v>
      </c>
      <c r="K2913" s="1">
        <f>WEEKDAY(BART_Rides[[#This Row],[Date]],2)</f>
        <v>4</v>
      </c>
      <c r="L2913" s="1" t="str">
        <f>LEFT(BART_Rides[[#This Row],[Lines]],1)</f>
        <v>Y</v>
      </c>
      <c r="M2913" s="1" t="str">
        <f>IF(BART_Rides[[#This Row],[FirstLetter]]="Y","Yes","No")</f>
        <v>Yes</v>
      </c>
      <c r="N2913" s="1" t="str">
        <f>IF(OR(BART_Rides[[#This Row],[Station Code]]="EM", BART_Rides[[#This Row],[Station Code]]="MT", BART_Rides[[#This Row],[Station Code]]="PL", BART_Rides[[#This Row],[Station Code]]="CC"), "Yes", "No")</f>
        <v>No</v>
      </c>
    </row>
    <row r="2914" spans="6:14">
      <c r="F2914" s="3">
        <v>44554</v>
      </c>
      <c r="G2914" s="1">
        <v>19</v>
      </c>
      <c r="H2914" s="1" t="s">
        <v>101</v>
      </c>
      <c r="I2914" s="1">
        <v>785</v>
      </c>
      <c r="J2914" s="1">
        <f>MONTH(BART_Rides[[#This Row],[Date]])</f>
        <v>12</v>
      </c>
      <c r="K2914" s="1">
        <f>WEEKDAY(BART_Rides[[#This Row],[Date]],2)</f>
        <v>5</v>
      </c>
      <c r="L2914" s="1" t="str">
        <f>LEFT(BART_Rides[[#This Row],[Lines]],1)</f>
        <v>Y</v>
      </c>
      <c r="M2914" s="1" t="str">
        <f>IF(BART_Rides[[#This Row],[FirstLetter]]="Y","Yes","No")</f>
        <v>Yes</v>
      </c>
      <c r="N2914" s="1" t="str">
        <f>IF(OR(BART_Rides[[#This Row],[Station Code]]="EM", BART_Rides[[#This Row],[Station Code]]="MT", BART_Rides[[#This Row],[Station Code]]="PL", BART_Rides[[#This Row],[Station Code]]="CC"), "Yes", "No")</f>
        <v>No</v>
      </c>
    </row>
    <row r="2915" spans="6:14">
      <c r="F2915" s="3">
        <v>44555</v>
      </c>
      <c r="G2915" s="1">
        <v>19</v>
      </c>
      <c r="H2915" s="1" t="s">
        <v>101</v>
      </c>
      <c r="I2915" s="1">
        <v>371</v>
      </c>
      <c r="J2915" s="1">
        <f>MONTH(BART_Rides[[#This Row],[Date]])</f>
        <v>12</v>
      </c>
      <c r="K2915" s="1">
        <f>WEEKDAY(BART_Rides[[#This Row],[Date]],2)</f>
        <v>6</v>
      </c>
      <c r="L2915" s="1" t="str">
        <f>LEFT(BART_Rides[[#This Row],[Lines]],1)</f>
        <v>Y</v>
      </c>
      <c r="M2915" s="1" t="str">
        <f>IF(BART_Rides[[#This Row],[FirstLetter]]="Y","Yes","No")</f>
        <v>Yes</v>
      </c>
      <c r="N2915" s="1" t="str">
        <f>IF(OR(BART_Rides[[#This Row],[Station Code]]="EM", BART_Rides[[#This Row],[Station Code]]="MT", BART_Rides[[#This Row],[Station Code]]="PL", BART_Rides[[#This Row],[Station Code]]="CC"), "Yes", "No")</f>
        <v>No</v>
      </c>
    </row>
    <row r="2916" spans="6:14">
      <c r="F2916" s="3">
        <v>44556</v>
      </c>
      <c r="G2916" s="1">
        <v>19</v>
      </c>
      <c r="H2916" s="1" t="s">
        <v>101</v>
      </c>
      <c r="I2916" s="1">
        <v>564</v>
      </c>
      <c r="J2916" s="1">
        <f>MONTH(BART_Rides[[#This Row],[Date]])</f>
        <v>12</v>
      </c>
      <c r="K2916" s="1">
        <f>WEEKDAY(BART_Rides[[#This Row],[Date]],2)</f>
        <v>7</v>
      </c>
      <c r="L2916" s="1" t="str">
        <f>LEFT(BART_Rides[[#This Row],[Lines]],1)</f>
        <v>Y</v>
      </c>
      <c r="M2916" s="1" t="str">
        <f>IF(BART_Rides[[#This Row],[FirstLetter]]="Y","Yes","No")</f>
        <v>Yes</v>
      </c>
      <c r="N2916" s="1" t="str">
        <f>IF(OR(BART_Rides[[#This Row],[Station Code]]="EM", BART_Rides[[#This Row],[Station Code]]="MT", BART_Rides[[#This Row],[Station Code]]="PL", BART_Rides[[#This Row],[Station Code]]="CC"), "Yes", "No")</f>
        <v>No</v>
      </c>
    </row>
    <row r="2917" spans="6:14">
      <c r="F2917" s="3">
        <v>44557</v>
      </c>
      <c r="G2917" s="1">
        <v>19</v>
      </c>
      <c r="H2917" s="1" t="s">
        <v>101</v>
      </c>
      <c r="I2917" s="1">
        <v>1341</v>
      </c>
      <c r="J2917" s="1">
        <f>MONTH(BART_Rides[[#This Row],[Date]])</f>
        <v>12</v>
      </c>
      <c r="K2917" s="1">
        <f>WEEKDAY(BART_Rides[[#This Row],[Date]],2)</f>
        <v>1</v>
      </c>
      <c r="L2917" s="1" t="str">
        <f>LEFT(BART_Rides[[#This Row],[Lines]],1)</f>
        <v>Y</v>
      </c>
      <c r="M2917" s="1" t="str">
        <f>IF(BART_Rides[[#This Row],[FirstLetter]]="Y","Yes","No")</f>
        <v>Yes</v>
      </c>
      <c r="N2917" s="1" t="str">
        <f>IF(OR(BART_Rides[[#This Row],[Station Code]]="EM", BART_Rides[[#This Row],[Station Code]]="MT", BART_Rides[[#This Row],[Station Code]]="PL", BART_Rides[[#This Row],[Station Code]]="CC"), "Yes", "No")</f>
        <v>No</v>
      </c>
    </row>
    <row r="2918" spans="6:14">
      <c r="F2918" s="3">
        <v>44558</v>
      </c>
      <c r="G2918" s="1">
        <v>19</v>
      </c>
      <c r="H2918" s="1" t="s">
        <v>101</v>
      </c>
      <c r="I2918" s="1">
        <v>1506</v>
      </c>
      <c r="J2918" s="1">
        <f>MONTH(BART_Rides[[#This Row],[Date]])</f>
        <v>12</v>
      </c>
      <c r="K2918" s="1">
        <f>WEEKDAY(BART_Rides[[#This Row],[Date]],2)</f>
        <v>2</v>
      </c>
      <c r="L2918" s="1" t="str">
        <f>LEFT(BART_Rides[[#This Row],[Lines]],1)</f>
        <v>Y</v>
      </c>
      <c r="M2918" s="1" t="str">
        <f>IF(BART_Rides[[#This Row],[FirstLetter]]="Y","Yes","No")</f>
        <v>Yes</v>
      </c>
      <c r="N2918" s="1" t="str">
        <f>IF(OR(BART_Rides[[#This Row],[Station Code]]="EM", BART_Rides[[#This Row],[Station Code]]="MT", BART_Rides[[#This Row],[Station Code]]="PL", BART_Rides[[#This Row],[Station Code]]="CC"), "Yes", "No")</f>
        <v>No</v>
      </c>
    </row>
    <row r="2919" spans="6:14">
      <c r="F2919" s="3">
        <v>44559</v>
      </c>
      <c r="G2919" s="1">
        <v>19</v>
      </c>
      <c r="H2919" s="1" t="s">
        <v>101</v>
      </c>
      <c r="I2919" s="1">
        <v>1407</v>
      </c>
      <c r="J2919" s="1">
        <f>MONTH(BART_Rides[[#This Row],[Date]])</f>
        <v>12</v>
      </c>
      <c r="K2919" s="1">
        <f>WEEKDAY(BART_Rides[[#This Row],[Date]],2)</f>
        <v>3</v>
      </c>
      <c r="L2919" s="1" t="str">
        <f>LEFT(BART_Rides[[#This Row],[Lines]],1)</f>
        <v>Y</v>
      </c>
      <c r="M2919" s="1" t="str">
        <f>IF(BART_Rides[[#This Row],[FirstLetter]]="Y","Yes","No")</f>
        <v>Yes</v>
      </c>
      <c r="N2919" s="1" t="str">
        <f>IF(OR(BART_Rides[[#This Row],[Station Code]]="EM", BART_Rides[[#This Row],[Station Code]]="MT", BART_Rides[[#This Row],[Station Code]]="PL", BART_Rides[[#This Row],[Station Code]]="CC"), "Yes", "No")</f>
        <v>No</v>
      </c>
    </row>
    <row r="2920" spans="6:14">
      <c r="F2920" s="3">
        <v>44560</v>
      </c>
      <c r="G2920" s="1">
        <v>19</v>
      </c>
      <c r="H2920" s="1" t="s">
        <v>101</v>
      </c>
      <c r="I2920" s="1">
        <v>1545</v>
      </c>
      <c r="J2920" s="1">
        <f>MONTH(BART_Rides[[#This Row],[Date]])</f>
        <v>12</v>
      </c>
      <c r="K2920" s="1">
        <f>WEEKDAY(BART_Rides[[#This Row],[Date]],2)</f>
        <v>4</v>
      </c>
      <c r="L2920" s="1" t="str">
        <f>LEFT(BART_Rides[[#This Row],[Lines]],1)</f>
        <v>Y</v>
      </c>
      <c r="M2920" s="1" t="str">
        <f>IF(BART_Rides[[#This Row],[FirstLetter]]="Y","Yes","No")</f>
        <v>Yes</v>
      </c>
      <c r="N2920" s="1" t="str">
        <f>IF(OR(BART_Rides[[#This Row],[Station Code]]="EM", BART_Rides[[#This Row],[Station Code]]="MT", BART_Rides[[#This Row],[Station Code]]="PL", BART_Rides[[#This Row],[Station Code]]="CC"), "Yes", "No")</f>
        <v>No</v>
      </c>
    </row>
    <row r="2921" spans="6:14">
      <c r="F2921" s="3">
        <v>44561</v>
      </c>
      <c r="G2921" s="1">
        <v>19</v>
      </c>
      <c r="H2921" s="1" t="s">
        <v>101</v>
      </c>
      <c r="I2921" s="1">
        <v>1141</v>
      </c>
      <c r="J2921" s="1">
        <f>MONTH(BART_Rides[[#This Row],[Date]])</f>
        <v>12</v>
      </c>
      <c r="K2921" s="1">
        <f>WEEKDAY(BART_Rides[[#This Row],[Date]],2)</f>
        <v>5</v>
      </c>
      <c r="L2921" s="1" t="str">
        <f>LEFT(BART_Rides[[#This Row],[Lines]],1)</f>
        <v>Y</v>
      </c>
      <c r="M2921" s="1" t="str">
        <f>IF(BART_Rides[[#This Row],[FirstLetter]]="Y","Yes","No")</f>
        <v>Yes</v>
      </c>
      <c r="N2921" s="1" t="str">
        <f>IF(OR(BART_Rides[[#This Row],[Station Code]]="EM", BART_Rides[[#This Row],[Station Code]]="MT", BART_Rides[[#This Row],[Station Code]]="PL", BART_Rides[[#This Row],[Station Code]]="CC"), "Yes", "No")</f>
        <v>No</v>
      </c>
    </row>
    <row r="2922" spans="6:14">
      <c r="F2922" s="3">
        <v>44197</v>
      </c>
      <c r="G2922" s="1">
        <v>12</v>
      </c>
      <c r="H2922" s="1" t="s">
        <v>101</v>
      </c>
      <c r="I2922" s="1">
        <v>388</v>
      </c>
      <c r="J2922" s="1">
        <f>MONTH(BART_Rides[[#This Row],[Date]])</f>
        <v>1</v>
      </c>
      <c r="K2922" s="1">
        <f>WEEKDAY(BART_Rides[[#This Row],[Date]],2)</f>
        <v>5</v>
      </c>
      <c r="L2922" s="1" t="str">
        <f>LEFT(BART_Rides[[#This Row],[Lines]],1)</f>
        <v>Y</v>
      </c>
      <c r="M2922" s="1" t="str">
        <f>IF(BART_Rides[[#This Row],[FirstLetter]]="Y","Yes","No")</f>
        <v>Yes</v>
      </c>
      <c r="N2922" s="1" t="str">
        <f>IF(OR(BART_Rides[[#This Row],[Station Code]]="EM", BART_Rides[[#This Row],[Station Code]]="MT", BART_Rides[[#This Row],[Station Code]]="PL", BART_Rides[[#This Row],[Station Code]]="CC"), "Yes", "No")</f>
        <v>No</v>
      </c>
    </row>
    <row r="2923" spans="6:14">
      <c r="F2923" s="3">
        <v>44198</v>
      </c>
      <c r="G2923" s="1">
        <v>12</v>
      </c>
      <c r="H2923" s="1" t="s">
        <v>101</v>
      </c>
      <c r="I2923" s="1">
        <v>498</v>
      </c>
      <c r="J2923" s="1">
        <f>MONTH(BART_Rides[[#This Row],[Date]])</f>
        <v>1</v>
      </c>
      <c r="K2923" s="1">
        <f>WEEKDAY(BART_Rides[[#This Row],[Date]],2)</f>
        <v>6</v>
      </c>
      <c r="L2923" s="1" t="str">
        <f>LEFT(BART_Rides[[#This Row],[Lines]],1)</f>
        <v>Y</v>
      </c>
      <c r="M2923" s="1" t="str">
        <f>IF(BART_Rides[[#This Row],[FirstLetter]]="Y","Yes","No")</f>
        <v>Yes</v>
      </c>
      <c r="N2923" s="1" t="str">
        <f>IF(OR(BART_Rides[[#This Row],[Station Code]]="EM", BART_Rides[[#This Row],[Station Code]]="MT", BART_Rides[[#This Row],[Station Code]]="PL", BART_Rides[[#This Row],[Station Code]]="CC"), "Yes", "No")</f>
        <v>No</v>
      </c>
    </row>
    <row r="2924" spans="6:14">
      <c r="F2924" s="3">
        <v>44199</v>
      </c>
      <c r="G2924" s="1">
        <v>12</v>
      </c>
      <c r="H2924" s="1" t="s">
        <v>101</v>
      </c>
      <c r="I2924" s="1">
        <v>437</v>
      </c>
      <c r="J2924" s="1">
        <f>MONTH(BART_Rides[[#This Row],[Date]])</f>
        <v>1</v>
      </c>
      <c r="K2924" s="1">
        <f>WEEKDAY(BART_Rides[[#This Row],[Date]],2)</f>
        <v>7</v>
      </c>
      <c r="L2924" s="1" t="str">
        <f>LEFT(BART_Rides[[#This Row],[Lines]],1)</f>
        <v>Y</v>
      </c>
      <c r="M2924" s="1" t="str">
        <f>IF(BART_Rides[[#This Row],[FirstLetter]]="Y","Yes","No")</f>
        <v>Yes</v>
      </c>
      <c r="N2924" s="1" t="str">
        <f>IF(OR(BART_Rides[[#This Row],[Station Code]]="EM", BART_Rides[[#This Row],[Station Code]]="MT", BART_Rides[[#This Row],[Station Code]]="PL", BART_Rides[[#This Row],[Station Code]]="CC"), "Yes", "No")</f>
        <v>No</v>
      </c>
    </row>
    <row r="2925" spans="6:14">
      <c r="F2925" s="3">
        <v>44200</v>
      </c>
      <c r="G2925" s="1">
        <v>12</v>
      </c>
      <c r="H2925" s="1" t="s">
        <v>101</v>
      </c>
      <c r="I2925" s="1">
        <v>1042</v>
      </c>
      <c r="J2925" s="1">
        <f>MONTH(BART_Rides[[#This Row],[Date]])</f>
        <v>1</v>
      </c>
      <c r="K2925" s="1">
        <f>WEEKDAY(BART_Rides[[#This Row],[Date]],2)</f>
        <v>1</v>
      </c>
      <c r="L2925" s="1" t="str">
        <f>LEFT(BART_Rides[[#This Row],[Lines]],1)</f>
        <v>Y</v>
      </c>
      <c r="M2925" s="1" t="str">
        <f>IF(BART_Rides[[#This Row],[FirstLetter]]="Y","Yes","No")</f>
        <v>Yes</v>
      </c>
      <c r="N2925" s="1" t="str">
        <f>IF(OR(BART_Rides[[#This Row],[Station Code]]="EM", BART_Rides[[#This Row],[Station Code]]="MT", BART_Rides[[#This Row],[Station Code]]="PL", BART_Rides[[#This Row],[Station Code]]="CC"), "Yes", "No")</f>
        <v>No</v>
      </c>
    </row>
    <row r="2926" spans="6:14">
      <c r="F2926" s="3">
        <v>44201</v>
      </c>
      <c r="G2926" s="1">
        <v>12</v>
      </c>
      <c r="H2926" s="1" t="s">
        <v>101</v>
      </c>
      <c r="I2926" s="1">
        <v>1224</v>
      </c>
      <c r="J2926" s="1">
        <f>MONTH(BART_Rides[[#This Row],[Date]])</f>
        <v>1</v>
      </c>
      <c r="K2926" s="1">
        <f>WEEKDAY(BART_Rides[[#This Row],[Date]],2)</f>
        <v>2</v>
      </c>
      <c r="L2926" s="1" t="str">
        <f>LEFT(BART_Rides[[#This Row],[Lines]],1)</f>
        <v>Y</v>
      </c>
      <c r="M2926" s="1" t="str">
        <f>IF(BART_Rides[[#This Row],[FirstLetter]]="Y","Yes","No")</f>
        <v>Yes</v>
      </c>
      <c r="N2926" s="1" t="str">
        <f>IF(OR(BART_Rides[[#This Row],[Station Code]]="EM", BART_Rides[[#This Row],[Station Code]]="MT", BART_Rides[[#This Row],[Station Code]]="PL", BART_Rides[[#This Row],[Station Code]]="CC"), "Yes", "No")</f>
        <v>No</v>
      </c>
    </row>
    <row r="2927" spans="6:14">
      <c r="F2927" s="3">
        <v>44202</v>
      </c>
      <c r="G2927" s="1">
        <v>12</v>
      </c>
      <c r="H2927" s="1" t="s">
        <v>101</v>
      </c>
      <c r="I2927" s="1">
        <v>1150</v>
      </c>
      <c r="J2927" s="1">
        <f>MONTH(BART_Rides[[#This Row],[Date]])</f>
        <v>1</v>
      </c>
      <c r="K2927" s="1">
        <f>WEEKDAY(BART_Rides[[#This Row],[Date]],2)</f>
        <v>3</v>
      </c>
      <c r="L2927" s="1" t="str">
        <f>LEFT(BART_Rides[[#This Row],[Lines]],1)</f>
        <v>Y</v>
      </c>
      <c r="M2927" s="1" t="str">
        <f>IF(BART_Rides[[#This Row],[FirstLetter]]="Y","Yes","No")</f>
        <v>Yes</v>
      </c>
      <c r="N2927" s="1" t="str">
        <f>IF(OR(BART_Rides[[#This Row],[Station Code]]="EM", BART_Rides[[#This Row],[Station Code]]="MT", BART_Rides[[#This Row],[Station Code]]="PL", BART_Rides[[#This Row],[Station Code]]="CC"), "Yes", "No")</f>
        <v>No</v>
      </c>
    </row>
    <row r="2928" spans="6:14">
      <c r="F2928" s="3">
        <v>44203</v>
      </c>
      <c r="G2928" s="1">
        <v>12</v>
      </c>
      <c r="H2928" s="1" t="s">
        <v>101</v>
      </c>
      <c r="I2928" s="1">
        <v>1130</v>
      </c>
      <c r="J2928" s="1">
        <f>MONTH(BART_Rides[[#This Row],[Date]])</f>
        <v>1</v>
      </c>
      <c r="K2928" s="1">
        <f>WEEKDAY(BART_Rides[[#This Row],[Date]],2)</f>
        <v>4</v>
      </c>
      <c r="L2928" s="1" t="str">
        <f>LEFT(BART_Rides[[#This Row],[Lines]],1)</f>
        <v>Y</v>
      </c>
      <c r="M2928" s="1" t="str">
        <f>IF(BART_Rides[[#This Row],[FirstLetter]]="Y","Yes","No")</f>
        <v>Yes</v>
      </c>
      <c r="N2928" s="1" t="str">
        <f>IF(OR(BART_Rides[[#This Row],[Station Code]]="EM", BART_Rides[[#This Row],[Station Code]]="MT", BART_Rides[[#This Row],[Station Code]]="PL", BART_Rides[[#This Row],[Station Code]]="CC"), "Yes", "No")</f>
        <v>No</v>
      </c>
    </row>
    <row r="2929" spans="6:14">
      <c r="F2929" s="3">
        <v>44204</v>
      </c>
      <c r="G2929" s="1">
        <v>12</v>
      </c>
      <c r="H2929" s="1" t="s">
        <v>101</v>
      </c>
      <c r="I2929" s="1">
        <v>1095</v>
      </c>
      <c r="J2929" s="1">
        <f>MONTH(BART_Rides[[#This Row],[Date]])</f>
        <v>1</v>
      </c>
      <c r="K2929" s="1">
        <f>WEEKDAY(BART_Rides[[#This Row],[Date]],2)</f>
        <v>5</v>
      </c>
      <c r="L2929" s="1" t="str">
        <f>LEFT(BART_Rides[[#This Row],[Lines]],1)</f>
        <v>Y</v>
      </c>
      <c r="M2929" s="1" t="str">
        <f>IF(BART_Rides[[#This Row],[FirstLetter]]="Y","Yes","No")</f>
        <v>Yes</v>
      </c>
      <c r="N2929" s="1" t="str">
        <f>IF(OR(BART_Rides[[#This Row],[Station Code]]="EM", BART_Rides[[#This Row],[Station Code]]="MT", BART_Rides[[#This Row],[Station Code]]="PL", BART_Rides[[#This Row],[Station Code]]="CC"), "Yes", "No")</f>
        <v>No</v>
      </c>
    </row>
    <row r="2930" spans="6:14">
      <c r="F2930" s="3">
        <v>44205</v>
      </c>
      <c r="G2930" s="1">
        <v>12</v>
      </c>
      <c r="H2930" s="1" t="s">
        <v>101</v>
      </c>
      <c r="I2930" s="1">
        <v>547</v>
      </c>
      <c r="J2930" s="1">
        <f>MONTH(BART_Rides[[#This Row],[Date]])</f>
        <v>1</v>
      </c>
      <c r="K2930" s="1">
        <f>WEEKDAY(BART_Rides[[#This Row],[Date]],2)</f>
        <v>6</v>
      </c>
      <c r="L2930" s="1" t="str">
        <f>LEFT(BART_Rides[[#This Row],[Lines]],1)</f>
        <v>Y</v>
      </c>
      <c r="M2930" s="1" t="str">
        <f>IF(BART_Rides[[#This Row],[FirstLetter]]="Y","Yes","No")</f>
        <v>Yes</v>
      </c>
      <c r="N2930" s="1" t="str">
        <f>IF(OR(BART_Rides[[#This Row],[Station Code]]="EM", BART_Rides[[#This Row],[Station Code]]="MT", BART_Rides[[#This Row],[Station Code]]="PL", BART_Rides[[#This Row],[Station Code]]="CC"), "Yes", "No")</f>
        <v>No</v>
      </c>
    </row>
    <row r="2931" spans="6:14">
      <c r="F2931" s="3">
        <v>44206</v>
      </c>
      <c r="G2931" s="1">
        <v>12</v>
      </c>
      <c r="H2931" s="1" t="s">
        <v>101</v>
      </c>
      <c r="I2931" s="1">
        <v>433</v>
      </c>
      <c r="J2931" s="1">
        <f>MONTH(BART_Rides[[#This Row],[Date]])</f>
        <v>1</v>
      </c>
      <c r="K2931" s="1">
        <f>WEEKDAY(BART_Rides[[#This Row],[Date]],2)</f>
        <v>7</v>
      </c>
      <c r="L2931" s="1" t="str">
        <f>LEFT(BART_Rides[[#This Row],[Lines]],1)</f>
        <v>Y</v>
      </c>
      <c r="M2931" s="1" t="str">
        <f>IF(BART_Rides[[#This Row],[FirstLetter]]="Y","Yes","No")</f>
        <v>Yes</v>
      </c>
      <c r="N2931" s="1" t="str">
        <f>IF(OR(BART_Rides[[#This Row],[Station Code]]="EM", BART_Rides[[#This Row],[Station Code]]="MT", BART_Rides[[#This Row],[Station Code]]="PL", BART_Rides[[#This Row],[Station Code]]="CC"), "Yes", "No")</f>
        <v>No</v>
      </c>
    </row>
    <row r="2932" spans="6:14">
      <c r="F2932" s="3">
        <v>44207</v>
      </c>
      <c r="G2932" s="1">
        <v>12</v>
      </c>
      <c r="H2932" s="1" t="s">
        <v>101</v>
      </c>
      <c r="I2932" s="1">
        <v>1083</v>
      </c>
      <c r="J2932" s="1">
        <f>MONTH(BART_Rides[[#This Row],[Date]])</f>
        <v>1</v>
      </c>
      <c r="K2932" s="1">
        <f>WEEKDAY(BART_Rides[[#This Row],[Date]],2)</f>
        <v>1</v>
      </c>
      <c r="L2932" s="1" t="str">
        <f>LEFT(BART_Rides[[#This Row],[Lines]],1)</f>
        <v>Y</v>
      </c>
      <c r="M2932" s="1" t="str">
        <f>IF(BART_Rides[[#This Row],[FirstLetter]]="Y","Yes","No")</f>
        <v>Yes</v>
      </c>
      <c r="N2932" s="1" t="str">
        <f>IF(OR(BART_Rides[[#This Row],[Station Code]]="EM", BART_Rides[[#This Row],[Station Code]]="MT", BART_Rides[[#This Row],[Station Code]]="PL", BART_Rides[[#This Row],[Station Code]]="CC"), "Yes", "No")</f>
        <v>No</v>
      </c>
    </row>
    <row r="2933" spans="6:14">
      <c r="F2933" s="3">
        <v>44208</v>
      </c>
      <c r="G2933" s="1">
        <v>12</v>
      </c>
      <c r="H2933" s="1" t="s">
        <v>101</v>
      </c>
      <c r="I2933" s="1">
        <v>1184</v>
      </c>
      <c r="J2933" s="1">
        <f>MONTH(BART_Rides[[#This Row],[Date]])</f>
        <v>1</v>
      </c>
      <c r="K2933" s="1">
        <f>WEEKDAY(BART_Rides[[#This Row],[Date]],2)</f>
        <v>2</v>
      </c>
      <c r="L2933" s="1" t="str">
        <f>LEFT(BART_Rides[[#This Row],[Lines]],1)</f>
        <v>Y</v>
      </c>
      <c r="M2933" s="1" t="str">
        <f>IF(BART_Rides[[#This Row],[FirstLetter]]="Y","Yes","No")</f>
        <v>Yes</v>
      </c>
      <c r="N2933" s="1" t="str">
        <f>IF(OR(BART_Rides[[#This Row],[Station Code]]="EM", BART_Rides[[#This Row],[Station Code]]="MT", BART_Rides[[#This Row],[Station Code]]="PL", BART_Rides[[#This Row],[Station Code]]="CC"), "Yes", "No")</f>
        <v>No</v>
      </c>
    </row>
    <row r="2934" spans="6:14">
      <c r="F2934" s="3">
        <v>44209</v>
      </c>
      <c r="G2934" s="1">
        <v>12</v>
      </c>
      <c r="H2934" s="1" t="s">
        <v>101</v>
      </c>
      <c r="I2934" s="1">
        <v>1150</v>
      </c>
      <c r="J2934" s="1">
        <f>MONTH(BART_Rides[[#This Row],[Date]])</f>
        <v>1</v>
      </c>
      <c r="K2934" s="1">
        <f>WEEKDAY(BART_Rides[[#This Row],[Date]],2)</f>
        <v>3</v>
      </c>
      <c r="L2934" s="1" t="str">
        <f>LEFT(BART_Rides[[#This Row],[Lines]],1)</f>
        <v>Y</v>
      </c>
      <c r="M2934" s="1" t="str">
        <f>IF(BART_Rides[[#This Row],[FirstLetter]]="Y","Yes","No")</f>
        <v>Yes</v>
      </c>
      <c r="N2934" s="1" t="str">
        <f>IF(OR(BART_Rides[[#This Row],[Station Code]]="EM", BART_Rides[[#This Row],[Station Code]]="MT", BART_Rides[[#This Row],[Station Code]]="PL", BART_Rides[[#This Row],[Station Code]]="CC"), "Yes", "No")</f>
        <v>No</v>
      </c>
    </row>
    <row r="2935" spans="6:14">
      <c r="F2935" s="3">
        <v>44210</v>
      </c>
      <c r="G2935" s="1">
        <v>12</v>
      </c>
      <c r="H2935" s="1" t="s">
        <v>101</v>
      </c>
      <c r="I2935" s="1">
        <v>1195</v>
      </c>
      <c r="J2935" s="1">
        <f>MONTH(BART_Rides[[#This Row],[Date]])</f>
        <v>1</v>
      </c>
      <c r="K2935" s="1">
        <f>WEEKDAY(BART_Rides[[#This Row],[Date]],2)</f>
        <v>4</v>
      </c>
      <c r="L2935" s="1" t="str">
        <f>LEFT(BART_Rides[[#This Row],[Lines]],1)</f>
        <v>Y</v>
      </c>
      <c r="M2935" s="1" t="str">
        <f>IF(BART_Rides[[#This Row],[FirstLetter]]="Y","Yes","No")</f>
        <v>Yes</v>
      </c>
      <c r="N2935" s="1" t="str">
        <f>IF(OR(BART_Rides[[#This Row],[Station Code]]="EM", BART_Rides[[#This Row],[Station Code]]="MT", BART_Rides[[#This Row],[Station Code]]="PL", BART_Rides[[#This Row],[Station Code]]="CC"), "Yes", "No")</f>
        <v>No</v>
      </c>
    </row>
    <row r="2936" spans="6:14">
      <c r="F2936" s="3">
        <v>44211</v>
      </c>
      <c r="G2936" s="1">
        <v>12</v>
      </c>
      <c r="H2936" s="1" t="s">
        <v>101</v>
      </c>
      <c r="I2936" s="1">
        <v>1183</v>
      </c>
      <c r="J2936" s="1">
        <f>MONTH(BART_Rides[[#This Row],[Date]])</f>
        <v>1</v>
      </c>
      <c r="K2936" s="1">
        <f>WEEKDAY(BART_Rides[[#This Row],[Date]],2)</f>
        <v>5</v>
      </c>
      <c r="L2936" s="1" t="str">
        <f>LEFT(BART_Rides[[#This Row],[Lines]],1)</f>
        <v>Y</v>
      </c>
      <c r="M2936" s="1" t="str">
        <f>IF(BART_Rides[[#This Row],[FirstLetter]]="Y","Yes","No")</f>
        <v>Yes</v>
      </c>
      <c r="N2936" s="1" t="str">
        <f>IF(OR(BART_Rides[[#This Row],[Station Code]]="EM", BART_Rides[[#This Row],[Station Code]]="MT", BART_Rides[[#This Row],[Station Code]]="PL", BART_Rides[[#This Row],[Station Code]]="CC"), "Yes", "No")</f>
        <v>No</v>
      </c>
    </row>
    <row r="2937" spans="6:14">
      <c r="F2937" s="3">
        <v>44212</v>
      </c>
      <c r="G2937" s="1">
        <v>12</v>
      </c>
      <c r="H2937" s="1" t="s">
        <v>101</v>
      </c>
      <c r="I2937" s="1">
        <v>541</v>
      </c>
      <c r="J2937" s="1">
        <f>MONTH(BART_Rides[[#This Row],[Date]])</f>
        <v>1</v>
      </c>
      <c r="K2937" s="1">
        <f>WEEKDAY(BART_Rides[[#This Row],[Date]],2)</f>
        <v>6</v>
      </c>
      <c r="L2937" s="1" t="str">
        <f>LEFT(BART_Rides[[#This Row],[Lines]],1)</f>
        <v>Y</v>
      </c>
      <c r="M2937" s="1" t="str">
        <f>IF(BART_Rides[[#This Row],[FirstLetter]]="Y","Yes","No")</f>
        <v>Yes</v>
      </c>
      <c r="N2937" s="1" t="str">
        <f>IF(OR(BART_Rides[[#This Row],[Station Code]]="EM", BART_Rides[[#This Row],[Station Code]]="MT", BART_Rides[[#This Row],[Station Code]]="PL", BART_Rides[[#This Row],[Station Code]]="CC"), "Yes", "No")</f>
        <v>No</v>
      </c>
    </row>
    <row r="2938" spans="6:14">
      <c r="F2938" s="3">
        <v>44213</v>
      </c>
      <c r="G2938" s="1">
        <v>12</v>
      </c>
      <c r="H2938" s="1" t="s">
        <v>101</v>
      </c>
      <c r="I2938" s="1">
        <v>481</v>
      </c>
      <c r="J2938" s="1">
        <f>MONTH(BART_Rides[[#This Row],[Date]])</f>
        <v>1</v>
      </c>
      <c r="K2938" s="1">
        <f>WEEKDAY(BART_Rides[[#This Row],[Date]],2)</f>
        <v>7</v>
      </c>
      <c r="L2938" s="1" t="str">
        <f>LEFT(BART_Rides[[#This Row],[Lines]],1)</f>
        <v>Y</v>
      </c>
      <c r="M2938" s="1" t="str">
        <f>IF(BART_Rides[[#This Row],[FirstLetter]]="Y","Yes","No")</f>
        <v>Yes</v>
      </c>
      <c r="N2938" s="1" t="str">
        <f>IF(OR(BART_Rides[[#This Row],[Station Code]]="EM", BART_Rides[[#This Row],[Station Code]]="MT", BART_Rides[[#This Row],[Station Code]]="PL", BART_Rides[[#This Row],[Station Code]]="CC"), "Yes", "No")</f>
        <v>No</v>
      </c>
    </row>
    <row r="2939" spans="6:14">
      <c r="F2939" s="3">
        <v>44214</v>
      </c>
      <c r="G2939" s="1">
        <v>12</v>
      </c>
      <c r="H2939" s="1" t="s">
        <v>101</v>
      </c>
      <c r="I2939" s="1">
        <v>613</v>
      </c>
      <c r="J2939" s="1">
        <f>MONTH(BART_Rides[[#This Row],[Date]])</f>
        <v>1</v>
      </c>
      <c r="K2939" s="1">
        <f>WEEKDAY(BART_Rides[[#This Row],[Date]],2)</f>
        <v>1</v>
      </c>
      <c r="L2939" s="1" t="str">
        <f>LEFT(BART_Rides[[#This Row],[Lines]],1)</f>
        <v>Y</v>
      </c>
      <c r="M2939" s="1" t="str">
        <f>IF(BART_Rides[[#This Row],[FirstLetter]]="Y","Yes","No")</f>
        <v>Yes</v>
      </c>
      <c r="N2939" s="1" t="str">
        <f>IF(OR(BART_Rides[[#This Row],[Station Code]]="EM", BART_Rides[[#This Row],[Station Code]]="MT", BART_Rides[[#This Row],[Station Code]]="PL", BART_Rides[[#This Row],[Station Code]]="CC"), "Yes", "No")</f>
        <v>No</v>
      </c>
    </row>
    <row r="2940" spans="6:14">
      <c r="F2940" s="3">
        <v>44215</v>
      </c>
      <c r="G2940" s="1">
        <v>12</v>
      </c>
      <c r="H2940" s="1" t="s">
        <v>101</v>
      </c>
      <c r="I2940" s="1">
        <v>1118</v>
      </c>
      <c r="J2940" s="1">
        <f>MONTH(BART_Rides[[#This Row],[Date]])</f>
        <v>1</v>
      </c>
      <c r="K2940" s="1">
        <f>WEEKDAY(BART_Rides[[#This Row],[Date]],2)</f>
        <v>2</v>
      </c>
      <c r="L2940" s="1" t="str">
        <f>LEFT(BART_Rides[[#This Row],[Lines]],1)</f>
        <v>Y</v>
      </c>
      <c r="M2940" s="1" t="str">
        <f>IF(BART_Rides[[#This Row],[FirstLetter]]="Y","Yes","No")</f>
        <v>Yes</v>
      </c>
      <c r="N2940" s="1" t="str">
        <f>IF(OR(BART_Rides[[#This Row],[Station Code]]="EM", BART_Rides[[#This Row],[Station Code]]="MT", BART_Rides[[#This Row],[Station Code]]="PL", BART_Rides[[#This Row],[Station Code]]="CC"), "Yes", "No")</f>
        <v>No</v>
      </c>
    </row>
    <row r="2941" spans="6:14">
      <c r="F2941" s="3">
        <v>44216</v>
      </c>
      <c r="G2941" s="1">
        <v>12</v>
      </c>
      <c r="H2941" s="1" t="s">
        <v>101</v>
      </c>
      <c r="I2941" s="1">
        <v>1056</v>
      </c>
      <c r="J2941" s="1">
        <f>MONTH(BART_Rides[[#This Row],[Date]])</f>
        <v>1</v>
      </c>
      <c r="K2941" s="1">
        <f>WEEKDAY(BART_Rides[[#This Row],[Date]],2)</f>
        <v>3</v>
      </c>
      <c r="L2941" s="1" t="str">
        <f>LEFT(BART_Rides[[#This Row],[Lines]],1)</f>
        <v>Y</v>
      </c>
      <c r="M2941" s="1" t="str">
        <f>IF(BART_Rides[[#This Row],[FirstLetter]]="Y","Yes","No")</f>
        <v>Yes</v>
      </c>
      <c r="N2941" s="1" t="str">
        <f>IF(OR(BART_Rides[[#This Row],[Station Code]]="EM", BART_Rides[[#This Row],[Station Code]]="MT", BART_Rides[[#This Row],[Station Code]]="PL", BART_Rides[[#This Row],[Station Code]]="CC"), "Yes", "No")</f>
        <v>No</v>
      </c>
    </row>
    <row r="2942" spans="6:14">
      <c r="F2942" s="3">
        <v>44217</v>
      </c>
      <c r="G2942" s="1">
        <v>12</v>
      </c>
      <c r="H2942" s="1" t="s">
        <v>101</v>
      </c>
      <c r="I2942" s="1">
        <v>1199</v>
      </c>
      <c r="J2942" s="1">
        <f>MONTH(BART_Rides[[#This Row],[Date]])</f>
        <v>1</v>
      </c>
      <c r="K2942" s="1">
        <f>WEEKDAY(BART_Rides[[#This Row],[Date]],2)</f>
        <v>4</v>
      </c>
      <c r="L2942" s="1" t="str">
        <f>LEFT(BART_Rides[[#This Row],[Lines]],1)</f>
        <v>Y</v>
      </c>
      <c r="M2942" s="1" t="str">
        <f>IF(BART_Rides[[#This Row],[FirstLetter]]="Y","Yes","No")</f>
        <v>Yes</v>
      </c>
      <c r="N2942" s="1" t="str">
        <f>IF(OR(BART_Rides[[#This Row],[Station Code]]="EM", BART_Rides[[#This Row],[Station Code]]="MT", BART_Rides[[#This Row],[Station Code]]="PL", BART_Rides[[#This Row],[Station Code]]="CC"), "Yes", "No")</f>
        <v>No</v>
      </c>
    </row>
    <row r="2943" spans="6:14">
      <c r="F2943" s="3">
        <v>44218</v>
      </c>
      <c r="G2943" s="1">
        <v>12</v>
      </c>
      <c r="H2943" s="1" t="s">
        <v>101</v>
      </c>
      <c r="I2943" s="1">
        <v>1101</v>
      </c>
      <c r="J2943" s="1">
        <f>MONTH(BART_Rides[[#This Row],[Date]])</f>
        <v>1</v>
      </c>
      <c r="K2943" s="1">
        <f>WEEKDAY(BART_Rides[[#This Row],[Date]],2)</f>
        <v>5</v>
      </c>
      <c r="L2943" s="1" t="str">
        <f>LEFT(BART_Rides[[#This Row],[Lines]],1)</f>
        <v>Y</v>
      </c>
      <c r="M2943" s="1" t="str">
        <f>IF(BART_Rides[[#This Row],[FirstLetter]]="Y","Yes","No")</f>
        <v>Yes</v>
      </c>
      <c r="N2943" s="1" t="str">
        <f>IF(OR(BART_Rides[[#This Row],[Station Code]]="EM", BART_Rides[[#This Row],[Station Code]]="MT", BART_Rides[[#This Row],[Station Code]]="PL", BART_Rides[[#This Row],[Station Code]]="CC"), "Yes", "No")</f>
        <v>No</v>
      </c>
    </row>
    <row r="2944" spans="6:14">
      <c r="F2944" s="3">
        <v>44219</v>
      </c>
      <c r="G2944" s="1">
        <v>12</v>
      </c>
      <c r="H2944" s="1" t="s">
        <v>101</v>
      </c>
      <c r="I2944" s="1">
        <v>634</v>
      </c>
      <c r="J2944" s="1">
        <f>MONTH(BART_Rides[[#This Row],[Date]])</f>
        <v>1</v>
      </c>
      <c r="K2944" s="1">
        <f>WEEKDAY(BART_Rides[[#This Row],[Date]],2)</f>
        <v>6</v>
      </c>
      <c r="L2944" s="1" t="str">
        <f>LEFT(BART_Rides[[#This Row],[Lines]],1)</f>
        <v>Y</v>
      </c>
      <c r="M2944" s="1" t="str">
        <f>IF(BART_Rides[[#This Row],[FirstLetter]]="Y","Yes","No")</f>
        <v>Yes</v>
      </c>
      <c r="N2944" s="1" t="str">
        <f>IF(OR(BART_Rides[[#This Row],[Station Code]]="EM", BART_Rides[[#This Row],[Station Code]]="MT", BART_Rides[[#This Row],[Station Code]]="PL", BART_Rides[[#This Row],[Station Code]]="CC"), "Yes", "No")</f>
        <v>No</v>
      </c>
    </row>
    <row r="2945" spans="6:14">
      <c r="F2945" s="3">
        <v>44220</v>
      </c>
      <c r="G2945" s="1">
        <v>12</v>
      </c>
      <c r="H2945" s="1" t="s">
        <v>101</v>
      </c>
      <c r="I2945" s="1">
        <v>370</v>
      </c>
      <c r="J2945" s="1">
        <f>MONTH(BART_Rides[[#This Row],[Date]])</f>
        <v>1</v>
      </c>
      <c r="K2945" s="1">
        <f>WEEKDAY(BART_Rides[[#This Row],[Date]],2)</f>
        <v>7</v>
      </c>
      <c r="L2945" s="1" t="str">
        <f>LEFT(BART_Rides[[#This Row],[Lines]],1)</f>
        <v>Y</v>
      </c>
      <c r="M2945" s="1" t="str">
        <f>IF(BART_Rides[[#This Row],[FirstLetter]]="Y","Yes","No")</f>
        <v>Yes</v>
      </c>
      <c r="N2945" s="1" t="str">
        <f>IF(OR(BART_Rides[[#This Row],[Station Code]]="EM", BART_Rides[[#This Row],[Station Code]]="MT", BART_Rides[[#This Row],[Station Code]]="PL", BART_Rides[[#This Row],[Station Code]]="CC"), "Yes", "No")</f>
        <v>No</v>
      </c>
    </row>
    <row r="2946" spans="6:14">
      <c r="F2946" s="3">
        <v>44221</v>
      </c>
      <c r="G2946" s="1">
        <v>12</v>
      </c>
      <c r="H2946" s="1" t="s">
        <v>101</v>
      </c>
      <c r="I2946" s="1">
        <v>1182</v>
      </c>
      <c r="J2946" s="1">
        <f>MONTH(BART_Rides[[#This Row],[Date]])</f>
        <v>1</v>
      </c>
      <c r="K2946" s="1">
        <f>WEEKDAY(BART_Rides[[#This Row],[Date]],2)</f>
        <v>1</v>
      </c>
      <c r="L2946" s="1" t="str">
        <f>LEFT(BART_Rides[[#This Row],[Lines]],1)</f>
        <v>Y</v>
      </c>
      <c r="M2946" s="1" t="str">
        <f>IF(BART_Rides[[#This Row],[FirstLetter]]="Y","Yes","No")</f>
        <v>Yes</v>
      </c>
      <c r="N2946" s="1" t="str">
        <f>IF(OR(BART_Rides[[#This Row],[Station Code]]="EM", BART_Rides[[#This Row],[Station Code]]="MT", BART_Rides[[#This Row],[Station Code]]="PL", BART_Rides[[#This Row],[Station Code]]="CC"), "Yes", "No")</f>
        <v>No</v>
      </c>
    </row>
    <row r="2947" spans="6:14">
      <c r="F2947" s="3">
        <v>44222</v>
      </c>
      <c r="G2947" s="1">
        <v>12</v>
      </c>
      <c r="H2947" s="1" t="s">
        <v>101</v>
      </c>
      <c r="I2947" s="1">
        <v>1154</v>
      </c>
      <c r="J2947" s="1">
        <f>MONTH(BART_Rides[[#This Row],[Date]])</f>
        <v>1</v>
      </c>
      <c r="K2947" s="1">
        <f>WEEKDAY(BART_Rides[[#This Row],[Date]],2)</f>
        <v>2</v>
      </c>
      <c r="L2947" s="1" t="str">
        <f>LEFT(BART_Rides[[#This Row],[Lines]],1)</f>
        <v>Y</v>
      </c>
      <c r="M2947" s="1" t="str">
        <f>IF(BART_Rides[[#This Row],[FirstLetter]]="Y","Yes","No")</f>
        <v>Yes</v>
      </c>
      <c r="N2947" s="1" t="str">
        <f>IF(OR(BART_Rides[[#This Row],[Station Code]]="EM", BART_Rides[[#This Row],[Station Code]]="MT", BART_Rides[[#This Row],[Station Code]]="PL", BART_Rides[[#This Row],[Station Code]]="CC"), "Yes", "No")</f>
        <v>No</v>
      </c>
    </row>
    <row r="2948" spans="6:14">
      <c r="F2948" s="3">
        <v>44223</v>
      </c>
      <c r="G2948" s="1">
        <v>12</v>
      </c>
      <c r="H2948" s="1" t="s">
        <v>101</v>
      </c>
      <c r="I2948" s="1">
        <v>1049</v>
      </c>
      <c r="J2948" s="1">
        <f>MONTH(BART_Rides[[#This Row],[Date]])</f>
        <v>1</v>
      </c>
      <c r="K2948" s="1">
        <f>WEEKDAY(BART_Rides[[#This Row],[Date]],2)</f>
        <v>3</v>
      </c>
      <c r="L2948" s="1" t="str">
        <f>LEFT(BART_Rides[[#This Row],[Lines]],1)</f>
        <v>Y</v>
      </c>
      <c r="M2948" s="1" t="str">
        <f>IF(BART_Rides[[#This Row],[FirstLetter]]="Y","Yes","No")</f>
        <v>Yes</v>
      </c>
      <c r="N2948" s="1" t="str">
        <f>IF(OR(BART_Rides[[#This Row],[Station Code]]="EM", BART_Rides[[#This Row],[Station Code]]="MT", BART_Rides[[#This Row],[Station Code]]="PL", BART_Rides[[#This Row],[Station Code]]="CC"), "Yes", "No")</f>
        <v>No</v>
      </c>
    </row>
    <row r="2949" spans="6:14">
      <c r="F2949" s="3">
        <v>44224</v>
      </c>
      <c r="G2949" s="1">
        <v>12</v>
      </c>
      <c r="H2949" s="1" t="s">
        <v>101</v>
      </c>
      <c r="I2949" s="1">
        <v>1080</v>
      </c>
      <c r="J2949" s="1">
        <f>MONTH(BART_Rides[[#This Row],[Date]])</f>
        <v>1</v>
      </c>
      <c r="K2949" s="1">
        <f>WEEKDAY(BART_Rides[[#This Row],[Date]],2)</f>
        <v>4</v>
      </c>
      <c r="L2949" s="1" t="str">
        <f>LEFT(BART_Rides[[#This Row],[Lines]],1)</f>
        <v>Y</v>
      </c>
      <c r="M2949" s="1" t="str">
        <f>IF(BART_Rides[[#This Row],[FirstLetter]]="Y","Yes","No")</f>
        <v>Yes</v>
      </c>
      <c r="N2949" s="1" t="str">
        <f>IF(OR(BART_Rides[[#This Row],[Station Code]]="EM", BART_Rides[[#This Row],[Station Code]]="MT", BART_Rides[[#This Row],[Station Code]]="PL", BART_Rides[[#This Row],[Station Code]]="CC"), "Yes", "No")</f>
        <v>No</v>
      </c>
    </row>
    <row r="2950" spans="6:14">
      <c r="F2950" s="3">
        <v>44225</v>
      </c>
      <c r="G2950" s="1">
        <v>12</v>
      </c>
      <c r="H2950" s="1" t="s">
        <v>101</v>
      </c>
      <c r="I2950" s="1">
        <v>1205</v>
      </c>
      <c r="J2950" s="1">
        <f>MONTH(BART_Rides[[#This Row],[Date]])</f>
        <v>1</v>
      </c>
      <c r="K2950" s="1">
        <f>WEEKDAY(BART_Rides[[#This Row],[Date]],2)</f>
        <v>5</v>
      </c>
      <c r="L2950" s="1" t="str">
        <f>LEFT(BART_Rides[[#This Row],[Lines]],1)</f>
        <v>Y</v>
      </c>
      <c r="M2950" s="1" t="str">
        <f>IF(BART_Rides[[#This Row],[FirstLetter]]="Y","Yes","No")</f>
        <v>Yes</v>
      </c>
      <c r="N2950" s="1" t="str">
        <f>IF(OR(BART_Rides[[#This Row],[Station Code]]="EM", BART_Rides[[#This Row],[Station Code]]="MT", BART_Rides[[#This Row],[Station Code]]="PL", BART_Rides[[#This Row],[Station Code]]="CC"), "Yes", "No")</f>
        <v>No</v>
      </c>
    </row>
    <row r="2951" spans="6:14">
      <c r="F2951" s="3">
        <v>44226</v>
      </c>
      <c r="G2951" s="1">
        <v>12</v>
      </c>
      <c r="H2951" s="1" t="s">
        <v>101</v>
      </c>
      <c r="I2951" s="1">
        <v>573</v>
      </c>
      <c r="J2951" s="1">
        <f>MONTH(BART_Rides[[#This Row],[Date]])</f>
        <v>1</v>
      </c>
      <c r="K2951" s="1">
        <f>WEEKDAY(BART_Rides[[#This Row],[Date]],2)</f>
        <v>6</v>
      </c>
      <c r="L2951" s="1" t="str">
        <f>LEFT(BART_Rides[[#This Row],[Lines]],1)</f>
        <v>Y</v>
      </c>
      <c r="M2951" s="1" t="str">
        <f>IF(BART_Rides[[#This Row],[FirstLetter]]="Y","Yes","No")</f>
        <v>Yes</v>
      </c>
      <c r="N2951" s="1" t="str">
        <f>IF(OR(BART_Rides[[#This Row],[Station Code]]="EM", BART_Rides[[#This Row],[Station Code]]="MT", BART_Rides[[#This Row],[Station Code]]="PL", BART_Rides[[#This Row],[Station Code]]="CC"), "Yes", "No")</f>
        <v>No</v>
      </c>
    </row>
    <row r="2952" spans="6:14">
      <c r="F2952" s="3">
        <v>44227</v>
      </c>
      <c r="G2952" s="1">
        <v>12</v>
      </c>
      <c r="H2952" s="1" t="s">
        <v>101</v>
      </c>
      <c r="I2952" s="1">
        <v>492</v>
      </c>
      <c r="J2952" s="1">
        <f>MONTH(BART_Rides[[#This Row],[Date]])</f>
        <v>1</v>
      </c>
      <c r="K2952" s="1">
        <f>WEEKDAY(BART_Rides[[#This Row],[Date]],2)</f>
        <v>7</v>
      </c>
      <c r="L2952" s="1" t="str">
        <f>LEFT(BART_Rides[[#This Row],[Lines]],1)</f>
        <v>Y</v>
      </c>
      <c r="M2952" s="1" t="str">
        <f>IF(BART_Rides[[#This Row],[FirstLetter]]="Y","Yes","No")</f>
        <v>Yes</v>
      </c>
      <c r="N2952" s="1" t="str">
        <f>IF(OR(BART_Rides[[#This Row],[Station Code]]="EM", BART_Rides[[#This Row],[Station Code]]="MT", BART_Rides[[#This Row],[Station Code]]="PL", BART_Rides[[#This Row],[Station Code]]="CC"), "Yes", "No")</f>
        <v>No</v>
      </c>
    </row>
    <row r="2953" spans="6:14">
      <c r="F2953" s="3">
        <v>44228</v>
      </c>
      <c r="G2953" s="1">
        <v>12</v>
      </c>
      <c r="H2953" s="1" t="s">
        <v>101</v>
      </c>
      <c r="I2953" s="1">
        <v>1217</v>
      </c>
      <c r="J2953" s="1">
        <f>MONTH(BART_Rides[[#This Row],[Date]])</f>
        <v>2</v>
      </c>
      <c r="K2953" s="1">
        <f>WEEKDAY(BART_Rides[[#This Row],[Date]],2)</f>
        <v>1</v>
      </c>
      <c r="L2953" s="1" t="str">
        <f>LEFT(BART_Rides[[#This Row],[Lines]],1)</f>
        <v>Y</v>
      </c>
      <c r="M2953" s="1" t="str">
        <f>IF(BART_Rides[[#This Row],[FirstLetter]]="Y","Yes","No")</f>
        <v>Yes</v>
      </c>
      <c r="N2953" s="1" t="str">
        <f>IF(OR(BART_Rides[[#This Row],[Station Code]]="EM", BART_Rides[[#This Row],[Station Code]]="MT", BART_Rides[[#This Row],[Station Code]]="PL", BART_Rides[[#This Row],[Station Code]]="CC"), "Yes", "No")</f>
        <v>No</v>
      </c>
    </row>
    <row r="2954" spans="6:14">
      <c r="F2954" s="3">
        <v>44229</v>
      </c>
      <c r="G2954" s="1">
        <v>12</v>
      </c>
      <c r="H2954" s="1" t="s">
        <v>101</v>
      </c>
      <c r="I2954" s="1">
        <v>1193</v>
      </c>
      <c r="J2954" s="1">
        <f>MONTH(BART_Rides[[#This Row],[Date]])</f>
        <v>2</v>
      </c>
      <c r="K2954" s="1">
        <f>WEEKDAY(BART_Rides[[#This Row],[Date]],2)</f>
        <v>2</v>
      </c>
      <c r="L2954" s="1" t="str">
        <f>LEFT(BART_Rides[[#This Row],[Lines]],1)</f>
        <v>Y</v>
      </c>
      <c r="M2954" s="1" t="str">
        <f>IF(BART_Rides[[#This Row],[FirstLetter]]="Y","Yes","No")</f>
        <v>Yes</v>
      </c>
      <c r="N2954" s="1" t="str">
        <f>IF(OR(BART_Rides[[#This Row],[Station Code]]="EM", BART_Rides[[#This Row],[Station Code]]="MT", BART_Rides[[#This Row],[Station Code]]="PL", BART_Rides[[#This Row],[Station Code]]="CC"), "Yes", "No")</f>
        <v>No</v>
      </c>
    </row>
    <row r="2955" spans="6:14">
      <c r="F2955" s="3">
        <v>44230</v>
      </c>
      <c r="G2955" s="1">
        <v>12</v>
      </c>
      <c r="H2955" s="1" t="s">
        <v>101</v>
      </c>
      <c r="I2955" s="1">
        <v>1314</v>
      </c>
      <c r="J2955" s="1">
        <f>MONTH(BART_Rides[[#This Row],[Date]])</f>
        <v>2</v>
      </c>
      <c r="K2955" s="1">
        <f>WEEKDAY(BART_Rides[[#This Row],[Date]],2)</f>
        <v>3</v>
      </c>
      <c r="L2955" s="1" t="str">
        <f>LEFT(BART_Rides[[#This Row],[Lines]],1)</f>
        <v>Y</v>
      </c>
      <c r="M2955" s="1" t="str">
        <f>IF(BART_Rides[[#This Row],[FirstLetter]]="Y","Yes","No")</f>
        <v>Yes</v>
      </c>
      <c r="N2955" s="1" t="str">
        <f>IF(OR(BART_Rides[[#This Row],[Station Code]]="EM", BART_Rides[[#This Row],[Station Code]]="MT", BART_Rides[[#This Row],[Station Code]]="PL", BART_Rides[[#This Row],[Station Code]]="CC"), "Yes", "No")</f>
        <v>No</v>
      </c>
    </row>
    <row r="2956" spans="6:14">
      <c r="F2956" s="3">
        <v>44231</v>
      </c>
      <c r="G2956" s="1">
        <v>12</v>
      </c>
      <c r="H2956" s="1" t="s">
        <v>101</v>
      </c>
      <c r="I2956" s="1">
        <v>1281</v>
      </c>
      <c r="J2956" s="1">
        <f>MONTH(BART_Rides[[#This Row],[Date]])</f>
        <v>2</v>
      </c>
      <c r="K2956" s="1">
        <f>WEEKDAY(BART_Rides[[#This Row],[Date]],2)</f>
        <v>4</v>
      </c>
      <c r="L2956" s="1" t="str">
        <f>LEFT(BART_Rides[[#This Row],[Lines]],1)</f>
        <v>Y</v>
      </c>
      <c r="M2956" s="1" t="str">
        <f>IF(BART_Rides[[#This Row],[FirstLetter]]="Y","Yes","No")</f>
        <v>Yes</v>
      </c>
      <c r="N2956" s="1" t="str">
        <f>IF(OR(BART_Rides[[#This Row],[Station Code]]="EM", BART_Rides[[#This Row],[Station Code]]="MT", BART_Rides[[#This Row],[Station Code]]="PL", BART_Rides[[#This Row],[Station Code]]="CC"), "Yes", "No")</f>
        <v>No</v>
      </c>
    </row>
    <row r="2957" spans="6:14">
      <c r="F2957" s="3">
        <v>44232</v>
      </c>
      <c r="G2957" s="1">
        <v>12</v>
      </c>
      <c r="H2957" s="1" t="s">
        <v>101</v>
      </c>
      <c r="I2957" s="1">
        <v>1292</v>
      </c>
      <c r="J2957" s="1">
        <f>MONTH(BART_Rides[[#This Row],[Date]])</f>
        <v>2</v>
      </c>
      <c r="K2957" s="1">
        <f>WEEKDAY(BART_Rides[[#This Row],[Date]],2)</f>
        <v>5</v>
      </c>
      <c r="L2957" s="1" t="str">
        <f>LEFT(BART_Rides[[#This Row],[Lines]],1)</f>
        <v>Y</v>
      </c>
      <c r="M2957" s="1" t="str">
        <f>IF(BART_Rides[[#This Row],[FirstLetter]]="Y","Yes","No")</f>
        <v>Yes</v>
      </c>
      <c r="N2957" s="1" t="str">
        <f>IF(OR(BART_Rides[[#This Row],[Station Code]]="EM", BART_Rides[[#This Row],[Station Code]]="MT", BART_Rides[[#This Row],[Station Code]]="PL", BART_Rides[[#This Row],[Station Code]]="CC"), "Yes", "No")</f>
        <v>No</v>
      </c>
    </row>
    <row r="2958" spans="6:14">
      <c r="F2958" s="3">
        <v>44233</v>
      </c>
      <c r="G2958" s="1">
        <v>12</v>
      </c>
      <c r="H2958" s="1" t="s">
        <v>101</v>
      </c>
      <c r="I2958" s="1">
        <v>692</v>
      </c>
      <c r="J2958" s="1">
        <f>MONTH(BART_Rides[[#This Row],[Date]])</f>
        <v>2</v>
      </c>
      <c r="K2958" s="1">
        <f>WEEKDAY(BART_Rides[[#This Row],[Date]],2)</f>
        <v>6</v>
      </c>
      <c r="L2958" s="1" t="str">
        <f>LEFT(BART_Rides[[#This Row],[Lines]],1)</f>
        <v>Y</v>
      </c>
      <c r="M2958" s="1" t="str">
        <f>IF(BART_Rides[[#This Row],[FirstLetter]]="Y","Yes","No")</f>
        <v>Yes</v>
      </c>
      <c r="N2958" s="1" t="str">
        <f>IF(OR(BART_Rides[[#This Row],[Station Code]]="EM", BART_Rides[[#This Row],[Station Code]]="MT", BART_Rides[[#This Row],[Station Code]]="PL", BART_Rides[[#This Row],[Station Code]]="CC"), "Yes", "No")</f>
        <v>No</v>
      </c>
    </row>
    <row r="2959" spans="6:14">
      <c r="F2959" s="3">
        <v>44234</v>
      </c>
      <c r="G2959" s="1">
        <v>12</v>
      </c>
      <c r="H2959" s="1" t="s">
        <v>101</v>
      </c>
      <c r="I2959" s="1">
        <v>493</v>
      </c>
      <c r="J2959" s="1">
        <f>MONTH(BART_Rides[[#This Row],[Date]])</f>
        <v>2</v>
      </c>
      <c r="K2959" s="1">
        <f>WEEKDAY(BART_Rides[[#This Row],[Date]],2)</f>
        <v>7</v>
      </c>
      <c r="L2959" s="1" t="str">
        <f>LEFT(BART_Rides[[#This Row],[Lines]],1)</f>
        <v>Y</v>
      </c>
      <c r="M2959" s="1" t="str">
        <f>IF(BART_Rides[[#This Row],[FirstLetter]]="Y","Yes","No")</f>
        <v>Yes</v>
      </c>
      <c r="N2959" s="1" t="str">
        <f>IF(OR(BART_Rides[[#This Row],[Station Code]]="EM", BART_Rides[[#This Row],[Station Code]]="MT", BART_Rides[[#This Row],[Station Code]]="PL", BART_Rides[[#This Row],[Station Code]]="CC"), "Yes", "No")</f>
        <v>No</v>
      </c>
    </row>
    <row r="2960" spans="6:14">
      <c r="F2960" s="3">
        <v>44235</v>
      </c>
      <c r="G2960" s="1">
        <v>12</v>
      </c>
      <c r="H2960" s="1" t="s">
        <v>101</v>
      </c>
      <c r="I2960" s="1">
        <v>1219</v>
      </c>
      <c r="J2960" s="1">
        <f>MONTH(BART_Rides[[#This Row],[Date]])</f>
        <v>2</v>
      </c>
      <c r="K2960" s="1">
        <f>WEEKDAY(BART_Rides[[#This Row],[Date]],2)</f>
        <v>1</v>
      </c>
      <c r="L2960" s="1" t="str">
        <f>LEFT(BART_Rides[[#This Row],[Lines]],1)</f>
        <v>Y</v>
      </c>
      <c r="M2960" s="1" t="str">
        <f>IF(BART_Rides[[#This Row],[FirstLetter]]="Y","Yes","No")</f>
        <v>Yes</v>
      </c>
      <c r="N2960" s="1" t="str">
        <f>IF(OR(BART_Rides[[#This Row],[Station Code]]="EM", BART_Rides[[#This Row],[Station Code]]="MT", BART_Rides[[#This Row],[Station Code]]="PL", BART_Rides[[#This Row],[Station Code]]="CC"), "Yes", "No")</f>
        <v>No</v>
      </c>
    </row>
    <row r="2961" spans="6:14">
      <c r="F2961" s="3">
        <v>44236</v>
      </c>
      <c r="G2961" s="1">
        <v>12</v>
      </c>
      <c r="H2961" s="1" t="s">
        <v>101</v>
      </c>
      <c r="I2961" s="1">
        <v>1229</v>
      </c>
      <c r="J2961" s="1">
        <f>MONTH(BART_Rides[[#This Row],[Date]])</f>
        <v>2</v>
      </c>
      <c r="K2961" s="1">
        <f>WEEKDAY(BART_Rides[[#This Row],[Date]],2)</f>
        <v>2</v>
      </c>
      <c r="L2961" s="1" t="str">
        <f>LEFT(BART_Rides[[#This Row],[Lines]],1)</f>
        <v>Y</v>
      </c>
      <c r="M2961" s="1" t="str">
        <f>IF(BART_Rides[[#This Row],[FirstLetter]]="Y","Yes","No")</f>
        <v>Yes</v>
      </c>
      <c r="N2961" s="1" t="str">
        <f>IF(OR(BART_Rides[[#This Row],[Station Code]]="EM", BART_Rides[[#This Row],[Station Code]]="MT", BART_Rides[[#This Row],[Station Code]]="PL", BART_Rides[[#This Row],[Station Code]]="CC"), "Yes", "No")</f>
        <v>No</v>
      </c>
    </row>
    <row r="2962" spans="6:14">
      <c r="F2962" s="3">
        <v>44237</v>
      </c>
      <c r="G2962" s="1">
        <v>12</v>
      </c>
      <c r="H2962" s="1" t="s">
        <v>101</v>
      </c>
      <c r="I2962" s="1">
        <v>1295</v>
      </c>
      <c r="J2962" s="1">
        <f>MONTH(BART_Rides[[#This Row],[Date]])</f>
        <v>2</v>
      </c>
      <c r="K2962" s="1">
        <f>WEEKDAY(BART_Rides[[#This Row],[Date]],2)</f>
        <v>3</v>
      </c>
      <c r="L2962" s="1" t="str">
        <f>LEFT(BART_Rides[[#This Row],[Lines]],1)</f>
        <v>Y</v>
      </c>
      <c r="M2962" s="1" t="str">
        <f>IF(BART_Rides[[#This Row],[FirstLetter]]="Y","Yes","No")</f>
        <v>Yes</v>
      </c>
      <c r="N2962" s="1" t="str">
        <f>IF(OR(BART_Rides[[#This Row],[Station Code]]="EM", BART_Rides[[#This Row],[Station Code]]="MT", BART_Rides[[#This Row],[Station Code]]="PL", BART_Rides[[#This Row],[Station Code]]="CC"), "Yes", "No")</f>
        <v>No</v>
      </c>
    </row>
    <row r="2963" spans="6:14">
      <c r="F2963" s="3">
        <v>44238</v>
      </c>
      <c r="G2963" s="1">
        <v>12</v>
      </c>
      <c r="H2963" s="1" t="s">
        <v>101</v>
      </c>
      <c r="I2963" s="1">
        <v>1184</v>
      </c>
      <c r="J2963" s="1">
        <f>MONTH(BART_Rides[[#This Row],[Date]])</f>
        <v>2</v>
      </c>
      <c r="K2963" s="1">
        <f>WEEKDAY(BART_Rides[[#This Row],[Date]],2)</f>
        <v>4</v>
      </c>
      <c r="L2963" s="1" t="str">
        <f>LEFT(BART_Rides[[#This Row],[Lines]],1)</f>
        <v>Y</v>
      </c>
      <c r="M2963" s="1" t="str">
        <f>IF(BART_Rides[[#This Row],[FirstLetter]]="Y","Yes","No")</f>
        <v>Yes</v>
      </c>
      <c r="N2963" s="1" t="str">
        <f>IF(OR(BART_Rides[[#This Row],[Station Code]]="EM", BART_Rides[[#This Row],[Station Code]]="MT", BART_Rides[[#This Row],[Station Code]]="PL", BART_Rides[[#This Row],[Station Code]]="CC"), "Yes", "No")</f>
        <v>No</v>
      </c>
    </row>
    <row r="2964" spans="6:14">
      <c r="F2964" s="3">
        <v>44239</v>
      </c>
      <c r="G2964" s="1">
        <v>12</v>
      </c>
      <c r="H2964" s="1" t="s">
        <v>101</v>
      </c>
      <c r="I2964" s="1">
        <v>1148</v>
      </c>
      <c r="J2964" s="1">
        <f>MONTH(BART_Rides[[#This Row],[Date]])</f>
        <v>2</v>
      </c>
      <c r="K2964" s="1">
        <f>WEEKDAY(BART_Rides[[#This Row],[Date]],2)</f>
        <v>5</v>
      </c>
      <c r="L2964" s="1" t="str">
        <f>LEFT(BART_Rides[[#This Row],[Lines]],1)</f>
        <v>Y</v>
      </c>
      <c r="M2964" s="1" t="str">
        <f>IF(BART_Rides[[#This Row],[FirstLetter]]="Y","Yes","No")</f>
        <v>Yes</v>
      </c>
      <c r="N2964" s="1" t="str">
        <f>IF(OR(BART_Rides[[#This Row],[Station Code]]="EM", BART_Rides[[#This Row],[Station Code]]="MT", BART_Rides[[#This Row],[Station Code]]="PL", BART_Rides[[#This Row],[Station Code]]="CC"), "Yes", "No")</f>
        <v>No</v>
      </c>
    </row>
    <row r="2965" spans="6:14">
      <c r="F2965" s="3">
        <v>44240</v>
      </c>
      <c r="G2965" s="1">
        <v>12</v>
      </c>
      <c r="H2965" s="1" t="s">
        <v>101</v>
      </c>
      <c r="I2965" s="1">
        <v>596</v>
      </c>
      <c r="J2965" s="1">
        <f>MONTH(BART_Rides[[#This Row],[Date]])</f>
        <v>2</v>
      </c>
      <c r="K2965" s="1">
        <f>WEEKDAY(BART_Rides[[#This Row],[Date]],2)</f>
        <v>6</v>
      </c>
      <c r="L2965" s="1" t="str">
        <f>LEFT(BART_Rides[[#This Row],[Lines]],1)</f>
        <v>Y</v>
      </c>
      <c r="M2965" s="1" t="str">
        <f>IF(BART_Rides[[#This Row],[FirstLetter]]="Y","Yes","No")</f>
        <v>Yes</v>
      </c>
      <c r="N2965" s="1" t="str">
        <f>IF(OR(BART_Rides[[#This Row],[Station Code]]="EM", BART_Rides[[#This Row],[Station Code]]="MT", BART_Rides[[#This Row],[Station Code]]="PL", BART_Rides[[#This Row],[Station Code]]="CC"), "Yes", "No")</f>
        <v>No</v>
      </c>
    </row>
    <row r="2966" spans="6:14">
      <c r="F2966" s="3">
        <v>44241</v>
      </c>
      <c r="G2966" s="1">
        <v>12</v>
      </c>
      <c r="H2966" s="1" t="s">
        <v>101</v>
      </c>
      <c r="I2966" s="1">
        <v>471</v>
      </c>
      <c r="J2966" s="1">
        <f>MONTH(BART_Rides[[#This Row],[Date]])</f>
        <v>2</v>
      </c>
      <c r="K2966" s="1">
        <f>WEEKDAY(BART_Rides[[#This Row],[Date]],2)</f>
        <v>7</v>
      </c>
      <c r="L2966" s="1" t="str">
        <f>LEFT(BART_Rides[[#This Row],[Lines]],1)</f>
        <v>Y</v>
      </c>
      <c r="M2966" s="1" t="str">
        <f>IF(BART_Rides[[#This Row],[FirstLetter]]="Y","Yes","No")</f>
        <v>Yes</v>
      </c>
      <c r="N2966" s="1" t="str">
        <f>IF(OR(BART_Rides[[#This Row],[Station Code]]="EM", BART_Rides[[#This Row],[Station Code]]="MT", BART_Rides[[#This Row],[Station Code]]="PL", BART_Rides[[#This Row],[Station Code]]="CC"), "Yes", "No")</f>
        <v>No</v>
      </c>
    </row>
    <row r="2967" spans="6:14">
      <c r="F2967" s="3">
        <v>44242</v>
      </c>
      <c r="G2967" s="1">
        <v>12</v>
      </c>
      <c r="H2967" s="1" t="s">
        <v>101</v>
      </c>
      <c r="I2967" s="1">
        <v>569</v>
      </c>
      <c r="J2967" s="1">
        <f>MONTH(BART_Rides[[#This Row],[Date]])</f>
        <v>2</v>
      </c>
      <c r="K2967" s="1">
        <f>WEEKDAY(BART_Rides[[#This Row],[Date]],2)</f>
        <v>1</v>
      </c>
      <c r="L2967" s="1" t="str">
        <f>LEFT(BART_Rides[[#This Row],[Lines]],1)</f>
        <v>Y</v>
      </c>
      <c r="M2967" s="1" t="str">
        <f>IF(BART_Rides[[#This Row],[FirstLetter]]="Y","Yes","No")</f>
        <v>Yes</v>
      </c>
      <c r="N2967" s="1" t="str">
        <f>IF(OR(BART_Rides[[#This Row],[Station Code]]="EM", BART_Rides[[#This Row],[Station Code]]="MT", BART_Rides[[#This Row],[Station Code]]="PL", BART_Rides[[#This Row],[Station Code]]="CC"), "Yes", "No")</f>
        <v>No</v>
      </c>
    </row>
    <row r="2968" spans="6:14">
      <c r="F2968" s="3">
        <v>44243</v>
      </c>
      <c r="G2968" s="1">
        <v>12</v>
      </c>
      <c r="H2968" s="1" t="s">
        <v>101</v>
      </c>
      <c r="I2968" s="1">
        <v>1304</v>
      </c>
      <c r="J2968" s="1">
        <f>MONTH(BART_Rides[[#This Row],[Date]])</f>
        <v>2</v>
      </c>
      <c r="K2968" s="1">
        <f>WEEKDAY(BART_Rides[[#This Row],[Date]],2)</f>
        <v>2</v>
      </c>
      <c r="L2968" s="1" t="str">
        <f>LEFT(BART_Rides[[#This Row],[Lines]],1)</f>
        <v>Y</v>
      </c>
      <c r="M2968" s="1" t="str">
        <f>IF(BART_Rides[[#This Row],[FirstLetter]]="Y","Yes","No")</f>
        <v>Yes</v>
      </c>
      <c r="N2968" s="1" t="str">
        <f>IF(OR(BART_Rides[[#This Row],[Station Code]]="EM", BART_Rides[[#This Row],[Station Code]]="MT", BART_Rides[[#This Row],[Station Code]]="PL", BART_Rides[[#This Row],[Station Code]]="CC"), "Yes", "No")</f>
        <v>No</v>
      </c>
    </row>
    <row r="2969" spans="6:14">
      <c r="F2969" s="3">
        <v>44244</v>
      </c>
      <c r="G2969" s="1">
        <v>12</v>
      </c>
      <c r="H2969" s="1" t="s">
        <v>101</v>
      </c>
      <c r="I2969" s="1">
        <v>1266</v>
      </c>
      <c r="J2969" s="1">
        <f>MONTH(BART_Rides[[#This Row],[Date]])</f>
        <v>2</v>
      </c>
      <c r="K2969" s="1">
        <f>WEEKDAY(BART_Rides[[#This Row],[Date]],2)</f>
        <v>3</v>
      </c>
      <c r="L2969" s="1" t="str">
        <f>LEFT(BART_Rides[[#This Row],[Lines]],1)</f>
        <v>Y</v>
      </c>
      <c r="M2969" s="1" t="str">
        <f>IF(BART_Rides[[#This Row],[FirstLetter]]="Y","Yes","No")</f>
        <v>Yes</v>
      </c>
      <c r="N2969" s="1" t="str">
        <f>IF(OR(BART_Rides[[#This Row],[Station Code]]="EM", BART_Rides[[#This Row],[Station Code]]="MT", BART_Rides[[#This Row],[Station Code]]="PL", BART_Rides[[#This Row],[Station Code]]="CC"), "Yes", "No")</f>
        <v>No</v>
      </c>
    </row>
    <row r="2970" spans="6:14">
      <c r="F2970" s="3">
        <v>44245</v>
      </c>
      <c r="G2970" s="1">
        <v>12</v>
      </c>
      <c r="H2970" s="1" t="s">
        <v>101</v>
      </c>
      <c r="I2970" s="1">
        <v>1248</v>
      </c>
      <c r="J2970" s="1">
        <f>MONTH(BART_Rides[[#This Row],[Date]])</f>
        <v>2</v>
      </c>
      <c r="K2970" s="1">
        <f>WEEKDAY(BART_Rides[[#This Row],[Date]],2)</f>
        <v>4</v>
      </c>
      <c r="L2970" s="1" t="str">
        <f>LEFT(BART_Rides[[#This Row],[Lines]],1)</f>
        <v>Y</v>
      </c>
      <c r="M2970" s="1" t="str">
        <f>IF(BART_Rides[[#This Row],[FirstLetter]]="Y","Yes","No")</f>
        <v>Yes</v>
      </c>
      <c r="N2970" s="1" t="str">
        <f>IF(OR(BART_Rides[[#This Row],[Station Code]]="EM", BART_Rides[[#This Row],[Station Code]]="MT", BART_Rides[[#This Row],[Station Code]]="PL", BART_Rides[[#This Row],[Station Code]]="CC"), "Yes", "No")</f>
        <v>No</v>
      </c>
    </row>
    <row r="2971" spans="6:14">
      <c r="F2971" s="3">
        <v>44246</v>
      </c>
      <c r="G2971" s="1">
        <v>12</v>
      </c>
      <c r="H2971" s="1" t="s">
        <v>101</v>
      </c>
      <c r="I2971" s="1">
        <v>1224</v>
      </c>
      <c r="J2971" s="1">
        <f>MONTH(BART_Rides[[#This Row],[Date]])</f>
        <v>2</v>
      </c>
      <c r="K2971" s="1">
        <f>WEEKDAY(BART_Rides[[#This Row],[Date]],2)</f>
        <v>5</v>
      </c>
      <c r="L2971" s="1" t="str">
        <f>LEFT(BART_Rides[[#This Row],[Lines]],1)</f>
        <v>Y</v>
      </c>
      <c r="M2971" s="1" t="str">
        <f>IF(BART_Rides[[#This Row],[FirstLetter]]="Y","Yes","No")</f>
        <v>Yes</v>
      </c>
      <c r="N2971" s="1" t="str">
        <f>IF(OR(BART_Rides[[#This Row],[Station Code]]="EM", BART_Rides[[#This Row],[Station Code]]="MT", BART_Rides[[#This Row],[Station Code]]="PL", BART_Rides[[#This Row],[Station Code]]="CC"), "Yes", "No")</f>
        <v>No</v>
      </c>
    </row>
    <row r="2972" spans="6:14">
      <c r="F2972" s="3">
        <v>44247</v>
      </c>
      <c r="G2972" s="1">
        <v>12</v>
      </c>
      <c r="H2972" s="1" t="s">
        <v>101</v>
      </c>
      <c r="I2972" s="1">
        <v>665</v>
      </c>
      <c r="J2972" s="1">
        <f>MONTH(BART_Rides[[#This Row],[Date]])</f>
        <v>2</v>
      </c>
      <c r="K2972" s="1">
        <f>WEEKDAY(BART_Rides[[#This Row],[Date]],2)</f>
        <v>6</v>
      </c>
      <c r="L2972" s="1" t="str">
        <f>LEFT(BART_Rides[[#This Row],[Lines]],1)</f>
        <v>Y</v>
      </c>
      <c r="M2972" s="1" t="str">
        <f>IF(BART_Rides[[#This Row],[FirstLetter]]="Y","Yes","No")</f>
        <v>Yes</v>
      </c>
      <c r="N2972" s="1" t="str">
        <f>IF(OR(BART_Rides[[#This Row],[Station Code]]="EM", BART_Rides[[#This Row],[Station Code]]="MT", BART_Rides[[#This Row],[Station Code]]="PL", BART_Rides[[#This Row],[Station Code]]="CC"), "Yes", "No")</f>
        <v>No</v>
      </c>
    </row>
    <row r="2973" spans="6:14">
      <c r="F2973" s="3">
        <v>44248</v>
      </c>
      <c r="G2973" s="1">
        <v>12</v>
      </c>
      <c r="H2973" s="1" t="s">
        <v>101</v>
      </c>
      <c r="I2973" s="1">
        <v>569</v>
      </c>
      <c r="J2973" s="1">
        <f>MONTH(BART_Rides[[#This Row],[Date]])</f>
        <v>2</v>
      </c>
      <c r="K2973" s="1">
        <f>WEEKDAY(BART_Rides[[#This Row],[Date]],2)</f>
        <v>7</v>
      </c>
      <c r="L2973" s="1" t="str">
        <f>LEFT(BART_Rides[[#This Row],[Lines]],1)</f>
        <v>Y</v>
      </c>
      <c r="M2973" s="1" t="str">
        <f>IF(BART_Rides[[#This Row],[FirstLetter]]="Y","Yes","No")</f>
        <v>Yes</v>
      </c>
      <c r="N2973" s="1" t="str">
        <f>IF(OR(BART_Rides[[#This Row],[Station Code]]="EM", BART_Rides[[#This Row],[Station Code]]="MT", BART_Rides[[#This Row],[Station Code]]="PL", BART_Rides[[#This Row],[Station Code]]="CC"), "Yes", "No")</f>
        <v>No</v>
      </c>
    </row>
    <row r="2974" spans="6:14">
      <c r="F2974" s="3">
        <v>44249</v>
      </c>
      <c r="G2974" s="1">
        <v>12</v>
      </c>
      <c r="H2974" s="1" t="s">
        <v>101</v>
      </c>
      <c r="I2974" s="1">
        <v>1276</v>
      </c>
      <c r="J2974" s="1">
        <f>MONTH(BART_Rides[[#This Row],[Date]])</f>
        <v>2</v>
      </c>
      <c r="K2974" s="1">
        <f>WEEKDAY(BART_Rides[[#This Row],[Date]],2)</f>
        <v>1</v>
      </c>
      <c r="L2974" s="1" t="str">
        <f>LEFT(BART_Rides[[#This Row],[Lines]],1)</f>
        <v>Y</v>
      </c>
      <c r="M2974" s="1" t="str">
        <f>IF(BART_Rides[[#This Row],[FirstLetter]]="Y","Yes","No")</f>
        <v>Yes</v>
      </c>
      <c r="N2974" s="1" t="str">
        <f>IF(OR(BART_Rides[[#This Row],[Station Code]]="EM", BART_Rides[[#This Row],[Station Code]]="MT", BART_Rides[[#This Row],[Station Code]]="PL", BART_Rides[[#This Row],[Station Code]]="CC"), "Yes", "No")</f>
        <v>No</v>
      </c>
    </row>
    <row r="2975" spans="6:14">
      <c r="F2975" s="3">
        <v>44250</v>
      </c>
      <c r="G2975" s="1">
        <v>12</v>
      </c>
      <c r="H2975" s="1" t="s">
        <v>101</v>
      </c>
      <c r="I2975" s="1">
        <v>1323</v>
      </c>
      <c r="J2975" s="1">
        <f>MONTH(BART_Rides[[#This Row],[Date]])</f>
        <v>2</v>
      </c>
      <c r="K2975" s="1">
        <f>WEEKDAY(BART_Rides[[#This Row],[Date]],2)</f>
        <v>2</v>
      </c>
      <c r="L2975" s="1" t="str">
        <f>LEFT(BART_Rides[[#This Row],[Lines]],1)</f>
        <v>Y</v>
      </c>
      <c r="M2975" s="1" t="str">
        <f>IF(BART_Rides[[#This Row],[FirstLetter]]="Y","Yes","No")</f>
        <v>Yes</v>
      </c>
      <c r="N2975" s="1" t="str">
        <f>IF(OR(BART_Rides[[#This Row],[Station Code]]="EM", BART_Rides[[#This Row],[Station Code]]="MT", BART_Rides[[#This Row],[Station Code]]="PL", BART_Rides[[#This Row],[Station Code]]="CC"), "Yes", "No")</f>
        <v>No</v>
      </c>
    </row>
    <row r="2976" spans="6:14">
      <c r="F2976" s="3">
        <v>44251</v>
      </c>
      <c r="G2976" s="1">
        <v>12</v>
      </c>
      <c r="H2976" s="1" t="s">
        <v>101</v>
      </c>
      <c r="I2976" s="1">
        <v>1279</v>
      </c>
      <c r="J2976" s="1">
        <f>MONTH(BART_Rides[[#This Row],[Date]])</f>
        <v>2</v>
      </c>
      <c r="K2976" s="1">
        <f>WEEKDAY(BART_Rides[[#This Row],[Date]],2)</f>
        <v>3</v>
      </c>
      <c r="L2976" s="1" t="str">
        <f>LEFT(BART_Rides[[#This Row],[Lines]],1)</f>
        <v>Y</v>
      </c>
      <c r="M2976" s="1" t="str">
        <f>IF(BART_Rides[[#This Row],[FirstLetter]]="Y","Yes","No")</f>
        <v>Yes</v>
      </c>
      <c r="N2976" s="1" t="str">
        <f>IF(OR(BART_Rides[[#This Row],[Station Code]]="EM", BART_Rides[[#This Row],[Station Code]]="MT", BART_Rides[[#This Row],[Station Code]]="PL", BART_Rides[[#This Row],[Station Code]]="CC"), "Yes", "No")</f>
        <v>No</v>
      </c>
    </row>
    <row r="2977" spans="6:14">
      <c r="F2977" s="3">
        <v>44252</v>
      </c>
      <c r="G2977" s="1">
        <v>12</v>
      </c>
      <c r="H2977" s="1" t="s">
        <v>101</v>
      </c>
      <c r="I2977" s="1">
        <v>1288</v>
      </c>
      <c r="J2977" s="1">
        <f>MONTH(BART_Rides[[#This Row],[Date]])</f>
        <v>2</v>
      </c>
      <c r="K2977" s="1">
        <f>WEEKDAY(BART_Rides[[#This Row],[Date]],2)</f>
        <v>4</v>
      </c>
      <c r="L2977" s="1" t="str">
        <f>LEFT(BART_Rides[[#This Row],[Lines]],1)</f>
        <v>Y</v>
      </c>
      <c r="M2977" s="1" t="str">
        <f>IF(BART_Rides[[#This Row],[FirstLetter]]="Y","Yes","No")</f>
        <v>Yes</v>
      </c>
      <c r="N2977" s="1" t="str">
        <f>IF(OR(BART_Rides[[#This Row],[Station Code]]="EM", BART_Rides[[#This Row],[Station Code]]="MT", BART_Rides[[#This Row],[Station Code]]="PL", BART_Rides[[#This Row],[Station Code]]="CC"), "Yes", "No")</f>
        <v>No</v>
      </c>
    </row>
    <row r="2978" spans="6:14">
      <c r="F2978" s="3">
        <v>44253</v>
      </c>
      <c r="G2978" s="1">
        <v>12</v>
      </c>
      <c r="H2978" s="1" t="s">
        <v>101</v>
      </c>
      <c r="I2978" s="1">
        <v>1339</v>
      </c>
      <c r="J2978" s="1">
        <f>MONTH(BART_Rides[[#This Row],[Date]])</f>
        <v>2</v>
      </c>
      <c r="K2978" s="1">
        <f>WEEKDAY(BART_Rides[[#This Row],[Date]],2)</f>
        <v>5</v>
      </c>
      <c r="L2978" s="1" t="str">
        <f>LEFT(BART_Rides[[#This Row],[Lines]],1)</f>
        <v>Y</v>
      </c>
      <c r="M2978" s="1" t="str">
        <f>IF(BART_Rides[[#This Row],[FirstLetter]]="Y","Yes","No")</f>
        <v>Yes</v>
      </c>
      <c r="N2978" s="1" t="str">
        <f>IF(OR(BART_Rides[[#This Row],[Station Code]]="EM", BART_Rides[[#This Row],[Station Code]]="MT", BART_Rides[[#This Row],[Station Code]]="PL", BART_Rides[[#This Row],[Station Code]]="CC"), "Yes", "No")</f>
        <v>No</v>
      </c>
    </row>
    <row r="2979" spans="6:14">
      <c r="F2979" s="3">
        <v>44254</v>
      </c>
      <c r="G2979" s="1">
        <v>12</v>
      </c>
      <c r="H2979" s="1" t="s">
        <v>101</v>
      </c>
      <c r="I2979" s="1">
        <v>722</v>
      </c>
      <c r="J2979" s="1">
        <f>MONTH(BART_Rides[[#This Row],[Date]])</f>
        <v>2</v>
      </c>
      <c r="K2979" s="1">
        <f>WEEKDAY(BART_Rides[[#This Row],[Date]],2)</f>
        <v>6</v>
      </c>
      <c r="L2979" s="1" t="str">
        <f>LEFT(BART_Rides[[#This Row],[Lines]],1)</f>
        <v>Y</v>
      </c>
      <c r="M2979" s="1" t="str">
        <f>IF(BART_Rides[[#This Row],[FirstLetter]]="Y","Yes","No")</f>
        <v>Yes</v>
      </c>
      <c r="N2979" s="1" t="str">
        <f>IF(OR(BART_Rides[[#This Row],[Station Code]]="EM", BART_Rides[[#This Row],[Station Code]]="MT", BART_Rides[[#This Row],[Station Code]]="PL", BART_Rides[[#This Row],[Station Code]]="CC"), "Yes", "No")</f>
        <v>No</v>
      </c>
    </row>
    <row r="2980" spans="6:14">
      <c r="F2980" s="3">
        <v>44255</v>
      </c>
      <c r="G2980" s="1">
        <v>12</v>
      </c>
      <c r="H2980" s="1" t="s">
        <v>101</v>
      </c>
      <c r="I2980" s="1">
        <v>542</v>
      </c>
      <c r="J2980" s="1">
        <f>MONTH(BART_Rides[[#This Row],[Date]])</f>
        <v>2</v>
      </c>
      <c r="K2980" s="1">
        <f>WEEKDAY(BART_Rides[[#This Row],[Date]],2)</f>
        <v>7</v>
      </c>
      <c r="L2980" s="1" t="str">
        <f>LEFT(BART_Rides[[#This Row],[Lines]],1)</f>
        <v>Y</v>
      </c>
      <c r="M2980" s="1" t="str">
        <f>IF(BART_Rides[[#This Row],[FirstLetter]]="Y","Yes","No")</f>
        <v>Yes</v>
      </c>
      <c r="N2980" s="1" t="str">
        <f>IF(OR(BART_Rides[[#This Row],[Station Code]]="EM", BART_Rides[[#This Row],[Station Code]]="MT", BART_Rides[[#This Row],[Station Code]]="PL", BART_Rides[[#This Row],[Station Code]]="CC"), "Yes", "No")</f>
        <v>No</v>
      </c>
    </row>
    <row r="2981" spans="6:14">
      <c r="F2981" s="3">
        <v>44256</v>
      </c>
      <c r="G2981" s="1">
        <v>12</v>
      </c>
      <c r="H2981" s="1" t="s">
        <v>101</v>
      </c>
      <c r="I2981" s="1">
        <v>1337</v>
      </c>
      <c r="J2981" s="1">
        <f>MONTH(BART_Rides[[#This Row],[Date]])</f>
        <v>3</v>
      </c>
      <c r="K2981" s="1">
        <f>WEEKDAY(BART_Rides[[#This Row],[Date]],2)</f>
        <v>1</v>
      </c>
      <c r="L2981" s="1" t="str">
        <f>LEFT(BART_Rides[[#This Row],[Lines]],1)</f>
        <v>Y</v>
      </c>
      <c r="M2981" s="1" t="str">
        <f>IF(BART_Rides[[#This Row],[FirstLetter]]="Y","Yes","No")</f>
        <v>Yes</v>
      </c>
      <c r="N2981" s="1" t="str">
        <f>IF(OR(BART_Rides[[#This Row],[Station Code]]="EM", BART_Rides[[#This Row],[Station Code]]="MT", BART_Rides[[#This Row],[Station Code]]="PL", BART_Rides[[#This Row],[Station Code]]="CC"), "Yes", "No")</f>
        <v>No</v>
      </c>
    </row>
    <row r="2982" spans="6:14">
      <c r="F2982" s="3">
        <v>44257</v>
      </c>
      <c r="G2982" s="1">
        <v>12</v>
      </c>
      <c r="H2982" s="1" t="s">
        <v>101</v>
      </c>
      <c r="I2982" s="1">
        <v>1371</v>
      </c>
      <c r="J2982" s="1">
        <f>MONTH(BART_Rides[[#This Row],[Date]])</f>
        <v>3</v>
      </c>
      <c r="K2982" s="1">
        <f>WEEKDAY(BART_Rides[[#This Row],[Date]],2)</f>
        <v>2</v>
      </c>
      <c r="L2982" s="1" t="str">
        <f>LEFT(BART_Rides[[#This Row],[Lines]],1)</f>
        <v>Y</v>
      </c>
      <c r="M2982" s="1" t="str">
        <f>IF(BART_Rides[[#This Row],[FirstLetter]]="Y","Yes","No")</f>
        <v>Yes</v>
      </c>
      <c r="N2982" s="1" t="str">
        <f>IF(OR(BART_Rides[[#This Row],[Station Code]]="EM", BART_Rides[[#This Row],[Station Code]]="MT", BART_Rides[[#This Row],[Station Code]]="PL", BART_Rides[[#This Row],[Station Code]]="CC"), "Yes", "No")</f>
        <v>No</v>
      </c>
    </row>
    <row r="2983" spans="6:14">
      <c r="F2983" s="3">
        <v>44258</v>
      </c>
      <c r="G2983" s="1">
        <v>12</v>
      </c>
      <c r="H2983" s="1" t="s">
        <v>101</v>
      </c>
      <c r="I2983" s="1">
        <v>1429</v>
      </c>
      <c r="J2983" s="1">
        <f>MONTH(BART_Rides[[#This Row],[Date]])</f>
        <v>3</v>
      </c>
      <c r="K2983" s="1">
        <f>WEEKDAY(BART_Rides[[#This Row],[Date]],2)</f>
        <v>3</v>
      </c>
      <c r="L2983" s="1" t="str">
        <f>LEFT(BART_Rides[[#This Row],[Lines]],1)</f>
        <v>Y</v>
      </c>
      <c r="M2983" s="1" t="str">
        <f>IF(BART_Rides[[#This Row],[FirstLetter]]="Y","Yes","No")</f>
        <v>Yes</v>
      </c>
      <c r="N2983" s="1" t="str">
        <f>IF(OR(BART_Rides[[#This Row],[Station Code]]="EM", BART_Rides[[#This Row],[Station Code]]="MT", BART_Rides[[#This Row],[Station Code]]="PL", BART_Rides[[#This Row],[Station Code]]="CC"), "Yes", "No")</f>
        <v>No</v>
      </c>
    </row>
    <row r="2984" spans="6:14">
      <c r="F2984" s="3">
        <v>44259</v>
      </c>
      <c r="G2984" s="1">
        <v>12</v>
      </c>
      <c r="H2984" s="1" t="s">
        <v>101</v>
      </c>
      <c r="I2984" s="1">
        <v>1475</v>
      </c>
      <c r="J2984" s="1">
        <f>MONTH(BART_Rides[[#This Row],[Date]])</f>
        <v>3</v>
      </c>
      <c r="K2984" s="1">
        <f>WEEKDAY(BART_Rides[[#This Row],[Date]],2)</f>
        <v>4</v>
      </c>
      <c r="L2984" s="1" t="str">
        <f>LEFT(BART_Rides[[#This Row],[Lines]],1)</f>
        <v>Y</v>
      </c>
      <c r="M2984" s="1" t="str">
        <f>IF(BART_Rides[[#This Row],[FirstLetter]]="Y","Yes","No")</f>
        <v>Yes</v>
      </c>
      <c r="N2984" s="1" t="str">
        <f>IF(OR(BART_Rides[[#This Row],[Station Code]]="EM", BART_Rides[[#This Row],[Station Code]]="MT", BART_Rides[[#This Row],[Station Code]]="PL", BART_Rides[[#This Row],[Station Code]]="CC"), "Yes", "No")</f>
        <v>No</v>
      </c>
    </row>
    <row r="2985" spans="6:14">
      <c r="F2985" s="3">
        <v>44260</v>
      </c>
      <c r="G2985" s="1">
        <v>12</v>
      </c>
      <c r="H2985" s="1" t="s">
        <v>101</v>
      </c>
      <c r="I2985" s="1">
        <v>1428</v>
      </c>
      <c r="J2985" s="1">
        <f>MONTH(BART_Rides[[#This Row],[Date]])</f>
        <v>3</v>
      </c>
      <c r="K2985" s="1">
        <f>WEEKDAY(BART_Rides[[#This Row],[Date]],2)</f>
        <v>5</v>
      </c>
      <c r="L2985" s="1" t="str">
        <f>LEFT(BART_Rides[[#This Row],[Lines]],1)</f>
        <v>Y</v>
      </c>
      <c r="M2985" s="1" t="str">
        <f>IF(BART_Rides[[#This Row],[FirstLetter]]="Y","Yes","No")</f>
        <v>Yes</v>
      </c>
      <c r="N2985" s="1" t="str">
        <f>IF(OR(BART_Rides[[#This Row],[Station Code]]="EM", BART_Rides[[#This Row],[Station Code]]="MT", BART_Rides[[#This Row],[Station Code]]="PL", BART_Rides[[#This Row],[Station Code]]="CC"), "Yes", "No")</f>
        <v>No</v>
      </c>
    </row>
    <row r="2986" spans="6:14">
      <c r="F2986" s="3">
        <v>44261</v>
      </c>
      <c r="G2986" s="1">
        <v>12</v>
      </c>
      <c r="H2986" s="1" t="s">
        <v>101</v>
      </c>
      <c r="I2986" s="1">
        <v>671</v>
      </c>
      <c r="J2986" s="1">
        <f>MONTH(BART_Rides[[#This Row],[Date]])</f>
        <v>3</v>
      </c>
      <c r="K2986" s="1">
        <f>WEEKDAY(BART_Rides[[#This Row],[Date]],2)</f>
        <v>6</v>
      </c>
      <c r="L2986" s="1" t="str">
        <f>LEFT(BART_Rides[[#This Row],[Lines]],1)</f>
        <v>Y</v>
      </c>
      <c r="M2986" s="1" t="str">
        <f>IF(BART_Rides[[#This Row],[FirstLetter]]="Y","Yes","No")</f>
        <v>Yes</v>
      </c>
      <c r="N2986" s="1" t="str">
        <f>IF(OR(BART_Rides[[#This Row],[Station Code]]="EM", BART_Rides[[#This Row],[Station Code]]="MT", BART_Rides[[#This Row],[Station Code]]="PL", BART_Rides[[#This Row],[Station Code]]="CC"), "Yes", "No")</f>
        <v>No</v>
      </c>
    </row>
    <row r="2987" spans="6:14">
      <c r="F2987" s="3">
        <v>44262</v>
      </c>
      <c r="G2987" s="1">
        <v>12</v>
      </c>
      <c r="H2987" s="1" t="s">
        <v>101</v>
      </c>
      <c r="I2987" s="1">
        <v>582</v>
      </c>
      <c r="J2987" s="1">
        <f>MONTH(BART_Rides[[#This Row],[Date]])</f>
        <v>3</v>
      </c>
      <c r="K2987" s="1">
        <f>WEEKDAY(BART_Rides[[#This Row],[Date]],2)</f>
        <v>7</v>
      </c>
      <c r="L2987" s="1" t="str">
        <f>LEFT(BART_Rides[[#This Row],[Lines]],1)</f>
        <v>Y</v>
      </c>
      <c r="M2987" s="1" t="str">
        <f>IF(BART_Rides[[#This Row],[FirstLetter]]="Y","Yes","No")</f>
        <v>Yes</v>
      </c>
      <c r="N2987" s="1" t="str">
        <f>IF(OR(BART_Rides[[#This Row],[Station Code]]="EM", BART_Rides[[#This Row],[Station Code]]="MT", BART_Rides[[#This Row],[Station Code]]="PL", BART_Rides[[#This Row],[Station Code]]="CC"), "Yes", "No")</f>
        <v>No</v>
      </c>
    </row>
    <row r="2988" spans="6:14">
      <c r="F2988" s="3">
        <v>44263</v>
      </c>
      <c r="G2988" s="1">
        <v>12</v>
      </c>
      <c r="H2988" s="1" t="s">
        <v>101</v>
      </c>
      <c r="I2988" s="1">
        <v>1357</v>
      </c>
      <c r="J2988" s="1">
        <f>MONTH(BART_Rides[[#This Row],[Date]])</f>
        <v>3</v>
      </c>
      <c r="K2988" s="1">
        <f>WEEKDAY(BART_Rides[[#This Row],[Date]],2)</f>
        <v>1</v>
      </c>
      <c r="L2988" s="1" t="str">
        <f>LEFT(BART_Rides[[#This Row],[Lines]],1)</f>
        <v>Y</v>
      </c>
      <c r="M2988" s="1" t="str">
        <f>IF(BART_Rides[[#This Row],[FirstLetter]]="Y","Yes","No")</f>
        <v>Yes</v>
      </c>
      <c r="N2988" s="1" t="str">
        <f>IF(OR(BART_Rides[[#This Row],[Station Code]]="EM", BART_Rides[[#This Row],[Station Code]]="MT", BART_Rides[[#This Row],[Station Code]]="PL", BART_Rides[[#This Row],[Station Code]]="CC"), "Yes", "No")</f>
        <v>No</v>
      </c>
    </row>
    <row r="2989" spans="6:14">
      <c r="F2989" s="3">
        <v>44264</v>
      </c>
      <c r="G2989" s="1">
        <v>12</v>
      </c>
      <c r="H2989" s="1" t="s">
        <v>101</v>
      </c>
      <c r="I2989" s="1">
        <v>1329</v>
      </c>
      <c r="J2989" s="1">
        <f>MONTH(BART_Rides[[#This Row],[Date]])</f>
        <v>3</v>
      </c>
      <c r="K2989" s="1">
        <f>WEEKDAY(BART_Rides[[#This Row],[Date]],2)</f>
        <v>2</v>
      </c>
      <c r="L2989" s="1" t="str">
        <f>LEFT(BART_Rides[[#This Row],[Lines]],1)</f>
        <v>Y</v>
      </c>
      <c r="M2989" s="1" t="str">
        <f>IF(BART_Rides[[#This Row],[FirstLetter]]="Y","Yes","No")</f>
        <v>Yes</v>
      </c>
      <c r="N2989" s="1" t="str">
        <f>IF(OR(BART_Rides[[#This Row],[Station Code]]="EM", BART_Rides[[#This Row],[Station Code]]="MT", BART_Rides[[#This Row],[Station Code]]="PL", BART_Rides[[#This Row],[Station Code]]="CC"), "Yes", "No")</f>
        <v>No</v>
      </c>
    </row>
    <row r="2990" spans="6:14">
      <c r="F2990" s="3">
        <v>44265</v>
      </c>
      <c r="G2990" s="1">
        <v>12</v>
      </c>
      <c r="H2990" s="1" t="s">
        <v>101</v>
      </c>
      <c r="I2990" s="1">
        <v>1307</v>
      </c>
      <c r="J2990" s="1">
        <f>MONTH(BART_Rides[[#This Row],[Date]])</f>
        <v>3</v>
      </c>
      <c r="K2990" s="1">
        <f>WEEKDAY(BART_Rides[[#This Row],[Date]],2)</f>
        <v>3</v>
      </c>
      <c r="L2990" s="1" t="str">
        <f>LEFT(BART_Rides[[#This Row],[Lines]],1)</f>
        <v>Y</v>
      </c>
      <c r="M2990" s="1" t="str">
        <f>IF(BART_Rides[[#This Row],[FirstLetter]]="Y","Yes","No")</f>
        <v>Yes</v>
      </c>
      <c r="N2990" s="1" t="str">
        <f>IF(OR(BART_Rides[[#This Row],[Station Code]]="EM", BART_Rides[[#This Row],[Station Code]]="MT", BART_Rides[[#This Row],[Station Code]]="PL", BART_Rides[[#This Row],[Station Code]]="CC"), "Yes", "No")</f>
        <v>No</v>
      </c>
    </row>
    <row r="2991" spans="6:14">
      <c r="F2991" s="3">
        <v>44266</v>
      </c>
      <c r="G2991" s="1">
        <v>12</v>
      </c>
      <c r="H2991" s="1" t="s">
        <v>101</v>
      </c>
      <c r="I2991" s="1">
        <v>1395</v>
      </c>
      <c r="J2991" s="1">
        <f>MONTH(BART_Rides[[#This Row],[Date]])</f>
        <v>3</v>
      </c>
      <c r="K2991" s="1">
        <f>WEEKDAY(BART_Rides[[#This Row],[Date]],2)</f>
        <v>4</v>
      </c>
      <c r="L2991" s="1" t="str">
        <f>LEFT(BART_Rides[[#This Row],[Lines]],1)</f>
        <v>Y</v>
      </c>
      <c r="M2991" s="1" t="str">
        <f>IF(BART_Rides[[#This Row],[FirstLetter]]="Y","Yes","No")</f>
        <v>Yes</v>
      </c>
      <c r="N2991" s="1" t="str">
        <f>IF(OR(BART_Rides[[#This Row],[Station Code]]="EM", BART_Rides[[#This Row],[Station Code]]="MT", BART_Rides[[#This Row],[Station Code]]="PL", BART_Rides[[#This Row],[Station Code]]="CC"), "Yes", "No")</f>
        <v>No</v>
      </c>
    </row>
    <row r="2992" spans="6:14">
      <c r="F2992" s="3">
        <v>44267</v>
      </c>
      <c r="G2992" s="1">
        <v>12</v>
      </c>
      <c r="H2992" s="1" t="s">
        <v>101</v>
      </c>
      <c r="I2992" s="1">
        <v>1476</v>
      </c>
      <c r="J2992" s="1">
        <f>MONTH(BART_Rides[[#This Row],[Date]])</f>
        <v>3</v>
      </c>
      <c r="K2992" s="1">
        <f>WEEKDAY(BART_Rides[[#This Row],[Date]],2)</f>
        <v>5</v>
      </c>
      <c r="L2992" s="1" t="str">
        <f>LEFT(BART_Rides[[#This Row],[Lines]],1)</f>
        <v>Y</v>
      </c>
      <c r="M2992" s="1" t="str">
        <f>IF(BART_Rides[[#This Row],[FirstLetter]]="Y","Yes","No")</f>
        <v>Yes</v>
      </c>
      <c r="N2992" s="1" t="str">
        <f>IF(OR(BART_Rides[[#This Row],[Station Code]]="EM", BART_Rides[[#This Row],[Station Code]]="MT", BART_Rides[[#This Row],[Station Code]]="PL", BART_Rides[[#This Row],[Station Code]]="CC"), "Yes", "No")</f>
        <v>No</v>
      </c>
    </row>
    <row r="2993" spans="6:14">
      <c r="F2993" s="3">
        <v>44268</v>
      </c>
      <c r="G2993" s="1">
        <v>12</v>
      </c>
      <c r="H2993" s="1" t="s">
        <v>101</v>
      </c>
      <c r="I2993" s="1">
        <v>773</v>
      </c>
      <c r="J2993" s="1">
        <f>MONTH(BART_Rides[[#This Row],[Date]])</f>
        <v>3</v>
      </c>
      <c r="K2993" s="1">
        <f>WEEKDAY(BART_Rides[[#This Row],[Date]],2)</f>
        <v>6</v>
      </c>
      <c r="L2993" s="1" t="str">
        <f>LEFT(BART_Rides[[#This Row],[Lines]],1)</f>
        <v>Y</v>
      </c>
      <c r="M2993" s="1" t="str">
        <f>IF(BART_Rides[[#This Row],[FirstLetter]]="Y","Yes","No")</f>
        <v>Yes</v>
      </c>
      <c r="N2993" s="1" t="str">
        <f>IF(OR(BART_Rides[[#This Row],[Station Code]]="EM", BART_Rides[[#This Row],[Station Code]]="MT", BART_Rides[[#This Row],[Station Code]]="PL", BART_Rides[[#This Row],[Station Code]]="CC"), "Yes", "No")</f>
        <v>No</v>
      </c>
    </row>
    <row r="2994" spans="6:14">
      <c r="F2994" s="3">
        <v>44269</v>
      </c>
      <c r="G2994" s="1">
        <v>12</v>
      </c>
      <c r="H2994" s="1" t="s">
        <v>101</v>
      </c>
      <c r="I2994" s="1">
        <v>509</v>
      </c>
      <c r="J2994" s="1">
        <f>MONTH(BART_Rides[[#This Row],[Date]])</f>
        <v>3</v>
      </c>
      <c r="K2994" s="1">
        <f>WEEKDAY(BART_Rides[[#This Row],[Date]],2)</f>
        <v>7</v>
      </c>
      <c r="L2994" s="1" t="str">
        <f>LEFT(BART_Rides[[#This Row],[Lines]],1)</f>
        <v>Y</v>
      </c>
      <c r="M2994" s="1" t="str">
        <f>IF(BART_Rides[[#This Row],[FirstLetter]]="Y","Yes","No")</f>
        <v>Yes</v>
      </c>
      <c r="N2994" s="1" t="str">
        <f>IF(OR(BART_Rides[[#This Row],[Station Code]]="EM", BART_Rides[[#This Row],[Station Code]]="MT", BART_Rides[[#This Row],[Station Code]]="PL", BART_Rides[[#This Row],[Station Code]]="CC"), "Yes", "No")</f>
        <v>No</v>
      </c>
    </row>
    <row r="2995" spans="6:14">
      <c r="F2995" s="3">
        <v>44270</v>
      </c>
      <c r="G2995" s="1">
        <v>12</v>
      </c>
      <c r="H2995" s="1" t="s">
        <v>101</v>
      </c>
      <c r="I2995" s="1">
        <v>1371</v>
      </c>
      <c r="J2995" s="1">
        <f>MONTH(BART_Rides[[#This Row],[Date]])</f>
        <v>3</v>
      </c>
      <c r="K2995" s="1">
        <f>WEEKDAY(BART_Rides[[#This Row],[Date]],2)</f>
        <v>1</v>
      </c>
      <c r="L2995" s="1" t="str">
        <f>LEFT(BART_Rides[[#This Row],[Lines]],1)</f>
        <v>Y</v>
      </c>
      <c r="M2995" s="1" t="str">
        <f>IF(BART_Rides[[#This Row],[FirstLetter]]="Y","Yes","No")</f>
        <v>Yes</v>
      </c>
      <c r="N2995" s="1" t="str">
        <f>IF(OR(BART_Rides[[#This Row],[Station Code]]="EM", BART_Rides[[#This Row],[Station Code]]="MT", BART_Rides[[#This Row],[Station Code]]="PL", BART_Rides[[#This Row],[Station Code]]="CC"), "Yes", "No")</f>
        <v>No</v>
      </c>
    </row>
    <row r="2996" spans="6:14">
      <c r="F2996" s="3">
        <v>44271</v>
      </c>
      <c r="G2996" s="1">
        <v>12</v>
      </c>
      <c r="H2996" s="1" t="s">
        <v>101</v>
      </c>
      <c r="I2996" s="1">
        <v>1425</v>
      </c>
      <c r="J2996" s="1">
        <f>MONTH(BART_Rides[[#This Row],[Date]])</f>
        <v>3</v>
      </c>
      <c r="K2996" s="1">
        <f>WEEKDAY(BART_Rides[[#This Row],[Date]],2)</f>
        <v>2</v>
      </c>
      <c r="L2996" s="1" t="str">
        <f>LEFT(BART_Rides[[#This Row],[Lines]],1)</f>
        <v>Y</v>
      </c>
      <c r="M2996" s="1" t="str">
        <f>IF(BART_Rides[[#This Row],[FirstLetter]]="Y","Yes","No")</f>
        <v>Yes</v>
      </c>
      <c r="N2996" s="1" t="str">
        <f>IF(OR(BART_Rides[[#This Row],[Station Code]]="EM", BART_Rides[[#This Row],[Station Code]]="MT", BART_Rides[[#This Row],[Station Code]]="PL", BART_Rides[[#This Row],[Station Code]]="CC"), "Yes", "No")</f>
        <v>No</v>
      </c>
    </row>
    <row r="2997" spans="6:14">
      <c r="F2997" s="3">
        <v>44272</v>
      </c>
      <c r="G2997" s="1">
        <v>12</v>
      </c>
      <c r="H2997" s="1" t="s">
        <v>101</v>
      </c>
      <c r="I2997" s="1">
        <v>1446</v>
      </c>
      <c r="J2997" s="1">
        <f>MONTH(BART_Rides[[#This Row],[Date]])</f>
        <v>3</v>
      </c>
      <c r="K2997" s="1">
        <f>WEEKDAY(BART_Rides[[#This Row],[Date]],2)</f>
        <v>3</v>
      </c>
      <c r="L2997" s="1" t="str">
        <f>LEFT(BART_Rides[[#This Row],[Lines]],1)</f>
        <v>Y</v>
      </c>
      <c r="M2997" s="1" t="str">
        <f>IF(BART_Rides[[#This Row],[FirstLetter]]="Y","Yes","No")</f>
        <v>Yes</v>
      </c>
      <c r="N2997" s="1" t="str">
        <f>IF(OR(BART_Rides[[#This Row],[Station Code]]="EM", BART_Rides[[#This Row],[Station Code]]="MT", BART_Rides[[#This Row],[Station Code]]="PL", BART_Rides[[#This Row],[Station Code]]="CC"), "Yes", "No")</f>
        <v>No</v>
      </c>
    </row>
    <row r="2998" spans="6:14">
      <c r="F2998" s="3">
        <v>44273</v>
      </c>
      <c r="G2998" s="1">
        <v>12</v>
      </c>
      <c r="H2998" s="1" t="s">
        <v>101</v>
      </c>
      <c r="I2998" s="1">
        <v>1346</v>
      </c>
      <c r="J2998" s="1">
        <f>MONTH(BART_Rides[[#This Row],[Date]])</f>
        <v>3</v>
      </c>
      <c r="K2998" s="1">
        <f>WEEKDAY(BART_Rides[[#This Row],[Date]],2)</f>
        <v>4</v>
      </c>
      <c r="L2998" s="1" t="str">
        <f>LEFT(BART_Rides[[#This Row],[Lines]],1)</f>
        <v>Y</v>
      </c>
      <c r="M2998" s="1" t="str">
        <f>IF(BART_Rides[[#This Row],[FirstLetter]]="Y","Yes","No")</f>
        <v>Yes</v>
      </c>
      <c r="N2998" s="1" t="str">
        <f>IF(OR(BART_Rides[[#This Row],[Station Code]]="EM", BART_Rides[[#This Row],[Station Code]]="MT", BART_Rides[[#This Row],[Station Code]]="PL", BART_Rides[[#This Row],[Station Code]]="CC"), "Yes", "No")</f>
        <v>No</v>
      </c>
    </row>
    <row r="2999" spans="6:14">
      <c r="F2999" s="3">
        <v>44274</v>
      </c>
      <c r="G2999" s="1">
        <v>12</v>
      </c>
      <c r="H2999" s="1" t="s">
        <v>101</v>
      </c>
      <c r="I2999" s="1">
        <v>1410</v>
      </c>
      <c r="J2999" s="1">
        <f>MONTH(BART_Rides[[#This Row],[Date]])</f>
        <v>3</v>
      </c>
      <c r="K2999" s="1">
        <f>WEEKDAY(BART_Rides[[#This Row],[Date]],2)</f>
        <v>5</v>
      </c>
      <c r="L2999" s="1" t="str">
        <f>LEFT(BART_Rides[[#This Row],[Lines]],1)</f>
        <v>Y</v>
      </c>
      <c r="M2999" s="1" t="str">
        <f>IF(BART_Rides[[#This Row],[FirstLetter]]="Y","Yes","No")</f>
        <v>Yes</v>
      </c>
      <c r="N2999" s="1" t="str">
        <f>IF(OR(BART_Rides[[#This Row],[Station Code]]="EM", BART_Rides[[#This Row],[Station Code]]="MT", BART_Rides[[#This Row],[Station Code]]="PL", BART_Rides[[#This Row],[Station Code]]="CC"), "Yes", "No")</f>
        <v>No</v>
      </c>
    </row>
    <row r="3000" spans="6:14">
      <c r="F3000" s="3">
        <v>44275</v>
      </c>
      <c r="G3000" s="1">
        <v>12</v>
      </c>
      <c r="H3000" s="1" t="s">
        <v>101</v>
      </c>
      <c r="I3000" s="1">
        <v>681</v>
      </c>
      <c r="J3000" s="1">
        <f>MONTH(BART_Rides[[#This Row],[Date]])</f>
        <v>3</v>
      </c>
      <c r="K3000" s="1">
        <f>WEEKDAY(BART_Rides[[#This Row],[Date]],2)</f>
        <v>6</v>
      </c>
      <c r="L3000" s="1" t="str">
        <f>LEFT(BART_Rides[[#This Row],[Lines]],1)</f>
        <v>Y</v>
      </c>
      <c r="M3000" s="1" t="str">
        <f>IF(BART_Rides[[#This Row],[FirstLetter]]="Y","Yes","No")</f>
        <v>Yes</v>
      </c>
      <c r="N3000" s="1" t="str">
        <f>IF(OR(BART_Rides[[#This Row],[Station Code]]="EM", BART_Rides[[#This Row],[Station Code]]="MT", BART_Rides[[#This Row],[Station Code]]="PL", BART_Rides[[#This Row],[Station Code]]="CC"), "Yes", "No")</f>
        <v>No</v>
      </c>
    </row>
    <row r="3001" spans="6:14">
      <c r="F3001" s="3">
        <v>44276</v>
      </c>
      <c r="G3001" s="1">
        <v>12</v>
      </c>
      <c r="H3001" s="1" t="s">
        <v>101</v>
      </c>
      <c r="I3001" s="1">
        <v>650</v>
      </c>
      <c r="J3001" s="1">
        <f>MONTH(BART_Rides[[#This Row],[Date]])</f>
        <v>3</v>
      </c>
      <c r="K3001" s="1">
        <f>WEEKDAY(BART_Rides[[#This Row],[Date]],2)</f>
        <v>7</v>
      </c>
      <c r="L3001" s="1" t="str">
        <f>LEFT(BART_Rides[[#This Row],[Lines]],1)</f>
        <v>Y</v>
      </c>
      <c r="M3001" s="1" t="str">
        <f>IF(BART_Rides[[#This Row],[FirstLetter]]="Y","Yes","No")</f>
        <v>Yes</v>
      </c>
      <c r="N3001" s="1" t="str">
        <f>IF(OR(BART_Rides[[#This Row],[Station Code]]="EM", BART_Rides[[#This Row],[Station Code]]="MT", BART_Rides[[#This Row],[Station Code]]="PL", BART_Rides[[#This Row],[Station Code]]="CC"), "Yes", "No")</f>
        <v>No</v>
      </c>
    </row>
    <row r="3002" spans="6:14">
      <c r="F3002" s="3">
        <v>44277</v>
      </c>
      <c r="G3002" s="1">
        <v>12</v>
      </c>
      <c r="H3002" s="1" t="s">
        <v>101</v>
      </c>
      <c r="I3002" s="1">
        <v>1344</v>
      </c>
      <c r="J3002" s="1">
        <f>MONTH(BART_Rides[[#This Row],[Date]])</f>
        <v>3</v>
      </c>
      <c r="K3002" s="1">
        <f>WEEKDAY(BART_Rides[[#This Row],[Date]],2)</f>
        <v>1</v>
      </c>
      <c r="L3002" s="1" t="str">
        <f>LEFT(BART_Rides[[#This Row],[Lines]],1)</f>
        <v>Y</v>
      </c>
      <c r="M3002" s="1" t="str">
        <f>IF(BART_Rides[[#This Row],[FirstLetter]]="Y","Yes","No")</f>
        <v>Yes</v>
      </c>
      <c r="N3002" s="1" t="str">
        <f>IF(OR(BART_Rides[[#This Row],[Station Code]]="EM", BART_Rides[[#This Row],[Station Code]]="MT", BART_Rides[[#This Row],[Station Code]]="PL", BART_Rides[[#This Row],[Station Code]]="CC"), "Yes", "No")</f>
        <v>No</v>
      </c>
    </row>
    <row r="3003" spans="6:14">
      <c r="F3003" s="3">
        <v>44278</v>
      </c>
      <c r="G3003" s="1">
        <v>12</v>
      </c>
      <c r="H3003" s="1" t="s">
        <v>101</v>
      </c>
      <c r="I3003" s="1">
        <v>1417</v>
      </c>
      <c r="J3003" s="1">
        <f>MONTH(BART_Rides[[#This Row],[Date]])</f>
        <v>3</v>
      </c>
      <c r="K3003" s="1">
        <f>WEEKDAY(BART_Rides[[#This Row],[Date]],2)</f>
        <v>2</v>
      </c>
      <c r="L3003" s="1" t="str">
        <f>LEFT(BART_Rides[[#This Row],[Lines]],1)</f>
        <v>Y</v>
      </c>
      <c r="M3003" s="1" t="str">
        <f>IF(BART_Rides[[#This Row],[FirstLetter]]="Y","Yes","No")</f>
        <v>Yes</v>
      </c>
      <c r="N3003" s="1" t="str">
        <f>IF(OR(BART_Rides[[#This Row],[Station Code]]="EM", BART_Rides[[#This Row],[Station Code]]="MT", BART_Rides[[#This Row],[Station Code]]="PL", BART_Rides[[#This Row],[Station Code]]="CC"), "Yes", "No")</f>
        <v>No</v>
      </c>
    </row>
    <row r="3004" spans="6:14">
      <c r="F3004" s="3">
        <v>44279</v>
      </c>
      <c r="G3004" s="1">
        <v>12</v>
      </c>
      <c r="H3004" s="1" t="s">
        <v>101</v>
      </c>
      <c r="I3004" s="1">
        <v>1470</v>
      </c>
      <c r="J3004" s="1">
        <f>MONTH(BART_Rides[[#This Row],[Date]])</f>
        <v>3</v>
      </c>
      <c r="K3004" s="1">
        <f>WEEKDAY(BART_Rides[[#This Row],[Date]],2)</f>
        <v>3</v>
      </c>
      <c r="L3004" s="1" t="str">
        <f>LEFT(BART_Rides[[#This Row],[Lines]],1)</f>
        <v>Y</v>
      </c>
      <c r="M3004" s="1" t="str">
        <f>IF(BART_Rides[[#This Row],[FirstLetter]]="Y","Yes","No")</f>
        <v>Yes</v>
      </c>
      <c r="N3004" s="1" t="str">
        <f>IF(OR(BART_Rides[[#This Row],[Station Code]]="EM", BART_Rides[[#This Row],[Station Code]]="MT", BART_Rides[[#This Row],[Station Code]]="PL", BART_Rides[[#This Row],[Station Code]]="CC"), "Yes", "No")</f>
        <v>No</v>
      </c>
    </row>
    <row r="3005" spans="6:14">
      <c r="F3005" s="3">
        <v>44280</v>
      </c>
      <c r="G3005" s="1">
        <v>12</v>
      </c>
      <c r="H3005" s="1" t="s">
        <v>101</v>
      </c>
      <c r="I3005" s="1">
        <v>1511</v>
      </c>
      <c r="J3005" s="1">
        <f>MONTH(BART_Rides[[#This Row],[Date]])</f>
        <v>3</v>
      </c>
      <c r="K3005" s="1">
        <f>WEEKDAY(BART_Rides[[#This Row],[Date]],2)</f>
        <v>4</v>
      </c>
      <c r="L3005" s="1" t="str">
        <f>LEFT(BART_Rides[[#This Row],[Lines]],1)</f>
        <v>Y</v>
      </c>
      <c r="M3005" s="1" t="str">
        <f>IF(BART_Rides[[#This Row],[FirstLetter]]="Y","Yes","No")</f>
        <v>Yes</v>
      </c>
      <c r="N3005" s="1" t="str">
        <f>IF(OR(BART_Rides[[#This Row],[Station Code]]="EM", BART_Rides[[#This Row],[Station Code]]="MT", BART_Rides[[#This Row],[Station Code]]="PL", BART_Rides[[#This Row],[Station Code]]="CC"), "Yes", "No")</f>
        <v>No</v>
      </c>
    </row>
    <row r="3006" spans="6:14">
      <c r="F3006" s="3">
        <v>44281</v>
      </c>
      <c r="G3006" s="1">
        <v>12</v>
      </c>
      <c r="H3006" s="1" t="s">
        <v>101</v>
      </c>
      <c r="I3006" s="1">
        <v>1485</v>
      </c>
      <c r="J3006" s="1">
        <f>MONTH(BART_Rides[[#This Row],[Date]])</f>
        <v>3</v>
      </c>
      <c r="K3006" s="1">
        <f>WEEKDAY(BART_Rides[[#This Row],[Date]],2)</f>
        <v>5</v>
      </c>
      <c r="L3006" s="1" t="str">
        <f>LEFT(BART_Rides[[#This Row],[Lines]],1)</f>
        <v>Y</v>
      </c>
      <c r="M3006" s="1" t="str">
        <f>IF(BART_Rides[[#This Row],[FirstLetter]]="Y","Yes","No")</f>
        <v>Yes</v>
      </c>
      <c r="N3006" s="1" t="str">
        <f>IF(OR(BART_Rides[[#This Row],[Station Code]]="EM", BART_Rides[[#This Row],[Station Code]]="MT", BART_Rides[[#This Row],[Station Code]]="PL", BART_Rides[[#This Row],[Station Code]]="CC"), "Yes", "No")</f>
        <v>No</v>
      </c>
    </row>
    <row r="3007" spans="6:14">
      <c r="F3007" s="3">
        <v>44282</v>
      </c>
      <c r="G3007" s="1">
        <v>12</v>
      </c>
      <c r="H3007" s="1" t="s">
        <v>101</v>
      </c>
      <c r="I3007" s="1">
        <v>884</v>
      </c>
      <c r="J3007" s="1">
        <f>MONTH(BART_Rides[[#This Row],[Date]])</f>
        <v>3</v>
      </c>
      <c r="K3007" s="1">
        <f>WEEKDAY(BART_Rides[[#This Row],[Date]],2)</f>
        <v>6</v>
      </c>
      <c r="L3007" s="1" t="str">
        <f>LEFT(BART_Rides[[#This Row],[Lines]],1)</f>
        <v>Y</v>
      </c>
      <c r="M3007" s="1" t="str">
        <f>IF(BART_Rides[[#This Row],[FirstLetter]]="Y","Yes","No")</f>
        <v>Yes</v>
      </c>
      <c r="N3007" s="1" t="str">
        <f>IF(OR(BART_Rides[[#This Row],[Station Code]]="EM", BART_Rides[[#This Row],[Station Code]]="MT", BART_Rides[[#This Row],[Station Code]]="PL", BART_Rides[[#This Row],[Station Code]]="CC"), "Yes", "No")</f>
        <v>No</v>
      </c>
    </row>
    <row r="3008" spans="6:14">
      <c r="F3008" s="3">
        <v>44283</v>
      </c>
      <c r="G3008" s="1">
        <v>12</v>
      </c>
      <c r="H3008" s="1" t="s">
        <v>101</v>
      </c>
      <c r="I3008" s="1">
        <v>658</v>
      </c>
      <c r="J3008" s="1">
        <f>MONTH(BART_Rides[[#This Row],[Date]])</f>
        <v>3</v>
      </c>
      <c r="K3008" s="1">
        <f>WEEKDAY(BART_Rides[[#This Row],[Date]],2)</f>
        <v>7</v>
      </c>
      <c r="L3008" s="1" t="str">
        <f>LEFT(BART_Rides[[#This Row],[Lines]],1)</f>
        <v>Y</v>
      </c>
      <c r="M3008" s="1" t="str">
        <f>IF(BART_Rides[[#This Row],[FirstLetter]]="Y","Yes","No")</f>
        <v>Yes</v>
      </c>
      <c r="N3008" s="1" t="str">
        <f>IF(OR(BART_Rides[[#This Row],[Station Code]]="EM", BART_Rides[[#This Row],[Station Code]]="MT", BART_Rides[[#This Row],[Station Code]]="PL", BART_Rides[[#This Row],[Station Code]]="CC"), "Yes", "No")</f>
        <v>No</v>
      </c>
    </row>
    <row r="3009" spans="6:14">
      <c r="F3009" s="3">
        <v>44284</v>
      </c>
      <c r="G3009" s="1">
        <v>12</v>
      </c>
      <c r="H3009" s="1" t="s">
        <v>101</v>
      </c>
      <c r="I3009" s="1">
        <v>1351</v>
      </c>
      <c r="J3009" s="1">
        <f>MONTH(BART_Rides[[#This Row],[Date]])</f>
        <v>3</v>
      </c>
      <c r="K3009" s="1">
        <f>WEEKDAY(BART_Rides[[#This Row],[Date]],2)</f>
        <v>1</v>
      </c>
      <c r="L3009" s="1" t="str">
        <f>LEFT(BART_Rides[[#This Row],[Lines]],1)</f>
        <v>Y</v>
      </c>
      <c r="M3009" s="1" t="str">
        <f>IF(BART_Rides[[#This Row],[FirstLetter]]="Y","Yes","No")</f>
        <v>Yes</v>
      </c>
      <c r="N3009" s="1" t="str">
        <f>IF(OR(BART_Rides[[#This Row],[Station Code]]="EM", BART_Rides[[#This Row],[Station Code]]="MT", BART_Rides[[#This Row],[Station Code]]="PL", BART_Rides[[#This Row],[Station Code]]="CC"), "Yes", "No")</f>
        <v>No</v>
      </c>
    </row>
    <row r="3010" spans="6:14">
      <c r="F3010" s="3">
        <v>44285</v>
      </c>
      <c r="G3010" s="1">
        <v>12</v>
      </c>
      <c r="H3010" s="1" t="s">
        <v>101</v>
      </c>
      <c r="I3010" s="1">
        <v>1418</v>
      </c>
      <c r="J3010" s="1">
        <f>MONTH(BART_Rides[[#This Row],[Date]])</f>
        <v>3</v>
      </c>
      <c r="K3010" s="1">
        <f>WEEKDAY(BART_Rides[[#This Row],[Date]],2)</f>
        <v>2</v>
      </c>
      <c r="L3010" s="1" t="str">
        <f>LEFT(BART_Rides[[#This Row],[Lines]],1)</f>
        <v>Y</v>
      </c>
      <c r="M3010" s="1" t="str">
        <f>IF(BART_Rides[[#This Row],[FirstLetter]]="Y","Yes","No")</f>
        <v>Yes</v>
      </c>
      <c r="N3010" s="1" t="str">
        <f>IF(OR(BART_Rides[[#This Row],[Station Code]]="EM", BART_Rides[[#This Row],[Station Code]]="MT", BART_Rides[[#This Row],[Station Code]]="PL", BART_Rides[[#This Row],[Station Code]]="CC"), "Yes", "No")</f>
        <v>No</v>
      </c>
    </row>
    <row r="3011" spans="6:14">
      <c r="F3011" s="3">
        <v>44286</v>
      </c>
      <c r="G3011" s="1">
        <v>12</v>
      </c>
      <c r="H3011" s="1" t="s">
        <v>101</v>
      </c>
      <c r="I3011" s="1">
        <v>1436</v>
      </c>
      <c r="J3011" s="1">
        <f>MONTH(BART_Rides[[#This Row],[Date]])</f>
        <v>3</v>
      </c>
      <c r="K3011" s="1">
        <f>WEEKDAY(BART_Rides[[#This Row],[Date]],2)</f>
        <v>3</v>
      </c>
      <c r="L3011" s="1" t="str">
        <f>LEFT(BART_Rides[[#This Row],[Lines]],1)</f>
        <v>Y</v>
      </c>
      <c r="M3011" s="1" t="str">
        <f>IF(BART_Rides[[#This Row],[FirstLetter]]="Y","Yes","No")</f>
        <v>Yes</v>
      </c>
      <c r="N3011" s="1" t="str">
        <f>IF(OR(BART_Rides[[#This Row],[Station Code]]="EM", BART_Rides[[#This Row],[Station Code]]="MT", BART_Rides[[#This Row],[Station Code]]="PL", BART_Rides[[#This Row],[Station Code]]="CC"), "Yes", "No")</f>
        <v>No</v>
      </c>
    </row>
    <row r="3012" spans="6:14">
      <c r="F3012" s="3">
        <v>44287</v>
      </c>
      <c r="G3012" s="1">
        <v>12</v>
      </c>
      <c r="H3012" s="1" t="s">
        <v>101</v>
      </c>
      <c r="I3012" s="1">
        <v>1599</v>
      </c>
      <c r="J3012" s="1">
        <f>MONTH(BART_Rides[[#This Row],[Date]])</f>
        <v>4</v>
      </c>
      <c r="K3012" s="1">
        <f>WEEKDAY(BART_Rides[[#This Row],[Date]],2)</f>
        <v>4</v>
      </c>
      <c r="L3012" s="1" t="str">
        <f>LEFT(BART_Rides[[#This Row],[Lines]],1)</f>
        <v>Y</v>
      </c>
      <c r="M3012" s="1" t="str">
        <f>IF(BART_Rides[[#This Row],[FirstLetter]]="Y","Yes","No")</f>
        <v>Yes</v>
      </c>
      <c r="N3012" s="1" t="str">
        <f>IF(OR(BART_Rides[[#This Row],[Station Code]]="EM", BART_Rides[[#This Row],[Station Code]]="MT", BART_Rides[[#This Row],[Station Code]]="PL", BART_Rides[[#This Row],[Station Code]]="CC"), "Yes", "No")</f>
        <v>No</v>
      </c>
    </row>
    <row r="3013" spans="6:14">
      <c r="F3013" s="3">
        <v>44288</v>
      </c>
      <c r="G3013" s="1">
        <v>12</v>
      </c>
      <c r="H3013" s="1" t="s">
        <v>101</v>
      </c>
      <c r="I3013" s="1">
        <v>1592</v>
      </c>
      <c r="J3013" s="1">
        <f>MONTH(BART_Rides[[#This Row],[Date]])</f>
        <v>4</v>
      </c>
      <c r="K3013" s="1">
        <f>WEEKDAY(BART_Rides[[#This Row],[Date]],2)</f>
        <v>5</v>
      </c>
      <c r="L3013" s="1" t="str">
        <f>LEFT(BART_Rides[[#This Row],[Lines]],1)</f>
        <v>Y</v>
      </c>
      <c r="M3013" s="1" t="str">
        <f>IF(BART_Rides[[#This Row],[FirstLetter]]="Y","Yes","No")</f>
        <v>Yes</v>
      </c>
      <c r="N3013" s="1" t="str">
        <f>IF(OR(BART_Rides[[#This Row],[Station Code]]="EM", BART_Rides[[#This Row],[Station Code]]="MT", BART_Rides[[#This Row],[Station Code]]="PL", BART_Rides[[#This Row],[Station Code]]="CC"), "Yes", "No")</f>
        <v>No</v>
      </c>
    </row>
    <row r="3014" spans="6:14">
      <c r="F3014" s="3">
        <v>44289</v>
      </c>
      <c r="G3014" s="1">
        <v>12</v>
      </c>
      <c r="H3014" s="1" t="s">
        <v>101</v>
      </c>
      <c r="I3014" s="1">
        <v>918</v>
      </c>
      <c r="J3014" s="1">
        <f>MONTH(BART_Rides[[#This Row],[Date]])</f>
        <v>4</v>
      </c>
      <c r="K3014" s="1">
        <f>WEEKDAY(BART_Rides[[#This Row],[Date]],2)</f>
        <v>6</v>
      </c>
      <c r="L3014" s="1" t="str">
        <f>LEFT(BART_Rides[[#This Row],[Lines]],1)</f>
        <v>Y</v>
      </c>
      <c r="M3014" s="1" t="str">
        <f>IF(BART_Rides[[#This Row],[FirstLetter]]="Y","Yes","No")</f>
        <v>Yes</v>
      </c>
      <c r="N3014" s="1" t="str">
        <f>IF(OR(BART_Rides[[#This Row],[Station Code]]="EM", BART_Rides[[#This Row],[Station Code]]="MT", BART_Rides[[#This Row],[Station Code]]="PL", BART_Rides[[#This Row],[Station Code]]="CC"), "Yes", "No")</f>
        <v>No</v>
      </c>
    </row>
    <row r="3015" spans="6:14">
      <c r="F3015" s="3">
        <v>44290</v>
      </c>
      <c r="G3015" s="1">
        <v>12</v>
      </c>
      <c r="H3015" s="1" t="s">
        <v>101</v>
      </c>
      <c r="I3015" s="1">
        <v>589</v>
      </c>
      <c r="J3015" s="1">
        <f>MONTH(BART_Rides[[#This Row],[Date]])</f>
        <v>4</v>
      </c>
      <c r="K3015" s="1">
        <f>WEEKDAY(BART_Rides[[#This Row],[Date]],2)</f>
        <v>7</v>
      </c>
      <c r="L3015" s="1" t="str">
        <f>LEFT(BART_Rides[[#This Row],[Lines]],1)</f>
        <v>Y</v>
      </c>
      <c r="M3015" s="1" t="str">
        <f>IF(BART_Rides[[#This Row],[FirstLetter]]="Y","Yes","No")</f>
        <v>Yes</v>
      </c>
      <c r="N3015" s="1" t="str">
        <f>IF(OR(BART_Rides[[#This Row],[Station Code]]="EM", BART_Rides[[#This Row],[Station Code]]="MT", BART_Rides[[#This Row],[Station Code]]="PL", BART_Rides[[#This Row],[Station Code]]="CC"), "Yes", "No")</f>
        <v>No</v>
      </c>
    </row>
    <row r="3016" spans="6:14">
      <c r="F3016" s="3">
        <v>44291</v>
      </c>
      <c r="G3016" s="1">
        <v>12</v>
      </c>
      <c r="H3016" s="1" t="s">
        <v>101</v>
      </c>
      <c r="I3016" s="1">
        <v>1464</v>
      </c>
      <c r="J3016" s="1">
        <f>MONTH(BART_Rides[[#This Row],[Date]])</f>
        <v>4</v>
      </c>
      <c r="K3016" s="1">
        <f>WEEKDAY(BART_Rides[[#This Row],[Date]],2)</f>
        <v>1</v>
      </c>
      <c r="L3016" s="1" t="str">
        <f>LEFT(BART_Rides[[#This Row],[Lines]],1)</f>
        <v>Y</v>
      </c>
      <c r="M3016" s="1" t="str">
        <f>IF(BART_Rides[[#This Row],[FirstLetter]]="Y","Yes","No")</f>
        <v>Yes</v>
      </c>
      <c r="N3016" s="1" t="str">
        <f>IF(OR(BART_Rides[[#This Row],[Station Code]]="EM", BART_Rides[[#This Row],[Station Code]]="MT", BART_Rides[[#This Row],[Station Code]]="PL", BART_Rides[[#This Row],[Station Code]]="CC"), "Yes", "No")</f>
        <v>No</v>
      </c>
    </row>
    <row r="3017" spans="6:14">
      <c r="F3017" s="3">
        <v>44292</v>
      </c>
      <c r="G3017" s="1">
        <v>12</v>
      </c>
      <c r="H3017" s="1" t="s">
        <v>101</v>
      </c>
      <c r="I3017" s="1">
        <v>1536</v>
      </c>
      <c r="J3017" s="1">
        <f>MONTH(BART_Rides[[#This Row],[Date]])</f>
        <v>4</v>
      </c>
      <c r="K3017" s="1">
        <f>WEEKDAY(BART_Rides[[#This Row],[Date]],2)</f>
        <v>2</v>
      </c>
      <c r="L3017" s="1" t="str">
        <f>LEFT(BART_Rides[[#This Row],[Lines]],1)</f>
        <v>Y</v>
      </c>
      <c r="M3017" s="1" t="str">
        <f>IF(BART_Rides[[#This Row],[FirstLetter]]="Y","Yes","No")</f>
        <v>Yes</v>
      </c>
      <c r="N3017" s="1" t="str">
        <f>IF(OR(BART_Rides[[#This Row],[Station Code]]="EM", BART_Rides[[#This Row],[Station Code]]="MT", BART_Rides[[#This Row],[Station Code]]="PL", BART_Rides[[#This Row],[Station Code]]="CC"), "Yes", "No")</f>
        <v>No</v>
      </c>
    </row>
    <row r="3018" spans="6:14">
      <c r="F3018" s="3">
        <v>44293</v>
      </c>
      <c r="G3018" s="1">
        <v>12</v>
      </c>
      <c r="H3018" s="1" t="s">
        <v>101</v>
      </c>
      <c r="I3018" s="1">
        <v>1642</v>
      </c>
      <c r="J3018" s="1">
        <f>MONTH(BART_Rides[[#This Row],[Date]])</f>
        <v>4</v>
      </c>
      <c r="K3018" s="1">
        <f>WEEKDAY(BART_Rides[[#This Row],[Date]],2)</f>
        <v>3</v>
      </c>
      <c r="L3018" s="1" t="str">
        <f>LEFT(BART_Rides[[#This Row],[Lines]],1)</f>
        <v>Y</v>
      </c>
      <c r="M3018" s="1" t="str">
        <f>IF(BART_Rides[[#This Row],[FirstLetter]]="Y","Yes","No")</f>
        <v>Yes</v>
      </c>
      <c r="N3018" s="1" t="str">
        <f>IF(OR(BART_Rides[[#This Row],[Station Code]]="EM", BART_Rides[[#This Row],[Station Code]]="MT", BART_Rides[[#This Row],[Station Code]]="PL", BART_Rides[[#This Row],[Station Code]]="CC"), "Yes", "No")</f>
        <v>No</v>
      </c>
    </row>
    <row r="3019" spans="6:14">
      <c r="F3019" s="3">
        <v>44294</v>
      </c>
      <c r="G3019" s="1">
        <v>12</v>
      </c>
      <c r="H3019" s="1" t="s">
        <v>101</v>
      </c>
      <c r="I3019" s="1">
        <v>1580</v>
      </c>
      <c r="J3019" s="1">
        <f>MONTH(BART_Rides[[#This Row],[Date]])</f>
        <v>4</v>
      </c>
      <c r="K3019" s="1">
        <f>WEEKDAY(BART_Rides[[#This Row],[Date]],2)</f>
        <v>4</v>
      </c>
      <c r="L3019" s="1" t="str">
        <f>LEFT(BART_Rides[[#This Row],[Lines]],1)</f>
        <v>Y</v>
      </c>
      <c r="M3019" s="1" t="str">
        <f>IF(BART_Rides[[#This Row],[FirstLetter]]="Y","Yes","No")</f>
        <v>Yes</v>
      </c>
      <c r="N3019" s="1" t="str">
        <f>IF(OR(BART_Rides[[#This Row],[Station Code]]="EM", BART_Rides[[#This Row],[Station Code]]="MT", BART_Rides[[#This Row],[Station Code]]="PL", BART_Rides[[#This Row],[Station Code]]="CC"), "Yes", "No")</f>
        <v>No</v>
      </c>
    </row>
    <row r="3020" spans="6:14">
      <c r="F3020" s="3">
        <v>44295</v>
      </c>
      <c r="G3020" s="1">
        <v>12</v>
      </c>
      <c r="H3020" s="1" t="s">
        <v>101</v>
      </c>
      <c r="I3020" s="1">
        <v>1613</v>
      </c>
      <c r="J3020" s="1">
        <f>MONTH(BART_Rides[[#This Row],[Date]])</f>
        <v>4</v>
      </c>
      <c r="K3020" s="1">
        <f>WEEKDAY(BART_Rides[[#This Row],[Date]],2)</f>
        <v>5</v>
      </c>
      <c r="L3020" s="1" t="str">
        <f>LEFT(BART_Rides[[#This Row],[Lines]],1)</f>
        <v>Y</v>
      </c>
      <c r="M3020" s="1" t="str">
        <f>IF(BART_Rides[[#This Row],[FirstLetter]]="Y","Yes","No")</f>
        <v>Yes</v>
      </c>
      <c r="N3020" s="1" t="str">
        <f>IF(OR(BART_Rides[[#This Row],[Station Code]]="EM", BART_Rides[[#This Row],[Station Code]]="MT", BART_Rides[[#This Row],[Station Code]]="PL", BART_Rides[[#This Row],[Station Code]]="CC"), "Yes", "No")</f>
        <v>No</v>
      </c>
    </row>
    <row r="3021" spans="6:14">
      <c r="F3021" s="3">
        <v>44296</v>
      </c>
      <c r="G3021" s="1">
        <v>12</v>
      </c>
      <c r="H3021" s="1" t="s">
        <v>101</v>
      </c>
      <c r="I3021" s="1">
        <v>939</v>
      </c>
      <c r="J3021" s="1">
        <f>MONTH(BART_Rides[[#This Row],[Date]])</f>
        <v>4</v>
      </c>
      <c r="K3021" s="1">
        <f>WEEKDAY(BART_Rides[[#This Row],[Date]],2)</f>
        <v>6</v>
      </c>
      <c r="L3021" s="1" t="str">
        <f>LEFT(BART_Rides[[#This Row],[Lines]],1)</f>
        <v>Y</v>
      </c>
      <c r="M3021" s="1" t="str">
        <f>IF(BART_Rides[[#This Row],[FirstLetter]]="Y","Yes","No")</f>
        <v>Yes</v>
      </c>
      <c r="N3021" s="1" t="str">
        <f>IF(OR(BART_Rides[[#This Row],[Station Code]]="EM", BART_Rides[[#This Row],[Station Code]]="MT", BART_Rides[[#This Row],[Station Code]]="PL", BART_Rides[[#This Row],[Station Code]]="CC"), "Yes", "No")</f>
        <v>No</v>
      </c>
    </row>
    <row r="3022" spans="6:14">
      <c r="F3022" s="3">
        <v>44297</v>
      </c>
      <c r="G3022" s="1">
        <v>12</v>
      </c>
      <c r="H3022" s="1" t="s">
        <v>101</v>
      </c>
      <c r="I3022" s="1">
        <v>700</v>
      </c>
      <c r="J3022" s="1">
        <f>MONTH(BART_Rides[[#This Row],[Date]])</f>
        <v>4</v>
      </c>
      <c r="K3022" s="1">
        <f>WEEKDAY(BART_Rides[[#This Row],[Date]],2)</f>
        <v>7</v>
      </c>
      <c r="L3022" s="1" t="str">
        <f>LEFT(BART_Rides[[#This Row],[Lines]],1)</f>
        <v>Y</v>
      </c>
      <c r="M3022" s="1" t="str">
        <f>IF(BART_Rides[[#This Row],[FirstLetter]]="Y","Yes","No")</f>
        <v>Yes</v>
      </c>
      <c r="N3022" s="1" t="str">
        <f>IF(OR(BART_Rides[[#This Row],[Station Code]]="EM", BART_Rides[[#This Row],[Station Code]]="MT", BART_Rides[[#This Row],[Station Code]]="PL", BART_Rides[[#This Row],[Station Code]]="CC"), "Yes", "No")</f>
        <v>No</v>
      </c>
    </row>
    <row r="3023" spans="6:14">
      <c r="F3023" s="3">
        <v>44298</v>
      </c>
      <c r="G3023" s="1">
        <v>12</v>
      </c>
      <c r="H3023" s="1" t="s">
        <v>101</v>
      </c>
      <c r="I3023" s="1">
        <v>1491</v>
      </c>
      <c r="J3023" s="1">
        <f>MONTH(BART_Rides[[#This Row],[Date]])</f>
        <v>4</v>
      </c>
      <c r="K3023" s="1">
        <f>WEEKDAY(BART_Rides[[#This Row],[Date]],2)</f>
        <v>1</v>
      </c>
      <c r="L3023" s="1" t="str">
        <f>LEFT(BART_Rides[[#This Row],[Lines]],1)</f>
        <v>Y</v>
      </c>
      <c r="M3023" s="1" t="str">
        <f>IF(BART_Rides[[#This Row],[FirstLetter]]="Y","Yes","No")</f>
        <v>Yes</v>
      </c>
      <c r="N3023" s="1" t="str">
        <f>IF(OR(BART_Rides[[#This Row],[Station Code]]="EM", BART_Rides[[#This Row],[Station Code]]="MT", BART_Rides[[#This Row],[Station Code]]="PL", BART_Rides[[#This Row],[Station Code]]="CC"), "Yes", "No")</f>
        <v>No</v>
      </c>
    </row>
    <row r="3024" spans="6:14">
      <c r="F3024" s="3">
        <v>44299</v>
      </c>
      <c r="G3024" s="1">
        <v>12</v>
      </c>
      <c r="H3024" s="1" t="s">
        <v>101</v>
      </c>
      <c r="I3024" s="1">
        <v>1609</v>
      </c>
      <c r="J3024" s="1">
        <f>MONTH(BART_Rides[[#This Row],[Date]])</f>
        <v>4</v>
      </c>
      <c r="K3024" s="1">
        <f>WEEKDAY(BART_Rides[[#This Row],[Date]],2)</f>
        <v>2</v>
      </c>
      <c r="L3024" s="1" t="str">
        <f>LEFT(BART_Rides[[#This Row],[Lines]],1)</f>
        <v>Y</v>
      </c>
      <c r="M3024" s="1" t="str">
        <f>IF(BART_Rides[[#This Row],[FirstLetter]]="Y","Yes","No")</f>
        <v>Yes</v>
      </c>
      <c r="N3024" s="1" t="str">
        <f>IF(OR(BART_Rides[[#This Row],[Station Code]]="EM", BART_Rides[[#This Row],[Station Code]]="MT", BART_Rides[[#This Row],[Station Code]]="PL", BART_Rides[[#This Row],[Station Code]]="CC"), "Yes", "No")</f>
        <v>No</v>
      </c>
    </row>
    <row r="3025" spans="6:14">
      <c r="F3025" s="3">
        <v>44300</v>
      </c>
      <c r="G3025" s="1">
        <v>12</v>
      </c>
      <c r="H3025" s="1" t="s">
        <v>101</v>
      </c>
      <c r="I3025" s="1">
        <v>1611</v>
      </c>
      <c r="J3025" s="1">
        <f>MONTH(BART_Rides[[#This Row],[Date]])</f>
        <v>4</v>
      </c>
      <c r="K3025" s="1">
        <f>WEEKDAY(BART_Rides[[#This Row],[Date]],2)</f>
        <v>3</v>
      </c>
      <c r="L3025" s="1" t="str">
        <f>LEFT(BART_Rides[[#This Row],[Lines]],1)</f>
        <v>Y</v>
      </c>
      <c r="M3025" s="1" t="str">
        <f>IF(BART_Rides[[#This Row],[FirstLetter]]="Y","Yes","No")</f>
        <v>Yes</v>
      </c>
      <c r="N3025" s="1" t="str">
        <f>IF(OR(BART_Rides[[#This Row],[Station Code]]="EM", BART_Rides[[#This Row],[Station Code]]="MT", BART_Rides[[#This Row],[Station Code]]="PL", BART_Rides[[#This Row],[Station Code]]="CC"), "Yes", "No")</f>
        <v>No</v>
      </c>
    </row>
    <row r="3026" spans="6:14">
      <c r="F3026" s="3">
        <v>44301</v>
      </c>
      <c r="G3026" s="1">
        <v>12</v>
      </c>
      <c r="H3026" s="1" t="s">
        <v>101</v>
      </c>
      <c r="I3026" s="1">
        <v>1684</v>
      </c>
      <c r="J3026" s="1">
        <f>MONTH(BART_Rides[[#This Row],[Date]])</f>
        <v>4</v>
      </c>
      <c r="K3026" s="1">
        <f>WEEKDAY(BART_Rides[[#This Row],[Date]],2)</f>
        <v>4</v>
      </c>
      <c r="L3026" s="1" t="str">
        <f>LEFT(BART_Rides[[#This Row],[Lines]],1)</f>
        <v>Y</v>
      </c>
      <c r="M3026" s="1" t="str">
        <f>IF(BART_Rides[[#This Row],[FirstLetter]]="Y","Yes","No")</f>
        <v>Yes</v>
      </c>
      <c r="N3026" s="1" t="str">
        <f>IF(OR(BART_Rides[[#This Row],[Station Code]]="EM", BART_Rides[[#This Row],[Station Code]]="MT", BART_Rides[[#This Row],[Station Code]]="PL", BART_Rides[[#This Row],[Station Code]]="CC"), "Yes", "No")</f>
        <v>No</v>
      </c>
    </row>
    <row r="3027" spans="6:14">
      <c r="F3027" s="3">
        <v>44302</v>
      </c>
      <c r="G3027" s="1">
        <v>12</v>
      </c>
      <c r="H3027" s="1" t="s">
        <v>101</v>
      </c>
      <c r="I3027" s="1">
        <v>1590</v>
      </c>
      <c r="J3027" s="1">
        <f>MONTH(BART_Rides[[#This Row],[Date]])</f>
        <v>4</v>
      </c>
      <c r="K3027" s="1">
        <f>WEEKDAY(BART_Rides[[#This Row],[Date]],2)</f>
        <v>5</v>
      </c>
      <c r="L3027" s="1" t="str">
        <f>LEFT(BART_Rides[[#This Row],[Lines]],1)</f>
        <v>Y</v>
      </c>
      <c r="M3027" s="1" t="str">
        <f>IF(BART_Rides[[#This Row],[FirstLetter]]="Y","Yes","No")</f>
        <v>Yes</v>
      </c>
      <c r="N3027" s="1" t="str">
        <f>IF(OR(BART_Rides[[#This Row],[Station Code]]="EM", BART_Rides[[#This Row],[Station Code]]="MT", BART_Rides[[#This Row],[Station Code]]="PL", BART_Rides[[#This Row],[Station Code]]="CC"), "Yes", "No")</f>
        <v>No</v>
      </c>
    </row>
    <row r="3028" spans="6:14">
      <c r="F3028" s="3">
        <v>44303</v>
      </c>
      <c r="G3028" s="1">
        <v>12</v>
      </c>
      <c r="H3028" s="1" t="s">
        <v>101</v>
      </c>
      <c r="I3028" s="1">
        <v>944</v>
      </c>
      <c r="J3028" s="1">
        <f>MONTH(BART_Rides[[#This Row],[Date]])</f>
        <v>4</v>
      </c>
      <c r="K3028" s="1">
        <f>WEEKDAY(BART_Rides[[#This Row],[Date]],2)</f>
        <v>6</v>
      </c>
      <c r="L3028" s="1" t="str">
        <f>LEFT(BART_Rides[[#This Row],[Lines]],1)</f>
        <v>Y</v>
      </c>
      <c r="M3028" s="1" t="str">
        <f>IF(BART_Rides[[#This Row],[FirstLetter]]="Y","Yes","No")</f>
        <v>Yes</v>
      </c>
      <c r="N3028" s="1" t="str">
        <f>IF(OR(BART_Rides[[#This Row],[Station Code]]="EM", BART_Rides[[#This Row],[Station Code]]="MT", BART_Rides[[#This Row],[Station Code]]="PL", BART_Rides[[#This Row],[Station Code]]="CC"), "Yes", "No")</f>
        <v>No</v>
      </c>
    </row>
    <row r="3029" spans="6:14">
      <c r="F3029" s="3">
        <v>44304</v>
      </c>
      <c r="G3029" s="1">
        <v>12</v>
      </c>
      <c r="H3029" s="1" t="s">
        <v>101</v>
      </c>
      <c r="I3029" s="1">
        <v>703</v>
      </c>
      <c r="J3029" s="1">
        <f>MONTH(BART_Rides[[#This Row],[Date]])</f>
        <v>4</v>
      </c>
      <c r="K3029" s="1">
        <f>WEEKDAY(BART_Rides[[#This Row],[Date]],2)</f>
        <v>7</v>
      </c>
      <c r="L3029" s="1" t="str">
        <f>LEFT(BART_Rides[[#This Row],[Lines]],1)</f>
        <v>Y</v>
      </c>
      <c r="M3029" s="1" t="str">
        <f>IF(BART_Rides[[#This Row],[FirstLetter]]="Y","Yes","No")</f>
        <v>Yes</v>
      </c>
      <c r="N3029" s="1" t="str">
        <f>IF(OR(BART_Rides[[#This Row],[Station Code]]="EM", BART_Rides[[#This Row],[Station Code]]="MT", BART_Rides[[#This Row],[Station Code]]="PL", BART_Rides[[#This Row],[Station Code]]="CC"), "Yes", "No")</f>
        <v>No</v>
      </c>
    </row>
    <row r="3030" spans="6:14">
      <c r="F3030" s="3">
        <v>44305</v>
      </c>
      <c r="G3030" s="1">
        <v>12</v>
      </c>
      <c r="H3030" s="1" t="s">
        <v>101</v>
      </c>
      <c r="I3030" s="1">
        <v>1482</v>
      </c>
      <c r="J3030" s="1">
        <f>MONTH(BART_Rides[[#This Row],[Date]])</f>
        <v>4</v>
      </c>
      <c r="K3030" s="1">
        <f>WEEKDAY(BART_Rides[[#This Row],[Date]],2)</f>
        <v>1</v>
      </c>
      <c r="L3030" s="1" t="str">
        <f>LEFT(BART_Rides[[#This Row],[Lines]],1)</f>
        <v>Y</v>
      </c>
      <c r="M3030" s="1" t="str">
        <f>IF(BART_Rides[[#This Row],[FirstLetter]]="Y","Yes","No")</f>
        <v>Yes</v>
      </c>
      <c r="N3030" s="1" t="str">
        <f>IF(OR(BART_Rides[[#This Row],[Station Code]]="EM", BART_Rides[[#This Row],[Station Code]]="MT", BART_Rides[[#This Row],[Station Code]]="PL", BART_Rides[[#This Row],[Station Code]]="CC"), "Yes", "No")</f>
        <v>No</v>
      </c>
    </row>
    <row r="3031" spans="6:14">
      <c r="F3031" s="3">
        <v>44306</v>
      </c>
      <c r="G3031" s="1">
        <v>12</v>
      </c>
      <c r="H3031" s="1" t="s">
        <v>101</v>
      </c>
      <c r="I3031" s="1">
        <v>1578</v>
      </c>
      <c r="J3031" s="1">
        <f>MONTH(BART_Rides[[#This Row],[Date]])</f>
        <v>4</v>
      </c>
      <c r="K3031" s="1">
        <f>WEEKDAY(BART_Rides[[#This Row],[Date]],2)</f>
        <v>2</v>
      </c>
      <c r="L3031" s="1" t="str">
        <f>LEFT(BART_Rides[[#This Row],[Lines]],1)</f>
        <v>Y</v>
      </c>
      <c r="M3031" s="1" t="str">
        <f>IF(BART_Rides[[#This Row],[FirstLetter]]="Y","Yes","No")</f>
        <v>Yes</v>
      </c>
      <c r="N3031" s="1" t="str">
        <f>IF(OR(BART_Rides[[#This Row],[Station Code]]="EM", BART_Rides[[#This Row],[Station Code]]="MT", BART_Rides[[#This Row],[Station Code]]="PL", BART_Rides[[#This Row],[Station Code]]="CC"), "Yes", "No")</f>
        <v>No</v>
      </c>
    </row>
    <row r="3032" spans="6:14">
      <c r="F3032" s="3">
        <v>44307</v>
      </c>
      <c r="G3032" s="1">
        <v>12</v>
      </c>
      <c r="H3032" s="1" t="s">
        <v>101</v>
      </c>
      <c r="I3032" s="1">
        <v>1661</v>
      </c>
      <c r="J3032" s="1">
        <f>MONTH(BART_Rides[[#This Row],[Date]])</f>
        <v>4</v>
      </c>
      <c r="K3032" s="1">
        <f>WEEKDAY(BART_Rides[[#This Row],[Date]],2)</f>
        <v>3</v>
      </c>
      <c r="L3032" s="1" t="str">
        <f>LEFT(BART_Rides[[#This Row],[Lines]],1)</f>
        <v>Y</v>
      </c>
      <c r="M3032" s="1" t="str">
        <f>IF(BART_Rides[[#This Row],[FirstLetter]]="Y","Yes","No")</f>
        <v>Yes</v>
      </c>
      <c r="N3032" s="1" t="str">
        <f>IF(OR(BART_Rides[[#This Row],[Station Code]]="EM", BART_Rides[[#This Row],[Station Code]]="MT", BART_Rides[[#This Row],[Station Code]]="PL", BART_Rides[[#This Row],[Station Code]]="CC"), "Yes", "No")</f>
        <v>No</v>
      </c>
    </row>
    <row r="3033" spans="6:14">
      <c r="F3033" s="3">
        <v>44308</v>
      </c>
      <c r="G3033" s="1">
        <v>12</v>
      </c>
      <c r="H3033" s="1" t="s">
        <v>101</v>
      </c>
      <c r="I3033" s="1">
        <v>1625</v>
      </c>
      <c r="J3033" s="1">
        <f>MONTH(BART_Rides[[#This Row],[Date]])</f>
        <v>4</v>
      </c>
      <c r="K3033" s="1">
        <f>WEEKDAY(BART_Rides[[#This Row],[Date]],2)</f>
        <v>4</v>
      </c>
      <c r="L3033" s="1" t="str">
        <f>LEFT(BART_Rides[[#This Row],[Lines]],1)</f>
        <v>Y</v>
      </c>
      <c r="M3033" s="1" t="str">
        <f>IF(BART_Rides[[#This Row],[FirstLetter]]="Y","Yes","No")</f>
        <v>Yes</v>
      </c>
      <c r="N3033" s="1" t="str">
        <f>IF(OR(BART_Rides[[#This Row],[Station Code]]="EM", BART_Rides[[#This Row],[Station Code]]="MT", BART_Rides[[#This Row],[Station Code]]="PL", BART_Rides[[#This Row],[Station Code]]="CC"), "Yes", "No")</f>
        <v>No</v>
      </c>
    </row>
    <row r="3034" spans="6:14">
      <c r="F3034" s="3">
        <v>44309</v>
      </c>
      <c r="G3034" s="1">
        <v>12</v>
      </c>
      <c r="H3034" s="1" t="s">
        <v>101</v>
      </c>
      <c r="I3034" s="1">
        <v>1542</v>
      </c>
      <c r="J3034" s="1">
        <f>MONTH(BART_Rides[[#This Row],[Date]])</f>
        <v>4</v>
      </c>
      <c r="K3034" s="1">
        <f>WEEKDAY(BART_Rides[[#This Row],[Date]],2)</f>
        <v>5</v>
      </c>
      <c r="L3034" s="1" t="str">
        <f>LEFT(BART_Rides[[#This Row],[Lines]],1)</f>
        <v>Y</v>
      </c>
      <c r="M3034" s="1" t="str">
        <f>IF(BART_Rides[[#This Row],[FirstLetter]]="Y","Yes","No")</f>
        <v>Yes</v>
      </c>
      <c r="N3034" s="1" t="str">
        <f>IF(OR(BART_Rides[[#This Row],[Station Code]]="EM", BART_Rides[[#This Row],[Station Code]]="MT", BART_Rides[[#This Row],[Station Code]]="PL", BART_Rides[[#This Row],[Station Code]]="CC"), "Yes", "No")</f>
        <v>No</v>
      </c>
    </row>
    <row r="3035" spans="6:14">
      <c r="F3035" s="3">
        <v>44310</v>
      </c>
      <c r="G3035" s="1">
        <v>12</v>
      </c>
      <c r="H3035" s="1" t="s">
        <v>101</v>
      </c>
      <c r="I3035" s="1">
        <v>927</v>
      </c>
      <c r="J3035" s="1">
        <f>MONTH(BART_Rides[[#This Row],[Date]])</f>
        <v>4</v>
      </c>
      <c r="K3035" s="1">
        <f>WEEKDAY(BART_Rides[[#This Row],[Date]],2)</f>
        <v>6</v>
      </c>
      <c r="L3035" s="1" t="str">
        <f>LEFT(BART_Rides[[#This Row],[Lines]],1)</f>
        <v>Y</v>
      </c>
      <c r="M3035" s="1" t="str">
        <f>IF(BART_Rides[[#This Row],[FirstLetter]]="Y","Yes","No")</f>
        <v>Yes</v>
      </c>
      <c r="N3035" s="1" t="str">
        <f>IF(OR(BART_Rides[[#This Row],[Station Code]]="EM", BART_Rides[[#This Row],[Station Code]]="MT", BART_Rides[[#This Row],[Station Code]]="PL", BART_Rides[[#This Row],[Station Code]]="CC"), "Yes", "No")</f>
        <v>No</v>
      </c>
    </row>
    <row r="3036" spans="6:14">
      <c r="F3036" s="3">
        <v>44311</v>
      </c>
      <c r="G3036" s="1">
        <v>12</v>
      </c>
      <c r="H3036" s="1" t="s">
        <v>101</v>
      </c>
      <c r="I3036" s="1">
        <v>549</v>
      </c>
      <c r="J3036" s="1">
        <f>MONTH(BART_Rides[[#This Row],[Date]])</f>
        <v>4</v>
      </c>
      <c r="K3036" s="1">
        <f>WEEKDAY(BART_Rides[[#This Row],[Date]],2)</f>
        <v>7</v>
      </c>
      <c r="L3036" s="1" t="str">
        <f>LEFT(BART_Rides[[#This Row],[Lines]],1)</f>
        <v>Y</v>
      </c>
      <c r="M3036" s="1" t="str">
        <f>IF(BART_Rides[[#This Row],[FirstLetter]]="Y","Yes","No")</f>
        <v>Yes</v>
      </c>
      <c r="N3036" s="1" t="str">
        <f>IF(OR(BART_Rides[[#This Row],[Station Code]]="EM", BART_Rides[[#This Row],[Station Code]]="MT", BART_Rides[[#This Row],[Station Code]]="PL", BART_Rides[[#This Row],[Station Code]]="CC"), "Yes", "No")</f>
        <v>No</v>
      </c>
    </row>
    <row r="3037" spans="6:14">
      <c r="F3037" s="3">
        <v>44312</v>
      </c>
      <c r="G3037" s="1">
        <v>12</v>
      </c>
      <c r="H3037" s="1" t="s">
        <v>101</v>
      </c>
      <c r="I3037" s="1">
        <v>1597</v>
      </c>
      <c r="J3037" s="1">
        <f>MONTH(BART_Rides[[#This Row],[Date]])</f>
        <v>4</v>
      </c>
      <c r="K3037" s="1">
        <f>WEEKDAY(BART_Rides[[#This Row],[Date]],2)</f>
        <v>1</v>
      </c>
      <c r="L3037" s="1" t="str">
        <f>LEFT(BART_Rides[[#This Row],[Lines]],1)</f>
        <v>Y</v>
      </c>
      <c r="M3037" s="1" t="str">
        <f>IF(BART_Rides[[#This Row],[FirstLetter]]="Y","Yes","No")</f>
        <v>Yes</v>
      </c>
      <c r="N3037" s="1" t="str">
        <f>IF(OR(BART_Rides[[#This Row],[Station Code]]="EM", BART_Rides[[#This Row],[Station Code]]="MT", BART_Rides[[#This Row],[Station Code]]="PL", BART_Rides[[#This Row],[Station Code]]="CC"), "Yes", "No")</f>
        <v>No</v>
      </c>
    </row>
    <row r="3038" spans="6:14">
      <c r="F3038" s="3">
        <v>44313</v>
      </c>
      <c r="G3038" s="1">
        <v>12</v>
      </c>
      <c r="H3038" s="1" t="s">
        <v>101</v>
      </c>
      <c r="I3038" s="1">
        <v>1638</v>
      </c>
      <c r="J3038" s="1">
        <f>MONTH(BART_Rides[[#This Row],[Date]])</f>
        <v>4</v>
      </c>
      <c r="K3038" s="1">
        <f>WEEKDAY(BART_Rides[[#This Row],[Date]],2)</f>
        <v>2</v>
      </c>
      <c r="L3038" s="1" t="str">
        <f>LEFT(BART_Rides[[#This Row],[Lines]],1)</f>
        <v>Y</v>
      </c>
      <c r="M3038" s="1" t="str">
        <f>IF(BART_Rides[[#This Row],[FirstLetter]]="Y","Yes","No")</f>
        <v>Yes</v>
      </c>
      <c r="N3038" s="1" t="str">
        <f>IF(OR(BART_Rides[[#This Row],[Station Code]]="EM", BART_Rides[[#This Row],[Station Code]]="MT", BART_Rides[[#This Row],[Station Code]]="PL", BART_Rides[[#This Row],[Station Code]]="CC"), "Yes", "No")</f>
        <v>No</v>
      </c>
    </row>
    <row r="3039" spans="6:14">
      <c r="F3039" s="3">
        <v>44314</v>
      </c>
      <c r="G3039" s="1">
        <v>12</v>
      </c>
      <c r="H3039" s="1" t="s">
        <v>101</v>
      </c>
      <c r="I3039" s="1">
        <v>1654</v>
      </c>
      <c r="J3039" s="1">
        <f>MONTH(BART_Rides[[#This Row],[Date]])</f>
        <v>4</v>
      </c>
      <c r="K3039" s="1">
        <f>WEEKDAY(BART_Rides[[#This Row],[Date]],2)</f>
        <v>3</v>
      </c>
      <c r="L3039" s="1" t="str">
        <f>LEFT(BART_Rides[[#This Row],[Lines]],1)</f>
        <v>Y</v>
      </c>
      <c r="M3039" s="1" t="str">
        <f>IF(BART_Rides[[#This Row],[FirstLetter]]="Y","Yes","No")</f>
        <v>Yes</v>
      </c>
      <c r="N3039" s="1" t="str">
        <f>IF(OR(BART_Rides[[#This Row],[Station Code]]="EM", BART_Rides[[#This Row],[Station Code]]="MT", BART_Rides[[#This Row],[Station Code]]="PL", BART_Rides[[#This Row],[Station Code]]="CC"), "Yes", "No")</f>
        <v>No</v>
      </c>
    </row>
    <row r="3040" spans="6:14">
      <c r="F3040" s="3">
        <v>44315</v>
      </c>
      <c r="G3040" s="1">
        <v>12</v>
      </c>
      <c r="H3040" s="1" t="s">
        <v>101</v>
      </c>
      <c r="I3040" s="1">
        <v>1674</v>
      </c>
      <c r="J3040" s="1">
        <f>MONTH(BART_Rides[[#This Row],[Date]])</f>
        <v>4</v>
      </c>
      <c r="K3040" s="1">
        <f>WEEKDAY(BART_Rides[[#This Row],[Date]],2)</f>
        <v>4</v>
      </c>
      <c r="L3040" s="1" t="str">
        <f>LEFT(BART_Rides[[#This Row],[Lines]],1)</f>
        <v>Y</v>
      </c>
      <c r="M3040" s="1" t="str">
        <f>IF(BART_Rides[[#This Row],[FirstLetter]]="Y","Yes","No")</f>
        <v>Yes</v>
      </c>
      <c r="N3040" s="1" t="str">
        <f>IF(OR(BART_Rides[[#This Row],[Station Code]]="EM", BART_Rides[[#This Row],[Station Code]]="MT", BART_Rides[[#This Row],[Station Code]]="PL", BART_Rides[[#This Row],[Station Code]]="CC"), "Yes", "No")</f>
        <v>No</v>
      </c>
    </row>
    <row r="3041" spans="6:14">
      <c r="F3041" s="3">
        <v>44316</v>
      </c>
      <c r="G3041" s="1">
        <v>12</v>
      </c>
      <c r="H3041" s="1" t="s">
        <v>101</v>
      </c>
      <c r="I3041" s="1">
        <v>1689</v>
      </c>
      <c r="J3041" s="1">
        <f>MONTH(BART_Rides[[#This Row],[Date]])</f>
        <v>4</v>
      </c>
      <c r="K3041" s="1">
        <f>WEEKDAY(BART_Rides[[#This Row],[Date]],2)</f>
        <v>5</v>
      </c>
      <c r="L3041" s="1" t="str">
        <f>LEFT(BART_Rides[[#This Row],[Lines]],1)</f>
        <v>Y</v>
      </c>
      <c r="M3041" s="1" t="str">
        <f>IF(BART_Rides[[#This Row],[FirstLetter]]="Y","Yes","No")</f>
        <v>Yes</v>
      </c>
      <c r="N3041" s="1" t="str">
        <f>IF(OR(BART_Rides[[#This Row],[Station Code]]="EM", BART_Rides[[#This Row],[Station Code]]="MT", BART_Rides[[#This Row],[Station Code]]="PL", BART_Rides[[#This Row],[Station Code]]="CC"), "Yes", "No")</f>
        <v>No</v>
      </c>
    </row>
    <row r="3042" spans="6:14">
      <c r="F3042" s="3">
        <v>44317</v>
      </c>
      <c r="G3042" s="1">
        <v>12</v>
      </c>
      <c r="H3042" s="1" t="s">
        <v>101</v>
      </c>
      <c r="I3042" s="1">
        <v>1008</v>
      </c>
      <c r="J3042" s="1">
        <f>MONTH(BART_Rides[[#This Row],[Date]])</f>
        <v>5</v>
      </c>
      <c r="K3042" s="1">
        <f>WEEKDAY(BART_Rides[[#This Row],[Date]],2)</f>
        <v>6</v>
      </c>
      <c r="L3042" s="1" t="str">
        <f>LEFT(BART_Rides[[#This Row],[Lines]],1)</f>
        <v>Y</v>
      </c>
      <c r="M3042" s="1" t="str">
        <f>IF(BART_Rides[[#This Row],[FirstLetter]]="Y","Yes","No")</f>
        <v>Yes</v>
      </c>
      <c r="N3042" s="1" t="str">
        <f>IF(OR(BART_Rides[[#This Row],[Station Code]]="EM", BART_Rides[[#This Row],[Station Code]]="MT", BART_Rides[[#This Row],[Station Code]]="PL", BART_Rides[[#This Row],[Station Code]]="CC"), "Yes", "No")</f>
        <v>No</v>
      </c>
    </row>
    <row r="3043" spans="6:14">
      <c r="F3043" s="3">
        <v>44318</v>
      </c>
      <c r="G3043" s="1">
        <v>12</v>
      </c>
      <c r="H3043" s="1" t="s">
        <v>101</v>
      </c>
      <c r="I3043" s="1">
        <v>742</v>
      </c>
      <c r="J3043" s="1">
        <f>MONTH(BART_Rides[[#This Row],[Date]])</f>
        <v>5</v>
      </c>
      <c r="K3043" s="1">
        <f>WEEKDAY(BART_Rides[[#This Row],[Date]],2)</f>
        <v>7</v>
      </c>
      <c r="L3043" s="1" t="str">
        <f>LEFT(BART_Rides[[#This Row],[Lines]],1)</f>
        <v>Y</v>
      </c>
      <c r="M3043" s="1" t="str">
        <f>IF(BART_Rides[[#This Row],[FirstLetter]]="Y","Yes","No")</f>
        <v>Yes</v>
      </c>
      <c r="N3043" s="1" t="str">
        <f>IF(OR(BART_Rides[[#This Row],[Station Code]]="EM", BART_Rides[[#This Row],[Station Code]]="MT", BART_Rides[[#This Row],[Station Code]]="PL", BART_Rides[[#This Row],[Station Code]]="CC"), "Yes", "No")</f>
        <v>No</v>
      </c>
    </row>
    <row r="3044" spans="6:14">
      <c r="F3044" s="3">
        <v>44319</v>
      </c>
      <c r="G3044" s="1">
        <v>12</v>
      </c>
      <c r="H3044" s="1" t="s">
        <v>101</v>
      </c>
      <c r="I3044" s="1">
        <v>1651</v>
      </c>
      <c r="J3044" s="1">
        <f>MONTH(BART_Rides[[#This Row],[Date]])</f>
        <v>5</v>
      </c>
      <c r="K3044" s="1">
        <f>WEEKDAY(BART_Rides[[#This Row],[Date]],2)</f>
        <v>1</v>
      </c>
      <c r="L3044" s="1" t="str">
        <f>LEFT(BART_Rides[[#This Row],[Lines]],1)</f>
        <v>Y</v>
      </c>
      <c r="M3044" s="1" t="str">
        <f>IF(BART_Rides[[#This Row],[FirstLetter]]="Y","Yes","No")</f>
        <v>Yes</v>
      </c>
      <c r="N3044" s="1" t="str">
        <f>IF(OR(BART_Rides[[#This Row],[Station Code]]="EM", BART_Rides[[#This Row],[Station Code]]="MT", BART_Rides[[#This Row],[Station Code]]="PL", BART_Rides[[#This Row],[Station Code]]="CC"), "Yes", "No")</f>
        <v>No</v>
      </c>
    </row>
    <row r="3045" spans="6:14">
      <c r="F3045" s="3">
        <v>44320</v>
      </c>
      <c r="G3045" s="1">
        <v>12</v>
      </c>
      <c r="H3045" s="1" t="s">
        <v>101</v>
      </c>
      <c r="I3045" s="1">
        <v>1721</v>
      </c>
      <c r="J3045" s="1">
        <f>MONTH(BART_Rides[[#This Row],[Date]])</f>
        <v>5</v>
      </c>
      <c r="K3045" s="1">
        <f>WEEKDAY(BART_Rides[[#This Row],[Date]],2)</f>
        <v>2</v>
      </c>
      <c r="L3045" s="1" t="str">
        <f>LEFT(BART_Rides[[#This Row],[Lines]],1)</f>
        <v>Y</v>
      </c>
      <c r="M3045" s="1" t="str">
        <f>IF(BART_Rides[[#This Row],[FirstLetter]]="Y","Yes","No")</f>
        <v>Yes</v>
      </c>
      <c r="N3045" s="1" t="str">
        <f>IF(OR(BART_Rides[[#This Row],[Station Code]]="EM", BART_Rides[[#This Row],[Station Code]]="MT", BART_Rides[[#This Row],[Station Code]]="PL", BART_Rides[[#This Row],[Station Code]]="CC"), "Yes", "No")</f>
        <v>No</v>
      </c>
    </row>
    <row r="3046" spans="6:14">
      <c r="F3046" s="3">
        <v>44321</v>
      </c>
      <c r="G3046" s="1">
        <v>12</v>
      </c>
      <c r="H3046" s="1" t="s">
        <v>101</v>
      </c>
      <c r="I3046" s="1">
        <v>1698</v>
      </c>
      <c r="J3046" s="1">
        <f>MONTH(BART_Rides[[#This Row],[Date]])</f>
        <v>5</v>
      </c>
      <c r="K3046" s="1">
        <f>WEEKDAY(BART_Rides[[#This Row],[Date]],2)</f>
        <v>3</v>
      </c>
      <c r="L3046" s="1" t="str">
        <f>LEFT(BART_Rides[[#This Row],[Lines]],1)</f>
        <v>Y</v>
      </c>
      <c r="M3046" s="1" t="str">
        <f>IF(BART_Rides[[#This Row],[FirstLetter]]="Y","Yes","No")</f>
        <v>Yes</v>
      </c>
      <c r="N3046" s="1" t="str">
        <f>IF(OR(BART_Rides[[#This Row],[Station Code]]="EM", BART_Rides[[#This Row],[Station Code]]="MT", BART_Rides[[#This Row],[Station Code]]="PL", BART_Rides[[#This Row],[Station Code]]="CC"), "Yes", "No")</f>
        <v>No</v>
      </c>
    </row>
    <row r="3047" spans="6:14">
      <c r="F3047" s="3">
        <v>44322</v>
      </c>
      <c r="G3047" s="1">
        <v>12</v>
      </c>
      <c r="H3047" s="1" t="s">
        <v>101</v>
      </c>
      <c r="I3047" s="1">
        <v>1690</v>
      </c>
      <c r="J3047" s="1">
        <f>MONTH(BART_Rides[[#This Row],[Date]])</f>
        <v>5</v>
      </c>
      <c r="K3047" s="1">
        <f>WEEKDAY(BART_Rides[[#This Row],[Date]],2)</f>
        <v>4</v>
      </c>
      <c r="L3047" s="1" t="str">
        <f>LEFT(BART_Rides[[#This Row],[Lines]],1)</f>
        <v>Y</v>
      </c>
      <c r="M3047" s="1" t="str">
        <f>IF(BART_Rides[[#This Row],[FirstLetter]]="Y","Yes","No")</f>
        <v>Yes</v>
      </c>
      <c r="N3047" s="1" t="str">
        <f>IF(OR(BART_Rides[[#This Row],[Station Code]]="EM", BART_Rides[[#This Row],[Station Code]]="MT", BART_Rides[[#This Row],[Station Code]]="PL", BART_Rides[[#This Row],[Station Code]]="CC"), "Yes", "No")</f>
        <v>No</v>
      </c>
    </row>
    <row r="3048" spans="6:14">
      <c r="F3048" s="3">
        <v>44323</v>
      </c>
      <c r="G3048" s="1">
        <v>12</v>
      </c>
      <c r="H3048" s="1" t="s">
        <v>101</v>
      </c>
      <c r="I3048" s="1">
        <v>1727</v>
      </c>
      <c r="J3048" s="1">
        <f>MONTH(BART_Rides[[#This Row],[Date]])</f>
        <v>5</v>
      </c>
      <c r="K3048" s="1">
        <f>WEEKDAY(BART_Rides[[#This Row],[Date]],2)</f>
        <v>5</v>
      </c>
      <c r="L3048" s="1" t="str">
        <f>LEFT(BART_Rides[[#This Row],[Lines]],1)</f>
        <v>Y</v>
      </c>
      <c r="M3048" s="1" t="str">
        <f>IF(BART_Rides[[#This Row],[FirstLetter]]="Y","Yes","No")</f>
        <v>Yes</v>
      </c>
      <c r="N3048" s="1" t="str">
        <f>IF(OR(BART_Rides[[#This Row],[Station Code]]="EM", BART_Rides[[#This Row],[Station Code]]="MT", BART_Rides[[#This Row],[Station Code]]="PL", BART_Rides[[#This Row],[Station Code]]="CC"), "Yes", "No")</f>
        <v>No</v>
      </c>
    </row>
    <row r="3049" spans="6:14">
      <c r="F3049" s="3">
        <v>44324</v>
      </c>
      <c r="G3049" s="1">
        <v>12</v>
      </c>
      <c r="H3049" s="1" t="s">
        <v>101</v>
      </c>
      <c r="I3049" s="1">
        <v>1065</v>
      </c>
      <c r="J3049" s="1">
        <f>MONTH(BART_Rides[[#This Row],[Date]])</f>
        <v>5</v>
      </c>
      <c r="K3049" s="1">
        <f>WEEKDAY(BART_Rides[[#This Row],[Date]],2)</f>
        <v>6</v>
      </c>
      <c r="L3049" s="1" t="str">
        <f>LEFT(BART_Rides[[#This Row],[Lines]],1)</f>
        <v>Y</v>
      </c>
      <c r="M3049" s="1" t="str">
        <f>IF(BART_Rides[[#This Row],[FirstLetter]]="Y","Yes","No")</f>
        <v>Yes</v>
      </c>
      <c r="N3049" s="1" t="str">
        <f>IF(OR(BART_Rides[[#This Row],[Station Code]]="EM", BART_Rides[[#This Row],[Station Code]]="MT", BART_Rides[[#This Row],[Station Code]]="PL", BART_Rides[[#This Row],[Station Code]]="CC"), "Yes", "No")</f>
        <v>No</v>
      </c>
    </row>
    <row r="3050" spans="6:14">
      <c r="F3050" s="3">
        <v>44325</v>
      </c>
      <c r="G3050" s="1">
        <v>12</v>
      </c>
      <c r="H3050" s="1" t="s">
        <v>101</v>
      </c>
      <c r="I3050" s="1">
        <v>721</v>
      </c>
      <c r="J3050" s="1">
        <f>MONTH(BART_Rides[[#This Row],[Date]])</f>
        <v>5</v>
      </c>
      <c r="K3050" s="1">
        <f>WEEKDAY(BART_Rides[[#This Row],[Date]],2)</f>
        <v>7</v>
      </c>
      <c r="L3050" s="1" t="str">
        <f>LEFT(BART_Rides[[#This Row],[Lines]],1)</f>
        <v>Y</v>
      </c>
      <c r="M3050" s="1" t="str">
        <f>IF(BART_Rides[[#This Row],[FirstLetter]]="Y","Yes","No")</f>
        <v>Yes</v>
      </c>
      <c r="N3050" s="1" t="str">
        <f>IF(OR(BART_Rides[[#This Row],[Station Code]]="EM", BART_Rides[[#This Row],[Station Code]]="MT", BART_Rides[[#This Row],[Station Code]]="PL", BART_Rides[[#This Row],[Station Code]]="CC"), "Yes", "No")</f>
        <v>No</v>
      </c>
    </row>
    <row r="3051" spans="6:14">
      <c r="F3051" s="3">
        <v>44326</v>
      </c>
      <c r="G3051" s="1">
        <v>12</v>
      </c>
      <c r="H3051" s="1" t="s">
        <v>101</v>
      </c>
      <c r="I3051" s="1">
        <v>1587</v>
      </c>
      <c r="J3051" s="1">
        <f>MONTH(BART_Rides[[#This Row],[Date]])</f>
        <v>5</v>
      </c>
      <c r="K3051" s="1">
        <f>WEEKDAY(BART_Rides[[#This Row],[Date]],2)</f>
        <v>1</v>
      </c>
      <c r="L3051" s="1" t="str">
        <f>LEFT(BART_Rides[[#This Row],[Lines]],1)</f>
        <v>Y</v>
      </c>
      <c r="M3051" s="1" t="str">
        <f>IF(BART_Rides[[#This Row],[FirstLetter]]="Y","Yes","No")</f>
        <v>Yes</v>
      </c>
      <c r="N3051" s="1" t="str">
        <f>IF(OR(BART_Rides[[#This Row],[Station Code]]="EM", BART_Rides[[#This Row],[Station Code]]="MT", BART_Rides[[#This Row],[Station Code]]="PL", BART_Rides[[#This Row],[Station Code]]="CC"), "Yes", "No")</f>
        <v>No</v>
      </c>
    </row>
    <row r="3052" spans="6:14">
      <c r="F3052" s="3">
        <v>44327</v>
      </c>
      <c r="G3052" s="1">
        <v>12</v>
      </c>
      <c r="H3052" s="1" t="s">
        <v>101</v>
      </c>
      <c r="I3052" s="1">
        <v>1693</v>
      </c>
      <c r="J3052" s="1">
        <f>MONTH(BART_Rides[[#This Row],[Date]])</f>
        <v>5</v>
      </c>
      <c r="K3052" s="1">
        <f>WEEKDAY(BART_Rides[[#This Row],[Date]],2)</f>
        <v>2</v>
      </c>
      <c r="L3052" s="1" t="str">
        <f>LEFT(BART_Rides[[#This Row],[Lines]],1)</f>
        <v>Y</v>
      </c>
      <c r="M3052" s="1" t="str">
        <f>IF(BART_Rides[[#This Row],[FirstLetter]]="Y","Yes","No")</f>
        <v>Yes</v>
      </c>
      <c r="N3052" s="1" t="str">
        <f>IF(OR(BART_Rides[[#This Row],[Station Code]]="EM", BART_Rides[[#This Row],[Station Code]]="MT", BART_Rides[[#This Row],[Station Code]]="PL", BART_Rides[[#This Row],[Station Code]]="CC"), "Yes", "No")</f>
        <v>No</v>
      </c>
    </row>
    <row r="3053" spans="6:14">
      <c r="F3053" s="3">
        <v>44328</v>
      </c>
      <c r="G3053" s="1">
        <v>12</v>
      </c>
      <c r="H3053" s="1" t="s">
        <v>101</v>
      </c>
      <c r="I3053" s="1">
        <v>1752</v>
      </c>
      <c r="J3053" s="1">
        <f>MONTH(BART_Rides[[#This Row],[Date]])</f>
        <v>5</v>
      </c>
      <c r="K3053" s="1">
        <f>WEEKDAY(BART_Rides[[#This Row],[Date]],2)</f>
        <v>3</v>
      </c>
      <c r="L3053" s="1" t="str">
        <f>LEFT(BART_Rides[[#This Row],[Lines]],1)</f>
        <v>Y</v>
      </c>
      <c r="M3053" s="1" t="str">
        <f>IF(BART_Rides[[#This Row],[FirstLetter]]="Y","Yes","No")</f>
        <v>Yes</v>
      </c>
      <c r="N3053" s="1" t="str">
        <f>IF(OR(BART_Rides[[#This Row],[Station Code]]="EM", BART_Rides[[#This Row],[Station Code]]="MT", BART_Rides[[#This Row],[Station Code]]="PL", BART_Rides[[#This Row],[Station Code]]="CC"), "Yes", "No")</f>
        <v>No</v>
      </c>
    </row>
    <row r="3054" spans="6:14">
      <c r="F3054" s="3">
        <v>44329</v>
      </c>
      <c r="G3054" s="1">
        <v>12</v>
      </c>
      <c r="H3054" s="1" t="s">
        <v>101</v>
      </c>
      <c r="I3054" s="1">
        <v>1791</v>
      </c>
      <c r="J3054" s="1">
        <f>MONTH(BART_Rides[[#This Row],[Date]])</f>
        <v>5</v>
      </c>
      <c r="K3054" s="1">
        <f>WEEKDAY(BART_Rides[[#This Row],[Date]],2)</f>
        <v>4</v>
      </c>
      <c r="L3054" s="1" t="str">
        <f>LEFT(BART_Rides[[#This Row],[Lines]],1)</f>
        <v>Y</v>
      </c>
      <c r="M3054" s="1" t="str">
        <f>IF(BART_Rides[[#This Row],[FirstLetter]]="Y","Yes","No")</f>
        <v>Yes</v>
      </c>
      <c r="N3054" s="1" t="str">
        <f>IF(OR(BART_Rides[[#This Row],[Station Code]]="EM", BART_Rides[[#This Row],[Station Code]]="MT", BART_Rides[[#This Row],[Station Code]]="PL", BART_Rides[[#This Row],[Station Code]]="CC"), "Yes", "No")</f>
        <v>No</v>
      </c>
    </row>
    <row r="3055" spans="6:14">
      <c r="F3055" s="3">
        <v>44330</v>
      </c>
      <c r="G3055" s="1">
        <v>12</v>
      </c>
      <c r="H3055" s="1" t="s">
        <v>101</v>
      </c>
      <c r="I3055" s="1">
        <v>1706</v>
      </c>
      <c r="J3055" s="1">
        <f>MONTH(BART_Rides[[#This Row],[Date]])</f>
        <v>5</v>
      </c>
      <c r="K3055" s="1">
        <f>WEEKDAY(BART_Rides[[#This Row],[Date]],2)</f>
        <v>5</v>
      </c>
      <c r="L3055" s="1" t="str">
        <f>LEFT(BART_Rides[[#This Row],[Lines]],1)</f>
        <v>Y</v>
      </c>
      <c r="M3055" s="1" t="str">
        <f>IF(BART_Rides[[#This Row],[FirstLetter]]="Y","Yes","No")</f>
        <v>Yes</v>
      </c>
      <c r="N3055" s="1" t="str">
        <f>IF(OR(BART_Rides[[#This Row],[Station Code]]="EM", BART_Rides[[#This Row],[Station Code]]="MT", BART_Rides[[#This Row],[Station Code]]="PL", BART_Rides[[#This Row],[Station Code]]="CC"), "Yes", "No")</f>
        <v>No</v>
      </c>
    </row>
    <row r="3056" spans="6:14">
      <c r="F3056" s="3">
        <v>44331</v>
      </c>
      <c r="G3056" s="1">
        <v>12</v>
      </c>
      <c r="H3056" s="1" t="s">
        <v>101</v>
      </c>
      <c r="I3056" s="1">
        <v>1011</v>
      </c>
      <c r="J3056" s="1">
        <f>MONTH(BART_Rides[[#This Row],[Date]])</f>
        <v>5</v>
      </c>
      <c r="K3056" s="1">
        <f>WEEKDAY(BART_Rides[[#This Row],[Date]],2)</f>
        <v>6</v>
      </c>
      <c r="L3056" s="1" t="str">
        <f>LEFT(BART_Rides[[#This Row],[Lines]],1)</f>
        <v>Y</v>
      </c>
      <c r="M3056" s="1" t="str">
        <f>IF(BART_Rides[[#This Row],[FirstLetter]]="Y","Yes","No")</f>
        <v>Yes</v>
      </c>
      <c r="N3056" s="1" t="str">
        <f>IF(OR(BART_Rides[[#This Row],[Station Code]]="EM", BART_Rides[[#This Row],[Station Code]]="MT", BART_Rides[[#This Row],[Station Code]]="PL", BART_Rides[[#This Row],[Station Code]]="CC"), "Yes", "No")</f>
        <v>No</v>
      </c>
    </row>
    <row r="3057" spans="6:14">
      <c r="F3057" s="3">
        <v>44332</v>
      </c>
      <c r="G3057" s="1">
        <v>12</v>
      </c>
      <c r="H3057" s="1" t="s">
        <v>101</v>
      </c>
      <c r="I3057" s="1">
        <v>740</v>
      </c>
      <c r="J3057" s="1">
        <f>MONTH(BART_Rides[[#This Row],[Date]])</f>
        <v>5</v>
      </c>
      <c r="K3057" s="1">
        <f>WEEKDAY(BART_Rides[[#This Row],[Date]],2)</f>
        <v>7</v>
      </c>
      <c r="L3057" s="1" t="str">
        <f>LEFT(BART_Rides[[#This Row],[Lines]],1)</f>
        <v>Y</v>
      </c>
      <c r="M3057" s="1" t="str">
        <f>IF(BART_Rides[[#This Row],[FirstLetter]]="Y","Yes","No")</f>
        <v>Yes</v>
      </c>
      <c r="N3057" s="1" t="str">
        <f>IF(OR(BART_Rides[[#This Row],[Station Code]]="EM", BART_Rides[[#This Row],[Station Code]]="MT", BART_Rides[[#This Row],[Station Code]]="PL", BART_Rides[[#This Row],[Station Code]]="CC"), "Yes", "No")</f>
        <v>No</v>
      </c>
    </row>
    <row r="3058" spans="6:14">
      <c r="F3058" s="3">
        <v>44333</v>
      </c>
      <c r="G3058" s="1">
        <v>12</v>
      </c>
      <c r="H3058" s="1" t="s">
        <v>101</v>
      </c>
      <c r="I3058" s="1">
        <v>1646</v>
      </c>
      <c r="J3058" s="1">
        <f>MONTH(BART_Rides[[#This Row],[Date]])</f>
        <v>5</v>
      </c>
      <c r="K3058" s="1">
        <f>WEEKDAY(BART_Rides[[#This Row],[Date]],2)</f>
        <v>1</v>
      </c>
      <c r="L3058" s="1" t="str">
        <f>LEFT(BART_Rides[[#This Row],[Lines]],1)</f>
        <v>Y</v>
      </c>
      <c r="M3058" s="1" t="str">
        <f>IF(BART_Rides[[#This Row],[FirstLetter]]="Y","Yes","No")</f>
        <v>Yes</v>
      </c>
      <c r="N3058" s="1" t="str">
        <f>IF(OR(BART_Rides[[#This Row],[Station Code]]="EM", BART_Rides[[#This Row],[Station Code]]="MT", BART_Rides[[#This Row],[Station Code]]="PL", BART_Rides[[#This Row],[Station Code]]="CC"), "Yes", "No")</f>
        <v>No</v>
      </c>
    </row>
    <row r="3059" spans="6:14">
      <c r="F3059" s="3">
        <v>44334</v>
      </c>
      <c r="G3059" s="1">
        <v>12</v>
      </c>
      <c r="H3059" s="1" t="s">
        <v>101</v>
      </c>
      <c r="I3059" s="1">
        <v>1841</v>
      </c>
      <c r="J3059" s="1">
        <f>MONTH(BART_Rides[[#This Row],[Date]])</f>
        <v>5</v>
      </c>
      <c r="K3059" s="1">
        <f>WEEKDAY(BART_Rides[[#This Row],[Date]],2)</f>
        <v>2</v>
      </c>
      <c r="L3059" s="1" t="str">
        <f>LEFT(BART_Rides[[#This Row],[Lines]],1)</f>
        <v>Y</v>
      </c>
      <c r="M3059" s="1" t="str">
        <f>IF(BART_Rides[[#This Row],[FirstLetter]]="Y","Yes","No")</f>
        <v>Yes</v>
      </c>
      <c r="N3059" s="1" t="str">
        <f>IF(OR(BART_Rides[[#This Row],[Station Code]]="EM", BART_Rides[[#This Row],[Station Code]]="MT", BART_Rides[[#This Row],[Station Code]]="PL", BART_Rides[[#This Row],[Station Code]]="CC"), "Yes", "No")</f>
        <v>No</v>
      </c>
    </row>
    <row r="3060" spans="6:14">
      <c r="F3060" s="3">
        <v>44335</v>
      </c>
      <c r="G3060" s="1">
        <v>12</v>
      </c>
      <c r="H3060" s="1" t="s">
        <v>101</v>
      </c>
      <c r="I3060" s="1">
        <v>1775</v>
      </c>
      <c r="J3060" s="1">
        <f>MONTH(BART_Rides[[#This Row],[Date]])</f>
        <v>5</v>
      </c>
      <c r="K3060" s="1">
        <f>WEEKDAY(BART_Rides[[#This Row],[Date]],2)</f>
        <v>3</v>
      </c>
      <c r="L3060" s="1" t="str">
        <f>LEFT(BART_Rides[[#This Row],[Lines]],1)</f>
        <v>Y</v>
      </c>
      <c r="M3060" s="1" t="str">
        <f>IF(BART_Rides[[#This Row],[FirstLetter]]="Y","Yes","No")</f>
        <v>Yes</v>
      </c>
      <c r="N3060" s="1" t="str">
        <f>IF(OR(BART_Rides[[#This Row],[Station Code]]="EM", BART_Rides[[#This Row],[Station Code]]="MT", BART_Rides[[#This Row],[Station Code]]="PL", BART_Rides[[#This Row],[Station Code]]="CC"), "Yes", "No")</f>
        <v>No</v>
      </c>
    </row>
    <row r="3061" spans="6:14">
      <c r="F3061" s="3">
        <v>44336</v>
      </c>
      <c r="G3061" s="1">
        <v>12</v>
      </c>
      <c r="H3061" s="1" t="s">
        <v>101</v>
      </c>
      <c r="I3061" s="1">
        <v>1758</v>
      </c>
      <c r="J3061" s="1">
        <f>MONTH(BART_Rides[[#This Row],[Date]])</f>
        <v>5</v>
      </c>
      <c r="K3061" s="1">
        <f>WEEKDAY(BART_Rides[[#This Row],[Date]],2)</f>
        <v>4</v>
      </c>
      <c r="L3061" s="1" t="str">
        <f>LEFT(BART_Rides[[#This Row],[Lines]],1)</f>
        <v>Y</v>
      </c>
      <c r="M3061" s="1" t="str">
        <f>IF(BART_Rides[[#This Row],[FirstLetter]]="Y","Yes","No")</f>
        <v>Yes</v>
      </c>
      <c r="N3061" s="1" t="str">
        <f>IF(OR(BART_Rides[[#This Row],[Station Code]]="EM", BART_Rides[[#This Row],[Station Code]]="MT", BART_Rides[[#This Row],[Station Code]]="PL", BART_Rides[[#This Row],[Station Code]]="CC"), "Yes", "No")</f>
        <v>No</v>
      </c>
    </row>
    <row r="3062" spans="6:14">
      <c r="F3062" s="3">
        <v>44337</v>
      </c>
      <c r="G3062" s="1">
        <v>12</v>
      </c>
      <c r="H3062" s="1" t="s">
        <v>101</v>
      </c>
      <c r="I3062" s="1">
        <v>1654</v>
      </c>
      <c r="J3062" s="1">
        <f>MONTH(BART_Rides[[#This Row],[Date]])</f>
        <v>5</v>
      </c>
      <c r="K3062" s="1">
        <f>WEEKDAY(BART_Rides[[#This Row],[Date]],2)</f>
        <v>5</v>
      </c>
      <c r="L3062" s="1" t="str">
        <f>LEFT(BART_Rides[[#This Row],[Lines]],1)</f>
        <v>Y</v>
      </c>
      <c r="M3062" s="1" t="str">
        <f>IF(BART_Rides[[#This Row],[FirstLetter]]="Y","Yes","No")</f>
        <v>Yes</v>
      </c>
      <c r="N3062" s="1" t="str">
        <f>IF(OR(BART_Rides[[#This Row],[Station Code]]="EM", BART_Rides[[#This Row],[Station Code]]="MT", BART_Rides[[#This Row],[Station Code]]="PL", BART_Rides[[#This Row],[Station Code]]="CC"), "Yes", "No")</f>
        <v>No</v>
      </c>
    </row>
    <row r="3063" spans="6:14">
      <c r="F3063" s="3">
        <v>44338</v>
      </c>
      <c r="G3063" s="1">
        <v>12</v>
      </c>
      <c r="H3063" s="1" t="s">
        <v>101</v>
      </c>
      <c r="I3063" s="1">
        <v>954</v>
      </c>
      <c r="J3063" s="1">
        <f>MONTH(BART_Rides[[#This Row],[Date]])</f>
        <v>5</v>
      </c>
      <c r="K3063" s="1">
        <f>WEEKDAY(BART_Rides[[#This Row],[Date]],2)</f>
        <v>6</v>
      </c>
      <c r="L3063" s="1" t="str">
        <f>LEFT(BART_Rides[[#This Row],[Lines]],1)</f>
        <v>Y</v>
      </c>
      <c r="M3063" s="1" t="str">
        <f>IF(BART_Rides[[#This Row],[FirstLetter]]="Y","Yes","No")</f>
        <v>Yes</v>
      </c>
      <c r="N3063" s="1" t="str">
        <f>IF(OR(BART_Rides[[#This Row],[Station Code]]="EM", BART_Rides[[#This Row],[Station Code]]="MT", BART_Rides[[#This Row],[Station Code]]="PL", BART_Rides[[#This Row],[Station Code]]="CC"), "Yes", "No")</f>
        <v>No</v>
      </c>
    </row>
    <row r="3064" spans="6:14">
      <c r="F3064" s="3">
        <v>44339</v>
      </c>
      <c r="G3064" s="1">
        <v>12</v>
      </c>
      <c r="H3064" s="1" t="s">
        <v>101</v>
      </c>
      <c r="I3064" s="1">
        <v>731</v>
      </c>
      <c r="J3064" s="1">
        <f>MONTH(BART_Rides[[#This Row],[Date]])</f>
        <v>5</v>
      </c>
      <c r="K3064" s="1">
        <f>WEEKDAY(BART_Rides[[#This Row],[Date]],2)</f>
        <v>7</v>
      </c>
      <c r="L3064" s="1" t="str">
        <f>LEFT(BART_Rides[[#This Row],[Lines]],1)</f>
        <v>Y</v>
      </c>
      <c r="M3064" s="1" t="str">
        <f>IF(BART_Rides[[#This Row],[FirstLetter]]="Y","Yes","No")</f>
        <v>Yes</v>
      </c>
      <c r="N3064" s="1" t="str">
        <f>IF(OR(BART_Rides[[#This Row],[Station Code]]="EM", BART_Rides[[#This Row],[Station Code]]="MT", BART_Rides[[#This Row],[Station Code]]="PL", BART_Rides[[#This Row],[Station Code]]="CC"), "Yes", "No")</f>
        <v>No</v>
      </c>
    </row>
    <row r="3065" spans="6:14">
      <c r="F3065" s="3">
        <v>44340</v>
      </c>
      <c r="G3065" s="1">
        <v>12</v>
      </c>
      <c r="H3065" s="1" t="s">
        <v>101</v>
      </c>
      <c r="I3065" s="1">
        <v>1634</v>
      </c>
      <c r="J3065" s="1">
        <f>MONTH(BART_Rides[[#This Row],[Date]])</f>
        <v>5</v>
      </c>
      <c r="K3065" s="1">
        <f>WEEKDAY(BART_Rides[[#This Row],[Date]],2)</f>
        <v>1</v>
      </c>
      <c r="L3065" s="1" t="str">
        <f>LEFT(BART_Rides[[#This Row],[Lines]],1)</f>
        <v>Y</v>
      </c>
      <c r="M3065" s="1" t="str">
        <f>IF(BART_Rides[[#This Row],[FirstLetter]]="Y","Yes","No")</f>
        <v>Yes</v>
      </c>
      <c r="N3065" s="1" t="str">
        <f>IF(OR(BART_Rides[[#This Row],[Station Code]]="EM", BART_Rides[[#This Row],[Station Code]]="MT", BART_Rides[[#This Row],[Station Code]]="PL", BART_Rides[[#This Row],[Station Code]]="CC"), "Yes", "No")</f>
        <v>No</v>
      </c>
    </row>
    <row r="3066" spans="6:14">
      <c r="F3066" s="3">
        <v>44341</v>
      </c>
      <c r="G3066" s="1">
        <v>12</v>
      </c>
      <c r="H3066" s="1" t="s">
        <v>101</v>
      </c>
      <c r="I3066" s="1">
        <v>1733</v>
      </c>
      <c r="J3066" s="1">
        <f>MONTH(BART_Rides[[#This Row],[Date]])</f>
        <v>5</v>
      </c>
      <c r="K3066" s="1">
        <f>WEEKDAY(BART_Rides[[#This Row],[Date]],2)</f>
        <v>2</v>
      </c>
      <c r="L3066" s="1" t="str">
        <f>LEFT(BART_Rides[[#This Row],[Lines]],1)</f>
        <v>Y</v>
      </c>
      <c r="M3066" s="1" t="str">
        <f>IF(BART_Rides[[#This Row],[FirstLetter]]="Y","Yes","No")</f>
        <v>Yes</v>
      </c>
      <c r="N3066" s="1" t="str">
        <f>IF(OR(BART_Rides[[#This Row],[Station Code]]="EM", BART_Rides[[#This Row],[Station Code]]="MT", BART_Rides[[#This Row],[Station Code]]="PL", BART_Rides[[#This Row],[Station Code]]="CC"), "Yes", "No")</f>
        <v>No</v>
      </c>
    </row>
    <row r="3067" spans="6:14">
      <c r="F3067" s="3">
        <v>44342</v>
      </c>
      <c r="G3067" s="1">
        <v>12</v>
      </c>
      <c r="H3067" s="1" t="s">
        <v>101</v>
      </c>
      <c r="I3067" s="1">
        <v>1751</v>
      </c>
      <c r="J3067" s="1">
        <f>MONTH(BART_Rides[[#This Row],[Date]])</f>
        <v>5</v>
      </c>
      <c r="K3067" s="1">
        <f>WEEKDAY(BART_Rides[[#This Row],[Date]],2)</f>
        <v>3</v>
      </c>
      <c r="L3067" s="1" t="str">
        <f>LEFT(BART_Rides[[#This Row],[Lines]],1)</f>
        <v>Y</v>
      </c>
      <c r="M3067" s="1" t="str">
        <f>IF(BART_Rides[[#This Row],[FirstLetter]]="Y","Yes","No")</f>
        <v>Yes</v>
      </c>
      <c r="N3067" s="1" t="str">
        <f>IF(OR(BART_Rides[[#This Row],[Station Code]]="EM", BART_Rides[[#This Row],[Station Code]]="MT", BART_Rides[[#This Row],[Station Code]]="PL", BART_Rides[[#This Row],[Station Code]]="CC"), "Yes", "No")</f>
        <v>No</v>
      </c>
    </row>
    <row r="3068" spans="6:14">
      <c r="F3068" s="3">
        <v>44343</v>
      </c>
      <c r="G3068" s="1">
        <v>12</v>
      </c>
      <c r="H3068" s="1" t="s">
        <v>101</v>
      </c>
      <c r="I3068" s="1">
        <v>1889</v>
      </c>
      <c r="J3068" s="1">
        <f>MONTH(BART_Rides[[#This Row],[Date]])</f>
        <v>5</v>
      </c>
      <c r="K3068" s="1">
        <f>WEEKDAY(BART_Rides[[#This Row],[Date]],2)</f>
        <v>4</v>
      </c>
      <c r="L3068" s="1" t="str">
        <f>LEFT(BART_Rides[[#This Row],[Lines]],1)</f>
        <v>Y</v>
      </c>
      <c r="M3068" s="1" t="str">
        <f>IF(BART_Rides[[#This Row],[FirstLetter]]="Y","Yes","No")</f>
        <v>Yes</v>
      </c>
      <c r="N3068" s="1" t="str">
        <f>IF(OR(BART_Rides[[#This Row],[Station Code]]="EM", BART_Rides[[#This Row],[Station Code]]="MT", BART_Rides[[#This Row],[Station Code]]="PL", BART_Rides[[#This Row],[Station Code]]="CC"), "Yes", "No")</f>
        <v>No</v>
      </c>
    </row>
    <row r="3069" spans="6:14">
      <c r="F3069" s="3">
        <v>44344</v>
      </c>
      <c r="G3069" s="1">
        <v>12</v>
      </c>
      <c r="H3069" s="1" t="s">
        <v>101</v>
      </c>
      <c r="I3069" s="1">
        <v>1793</v>
      </c>
      <c r="J3069" s="1">
        <f>MONTH(BART_Rides[[#This Row],[Date]])</f>
        <v>5</v>
      </c>
      <c r="K3069" s="1">
        <f>WEEKDAY(BART_Rides[[#This Row],[Date]],2)</f>
        <v>5</v>
      </c>
      <c r="L3069" s="1" t="str">
        <f>LEFT(BART_Rides[[#This Row],[Lines]],1)</f>
        <v>Y</v>
      </c>
      <c r="M3069" s="1" t="str">
        <f>IF(BART_Rides[[#This Row],[FirstLetter]]="Y","Yes","No")</f>
        <v>Yes</v>
      </c>
      <c r="N3069" s="1" t="str">
        <f>IF(OR(BART_Rides[[#This Row],[Station Code]]="EM", BART_Rides[[#This Row],[Station Code]]="MT", BART_Rides[[#This Row],[Station Code]]="PL", BART_Rides[[#This Row],[Station Code]]="CC"), "Yes", "No")</f>
        <v>No</v>
      </c>
    </row>
    <row r="3070" spans="6:14">
      <c r="F3070" s="3">
        <v>44345</v>
      </c>
      <c r="G3070" s="1">
        <v>12</v>
      </c>
      <c r="H3070" s="1" t="s">
        <v>101</v>
      </c>
      <c r="I3070" s="1">
        <v>986</v>
      </c>
      <c r="J3070" s="1">
        <f>MONTH(BART_Rides[[#This Row],[Date]])</f>
        <v>5</v>
      </c>
      <c r="K3070" s="1">
        <f>WEEKDAY(BART_Rides[[#This Row],[Date]],2)</f>
        <v>6</v>
      </c>
      <c r="L3070" s="1" t="str">
        <f>LEFT(BART_Rides[[#This Row],[Lines]],1)</f>
        <v>Y</v>
      </c>
      <c r="M3070" s="1" t="str">
        <f>IF(BART_Rides[[#This Row],[FirstLetter]]="Y","Yes","No")</f>
        <v>Yes</v>
      </c>
      <c r="N3070" s="1" t="str">
        <f>IF(OR(BART_Rides[[#This Row],[Station Code]]="EM", BART_Rides[[#This Row],[Station Code]]="MT", BART_Rides[[#This Row],[Station Code]]="PL", BART_Rides[[#This Row],[Station Code]]="CC"), "Yes", "No")</f>
        <v>No</v>
      </c>
    </row>
    <row r="3071" spans="6:14">
      <c r="F3071" s="3">
        <v>44346</v>
      </c>
      <c r="G3071" s="1">
        <v>12</v>
      </c>
      <c r="H3071" s="1" t="s">
        <v>101</v>
      </c>
      <c r="I3071" s="1">
        <v>966</v>
      </c>
      <c r="J3071" s="1">
        <f>MONTH(BART_Rides[[#This Row],[Date]])</f>
        <v>5</v>
      </c>
      <c r="K3071" s="1">
        <f>WEEKDAY(BART_Rides[[#This Row],[Date]],2)</f>
        <v>7</v>
      </c>
      <c r="L3071" s="1" t="str">
        <f>LEFT(BART_Rides[[#This Row],[Lines]],1)</f>
        <v>Y</v>
      </c>
      <c r="M3071" s="1" t="str">
        <f>IF(BART_Rides[[#This Row],[FirstLetter]]="Y","Yes","No")</f>
        <v>Yes</v>
      </c>
      <c r="N3071" s="1" t="str">
        <f>IF(OR(BART_Rides[[#This Row],[Station Code]]="EM", BART_Rides[[#This Row],[Station Code]]="MT", BART_Rides[[#This Row],[Station Code]]="PL", BART_Rides[[#This Row],[Station Code]]="CC"), "Yes", "No")</f>
        <v>No</v>
      </c>
    </row>
    <row r="3072" spans="6:14">
      <c r="F3072" s="3">
        <v>44347</v>
      </c>
      <c r="G3072" s="1">
        <v>12</v>
      </c>
      <c r="H3072" s="1" t="s">
        <v>101</v>
      </c>
      <c r="I3072" s="1">
        <v>769</v>
      </c>
      <c r="J3072" s="1">
        <f>MONTH(BART_Rides[[#This Row],[Date]])</f>
        <v>5</v>
      </c>
      <c r="K3072" s="1">
        <f>WEEKDAY(BART_Rides[[#This Row],[Date]],2)</f>
        <v>1</v>
      </c>
      <c r="L3072" s="1" t="str">
        <f>LEFT(BART_Rides[[#This Row],[Lines]],1)</f>
        <v>Y</v>
      </c>
      <c r="M3072" s="1" t="str">
        <f>IF(BART_Rides[[#This Row],[FirstLetter]]="Y","Yes","No")</f>
        <v>Yes</v>
      </c>
      <c r="N3072" s="1" t="str">
        <f>IF(OR(BART_Rides[[#This Row],[Station Code]]="EM", BART_Rides[[#This Row],[Station Code]]="MT", BART_Rides[[#This Row],[Station Code]]="PL", BART_Rides[[#This Row],[Station Code]]="CC"), "Yes", "No")</f>
        <v>No</v>
      </c>
    </row>
    <row r="3073" spans="6:14">
      <c r="F3073" s="3">
        <v>44348</v>
      </c>
      <c r="G3073" s="1">
        <v>12</v>
      </c>
      <c r="H3073" s="1" t="s">
        <v>101</v>
      </c>
      <c r="I3073" s="1">
        <v>1839</v>
      </c>
      <c r="J3073" s="1">
        <f>MONTH(BART_Rides[[#This Row],[Date]])</f>
        <v>6</v>
      </c>
      <c r="K3073" s="1">
        <f>WEEKDAY(BART_Rides[[#This Row],[Date]],2)</f>
        <v>2</v>
      </c>
      <c r="L3073" s="1" t="str">
        <f>LEFT(BART_Rides[[#This Row],[Lines]],1)</f>
        <v>Y</v>
      </c>
      <c r="M3073" s="1" t="str">
        <f>IF(BART_Rides[[#This Row],[FirstLetter]]="Y","Yes","No")</f>
        <v>Yes</v>
      </c>
      <c r="N3073" s="1" t="str">
        <f>IF(OR(BART_Rides[[#This Row],[Station Code]]="EM", BART_Rides[[#This Row],[Station Code]]="MT", BART_Rides[[#This Row],[Station Code]]="PL", BART_Rides[[#This Row],[Station Code]]="CC"), "Yes", "No")</f>
        <v>No</v>
      </c>
    </row>
    <row r="3074" spans="6:14">
      <c r="F3074" s="3">
        <v>44349</v>
      </c>
      <c r="G3074" s="1">
        <v>12</v>
      </c>
      <c r="H3074" s="1" t="s">
        <v>101</v>
      </c>
      <c r="I3074" s="1">
        <v>1911</v>
      </c>
      <c r="J3074" s="1">
        <f>MONTH(BART_Rides[[#This Row],[Date]])</f>
        <v>6</v>
      </c>
      <c r="K3074" s="1">
        <f>WEEKDAY(BART_Rides[[#This Row],[Date]],2)</f>
        <v>3</v>
      </c>
      <c r="L3074" s="1" t="str">
        <f>LEFT(BART_Rides[[#This Row],[Lines]],1)</f>
        <v>Y</v>
      </c>
      <c r="M3074" s="1" t="str">
        <f>IF(BART_Rides[[#This Row],[FirstLetter]]="Y","Yes","No")</f>
        <v>Yes</v>
      </c>
      <c r="N3074" s="1" t="str">
        <f>IF(OR(BART_Rides[[#This Row],[Station Code]]="EM", BART_Rides[[#This Row],[Station Code]]="MT", BART_Rides[[#This Row],[Station Code]]="PL", BART_Rides[[#This Row],[Station Code]]="CC"), "Yes", "No")</f>
        <v>No</v>
      </c>
    </row>
    <row r="3075" spans="6:14">
      <c r="F3075" s="3">
        <v>44350</v>
      </c>
      <c r="G3075" s="1">
        <v>12</v>
      </c>
      <c r="H3075" s="1" t="s">
        <v>101</v>
      </c>
      <c r="I3075" s="1">
        <v>1988</v>
      </c>
      <c r="J3075" s="1">
        <f>MONTH(BART_Rides[[#This Row],[Date]])</f>
        <v>6</v>
      </c>
      <c r="K3075" s="1">
        <f>WEEKDAY(BART_Rides[[#This Row],[Date]],2)</f>
        <v>4</v>
      </c>
      <c r="L3075" s="1" t="str">
        <f>LEFT(BART_Rides[[#This Row],[Lines]],1)</f>
        <v>Y</v>
      </c>
      <c r="M3075" s="1" t="str">
        <f>IF(BART_Rides[[#This Row],[FirstLetter]]="Y","Yes","No")</f>
        <v>Yes</v>
      </c>
      <c r="N3075" s="1" t="str">
        <f>IF(OR(BART_Rides[[#This Row],[Station Code]]="EM", BART_Rides[[#This Row],[Station Code]]="MT", BART_Rides[[#This Row],[Station Code]]="PL", BART_Rides[[#This Row],[Station Code]]="CC"), "Yes", "No")</f>
        <v>No</v>
      </c>
    </row>
    <row r="3076" spans="6:14">
      <c r="F3076" s="3">
        <v>44351</v>
      </c>
      <c r="G3076" s="1">
        <v>12</v>
      </c>
      <c r="H3076" s="1" t="s">
        <v>101</v>
      </c>
      <c r="I3076" s="1">
        <v>1907</v>
      </c>
      <c r="J3076" s="1">
        <f>MONTH(BART_Rides[[#This Row],[Date]])</f>
        <v>6</v>
      </c>
      <c r="K3076" s="1">
        <f>WEEKDAY(BART_Rides[[#This Row],[Date]],2)</f>
        <v>5</v>
      </c>
      <c r="L3076" s="1" t="str">
        <f>LEFT(BART_Rides[[#This Row],[Lines]],1)</f>
        <v>Y</v>
      </c>
      <c r="M3076" s="1" t="str">
        <f>IF(BART_Rides[[#This Row],[FirstLetter]]="Y","Yes","No")</f>
        <v>Yes</v>
      </c>
      <c r="N3076" s="1" t="str">
        <f>IF(OR(BART_Rides[[#This Row],[Station Code]]="EM", BART_Rides[[#This Row],[Station Code]]="MT", BART_Rides[[#This Row],[Station Code]]="PL", BART_Rides[[#This Row],[Station Code]]="CC"), "Yes", "No")</f>
        <v>No</v>
      </c>
    </row>
    <row r="3077" spans="6:14">
      <c r="F3077" s="3">
        <v>44352</v>
      </c>
      <c r="G3077" s="1">
        <v>12</v>
      </c>
      <c r="H3077" s="1" t="s">
        <v>101</v>
      </c>
      <c r="I3077" s="1">
        <v>1065</v>
      </c>
      <c r="J3077" s="1">
        <f>MONTH(BART_Rides[[#This Row],[Date]])</f>
        <v>6</v>
      </c>
      <c r="K3077" s="1">
        <f>WEEKDAY(BART_Rides[[#This Row],[Date]],2)</f>
        <v>6</v>
      </c>
      <c r="L3077" s="1" t="str">
        <f>LEFT(BART_Rides[[#This Row],[Lines]],1)</f>
        <v>Y</v>
      </c>
      <c r="M3077" s="1" t="str">
        <f>IF(BART_Rides[[#This Row],[FirstLetter]]="Y","Yes","No")</f>
        <v>Yes</v>
      </c>
      <c r="N3077" s="1" t="str">
        <f>IF(OR(BART_Rides[[#This Row],[Station Code]]="EM", BART_Rides[[#This Row],[Station Code]]="MT", BART_Rides[[#This Row],[Station Code]]="PL", BART_Rides[[#This Row],[Station Code]]="CC"), "Yes", "No")</f>
        <v>No</v>
      </c>
    </row>
    <row r="3078" spans="6:14">
      <c r="F3078" s="3">
        <v>44353</v>
      </c>
      <c r="G3078" s="1">
        <v>12</v>
      </c>
      <c r="H3078" s="1" t="s">
        <v>101</v>
      </c>
      <c r="I3078" s="1">
        <v>860</v>
      </c>
      <c r="J3078" s="1">
        <f>MONTH(BART_Rides[[#This Row],[Date]])</f>
        <v>6</v>
      </c>
      <c r="K3078" s="1">
        <f>WEEKDAY(BART_Rides[[#This Row],[Date]],2)</f>
        <v>7</v>
      </c>
      <c r="L3078" s="1" t="str">
        <f>LEFT(BART_Rides[[#This Row],[Lines]],1)</f>
        <v>Y</v>
      </c>
      <c r="M3078" s="1" t="str">
        <f>IF(BART_Rides[[#This Row],[FirstLetter]]="Y","Yes","No")</f>
        <v>Yes</v>
      </c>
      <c r="N3078" s="1" t="str">
        <f>IF(OR(BART_Rides[[#This Row],[Station Code]]="EM", BART_Rides[[#This Row],[Station Code]]="MT", BART_Rides[[#This Row],[Station Code]]="PL", BART_Rides[[#This Row],[Station Code]]="CC"), "Yes", "No")</f>
        <v>No</v>
      </c>
    </row>
    <row r="3079" spans="6:14">
      <c r="F3079" s="3">
        <v>44354</v>
      </c>
      <c r="G3079" s="1">
        <v>12</v>
      </c>
      <c r="H3079" s="1" t="s">
        <v>101</v>
      </c>
      <c r="I3079" s="1">
        <v>1794</v>
      </c>
      <c r="J3079" s="1">
        <f>MONTH(BART_Rides[[#This Row],[Date]])</f>
        <v>6</v>
      </c>
      <c r="K3079" s="1">
        <f>WEEKDAY(BART_Rides[[#This Row],[Date]],2)</f>
        <v>1</v>
      </c>
      <c r="L3079" s="1" t="str">
        <f>LEFT(BART_Rides[[#This Row],[Lines]],1)</f>
        <v>Y</v>
      </c>
      <c r="M3079" s="1" t="str">
        <f>IF(BART_Rides[[#This Row],[FirstLetter]]="Y","Yes","No")</f>
        <v>Yes</v>
      </c>
      <c r="N3079" s="1" t="str">
        <f>IF(OR(BART_Rides[[#This Row],[Station Code]]="EM", BART_Rides[[#This Row],[Station Code]]="MT", BART_Rides[[#This Row],[Station Code]]="PL", BART_Rides[[#This Row],[Station Code]]="CC"), "Yes", "No")</f>
        <v>No</v>
      </c>
    </row>
    <row r="3080" spans="6:14">
      <c r="F3080" s="3">
        <v>44355</v>
      </c>
      <c r="G3080" s="1">
        <v>12</v>
      </c>
      <c r="H3080" s="1" t="s">
        <v>101</v>
      </c>
      <c r="I3080" s="1">
        <v>1954</v>
      </c>
      <c r="J3080" s="1">
        <f>MONTH(BART_Rides[[#This Row],[Date]])</f>
        <v>6</v>
      </c>
      <c r="K3080" s="1">
        <f>WEEKDAY(BART_Rides[[#This Row],[Date]],2)</f>
        <v>2</v>
      </c>
      <c r="L3080" s="1" t="str">
        <f>LEFT(BART_Rides[[#This Row],[Lines]],1)</f>
        <v>Y</v>
      </c>
      <c r="M3080" s="1" t="str">
        <f>IF(BART_Rides[[#This Row],[FirstLetter]]="Y","Yes","No")</f>
        <v>Yes</v>
      </c>
      <c r="N3080" s="1" t="str">
        <f>IF(OR(BART_Rides[[#This Row],[Station Code]]="EM", BART_Rides[[#This Row],[Station Code]]="MT", BART_Rides[[#This Row],[Station Code]]="PL", BART_Rides[[#This Row],[Station Code]]="CC"), "Yes", "No")</f>
        <v>No</v>
      </c>
    </row>
    <row r="3081" spans="6:14">
      <c r="F3081" s="3">
        <v>44356</v>
      </c>
      <c r="G3081" s="1">
        <v>12</v>
      </c>
      <c r="H3081" s="1" t="s">
        <v>101</v>
      </c>
      <c r="I3081" s="1">
        <v>2008</v>
      </c>
      <c r="J3081" s="1">
        <f>MONTH(BART_Rides[[#This Row],[Date]])</f>
        <v>6</v>
      </c>
      <c r="K3081" s="1">
        <f>WEEKDAY(BART_Rides[[#This Row],[Date]],2)</f>
        <v>3</v>
      </c>
      <c r="L3081" s="1" t="str">
        <f>LEFT(BART_Rides[[#This Row],[Lines]],1)</f>
        <v>Y</v>
      </c>
      <c r="M3081" s="1" t="str">
        <f>IF(BART_Rides[[#This Row],[FirstLetter]]="Y","Yes","No")</f>
        <v>Yes</v>
      </c>
      <c r="N3081" s="1" t="str">
        <f>IF(OR(BART_Rides[[#This Row],[Station Code]]="EM", BART_Rides[[#This Row],[Station Code]]="MT", BART_Rides[[#This Row],[Station Code]]="PL", BART_Rides[[#This Row],[Station Code]]="CC"), "Yes", "No")</f>
        <v>No</v>
      </c>
    </row>
    <row r="3082" spans="6:14">
      <c r="F3082" s="3">
        <v>44357</v>
      </c>
      <c r="G3082" s="1">
        <v>12</v>
      </c>
      <c r="H3082" s="1" t="s">
        <v>101</v>
      </c>
      <c r="I3082" s="1">
        <v>2040</v>
      </c>
      <c r="J3082" s="1">
        <f>MONTH(BART_Rides[[#This Row],[Date]])</f>
        <v>6</v>
      </c>
      <c r="K3082" s="1">
        <f>WEEKDAY(BART_Rides[[#This Row],[Date]],2)</f>
        <v>4</v>
      </c>
      <c r="L3082" s="1" t="str">
        <f>LEFT(BART_Rides[[#This Row],[Lines]],1)</f>
        <v>Y</v>
      </c>
      <c r="M3082" s="1" t="str">
        <f>IF(BART_Rides[[#This Row],[FirstLetter]]="Y","Yes","No")</f>
        <v>Yes</v>
      </c>
      <c r="N3082" s="1" t="str">
        <f>IF(OR(BART_Rides[[#This Row],[Station Code]]="EM", BART_Rides[[#This Row],[Station Code]]="MT", BART_Rides[[#This Row],[Station Code]]="PL", BART_Rides[[#This Row],[Station Code]]="CC"), "Yes", "No")</f>
        <v>No</v>
      </c>
    </row>
    <row r="3083" spans="6:14">
      <c r="F3083" s="3">
        <v>44358</v>
      </c>
      <c r="G3083" s="1">
        <v>12</v>
      </c>
      <c r="H3083" s="1" t="s">
        <v>101</v>
      </c>
      <c r="I3083" s="1">
        <v>2050</v>
      </c>
      <c r="J3083" s="1">
        <f>MONTH(BART_Rides[[#This Row],[Date]])</f>
        <v>6</v>
      </c>
      <c r="K3083" s="1">
        <f>WEEKDAY(BART_Rides[[#This Row],[Date]],2)</f>
        <v>5</v>
      </c>
      <c r="L3083" s="1" t="str">
        <f>LEFT(BART_Rides[[#This Row],[Lines]],1)</f>
        <v>Y</v>
      </c>
      <c r="M3083" s="1" t="str">
        <f>IF(BART_Rides[[#This Row],[FirstLetter]]="Y","Yes","No")</f>
        <v>Yes</v>
      </c>
      <c r="N3083" s="1" t="str">
        <f>IF(OR(BART_Rides[[#This Row],[Station Code]]="EM", BART_Rides[[#This Row],[Station Code]]="MT", BART_Rides[[#This Row],[Station Code]]="PL", BART_Rides[[#This Row],[Station Code]]="CC"), "Yes", "No")</f>
        <v>No</v>
      </c>
    </row>
    <row r="3084" spans="6:14">
      <c r="F3084" s="3">
        <v>44359</v>
      </c>
      <c r="G3084" s="1">
        <v>12</v>
      </c>
      <c r="H3084" s="1" t="s">
        <v>101</v>
      </c>
      <c r="I3084" s="1">
        <v>1181</v>
      </c>
      <c r="J3084" s="1">
        <f>MONTH(BART_Rides[[#This Row],[Date]])</f>
        <v>6</v>
      </c>
      <c r="K3084" s="1">
        <f>WEEKDAY(BART_Rides[[#This Row],[Date]],2)</f>
        <v>6</v>
      </c>
      <c r="L3084" s="1" t="str">
        <f>LEFT(BART_Rides[[#This Row],[Lines]],1)</f>
        <v>Y</v>
      </c>
      <c r="M3084" s="1" t="str">
        <f>IF(BART_Rides[[#This Row],[FirstLetter]]="Y","Yes","No")</f>
        <v>Yes</v>
      </c>
      <c r="N3084" s="1" t="str">
        <f>IF(OR(BART_Rides[[#This Row],[Station Code]]="EM", BART_Rides[[#This Row],[Station Code]]="MT", BART_Rides[[#This Row],[Station Code]]="PL", BART_Rides[[#This Row],[Station Code]]="CC"), "Yes", "No")</f>
        <v>No</v>
      </c>
    </row>
    <row r="3085" spans="6:14">
      <c r="F3085" s="3">
        <v>44360</v>
      </c>
      <c r="G3085" s="1">
        <v>12</v>
      </c>
      <c r="H3085" s="1" t="s">
        <v>101</v>
      </c>
      <c r="I3085" s="1">
        <v>867</v>
      </c>
      <c r="J3085" s="1">
        <f>MONTH(BART_Rides[[#This Row],[Date]])</f>
        <v>6</v>
      </c>
      <c r="K3085" s="1">
        <f>WEEKDAY(BART_Rides[[#This Row],[Date]],2)</f>
        <v>7</v>
      </c>
      <c r="L3085" s="1" t="str">
        <f>LEFT(BART_Rides[[#This Row],[Lines]],1)</f>
        <v>Y</v>
      </c>
      <c r="M3085" s="1" t="str">
        <f>IF(BART_Rides[[#This Row],[FirstLetter]]="Y","Yes","No")</f>
        <v>Yes</v>
      </c>
      <c r="N3085" s="1" t="str">
        <f>IF(OR(BART_Rides[[#This Row],[Station Code]]="EM", BART_Rides[[#This Row],[Station Code]]="MT", BART_Rides[[#This Row],[Station Code]]="PL", BART_Rides[[#This Row],[Station Code]]="CC"), "Yes", "No")</f>
        <v>No</v>
      </c>
    </row>
    <row r="3086" spans="6:14">
      <c r="F3086" s="3">
        <v>44361</v>
      </c>
      <c r="G3086" s="1">
        <v>12</v>
      </c>
      <c r="H3086" s="1" t="s">
        <v>101</v>
      </c>
      <c r="I3086" s="1">
        <v>1927</v>
      </c>
      <c r="J3086" s="1">
        <f>MONTH(BART_Rides[[#This Row],[Date]])</f>
        <v>6</v>
      </c>
      <c r="K3086" s="1">
        <f>WEEKDAY(BART_Rides[[#This Row],[Date]],2)</f>
        <v>1</v>
      </c>
      <c r="L3086" s="1" t="str">
        <f>LEFT(BART_Rides[[#This Row],[Lines]],1)</f>
        <v>Y</v>
      </c>
      <c r="M3086" s="1" t="str">
        <f>IF(BART_Rides[[#This Row],[FirstLetter]]="Y","Yes","No")</f>
        <v>Yes</v>
      </c>
      <c r="N3086" s="1" t="str">
        <f>IF(OR(BART_Rides[[#This Row],[Station Code]]="EM", BART_Rides[[#This Row],[Station Code]]="MT", BART_Rides[[#This Row],[Station Code]]="PL", BART_Rides[[#This Row],[Station Code]]="CC"), "Yes", "No")</f>
        <v>No</v>
      </c>
    </row>
    <row r="3087" spans="6:14">
      <c r="F3087" s="3">
        <v>44362</v>
      </c>
      <c r="G3087" s="1">
        <v>12</v>
      </c>
      <c r="H3087" s="1" t="s">
        <v>101</v>
      </c>
      <c r="I3087" s="1">
        <v>2144</v>
      </c>
      <c r="J3087" s="1">
        <f>MONTH(BART_Rides[[#This Row],[Date]])</f>
        <v>6</v>
      </c>
      <c r="K3087" s="1">
        <f>WEEKDAY(BART_Rides[[#This Row],[Date]],2)</f>
        <v>2</v>
      </c>
      <c r="L3087" s="1" t="str">
        <f>LEFT(BART_Rides[[#This Row],[Lines]],1)</f>
        <v>Y</v>
      </c>
      <c r="M3087" s="1" t="str">
        <f>IF(BART_Rides[[#This Row],[FirstLetter]]="Y","Yes","No")</f>
        <v>Yes</v>
      </c>
      <c r="N3087" s="1" t="str">
        <f>IF(OR(BART_Rides[[#This Row],[Station Code]]="EM", BART_Rides[[#This Row],[Station Code]]="MT", BART_Rides[[#This Row],[Station Code]]="PL", BART_Rides[[#This Row],[Station Code]]="CC"), "Yes", "No")</f>
        <v>No</v>
      </c>
    </row>
    <row r="3088" spans="6:14">
      <c r="F3088" s="3">
        <v>44363</v>
      </c>
      <c r="G3088" s="1">
        <v>12</v>
      </c>
      <c r="H3088" s="1" t="s">
        <v>101</v>
      </c>
      <c r="I3088" s="1">
        <v>2082</v>
      </c>
      <c r="J3088" s="1">
        <f>MONTH(BART_Rides[[#This Row],[Date]])</f>
        <v>6</v>
      </c>
      <c r="K3088" s="1">
        <f>WEEKDAY(BART_Rides[[#This Row],[Date]],2)</f>
        <v>3</v>
      </c>
      <c r="L3088" s="1" t="str">
        <f>LEFT(BART_Rides[[#This Row],[Lines]],1)</f>
        <v>Y</v>
      </c>
      <c r="M3088" s="1" t="str">
        <f>IF(BART_Rides[[#This Row],[FirstLetter]]="Y","Yes","No")</f>
        <v>Yes</v>
      </c>
      <c r="N3088" s="1" t="str">
        <f>IF(OR(BART_Rides[[#This Row],[Station Code]]="EM", BART_Rides[[#This Row],[Station Code]]="MT", BART_Rides[[#This Row],[Station Code]]="PL", BART_Rides[[#This Row],[Station Code]]="CC"), "Yes", "No")</f>
        <v>No</v>
      </c>
    </row>
    <row r="3089" spans="6:14">
      <c r="F3089" s="3">
        <v>44364</v>
      </c>
      <c r="G3089" s="1">
        <v>12</v>
      </c>
      <c r="H3089" s="1" t="s">
        <v>101</v>
      </c>
      <c r="I3089" s="1">
        <v>2173</v>
      </c>
      <c r="J3089" s="1">
        <f>MONTH(BART_Rides[[#This Row],[Date]])</f>
        <v>6</v>
      </c>
      <c r="K3089" s="1">
        <f>WEEKDAY(BART_Rides[[#This Row],[Date]],2)</f>
        <v>4</v>
      </c>
      <c r="L3089" s="1" t="str">
        <f>LEFT(BART_Rides[[#This Row],[Lines]],1)</f>
        <v>Y</v>
      </c>
      <c r="M3089" s="1" t="str">
        <f>IF(BART_Rides[[#This Row],[FirstLetter]]="Y","Yes","No")</f>
        <v>Yes</v>
      </c>
      <c r="N3089" s="1" t="str">
        <f>IF(OR(BART_Rides[[#This Row],[Station Code]]="EM", BART_Rides[[#This Row],[Station Code]]="MT", BART_Rides[[#This Row],[Station Code]]="PL", BART_Rides[[#This Row],[Station Code]]="CC"), "Yes", "No")</f>
        <v>No</v>
      </c>
    </row>
    <row r="3090" spans="6:14">
      <c r="F3090" s="3">
        <v>44365</v>
      </c>
      <c r="G3090" s="1">
        <v>12</v>
      </c>
      <c r="H3090" s="1" t="s">
        <v>101</v>
      </c>
      <c r="I3090" s="1">
        <v>1970</v>
      </c>
      <c r="J3090" s="1">
        <f>MONTH(BART_Rides[[#This Row],[Date]])</f>
        <v>6</v>
      </c>
      <c r="K3090" s="1">
        <f>WEEKDAY(BART_Rides[[#This Row],[Date]],2)</f>
        <v>5</v>
      </c>
      <c r="L3090" s="1" t="str">
        <f>LEFT(BART_Rides[[#This Row],[Lines]],1)</f>
        <v>Y</v>
      </c>
      <c r="M3090" s="1" t="str">
        <f>IF(BART_Rides[[#This Row],[FirstLetter]]="Y","Yes","No")</f>
        <v>Yes</v>
      </c>
      <c r="N3090" s="1" t="str">
        <f>IF(OR(BART_Rides[[#This Row],[Station Code]]="EM", BART_Rides[[#This Row],[Station Code]]="MT", BART_Rides[[#This Row],[Station Code]]="PL", BART_Rides[[#This Row],[Station Code]]="CC"), "Yes", "No")</f>
        <v>No</v>
      </c>
    </row>
    <row r="3091" spans="6:14">
      <c r="F3091" s="3">
        <v>44366</v>
      </c>
      <c r="G3091" s="1">
        <v>12</v>
      </c>
      <c r="H3091" s="1" t="s">
        <v>101</v>
      </c>
      <c r="I3091" s="1">
        <v>1378</v>
      </c>
      <c r="J3091" s="1">
        <f>MONTH(BART_Rides[[#This Row],[Date]])</f>
        <v>6</v>
      </c>
      <c r="K3091" s="1">
        <f>WEEKDAY(BART_Rides[[#This Row],[Date]],2)</f>
        <v>6</v>
      </c>
      <c r="L3091" s="1" t="str">
        <f>LEFT(BART_Rides[[#This Row],[Lines]],1)</f>
        <v>Y</v>
      </c>
      <c r="M3091" s="1" t="str">
        <f>IF(BART_Rides[[#This Row],[FirstLetter]]="Y","Yes","No")</f>
        <v>Yes</v>
      </c>
      <c r="N3091" s="1" t="str">
        <f>IF(OR(BART_Rides[[#This Row],[Station Code]]="EM", BART_Rides[[#This Row],[Station Code]]="MT", BART_Rides[[#This Row],[Station Code]]="PL", BART_Rides[[#This Row],[Station Code]]="CC"), "Yes", "No")</f>
        <v>No</v>
      </c>
    </row>
    <row r="3092" spans="6:14">
      <c r="F3092" s="3">
        <v>44367</v>
      </c>
      <c r="G3092" s="1">
        <v>12</v>
      </c>
      <c r="H3092" s="1" t="s">
        <v>101</v>
      </c>
      <c r="I3092" s="1">
        <v>949</v>
      </c>
      <c r="J3092" s="1">
        <f>MONTH(BART_Rides[[#This Row],[Date]])</f>
        <v>6</v>
      </c>
      <c r="K3092" s="1">
        <f>WEEKDAY(BART_Rides[[#This Row],[Date]],2)</f>
        <v>7</v>
      </c>
      <c r="L3092" s="1" t="str">
        <f>LEFT(BART_Rides[[#This Row],[Lines]],1)</f>
        <v>Y</v>
      </c>
      <c r="M3092" s="1" t="str">
        <f>IF(BART_Rides[[#This Row],[FirstLetter]]="Y","Yes","No")</f>
        <v>Yes</v>
      </c>
      <c r="N3092" s="1" t="str">
        <f>IF(OR(BART_Rides[[#This Row],[Station Code]]="EM", BART_Rides[[#This Row],[Station Code]]="MT", BART_Rides[[#This Row],[Station Code]]="PL", BART_Rides[[#This Row],[Station Code]]="CC"), "Yes", "No")</f>
        <v>No</v>
      </c>
    </row>
    <row r="3093" spans="6:14">
      <c r="F3093" s="3">
        <v>44368</v>
      </c>
      <c r="G3093" s="1">
        <v>12</v>
      </c>
      <c r="H3093" s="1" t="s">
        <v>101</v>
      </c>
      <c r="I3093" s="1">
        <v>1900</v>
      </c>
      <c r="J3093" s="1">
        <f>MONTH(BART_Rides[[#This Row],[Date]])</f>
        <v>6</v>
      </c>
      <c r="K3093" s="1">
        <f>WEEKDAY(BART_Rides[[#This Row],[Date]],2)</f>
        <v>1</v>
      </c>
      <c r="L3093" s="1" t="str">
        <f>LEFT(BART_Rides[[#This Row],[Lines]],1)</f>
        <v>Y</v>
      </c>
      <c r="M3093" s="1" t="str">
        <f>IF(BART_Rides[[#This Row],[FirstLetter]]="Y","Yes","No")</f>
        <v>Yes</v>
      </c>
      <c r="N3093" s="1" t="str">
        <f>IF(OR(BART_Rides[[#This Row],[Station Code]]="EM", BART_Rides[[#This Row],[Station Code]]="MT", BART_Rides[[#This Row],[Station Code]]="PL", BART_Rides[[#This Row],[Station Code]]="CC"), "Yes", "No")</f>
        <v>No</v>
      </c>
    </row>
    <row r="3094" spans="6:14">
      <c r="F3094" s="3">
        <v>44369</v>
      </c>
      <c r="G3094" s="1">
        <v>12</v>
      </c>
      <c r="H3094" s="1" t="s">
        <v>101</v>
      </c>
      <c r="I3094" s="1">
        <v>2141</v>
      </c>
      <c r="J3094" s="1">
        <f>MONTH(BART_Rides[[#This Row],[Date]])</f>
        <v>6</v>
      </c>
      <c r="K3094" s="1">
        <f>WEEKDAY(BART_Rides[[#This Row],[Date]],2)</f>
        <v>2</v>
      </c>
      <c r="L3094" s="1" t="str">
        <f>LEFT(BART_Rides[[#This Row],[Lines]],1)</f>
        <v>Y</v>
      </c>
      <c r="M3094" s="1" t="str">
        <f>IF(BART_Rides[[#This Row],[FirstLetter]]="Y","Yes","No")</f>
        <v>Yes</v>
      </c>
      <c r="N3094" s="1" t="str">
        <f>IF(OR(BART_Rides[[#This Row],[Station Code]]="EM", BART_Rides[[#This Row],[Station Code]]="MT", BART_Rides[[#This Row],[Station Code]]="PL", BART_Rides[[#This Row],[Station Code]]="CC"), "Yes", "No")</f>
        <v>No</v>
      </c>
    </row>
    <row r="3095" spans="6:14">
      <c r="F3095" s="3">
        <v>44370</v>
      </c>
      <c r="G3095" s="1">
        <v>12</v>
      </c>
      <c r="H3095" s="1" t="s">
        <v>101</v>
      </c>
      <c r="I3095" s="1">
        <v>2158</v>
      </c>
      <c r="J3095" s="1">
        <f>MONTH(BART_Rides[[#This Row],[Date]])</f>
        <v>6</v>
      </c>
      <c r="K3095" s="1">
        <f>WEEKDAY(BART_Rides[[#This Row],[Date]],2)</f>
        <v>3</v>
      </c>
      <c r="L3095" s="1" t="str">
        <f>LEFT(BART_Rides[[#This Row],[Lines]],1)</f>
        <v>Y</v>
      </c>
      <c r="M3095" s="1" t="str">
        <f>IF(BART_Rides[[#This Row],[FirstLetter]]="Y","Yes","No")</f>
        <v>Yes</v>
      </c>
      <c r="N3095" s="1" t="str">
        <f>IF(OR(BART_Rides[[#This Row],[Station Code]]="EM", BART_Rides[[#This Row],[Station Code]]="MT", BART_Rides[[#This Row],[Station Code]]="PL", BART_Rides[[#This Row],[Station Code]]="CC"), "Yes", "No")</f>
        <v>No</v>
      </c>
    </row>
    <row r="3096" spans="6:14">
      <c r="F3096" s="3">
        <v>44371</v>
      </c>
      <c r="G3096" s="1">
        <v>12</v>
      </c>
      <c r="H3096" s="1" t="s">
        <v>101</v>
      </c>
      <c r="I3096" s="1">
        <v>2288</v>
      </c>
      <c r="J3096" s="1">
        <f>MONTH(BART_Rides[[#This Row],[Date]])</f>
        <v>6</v>
      </c>
      <c r="K3096" s="1">
        <f>WEEKDAY(BART_Rides[[#This Row],[Date]],2)</f>
        <v>4</v>
      </c>
      <c r="L3096" s="1" t="str">
        <f>LEFT(BART_Rides[[#This Row],[Lines]],1)</f>
        <v>Y</v>
      </c>
      <c r="M3096" s="1" t="str">
        <f>IF(BART_Rides[[#This Row],[FirstLetter]]="Y","Yes","No")</f>
        <v>Yes</v>
      </c>
      <c r="N3096" s="1" t="str">
        <f>IF(OR(BART_Rides[[#This Row],[Station Code]]="EM", BART_Rides[[#This Row],[Station Code]]="MT", BART_Rides[[#This Row],[Station Code]]="PL", BART_Rides[[#This Row],[Station Code]]="CC"), "Yes", "No")</f>
        <v>No</v>
      </c>
    </row>
    <row r="3097" spans="6:14">
      <c r="F3097" s="3">
        <v>44372</v>
      </c>
      <c r="G3097" s="1">
        <v>12</v>
      </c>
      <c r="H3097" s="1" t="s">
        <v>101</v>
      </c>
      <c r="I3097" s="1">
        <v>2170</v>
      </c>
      <c r="J3097" s="1">
        <f>MONTH(BART_Rides[[#This Row],[Date]])</f>
        <v>6</v>
      </c>
      <c r="K3097" s="1">
        <f>WEEKDAY(BART_Rides[[#This Row],[Date]],2)</f>
        <v>5</v>
      </c>
      <c r="L3097" s="1" t="str">
        <f>LEFT(BART_Rides[[#This Row],[Lines]],1)</f>
        <v>Y</v>
      </c>
      <c r="M3097" s="1" t="str">
        <f>IF(BART_Rides[[#This Row],[FirstLetter]]="Y","Yes","No")</f>
        <v>Yes</v>
      </c>
      <c r="N3097" s="1" t="str">
        <f>IF(OR(BART_Rides[[#This Row],[Station Code]]="EM", BART_Rides[[#This Row],[Station Code]]="MT", BART_Rides[[#This Row],[Station Code]]="PL", BART_Rides[[#This Row],[Station Code]]="CC"), "Yes", "No")</f>
        <v>No</v>
      </c>
    </row>
    <row r="3098" spans="6:14">
      <c r="F3098" s="3">
        <v>44373</v>
      </c>
      <c r="G3098" s="1">
        <v>12</v>
      </c>
      <c r="H3098" s="1" t="s">
        <v>101</v>
      </c>
      <c r="I3098" s="1">
        <v>1287</v>
      </c>
      <c r="J3098" s="1">
        <f>MONTH(BART_Rides[[#This Row],[Date]])</f>
        <v>6</v>
      </c>
      <c r="K3098" s="1">
        <f>WEEKDAY(BART_Rides[[#This Row],[Date]],2)</f>
        <v>6</v>
      </c>
      <c r="L3098" s="1" t="str">
        <f>LEFT(BART_Rides[[#This Row],[Lines]],1)</f>
        <v>Y</v>
      </c>
      <c r="M3098" s="1" t="str">
        <f>IF(BART_Rides[[#This Row],[FirstLetter]]="Y","Yes","No")</f>
        <v>Yes</v>
      </c>
      <c r="N3098" s="1" t="str">
        <f>IF(OR(BART_Rides[[#This Row],[Station Code]]="EM", BART_Rides[[#This Row],[Station Code]]="MT", BART_Rides[[#This Row],[Station Code]]="PL", BART_Rides[[#This Row],[Station Code]]="CC"), "Yes", "No")</f>
        <v>No</v>
      </c>
    </row>
    <row r="3099" spans="6:14">
      <c r="F3099" s="3">
        <v>44374</v>
      </c>
      <c r="G3099" s="1">
        <v>12</v>
      </c>
      <c r="H3099" s="1" t="s">
        <v>101</v>
      </c>
      <c r="I3099" s="1">
        <v>958</v>
      </c>
      <c r="J3099" s="1">
        <f>MONTH(BART_Rides[[#This Row],[Date]])</f>
        <v>6</v>
      </c>
      <c r="K3099" s="1">
        <f>WEEKDAY(BART_Rides[[#This Row],[Date]],2)</f>
        <v>7</v>
      </c>
      <c r="L3099" s="1" t="str">
        <f>LEFT(BART_Rides[[#This Row],[Lines]],1)</f>
        <v>Y</v>
      </c>
      <c r="M3099" s="1" t="str">
        <f>IF(BART_Rides[[#This Row],[FirstLetter]]="Y","Yes","No")</f>
        <v>Yes</v>
      </c>
      <c r="N3099" s="1" t="str">
        <f>IF(OR(BART_Rides[[#This Row],[Station Code]]="EM", BART_Rides[[#This Row],[Station Code]]="MT", BART_Rides[[#This Row],[Station Code]]="PL", BART_Rides[[#This Row],[Station Code]]="CC"), "Yes", "No")</f>
        <v>No</v>
      </c>
    </row>
    <row r="3100" spans="6:14">
      <c r="F3100" s="3">
        <v>44375</v>
      </c>
      <c r="G3100" s="1">
        <v>12</v>
      </c>
      <c r="H3100" s="1" t="s">
        <v>101</v>
      </c>
      <c r="I3100" s="1">
        <v>1951</v>
      </c>
      <c r="J3100" s="1">
        <f>MONTH(BART_Rides[[#This Row],[Date]])</f>
        <v>6</v>
      </c>
      <c r="K3100" s="1">
        <f>WEEKDAY(BART_Rides[[#This Row],[Date]],2)</f>
        <v>1</v>
      </c>
      <c r="L3100" s="1" t="str">
        <f>LEFT(BART_Rides[[#This Row],[Lines]],1)</f>
        <v>Y</v>
      </c>
      <c r="M3100" s="1" t="str">
        <f>IF(BART_Rides[[#This Row],[FirstLetter]]="Y","Yes","No")</f>
        <v>Yes</v>
      </c>
      <c r="N3100" s="1" t="str">
        <f>IF(OR(BART_Rides[[#This Row],[Station Code]]="EM", BART_Rides[[#This Row],[Station Code]]="MT", BART_Rides[[#This Row],[Station Code]]="PL", BART_Rides[[#This Row],[Station Code]]="CC"), "Yes", "No")</f>
        <v>No</v>
      </c>
    </row>
    <row r="3101" spans="6:14">
      <c r="F3101" s="3">
        <v>44376</v>
      </c>
      <c r="G3101" s="1">
        <v>12</v>
      </c>
      <c r="H3101" s="1" t="s">
        <v>101</v>
      </c>
      <c r="I3101" s="1">
        <v>2231</v>
      </c>
      <c r="J3101" s="1">
        <f>MONTH(BART_Rides[[#This Row],[Date]])</f>
        <v>6</v>
      </c>
      <c r="K3101" s="1">
        <f>WEEKDAY(BART_Rides[[#This Row],[Date]],2)</f>
        <v>2</v>
      </c>
      <c r="L3101" s="1" t="str">
        <f>LEFT(BART_Rides[[#This Row],[Lines]],1)</f>
        <v>Y</v>
      </c>
      <c r="M3101" s="1" t="str">
        <f>IF(BART_Rides[[#This Row],[FirstLetter]]="Y","Yes","No")</f>
        <v>Yes</v>
      </c>
      <c r="N3101" s="1" t="str">
        <f>IF(OR(BART_Rides[[#This Row],[Station Code]]="EM", BART_Rides[[#This Row],[Station Code]]="MT", BART_Rides[[#This Row],[Station Code]]="PL", BART_Rides[[#This Row],[Station Code]]="CC"), "Yes", "No")</f>
        <v>No</v>
      </c>
    </row>
    <row r="3102" spans="6:14">
      <c r="F3102" s="3">
        <v>44377</v>
      </c>
      <c r="G3102" s="1">
        <v>12</v>
      </c>
      <c r="H3102" s="1" t="s">
        <v>101</v>
      </c>
      <c r="I3102" s="1">
        <v>2217</v>
      </c>
      <c r="J3102" s="1">
        <f>MONTH(BART_Rides[[#This Row],[Date]])</f>
        <v>6</v>
      </c>
      <c r="K3102" s="1">
        <f>WEEKDAY(BART_Rides[[#This Row],[Date]],2)</f>
        <v>3</v>
      </c>
      <c r="L3102" s="1" t="str">
        <f>LEFT(BART_Rides[[#This Row],[Lines]],1)</f>
        <v>Y</v>
      </c>
      <c r="M3102" s="1" t="str">
        <f>IF(BART_Rides[[#This Row],[FirstLetter]]="Y","Yes","No")</f>
        <v>Yes</v>
      </c>
      <c r="N3102" s="1" t="str">
        <f>IF(OR(BART_Rides[[#This Row],[Station Code]]="EM", BART_Rides[[#This Row],[Station Code]]="MT", BART_Rides[[#This Row],[Station Code]]="PL", BART_Rides[[#This Row],[Station Code]]="CC"), "Yes", "No")</f>
        <v>No</v>
      </c>
    </row>
    <row r="3103" spans="6:14">
      <c r="F3103" s="3">
        <v>44378</v>
      </c>
      <c r="G3103" s="1">
        <v>12</v>
      </c>
      <c r="H3103" s="1" t="s">
        <v>101</v>
      </c>
      <c r="I3103" s="1">
        <v>2307</v>
      </c>
      <c r="J3103" s="1">
        <f>MONTH(BART_Rides[[#This Row],[Date]])</f>
        <v>7</v>
      </c>
      <c r="K3103" s="1">
        <f>WEEKDAY(BART_Rides[[#This Row],[Date]],2)</f>
        <v>4</v>
      </c>
      <c r="L3103" s="1" t="str">
        <f>LEFT(BART_Rides[[#This Row],[Lines]],1)</f>
        <v>Y</v>
      </c>
      <c r="M3103" s="1" t="str">
        <f>IF(BART_Rides[[#This Row],[FirstLetter]]="Y","Yes","No")</f>
        <v>Yes</v>
      </c>
      <c r="N3103" s="1" t="str">
        <f>IF(OR(BART_Rides[[#This Row],[Station Code]]="EM", BART_Rides[[#This Row],[Station Code]]="MT", BART_Rides[[#This Row],[Station Code]]="PL", BART_Rides[[#This Row],[Station Code]]="CC"), "Yes", "No")</f>
        <v>No</v>
      </c>
    </row>
    <row r="3104" spans="6:14">
      <c r="F3104" s="3">
        <v>44379</v>
      </c>
      <c r="G3104" s="1">
        <v>12</v>
      </c>
      <c r="H3104" s="1" t="s">
        <v>101</v>
      </c>
      <c r="I3104" s="1">
        <v>2097</v>
      </c>
      <c r="J3104" s="1">
        <f>MONTH(BART_Rides[[#This Row],[Date]])</f>
        <v>7</v>
      </c>
      <c r="K3104" s="1">
        <f>WEEKDAY(BART_Rides[[#This Row],[Date]],2)</f>
        <v>5</v>
      </c>
      <c r="L3104" s="1" t="str">
        <f>LEFT(BART_Rides[[#This Row],[Lines]],1)</f>
        <v>Y</v>
      </c>
      <c r="M3104" s="1" t="str">
        <f>IF(BART_Rides[[#This Row],[FirstLetter]]="Y","Yes","No")</f>
        <v>Yes</v>
      </c>
      <c r="N3104" s="1" t="str">
        <f>IF(OR(BART_Rides[[#This Row],[Station Code]]="EM", BART_Rides[[#This Row],[Station Code]]="MT", BART_Rides[[#This Row],[Station Code]]="PL", BART_Rides[[#This Row],[Station Code]]="CC"), "Yes", "No")</f>
        <v>No</v>
      </c>
    </row>
    <row r="3105" spans="6:14">
      <c r="F3105" s="3">
        <v>44380</v>
      </c>
      <c r="G3105" s="1">
        <v>12</v>
      </c>
      <c r="H3105" s="1" t="s">
        <v>101</v>
      </c>
      <c r="I3105" s="1">
        <v>1280</v>
      </c>
      <c r="J3105" s="1">
        <f>MONTH(BART_Rides[[#This Row],[Date]])</f>
        <v>7</v>
      </c>
      <c r="K3105" s="1">
        <f>WEEKDAY(BART_Rides[[#This Row],[Date]],2)</f>
        <v>6</v>
      </c>
      <c r="L3105" s="1" t="str">
        <f>LEFT(BART_Rides[[#This Row],[Lines]],1)</f>
        <v>Y</v>
      </c>
      <c r="M3105" s="1" t="str">
        <f>IF(BART_Rides[[#This Row],[FirstLetter]]="Y","Yes","No")</f>
        <v>Yes</v>
      </c>
      <c r="N3105" s="1" t="str">
        <f>IF(OR(BART_Rides[[#This Row],[Station Code]]="EM", BART_Rides[[#This Row],[Station Code]]="MT", BART_Rides[[#This Row],[Station Code]]="PL", BART_Rides[[#This Row],[Station Code]]="CC"), "Yes", "No")</f>
        <v>No</v>
      </c>
    </row>
    <row r="3106" spans="6:14">
      <c r="F3106" s="3">
        <v>44381</v>
      </c>
      <c r="G3106" s="1">
        <v>12</v>
      </c>
      <c r="H3106" s="1" t="s">
        <v>101</v>
      </c>
      <c r="I3106" s="1">
        <v>981</v>
      </c>
      <c r="J3106" s="1">
        <f>MONTH(BART_Rides[[#This Row],[Date]])</f>
        <v>7</v>
      </c>
      <c r="K3106" s="1">
        <f>WEEKDAY(BART_Rides[[#This Row],[Date]],2)</f>
        <v>7</v>
      </c>
      <c r="L3106" s="1" t="str">
        <f>LEFT(BART_Rides[[#This Row],[Lines]],1)</f>
        <v>Y</v>
      </c>
      <c r="M3106" s="1" t="str">
        <f>IF(BART_Rides[[#This Row],[FirstLetter]]="Y","Yes","No")</f>
        <v>Yes</v>
      </c>
      <c r="N3106" s="1" t="str">
        <f>IF(OR(BART_Rides[[#This Row],[Station Code]]="EM", BART_Rides[[#This Row],[Station Code]]="MT", BART_Rides[[#This Row],[Station Code]]="PL", BART_Rides[[#This Row],[Station Code]]="CC"), "Yes", "No")</f>
        <v>No</v>
      </c>
    </row>
    <row r="3107" spans="6:14">
      <c r="F3107" s="3">
        <v>44382</v>
      </c>
      <c r="G3107" s="1">
        <v>12</v>
      </c>
      <c r="H3107" s="1" t="s">
        <v>101</v>
      </c>
      <c r="I3107" s="1">
        <v>905</v>
      </c>
      <c r="J3107" s="1">
        <f>MONTH(BART_Rides[[#This Row],[Date]])</f>
        <v>7</v>
      </c>
      <c r="K3107" s="1">
        <f>WEEKDAY(BART_Rides[[#This Row],[Date]],2)</f>
        <v>1</v>
      </c>
      <c r="L3107" s="1" t="str">
        <f>LEFT(BART_Rides[[#This Row],[Lines]],1)</f>
        <v>Y</v>
      </c>
      <c r="M3107" s="1" t="str">
        <f>IF(BART_Rides[[#This Row],[FirstLetter]]="Y","Yes","No")</f>
        <v>Yes</v>
      </c>
      <c r="N3107" s="1" t="str">
        <f>IF(OR(BART_Rides[[#This Row],[Station Code]]="EM", BART_Rides[[#This Row],[Station Code]]="MT", BART_Rides[[#This Row],[Station Code]]="PL", BART_Rides[[#This Row],[Station Code]]="CC"), "Yes", "No")</f>
        <v>No</v>
      </c>
    </row>
    <row r="3108" spans="6:14">
      <c r="F3108" s="3">
        <v>44383</v>
      </c>
      <c r="G3108" s="1">
        <v>12</v>
      </c>
      <c r="H3108" s="1" t="s">
        <v>101</v>
      </c>
      <c r="I3108" s="1">
        <v>2169</v>
      </c>
      <c r="J3108" s="1">
        <f>MONTH(BART_Rides[[#This Row],[Date]])</f>
        <v>7</v>
      </c>
      <c r="K3108" s="1">
        <f>WEEKDAY(BART_Rides[[#This Row],[Date]],2)</f>
        <v>2</v>
      </c>
      <c r="L3108" s="1" t="str">
        <f>LEFT(BART_Rides[[#This Row],[Lines]],1)</f>
        <v>Y</v>
      </c>
      <c r="M3108" s="1" t="str">
        <f>IF(BART_Rides[[#This Row],[FirstLetter]]="Y","Yes","No")</f>
        <v>Yes</v>
      </c>
      <c r="N3108" s="1" t="str">
        <f>IF(OR(BART_Rides[[#This Row],[Station Code]]="EM", BART_Rides[[#This Row],[Station Code]]="MT", BART_Rides[[#This Row],[Station Code]]="PL", BART_Rides[[#This Row],[Station Code]]="CC"), "Yes", "No")</f>
        <v>No</v>
      </c>
    </row>
    <row r="3109" spans="6:14">
      <c r="F3109" s="3">
        <v>44384</v>
      </c>
      <c r="G3109" s="1">
        <v>12</v>
      </c>
      <c r="H3109" s="1" t="s">
        <v>101</v>
      </c>
      <c r="I3109" s="1">
        <v>2333</v>
      </c>
      <c r="J3109" s="1">
        <f>MONTH(BART_Rides[[#This Row],[Date]])</f>
        <v>7</v>
      </c>
      <c r="K3109" s="1">
        <f>WEEKDAY(BART_Rides[[#This Row],[Date]],2)</f>
        <v>3</v>
      </c>
      <c r="L3109" s="1" t="str">
        <f>LEFT(BART_Rides[[#This Row],[Lines]],1)</f>
        <v>Y</v>
      </c>
      <c r="M3109" s="1" t="str">
        <f>IF(BART_Rides[[#This Row],[FirstLetter]]="Y","Yes","No")</f>
        <v>Yes</v>
      </c>
      <c r="N3109" s="1" t="str">
        <f>IF(OR(BART_Rides[[#This Row],[Station Code]]="EM", BART_Rides[[#This Row],[Station Code]]="MT", BART_Rides[[#This Row],[Station Code]]="PL", BART_Rides[[#This Row],[Station Code]]="CC"), "Yes", "No")</f>
        <v>No</v>
      </c>
    </row>
    <row r="3110" spans="6:14">
      <c r="F3110" s="3">
        <v>44385</v>
      </c>
      <c r="G3110" s="1">
        <v>12</v>
      </c>
      <c r="H3110" s="1" t="s">
        <v>101</v>
      </c>
      <c r="I3110" s="1">
        <v>2345</v>
      </c>
      <c r="J3110" s="1">
        <f>MONTH(BART_Rides[[#This Row],[Date]])</f>
        <v>7</v>
      </c>
      <c r="K3110" s="1">
        <f>WEEKDAY(BART_Rides[[#This Row],[Date]],2)</f>
        <v>4</v>
      </c>
      <c r="L3110" s="1" t="str">
        <f>LEFT(BART_Rides[[#This Row],[Lines]],1)</f>
        <v>Y</v>
      </c>
      <c r="M3110" s="1" t="str">
        <f>IF(BART_Rides[[#This Row],[FirstLetter]]="Y","Yes","No")</f>
        <v>Yes</v>
      </c>
      <c r="N3110" s="1" t="str">
        <f>IF(OR(BART_Rides[[#This Row],[Station Code]]="EM", BART_Rides[[#This Row],[Station Code]]="MT", BART_Rides[[#This Row],[Station Code]]="PL", BART_Rides[[#This Row],[Station Code]]="CC"), "Yes", "No")</f>
        <v>No</v>
      </c>
    </row>
    <row r="3111" spans="6:14">
      <c r="F3111" s="3">
        <v>44386</v>
      </c>
      <c r="G3111" s="1">
        <v>12</v>
      </c>
      <c r="H3111" s="1" t="s">
        <v>101</v>
      </c>
      <c r="I3111" s="1">
        <v>2384</v>
      </c>
      <c r="J3111" s="1">
        <f>MONTH(BART_Rides[[#This Row],[Date]])</f>
        <v>7</v>
      </c>
      <c r="K3111" s="1">
        <f>WEEKDAY(BART_Rides[[#This Row],[Date]],2)</f>
        <v>5</v>
      </c>
      <c r="L3111" s="1" t="str">
        <f>LEFT(BART_Rides[[#This Row],[Lines]],1)</f>
        <v>Y</v>
      </c>
      <c r="M3111" s="1" t="str">
        <f>IF(BART_Rides[[#This Row],[FirstLetter]]="Y","Yes","No")</f>
        <v>Yes</v>
      </c>
      <c r="N3111" s="1" t="str">
        <f>IF(OR(BART_Rides[[#This Row],[Station Code]]="EM", BART_Rides[[#This Row],[Station Code]]="MT", BART_Rides[[#This Row],[Station Code]]="PL", BART_Rides[[#This Row],[Station Code]]="CC"), "Yes", "No")</f>
        <v>No</v>
      </c>
    </row>
    <row r="3112" spans="6:14">
      <c r="F3112" s="3">
        <v>44387</v>
      </c>
      <c r="G3112" s="1">
        <v>12</v>
      </c>
      <c r="H3112" s="1" t="s">
        <v>101</v>
      </c>
      <c r="I3112" s="1">
        <v>1346</v>
      </c>
      <c r="J3112" s="1">
        <f>MONTH(BART_Rides[[#This Row],[Date]])</f>
        <v>7</v>
      </c>
      <c r="K3112" s="1">
        <f>WEEKDAY(BART_Rides[[#This Row],[Date]],2)</f>
        <v>6</v>
      </c>
      <c r="L3112" s="1" t="str">
        <f>LEFT(BART_Rides[[#This Row],[Lines]],1)</f>
        <v>Y</v>
      </c>
      <c r="M3112" s="1" t="str">
        <f>IF(BART_Rides[[#This Row],[FirstLetter]]="Y","Yes","No")</f>
        <v>Yes</v>
      </c>
      <c r="N3112" s="1" t="str">
        <f>IF(OR(BART_Rides[[#This Row],[Station Code]]="EM", BART_Rides[[#This Row],[Station Code]]="MT", BART_Rides[[#This Row],[Station Code]]="PL", BART_Rides[[#This Row],[Station Code]]="CC"), "Yes", "No")</f>
        <v>No</v>
      </c>
    </row>
    <row r="3113" spans="6:14">
      <c r="F3113" s="3">
        <v>44388</v>
      </c>
      <c r="G3113" s="1">
        <v>12</v>
      </c>
      <c r="H3113" s="1" t="s">
        <v>101</v>
      </c>
      <c r="I3113" s="1">
        <v>1000</v>
      </c>
      <c r="J3113" s="1">
        <f>MONTH(BART_Rides[[#This Row],[Date]])</f>
        <v>7</v>
      </c>
      <c r="K3113" s="1">
        <f>WEEKDAY(BART_Rides[[#This Row],[Date]],2)</f>
        <v>7</v>
      </c>
      <c r="L3113" s="1" t="str">
        <f>LEFT(BART_Rides[[#This Row],[Lines]],1)</f>
        <v>Y</v>
      </c>
      <c r="M3113" s="1" t="str">
        <f>IF(BART_Rides[[#This Row],[FirstLetter]]="Y","Yes","No")</f>
        <v>Yes</v>
      </c>
      <c r="N3113" s="1" t="str">
        <f>IF(OR(BART_Rides[[#This Row],[Station Code]]="EM", BART_Rides[[#This Row],[Station Code]]="MT", BART_Rides[[#This Row],[Station Code]]="PL", BART_Rides[[#This Row],[Station Code]]="CC"), "Yes", "No")</f>
        <v>No</v>
      </c>
    </row>
    <row r="3114" spans="6:14">
      <c r="F3114" s="3">
        <v>44389</v>
      </c>
      <c r="G3114" s="1">
        <v>12</v>
      </c>
      <c r="H3114" s="1" t="s">
        <v>101</v>
      </c>
      <c r="I3114" s="1">
        <v>2137</v>
      </c>
      <c r="J3114" s="1">
        <f>MONTH(BART_Rides[[#This Row],[Date]])</f>
        <v>7</v>
      </c>
      <c r="K3114" s="1">
        <f>WEEKDAY(BART_Rides[[#This Row],[Date]],2)</f>
        <v>1</v>
      </c>
      <c r="L3114" s="1" t="str">
        <f>LEFT(BART_Rides[[#This Row],[Lines]],1)</f>
        <v>Y</v>
      </c>
      <c r="M3114" s="1" t="str">
        <f>IF(BART_Rides[[#This Row],[FirstLetter]]="Y","Yes","No")</f>
        <v>Yes</v>
      </c>
      <c r="N3114" s="1" t="str">
        <f>IF(OR(BART_Rides[[#This Row],[Station Code]]="EM", BART_Rides[[#This Row],[Station Code]]="MT", BART_Rides[[#This Row],[Station Code]]="PL", BART_Rides[[#This Row],[Station Code]]="CC"), "Yes", "No")</f>
        <v>No</v>
      </c>
    </row>
    <row r="3115" spans="6:14">
      <c r="F3115" s="3">
        <v>44390</v>
      </c>
      <c r="G3115" s="1">
        <v>12</v>
      </c>
      <c r="H3115" s="1" t="s">
        <v>101</v>
      </c>
      <c r="I3115" s="1">
        <v>2477</v>
      </c>
      <c r="J3115" s="1">
        <f>MONTH(BART_Rides[[#This Row],[Date]])</f>
        <v>7</v>
      </c>
      <c r="K3115" s="1">
        <f>WEEKDAY(BART_Rides[[#This Row],[Date]],2)</f>
        <v>2</v>
      </c>
      <c r="L3115" s="1" t="str">
        <f>LEFT(BART_Rides[[#This Row],[Lines]],1)</f>
        <v>Y</v>
      </c>
      <c r="M3115" s="1" t="str">
        <f>IF(BART_Rides[[#This Row],[FirstLetter]]="Y","Yes","No")</f>
        <v>Yes</v>
      </c>
      <c r="N3115" s="1" t="str">
        <f>IF(OR(BART_Rides[[#This Row],[Station Code]]="EM", BART_Rides[[#This Row],[Station Code]]="MT", BART_Rides[[#This Row],[Station Code]]="PL", BART_Rides[[#This Row],[Station Code]]="CC"), "Yes", "No")</f>
        <v>No</v>
      </c>
    </row>
    <row r="3116" spans="6:14">
      <c r="F3116" s="3">
        <v>44391</v>
      </c>
      <c r="G3116" s="1">
        <v>12</v>
      </c>
      <c r="H3116" s="1" t="s">
        <v>101</v>
      </c>
      <c r="I3116" s="1">
        <v>2437</v>
      </c>
      <c r="J3116" s="1">
        <f>MONTH(BART_Rides[[#This Row],[Date]])</f>
        <v>7</v>
      </c>
      <c r="K3116" s="1">
        <f>WEEKDAY(BART_Rides[[#This Row],[Date]],2)</f>
        <v>3</v>
      </c>
      <c r="L3116" s="1" t="str">
        <f>LEFT(BART_Rides[[#This Row],[Lines]],1)</f>
        <v>Y</v>
      </c>
      <c r="M3116" s="1" t="str">
        <f>IF(BART_Rides[[#This Row],[FirstLetter]]="Y","Yes","No")</f>
        <v>Yes</v>
      </c>
      <c r="N3116" s="1" t="str">
        <f>IF(OR(BART_Rides[[#This Row],[Station Code]]="EM", BART_Rides[[#This Row],[Station Code]]="MT", BART_Rides[[#This Row],[Station Code]]="PL", BART_Rides[[#This Row],[Station Code]]="CC"), "Yes", "No")</f>
        <v>No</v>
      </c>
    </row>
    <row r="3117" spans="6:14">
      <c r="F3117" s="3">
        <v>44392</v>
      </c>
      <c r="G3117" s="1">
        <v>12</v>
      </c>
      <c r="H3117" s="1" t="s">
        <v>101</v>
      </c>
      <c r="I3117" s="1">
        <v>2459</v>
      </c>
      <c r="J3117" s="1">
        <f>MONTH(BART_Rides[[#This Row],[Date]])</f>
        <v>7</v>
      </c>
      <c r="K3117" s="1">
        <f>WEEKDAY(BART_Rides[[#This Row],[Date]],2)</f>
        <v>4</v>
      </c>
      <c r="L3117" s="1" t="str">
        <f>LEFT(BART_Rides[[#This Row],[Lines]],1)</f>
        <v>Y</v>
      </c>
      <c r="M3117" s="1" t="str">
        <f>IF(BART_Rides[[#This Row],[FirstLetter]]="Y","Yes","No")</f>
        <v>Yes</v>
      </c>
      <c r="N3117" s="1" t="str">
        <f>IF(OR(BART_Rides[[#This Row],[Station Code]]="EM", BART_Rides[[#This Row],[Station Code]]="MT", BART_Rides[[#This Row],[Station Code]]="PL", BART_Rides[[#This Row],[Station Code]]="CC"), "Yes", "No")</f>
        <v>No</v>
      </c>
    </row>
    <row r="3118" spans="6:14">
      <c r="F3118" s="3">
        <v>44393</v>
      </c>
      <c r="G3118" s="1">
        <v>12</v>
      </c>
      <c r="H3118" s="1" t="s">
        <v>101</v>
      </c>
      <c r="I3118" s="1">
        <v>2340</v>
      </c>
      <c r="J3118" s="1">
        <f>MONTH(BART_Rides[[#This Row],[Date]])</f>
        <v>7</v>
      </c>
      <c r="K3118" s="1">
        <f>WEEKDAY(BART_Rides[[#This Row],[Date]],2)</f>
        <v>5</v>
      </c>
      <c r="L3118" s="1" t="str">
        <f>LEFT(BART_Rides[[#This Row],[Lines]],1)</f>
        <v>Y</v>
      </c>
      <c r="M3118" s="1" t="str">
        <f>IF(BART_Rides[[#This Row],[FirstLetter]]="Y","Yes","No")</f>
        <v>Yes</v>
      </c>
      <c r="N3118" s="1" t="str">
        <f>IF(OR(BART_Rides[[#This Row],[Station Code]]="EM", BART_Rides[[#This Row],[Station Code]]="MT", BART_Rides[[#This Row],[Station Code]]="PL", BART_Rides[[#This Row],[Station Code]]="CC"), "Yes", "No")</f>
        <v>No</v>
      </c>
    </row>
    <row r="3119" spans="6:14">
      <c r="F3119" s="3">
        <v>44394</v>
      </c>
      <c r="G3119" s="1">
        <v>12</v>
      </c>
      <c r="H3119" s="1" t="s">
        <v>101</v>
      </c>
      <c r="I3119" s="1">
        <v>1386</v>
      </c>
      <c r="J3119" s="1">
        <f>MONTH(BART_Rides[[#This Row],[Date]])</f>
        <v>7</v>
      </c>
      <c r="K3119" s="1">
        <f>WEEKDAY(BART_Rides[[#This Row],[Date]],2)</f>
        <v>6</v>
      </c>
      <c r="L3119" s="1" t="str">
        <f>LEFT(BART_Rides[[#This Row],[Lines]],1)</f>
        <v>Y</v>
      </c>
      <c r="M3119" s="1" t="str">
        <f>IF(BART_Rides[[#This Row],[FirstLetter]]="Y","Yes","No")</f>
        <v>Yes</v>
      </c>
      <c r="N3119" s="1" t="str">
        <f>IF(OR(BART_Rides[[#This Row],[Station Code]]="EM", BART_Rides[[#This Row],[Station Code]]="MT", BART_Rides[[#This Row],[Station Code]]="PL", BART_Rides[[#This Row],[Station Code]]="CC"), "Yes", "No")</f>
        <v>No</v>
      </c>
    </row>
    <row r="3120" spans="6:14">
      <c r="F3120" s="3">
        <v>44395</v>
      </c>
      <c r="G3120" s="1">
        <v>12</v>
      </c>
      <c r="H3120" s="1" t="s">
        <v>101</v>
      </c>
      <c r="I3120" s="1">
        <v>980</v>
      </c>
      <c r="J3120" s="1">
        <f>MONTH(BART_Rides[[#This Row],[Date]])</f>
        <v>7</v>
      </c>
      <c r="K3120" s="1">
        <f>WEEKDAY(BART_Rides[[#This Row],[Date]],2)</f>
        <v>7</v>
      </c>
      <c r="L3120" s="1" t="str">
        <f>LEFT(BART_Rides[[#This Row],[Lines]],1)</f>
        <v>Y</v>
      </c>
      <c r="M3120" s="1" t="str">
        <f>IF(BART_Rides[[#This Row],[FirstLetter]]="Y","Yes","No")</f>
        <v>Yes</v>
      </c>
      <c r="N3120" s="1" t="str">
        <f>IF(OR(BART_Rides[[#This Row],[Station Code]]="EM", BART_Rides[[#This Row],[Station Code]]="MT", BART_Rides[[#This Row],[Station Code]]="PL", BART_Rides[[#This Row],[Station Code]]="CC"), "Yes", "No")</f>
        <v>No</v>
      </c>
    </row>
    <row r="3121" spans="6:14">
      <c r="F3121" s="3">
        <v>44396</v>
      </c>
      <c r="G3121" s="1">
        <v>12</v>
      </c>
      <c r="H3121" s="1" t="s">
        <v>101</v>
      </c>
      <c r="I3121" s="1">
        <v>2190</v>
      </c>
      <c r="J3121" s="1">
        <f>MONTH(BART_Rides[[#This Row],[Date]])</f>
        <v>7</v>
      </c>
      <c r="K3121" s="1">
        <f>WEEKDAY(BART_Rides[[#This Row],[Date]],2)</f>
        <v>1</v>
      </c>
      <c r="L3121" s="1" t="str">
        <f>LEFT(BART_Rides[[#This Row],[Lines]],1)</f>
        <v>Y</v>
      </c>
      <c r="M3121" s="1" t="str">
        <f>IF(BART_Rides[[#This Row],[FirstLetter]]="Y","Yes","No")</f>
        <v>Yes</v>
      </c>
      <c r="N3121" s="1" t="str">
        <f>IF(OR(BART_Rides[[#This Row],[Station Code]]="EM", BART_Rides[[#This Row],[Station Code]]="MT", BART_Rides[[#This Row],[Station Code]]="PL", BART_Rides[[#This Row],[Station Code]]="CC"), "Yes", "No")</f>
        <v>No</v>
      </c>
    </row>
    <row r="3122" spans="6:14">
      <c r="F3122" s="3">
        <v>44397</v>
      </c>
      <c r="G3122" s="1">
        <v>12</v>
      </c>
      <c r="H3122" s="1" t="s">
        <v>101</v>
      </c>
      <c r="I3122" s="1">
        <v>2473</v>
      </c>
      <c r="J3122" s="1">
        <f>MONTH(BART_Rides[[#This Row],[Date]])</f>
        <v>7</v>
      </c>
      <c r="K3122" s="1">
        <f>WEEKDAY(BART_Rides[[#This Row],[Date]],2)</f>
        <v>2</v>
      </c>
      <c r="L3122" s="1" t="str">
        <f>LEFT(BART_Rides[[#This Row],[Lines]],1)</f>
        <v>Y</v>
      </c>
      <c r="M3122" s="1" t="str">
        <f>IF(BART_Rides[[#This Row],[FirstLetter]]="Y","Yes","No")</f>
        <v>Yes</v>
      </c>
      <c r="N3122" s="1" t="str">
        <f>IF(OR(BART_Rides[[#This Row],[Station Code]]="EM", BART_Rides[[#This Row],[Station Code]]="MT", BART_Rides[[#This Row],[Station Code]]="PL", BART_Rides[[#This Row],[Station Code]]="CC"), "Yes", "No")</f>
        <v>No</v>
      </c>
    </row>
    <row r="3123" spans="6:14">
      <c r="F3123" s="3">
        <v>44398</v>
      </c>
      <c r="G3123" s="1">
        <v>12</v>
      </c>
      <c r="H3123" s="1" t="s">
        <v>101</v>
      </c>
      <c r="I3123" s="1">
        <v>2399</v>
      </c>
      <c r="J3123" s="1">
        <f>MONTH(BART_Rides[[#This Row],[Date]])</f>
        <v>7</v>
      </c>
      <c r="K3123" s="1">
        <f>WEEKDAY(BART_Rides[[#This Row],[Date]],2)</f>
        <v>3</v>
      </c>
      <c r="L3123" s="1" t="str">
        <f>LEFT(BART_Rides[[#This Row],[Lines]],1)</f>
        <v>Y</v>
      </c>
      <c r="M3123" s="1" t="str">
        <f>IF(BART_Rides[[#This Row],[FirstLetter]]="Y","Yes","No")</f>
        <v>Yes</v>
      </c>
      <c r="N3123" s="1" t="str">
        <f>IF(OR(BART_Rides[[#This Row],[Station Code]]="EM", BART_Rides[[#This Row],[Station Code]]="MT", BART_Rides[[#This Row],[Station Code]]="PL", BART_Rides[[#This Row],[Station Code]]="CC"), "Yes", "No")</f>
        <v>No</v>
      </c>
    </row>
    <row r="3124" spans="6:14">
      <c r="F3124" s="3">
        <v>44399</v>
      </c>
      <c r="G3124" s="1">
        <v>12</v>
      </c>
      <c r="H3124" s="1" t="s">
        <v>101</v>
      </c>
      <c r="I3124" s="1">
        <v>2388</v>
      </c>
      <c r="J3124" s="1">
        <f>MONTH(BART_Rides[[#This Row],[Date]])</f>
        <v>7</v>
      </c>
      <c r="K3124" s="1">
        <f>WEEKDAY(BART_Rides[[#This Row],[Date]],2)</f>
        <v>4</v>
      </c>
      <c r="L3124" s="1" t="str">
        <f>LEFT(BART_Rides[[#This Row],[Lines]],1)</f>
        <v>Y</v>
      </c>
      <c r="M3124" s="1" t="str">
        <f>IF(BART_Rides[[#This Row],[FirstLetter]]="Y","Yes","No")</f>
        <v>Yes</v>
      </c>
      <c r="N3124" s="1" t="str">
        <f>IF(OR(BART_Rides[[#This Row],[Station Code]]="EM", BART_Rides[[#This Row],[Station Code]]="MT", BART_Rides[[#This Row],[Station Code]]="PL", BART_Rides[[#This Row],[Station Code]]="CC"), "Yes", "No")</f>
        <v>No</v>
      </c>
    </row>
    <row r="3125" spans="6:14">
      <c r="F3125" s="3">
        <v>44400</v>
      </c>
      <c r="G3125" s="1">
        <v>12</v>
      </c>
      <c r="H3125" s="1" t="s">
        <v>101</v>
      </c>
      <c r="I3125" s="1">
        <v>2244</v>
      </c>
      <c r="J3125" s="1">
        <f>MONTH(BART_Rides[[#This Row],[Date]])</f>
        <v>7</v>
      </c>
      <c r="K3125" s="1">
        <f>WEEKDAY(BART_Rides[[#This Row],[Date]],2)</f>
        <v>5</v>
      </c>
      <c r="L3125" s="1" t="str">
        <f>LEFT(BART_Rides[[#This Row],[Lines]],1)</f>
        <v>Y</v>
      </c>
      <c r="M3125" s="1" t="str">
        <f>IF(BART_Rides[[#This Row],[FirstLetter]]="Y","Yes","No")</f>
        <v>Yes</v>
      </c>
      <c r="N3125" s="1" t="str">
        <f>IF(OR(BART_Rides[[#This Row],[Station Code]]="EM", BART_Rides[[#This Row],[Station Code]]="MT", BART_Rides[[#This Row],[Station Code]]="PL", BART_Rides[[#This Row],[Station Code]]="CC"), "Yes", "No")</f>
        <v>No</v>
      </c>
    </row>
    <row r="3126" spans="6:14">
      <c r="F3126" s="3">
        <v>44401</v>
      </c>
      <c r="G3126" s="1">
        <v>12</v>
      </c>
      <c r="H3126" s="1" t="s">
        <v>101</v>
      </c>
      <c r="I3126" s="1">
        <v>1339</v>
      </c>
      <c r="J3126" s="1">
        <f>MONTH(BART_Rides[[#This Row],[Date]])</f>
        <v>7</v>
      </c>
      <c r="K3126" s="1">
        <f>WEEKDAY(BART_Rides[[#This Row],[Date]],2)</f>
        <v>6</v>
      </c>
      <c r="L3126" s="1" t="str">
        <f>LEFT(BART_Rides[[#This Row],[Lines]],1)</f>
        <v>Y</v>
      </c>
      <c r="M3126" s="1" t="str">
        <f>IF(BART_Rides[[#This Row],[FirstLetter]]="Y","Yes","No")</f>
        <v>Yes</v>
      </c>
      <c r="N3126" s="1" t="str">
        <f>IF(OR(BART_Rides[[#This Row],[Station Code]]="EM", BART_Rides[[#This Row],[Station Code]]="MT", BART_Rides[[#This Row],[Station Code]]="PL", BART_Rides[[#This Row],[Station Code]]="CC"), "Yes", "No")</f>
        <v>No</v>
      </c>
    </row>
    <row r="3127" spans="6:14">
      <c r="F3127" s="3">
        <v>44402</v>
      </c>
      <c r="G3127" s="1">
        <v>12</v>
      </c>
      <c r="H3127" s="1" t="s">
        <v>101</v>
      </c>
      <c r="I3127" s="1">
        <v>1052</v>
      </c>
      <c r="J3127" s="1">
        <f>MONTH(BART_Rides[[#This Row],[Date]])</f>
        <v>7</v>
      </c>
      <c r="K3127" s="1">
        <f>WEEKDAY(BART_Rides[[#This Row],[Date]],2)</f>
        <v>7</v>
      </c>
      <c r="L3127" s="1" t="str">
        <f>LEFT(BART_Rides[[#This Row],[Lines]],1)</f>
        <v>Y</v>
      </c>
      <c r="M3127" s="1" t="str">
        <f>IF(BART_Rides[[#This Row],[FirstLetter]]="Y","Yes","No")</f>
        <v>Yes</v>
      </c>
      <c r="N3127" s="1" t="str">
        <f>IF(OR(BART_Rides[[#This Row],[Station Code]]="EM", BART_Rides[[#This Row],[Station Code]]="MT", BART_Rides[[#This Row],[Station Code]]="PL", BART_Rides[[#This Row],[Station Code]]="CC"), "Yes", "No")</f>
        <v>No</v>
      </c>
    </row>
    <row r="3128" spans="6:14">
      <c r="F3128" s="3">
        <v>44403</v>
      </c>
      <c r="G3128" s="1">
        <v>12</v>
      </c>
      <c r="H3128" s="1" t="s">
        <v>101</v>
      </c>
      <c r="I3128" s="1">
        <v>2166</v>
      </c>
      <c r="J3128" s="1">
        <f>MONTH(BART_Rides[[#This Row],[Date]])</f>
        <v>7</v>
      </c>
      <c r="K3128" s="1">
        <f>WEEKDAY(BART_Rides[[#This Row],[Date]],2)</f>
        <v>1</v>
      </c>
      <c r="L3128" s="1" t="str">
        <f>LEFT(BART_Rides[[#This Row],[Lines]],1)</f>
        <v>Y</v>
      </c>
      <c r="M3128" s="1" t="str">
        <f>IF(BART_Rides[[#This Row],[FirstLetter]]="Y","Yes","No")</f>
        <v>Yes</v>
      </c>
      <c r="N3128" s="1" t="str">
        <f>IF(OR(BART_Rides[[#This Row],[Station Code]]="EM", BART_Rides[[#This Row],[Station Code]]="MT", BART_Rides[[#This Row],[Station Code]]="PL", BART_Rides[[#This Row],[Station Code]]="CC"), "Yes", "No")</f>
        <v>No</v>
      </c>
    </row>
    <row r="3129" spans="6:14">
      <c r="F3129" s="3">
        <v>44404</v>
      </c>
      <c r="G3129" s="1">
        <v>12</v>
      </c>
      <c r="H3129" s="1" t="s">
        <v>101</v>
      </c>
      <c r="I3129" s="1">
        <v>2425</v>
      </c>
      <c r="J3129" s="1">
        <f>MONTH(BART_Rides[[#This Row],[Date]])</f>
        <v>7</v>
      </c>
      <c r="K3129" s="1">
        <f>WEEKDAY(BART_Rides[[#This Row],[Date]],2)</f>
        <v>2</v>
      </c>
      <c r="L3129" s="1" t="str">
        <f>LEFT(BART_Rides[[#This Row],[Lines]],1)</f>
        <v>Y</v>
      </c>
      <c r="M3129" s="1" t="str">
        <f>IF(BART_Rides[[#This Row],[FirstLetter]]="Y","Yes","No")</f>
        <v>Yes</v>
      </c>
      <c r="N3129" s="1" t="str">
        <f>IF(OR(BART_Rides[[#This Row],[Station Code]]="EM", BART_Rides[[#This Row],[Station Code]]="MT", BART_Rides[[#This Row],[Station Code]]="PL", BART_Rides[[#This Row],[Station Code]]="CC"), "Yes", "No")</f>
        <v>No</v>
      </c>
    </row>
    <row r="3130" spans="6:14">
      <c r="F3130" s="3">
        <v>44405</v>
      </c>
      <c r="G3130" s="1">
        <v>12</v>
      </c>
      <c r="H3130" s="1" t="s">
        <v>101</v>
      </c>
      <c r="I3130" s="1">
        <v>2367</v>
      </c>
      <c r="J3130" s="1">
        <f>MONTH(BART_Rides[[#This Row],[Date]])</f>
        <v>7</v>
      </c>
      <c r="K3130" s="1">
        <f>WEEKDAY(BART_Rides[[#This Row],[Date]],2)</f>
        <v>3</v>
      </c>
      <c r="L3130" s="1" t="str">
        <f>LEFT(BART_Rides[[#This Row],[Lines]],1)</f>
        <v>Y</v>
      </c>
      <c r="M3130" s="1" t="str">
        <f>IF(BART_Rides[[#This Row],[FirstLetter]]="Y","Yes","No")</f>
        <v>Yes</v>
      </c>
      <c r="N3130" s="1" t="str">
        <f>IF(OR(BART_Rides[[#This Row],[Station Code]]="EM", BART_Rides[[#This Row],[Station Code]]="MT", BART_Rides[[#This Row],[Station Code]]="PL", BART_Rides[[#This Row],[Station Code]]="CC"), "Yes", "No")</f>
        <v>No</v>
      </c>
    </row>
    <row r="3131" spans="6:14">
      <c r="F3131" s="3">
        <v>44406</v>
      </c>
      <c r="G3131" s="1">
        <v>12</v>
      </c>
      <c r="H3131" s="1" t="s">
        <v>101</v>
      </c>
      <c r="I3131" s="1">
        <v>2447</v>
      </c>
      <c r="J3131" s="1">
        <f>MONTH(BART_Rides[[#This Row],[Date]])</f>
        <v>7</v>
      </c>
      <c r="K3131" s="1">
        <f>WEEKDAY(BART_Rides[[#This Row],[Date]],2)</f>
        <v>4</v>
      </c>
      <c r="L3131" s="1" t="str">
        <f>LEFT(BART_Rides[[#This Row],[Lines]],1)</f>
        <v>Y</v>
      </c>
      <c r="M3131" s="1" t="str">
        <f>IF(BART_Rides[[#This Row],[FirstLetter]]="Y","Yes","No")</f>
        <v>Yes</v>
      </c>
      <c r="N3131" s="1" t="str">
        <f>IF(OR(BART_Rides[[#This Row],[Station Code]]="EM", BART_Rides[[#This Row],[Station Code]]="MT", BART_Rides[[#This Row],[Station Code]]="PL", BART_Rides[[#This Row],[Station Code]]="CC"), "Yes", "No")</f>
        <v>No</v>
      </c>
    </row>
    <row r="3132" spans="6:14">
      <c r="F3132" s="3">
        <v>44407</v>
      </c>
      <c r="G3132" s="1">
        <v>12</v>
      </c>
      <c r="H3132" s="1" t="s">
        <v>101</v>
      </c>
      <c r="I3132" s="1">
        <v>2270</v>
      </c>
      <c r="J3132" s="1">
        <f>MONTH(BART_Rides[[#This Row],[Date]])</f>
        <v>7</v>
      </c>
      <c r="K3132" s="1">
        <f>WEEKDAY(BART_Rides[[#This Row],[Date]],2)</f>
        <v>5</v>
      </c>
      <c r="L3132" s="1" t="str">
        <f>LEFT(BART_Rides[[#This Row],[Lines]],1)</f>
        <v>Y</v>
      </c>
      <c r="M3132" s="1" t="str">
        <f>IF(BART_Rides[[#This Row],[FirstLetter]]="Y","Yes","No")</f>
        <v>Yes</v>
      </c>
      <c r="N3132" s="1" t="str">
        <f>IF(OR(BART_Rides[[#This Row],[Station Code]]="EM", BART_Rides[[#This Row],[Station Code]]="MT", BART_Rides[[#This Row],[Station Code]]="PL", BART_Rides[[#This Row],[Station Code]]="CC"), "Yes", "No")</f>
        <v>No</v>
      </c>
    </row>
    <row r="3133" spans="6:14">
      <c r="F3133" s="3">
        <v>44408</v>
      </c>
      <c r="G3133" s="1">
        <v>12</v>
      </c>
      <c r="H3133" s="1" t="s">
        <v>101</v>
      </c>
      <c r="I3133" s="1">
        <v>1331</v>
      </c>
      <c r="J3133" s="1">
        <f>MONTH(BART_Rides[[#This Row],[Date]])</f>
        <v>7</v>
      </c>
      <c r="K3133" s="1">
        <f>WEEKDAY(BART_Rides[[#This Row],[Date]],2)</f>
        <v>6</v>
      </c>
      <c r="L3133" s="1" t="str">
        <f>LEFT(BART_Rides[[#This Row],[Lines]],1)</f>
        <v>Y</v>
      </c>
      <c r="M3133" s="1" t="str">
        <f>IF(BART_Rides[[#This Row],[FirstLetter]]="Y","Yes","No")</f>
        <v>Yes</v>
      </c>
      <c r="N3133" s="1" t="str">
        <f>IF(OR(BART_Rides[[#This Row],[Station Code]]="EM", BART_Rides[[#This Row],[Station Code]]="MT", BART_Rides[[#This Row],[Station Code]]="PL", BART_Rides[[#This Row],[Station Code]]="CC"), "Yes", "No")</f>
        <v>No</v>
      </c>
    </row>
    <row r="3134" spans="6:14">
      <c r="F3134" s="3">
        <v>44409</v>
      </c>
      <c r="G3134" s="1">
        <v>12</v>
      </c>
      <c r="H3134" s="1" t="s">
        <v>101</v>
      </c>
      <c r="I3134" s="1">
        <v>933</v>
      </c>
      <c r="J3134" s="1">
        <f>MONTH(BART_Rides[[#This Row],[Date]])</f>
        <v>8</v>
      </c>
      <c r="K3134" s="1">
        <f>WEEKDAY(BART_Rides[[#This Row],[Date]],2)</f>
        <v>7</v>
      </c>
      <c r="L3134" s="1" t="str">
        <f>LEFT(BART_Rides[[#This Row],[Lines]],1)</f>
        <v>Y</v>
      </c>
      <c r="M3134" s="1" t="str">
        <f>IF(BART_Rides[[#This Row],[FirstLetter]]="Y","Yes","No")</f>
        <v>Yes</v>
      </c>
      <c r="N3134" s="1" t="str">
        <f>IF(OR(BART_Rides[[#This Row],[Station Code]]="EM", BART_Rides[[#This Row],[Station Code]]="MT", BART_Rides[[#This Row],[Station Code]]="PL", BART_Rides[[#This Row],[Station Code]]="CC"), "Yes", "No")</f>
        <v>No</v>
      </c>
    </row>
    <row r="3135" spans="6:14">
      <c r="F3135" s="3">
        <v>44410</v>
      </c>
      <c r="G3135" s="1">
        <v>12</v>
      </c>
      <c r="H3135" s="1" t="s">
        <v>101</v>
      </c>
      <c r="I3135" s="1">
        <v>2191</v>
      </c>
      <c r="J3135" s="1">
        <f>MONTH(BART_Rides[[#This Row],[Date]])</f>
        <v>8</v>
      </c>
      <c r="K3135" s="1">
        <f>WEEKDAY(BART_Rides[[#This Row],[Date]],2)</f>
        <v>1</v>
      </c>
      <c r="L3135" s="1" t="str">
        <f>LEFT(BART_Rides[[#This Row],[Lines]],1)</f>
        <v>Y</v>
      </c>
      <c r="M3135" s="1" t="str">
        <f>IF(BART_Rides[[#This Row],[FirstLetter]]="Y","Yes","No")</f>
        <v>Yes</v>
      </c>
      <c r="N3135" s="1" t="str">
        <f>IF(OR(BART_Rides[[#This Row],[Station Code]]="EM", BART_Rides[[#This Row],[Station Code]]="MT", BART_Rides[[#This Row],[Station Code]]="PL", BART_Rides[[#This Row],[Station Code]]="CC"), "Yes", "No")</f>
        <v>No</v>
      </c>
    </row>
    <row r="3136" spans="6:14">
      <c r="F3136" s="3">
        <v>44411</v>
      </c>
      <c r="G3136" s="1">
        <v>12</v>
      </c>
      <c r="H3136" s="1" t="s">
        <v>101</v>
      </c>
      <c r="I3136" s="1">
        <v>2454</v>
      </c>
      <c r="J3136" s="1">
        <f>MONTH(BART_Rides[[#This Row],[Date]])</f>
        <v>8</v>
      </c>
      <c r="K3136" s="1">
        <f>WEEKDAY(BART_Rides[[#This Row],[Date]],2)</f>
        <v>2</v>
      </c>
      <c r="L3136" s="1" t="str">
        <f>LEFT(BART_Rides[[#This Row],[Lines]],1)</f>
        <v>Y</v>
      </c>
      <c r="M3136" s="1" t="str">
        <f>IF(BART_Rides[[#This Row],[FirstLetter]]="Y","Yes","No")</f>
        <v>Yes</v>
      </c>
      <c r="N3136" s="1" t="str">
        <f>IF(OR(BART_Rides[[#This Row],[Station Code]]="EM", BART_Rides[[#This Row],[Station Code]]="MT", BART_Rides[[#This Row],[Station Code]]="PL", BART_Rides[[#This Row],[Station Code]]="CC"), "Yes", "No")</f>
        <v>No</v>
      </c>
    </row>
    <row r="3137" spans="6:14">
      <c r="F3137" s="3">
        <v>44412</v>
      </c>
      <c r="G3137" s="1">
        <v>12</v>
      </c>
      <c r="H3137" s="1" t="s">
        <v>101</v>
      </c>
      <c r="I3137" s="1">
        <v>2455</v>
      </c>
      <c r="J3137" s="1">
        <f>MONTH(BART_Rides[[#This Row],[Date]])</f>
        <v>8</v>
      </c>
      <c r="K3137" s="1">
        <f>WEEKDAY(BART_Rides[[#This Row],[Date]],2)</f>
        <v>3</v>
      </c>
      <c r="L3137" s="1" t="str">
        <f>LEFT(BART_Rides[[#This Row],[Lines]],1)</f>
        <v>Y</v>
      </c>
      <c r="M3137" s="1" t="str">
        <f>IF(BART_Rides[[#This Row],[FirstLetter]]="Y","Yes","No")</f>
        <v>Yes</v>
      </c>
      <c r="N3137" s="1" t="str">
        <f>IF(OR(BART_Rides[[#This Row],[Station Code]]="EM", BART_Rides[[#This Row],[Station Code]]="MT", BART_Rides[[#This Row],[Station Code]]="PL", BART_Rides[[#This Row],[Station Code]]="CC"), "Yes", "No")</f>
        <v>No</v>
      </c>
    </row>
    <row r="3138" spans="6:14">
      <c r="F3138" s="3">
        <v>44413</v>
      </c>
      <c r="G3138" s="1">
        <v>12</v>
      </c>
      <c r="H3138" s="1" t="s">
        <v>101</v>
      </c>
      <c r="I3138" s="1">
        <v>2418</v>
      </c>
      <c r="J3138" s="1">
        <f>MONTH(BART_Rides[[#This Row],[Date]])</f>
        <v>8</v>
      </c>
      <c r="K3138" s="1">
        <f>WEEKDAY(BART_Rides[[#This Row],[Date]],2)</f>
        <v>4</v>
      </c>
      <c r="L3138" s="1" t="str">
        <f>LEFT(BART_Rides[[#This Row],[Lines]],1)</f>
        <v>Y</v>
      </c>
      <c r="M3138" s="1" t="str">
        <f>IF(BART_Rides[[#This Row],[FirstLetter]]="Y","Yes","No")</f>
        <v>Yes</v>
      </c>
      <c r="N3138" s="1" t="str">
        <f>IF(OR(BART_Rides[[#This Row],[Station Code]]="EM", BART_Rides[[#This Row],[Station Code]]="MT", BART_Rides[[#This Row],[Station Code]]="PL", BART_Rides[[#This Row],[Station Code]]="CC"), "Yes", "No")</f>
        <v>No</v>
      </c>
    </row>
    <row r="3139" spans="6:14">
      <c r="F3139" s="3">
        <v>44414</v>
      </c>
      <c r="G3139" s="1">
        <v>12</v>
      </c>
      <c r="H3139" s="1" t="s">
        <v>101</v>
      </c>
      <c r="I3139" s="1">
        <v>2513</v>
      </c>
      <c r="J3139" s="1">
        <f>MONTH(BART_Rides[[#This Row],[Date]])</f>
        <v>8</v>
      </c>
      <c r="K3139" s="1">
        <f>WEEKDAY(BART_Rides[[#This Row],[Date]],2)</f>
        <v>5</v>
      </c>
      <c r="L3139" s="1" t="str">
        <f>LEFT(BART_Rides[[#This Row],[Lines]],1)</f>
        <v>Y</v>
      </c>
      <c r="M3139" s="1" t="str">
        <f>IF(BART_Rides[[#This Row],[FirstLetter]]="Y","Yes","No")</f>
        <v>Yes</v>
      </c>
      <c r="N3139" s="1" t="str">
        <f>IF(OR(BART_Rides[[#This Row],[Station Code]]="EM", BART_Rides[[#This Row],[Station Code]]="MT", BART_Rides[[#This Row],[Station Code]]="PL", BART_Rides[[#This Row],[Station Code]]="CC"), "Yes", "No")</f>
        <v>No</v>
      </c>
    </row>
    <row r="3140" spans="6:14">
      <c r="F3140" s="3">
        <v>44415</v>
      </c>
      <c r="G3140" s="1">
        <v>12</v>
      </c>
      <c r="H3140" s="1" t="s">
        <v>101</v>
      </c>
      <c r="I3140" s="1">
        <v>1326</v>
      </c>
      <c r="J3140" s="1">
        <f>MONTH(BART_Rides[[#This Row],[Date]])</f>
        <v>8</v>
      </c>
      <c r="K3140" s="1">
        <f>WEEKDAY(BART_Rides[[#This Row],[Date]],2)</f>
        <v>6</v>
      </c>
      <c r="L3140" s="1" t="str">
        <f>LEFT(BART_Rides[[#This Row],[Lines]],1)</f>
        <v>Y</v>
      </c>
      <c r="M3140" s="1" t="str">
        <f>IF(BART_Rides[[#This Row],[FirstLetter]]="Y","Yes","No")</f>
        <v>Yes</v>
      </c>
      <c r="N3140" s="1" t="str">
        <f>IF(OR(BART_Rides[[#This Row],[Station Code]]="EM", BART_Rides[[#This Row],[Station Code]]="MT", BART_Rides[[#This Row],[Station Code]]="PL", BART_Rides[[#This Row],[Station Code]]="CC"), "Yes", "No")</f>
        <v>No</v>
      </c>
    </row>
    <row r="3141" spans="6:14">
      <c r="F3141" s="3">
        <v>44416</v>
      </c>
      <c r="G3141" s="1">
        <v>12</v>
      </c>
      <c r="H3141" s="1" t="s">
        <v>101</v>
      </c>
      <c r="I3141" s="1">
        <v>883</v>
      </c>
      <c r="J3141" s="1">
        <f>MONTH(BART_Rides[[#This Row],[Date]])</f>
        <v>8</v>
      </c>
      <c r="K3141" s="1">
        <f>WEEKDAY(BART_Rides[[#This Row],[Date]],2)</f>
        <v>7</v>
      </c>
      <c r="L3141" s="1" t="str">
        <f>LEFT(BART_Rides[[#This Row],[Lines]],1)</f>
        <v>Y</v>
      </c>
      <c r="M3141" s="1" t="str">
        <f>IF(BART_Rides[[#This Row],[FirstLetter]]="Y","Yes","No")</f>
        <v>Yes</v>
      </c>
      <c r="N3141" s="1" t="str">
        <f>IF(OR(BART_Rides[[#This Row],[Station Code]]="EM", BART_Rides[[#This Row],[Station Code]]="MT", BART_Rides[[#This Row],[Station Code]]="PL", BART_Rides[[#This Row],[Station Code]]="CC"), "Yes", "No")</f>
        <v>No</v>
      </c>
    </row>
    <row r="3142" spans="6:14">
      <c r="F3142" s="3">
        <v>44417</v>
      </c>
      <c r="G3142" s="1">
        <v>12</v>
      </c>
      <c r="H3142" s="1" t="s">
        <v>101</v>
      </c>
      <c r="I3142" s="1">
        <v>2109</v>
      </c>
      <c r="J3142" s="1">
        <f>MONTH(BART_Rides[[#This Row],[Date]])</f>
        <v>8</v>
      </c>
      <c r="K3142" s="1">
        <f>WEEKDAY(BART_Rides[[#This Row],[Date]],2)</f>
        <v>1</v>
      </c>
      <c r="L3142" s="1" t="str">
        <f>LEFT(BART_Rides[[#This Row],[Lines]],1)</f>
        <v>Y</v>
      </c>
      <c r="M3142" s="1" t="str">
        <f>IF(BART_Rides[[#This Row],[FirstLetter]]="Y","Yes","No")</f>
        <v>Yes</v>
      </c>
      <c r="N3142" s="1" t="str">
        <f>IF(OR(BART_Rides[[#This Row],[Station Code]]="EM", BART_Rides[[#This Row],[Station Code]]="MT", BART_Rides[[#This Row],[Station Code]]="PL", BART_Rides[[#This Row],[Station Code]]="CC"), "Yes", "No")</f>
        <v>No</v>
      </c>
    </row>
    <row r="3143" spans="6:14">
      <c r="F3143" s="3">
        <v>44418</v>
      </c>
      <c r="G3143" s="1">
        <v>12</v>
      </c>
      <c r="H3143" s="1" t="s">
        <v>101</v>
      </c>
      <c r="I3143" s="1">
        <v>2329</v>
      </c>
      <c r="J3143" s="1">
        <f>MONTH(BART_Rides[[#This Row],[Date]])</f>
        <v>8</v>
      </c>
      <c r="K3143" s="1">
        <f>WEEKDAY(BART_Rides[[#This Row],[Date]],2)</f>
        <v>2</v>
      </c>
      <c r="L3143" s="1" t="str">
        <f>LEFT(BART_Rides[[#This Row],[Lines]],1)</f>
        <v>Y</v>
      </c>
      <c r="M3143" s="1" t="str">
        <f>IF(BART_Rides[[#This Row],[FirstLetter]]="Y","Yes","No")</f>
        <v>Yes</v>
      </c>
      <c r="N3143" s="1" t="str">
        <f>IF(OR(BART_Rides[[#This Row],[Station Code]]="EM", BART_Rides[[#This Row],[Station Code]]="MT", BART_Rides[[#This Row],[Station Code]]="PL", BART_Rides[[#This Row],[Station Code]]="CC"), "Yes", "No")</f>
        <v>No</v>
      </c>
    </row>
    <row r="3144" spans="6:14">
      <c r="F3144" s="3">
        <v>44419</v>
      </c>
      <c r="G3144" s="1">
        <v>12</v>
      </c>
      <c r="H3144" s="1" t="s">
        <v>101</v>
      </c>
      <c r="I3144" s="1">
        <v>2378</v>
      </c>
      <c r="J3144" s="1">
        <f>MONTH(BART_Rides[[#This Row],[Date]])</f>
        <v>8</v>
      </c>
      <c r="K3144" s="1">
        <f>WEEKDAY(BART_Rides[[#This Row],[Date]],2)</f>
        <v>3</v>
      </c>
      <c r="L3144" s="1" t="str">
        <f>LEFT(BART_Rides[[#This Row],[Lines]],1)</f>
        <v>Y</v>
      </c>
      <c r="M3144" s="1" t="str">
        <f>IF(BART_Rides[[#This Row],[FirstLetter]]="Y","Yes","No")</f>
        <v>Yes</v>
      </c>
      <c r="N3144" s="1" t="str">
        <f>IF(OR(BART_Rides[[#This Row],[Station Code]]="EM", BART_Rides[[#This Row],[Station Code]]="MT", BART_Rides[[#This Row],[Station Code]]="PL", BART_Rides[[#This Row],[Station Code]]="CC"), "Yes", "No")</f>
        <v>No</v>
      </c>
    </row>
    <row r="3145" spans="6:14">
      <c r="F3145" s="3">
        <v>44420</v>
      </c>
      <c r="G3145" s="1">
        <v>12</v>
      </c>
      <c r="H3145" s="1" t="s">
        <v>101</v>
      </c>
      <c r="I3145" s="1">
        <v>2356</v>
      </c>
      <c r="J3145" s="1">
        <f>MONTH(BART_Rides[[#This Row],[Date]])</f>
        <v>8</v>
      </c>
      <c r="K3145" s="1">
        <f>WEEKDAY(BART_Rides[[#This Row],[Date]],2)</f>
        <v>4</v>
      </c>
      <c r="L3145" s="1" t="str">
        <f>LEFT(BART_Rides[[#This Row],[Lines]],1)</f>
        <v>Y</v>
      </c>
      <c r="M3145" s="1" t="str">
        <f>IF(BART_Rides[[#This Row],[FirstLetter]]="Y","Yes","No")</f>
        <v>Yes</v>
      </c>
      <c r="N3145" s="1" t="str">
        <f>IF(OR(BART_Rides[[#This Row],[Station Code]]="EM", BART_Rides[[#This Row],[Station Code]]="MT", BART_Rides[[#This Row],[Station Code]]="PL", BART_Rides[[#This Row],[Station Code]]="CC"), "Yes", "No")</f>
        <v>No</v>
      </c>
    </row>
    <row r="3146" spans="6:14">
      <c r="F3146" s="3">
        <v>44421</v>
      </c>
      <c r="G3146" s="1">
        <v>12</v>
      </c>
      <c r="H3146" s="1" t="s">
        <v>101</v>
      </c>
      <c r="I3146" s="1">
        <v>2336</v>
      </c>
      <c r="J3146" s="1">
        <f>MONTH(BART_Rides[[#This Row],[Date]])</f>
        <v>8</v>
      </c>
      <c r="K3146" s="1">
        <f>WEEKDAY(BART_Rides[[#This Row],[Date]],2)</f>
        <v>5</v>
      </c>
      <c r="L3146" s="1" t="str">
        <f>LEFT(BART_Rides[[#This Row],[Lines]],1)</f>
        <v>Y</v>
      </c>
      <c r="M3146" s="1" t="str">
        <f>IF(BART_Rides[[#This Row],[FirstLetter]]="Y","Yes","No")</f>
        <v>Yes</v>
      </c>
      <c r="N3146" s="1" t="str">
        <f>IF(OR(BART_Rides[[#This Row],[Station Code]]="EM", BART_Rides[[#This Row],[Station Code]]="MT", BART_Rides[[#This Row],[Station Code]]="PL", BART_Rides[[#This Row],[Station Code]]="CC"), "Yes", "No")</f>
        <v>No</v>
      </c>
    </row>
    <row r="3147" spans="6:14">
      <c r="F3147" s="3">
        <v>44422</v>
      </c>
      <c r="G3147" s="1">
        <v>12</v>
      </c>
      <c r="H3147" s="1" t="s">
        <v>101</v>
      </c>
      <c r="I3147" s="1">
        <v>1348</v>
      </c>
      <c r="J3147" s="1">
        <f>MONTH(BART_Rides[[#This Row],[Date]])</f>
        <v>8</v>
      </c>
      <c r="K3147" s="1">
        <f>WEEKDAY(BART_Rides[[#This Row],[Date]],2)</f>
        <v>6</v>
      </c>
      <c r="L3147" s="1" t="str">
        <f>LEFT(BART_Rides[[#This Row],[Lines]],1)</f>
        <v>Y</v>
      </c>
      <c r="M3147" s="1" t="str">
        <f>IF(BART_Rides[[#This Row],[FirstLetter]]="Y","Yes","No")</f>
        <v>Yes</v>
      </c>
      <c r="N3147" s="1" t="str">
        <f>IF(OR(BART_Rides[[#This Row],[Station Code]]="EM", BART_Rides[[#This Row],[Station Code]]="MT", BART_Rides[[#This Row],[Station Code]]="PL", BART_Rides[[#This Row],[Station Code]]="CC"), "Yes", "No")</f>
        <v>No</v>
      </c>
    </row>
    <row r="3148" spans="6:14">
      <c r="F3148" s="3">
        <v>44423</v>
      </c>
      <c r="G3148" s="1">
        <v>12</v>
      </c>
      <c r="H3148" s="1" t="s">
        <v>101</v>
      </c>
      <c r="I3148" s="1">
        <v>955</v>
      </c>
      <c r="J3148" s="1">
        <f>MONTH(BART_Rides[[#This Row],[Date]])</f>
        <v>8</v>
      </c>
      <c r="K3148" s="1">
        <f>WEEKDAY(BART_Rides[[#This Row],[Date]],2)</f>
        <v>7</v>
      </c>
      <c r="L3148" s="1" t="str">
        <f>LEFT(BART_Rides[[#This Row],[Lines]],1)</f>
        <v>Y</v>
      </c>
      <c r="M3148" s="1" t="str">
        <f>IF(BART_Rides[[#This Row],[FirstLetter]]="Y","Yes","No")</f>
        <v>Yes</v>
      </c>
      <c r="N3148" s="1" t="str">
        <f>IF(OR(BART_Rides[[#This Row],[Station Code]]="EM", BART_Rides[[#This Row],[Station Code]]="MT", BART_Rides[[#This Row],[Station Code]]="PL", BART_Rides[[#This Row],[Station Code]]="CC"), "Yes", "No")</f>
        <v>No</v>
      </c>
    </row>
    <row r="3149" spans="6:14">
      <c r="F3149" s="3">
        <v>44424</v>
      </c>
      <c r="G3149" s="1">
        <v>12</v>
      </c>
      <c r="H3149" s="1" t="s">
        <v>101</v>
      </c>
      <c r="I3149" s="1">
        <v>2217</v>
      </c>
      <c r="J3149" s="1">
        <f>MONTH(BART_Rides[[#This Row],[Date]])</f>
        <v>8</v>
      </c>
      <c r="K3149" s="1">
        <f>WEEKDAY(BART_Rides[[#This Row],[Date]],2)</f>
        <v>1</v>
      </c>
      <c r="L3149" s="1" t="str">
        <f>LEFT(BART_Rides[[#This Row],[Lines]],1)</f>
        <v>Y</v>
      </c>
      <c r="M3149" s="1" t="str">
        <f>IF(BART_Rides[[#This Row],[FirstLetter]]="Y","Yes","No")</f>
        <v>Yes</v>
      </c>
      <c r="N3149" s="1" t="str">
        <f>IF(OR(BART_Rides[[#This Row],[Station Code]]="EM", BART_Rides[[#This Row],[Station Code]]="MT", BART_Rides[[#This Row],[Station Code]]="PL", BART_Rides[[#This Row],[Station Code]]="CC"), "Yes", "No")</f>
        <v>No</v>
      </c>
    </row>
    <row r="3150" spans="6:14">
      <c r="F3150" s="3">
        <v>44425</v>
      </c>
      <c r="G3150" s="1">
        <v>12</v>
      </c>
      <c r="H3150" s="1" t="s">
        <v>101</v>
      </c>
      <c r="I3150" s="1">
        <v>2536</v>
      </c>
      <c r="J3150" s="1">
        <f>MONTH(BART_Rides[[#This Row],[Date]])</f>
        <v>8</v>
      </c>
      <c r="K3150" s="1">
        <f>WEEKDAY(BART_Rides[[#This Row],[Date]],2)</f>
        <v>2</v>
      </c>
      <c r="L3150" s="1" t="str">
        <f>LEFT(BART_Rides[[#This Row],[Lines]],1)</f>
        <v>Y</v>
      </c>
      <c r="M3150" s="1" t="str">
        <f>IF(BART_Rides[[#This Row],[FirstLetter]]="Y","Yes","No")</f>
        <v>Yes</v>
      </c>
      <c r="N3150" s="1" t="str">
        <f>IF(OR(BART_Rides[[#This Row],[Station Code]]="EM", BART_Rides[[#This Row],[Station Code]]="MT", BART_Rides[[#This Row],[Station Code]]="PL", BART_Rides[[#This Row],[Station Code]]="CC"), "Yes", "No")</f>
        <v>No</v>
      </c>
    </row>
    <row r="3151" spans="6:14">
      <c r="F3151" s="3">
        <v>44426</v>
      </c>
      <c r="G3151" s="1">
        <v>12</v>
      </c>
      <c r="H3151" s="1" t="s">
        <v>101</v>
      </c>
      <c r="I3151" s="1">
        <v>2513</v>
      </c>
      <c r="J3151" s="1">
        <f>MONTH(BART_Rides[[#This Row],[Date]])</f>
        <v>8</v>
      </c>
      <c r="K3151" s="1">
        <f>WEEKDAY(BART_Rides[[#This Row],[Date]],2)</f>
        <v>3</v>
      </c>
      <c r="L3151" s="1" t="str">
        <f>LEFT(BART_Rides[[#This Row],[Lines]],1)</f>
        <v>Y</v>
      </c>
      <c r="M3151" s="1" t="str">
        <f>IF(BART_Rides[[#This Row],[FirstLetter]]="Y","Yes","No")</f>
        <v>Yes</v>
      </c>
      <c r="N3151" s="1" t="str">
        <f>IF(OR(BART_Rides[[#This Row],[Station Code]]="EM", BART_Rides[[#This Row],[Station Code]]="MT", BART_Rides[[#This Row],[Station Code]]="PL", BART_Rides[[#This Row],[Station Code]]="CC"), "Yes", "No")</f>
        <v>No</v>
      </c>
    </row>
    <row r="3152" spans="6:14">
      <c r="F3152" s="3">
        <v>44427</v>
      </c>
      <c r="G3152" s="1">
        <v>12</v>
      </c>
      <c r="H3152" s="1" t="s">
        <v>101</v>
      </c>
      <c r="I3152" s="1">
        <v>2654</v>
      </c>
      <c r="J3152" s="1">
        <f>MONTH(BART_Rides[[#This Row],[Date]])</f>
        <v>8</v>
      </c>
      <c r="K3152" s="1">
        <f>WEEKDAY(BART_Rides[[#This Row],[Date]],2)</f>
        <v>4</v>
      </c>
      <c r="L3152" s="1" t="str">
        <f>LEFT(BART_Rides[[#This Row],[Lines]],1)</f>
        <v>Y</v>
      </c>
      <c r="M3152" s="1" t="str">
        <f>IF(BART_Rides[[#This Row],[FirstLetter]]="Y","Yes","No")</f>
        <v>Yes</v>
      </c>
      <c r="N3152" s="1" t="str">
        <f>IF(OR(BART_Rides[[#This Row],[Station Code]]="EM", BART_Rides[[#This Row],[Station Code]]="MT", BART_Rides[[#This Row],[Station Code]]="PL", BART_Rides[[#This Row],[Station Code]]="CC"), "Yes", "No")</f>
        <v>No</v>
      </c>
    </row>
    <row r="3153" spans="6:14">
      <c r="F3153" s="3">
        <v>44428</v>
      </c>
      <c r="G3153" s="1">
        <v>12</v>
      </c>
      <c r="H3153" s="1" t="s">
        <v>101</v>
      </c>
      <c r="I3153" s="1">
        <v>2688</v>
      </c>
      <c r="J3153" s="1">
        <f>MONTH(BART_Rides[[#This Row],[Date]])</f>
        <v>8</v>
      </c>
      <c r="K3153" s="1">
        <f>WEEKDAY(BART_Rides[[#This Row],[Date]],2)</f>
        <v>5</v>
      </c>
      <c r="L3153" s="1" t="str">
        <f>LEFT(BART_Rides[[#This Row],[Lines]],1)</f>
        <v>Y</v>
      </c>
      <c r="M3153" s="1" t="str">
        <f>IF(BART_Rides[[#This Row],[FirstLetter]]="Y","Yes","No")</f>
        <v>Yes</v>
      </c>
      <c r="N3153" s="1" t="str">
        <f>IF(OR(BART_Rides[[#This Row],[Station Code]]="EM", BART_Rides[[#This Row],[Station Code]]="MT", BART_Rides[[#This Row],[Station Code]]="PL", BART_Rides[[#This Row],[Station Code]]="CC"), "Yes", "No")</f>
        <v>No</v>
      </c>
    </row>
    <row r="3154" spans="6:14">
      <c r="F3154" s="3">
        <v>44429</v>
      </c>
      <c r="G3154" s="1">
        <v>12</v>
      </c>
      <c r="H3154" s="1" t="s">
        <v>101</v>
      </c>
      <c r="I3154" s="1">
        <v>1498</v>
      </c>
      <c r="J3154" s="1">
        <f>MONTH(BART_Rides[[#This Row],[Date]])</f>
        <v>8</v>
      </c>
      <c r="K3154" s="1">
        <f>WEEKDAY(BART_Rides[[#This Row],[Date]],2)</f>
        <v>6</v>
      </c>
      <c r="L3154" s="1" t="str">
        <f>LEFT(BART_Rides[[#This Row],[Lines]],1)</f>
        <v>Y</v>
      </c>
      <c r="M3154" s="1" t="str">
        <f>IF(BART_Rides[[#This Row],[FirstLetter]]="Y","Yes","No")</f>
        <v>Yes</v>
      </c>
      <c r="N3154" s="1" t="str">
        <f>IF(OR(BART_Rides[[#This Row],[Station Code]]="EM", BART_Rides[[#This Row],[Station Code]]="MT", BART_Rides[[#This Row],[Station Code]]="PL", BART_Rides[[#This Row],[Station Code]]="CC"), "Yes", "No")</f>
        <v>No</v>
      </c>
    </row>
    <row r="3155" spans="6:14">
      <c r="F3155" s="3">
        <v>44430</v>
      </c>
      <c r="G3155" s="1">
        <v>12</v>
      </c>
      <c r="H3155" s="1" t="s">
        <v>101</v>
      </c>
      <c r="I3155" s="1">
        <v>1076</v>
      </c>
      <c r="J3155" s="1">
        <f>MONTH(BART_Rides[[#This Row],[Date]])</f>
        <v>8</v>
      </c>
      <c r="K3155" s="1">
        <f>WEEKDAY(BART_Rides[[#This Row],[Date]],2)</f>
        <v>7</v>
      </c>
      <c r="L3155" s="1" t="str">
        <f>LEFT(BART_Rides[[#This Row],[Lines]],1)</f>
        <v>Y</v>
      </c>
      <c r="M3155" s="1" t="str">
        <f>IF(BART_Rides[[#This Row],[FirstLetter]]="Y","Yes","No")</f>
        <v>Yes</v>
      </c>
      <c r="N3155" s="1" t="str">
        <f>IF(OR(BART_Rides[[#This Row],[Station Code]]="EM", BART_Rides[[#This Row],[Station Code]]="MT", BART_Rides[[#This Row],[Station Code]]="PL", BART_Rides[[#This Row],[Station Code]]="CC"), "Yes", "No")</f>
        <v>No</v>
      </c>
    </row>
    <row r="3156" spans="6:14">
      <c r="F3156" s="3">
        <v>44431</v>
      </c>
      <c r="G3156" s="1">
        <v>12</v>
      </c>
      <c r="H3156" s="1" t="s">
        <v>101</v>
      </c>
      <c r="I3156" s="1">
        <v>2383</v>
      </c>
      <c r="J3156" s="1">
        <f>MONTH(BART_Rides[[#This Row],[Date]])</f>
        <v>8</v>
      </c>
      <c r="K3156" s="1">
        <f>WEEKDAY(BART_Rides[[#This Row],[Date]],2)</f>
        <v>1</v>
      </c>
      <c r="L3156" s="1" t="str">
        <f>LEFT(BART_Rides[[#This Row],[Lines]],1)</f>
        <v>Y</v>
      </c>
      <c r="M3156" s="1" t="str">
        <f>IF(BART_Rides[[#This Row],[FirstLetter]]="Y","Yes","No")</f>
        <v>Yes</v>
      </c>
      <c r="N3156" s="1" t="str">
        <f>IF(OR(BART_Rides[[#This Row],[Station Code]]="EM", BART_Rides[[#This Row],[Station Code]]="MT", BART_Rides[[#This Row],[Station Code]]="PL", BART_Rides[[#This Row],[Station Code]]="CC"), "Yes", "No")</f>
        <v>No</v>
      </c>
    </row>
    <row r="3157" spans="6:14">
      <c r="F3157" s="3">
        <v>44432</v>
      </c>
      <c r="G3157" s="1">
        <v>12</v>
      </c>
      <c r="H3157" s="1" t="s">
        <v>101</v>
      </c>
      <c r="I3157" s="1">
        <v>2558</v>
      </c>
      <c r="J3157" s="1">
        <f>MONTH(BART_Rides[[#This Row],[Date]])</f>
        <v>8</v>
      </c>
      <c r="K3157" s="1">
        <f>WEEKDAY(BART_Rides[[#This Row],[Date]],2)</f>
        <v>2</v>
      </c>
      <c r="L3157" s="1" t="str">
        <f>LEFT(BART_Rides[[#This Row],[Lines]],1)</f>
        <v>Y</v>
      </c>
      <c r="M3157" s="1" t="str">
        <f>IF(BART_Rides[[#This Row],[FirstLetter]]="Y","Yes","No")</f>
        <v>Yes</v>
      </c>
      <c r="N3157" s="1" t="str">
        <f>IF(OR(BART_Rides[[#This Row],[Station Code]]="EM", BART_Rides[[#This Row],[Station Code]]="MT", BART_Rides[[#This Row],[Station Code]]="PL", BART_Rides[[#This Row],[Station Code]]="CC"), "Yes", "No")</f>
        <v>No</v>
      </c>
    </row>
    <row r="3158" spans="6:14">
      <c r="F3158" s="3">
        <v>44433</v>
      </c>
      <c r="G3158" s="1">
        <v>12</v>
      </c>
      <c r="H3158" s="1" t="s">
        <v>101</v>
      </c>
      <c r="I3158" s="1">
        <v>2534</v>
      </c>
      <c r="J3158" s="1">
        <f>MONTH(BART_Rides[[#This Row],[Date]])</f>
        <v>8</v>
      </c>
      <c r="K3158" s="1">
        <f>WEEKDAY(BART_Rides[[#This Row],[Date]],2)</f>
        <v>3</v>
      </c>
      <c r="L3158" s="1" t="str">
        <f>LEFT(BART_Rides[[#This Row],[Lines]],1)</f>
        <v>Y</v>
      </c>
      <c r="M3158" s="1" t="str">
        <f>IF(BART_Rides[[#This Row],[FirstLetter]]="Y","Yes","No")</f>
        <v>Yes</v>
      </c>
      <c r="N3158" s="1" t="str">
        <f>IF(OR(BART_Rides[[#This Row],[Station Code]]="EM", BART_Rides[[#This Row],[Station Code]]="MT", BART_Rides[[#This Row],[Station Code]]="PL", BART_Rides[[#This Row],[Station Code]]="CC"), "Yes", "No")</f>
        <v>No</v>
      </c>
    </row>
    <row r="3159" spans="6:14">
      <c r="F3159" s="3">
        <v>44434</v>
      </c>
      <c r="G3159" s="1">
        <v>12</v>
      </c>
      <c r="H3159" s="1" t="s">
        <v>101</v>
      </c>
      <c r="I3159" s="1">
        <v>2701</v>
      </c>
      <c r="J3159" s="1">
        <f>MONTH(BART_Rides[[#This Row],[Date]])</f>
        <v>8</v>
      </c>
      <c r="K3159" s="1">
        <f>WEEKDAY(BART_Rides[[#This Row],[Date]],2)</f>
        <v>4</v>
      </c>
      <c r="L3159" s="1" t="str">
        <f>LEFT(BART_Rides[[#This Row],[Lines]],1)</f>
        <v>Y</v>
      </c>
      <c r="M3159" s="1" t="str">
        <f>IF(BART_Rides[[#This Row],[FirstLetter]]="Y","Yes","No")</f>
        <v>Yes</v>
      </c>
      <c r="N3159" s="1" t="str">
        <f>IF(OR(BART_Rides[[#This Row],[Station Code]]="EM", BART_Rides[[#This Row],[Station Code]]="MT", BART_Rides[[#This Row],[Station Code]]="PL", BART_Rides[[#This Row],[Station Code]]="CC"), "Yes", "No")</f>
        <v>No</v>
      </c>
    </row>
    <row r="3160" spans="6:14">
      <c r="F3160" s="3">
        <v>44435</v>
      </c>
      <c r="G3160" s="1">
        <v>12</v>
      </c>
      <c r="H3160" s="1" t="s">
        <v>101</v>
      </c>
      <c r="I3160" s="1">
        <v>2738</v>
      </c>
      <c r="J3160" s="1">
        <f>MONTH(BART_Rides[[#This Row],[Date]])</f>
        <v>8</v>
      </c>
      <c r="K3160" s="1">
        <f>WEEKDAY(BART_Rides[[#This Row],[Date]],2)</f>
        <v>5</v>
      </c>
      <c r="L3160" s="1" t="str">
        <f>LEFT(BART_Rides[[#This Row],[Lines]],1)</f>
        <v>Y</v>
      </c>
      <c r="M3160" s="1" t="str">
        <f>IF(BART_Rides[[#This Row],[FirstLetter]]="Y","Yes","No")</f>
        <v>Yes</v>
      </c>
      <c r="N3160" s="1" t="str">
        <f>IF(OR(BART_Rides[[#This Row],[Station Code]]="EM", BART_Rides[[#This Row],[Station Code]]="MT", BART_Rides[[#This Row],[Station Code]]="PL", BART_Rides[[#This Row],[Station Code]]="CC"), "Yes", "No")</f>
        <v>No</v>
      </c>
    </row>
    <row r="3161" spans="6:14">
      <c r="F3161" s="3">
        <v>44436</v>
      </c>
      <c r="G3161" s="1">
        <v>12</v>
      </c>
      <c r="H3161" s="1" t="s">
        <v>101</v>
      </c>
      <c r="I3161" s="1">
        <v>1541</v>
      </c>
      <c r="J3161" s="1">
        <f>MONTH(BART_Rides[[#This Row],[Date]])</f>
        <v>8</v>
      </c>
      <c r="K3161" s="1">
        <f>WEEKDAY(BART_Rides[[#This Row],[Date]],2)</f>
        <v>6</v>
      </c>
      <c r="L3161" s="1" t="str">
        <f>LEFT(BART_Rides[[#This Row],[Lines]],1)</f>
        <v>Y</v>
      </c>
      <c r="M3161" s="1" t="str">
        <f>IF(BART_Rides[[#This Row],[FirstLetter]]="Y","Yes","No")</f>
        <v>Yes</v>
      </c>
      <c r="N3161" s="1" t="str">
        <f>IF(OR(BART_Rides[[#This Row],[Station Code]]="EM", BART_Rides[[#This Row],[Station Code]]="MT", BART_Rides[[#This Row],[Station Code]]="PL", BART_Rides[[#This Row],[Station Code]]="CC"), "Yes", "No")</f>
        <v>No</v>
      </c>
    </row>
    <row r="3162" spans="6:14">
      <c r="F3162" s="3">
        <v>44437</v>
      </c>
      <c r="G3162" s="1">
        <v>12</v>
      </c>
      <c r="H3162" s="1" t="s">
        <v>101</v>
      </c>
      <c r="I3162" s="1">
        <v>1049</v>
      </c>
      <c r="J3162" s="1">
        <f>MONTH(BART_Rides[[#This Row],[Date]])</f>
        <v>8</v>
      </c>
      <c r="K3162" s="1">
        <f>WEEKDAY(BART_Rides[[#This Row],[Date]],2)</f>
        <v>7</v>
      </c>
      <c r="L3162" s="1" t="str">
        <f>LEFT(BART_Rides[[#This Row],[Lines]],1)</f>
        <v>Y</v>
      </c>
      <c r="M3162" s="1" t="str">
        <f>IF(BART_Rides[[#This Row],[FirstLetter]]="Y","Yes","No")</f>
        <v>Yes</v>
      </c>
      <c r="N3162" s="1" t="str">
        <f>IF(OR(BART_Rides[[#This Row],[Station Code]]="EM", BART_Rides[[#This Row],[Station Code]]="MT", BART_Rides[[#This Row],[Station Code]]="PL", BART_Rides[[#This Row],[Station Code]]="CC"), "Yes", "No")</f>
        <v>No</v>
      </c>
    </row>
    <row r="3163" spans="6:14">
      <c r="F3163" s="3">
        <v>44438</v>
      </c>
      <c r="G3163" s="1">
        <v>12</v>
      </c>
      <c r="H3163" s="1" t="s">
        <v>101</v>
      </c>
      <c r="I3163" s="1">
        <v>2431</v>
      </c>
      <c r="J3163" s="1">
        <f>MONTH(BART_Rides[[#This Row],[Date]])</f>
        <v>8</v>
      </c>
      <c r="K3163" s="1">
        <f>WEEKDAY(BART_Rides[[#This Row],[Date]],2)</f>
        <v>1</v>
      </c>
      <c r="L3163" s="1" t="str">
        <f>LEFT(BART_Rides[[#This Row],[Lines]],1)</f>
        <v>Y</v>
      </c>
      <c r="M3163" s="1" t="str">
        <f>IF(BART_Rides[[#This Row],[FirstLetter]]="Y","Yes","No")</f>
        <v>Yes</v>
      </c>
      <c r="N3163" s="1" t="str">
        <f>IF(OR(BART_Rides[[#This Row],[Station Code]]="EM", BART_Rides[[#This Row],[Station Code]]="MT", BART_Rides[[#This Row],[Station Code]]="PL", BART_Rides[[#This Row],[Station Code]]="CC"), "Yes", "No")</f>
        <v>No</v>
      </c>
    </row>
    <row r="3164" spans="6:14">
      <c r="F3164" s="3">
        <v>44439</v>
      </c>
      <c r="G3164" s="1">
        <v>12</v>
      </c>
      <c r="H3164" s="1" t="s">
        <v>101</v>
      </c>
      <c r="I3164" s="1">
        <v>2587</v>
      </c>
      <c r="J3164" s="1">
        <f>MONTH(BART_Rides[[#This Row],[Date]])</f>
        <v>8</v>
      </c>
      <c r="K3164" s="1">
        <f>WEEKDAY(BART_Rides[[#This Row],[Date]],2)</f>
        <v>2</v>
      </c>
      <c r="L3164" s="1" t="str">
        <f>LEFT(BART_Rides[[#This Row],[Lines]],1)</f>
        <v>Y</v>
      </c>
      <c r="M3164" s="1" t="str">
        <f>IF(BART_Rides[[#This Row],[FirstLetter]]="Y","Yes","No")</f>
        <v>Yes</v>
      </c>
      <c r="N3164" s="1" t="str">
        <f>IF(OR(BART_Rides[[#This Row],[Station Code]]="EM", BART_Rides[[#This Row],[Station Code]]="MT", BART_Rides[[#This Row],[Station Code]]="PL", BART_Rides[[#This Row],[Station Code]]="CC"), "Yes", "No")</f>
        <v>No</v>
      </c>
    </row>
    <row r="3165" spans="6:14">
      <c r="F3165" s="3">
        <v>44440</v>
      </c>
      <c r="G3165" s="1">
        <v>12</v>
      </c>
      <c r="H3165" s="1" t="s">
        <v>101</v>
      </c>
      <c r="I3165" s="1">
        <v>2679</v>
      </c>
      <c r="J3165" s="1">
        <f>MONTH(BART_Rides[[#This Row],[Date]])</f>
        <v>9</v>
      </c>
      <c r="K3165" s="1">
        <f>WEEKDAY(BART_Rides[[#This Row],[Date]],2)</f>
        <v>3</v>
      </c>
      <c r="L3165" s="1" t="str">
        <f>LEFT(BART_Rides[[#This Row],[Lines]],1)</f>
        <v>Y</v>
      </c>
      <c r="M3165" s="1" t="str">
        <f>IF(BART_Rides[[#This Row],[FirstLetter]]="Y","Yes","No")</f>
        <v>Yes</v>
      </c>
      <c r="N3165" s="1" t="str">
        <f>IF(OR(BART_Rides[[#This Row],[Station Code]]="EM", BART_Rides[[#This Row],[Station Code]]="MT", BART_Rides[[#This Row],[Station Code]]="PL", BART_Rides[[#This Row],[Station Code]]="CC"), "Yes", "No")</f>
        <v>No</v>
      </c>
    </row>
    <row r="3166" spans="6:14">
      <c r="F3166" s="3">
        <v>44441</v>
      </c>
      <c r="G3166" s="1">
        <v>12</v>
      </c>
      <c r="H3166" s="1" t="s">
        <v>101</v>
      </c>
      <c r="I3166" s="1">
        <v>2792</v>
      </c>
      <c r="J3166" s="1">
        <f>MONTH(BART_Rides[[#This Row],[Date]])</f>
        <v>9</v>
      </c>
      <c r="K3166" s="1">
        <f>WEEKDAY(BART_Rides[[#This Row],[Date]],2)</f>
        <v>4</v>
      </c>
      <c r="L3166" s="1" t="str">
        <f>LEFT(BART_Rides[[#This Row],[Lines]],1)</f>
        <v>Y</v>
      </c>
      <c r="M3166" s="1" t="str">
        <f>IF(BART_Rides[[#This Row],[FirstLetter]]="Y","Yes","No")</f>
        <v>Yes</v>
      </c>
      <c r="N3166" s="1" t="str">
        <f>IF(OR(BART_Rides[[#This Row],[Station Code]]="EM", BART_Rides[[#This Row],[Station Code]]="MT", BART_Rides[[#This Row],[Station Code]]="PL", BART_Rides[[#This Row],[Station Code]]="CC"), "Yes", "No")</f>
        <v>No</v>
      </c>
    </row>
    <row r="3167" spans="6:14">
      <c r="F3167" s="3">
        <v>44442</v>
      </c>
      <c r="G3167" s="1">
        <v>12</v>
      </c>
      <c r="H3167" s="1" t="s">
        <v>101</v>
      </c>
      <c r="I3167" s="1">
        <v>2693</v>
      </c>
      <c r="J3167" s="1">
        <f>MONTH(BART_Rides[[#This Row],[Date]])</f>
        <v>9</v>
      </c>
      <c r="K3167" s="1">
        <f>WEEKDAY(BART_Rides[[#This Row],[Date]],2)</f>
        <v>5</v>
      </c>
      <c r="L3167" s="1" t="str">
        <f>LEFT(BART_Rides[[#This Row],[Lines]],1)</f>
        <v>Y</v>
      </c>
      <c r="M3167" s="1" t="str">
        <f>IF(BART_Rides[[#This Row],[FirstLetter]]="Y","Yes","No")</f>
        <v>Yes</v>
      </c>
      <c r="N3167" s="1" t="str">
        <f>IF(OR(BART_Rides[[#This Row],[Station Code]]="EM", BART_Rides[[#This Row],[Station Code]]="MT", BART_Rides[[#This Row],[Station Code]]="PL", BART_Rides[[#This Row],[Station Code]]="CC"), "Yes", "No")</f>
        <v>No</v>
      </c>
    </row>
    <row r="3168" spans="6:14">
      <c r="F3168" s="3">
        <v>44443</v>
      </c>
      <c r="G3168" s="1">
        <v>12</v>
      </c>
      <c r="H3168" s="1" t="s">
        <v>101</v>
      </c>
      <c r="I3168" s="1">
        <v>1689</v>
      </c>
      <c r="J3168" s="1">
        <f>MONTH(BART_Rides[[#This Row],[Date]])</f>
        <v>9</v>
      </c>
      <c r="K3168" s="1">
        <f>WEEKDAY(BART_Rides[[#This Row],[Date]],2)</f>
        <v>6</v>
      </c>
      <c r="L3168" s="1" t="str">
        <f>LEFT(BART_Rides[[#This Row],[Lines]],1)</f>
        <v>Y</v>
      </c>
      <c r="M3168" s="1" t="str">
        <f>IF(BART_Rides[[#This Row],[FirstLetter]]="Y","Yes","No")</f>
        <v>Yes</v>
      </c>
      <c r="N3168" s="1" t="str">
        <f>IF(OR(BART_Rides[[#This Row],[Station Code]]="EM", BART_Rides[[#This Row],[Station Code]]="MT", BART_Rides[[#This Row],[Station Code]]="PL", BART_Rides[[#This Row],[Station Code]]="CC"), "Yes", "No")</f>
        <v>No</v>
      </c>
    </row>
    <row r="3169" spans="6:14">
      <c r="F3169" s="3">
        <v>44444</v>
      </c>
      <c r="G3169" s="1">
        <v>12</v>
      </c>
      <c r="H3169" s="1" t="s">
        <v>101</v>
      </c>
      <c r="I3169" s="1">
        <v>1249</v>
      </c>
      <c r="J3169" s="1">
        <f>MONTH(BART_Rides[[#This Row],[Date]])</f>
        <v>9</v>
      </c>
      <c r="K3169" s="1">
        <f>WEEKDAY(BART_Rides[[#This Row],[Date]],2)</f>
        <v>7</v>
      </c>
      <c r="L3169" s="1" t="str">
        <f>LEFT(BART_Rides[[#This Row],[Lines]],1)</f>
        <v>Y</v>
      </c>
      <c r="M3169" s="1" t="str">
        <f>IF(BART_Rides[[#This Row],[FirstLetter]]="Y","Yes","No")</f>
        <v>Yes</v>
      </c>
      <c r="N3169" s="1" t="str">
        <f>IF(OR(BART_Rides[[#This Row],[Station Code]]="EM", BART_Rides[[#This Row],[Station Code]]="MT", BART_Rides[[#This Row],[Station Code]]="PL", BART_Rides[[#This Row],[Station Code]]="CC"), "Yes", "No")</f>
        <v>No</v>
      </c>
    </row>
    <row r="3170" spans="6:14">
      <c r="F3170" s="3">
        <v>44445</v>
      </c>
      <c r="G3170" s="1">
        <v>12</v>
      </c>
      <c r="H3170" s="1" t="s">
        <v>101</v>
      </c>
      <c r="I3170" s="1">
        <v>1093</v>
      </c>
      <c r="J3170" s="1">
        <f>MONTH(BART_Rides[[#This Row],[Date]])</f>
        <v>9</v>
      </c>
      <c r="K3170" s="1">
        <f>WEEKDAY(BART_Rides[[#This Row],[Date]],2)</f>
        <v>1</v>
      </c>
      <c r="L3170" s="1" t="str">
        <f>LEFT(BART_Rides[[#This Row],[Lines]],1)</f>
        <v>Y</v>
      </c>
      <c r="M3170" s="1" t="str">
        <f>IF(BART_Rides[[#This Row],[FirstLetter]]="Y","Yes","No")</f>
        <v>Yes</v>
      </c>
      <c r="N3170" s="1" t="str">
        <f>IF(OR(BART_Rides[[#This Row],[Station Code]]="EM", BART_Rides[[#This Row],[Station Code]]="MT", BART_Rides[[#This Row],[Station Code]]="PL", BART_Rides[[#This Row],[Station Code]]="CC"), "Yes", "No")</f>
        <v>No</v>
      </c>
    </row>
    <row r="3171" spans="6:14">
      <c r="F3171" s="3">
        <v>44446</v>
      </c>
      <c r="G3171" s="1">
        <v>12</v>
      </c>
      <c r="H3171" s="1" t="s">
        <v>101</v>
      </c>
      <c r="I3171" s="1">
        <v>2766</v>
      </c>
      <c r="J3171" s="1">
        <f>MONTH(BART_Rides[[#This Row],[Date]])</f>
        <v>9</v>
      </c>
      <c r="K3171" s="1">
        <f>WEEKDAY(BART_Rides[[#This Row],[Date]],2)</f>
        <v>2</v>
      </c>
      <c r="L3171" s="1" t="str">
        <f>LEFT(BART_Rides[[#This Row],[Lines]],1)</f>
        <v>Y</v>
      </c>
      <c r="M3171" s="1" t="str">
        <f>IF(BART_Rides[[#This Row],[FirstLetter]]="Y","Yes","No")</f>
        <v>Yes</v>
      </c>
      <c r="N3171" s="1" t="str">
        <f>IF(OR(BART_Rides[[#This Row],[Station Code]]="EM", BART_Rides[[#This Row],[Station Code]]="MT", BART_Rides[[#This Row],[Station Code]]="PL", BART_Rides[[#This Row],[Station Code]]="CC"), "Yes", "No")</f>
        <v>No</v>
      </c>
    </row>
    <row r="3172" spans="6:14">
      <c r="F3172" s="3">
        <v>44447</v>
      </c>
      <c r="G3172" s="1">
        <v>12</v>
      </c>
      <c r="H3172" s="1" t="s">
        <v>101</v>
      </c>
      <c r="I3172" s="1">
        <v>2810</v>
      </c>
      <c r="J3172" s="1">
        <f>MONTH(BART_Rides[[#This Row],[Date]])</f>
        <v>9</v>
      </c>
      <c r="K3172" s="1">
        <f>WEEKDAY(BART_Rides[[#This Row],[Date]],2)</f>
        <v>3</v>
      </c>
      <c r="L3172" s="1" t="str">
        <f>LEFT(BART_Rides[[#This Row],[Lines]],1)</f>
        <v>Y</v>
      </c>
      <c r="M3172" s="1" t="str">
        <f>IF(BART_Rides[[#This Row],[FirstLetter]]="Y","Yes","No")</f>
        <v>Yes</v>
      </c>
      <c r="N3172" s="1" t="str">
        <f>IF(OR(BART_Rides[[#This Row],[Station Code]]="EM", BART_Rides[[#This Row],[Station Code]]="MT", BART_Rides[[#This Row],[Station Code]]="PL", BART_Rides[[#This Row],[Station Code]]="CC"), "Yes", "No")</f>
        <v>No</v>
      </c>
    </row>
    <row r="3173" spans="6:14">
      <c r="F3173" s="3">
        <v>44448</v>
      </c>
      <c r="G3173" s="1">
        <v>12</v>
      </c>
      <c r="H3173" s="1" t="s">
        <v>101</v>
      </c>
      <c r="I3173" s="1">
        <v>2854</v>
      </c>
      <c r="J3173" s="1">
        <f>MONTH(BART_Rides[[#This Row],[Date]])</f>
        <v>9</v>
      </c>
      <c r="K3173" s="1">
        <f>WEEKDAY(BART_Rides[[#This Row],[Date]],2)</f>
        <v>4</v>
      </c>
      <c r="L3173" s="1" t="str">
        <f>LEFT(BART_Rides[[#This Row],[Lines]],1)</f>
        <v>Y</v>
      </c>
      <c r="M3173" s="1" t="str">
        <f>IF(BART_Rides[[#This Row],[FirstLetter]]="Y","Yes","No")</f>
        <v>Yes</v>
      </c>
      <c r="N3173" s="1" t="str">
        <f>IF(OR(BART_Rides[[#This Row],[Station Code]]="EM", BART_Rides[[#This Row],[Station Code]]="MT", BART_Rides[[#This Row],[Station Code]]="PL", BART_Rides[[#This Row],[Station Code]]="CC"), "Yes", "No")</f>
        <v>No</v>
      </c>
    </row>
    <row r="3174" spans="6:14">
      <c r="F3174" s="3">
        <v>44449</v>
      </c>
      <c r="G3174" s="1">
        <v>12</v>
      </c>
      <c r="H3174" s="1" t="s">
        <v>101</v>
      </c>
      <c r="I3174" s="1">
        <v>2719</v>
      </c>
      <c r="J3174" s="1">
        <f>MONTH(BART_Rides[[#This Row],[Date]])</f>
        <v>9</v>
      </c>
      <c r="K3174" s="1">
        <f>WEEKDAY(BART_Rides[[#This Row],[Date]],2)</f>
        <v>5</v>
      </c>
      <c r="L3174" s="1" t="str">
        <f>LEFT(BART_Rides[[#This Row],[Lines]],1)</f>
        <v>Y</v>
      </c>
      <c r="M3174" s="1" t="str">
        <f>IF(BART_Rides[[#This Row],[FirstLetter]]="Y","Yes","No")</f>
        <v>Yes</v>
      </c>
      <c r="N3174" s="1" t="str">
        <f>IF(OR(BART_Rides[[#This Row],[Station Code]]="EM", BART_Rides[[#This Row],[Station Code]]="MT", BART_Rides[[#This Row],[Station Code]]="PL", BART_Rides[[#This Row],[Station Code]]="CC"), "Yes", "No")</f>
        <v>No</v>
      </c>
    </row>
    <row r="3175" spans="6:14">
      <c r="F3175" s="3">
        <v>44450</v>
      </c>
      <c r="G3175" s="1">
        <v>12</v>
      </c>
      <c r="H3175" s="1" t="s">
        <v>101</v>
      </c>
      <c r="I3175" s="1">
        <v>1509</v>
      </c>
      <c r="J3175" s="1">
        <f>MONTH(BART_Rides[[#This Row],[Date]])</f>
        <v>9</v>
      </c>
      <c r="K3175" s="1">
        <f>WEEKDAY(BART_Rides[[#This Row],[Date]],2)</f>
        <v>6</v>
      </c>
      <c r="L3175" s="1" t="str">
        <f>LEFT(BART_Rides[[#This Row],[Lines]],1)</f>
        <v>Y</v>
      </c>
      <c r="M3175" s="1" t="str">
        <f>IF(BART_Rides[[#This Row],[FirstLetter]]="Y","Yes","No")</f>
        <v>Yes</v>
      </c>
      <c r="N3175" s="1" t="str">
        <f>IF(OR(BART_Rides[[#This Row],[Station Code]]="EM", BART_Rides[[#This Row],[Station Code]]="MT", BART_Rides[[#This Row],[Station Code]]="PL", BART_Rides[[#This Row],[Station Code]]="CC"), "Yes", "No")</f>
        <v>No</v>
      </c>
    </row>
    <row r="3176" spans="6:14">
      <c r="F3176" s="3">
        <v>44451</v>
      </c>
      <c r="G3176" s="1">
        <v>12</v>
      </c>
      <c r="H3176" s="1" t="s">
        <v>101</v>
      </c>
      <c r="I3176" s="1">
        <v>1109</v>
      </c>
      <c r="J3176" s="1">
        <f>MONTH(BART_Rides[[#This Row],[Date]])</f>
        <v>9</v>
      </c>
      <c r="K3176" s="1">
        <f>WEEKDAY(BART_Rides[[#This Row],[Date]],2)</f>
        <v>7</v>
      </c>
      <c r="L3176" s="1" t="str">
        <f>LEFT(BART_Rides[[#This Row],[Lines]],1)</f>
        <v>Y</v>
      </c>
      <c r="M3176" s="1" t="str">
        <f>IF(BART_Rides[[#This Row],[FirstLetter]]="Y","Yes","No")</f>
        <v>Yes</v>
      </c>
      <c r="N3176" s="1" t="str">
        <f>IF(OR(BART_Rides[[#This Row],[Station Code]]="EM", BART_Rides[[#This Row],[Station Code]]="MT", BART_Rides[[#This Row],[Station Code]]="PL", BART_Rides[[#This Row],[Station Code]]="CC"), "Yes", "No")</f>
        <v>No</v>
      </c>
    </row>
    <row r="3177" spans="6:14">
      <c r="F3177" s="3">
        <v>44452</v>
      </c>
      <c r="G3177" s="1">
        <v>12</v>
      </c>
      <c r="H3177" s="1" t="s">
        <v>101</v>
      </c>
      <c r="I3177" s="1">
        <v>2682</v>
      </c>
      <c r="J3177" s="1">
        <f>MONTH(BART_Rides[[#This Row],[Date]])</f>
        <v>9</v>
      </c>
      <c r="K3177" s="1">
        <f>WEEKDAY(BART_Rides[[#This Row],[Date]],2)</f>
        <v>1</v>
      </c>
      <c r="L3177" s="1" t="str">
        <f>LEFT(BART_Rides[[#This Row],[Lines]],1)</f>
        <v>Y</v>
      </c>
      <c r="M3177" s="1" t="str">
        <f>IF(BART_Rides[[#This Row],[FirstLetter]]="Y","Yes","No")</f>
        <v>Yes</v>
      </c>
      <c r="N3177" s="1" t="str">
        <f>IF(OR(BART_Rides[[#This Row],[Station Code]]="EM", BART_Rides[[#This Row],[Station Code]]="MT", BART_Rides[[#This Row],[Station Code]]="PL", BART_Rides[[#This Row],[Station Code]]="CC"), "Yes", "No")</f>
        <v>No</v>
      </c>
    </row>
    <row r="3178" spans="6:14">
      <c r="F3178" s="3">
        <v>44453</v>
      </c>
      <c r="G3178" s="1">
        <v>12</v>
      </c>
      <c r="H3178" s="1" t="s">
        <v>101</v>
      </c>
      <c r="I3178" s="1">
        <v>2862</v>
      </c>
      <c r="J3178" s="1">
        <f>MONTH(BART_Rides[[#This Row],[Date]])</f>
        <v>9</v>
      </c>
      <c r="K3178" s="1">
        <f>WEEKDAY(BART_Rides[[#This Row],[Date]],2)</f>
        <v>2</v>
      </c>
      <c r="L3178" s="1" t="str">
        <f>LEFT(BART_Rides[[#This Row],[Lines]],1)</f>
        <v>Y</v>
      </c>
      <c r="M3178" s="1" t="str">
        <f>IF(BART_Rides[[#This Row],[FirstLetter]]="Y","Yes","No")</f>
        <v>Yes</v>
      </c>
      <c r="N3178" s="1" t="str">
        <f>IF(OR(BART_Rides[[#This Row],[Station Code]]="EM", BART_Rides[[#This Row],[Station Code]]="MT", BART_Rides[[#This Row],[Station Code]]="PL", BART_Rides[[#This Row],[Station Code]]="CC"), "Yes", "No")</f>
        <v>No</v>
      </c>
    </row>
    <row r="3179" spans="6:14">
      <c r="F3179" s="3">
        <v>44454</v>
      </c>
      <c r="G3179" s="1">
        <v>12</v>
      </c>
      <c r="H3179" s="1" t="s">
        <v>101</v>
      </c>
      <c r="I3179" s="1">
        <v>2895</v>
      </c>
      <c r="J3179" s="1">
        <f>MONTH(BART_Rides[[#This Row],[Date]])</f>
        <v>9</v>
      </c>
      <c r="K3179" s="1">
        <f>WEEKDAY(BART_Rides[[#This Row],[Date]],2)</f>
        <v>3</v>
      </c>
      <c r="L3179" s="1" t="str">
        <f>LEFT(BART_Rides[[#This Row],[Lines]],1)</f>
        <v>Y</v>
      </c>
      <c r="M3179" s="1" t="str">
        <f>IF(BART_Rides[[#This Row],[FirstLetter]]="Y","Yes","No")</f>
        <v>Yes</v>
      </c>
      <c r="N3179" s="1" t="str">
        <f>IF(OR(BART_Rides[[#This Row],[Station Code]]="EM", BART_Rides[[#This Row],[Station Code]]="MT", BART_Rides[[#This Row],[Station Code]]="PL", BART_Rides[[#This Row],[Station Code]]="CC"), "Yes", "No")</f>
        <v>No</v>
      </c>
    </row>
    <row r="3180" spans="6:14">
      <c r="F3180" s="3">
        <v>44455</v>
      </c>
      <c r="G3180" s="1">
        <v>12</v>
      </c>
      <c r="H3180" s="1" t="s">
        <v>101</v>
      </c>
      <c r="I3180" s="1">
        <v>2867</v>
      </c>
      <c r="J3180" s="1">
        <f>MONTH(BART_Rides[[#This Row],[Date]])</f>
        <v>9</v>
      </c>
      <c r="K3180" s="1">
        <f>WEEKDAY(BART_Rides[[#This Row],[Date]],2)</f>
        <v>4</v>
      </c>
      <c r="L3180" s="1" t="str">
        <f>LEFT(BART_Rides[[#This Row],[Lines]],1)</f>
        <v>Y</v>
      </c>
      <c r="M3180" s="1" t="str">
        <f>IF(BART_Rides[[#This Row],[FirstLetter]]="Y","Yes","No")</f>
        <v>Yes</v>
      </c>
      <c r="N3180" s="1" t="str">
        <f>IF(OR(BART_Rides[[#This Row],[Station Code]]="EM", BART_Rides[[#This Row],[Station Code]]="MT", BART_Rides[[#This Row],[Station Code]]="PL", BART_Rides[[#This Row],[Station Code]]="CC"), "Yes", "No")</f>
        <v>No</v>
      </c>
    </row>
    <row r="3181" spans="6:14">
      <c r="F3181" s="3">
        <v>44456</v>
      </c>
      <c r="G3181" s="1">
        <v>12</v>
      </c>
      <c r="H3181" s="1" t="s">
        <v>101</v>
      </c>
      <c r="I3181" s="1">
        <v>3063</v>
      </c>
      <c r="J3181" s="1">
        <f>MONTH(BART_Rides[[#This Row],[Date]])</f>
        <v>9</v>
      </c>
      <c r="K3181" s="1">
        <f>WEEKDAY(BART_Rides[[#This Row],[Date]],2)</f>
        <v>5</v>
      </c>
      <c r="L3181" s="1" t="str">
        <f>LEFT(BART_Rides[[#This Row],[Lines]],1)</f>
        <v>Y</v>
      </c>
      <c r="M3181" s="1" t="str">
        <f>IF(BART_Rides[[#This Row],[FirstLetter]]="Y","Yes","No")</f>
        <v>Yes</v>
      </c>
      <c r="N3181" s="1" t="str">
        <f>IF(OR(BART_Rides[[#This Row],[Station Code]]="EM", BART_Rides[[#This Row],[Station Code]]="MT", BART_Rides[[#This Row],[Station Code]]="PL", BART_Rides[[#This Row],[Station Code]]="CC"), "Yes", "No")</f>
        <v>No</v>
      </c>
    </row>
    <row r="3182" spans="6:14">
      <c r="F3182" s="3">
        <v>44457</v>
      </c>
      <c r="G3182" s="1">
        <v>12</v>
      </c>
      <c r="H3182" s="1" t="s">
        <v>101</v>
      </c>
      <c r="I3182" s="1">
        <v>1947</v>
      </c>
      <c r="J3182" s="1">
        <f>MONTH(BART_Rides[[#This Row],[Date]])</f>
        <v>9</v>
      </c>
      <c r="K3182" s="1">
        <f>WEEKDAY(BART_Rides[[#This Row],[Date]],2)</f>
        <v>6</v>
      </c>
      <c r="L3182" s="1" t="str">
        <f>LEFT(BART_Rides[[#This Row],[Lines]],1)</f>
        <v>Y</v>
      </c>
      <c r="M3182" s="1" t="str">
        <f>IF(BART_Rides[[#This Row],[FirstLetter]]="Y","Yes","No")</f>
        <v>Yes</v>
      </c>
      <c r="N3182" s="1" t="str">
        <f>IF(OR(BART_Rides[[#This Row],[Station Code]]="EM", BART_Rides[[#This Row],[Station Code]]="MT", BART_Rides[[#This Row],[Station Code]]="PL", BART_Rides[[#This Row],[Station Code]]="CC"), "Yes", "No")</f>
        <v>No</v>
      </c>
    </row>
    <row r="3183" spans="6:14">
      <c r="F3183" s="3">
        <v>44458</v>
      </c>
      <c r="G3183" s="1">
        <v>12</v>
      </c>
      <c r="H3183" s="1" t="s">
        <v>101</v>
      </c>
      <c r="I3183" s="1">
        <v>1185</v>
      </c>
      <c r="J3183" s="1">
        <f>MONTH(BART_Rides[[#This Row],[Date]])</f>
        <v>9</v>
      </c>
      <c r="K3183" s="1">
        <f>WEEKDAY(BART_Rides[[#This Row],[Date]],2)</f>
        <v>7</v>
      </c>
      <c r="L3183" s="1" t="str">
        <f>LEFT(BART_Rides[[#This Row],[Lines]],1)</f>
        <v>Y</v>
      </c>
      <c r="M3183" s="1" t="str">
        <f>IF(BART_Rides[[#This Row],[FirstLetter]]="Y","Yes","No")</f>
        <v>Yes</v>
      </c>
      <c r="N3183" s="1" t="str">
        <f>IF(OR(BART_Rides[[#This Row],[Station Code]]="EM", BART_Rides[[#This Row],[Station Code]]="MT", BART_Rides[[#This Row],[Station Code]]="PL", BART_Rides[[#This Row],[Station Code]]="CC"), "Yes", "No")</f>
        <v>No</v>
      </c>
    </row>
    <row r="3184" spans="6:14">
      <c r="F3184" s="3">
        <v>44459</v>
      </c>
      <c r="G3184" s="1">
        <v>12</v>
      </c>
      <c r="H3184" s="1" t="s">
        <v>101</v>
      </c>
      <c r="I3184" s="1">
        <v>2795</v>
      </c>
      <c r="J3184" s="1">
        <f>MONTH(BART_Rides[[#This Row],[Date]])</f>
        <v>9</v>
      </c>
      <c r="K3184" s="1">
        <f>WEEKDAY(BART_Rides[[#This Row],[Date]],2)</f>
        <v>1</v>
      </c>
      <c r="L3184" s="1" t="str">
        <f>LEFT(BART_Rides[[#This Row],[Lines]],1)</f>
        <v>Y</v>
      </c>
      <c r="M3184" s="1" t="str">
        <f>IF(BART_Rides[[#This Row],[FirstLetter]]="Y","Yes","No")</f>
        <v>Yes</v>
      </c>
      <c r="N3184" s="1" t="str">
        <f>IF(OR(BART_Rides[[#This Row],[Station Code]]="EM", BART_Rides[[#This Row],[Station Code]]="MT", BART_Rides[[#This Row],[Station Code]]="PL", BART_Rides[[#This Row],[Station Code]]="CC"), "Yes", "No")</f>
        <v>No</v>
      </c>
    </row>
    <row r="3185" spans="6:14">
      <c r="F3185" s="3">
        <v>44460</v>
      </c>
      <c r="G3185" s="1">
        <v>12</v>
      </c>
      <c r="H3185" s="1" t="s">
        <v>101</v>
      </c>
      <c r="I3185" s="1">
        <v>2901</v>
      </c>
      <c r="J3185" s="1">
        <f>MONTH(BART_Rides[[#This Row],[Date]])</f>
        <v>9</v>
      </c>
      <c r="K3185" s="1">
        <f>WEEKDAY(BART_Rides[[#This Row],[Date]],2)</f>
        <v>2</v>
      </c>
      <c r="L3185" s="1" t="str">
        <f>LEFT(BART_Rides[[#This Row],[Lines]],1)</f>
        <v>Y</v>
      </c>
      <c r="M3185" s="1" t="str">
        <f>IF(BART_Rides[[#This Row],[FirstLetter]]="Y","Yes","No")</f>
        <v>Yes</v>
      </c>
      <c r="N3185" s="1" t="str">
        <f>IF(OR(BART_Rides[[#This Row],[Station Code]]="EM", BART_Rides[[#This Row],[Station Code]]="MT", BART_Rides[[#This Row],[Station Code]]="PL", BART_Rides[[#This Row],[Station Code]]="CC"), "Yes", "No")</f>
        <v>No</v>
      </c>
    </row>
    <row r="3186" spans="6:14">
      <c r="F3186" s="3">
        <v>44461</v>
      </c>
      <c r="G3186" s="1">
        <v>12</v>
      </c>
      <c r="H3186" s="1" t="s">
        <v>101</v>
      </c>
      <c r="I3186" s="1">
        <v>2870</v>
      </c>
      <c r="J3186" s="1">
        <f>MONTH(BART_Rides[[#This Row],[Date]])</f>
        <v>9</v>
      </c>
      <c r="K3186" s="1">
        <f>WEEKDAY(BART_Rides[[#This Row],[Date]],2)</f>
        <v>3</v>
      </c>
      <c r="L3186" s="1" t="str">
        <f>LEFT(BART_Rides[[#This Row],[Lines]],1)</f>
        <v>Y</v>
      </c>
      <c r="M3186" s="1" t="str">
        <f>IF(BART_Rides[[#This Row],[FirstLetter]]="Y","Yes","No")</f>
        <v>Yes</v>
      </c>
      <c r="N3186" s="1" t="str">
        <f>IF(OR(BART_Rides[[#This Row],[Station Code]]="EM", BART_Rides[[#This Row],[Station Code]]="MT", BART_Rides[[#This Row],[Station Code]]="PL", BART_Rides[[#This Row],[Station Code]]="CC"), "Yes", "No")</f>
        <v>No</v>
      </c>
    </row>
    <row r="3187" spans="6:14">
      <c r="F3187" s="3">
        <v>44462</v>
      </c>
      <c r="G3187" s="1">
        <v>12</v>
      </c>
      <c r="H3187" s="1" t="s">
        <v>101</v>
      </c>
      <c r="I3187" s="1">
        <v>2997</v>
      </c>
      <c r="J3187" s="1">
        <f>MONTH(BART_Rides[[#This Row],[Date]])</f>
        <v>9</v>
      </c>
      <c r="K3187" s="1">
        <f>WEEKDAY(BART_Rides[[#This Row],[Date]],2)</f>
        <v>4</v>
      </c>
      <c r="L3187" s="1" t="str">
        <f>LEFT(BART_Rides[[#This Row],[Lines]],1)</f>
        <v>Y</v>
      </c>
      <c r="M3187" s="1" t="str">
        <f>IF(BART_Rides[[#This Row],[FirstLetter]]="Y","Yes","No")</f>
        <v>Yes</v>
      </c>
      <c r="N3187" s="1" t="str">
        <f>IF(OR(BART_Rides[[#This Row],[Station Code]]="EM", BART_Rides[[#This Row],[Station Code]]="MT", BART_Rides[[#This Row],[Station Code]]="PL", BART_Rides[[#This Row],[Station Code]]="CC"), "Yes", "No")</f>
        <v>No</v>
      </c>
    </row>
    <row r="3188" spans="6:14">
      <c r="F3188" s="3">
        <v>44463</v>
      </c>
      <c r="G3188" s="1">
        <v>12</v>
      </c>
      <c r="H3188" s="1" t="s">
        <v>101</v>
      </c>
      <c r="I3188" s="1">
        <v>2957</v>
      </c>
      <c r="J3188" s="1">
        <f>MONTH(BART_Rides[[#This Row],[Date]])</f>
        <v>9</v>
      </c>
      <c r="K3188" s="1">
        <f>WEEKDAY(BART_Rides[[#This Row],[Date]],2)</f>
        <v>5</v>
      </c>
      <c r="L3188" s="1" t="str">
        <f>LEFT(BART_Rides[[#This Row],[Lines]],1)</f>
        <v>Y</v>
      </c>
      <c r="M3188" s="1" t="str">
        <f>IF(BART_Rides[[#This Row],[FirstLetter]]="Y","Yes","No")</f>
        <v>Yes</v>
      </c>
      <c r="N3188" s="1" t="str">
        <f>IF(OR(BART_Rides[[#This Row],[Station Code]]="EM", BART_Rides[[#This Row],[Station Code]]="MT", BART_Rides[[#This Row],[Station Code]]="PL", BART_Rides[[#This Row],[Station Code]]="CC"), "Yes", "No")</f>
        <v>No</v>
      </c>
    </row>
    <row r="3189" spans="6:14">
      <c r="F3189" s="3">
        <v>44464</v>
      </c>
      <c r="G3189" s="1">
        <v>12</v>
      </c>
      <c r="H3189" s="1" t="s">
        <v>101</v>
      </c>
      <c r="I3189" s="1">
        <v>1748</v>
      </c>
      <c r="J3189" s="1">
        <f>MONTH(BART_Rides[[#This Row],[Date]])</f>
        <v>9</v>
      </c>
      <c r="K3189" s="1">
        <f>WEEKDAY(BART_Rides[[#This Row],[Date]],2)</f>
        <v>6</v>
      </c>
      <c r="L3189" s="1" t="str">
        <f>LEFT(BART_Rides[[#This Row],[Lines]],1)</f>
        <v>Y</v>
      </c>
      <c r="M3189" s="1" t="str">
        <f>IF(BART_Rides[[#This Row],[FirstLetter]]="Y","Yes","No")</f>
        <v>Yes</v>
      </c>
      <c r="N3189" s="1" t="str">
        <f>IF(OR(BART_Rides[[#This Row],[Station Code]]="EM", BART_Rides[[#This Row],[Station Code]]="MT", BART_Rides[[#This Row],[Station Code]]="PL", BART_Rides[[#This Row],[Station Code]]="CC"), "Yes", "No")</f>
        <v>No</v>
      </c>
    </row>
    <row r="3190" spans="6:14">
      <c r="F3190" s="3">
        <v>44465</v>
      </c>
      <c r="G3190" s="1">
        <v>12</v>
      </c>
      <c r="H3190" s="1" t="s">
        <v>101</v>
      </c>
      <c r="I3190" s="1">
        <v>1160</v>
      </c>
      <c r="J3190" s="1">
        <f>MONTH(BART_Rides[[#This Row],[Date]])</f>
        <v>9</v>
      </c>
      <c r="K3190" s="1">
        <f>WEEKDAY(BART_Rides[[#This Row],[Date]],2)</f>
        <v>7</v>
      </c>
      <c r="L3190" s="1" t="str">
        <f>LEFT(BART_Rides[[#This Row],[Lines]],1)</f>
        <v>Y</v>
      </c>
      <c r="M3190" s="1" t="str">
        <f>IF(BART_Rides[[#This Row],[FirstLetter]]="Y","Yes","No")</f>
        <v>Yes</v>
      </c>
      <c r="N3190" s="1" t="str">
        <f>IF(OR(BART_Rides[[#This Row],[Station Code]]="EM", BART_Rides[[#This Row],[Station Code]]="MT", BART_Rides[[#This Row],[Station Code]]="PL", BART_Rides[[#This Row],[Station Code]]="CC"), "Yes", "No")</f>
        <v>No</v>
      </c>
    </row>
    <row r="3191" spans="6:14">
      <c r="F3191" s="3">
        <v>44466</v>
      </c>
      <c r="G3191" s="1">
        <v>12</v>
      </c>
      <c r="H3191" s="1" t="s">
        <v>101</v>
      </c>
      <c r="I3191" s="1">
        <v>2611</v>
      </c>
      <c r="J3191" s="1">
        <f>MONTH(BART_Rides[[#This Row],[Date]])</f>
        <v>9</v>
      </c>
      <c r="K3191" s="1">
        <f>WEEKDAY(BART_Rides[[#This Row],[Date]],2)</f>
        <v>1</v>
      </c>
      <c r="L3191" s="1" t="str">
        <f>LEFT(BART_Rides[[#This Row],[Lines]],1)</f>
        <v>Y</v>
      </c>
      <c r="M3191" s="1" t="str">
        <f>IF(BART_Rides[[#This Row],[FirstLetter]]="Y","Yes","No")</f>
        <v>Yes</v>
      </c>
      <c r="N3191" s="1" t="str">
        <f>IF(OR(BART_Rides[[#This Row],[Station Code]]="EM", BART_Rides[[#This Row],[Station Code]]="MT", BART_Rides[[#This Row],[Station Code]]="PL", BART_Rides[[#This Row],[Station Code]]="CC"), "Yes", "No")</f>
        <v>No</v>
      </c>
    </row>
    <row r="3192" spans="6:14">
      <c r="F3192" s="3">
        <v>44467</v>
      </c>
      <c r="G3192" s="1">
        <v>12</v>
      </c>
      <c r="H3192" s="1" t="s">
        <v>101</v>
      </c>
      <c r="I3192" s="1">
        <v>2899</v>
      </c>
      <c r="J3192" s="1">
        <f>MONTH(BART_Rides[[#This Row],[Date]])</f>
        <v>9</v>
      </c>
      <c r="K3192" s="1">
        <f>WEEKDAY(BART_Rides[[#This Row],[Date]],2)</f>
        <v>2</v>
      </c>
      <c r="L3192" s="1" t="str">
        <f>LEFT(BART_Rides[[#This Row],[Lines]],1)</f>
        <v>Y</v>
      </c>
      <c r="M3192" s="1" t="str">
        <f>IF(BART_Rides[[#This Row],[FirstLetter]]="Y","Yes","No")</f>
        <v>Yes</v>
      </c>
      <c r="N3192" s="1" t="str">
        <f>IF(OR(BART_Rides[[#This Row],[Station Code]]="EM", BART_Rides[[#This Row],[Station Code]]="MT", BART_Rides[[#This Row],[Station Code]]="PL", BART_Rides[[#This Row],[Station Code]]="CC"), "Yes", "No")</f>
        <v>No</v>
      </c>
    </row>
    <row r="3193" spans="6:14">
      <c r="F3193" s="3">
        <v>44468</v>
      </c>
      <c r="G3193" s="1">
        <v>12</v>
      </c>
      <c r="H3193" s="1" t="s">
        <v>101</v>
      </c>
      <c r="I3193" s="1">
        <v>2932</v>
      </c>
      <c r="J3193" s="1">
        <f>MONTH(BART_Rides[[#This Row],[Date]])</f>
        <v>9</v>
      </c>
      <c r="K3193" s="1">
        <f>WEEKDAY(BART_Rides[[#This Row],[Date]],2)</f>
        <v>3</v>
      </c>
      <c r="L3193" s="1" t="str">
        <f>LEFT(BART_Rides[[#This Row],[Lines]],1)</f>
        <v>Y</v>
      </c>
      <c r="M3193" s="1" t="str">
        <f>IF(BART_Rides[[#This Row],[FirstLetter]]="Y","Yes","No")</f>
        <v>Yes</v>
      </c>
      <c r="N3193" s="1" t="str">
        <f>IF(OR(BART_Rides[[#This Row],[Station Code]]="EM", BART_Rides[[#This Row],[Station Code]]="MT", BART_Rides[[#This Row],[Station Code]]="PL", BART_Rides[[#This Row],[Station Code]]="CC"), "Yes", "No")</f>
        <v>No</v>
      </c>
    </row>
    <row r="3194" spans="6:14">
      <c r="F3194" s="3">
        <v>44469</v>
      </c>
      <c r="G3194" s="1">
        <v>12</v>
      </c>
      <c r="H3194" s="1" t="s">
        <v>101</v>
      </c>
      <c r="I3194" s="1">
        <v>3148</v>
      </c>
      <c r="J3194" s="1">
        <f>MONTH(BART_Rides[[#This Row],[Date]])</f>
        <v>9</v>
      </c>
      <c r="K3194" s="1">
        <f>WEEKDAY(BART_Rides[[#This Row],[Date]],2)</f>
        <v>4</v>
      </c>
      <c r="L3194" s="1" t="str">
        <f>LEFT(BART_Rides[[#This Row],[Lines]],1)</f>
        <v>Y</v>
      </c>
      <c r="M3194" s="1" t="str">
        <f>IF(BART_Rides[[#This Row],[FirstLetter]]="Y","Yes","No")</f>
        <v>Yes</v>
      </c>
      <c r="N3194" s="1" t="str">
        <f>IF(OR(BART_Rides[[#This Row],[Station Code]]="EM", BART_Rides[[#This Row],[Station Code]]="MT", BART_Rides[[#This Row],[Station Code]]="PL", BART_Rides[[#This Row],[Station Code]]="CC"), "Yes", "No")</f>
        <v>No</v>
      </c>
    </row>
    <row r="3195" spans="6:14">
      <c r="F3195" s="3">
        <v>44470</v>
      </c>
      <c r="G3195" s="1">
        <v>12</v>
      </c>
      <c r="H3195" s="1" t="s">
        <v>101</v>
      </c>
      <c r="I3195" s="1">
        <v>3145</v>
      </c>
      <c r="J3195" s="1">
        <f>MONTH(BART_Rides[[#This Row],[Date]])</f>
        <v>10</v>
      </c>
      <c r="K3195" s="1">
        <f>WEEKDAY(BART_Rides[[#This Row],[Date]],2)</f>
        <v>5</v>
      </c>
      <c r="L3195" s="1" t="str">
        <f>LEFT(BART_Rides[[#This Row],[Lines]],1)</f>
        <v>Y</v>
      </c>
      <c r="M3195" s="1" t="str">
        <f>IF(BART_Rides[[#This Row],[FirstLetter]]="Y","Yes","No")</f>
        <v>Yes</v>
      </c>
      <c r="N3195" s="1" t="str">
        <f>IF(OR(BART_Rides[[#This Row],[Station Code]]="EM", BART_Rides[[#This Row],[Station Code]]="MT", BART_Rides[[#This Row],[Station Code]]="PL", BART_Rides[[#This Row],[Station Code]]="CC"), "Yes", "No")</f>
        <v>No</v>
      </c>
    </row>
    <row r="3196" spans="6:14">
      <c r="F3196" s="3">
        <v>44471</v>
      </c>
      <c r="G3196" s="1">
        <v>12</v>
      </c>
      <c r="H3196" s="1" t="s">
        <v>101</v>
      </c>
      <c r="I3196" s="1">
        <v>1765</v>
      </c>
      <c r="J3196" s="1">
        <f>MONTH(BART_Rides[[#This Row],[Date]])</f>
        <v>10</v>
      </c>
      <c r="K3196" s="1">
        <f>WEEKDAY(BART_Rides[[#This Row],[Date]],2)</f>
        <v>6</v>
      </c>
      <c r="L3196" s="1" t="str">
        <f>LEFT(BART_Rides[[#This Row],[Lines]],1)</f>
        <v>Y</v>
      </c>
      <c r="M3196" s="1" t="str">
        <f>IF(BART_Rides[[#This Row],[FirstLetter]]="Y","Yes","No")</f>
        <v>Yes</v>
      </c>
      <c r="N3196" s="1" t="str">
        <f>IF(OR(BART_Rides[[#This Row],[Station Code]]="EM", BART_Rides[[#This Row],[Station Code]]="MT", BART_Rides[[#This Row],[Station Code]]="PL", BART_Rides[[#This Row],[Station Code]]="CC"), "Yes", "No")</f>
        <v>No</v>
      </c>
    </row>
    <row r="3197" spans="6:14">
      <c r="F3197" s="3">
        <v>44472</v>
      </c>
      <c r="G3197" s="1">
        <v>12</v>
      </c>
      <c r="H3197" s="1" t="s">
        <v>101</v>
      </c>
      <c r="I3197" s="1">
        <v>1124</v>
      </c>
      <c r="J3197" s="1">
        <f>MONTH(BART_Rides[[#This Row],[Date]])</f>
        <v>10</v>
      </c>
      <c r="K3197" s="1">
        <f>WEEKDAY(BART_Rides[[#This Row],[Date]],2)</f>
        <v>7</v>
      </c>
      <c r="L3197" s="1" t="str">
        <f>LEFT(BART_Rides[[#This Row],[Lines]],1)</f>
        <v>Y</v>
      </c>
      <c r="M3197" s="1" t="str">
        <f>IF(BART_Rides[[#This Row],[FirstLetter]]="Y","Yes","No")</f>
        <v>Yes</v>
      </c>
      <c r="N3197" s="1" t="str">
        <f>IF(OR(BART_Rides[[#This Row],[Station Code]]="EM", BART_Rides[[#This Row],[Station Code]]="MT", BART_Rides[[#This Row],[Station Code]]="PL", BART_Rides[[#This Row],[Station Code]]="CC"), "Yes", "No")</f>
        <v>No</v>
      </c>
    </row>
    <row r="3198" spans="6:14">
      <c r="F3198" s="3">
        <v>44473</v>
      </c>
      <c r="G3198" s="1">
        <v>12</v>
      </c>
      <c r="H3198" s="1" t="s">
        <v>101</v>
      </c>
      <c r="I3198" s="1">
        <v>2647</v>
      </c>
      <c r="J3198" s="1">
        <f>MONTH(BART_Rides[[#This Row],[Date]])</f>
        <v>10</v>
      </c>
      <c r="K3198" s="1">
        <f>WEEKDAY(BART_Rides[[#This Row],[Date]],2)</f>
        <v>1</v>
      </c>
      <c r="L3198" s="1" t="str">
        <f>LEFT(BART_Rides[[#This Row],[Lines]],1)</f>
        <v>Y</v>
      </c>
      <c r="M3198" s="1" t="str">
        <f>IF(BART_Rides[[#This Row],[FirstLetter]]="Y","Yes","No")</f>
        <v>Yes</v>
      </c>
      <c r="N3198" s="1" t="str">
        <f>IF(OR(BART_Rides[[#This Row],[Station Code]]="EM", BART_Rides[[#This Row],[Station Code]]="MT", BART_Rides[[#This Row],[Station Code]]="PL", BART_Rides[[#This Row],[Station Code]]="CC"), "Yes", "No")</f>
        <v>No</v>
      </c>
    </row>
    <row r="3199" spans="6:14">
      <c r="F3199" s="3">
        <v>44474</v>
      </c>
      <c r="G3199" s="1">
        <v>12</v>
      </c>
      <c r="H3199" s="1" t="s">
        <v>101</v>
      </c>
      <c r="I3199" s="1">
        <v>2877</v>
      </c>
      <c r="J3199" s="1">
        <f>MONTH(BART_Rides[[#This Row],[Date]])</f>
        <v>10</v>
      </c>
      <c r="K3199" s="1">
        <f>WEEKDAY(BART_Rides[[#This Row],[Date]],2)</f>
        <v>2</v>
      </c>
      <c r="L3199" s="1" t="str">
        <f>LEFT(BART_Rides[[#This Row],[Lines]],1)</f>
        <v>Y</v>
      </c>
      <c r="M3199" s="1" t="str">
        <f>IF(BART_Rides[[#This Row],[FirstLetter]]="Y","Yes","No")</f>
        <v>Yes</v>
      </c>
      <c r="N3199" s="1" t="str">
        <f>IF(OR(BART_Rides[[#This Row],[Station Code]]="EM", BART_Rides[[#This Row],[Station Code]]="MT", BART_Rides[[#This Row],[Station Code]]="PL", BART_Rides[[#This Row],[Station Code]]="CC"), "Yes", "No")</f>
        <v>No</v>
      </c>
    </row>
    <row r="3200" spans="6:14">
      <c r="F3200" s="3">
        <v>44475</v>
      </c>
      <c r="G3200" s="1">
        <v>12</v>
      </c>
      <c r="H3200" s="1" t="s">
        <v>101</v>
      </c>
      <c r="I3200" s="1">
        <v>2949</v>
      </c>
      <c r="J3200" s="1">
        <f>MONTH(BART_Rides[[#This Row],[Date]])</f>
        <v>10</v>
      </c>
      <c r="K3200" s="1">
        <f>WEEKDAY(BART_Rides[[#This Row],[Date]],2)</f>
        <v>3</v>
      </c>
      <c r="L3200" s="1" t="str">
        <f>LEFT(BART_Rides[[#This Row],[Lines]],1)</f>
        <v>Y</v>
      </c>
      <c r="M3200" s="1" t="str">
        <f>IF(BART_Rides[[#This Row],[FirstLetter]]="Y","Yes","No")</f>
        <v>Yes</v>
      </c>
      <c r="N3200" s="1" t="str">
        <f>IF(OR(BART_Rides[[#This Row],[Station Code]]="EM", BART_Rides[[#This Row],[Station Code]]="MT", BART_Rides[[#This Row],[Station Code]]="PL", BART_Rides[[#This Row],[Station Code]]="CC"), "Yes", "No")</f>
        <v>No</v>
      </c>
    </row>
    <row r="3201" spans="6:14">
      <c r="F3201" s="3">
        <v>44476</v>
      </c>
      <c r="G3201" s="1">
        <v>12</v>
      </c>
      <c r="H3201" s="1" t="s">
        <v>101</v>
      </c>
      <c r="I3201" s="1">
        <v>2995</v>
      </c>
      <c r="J3201" s="1">
        <f>MONTH(BART_Rides[[#This Row],[Date]])</f>
        <v>10</v>
      </c>
      <c r="K3201" s="1">
        <f>WEEKDAY(BART_Rides[[#This Row],[Date]],2)</f>
        <v>4</v>
      </c>
      <c r="L3201" s="1" t="str">
        <f>LEFT(BART_Rides[[#This Row],[Lines]],1)</f>
        <v>Y</v>
      </c>
      <c r="M3201" s="1" t="str">
        <f>IF(BART_Rides[[#This Row],[FirstLetter]]="Y","Yes","No")</f>
        <v>Yes</v>
      </c>
      <c r="N3201" s="1" t="str">
        <f>IF(OR(BART_Rides[[#This Row],[Station Code]]="EM", BART_Rides[[#This Row],[Station Code]]="MT", BART_Rides[[#This Row],[Station Code]]="PL", BART_Rides[[#This Row],[Station Code]]="CC"), "Yes", "No")</f>
        <v>No</v>
      </c>
    </row>
    <row r="3202" spans="6:14">
      <c r="F3202" s="3">
        <v>44477</v>
      </c>
      <c r="G3202" s="1">
        <v>12</v>
      </c>
      <c r="H3202" s="1" t="s">
        <v>101</v>
      </c>
      <c r="I3202" s="1">
        <v>3058</v>
      </c>
      <c r="J3202" s="1">
        <f>MONTH(BART_Rides[[#This Row],[Date]])</f>
        <v>10</v>
      </c>
      <c r="K3202" s="1">
        <f>WEEKDAY(BART_Rides[[#This Row],[Date]],2)</f>
        <v>5</v>
      </c>
      <c r="L3202" s="1" t="str">
        <f>LEFT(BART_Rides[[#This Row],[Lines]],1)</f>
        <v>Y</v>
      </c>
      <c r="M3202" s="1" t="str">
        <f>IF(BART_Rides[[#This Row],[FirstLetter]]="Y","Yes","No")</f>
        <v>Yes</v>
      </c>
      <c r="N3202" s="1" t="str">
        <f>IF(OR(BART_Rides[[#This Row],[Station Code]]="EM", BART_Rides[[#This Row],[Station Code]]="MT", BART_Rides[[#This Row],[Station Code]]="PL", BART_Rides[[#This Row],[Station Code]]="CC"), "Yes", "No")</f>
        <v>No</v>
      </c>
    </row>
    <row r="3203" spans="6:14">
      <c r="F3203" s="3">
        <v>44478</v>
      </c>
      <c r="G3203" s="1">
        <v>12</v>
      </c>
      <c r="H3203" s="1" t="s">
        <v>101</v>
      </c>
      <c r="I3203" s="1">
        <v>1805</v>
      </c>
      <c r="J3203" s="1">
        <f>MONTH(BART_Rides[[#This Row],[Date]])</f>
        <v>10</v>
      </c>
      <c r="K3203" s="1">
        <f>WEEKDAY(BART_Rides[[#This Row],[Date]],2)</f>
        <v>6</v>
      </c>
      <c r="L3203" s="1" t="str">
        <f>LEFT(BART_Rides[[#This Row],[Lines]],1)</f>
        <v>Y</v>
      </c>
      <c r="M3203" s="1" t="str">
        <f>IF(BART_Rides[[#This Row],[FirstLetter]]="Y","Yes","No")</f>
        <v>Yes</v>
      </c>
      <c r="N3203" s="1" t="str">
        <f>IF(OR(BART_Rides[[#This Row],[Station Code]]="EM", BART_Rides[[#This Row],[Station Code]]="MT", BART_Rides[[#This Row],[Station Code]]="PL", BART_Rides[[#This Row],[Station Code]]="CC"), "Yes", "No")</f>
        <v>No</v>
      </c>
    </row>
    <row r="3204" spans="6:14">
      <c r="F3204" s="3">
        <v>44479</v>
      </c>
      <c r="G3204" s="1">
        <v>12</v>
      </c>
      <c r="H3204" s="1" t="s">
        <v>101</v>
      </c>
      <c r="I3204" s="1">
        <v>1266</v>
      </c>
      <c r="J3204" s="1">
        <f>MONTH(BART_Rides[[#This Row],[Date]])</f>
        <v>10</v>
      </c>
      <c r="K3204" s="1">
        <f>WEEKDAY(BART_Rides[[#This Row],[Date]],2)</f>
        <v>7</v>
      </c>
      <c r="L3204" s="1" t="str">
        <f>LEFT(BART_Rides[[#This Row],[Lines]],1)</f>
        <v>Y</v>
      </c>
      <c r="M3204" s="1" t="str">
        <f>IF(BART_Rides[[#This Row],[FirstLetter]]="Y","Yes","No")</f>
        <v>Yes</v>
      </c>
      <c r="N3204" s="1" t="str">
        <f>IF(OR(BART_Rides[[#This Row],[Station Code]]="EM", BART_Rides[[#This Row],[Station Code]]="MT", BART_Rides[[#This Row],[Station Code]]="PL", BART_Rides[[#This Row],[Station Code]]="CC"), "Yes", "No")</f>
        <v>No</v>
      </c>
    </row>
    <row r="3205" spans="6:14">
      <c r="F3205" s="3">
        <v>44480</v>
      </c>
      <c r="G3205" s="1">
        <v>12</v>
      </c>
      <c r="H3205" s="1" t="s">
        <v>101</v>
      </c>
      <c r="I3205" s="1">
        <v>2265</v>
      </c>
      <c r="J3205" s="1">
        <f>MONTH(BART_Rides[[#This Row],[Date]])</f>
        <v>10</v>
      </c>
      <c r="K3205" s="1">
        <f>WEEKDAY(BART_Rides[[#This Row],[Date]],2)</f>
        <v>1</v>
      </c>
      <c r="L3205" s="1" t="str">
        <f>LEFT(BART_Rides[[#This Row],[Lines]],1)</f>
        <v>Y</v>
      </c>
      <c r="M3205" s="1" t="str">
        <f>IF(BART_Rides[[#This Row],[FirstLetter]]="Y","Yes","No")</f>
        <v>Yes</v>
      </c>
      <c r="N3205" s="1" t="str">
        <f>IF(OR(BART_Rides[[#This Row],[Station Code]]="EM", BART_Rides[[#This Row],[Station Code]]="MT", BART_Rides[[#This Row],[Station Code]]="PL", BART_Rides[[#This Row],[Station Code]]="CC"), "Yes", "No")</f>
        <v>No</v>
      </c>
    </row>
    <row r="3206" spans="6:14">
      <c r="F3206" s="3">
        <v>44481</v>
      </c>
      <c r="G3206" s="1">
        <v>12</v>
      </c>
      <c r="H3206" s="1" t="s">
        <v>101</v>
      </c>
      <c r="I3206" s="1">
        <v>2926</v>
      </c>
      <c r="J3206" s="1">
        <f>MONTH(BART_Rides[[#This Row],[Date]])</f>
        <v>10</v>
      </c>
      <c r="K3206" s="1">
        <f>WEEKDAY(BART_Rides[[#This Row],[Date]],2)</f>
        <v>2</v>
      </c>
      <c r="L3206" s="1" t="str">
        <f>LEFT(BART_Rides[[#This Row],[Lines]],1)</f>
        <v>Y</v>
      </c>
      <c r="M3206" s="1" t="str">
        <f>IF(BART_Rides[[#This Row],[FirstLetter]]="Y","Yes","No")</f>
        <v>Yes</v>
      </c>
      <c r="N3206" s="1" t="str">
        <f>IF(OR(BART_Rides[[#This Row],[Station Code]]="EM", BART_Rides[[#This Row],[Station Code]]="MT", BART_Rides[[#This Row],[Station Code]]="PL", BART_Rides[[#This Row],[Station Code]]="CC"), "Yes", "No")</f>
        <v>No</v>
      </c>
    </row>
    <row r="3207" spans="6:14">
      <c r="F3207" s="3">
        <v>44482</v>
      </c>
      <c r="G3207" s="1">
        <v>12</v>
      </c>
      <c r="H3207" s="1" t="s">
        <v>101</v>
      </c>
      <c r="I3207" s="1">
        <v>2980</v>
      </c>
      <c r="J3207" s="1">
        <f>MONTH(BART_Rides[[#This Row],[Date]])</f>
        <v>10</v>
      </c>
      <c r="K3207" s="1">
        <f>WEEKDAY(BART_Rides[[#This Row],[Date]],2)</f>
        <v>3</v>
      </c>
      <c r="L3207" s="1" t="str">
        <f>LEFT(BART_Rides[[#This Row],[Lines]],1)</f>
        <v>Y</v>
      </c>
      <c r="M3207" s="1" t="str">
        <f>IF(BART_Rides[[#This Row],[FirstLetter]]="Y","Yes","No")</f>
        <v>Yes</v>
      </c>
      <c r="N3207" s="1" t="str">
        <f>IF(OR(BART_Rides[[#This Row],[Station Code]]="EM", BART_Rides[[#This Row],[Station Code]]="MT", BART_Rides[[#This Row],[Station Code]]="PL", BART_Rides[[#This Row],[Station Code]]="CC"), "Yes", "No")</f>
        <v>No</v>
      </c>
    </row>
    <row r="3208" spans="6:14">
      <c r="F3208" s="3">
        <v>44483</v>
      </c>
      <c r="G3208" s="1">
        <v>12</v>
      </c>
      <c r="H3208" s="1" t="s">
        <v>101</v>
      </c>
      <c r="I3208" s="1">
        <v>3155</v>
      </c>
      <c r="J3208" s="1">
        <f>MONTH(BART_Rides[[#This Row],[Date]])</f>
        <v>10</v>
      </c>
      <c r="K3208" s="1">
        <f>WEEKDAY(BART_Rides[[#This Row],[Date]],2)</f>
        <v>4</v>
      </c>
      <c r="L3208" s="1" t="str">
        <f>LEFT(BART_Rides[[#This Row],[Lines]],1)</f>
        <v>Y</v>
      </c>
      <c r="M3208" s="1" t="str">
        <f>IF(BART_Rides[[#This Row],[FirstLetter]]="Y","Yes","No")</f>
        <v>Yes</v>
      </c>
      <c r="N3208" s="1" t="str">
        <f>IF(OR(BART_Rides[[#This Row],[Station Code]]="EM", BART_Rides[[#This Row],[Station Code]]="MT", BART_Rides[[#This Row],[Station Code]]="PL", BART_Rides[[#This Row],[Station Code]]="CC"), "Yes", "No")</f>
        <v>No</v>
      </c>
    </row>
    <row r="3209" spans="6:14">
      <c r="F3209" s="3">
        <v>44484</v>
      </c>
      <c r="G3209" s="1">
        <v>12</v>
      </c>
      <c r="H3209" s="1" t="s">
        <v>101</v>
      </c>
      <c r="I3209" s="1">
        <v>2996</v>
      </c>
      <c r="J3209" s="1">
        <f>MONTH(BART_Rides[[#This Row],[Date]])</f>
        <v>10</v>
      </c>
      <c r="K3209" s="1">
        <f>WEEKDAY(BART_Rides[[#This Row],[Date]],2)</f>
        <v>5</v>
      </c>
      <c r="L3209" s="1" t="str">
        <f>LEFT(BART_Rides[[#This Row],[Lines]],1)</f>
        <v>Y</v>
      </c>
      <c r="M3209" s="1" t="str">
        <f>IF(BART_Rides[[#This Row],[FirstLetter]]="Y","Yes","No")</f>
        <v>Yes</v>
      </c>
      <c r="N3209" s="1" t="str">
        <f>IF(OR(BART_Rides[[#This Row],[Station Code]]="EM", BART_Rides[[#This Row],[Station Code]]="MT", BART_Rides[[#This Row],[Station Code]]="PL", BART_Rides[[#This Row],[Station Code]]="CC"), "Yes", "No")</f>
        <v>No</v>
      </c>
    </row>
    <row r="3210" spans="6:14">
      <c r="F3210" s="3">
        <v>44485</v>
      </c>
      <c r="G3210" s="1">
        <v>12</v>
      </c>
      <c r="H3210" s="1" t="s">
        <v>101</v>
      </c>
      <c r="I3210" s="1">
        <v>1828</v>
      </c>
      <c r="J3210" s="1">
        <f>MONTH(BART_Rides[[#This Row],[Date]])</f>
        <v>10</v>
      </c>
      <c r="K3210" s="1">
        <f>WEEKDAY(BART_Rides[[#This Row],[Date]],2)</f>
        <v>6</v>
      </c>
      <c r="L3210" s="1" t="str">
        <f>LEFT(BART_Rides[[#This Row],[Lines]],1)</f>
        <v>Y</v>
      </c>
      <c r="M3210" s="1" t="str">
        <f>IF(BART_Rides[[#This Row],[FirstLetter]]="Y","Yes","No")</f>
        <v>Yes</v>
      </c>
      <c r="N3210" s="1" t="str">
        <f>IF(OR(BART_Rides[[#This Row],[Station Code]]="EM", BART_Rides[[#This Row],[Station Code]]="MT", BART_Rides[[#This Row],[Station Code]]="PL", BART_Rides[[#This Row],[Station Code]]="CC"), "Yes", "No")</f>
        <v>No</v>
      </c>
    </row>
    <row r="3211" spans="6:14">
      <c r="F3211" s="3">
        <v>44486</v>
      </c>
      <c r="G3211" s="1">
        <v>12</v>
      </c>
      <c r="H3211" s="1" t="s">
        <v>101</v>
      </c>
      <c r="I3211" s="1">
        <v>993</v>
      </c>
      <c r="J3211" s="1">
        <f>MONTH(BART_Rides[[#This Row],[Date]])</f>
        <v>10</v>
      </c>
      <c r="K3211" s="1">
        <f>WEEKDAY(BART_Rides[[#This Row],[Date]],2)</f>
        <v>7</v>
      </c>
      <c r="L3211" s="1" t="str">
        <f>LEFT(BART_Rides[[#This Row],[Lines]],1)</f>
        <v>Y</v>
      </c>
      <c r="M3211" s="1" t="str">
        <f>IF(BART_Rides[[#This Row],[FirstLetter]]="Y","Yes","No")</f>
        <v>Yes</v>
      </c>
      <c r="N3211" s="1" t="str">
        <f>IF(OR(BART_Rides[[#This Row],[Station Code]]="EM", BART_Rides[[#This Row],[Station Code]]="MT", BART_Rides[[#This Row],[Station Code]]="PL", BART_Rides[[#This Row],[Station Code]]="CC"), "Yes", "No")</f>
        <v>No</v>
      </c>
    </row>
    <row r="3212" spans="6:14">
      <c r="F3212" s="3">
        <v>44487</v>
      </c>
      <c r="G3212" s="1">
        <v>12</v>
      </c>
      <c r="H3212" s="1" t="s">
        <v>101</v>
      </c>
      <c r="I3212" s="1">
        <v>2855</v>
      </c>
      <c r="J3212" s="1">
        <f>MONTH(BART_Rides[[#This Row],[Date]])</f>
        <v>10</v>
      </c>
      <c r="K3212" s="1">
        <f>WEEKDAY(BART_Rides[[#This Row],[Date]],2)</f>
        <v>1</v>
      </c>
      <c r="L3212" s="1" t="str">
        <f>LEFT(BART_Rides[[#This Row],[Lines]],1)</f>
        <v>Y</v>
      </c>
      <c r="M3212" s="1" t="str">
        <f>IF(BART_Rides[[#This Row],[FirstLetter]]="Y","Yes","No")</f>
        <v>Yes</v>
      </c>
      <c r="N3212" s="1" t="str">
        <f>IF(OR(BART_Rides[[#This Row],[Station Code]]="EM", BART_Rides[[#This Row],[Station Code]]="MT", BART_Rides[[#This Row],[Station Code]]="PL", BART_Rides[[#This Row],[Station Code]]="CC"), "Yes", "No")</f>
        <v>No</v>
      </c>
    </row>
    <row r="3213" spans="6:14">
      <c r="F3213" s="3">
        <v>44488</v>
      </c>
      <c r="G3213" s="1">
        <v>12</v>
      </c>
      <c r="H3213" s="1" t="s">
        <v>101</v>
      </c>
      <c r="I3213" s="1">
        <v>3000</v>
      </c>
      <c r="J3213" s="1">
        <f>MONTH(BART_Rides[[#This Row],[Date]])</f>
        <v>10</v>
      </c>
      <c r="K3213" s="1">
        <f>WEEKDAY(BART_Rides[[#This Row],[Date]],2)</f>
        <v>2</v>
      </c>
      <c r="L3213" s="1" t="str">
        <f>LEFT(BART_Rides[[#This Row],[Lines]],1)</f>
        <v>Y</v>
      </c>
      <c r="M3213" s="1" t="str">
        <f>IF(BART_Rides[[#This Row],[FirstLetter]]="Y","Yes","No")</f>
        <v>Yes</v>
      </c>
      <c r="N3213" s="1" t="str">
        <f>IF(OR(BART_Rides[[#This Row],[Station Code]]="EM", BART_Rides[[#This Row],[Station Code]]="MT", BART_Rides[[#This Row],[Station Code]]="PL", BART_Rides[[#This Row],[Station Code]]="CC"), "Yes", "No")</f>
        <v>No</v>
      </c>
    </row>
    <row r="3214" spans="6:14">
      <c r="F3214" s="3">
        <v>44489</v>
      </c>
      <c r="G3214" s="1">
        <v>12</v>
      </c>
      <c r="H3214" s="1" t="s">
        <v>101</v>
      </c>
      <c r="I3214" s="1">
        <v>2907</v>
      </c>
      <c r="J3214" s="1">
        <f>MONTH(BART_Rides[[#This Row],[Date]])</f>
        <v>10</v>
      </c>
      <c r="K3214" s="1">
        <f>WEEKDAY(BART_Rides[[#This Row],[Date]],2)</f>
        <v>3</v>
      </c>
      <c r="L3214" s="1" t="str">
        <f>LEFT(BART_Rides[[#This Row],[Lines]],1)</f>
        <v>Y</v>
      </c>
      <c r="M3214" s="1" t="str">
        <f>IF(BART_Rides[[#This Row],[FirstLetter]]="Y","Yes","No")</f>
        <v>Yes</v>
      </c>
      <c r="N3214" s="1" t="str">
        <f>IF(OR(BART_Rides[[#This Row],[Station Code]]="EM", BART_Rides[[#This Row],[Station Code]]="MT", BART_Rides[[#This Row],[Station Code]]="PL", BART_Rides[[#This Row],[Station Code]]="CC"), "Yes", "No")</f>
        <v>No</v>
      </c>
    </row>
    <row r="3215" spans="6:14">
      <c r="F3215" s="3">
        <v>44490</v>
      </c>
      <c r="G3215" s="1">
        <v>12</v>
      </c>
      <c r="H3215" s="1" t="s">
        <v>101</v>
      </c>
      <c r="I3215" s="1">
        <v>2886</v>
      </c>
      <c r="J3215" s="1">
        <f>MONTH(BART_Rides[[#This Row],[Date]])</f>
        <v>10</v>
      </c>
      <c r="K3215" s="1">
        <f>WEEKDAY(BART_Rides[[#This Row],[Date]],2)</f>
        <v>4</v>
      </c>
      <c r="L3215" s="1" t="str">
        <f>LEFT(BART_Rides[[#This Row],[Lines]],1)</f>
        <v>Y</v>
      </c>
      <c r="M3215" s="1" t="str">
        <f>IF(BART_Rides[[#This Row],[FirstLetter]]="Y","Yes","No")</f>
        <v>Yes</v>
      </c>
      <c r="N3215" s="1" t="str">
        <f>IF(OR(BART_Rides[[#This Row],[Station Code]]="EM", BART_Rides[[#This Row],[Station Code]]="MT", BART_Rides[[#This Row],[Station Code]]="PL", BART_Rides[[#This Row],[Station Code]]="CC"), "Yes", "No")</f>
        <v>No</v>
      </c>
    </row>
    <row r="3216" spans="6:14">
      <c r="F3216" s="3">
        <v>44491</v>
      </c>
      <c r="G3216" s="1">
        <v>12</v>
      </c>
      <c r="H3216" s="1" t="s">
        <v>101</v>
      </c>
      <c r="I3216" s="1">
        <v>2818</v>
      </c>
      <c r="J3216" s="1">
        <f>MONTH(BART_Rides[[#This Row],[Date]])</f>
        <v>10</v>
      </c>
      <c r="K3216" s="1">
        <f>WEEKDAY(BART_Rides[[#This Row],[Date]],2)</f>
        <v>5</v>
      </c>
      <c r="L3216" s="1" t="str">
        <f>LEFT(BART_Rides[[#This Row],[Lines]],1)</f>
        <v>Y</v>
      </c>
      <c r="M3216" s="1" t="str">
        <f>IF(BART_Rides[[#This Row],[FirstLetter]]="Y","Yes","No")</f>
        <v>Yes</v>
      </c>
      <c r="N3216" s="1" t="str">
        <f>IF(OR(BART_Rides[[#This Row],[Station Code]]="EM", BART_Rides[[#This Row],[Station Code]]="MT", BART_Rides[[#This Row],[Station Code]]="PL", BART_Rides[[#This Row],[Station Code]]="CC"), "Yes", "No")</f>
        <v>No</v>
      </c>
    </row>
    <row r="3217" spans="6:14">
      <c r="F3217" s="3">
        <v>44492</v>
      </c>
      <c r="G3217" s="1">
        <v>12</v>
      </c>
      <c r="H3217" s="1" t="s">
        <v>101</v>
      </c>
      <c r="I3217" s="1">
        <v>1467</v>
      </c>
      <c r="J3217" s="1">
        <f>MONTH(BART_Rides[[#This Row],[Date]])</f>
        <v>10</v>
      </c>
      <c r="K3217" s="1">
        <f>WEEKDAY(BART_Rides[[#This Row],[Date]],2)</f>
        <v>6</v>
      </c>
      <c r="L3217" s="1" t="str">
        <f>LEFT(BART_Rides[[#This Row],[Lines]],1)</f>
        <v>Y</v>
      </c>
      <c r="M3217" s="1" t="str">
        <f>IF(BART_Rides[[#This Row],[FirstLetter]]="Y","Yes","No")</f>
        <v>Yes</v>
      </c>
      <c r="N3217" s="1" t="str">
        <f>IF(OR(BART_Rides[[#This Row],[Station Code]]="EM", BART_Rides[[#This Row],[Station Code]]="MT", BART_Rides[[#This Row],[Station Code]]="PL", BART_Rides[[#This Row],[Station Code]]="CC"), "Yes", "No")</f>
        <v>No</v>
      </c>
    </row>
    <row r="3218" spans="6:14">
      <c r="F3218" s="3">
        <v>44493</v>
      </c>
      <c r="G3218" s="1">
        <v>12</v>
      </c>
      <c r="H3218" s="1" t="s">
        <v>101</v>
      </c>
      <c r="I3218" s="1">
        <v>638</v>
      </c>
      <c r="J3218" s="1">
        <f>MONTH(BART_Rides[[#This Row],[Date]])</f>
        <v>10</v>
      </c>
      <c r="K3218" s="1">
        <f>WEEKDAY(BART_Rides[[#This Row],[Date]],2)</f>
        <v>7</v>
      </c>
      <c r="L3218" s="1" t="str">
        <f>LEFT(BART_Rides[[#This Row],[Lines]],1)</f>
        <v>Y</v>
      </c>
      <c r="M3218" s="1" t="str">
        <f>IF(BART_Rides[[#This Row],[FirstLetter]]="Y","Yes","No")</f>
        <v>Yes</v>
      </c>
      <c r="N3218" s="1" t="str">
        <f>IF(OR(BART_Rides[[#This Row],[Station Code]]="EM", BART_Rides[[#This Row],[Station Code]]="MT", BART_Rides[[#This Row],[Station Code]]="PL", BART_Rides[[#This Row],[Station Code]]="CC"), "Yes", "No")</f>
        <v>No</v>
      </c>
    </row>
    <row r="3219" spans="6:14">
      <c r="F3219" s="3">
        <v>44494</v>
      </c>
      <c r="G3219" s="1">
        <v>12</v>
      </c>
      <c r="H3219" s="1" t="s">
        <v>101</v>
      </c>
      <c r="I3219" s="1">
        <v>2511</v>
      </c>
      <c r="J3219" s="1">
        <f>MONTH(BART_Rides[[#This Row],[Date]])</f>
        <v>10</v>
      </c>
      <c r="K3219" s="1">
        <f>WEEKDAY(BART_Rides[[#This Row],[Date]],2)</f>
        <v>1</v>
      </c>
      <c r="L3219" s="1" t="str">
        <f>LEFT(BART_Rides[[#This Row],[Lines]],1)</f>
        <v>Y</v>
      </c>
      <c r="M3219" s="1" t="str">
        <f>IF(BART_Rides[[#This Row],[FirstLetter]]="Y","Yes","No")</f>
        <v>Yes</v>
      </c>
      <c r="N3219" s="1" t="str">
        <f>IF(OR(BART_Rides[[#This Row],[Station Code]]="EM", BART_Rides[[#This Row],[Station Code]]="MT", BART_Rides[[#This Row],[Station Code]]="PL", BART_Rides[[#This Row],[Station Code]]="CC"), "Yes", "No")</f>
        <v>No</v>
      </c>
    </row>
    <row r="3220" spans="6:14">
      <c r="F3220" s="3">
        <v>44495</v>
      </c>
      <c r="G3220" s="1">
        <v>12</v>
      </c>
      <c r="H3220" s="1" t="s">
        <v>101</v>
      </c>
      <c r="I3220" s="1">
        <v>2914</v>
      </c>
      <c r="J3220" s="1">
        <f>MONTH(BART_Rides[[#This Row],[Date]])</f>
        <v>10</v>
      </c>
      <c r="K3220" s="1">
        <f>WEEKDAY(BART_Rides[[#This Row],[Date]],2)</f>
        <v>2</v>
      </c>
      <c r="L3220" s="1" t="str">
        <f>LEFT(BART_Rides[[#This Row],[Lines]],1)</f>
        <v>Y</v>
      </c>
      <c r="M3220" s="1" t="str">
        <f>IF(BART_Rides[[#This Row],[FirstLetter]]="Y","Yes","No")</f>
        <v>Yes</v>
      </c>
      <c r="N3220" s="1" t="str">
        <f>IF(OR(BART_Rides[[#This Row],[Station Code]]="EM", BART_Rides[[#This Row],[Station Code]]="MT", BART_Rides[[#This Row],[Station Code]]="PL", BART_Rides[[#This Row],[Station Code]]="CC"), "Yes", "No")</f>
        <v>No</v>
      </c>
    </row>
    <row r="3221" spans="6:14">
      <c r="F3221" s="3">
        <v>44496</v>
      </c>
      <c r="G3221" s="1">
        <v>12</v>
      </c>
      <c r="H3221" s="1" t="s">
        <v>101</v>
      </c>
      <c r="I3221" s="1">
        <v>3159</v>
      </c>
      <c r="J3221" s="1">
        <f>MONTH(BART_Rides[[#This Row],[Date]])</f>
        <v>10</v>
      </c>
      <c r="K3221" s="1">
        <f>WEEKDAY(BART_Rides[[#This Row],[Date]],2)</f>
        <v>3</v>
      </c>
      <c r="L3221" s="1" t="str">
        <f>LEFT(BART_Rides[[#This Row],[Lines]],1)</f>
        <v>Y</v>
      </c>
      <c r="M3221" s="1" t="str">
        <f>IF(BART_Rides[[#This Row],[FirstLetter]]="Y","Yes","No")</f>
        <v>Yes</v>
      </c>
      <c r="N3221" s="1" t="str">
        <f>IF(OR(BART_Rides[[#This Row],[Station Code]]="EM", BART_Rides[[#This Row],[Station Code]]="MT", BART_Rides[[#This Row],[Station Code]]="PL", BART_Rides[[#This Row],[Station Code]]="CC"), "Yes", "No")</f>
        <v>No</v>
      </c>
    </row>
    <row r="3222" spans="6:14">
      <c r="F3222" s="3">
        <v>44497</v>
      </c>
      <c r="G3222" s="1">
        <v>12</v>
      </c>
      <c r="H3222" s="1" t="s">
        <v>101</v>
      </c>
      <c r="I3222" s="1">
        <v>3207</v>
      </c>
      <c r="J3222" s="1">
        <f>MONTH(BART_Rides[[#This Row],[Date]])</f>
        <v>10</v>
      </c>
      <c r="K3222" s="1">
        <f>WEEKDAY(BART_Rides[[#This Row],[Date]],2)</f>
        <v>4</v>
      </c>
      <c r="L3222" s="1" t="str">
        <f>LEFT(BART_Rides[[#This Row],[Lines]],1)</f>
        <v>Y</v>
      </c>
      <c r="M3222" s="1" t="str">
        <f>IF(BART_Rides[[#This Row],[FirstLetter]]="Y","Yes","No")</f>
        <v>Yes</v>
      </c>
      <c r="N3222" s="1" t="str">
        <f>IF(OR(BART_Rides[[#This Row],[Station Code]]="EM", BART_Rides[[#This Row],[Station Code]]="MT", BART_Rides[[#This Row],[Station Code]]="PL", BART_Rides[[#This Row],[Station Code]]="CC"), "Yes", "No")</f>
        <v>No</v>
      </c>
    </row>
    <row r="3223" spans="6:14">
      <c r="F3223" s="3">
        <v>44498</v>
      </c>
      <c r="G3223" s="1">
        <v>12</v>
      </c>
      <c r="H3223" s="1" t="s">
        <v>101</v>
      </c>
      <c r="I3223" s="1">
        <v>3135</v>
      </c>
      <c r="J3223" s="1">
        <f>MONTH(BART_Rides[[#This Row],[Date]])</f>
        <v>10</v>
      </c>
      <c r="K3223" s="1">
        <f>WEEKDAY(BART_Rides[[#This Row],[Date]],2)</f>
        <v>5</v>
      </c>
      <c r="L3223" s="1" t="str">
        <f>LEFT(BART_Rides[[#This Row],[Lines]],1)</f>
        <v>Y</v>
      </c>
      <c r="M3223" s="1" t="str">
        <f>IF(BART_Rides[[#This Row],[FirstLetter]]="Y","Yes","No")</f>
        <v>Yes</v>
      </c>
      <c r="N3223" s="1" t="str">
        <f>IF(OR(BART_Rides[[#This Row],[Station Code]]="EM", BART_Rides[[#This Row],[Station Code]]="MT", BART_Rides[[#This Row],[Station Code]]="PL", BART_Rides[[#This Row],[Station Code]]="CC"), "Yes", "No")</f>
        <v>No</v>
      </c>
    </row>
    <row r="3224" spans="6:14">
      <c r="F3224" s="3">
        <v>44499</v>
      </c>
      <c r="G3224" s="1">
        <v>12</v>
      </c>
      <c r="H3224" s="1" t="s">
        <v>101</v>
      </c>
      <c r="I3224" s="1">
        <v>1521</v>
      </c>
      <c r="J3224" s="1">
        <f>MONTH(BART_Rides[[#This Row],[Date]])</f>
        <v>10</v>
      </c>
      <c r="K3224" s="1">
        <f>WEEKDAY(BART_Rides[[#This Row],[Date]],2)</f>
        <v>6</v>
      </c>
      <c r="L3224" s="1" t="str">
        <f>LEFT(BART_Rides[[#This Row],[Lines]],1)</f>
        <v>Y</v>
      </c>
      <c r="M3224" s="1" t="str">
        <f>IF(BART_Rides[[#This Row],[FirstLetter]]="Y","Yes","No")</f>
        <v>Yes</v>
      </c>
      <c r="N3224" s="1" t="str">
        <f>IF(OR(BART_Rides[[#This Row],[Station Code]]="EM", BART_Rides[[#This Row],[Station Code]]="MT", BART_Rides[[#This Row],[Station Code]]="PL", BART_Rides[[#This Row],[Station Code]]="CC"), "Yes", "No")</f>
        <v>No</v>
      </c>
    </row>
    <row r="3225" spans="6:14">
      <c r="F3225" s="3">
        <v>44500</v>
      </c>
      <c r="G3225" s="1">
        <v>12</v>
      </c>
      <c r="H3225" s="1" t="s">
        <v>101</v>
      </c>
      <c r="I3225" s="1">
        <v>1168</v>
      </c>
      <c r="J3225" s="1">
        <f>MONTH(BART_Rides[[#This Row],[Date]])</f>
        <v>10</v>
      </c>
      <c r="K3225" s="1">
        <f>WEEKDAY(BART_Rides[[#This Row],[Date]],2)</f>
        <v>7</v>
      </c>
      <c r="L3225" s="1" t="str">
        <f>LEFT(BART_Rides[[#This Row],[Lines]],1)</f>
        <v>Y</v>
      </c>
      <c r="M3225" s="1" t="str">
        <f>IF(BART_Rides[[#This Row],[FirstLetter]]="Y","Yes","No")</f>
        <v>Yes</v>
      </c>
      <c r="N3225" s="1" t="str">
        <f>IF(OR(BART_Rides[[#This Row],[Station Code]]="EM", BART_Rides[[#This Row],[Station Code]]="MT", BART_Rides[[#This Row],[Station Code]]="PL", BART_Rides[[#This Row],[Station Code]]="CC"), "Yes", "No")</f>
        <v>No</v>
      </c>
    </row>
    <row r="3226" spans="6:14">
      <c r="F3226" s="3">
        <v>44501</v>
      </c>
      <c r="G3226" s="1">
        <v>12</v>
      </c>
      <c r="H3226" s="1" t="s">
        <v>101</v>
      </c>
      <c r="I3226" s="1">
        <v>2669</v>
      </c>
      <c r="J3226" s="1">
        <f>MONTH(BART_Rides[[#This Row],[Date]])</f>
        <v>11</v>
      </c>
      <c r="K3226" s="1">
        <f>WEEKDAY(BART_Rides[[#This Row],[Date]],2)</f>
        <v>1</v>
      </c>
      <c r="L3226" s="1" t="str">
        <f>LEFT(BART_Rides[[#This Row],[Lines]],1)</f>
        <v>Y</v>
      </c>
      <c r="M3226" s="1" t="str">
        <f>IF(BART_Rides[[#This Row],[FirstLetter]]="Y","Yes","No")</f>
        <v>Yes</v>
      </c>
      <c r="N3226" s="1" t="str">
        <f>IF(OR(BART_Rides[[#This Row],[Station Code]]="EM", BART_Rides[[#This Row],[Station Code]]="MT", BART_Rides[[#This Row],[Station Code]]="PL", BART_Rides[[#This Row],[Station Code]]="CC"), "Yes", "No")</f>
        <v>No</v>
      </c>
    </row>
    <row r="3227" spans="6:14">
      <c r="F3227" s="3">
        <v>44502</v>
      </c>
      <c r="G3227" s="1">
        <v>12</v>
      </c>
      <c r="H3227" s="1" t="s">
        <v>101</v>
      </c>
      <c r="I3227" s="1">
        <v>3062</v>
      </c>
      <c r="J3227" s="1">
        <f>MONTH(BART_Rides[[#This Row],[Date]])</f>
        <v>11</v>
      </c>
      <c r="K3227" s="1">
        <f>WEEKDAY(BART_Rides[[#This Row],[Date]],2)</f>
        <v>2</v>
      </c>
      <c r="L3227" s="1" t="str">
        <f>LEFT(BART_Rides[[#This Row],[Lines]],1)</f>
        <v>Y</v>
      </c>
      <c r="M3227" s="1" t="str">
        <f>IF(BART_Rides[[#This Row],[FirstLetter]]="Y","Yes","No")</f>
        <v>Yes</v>
      </c>
      <c r="N3227" s="1" t="str">
        <f>IF(OR(BART_Rides[[#This Row],[Station Code]]="EM", BART_Rides[[#This Row],[Station Code]]="MT", BART_Rides[[#This Row],[Station Code]]="PL", BART_Rides[[#This Row],[Station Code]]="CC"), "Yes", "No")</f>
        <v>No</v>
      </c>
    </row>
    <row r="3228" spans="6:14">
      <c r="F3228" s="3">
        <v>44503</v>
      </c>
      <c r="G3228" s="1">
        <v>12</v>
      </c>
      <c r="H3228" s="1" t="s">
        <v>101</v>
      </c>
      <c r="I3228" s="1">
        <v>3152</v>
      </c>
      <c r="J3228" s="1">
        <f>MONTH(BART_Rides[[#This Row],[Date]])</f>
        <v>11</v>
      </c>
      <c r="K3228" s="1">
        <f>WEEKDAY(BART_Rides[[#This Row],[Date]],2)</f>
        <v>3</v>
      </c>
      <c r="L3228" s="1" t="str">
        <f>LEFT(BART_Rides[[#This Row],[Lines]],1)</f>
        <v>Y</v>
      </c>
      <c r="M3228" s="1" t="str">
        <f>IF(BART_Rides[[#This Row],[FirstLetter]]="Y","Yes","No")</f>
        <v>Yes</v>
      </c>
      <c r="N3228" s="1" t="str">
        <f>IF(OR(BART_Rides[[#This Row],[Station Code]]="EM", BART_Rides[[#This Row],[Station Code]]="MT", BART_Rides[[#This Row],[Station Code]]="PL", BART_Rides[[#This Row],[Station Code]]="CC"), "Yes", "No")</f>
        <v>No</v>
      </c>
    </row>
    <row r="3229" spans="6:14">
      <c r="F3229" s="3">
        <v>44504</v>
      </c>
      <c r="G3229" s="1">
        <v>12</v>
      </c>
      <c r="H3229" s="1" t="s">
        <v>101</v>
      </c>
      <c r="I3229" s="1">
        <v>3282</v>
      </c>
      <c r="J3229" s="1">
        <f>MONTH(BART_Rides[[#This Row],[Date]])</f>
        <v>11</v>
      </c>
      <c r="K3229" s="1">
        <f>WEEKDAY(BART_Rides[[#This Row],[Date]],2)</f>
        <v>4</v>
      </c>
      <c r="L3229" s="1" t="str">
        <f>LEFT(BART_Rides[[#This Row],[Lines]],1)</f>
        <v>Y</v>
      </c>
      <c r="M3229" s="1" t="str">
        <f>IF(BART_Rides[[#This Row],[FirstLetter]]="Y","Yes","No")</f>
        <v>Yes</v>
      </c>
      <c r="N3229" s="1" t="str">
        <f>IF(OR(BART_Rides[[#This Row],[Station Code]]="EM", BART_Rides[[#This Row],[Station Code]]="MT", BART_Rides[[#This Row],[Station Code]]="PL", BART_Rides[[#This Row],[Station Code]]="CC"), "Yes", "No")</f>
        <v>No</v>
      </c>
    </row>
    <row r="3230" spans="6:14">
      <c r="F3230" s="3">
        <v>44505</v>
      </c>
      <c r="G3230" s="1">
        <v>12</v>
      </c>
      <c r="H3230" s="1" t="s">
        <v>101</v>
      </c>
      <c r="I3230" s="1">
        <v>3284</v>
      </c>
      <c r="J3230" s="1">
        <f>MONTH(BART_Rides[[#This Row],[Date]])</f>
        <v>11</v>
      </c>
      <c r="K3230" s="1">
        <f>WEEKDAY(BART_Rides[[#This Row],[Date]],2)</f>
        <v>5</v>
      </c>
      <c r="L3230" s="1" t="str">
        <f>LEFT(BART_Rides[[#This Row],[Lines]],1)</f>
        <v>Y</v>
      </c>
      <c r="M3230" s="1" t="str">
        <f>IF(BART_Rides[[#This Row],[FirstLetter]]="Y","Yes","No")</f>
        <v>Yes</v>
      </c>
      <c r="N3230" s="1" t="str">
        <f>IF(OR(BART_Rides[[#This Row],[Station Code]]="EM", BART_Rides[[#This Row],[Station Code]]="MT", BART_Rides[[#This Row],[Station Code]]="PL", BART_Rides[[#This Row],[Station Code]]="CC"), "Yes", "No")</f>
        <v>No</v>
      </c>
    </row>
    <row r="3231" spans="6:14">
      <c r="F3231" s="3">
        <v>44506</v>
      </c>
      <c r="G3231" s="1">
        <v>12</v>
      </c>
      <c r="H3231" s="1" t="s">
        <v>101</v>
      </c>
      <c r="I3231" s="1">
        <v>1565</v>
      </c>
      <c r="J3231" s="1">
        <f>MONTH(BART_Rides[[#This Row],[Date]])</f>
        <v>11</v>
      </c>
      <c r="K3231" s="1">
        <f>WEEKDAY(BART_Rides[[#This Row],[Date]],2)</f>
        <v>6</v>
      </c>
      <c r="L3231" s="1" t="str">
        <f>LEFT(BART_Rides[[#This Row],[Lines]],1)</f>
        <v>Y</v>
      </c>
      <c r="M3231" s="1" t="str">
        <f>IF(BART_Rides[[#This Row],[FirstLetter]]="Y","Yes","No")</f>
        <v>Yes</v>
      </c>
      <c r="N3231" s="1" t="str">
        <f>IF(OR(BART_Rides[[#This Row],[Station Code]]="EM", BART_Rides[[#This Row],[Station Code]]="MT", BART_Rides[[#This Row],[Station Code]]="PL", BART_Rides[[#This Row],[Station Code]]="CC"), "Yes", "No")</f>
        <v>No</v>
      </c>
    </row>
    <row r="3232" spans="6:14">
      <c r="F3232" s="3">
        <v>44507</v>
      </c>
      <c r="G3232" s="1">
        <v>12</v>
      </c>
      <c r="H3232" s="1" t="s">
        <v>101</v>
      </c>
      <c r="I3232" s="1">
        <v>1095</v>
      </c>
      <c r="J3232" s="1">
        <f>MONTH(BART_Rides[[#This Row],[Date]])</f>
        <v>11</v>
      </c>
      <c r="K3232" s="1">
        <f>WEEKDAY(BART_Rides[[#This Row],[Date]],2)</f>
        <v>7</v>
      </c>
      <c r="L3232" s="1" t="str">
        <f>LEFT(BART_Rides[[#This Row],[Lines]],1)</f>
        <v>Y</v>
      </c>
      <c r="M3232" s="1" t="str">
        <f>IF(BART_Rides[[#This Row],[FirstLetter]]="Y","Yes","No")</f>
        <v>Yes</v>
      </c>
      <c r="N3232" s="1" t="str">
        <f>IF(OR(BART_Rides[[#This Row],[Station Code]]="EM", BART_Rides[[#This Row],[Station Code]]="MT", BART_Rides[[#This Row],[Station Code]]="PL", BART_Rides[[#This Row],[Station Code]]="CC"), "Yes", "No")</f>
        <v>No</v>
      </c>
    </row>
    <row r="3233" spans="6:14">
      <c r="F3233" s="3">
        <v>44508</v>
      </c>
      <c r="G3233" s="1">
        <v>12</v>
      </c>
      <c r="H3233" s="1" t="s">
        <v>101</v>
      </c>
      <c r="I3233" s="1">
        <v>2936</v>
      </c>
      <c r="J3233" s="1">
        <f>MONTH(BART_Rides[[#This Row],[Date]])</f>
        <v>11</v>
      </c>
      <c r="K3233" s="1">
        <f>WEEKDAY(BART_Rides[[#This Row],[Date]],2)</f>
        <v>1</v>
      </c>
      <c r="L3233" s="1" t="str">
        <f>LEFT(BART_Rides[[#This Row],[Lines]],1)</f>
        <v>Y</v>
      </c>
      <c r="M3233" s="1" t="str">
        <f>IF(BART_Rides[[#This Row],[FirstLetter]]="Y","Yes","No")</f>
        <v>Yes</v>
      </c>
      <c r="N3233" s="1" t="str">
        <f>IF(OR(BART_Rides[[#This Row],[Station Code]]="EM", BART_Rides[[#This Row],[Station Code]]="MT", BART_Rides[[#This Row],[Station Code]]="PL", BART_Rides[[#This Row],[Station Code]]="CC"), "Yes", "No")</f>
        <v>No</v>
      </c>
    </row>
    <row r="3234" spans="6:14">
      <c r="F3234" s="3">
        <v>44509</v>
      </c>
      <c r="G3234" s="1">
        <v>12</v>
      </c>
      <c r="H3234" s="1" t="s">
        <v>101</v>
      </c>
      <c r="I3234" s="1">
        <v>2990</v>
      </c>
      <c r="J3234" s="1">
        <f>MONTH(BART_Rides[[#This Row],[Date]])</f>
        <v>11</v>
      </c>
      <c r="K3234" s="1">
        <f>WEEKDAY(BART_Rides[[#This Row],[Date]],2)</f>
        <v>2</v>
      </c>
      <c r="L3234" s="1" t="str">
        <f>LEFT(BART_Rides[[#This Row],[Lines]],1)</f>
        <v>Y</v>
      </c>
      <c r="M3234" s="1" t="str">
        <f>IF(BART_Rides[[#This Row],[FirstLetter]]="Y","Yes","No")</f>
        <v>Yes</v>
      </c>
      <c r="N3234" s="1" t="str">
        <f>IF(OR(BART_Rides[[#This Row],[Station Code]]="EM", BART_Rides[[#This Row],[Station Code]]="MT", BART_Rides[[#This Row],[Station Code]]="PL", BART_Rides[[#This Row],[Station Code]]="CC"), "Yes", "No")</f>
        <v>No</v>
      </c>
    </row>
    <row r="3235" spans="6:14">
      <c r="F3235" s="3">
        <v>44510</v>
      </c>
      <c r="G3235" s="1">
        <v>12</v>
      </c>
      <c r="H3235" s="1" t="s">
        <v>101</v>
      </c>
      <c r="I3235" s="1">
        <v>3341</v>
      </c>
      <c r="J3235" s="1">
        <f>MONTH(BART_Rides[[#This Row],[Date]])</f>
        <v>11</v>
      </c>
      <c r="K3235" s="1">
        <f>WEEKDAY(BART_Rides[[#This Row],[Date]],2)</f>
        <v>3</v>
      </c>
      <c r="L3235" s="1" t="str">
        <f>LEFT(BART_Rides[[#This Row],[Lines]],1)</f>
        <v>Y</v>
      </c>
      <c r="M3235" s="1" t="str">
        <f>IF(BART_Rides[[#This Row],[FirstLetter]]="Y","Yes","No")</f>
        <v>Yes</v>
      </c>
      <c r="N3235" s="1" t="str">
        <f>IF(OR(BART_Rides[[#This Row],[Station Code]]="EM", BART_Rides[[#This Row],[Station Code]]="MT", BART_Rides[[#This Row],[Station Code]]="PL", BART_Rides[[#This Row],[Station Code]]="CC"), "Yes", "No")</f>
        <v>No</v>
      </c>
    </row>
    <row r="3236" spans="6:14">
      <c r="F3236" s="3">
        <v>44511</v>
      </c>
      <c r="G3236" s="1">
        <v>12</v>
      </c>
      <c r="H3236" s="1" t="s">
        <v>101</v>
      </c>
      <c r="I3236" s="1">
        <v>2344</v>
      </c>
      <c r="J3236" s="1">
        <f>MONTH(BART_Rides[[#This Row],[Date]])</f>
        <v>11</v>
      </c>
      <c r="K3236" s="1">
        <f>WEEKDAY(BART_Rides[[#This Row],[Date]],2)</f>
        <v>4</v>
      </c>
      <c r="L3236" s="1" t="str">
        <f>LEFT(BART_Rides[[#This Row],[Lines]],1)</f>
        <v>Y</v>
      </c>
      <c r="M3236" s="1" t="str">
        <f>IF(BART_Rides[[#This Row],[FirstLetter]]="Y","Yes","No")</f>
        <v>Yes</v>
      </c>
      <c r="N3236" s="1" t="str">
        <f>IF(OR(BART_Rides[[#This Row],[Station Code]]="EM", BART_Rides[[#This Row],[Station Code]]="MT", BART_Rides[[#This Row],[Station Code]]="PL", BART_Rides[[#This Row],[Station Code]]="CC"), "Yes", "No")</f>
        <v>No</v>
      </c>
    </row>
    <row r="3237" spans="6:14">
      <c r="F3237" s="3">
        <v>44512</v>
      </c>
      <c r="G3237" s="1">
        <v>12</v>
      </c>
      <c r="H3237" s="1" t="s">
        <v>101</v>
      </c>
      <c r="I3237" s="1">
        <v>3134</v>
      </c>
      <c r="J3237" s="1">
        <f>MONTH(BART_Rides[[#This Row],[Date]])</f>
        <v>11</v>
      </c>
      <c r="K3237" s="1">
        <f>WEEKDAY(BART_Rides[[#This Row],[Date]],2)</f>
        <v>5</v>
      </c>
      <c r="L3237" s="1" t="str">
        <f>LEFT(BART_Rides[[#This Row],[Lines]],1)</f>
        <v>Y</v>
      </c>
      <c r="M3237" s="1" t="str">
        <f>IF(BART_Rides[[#This Row],[FirstLetter]]="Y","Yes","No")</f>
        <v>Yes</v>
      </c>
      <c r="N3237" s="1" t="str">
        <f>IF(OR(BART_Rides[[#This Row],[Station Code]]="EM", BART_Rides[[#This Row],[Station Code]]="MT", BART_Rides[[#This Row],[Station Code]]="PL", BART_Rides[[#This Row],[Station Code]]="CC"), "Yes", "No")</f>
        <v>No</v>
      </c>
    </row>
    <row r="3238" spans="6:14">
      <c r="F3238" s="3">
        <v>44513</v>
      </c>
      <c r="G3238" s="1">
        <v>12</v>
      </c>
      <c r="H3238" s="1" t="s">
        <v>101</v>
      </c>
      <c r="I3238" s="1">
        <v>1715</v>
      </c>
      <c r="J3238" s="1">
        <f>MONTH(BART_Rides[[#This Row],[Date]])</f>
        <v>11</v>
      </c>
      <c r="K3238" s="1">
        <f>WEEKDAY(BART_Rides[[#This Row],[Date]],2)</f>
        <v>6</v>
      </c>
      <c r="L3238" s="1" t="str">
        <f>LEFT(BART_Rides[[#This Row],[Lines]],1)</f>
        <v>Y</v>
      </c>
      <c r="M3238" s="1" t="str">
        <f>IF(BART_Rides[[#This Row],[FirstLetter]]="Y","Yes","No")</f>
        <v>Yes</v>
      </c>
      <c r="N3238" s="1" t="str">
        <f>IF(OR(BART_Rides[[#This Row],[Station Code]]="EM", BART_Rides[[#This Row],[Station Code]]="MT", BART_Rides[[#This Row],[Station Code]]="PL", BART_Rides[[#This Row],[Station Code]]="CC"), "Yes", "No")</f>
        <v>No</v>
      </c>
    </row>
    <row r="3239" spans="6:14">
      <c r="F3239" s="3">
        <v>44514</v>
      </c>
      <c r="G3239" s="1">
        <v>12</v>
      </c>
      <c r="H3239" s="1" t="s">
        <v>101</v>
      </c>
      <c r="I3239" s="1">
        <v>1111</v>
      </c>
      <c r="J3239" s="1">
        <f>MONTH(BART_Rides[[#This Row],[Date]])</f>
        <v>11</v>
      </c>
      <c r="K3239" s="1">
        <f>WEEKDAY(BART_Rides[[#This Row],[Date]],2)</f>
        <v>7</v>
      </c>
      <c r="L3239" s="1" t="str">
        <f>LEFT(BART_Rides[[#This Row],[Lines]],1)</f>
        <v>Y</v>
      </c>
      <c r="M3239" s="1" t="str">
        <f>IF(BART_Rides[[#This Row],[FirstLetter]]="Y","Yes","No")</f>
        <v>Yes</v>
      </c>
      <c r="N3239" s="1" t="str">
        <f>IF(OR(BART_Rides[[#This Row],[Station Code]]="EM", BART_Rides[[#This Row],[Station Code]]="MT", BART_Rides[[#This Row],[Station Code]]="PL", BART_Rides[[#This Row],[Station Code]]="CC"), "Yes", "No")</f>
        <v>No</v>
      </c>
    </row>
    <row r="3240" spans="6:14">
      <c r="F3240" s="3">
        <v>44515</v>
      </c>
      <c r="G3240" s="1">
        <v>12</v>
      </c>
      <c r="H3240" s="1" t="s">
        <v>101</v>
      </c>
      <c r="I3240" s="1">
        <v>2861</v>
      </c>
      <c r="J3240" s="1">
        <f>MONTH(BART_Rides[[#This Row],[Date]])</f>
        <v>11</v>
      </c>
      <c r="K3240" s="1">
        <f>WEEKDAY(BART_Rides[[#This Row],[Date]],2)</f>
        <v>1</v>
      </c>
      <c r="L3240" s="1" t="str">
        <f>LEFT(BART_Rides[[#This Row],[Lines]],1)</f>
        <v>Y</v>
      </c>
      <c r="M3240" s="1" t="str">
        <f>IF(BART_Rides[[#This Row],[FirstLetter]]="Y","Yes","No")</f>
        <v>Yes</v>
      </c>
      <c r="N3240" s="1" t="str">
        <f>IF(OR(BART_Rides[[#This Row],[Station Code]]="EM", BART_Rides[[#This Row],[Station Code]]="MT", BART_Rides[[#This Row],[Station Code]]="PL", BART_Rides[[#This Row],[Station Code]]="CC"), "Yes", "No")</f>
        <v>No</v>
      </c>
    </row>
    <row r="3241" spans="6:14">
      <c r="F3241" s="3">
        <v>44516</v>
      </c>
      <c r="G3241" s="1">
        <v>12</v>
      </c>
      <c r="H3241" s="1" t="s">
        <v>101</v>
      </c>
      <c r="I3241" s="1">
        <v>3118</v>
      </c>
      <c r="J3241" s="1">
        <f>MONTH(BART_Rides[[#This Row],[Date]])</f>
        <v>11</v>
      </c>
      <c r="K3241" s="1">
        <f>WEEKDAY(BART_Rides[[#This Row],[Date]],2)</f>
        <v>2</v>
      </c>
      <c r="L3241" s="1" t="str">
        <f>LEFT(BART_Rides[[#This Row],[Lines]],1)</f>
        <v>Y</v>
      </c>
      <c r="M3241" s="1" t="str">
        <f>IF(BART_Rides[[#This Row],[FirstLetter]]="Y","Yes","No")</f>
        <v>Yes</v>
      </c>
      <c r="N3241" s="1" t="str">
        <f>IF(OR(BART_Rides[[#This Row],[Station Code]]="EM", BART_Rides[[#This Row],[Station Code]]="MT", BART_Rides[[#This Row],[Station Code]]="PL", BART_Rides[[#This Row],[Station Code]]="CC"), "Yes", "No")</f>
        <v>No</v>
      </c>
    </row>
    <row r="3242" spans="6:14">
      <c r="F3242" s="3">
        <v>44517</v>
      </c>
      <c r="G3242" s="1">
        <v>12</v>
      </c>
      <c r="H3242" s="1" t="s">
        <v>101</v>
      </c>
      <c r="I3242" s="1">
        <v>3396</v>
      </c>
      <c r="J3242" s="1">
        <f>MONTH(BART_Rides[[#This Row],[Date]])</f>
        <v>11</v>
      </c>
      <c r="K3242" s="1">
        <f>WEEKDAY(BART_Rides[[#This Row],[Date]],2)</f>
        <v>3</v>
      </c>
      <c r="L3242" s="1" t="str">
        <f>LEFT(BART_Rides[[#This Row],[Lines]],1)</f>
        <v>Y</v>
      </c>
      <c r="M3242" s="1" t="str">
        <f>IF(BART_Rides[[#This Row],[FirstLetter]]="Y","Yes","No")</f>
        <v>Yes</v>
      </c>
      <c r="N3242" s="1" t="str">
        <f>IF(OR(BART_Rides[[#This Row],[Station Code]]="EM", BART_Rides[[#This Row],[Station Code]]="MT", BART_Rides[[#This Row],[Station Code]]="PL", BART_Rides[[#This Row],[Station Code]]="CC"), "Yes", "No")</f>
        <v>No</v>
      </c>
    </row>
    <row r="3243" spans="6:14">
      <c r="F3243" s="3">
        <v>44518</v>
      </c>
      <c r="G3243" s="1">
        <v>12</v>
      </c>
      <c r="H3243" s="1" t="s">
        <v>101</v>
      </c>
      <c r="I3243" s="1">
        <v>3285</v>
      </c>
      <c r="J3243" s="1">
        <f>MONTH(BART_Rides[[#This Row],[Date]])</f>
        <v>11</v>
      </c>
      <c r="K3243" s="1">
        <f>WEEKDAY(BART_Rides[[#This Row],[Date]],2)</f>
        <v>4</v>
      </c>
      <c r="L3243" s="1" t="str">
        <f>LEFT(BART_Rides[[#This Row],[Lines]],1)</f>
        <v>Y</v>
      </c>
      <c r="M3243" s="1" t="str">
        <f>IF(BART_Rides[[#This Row],[FirstLetter]]="Y","Yes","No")</f>
        <v>Yes</v>
      </c>
      <c r="N3243" s="1" t="str">
        <f>IF(OR(BART_Rides[[#This Row],[Station Code]]="EM", BART_Rides[[#This Row],[Station Code]]="MT", BART_Rides[[#This Row],[Station Code]]="PL", BART_Rides[[#This Row],[Station Code]]="CC"), "Yes", "No")</f>
        <v>No</v>
      </c>
    </row>
    <row r="3244" spans="6:14">
      <c r="F3244" s="3">
        <v>44519</v>
      </c>
      <c r="G3244" s="1">
        <v>12</v>
      </c>
      <c r="H3244" s="1" t="s">
        <v>101</v>
      </c>
      <c r="I3244" s="1">
        <v>3084</v>
      </c>
      <c r="J3244" s="1">
        <f>MONTH(BART_Rides[[#This Row],[Date]])</f>
        <v>11</v>
      </c>
      <c r="K3244" s="1">
        <f>WEEKDAY(BART_Rides[[#This Row],[Date]],2)</f>
        <v>5</v>
      </c>
      <c r="L3244" s="1" t="str">
        <f>LEFT(BART_Rides[[#This Row],[Lines]],1)</f>
        <v>Y</v>
      </c>
      <c r="M3244" s="1" t="str">
        <f>IF(BART_Rides[[#This Row],[FirstLetter]]="Y","Yes","No")</f>
        <v>Yes</v>
      </c>
      <c r="N3244" s="1" t="str">
        <f>IF(OR(BART_Rides[[#This Row],[Station Code]]="EM", BART_Rides[[#This Row],[Station Code]]="MT", BART_Rides[[#This Row],[Station Code]]="PL", BART_Rides[[#This Row],[Station Code]]="CC"), "Yes", "No")</f>
        <v>No</v>
      </c>
    </row>
    <row r="3245" spans="6:14">
      <c r="F3245" s="3">
        <v>44520</v>
      </c>
      <c r="G3245" s="1">
        <v>12</v>
      </c>
      <c r="H3245" s="1" t="s">
        <v>101</v>
      </c>
      <c r="I3245" s="1">
        <v>1717</v>
      </c>
      <c r="J3245" s="1">
        <f>MONTH(BART_Rides[[#This Row],[Date]])</f>
        <v>11</v>
      </c>
      <c r="K3245" s="1">
        <f>WEEKDAY(BART_Rides[[#This Row],[Date]],2)</f>
        <v>6</v>
      </c>
      <c r="L3245" s="1" t="str">
        <f>LEFT(BART_Rides[[#This Row],[Lines]],1)</f>
        <v>Y</v>
      </c>
      <c r="M3245" s="1" t="str">
        <f>IF(BART_Rides[[#This Row],[FirstLetter]]="Y","Yes","No")</f>
        <v>Yes</v>
      </c>
      <c r="N3245" s="1" t="str">
        <f>IF(OR(BART_Rides[[#This Row],[Station Code]]="EM", BART_Rides[[#This Row],[Station Code]]="MT", BART_Rides[[#This Row],[Station Code]]="PL", BART_Rides[[#This Row],[Station Code]]="CC"), "Yes", "No")</f>
        <v>No</v>
      </c>
    </row>
    <row r="3246" spans="6:14">
      <c r="F3246" s="3">
        <v>44521</v>
      </c>
      <c r="G3246" s="1">
        <v>12</v>
      </c>
      <c r="H3246" s="1" t="s">
        <v>101</v>
      </c>
      <c r="I3246" s="1">
        <v>977</v>
      </c>
      <c r="J3246" s="1">
        <f>MONTH(BART_Rides[[#This Row],[Date]])</f>
        <v>11</v>
      </c>
      <c r="K3246" s="1">
        <f>WEEKDAY(BART_Rides[[#This Row],[Date]],2)</f>
        <v>7</v>
      </c>
      <c r="L3246" s="1" t="str">
        <f>LEFT(BART_Rides[[#This Row],[Lines]],1)</f>
        <v>Y</v>
      </c>
      <c r="M3246" s="1" t="str">
        <f>IF(BART_Rides[[#This Row],[FirstLetter]]="Y","Yes","No")</f>
        <v>Yes</v>
      </c>
      <c r="N3246" s="1" t="str">
        <f>IF(OR(BART_Rides[[#This Row],[Station Code]]="EM", BART_Rides[[#This Row],[Station Code]]="MT", BART_Rides[[#This Row],[Station Code]]="PL", BART_Rides[[#This Row],[Station Code]]="CC"), "Yes", "No")</f>
        <v>No</v>
      </c>
    </row>
    <row r="3247" spans="6:14">
      <c r="F3247" s="3">
        <v>44522</v>
      </c>
      <c r="G3247" s="1">
        <v>12</v>
      </c>
      <c r="H3247" s="1" t="s">
        <v>101</v>
      </c>
      <c r="I3247" s="1">
        <v>2648</v>
      </c>
      <c r="J3247" s="1">
        <f>MONTH(BART_Rides[[#This Row],[Date]])</f>
        <v>11</v>
      </c>
      <c r="K3247" s="1">
        <f>WEEKDAY(BART_Rides[[#This Row],[Date]],2)</f>
        <v>1</v>
      </c>
      <c r="L3247" s="1" t="str">
        <f>LEFT(BART_Rides[[#This Row],[Lines]],1)</f>
        <v>Y</v>
      </c>
      <c r="M3247" s="1" t="str">
        <f>IF(BART_Rides[[#This Row],[FirstLetter]]="Y","Yes","No")</f>
        <v>Yes</v>
      </c>
      <c r="N3247" s="1" t="str">
        <f>IF(OR(BART_Rides[[#This Row],[Station Code]]="EM", BART_Rides[[#This Row],[Station Code]]="MT", BART_Rides[[#This Row],[Station Code]]="PL", BART_Rides[[#This Row],[Station Code]]="CC"), "Yes", "No")</f>
        <v>No</v>
      </c>
    </row>
    <row r="3248" spans="6:14">
      <c r="F3248" s="3">
        <v>44523</v>
      </c>
      <c r="G3248" s="1">
        <v>12</v>
      </c>
      <c r="H3248" s="1" t="s">
        <v>101</v>
      </c>
      <c r="I3248" s="1">
        <v>2745</v>
      </c>
      <c r="J3248" s="1">
        <f>MONTH(BART_Rides[[#This Row],[Date]])</f>
        <v>11</v>
      </c>
      <c r="K3248" s="1">
        <f>WEEKDAY(BART_Rides[[#This Row],[Date]],2)</f>
        <v>2</v>
      </c>
      <c r="L3248" s="1" t="str">
        <f>LEFT(BART_Rides[[#This Row],[Lines]],1)</f>
        <v>Y</v>
      </c>
      <c r="M3248" s="1" t="str">
        <f>IF(BART_Rides[[#This Row],[FirstLetter]]="Y","Yes","No")</f>
        <v>Yes</v>
      </c>
      <c r="N3248" s="1" t="str">
        <f>IF(OR(BART_Rides[[#This Row],[Station Code]]="EM", BART_Rides[[#This Row],[Station Code]]="MT", BART_Rides[[#This Row],[Station Code]]="PL", BART_Rides[[#This Row],[Station Code]]="CC"), "Yes", "No")</f>
        <v>No</v>
      </c>
    </row>
    <row r="3249" spans="6:14">
      <c r="F3249" s="3">
        <v>44524</v>
      </c>
      <c r="G3249" s="1">
        <v>12</v>
      </c>
      <c r="H3249" s="1" t="s">
        <v>101</v>
      </c>
      <c r="I3249" s="1">
        <v>2422</v>
      </c>
      <c r="J3249" s="1">
        <f>MONTH(BART_Rides[[#This Row],[Date]])</f>
        <v>11</v>
      </c>
      <c r="K3249" s="1">
        <f>WEEKDAY(BART_Rides[[#This Row],[Date]],2)</f>
        <v>3</v>
      </c>
      <c r="L3249" s="1" t="str">
        <f>LEFT(BART_Rides[[#This Row],[Lines]],1)</f>
        <v>Y</v>
      </c>
      <c r="M3249" s="1" t="str">
        <f>IF(BART_Rides[[#This Row],[FirstLetter]]="Y","Yes","No")</f>
        <v>Yes</v>
      </c>
      <c r="N3249" s="1" t="str">
        <f>IF(OR(BART_Rides[[#This Row],[Station Code]]="EM", BART_Rides[[#This Row],[Station Code]]="MT", BART_Rides[[#This Row],[Station Code]]="PL", BART_Rides[[#This Row],[Station Code]]="CC"), "Yes", "No")</f>
        <v>No</v>
      </c>
    </row>
    <row r="3250" spans="6:14">
      <c r="F3250" s="3">
        <v>44525</v>
      </c>
      <c r="G3250" s="1">
        <v>12</v>
      </c>
      <c r="H3250" s="1" t="s">
        <v>101</v>
      </c>
      <c r="I3250" s="1">
        <v>714</v>
      </c>
      <c r="J3250" s="1">
        <f>MONTH(BART_Rides[[#This Row],[Date]])</f>
        <v>11</v>
      </c>
      <c r="K3250" s="1">
        <f>WEEKDAY(BART_Rides[[#This Row],[Date]],2)</f>
        <v>4</v>
      </c>
      <c r="L3250" s="1" t="str">
        <f>LEFT(BART_Rides[[#This Row],[Lines]],1)</f>
        <v>Y</v>
      </c>
      <c r="M3250" s="1" t="str">
        <f>IF(BART_Rides[[#This Row],[FirstLetter]]="Y","Yes","No")</f>
        <v>Yes</v>
      </c>
      <c r="N3250" s="1" t="str">
        <f>IF(OR(BART_Rides[[#This Row],[Station Code]]="EM", BART_Rides[[#This Row],[Station Code]]="MT", BART_Rides[[#This Row],[Station Code]]="PL", BART_Rides[[#This Row],[Station Code]]="CC"), "Yes", "No")</f>
        <v>No</v>
      </c>
    </row>
    <row r="3251" spans="6:14">
      <c r="F3251" s="3">
        <v>44526</v>
      </c>
      <c r="G3251" s="1">
        <v>12</v>
      </c>
      <c r="H3251" s="1" t="s">
        <v>101</v>
      </c>
      <c r="I3251" s="1">
        <v>1426</v>
      </c>
      <c r="J3251" s="1">
        <f>MONTH(BART_Rides[[#This Row],[Date]])</f>
        <v>11</v>
      </c>
      <c r="K3251" s="1">
        <f>WEEKDAY(BART_Rides[[#This Row],[Date]],2)</f>
        <v>5</v>
      </c>
      <c r="L3251" s="1" t="str">
        <f>LEFT(BART_Rides[[#This Row],[Lines]],1)</f>
        <v>Y</v>
      </c>
      <c r="M3251" s="1" t="str">
        <f>IF(BART_Rides[[#This Row],[FirstLetter]]="Y","Yes","No")</f>
        <v>Yes</v>
      </c>
      <c r="N3251" s="1" t="str">
        <f>IF(OR(BART_Rides[[#This Row],[Station Code]]="EM", BART_Rides[[#This Row],[Station Code]]="MT", BART_Rides[[#This Row],[Station Code]]="PL", BART_Rides[[#This Row],[Station Code]]="CC"), "Yes", "No")</f>
        <v>No</v>
      </c>
    </row>
    <row r="3252" spans="6:14">
      <c r="F3252" s="3">
        <v>44527</v>
      </c>
      <c r="G3252" s="1">
        <v>12</v>
      </c>
      <c r="H3252" s="1" t="s">
        <v>101</v>
      </c>
      <c r="I3252" s="1">
        <v>1308</v>
      </c>
      <c r="J3252" s="1">
        <f>MONTH(BART_Rides[[#This Row],[Date]])</f>
        <v>11</v>
      </c>
      <c r="K3252" s="1">
        <f>WEEKDAY(BART_Rides[[#This Row],[Date]],2)</f>
        <v>6</v>
      </c>
      <c r="L3252" s="1" t="str">
        <f>LEFT(BART_Rides[[#This Row],[Lines]],1)</f>
        <v>Y</v>
      </c>
      <c r="M3252" s="1" t="str">
        <f>IF(BART_Rides[[#This Row],[FirstLetter]]="Y","Yes","No")</f>
        <v>Yes</v>
      </c>
      <c r="N3252" s="1" t="str">
        <f>IF(OR(BART_Rides[[#This Row],[Station Code]]="EM", BART_Rides[[#This Row],[Station Code]]="MT", BART_Rides[[#This Row],[Station Code]]="PL", BART_Rides[[#This Row],[Station Code]]="CC"), "Yes", "No")</f>
        <v>No</v>
      </c>
    </row>
    <row r="3253" spans="6:14">
      <c r="F3253" s="3">
        <v>44528</v>
      </c>
      <c r="G3253" s="1">
        <v>12</v>
      </c>
      <c r="H3253" s="1" t="s">
        <v>101</v>
      </c>
      <c r="I3253" s="1">
        <v>972</v>
      </c>
      <c r="J3253" s="1">
        <f>MONTH(BART_Rides[[#This Row],[Date]])</f>
        <v>11</v>
      </c>
      <c r="K3253" s="1">
        <f>WEEKDAY(BART_Rides[[#This Row],[Date]],2)</f>
        <v>7</v>
      </c>
      <c r="L3253" s="1" t="str">
        <f>LEFT(BART_Rides[[#This Row],[Lines]],1)</f>
        <v>Y</v>
      </c>
      <c r="M3253" s="1" t="str">
        <f>IF(BART_Rides[[#This Row],[FirstLetter]]="Y","Yes","No")</f>
        <v>Yes</v>
      </c>
      <c r="N3253" s="1" t="str">
        <f>IF(OR(BART_Rides[[#This Row],[Station Code]]="EM", BART_Rides[[#This Row],[Station Code]]="MT", BART_Rides[[#This Row],[Station Code]]="PL", BART_Rides[[#This Row],[Station Code]]="CC"), "Yes", "No")</f>
        <v>No</v>
      </c>
    </row>
    <row r="3254" spans="6:14">
      <c r="F3254" s="3">
        <v>44529</v>
      </c>
      <c r="G3254" s="1">
        <v>12</v>
      </c>
      <c r="H3254" s="1" t="s">
        <v>101</v>
      </c>
      <c r="I3254" s="1">
        <v>2768</v>
      </c>
      <c r="J3254" s="1">
        <f>MONTH(BART_Rides[[#This Row],[Date]])</f>
        <v>11</v>
      </c>
      <c r="K3254" s="1">
        <f>WEEKDAY(BART_Rides[[#This Row],[Date]],2)</f>
        <v>1</v>
      </c>
      <c r="L3254" s="1" t="str">
        <f>LEFT(BART_Rides[[#This Row],[Lines]],1)</f>
        <v>Y</v>
      </c>
      <c r="M3254" s="1" t="str">
        <f>IF(BART_Rides[[#This Row],[FirstLetter]]="Y","Yes","No")</f>
        <v>Yes</v>
      </c>
      <c r="N3254" s="1" t="str">
        <f>IF(OR(BART_Rides[[#This Row],[Station Code]]="EM", BART_Rides[[#This Row],[Station Code]]="MT", BART_Rides[[#This Row],[Station Code]]="PL", BART_Rides[[#This Row],[Station Code]]="CC"), "Yes", "No")</f>
        <v>No</v>
      </c>
    </row>
    <row r="3255" spans="6:14">
      <c r="F3255" s="3">
        <v>44530</v>
      </c>
      <c r="G3255" s="1">
        <v>12</v>
      </c>
      <c r="H3255" s="1" t="s">
        <v>101</v>
      </c>
      <c r="I3255" s="1">
        <v>3064</v>
      </c>
      <c r="J3255" s="1">
        <f>MONTH(BART_Rides[[#This Row],[Date]])</f>
        <v>11</v>
      </c>
      <c r="K3255" s="1">
        <f>WEEKDAY(BART_Rides[[#This Row],[Date]],2)</f>
        <v>2</v>
      </c>
      <c r="L3255" s="1" t="str">
        <f>LEFT(BART_Rides[[#This Row],[Lines]],1)</f>
        <v>Y</v>
      </c>
      <c r="M3255" s="1" t="str">
        <f>IF(BART_Rides[[#This Row],[FirstLetter]]="Y","Yes","No")</f>
        <v>Yes</v>
      </c>
      <c r="N3255" s="1" t="str">
        <f>IF(OR(BART_Rides[[#This Row],[Station Code]]="EM", BART_Rides[[#This Row],[Station Code]]="MT", BART_Rides[[#This Row],[Station Code]]="PL", BART_Rides[[#This Row],[Station Code]]="CC"), "Yes", "No")</f>
        <v>No</v>
      </c>
    </row>
    <row r="3256" spans="6:14">
      <c r="F3256" s="3">
        <v>44531</v>
      </c>
      <c r="G3256" s="1">
        <v>12</v>
      </c>
      <c r="H3256" s="1" t="s">
        <v>101</v>
      </c>
      <c r="I3256" s="1">
        <v>3158</v>
      </c>
      <c r="J3256" s="1">
        <f>MONTH(BART_Rides[[#This Row],[Date]])</f>
        <v>12</v>
      </c>
      <c r="K3256" s="1">
        <f>WEEKDAY(BART_Rides[[#This Row],[Date]],2)</f>
        <v>3</v>
      </c>
      <c r="L3256" s="1" t="str">
        <f>LEFT(BART_Rides[[#This Row],[Lines]],1)</f>
        <v>Y</v>
      </c>
      <c r="M3256" s="1" t="str">
        <f>IF(BART_Rides[[#This Row],[FirstLetter]]="Y","Yes","No")</f>
        <v>Yes</v>
      </c>
      <c r="N3256" s="1" t="str">
        <f>IF(OR(BART_Rides[[#This Row],[Station Code]]="EM", BART_Rides[[#This Row],[Station Code]]="MT", BART_Rides[[#This Row],[Station Code]]="PL", BART_Rides[[#This Row],[Station Code]]="CC"), "Yes", "No")</f>
        <v>No</v>
      </c>
    </row>
    <row r="3257" spans="6:14">
      <c r="F3257" s="3">
        <v>44532</v>
      </c>
      <c r="G3257" s="1">
        <v>12</v>
      </c>
      <c r="H3257" s="1" t="s">
        <v>101</v>
      </c>
      <c r="I3257" s="1">
        <v>3299</v>
      </c>
      <c r="J3257" s="1">
        <f>MONTH(BART_Rides[[#This Row],[Date]])</f>
        <v>12</v>
      </c>
      <c r="K3257" s="1">
        <f>WEEKDAY(BART_Rides[[#This Row],[Date]],2)</f>
        <v>4</v>
      </c>
      <c r="L3257" s="1" t="str">
        <f>LEFT(BART_Rides[[#This Row],[Lines]],1)</f>
        <v>Y</v>
      </c>
      <c r="M3257" s="1" t="str">
        <f>IF(BART_Rides[[#This Row],[FirstLetter]]="Y","Yes","No")</f>
        <v>Yes</v>
      </c>
      <c r="N3257" s="1" t="str">
        <f>IF(OR(BART_Rides[[#This Row],[Station Code]]="EM", BART_Rides[[#This Row],[Station Code]]="MT", BART_Rides[[#This Row],[Station Code]]="PL", BART_Rides[[#This Row],[Station Code]]="CC"), "Yes", "No")</f>
        <v>No</v>
      </c>
    </row>
    <row r="3258" spans="6:14">
      <c r="F3258" s="3">
        <v>44533</v>
      </c>
      <c r="G3258" s="1">
        <v>12</v>
      </c>
      <c r="H3258" s="1" t="s">
        <v>101</v>
      </c>
      <c r="I3258" s="1">
        <v>3281</v>
      </c>
      <c r="J3258" s="1">
        <f>MONTH(BART_Rides[[#This Row],[Date]])</f>
        <v>12</v>
      </c>
      <c r="K3258" s="1">
        <f>WEEKDAY(BART_Rides[[#This Row],[Date]],2)</f>
        <v>5</v>
      </c>
      <c r="L3258" s="1" t="str">
        <f>LEFT(BART_Rides[[#This Row],[Lines]],1)</f>
        <v>Y</v>
      </c>
      <c r="M3258" s="1" t="str">
        <f>IF(BART_Rides[[#This Row],[FirstLetter]]="Y","Yes","No")</f>
        <v>Yes</v>
      </c>
      <c r="N3258" s="1" t="str">
        <f>IF(OR(BART_Rides[[#This Row],[Station Code]]="EM", BART_Rides[[#This Row],[Station Code]]="MT", BART_Rides[[#This Row],[Station Code]]="PL", BART_Rides[[#This Row],[Station Code]]="CC"), "Yes", "No")</f>
        <v>No</v>
      </c>
    </row>
    <row r="3259" spans="6:14">
      <c r="F3259" s="3">
        <v>44534</v>
      </c>
      <c r="G3259" s="1">
        <v>12</v>
      </c>
      <c r="H3259" s="1" t="s">
        <v>101</v>
      </c>
      <c r="I3259" s="1">
        <v>1826</v>
      </c>
      <c r="J3259" s="1">
        <f>MONTH(BART_Rides[[#This Row],[Date]])</f>
        <v>12</v>
      </c>
      <c r="K3259" s="1">
        <f>WEEKDAY(BART_Rides[[#This Row],[Date]],2)</f>
        <v>6</v>
      </c>
      <c r="L3259" s="1" t="str">
        <f>LEFT(BART_Rides[[#This Row],[Lines]],1)</f>
        <v>Y</v>
      </c>
      <c r="M3259" s="1" t="str">
        <f>IF(BART_Rides[[#This Row],[FirstLetter]]="Y","Yes","No")</f>
        <v>Yes</v>
      </c>
      <c r="N3259" s="1" t="str">
        <f>IF(OR(BART_Rides[[#This Row],[Station Code]]="EM", BART_Rides[[#This Row],[Station Code]]="MT", BART_Rides[[#This Row],[Station Code]]="PL", BART_Rides[[#This Row],[Station Code]]="CC"), "Yes", "No")</f>
        <v>No</v>
      </c>
    </row>
    <row r="3260" spans="6:14">
      <c r="F3260" s="3">
        <v>44535</v>
      </c>
      <c r="G3260" s="1">
        <v>12</v>
      </c>
      <c r="H3260" s="1" t="s">
        <v>101</v>
      </c>
      <c r="I3260" s="1">
        <v>1105</v>
      </c>
      <c r="J3260" s="1">
        <f>MONTH(BART_Rides[[#This Row],[Date]])</f>
        <v>12</v>
      </c>
      <c r="K3260" s="1">
        <f>WEEKDAY(BART_Rides[[#This Row],[Date]],2)</f>
        <v>7</v>
      </c>
      <c r="L3260" s="1" t="str">
        <f>LEFT(BART_Rides[[#This Row],[Lines]],1)</f>
        <v>Y</v>
      </c>
      <c r="M3260" s="1" t="str">
        <f>IF(BART_Rides[[#This Row],[FirstLetter]]="Y","Yes","No")</f>
        <v>Yes</v>
      </c>
      <c r="N3260" s="1" t="str">
        <f>IF(OR(BART_Rides[[#This Row],[Station Code]]="EM", BART_Rides[[#This Row],[Station Code]]="MT", BART_Rides[[#This Row],[Station Code]]="PL", BART_Rides[[#This Row],[Station Code]]="CC"), "Yes", "No")</f>
        <v>No</v>
      </c>
    </row>
    <row r="3261" spans="6:14">
      <c r="F3261" s="3">
        <v>44536</v>
      </c>
      <c r="G3261" s="1">
        <v>12</v>
      </c>
      <c r="H3261" s="1" t="s">
        <v>101</v>
      </c>
      <c r="I3261" s="1">
        <v>2897</v>
      </c>
      <c r="J3261" s="1">
        <f>MONTH(BART_Rides[[#This Row],[Date]])</f>
        <v>12</v>
      </c>
      <c r="K3261" s="1">
        <f>WEEKDAY(BART_Rides[[#This Row],[Date]],2)</f>
        <v>1</v>
      </c>
      <c r="L3261" s="1" t="str">
        <f>LEFT(BART_Rides[[#This Row],[Lines]],1)</f>
        <v>Y</v>
      </c>
      <c r="M3261" s="1" t="str">
        <f>IF(BART_Rides[[#This Row],[FirstLetter]]="Y","Yes","No")</f>
        <v>Yes</v>
      </c>
      <c r="N3261" s="1" t="str">
        <f>IF(OR(BART_Rides[[#This Row],[Station Code]]="EM", BART_Rides[[#This Row],[Station Code]]="MT", BART_Rides[[#This Row],[Station Code]]="PL", BART_Rides[[#This Row],[Station Code]]="CC"), "Yes", "No")</f>
        <v>No</v>
      </c>
    </row>
    <row r="3262" spans="6:14">
      <c r="F3262" s="3">
        <v>44537</v>
      </c>
      <c r="G3262" s="1">
        <v>12</v>
      </c>
      <c r="H3262" s="1" t="s">
        <v>101</v>
      </c>
      <c r="I3262" s="1">
        <v>3558</v>
      </c>
      <c r="J3262" s="1">
        <f>MONTH(BART_Rides[[#This Row],[Date]])</f>
        <v>12</v>
      </c>
      <c r="K3262" s="1">
        <f>WEEKDAY(BART_Rides[[#This Row],[Date]],2)</f>
        <v>2</v>
      </c>
      <c r="L3262" s="1" t="str">
        <f>LEFT(BART_Rides[[#This Row],[Lines]],1)</f>
        <v>Y</v>
      </c>
      <c r="M3262" s="1" t="str">
        <f>IF(BART_Rides[[#This Row],[FirstLetter]]="Y","Yes","No")</f>
        <v>Yes</v>
      </c>
      <c r="N3262" s="1" t="str">
        <f>IF(OR(BART_Rides[[#This Row],[Station Code]]="EM", BART_Rides[[#This Row],[Station Code]]="MT", BART_Rides[[#This Row],[Station Code]]="PL", BART_Rides[[#This Row],[Station Code]]="CC"), "Yes", "No")</f>
        <v>No</v>
      </c>
    </row>
    <row r="3263" spans="6:14">
      <c r="F3263" s="3">
        <v>44538</v>
      </c>
      <c r="G3263" s="1">
        <v>12</v>
      </c>
      <c r="H3263" s="1" t="s">
        <v>101</v>
      </c>
      <c r="I3263" s="1">
        <v>3388</v>
      </c>
      <c r="J3263" s="1">
        <f>MONTH(BART_Rides[[#This Row],[Date]])</f>
        <v>12</v>
      </c>
      <c r="K3263" s="1">
        <f>WEEKDAY(BART_Rides[[#This Row],[Date]],2)</f>
        <v>3</v>
      </c>
      <c r="L3263" s="1" t="str">
        <f>LEFT(BART_Rides[[#This Row],[Lines]],1)</f>
        <v>Y</v>
      </c>
      <c r="M3263" s="1" t="str">
        <f>IF(BART_Rides[[#This Row],[FirstLetter]]="Y","Yes","No")</f>
        <v>Yes</v>
      </c>
      <c r="N3263" s="1" t="str">
        <f>IF(OR(BART_Rides[[#This Row],[Station Code]]="EM", BART_Rides[[#This Row],[Station Code]]="MT", BART_Rides[[#This Row],[Station Code]]="PL", BART_Rides[[#This Row],[Station Code]]="CC"), "Yes", "No")</f>
        <v>No</v>
      </c>
    </row>
    <row r="3264" spans="6:14">
      <c r="F3264" s="3">
        <v>44539</v>
      </c>
      <c r="G3264" s="1">
        <v>12</v>
      </c>
      <c r="H3264" s="1" t="s">
        <v>101</v>
      </c>
      <c r="I3264" s="1">
        <v>3363</v>
      </c>
      <c r="J3264" s="1">
        <f>MONTH(BART_Rides[[#This Row],[Date]])</f>
        <v>12</v>
      </c>
      <c r="K3264" s="1">
        <f>WEEKDAY(BART_Rides[[#This Row],[Date]],2)</f>
        <v>4</v>
      </c>
      <c r="L3264" s="1" t="str">
        <f>LEFT(BART_Rides[[#This Row],[Lines]],1)</f>
        <v>Y</v>
      </c>
      <c r="M3264" s="1" t="str">
        <f>IF(BART_Rides[[#This Row],[FirstLetter]]="Y","Yes","No")</f>
        <v>Yes</v>
      </c>
      <c r="N3264" s="1" t="str">
        <f>IF(OR(BART_Rides[[#This Row],[Station Code]]="EM", BART_Rides[[#This Row],[Station Code]]="MT", BART_Rides[[#This Row],[Station Code]]="PL", BART_Rides[[#This Row],[Station Code]]="CC"), "Yes", "No")</f>
        <v>No</v>
      </c>
    </row>
    <row r="3265" spans="6:14">
      <c r="F3265" s="3">
        <v>44540</v>
      </c>
      <c r="G3265" s="1">
        <v>12</v>
      </c>
      <c r="H3265" s="1" t="s">
        <v>101</v>
      </c>
      <c r="I3265" s="1">
        <v>3232</v>
      </c>
      <c r="J3265" s="1">
        <f>MONTH(BART_Rides[[#This Row],[Date]])</f>
        <v>12</v>
      </c>
      <c r="K3265" s="1">
        <f>WEEKDAY(BART_Rides[[#This Row],[Date]],2)</f>
        <v>5</v>
      </c>
      <c r="L3265" s="1" t="str">
        <f>LEFT(BART_Rides[[#This Row],[Lines]],1)</f>
        <v>Y</v>
      </c>
      <c r="M3265" s="1" t="str">
        <f>IF(BART_Rides[[#This Row],[FirstLetter]]="Y","Yes","No")</f>
        <v>Yes</v>
      </c>
      <c r="N3265" s="1" t="str">
        <f>IF(OR(BART_Rides[[#This Row],[Station Code]]="EM", BART_Rides[[#This Row],[Station Code]]="MT", BART_Rides[[#This Row],[Station Code]]="PL", BART_Rides[[#This Row],[Station Code]]="CC"), "Yes", "No")</f>
        <v>No</v>
      </c>
    </row>
    <row r="3266" spans="6:14">
      <c r="F3266" s="3">
        <v>44541</v>
      </c>
      <c r="G3266" s="1">
        <v>12</v>
      </c>
      <c r="H3266" s="1" t="s">
        <v>101</v>
      </c>
      <c r="I3266" s="1">
        <v>1742</v>
      </c>
      <c r="J3266" s="1">
        <f>MONTH(BART_Rides[[#This Row],[Date]])</f>
        <v>12</v>
      </c>
      <c r="K3266" s="1">
        <f>WEEKDAY(BART_Rides[[#This Row],[Date]],2)</f>
        <v>6</v>
      </c>
      <c r="L3266" s="1" t="str">
        <f>LEFT(BART_Rides[[#This Row],[Lines]],1)</f>
        <v>Y</v>
      </c>
      <c r="M3266" s="1" t="str">
        <f>IF(BART_Rides[[#This Row],[FirstLetter]]="Y","Yes","No")</f>
        <v>Yes</v>
      </c>
      <c r="N3266" s="1" t="str">
        <f>IF(OR(BART_Rides[[#This Row],[Station Code]]="EM", BART_Rides[[#This Row],[Station Code]]="MT", BART_Rides[[#This Row],[Station Code]]="PL", BART_Rides[[#This Row],[Station Code]]="CC"), "Yes", "No")</f>
        <v>No</v>
      </c>
    </row>
    <row r="3267" spans="6:14">
      <c r="F3267" s="3">
        <v>44542</v>
      </c>
      <c r="G3267" s="1">
        <v>12</v>
      </c>
      <c r="H3267" s="1" t="s">
        <v>101</v>
      </c>
      <c r="I3267" s="1">
        <v>827</v>
      </c>
      <c r="J3267" s="1">
        <f>MONTH(BART_Rides[[#This Row],[Date]])</f>
        <v>12</v>
      </c>
      <c r="K3267" s="1">
        <f>WEEKDAY(BART_Rides[[#This Row],[Date]],2)</f>
        <v>7</v>
      </c>
      <c r="L3267" s="1" t="str">
        <f>LEFT(BART_Rides[[#This Row],[Lines]],1)</f>
        <v>Y</v>
      </c>
      <c r="M3267" s="1" t="str">
        <f>IF(BART_Rides[[#This Row],[FirstLetter]]="Y","Yes","No")</f>
        <v>Yes</v>
      </c>
      <c r="N3267" s="1" t="str">
        <f>IF(OR(BART_Rides[[#This Row],[Station Code]]="EM", BART_Rides[[#This Row],[Station Code]]="MT", BART_Rides[[#This Row],[Station Code]]="PL", BART_Rides[[#This Row],[Station Code]]="CC"), "Yes", "No")</f>
        <v>No</v>
      </c>
    </row>
    <row r="3268" spans="6:14">
      <c r="F3268" s="3">
        <v>44543</v>
      </c>
      <c r="G3268" s="1">
        <v>12</v>
      </c>
      <c r="H3268" s="1" t="s">
        <v>101</v>
      </c>
      <c r="I3268" s="1">
        <v>2448</v>
      </c>
      <c r="J3268" s="1">
        <f>MONTH(BART_Rides[[#This Row],[Date]])</f>
        <v>12</v>
      </c>
      <c r="K3268" s="1">
        <f>WEEKDAY(BART_Rides[[#This Row],[Date]],2)</f>
        <v>1</v>
      </c>
      <c r="L3268" s="1" t="str">
        <f>LEFT(BART_Rides[[#This Row],[Lines]],1)</f>
        <v>Y</v>
      </c>
      <c r="M3268" s="1" t="str">
        <f>IF(BART_Rides[[#This Row],[FirstLetter]]="Y","Yes","No")</f>
        <v>Yes</v>
      </c>
      <c r="N3268" s="1" t="str">
        <f>IF(OR(BART_Rides[[#This Row],[Station Code]]="EM", BART_Rides[[#This Row],[Station Code]]="MT", BART_Rides[[#This Row],[Station Code]]="PL", BART_Rides[[#This Row],[Station Code]]="CC"), "Yes", "No")</f>
        <v>No</v>
      </c>
    </row>
    <row r="3269" spans="6:14">
      <c r="F3269" s="3">
        <v>44544</v>
      </c>
      <c r="G3269" s="1">
        <v>12</v>
      </c>
      <c r="H3269" s="1" t="s">
        <v>101</v>
      </c>
      <c r="I3269" s="1">
        <v>3023</v>
      </c>
      <c r="J3269" s="1">
        <f>MONTH(BART_Rides[[#This Row],[Date]])</f>
        <v>12</v>
      </c>
      <c r="K3269" s="1">
        <f>WEEKDAY(BART_Rides[[#This Row],[Date]],2)</f>
        <v>2</v>
      </c>
      <c r="L3269" s="1" t="str">
        <f>LEFT(BART_Rides[[#This Row],[Lines]],1)</f>
        <v>Y</v>
      </c>
      <c r="M3269" s="1" t="str">
        <f>IF(BART_Rides[[#This Row],[FirstLetter]]="Y","Yes","No")</f>
        <v>Yes</v>
      </c>
      <c r="N3269" s="1" t="str">
        <f>IF(OR(BART_Rides[[#This Row],[Station Code]]="EM", BART_Rides[[#This Row],[Station Code]]="MT", BART_Rides[[#This Row],[Station Code]]="PL", BART_Rides[[#This Row],[Station Code]]="CC"), "Yes", "No")</f>
        <v>No</v>
      </c>
    </row>
    <row r="3270" spans="6:14">
      <c r="F3270" s="3">
        <v>44545</v>
      </c>
      <c r="G3270" s="1">
        <v>12</v>
      </c>
      <c r="H3270" s="1" t="s">
        <v>101</v>
      </c>
      <c r="I3270" s="1">
        <v>3012</v>
      </c>
      <c r="J3270" s="1">
        <f>MONTH(BART_Rides[[#This Row],[Date]])</f>
        <v>12</v>
      </c>
      <c r="K3270" s="1">
        <f>WEEKDAY(BART_Rides[[#This Row],[Date]],2)</f>
        <v>3</v>
      </c>
      <c r="L3270" s="1" t="str">
        <f>LEFT(BART_Rides[[#This Row],[Lines]],1)</f>
        <v>Y</v>
      </c>
      <c r="M3270" s="1" t="str">
        <f>IF(BART_Rides[[#This Row],[FirstLetter]]="Y","Yes","No")</f>
        <v>Yes</v>
      </c>
      <c r="N3270" s="1" t="str">
        <f>IF(OR(BART_Rides[[#This Row],[Station Code]]="EM", BART_Rides[[#This Row],[Station Code]]="MT", BART_Rides[[#This Row],[Station Code]]="PL", BART_Rides[[#This Row],[Station Code]]="CC"), "Yes", "No")</f>
        <v>No</v>
      </c>
    </row>
    <row r="3271" spans="6:14">
      <c r="F3271" s="3">
        <v>44546</v>
      </c>
      <c r="G3271" s="1">
        <v>12</v>
      </c>
      <c r="H3271" s="1" t="s">
        <v>101</v>
      </c>
      <c r="I3271" s="1">
        <v>3270</v>
      </c>
      <c r="J3271" s="1">
        <f>MONTH(BART_Rides[[#This Row],[Date]])</f>
        <v>12</v>
      </c>
      <c r="K3271" s="1">
        <f>WEEKDAY(BART_Rides[[#This Row],[Date]],2)</f>
        <v>4</v>
      </c>
      <c r="L3271" s="1" t="str">
        <f>LEFT(BART_Rides[[#This Row],[Lines]],1)</f>
        <v>Y</v>
      </c>
      <c r="M3271" s="1" t="str">
        <f>IF(BART_Rides[[#This Row],[FirstLetter]]="Y","Yes","No")</f>
        <v>Yes</v>
      </c>
      <c r="N3271" s="1" t="str">
        <f>IF(OR(BART_Rides[[#This Row],[Station Code]]="EM", BART_Rides[[#This Row],[Station Code]]="MT", BART_Rides[[#This Row],[Station Code]]="PL", BART_Rides[[#This Row],[Station Code]]="CC"), "Yes", "No")</f>
        <v>No</v>
      </c>
    </row>
    <row r="3272" spans="6:14">
      <c r="F3272" s="3">
        <v>44547</v>
      </c>
      <c r="G3272" s="1">
        <v>12</v>
      </c>
      <c r="H3272" s="1" t="s">
        <v>101</v>
      </c>
      <c r="I3272" s="1">
        <v>3101</v>
      </c>
      <c r="J3272" s="1">
        <f>MONTH(BART_Rides[[#This Row],[Date]])</f>
        <v>12</v>
      </c>
      <c r="K3272" s="1">
        <f>WEEKDAY(BART_Rides[[#This Row],[Date]],2)</f>
        <v>5</v>
      </c>
      <c r="L3272" s="1" t="str">
        <f>LEFT(BART_Rides[[#This Row],[Lines]],1)</f>
        <v>Y</v>
      </c>
      <c r="M3272" s="1" t="str">
        <f>IF(BART_Rides[[#This Row],[FirstLetter]]="Y","Yes","No")</f>
        <v>Yes</v>
      </c>
      <c r="N3272" s="1" t="str">
        <f>IF(OR(BART_Rides[[#This Row],[Station Code]]="EM", BART_Rides[[#This Row],[Station Code]]="MT", BART_Rides[[#This Row],[Station Code]]="PL", BART_Rides[[#This Row],[Station Code]]="CC"), "Yes", "No")</f>
        <v>No</v>
      </c>
    </row>
    <row r="3273" spans="6:14">
      <c r="F3273" s="3">
        <v>44548</v>
      </c>
      <c r="G3273" s="1">
        <v>12</v>
      </c>
      <c r="H3273" s="1" t="s">
        <v>101</v>
      </c>
      <c r="I3273" s="1">
        <v>1596</v>
      </c>
      <c r="J3273" s="1">
        <f>MONTH(BART_Rides[[#This Row],[Date]])</f>
        <v>12</v>
      </c>
      <c r="K3273" s="1">
        <f>WEEKDAY(BART_Rides[[#This Row],[Date]],2)</f>
        <v>6</v>
      </c>
      <c r="L3273" s="1" t="str">
        <f>LEFT(BART_Rides[[#This Row],[Lines]],1)</f>
        <v>Y</v>
      </c>
      <c r="M3273" s="1" t="str">
        <f>IF(BART_Rides[[#This Row],[FirstLetter]]="Y","Yes","No")</f>
        <v>Yes</v>
      </c>
      <c r="N3273" s="1" t="str">
        <f>IF(OR(BART_Rides[[#This Row],[Station Code]]="EM", BART_Rides[[#This Row],[Station Code]]="MT", BART_Rides[[#This Row],[Station Code]]="PL", BART_Rides[[#This Row],[Station Code]]="CC"), "Yes", "No")</f>
        <v>No</v>
      </c>
    </row>
    <row r="3274" spans="6:14">
      <c r="F3274" s="3">
        <v>44549</v>
      </c>
      <c r="G3274" s="1">
        <v>12</v>
      </c>
      <c r="H3274" s="1" t="s">
        <v>101</v>
      </c>
      <c r="I3274" s="1">
        <v>956</v>
      </c>
      <c r="J3274" s="1">
        <f>MONTH(BART_Rides[[#This Row],[Date]])</f>
        <v>12</v>
      </c>
      <c r="K3274" s="1">
        <f>WEEKDAY(BART_Rides[[#This Row],[Date]],2)</f>
        <v>7</v>
      </c>
      <c r="L3274" s="1" t="str">
        <f>LEFT(BART_Rides[[#This Row],[Lines]],1)</f>
        <v>Y</v>
      </c>
      <c r="M3274" s="1" t="str">
        <f>IF(BART_Rides[[#This Row],[FirstLetter]]="Y","Yes","No")</f>
        <v>Yes</v>
      </c>
      <c r="N3274" s="1" t="str">
        <f>IF(OR(BART_Rides[[#This Row],[Station Code]]="EM", BART_Rides[[#This Row],[Station Code]]="MT", BART_Rides[[#This Row],[Station Code]]="PL", BART_Rides[[#This Row],[Station Code]]="CC"), "Yes", "No")</f>
        <v>No</v>
      </c>
    </row>
    <row r="3275" spans="6:14">
      <c r="F3275" s="3">
        <v>44550</v>
      </c>
      <c r="G3275" s="1">
        <v>12</v>
      </c>
      <c r="H3275" s="1" t="s">
        <v>101</v>
      </c>
      <c r="I3275" s="1">
        <v>2574</v>
      </c>
      <c r="J3275" s="1">
        <f>MONTH(BART_Rides[[#This Row],[Date]])</f>
        <v>12</v>
      </c>
      <c r="K3275" s="1">
        <f>WEEKDAY(BART_Rides[[#This Row],[Date]],2)</f>
        <v>1</v>
      </c>
      <c r="L3275" s="1" t="str">
        <f>LEFT(BART_Rides[[#This Row],[Lines]],1)</f>
        <v>Y</v>
      </c>
      <c r="M3275" s="1" t="str">
        <f>IF(BART_Rides[[#This Row],[FirstLetter]]="Y","Yes","No")</f>
        <v>Yes</v>
      </c>
      <c r="N3275" s="1" t="str">
        <f>IF(OR(BART_Rides[[#This Row],[Station Code]]="EM", BART_Rides[[#This Row],[Station Code]]="MT", BART_Rides[[#This Row],[Station Code]]="PL", BART_Rides[[#This Row],[Station Code]]="CC"), "Yes", "No")</f>
        <v>No</v>
      </c>
    </row>
    <row r="3276" spans="6:14">
      <c r="F3276" s="3">
        <v>44551</v>
      </c>
      <c r="G3276" s="1">
        <v>12</v>
      </c>
      <c r="H3276" s="1" t="s">
        <v>101</v>
      </c>
      <c r="I3276" s="1">
        <v>2396</v>
      </c>
      <c r="J3276" s="1">
        <f>MONTH(BART_Rides[[#This Row],[Date]])</f>
        <v>12</v>
      </c>
      <c r="K3276" s="1">
        <f>WEEKDAY(BART_Rides[[#This Row],[Date]],2)</f>
        <v>2</v>
      </c>
      <c r="L3276" s="1" t="str">
        <f>LEFT(BART_Rides[[#This Row],[Lines]],1)</f>
        <v>Y</v>
      </c>
      <c r="M3276" s="1" t="str">
        <f>IF(BART_Rides[[#This Row],[FirstLetter]]="Y","Yes","No")</f>
        <v>Yes</v>
      </c>
      <c r="N3276" s="1" t="str">
        <f>IF(OR(BART_Rides[[#This Row],[Station Code]]="EM", BART_Rides[[#This Row],[Station Code]]="MT", BART_Rides[[#This Row],[Station Code]]="PL", BART_Rides[[#This Row],[Station Code]]="CC"), "Yes", "No")</f>
        <v>No</v>
      </c>
    </row>
    <row r="3277" spans="6:14">
      <c r="F3277" s="3">
        <v>44552</v>
      </c>
      <c r="G3277" s="1">
        <v>12</v>
      </c>
      <c r="H3277" s="1" t="s">
        <v>101</v>
      </c>
      <c r="I3277" s="1">
        <v>2185</v>
      </c>
      <c r="J3277" s="1">
        <f>MONTH(BART_Rides[[#This Row],[Date]])</f>
        <v>12</v>
      </c>
      <c r="K3277" s="1">
        <f>WEEKDAY(BART_Rides[[#This Row],[Date]],2)</f>
        <v>3</v>
      </c>
      <c r="L3277" s="1" t="str">
        <f>LEFT(BART_Rides[[#This Row],[Lines]],1)</f>
        <v>Y</v>
      </c>
      <c r="M3277" s="1" t="str">
        <f>IF(BART_Rides[[#This Row],[FirstLetter]]="Y","Yes","No")</f>
        <v>Yes</v>
      </c>
      <c r="N3277" s="1" t="str">
        <f>IF(OR(BART_Rides[[#This Row],[Station Code]]="EM", BART_Rides[[#This Row],[Station Code]]="MT", BART_Rides[[#This Row],[Station Code]]="PL", BART_Rides[[#This Row],[Station Code]]="CC"), "Yes", "No")</f>
        <v>No</v>
      </c>
    </row>
    <row r="3278" spans="6:14">
      <c r="F3278" s="3">
        <v>44553</v>
      </c>
      <c r="G3278" s="1">
        <v>12</v>
      </c>
      <c r="H3278" s="1" t="s">
        <v>101</v>
      </c>
      <c r="I3278" s="1">
        <v>1887</v>
      </c>
      <c r="J3278" s="1">
        <f>MONTH(BART_Rides[[#This Row],[Date]])</f>
        <v>12</v>
      </c>
      <c r="K3278" s="1">
        <f>WEEKDAY(BART_Rides[[#This Row],[Date]],2)</f>
        <v>4</v>
      </c>
      <c r="L3278" s="1" t="str">
        <f>LEFT(BART_Rides[[#This Row],[Lines]],1)</f>
        <v>Y</v>
      </c>
      <c r="M3278" s="1" t="str">
        <f>IF(BART_Rides[[#This Row],[FirstLetter]]="Y","Yes","No")</f>
        <v>Yes</v>
      </c>
      <c r="N3278" s="1" t="str">
        <f>IF(OR(BART_Rides[[#This Row],[Station Code]]="EM", BART_Rides[[#This Row],[Station Code]]="MT", BART_Rides[[#This Row],[Station Code]]="PL", BART_Rides[[#This Row],[Station Code]]="CC"), "Yes", "No")</f>
        <v>No</v>
      </c>
    </row>
    <row r="3279" spans="6:14">
      <c r="F3279" s="3">
        <v>44554</v>
      </c>
      <c r="G3279" s="1">
        <v>12</v>
      </c>
      <c r="H3279" s="1" t="s">
        <v>101</v>
      </c>
      <c r="I3279" s="1">
        <v>1157</v>
      </c>
      <c r="J3279" s="1">
        <f>MONTH(BART_Rides[[#This Row],[Date]])</f>
        <v>12</v>
      </c>
      <c r="K3279" s="1">
        <f>WEEKDAY(BART_Rides[[#This Row],[Date]],2)</f>
        <v>5</v>
      </c>
      <c r="L3279" s="1" t="str">
        <f>LEFT(BART_Rides[[#This Row],[Lines]],1)</f>
        <v>Y</v>
      </c>
      <c r="M3279" s="1" t="str">
        <f>IF(BART_Rides[[#This Row],[FirstLetter]]="Y","Yes","No")</f>
        <v>Yes</v>
      </c>
      <c r="N3279" s="1" t="str">
        <f>IF(OR(BART_Rides[[#This Row],[Station Code]]="EM", BART_Rides[[#This Row],[Station Code]]="MT", BART_Rides[[#This Row],[Station Code]]="PL", BART_Rides[[#This Row],[Station Code]]="CC"), "Yes", "No")</f>
        <v>No</v>
      </c>
    </row>
    <row r="3280" spans="6:14">
      <c r="F3280" s="3">
        <v>44555</v>
      </c>
      <c r="G3280" s="1">
        <v>12</v>
      </c>
      <c r="H3280" s="1" t="s">
        <v>101</v>
      </c>
      <c r="I3280" s="1">
        <v>385</v>
      </c>
      <c r="J3280" s="1">
        <f>MONTH(BART_Rides[[#This Row],[Date]])</f>
        <v>12</v>
      </c>
      <c r="K3280" s="1">
        <f>WEEKDAY(BART_Rides[[#This Row],[Date]],2)</f>
        <v>6</v>
      </c>
      <c r="L3280" s="1" t="str">
        <f>LEFT(BART_Rides[[#This Row],[Lines]],1)</f>
        <v>Y</v>
      </c>
      <c r="M3280" s="1" t="str">
        <f>IF(BART_Rides[[#This Row],[FirstLetter]]="Y","Yes","No")</f>
        <v>Yes</v>
      </c>
      <c r="N3280" s="1" t="str">
        <f>IF(OR(BART_Rides[[#This Row],[Station Code]]="EM", BART_Rides[[#This Row],[Station Code]]="MT", BART_Rides[[#This Row],[Station Code]]="PL", BART_Rides[[#This Row],[Station Code]]="CC"), "Yes", "No")</f>
        <v>No</v>
      </c>
    </row>
    <row r="3281" spans="6:14">
      <c r="F3281" s="3">
        <v>44556</v>
      </c>
      <c r="G3281" s="1">
        <v>12</v>
      </c>
      <c r="H3281" s="1" t="s">
        <v>101</v>
      </c>
      <c r="I3281" s="1">
        <v>603</v>
      </c>
      <c r="J3281" s="1">
        <f>MONTH(BART_Rides[[#This Row],[Date]])</f>
        <v>12</v>
      </c>
      <c r="K3281" s="1">
        <f>WEEKDAY(BART_Rides[[#This Row],[Date]],2)</f>
        <v>7</v>
      </c>
      <c r="L3281" s="1" t="str">
        <f>LEFT(BART_Rides[[#This Row],[Lines]],1)</f>
        <v>Y</v>
      </c>
      <c r="M3281" s="1" t="str">
        <f>IF(BART_Rides[[#This Row],[FirstLetter]]="Y","Yes","No")</f>
        <v>Yes</v>
      </c>
      <c r="N3281" s="1" t="str">
        <f>IF(OR(BART_Rides[[#This Row],[Station Code]]="EM", BART_Rides[[#This Row],[Station Code]]="MT", BART_Rides[[#This Row],[Station Code]]="PL", BART_Rides[[#This Row],[Station Code]]="CC"), "Yes", "No")</f>
        <v>No</v>
      </c>
    </row>
    <row r="3282" spans="6:14">
      <c r="F3282" s="3">
        <v>44557</v>
      </c>
      <c r="G3282" s="1">
        <v>12</v>
      </c>
      <c r="H3282" s="1" t="s">
        <v>101</v>
      </c>
      <c r="I3282" s="1">
        <v>1746</v>
      </c>
      <c r="J3282" s="1">
        <f>MONTH(BART_Rides[[#This Row],[Date]])</f>
        <v>12</v>
      </c>
      <c r="K3282" s="1">
        <f>WEEKDAY(BART_Rides[[#This Row],[Date]],2)</f>
        <v>1</v>
      </c>
      <c r="L3282" s="1" t="str">
        <f>LEFT(BART_Rides[[#This Row],[Lines]],1)</f>
        <v>Y</v>
      </c>
      <c r="M3282" s="1" t="str">
        <f>IF(BART_Rides[[#This Row],[FirstLetter]]="Y","Yes","No")</f>
        <v>Yes</v>
      </c>
      <c r="N3282" s="1" t="str">
        <f>IF(OR(BART_Rides[[#This Row],[Station Code]]="EM", BART_Rides[[#This Row],[Station Code]]="MT", BART_Rides[[#This Row],[Station Code]]="PL", BART_Rides[[#This Row],[Station Code]]="CC"), "Yes", "No")</f>
        <v>No</v>
      </c>
    </row>
    <row r="3283" spans="6:14">
      <c r="F3283" s="3">
        <v>44558</v>
      </c>
      <c r="G3283" s="1">
        <v>12</v>
      </c>
      <c r="H3283" s="1" t="s">
        <v>101</v>
      </c>
      <c r="I3283" s="1">
        <v>2037</v>
      </c>
      <c r="J3283" s="1">
        <f>MONTH(BART_Rides[[#This Row],[Date]])</f>
        <v>12</v>
      </c>
      <c r="K3283" s="1">
        <f>WEEKDAY(BART_Rides[[#This Row],[Date]],2)</f>
        <v>2</v>
      </c>
      <c r="L3283" s="1" t="str">
        <f>LEFT(BART_Rides[[#This Row],[Lines]],1)</f>
        <v>Y</v>
      </c>
      <c r="M3283" s="1" t="str">
        <f>IF(BART_Rides[[#This Row],[FirstLetter]]="Y","Yes","No")</f>
        <v>Yes</v>
      </c>
      <c r="N3283" s="1" t="str">
        <f>IF(OR(BART_Rides[[#This Row],[Station Code]]="EM", BART_Rides[[#This Row],[Station Code]]="MT", BART_Rides[[#This Row],[Station Code]]="PL", BART_Rides[[#This Row],[Station Code]]="CC"), "Yes", "No")</f>
        <v>No</v>
      </c>
    </row>
    <row r="3284" spans="6:14">
      <c r="F3284" s="3">
        <v>44559</v>
      </c>
      <c r="G3284" s="1">
        <v>12</v>
      </c>
      <c r="H3284" s="1" t="s">
        <v>101</v>
      </c>
      <c r="I3284" s="1">
        <v>1852</v>
      </c>
      <c r="J3284" s="1">
        <f>MONTH(BART_Rides[[#This Row],[Date]])</f>
        <v>12</v>
      </c>
      <c r="K3284" s="1">
        <f>WEEKDAY(BART_Rides[[#This Row],[Date]],2)</f>
        <v>3</v>
      </c>
      <c r="L3284" s="1" t="str">
        <f>LEFT(BART_Rides[[#This Row],[Lines]],1)</f>
        <v>Y</v>
      </c>
      <c r="M3284" s="1" t="str">
        <f>IF(BART_Rides[[#This Row],[FirstLetter]]="Y","Yes","No")</f>
        <v>Yes</v>
      </c>
      <c r="N3284" s="1" t="str">
        <f>IF(OR(BART_Rides[[#This Row],[Station Code]]="EM", BART_Rides[[#This Row],[Station Code]]="MT", BART_Rides[[#This Row],[Station Code]]="PL", BART_Rides[[#This Row],[Station Code]]="CC"), "Yes", "No")</f>
        <v>No</v>
      </c>
    </row>
    <row r="3285" spans="6:14">
      <c r="F3285" s="3">
        <v>44560</v>
      </c>
      <c r="G3285" s="1">
        <v>12</v>
      </c>
      <c r="H3285" s="1" t="s">
        <v>101</v>
      </c>
      <c r="I3285" s="1">
        <v>2115</v>
      </c>
      <c r="J3285" s="1">
        <f>MONTH(BART_Rides[[#This Row],[Date]])</f>
        <v>12</v>
      </c>
      <c r="K3285" s="1">
        <f>WEEKDAY(BART_Rides[[#This Row],[Date]],2)</f>
        <v>4</v>
      </c>
      <c r="L3285" s="1" t="str">
        <f>LEFT(BART_Rides[[#This Row],[Lines]],1)</f>
        <v>Y</v>
      </c>
      <c r="M3285" s="1" t="str">
        <f>IF(BART_Rides[[#This Row],[FirstLetter]]="Y","Yes","No")</f>
        <v>Yes</v>
      </c>
      <c r="N3285" s="1" t="str">
        <f>IF(OR(BART_Rides[[#This Row],[Station Code]]="EM", BART_Rides[[#This Row],[Station Code]]="MT", BART_Rides[[#This Row],[Station Code]]="PL", BART_Rides[[#This Row],[Station Code]]="CC"), "Yes", "No")</f>
        <v>No</v>
      </c>
    </row>
    <row r="3286" spans="6:14">
      <c r="F3286" s="3">
        <v>44561</v>
      </c>
      <c r="G3286" s="1">
        <v>12</v>
      </c>
      <c r="H3286" s="1" t="s">
        <v>101</v>
      </c>
      <c r="I3286" s="1">
        <v>1351</v>
      </c>
      <c r="J3286" s="1">
        <f>MONTH(BART_Rides[[#This Row],[Date]])</f>
        <v>12</v>
      </c>
      <c r="K3286" s="1">
        <f>WEEKDAY(BART_Rides[[#This Row],[Date]],2)</f>
        <v>5</v>
      </c>
      <c r="L3286" s="1" t="str">
        <f>LEFT(BART_Rides[[#This Row],[Lines]],1)</f>
        <v>Y</v>
      </c>
      <c r="M3286" s="1" t="str">
        <f>IF(BART_Rides[[#This Row],[FirstLetter]]="Y","Yes","No")</f>
        <v>Yes</v>
      </c>
      <c r="N3286" s="1" t="str">
        <f>IF(OR(BART_Rides[[#This Row],[Station Code]]="EM", BART_Rides[[#This Row],[Station Code]]="MT", BART_Rides[[#This Row],[Station Code]]="PL", BART_Rides[[#This Row],[Station Code]]="CC"), "Yes", "No")</f>
        <v>No</v>
      </c>
    </row>
    <row r="3287" spans="6:14">
      <c r="F3287" s="3">
        <v>44197</v>
      </c>
      <c r="G3287" s="1" t="s">
        <v>17</v>
      </c>
      <c r="H3287" s="1" t="s">
        <v>102</v>
      </c>
      <c r="I3287" s="1">
        <v>322</v>
      </c>
      <c r="J3287" s="1">
        <f>MONTH(BART_Rides[[#This Row],[Date]])</f>
        <v>1</v>
      </c>
      <c r="K3287" s="1">
        <f>WEEKDAY(BART_Rides[[#This Row],[Date]],2)</f>
        <v>5</v>
      </c>
      <c r="L3287" s="1" t="str">
        <f>LEFT(BART_Rides[[#This Row],[Lines]],1)</f>
        <v>B</v>
      </c>
      <c r="M3287" s="1" t="str">
        <f>IF(BART_Rides[[#This Row],[FirstLetter]]="Y","Yes","No")</f>
        <v>No</v>
      </c>
      <c r="N3287" s="1" t="str">
        <f>IF(OR(BART_Rides[[#This Row],[Station Code]]="EM", BART_Rides[[#This Row],[Station Code]]="MT", BART_Rides[[#This Row],[Station Code]]="PL", BART_Rides[[#This Row],[Station Code]]="CC"), "Yes", "No")</f>
        <v>No</v>
      </c>
    </row>
    <row r="3288" spans="6:14">
      <c r="F3288" s="3">
        <v>44198</v>
      </c>
      <c r="G3288" s="1" t="s">
        <v>17</v>
      </c>
      <c r="H3288" s="1" t="s">
        <v>102</v>
      </c>
      <c r="I3288" s="1">
        <v>340</v>
      </c>
      <c r="J3288" s="1">
        <f>MONTH(BART_Rides[[#This Row],[Date]])</f>
        <v>1</v>
      </c>
      <c r="K3288" s="1">
        <f>WEEKDAY(BART_Rides[[#This Row],[Date]],2)</f>
        <v>6</v>
      </c>
      <c r="L3288" s="1" t="str">
        <f>LEFT(BART_Rides[[#This Row],[Lines]],1)</f>
        <v>B</v>
      </c>
      <c r="M3288" s="1" t="str">
        <f>IF(BART_Rides[[#This Row],[FirstLetter]]="Y","Yes","No")</f>
        <v>No</v>
      </c>
      <c r="N3288" s="1" t="str">
        <f>IF(OR(BART_Rides[[#This Row],[Station Code]]="EM", BART_Rides[[#This Row],[Station Code]]="MT", BART_Rides[[#This Row],[Station Code]]="PL", BART_Rides[[#This Row],[Station Code]]="CC"), "Yes", "No")</f>
        <v>No</v>
      </c>
    </row>
    <row r="3289" spans="6:14">
      <c r="F3289" s="3">
        <v>44199</v>
      </c>
      <c r="G3289" s="1" t="s">
        <v>17</v>
      </c>
      <c r="H3289" s="1" t="s">
        <v>102</v>
      </c>
      <c r="I3289" s="1">
        <v>330</v>
      </c>
      <c r="J3289" s="1">
        <f>MONTH(BART_Rides[[#This Row],[Date]])</f>
        <v>1</v>
      </c>
      <c r="K3289" s="1">
        <f>WEEKDAY(BART_Rides[[#This Row],[Date]],2)</f>
        <v>7</v>
      </c>
      <c r="L3289" s="1" t="str">
        <f>LEFT(BART_Rides[[#This Row],[Lines]],1)</f>
        <v>B</v>
      </c>
      <c r="M3289" s="1" t="str">
        <f>IF(BART_Rides[[#This Row],[FirstLetter]]="Y","Yes","No")</f>
        <v>No</v>
      </c>
      <c r="N3289" s="1" t="str">
        <f>IF(OR(BART_Rides[[#This Row],[Station Code]]="EM", BART_Rides[[#This Row],[Station Code]]="MT", BART_Rides[[#This Row],[Station Code]]="PL", BART_Rides[[#This Row],[Station Code]]="CC"), "Yes", "No")</f>
        <v>No</v>
      </c>
    </row>
    <row r="3290" spans="6:14">
      <c r="F3290" s="3">
        <v>44200</v>
      </c>
      <c r="G3290" s="1" t="s">
        <v>17</v>
      </c>
      <c r="H3290" s="1" t="s">
        <v>102</v>
      </c>
      <c r="I3290" s="1">
        <v>738</v>
      </c>
      <c r="J3290" s="1">
        <f>MONTH(BART_Rides[[#This Row],[Date]])</f>
        <v>1</v>
      </c>
      <c r="K3290" s="1">
        <f>WEEKDAY(BART_Rides[[#This Row],[Date]],2)</f>
        <v>1</v>
      </c>
      <c r="L3290" s="1" t="str">
        <f>LEFT(BART_Rides[[#This Row],[Lines]],1)</f>
        <v>B</v>
      </c>
      <c r="M3290" s="1" t="str">
        <f>IF(BART_Rides[[#This Row],[FirstLetter]]="Y","Yes","No")</f>
        <v>No</v>
      </c>
      <c r="N3290" s="1" t="str">
        <f>IF(OR(BART_Rides[[#This Row],[Station Code]]="EM", BART_Rides[[#This Row],[Station Code]]="MT", BART_Rides[[#This Row],[Station Code]]="PL", BART_Rides[[#This Row],[Station Code]]="CC"), "Yes", "No")</f>
        <v>No</v>
      </c>
    </row>
    <row r="3291" spans="6:14">
      <c r="F3291" s="3">
        <v>44201</v>
      </c>
      <c r="G3291" s="1" t="s">
        <v>17</v>
      </c>
      <c r="H3291" s="1" t="s">
        <v>102</v>
      </c>
      <c r="I3291" s="1">
        <v>880</v>
      </c>
      <c r="J3291" s="1">
        <f>MONTH(BART_Rides[[#This Row],[Date]])</f>
        <v>1</v>
      </c>
      <c r="K3291" s="1">
        <f>WEEKDAY(BART_Rides[[#This Row],[Date]],2)</f>
        <v>2</v>
      </c>
      <c r="L3291" s="1" t="str">
        <f>LEFT(BART_Rides[[#This Row],[Lines]],1)</f>
        <v>B</v>
      </c>
      <c r="M3291" s="1" t="str">
        <f>IF(BART_Rides[[#This Row],[FirstLetter]]="Y","Yes","No")</f>
        <v>No</v>
      </c>
      <c r="N3291" s="1" t="str">
        <f>IF(OR(BART_Rides[[#This Row],[Station Code]]="EM", BART_Rides[[#This Row],[Station Code]]="MT", BART_Rides[[#This Row],[Station Code]]="PL", BART_Rides[[#This Row],[Station Code]]="CC"), "Yes", "No")</f>
        <v>No</v>
      </c>
    </row>
    <row r="3292" spans="6:14">
      <c r="F3292" s="3">
        <v>44202</v>
      </c>
      <c r="G3292" s="1" t="s">
        <v>17</v>
      </c>
      <c r="H3292" s="1" t="s">
        <v>102</v>
      </c>
      <c r="I3292" s="1">
        <v>846</v>
      </c>
      <c r="J3292" s="1">
        <f>MONTH(BART_Rides[[#This Row],[Date]])</f>
        <v>1</v>
      </c>
      <c r="K3292" s="1">
        <f>WEEKDAY(BART_Rides[[#This Row],[Date]],2)</f>
        <v>3</v>
      </c>
      <c r="L3292" s="1" t="str">
        <f>LEFT(BART_Rides[[#This Row],[Lines]],1)</f>
        <v>B</v>
      </c>
      <c r="M3292" s="1" t="str">
        <f>IF(BART_Rides[[#This Row],[FirstLetter]]="Y","Yes","No")</f>
        <v>No</v>
      </c>
      <c r="N3292" s="1" t="str">
        <f>IF(OR(BART_Rides[[#This Row],[Station Code]]="EM", BART_Rides[[#This Row],[Station Code]]="MT", BART_Rides[[#This Row],[Station Code]]="PL", BART_Rides[[#This Row],[Station Code]]="CC"), "Yes", "No")</f>
        <v>No</v>
      </c>
    </row>
    <row r="3293" spans="6:14">
      <c r="F3293" s="3">
        <v>44203</v>
      </c>
      <c r="G3293" s="1" t="s">
        <v>17</v>
      </c>
      <c r="H3293" s="1" t="s">
        <v>102</v>
      </c>
      <c r="I3293" s="1">
        <v>919</v>
      </c>
      <c r="J3293" s="1">
        <f>MONTH(BART_Rides[[#This Row],[Date]])</f>
        <v>1</v>
      </c>
      <c r="K3293" s="1">
        <f>WEEKDAY(BART_Rides[[#This Row],[Date]],2)</f>
        <v>4</v>
      </c>
      <c r="L3293" s="1" t="str">
        <f>LEFT(BART_Rides[[#This Row],[Lines]],1)</f>
        <v>B</v>
      </c>
      <c r="M3293" s="1" t="str">
        <f>IF(BART_Rides[[#This Row],[FirstLetter]]="Y","Yes","No")</f>
        <v>No</v>
      </c>
      <c r="N3293" s="1" t="str">
        <f>IF(OR(BART_Rides[[#This Row],[Station Code]]="EM", BART_Rides[[#This Row],[Station Code]]="MT", BART_Rides[[#This Row],[Station Code]]="PL", BART_Rides[[#This Row],[Station Code]]="CC"), "Yes", "No")</f>
        <v>No</v>
      </c>
    </row>
    <row r="3294" spans="6:14">
      <c r="F3294" s="3">
        <v>44204</v>
      </c>
      <c r="G3294" s="1" t="s">
        <v>17</v>
      </c>
      <c r="H3294" s="1" t="s">
        <v>102</v>
      </c>
      <c r="I3294" s="1">
        <v>840</v>
      </c>
      <c r="J3294" s="1">
        <f>MONTH(BART_Rides[[#This Row],[Date]])</f>
        <v>1</v>
      </c>
      <c r="K3294" s="1">
        <f>WEEKDAY(BART_Rides[[#This Row],[Date]],2)</f>
        <v>5</v>
      </c>
      <c r="L3294" s="1" t="str">
        <f>LEFT(BART_Rides[[#This Row],[Lines]],1)</f>
        <v>B</v>
      </c>
      <c r="M3294" s="1" t="str">
        <f>IF(BART_Rides[[#This Row],[FirstLetter]]="Y","Yes","No")</f>
        <v>No</v>
      </c>
      <c r="N3294" s="1" t="str">
        <f>IF(OR(BART_Rides[[#This Row],[Station Code]]="EM", BART_Rides[[#This Row],[Station Code]]="MT", BART_Rides[[#This Row],[Station Code]]="PL", BART_Rides[[#This Row],[Station Code]]="CC"), "Yes", "No")</f>
        <v>No</v>
      </c>
    </row>
    <row r="3295" spans="6:14">
      <c r="F3295" s="3">
        <v>44205</v>
      </c>
      <c r="G3295" s="1" t="s">
        <v>17</v>
      </c>
      <c r="H3295" s="1" t="s">
        <v>102</v>
      </c>
      <c r="I3295" s="1">
        <v>488</v>
      </c>
      <c r="J3295" s="1">
        <f>MONTH(BART_Rides[[#This Row],[Date]])</f>
        <v>1</v>
      </c>
      <c r="K3295" s="1">
        <f>WEEKDAY(BART_Rides[[#This Row],[Date]],2)</f>
        <v>6</v>
      </c>
      <c r="L3295" s="1" t="str">
        <f>LEFT(BART_Rides[[#This Row],[Lines]],1)</f>
        <v>B</v>
      </c>
      <c r="M3295" s="1" t="str">
        <f>IF(BART_Rides[[#This Row],[FirstLetter]]="Y","Yes","No")</f>
        <v>No</v>
      </c>
      <c r="N3295" s="1" t="str">
        <f>IF(OR(BART_Rides[[#This Row],[Station Code]]="EM", BART_Rides[[#This Row],[Station Code]]="MT", BART_Rides[[#This Row],[Station Code]]="PL", BART_Rides[[#This Row],[Station Code]]="CC"), "Yes", "No")</f>
        <v>No</v>
      </c>
    </row>
    <row r="3296" spans="6:14">
      <c r="F3296" s="3">
        <v>44206</v>
      </c>
      <c r="G3296" s="1" t="s">
        <v>17</v>
      </c>
      <c r="H3296" s="1" t="s">
        <v>102</v>
      </c>
      <c r="I3296" s="1">
        <v>371</v>
      </c>
      <c r="J3296" s="1">
        <f>MONTH(BART_Rides[[#This Row],[Date]])</f>
        <v>1</v>
      </c>
      <c r="K3296" s="1">
        <f>WEEKDAY(BART_Rides[[#This Row],[Date]],2)</f>
        <v>7</v>
      </c>
      <c r="L3296" s="1" t="str">
        <f>LEFT(BART_Rides[[#This Row],[Lines]],1)</f>
        <v>B</v>
      </c>
      <c r="M3296" s="1" t="str">
        <f>IF(BART_Rides[[#This Row],[FirstLetter]]="Y","Yes","No")</f>
        <v>No</v>
      </c>
      <c r="N3296" s="1" t="str">
        <f>IF(OR(BART_Rides[[#This Row],[Station Code]]="EM", BART_Rides[[#This Row],[Station Code]]="MT", BART_Rides[[#This Row],[Station Code]]="PL", BART_Rides[[#This Row],[Station Code]]="CC"), "Yes", "No")</f>
        <v>No</v>
      </c>
    </row>
    <row r="3297" spans="6:14">
      <c r="F3297" s="3">
        <v>44207</v>
      </c>
      <c r="G3297" s="1" t="s">
        <v>17</v>
      </c>
      <c r="H3297" s="1" t="s">
        <v>102</v>
      </c>
      <c r="I3297" s="1">
        <v>877</v>
      </c>
      <c r="J3297" s="1">
        <f>MONTH(BART_Rides[[#This Row],[Date]])</f>
        <v>1</v>
      </c>
      <c r="K3297" s="1">
        <f>WEEKDAY(BART_Rides[[#This Row],[Date]],2)</f>
        <v>1</v>
      </c>
      <c r="L3297" s="1" t="str">
        <f>LEFT(BART_Rides[[#This Row],[Lines]],1)</f>
        <v>B</v>
      </c>
      <c r="M3297" s="1" t="str">
        <f>IF(BART_Rides[[#This Row],[FirstLetter]]="Y","Yes","No")</f>
        <v>No</v>
      </c>
      <c r="N3297" s="1" t="str">
        <f>IF(OR(BART_Rides[[#This Row],[Station Code]]="EM", BART_Rides[[#This Row],[Station Code]]="MT", BART_Rides[[#This Row],[Station Code]]="PL", BART_Rides[[#This Row],[Station Code]]="CC"), "Yes", "No")</f>
        <v>No</v>
      </c>
    </row>
    <row r="3298" spans="6:14">
      <c r="F3298" s="3">
        <v>44208</v>
      </c>
      <c r="G3298" s="1" t="s">
        <v>17</v>
      </c>
      <c r="H3298" s="1" t="s">
        <v>102</v>
      </c>
      <c r="I3298" s="1">
        <v>860</v>
      </c>
      <c r="J3298" s="1">
        <f>MONTH(BART_Rides[[#This Row],[Date]])</f>
        <v>1</v>
      </c>
      <c r="K3298" s="1">
        <f>WEEKDAY(BART_Rides[[#This Row],[Date]],2)</f>
        <v>2</v>
      </c>
      <c r="L3298" s="1" t="str">
        <f>LEFT(BART_Rides[[#This Row],[Lines]],1)</f>
        <v>B</v>
      </c>
      <c r="M3298" s="1" t="str">
        <f>IF(BART_Rides[[#This Row],[FirstLetter]]="Y","Yes","No")</f>
        <v>No</v>
      </c>
      <c r="N3298" s="1" t="str">
        <f>IF(OR(BART_Rides[[#This Row],[Station Code]]="EM", BART_Rides[[#This Row],[Station Code]]="MT", BART_Rides[[#This Row],[Station Code]]="PL", BART_Rides[[#This Row],[Station Code]]="CC"), "Yes", "No")</f>
        <v>No</v>
      </c>
    </row>
    <row r="3299" spans="6:14">
      <c r="F3299" s="3">
        <v>44209</v>
      </c>
      <c r="G3299" s="1" t="s">
        <v>17</v>
      </c>
      <c r="H3299" s="1" t="s">
        <v>102</v>
      </c>
      <c r="I3299" s="1">
        <v>912</v>
      </c>
      <c r="J3299" s="1">
        <f>MONTH(BART_Rides[[#This Row],[Date]])</f>
        <v>1</v>
      </c>
      <c r="K3299" s="1">
        <f>WEEKDAY(BART_Rides[[#This Row],[Date]],2)</f>
        <v>3</v>
      </c>
      <c r="L3299" s="1" t="str">
        <f>LEFT(BART_Rides[[#This Row],[Lines]],1)</f>
        <v>B</v>
      </c>
      <c r="M3299" s="1" t="str">
        <f>IF(BART_Rides[[#This Row],[FirstLetter]]="Y","Yes","No")</f>
        <v>No</v>
      </c>
      <c r="N3299" s="1" t="str">
        <f>IF(OR(BART_Rides[[#This Row],[Station Code]]="EM", BART_Rides[[#This Row],[Station Code]]="MT", BART_Rides[[#This Row],[Station Code]]="PL", BART_Rides[[#This Row],[Station Code]]="CC"), "Yes", "No")</f>
        <v>No</v>
      </c>
    </row>
    <row r="3300" spans="6:14">
      <c r="F3300" s="3">
        <v>44210</v>
      </c>
      <c r="G3300" s="1" t="s">
        <v>17</v>
      </c>
      <c r="H3300" s="1" t="s">
        <v>102</v>
      </c>
      <c r="I3300" s="1">
        <v>939</v>
      </c>
      <c r="J3300" s="1">
        <f>MONTH(BART_Rides[[#This Row],[Date]])</f>
        <v>1</v>
      </c>
      <c r="K3300" s="1">
        <f>WEEKDAY(BART_Rides[[#This Row],[Date]],2)</f>
        <v>4</v>
      </c>
      <c r="L3300" s="1" t="str">
        <f>LEFT(BART_Rides[[#This Row],[Lines]],1)</f>
        <v>B</v>
      </c>
      <c r="M3300" s="1" t="str">
        <f>IF(BART_Rides[[#This Row],[FirstLetter]]="Y","Yes","No")</f>
        <v>No</v>
      </c>
      <c r="N3300" s="1" t="str">
        <f>IF(OR(BART_Rides[[#This Row],[Station Code]]="EM", BART_Rides[[#This Row],[Station Code]]="MT", BART_Rides[[#This Row],[Station Code]]="PL", BART_Rides[[#This Row],[Station Code]]="CC"), "Yes", "No")</f>
        <v>No</v>
      </c>
    </row>
    <row r="3301" spans="6:14">
      <c r="F3301" s="3">
        <v>44211</v>
      </c>
      <c r="G3301" s="1" t="s">
        <v>17</v>
      </c>
      <c r="H3301" s="1" t="s">
        <v>102</v>
      </c>
      <c r="I3301" s="1">
        <v>920</v>
      </c>
      <c r="J3301" s="1">
        <f>MONTH(BART_Rides[[#This Row],[Date]])</f>
        <v>1</v>
      </c>
      <c r="K3301" s="1">
        <f>WEEKDAY(BART_Rides[[#This Row],[Date]],2)</f>
        <v>5</v>
      </c>
      <c r="L3301" s="1" t="str">
        <f>LEFT(BART_Rides[[#This Row],[Lines]],1)</f>
        <v>B</v>
      </c>
      <c r="M3301" s="1" t="str">
        <f>IF(BART_Rides[[#This Row],[FirstLetter]]="Y","Yes","No")</f>
        <v>No</v>
      </c>
      <c r="N3301" s="1" t="str">
        <f>IF(OR(BART_Rides[[#This Row],[Station Code]]="EM", BART_Rides[[#This Row],[Station Code]]="MT", BART_Rides[[#This Row],[Station Code]]="PL", BART_Rides[[#This Row],[Station Code]]="CC"), "Yes", "No")</f>
        <v>No</v>
      </c>
    </row>
    <row r="3302" spans="6:14">
      <c r="F3302" s="3">
        <v>44212</v>
      </c>
      <c r="G3302" s="1" t="s">
        <v>17</v>
      </c>
      <c r="H3302" s="1" t="s">
        <v>102</v>
      </c>
      <c r="I3302" s="1">
        <v>501</v>
      </c>
      <c r="J3302" s="1">
        <f>MONTH(BART_Rides[[#This Row],[Date]])</f>
        <v>1</v>
      </c>
      <c r="K3302" s="1">
        <f>WEEKDAY(BART_Rides[[#This Row],[Date]],2)</f>
        <v>6</v>
      </c>
      <c r="L3302" s="1" t="str">
        <f>LEFT(BART_Rides[[#This Row],[Lines]],1)</f>
        <v>B</v>
      </c>
      <c r="M3302" s="1" t="str">
        <f>IF(BART_Rides[[#This Row],[FirstLetter]]="Y","Yes","No")</f>
        <v>No</v>
      </c>
      <c r="N3302" s="1" t="str">
        <f>IF(OR(BART_Rides[[#This Row],[Station Code]]="EM", BART_Rides[[#This Row],[Station Code]]="MT", BART_Rides[[#This Row],[Station Code]]="PL", BART_Rides[[#This Row],[Station Code]]="CC"), "Yes", "No")</f>
        <v>No</v>
      </c>
    </row>
    <row r="3303" spans="6:14">
      <c r="F3303" s="3">
        <v>44213</v>
      </c>
      <c r="G3303" s="1" t="s">
        <v>17</v>
      </c>
      <c r="H3303" s="1" t="s">
        <v>102</v>
      </c>
      <c r="I3303" s="1">
        <v>472</v>
      </c>
      <c r="J3303" s="1">
        <f>MONTH(BART_Rides[[#This Row],[Date]])</f>
        <v>1</v>
      </c>
      <c r="K3303" s="1">
        <f>WEEKDAY(BART_Rides[[#This Row],[Date]],2)</f>
        <v>7</v>
      </c>
      <c r="L3303" s="1" t="str">
        <f>LEFT(BART_Rides[[#This Row],[Lines]],1)</f>
        <v>B</v>
      </c>
      <c r="M3303" s="1" t="str">
        <f>IF(BART_Rides[[#This Row],[FirstLetter]]="Y","Yes","No")</f>
        <v>No</v>
      </c>
      <c r="N3303" s="1" t="str">
        <f>IF(OR(BART_Rides[[#This Row],[Station Code]]="EM", BART_Rides[[#This Row],[Station Code]]="MT", BART_Rides[[#This Row],[Station Code]]="PL", BART_Rides[[#This Row],[Station Code]]="CC"), "Yes", "No")</f>
        <v>No</v>
      </c>
    </row>
    <row r="3304" spans="6:14">
      <c r="F3304" s="3">
        <v>44214</v>
      </c>
      <c r="G3304" s="1" t="s">
        <v>17</v>
      </c>
      <c r="H3304" s="1" t="s">
        <v>102</v>
      </c>
      <c r="I3304" s="1">
        <v>554</v>
      </c>
      <c r="J3304" s="1">
        <f>MONTH(BART_Rides[[#This Row],[Date]])</f>
        <v>1</v>
      </c>
      <c r="K3304" s="1">
        <f>WEEKDAY(BART_Rides[[#This Row],[Date]],2)</f>
        <v>1</v>
      </c>
      <c r="L3304" s="1" t="str">
        <f>LEFT(BART_Rides[[#This Row],[Lines]],1)</f>
        <v>B</v>
      </c>
      <c r="M3304" s="1" t="str">
        <f>IF(BART_Rides[[#This Row],[FirstLetter]]="Y","Yes","No")</f>
        <v>No</v>
      </c>
      <c r="N3304" s="1" t="str">
        <f>IF(OR(BART_Rides[[#This Row],[Station Code]]="EM", BART_Rides[[#This Row],[Station Code]]="MT", BART_Rides[[#This Row],[Station Code]]="PL", BART_Rides[[#This Row],[Station Code]]="CC"), "Yes", "No")</f>
        <v>No</v>
      </c>
    </row>
    <row r="3305" spans="6:14">
      <c r="F3305" s="3">
        <v>44215</v>
      </c>
      <c r="G3305" s="1" t="s">
        <v>17</v>
      </c>
      <c r="H3305" s="1" t="s">
        <v>102</v>
      </c>
      <c r="I3305" s="1">
        <v>931</v>
      </c>
      <c r="J3305" s="1">
        <f>MONTH(BART_Rides[[#This Row],[Date]])</f>
        <v>1</v>
      </c>
      <c r="K3305" s="1">
        <f>WEEKDAY(BART_Rides[[#This Row],[Date]],2)</f>
        <v>2</v>
      </c>
      <c r="L3305" s="1" t="str">
        <f>LEFT(BART_Rides[[#This Row],[Lines]],1)</f>
        <v>B</v>
      </c>
      <c r="M3305" s="1" t="str">
        <f>IF(BART_Rides[[#This Row],[FirstLetter]]="Y","Yes","No")</f>
        <v>No</v>
      </c>
      <c r="N3305" s="1" t="str">
        <f>IF(OR(BART_Rides[[#This Row],[Station Code]]="EM", BART_Rides[[#This Row],[Station Code]]="MT", BART_Rides[[#This Row],[Station Code]]="PL", BART_Rides[[#This Row],[Station Code]]="CC"), "Yes", "No")</f>
        <v>No</v>
      </c>
    </row>
    <row r="3306" spans="6:14">
      <c r="F3306" s="3">
        <v>44216</v>
      </c>
      <c r="G3306" s="1" t="s">
        <v>17</v>
      </c>
      <c r="H3306" s="1" t="s">
        <v>102</v>
      </c>
      <c r="I3306" s="1">
        <v>899</v>
      </c>
      <c r="J3306" s="1">
        <f>MONTH(BART_Rides[[#This Row],[Date]])</f>
        <v>1</v>
      </c>
      <c r="K3306" s="1">
        <f>WEEKDAY(BART_Rides[[#This Row],[Date]],2)</f>
        <v>3</v>
      </c>
      <c r="L3306" s="1" t="str">
        <f>LEFT(BART_Rides[[#This Row],[Lines]],1)</f>
        <v>B</v>
      </c>
      <c r="M3306" s="1" t="str">
        <f>IF(BART_Rides[[#This Row],[FirstLetter]]="Y","Yes","No")</f>
        <v>No</v>
      </c>
      <c r="N3306" s="1" t="str">
        <f>IF(OR(BART_Rides[[#This Row],[Station Code]]="EM", BART_Rides[[#This Row],[Station Code]]="MT", BART_Rides[[#This Row],[Station Code]]="PL", BART_Rides[[#This Row],[Station Code]]="CC"), "Yes", "No")</f>
        <v>No</v>
      </c>
    </row>
    <row r="3307" spans="6:14">
      <c r="F3307" s="3">
        <v>44217</v>
      </c>
      <c r="G3307" s="1" t="s">
        <v>17</v>
      </c>
      <c r="H3307" s="1" t="s">
        <v>102</v>
      </c>
      <c r="I3307" s="1">
        <v>978</v>
      </c>
      <c r="J3307" s="1">
        <f>MONTH(BART_Rides[[#This Row],[Date]])</f>
        <v>1</v>
      </c>
      <c r="K3307" s="1">
        <f>WEEKDAY(BART_Rides[[#This Row],[Date]],2)</f>
        <v>4</v>
      </c>
      <c r="L3307" s="1" t="str">
        <f>LEFT(BART_Rides[[#This Row],[Lines]],1)</f>
        <v>B</v>
      </c>
      <c r="M3307" s="1" t="str">
        <f>IF(BART_Rides[[#This Row],[FirstLetter]]="Y","Yes","No")</f>
        <v>No</v>
      </c>
      <c r="N3307" s="1" t="str">
        <f>IF(OR(BART_Rides[[#This Row],[Station Code]]="EM", BART_Rides[[#This Row],[Station Code]]="MT", BART_Rides[[#This Row],[Station Code]]="PL", BART_Rides[[#This Row],[Station Code]]="CC"), "Yes", "No")</f>
        <v>No</v>
      </c>
    </row>
    <row r="3308" spans="6:14">
      <c r="F3308" s="3">
        <v>44218</v>
      </c>
      <c r="G3308" s="1" t="s">
        <v>17</v>
      </c>
      <c r="H3308" s="1" t="s">
        <v>102</v>
      </c>
      <c r="I3308" s="1">
        <v>843</v>
      </c>
      <c r="J3308" s="1">
        <f>MONTH(BART_Rides[[#This Row],[Date]])</f>
        <v>1</v>
      </c>
      <c r="K3308" s="1">
        <f>WEEKDAY(BART_Rides[[#This Row],[Date]],2)</f>
        <v>5</v>
      </c>
      <c r="L3308" s="1" t="str">
        <f>LEFT(BART_Rides[[#This Row],[Lines]],1)</f>
        <v>B</v>
      </c>
      <c r="M3308" s="1" t="str">
        <f>IF(BART_Rides[[#This Row],[FirstLetter]]="Y","Yes","No")</f>
        <v>No</v>
      </c>
      <c r="N3308" s="1" t="str">
        <f>IF(OR(BART_Rides[[#This Row],[Station Code]]="EM", BART_Rides[[#This Row],[Station Code]]="MT", BART_Rides[[#This Row],[Station Code]]="PL", BART_Rides[[#This Row],[Station Code]]="CC"), "Yes", "No")</f>
        <v>No</v>
      </c>
    </row>
    <row r="3309" spans="6:14">
      <c r="F3309" s="3">
        <v>44219</v>
      </c>
      <c r="G3309" s="1" t="s">
        <v>17</v>
      </c>
      <c r="H3309" s="1" t="s">
        <v>102</v>
      </c>
      <c r="I3309" s="1">
        <v>499</v>
      </c>
      <c r="J3309" s="1">
        <f>MONTH(BART_Rides[[#This Row],[Date]])</f>
        <v>1</v>
      </c>
      <c r="K3309" s="1">
        <f>WEEKDAY(BART_Rides[[#This Row],[Date]],2)</f>
        <v>6</v>
      </c>
      <c r="L3309" s="1" t="str">
        <f>LEFT(BART_Rides[[#This Row],[Lines]],1)</f>
        <v>B</v>
      </c>
      <c r="M3309" s="1" t="str">
        <f>IF(BART_Rides[[#This Row],[FirstLetter]]="Y","Yes","No")</f>
        <v>No</v>
      </c>
      <c r="N3309" s="1" t="str">
        <f>IF(OR(BART_Rides[[#This Row],[Station Code]]="EM", BART_Rides[[#This Row],[Station Code]]="MT", BART_Rides[[#This Row],[Station Code]]="PL", BART_Rides[[#This Row],[Station Code]]="CC"), "Yes", "No")</f>
        <v>No</v>
      </c>
    </row>
    <row r="3310" spans="6:14">
      <c r="F3310" s="3">
        <v>44220</v>
      </c>
      <c r="G3310" s="1" t="s">
        <v>17</v>
      </c>
      <c r="H3310" s="1" t="s">
        <v>102</v>
      </c>
      <c r="I3310" s="1">
        <v>263</v>
      </c>
      <c r="J3310" s="1">
        <f>MONTH(BART_Rides[[#This Row],[Date]])</f>
        <v>1</v>
      </c>
      <c r="K3310" s="1">
        <f>WEEKDAY(BART_Rides[[#This Row],[Date]],2)</f>
        <v>7</v>
      </c>
      <c r="L3310" s="1" t="str">
        <f>LEFT(BART_Rides[[#This Row],[Lines]],1)</f>
        <v>B</v>
      </c>
      <c r="M3310" s="1" t="str">
        <f>IF(BART_Rides[[#This Row],[FirstLetter]]="Y","Yes","No")</f>
        <v>No</v>
      </c>
      <c r="N3310" s="1" t="str">
        <f>IF(OR(BART_Rides[[#This Row],[Station Code]]="EM", BART_Rides[[#This Row],[Station Code]]="MT", BART_Rides[[#This Row],[Station Code]]="PL", BART_Rides[[#This Row],[Station Code]]="CC"), "Yes", "No")</f>
        <v>No</v>
      </c>
    </row>
    <row r="3311" spans="6:14">
      <c r="F3311" s="3">
        <v>44221</v>
      </c>
      <c r="G3311" s="1" t="s">
        <v>17</v>
      </c>
      <c r="H3311" s="1" t="s">
        <v>102</v>
      </c>
      <c r="I3311" s="1">
        <v>873</v>
      </c>
      <c r="J3311" s="1">
        <f>MONTH(BART_Rides[[#This Row],[Date]])</f>
        <v>1</v>
      </c>
      <c r="K3311" s="1">
        <f>WEEKDAY(BART_Rides[[#This Row],[Date]],2)</f>
        <v>1</v>
      </c>
      <c r="L3311" s="1" t="str">
        <f>LEFT(BART_Rides[[#This Row],[Lines]],1)</f>
        <v>B</v>
      </c>
      <c r="M3311" s="1" t="str">
        <f>IF(BART_Rides[[#This Row],[FirstLetter]]="Y","Yes","No")</f>
        <v>No</v>
      </c>
      <c r="N3311" s="1" t="str">
        <f>IF(OR(BART_Rides[[#This Row],[Station Code]]="EM", BART_Rides[[#This Row],[Station Code]]="MT", BART_Rides[[#This Row],[Station Code]]="PL", BART_Rides[[#This Row],[Station Code]]="CC"), "Yes", "No")</f>
        <v>No</v>
      </c>
    </row>
    <row r="3312" spans="6:14">
      <c r="F3312" s="3">
        <v>44222</v>
      </c>
      <c r="G3312" s="1" t="s">
        <v>17</v>
      </c>
      <c r="H3312" s="1" t="s">
        <v>102</v>
      </c>
      <c r="I3312" s="1">
        <v>826</v>
      </c>
      <c r="J3312" s="1">
        <f>MONTH(BART_Rides[[#This Row],[Date]])</f>
        <v>1</v>
      </c>
      <c r="K3312" s="1">
        <f>WEEKDAY(BART_Rides[[#This Row],[Date]],2)</f>
        <v>2</v>
      </c>
      <c r="L3312" s="1" t="str">
        <f>LEFT(BART_Rides[[#This Row],[Lines]],1)</f>
        <v>B</v>
      </c>
      <c r="M3312" s="1" t="str">
        <f>IF(BART_Rides[[#This Row],[FirstLetter]]="Y","Yes","No")</f>
        <v>No</v>
      </c>
      <c r="N3312" s="1" t="str">
        <f>IF(OR(BART_Rides[[#This Row],[Station Code]]="EM", BART_Rides[[#This Row],[Station Code]]="MT", BART_Rides[[#This Row],[Station Code]]="PL", BART_Rides[[#This Row],[Station Code]]="CC"), "Yes", "No")</f>
        <v>No</v>
      </c>
    </row>
    <row r="3313" spans="6:14">
      <c r="F3313" s="3">
        <v>44223</v>
      </c>
      <c r="G3313" s="1" t="s">
        <v>17</v>
      </c>
      <c r="H3313" s="1" t="s">
        <v>102</v>
      </c>
      <c r="I3313" s="1">
        <v>818</v>
      </c>
      <c r="J3313" s="1">
        <f>MONTH(BART_Rides[[#This Row],[Date]])</f>
        <v>1</v>
      </c>
      <c r="K3313" s="1">
        <f>WEEKDAY(BART_Rides[[#This Row],[Date]],2)</f>
        <v>3</v>
      </c>
      <c r="L3313" s="1" t="str">
        <f>LEFT(BART_Rides[[#This Row],[Lines]],1)</f>
        <v>B</v>
      </c>
      <c r="M3313" s="1" t="str">
        <f>IF(BART_Rides[[#This Row],[FirstLetter]]="Y","Yes","No")</f>
        <v>No</v>
      </c>
      <c r="N3313" s="1" t="str">
        <f>IF(OR(BART_Rides[[#This Row],[Station Code]]="EM", BART_Rides[[#This Row],[Station Code]]="MT", BART_Rides[[#This Row],[Station Code]]="PL", BART_Rides[[#This Row],[Station Code]]="CC"), "Yes", "No")</f>
        <v>No</v>
      </c>
    </row>
    <row r="3314" spans="6:14">
      <c r="F3314" s="3">
        <v>44224</v>
      </c>
      <c r="G3314" s="1" t="s">
        <v>17</v>
      </c>
      <c r="H3314" s="1" t="s">
        <v>102</v>
      </c>
      <c r="I3314" s="1">
        <v>794</v>
      </c>
      <c r="J3314" s="1">
        <f>MONTH(BART_Rides[[#This Row],[Date]])</f>
        <v>1</v>
      </c>
      <c r="K3314" s="1">
        <f>WEEKDAY(BART_Rides[[#This Row],[Date]],2)</f>
        <v>4</v>
      </c>
      <c r="L3314" s="1" t="str">
        <f>LEFT(BART_Rides[[#This Row],[Lines]],1)</f>
        <v>B</v>
      </c>
      <c r="M3314" s="1" t="str">
        <f>IF(BART_Rides[[#This Row],[FirstLetter]]="Y","Yes","No")</f>
        <v>No</v>
      </c>
      <c r="N3314" s="1" t="str">
        <f>IF(OR(BART_Rides[[#This Row],[Station Code]]="EM", BART_Rides[[#This Row],[Station Code]]="MT", BART_Rides[[#This Row],[Station Code]]="PL", BART_Rides[[#This Row],[Station Code]]="CC"), "Yes", "No")</f>
        <v>No</v>
      </c>
    </row>
    <row r="3315" spans="6:14">
      <c r="F3315" s="3">
        <v>44225</v>
      </c>
      <c r="G3315" s="1" t="s">
        <v>17</v>
      </c>
      <c r="H3315" s="1" t="s">
        <v>102</v>
      </c>
      <c r="I3315" s="1">
        <v>978</v>
      </c>
      <c r="J3315" s="1">
        <f>MONTH(BART_Rides[[#This Row],[Date]])</f>
        <v>1</v>
      </c>
      <c r="K3315" s="1">
        <f>WEEKDAY(BART_Rides[[#This Row],[Date]],2)</f>
        <v>5</v>
      </c>
      <c r="L3315" s="1" t="str">
        <f>LEFT(BART_Rides[[#This Row],[Lines]],1)</f>
        <v>B</v>
      </c>
      <c r="M3315" s="1" t="str">
        <f>IF(BART_Rides[[#This Row],[FirstLetter]]="Y","Yes","No")</f>
        <v>No</v>
      </c>
      <c r="N3315" s="1" t="str">
        <f>IF(OR(BART_Rides[[#This Row],[Station Code]]="EM", BART_Rides[[#This Row],[Station Code]]="MT", BART_Rides[[#This Row],[Station Code]]="PL", BART_Rides[[#This Row],[Station Code]]="CC"), "Yes", "No")</f>
        <v>No</v>
      </c>
    </row>
    <row r="3316" spans="6:14">
      <c r="F3316" s="3">
        <v>44226</v>
      </c>
      <c r="G3316" s="1" t="s">
        <v>17</v>
      </c>
      <c r="H3316" s="1" t="s">
        <v>102</v>
      </c>
      <c r="I3316" s="1">
        <v>530</v>
      </c>
      <c r="J3316" s="1">
        <f>MONTH(BART_Rides[[#This Row],[Date]])</f>
        <v>1</v>
      </c>
      <c r="K3316" s="1">
        <f>WEEKDAY(BART_Rides[[#This Row],[Date]],2)</f>
        <v>6</v>
      </c>
      <c r="L3316" s="1" t="str">
        <f>LEFT(BART_Rides[[#This Row],[Lines]],1)</f>
        <v>B</v>
      </c>
      <c r="M3316" s="1" t="str">
        <f>IF(BART_Rides[[#This Row],[FirstLetter]]="Y","Yes","No")</f>
        <v>No</v>
      </c>
      <c r="N3316" s="1" t="str">
        <f>IF(OR(BART_Rides[[#This Row],[Station Code]]="EM", BART_Rides[[#This Row],[Station Code]]="MT", BART_Rides[[#This Row],[Station Code]]="PL", BART_Rides[[#This Row],[Station Code]]="CC"), "Yes", "No")</f>
        <v>No</v>
      </c>
    </row>
    <row r="3317" spans="6:14">
      <c r="F3317" s="3">
        <v>44227</v>
      </c>
      <c r="G3317" s="1" t="s">
        <v>17</v>
      </c>
      <c r="H3317" s="1" t="s">
        <v>102</v>
      </c>
      <c r="I3317" s="1">
        <v>502</v>
      </c>
      <c r="J3317" s="1">
        <f>MONTH(BART_Rides[[#This Row],[Date]])</f>
        <v>1</v>
      </c>
      <c r="K3317" s="1">
        <f>WEEKDAY(BART_Rides[[#This Row],[Date]],2)</f>
        <v>7</v>
      </c>
      <c r="L3317" s="1" t="str">
        <f>LEFT(BART_Rides[[#This Row],[Lines]],1)</f>
        <v>B</v>
      </c>
      <c r="M3317" s="1" t="str">
        <f>IF(BART_Rides[[#This Row],[FirstLetter]]="Y","Yes","No")</f>
        <v>No</v>
      </c>
      <c r="N3317" s="1" t="str">
        <f>IF(OR(BART_Rides[[#This Row],[Station Code]]="EM", BART_Rides[[#This Row],[Station Code]]="MT", BART_Rides[[#This Row],[Station Code]]="PL", BART_Rides[[#This Row],[Station Code]]="CC"), "Yes", "No")</f>
        <v>No</v>
      </c>
    </row>
    <row r="3318" spans="6:14">
      <c r="F3318" s="3">
        <v>44228</v>
      </c>
      <c r="G3318" s="1" t="s">
        <v>17</v>
      </c>
      <c r="H3318" s="1" t="s">
        <v>102</v>
      </c>
      <c r="I3318" s="1">
        <v>937</v>
      </c>
      <c r="J3318" s="1">
        <f>MONTH(BART_Rides[[#This Row],[Date]])</f>
        <v>2</v>
      </c>
      <c r="K3318" s="1">
        <f>WEEKDAY(BART_Rides[[#This Row],[Date]],2)</f>
        <v>1</v>
      </c>
      <c r="L3318" s="1" t="str">
        <f>LEFT(BART_Rides[[#This Row],[Lines]],1)</f>
        <v>B</v>
      </c>
      <c r="M3318" s="1" t="str">
        <f>IF(BART_Rides[[#This Row],[FirstLetter]]="Y","Yes","No")</f>
        <v>No</v>
      </c>
      <c r="N3318" s="1" t="str">
        <f>IF(OR(BART_Rides[[#This Row],[Station Code]]="EM", BART_Rides[[#This Row],[Station Code]]="MT", BART_Rides[[#This Row],[Station Code]]="PL", BART_Rides[[#This Row],[Station Code]]="CC"), "Yes", "No")</f>
        <v>No</v>
      </c>
    </row>
    <row r="3319" spans="6:14">
      <c r="F3319" s="3">
        <v>44229</v>
      </c>
      <c r="G3319" s="1" t="s">
        <v>17</v>
      </c>
      <c r="H3319" s="1" t="s">
        <v>102</v>
      </c>
      <c r="I3319" s="1">
        <v>924</v>
      </c>
      <c r="J3319" s="1">
        <f>MONTH(BART_Rides[[#This Row],[Date]])</f>
        <v>2</v>
      </c>
      <c r="K3319" s="1">
        <f>WEEKDAY(BART_Rides[[#This Row],[Date]],2)</f>
        <v>2</v>
      </c>
      <c r="L3319" s="1" t="str">
        <f>LEFT(BART_Rides[[#This Row],[Lines]],1)</f>
        <v>B</v>
      </c>
      <c r="M3319" s="1" t="str">
        <f>IF(BART_Rides[[#This Row],[FirstLetter]]="Y","Yes","No")</f>
        <v>No</v>
      </c>
      <c r="N3319" s="1" t="str">
        <f>IF(OR(BART_Rides[[#This Row],[Station Code]]="EM", BART_Rides[[#This Row],[Station Code]]="MT", BART_Rides[[#This Row],[Station Code]]="PL", BART_Rides[[#This Row],[Station Code]]="CC"), "Yes", "No")</f>
        <v>No</v>
      </c>
    </row>
    <row r="3320" spans="6:14">
      <c r="F3320" s="3">
        <v>44230</v>
      </c>
      <c r="G3320" s="1" t="s">
        <v>17</v>
      </c>
      <c r="H3320" s="1" t="s">
        <v>102</v>
      </c>
      <c r="I3320" s="1">
        <v>999</v>
      </c>
      <c r="J3320" s="1">
        <f>MONTH(BART_Rides[[#This Row],[Date]])</f>
        <v>2</v>
      </c>
      <c r="K3320" s="1">
        <f>WEEKDAY(BART_Rides[[#This Row],[Date]],2)</f>
        <v>3</v>
      </c>
      <c r="L3320" s="1" t="str">
        <f>LEFT(BART_Rides[[#This Row],[Lines]],1)</f>
        <v>B</v>
      </c>
      <c r="M3320" s="1" t="str">
        <f>IF(BART_Rides[[#This Row],[FirstLetter]]="Y","Yes","No")</f>
        <v>No</v>
      </c>
      <c r="N3320" s="1" t="str">
        <f>IF(OR(BART_Rides[[#This Row],[Station Code]]="EM", BART_Rides[[#This Row],[Station Code]]="MT", BART_Rides[[#This Row],[Station Code]]="PL", BART_Rides[[#This Row],[Station Code]]="CC"), "Yes", "No")</f>
        <v>No</v>
      </c>
    </row>
    <row r="3321" spans="6:14">
      <c r="F3321" s="3">
        <v>44231</v>
      </c>
      <c r="G3321" s="1" t="s">
        <v>17</v>
      </c>
      <c r="H3321" s="1" t="s">
        <v>102</v>
      </c>
      <c r="I3321" s="1">
        <v>942</v>
      </c>
      <c r="J3321" s="1">
        <f>MONTH(BART_Rides[[#This Row],[Date]])</f>
        <v>2</v>
      </c>
      <c r="K3321" s="1">
        <f>WEEKDAY(BART_Rides[[#This Row],[Date]],2)</f>
        <v>4</v>
      </c>
      <c r="L3321" s="1" t="str">
        <f>LEFT(BART_Rides[[#This Row],[Lines]],1)</f>
        <v>B</v>
      </c>
      <c r="M3321" s="1" t="str">
        <f>IF(BART_Rides[[#This Row],[FirstLetter]]="Y","Yes","No")</f>
        <v>No</v>
      </c>
      <c r="N3321" s="1" t="str">
        <f>IF(OR(BART_Rides[[#This Row],[Station Code]]="EM", BART_Rides[[#This Row],[Station Code]]="MT", BART_Rides[[#This Row],[Station Code]]="PL", BART_Rides[[#This Row],[Station Code]]="CC"), "Yes", "No")</f>
        <v>No</v>
      </c>
    </row>
    <row r="3322" spans="6:14">
      <c r="F3322" s="3">
        <v>44232</v>
      </c>
      <c r="G3322" s="1" t="s">
        <v>17</v>
      </c>
      <c r="H3322" s="1" t="s">
        <v>102</v>
      </c>
      <c r="I3322" s="1">
        <v>1000</v>
      </c>
      <c r="J3322" s="1">
        <f>MONTH(BART_Rides[[#This Row],[Date]])</f>
        <v>2</v>
      </c>
      <c r="K3322" s="1">
        <f>WEEKDAY(BART_Rides[[#This Row],[Date]],2)</f>
        <v>5</v>
      </c>
      <c r="L3322" s="1" t="str">
        <f>LEFT(BART_Rides[[#This Row],[Lines]],1)</f>
        <v>B</v>
      </c>
      <c r="M3322" s="1" t="str">
        <f>IF(BART_Rides[[#This Row],[FirstLetter]]="Y","Yes","No")</f>
        <v>No</v>
      </c>
      <c r="N3322" s="1" t="str">
        <f>IF(OR(BART_Rides[[#This Row],[Station Code]]="EM", BART_Rides[[#This Row],[Station Code]]="MT", BART_Rides[[#This Row],[Station Code]]="PL", BART_Rides[[#This Row],[Station Code]]="CC"), "Yes", "No")</f>
        <v>No</v>
      </c>
    </row>
    <row r="3323" spans="6:14">
      <c r="F3323" s="3">
        <v>44233</v>
      </c>
      <c r="G3323" s="1" t="s">
        <v>17</v>
      </c>
      <c r="H3323" s="1" t="s">
        <v>102</v>
      </c>
      <c r="I3323" s="1">
        <v>629</v>
      </c>
      <c r="J3323" s="1">
        <f>MONTH(BART_Rides[[#This Row],[Date]])</f>
        <v>2</v>
      </c>
      <c r="K3323" s="1">
        <f>WEEKDAY(BART_Rides[[#This Row],[Date]],2)</f>
        <v>6</v>
      </c>
      <c r="L3323" s="1" t="str">
        <f>LEFT(BART_Rides[[#This Row],[Lines]],1)</f>
        <v>B</v>
      </c>
      <c r="M3323" s="1" t="str">
        <f>IF(BART_Rides[[#This Row],[FirstLetter]]="Y","Yes","No")</f>
        <v>No</v>
      </c>
      <c r="N3323" s="1" t="str">
        <f>IF(OR(BART_Rides[[#This Row],[Station Code]]="EM", BART_Rides[[#This Row],[Station Code]]="MT", BART_Rides[[#This Row],[Station Code]]="PL", BART_Rides[[#This Row],[Station Code]]="CC"), "Yes", "No")</f>
        <v>No</v>
      </c>
    </row>
    <row r="3324" spans="6:14">
      <c r="F3324" s="3">
        <v>44234</v>
      </c>
      <c r="G3324" s="1" t="s">
        <v>17</v>
      </c>
      <c r="H3324" s="1" t="s">
        <v>102</v>
      </c>
      <c r="I3324" s="1">
        <v>471</v>
      </c>
      <c r="J3324" s="1">
        <f>MONTH(BART_Rides[[#This Row],[Date]])</f>
        <v>2</v>
      </c>
      <c r="K3324" s="1">
        <f>WEEKDAY(BART_Rides[[#This Row],[Date]],2)</f>
        <v>7</v>
      </c>
      <c r="L3324" s="1" t="str">
        <f>LEFT(BART_Rides[[#This Row],[Lines]],1)</f>
        <v>B</v>
      </c>
      <c r="M3324" s="1" t="str">
        <f>IF(BART_Rides[[#This Row],[FirstLetter]]="Y","Yes","No")</f>
        <v>No</v>
      </c>
      <c r="N3324" s="1" t="str">
        <f>IF(OR(BART_Rides[[#This Row],[Station Code]]="EM", BART_Rides[[#This Row],[Station Code]]="MT", BART_Rides[[#This Row],[Station Code]]="PL", BART_Rides[[#This Row],[Station Code]]="CC"), "Yes", "No")</f>
        <v>No</v>
      </c>
    </row>
    <row r="3325" spans="6:14">
      <c r="F3325" s="3">
        <v>44235</v>
      </c>
      <c r="G3325" s="1" t="s">
        <v>17</v>
      </c>
      <c r="H3325" s="1" t="s">
        <v>102</v>
      </c>
      <c r="I3325" s="1">
        <v>951</v>
      </c>
      <c r="J3325" s="1">
        <f>MONTH(BART_Rides[[#This Row],[Date]])</f>
        <v>2</v>
      </c>
      <c r="K3325" s="1">
        <f>WEEKDAY(BART_Rides[[#This Row],[Date]],2)</f>
        <v>1</v>
      </c>
      <c r="L3325" s="1" t="str">
        <f>LEFT(BART_Rides[[#This Row],[Lines]],1)</f>
        <v>B</v>
      </c>
      <c r="M3325" s="1" t="str">
        <f>IF(BART_Rides[[#This Row],[FirstLetter]]="Y","Yes","No")</f>
        <v>No</v>
      </c>
      <c r="N3325" s="1" t="str">
        <f>IF(OR(BART_Rides[[#This Row],[Station Code]]="EM", BART_Rides[[#This Row],[Station Code]]="MT", BART_Rides[[#This Row],[Station Code]]="PL", BART_Rides[[#This Row],[Station Code]]="CC"), "Yes", "No")</f>
        <v>No</v>
      </c>
    </row>
    <row r="3326" spans="6:14">
      <c r="F3326" s="3">
        <v>44236</v>
      </c>
      <c r="G3326" s="1" t="s">
        <v>17</v>
      </c>
      <c r="H3326" s="1" t="s">
        <v>102</v>
      </c>
      <c r="I3326" s="1">
        <v>1010</v>
      </c>
      <c r="J3326" s="1">
        <f>MONTH(BART_Rides[[#This Row],[Date]])</f>
        <v>2</v>
      </c>
      <c r="K3326" s="1">
        <f>WEEKDAY(BART_Rides[[#This Row],[Date]],2)</f>
        <v>2</v>
      </c>
      <c r="L3326" s="1" t="str">
        <f>LEFT(BART_Rides[[#This Row],[Lines]],1)</f>
        <v>B</v>
      </c>
      <c r="M3326" s="1" t="str">
        <f>IF(BART_Rides[[#This Row],[FirstLetter]]="Y","Yes","No")</f>
        <v>No</v>
      </c>
      <c r="N3326" s="1" t="str">
        <f>IF(OR(BART_Rides[[#This Row],[Station Code]]="EM", BART_Rides[[#This Row],[Station Code]]="MT", BART_Rides[[#This Row],[Station Code]]="PL", BART_Rides[[#This Row],[Station Code]]="CC"), "Yes", "No")</f>
        <v>No</v>
      </c>
    </row>
    <row r="3327" spans="6:14">
      <c r="F3327" s="3">
        <v>44237</v>
      </c>
      <c r="G3327" s="1" t="s">
        <v>17</v>
      </c>
      <c r="H3327" s="1" t="s">
        <v>102</v>
      </c>
      <c r="I3327" s="1">
        <v>1004</v>
      </c>
      <c r="J3327" s="1">
        <f>MONTH(BART_Rides[[#This Row],[Date]])</f>
        <v>2</v>
      </c>
      <c r="K3327" s="1">
        <f>WEEKDAY(BART_Rides[[#This Row],[Date]],2)</f>
        <v>3</v>
      </c>
      <c r="L3327" s="1" t="str">
        <f>LEFT(BART_Rides[[#This Row],[Lines]],1)</f>
        <v>B</v>
      </c>
      <c r="M3327" s="1" t="str">
        <f>IF(BART_Rides[[#This Row],[FirstLetter]]="Y","Yes","No")</f>
        <v>No</v>
      </c>
      <c r="N3327" s="1" t="str">
        <f>IF(OR(BART_Rides[[#This Row],[Station Code]]="EM", BART_Rides[[#This Row],[Station Code]]="MT", BART_Rides[[#This Row],[Station Code]]="PL", BART_Rides[[#This Row],[Station Code]]="CC"), "Yes", "No")</f>
        <v>No</v>
      </c>
    </row>
    <row r="3328" spans="6:14">
      <c r="F3328" s="3">
        <v>44238</v>
      </c>
      <c r="G3328" s="1" t="s">
        <v>17</v>
      </c>
      <c r="H3328" s="1" t="s">
        <v>102</v>
      </c>
      <c r="I3328" s="1">
        <v>976</v>
      </c>
      <c r="J3328" s="1">
        <f>MONTH(BART_Rides[[#This Row],[Date]])</f>
        <v>2</v>
      </c>
      <c r="K3328" s="1">
        <f>WEEKDAY(BART_Rides[[#This Row],[Date]],2)</f>
        <v>4</v>
      </c>
      <c r="L3328" s="1" t="str">
        <f>LEFT(BART_Rides[[#This Row],[Lines]],1)</f>
        <v>B</v>
      </c>
      <c r="M3328" s="1" t="str">
        <f>IF(BART_Rides[[#This Row],[FirstLetter]]="Y","Yes","No")</f>
        <v>No</v>
      </c>
      <c r="N3328" s="1" t="str">
        <f>IF(OR(BART_Rides[[#This Row],[Station Code]]="EM", BART_Rides[[#This Row],[Station Code]]="MT", BART_Rides[[#This Row],[Station Code]]="PL", BART_Rides[[#This Row],[Station Code]]="CC"), "Yes", "No")</f>
        <v>No</v>
      </c>
    </row>
    <row r="3329" spans="6:14">
      <c r="F3329" s="3">
        <v>44239</v>
      </c>
      <c r="G3329" s="1" t="s">
        <v>17</v>
      </c>
      <c r="H3329" s="1" t="s">
        <v>102</v>
      </c>
      <c r="I3329" s="1">
        <v>819</v>
      </c>
      <c r="J3329" s="1">
        <f>MONTH(BART_Rides[[#This Row],[Date]])</f>
        <v>2</v>
      </c>
      <c r="K3329" s="1">
        <f>WEEKDAY(BART_Rides[[#This Row],[Date]],2)</f>
        <v>5</v>
      </c>
      <c r="L3329" s="1" t="str">
        <f>LEFT(BART_Rides[[#This Row],[Lines]],1)</f>
        <v>B</v>
      </c>
      <c r="M3329" s="1" t="str">
        <f>IF(BART_Rides[[#This Row],[FirstLetter]]="Y","Yes","No")</f>
        <v>No</v>
      </c>
      <c r="N3329" s="1" t="str">
        <f>IF(OR(BART_Rides[[#This Row],[Station Code]]="EM", BART_Rides[[#This Row],[Station Code]]="MT", BART_Rides[[#This Row],[Station Code]]="PL", BART_Rides[[#This Row],[Station Code]]="CC"), "Yes", "No")</f>
        <v>No</v>
      </c>
    </row>
    <row r="3330" spans="6:14">
      <c r="F3330" s="3">
        <v>44240</v>
      </c>
      <c r="G3330" s="1" t="s">
        <v>17</v>
      </c>
      <c r="H3330" s="1" t="s">
        <v>102</v>
      </c>
      <c r="I3330" s="1">
        <v>625</v>
      </c>
      <c r="J3330" s="1">
        <f>MONTH(BART_Rides[[#This Row],[Date]])</f>
        <v>2</v>
      </c>
      <c r="K3330" s="1">
        <f>WEEKDAY(BART_Rides[[#This Row],[Date]],2)</f>
        <v>6</v>
      </c>
      <c r="L3330" s="1" t="str">
        <f>LEFT(BART_Rides[[#This Row],[Lines]],1)</f>
        <v>B</v>
      </c>
      <c r="M3330" s="1" t="str">
        <f>IF(BART_Rides[[#This Row],[FirstLetter]]="Y","Yes","No")</f>
        <v>No</v>
      </c>
      <c r="N3330" s="1" t="str">
        <f>IF(OR(BART_Rides[[#This Row],[Station Code]]="EM", BART_Rides[[#This Row],[Station Code]]="MT", BART_Rides[[#This Row],[Station Code]]="PL", BART_Rides[[#This Row],[Station Code]]="CC"), "Yes", "No")</f>
        <v>No</v>
      </c>
    </row>
    <row r="3331" spans="6:14">
      <c r="F3331" s="3">
        <v>44241</v>
      </c>
      <c r="G3331" s="1" t="s">
        <v>17</v>
      </c>
      <c r="H3331" s="1" t="s">
        <v>102</v>
      </c>
      <c r="I3331" s="1">
        <v>440</v>
      </c>
      <c r="J3331" s="1">
        <f>MONTH(BART_Rides[[#This Row],[Date]])</f>
        <v>2</v>
      </c>
      <c r="K3331" s="1">
        <f>WEEKDAY(BART_Rides[[#This Row],[Date]],2)</f>
        <v>7</v>
      </c>
      <c r="L3331" s="1" t="str">
        <f>LEFT(BART_Rides[[#This Row],[Lines]],1)</f>
        <v>B</v>
      </c>
      <c r="M3331" s="1" t="str">
        <f>IF(BART_Rides[[#This Row],[FirstLetter]]="Y","Yes","No")</f>
        <v>No</v>
      </c>
      <c r="N3331" s="1" t="str">
        <f>IF(OR(BART_Rides[[#This Row],[Station Code]]="EM", BART_Rides[[#This Row],[Station Code]]="MT", BART_Rides[[#This Row],[Station Code]]="PL", BART_Rides[[#This Row],[Station Code]]="CC"), "Yes", "No")</f>
        <v>No</v>
      </c>
    </row>
    <row r="3332" spans="6:14">
      <c r="F3332" s="3">
        <v>44242</v>
      </c>
      <c r="G3332" s="1" t="s">
        <v>17</v>
      </c>
      <c r="H3332" s="1" t="s">
        <v>102</v>
      </c>
      <c r="I3332" s="1">
        <v>461</v>
      </c>
      <c r="J3332" s="1">
        <f>MONTH(BART_Rides[[#This Row],[Date]])</f>
        <v>2</v>
      </c>
      <c r="K3332" s="1">
        <f>WEEKDAY(BART_Rides[[#This Row],[Date]],2)</f>
        <v>1</v>
      </c>
      <c r="L3332" s="1" t="str">
        <f>LEFT(BART_Rides[[#This Row],[Lines]],1)</f>
        <v>B</v>
      </c>
      <c r="M3332" s="1" t="str">
        <f>IF(BART_Rides[[#This Row],[FirstLetter]]="Y","Yes","No")</f>
        <v>No</v>
      </c>
      <c r="N3332" s="1" t="str">
        <f>IF(OR(BART_Rides[[#This Row],[Station Code]]="EM", BART_Rides[[#This Row],[Station Code]]="MT", BART_Rides[[#This Row],[Station Code]]="PL", BART_Rides[[#This Row],[Station Code]]="CC"), "Yes", "No")</f>
        <v>No</v>
      </c>
    </row>
    <row r="3333" spans="6:14">
      <c r="F3333" s="3">
        <v>44243</v>
      </c>
      <c r="G3333" s="1" t="s">
        <v>17</v>
      </c>
      <c r="H3333" s="1" t="s">
        <v>102</v>
      </c>
      <c r="I3333" s="1">
        <v>960</v>
      </c>
      <c r="J3333" s="1">
        <f>MONTH(BART_Rides[[#This Row],[Date]])</f>
        <v>2</v>
      </c>
      <c r="K3333" s="1">
        <f>WEEKDAY(BART_Rides[[#This Row],[Date]],2)</f>
        <v>2</v>
      </c>
      <c r="L3333" s="1" t="str">
        <f>LEFT(BART_Rides[[#This Row],[Lines]],1)</f>
        <v>B</v>
      </c>
      <c r="M3333" s="1" t="str">
        <f>IF(BART_Rides[[#This Row],[FirstLetter]]="Y","Yes","No")</f>
        <v>No</v>
      </c>
      <c r="N3333" s="1" t="str">
        <f>IF(OR(BART_Rides[[#This Row],[Station Code]]="EM", BART_Rides[[#This Row],[Station Code]]="MT", BART_Rides[[#This Row],[Station Code]]="PL", BART_Rides[[#This Row],[Station Code]]="CC"), "Yes", "No")</f>
        <v>No</v>
      </c>
    </row>
    <row r="3334" spans="6:14">
      <c r="F3334" s="3">
        <v>44244</v>
      </c>
      <c r="G3334" s="1" t="s">
        <v>17</v>
      </c>
      <c r="H3334" s="1" t="s">
        <v>102</v>
      </c>
      <c r="I3334" s="1">
        <v>967</v>
      </c>
      <c r="J3334" s="1">
        <f>MONTH(BART_Rides[[#This Row],[Date]])</f>
        <v>2</v>
      </c>
      <c r="K3334" s="1">
        <f>WEEKDAY(BART_Rides[[#This Row],[Date]],2)</f>
        <v>3</v>
      </c>
      <c r="L3334" s="1" t="str">
        <f>LEFT(BART_Rides[[#This Row],[Lines]],1)</f>
        <v>B</v>
      </c>
      <c r="M3334" s="1" t="str">
        <f>IF(BART_Rides[[#This Row],[FirstLetter]]="Y","Yes","No")</f>
        <v>No</v>
      </c>
      <c r="N3334" s="1" t="str">
        <f>IF(OR(BART_Rides[[#This Row],[Station Code]]="EM", BART_Rides[[#This Row],[Station Code]]="MT", BART_Rides[[#This Row],[Station Code]]="PL", BART_Rides[[#This Row],[Station Code]]="CC"), "Yes", "No")</f>
        <v>No</v>
      </c>
    </row>
    <row r="3335" spans="6:14">
      <c r="F3335" s="3">
        <v>44245</v>
      </c>
      <c r="G3335" s="1" t="s">
        <v>17</v>
      </c>
      <c r="H3335" s="1" t="s">
        <v>102</v>
      </c>
      <c r="I3335" s="1">
        <v>995</v>
      </c>
      <c r="J3335" s="1">
        <f>MONTH(BART_Rides[[#This Row],[Date]])</f>
        <v>2</v>
      </c>
      <c r="K3335" s="1">
        <f>WEEKDAY(BART_Rides[[#This Row],[Date]],2)</f>
        <v>4</v>
      </c>
      <c r="L3335" s="1" t="str">
        <f>LEFT(BART_Rides[[#This Row],[Lines]],1)</f>
        <v>B</v>
      </c>
      <c r="M3335" s="1" t="str">
        <f>IF(BART_Rides[[#This Row],[FirstLetter]]="Y","Yes","No")</f>
        <v>No</v>
      </c>
      <c r="N3335" s="1" t="str">
        <f>IF(OR(BART_Rides[[#This Row],[Station Code]]="EM", BART_Rides[[#This Row],[Station Code]]="MT", BART_Rides[[#This Row],[Station Code]]="PL", BART_Rides[[#This Row],[Station Code]]="CC"), "Yes", "No")</f>
        <v>No</v>
      </c>
    </row>
    <row r="3336" spans="6:14">
      <c r="F3336" s="3">
        <v>44246</v>
      </c>
      <c r="G3336" s="1" t="s">
        <v>17</v>
      </c>
      <c r="H3336" s="1" t="s">
        <v>102</v>
      </c>
      <c r="I3336" s="1">
        <v>925</v>
      </c>
      <c r="J3336" s="1">
        <f>MONTH(BART_Rides[[#This Row],[Date]])</f>
        <v>2</v>
      </c>
      <c r="K3336" s="1">
        <f>WEEKDAY(BART_Rides[[#This Row],[Date]],2)</f>
        <v>5</v>
      </c>
      <c r="L3336" s="1" t="str">
        <f>LEFT(BART_Rides[[#This Row],[Lines]],1)</f>
        <v>B</v>
      </c>
      <c r="M3336" s="1" t="str">
        <f>IF(BART_Rides[[#This Row],[FirstLetter]]="Y","Yes","No")</f>
        <v>No</v>
      </c>
      <c r="N3336" s="1" t="str">
        <f>IF(OR(BART_Rides[[#This Row],[Station Code]]="EM", BART_Rides[[#This Row],[Station Code]]="MT", BART_Rides[[#This Row],[Station Code]]="PL", BART_Rides[[#This Row],[Station Code]]="CC"), "Yes", "No")</f>
        <v>No</v>
      </c>
    </row>
    <row r="3337" spans="6:14">
      <c r="F3337" s="3">
        <v>44247</v>
      </c>
      <c r="G3337" s="1" t="s">
        <v>17</v>
      </c>
      <c r="H3337" s="1" t="s">
        <v>102</v>
      </c>
      <c r="I3337" s="1">
        <v>568</v>
      </c>
      <c r="J3337" s="1">
        <f>MONTH(BART_Rides[[#This Row],[Date]])</f>
        <v>2</v>
      </c>
      <c r="K3337" s="1">
        <f>WEEKDAY(BART_Rides[[#This Row],[Date]],2)</f>
        <v>6</v>
      </c>
      <c r="L3337" s="1" t="str">
        <f>LEFT(BART_Rides[[#This Row],[Lines]],1)</f>
        <v>B</v>
      </c>
      <c r="M3337" s="1" t="str">
        <f>IF(BART_Rides[[#This Row],[FirstLetter]]="Y","Yes","No")</f>
        <v>No</v>
      </c>
      <c r="N3337" s="1" t="str">
        <f>IF(OR(BART_Rides[[#This Row],[Station Code]]="EM", BART_Rides[[#This Row],[Station Code]]="MT", BART_Rides[[#This Row],[Station Code]]="PL", BART_Rides[[#This Row],[Station Code]]="CC"), "Yes", "No")</f>
        <v>No</v>
      </c>
    </row>
    <row r="3338" spans="6:14">
      <c r="F3338" s="3">
        <v>44248</v>
      </c>
      <c r="G3338" s="1" t="s">
        <v>17</v>
      </c>
      <c r="H3338" s="1" t="s">
        <v>102</v>
      </c>
      <c r="I3338" s="1">
        <v>540</v>
      </c>
      <c r="J3338" s="1">
        <f>MONTH(BART_Rides[[#This Row],[Date]])</f>
        <v>2</v>
      </c>
      <c r="K3338" s="1">
        <f>WEEKDAY(BART_Rides[[#This Row],[Date]],2)</f>
        <v>7</v>
      </c>
      <c r="L3338" s="1" t="str">
        <f>LEFT(BART_Rides[[#This Row],[Lines]],1)</f>
        <v>B</v>
      </c>
      <c r="M3338" s="1" t="str">
        <f>IF(BART_Rides[[#This Row],[FirstLetter]]="Y","Yes","No")</f>
        <v>No</v>
      </c>
      <c r="N3338" s="1" t="str">
        <f>IF(OR(BART_Rides[[#This Row],[Station Code]]="EM", BART_Rides[[#This Row],[Station Code]]="MT", BART_Rides[[#This Row],[Station Code]]="PL", BART_Rides[[#This Row],[Station Code]]="CC"), "Yes", "No")</f>
        <v>No</v>
      </c>
    </row>
    <row r="3339" spans="6:14">
      <c r="F3339" s="3">
        <v>44249</v>
      </c>
      <c r="G3339" s="1" t="s">
        <v>17</v>
      </c>
      <c r="H3339" s="1" t="s">
        <v>102</v>
      </c>
      <c r="I3339" s="1">
        <v>1009</v>
      </c>
      <c r="J3339" s="1">
        <f>MONTH(BART_Rides[[#This Row],[Date]])</f>
        <v>2</v>
      </c>
      <c r="K3339" s="1">
        <f>WEEKDAY(BART_Rides[[#This Row],[Date]],2)</f>
        <v>1</v>
      </c>
      <c r="L3339" s="1" t="str">
        <f>LEFT(BART_Rides[[#This Row],[Lines]],1)</f>
        <v>B</v>
      </c>
      <c r="M3339" s="1" t="str">
        <f>IF(BART_Rides[[#This Row],[FirstLetter]]="Y","Yes","No")</f>
        <v>No</v>
      </c>
      <c r="N3339" s="1" t="str">
        <f>IF(OR(BART_Rides[[#This Row],[Station Code]]="EM", BART_Rides[[#This Row],[Station Code]]="MT", BART_Rides[[#This Row],[Station Code]]="PL", BART_Rides[[#This Row],[Station Code]]="CC"), "Yes", "No")</f>
        <v>No</v>
      </c>
    </row>
    <row r="3340" spans="6:14">
      <c r="F3340" s="3">
        <v>44250</v>
      </c>
      <c r="G3340" s="1" t="s">
        <v>17</v>
      </c>
      <c r="H3340" s="1" t="s">
        <v>102</v>
      </c>
      <c r="I3340" s="1">
        <v>967</v>
      </c>
      <c r="J3340" s="1">
        <f>MONTH(BART_Rides[[#This Row],[Date]])</f>
        <v>2</v>
      </c>
      <c r="K3340" s="1">
        <f>WEEKDAY(BART_Rides[[#This Row],[Date]],2)</f>
        <v>2</v>
      </c>
      <c r="L3340" s="1" t="str">
        <f>LEFT(BART_Rides[[#This Row],[Lines]],1)</f>
        <v>B</v>
      </c>
      <c r="M3340" s="1" t="str">
        <f>IF(BART_Rides[[#This Row],[FirstLetter]]="Y","Yes","No")</f>
        <v>No</v>
      </c>
      <c r="N3340" s="1" t="str">
        <f>IF(OR(BART_Rides[[#This Row],[Station Code]]="EM", BART_Rides[[#This Row],[Station Code]]="MT", BART_Rides[[#This Row],[Station Code]]="PL", BART_Rides[[#This Row],[Station Code]]="CC"), "Yes", "No")</f>
        <v>No</v>
      </c>
    </row>
    <row r="3341" spans="6:14">
      <c r="F3341" s="3">
        <v>44251</v>
      </c>
      <c r="G3341" s="1" t="s">
        <v>17</v>
      </c>
      <c r="H3341" s="1" t="s">
        <v>102</v>
      </c>
      <c r="I3341" s="1">
        <v>1046</v>
      </c>
      <c r="J3341" s="1">
        <f>MONTH(BART_Rides[[#This Row],[Date]])</f>
        <v>2</v>
      </c>
      <c r="K3341" s="1">
        <f>WEEKDAY(BART_Rides[[#This Row],[Date]],2)</f>
        <v>3</v>
      </c>
      <c r="L3341" s="1" t="str">
        <f>LEFT(BART_Rides[[#This Row],[Lines]],1)</f>
        <v>B</v>
      </c>
      <c r="M3341" s="1" t="str">
        <f>IF(BART_Rides[[#This Row],[FirstLetter]]="Y","Yes","No")</f>
        <v>No</v>
      </c>
      <c r="N3341" s="1" t="str">
        <f>IF(OR(BART_Rides[[#This Row],[Station Code]]="EM", BART_Rides[[#This Row],[Station Code]]="MT", BART_Rides[[#This Row],[Station Code]]="PL", BART_Rides[[#This Row],[Station Code]]="CC"), "Yes", "No")</f>
        <v>No</v>
      </c>
    </row>
    <row r="3342" spans="6:14">
      <c r="F3342" s="3">
        <v>44252</v>
      </c>
      <c r="G3342" s="1" t="s">
        <v>17</v>
      </c>
      <c r="H3342" s="1" t="s">
        <v>102</v>
      </c>
      <c r="I3342" s="1">
        <v>1037</v>
      </c>
      <c r="J3342" s="1">
        <f>MONTH(BART_Rides[[#This Row],[Date]])</f>
        <v>2</v>
      </c>
      <c r="K3342" s="1">
        <f>WEEKDAY(BART_Rides[[#This Row],[Date]],2)</f>
        <v>4</v>
      </c>
      <c r="L3342" s="1" t="str">
        <f>LEFT(BART_Rides[[#This Row],[Lines]],1)</f>
        <v>B</v>
      </c>
      <c r="M3342" s="1" t="str">
        <f>IF(BART_Rides[[#This Row],[FirstLetter]]="Y","Yes","No")</f>
        <v>No</v>
      </c>
      <c r="N3342" s="1" t="str">
        <f>IF(OR(BART_Rides[[#This Row],[Station Code]]="EM", BART_Rides[[#This Row],[Station Code]]="MT", BART_Rides[[#This Row],[Station Code]]="PL", BART_Rides[[#This Row],[Station Code]]="CC"), "Yes", "No")</f>
        <v>No</v>
      </c>
    </row>
    <row r="3343" spans="6:14">
      <c r="F3343" s="3">
        <v>44253</v>
      </c>
      <c r="G3343" s="1" t="s">
        <v>17</v>
      </c>
      <c r="H3343" s="1" t="s">
        <v>102</v>
      </c>
      <c r="I3343" s="1">
        <v>1062</v>
      </c>
      <c r="J3343" s="1">
        <f>MONTH(BART_Rides[[#This Row],[Date]])</f>
        <v>2</v>
      </c>
      <c r="K3343" s="1">
        <f>WEEKDAY(BART_Rides[[#This Row],[Date]],2)</f>
        <v>5</v>
      </c>
      <c r="L3343" s="1" t="str">
        <f>LEFT(BART_Rides[[#This Row],[Lines]],1)</f>
        <v>B</v>
      </c>
      <c r="M3343" s="1" t="str">
        <f>IF(BART_Rides[[#This Row],[FirstLetter]]="Y","Yes","No")</f>
        <v>No</v>
      </c>
      <c r="N3343" s="1" t="str">
        <f>IF(OR(BART_Rides[[#This Row],[Station Code]]="EM", BART_Rides[[#This Row],[Station Code]]="MT", BART_Rides[[#This Row],[Station Code]]="PL", BART_Rides[[#This Row],[Station Code]]="CC"), "Yes", "No")</f>
        <v>No</v>
      </c>
    </row>
    <row r="3344" spans="6:14">
      <c r="F3344" s="3">
        <v>44254</v>
      </c>
      <c r="G3344" s="1" t="s">
        <v>17</v>
      </c>
      <c r="H3344" s="1" t="s">
        <v>102</v>
      </c>
      <c r="I3344" s="1">
        <v>640</v>
      </c>
      <c r="J3344" s="1">
        <f>MONTH(BART_Rides[[#This Row],[Date]])</f>
        <v>2</v>
      </c>
      <c r="K3344" s="1">
        <f>WEEKDAY(BART_Rides[[#This Row],[Date]],2)</f>
        <v>6</v>
      </c>
      <c r="L3344" s="1" t="str">
        <f>LEFT(BART_Rides[[#This Row],[Lines]],1)</f>
        <v>B</v>
      </c>
      <c r="M3344" s="1" t="str">
        <f>IF(BART_Rides[[#This Row],[FirstLetter]]="Y","Yes","No")</f>
        <v>No</v>
      </c>
      <c r="N3344" s="1" t="str">
        <f>IF(OR(BART_Rides[[#This Row],[Station Code]]="EM", BART_Rides[[#This Row],[Station Code]]="MT", BART_Rides[[#This Row],[Station Code]]="PL", BART_Rides[[#This Row],[Station Code]]="CC"), "Yes", "No")</f>
        <v>No</v>
      </c>
    </row>
    <row r="3345" spans="6:14">
      <c r="F3345" s="3">
        <v>44255</v>
      </c>
      <c r="G3345" s="1" t="s">
        <v>17</v>
      </c>
      <c r="H3345" s="1" t="s">
        <v>102</v>
      </c>
      <c r="I3345" s="1">
        <v>614</v>
      </c>
      <c r="J3345" s="1">
        <f>MONTH(BART_Rides[[#This Row],[Date]])</f>
        <v>2</v>
      </c>
      <c r="K3345" s="1">
        <f>WEEKDAY(BART_Rides[[#This Row],[Date]],2)</f>
        <v>7</v>
      </c>
      <c r="L3345" s="1" t="str">
        <f>LEFT(BART_Rides[[#This Row],[Lines]],1)</f>
        <v>B</v>
      </c>
      <c r="M3345" s="1" t="str">
        <f>IF(BART_Rides[[#This Row],[FirstLetter]]="Y","Yes","No")</f>
        <v>No</v>
      </c>
      <c r="N3345" s="1" t="str">
        <f>IF(OR(BART_Rides[[#This Row],[Station Code]]="EM", BART_Rides[[#This Row],[Station Code]]="MT", BART_Rides[[#This Row],[Station Code]]="PL", BART_Rides[[#This Row],[Station Code]]="CC"), "Yes", "No")</f>
        <v>No</v>
      </c>
    </row>
    <row r="3346" spans="6:14">
      <c r="F3346" s="3">
        <v>44256</v>
      </c>
      <c r="G3346" s="1" t="s">
        <v>17</v>
      </c>
      <c r="H3346" s="1" t="s">
        <v>102</v>
      </c>
      <c r="I3346" s="1">
        <v>1045</v>
      </c>
      <c r="J3346" s="1">
        <f>MONTH(BART_Rides[[#This Row],[Date]])</f>
        <v>3</v>
      </c>
      <c r="K3346" s="1">
        <f>WEEKDAY(BART_Rides[[#This Row],[Date]],2)</f>
        <v>1</v>
      </c>
      <c r="L3346" s="1" t="str">
        <f>LEFT(BART_Rides[[#This Row],[Lines]],1)</f>
        <v>B</v>
      </c>
      <c r="M3346" s="1" t="str">
        <f>IF(BART_Rides[[#This Row],[FirstLetter]]="Y","Yes","No")</f>
        <v>No</v>
      </c>
      <c r="N3346" s="1" t="str">
        <f>IF(OR(BART_Rides[[#This Row],[Station Code]]="EM", BART_Rides[[#This Row],[Station Code]]="MT", BART_Rides[[#This Row],[Station Code]]="PL", BART_Rides[[#This Row],[Station Code]]="CC"), "Yes", "No")</f>
        <v>No</v>
      </c>
    </row>
    <row r="3347" spans="6:14">
      <c r="F3347" s="3">
        <v>44257</v>
      </c>
      <c r="G3347" s="1" t="s">
        <v>17</v>
      </c>
      <c r="H3347" s="1" t="s">
        <v>102</v>
      </c>
      <c r="I3347" s="1">
        <v>1036</v>
      </c>
      <c r="J3347" s="1">
        <f>MONTH(BART_Rides[[#This Row],[Date]])</f>
        <v>3</v>
      </c>
      <c r="K3347" s="1">
        <f>WEEKDAY(BART_Rides[[#This Row],[Date]],2)</f>
        <v>2</v>
      </c>
      <c r="L3347" s="1" t="str">
        <f>LEFT(BART_Rides[[#This Row],[Lines]],1)</f>
        <v>B</v>
      </c>
      <c r="M3347" s="1" t="str">
        <f>IF(BART_Rides[[#This Row],[FirstLetter]]="Y","Yes","No")</f>
        <v>No</v>
      </c>
      <c r="N3347" s="1" t="str">
        <f>IF(OR(BART_Rides[[#This Row],[Station Code]]="EM", BART_Rides[[#This Row],[Station Code]]="MT", BART_Rides[[#This Row],[Station Code]]="PL", BART_Rides[[#This Row],[Station Code]]="CC"), "Yes", "No")</f>
        <v>No</v>
      </c>
    </row>
    <row r="3348" spans="6:14">
      <c r="F3348" s="3">
        <v>44258</v>
      </c>
      <c r="G3348" s="1" t="s">
        <v>17</v>
      </c>
      <c r="H3348" s="1" t="s">
        <v>102</v>
      </c>
      <c r="I3348" s="1">
        <v>1077</v>
      </c>
      <c r="J3348" s="1">
        <f>MONTH(BART_Rides[[#This Row],[Date]])</f>
        <v>3</v>
      </c>
      <c r="K3348" s="1">
        <f>WEEKDAY(BART_Rides[[#This Row],[Date]],2)</f>
        <v>3</v>
      </c>
      <c r="L3348" s="1" t="str">
        <f>LEFT(BART_Rides[[#This Row],[Lines]],1)</f>
        <v>B</v>
      </c>
      <c r="M3348" s="1" t="str">
        <f>IF(BART_Rides[[#This Row],[FirstLetter]]="Y","Yes","No")</f>
        <v>No</v>
      </c>
      <c r="N3348" s="1" t="str">
        <f>IF(OR(BART_Rides[[#This Row],[Station Code]]="EM", BART_Rides[[#This Row],[Station Code]]="MT", BART_Rides[[#This Row],[Station Code]]="PL", BART_Rides[[#This Row],[Station Code]]="CC"), "Yes", "No")</f>
        <v>No</v>
      </c>
    </row>
    <row r="3349" spans="6:14">
      <c r="F3349" s="3">
        <v>44259</v>
      </c>
      <c r="G3349" s="1" t="s">
        <v>17</v>
      </c>
      <c r="H3349" s="1" t="s">
        <v>102</v>
      </c>
      <c r="I3349" s="1">
        <v>1107</v>
      </c>
      <c r="J3349" s="1">
        <f>MONTH(BART_Rides[[#This Row],[Date]])</f>
        <v>3</v>
      </c>
      <c r="K3349" s="1">
        <f>WEEKDAY(BART_Rides[[#This Row],[Date]],2)</f>
        <v>4</v>
      </c>
      <c r="L3349" s="1" t="str">
        <f>LEFT(BART_Rides[[#This Row],[Lines]],1)</f>
        <v>B</v>
      </c>
      <c r="M3349" s="1" t="str">
        <f>IF(BART_Rides[[#This Row],[FirstLetter]]="Y","Yes","No")</f>
        <v>No</v>
      </c>
      <c r="N3349" s="1" t="str">
        <f>IF(OR(BART_Rides[[#This Row],[Station Code]]="EM", BART_Rides[[#This Row],[Station Code]]="MT", BART_Rides[[#This Row],[Station Code]]="PL", BART_Rides[[#This Row],[Station Code]]="CC"), "Yes", "No")</f>
        <v>No</v>
      </c>
    </row>
    <row r="3350" spans="6:14">
      <c r="F3350" s="3">
        <v>44260</v>
      </c>
      <c r="G3350" s="1" t="s">
        <v>17</v>
      </c>
      <c r="H3350" s="1" t="s">
        <v>102</v>
      </c>
      <c r="I3350" s="1">
        <v>1073</v>
      </c>
      <c r="J3350" s="1">
        <f>MONTH(BART_Rides[[#This Row],[Date]])</f>
        <v>3</v>
      </c>
      <c r="K3350" s="1">
        <f>WEEKDAY(BART_Rides[[#This Row],[Date]],2)</f>
        <v>5</v>
      </c>
      <c r="L3350" s="1" t="str">
        <f>LEFT(BART_Rides[[#This Row],[Lines]],1)</f>
        <v>B</v>
      </c>
      <c r="M3350" s="1" t="str">
        <f>IF(BART_Rides[[#This Row],[FirstLetter]]="Y","Yes","No")</f>
        <v>No</v>
      </c>
      <c r="N3350" s="1" t="str">
        <f>IF(OR(BART_Rides[[#This Row],[Station Code]]="EM", BART_Rides[[#This Row],[Station Code]]="MT", BART_Rides[[#This Row],[Station Code]]="PL", BART_Rides[[#This Row],[Station Code]]="CC"), "Yes", "No")</f>
        <v>No</v>
      </c>
    </row>
    <row r="3351" spans="6:14">
      <c r="F3351" s="3">
        <v>44261</v>
      </c>
      <c r="G3351" s="1" t="s">
        <v>17</v>
      </c>
      <c r="H3351" s="1" t="s">
        <v>102</v>
      </c>
      <c r="I3351" s="1">
        <v>627</v>
      </c>
      <c r="J3351" s="1">
        <f>MONTH(BART_Rides[[#This Row],[Date]])</f>
        <v>3</v>
      </c>
      <c r="K3351" s="1">
        <f>WEEKDAY(BART_Rides[[#This Row],[Date]],2)</f>
        <v>6</v>
      </c>
      <c r="L3351" s="1" t="str">
        <f>LEFT(BART_Rides[[#This Row],[Lines]],1)</f>
        <v>B</v>
      </c>
      <c r="M3351" s="1" t="str">
        <f>IF(BART_Rides[[#This Row],[FirstLetter]]="Y","Yes","No")</f>
        <v>No</v>
      </c>
      <c r="N3351" s="1" t="str">
        <f>IF(OR(BART_Rides[[#This Row],[Station Code]]="EM", BART_Rides[[#This Row],[Station Code]]="MT", BART_Rides[[#This Row],[Station Code]]="PL", BART_Rides[[#This Row],[Station Code]]="CC"), "Yes", "No")</f>
        <v>No</v>
      </c>
    </row>
    <row r="3352" spans="6:14">
      <c r="F3352" s="3">
        <v>44262</v>
      </c>
      <c r="G3352" s="1" t="s">
        <v>17</v>
      </c>
      <c r="H3352" s="1" t="s">
        <v>102</v>
      </c>
      <c r="I3352" s="1">
        <v>599</v>
      </c>
      <c r="J3352" s="1">
        <f>MONTH(BART_Rides[[#This Row],[Date]])</f>
        <v>3</v>
      </c>
      <c r="K3352" s="1">
        <f>WEEKDAY(BART_Rides[[#This Row],[Date]],2)</f>
        <v>7</v>
      </c>
      <c r="L3352" s="1" t="str">
        <f>LEFT(BART_Rides[[#This Row],[Lines]],1)</f>
        <v>B</v>
      </c>
      <c r="M3352" s="1" t="str">
        <f>IF(BART_Rides[[#This Row],[FirstLetter]]="Y","Yes","No")</f>
        <v>No</v>
      </c>
      <c r="N3352" s="1" t="str">
        <f>IF(OR(BART_Rides[[#This Row],[Station Code]]="EM", BART_Rides[[#This Row],[Station Code]]="MT", BART_Rides[[#This Row],[Station Code]]="PL", BART_Rides[[#This Row],[Station Code]]="CC"), "Yes", "No")</f>
        <v>No</v>
      </c>
    </row>
    <row r="3353" spans="6:14">
      <c r="F3353" s="3">
        <v>44263</v>
      </c>
      <c r="G3353" s="1" t="s">
        <v>17</v>
      </c>
      <c r="H3353" s="1" t="s">
        <v>102</v>
      </c>
      <c r="I3353" s="1">
        <v>1049</v>
      </c>
      <c r="J3353" s="1">
        <f>MONTH(BART_Rides[[#This Row],[Date]])</f>
        <v>3</v>
      </c>
      <c r="K3353" s="1">
        <f>WEEKDAY(BART_Rides[[#This Row],[Date]],2)</f>
        <v>1</v>
      </c>
      <c r="L3353" s="1" t="str">
        <f>LEFT(BART_Rides[[#This Row],[Lines]],1)</f>
        <v>B</v>
      </c>
      <c r="M3353" s="1" t="str">
        <f>IF(BART_Rides[[#This Row],[FirstLetter]]="Y","Yes","No")</f>
        <v>No</v>
      </c>
      <c r="N3353" s="1" t="str">
        <f>IF(OR(BART_Rides[[#This Row],[Station Code]]="EM", BART_Rides[[#This Row],[Station Code]]="MT", BART_Rides[[#This Row],[Station Code]]="PL", BART_Rides[[#This Row],[Station Code]]="CC"), "Yes", "No")</f>
        <v>No</v>
      </c>
    </row>
    <row r="3354" spans="6:14">
      <c r="F3354" s="3">
        <v>44264</v>
      </c>
      <c r="G3354" s="1" t="s">
        <v>17</v>
      </c>
      <c r="H3354" s="1" t="s">
        <v>102</v>
      </c>
      <c r="I3354" s="1">
        <v>976</v>
      </c>
      <c r="J3354" s="1">
        <f>MONTH(BART_Rides[[#This Row],[Date]])</f>
        <v>3</v>
      </c>
      <c r="K3354" s="1">
        <f>WEEKDAY(BART_Rides[[#This Row],[Date]],2)</f>
        <v>2</v>
      </c>
      <c r="L3354" s="1" t="str">
        <f>LEFT(BART_Rides[[#This Row],[Lines]],1)</f>
        <v>B</v>
      </c>
      <c r="M3354" s="1" t="str">
        <f>IF(BART_Rides[[#This Row],[FirstLetter]]="Y","Yes","No")</f>
        <v>No</v>
      </c>
      <c r="N3354" s="1" t="str">
        <f>IF(OR(BART_Rides[[#This Row],[Station Code]]="EM", BART_Rides[[#This Row],[Station Code]]="MT", BART_Rides[[#This Row],[Station Code]]="PL", BART_Rides[[#This Row],[Station Code]]="CC"), "Yes", "No")</f>
        <v>No</v>
      </c>
    </row>
    <row r="3355" spans="6:14">
      <c r="F3355" s="3">
        <v>44265</v>
      </c>
      <c r="G3355" s="1" t="s">
        <v>17</v>
      </c>
      <c r="H3355" s="1" t="s">
        <v>102</v>
      </c>
      <c r="I3355" s="1">
        <v>977</v>
      </c>
      <c r="J3355" s="1">
        <f>MONTH(BART_Rides[[#This Row],[Date]])</f>
        <v>3</v>
      </c>
      <c r="K3355" s="1">
        <f>WEEKDAY(BART_Rides[[#This Row],[Date]],2)</f>
        <v>3</v>
      </c>
      <c r="L3355" s="1" t="str">
        <f>LEFT(BART_Rides[[#This Row],[Lines]],1)</f>
        <v>B</v>
      </c>
      <c r="M3355" s="1" t="str">
        <f>IF(BART_Rides[[#This Row],[FirstLetter]]="Y","Yes","No")</f>
        <v>No</v>
      </c>
      <c r="N3355" s="1" t="str">
        <f>IF(OR(BART_Rides[[#This Row],[Station Code]]="EM", BART_Rides[[#This Row],[Station Code]]="MT", BART_Rides[[#This Row],[Station Code]]="PL", BART_Rides[[#This Row],[Station Code]]="CC"), "Yes", "No")</f>
        <v>No</v>
      </c>
    </row>
    <row r="3356" spans="6:14">
      <c r="F3356" s="3">
        <v>44266</v>
      </c>
      <c r="G3356" s="1" t="s">
        <v>17</v>
      </c>
      <c r="H3356" s="1" t="s">
        <v>102</v>
      </c>
      <c r="I3356" s="1">
        <v>1102</v>
      </c>
      <c r="J3356" s="1">
        <f>MONTH(BART_Rides[[#This Row],[Date]])</f>
        <v>3</v>
      </c>
      <c r="K3356" s="1">
        <f>WEEKDAY(BART_Rides[[#This Row],[Date]],2)</f>
        <v>4</v>
      </c>
      <c r="L3356" s="1" t="str">
        <f>LEFT(BART_Rides[[#This Row],[Lines]],1)</f>
        <v>B</v>
      </c>
      <c r="M3356" s="1" t="str">
        <f>IF(BART_Rides[[#This Row],[FirstLetter]]="Y","Yes","No")</f>
        <v>No</v>
      </c>
      <c r="N3356" s="1" t="str">
        <f>IF(OR(BART_Rides[[#This Row],[Station Code]]="EM", BART_Rides[[#This Row],[Station Code]]="MT", BART_Rides[[#This Row],[Station Code]]="PL", BART_Rides[[#This Row],[Station Code]]="CC"), "Yes", "No")</f>
        <v>No</v>
      </c>
    </row>
    <row r="3357" spans="6:14">
      <c r="F3357" s="3">
        <v>44267</v>
      </c>
      <c r="G3357" s="1" t="s">
        <v>17</v>
      </c>
      <c r="H3357" s="1" t="s">
        <v>102</v>
      </c>
      <c r="I3357" s="1">
        <v>1113</v>
      </c>
      <c r="J3357" s="1">
        <f>MONTH(BART_Rides[[#This Row],[Date]])</f>
        <v>3</v>
      </c>
      <c r="K3357" s="1">
        <f>WEEKDAY(BART_Rides[[#This Row],[Date]],2)</f>
        <v>5</v>
      </c>
      <c r="L3357" s="1" t="str">
        <f>LEFT(BART_Rides[[#This Row],[Lines]],1)</f>
        <v>B</v>
      </c>
      <c r="M3357" s="1" t="str">
        <f>IF(BART_Rides[[#This Row],[FirstLetter]]="Y","Yes","No")</f>
        <v>No</v>
      </c>
      <c r="N3357" s="1" t="str">
        <f>IF(OR(BART_Rides[[#This Row],[Station Code]]="EM", BART_Rides[[#This Row],[Station Code]]="MT", BART_Rides[[#This Row],[Station Code]]="PL", BART_Rides[[#This Row],[Station Code]]="CC"), "Yes", "No")</f>
        <v>No</v>
      </c>
    </row>
    <row r="3358" spans="6:14">
      <c r="F3358" s="3">
        <v>44268</v>
      </c>
      <c r="G3358" s="1" t="s">
        <v>17</v>
      </c>
      <c r="H3358" s="1" t="s">
        <v>102</v>
      </c>
      <c r="I3358" s="1">
        <v>667</v>
      </c>
      <c r="J3358" s="1">
        <f>MONTH(BART_Rides[[#This Row],[Date]])</f>
        <v>3</v>
      </c>
      <c r="K3358" s="1">
        <f>WEEKDAY(BART_Rides[[#This Row],[Date]],2)</f>
        <v>6</v>
      </c>
      <c r="L3358" s="1" t="str">
        <f>LEFT(BART_Rides[[#This Row],[Lines]],1)</f>
        <v>B</v>
      </c>
      <c r="M3358" s="1" t="str">
        <f>IF(BART_Rides[[#This Row],[FirstLetter]]="Y","Yes","No")</f>
        <v>No</v>
      </c>
      <c r="N3358" s="1" t="str">
        <f>IF(OR(BART_Rides[[#This Row],[Station Code]]="EM", BART_Rides[[#This Row],[Station Code]]="MT", BART_Rides[[#This Row],[Station Code]]="PL", BART_Rides[[#This Row],[Station Code]]="CC"), "Yes", "No")</f>
        <v>No</v>
      </c>
    </row>
    <row r="3359" spans="6:14">
      <c r="F3359" s="3">
        <v>44269</v>
      </c>
      <c r="G3359" s="1" t="s">
        <v>17</v>
      </c>
      <c r="H3359" s="1" t="s">
        <v>102</v>
      </c>
      <c r="I3359" s="1">
        <v>431</v>
      </c>
      <c r="J3359" s="1">
        <f>MONTH(BART_Rides[[#This Row],[Date]])</f>
        <v>3</v>
      </c>
      <c r="K3359" s="1">
        <f>WEEKDAY(BART_Rides[[#This Row],[Date]],2)</f>
        <v>7</v>
      </c>
      <c r="L3359" s="1" t="str">
        <f>LEFT(BART_Rides[[#This Row],[Lines]],1)</f>
        <v>B</v>
      </c>
      <c r="M3359" s="1" t="str">
        <f>IF(BART_Rides[[#This Row],[FirstLetter]]="Y","Yes","No")</f>
        <v>No</v>
      </c>
      <c r="N3359" s="1" t="str">
        <f>IF(OR(BART_Rides[[#This Row],[Station Code]]="EM", BART_Rides[[#This Row],[Station Code]]="MT", BART_Rides[[#This Row],[Station Code]]="PL", BART_Rides[[#This Row],[Station Code]]="CC"), "Yes", "No")</f>
        <v>No</v>
      </c>
    </row>
    <row r="3360" spans="6:14">
      <c r="F3360" s="3">
        <v>44270</v>
      </c>
      <c r="G3360" s="1" t="s">
        <v>17</v>
      </c>
      <c r="H3360" s="1" t="s">
        <v>102</v>
      </c>
      <c r="I3360" s="1">
        <v>947</v>
      </c>
      <c r="J3360" s="1">
        <f>MONTH(BART_Rides[[#This Row],[Date]])</f>
        <v>3</v>
      </c>
      <c r="K3360" s="1">
        <f>WEEKDAY(BART_Rides[[#This Row],[Date]],2)</f>
        <v>1</v>
      </c>
      <c r="L3360" s="1" t="str">
        <f>LEFT(BART_Rides[[#This Row],[Lines]],1)</f>
        <v>B</v>
      </c>
      <c r="M3360" s="1" t="str">
        <f>IF(BART_Rides[[#This Row],[FirstLetter]]="Y","Yes","No")</f>
        <v>No</v>
      </c>
      <c r="N3360" s="1" t="str">
        <f>IF(OR(BART_Rides[[#This Row],[Station Code]]="EM", BART_Rides[[#This Row],[Station Code]]="MT", BART_Rides[[#This Row],[Station Code]]="PL", BART_Rides[[#This Row],[Station Code]]="CC"), "Yes", "No")</f>
        <v>No</v>
      </c>
    </row>
    <row r="3361" spans="6:14">
      <c r="F3361" s="3">
        <v>44271</v>
      </c>
      <c r="G3361" s="1" t="s">
        <v>17</v>
      </c>
      <c r="H3361" s="1" t="s">
        <v>102</v>
      </c>
      <c r="I3361" s="1">
        <v>1082</v>
      </c>
      <c r="J3361" s="1">
        <f>MONTH(BART_Rides[[#This Row],[Date]])</f>
        <v>3</v>
      </c>
      <c r="K3361" s="1">
        <f>WEEKDAY(BART_Rides[[#This Row],[Date]],2)</f>
        <v>2</v>
      </c>
      <c r="L3361" s="1" t="str">
        <f>LEFT(BART_Rides[[#This Row],[Lines]],1)</f>
        <v>B</v>
      </c>
      <c r="M3361" s="1" t="str">
        <f>IF(BART_Rides[[#This Row],[FirstLetter]]="Y","Yes","No")</f>
        <v>No</v>
      </c>
      <c r="N3361" s="1" t="str">
        <f>IF(OR(BART_Rides[[#This Row],[Station Code]]="EM", BART_Rides[[#This Row],[Station Code]]="MT", BART_Rides[[#This Row],[Station Code]]="PL", BART_Rides[[#This Row],[Station Code]]="CC"), "Yes", "No")</f>
        <v>No</v>
      </c>
    </row>
    <row r="3362" spans="6:14">
      <c r="F3362" s="3">
        <v>44272</v>
      </c>
      <c r="G3362" s="1" t="s">
        <v>17</v>
      </c>
      <c r="H3362" s="1" t="s">
        <v>102</v>
      </c>
      <c r="I3362" s="1">
        <v>1083</v>
      </c>
      <c r="J3362" s="1">
        <f>MONTH(BART_Rides[[#This Row],[Date]])</f>
        <v>3</v>
      </c>
      <c r="K3362" s="1">
        <f>WEEKDAY(BART_Rides[[#This Row],[Date]],2)</f>
        <v>3</v>
      </c>
      <c r="L3362" s="1" t="str">
        <f>LEFT(BART_Rides[[#This Row],[Lines]],1)</f>
        <v>B</v>
      </c>
      <c r="M3362" s="1" t="str">
        <f>IF(BART_Rides[[#This Row],[FirstLetter]]="Y","Yes","No")</f>
        <v>No</v>
      </c>
      <c r="N3362" s="1" t="str">
        <f>IF(OR(BART_Rides[[#This Row],[Station Code]]="EM", BART_Rides[[#This Row],[Station Code]]="MT", BART_Rides[[#This Row],[Station Code]]="PL", BART_Rides[[#This Row],[Station Code]]="CC"), "Yes", "No")</f>
        <v>No</v>
      </c>
    </row>
    <row r="3363" spans="6:14">
      <c r="F3363" s="3">
        <v>44273</v>
      </c>
      <c r="G3363" s="1" t="s">
        <v>17</v>
      </c>
      <c r="H3363" s="1" t="s">
        <v>102</v>
      </c>
      <c r="I3363" s="1">
        <v>962</v>
      </c>
      <c r="J3363" s="1">
        <f>MONTH(BART_Rides[[#This Row],[Date]])</f>
        <v>3</v>
      </c>
      <c r="K3363" s="1">
        <f>WEEKDAY(BART_Rides[[#This Row],[Date]],2)</f>
        <v>4</v>
      </c>
      <c r="L3363" s="1" t="str">
        <f>LEFT(BART_Rides[[#This Row],[Lines]],1)</f>
        <v>B</v>
      </c>
      <c r="M3363" s="1" t="str">
        <f>IF(BART_Rides[[#This Row],[FirstLetter]]="Y","Yes","No")</f>
        <v>No</v>
      </c>
      <c r="N3363" s="1" t="str">
        <f>IF(OR(BART_Rides[[#This Row],[Station Code]]="EM", BART_Rides[[#This Row],[Station Code]]="MT", BART_Rides[[#This Row],[Station Code]]="PL", BART_Rides[[#This Row],[Station Code]]="CC"), "Yes", "No")</f>
        <v>No</v>
      </c>
    </row>
    <row r="3364" spans="6:14">
      <c r="F3364" s="3">
        <v>44274</v>
      </c>
      <c r="G3364" s="1" t="s">
        <v>17</v>
      </c>
      <c r="H3364" s="1" t="s">
        <v>102</v>
      </c>
      <c r="I3364" s="1">
        <v>1080</v>
      </c>
      <c r="J3364" s="1">
        <f>MONTH(BART_Rides[[#This Row],[Date]])</f>
        <v>3</v>
      </c>
      <c r="K3364" s="1">
        <f>WEEKDAY(BART_Rides[[#This Row],[Date]],2)</f>
        <v>5</v>
      </c>
      <c r="L3364" s="1" t="str">
        <f>LEFT(BART_Rides[[#This Row],[Lines]],1)</f>
        <v>B</v>
      </c>
      <c r="M3364" s="1" t="str">
        <f>IF(BART_Rides[[#This Row],[FirstLetter]]="Y","Yes","No")</f>
        <v>No</v>
      </c>
      <c r="N3364" s="1" t="str">
        <f>IF(OR(BART_Rides[[#This Row],[Station Code]]="EM", BART_Rides[[#This Row],[Station Code]]="MT", BART_Rides[[#This Row],[Station Code]]="PL", BART_Rides[[#This Row],[Station Code]]="CC"), "Yes", "No")</f>
        <v>No</v>
      </c>
    </row>
    <row r="3365" spans="6:14">
      <c r="F3365" s="3">
        <v>44275</v>
      </c>
      <c r="G3365" s="1" t="s">
        <v>17</v>
      </c>
      <c r="H3365" s="1" t="s">
        <v>102</v>
      </c>
      <c r="I3365" s="1">
        <v>847</v>
      </c>
      <c r="J3365" s="1">
        <f>MONTH(BART_Rides[[#This Row],[Date]])</f>
        <v>3</v>
      </c>
      <c r="K3365" s="1">
        <f>WEEKDAY(BART_Rides[[#This Row],[Date]],2)</f>
        <v>6</v>
      </c>
      <c r="L3365" s="1" t="str">
        <f>LEFT(BART_Rides[[#This Row],[Lines]],1)</f>
        <v>B</v>
      </c>
      <c r="M3365" s="1" t="str">
        <f>IF(BART_Rides[[#This Row],[FirstLetter]]="Y","Yes","No")</f>
        <v>No</v>
      </c>
      <c r="N3365" s="1" t="str">
        <f>IF(OR(BART_Rides[[#This Row],[Station Code]]="EM", BART_Rides[[#This Row],[Station Code]]="MT", BART_Rides[[#This Row],[Station Code]]="PL", BART_Rides[[#This Row],[Station Code]]="CC"), "Yes", "No")</f>
        <v>No</v>
      </c>
    </row>
    <row r="3366" spans="6:14">
      <c r="F3366" s="3">
        <v>44276</v>
      </c>
      <c r="G3366" s="1" t="s">
        <v>17</v>
      </c>
      <c r="H3366" s="1" t="s">
        <v>102</v>
      </c>
      <c r="I3366" s="1">
        <v>646</v>
      </c>
      <c r="J3366" s="1">
        <f>MONTH(BART_Rides[[#This Row],[Date]])</f>
        <v>3</v>
      </c>
      <c r="K3366" s="1">
        <f>WEEKDAY(BART_Rides[[#This Row],[Date]],2)</f>
        <v>7</v>
      </c>
      <c r="L3366" s="1" t="str">
        <f>LEFT(BART_Rides[[#This Row],[Lines]],1)</f>
        <v>B</v>
      </c>
      <c r="M3366" s="1" t="str">
        <f>IF(BART_Rides[[#This Row],[FirstLetter]]="Y","Yes","No")</f>
        <v>No</v>
      </c>
      <c r="N3366" s="1" t="str">
        <f>IF(OR(BART_Rides[[#This Row],[Station Code]]="EM", BART_Rides[[#This Row],[Station Code]]="MT", BART_Rides[[#This Row],[Station Code]]="PL", BART_Rides[[#This Row],[Station Code]]="CC"), "Yes", "No")</f>
        <v>No</v>
      </c>
    </row>
    <row r="3367" spans="6:14">
      <c r="F3367" s="3">
        <v>44277</v>
      </c>
      <c r="G3367" s="1" t="s">
        <v>17</v>
      </c>
      <c r="H3367" s="1" t="s">
        <v>102</v>
      </c>
      <c r="I3367" s="1">
        <v>1081</v>
      </c>
      <c r="J3367" s="1">
        <f>MONTH(BART_Rides[[#This Row],[Date]])</f>
        <v>3</v>
      </c>
      <c r="K3367" s="1">
        <f>WEEKDAY(BART_Rides[[#This Row],[Date]],2)</f>
        <v>1</v>
      </c>
      <c r="L3367" s="1" t="str">
        <f>LEFT(BART_Rides[[#This Row],[Lines]],1)</f>
        <v>B</v>
      </c>
      <c r="M3367" s="1" t="str">
        <f>IF(BART_Rides[[#This Row],[FirstLetter]]="Y","Yes","No")</f>
        <v>No</v>
      </c>
      <c r="N3367" s="1" t="str">
        <f>IF(OR(BART_Rides[[#This Row],[Station Code]]="EM", BART_Rides[[#This Row],[Station Code]]="MT", BART_Rides[[#This Row],[Station Code]]="PL", BART_Rides[[#This Row],[Station Code]]="CC"), "Yes", "No")</f>
        <v>No</v>
      </c>
    </row>
    <row r="3368" spans="6:14">
      <c r="F3368" s="3">
        <v>44278</v>
      </c>
      <c r="G3368" s="1" t="s">
        <v>17</v>
      </c>
      <c r="H3368" s="1" t="s">
        <v>102</v>
      </c>
      <c r="I3368" s="1">
        <v>1173</v>
      </c>
      <c r="J3368" s="1">
        <f>MONTH(BART_Rides[[#This Row],[Date]])</f>
        <v>3</v>
      </c>
      <c r="K3368" s="1">
        <f>WEEKDAY(BART_Rides[[#This Row],[Date]],2)</f>
        <v>2</v>
      </c>
      <c r="L3368" s="1" t="str">
        <f>LEFT(BART_Rides[[#This Row],[Lines]],1)</f>
        <v>B</v>
      </c>
      <c r="M3368" s="1" t="str">
        <f>IF(BART_Rides[[#This Row],[FirstLetter]]="Y","Yes","No")</f>
        <v>No</v>
      </c>
      <c r="N3368" s="1" t="str">
        <f>IF(OR(BART_Rides[[#This Row],[Station Code]]="EM", BART_Rides[[#This Row],[Station Code]]="MT", BART_Rides[[#This Row],[Station Code]]="PL", BART_Rides[[#This Row],[Station Code]]="CC"), "Yes", "No")</f>
        <v>No</v>
      </c>
    </row>
    <row r="3369" spans="6:14">
      <c r="F3369" s="3">
        <v>44279</v>
      </c>
      <c r="G3369" s="1" t="s">
        <v>17</v>
      </c>
      <c r="H3369" s="1" t="s">
        <v>102</v>
      </c>
      <c r="I3369" s="1">
        <v>1127</v>
      </c>
      <c r="J3369" s="1">
        <f>MONTH(BART_Rides[[#This Row],[Date]])</f>
        <v>3</v>
      </c>
      <c r="K3369" s="1">
        <f>WEEKDAY(BART_Rides[[#This Row],[Date]],2)</f>
        <v>3</v>
      </c>
      <c r="L3369" s="1" t="str">
        <f>LEFT(BART_Rides[[#This Row],[Lines]],1)</f>
        <v>B</v>
      </c>
      <c r="M3369" s="1" t="str">
        <f>IF(BART_Rides[[#This Row],[FirstLetter]]="Y","Yes","No")</f>
        <v>No</v>
      </c>
      <c r="N3369" s="1" t="str">
        <f>IF(OR(BART_Rides[[#This Row],[Station Code]]="EM", BART_Rides[[#This Row],[Station Code]]="MT", BART_Rides[[#This Row],[Station Code]]="PL", BART_Rides[[#This Row],[Station Code]]="CC"), "Yes", "No")</f>
        <v>No</v>
      </c>
    </row>
    <row r="3370" spans="6:14">
      <c r="F3370" s="3">
        <v>44280</v>
      </c>
      <c r="G3370" s="1" t="s">
        <v>17</v>
      </c>
      <c r="H3370" s="1" t="s">
        <v>102</v>
      </c>
      <c r="I3370" s="1">
        <v>1077</v>
      </c>
      <c r="J3370" s="1">
        <f>MONTH(BART_Rides[[#This Row],[Date]])</f>
        <v>3</v>
      </c>
      <c r="K3370" s="1">
        <f>WEEKDAY(BART_Rides[[#This Row],[Date]],2)</f>
        <v>4</v>
      </c>
      <c r="L3370" s="1" t="str">
        <f>LEFT(BART_Rides[[#This Row],[Lines]],1)</f>
        <v>B</v>
      </c>
      <c r="M3370" s="1" t="str">
        <f>IF(BART_Rides[[#This Row],[FirstLetter]]="Y","Yes","No")</f>
        <v>No</v>
      </c>
      <c r="N3370" s="1" t="str">
        <f>IF(OR(BART_Rides[[#This Row],[Station Code]]="EM", BART_Rides[[#This Row],[Station Code]]="MT", BART_Rides[[#This Row],[Station Code]]="PL", BART_Rides[[#This Row],[Station Code]]="CC"), "Yes", "No")</f>
        <v>No</v>
      </c>
    </row>
    <row r="3371" spans="6:14">
      <c r="F3371" s="3">
        <v>44281</v>
      </c>
      <c r="G3371" s="1" t="s">
        <v>17</v>
      </c>
      <c r="H3371" s="1" t="s">
        <v>102</v>
      </c>
      <c r="I3371" s="1">
        <v>1155</v>
      </c>
      <c r="J3371" s="1">
        <f>MONTH(BART_Rides[[#This Row],[Date]])</f>
        <v>3</v>
      </c>
      <c r="K3371" s="1">
        <f>WEEKDAY(BART_Rides[[#This Row],[Date]],2)</f>
        <v>5</v>
      </c>
      <c r="L3371" s="1" t="str">
        <f>LEFT(BART_Rides[[#This Row],[Lines]],1)</f>
        <v>B</v>
      </c>
      <c r="M3371" s="1" t="str">
        <f>IF(BART_Rides[[#This Row],[FirstLetter]]="Y","Yes","No")</f>
        <v>No</v>
      </c>
      <c r="N3371" s="1" t="str">
        <f>IF(OR(BART_Rides[[#This Row],[Station Code]]="EM", BART_Rides[[#This Row],[Station Code]]="MT", BART_Rides[[#This Row],[Station Code]]="PL", BART_Rides[[#This Row],[Station Code]]="CC"), "Yes", "No")</f>
        <v>No</v>
      </c>
    </row>
    <row r="3372" spans="6:14">
      <c r="F3372" s="3">
        <v>44282</v>
      </c>
      <c r="G3372" s="1" t="s">
        <v>17</v>
      </c>
      <c r="H3372" s="1" t="s">
        <v>102</v>
      </c>
      <c r="I3372" s="1">
        <v>706</v>
      </c>
      <c r="J3372" s="1">
        <f>MONTH(BART_Rides[[#This Row],[Date]])</f>
        <v>3</v>
      </c>
      <c r="K3372" s="1">
        <f>WEEKDAY(BART_Rides[[#This Row],[Date]],2)</f>
        <v>6</v>
      </c>
      <c r="L3372" s="1" t="str">
        <f>LEFT(BART_Rides[[#This Row],[Lines]],1)</f>
        <v>B</v>
      </c>
      <c r="M3372" s="1" t="str">
        <f>IF(BART_Rides[[#This Row],[FirstLetter]]="Y","Yes","No")</f>
        <v>No</v>
      </c>
      <c r="N3372" s="1" t="str">
        <f>IF(OR(BART_Rides[[#This Row],[Station Code]]="EM", BART_Rides[[#This Row],[Station Code]]="MT", BART_Rides[[#This Row],[Station Code]]="PL", BART_Rides[[#This Row],[Station Code]]="CC"), "Yes", "No")</f>
        <v>No</v>
      </c>
    </row>
    <row r="3373" spans="6:14">
      <c r="F3373" s="3">
        <v>44283</v>
      </c>
      <c r="G3373" s="1" t="s">
        <v>17</v>
      </c>
      <c r="H3373" s="1" t="s">
        <v>102</v>
      </c>
      <c r="I3373" s="1">
        <v>703</v>
      </c>
      <c r="J3373" s="1">
        <f>MONTH(BART_Rides[[#This Row],[Date]])</f>
        <v>3</v>
      </c>
      <c r="K3373" s="1">
        <f>WEEKDAY(BART_Rides[[#This Row],[Date]],2)</f>
        <v>7</v>
      </c>
      <c r="L3373" s="1" t="str">
        <f>LEFT(BART_Rides[[#This Row],[Lines]],1)</f>
        <v>B</v>
      </c>
      <c r="M3373" s="1" t="str">
        <f>IF(BART_Rides[[#This Row],[FirstLetter]]="Y","Yes","No")</f>
        <v>No</v>
      </c>
      <c r="N3373" s="1" t="str">
        <f>IF(OR(BART_Rides[[#This Row],[Station Code]]="EM", BART_Rides[[#This Row],[Station Code]]="MT", BART_Rides[[#This Row],[Station Code]]="PL", BART_Rides[[#This Row],[Station Code]]="CC"), "Yes", "No")</f>
        <v>No</v>
      </c>
    </row>
    <row r="3374" spans="6:14">
      <c r="F3374" s="3">
        <v>44284</v>
      </c>
      <c r="G3374" s="1" t="s">
        <v>17</v>
      </c>
      <c r="H3374" s="1" t="s">
        <v>102</v>
      </c>
      <c r="I3374" s="1">
        <v>1081</v>
      </c>
      <c r="J3374" s="1">
        <f>MONTH(BART_Rides[[#This Row],[Date]])</f>
        <v>3</v>
      </c>
      <c r="K3374" s="1">
        <f>WEEKDAY(BART_Rides[[#This Row],[Date]],2)</f>
        <v>1</v>
      </c>
      <c r="L3374" s="1" t="str">
        <f>LEFT(BART_Rides[[#This Row],[Lines]],1)</f>
        <v>B</v>
      </c>
      <c r="M3374" s="1" t="str">
        <f>IF(BART_Rides[[#This Row],[FirstLetter]]="Y","Yes","No")</f>
        <v>No</v>
      </c>
      <c r="N3374" s="1" t="str">
        <f>IF(OR(BART_Rides[[#This Row],[Station Code]]="EM", BART_Rides[[#This Row],[Station Code]]="MT", BART_Rides[[#This Row],[Station Code]]="PL", BART_Rides[[#This Row],[Station Code]]="CC"), "Yes", "No")</f>
        <v>No</v>
      </c>
    </row>
    <row r="3375" spans="6:14">
      <c r="F3375" s="3">
        <v>44285</v>
      </c>
      <c r="G3375" s="1" t="s">
        <v>17</v>
      </c>
      <c r="H3375" s="1" t="s">
        <v>102</v>
      </c>
      <c r="I3375" s="1">
        <v>1074</v>
      </c>
      <c r="J3375" s="1">
        <f>MONTH(BART_Rides[[#This Row],[Date]])</f>
        <v>3</v>
      </c>
      <c r="K3375" s="1">
        <f>WEEKDAY(BART_Rides[[#This Row],[Date]],2)</f>
        <v>2</v>
      </c>
      <c r="L3375" s="1" t="str">
        <f>LEFT(BART_Rides[[#This Row],[Lines]],1)</f>
        <v>B</v>
      </c>
      <c r="M3375" s="1" t="str">
        <f>IF(BART_Rides[[#This Row],[FirstLetter]]="Y","Yes","No")</f>
        <v>No</v>
      </c>
      <c r="N3375" s="1" t="str">
        <f>IF(OR(BART_Rides[[#This Row],[Station Code]]="EM", BART_Rides[[#This Row],[Station Code]]="MT", BART_Rides[[#This Row],[Station Code]]="PL", BART_Rides[[#This Row],[Station Code]]="CC"), "Yes", "No")</f>
        <v>No</v>
      </c>
    </row>
    <row r="3376" spans="6:14">
      <c r="F3376" s="3">
        <v>44286</v>
      </c>
      <c r="G3376" s="1" t="s">
        <v>17</v>
      </c>
      <c r="H3376" s="1" t="s">
        <v>102</v>
      </c>
      <c r="I3376" s="1">
        <v>1110</v>
      </c>
      <c r="J3376" s="1">
        <f>MONTH(BART_Rides[[#This Row],[Date]])</f>
        <v>3</v>
      </c>
      <c r="K3376" s="1">
        <f>WEEKDAY(BART_Rides[[#This Row],[Date]],2)</f>
        <v>3</v>
      </c>
      <c r="L3376" s="1" t="str">
        <f>LEFT(BART_Rides[[#This Row],[Lines]],1)</f>
        <v>B</v>
      </c>
      <c r="M3376" s="1" t="str">
        <f>IF(BART_Rides[[#This Row],[FirstLetter]]="Y","Yes","No")</f>
        <v>No</v>
      </c>
      <c r="N3376" s="1" t="str">
        <f>IF(OR(BART_Rides[[#This Row],[Station Code]]="EM", BART_Rides[[#This Row],[Station Code]]="MT", BART_Rides[[#This Row],[Station Code]]="PL", BART_Rides[[#This Row],[Station Code]]="CC"), "Yes", "No")</f>
        <v>No</v>
      </c>
    </row>
    <row r="3377" spans="6:14">
      <c r="F3377" s="3">
        <v>44287</v>
      </c>
      <c r="G3377" s="1" t="s">
        <v>17</v>
      </c>
      <c r="H3377" s="1" t="s">
        <v>102</v>
      </c>
      <c r="I3377" s="1">
        <v>1168</v>
      </c>
      <c r="J3377" s="1">
        <f>MONTH(BART_Rides[[#This Row],[Date]])</f>
        <v>4</v>
      </c>
      <c r="K3377" s="1">
        <f>WEEKDAY(BART_Rides[[#This Row],[Date]],2)</f>
        <v>4</v>
      </c>
      <c r="L3377" s="1" t="str">
        <f>LEFT(BART_Rides[[#This Row],[Lines]],1)</f>
        <v>B</v>
      </c>
      <c r="M3377" s="1" t="str">
        <f>IF(BART_Rides[[#This Row],[FirstLetter]]="Y","Yes","No")</f>
        <v>No</v>
      </c>
      <c r="N3377" s="1" t="str">
        <f>IF(OR(BART_Rides[[#This Row],[Station Code]]="EM", BART_Rides[[#This Row],[Station Code]]="MT", BART_Rides[[#This Row],[Station Code]]="PL", BART_Rides[[#This Row],[Station Code]]="CC"), "Yes", "No")</f>
        <v>No</v>
      </c>
    </row>
    <row r="3378" spans="6:14">
      <c r="F3378" s="3">
        <v>44288</v>
      </c>
      <c r="G3378" s="1" t="s">
        <v>17</v>
      </c>
      <c r="H3378" s="1" t="s">
        <v>102</v>
      </c>
      <c r="I3378" s="1">
        <v>1159</v>
      </c>
      <c r="J3378" s="1">
        <f>MONTH(BART_Rides[[#This Row],[Date]])</f>
        <v>4</v>
      </c>
      <c r="K3378" s="1">
        <f>WEEKDAY(BART_Rides[[#This Row],[Date]],2)</f>
        <v>5</v>
      </c>
      <c r="L3378" s="1" t="str">
        <f>LEFT(BART_Rides[[#This Row],[Lines]],1)</f>
        <v>B</v>
      </c>
      <c r="M3378" s="1" t="str">
        <f>IF(BART_Rides[[#This Row],[FirstLetter]]="Y","Yes","No")</f>
        <v>No</v>
      </c>
      <c r="N3378" s="1" t="str">
        <f>IF(OR(BART_Rides[[#This Row],[Station Code]]="EM", BART_Rides[[#This Row],[Station Code]]="MT", BART_Rides[[#This Row],[Station Code]]="PL", BART_Rides[[#This Row],[Station Code]]="CC"), "Yes", "No")</f>
        <v>No</v>
      </c>
    </row>
    <row r="3379" spans="6:14">
      <c r="F3379" s="3">
        <v>44289</v>
      </c>
      <c r="G3379" s="1" t="s">
        <v>17</v>
      </c>
      <c r="H3379" s="1" t="s">
        <v>102</v>
      </c>
      <c r="I3379" s="1">
        <v>727</v>
      </c>
      <c r="J3379" s="1">
        <f>MONTH(BART_Rides[[#This Row],[Date]])</f>
        <v>4</v>
      </c>
      <c r="K3379" s="1">
        <f>WEEKDAY(BART_Rides[[#This Row],[Date]],2)</f>
        <v>6</v>
      </c>
      <c r="L3379" s="1" t="str">
        <f>LEFT(BART_Rides[[#This Row],[Lines]],1)</f>
        <v>B</v>
      </c>
      <c r="M3379" s="1" t="str">
        <f>IF(BART_Rides[[#This Row],[FirstLetter]]="Y","Yes","No")</f>
        <v>No</v>
      </c>
      <c r="N3379" s="1" t="str">
        <f>IF(OR(BART_Rides[[#This Row],[Station Code]]="EM", BART_Rides[[#This Row],[Station Code]]="MT", BART_Rides[[#This Row],[Station Code]]="PL", BART_Rides[[#This Row],[Station Code]]="CC"), "Yes", "No")</f>
        <v>No</v>
      </c>
    </row>
    <row r="3380" spans="6:14">
      <c r="F3380" s="3">
        <v>44290</v>
      </c>
      <c r="G3380" s="1" t="s">
        <v>17</v>
      </c>
      <c r="H3380" s="1" t="s">
        <v>102</v>
      </c>
      <c r="I3380" s="1">
        <v>580</v>
      </c>
      <c r="J3380" s="1">
        <f>MONTH(BART_Rides[[#This Row],[Date]])</f>
        <v>4</v>
      </c>
      <c r="K3380" s="1">
        <f>WEEKDAY(BART_Rides[[#This Row],[Date]],2)</f>
        <v>7</v>
      </c>
      <c r="L3380" s="1" t="str">
        <f>LEFT(BART_Rides[[#This Row],[Lines]],1)</f>
        <v>B</v>
      </c>
      <c r="M3380" s="1" t="str">
        <f>IF(BART_Rides[[#This Row],[FirstLetter]]="Y","Yes","No")</f>
        <v>No</v>
      </c>
      <c r="N3380" s="1" t="str">
        <f>IF(OR(BART_Rides[[#This Row],[Station Code]]="EM", BART_Rides[[#This Row],[Station Code]]="MT", BART_Rides[[#This Row],[Station Code]]="PL", BART_Rides[[#This Row],[Station Code]]="CC"), "Yes", "No")</f>
        <v>No</v>
      </c>
    </row>
    <row r="3381" spans="6:14">
      <c r="F3381" s="3">
        <v>44291</v>
      </c>
      <c r="G3381" s="1" t="s">
        <v>17</v>
      </c>
      <c r="H3381" s="1" t="s">
        <v>102</v>
      </c>
      <c r="I3381" s="1">
        <v>1087</v>
      </c>
      <c r="J3381" s="1">
        <f>MONTH(BART_Rides[[#This Row],[Date]])</f>
        <v>4</v>
      </c>
      <c r="K3381" s="1">
        <f>WEEKDAY(BART_Rides[[#This Row],[Date]],2)</f>
        <v>1</v>
      </c>
      <c r="L3381" s="1" t="str">
        <f>LEFT(BART_Rides[[#This Row],[Lines]],1)</f>
        <v>B</v>
      </c>
      <c r="M3381" s="1" t="str">
        <f>IF(BART_Rides[[#This Row],[FirstLetter]]="Y","Yes","No")</f>
        <v>No</v>
      </c>
      <c r="N3381" s="1" t="str">
        <f>IF(OR(BART_Rides[[#This Row],[Station Code]]="EM", BART_Rides[[#This Row],[Station Code]]="MT", BART_Rides[[#This Row],[Station Code]]="PL", BART_Rides[[#This Row],[Station Code]]="CC"), "Yes", "No")</f>
        <v>No</v>
      </c>
    </row>
    <row r="3382" spans="6:14">
      <c r="F3382" s="3">
        <v>44292</v>
      </c>
      <c r="G3382" s="1" t="s">
        <v>17</v>
      </c>
      <c r="H3382" s="1" t="s">
        <v>102</v>
      </c>
      <c r="I3382" s="1">
        <v>1184</v>
      </c>
      <c r="J3382" s="1">
        <f>MONTH(BART_Rides[[#This Row],[Date]])</f>
        <v>4</v>
      </c>
      <c r="K3382" s="1">
        <f>WEEKDAY(BART_Rides[[#This Row],[Date]],2)</f>
        <v>2</v>
      </c>
      <c r="L3382" s="1" t="str">
        <f>LEFT(BART_Rides[[#This Row],[Lines]],1)</f>
        <v>B</v>
      </c>
      <c r="M3382" s="1" t="str">
        <f>IF(BART_Rides[[#This Row],[FirstLetter]]="Y","Yes","No")</f>
        <v>No</v>
      </c>
      <c r="N3382" s="1" t="str">
        <f>IF(OR(BART_Rides[[#This Row],[Station Code]]="EM", BART_Rides[[#This Row],[Station Code]]="MT", BART_Rides[[#This Row],[Station Code]]="PL", BART_Rides[[#This Row],[Station Code]]="CC"), "Yes", "No")</f>
        <v>No</v>
      </c>
    </row>
    <row r="3383" spans="6:14">
      <c r="F3383" s="3">
        <v>44293</v>
      </c>
      <c r="G3383" s="1" t="s">
        <v>17</v>
      </c>
      <c r="H3383" s="1" t="s">
        <v>102</v>
      </c>
      <c r="I3383" s="1">
        <v>1256</v>
      </c>
      <c r="J3383" s="1">
        <f>MONTH(BART_Rides[[#This Row],[Date]])</f>
        <v>4</v>
      </c>
      <c r="K3383" s="1">
        <f>WEEKDAY(BART_Rides[[#This Row],[Date]],2)</f>
        <v>3</v>
      </c>
      <c r="L3383" s="1" t="str">
        <f>LEFT(BART_Rides[[#This Row],[Lines]],1)</f>
        <v>B</v>
      </c>
      <c r="M3383" s="1" t="str">
        <f>IF(BART_Rides[[#This Row],[FirstLetter]]="Y","Yes","No")</f>
        <v>No</v>
      </c>
      <c r="N3383" s="1" t="str">
        <f>IF(OR(BART_Rides[[#This Row],[Station Code]]="EM", BART_Rides[[#This Row],[Station Code]]="MT", BART_Rides[[#This Row],[Station Code]]="PL", BART_Rides[[#This Row],[Station Code]]="CC"), "Yes", "No")</f>
        <v>No</v>
      </c>
    </row>
    <row r="3384" spans="6:14">
      <c r="F3384" s="3">
        <v>44294</v>
      </c>
      <c r="G3384" s="1" t="s">
        <v>17</v>
      </c>
      <c r="H3384" s="1" t="s">
        <v>102</v>
      </c>
      <c r="I3384" s="1">
        <v>1250</v>
      </c>
      <c r="J3384" s="1">
        <f>MONTH(BART_Rides[[#This Row],[Date]])</f>
        <v>4</v>
      </c>
      <c r="K3384" s="1">
        <f>WEEKDAY(BART_Rides[[#This Row],[Date]],2)</f>
        <v>4</v>
      </c>
      <c r="L3384" s="1" t="str">
        <f>LEFT(BART_Rides[[#This Row],[Lines]],1)</f>
        <v>B</v>
      </c>
      <c r="M3384" s="1" t="str">
        <f>IF(BART_Rides[[#This Row],[FirstLetter]]="Y","Yes","No")</f>
        <v>No</v>
      </c>
      <c r="N3384" s="1" t="str">
        <f>IF(OR(BART_Rides[[#This Row],[Station Code]]="EM", BART_Rides[[#This Row],[Station Code]]="MT", BART_Rides[[#This Row],[Station Code]]="PL", BART_Rides[[#This Row],[Station Code]]="CC"), "Yes", "No")</f>
        <v>No</v>
      </c>
    </row>
    <row r="3385" spans="6:14">
      <c r="F3385" s="3">
        <v>44295</v>
      </c>
      <c r="G3385" s="1" t="s">
        <v>17</v>
      </c>
      <c r="H3385" s="1" t="s">
        <v>102</v>
      </c>
      <c r="I3385" s="1">
        <v>1181</v>
      </c>
      <c r="J3385" s="1">
        <f>MONTH(BART_Rides[[#This Row],[Date]])</f>
        <v>4</v>
      </c>
      <c r="K3385" s="1">
        <f>WEEKDAY(BART_Rides[[#This Row],[Date]],2)</f>
        <v>5</v>
      </c>
      <c r="L3385" s="1" t="str">
        <f>LEFT(BART_Rides[[#This Row],[Lines]],1)</f>
        <v>B</v>
      </c>
      <c r="M3385" s="1" t="str">
        <f>IF(BART_Rides[[#This Row],[FirstLetter]]="Y","Yes","No")</f>
        <v>No</v>
      </c>
      <c r="N3385" s="1" t="str">
        <f>IF(OR(BART_Rides[[#This Row],[Station Code]]="EM", BART_Rides[[#This Row],[Station Code]]="MT", BART_Rides[[#This Row],[Station Code]]="PL", BART_Rides[[#This Row],[Station Code]]="CC"), "Yes", "No")</f>
        <v>No</v>
      </c>
    </row>
    <row r="3386" spans="6:14">
      <c r="F3386" s="3">
        <v>44296</v>
      </c>
      <c r="G3386" s="1" t="s">
        <v>17</v>
      </c>
      <c r="H3386" s="1" t="s">
        <v>102</v>
      </c>
      <c r="I3386" s="1">
        <v>722</v>
      </c>
      <c r="J3386" s="1">
        <f>MONTH(BART_Rides[[#This Row],[Date]])</f>
        <v>4</v>
      </c>
      <c r="K3386" s="1">
        <f>WEEKDAY(BART_Rides[[#This Row],[Date]],2)</f>
        <v>6</v>
      </c>
      <c r="L3386" s="1" t="str">
        <f>LEFT(BART_Rides[[#This Row],[Lines]],1)</f>
        <v>B</v>
      </c>
      <c r="M3386" s="1" t="str">
        <f>IF(BART_Rides[[#This Row],[FirstLetter]]="Y","Yes","No")</f>
        <v>No</v>
      </c>
      <c r="N3386" s="1" t="str">
        <f>IF(OR(BART_Rides[[#This Row],[Station Code]]="EM", BART_Rides[[#This Row],[Station Code]]="MT", BART_Rides[[#This Row],[Station Code]]="PL", BART_Rides[[#This Row],[Station Code]]="CC"), "Yes", "No")</f>
        <v>No</v>
      </c>
    </row>
    <row r="3387" spans="6:14">
      <c r="F3387" s="3">
        <v>44297</v>
      </c>
      <c r="G3387" s="1" t="s">
        <v>17</v>
      </c>
      <c r="H3387" s="1" t="s">
        <v>102</v>
      </c>
      <c r="I3387" s="1">
        <v>693</v>
      </c>
      <c r="J3387" s="1">
        <f>MONTH(BART_Rides[[#This Row],[Date]])</f>
        <v>4</v>
      </c>
      <c r="K3387" s="1">
        <f>WEEKDAY(BART_Rides[[#This Row],[Date]],2)</f>
        <v>7</v>
      </c>
      <c r="L3387" s="1" t="str">
        <f>LEFT(BART_Rides[[#This Row],[Lines]],1)</f>
        <v>B</v>
      </c>
      <c r="M3387" s="1" t="str">
        <f>IF(BART_Rides[[#This Row],[FirstLetter]]="Y","Yes","No")</f>
        <v>No</v>
      </c>
      <c r="N3387" s="1" t="str">
        <f>IF(OR(BART_Rides[[#This Row],[Station Code]]="EM", BART_Rides[[#This Row],[Station Code]]="MT", BART_Rides[[#This Row],[Station Code]]="PL", BART_Rides[[#This Row],[Station Code]]="CC"), "Yes", "No")</f>
        <v>No</v>
      </c>
    </row>
    <row r="3388" spans="6:14">
      <c r="F3388" s="3">
        <v>44298</v>
      </c>
      <c r="G3388" s="1" t="s">
        <v>17</v>
      </c>
      <c r="H3388" s="1" t="s">
        <v>102</v>
      </c>
      <c r="I3388" s="1">
        <v>1184</v>
      </c>
      <c r="J3388" s="1">
        <f>MONTH(BART_Rides[[#This Row],[Date]])</f>
        <v>4</v>
      </c>
      <c r="K3388" s="1">
        <f>WEEKDAY(BART_Rides[[#This Row],[Date]],2)</f>
        <v>1</v>
      </c>
      <c r="L3388" s="1" t="str">
        <f>LEFT(BART_Rides[[#This Row],[Lines]],1)</f>
        <v>B</v>
      </c>
      <c r="M3388" s="1" t="str">
        <f>IF(BART_Rides[[#This Row],[FirstLetter]]="Y","Yes","No")</f>
        <v>No</v>
      </c>
      <c r="N3388" s="1" t="str">
        <f>IF(OR(BART_Rides[[#This Row],[Station Code]]="EM", BART_Rides[[#This Row],[Station Code]]="MT", BART_Rides[[#This Row],[Station Code]]="PL", BART_Rides[[#This Row],[Station Code]]="CC"), "Yes", "No")</f>
        <v>No</v>
      </c>
    </row>
    <row r="3389" spans="6:14">
      <c r="F3389" s="3">
        <v>44299</v>
      </c>
      <c r="G3389" s="1" t="s">
        <v>17</v>
      </c>
      <c r="H3389" s="1" t="s">
        <v>102</v>
      </c>
      <c r="I3389" s="1">
        <v>1216</v>
      </c>
      <c r="J3389" s="1">
        <f>MONTH(BART_Rides[[#This Row],[Date]])</f>
        <v>4</v>
      </c>
      <c r="K3389" s="1">
        <f>WEEKDAY(BART_Rides[[#This Row],[Date]],2)</f>
        <v>2</v>
      </c>
      <c r="L3389" s="1" t="str">
        <f>LEFT(BART_Rides[[#This Row],[Lines]],1)</f>
        <v>B</v>
      </c>
      <c r="M3389" s="1" t="str">
        <f>IF(BART_Rides[[#This Row],[FirstLetter]]="Y","Yes","No")</f>
        <v>No</v>
      </c>
      <c r="N3389" s="1" t="str">
        <f>IF(OR(BART_Rides[[#This Row],[Station Code]]="EM", BART_Rides[[#This Row],[Station Code]]="MT", BART_Rides[[#This Row],[Station Code]]="PL", BART_Rides[[#This Row],[Station Code]]="CC"), "Yes", "No")</f>
        <v>No</v>
      </c>
    </row>
    <row r="3390" spans="6:14">
      <c r="F3390" s="3">
        <v>44300</v>
      </c>
      <c r="G3390" s="1" t="s">
        <v>17</v>
      </c>
      <c r="H3390" s="1" t="s">
        <v>102</v>
      </c>
      <c r="I3390" s="1">
        <v>1234</v>
      </c>
      <c r="J3390" s="1">
        <f>MONTH(BART_Rides[[#This Row],[Date]])</f>
        <v>4</v>
      </c>
      <c r="K3390" s="1">
        <f>WEEKDAY(BART_Rides[[#This Row],[Date]],2)</f>
        <v>3</v>
      </c>
      <c r="L3390" s="1" t="str">
        <f>LEFT(BART_Rides[[#This Row],[Lines]],1)</f>
        <v>B</v>
      </c>
      <c r="M3390" s="1" t="str">
        <f>IF(BART_Rides[[#This Row],[FirstLetter]]="Y","Yes","No")</f>
        <v>No</v>
      </c>
      <c r="N3390" s="1" t="str">
        <f>IF(OR(BART_Rides[[#This Row],[Station Code]]="EM", BART_Rides[[#This Row],[Station Code]]="MT", BART_Rides[[#This Row],[Station Code]]="PL", BART_Rides[[#This Row],[Station Code]]="CC"), "Yes", "No")</f>
        <v>No</v>
      </c>
    </row>
    <row r="3391" spans="6:14">
      <c r="F3391" s="3">
        <v>44301</v>
      </c>
      <c r="G3391" s="1" t="s">
        <v>17</v>
      </c>
      <c r="H3391" s="1" t="s">
        <v>102</v>
      </c>
      <c r="I3391" s="1">
        <v>1289</v>
      </c>
      <c r="J3391" s="1">
        <f>MONTH(BART_Rides[[#This Row],[Date]])</f>
        <v>4</v>
      </c>
      <c r="K3391" s="1">
        <f>WEEKDAY(BART_Rides[[#This Row],[Date]],2)</f>
        <v>4</v>
      </c>
      <c r="L3391" s="1" t="str">
        <f>LEFT(BART_Rides[[#This Row],[Lines]],1)</f>
        <v>B</v>
      </c>
      <c r="M3391" s="1" t="str">
        <f>IF(BART_Rides[[#This Row],[FirstLetter]]="Y","Yes","No")</f>
        <v>No</v>
      </c>
      <c r="N3391" s="1" t="str">
        <f>IF(OR(BART_Rides[[#This Row],[Station Code]]="EM", BART_Rides[[#This Row],[Station Code]]="MT", BART_Rides[[#This Row],[Station Code]]="PL", BART_Rides[[#This Row],[Station Code]]="CC"), "Yes", "No")</f>
        <v>No</v>
      </c>
    </row>
    <row r="3392" spans="6:14">
      <c r="F3392" s="3">
        <v>44302</v>
      </c>
      <c r="G3392" s="1" t="s">
        <v>17</v>
      </c>
      <c r="H3392" s="1" t="s">
        <v>102</v>
      </c>
      <c r="I3392" s="1">
        <v>1305</v>
      </c>
      <c r="J3392" s="1">
        <f>MONTH(BART_Rides[[#This Row],[Date]])</f>
        <v>4</v>
      </c>
      <c r="K3392" s="1">
        <f>WEEKDAY(BART_Rides[[#This Row],[Date]],2)</f>
        <v>5</v>
      </c>
      <c r="L3392" s="1" t="str">
        <f>LEFT(BART_Rides[[#This Row],[Lines]],1)</f>
        <v>B</v>
      </c>
      <c r="M3392" s="1" t="str">
        <f>IF(BART_Rides[[#This Row],[FirstLetter]]="Y","Yes","No")</f>
        <v>No</v>
      </c>
      <c r="N3392" s="1" t="str">
        <f>IF(OR(BART_Rides[[#This Row],[Station Code]]="EM", BART_Rides[[#This Row],[Station Code]]="MT", BART_Rides[[#This Row],[Station Code]]="PL", BART_Rides[[#This Row],[Station Code]]="CC"), "Yes", "No")</f>
        <v>No</v>
      </c>
    </row>
    <row r="3393" spans="6:14">
      <c r="F3393" s="3">
        <v>44303</v>
      </c>
      <c r="G3393" s="1" t="s">
        <v>17</v>
      </c>
      <c r="H3393" s="1" t="s">
        <v>102</v>
      </c>
      <c r="I3393" s="1">
        <v>822</v>
      </c>
      <c r="J3393" s="1">
        <f>MONTH(BART_Rides[[#This Row],[Date]])</f>
        <v>4</v>
      </c>
      <c r="K3393" s="1">
        <f>WEEKDAY(BART_Rides[[#This Row],[Date]],2)</f>
        <v>6</v>
      </c>
      <c r="L3393" s="1" t="str">
        <f>LEFT(BART_Rides[[#This Row],[Lines]],1)</f>
        <v>B</v>
      </c>
      <c r="M3393" s="1" t="str">
        <f>IF(BART_Rides[[#This Row],[FirstLetter]]="Y","Yes","No")</f>
        <v>No</v>
      </c>
      <c r="N3393" s="1" t="str">
        <f>IF(OR(BART_Rides[[#This Row],[Station Code]]="EM", BART_Rides[[#This Row],[Station Code]]="MT", BART_Rides[[#This Row],[Station Code]]="PL", BART_Rides[[#This Row],[Station Code]]="CC"), "Yes", "No")</f>
        <v>No</v>
      </c>
    </row>
    <row r="3394" spans="6:14">
      <c r="F3394" s="3">
        <v>44304</v>
      </c>
      <c r="G3394" s="1" t="s">
        <v>17</v>
      </c>
      <c r="H3394" s="1" t="s">
        <v>102</v>
      </c>
      <c r="I3394" s="1">
        <v>796</v>
      </c>
      <c r="J3394" s="1">
        <f>MONTH(BART_Rides[[#This Row],[Date]])</f>
        <v>4</v>
      </c>
      <c r="K3394" s="1">
        <f>WEEKDAY(BART_Rides[[#This Row],[Date]],2)</f>
        <v>7</v>
      </c>
      <c r="L3394" s="1" t="str">
        <f>LEFT(BART_Rides[[#This Row],[Lines]],1)</f>
        <v>B</v>
      </c>
      <c r="M3394" s="1" t="str">
        <f>IF(BART_Rides[[#This Row],[FirstLetter]]="Y","Yes","No")</f>
        <v>No</v>
      </c>
      <c r="N3394" s="1" t="str">
        <f>IF(OR(BART_Rides[[#This Row],[Station Code]]="EM", BART_Rides[[#This Row],[Station Code]]="MT", BART_Rides[[#This Row],[Station Code]]="PL", BART_Rides[[#This Row],[Station Code]]="CC"), "Yes", "No")</f>
        <v>No</v>
      </c>
    </row>
    <row r="3395" spans="6:14">
      <c r="F3395" s="3">
        <v>44305</v>
      </c>
      <c r="G3395" s="1" t="s">
        <v>17</v>
      </c>
      <c r="H3395" s="1" t="s">
        <v>102</v>
      </c>
      <c r="I3395" s="1">
        <v>1188</v>
      </c>
      <c r="J3395" s="1">
        <f>MONTH(BART_Rides[[#This Row],[Date]])</f>
        <v>4</v>
      </c>
      <c r="K3395" s="1">
        <f>WEEKDAY(BART_Rides[[#This Row],[Date]],2)</f>
        <v>1</v>
      </c>
      <c r="L3395" s="1" t="str">
        <f>LEFT(BART_Rides[[#This Row],[Lines]],1)</f>
        <v>B</v>
      </c>
      <c r="M3395" s="1" t="str">
        <f>IF(BART_Rides[[#This Row],[FirstLetter]]="Y","Yes","No")</f>
        <v>No</v>
      </c>
      <c r="N3395" s="1" t="str">
        <f>IF(OR(BART_Rides[[#This Row],[Station Code]]="EM", BART_Rides[[#This Row],[Station Code]]="MT", BART_Rides[[#This Row],[Station Code]]="PL", BART_Rides[[#This Row],[Station Code]]="CC"), "Yes", "No")</f>
        <v>No</v>
      </c>
    </row>
    <row r="3396" spans="6:14">
      <c r="F3396" s="3">
        <v>44306</v>
      </c>
      <c r="G3396" s="1" t="s">
        <v>17</v>
      </c>
      <c r="H3396" s="1" t="s">
        <v>102</v>
      </c>
      <c r="I3396" s="1">
        <v>1241</v>
      </c>
      <c r="J3396" s="1">
        <f>MONTH(BART_Rides[[#This Row],[Date]])</f>
        <v>4</v>
      </c>
      <c r="K3396" s="1">
        <f>WEEKDAY(BART_Rides[[#This Row],[Date]],2)</f>
        <v>2</v>
      </c>
      <c r="L3396" s="1" t="str">
        <f>LEFT(BART_Rides[[#This Row],[Lines]],1)</f>
        <v>B</v>
      </c>
      <c r="M3396" s="1" t="str">
        <f>IF(BART_Rides[[#This Row],[FirstLetter]]="Y","Yes","No")</f>
        <v>No</v>
      </c>
      <c r="N3396" s="1" t="str">
        <f>IF(OR(BART_Rides[[#This Row],[Station Code]]="EM", BART_Rides[[#This Row],[Station Code]]="MT", BART_Rides[[#This Row],[Station Code]]="PL", BART_Rides[[#This Row],[Station Code]]="CC"), "Yes", "No")</f>
        <v>No</v>
      </c>
    </row>
    <row r="3397" spans="6:14">
      <c r="F3397" s="3">
        <v>44307</v>
      </c>
      <c r="G3397" s="1" t="s">
        <v>17</v>
      </c>
      <c r="H3397" s="1" t="s">
        <v>102</v>
      </c>
      <c r="I3397" s="1">
        <v>1328</v>
      </c>
      <c r="J3397" s="1">
        <f>MONTH(BART_Rides[[#This Row],[Date]])</f>
        <v>4</v>
      </c>
      <c r="K3397" s="1">
        <f>WEEKDAY(BART_Rides[[#This Row],[Date]],2)</f>
        <v>3</v>
      </c>
      <c r="L3397" s="1" t="str">
        <f>LEFT(BART_Rides[[#This Row],[Lines]],1)</f>
        <v>B</v>
      </c>
      <c r="M3397" s="1" t="str">
        <f>IF(BART_Rides[[#This Row],[FirstLetter]]="Y","Yes","No")</f>
        <v>No</v>
      </c>
      <c r="N3397" s="1" t="str">
        <f>IF(OR(BART_Rides[[#This Row],[Station Code]]="EM", BART_Rides[[#This Row],[Station Code]]="MT", BART_Rides[[#This Row],[Station Code]]="PL", BART_Rides[[#This Row],[Station Code]]="CC"), "Yes", "No")</f>
        <v>No</v>
      </c>
    </row>
    <row r="3398" spans="6:14">
      <c r="F3398" s="3">
        <v>44308</v>
      </c>
      <c r="G3398" s="1" t="s">
        <v>17</v>
      </c>
      <c r="H3398" s="1" t="s">
        <v>102</v>
      </c>
      <c r="I3398" s="1">
        <v>1178</v>
      </c>
      <c r="J3398" s="1">
        <f>MONTH(BART_Rides[[#This Row],[Date]])</f>
        <v>4</v>
      </c>
      <c r="K3398" s="1">
        <f>WEEKDAY(BART_Rides[[#This Row],[Date]],2)</f>
        <v>4</v>
      </c>
      <c r="L3398" s="1" t="str">
        <f>LEFT(BART_Rides[[#This Row],[Lines]],1)</f>
        <v>B</v>
      </c>
      <c r="M3398" s="1" t="str">
        <f>IF(BART_Rides[[#This Row],[FirstLetter]]="Y","Yes","No")</f>
        <v>No</v>
      </c>
      <c r="N3398" s="1" t="str">
        <f>IF(OR(BART_Rides[[#This Row],[Station Code]]="EM", BART_Rides[[#This Row],[Station Code]]="MT", BART_Rides[[#This Row],[Station Code]]="PL", BART_Rides[[#This Row],[Station Code]]="CC"), "Yes", "No")</f>
        <v>No</v>
      </c>
    </row>
    <row r="3399" spans="6:14">
      <c r="F3399" s="3">
        <v>44309</v>
      </c>
      <c r="G3399" s="1" t="s">
        <v>17</v>
      </c>
      <c r="H3399" s="1" t="s">
        <v>102</v>
      </c>
      <c r="I3399" s="1">
        <v>1153</v>
      </c>
      <c r="J3399" s="1">
        <f>MONTH(BART_Rides[[#This Row],[Date]])</f>
        <v>4</v>
      </c>
      <c r="K3399" s="1">
        <f>WEEKDAY(BART_Rides[[#This Row],[Date]],2)</f>
        <v>5</v>
      </c>
      <c r="L3399" s="1" t="str">
        <f>LEFT(BART_Rides[[#This Row],[Lines]],1)</f>
        <v>B</v>
      </c>
      <c r="M3399" s="1" t="str">
        <f>IF(BART_Rides[[#This Row],[FirstLetter]]="Y","Yes","No")</f>
        <v>No</v>
      </c>
      <c r="N3399" s="1" t="str">
        <f>IF(OR(BART_Rides[[#This Row],[Station Code]]="EM", BART_Rides[[#This Row],[Station Code]]="MT", BART_Rides[[#This Row],[Station Code]]="PL", BART_Rides[[#This Row],[Station Code]]="CC"), "Yes", "No")</f>
        <v>No</v>
      </c>
    </row>
    <row r="3400" spans="6:14">
      <c r="F3400" s="3">
        <v>44310</v>
      </c>
      <c r="G3400" s="1" t="s">
        <v>17</v>
      </c>
      <c r="H3400" s="1" t="s">
        <v>102</v>
      </c>
      <c r="I3400" s="1">
        <v>739</v>
      </c>
      <c r="J3400" s="1">
        <f>MONTH(BART_Rides[[#This Row],[Date]])</f>
        <v>4</v>
      </c>
      <c r="K3400" s="1">
        <f>WEEKDAY(BART_Rides[[#This Row],[Date]],2)</f>
        <v>6</v>
      </c>
      <c r="L3400" s="1" t="str">
        <f>LEFT(BART_Rides[[#This Row],[Lines]],1)</f>
        <v>B</v>
      </c>
      <c r="M3400" s="1" t="str">
        <f>IF(BART_Rides[[#This Row],[FirstLetter]]="Y","Yes","No")</f>
        <v>No</v>
      </c>
      <c r="N3400" s="1" t="str">
        <f>IF(OR(BART_Rides[[#This Row],[Station Code]]="EM", BART_Rides[[#This Row],[Station Code]]="MT", BART_Rides[[#This Row],[Station Code]]="PL", BART_Rides[[#This Row],[Station Code]]="CC"), "Yes", "No")</f>
        <v>No</v>
      </c>
    </row>
    <row r="3401" spans="6:14">
      <c r="F3401" s="3">
        <v>44311</v>
      </c>
      <c r="G3401" s="1" t="s">
        <v>17</v>
      </c>
      <c r="H3401" s="1" t="s">
        <v>102</v>
      </c>
      <c r="I3401" s="1">
        <v>487</v>
      </c>
      <c r="J3401" s="1">
        <f>MONTH(BART_Rides[[#This Row],[Date]])</f>
        <v>4</v>
      </c>
      <c r="K3401" s="1">
        <f>WEEKDAY(BART_Rides[[#This Row],[Date]],2)</f>
        <v>7</v>
      </c>
      <c r="L3401" s="1" t="str">
        <f>LEFT(BART_Rides[[#This Row],[Lines]],1)</f>
        <v>B</v>
      </c>
      <c r="M3401" s="1" t="str">
        <f>IF(BART_Rides[[#This Row],[FirstLetter]]="Y","Yes","No")</f>
        <v>No</v>
      </c>
      <c r="N3401" s="1" t="str">
        <f>IF(OR(BART_Rides[[#This Row],[Station Code]]="EM", BART_Rides[[#This Row],[Station Code]]="MT", BART_Rides[[#This Row],[Station Code]]="PL", BART_Rides[[#This Row],[Station Code]]="CC"), "Yes", "No")</f>
        <v>No</v>
      </c>
    </row>
    <row r="3402" spans="6:14">
      <c r="F3402" s="3">
        <v>44312</v>
      </c>
      <c r="G3402" s="1" t="s">
        <v>17</v>
      </c>
      <c r="H3402" s="1" t="s">
        <v>102</v>
      </c>
      <c r="I3402" s="1">
        <v>1164</v>
      </c>
      <c r="J3402" s="1">
        <f>MONTH(BART_Rides[[#This Row],[Date]])</f>
        <v>4</v>
      </c>
      <c r="K3402" s="1">
        <f>WEEKDAY(BART_Rides[[#This Row],[Date]],2)</f>
        <v>1</v>
      </c>
      <c r="L3402" s="1" t="str">
        <f>LEFT(BART_Rides[[#This Row],[Lines]],1)</f>
        <v>B</v>
      </c>
      <c r="M3402" s="1" t="str">
        <f>IF(BART_Rides[[#This Row],[FirstLetter]]="Y","Yes","No")</f>
        <v>No</v>
      </c>
      <c r="N3402" s="1" t="str">
        <f>IF(OR(BART_Rides[[#This Row],[Station Code]]="EM", BART_Rides[[#This Row],[Station Code]]="MT", BART_Rides[[#This Row],[Station Code]]="PL", BART_Rides[[#This Row],[Station Code]]="CC"), "Yes", "No")</f>
        <v>No</v>
      </c>
    </row>
    <row r="3403" spans="6:14">
      <c r="F3403" s="3">
        <v>44313</v>
      </c>
      <c r="G3403" s="1" t="s">
        <v>17</v>
      </c>
      <c r="H3403" s="1" t="s">
        <v>102</v>
      </c>
      <c r="I3403" s="1">
        <v>1225</v>
      </c>
      <c r="J3403" s="1">
        <f>MONTH(BART_Rides[[#This Row],[Date]])</f>
        <v>4</v>
      </c>
      <c r="K3403" s="1">
        <f>WEEKDAY(BART_Rides[[#This Row],[Date]],2)</f>
        <v>2</v>
      </c>
      <c r="L3403" s="1" t="str">
        <f>LEFT(BART_Rides[[#This Row],[Lines]],1)</f>
        <v>B</v>
      </c>
      <c r="M3403" s="1" t="str">
        <f>IF(BART_Rides[[#This Row],[FirstLetter]]="Y","Yes","No")</f>
        <v>No</v>
      </c>
      <c r="N3403" s="1" t="str">
        <f>IF(OR(BART_Rides[[#This Row],[Station Code]]="EM", BART_Rides[[#This Row],[Station Code]]="MT", BART_Rides[[#This Row],[Station Code]]="PL", BART_Rides[[#This Row],[Station Code]]="CC"), "Yes", "No")</f>
        <v>No</v>
      </c>
    </row>
    <row r="3404" spans="6:14">
      <c r="F3404" s="3">
        <v>44314</v>
      </c>
      <c r="G3404" s="1" t="s">
        <v>17</v>
      </c>
      <c r="H3404" s="1" t="s">
        <v>102</v>
      </c>
      <c r="I3404" s="1">
        <v>1262</v>
      </c>
      <c r="J3404" s="1">
        <f>MONTH(BART_Rides[[#This Row],[Date]])</f>
        <v>4</v>
      </c>
      <c r="K3404" s="1">
        <f>WEEKDAY(BART_Rides[[#This Row],[Date]],2)</f>
        <v>3</v>
      </c>
      <c r="L3404" s="1" t="str">
        <f>LEFT(BART_Rides[[#This Row],[Lines]],1)</f>
        <v>B</v>
      </c>
      <c r="M3404" s="1" t="str">
        <f>IF(BART_Rides[[#This Row],[FirstLetter]]="Y","Yes","No")</f>
        <v>No</v>
      </c>
      <c r="N3404" s="1" t="str">
        <f>IF(OR(BART_Rides[[#This Row],[Station Code]]="EM", BART_Rides[[#This Row],[Station Code]]="MT", BART_Rides[[#This Row],[Station Code]]="PL", BART_Rides[[#This Row],[Station Code]]="CC"), "Yes", "No")</f>
        <v>No</v>
      </c>
    </row>
    <row r="3405" spans="6:14">
      <c r="F3405" s="3">
        <v>44315</v>
      </c>
      <c r="G3405" s="1" t="s">
        <v>17</v>
      </c>
      <c r="H3405" s="1" t="s">
        <v>102</v>
      </c>
      <c r="I3405" s="1">
        <v>1358</v>
      </c>
      <c r="J3405" s="1">
        <f>MONTH(BART_Rides[[#This Row],[Date]])</f>
        <v>4</v>
      </c>
      <c r="K3405" s="1">
        <f>WEEKDAY(BART_Rides[[#This Row],[Date]],2)</f>
        <v>4</v>
      </c>
      <c r="L3405" s="1" t="str">
        <f>LEFT(BART_Rides[[#This Row],[Lines]],1)</f>
        <v>B</v>
      </c>
      <c r="M3405" s="1" t="str">
        <f>IF(BART_Rides[[#This Row],[FirstLetter]]="Y","Yes","No")</f>
        <v>No</v>
      </c>
      <c r="N3405" s="1" t="str">
        <f>IF(OR(BART_Rides[[#This Row],[Station Code]]="EM", BART_Rides[[#This Row],[Station Code]]="MT", BART_Rides[[#This Row],[Station Code]]="PL", BART_Rides[[#This Row],[Station Code]]="CC"), "Yes", "No")</f>
        <v>No</v>
      </c>
    </row>
    <row r="3406" spans="6:14">
      <c r="F3406" s="3">
        <v>44316</v>
      </c>
      <c r="G3406" s="1" t="s">
        <v>17</v>
      </c>
      <c r="H3406" s="1" t="s">
        <v>102</v>
      </c>
      <c r="I3406" s="1">
        <v>1248</v>
      </c>
      <c r="J3406" s="1">
        <f>MONTH(BART_Rides[[#This Row],[Date]])</f>
        <v>4</v>
      </c>
      <c r="K3406" s="1">
        <f>WEEKDAY(BART_Rides[[#This Row],[Date]],2)</f>
        <v>5</v>
      </c>
      <c r="L3406" s="1" t="str">
        <f>LEFT(BART_Rides[[#This Row],[Lines]],1)</f>
        <v>B</v>
      </c>
      <c r="M3406" s="1" t="str">
        <f>IF(BART_Rides[[#This Row],[FirstLetter]]="Y","Yes","No")</f>
        <v>No</v>
      </c>
      <c r="N3406" s="1" t="str">
        <f>IF(OR(BART_Rides[[#This Row],[Station Code]]="EM", BART_Rides[[#This Row],[Station Code]]="MT", BART_Rides[[#This Row],[Station Code]]="PL", BART_Rides[[#This Row],[Station Code]]="CC"), "Yes", "No")</f>
        <v>No</v>
      </c>
    </row>
    <row r="3407" spans="6:14">
      <c r="F3407" s="3">
        <v>44317</v>
      </c>
      <c r="G3407" s="1" t="s">
        <v>17</v>
      </c>
      <c r="H3407" s="1" t="s">
        <v>102</v>
      </c>
      <c r="I3407" s="1">
        <v>945</v>
      </c>
      <c r="J3407" s="1">
        <f>MONTH(BART_Rides[[#This Row],[Date]])</f>
        <v>5</v>
      </c>
      <c r="K3407" s="1">
        <f>WEEKDAY(BART_Rides[[#This Row],[Date]],2)</f>
        <v>6</v>
      </c>
      <c r="L3407" s="1" t="str">
        <f>LEFT(BART_Rides[[#This Row],[Lines]],1)</f>
        <v>B</v>
      </c>
      <c r="M3407" s="1" t="str">
        <f>IF(BART_Rides[[#This Row],[FirstLetter]]="Y","Yes","No")</f>
        <v>No</v>
      </c>
      <c r="N3407" s="1" t="str">
        <f>IF(OR(BART_Rides[[#This Row],[Station Code]]="EM", BART_Rides[[#This Row],[Station Code]]="MT", BART_Rides[[#This Row],[Station Code]]="PL", BART_Rides[[#This Row],[Station Code]]="CC"), "Yes", "No")</f>
        <v>No</v>
      </c>
    </row>
    <row r="3408" spans="6:14">
      <c r="F3408" s="3">
        <v>44318</v>
      </c>
      <c r="G3408" s="1" t="s">
        <v>17</v>
      </c>
      <c r="H3408" s="1" t="s">
        <v>102</v>
      </c>
      <c r="I3408" s="1">
        <v>893</v>
      </c>
      <c r="J3408" s="1">
        <f>MONTH(BART_Rides[[#This Row],[Date]])</f>
        <v>5</v>
      </c>
      <c r="K3408" s="1">
        <f>WEEKDAY(BART_Rides[[#This Row],[Date]],2)</f>
        <v>7</v>
      </c>
      <c r="L3408" s="1" t="str">
        <f>LEFT(BART_Rides[[#This Row],[Lines]],1)</f>
        <v>B</v>
      </c>
      <c r="M3408" s="1" t="str">
        <f>IF(BART_Rides[[#This Row],[FirstLetter]]="Y","Yes","No")</f>
        <v>No</v>
      </c>
      <c r="N3408" s="1" t="str">
        <f>IF(OR(BART_Rides[[#This Row],[Station Code]]="EM", BART_Rides[[#This Row],[Station Code]]="MT", BART_Rides[[#This Row],[Station Code]]="PL", BART_Rides[[#This Row],[Station Code]]="CC"), "Yes", "No")</f>
        <v>No</v>
      </c>
    </row>
    <row r="3409" spans="6:14">
      <c r="F3409" s="3">
        <v>44319</v>
      </c>
      <c r="G3409" s="1" t="s">
        <v>17</v>
      </c>
      <c r="H3409" s="1" t="s">
        <v>102</v>
      </c>
      <c r="I3409" s="1">
        <v>1287</v>
      </c>
      <c r="J3409" s="1">
        <f>MONTH(BART_Rides[[#This Row],[Date]])</f>
        <v>5</v>
      </c>
      <c r="K3409" s="1">
        <f>WEEKDAY(BART_Rides[[#This Row],[Date]],2)</f>
        <v>1</v>
      </c>
      <c r="L3409" s="1" t="str">
        <f>LEFT(BART_Rides[[#This Row],[Lines]],1)</f>
        <v>B</v>
      </c>
      <c r="M3409" s="1" t="str">
        <f>IF(BART_Rides[[#This Row],[FirstLetter]]="Y","Yes","No")</f>
        <v>No</v>
      </c>
      <c r="N3409" s="1" t="str">
        <f>IF(OR(BART_Rides[[#This Row],[Station Code]]="EM", BART_Rides[[#This Row],[Station Code]]="MT", BART_Rides[[#This Row],[Station Code]]="PL", BART_Rides[[#This Row],[Station Code]]="CC"), "Yes", "No")</f>
        <v>No</v>
      </c>
    </row>
    <row r="3410" spans="6:14">
      <c r="F3410" s="3">
        <v>44320</v>
      </c>
      <c r="G3410" s="1" t="s">
        <v>17</v>
      </c>
      <c r="H3410" s="1" t="s">
        <v>102</v>
      </c>
      <c r="I3410" s="1">
        <v>1332</v>
      </c>
      <c r="J3410" s="1">
        <f>MONTH(BART_Rides[[#This Row],[Date]])</f>
        <v>5</v>
      </c>
      <c r="K3410" s="1">
        <f>WEEKDAY(BART_Rides[[#This Row],[Date]],2)</f>
        <v>2</v>
      </c>
      <c r="L3410" s="1" t="str">
        <f>LEFT(BART_Rides[[#This Row],[Lines]],1)</f>
        <v>B</v>
      </c>
      <c r="M3410" s="1" t="str">
        <f>IF(BART_Rides[[#This Row],[FirstLetter]]="Y","Yes","No")</f>
        <v>No</v>
      </c>
      <c r="N3410" s="1" t="str">
        <f>IF(OR(BART_Rides[[#This Row],[Station Code]]="EM", BART_Rides[[#This Row],[Station Code]]="MT", BART_Rides[[#This Row],[Station Code]]="PL", BART_Rides[[#This Row],[Station Code]]="CC"), "Yes", "No")</f>
        <v>No</v>
      </c>
    </row>
    <row r="3411" spans="6:14">
      <c r="F3411" s="3">
        <v>44321</v>
      </c>
      <c r="G3411" s="1" t="s">
        <v>17</v>
      </c>
      <c r="H3411" s="1" t="s">
        <v>102</v>
      </c>
      <c r="I3411" s="1">
        <v>1351</v>
      </c>
      <c r="J3411" s="1">
        <f>MONTH(BART_Rides[[#This Row],[Date]])</f>
        <v>5</v>
      </c>
      <c r="K3411" s="1">
        <f>WEEKDAY(BART_Rides[[#This Row],[Date]],2)</f>
        <v>3</v>
      </c>
      <c r="L3411" s="1" t="str">
        <f>LEFT(BART_Rides[[#This Row],[Lines]],1)</f>
        <v>B</v>
      </c>
      <c r="M3411" s="1" t="str">
        <f>IF(BART_Rides[[#This Row],[FirstLetter]]="Y","Yes","No")</f>
        <v>No</v>
      </c>
      <c r="N3411" s="1" t="str">
        <f>IF(OR(BART_Rides[[#This Row],[Station Code]]="EM", BART_Rides[[#This Row],[Station Code]]="MT", BART_Rides[[#This Row],[Station Code]]="PL", BART_Rides[[#This Row],[Station Code]]="CC"), "Yes", "No")</f>
        <v>No</v>
      </c>
    </row>
    <row r="3412" spans="6:14">
      <c r="F3412" s="3">
        <v>44322</v>
      </c>
      <c r="G3412" s="1" t="s">
        <v>17</v>
      </c>
      <c r="H3412" s="1" t="s">
        <v>102</v>
      </c>
      <c r="I3412" s="1">
        <v>1292</v>
      </c>
      <c r="J3412" s="1">
        <f>MONTH(BART_Rides[[#This Row],[Date]])</f>
        <v>5</v>
      </c>
      <c r="K3412" s="1">
        <f>WEEKDAY(BART_Rides[[#This Row],[Date]],2)</f>
        <v>4</v>
      </c>
      <c r="L3412" s="1" t="str">
        <f>LEFT(BART_Rides[[#This Row],[Lines]],1)</f>
        <v>B</v>
      </c>
      <c r="M3412" s="1" t="str">
        <f>IF(BART_Rides[[#This Row],[FirstLetter]]="Y","Yes","No")</f>
        <v>No</v>
      </c>
      <c r="N3412" s="1" t="str">
        <f>IF(OR(BART_Rides[[#This Row],[Station Code]]="EM", BART_Rides[[#This Row],[Station Code]]="MT", BART_Rides[[#This Row],[Station Code]]="PL", BART_Rides[[#This Row],[Station Code]]="CC"), "Yes", "No")</f>
        <v>No</v>
      </c>
    </row>
    <row r="3413" spans="6:14">
      <c r="F3413" s="3">
        <v>44323</v>
      </c>
      <c r="G3413" s="1" t="s">
        <v>17</v>
      </c>
      <c r="H3413" s="1" t="s">
        <v>102</v>
      </c>
      <c r="I3413" s="1">
        <v>1397</v>
      </c>
      <c r="J3413" s="1">
        <f>MONTH(BART_Rides[[#This Row],[Date]])</f>
        <v>5</v>
      </c>
      <c r="K3413" s="1">
        <f>WEEKDAY(BART_Rides[[#This Row],[Date]],2)</f>
        <v>5</v>
      </c>
      <c r="L3413" s="1" t="str">
        <f>LEFT(BART_Rides[[#This Row],[Lines]],1)</f>
        <v>B</v>
      </c>
      <c r="M3413" s="1" t="str">
        <f>IF(BART_Rides[[#This Row],[FirstLetter]]="Y","Yes","No")</f>
        <v>No</v>
      </c>
      <c r="N3413" s="1" t="str">
        <f>IF(OR(BART_Rides[[#This Row],[Station Code]]="EM", BART_Rides[[#This Row],[Station Code]]="MT", BART_Rides[[#This Row],[Station Code]]="PL", BART_Rides[[#This Row],[Station Code]]="CC"), "Yes", "No")</f>
        <v>No</v>
      </c>
    </row>
    <row r="3414" spans="6:14">
      <c r="F3414" s="3">
        <v>44324</v>
      </c>
      <c r="G3414" s="1" t="s">
        <v>17</v>
      </c>
      <c r="H3414" s="1" t="s">
        <v>102</v>
      </c>
      <c r="I3414" s="1">
        <v>951</v>
      </c>
      <c r="J3414" s="1">
        <f>MONTH(BART_Rides[[#This Row],[Date]])</f>
        <v>5</v>
      </c>
      <c r="K3414" s="1">
        <f>WEEKDAY(BART_Rides[[#This Row],[Date]],2)</f>
        <v>6</v>
      </c>
      <c r="L3414" s="1" t="str">
        <f>LEFT(BART_Rides[[#This Row],[Lines]],1)</f>
        <v>B</v>
      </c>
      <c r="M3414" s="1" t="str">
        <f>IF(BART_Rides[[#This Row],[FirstLetter]]="Y","Yes","No")</f>
        <v>No</v>
      </c>
      <c r="N3414" s="1" t="str">
        <f>IF(OR(BART_Rides[[#This Row],[Station Code]]="EM", BART_Rides[[#This Row],[Station Code]]="MT", BART_Rides[[#This Row],[Station Code]]="PL", BART_Rides[[#This Row],[Station Code]]="CC"), "Yes", "No")</f>
        <v>No</v>
      </c>
    </row>
    <row r="3415" spans="6:14">
      <c r="F3415" s="3">
        <v>44325</v>
      </c>
      <c r="G3415" s="1" t="s">
        <v>17</v>
      </c>
      <c r="H3415" s="1" t="s">
        <v>102</v>
      </c>
      <c r="I3415" s="1">
        <v>683</v>
      </c>
      <c r="J3415" s="1">
        <f>MONTH(BART_Rides[[#This Row],[Date]])</f>
        <v>5</v>
      </c>
      <c r="K3415" s="1">
        <f>WEEKDAY(BART_Rides[[#This Row],[Date]],2)</f>
        <v>7</v>
      </c>
      <c r="L3415" s="1" t="str">
        <f>LEFT(BART_Rides[[#This Row],[Lines]],1)</f>
        <v>B</v>
      </c>
      <c r="M3415" s="1" t="str">
        <f>IF(BART_Rides[[#This Row],[FirstLetter]]="Y","Yes","No")</f>
        <v>No</v>
      </c>
      <c r="N3415" s="1" t="str">
        <f>IF(OR(BART_Rides[[#This Row],[Station Code]]="EM", BART_Rides[[#This Row],[Station Code]]="MT", BART_Rides[[#This Row],[Station Code]]="PL", BART_Rides[[#This Row],[Station Code]]="CC"), "Yes", "No")</f>
        <v>No</v>
      </c>
    </row>
    <row r="3416" spans="6:14">
      <c r="F3416" s="3">
        <v>44326</v>
      </c>
      <c r="G3416" s="1" t="s">
        <v>17</v>
      </c>
      <c r="H3416" s="1" t="s">
        <v>102</v>
      </c>
      <c r="I3416" s="1">
        <v>1258</v>
      </c>
      <c r="J3416" s="1">
        <f>MONTH(BART_Rides[[#This Row],[Date]])</f>
        <v>5</v>
      </c>
      <c r="K3416" s="1">
        <f>WEEKDAY(BART_Rides[[#This Row],[Date]],2)</f>
        <v>1</v>
      </c>
      <c r="L3416" s="1" t="str">
        <f>LEFT(BART_Rides[[#This Row],[Lines]],1)</f>
        <v>B</v>
      </c>
      <c r="M3416" s="1" t="str">
        <f>IF(BART_Rides[[#This Row],[FirstLetter]]="Y","Yes","No")</f>
        <v>No</v>
      </c>
      <c r="N3416" s="1" t="str">
        <f>IF(OR(BART_Rides[[#This Row],[Station Code]]="EM", BART_Rides[[#This Row],[Station Code]]="MT", BART_Rides[[#This Row],[Station Code]]="PL", BART_Rides[[#This Row],[Station Code]]="CC"), "Yes", "No")</f>
        <v>No</v>
      </c>
    </row>
    <row r="3417" spans="6:14">
      <c r="F3417" s="3">
        <v>44327</v>
      </c>
      <c r="G3417" s="1" t="s">
        <v>17</v>
      </c>
      <c r="H3417" s="1" t="s">
        <v>102</v>
      </c>
      <c r="I3417" s="1">
        <v>1285</v>
      </c>
      <c r="J3417" s="1">
        <f>MONTH(BART_Rides[[#This Row],[Date]])</f>
        <v>5</v>
      </c>
      <c r="K3417" s="1">
        <f>WEEKDAY(BART_Rides[[#This Row],[Date]],2)</f>
        <v>2</v>
      </c>
      <c r="L3417" s="1" t="str">
        <f>LEFT(BART_Rides[[#This Row],[Lines]],1)</f>
        <v>B</v>
      </c>
      <c r="M3417" s="1" t="str">
        <f>IF(BART_Rides[[#This Row],[FirstLetter]]="Y","Yes","No")</f>
        <v>No</v>
      </c>
      <c r="N3417" s="1" t="str">
        <f>IF(OR(BART_Rides[[#This Row],[Station Code]]="EM", BART_Rides[[#This Row],[Station Code]]="MT", BART_Rides[[#This Row],[Station Code]]="PL", BART_Rides[[#This Row],[Station Code]]="CC"), "Yes", "No")</f>
        <v>No</v>
      </c>
    </row>
    <row r="3418" spans="6:14">
      <c r="F3418" s="3">
        <v>44328</v>
      </c>
      <c r="G3418" s="1" t="s">
        <v>17</v>
      </c>
      <c r="H3418" s="1" t="s">
        <v>102</v>
      </c>
      <c r="I3418" s="1">
        <v>1298</v>
      </c>
      <c r="J3418" s="1">
        <f>MONTH(BART_Rides[[#This Row],[Date]])</f>
        <v>5</v>
      </c>
      <c r="K3418" s="1">
        <f>WEEKDAY(BART_Rides[[#This Row],[Date]],2)</f>
        <v>3</v>
      </c>
      <c r="L3418" s="1" t="str">
        <f>LEFT(BART_Rides[[#This Row],[Lines]],1)</f>
        <v>B</v>
      </c>
      <c r="M3418" s="1" t="str">
        <f>IF(BART_Rides[[#This Row],[FirstLetter]]="Y","Yes","No")</f>
        <v>No</v>
      </c>
      <c r="N3418" s="1" t="str">
        <f>IF(OR(BART_Rides[[#This Row],[Station Code]]="EM", BART_Rides[[#This Row],[Station Code]]="MT", BART_Rides[[#This Row],[Station Code]]="PL", BART_Rides[[#This Row],[Station Code]]="CC"), "Yes", "No")</f>
        <v>No</v>
      </c>
    </row>
    <row r="3419" spans="6:14">
      <c r="F3419" s="3">
        <v>44329</v>
      </c>
      <c r="G3419" s="1" t="s">
        <v>17</v>
      </c>
      <c r="H3419" s="1" t="s">
        <v>102</v>
      </c>
      <c r="I3419" s="1">
        <v>1327</v>
      </c>
      <c r="J3419" s="1">
        <f>MONTH(BART_Rides[[#This Row],[Date]])</f>
        <v>5</v>
      </c>
      <c r="K3419" s="1">
        <f>WEEKDAY(BART_Rides[[#This Row],[Date]],2)</f>
        <v>4</v>
      </c>
      <c r="L3419" s="1" t="str">
        <f>LEFT(BART_Rides[[#This Row],[Lines]],1)</f>
        <v>B</v>
      </c>
      <c r="M3419" s="1" t="str">
        <f>IF(BART_Rides[[#This Row],[FirstLetter]]="Y","Yes","No")</f>
        <v>No</v>
      </c>
      <c r="N3419" s="1" t="str">
        <f>IF(OR(BART_Rides[[#This Row],[Station Code]]="EM", BART_Rides[[#This Row],[Station Code]]="MT", BART_Rides[[#This Row],[Station Code]]="PL", BART_Rides[[#This Row],[Station Code]]="CC"), "Yes", "No")</f>
        <v>No</v>
      </c>
    </row>
    <row r="3420" spans="6:14">
      <c r="F3420" s="3">
        <v>44330</v>
      </c>
      <c r="G3420" s="1" t="s">
        <v>17</v>
      </c>
      <c r="H3420" s="1" t="s">
        <v>102</v>
      </c>
      <c r="I3420" s="1">
        <v>1294</v>
      </c>
      <c r="J3420" s="1">
        <f>MONTH(BART_Rides[[#This Row],[Date]])</f>
        <v>5</v>
      </c>
      <c r="K3420" s="1">
        <f>WEEKDAY(BART_Rides[[#This Row],[Date]],2)</f>
        <v>5</v>
      </c>
      <c r="L3420" s="1" t="str">
        <f>LEFT(BART_Rides[[#This Row],[Lines]],1)</f>
        <v>B</v>
      </c>
      <c r="M3420" s="1" t="str">
        <f>IF(BART_Rides[[#This Row],[FirstLetter]]="Y","Yes","No")</f>
        <v>No</v>
      </c>
      <c r="N3420" s="1" t="str">
        <f>IF(OR(BART_Rides[[#This Row],[Station Code]]="EM", BART_Rides[[#This Row],[Station Code]]="MT", BART_Rides[[#This Row],[Station Code]]="PL", BART_Rides[[#This Row],[Station Code]]="CC"), "Yes", "No")</f>
        <v>No</v>
      </c>
    </row>
    <row r="3421" spans="6:14">
      <c r="F3421" s="3">
        <v>44331</v>
      </c>
      <c r="G3421" s="1" t="s">
        <v>17</v>
      </c>
      <c r="H3421" s="1" t="s">
        <v>102</v>
      </c>
      <c r="I3421" s="1">
        <v>840</v>
      </c>
      <c r="J3421" s="1">
        <f>MONTH(BART_Rides[[#This Row],[Date]])</f>
        <v>5</v>
      </c>
      <c r="K3421" s="1">
        <f>WEEKDAY(BART_Rides[[#This Row],[Date]],2)</f>
        <v>6</v>
      </c>
      <c r="L3421" s="1" t="str">
        <f>LEFT(BART_Rides[[#This Row],[Lines]],1)</f>
        <v>B</v>
      </c>
      <c r="M3421" s="1" t="str">
        <f>IF(BART_Rides[[#This Row],[FirstLetter]]="Y","Yes","No")</f>
        <v>No</v>
      </c>
      <c r="N3421" s="1" t="str">
        <f>IF(OR(BART_Rides[[#This Row],[Station Code]]="EM", BART_Rides[[#This Row],[Station Code]]="MT", BART_Rides[[#This Row],[Station Code]]="PL", BART_Rides[[#This Row],[Station Code]]="CC"), "Yes", "No")</f>
        <v>No</v>
      </c>
    </row>
    <row r="3422" spans="6:14">
      <c r="F3422" s="3">
        <v>44332</v>
      </c>
      <c r="G3422" s="1" t="s">
        <v>17</v>
      </c>
      <c r="H3422" s="1" t="s">
        <v>102</v>
      </c>
      <c r="I3422" s="1">
        <v>740</v>
      </c>
      <c r="J3422" s="1">
        <f>MONTH(BART_Rides[[#This Row],[Date]])</f>
        <v>5</v>
      </c>
      <c r="K3422" s="1">
        <f>WEEKDAY(BART_Rides[[#This Row],[Date]],2)</f>
        <v>7</v>
      </c>
      <c r="L3422" s="1" t="str">
        <f>LEFT(BART_Rides[[#This Row],[Lines]],1)</f>
        <v>B</v>
      </c>
      <c r="M3422" s="1" t="str">
        <f>IF(BART_Rides[[#This Row],[FirstLetter]]="Y","Yes","No")</f>
        <v>No</v>
      </c>
      <c r="N3422" s="1" t="str">
        <f>IF(OR(BART_Rides[[#This Row],[Station Code]]="EM", BART_Rides[[#This Row],[Station Code]]="MT", BART_Rides[[#This Row],[Station Code]]="PL", BART_Rides[[#This Row],[Station Code]]="CC"), "Yes", "No")</f>
        <v>No</v>
      </c>
    </row>
    <row r="3423" spans="6:14">
      <c r="F3423" s="3">
        <v>44333</v>
      </c>
      <c r="G3423" s="1" t="s">
        <v>17</v>
      </c>
      <c r="H3423" s="1" t="s">
        <v>102</v>
      </c>
      <c r="I3423" s="1">
        <v>1289</v>
      </c>
      <c r="J3423" s="1">
        <f>MONTH(BART_Rides[[#This Row],[Date]])</f>
        <v>5</v>
      </c>
      <c r="K3423" s="1">
        <f>WEEKDAY(BART_Rides[[#This Row],[Date]],2)</f>
        <v>1</v>
      </c>
      <c r="L3423" s="1" t="str">
        <f>LEFT(BART_Rides[[#This Row],[Lines]],1)</f>
        <v>B</v>
      </c>
      <c r="M3423" s="1" t="str">
        <f>IF(BART_Rides[[#This Row],[FirstLetter]]="Y","Yes","No")</f>
        <v>No</v>
      </c>
      <c r="N3423" s="1" t="str">
        <f>IF(OR(BART_Rides[[#This Row],[Station Code]]="EM", BART_Rides[[#This Row],[Station Code]]="MT", BART_Rides[[#This Row],[Station Code]]="PL", BART_Rides[[#This Row],[Station Code]]="CC"), "Yes", "No")</f>
        <v>No</v>
      </c>
    </row>
    <row r="3424" spans="6:14">
      <c r="F3424" s="3">
        <v>44334</v>
      </c>
      <c r="G3424" s="1" t="s">
        <v>17</v>
      </c>
      <c r="H3424" s="1" t="s">
        <v>102</v>
      </c>
      <c r="I3424" s="1">
        <v>1358</v>
      </c>
      <c r="J3424" s="1">
        <f>MONTH(BART_Rides[[#This Row],[Date]])</f>
        <v>5</v>
      </c>
      <c r="K3424" s="1">
        <f>WEEKDAY(BART_Rides[[#This Row],[Date]],2)</f>
        <v>2</v>
      </c>
      <c r="L3424" s="1" t="str">
        <f>LEFT(BART_Rides[[#This Row],[Lines]],1)</f>
        <v>B</v>
      </c>
      <c r="M3424" s="1" t="str">
        <f>IF(BART_Rides[[#This Row],[FirstLetter]]="Y","Yes","No")</f>
        <v>No</v>
      </c>
      <c r="N3424" s="1" t="str">
        <f>IF(OR(BART_Rides[[#This Row],[Station Code]]="EM", BART_Rides[[#This Row],[Station Code]]="MT", BART_Rides[[#This Row],[Station Code]]="PL", BART_Rides[[#This Row],[Station Code]]="CC"), "Yes", "No")</f>
        <v>No</v>
      </c>
    </row>
    <row r="3425" spans="6:14">
      <c r="F3425" s="3">
        <v>44335</v>
      </c>
      <c r="G3425" s="1" t="s">
        <v>17</v>
      </c>
      <c r="H3425" s="1" t="s">
        <v>102</v>
      </c>
      <c r="I3425" s="1">
        <v>1372</v>
      </c>
      <c r="J3425" s="1">
        <f>MONTH(BART_Rides[[#This Row],[Date]])</f>
        <v>5</v>
      </c>
      <c r="K3425" s="1">
        <f>WEEKDAY(BART_Rides[[#This Row],[Date]],2)</f>
        <v>3</v>
      </c>
      <c r="L3425" s="1" t="str">
        <f>LEFT(BART_Rides[[#This Row],[Lines]],1)</f>
        <v>B</v>
      </c>
      <c r="M3425" s="1" t="str">
        <f>IF(BART_Rides[[#This Row],[FirstLetter]]="Y","Yes","No")</f>
        <v>No</v>
      </c>
      <c r="N3425" s="1" t="str">
        <f>IF(OR(BART_Rides[[#This Row],[Station Code]]="EM", BART_Rides[[#This Row],[Station Code]]="MT", BART_Rides[[#This Row],[Station Code]]="PL", BART_Rides[[#This Row],[Station Code]]="CC"), "Yes", "No")</f>
        <v>No</v>
      </c>
    </row>
    <row r="3426" spans="6:14">
      <c r="F3426" s="3">
        <v>44336</v>
      </c>
      <c r="G3426" s="1" t="s">
        <v>17</v>
      </c>
      <c r="H3426" s="1" t="s">
        <v>102</v>
      </c>
      <c r="I3426" s="1">
        <v>1341</v>
      </c>
      <c r="J3426" s="1">
        <f>MONTH(BART_Rides[[#This Row],[Date]])</f>
        <v>5</v>
      </c>
      <c r="K3426" s="1">
        <f>WEEKDAY(BART_Rides[[#This Row],[Date]],2)</f>
        <v>4</v>
      </c>
      <c r="L3426" s="1" t="str">
        <f>LEFT(BART_Rides[[#This Row],[Lines]],1)</f>
        <v>B</v>
      </c>
      <c r="M3426" s="1" t="str">
        <f>IF(BART_Rides[[#This Row],[FirstLetter]]="Y","Yes","No")</f>
        <v>No</v>
      </c>
      <c r="N3426" s="1" t="str">
        <f>IF(OR(BART_Rides[[#This Row],[Station Code]]="EM", BART_Rides[[#This Row],[Station Code]]="MT", BART_Rides[[#This Row],[Station Code]]="PL", BART_Rides[[#This Row],[Station Code]]="CC"), "Yes", "No")</f>
        <v>No</v>
      </c>
    </row>
    <row r="3427" spans="6:14">
      <c r="F3427" s="3">
        <v>44337</v>
      </c>
      <c r="G3427" s="1" t="s">
        <v>17</v>
      </c>
      <c r="H3427" s="1" t="s">
        <v>102</v>
      </c>
      <c r="I3427" s="1">
        <v>1338</v>
      </c>
      <c r="J3427" s="1">
        <f>MONTH(BART_Rides[[#This Row],[Date]])</f>
        <v>5</v>
      </c>
      <c r="K3427" s="1">
        <f>WEEKDAY(BART_Rides[[#This Row],[Date]],2)</f>
        <v>5</v>
      </c>
      <c r="L3427" s="1" t="str">
        <f>LEFT(BART_Rides[[#This Row],[Lines]],1)</f>
        <v>B</v>
      </c>
      <c r="M3427" s="1" t="str">
        <f>IF(BART_Rides[[#This Row],[FirstLetter]]="Y","Yes","No")</f>
        <v>No</v>
      </c>
      <c r="N3427" s="1" t="str">
        <f>IF(OR(BART_Rides[[#This Row],[Station Code]]="EM", BART_Rides[[#This Row],[Station Code]]="MT", BART_Rides[[#This Row],[Station Code]]="PL", BART_Rides[[#This Row],[Station Code]]="CC"), "Yes", "No")</f>
        <v>No</v>
      </c>
    </row>
    <row r="3428" spans="6:14">
      <c r="F3428" s="3">
        <v>44338</v>
      </c>
      <c r="G3428" s="1" t="s">
        <v>17</v>
      </c>
      <c r="H3428" s="1" t="s">
        <v>102</v>
      </c>
      <c r="I3428" s="1">
        <v>867</v>
      </c>
      <c r="J3428" s="1">
        <f>MONTH(BART_Rides[[#This Row],[Date]])</f>
        <v>5</v>
      </c>
      <c r="K3428" s="1">
        <f>WEEKDAY(BART_Rides[[#This Row],[Date]],2)</f>
        <v>6</v>
      </c>
      <c r="L3428" s="1" t="str">
        <f>LEFT(BART_Rides[[#This Row],[Lines]],1)</f>
        <v>B</v>
      </c>
      <c r="M3428" s="1" t="str">
        <f>IF(BART_Rides[[#This Row],[FirstLetter]]="Y","Yes","No")</f>
        <v>No</v>
      </c>
      <c r="N3428" s="1" t="str">
        <f>IF(OR(BART_Rides[[#This Row],[Station Code]]="EM", BART_Rides[[#This Row],[Station Code]]="MT", BART_Rides[[#This Row],[Station Code]]="PL", BART_Rides[[#This Row],[Station Code]]="CC"), "Yes", "No")</f>
        <v>No</v>
      </c>
    </row>
    <row r="3429" spans="6:14">
      <c r="F3429" s="3">
        <v>44339</v>
      </c>
      <c r="G3429" s="1" t="s">
        <v>17</v>
      </c>
      <c r="H3429" s="1" t="s">
        <v>102</v>
      </c>
      <c r="I3429" s="1">
        <v>829</v>
      </c>
      <c r="J3429" s="1">
        <f>MONTH(BART_Rides[[#This Row],[Date]])</f>
        <v>5</v>
      </c>
      <c r="K3429" s="1">
        <f>WEEKDAY(BART_Rides[[#This Row],[Date]],2)</f>
        <v>7</v>
      </c>
      <c r="L3429" s="1" t="str">
        <f>LEFT(BART_Rides[[#This Row],[Lines]],1)</f>
        <v>B</v>
      </c>
      <c r="M3429" s="1" t="str">
        <f>IF(BART_Rides[[#This Row],[FirstLetter]]="Y","Yes","No")</f>
        <v>No</v>
      </c>
      <c r="N3429" s="1" t="str">
        <f>IF(OR(BART_Rides[[#This Row],[Station Code]]="EM", BART_Rides[[#This Row],[Station Code]]="MT", BART_Rides[[#This Row],[Station Code]]="PL", BART_Rides[[#This Row],[Station Code]]="CC"), "Yes", "No")</f>
        <v>No</v>
      </c>
    </row>
    <row r="3430" spans="6:14">
      <c r="F3430" s="3">
        <v>44340</v>
      </c>
      <c r="G3430" s="1" t="s">
        <v>17</v>
      </c>
      <c r="H3430" s="1" t="s">
        <v>102</v>
      </c>
      <c r="I3430" s="1">
        <v>1343</v>
      </c>
      <c r="J3430" s="1">
        <f>MONTH(BART_Rides[[#This Row],[Date]])</f>
        <v>5</v>
      </c>
      <c r="K3430" s="1">
        <f>WEEKDAY(BART_Rides[[#This Row],[Date]],2)</f>
        <v>1</v>
      </c>
      <c r="L3430" s="1" t="str">
        <f>LEFT(BART_Rides[[#This Row],[Lines]],1)</f>
        <v>B</v>
      </c>
      <c r="M3430" s="1" t="str">
        <f>IF(BART_Rides[[#This Row],[FirstLetter]]="Y","Yes","No")</f>
        <v>No</v>
      </c>
      <c r="N3430" s="1" t="str">
        <f>IF(OR(BART_Rides[[#This Row],[Station Code]]="EM", BART_Rides[[#This Row],[Station Code]]="MT", BART_Rides[[#This Row],[Station Code]]="PL", BART_Rides[[#This Row],[Station Code]]="CC"), "Yes", "No")</f>
        <v>No</v>
      </c>
    </row>
    <row r="3431" spans="6:14">
      <c r="F3431" s="3">
        <v>44341</v>
      </c>
      <c r="G3431" s="1" t="s">
        <v>17</v>
      </c>
      <c r="H3431" s="1" t="s">
        <v>102</v>
      </c>
      <c r="I3431" s="1">
        <v>1323</v>
      </c>
      <c r="J3431" s="1">
        <f>MONTH(BART_Rides[[#This Row],[Date]])</f>
        <v>5</v>
      </c>
      <c r="K3431" s="1">
        <f>WEEKDAY(BART_Rides[[#This Row],[Date]],2)</f>
        <v>2</v>
      </c>
      <c r="L3431" s="1" t="str">
        <f>LEFT(BART_Rides[[#This Row],[Lines]],1)</f>
        <v>B</v>
      </c>
      <c r="M3431" s="1" t="str">
        <f>IF(BART_Rides[[#This Row],[FirstLetter]]="Y","Yes","No")</f>
        <v>No</v>
      </c>
      <c r="N3431" s="1" t="str">
        <f>IF(OR(BART_Rides[[#This Row],[Station Code]]="EM", BART_Rides[[#This Row],[Station Code]]="MT", BART_Rides[[#This Row],[Station Code]]="PL", BART_Rides[[#This Row],[Station Code]]="CC"), "Yes", "No")</f>
        <v>No</v>
      </c>
    </row>
    <row r="3432" spans="6:14">
      <c r="F3432" s="3">
        <v>44342</v>
      </c>
      <c r="G3432" s="1" t="s">
        <v>17</v>
      </c>
      <c r="H3432" s="1" t="s">
        <v>102</v>
      </c>
      <c r="I3432" s="1">
        <v>1376</v>
      </c>
      <c r="J3432" s="1">
        <f>MONTH(BART_Rides[[#This Row],[Date]])</f>
        <v>5</v>
      </c>
      <c r="K3432" s="1">
        <f>WEEKDAY(BART_Rides[[#This Row],[Date]],2)</f>
        <v>3</v>
      </c>
      <c r="L3432" s="1" t="str">
        <f>LEFT(BART_Rides[[#This Row],[Lines]],1)</f>
        <v>B</v>
      </c>
      <c r="M3432" s="1" t="str">
        <f>IF(BART_Rides[[#This Row],[FirstLetter]]="Y","Yes","No")</f>
        <v>No</v>
      </c>
      <c r="N3432" s="1" t="str">
        <f>IF(OR(BART_Rides[[#This Row],[Station Code]]="EM", BART_Rides[[#This Row],[Station Code]]="MT", BART_Rides[[#This Row],[Station Code]]="PL", BART_Rides[[#This Row],[Station Code]]="CC"), "Yes", "No")</f>
        <v>No</v>
      </c>
    </row>
    <row r="3433" spans="6:14">
      <c r="F3433" s="3">
        <v>44343</v>
      </c>
      <c r="G3433" s="1" t="s">
        <v>17</v>
      </c>
      <c r="H3433" s="1" t="s">
        <v>102</v>
      </c>
      <c r="I3433" s="1">
        <v>1441</v>
      </c>
      <c r="J3433" s="1">
        <f>MONTH(BART_Rides[[#This Row],[Date]])</f>
        <v>5</v>
      </c>
      <c r="K3433" s="1">
        <f>WEEKDAY(BART_Rides[[#This Row],[Date]],2)</f>
        <v>4</v>
      </c>
      <c r="L3433" s="1" t="str">
        <f>LEFT(BART_Rides[[#This Row],[Lines]],1)</f>
        <v>B</v>
      </c>
      <c r="M3433" s="1" t="str">
        <f>IF(BART_Rides[[#This Row],[FirstLetter]]="Y","Yes","No")</f>
        <v>No</v>
      </c>
      <c r="N3433" s="1" t="str">
        <f>IF(OR(BART_Rides[[#This Row],[Station Code]]="EM", BART_Rides[[#This Row],[Station Code]]="MT", BART_Rides[[#This Row],[Station Code]]="PL", BART_Rides[[#This Row],[Station Code]]="CC"), "Yes", "No")</f>
        <v>No</v>
      </c>
    </row>
    <row r="3434" spans="6:14">
      <c r="F3434" s="3">
        <v>44344</v>
      </c>
      <c r="G3434" s="1" t="s">
        <v>17</v>
      </c>
      <c r="H3434" s="1" t="s">
        <v>102</v>
      </c>
      <c r="I3434" s="1">
        <v>1386</v>
      </c>
      <c r="J3434" s="1">
        <f>MONTH(BART_Rides[[#This Row],[Date]])</f>
        <v>5</v>
      </c>
      <c r="K3434" s="1">
        <f>WEEKDAY(BART_Rides[[#This Row],[Date]],2)</f>
        <v>5</v>
      </c>
      <c r="L3434" s="1" t="str">
        <f>LEFT(BART_Rides[[#This Row],[Lines]],1)</f>
        <v>B</v>
      </c>
      <c r="M3434" s="1" t="str">
        <f>IF(BART_Rides[[#This Row],[FirstLetter]]="Y","Yes","No")</f>
        <v>No</v>
      </c>
      <c r="N3434" s="1" t="str">
        <f>IF(OR(BART_Rides[[#This Row],[Station Code]]="EM", BART_Rides[[#This Row],[Station Code]]="MT", BART_Rides[[#This Row],[Station Code]]="PL", BART_Rides[[#This Row],[Station Code]]="CC"), "Yes", "No")</f>
        <v>No</v>
      </c>
    </row>
    <row r="3435" spans="6:14">
      <c r="F3435" s="3">
        <v>44345</v>
      </c>
      <c r="G3435" s="1" t="s">
        <v>17</v>
      </c>
      <c r="H3435" s="1" t="s">
        <v>102</v>
      </c>
      <c r="I3435" s="1">
        <v>910</v>
      </c>
      <c r="J3435" s="1">
        <f>MONTH(BART_Rides[[#This Row],[Date]])</f>
        <v>5</v>
      </c>
      <c r="K3435" s="1">
        <f>WEEKDAY(BART_Rides[[#This Row],[Date]],2)</f>
        <v>6</v>
      </c>
      <c r="L3435" s="1" t="str">
        <f>LEFT(BART_Rides[[#This Row],[Lines]],1)</f>
        <v>B</v>
      </c>
      <c r="M3435" s="1" t="str">
        <f>IF(BART_Rides[[#This Row],[FirstLetter]]="Y","Yes","No")</f>
        <v>No</v>
      </c>
      <c r="N3435" s="1" t="str">
        <f>IF(OR(BART_Rides[[#This Row],[Station Code]]="EM", BART_Rides[[#This Row],[Station Code]]="MT", BART_Rides[[#This Row],[Station Code]]="PL", BART_Rides[[#This Row],[Station Code]]="CC"), "Yes", "No")</f>
        <v>No</v>
      </c>
    </row>
    <row r="3436" spans="6:14">
      <c r="F3436" s="3">
        <v>44346</v>
      </c>
      <c r="G3436" s="1" t="s">
        <v>17</v>
      </c>
      <c r="H3436" s="1" t="s">
        <v>102</v>
      </c>
      <c r="I3436" s="1">
        <v>946</v>
      </c>
      <c r="J3436" s="1">
        <f>MONTH(BART_Rides[[#This Row],[Date]])</f>
        <v>5</v>
      </c>
      <c r="K3436" s="1">
        <f>WEEKDAY(BART_Rides[[#This Row],[Date]],2)</f>
        <v>7</v>
      </c>
      <c r="L3436" s="1" t="str">
        <f>LEFT(BART_Rides[[#This Row],[Lines]],1)</f>
        <v>B</v>
      </c>
      <c r="M3436" s="1" t="str">
        <f>IF(BART_Rides[[#This Row],[FirstLetter]]="Y","Yes","No")</f>
        <v>No</v>
      </c>
      <c r="N3436" s="1" t="str">
        <f>IF(OR(BART_Rides[[#This Row],[Station Code]]="EM", BART_Rides[[#This Row],[Station Code]]="MT", BART_Rides[[#This Row],[Station Code]]="PL", BART_Rides[[#This Row],[Station Code]]="CC"), "Yes", "No")</f>
        <v>No</v>
      </c>
    </row>
    <row r="3437" spans="6:14">
      <c r="F3437" s="3">
        <v>44347</v>
      </c>
      <c r="G3437" s="1" t="s">
        <v>17</v>
      </c>
      <c r="H3437" s="1" t="s">
        <v>102</v>
      </c>
      <c r="I3437" s="1">
        <v>654</v>
      </c>
      <c r="J3437" s="1">
        <f>MONTH(BART_Rides[[#This Row],[Date]])</f>
        <v>5</v>
      </c>
      <c r="K3437" s="1">
        <f>WEEKDAY(BART_Rides[[#This Row],[Date]],2)</f>
        <v>1</v>
      </c>
      <c r="L3437" s="1" t="str">
        <f>LEFT(BART_Rides[[#This Row],[Lines]],1)</f>
        <v>B</v>
      </c>
      <c r="M3437" s="1" t="str">
        <f>IF(BART_Rides[[#This Row],[FirstLetter]]="Y","Yes","No")</f>
        <v>No</v>
      </c>
      <c r="N3437" s="1" t="str">
        <f>IF(OR(BART_Rides[[#This Row],[Station Code]]="EM", BART_Rides[[#This Row],[Station Code]]="MT", BART_Rides[[#This Row],[Station Code]]="PL", BART_Rides[[#This Row],[Station Code]]="CC"), "Yes", "No")</f>
        <v>No</v>
      </c>
    </row>
    <row r="3438" spans="6:14">
      <c r="F3438" s="3">
        <v>44348</v>
      </c>
      <c r="G3438" s="1" t="s">
        <v>17</v>
      </c>
      <c r="H3438" s="1" t="s">
        <v>102</v>
      </c>
      <c r="I3438" s="1">
        <v>1437</v>
      </c>
      <c r="J3438" s="1">
        <f>MONTH(BART_Rides[[#This Row],[Date]])</f>
        <v>6</v>
      </c>
      <c r="K3438" s="1">
        <f>WEEKDAY(BART_Rides[[#This Row],[Date]],2)</f>
        <v>2</v>
      </c>
      <c r="L3438" s="1" t="str">
        <f>LEFT(BART_Rides[[#This Row],[Lines]],1)</f>
        <v>B</v>
      </c>
      <c r="M3438" s="1" t="str">
        <f>IF(BART_Rides[[#This Row],[FirstLetter]]="Y","Yes","No")</f>
        <v>No</v>
      </c>
      <c r="N3438" s="1" t="str">
        <f>IF(OR(BART_Rides[[#This Row],[Station Code]]="EM", BART_Rides[[#This Row],[Station Code]]="MT", BART_Rides[[#This Row],[Station Code]]="PL", BART_Rides[[#This Row],[Station Code]]="CC"), "Yes", "No")</f>
        <v>No</v>
      </c>
    </row>
    <row r="3439" spans="6:14">
      <c r="F3439" s="3">
        <v>44349</v>
      </c>
      <c r="G3439" s="1" t="s">
        <v>17</v>
      </c>
      <c r="H3439" s="1" t="s">
        <v>102</v>
      </c>
      <c r="I3439" s="1">
        <v>1424</v>
      </c>
      <c r="J3439" s="1">
        <f>MONTH(BART_Rides[[#This Row],[Date]])</f>
        <v>6</v>
      </c>
      <c r="K3439" s="1">
        <f>WEEKDAY(BART_Rides[[#This Row],[Date]],2)</f>
        <v>3</v>
      </c>
      <c r="L3439" s="1" t="str">
        <f>LEFT(BART_Rides[[#This Row],[Lines]],1)</f>
        <v>B</v>
      </c>
      <c r="M3439" s="1" t="str">
        <f>IF(BART_Rides[[#This Row],[FirstLetter]]="Y","Yes","No")</f>
        <v>No</v>
      </c>
      <c r="N3439" s="1" t="str">
        <f>IF(OR(BART_Rides[[#This Row],[Station Code]]="EM", BART_Rides[[#This Row],[Station Code]]="MT", BART_Rides[[#This Row],[Station Code]]="PL", BART_Rides[[#This Row],[Station Code]]="CC"), "Yes", "No")</f>
        <v>No</v>
      </c>
    </row>
    <row r="3440" spans="6:14">
      <c r="F3440" s="3">
        <v>44350</v>
      </c>
      <c r="G3440" s="1" t="s">
        <v>17</v>
      </c>
      <c r="H3440" s="1" t="s">
        <v>102</v>
      </c>
      <c r="I3440" s="1">
        <v>1463</v>
      </c>
      <c r="J3440" s="1">
        <f>MONTH(BART_Rides[[#This Row],[Date]])</f>
        <v>6</v>
      </c>
      <c r="K3440" s="1">
        <f>WEEKDAY(BART_Rides[[#This Row],[Date]],2)</f>
        <v>4</v>
      </c>
      <c r="L3440" s="1" t="str">
        <f>LEFT(BART_Rides[[#This Row],[Lines]],1)</f>
        <v>B</v>
      </c>
      <c r="M3440" s="1" t="str">
        <f>IF(BART_Rides[[#This Row],[FirstLetter]]="Y","Yes","No")</f>
        <v>No</v>
      </c>
      <c r="N3440" s="1" t="str">
        <f>IF(OR(BART_Rides[[#This Row],[Station Code]]="EM", BART_Rides[[#This Row],[Station Code]]="MT", BART_Rides[[#This Row],[Station Code]]="PL", BART_Rides[[#This Row],[Station Code]]="CC"), "Yes", "No")</f>
        <v>No</v>
      </c>
    </row>
    <row r="3441" spans="6:14">
      <c r="F3441" s="3">
        <v>44351</v>
      </c>
      <c r="G3441" s="1" t="s">
        <v>17</v>
      </c>
      <c r="H3441" s="1" t="s">
        <v>102</v>
      </c>
      <c r="I3441" s="1">
        <v>1362</v>
      </c>
      <c r="J3441" s="1">
        <f>MONTH(BART_Rides[[#This Row],[Date]])</f>
        <v>6</v>
      </c>
      <c r="K3441" s="1">
        <f>WEEKDAY(BART_Rides[[#This Row],[Date]],2)</f>
        <v>5</v>
      </c>
      <c r="L3441" s="1" t="str">
        <f>LEFT(BART_Rides[[#This Row],[Lines]],1)</f>
        <v>B</v>
      </c>
      <c r="M3441" s="1" t="str">
        <f>IF(BART_Rides[[#This Row],[FirstLetter]]="Y","Yes","No")</f>
        <v>No</v>
      </c>
      <c r="N3441" s="1" t="str">
        <f>IF(OR(BART_Rides[[#This Row],[Station Code]]="EM", BART_Rides[[#This Row],[Station Code]]="MT", BART_Rides[[#This Row],[Station Code]]="PL", BART_Rides[[#This Row],[Station Code]]="CC"), "Yes", "No")</f>
        <v>No</v>
      </c>
    </row>
    <row r="3442" spans="6:14">
      <c r="F3442" s="3">
        <v>44352</v>
      </c>
      <c r="G3442" s="1" t="s">
        <v>17</v>
      </c>
      <c r="H3442" s="1" t="s">
        <v>102</v>
      </c>
      <c r="I3442" s="1">
        <v>960</v>
      </c>
      <c r="J3442" s="1">
        <f>MONTH(BART_Rides[[#This Row],[Date]])</f>
        <v>6</v>
      </c>
      <c r="K3442" s="1">
        <f>WEEKDAY(BART_Rides[[#This Row],[Date]],2)</f>
        <v>6</v>
      </c>
      <c r="L3442" s="1" t="str">
        <f>LEFT(BART_Rides[[#This Row],[Lines]],1)</f>
        <v>B</v>
      </c>
      <c r="M3442" s="1" t="str">
        <f>IF(BART_Rides[[#This Row],[FirstLetter]]="Y","Yes","No")</f>
        <v>No</v>
      </c>
      <c r="N3442" s="1" t="str">
        <f>IF(OR(BART_Rides[[#This Row],[Station Code]]="EM", BART_Rides[[#This Row],[Station Code]]="MT", BART_Rides[[#This Row],[Station Code]]="PL", BART_Rides[[#This Row],[Station Code]]="CC"), "Yes", "No")</f>
        <v>No</v>
      </c>
    </row>
    <row r="3443" spans="6:14">
      <c r="F3443" s="3">
        <v>44353</v>
      </c>
      <c r="G3443" s="1" t="s">
        <v>17</v>
      </c>
      <c r="H3443" s="1" t="s">
        <v>102</v>
      </c>
      <c r="I3443" s="1">
        <v>851</v>
      </c>
      <c r="J3443" s="1">
        <f>MONTH(BART_Rides[[#This Row],[Date]])</f>
        <v>6</v>
      </c>
      <c r="K3443" s="1">
        <f>WEEKDAY(BART_Rides[[#This Row],[Date]],2)</f>
        <v>7</v>
      </c>
      <c r="L3443" s="1" t="str">
        <f>LEFT(BART_Rides[[#This Row],[Lines]],1)</f>
        <v>B</v>
      </c>
      <c r="M3443" s="1" t="str">
        <f>IF(BART_Rides[[#This Row],[FirstLetter]]="Y","Yes","No")</f>
        <v>No</v>
      </c>
      <c r="N3443" s="1" t="str">
        <f>IF(OR(BART_Rides[[#This Row],[Station Code]]="EM", BART_Rides[[#This Row],[Station Code]]="MT", BART_Rides[[#This Row],[Station Code]]="PL", BART_Rides[[#This Row],[Station Code]]="CC"), "Yes", "No")</f>
        <v>No</v>
      </c>
    </row>
    <row r="3444" spans="6:14">
      <c r="F3444" s="3">
        <v>44354</v>
      </c>
      <c r="G3444" s="1" t="s">
        <v>17</v>
      </c>
      <c r="H3444" s="1" t="s">
        <v>102</v>
      </c>
      <c r="I3444" s="1">
        <v>1427</v>
      </c>
      <c r="J3444" s="1">
        <f>MONTH(BART_Rides[[#This Row],[Date]])</f>
        <v>6</v>
      </c>
      <c r="K3444" s="1">
        <f>WEEKDAY(BART_Rides[[#This Row],[Date]],2)</f>
        <v>1</v>
      </c>
      <c r="L3444" s="1" t="str">
        <f>LEFT(BART_Rides[[#This Row],[Lines]],1)</f>
        <v>B</v>
      </c>
      <c r="M3444" s="1" t="str">
        <f>IF(BART_Rides[[#This Row],[FirstLetter]]="Y","Yes","No")</f>
        <v>No</v>
      </c>
      <c r="N3444" s="1" t="str">
        <f>IF(OR(BART_Rides[[#This Row],[Station Code]]="EM", BART_Rides[[#This Row],[Station Code]]="MT", BART_Rides[[#This Row],[Station Code]]="PL", BART_Rides[[#This Row],[Station Code]]="CC"), "Yes", "No")</f>
        <v>No</v>
      </c>
    </row>
    <row r="3445" spans="6:14">
      <c r="F3445" s="3">
        <v>44355</v>
      </c>
      <c r="G3445" s="1" t="s">
        <v>17</v>
      </c>
      <c r="H3445" s="1" t="s">
        <v>102</v>
      </c>
      <c r="I3445" s="1">
        <v>1461</v>
      </c>
      <c r="J3445" s="1">
        <f>MONTH(BART_Rides[[#This Row],[Date]])</f>
        <v>6</v>
      </c>
      <c r="K3445" s="1">
        <f>WEEKDAY(BART_Rides[[#This Row],[Date]],2)</f>
        <v>2</v>
      </c>
      <c r="L3445" s="1" t="str">
        <f>LEFT(BART_Rides[[#This Row],[Lines]],1)</f>
        <v>B</v>
      </c>
      <c r="M3445" s="1" t="str">
        <f>IF(BART_Rides[[#This Row],[FirstLetter]]="Y","Yes","No")</f>
        <v>No</v>
      </c>
      <c r="N3445" s="1" t="str">
        <f>IF(OR(BART_Rides[[#This Row],[Station Code]]="EM", BART_Rides[[#This Row],[Station Code]]="MT", BART_Rides[[#This Row],[Station Code]]="PL", BART_Rides[[#This Row],[Station Code]]="CC"), "Yes", "No")</f>
        <v>No</v>
      </c>
    </row>
    <row r="3446" spans="6:14">
      <c r="F3446" s="3">
        <v>44356</v>
      </c>
      <c r="G3446" s="1" t="s">
        <v>17</v>
      </c>
      <c r="H3446" s="1" t="s">
        <v>102</v>
      </c>
      <c r="I3446" s="1">
        <v>1479</v>
      </c>
      <c r="J3446" s="1">
        <f>MONTH(BART_Rides[[#This Row],[Date]])</f>
        <v>6</v>
      </c>
      <c r="K3446" s="1">
        <f>WEEKDAY(BART_Rides[[#This Row],[Date]],2)</f>
        <v>3</v>
      </c>
      <c r="L3446" s="1" t="str">
        <f>LEFT(BART_Rides[[#This Row],[Lines]],1)</f>
        <v>B</v>
      </c>
      <c r="M3446" s="1" t="str">
        <f>IF(BART_Rides[[#This Row],[FirstLetter]]="Y","Yes","No")</f>
        <v>No</v>
      </c>
      <c r="N3446" s="1" t="str">
        <f>IF(OR(BART_Rides[[#This Row],[Station Code]]="EM", BART_Rides[[#This Row],[Station Code]]="MT", BART_Rides[[#This Row],[Station Code]]="PL", BART_Rides[[#This Row],[Station Code]]="CC"), "Yes", "No")</f>
        <v>No</v>
      </c>
    </row>
    <row r="3447" spans="6:14">
      <c r="F3447" s="3">
        <v>44357</v>
      </c>
      <c r="G3447" s="1" t="s">
        <v>17</v>
      </c>
      <c r="H3447" s="1" t="s">
        <v>102</v>
      </c>
      <c r="I3447" s="1">
        <v>1463</v>
      </c>
      <c r="J3447" s="1">
        <f>MONTH(BART_Rides[[#This Row],[Date]])</f>
        <v>6</v>
      </c>
      <c r="K3447" s="1">
        <f>WEEKDAY(BART_Rides[[#This Row],[Date]],2)</f>
        <v>4</v>
      </c>
      <c r="L3447" s="1" t="str">
        <f>LEFT(BART_Rides[[#This Row],[Lines]],1)</f>
        <v>B</v>
      </c>
      <c r="M3447" s="1" t="str">
        <f>IF(BART_Rides[[#This Row],[FirstLetter]]="Y","Yes","No")</f>
        <v>No</v>
      </c>
      <c r="N3447" s="1" t="str">
        <f>IF(OR(BART_Rides[[#This Row],[Station Code]]="EM", BART_Rides[[#This Row],[Station Code]]="MT", BART_Rides[[#This Row],[Station Code]]="PL", BART_Rides[[#This Row],[Station Code]]="CC"), "Yes", "No")</f>
        <v>No</v>
      </c>
    </row>
    <row r="3448" spans="6:14">
      <c r="F3448" s="3">
        <v>44358</v>
      </c>
      <c r="G3448" s="1" t="s">
        <v>17</v>
      </c>
      <c r="H3448" s="1" t="s">
        <v>102</v>
      </c>
      <c r="I3448" s="1">
        <v>1465</v>
      </c>
      <c r="J3448" s="1">
        <f>MONTH(BART_Rides[[#This Row],[Date]])</f>
        <v>6</v>
      </c>
      <c r="K3448" s="1">
        <f>WEEKDAY(BART_Rides[[#This Row],[Date]],2)</f>
        <v>5</v>
      </c>
      <c r="L3448" s="1" t="str">
        <f>LEFT(BART_Rides[[#This Row],[Lines]],1)</f>
        <v>B</v>
      </c>
      <c r="M3448" s="1" t="str">
        <f>IF(BART_Rides[[#This Row],[FirstLetter]]="Y","Yes","No")</f>
        <v>No</v>
      </c>
      <c r="N3448" s="1" t="str">
        <f>IF(OR(BART_Rides[[#This Row],[Station Code]]="EM", BART_Rides[[#This Row],[Station Code]]="MT", BART_Rides[[#This Row],[Station Code]]="PL", BART_Rides[[#This Row],[Station Code]]="CC"), "Yes", "No")</f>
        <v>No</v>
      </c>
    </row>
    <row r="3449" spans="6:14">
      <c r="F3449" s="3">
        <v>44359</v>
      </c>
      <c r="G3449" s="1" t="s">
        <v>17</v>
      </c>
      <c r="H3449" s="1" t="s">
        <v>102</v>
      </c>
      <c r="I3449" s="1">
        <v>1033</v>
      </c>
      <c r="J3449" s="1">
        <f>MONTH(BART_Rides[[#This Row],[Date]])</f>
        <v>6</v>
      </c>
      <c r="K3449" s="1">
        <f>WEEKDAY(BART_Rides[[#This Row],[Date]],2)</f>
        <v>6</v>
      </c>
      <c r="L3449" s="1" t="str">
        <f>LEFT(BART_Rides[[#This Row],[Lines]],1)</f>
        <v>B</v>
      </c>
      <c r="M3449" s="1" t="str">
        <f>IF(BART_Rides[[#This Row],[FirstLetter]]="Y","Yes","No")</f>
        <v>No</v>
      </c>
      <c r="N3449" s="1" t="str">
        <f>IF(OR(BART_Rides[[#This Row],[Station Code]]="EM", BART_Rides[[#This Row],[Station Code]]="MT", BART_Rides[[#This Row],[Station Code]]="PL", BART_Rides[[#This Row],[Station Code]]="CC"), "Yes", "No")</f>
        <v>No</v>
      </c>
    </row>
    <row r="3450" spans="6:14">
      <c r="F3450" s="3">
        <v>44360</v>
      </c>
      <c r="G3450" s="1" t="s">
        <v>17</v>
      </c>
      <c r="H3450" s="1" t="s">
        <v>102</v>
      </c>
      <c r="I3450" s="1">
        <v>913</v>
      </c>
      <c r="J3450" s="1">
        <f>MONTH(BART_Rides[[#This Row],[Date]])</f>
        <v>6</v>
      </c>
      <c r="K3450" s="1">
        <f>WEEKDAY(BART_Rides[[#This Row],[Date]],2)</f>
        <v>7</v>
      </c>
      <c r="L3450" s="1" t="str">
        <f>LEFT(BART_Rides[[#This Row],[Lines]],1)</f>
        <v>B</v>
      </c>
      <c r="M3450" s="1" t="str">
        <f>IF(BART_Rides[[#This Row],[FirstLetter]]="Y","Yes","No")</f>
        <v>No</v>
      </c>
      <c r="N3450" s="1" t="str">
        <f>IF(OR(BART_Rides[[#This Row],[Station Code]]="EM", BART_Rides[[#This Row],[Station Code]]="MT", BART_Rides[[#This Row],[Station Code]]="PL", BART_Rides[[#This Row],[Station Code]]="CC"), "Yes", "No")</f>
        <v>No</v>
      </c>
    </row>
    <row r="3451" spans="6:14">
      <c r="F3451" s="3">
        <v>44361</v>
      </c>
      <c r="G3451" s="1" t="s">
        <v>17</v>
      </c>
      <c r="H3451" s="1" t="s">
        <v>102</v>
      </c>
      <c r="I3451" s="1">
        <v>1385</v>
      </c>
      <c r="J3451" s="1">
        <f>MONTH(BART_Rides[[#This Row],[Date]])</f>
        <v>6</v>
      </c>
      <c r="K3451" s="1">
        <f>WEEKDAY(BART_Rides[[#This Row],[Date]],2)</f>
        <v>1</v>
      </c>
      <c r="L3451" s="1" t="str">
        <f>LEFT(BART_Rides[[#This Row],[Lines]],1)</f>
        <v>B</v>
      </c>
      <c r="M3451" s="1" t="str">
        <f>IF(BART_Rides[[#This Row],[FirstLetter]]="Y","Yes","No")</f>
        <v>No</v>
      </c>
      <c r="N3451" s="1" t="str">
        <f>IF(OR(BART_Rides[[#This Row],[Station Code]]="EM", BART_Rides[[#This Row],[Station Code]]="MT", BART_Rides[[#This Row],[Station Code]]="PL", BART_Rides[[#This Row],[Station Code]]="CC"), "Yes", "No")</f>
        <v>No</v>
      </c>
    </row>
    <row r="3452" spans="6:14">
      <c r="F3452" s="3">
        <v>44362</v>
      </c>
      <c r="G3452" s="1" t="s">
        <v>17</v>
      </c>
      <c r="H3452" s="1" t="s">
        <v>102</v>
      </c>
      <c r="I3452" s="1">
        <v>1557</v>
      </c>
      <c r="J3452" s="1">
        <f>MONTH(BART_Rides[[#This Row],[Date]])</f>
        <v>6</v>
      </c>
      <c r="K3452" s="1">
        <f>WEEKDAY(BART_Rides[[#This Row],[Date]],2)</f>
        <v>2</v>
      </c>
      <c r="L3452" s="1" t="str">
        <f>LEFT(BART_Rides[[#This Row],[Lines]],1)</f>
        <v>B</v>
      </c>
      <c r="M3452" s="1" t="str">
        <f>IF(BART_Rides[[#This Row],[FirstLetter]]="Y","Yes","No")</f>
        <v>No</v>
      </c>
      <c r="N3452" s="1" t="str">
        <f>IF(OR(BART_Rides[[#This Row],[Station Code]]="EM", BART_Rides[[#This Row],[Station Code]]="MT", BART_Rides[[#This Row],[Station Code]]="PL", BART_Rides[[#This Row],[Station Code]]="CC"), "Yes", "No")</f>
        <v>No</v>
      </c>
    </row>
    <row r="3453" spans="6:14">
      <c r="F3453" s="3">
        <v>44363</v>
      </c>
      <c r="G3453" s="1" t="s">
        <v>17</v>
      </c>
      <c r="H3453" s="1" t="s">
        <v>102</v>
      </c>
      <c r="I3453" s="1">
        <v>1569</v>
      </c>
      <c r="J3453" s="1">
        <f>MONTH(BART_Rides[[#This Row],[Date]])</f>
        <v>6</v>
      </c>
      <c r="K3453" s="1">
        <f>WEEKDAY(BART_Rides[[#This Row],[Date]],2)</f>
        <v>3</v>
      </c>
      <c r="L3453" s="1" t="str">
        <f>LEFT(BART_Rides[[#This Row],[Lines]],1)</f>
        <v>B</v>
      </c>
      <c r="M3453" s="1" t="str">
        <f>IF(BART_Rides[[#This Row],[FirstLetter]]="Y","Yes","No")</f>
        <v>No</v>
      </c>
      <c r="N3453" s="1" t="str">
        <f>IF(OR(BART_Rides[[#This Row],[Station Code]]="EM", BART_Rides[[#This Row],[Station Code]]="MT", BART_Rides[[#This Row],[Station Code]]="PL", BART_Rides[[#This Row],[Station Code]]="CC"), "Yes", "No")</f>
        <v>No</v>
      </c>
    </row>
    <row r="3454" spans="6:14">
      <c r="F3454" s="3">
        <v>44364</v>
      </c>
      <c r="G3454" s="1" t="s">
        <v>17</v>
      </c>
      <c r="H3454" s="1" t="s">
        <v>102</v>
      </c>
      <c r="I3454" s="1">
        <v>1589</v>
      </c>
      <c r="J3454" s="1">
        <f>MONTH(BART_Rides[[#This Row],[Date]])</f>
        <v>6</v>
      </c>
      <c r="K3454" s="1">
        <f>WEEKDAY(BART_Rides[[#This Row],[Date]],2)</f>
        <v>4</v>
      </c>
      <c r="L3454" s="1" t="str">
        <f>LEFT(BART_Rides[[#This Row],[Lines]],1)</f>
        <v>B</v>
      </c>
      <c r="M3454" s="1" t="str">
        <f>IF(BART_Rides[[#This Row],[FirstLetter]]="Y","Yes","No")</f>
        <v>No</v>
      </c>
      <c r="N3454" s="1" t="str">
        <f>IF(OR(BART_Rides[[#This Row],[Station Code]]="EM", BART_Rides[[#This Row],[Station Code]]="MT", BART_Rides[[#This Row],[Station Code]]="PL", BART_Rides[[#This Row],[Station Code]]="CC"), "Yes", "No")</f>
        <v>No</v>
      </c>
    </row>
    <row r="3455" spans="6:14">
      <c r="F3455" s="3">
        <v>44365</v>
      </c>
      <c r="G3455" s="1" t="s">
        <v>17</v>
      </c>
      <c r="H3455" s="1" t="s">
        <v>102</v>
      </c>
      <c r="I3455" s="1">
        <v>1593</v>
      </c>
      <c r="J3455" s="1">
        <f>MONTH(BART_Rides[[#This Row],[Date]])</f>
        <v>6</v>
      </c>
      <c r="K3455" s="1">
        <f>WEEKDAY(BART_Rides[[#This Row],[Date]],2)</f>
        <v>5</v>
      </c>
      <c r="L3455" s="1" t="str">
        <f>LEFT(BART_Rides[[#This Row],[Lines]],1)</f>
        <v>B</v>
      </c>
      <c r="M3455" s="1" t="str">
        <f>IF(BART_Rides[[#This Row],[FirstLetter]]="Y","Yes","No")</f>
        <v>No</v>
      </c>
      <c r="N3455" s="1" t="str">
        <f>IF(OR(BART_Rides[[#This Row],[Station Code]]="EM", BART_Rides[[#This Row],[Station Code]]="MT", BART_Rides[[#This Row],[Station Code]]="PL", BART_Rides[[#This Row],[Station Code]]="CC"), "Yes", "No")</f>
        <v>No</v>
      </c>
    </row>
    <row r="3456" spans="6:14">
      <c r="F3456" s="3">
        <v>44366</v>
      </c>
      <c r="G3456" s="1" t="s">
        <v>17</v>
      </c>
      <c r="H3456" s="1" t="s">
        <v>102</v>
      </c>
      <c r="I3456" s="1">
        <v>1842</v>
      </c>
      <c r="J3456" s="1">
        <f>MONTH(BART_Rides[[#This Row],[Date]])</f>
        <v>6</v>
      </c>
      <c r="K3456" s="1">
        <f>WEEKDAY(BART_Rides[[#This Row],[Date]],2)</f>
        <v>6</v>
      </c>
      <c r="L3456" s="1" t="str">
        <f>LEFT(BART_Rides[[#This Row],[Lines]],1)</f>
        <v>B</v>
      </c>
      <c r="M3456" s="1" t="str">
        <f>IF(BART_Rides[[#This Row],[FirstLetter]]="Y","Yes","No")</f>
        <v>No</v>
      </c>
      <c r="N3456" s="1" t="str">
        <f>IF(OR(BART_Rides[[#This Row],[Station Code]]="EM", BART_Rides[[#This Row],[Station Code]]="MT", BART_Rides[[#This Row],[Station Code]]="PL", BART_Rides[[#This Row],[Station Code]]="CC"), "Yes", "No")</f>
        <v>No</v>
      </c>
    </row>
    <row r="3457" spans="6:14">
      <c r="F3457" s="3">
        <v>44367</v>
      </c>
      <c r="G3457" s="1" t="s">
        <v>17</v>
      </c>
      <c r="H3457" s="1" t="s">
        <v>102</v>
      </c>
      <c r="I3457" s="1">
        <v>921</v>
      </c>
      <c r="J3457" s="1">
        <f>MONTH(BART_Rides[[#This Row],[Date]])</f>
        <v>6</v>
      </c>
      <c r="K3457" s="1">
        <f>WEEKDAY(BART_Rides[[#This Row],[Date]],2)</f>
        <v>7</v>
      </c>
      <c r="L3457" s="1" t="str">
        <f>LEFT(BART_Rides[[#This Row],[Lines]],1)</f>
        <v>B</v>
      </c>
      <c r="M3457" s="1" t="str">
        <f>IF(BART_Rides[[#This Row],[FirstLetter]]="Y","Yes","No")</f>
        <v>No</v>
      </c>
      <c r="N3457" s="1" t="str">
        <f>IF(OR(BART_Rides[[#This Row],[Station Code]]="EM", BART_Rides[[#This Row],[Station Code]]="MT", BART_Rides[[#This Row],[Station Code]]="PL", BART_Rides[[#This Row],[Station Code]]="CC"), "Yes", "No")</f>
        <v>No</v>
      </c>
    </row>
    <row r="3458" spans="6:14">
      <c r="F3458" s="3">
        <v>44368</v>
      </c>
      <c r="G3458" s="1" t="s">
        <v>17</v>
      </c>
      <c r="H3458" s="1" t="s">
        <v>102</v>
      </c>
      <c r="I3458" s="1">
        <v>1437</v>
      </c>
      <c r="J3458" s="1">
        <f>MONTH(BART_Rides[[#This Row],[Date]])</f>
        <v>6</v>
      </c>
      <c r="K3458" s="1">
        <f>WEEKDAY(BART_Rides[[#This Row],[Date]],2)</f>
        <v>1</v>
      </c>
      <c r="L3458" s="1" t="str">
        <f>LEFT(BART_Rides[[#This Row],[Lines]],1)</f>
        <v>B</v>
      </c>
      <c r="M3458" s="1" t="str">
        <f>IF(BART_Rides[[#This Row],[FirstLetter]]="Y","Yes","No")</f>
        <v>No</v>
      </c>
      <c r="N3458" s="1" t="str">
        <f>IF(OR(BART_Rides[[#This Row],[Station Code]]="EM", BART_Rides[[#This Row],[Station Code]]="MT", BART_Rides[[#This Row],[Station Code]]="PL", BART_Rides[[#This Row],[Station Code]]="CC"), "Yes", "No")</f>
        <v>No</v>
      </c>
    </row>
    <row r="3459" spans="6:14">
      <c r="F3459" s="3">
        <v>44369</v>
      </c>
      <c r="G3459" s="1" t="s">
        <v>17</v>
      </c>
      <c r="H3459" s="1" t="s">
        <v>102</v>
      </c>
      <c r="I3459" s="1">
        <v>1529</v>
      </c>
      <c r="J3459" s="1">
        <f>MONTH(BART_Rides[[#This Row],[Date]])</f>
        <v>6</v>
      </c>
      <c r="K3459" s="1">
        <f>WEEKDAY(BART_Rides[[#This Row],[Date]],2)</f>
        <v>2</v>
      </c>
      <c r="L3459" s="1" t="str">
        <f>LEFT(BART_Rides[[#This Row],[Lines]],1)</f>
        <v>B</v>
      </c>
      <c r="M3459" s="1" t="str">
        <f>IF(BART_Rides[[#This Row],[FirstLetter]]="Y","Yes","No")</f>
        <v>No</v>
      </c>
      <c r="N3459" s="1" t="str">
        <f>IF(OR(BART_Rides[[#This Row],[Station Code]]="EM", BART_Rides[[#This Row],[Station Code]]="MT", BART_Rides[[#This Row],[Station Code]]="PL", BART_Rides[[#This Row],[Station Code]]="CC"), "Yes", "No")</f>
        <v>No</v>
      </c>
    </row>
    <row r="3460" spans="6:14">
      <c r="F3460" s="3">
        <v>44370</v>
      </c>
      <c r="G3460" s="1" t="s">
        <v>17</v>
      </c>
      <c r="H3460" s="1" t="s">
        <v>102</v>
      </c>
      <c r="I3460" s="1">
        <v>1562</v>
      </c>
      <c r="J3460" s="1">
        <f>MONTH(BART_Rides[[#This Row],[Date]])</f>
        <v>6</v>
      </c>
      <c r="K3460" s="1">
        <f>WEEKDAY(BART_Rides[[#This Row],[Date]],2)</f>
        <v>3</v>
      </c>
      <c r="L3460" s="1" t="str">
        <f>LEFT(BART_Rides[[#This Row],[Lines]],1)</f>
        <v>B</v>
      </c>
      <c r="M3460" s="1" t="str">
        <f>IF(BART_Rides[[#This Row],[FirstLetter]]="Y","Yes","No")</f>
        <v>No</v>
      </c>
      <c r="N3460" s="1" t="str">
        <f>IF(OR(BART_Rides[[#This Row],[Station Code]]="EM", BART_Rides[[#This Row],[Station Code]]="MT", BART_Rides[[#This Row],[Station Code]]="PL", BART_Rides[[#This Row],[Station Code]]="CC"), "Yes", "No")</f>
        <v>No</v>
      </c>
    </row>
    <row r="3461" spans="6:14">
      <c r="F3461" s="3">
        <v>44371</v>
      </c>
      <c r="G3461" s="1" t="s">
        <v>17</v>
      </c>
      <c r="H3461" s="1" t="s">
        <v>102</v>
      </c>
      <c r="I3461" s="1">
        <v>1592</v>
      </c>
      <c r="J3461" s="1">
        <f>MONTH(BART_Rides[[#This Row],[Date]])</f>
        <v>6</v>
      </c>
      <c r="K3461" s="1">
        <f>WEEKDAY(BART_Rides[[#This Row],[Date]],2)</f>
        <v>4</v>
      </c>
      <c r="L3461" s="1" t="str">
        <f>LEFT(BART_Rides[[#This Row],[Lines]],1)</f>
        <v>B</v>
      </c>
      <c r="M3461" s="1" t="str">
        <f>IF(BART_Rides[[#This Row],[FirstLetter]]="Y","Yes","No")</f>
        <v>No</v>
      </c>
      <c r="N3461" s="1" t="str">
        <f>IF(OR(BART_Rides[[#This Row],[Station Code]]="EM", BART_Rides[[#This Row],[Station Code]]="MT", BART_Rides[[#This Row],[Station Code]]="PL", BART_Rides[[#This Row],[Station Code]]="CC"), "Yes", "No")</f>
        <v>No</v>
      </c>
    </row>
    <row r="3462" spans="6:14">
      <c r="F3462" s="3">
        <v>44372</v>
      </c>
      <c r="G3462" s="1" t="s">
        <v>17</v>
      </c>
      <c r="H3462" s="1" t="s">
        <v>102</v>
      </c>
      <c r="I3462" s="1">
        <v>1506</v>
      </c>
      <c r="J3462" s="1">
        <f>MONTH(BART_Rides[[#This Row],[Date]])</f>
        <v>6</v>
      </c>
      <c r="K3462" s="1">
        <f>WEEKDAY(BART_Rides[[#This Row],[Date]],2)</f>
        <v>5</v>
      </c>
      <c r="L3462" s="1" t="str">
        <f>LEFT(BART_Rides[[#This Row],[Lines]],1)</f>
        <v>B</v>
      </c>
      <c r="M3462" s="1" t="str">
        <f>IF(BART_Rides[[#This Row],[FirstLetter]]="Y","Yes","No")</f>
        <v>No</v>
      </c>
      <c r="N3462" s="1" t="str">
        <f>IF(OR(BART_Rides[[#This Row],[Station Code]]="EM", BART_Rides[[#This Row],[Station Code]]="MT", BART_Rides[[#This Row],[Station Code]]="PL", BART_Rides[[#This Row],[Station Code]]="CC"), "Yes", "No")</f>
        <v>No</v>
      </c>
    </row>
    <row r="3463" spans="6:14">
      <c r="F3463" s="3">
        <v>44373</v>
      </c>
      <c r="G3463" s="1" t="s">
        <v>17</v>
      </c>
      <c r="H3463" s="1" t="s">
        <v>102</v>
      </c>
      <c r="I3463" s="1">
        <v>994</v>
      </c>
      <c r="J3463" s="1">
        <f>MONTH(BART_Rides[[#This Row],[Date]])</f>
        <v>6</v>
      </c>
      <c r="K3463" s="1">
        <f>WEEKDAY(BART_Rides[[#This Row],[Date]],2)</f>
        <v>6</v>
      </c>
      <c r="L3463" s="1" t="str">
        <f>LEFT(BART_Rides[[#This Row],[Lines]],1)</f>
        <v>B</v>
      </c>
      <c r="M3463" s="1" t="str">
        <f>IF(BART_Rides[[#This Row],[FirstLetter]]="Y","Yes","No")</f>
        <v>No</v>
      </c>
      <c r="N3463" s="1" t="str">
        <f>IF(OR(BART_Rides[[#This Row],[Station Code]]="EM", BART_Rides[[#This Row],[Station Code]]="MT", BART_Rides[[#This Row],[Station Code]]="PL", BART_Rides[[#This Row],[Station Code]]="CC"), "Yes", "No")</f>
        <v>No</v>
      </c>
    </row>
    <row r="3464" spans="6:14">
      <c r="F3464" s="3">
        <v>44374</v>
      </c>
      <c r="G3464" s="1" t="s">
        <v>17</v>
      </c>
      <c r="H3464" s="1" t="s">
        <v>102</v>
      </c>
      <c r="I3464" s="1">
        <v>889</v>
      </c>
      <c r="J3464" s="1">
        <f>MONTH(BART_Rides[[#This Row],[Date]])</f>
        <v>6</v>
      </c>
      <c r="K3464" s="1">
        <f>WEEKDAY(BART_Rides[[#This Row],[Date]],2)</f>
        <v>7</v>
      </c>
      <c r="L3464" s="1" t="str">
        <f>LEFT(BART_Rides[[#This Row],[Lines]],1)</f>
        <v>B</v>
      </c>
      <c r="M3464" s="1" t="str">
        <f>IF(BART_Rides[[#This Row],[FirstLetter]]="Y","Yes","No")</f>
        <v>No</v>
      </c>
      <c r="N3464" s="1" t="str">
        <f>IF(OR(BART_Rides[[#This Row],[Station Code]]="EM", BART_Rides[[#This Row],[Station Code]]="MT", BART_Rides[[#This Row],[Station Code]]="PL", BART_Rides[[#This Row],[Station Code]]="CC"), "Yes", "No")</f>
        <v>No</v>
      </c>
    </row>
    <row r="3465" spans="6:14">
      <c r="F3465" s="3">
        <v>44375</v>
      </c>
      <c r="G3465" s="1" t="s">
        <v>17</v>
      </c>
      <c r="H3465" s="1" t="s">
        <v>102</v>
      </c>
      <c r="I3465" s="1">
        <v>1473</v>
      </c>
      <c r="J3465" s="1">
        <f>MONTH(BART_Rides[[#This Row],[Date]])</f>
        <v>6</v>
      </c>
      <c r="K3465" s="1">
        <f>WEEKDAY(BART_Rides[[#This Row],[Date]],2)</f>
        <v>1</v>
      </c>
      <c r="L3465" s="1" t="str">
        <f>LEFT(BART_Rides[[#This Row],[Lines]],1)</f>
        <v>B</v>
      </c>
      <c r="M3465" s="1" t="str">
        <f>IF(BART_Rides[[#This Row],[FirstLetter]]="Y","Yes","No")</f>
        <v>No</v>
      </c>
      <c r="N3465" s="1" t="str">
        <f>IF(OR(BART_Rides[[#This Row],[Station Code]]="EM", BART_Rides[[#This Row],[Station Code]]="MT", BART_Rides[[#This Row],[Station Code]]="PL", BART_Rides[[#This Row],[Station Code]]="CC"), "Yes", "No")</f>
        <v>No</v>
      </c>
    </row>
    <row r="3466" spans="6:14">
      <c r="F3466" s="3">
        <v>44376</v>
      </c>
      <c r="G3466" s="1" t="s">
        <v>17</v>
      </c>
      <c r="H3466" s="1" t="s">
        <v>102</v>
      </c>
      <c r="I3466" s="1">
        <v>1627</v>
      </c>
      <c r="J3466" s="1">
        <f>MONTH(BART_Rides[[#This Row],[Date]])</f>
        <v>6</v>
      </c>
      <c r="K3466" s="1">
        <f>WEEKDAY(BART_Rides[[#This Row],[Date]],2)</f>
        <v>2</v>
      </c>
      <c r="L3466" s="1" t="str">
        <f>LEFT(BART_Rides[[#This Row],[Lines]],1)</f>
        <v>B</v>
      </c>
      <c r="M3466" s="1" t="str">
        <f>IF(BART_Rides[[#This Row],[FirstLetter]]="Y","Yes","No")</f>
        <v>No</v>
      </c>
      <c r="N3466" s="1" t="str">
        <f>IF(OR(BART_Rides[[#This Row],[Station Code]]="EM", BART_Rides[[#This Row],[Station Code]]="MT", BART_Rides[[#This Row],[Station Code]]="PL", BART_Rides[[#This Row],[Station Code]]="CC"), "Yes", "No")</f>
        <v>No</v>
      </c>
    </row>
    <row r="3467" spans="6:14">
      <c r="F3467" s="3">
        <v>44377</v>
      </c>
      <c r="G3467" s="1" t="s">
        <v>17</v>
      </c>
      <c r="H3467" s="1" t="s">
        <v>102</v>
      </c>
      <c r="I3467" s="1">
        <v>1556</v>
      </c>
      <c r="J3467" s="1">
        <f>MONTH(BART_Rides[[#This Row],[Date]])</f>
        <v>6</v>
      </c>
      <c r="K3467" s="1">
        <f>WEEKDAY(BART_Rides[[#This Row],[Date]],2)</f>
        <v>3</v>
      </c>
      <c r="L3467" s="1" t="str">
        <f>LEFT(BART_Rides[[#This Row],[Lines]],1)</f>
        <v>B</v>
      </c>
      <c r="M3467" s="1" t="str">
        <f>IF(BART_Rides[[#This Row],[FirstLetter]]="Y","Yes","No")</f>
        <v>No</v>
      </c>
      <c r="N3467" s="1" t="str">
        <f>IF(OR(BART_Rides[[#This Row],[Station Code]]="EM", BART_Rides[[#This Row],[Station Code]]="MT", BART_Rides[[#This Row],[Station Code]]="PL", BART_Rides[[#This Row],[Station Code]]="CC"), "Yes", "No")</f>
        <v>No</v>
      </c>
    </row>
    <row r="3468" spans="6:14">
      <c r="F3468" s="3">
        <v>44378</v>
      </c>
      <c r="G3468" s="1" t="s">
        <v>17</v>
      </c>
      <c r="H3468" s="1" t="s">
        <v>102</v>
      </c>
      <c r="I3468" s="1">
        <v>1650</v>
      </c>
      <c r="J3468" s="1">
        <f>MONTH(BART_Rides[[#This Row],[Date]])</f>
        <v>7</v>
      </c>
      <c r="K3468" s="1">
        <f>WEEKDAY(BART_Rides[[#This Row],[Date]],2)</f>
        <v>4</v>
      </c>
      <c r="L3468" s="1" t="str">
        <f>LEFT(BART_Rides[[#This Row],[Lines]],1)</f>
        <v>B</v>
      </c>
      <c r="M3468" s="1" t="str">
        <f>IF(BART_Rides[[#This Row],[FirstLetter]]="Y","Yes","No")</f>
        <v>No</v>
      </c>
      <c r="N3468" s="1" t="str">
        <f>IF(OR(BART_Rides[[#This Row],[Station Code]]="EM", BART_Rides[[#This Row],[Station Code]]="MT", BART_Rides[[#This Row],[Station Code]]="PL", BART_Rides[[#This Row],[Station Code]]="CC"), "Yes", "No")</f>
        <v>No</v>
      </c>
    </row>
    <row r="3469" spans="6:14">
      <c r="F3469" s="3">
        <v>44379</v>
      </c>
      <c r="G3469" s="1" t="s">
        <v>17</v>
      </c>
      <c r="H3469" s="1" t="s">
        <v>102</v>
      </c>
      <c r="I3469" s="1">
        <v>1592</v>
      </c>
      <c r="J3469" s="1">
        <f>MONTH(BART_Rides[[#This Row],[Date]])</f>
        <v>7</v>
      </c>
      <c r="K3469" s="1">
        <f>WEEKDAY(BART_Rides[[#This Row],[Date]],2)</f>
        <v>5</v>
      </c>
      <c r="L3469" s="1" t="str">
        <f>LEFT(BART_Rides[[#This Row],[Lines]],1)</f>
        <v>B</v>
      </c>
      <c r="M3469" s="1" t="str">
        <f>IF(BART_Rides[[#This Row],[FirstLetter]]="Y","Yes","No")</f>
        <v>No</v>
      </c>
      <c r="N3469" s="1" t="str">
        <f>IF(OR(BART_Rides[[#This Row],[Station Code]]="EM", BART_Rides[[#This Row],[Station Code]]="MT", BART_Rides[[#This Row],[Station Code]]="PL", BART_Rides[[#This Row],[Station Code]]="CC"), "Yes", "No")</f>
        <v>No</v>
      </c>
    </row>
    <row r="3470" spans="6:14">
      <c r="F3470" s="3">
        <v>44380</v>
      </c>
      <c r="G3470" s="1" t="s">
        <v>17</v>
      </c>
      <c r="H3470" s="1" t="s">
        <v>102</v>
      </c>
      <c r="I3470" s="1">
        <v>983</v>
      </c>
      <c r="J3470" s="1">
        <f>MONTH(BART_Rides[[#This Row],[Date]])</f>
        <v>7</v>
      </c>
      <c r="K3470" s="1">
        <f>WEEKDAY(BART_Rides[[#This Row],[Date]],2)</f>
        <v>6</v>
      </c>
      <c r="L3470" s="1" t="str">
        <f>LEFT(BART_Rides[[#This Row],[Lines]],1)</f>
        <v>B</v>
      </c>
      <c r="M3470" s="1" t="str">
        <f>IF(BART_Rides[[#This Row],[FirstLetter]]="Y","Yes","No")</f>
        <v>No</v>
      </c>
      <c r="N3470" s="1" t="str">
        <f>IF(OR(BART_Rides[[#This Row],[Station Code]]="EM", BART_Rides[[#This Row],[Station Code]]="MT", BART_Rides[[#This Row],[Station Code]]="PL", BART_Rides[[#This Row],[Station Code]]="CC"), "Yes", "No")</f>
        <v>No</v>
      </c>
    </row>
    <row r="3471" spans="6:14">
      <c r="F3471" s="3">
        <v>44381</v>
      </c>
      <c r="G3471" s="1" t="s">
        <v>17</v>
      </c>
      <c r="H3471" s="1" t="s">
        <v>102</v>
      </c>
      <c r="I3471" s="1">
        <v>1031</v>
      </c>
      <c r="J3471" s="1">
        <f>MONTH(BART_Rides[[#This Row],[Date]])</f>
        <v>7</v>
      </c>
      <c r="K3471" s="1">
        <f>WEEKDAY(BART_Rides[[#This Row],[Date]],2)</f>
        <v>7</v>
      </c>
      <c r="L3471" s="1" t="str">
        <f>LEFT(BART_Rides[[#This Row],[Lines]],1)</f>
        <v>B</v>
      </c>
      <c r="M3471" s="1" t="str">
        <f>IF(BART_Rides[[#This Row],[FirstLetter]]="Y","Yes","No")</f>
        <v>No</v>
      </c>
      <c r="N3471" s="1" t="str">
        <f>IF(OR(BART_Rides[[#This Row],[Station Code]]="EM", BART_Rides[[#This Row],[Station Code]]="MT", BART_Rides[[#This Row],[Station Code]]="PL", BART_Rides[[#This Row],[Station Code]]="CC"), "Yes", "No")</f>
        <v>No</v>
      </c>
    </row>
    <row r="3472" spans="6:14">
      <c r="F3472" s="3">
        <v>44382</v>
      </c>
      <c r="G3472" s="1" t="s">
        <v>17</v>
      </c>
      <c r="H3472" s="1" t="s">
        <v>102</v>
      </c>
      <c r="I3472" s="1">
        <v>792</v>
      </c>
      <c r="J3472" s="1">
        <f>MONTH(BART_Rides[[#This Row],[Date]])</f>
        <v>7</v>
      </c>
      <c r="K3472" s="1">
        <f>WEEKDAY(BART_Rides[[#This Row],[Date]],2)</f>
        <v>1</v>
      </c>
      <c r="L3472" s="1" t="str">
        <f>LEFT(BART_Rides[[#This Row],[Lines]],1)</f>
        <v>B</v>
      </c>
      <c r="M3472" s="1" t="str">
        <f>IF(BART_Rides[[#This Row],[FirstLetter]]="Y","Yes","No")</f>
        <v>No</v>
      </c>
      <c r="N3472" s="1" t="str">
        <f>IF(OR(BART_Rides[[#This Row],[Station Code]]="EM", BART_Rides[[#This Row],[Station Code]]="MT", BART_Rides[[#This Row],[Station Code]]="PL", BART_Rides[[#This Row],[Station Code]]="CC"), "Yes", "No")</f>
        <v>No</v>
      </c>
    </row>
    <row r="3473" spans="6:14">
      <c r="F3473" s="3">
        <v>44383</v>
      </c>
      <c r="G3473" s="1" t="s">
        <v>17</v>
      </c>
      <c r="H3473" s="1" t="s">
        <v>102</v>
      </c>
      <c r="I3473" s="1">
        <v>1577</v>
      </c>
      <c r="J3473" s="1">
        <f>MONTH(BART_Rides[[#This Row],[Date]])</f>
        <v>7</v>
      </c>
      <c r="K3473" s="1">
        <f>WEEKDAY(BART_Rides[[#This Row],[Date]],2)</f>
        <v>2</v>
      </c>
      <c r="L3473" s="1" t="str">
        <f>LEFT(BART_Rides[[#This Row],[Lines]],1)</f>
        <v>B</v>
      </c>
      <c r="M3473" s="1" t="str">
        <f>IF(BART_Rides[[#This Row],[FirstLetter]]="Y","Yes","No")</f>
        <v>No</v>
      </c>
      <c r="N3473" s="1" t="str">
        <f>IF(OR(BART_Rides[[#This Row],[Station Code]]="EM", BART_Rides[[#This Row],[Station Code]]="MT", BART_Rides[[#This Row],[Station Code]]="PL", BART_Rides[[#This Row],[Station Code]]="CC"), "Yes", "No")</f>
        <v>No</v>
      </c>
    </row>
    <row r="3474" spans="6:14">
      <c r="F3474" s="3">
        <v>44384</v>
      </c>
      <c r="G3474" s="1" t="s">
        <v>17</v>
      </c>
      <c r="H3474" s="1" t="s">
        <v>102</v>
      </c>
      <c r="I3474" s="1">
        <v>1698</v>
      </c>
      <c r="J3474" s="1">
        <f>MONTH(BART_Rides[[#This Row],[Date]])</f>
        <v>7</v>
      </c>
      <c r="K3474" s="1">
        <f>WEEKDAY(BART_Rides[[#This Row],[Date]],2)</f>
        <v>3</v>
      </c>
      <c r="L3474" s="1" t="str">
        <f>LEFT(BART_Rides[[#This Row],[Lines]],1)</f>
        <v>B</v>
      </c>
      <c r="M3474" s="1" t="str">
        <f>IF(BART_Rides[[#This Row],[FirstLetter]]="Y","Yes","No")</f>
        <v>No</v>
      </c>
      <c r="N3474" s="1" t="str">
        <f>IF(OR(BART_Rides[[#This Row],[Station Code]]="EM", BART_Rides[[#This Row],[Station Code]]="MT", BART_Rides[[#This Row],[Station Code]]="PL", BART_Rides[[#This Row],[Station Code]]="CC"), "Yes", "No")</f>
        <v>No</v>
      </c>
    </row>
    <row r="3475" spans="6:14">
      <c r="F3475" s="3">
        <v>44385</v>
      </c>
      <c r="G3475" s="1" t="s">
        <v>17</v>
      </c>
      <c r="H3475" s="1" t="s">
        <v>102</v>
      </c>
      <c r="I3475" s="1">
        <v>1588</v>
      </c>
      <c r="J3475" s="1">
        <f>MONTH(BART_Rides[[#This Row],[Date]])</f>
        <v>7</v>
      </c>
      <c r="K3475" s="1">
        <f>WEEKDAY(BART_Rides[[#This Row],[Date]],2)</f>
        <v>4</v>
      </c>
      <c r="L3475" s="1" t="str">
        <f>LEFT(BART_Rides[[#This Row],[Lines]],1)</f>
        <v>B</v>
      </c>
      <c r="M3475" s="1" t="str">
        <f>IF(BART_Rides[[#This Row],[FirstLetter]]="Y","Yes","No")</f>
        <v>No</v>
      </c>
      <c r="N3475" s="1" t="str">
        <f>IF(OR(BART_Rides[[#This Row],[Station Code]]="EM", BART_Rides[[#This Row],[Station Code]]="MT", BART_Rides[[#This Row],[Station Code]]="PL", BART_Rides[[#This Row],[Station Code]]="CC"), "Yes", "No")</f>
        <v>No</v>
      </c>
    </row>
    <row r="3476" spans="6:14">
      <c r="F3476" s="3">
        <v>44386</v>
      </c>
      <c r="G3476" s="1" t="s">
        <v>17</v>
      </c>
      <c r="H3476" s="1" t="s">
        <v>102</v>
      </c>
      <c r="I3476" s="1">
        <v>1622</v>
      </c>
      <c r="J3476" s="1">
        <f>MONTH(BART_Rides[[#This Row],[Date]])</f>
        <v>7</v>
      </c>
      <c r="K3476" s="1">
        <f>WEEKDAY(BART_Rides[[#This Row],[Date]],2)</f>
        <v>5</v>
      </c>
      <c r="L3476" s="1" t="str">
        <f>LEFT(BART_Rides[[#This Row],[Lines]],1)</f>
        <v>B</v>
      </c>
      <c r="M3476" s="1" t="str">
        <f>IF(BART_Rides[[#This Row],[FirstLetter]]="Y","Yes","No")</f>
        <v>No</v>
      </c>
      <c r="N3476" s="1" t="str">
        <f>IF(OR(BART_Rides[[#This Row],[Station Code]]="EM", BART_Rides[[#This Row],[Station Code]]="MT", BART_Rides[[#This Row],[Station Code]]="PL", BART_Rides[[#This Row],[Station Code]]="CC"), "Yes", "No")</f>
        <v>No</v>
      </c>
    </row>
    <row r="3477" spans="6:14">
      <c r="F3477" s="3">
        <v>44387</v>
      </c>
      <c r="G3477" s="1" t="s">
        <v>17</v>
      </c>
      <c r="H3477" s="1" t="s">
        <v>102</v>
      </c>
      <c r="I3477" s="1">
        <v>998</v>
      </c>
      <c r="J3477" s="1">
        <f>MONTH(BART_Rides[[#This Row],[Date]])</f>
        <v>7</v>
      </c>
      <c r="K3477" s="1">
        <f>WEEKDAY(BART_Rides[[#This Row],[Date]],2)</f>
        <v>6</v>
      </c>
      <c r="L3477" s="1" t="str">
        <f>LEFT(BART_Rides[[#This Row],[Lines]],1)</f>
        <v>B</v>
      </c>
      <c r="M3477" s="1" t="str">
        <f>IF(BART_Rides[[#This Row],[FirstLetter]]="Y","Yes","No")</f>
        <v>No</v>
      </c>
      <c r="N3477" s="1" t="str">
        <f>IF(OR(BART_Rides[[#This Row],[Station Code]]="EM", BART_Rides[[#This Row],[Station Code]]="MT", BART_Rides[[#This Row],[Station Code]]="PL", BART_Rides[[#This Row],[Station Code]]="CC"), "Yes", "No")</f>
        <v>No</v>
      </c>
    </row>
    <row r="3478" spans="6:14">
      <c r="F3478" s="3">
        <v>44388</v>
      </c>
      <c r="G3478" s="1" t="s">
        <v>17</v>
      </c>
      <c r="H3478" s="1" t="s">
        <v>102</v>
      </c>
      <c r="I3478" s="1">
        <v>921</v>
      </c>
      <c r="J3478" s="1">
        <f>MONTH(BART_Rides[[#This Row],[Date]])</f>
        <v>7</v>
      </c>
      <c r="K3478" s="1">
        <f>WEEKDAY(BART_Rides[[#This Row],[Date]],2)</f>
        <v>7</v>
      </c>
      <c r="L3478" s="1" t="str">
        <f>LEFT(BART_Rides[[#This Row],[Lines]],1)</f>
        <v>B</v>
      </c>
      <c r="M3478" s="1" t="str">
        <f>IF(BART_Rides[[#This Row],[FirstLetter]]="Y","Yes","No")</f>
        <v>No</v>
      </c>
      <c r="N3478" s="1" t="str">
        <f>IF(OR(BART_Rides[[#This Row],[Station Code]]="EM", BART_Rides[[#This Row],[Station Code]]="MT", BART_Rides[[#This Row],[Station Code]]="PL", BART_Rides[[#This Row],[Station Code]]="CC"), "Yes", "No")</f>
        <v>No</v>
      </c>
    </row>
    <row r="3479" spans="6:14">
      <c r="F3479" s="3">
        <v>44389</v>
      </c>
      <c r="G3479" s="1" t="s">
        <v>17</v>
      </c>
      <c r="H3479" s="1" t="s">
        <v>102</v>
      </c>
      <c r="I3479" s="1">
        <v>1558</v>
      </c>
      <c r="J3479" s="1">
        <f>MONTH(BART_Rides[[#This Row],[Date]])</f>
        <v>7</v>
      </c>
      <c r="K3479" s="1">
        <f>WEEKDAY(BART_Rides[[#This Row],[Date]],2)</f>
        <v>1</v>
      </c>
      <c r="L3479" s="1" t="str">
        <f>LEFT(BART_Rides[[#This Row],[Lines]],1)</f>
        <v>B</v>
      </c>
      <c r="M3479" s="1" t="str">
        <f>IF(BART_Rides[[#This Row],[FirstLetter]]="Y","Yes","No")</f>
        <v>No</v>
      </c>
      <c r="N3479" s="1" t="str">
        <f>IF(OR(BART_Rides[[#This Row],[Station Code]]="EM", BART_Rides[[#This Row],[Station Code]]="MT", BART_Rides[[#This Row],[Station Code]]="PL", BART_Rides[[#This Row],[Station Code]]="CC"), "Yes", "No")</f>
        <v>No</v>
      </c>
    </row>
    <row r="3480" spans="6:14">
      <c r="F3480" s="3">
        <v>44390</v>
      </c>
      <c r="G3480" s="1" t="s">
        <v>17</v>
      </c>
      <c r="H3480" s="1" t="s">
        <v>102</v>
      </c>
      <c r="I3480" s="1">
        <v>1615</v>
      </c>
      <c r="J3480" s="1">
        <f>MONTH(BART_Rides[[#This Row],[Date]])</f>
        <v>7</v>
      </c>
      <c r="K3480" s="1">
        <f>WEEKDAY(BART_Rides[[#This Row],[Date]],2)</f>
        <v>2</v>
      </c>
      <c r="L3480" s="1" t="str">
        <f>LEFT(BART_Rides[[#This Row],[Lines]],1)</f>
        <v>B</v>
      </c>
      <c r="M3480" s="1" t="str">
        <f>IF(BART_Rides[[#This Row],[FirstLetter]]="Y","Yes","No")</f>
        <v>No</v>
      </c>
      <c r="N3480" s="1" t="str">
        <f>IF(OR(BART_Rides[[#This Row],[Station Code]]="EM", BART_Rides[[#This Row],[Station Code]]="MT", BART_Rides[[#This Row],[Station Code]]="PL", BART_Rides[[#This Row],[Station Code]]="CC"), "Yes", "No")</f>
        <v>No</v>
      </c>
    </row>
    <row r="3481" spans="6:14">
      <c r="F3481" s="3">
        <v>44391</v>
      </c>
      <c r="G3481" s="1" t="s">
        <v>17</v>
      </c>
      <c r="H3481" s="1" t="s">
        <v>102</v>
      </c>
      <c r="I3481" s="1">
        <v>1717</v>
      </c>
      <c r="J3481" s="1">
        <f>MONTH(BART_Rides[[#This Row],[Date]])</f>
        <v>7</v>
      </c>
      <c r="K3481" s="1">
        <f>WEEKDAY(BART_Rides[[#This Row],[Date]],2)</f>
        <v>3</v>
      </c>
      <c r="L3481" s="1" t="str">
        <f>LEFT(BART_Rides[[#This Row],[Lines]],1)</f>
        <v>B</v>
      </c>
      <c r="M3481" s="1" t="str">
        <f>IF(BART_Rides[[#This Row],[FirstLetter]]="Y","Yes","No")</f>
        <v>No</v>
      </c>
      <c r="N3481" s="1" t="str">
        <f>IF(OR(BART_Rides[[#This Row],[Station Code]]="EM", BART_Rides[[#This Row],[Station Code]]="MT", BART_Rides[[#This Row],[Station Code]]="PL", BART_Rides[[#This Row],[Station Code]]="CC"), "Yes", "No")</f>
        <v>No</v>
      </c>
    </row>
    <row r="3482" spans="6:14">
      <c r="F3482" s="3">
        <v>44392</v>
      </c>
      <c r="G3482" s="1" t="s">
        <v>17</v>
      </c>
      <c r="H3482" s="1" t="s">
        <v>102</v>
      </c>
      <c r="I3482" s="1">
        <v>1656</v>
      </c>
      <c r="J3482" s="1">
        <f>MONTH(BART_Rides[[#This Row],[Date]])</f>
        <v>7</v>
      </c>
      <c r="K3482" s="1">
        <f>WEEKDAY(BART_Rides[[#This Row],[Date]],2)</f>
        <v>4</v>
      </c>
      <c r="L3482" s="1" t="str">
        <f>LEFT(BART_Rides[[#This Row],[Lines]],1)</f>
        <v>B</v>
      </c>
      <c r="M3482" s="1" t="str">
        <f>IF(BART_Rides[[#This Row],[FirstLetter]]="Y","Yes","No")</f>
        <v>No</v>
      </c>
      <c r="N3482" s="1" t="str">
        <f>IF(OR(BART_Rides[[#This Row],[Station Code]]="EM", BART_Rides[[#This Row],[Station Code]]="MT", BART_Rides[[#This Row],[Station Code]]="PL", BART_Rides[[#This Row],[Station Code]]="CC"), "Yes", "No")</f>
        <v>No</v>
      </c>
    </row>
    <row r="3483" spans="6:14">
      <c r="F3483" s="3">
        <v>44393</v>
      </c>
      <c r="G3483" s="1" t="s">
        <v>17</v>
      </c>
      <c r="H3483" s="1" t="s">
        <v>102</v>
      </c>
      <c r="I3483" s="1">
        <v>1693</v>
      </c>
      <c r="J3483" s="1">
        <f>MONTH(BART_Rides[[#This Row],[Date]])</f>
        <v>7</v>
      </c>
      <c r="K3483" s="1">
        <f>WEEKDAY(BART_Rides[[#This Row],[Date]],2)</f>
        <v>5</v>
      </c>
      <c r="L3483" s="1" t="str">
        <f>LEFT(BART_Rides[[#This Row],[Lines]],1)</f>
        <v>B</v>
      </c>
      <c r="M3483" s="1" t="str">
        <f>IF(BART_Rides[[#This Row],[FirstLetter]]="Y","Yes","No")</f>
        <v>No</v>
      </c>
      <c r="N3483" s="1" t="str">
        <f>IF(OR(BART_Rides[[#This Row],[Station Code]]="EM", BART_Rides[[#This Row],[Station Code]]="MT", BART_Rides[[#This Row],[Station Code]]="PL", BART_Rides[[#This Row],[Station Code]]="CC"), "Yes", "No")</f>
        <v>No</v>
      </c>
    </row>
    <row r="3484" spans="6:14">
      <c r="F3484" s="3">
        <v>44394</v>
      </c>
      <c r="G3484" s="1" t="s">
        <v>17</v>
      </c>
      <c r="H3484" s="1" t="s">
        <v>102</v>
      </c>
      <c r="I3484" s="1">
        <v>1073</v>
      </c>
      <c r="J3484" s="1">
        <f>MONTH(BART_Rides[[#This Row],[Date]])</f>
        <v>7</v>
      </c>
      <c r="K3484" s="1">
        <f>WEEKDAY(BART_Rides[[#This Row],[Date]],2)</f>
        <v>6</v>
      </c>
      <c r="L3484" s="1" t="str">
        <f>LEFT(BART_Rides[[#This Row],[Lines]],1)</f>
        <v>B</v>
      </c>
      <c r="M3484" s="1" t="str">
        <f>IF(BART_Rides[[#This Row],[FirstLetter]]="Y","Yes","No")</f>
        <v>No</v>
      </c>
      <c r="N3484" s="1" t="str">
        <f>IF(OR(BART_Rides[[#This Row],[Station Code]]="EM", BART_Rides[[#This Row],[Station Code]]="MT", BART_Rides[[#This Row],[Station Code]]="PL", BART_Rides[[#This Row],[Station Code]]="CC"), "Yes", "No")</f>
        <v>No</v>
      </c>
    </row>
    <row r="3485" spans="6:14">
      <c r="F3485" s="3">
        <v>44395</v>
      </c>
      <c r="G3485" s="1" t="s">
        <v>17</v>
      </c>
      <c r="H3485" s="1" t="s">
        <v>102</v>
      </c>
      <c r="I3485" s="1">
        <v>982</v>
      </c>
      <c r="J3485" s="1">
        <f>MONTH(BART_Rides[[#This Row],[Date]])</f>
        <v>7</v>
      </c>
      <c r="K3485" s="1">
        <f>WEEKDAY(BART_Rides[[#This Row],[Date]],2)</f>
        <v>7</v>
      </c>
      <c r="L3485" s="1" t="str">
        <f>LEFT(BART_Rides[[#This Row],[Lines]],1)</f>
        <v>B</v>
      </c>
      <c r="M3485" s="1" t="str">
        <f>IF(BART_Rides[[#This Row],[FirstLetter]]="Y","Yes","No")</f>
        <v>No</v>
      </c>
      <c r="N3485" s="1" t="str">
        <f>IF(OR(BART_Rides[[#This Row],[Station Code]]="EM", BART_Rides[[#This Row],[Station Code]]="MT", BART_Rides[[#This Row],[Station Code]]="PL", BART_Rides[[#This Row],[Station Code]]="CC"), "Yes", "No")</f>
        <v>No</v>
      </c>
    </row>
    <row r="3486" spans="6:14">
      <c r="F3486" s="3">
        <v>44396</v>
      </c>
      <c r="G3486" s="1" t="s">
        <v>17</v>
      </c>
      <c r="H3486" s="1" t="s">
        <v>102</v>
      </c>
      <c r="I3486" s="1">
        <v>1703</v>
      </c>
      <c r="J3486" s="1">
        <f>MONTH(BART_Rides[[#This Row],[Date]])</f>
        <v>7</v>
      </c>
      <c r="K3486" s="1">
        <f>WEEKDAY(BART_Rides[[#This Row],[Date]],2)</f>
        <v>1</v>
      </c>
      <c r="L3486" s="1" t="str">
        <f>LEFT(BART_Rides[[#This Row],[Lines]],1)</f>
        <v>B</v>
      </c>
      <c r="M3486" s="1" t="str">
        <f>IF(BART_Rides[[#This Row],[FirstLetter]]="Y","Yes","No")</f>
        <v>No</v>
      </c>
      <c r="N3486" s="1" t="str">
        <f>IF(OR(BART_Rides[[#This Row],[Station Code]]="EM", BART_Rides[[#This Row],[Station Code]]="MT", BART_Rides[[#This Row],[Station Code]]="PL", BART_Rides[[#This Row],[Station Code]]="CC"), "Yes", "No")</f>
        <v>No</v>
      </c>
    </row>
    <row r="3487" spans="6:14">
      <c r="F3487" s="3">
        <v>44397</v>
      </c>
      <c r="G3487" s="1" t="s">
        <v>17</v>
      </c>
      <c r="H3487" s="1" t="s">
        <v>102</v>
      </c>
      <c r="I3487" s="1">
        <v>1693</v>
      </c>
      <c r="J3487" s="1">
        <f>MONTH(BART_Rides[[#This Row],[Date]])</f>
        <v>7</v>
      </c>
      <c r="K3487" s="1">
        <f>WEEKDAY(BART_Rides[[#This Row],[Date]],2)</f>
        <v>2</v>
      </c>
      <c r="L3487" s="1" t="str">
        <f>LEFT(BART_Rides[[#This Row],[Lines]],1)</f>
        <v>B</v>
      </c>
      <c r="M3487" s="1" t="str">
        <f>IF(BART_Rides[[#This Row],[FirstLetter]]="Y","Yes","No")</f>
        <v>No</v>
      </c>
      <c r="N3487" s="1" t="str">
        <f>IF(OR(BART_Rides[[#This Row],[Station Code]]="EM", BART_Rides[[#This Row],[Station Code]]="MT", BART_Rides[[#This Row],[Station Code]]="PL", BART_Rides[[#This Row],[Station Code]]="CC"), "Yes", "No")</f>
        <v>No</v>
      </c>
    </row>
    <row r="3488" spans="6:14">
      <c r="F3488" s="3">
        <v>44398</v>
      </c>
      <c r="G3488" s="1" t="s">
        <v>17</v>
      </c>
      <c r="H3488" s="1" t="s">
        <v>102</v>
      </c>
      <c r="I3488" s="1">
        <v>1683</v>
      </c>
      <c r="J3488" s="1">
        <f>MONTH(BART_Rides[[#This Row],[Date]])</f>
        <v>7</v>
      </c>
      <c r="K3488" s="1">
        <f>WEEKDAY(BART_Rides[[#This Row],[Date]],2)</f>
        <v>3</v>
      </c>
      <c r="L3488" s="1" t="str">
        <f>LEFT(BART_Rides[[#This Row],[Lines]],1)</f>
        <v>B</v>
      </c>
      <c r="M3488" s="1" t="str">
        <f>IF(BART_Rides[[#This Row],[FirstLetter]]="Y","Yes","No")</f>
        <v>No</v>
      </c>
      <c r="N3488" s="1" t="str">
        <f>IF(OR(BART_Rides[[#This Row],[Station Code]]="EM", BART_Rides[[#This Row],[Station Code]]="MT", BART_Rides[[#This Row],[Station Code]]="PL", BART_Rides[[#This Row],[Station Code]]="CC"), "Yes", "No")</f>
        <v>No</v>
      </c>
    </row>
    <row r="3489" spans="6:14">
      <c r="F3489" s="3">
        <v>44399</v>
      </c>
      <c r="G3489" s="1" t="s">
        <v>17</v>
      </c>
      <c r="H3489" s="1" t="s">
        <v>102</v>
      </c>
      <c r="I3489" s="1">
        <v>1613</v>
      </c>
      <c r="J3489" s="1">
        <f>MONTH(BART_Rides[[#This Row],[Date]])</f>
        <v>7</v>
      </c>
      <c r="K3489" s="1">
        <f>WEEKDAY(BART_Rides[[#This Row],[Date]],2)</f>
        <v>4</v>
      </c>
      <c r="L3489" s="1" t="str">
        <f>LEFT(BART_Rides[[#This Row],[Lines]],1)</f>
        <v>B</v>
      </c>
      <c r="M3489" s="1" t="str">
        <f>IF(BART_Rides[[#This Row],[FirstLetter]]="Y","Yes","No")</f>
        <v>No</v>
      </c>
      <c r="N3489" s="1" t="str">
        <f>IF(OR(BART_Rides[[#This Row],[Station Code]]="EM", BART_Rides[[#This Row],[Station Code]]="MT", BART_Rides[[#This Row],[Station Code]]="PL", BART_Rides[[#This Row],[Station Code]]="CC"), "Yes", "No")</f>
        <v>No</v>
      </c>
    </row>
    <row r="3490" spans="6:14">
      <c r="F3490" s="3">
        <v>44400</v>
      </c>
      <c r="G3490" s="1" t="s">
        <v>17</v>
      </c>
      <c r="H3490" s="1" t="s">
        <v>102</v>
      </c>
      <c r="I3490" s="1">
        <v>1541</v>
      </c>
      <c r="J3490" s="1">
        <f>MONTH(BART_Rides[[#This Row],[Date]])</f>
        <v>7</v>
      </c>
      <c r="K3490" s="1">
        <f>WEEKDAY(BART_Rides[[#This Row],[Date]],2)</f>
        <v>5</v>
      </c>
      <c r="L3490" s="1" t="str">
        <f>LEFT(BART_Rides[[#This Row],[Lines]],1)</f>
        <v>B</v>
      </c>
      <c r="M3490" s="1" t="str">
        <f>IF(BART_Rides[[#This Row],[FirstLetter]]="Y","Yes","No")</f>
        <v>No</v>
      </c>
      <c r="N3490" s="1" t="str">
        <f>IF(OR(BART_Rides[[#This Row],[Station Code]]="EM", BART_Rides[[#This Row],[Station Code]]="MT", BART_Rides[[#This Row],[Station Code]]="PL", BART_Rides[[#This Row],[Station Code]]="CC"), "Yes", "No")</f>
        <v>No</v>
      </c>
    </row>
    <row r="3491" spans="6:14">
      <c r="F3491" s="3">
        <v>44401</v>
      </c>
      <c r="G3491" s="1" t="s">
        <v>17</v>
      </c>
      <c r="H3491" s="1" t="s">
        <v>102</v>
      </c>
      <c r="I3491" s="1">
        <v>921</v>
      </c>
      <c r="J3491" s="1">
        <f>MONTH(BART_Rides[[#This Row],[Date]])</f>
        <v>7</v>
      </c>
      <c r="K3491" s="1">
        <f>WEEKDAY(BART_Rides[[#This Row],[Date]],2)</f>
        <v>6</v>
      </c>
      <c r="L3491" s="1" t="str">
        <f>LEFT(BART_Rides[[#This Row],[Lines]],1)</f>
        <v>B</v>
      </c>
      <c r="M3491" s="1" t="str">
        <f>IF(BART_Rides[[#This Row],[FirstLetter]]="Y","Yes","No")</f>
        <v>No</v>
      </c>
      <c r="N3491" s="1" t="str">
        <f>IF(OR(BART_Rides[[#This Row],[Station Code]]="EM", BART_Rides[[#This Row],[Station Code]]="MT", BART_Rides[[#This Row],[Station Code]]="PL", BART_Rides[[#This Row],[Station Code]]="CC"), "Yes", "No")</f>
        <v>No</v>
      </c>
    </row>
    <row r="3492" spans="6:14">
      <c r="F3492" s="3">
        <v>44402</v>
      </c>
      <c r="G3492" s="1" t="s">
        <v>17</v>
      </c>
      <c r="H3492" s="1" t="s">
        <v>102</v>
      </c>
      <c r="I3492" s="1">
        <v>829</v>
      </c>
      <c r="J3492" s="1">
        <f>MONTH(BART_Rides[[#This Row],[Date]])</f>
        <v>7</v>
      </c>
      <c r="K3492" s="1">
        <f>WEEKDAY(BART_Rides[[#This Row],[Date]],2)</f>
        <v>7</v>
      </c>
      <c r="L3492" s="1" t="str">
        <f>LEFT(BART_Rides[[#This Row],[Lines]],1)</f>
        <v>B</v>
      </c>
      <c r="M3492" s="1" t="str">
        <f>IF(BART_Rides[[#This Row],[FirstLetter]]="Y","Yes","No")</f>
        <v>No</v>
      </c>
      <c r="N3492" s="1" t="str">
        <f>IF(OR(BART_Rides[[#This Row],[Station Code]]="EM", BART_Rides[[#This Row],[Station Code]]="MT", BART_Rides[[#This Row],[Station Code]]="PL", BART_Rides[[#This Row],[Station Code]]="CC"), "Yes", "No")</f>
        <v>No</v>
      </c>
    </row>
    <row r="3493" spans="6:14">
      <c r="F3493" s="3">
        <v>44403</v>
      </c>
      <c r="G3493" s="1" t="s">
        <v>17</v>
      </c>
      <c r="H3493" s="1" t="s">
        <v>102</v>
      </c>
      <c r="I3493" s="1">
        <v>1518</v>
      </c>
      <c r="J3493" s="1">
        <f>MONTH(BART_Rides[[#This Row],[Date]])</f>
        <v>7</v>
      </c>
      <c r="K3493" s="1">
        <f>WEEKDAY(BART_Rides[[#This Row],[Date]],2)</f>
        <v>1</v>
      </c>
      <c r="L3493" s="1" t="str">
        <f>LEFT(BART_Rides[[#This Row],[Lines]],1)</f>
        <v>B</v>
      </c>
      <c r="M3493" s="1" t="str">
        <f>IF(BART_Rides[[#This Row],[FirstLetter]]="Y","Yes","No")</f>
        <v>No</v>
      </c>
      <c r="N3493" s="1" t="str">
        <f>IF(OR(BART_Rides[[#This Row],[Station Code]]="EM", BART_Rides[[#This Row],[Station Code]]="MT", BART_Rides[[#This Row],[Station Code]]="PL", BART_Rides[[#This Row],[Station Code]]="CC"), "Yes", "No")</f>
        <v>No</v>
      </c>
    </row>
    <row r="3494" spans="6:14">
      <c r="F3494" s="3">
        <v>44404</v>
      </c>
      <c r="G3494" s="1" t="s">
        <v>17</v>
      </c>
      <c r="H3494" s="1" t="s">
        <v>102</v>
      </c>
      <c r="I3494" s="1">
        <v>1705</v>
      </c>
      <c r="J3494" s="1">
        <f>MONTH(BART_Rides[[#This Row],[Date]])</f>
        <v>7</v>
      </c>
      <c r="K3494" s="1">
        <f>WEEKDAY(BART_Rides[[#This Row],[Date]],2)</f>
        <v>2</v>
      </c>
      <c r="L3494" s="1" t="str">
        <f>LEFT(BART_Rides[[#This Row],[Lines]],1)</f>
        <v>B</v>
      </c>
      <c r="M3494" s="1" t="str">
        <f>IF(BART_Rides[[#This Row],[FirstLetter]]="Y","Yes","No")</f>
        <v>No</v>
      </c>
      <c r="N3494" s="1" t="str">
        <f>IF(OR(BART_Rides[[#This Row],[Station Code]]="EM", BART_Rides[[#This Row],[Station Code]]="MT", BART_Rides[[#This Row],[Station Code]]="PL", BART_Rides[[#This Row],[Station Code]]="CC"), "Yes", "No")</f>
        <v>No</v>
      </c>
    </row>
    <row r="3495" spans="6:14">
      <c r="F3495" s="3">
        <v>44405</v>
      </c>
      <c r="G3495" s="1" t="s">
        <v>17</v>
      </c>
      <c r="H3495" s="1" t="s">
        <v>102</v>
      </c>
      <c r="I3495" s="1">
        <v>1637</v>
      </c>
      <c r="J3495" s="1">
        <f>MONTH(BART_Rides[[#This Row],[Date]])</f>
        <v>7</v>
      </c>
      <c r="K3495" s="1">
        <f>WEEKDAY(BART_Rides[[#This Row],[Date]],2)</f>
        <v>3</v>
      </c>
      <c r="L3495" s="1" t="str">
        <f>LEFT(BART_Rides[[#This Row],[Lines]],1)</f>
        <v>B</v>
      </c>
      <c r="M3495" s="1" t="str">
        <f>IF(BART_Rides[[#This Row],[FirstLetter]]="Y","Yes","No")</f>
        <v>No</v>
      </c>
      <c r="N3495" s="1" t="str">
        <f>IF(OR(BART_Rides[[#This Row],[Station Code]]="EM", BART_Rides[[#This Row],[Station Code]]="MT", BART_Rides[[#This Row],[Station Code]]="PL", BART_Rides[[#This Row],[Station Code]]="CC"), "Yes", "No")</f>
        <v>No</v>
      </c>
    </row>
    <row r="3496" spans="6:14">
      <c r="F3496" s="3">
        <v>44406</v>
      </c>
      <c r="G3496" s="1" t="s">
        <v>17</v>
      </c>
      <c r="H3496" s="1" t="s">
        <v>102</v>
      </c>
      <c r="I3496" s="1">
        <v>1593</v>
      </c>
      <c r="J3496" s="1">
        <f>MONTH(BART_Rides[[#This Row],[Date]])</f>
        <v>7</v>
      </c>
      <c r="K3496" s="1">
        <f>WEEKDAY(BART_Rides[[#This Row],[Date]],2)</f>
        <v>4</v>
      </c>
      <c r="L3496" s="1" t="str">
        <f>LEFT(BART_Rides[[#This Row],[Lines]],1)</f>
        <v>B</v>
      </c>
      <c r="M3496" s="1" t="str">
        <f>IF(BART_Rides[[#This Row],[FirstLetter]]="Y","Yes","No")</f>
        <v>No</v>
      </c>
      <c r="N3496" s="1" t="str">
        <f>IF(OR(BART_Rides[[#This Row],[Station Code]]="EM", BART_Rides[[#This Row],[Station Code]]="MT", BART_Rides[[#This Row],[Station Code]]="PL", BART_Rides[[#This Row],[Station Code]]="CC"), "Yes", "No")</f>
        <v>No</v>
      </c>
    </row>
    <row r="3497" spans="6:14">
      <c r="F3497" s="3">
        <v>44407</v>
      </c>
      <c r="G3497" s="1" t="s">
        <v>17</v>
      </c>
      <c r="H3497" s="1" t="s">
        <v>102</v>
      </c>
      <c r="I3497" s="1">
        <v>1616</v>
      </c>
      <c r="J3497" s="1">
        <f>MONTH(BART_Rides[[#This Row],[Date]])</f>
        <v>7</v>
      </c>
      <c r="K3497" s="1">
        <f>WEEKDAY(BART_Rides[[#This Row],[Date]],2)</f>
        <v>5</v>
      </c>
      <c r="L3497" s="1" t="str">
        <f>LEFT(BART_Rides[[#This Row],[Lines]],1)</f>
        <v>B</v>
      </c>
      <c r="M3497" s="1" t="str">
        <f>IF(BART_Rides[[#This Row],[FirstLetter]]="Y","Yes","No")</f>
        <v>No</v>
      </c>
      <c r="N3497" s="1" t="str">
        <f>IF(OR(BART_Rides[[#This Row],[Station Code]]="EM", BART_Rides[[#This Row],[Station Code]]="MT", BART_Rides[[#This Row],[Station Code]]="PL", BART_Rides[[#This Row],[Station Code]]="CC"), "Yes", "No")</f>
        <v>No</v>
      </c>
    </row>
    <row r="3498" spans="6:14">
      <c r="F3498" s="3">
        <v>44408</v>
      </c>
      <c r="G3498" s="1" t="s">
        <v>17</v>
      </c>
      <c r="H3498" s="1" t="s">
        <v>102</v>
      </c>
      <c r="I3498" s="1">
        <v>876</v>
      </c>
      <c r="J3498" s="1">
        <f>MONTH(BART_Rides[[#This Row],[Date]])</f>
        <v>7</v>
      </c>
      <c r="K3498" s="1">
        <f>WEEKDAY(BART_Rides[[#This Row],[Date]],2)</f>
        <v>6</v>
      </c>
      <c r="L3498" s="1" t="str">
        <f>LEFT(BART_Rides[[#This Row],[Lines]],1)</f>
        <v>B</v>
      </c>
      <c r="M3498" s="1" t="str">
        <f>IF(BART_Rides[[#This Row],[FirstLetter]]="Y","Yes","No")</f>
        <v>No</v>
      </c>
      <c r="N3498" s="1" t="str">
        <f>IF(OR(BART_Rides[[#This Row],[Station Code]]="EM", BART_Rides[[#This Row],[Station Code]]="MT", BART_Rides[[#This Row],[Station Code]]="PL", BART_Rides[[#This Row],[Station Code]]="CC"), "Yes", "No")</f>
        <v>No</v>
      </c>
    </row>
    <row r="3499" spans="6:14">
      <c r="F3499" s="3">
        <v>44409</v>
      </c>
      <c r="G3499" s="1" t="s">
        <v>17</v>
      </c>
      <c r="H3499" s="1" t="s">
        <v>102</v>
      </c>
      <c r="I3499" s="1">
        <v>844</v>
      </c>
      <c r="J3499" s="1">
        <f>MONTH(BART_Rides[[#This Row],[Date]])</f>
        <v>8</v>
      </c>
      <c r="K3499" s="1">
        <f>WEEKDAY(BART_Rides[[#This Row],[Date]],2)</f>
        <v>7</v>
      </c>
      <c r="L3499" s="1" t="str">
        <f>LEFT(BART_Rides[[#This Row],[Lines]],1)</f>
        <v>B</v>
      </c>
      <c r="M3499" s="1" t="str">
        <f>IF(BART_Rides[[#This Row],[FirstLetter]]="Y","Yes","No")</f>
        <v>No</v>
      </c>
      <c r="N3499" s="1" t="str">
        <f>IF(OR(BART_Rides[[#This Row],[Station Code]]="EM", BART_Rides[[#This Row],[Station Code]]="MT", BART_Rides[[#This Row],[Station Code]]="PL", BART_Rides[[#This Row],[Station Code]]="CC"), "Yes", "No")</f>
        <v>No</v>
      </c>
    </row>
    <row r="3500" spans="6:14">
      <c r="F3500" s="3">
        <v>44410</v>
      </c>
      <c r="G3500" s="1" t="s">
        <v>17</v>
      </c>
      <c r="H3500" s="1" t="s">
        <v>102</v>
      </c>
      <c r="I3500" s="1">
        <v>1504</v>
      </c>
      <c r="J3500" s="1">
        <f>MONTH(BART_Rides[[#This Row],[Date]])</f>
        <v>8</v>
      </c>
      <c r="K3500" s="1">
        <f>WEEKDAY(BART_Rides[[#This Row],[Date]],2)</f>
        <v>1</v>
      </c>
      <c r="L3500" s="1" t="str">
        <f>LEFT(BART_Rides[[#This Row],[Lines]],1)</f>
        <v>B</v>
      </c>
      <c r="M3500" s="1" t="str">
        <f>IF(BART_Rides[[#This Row],[FirstLetter]]="Y","Yes","No")</f>
        <v>No</v>
      </c>
      <c r="N3500" s="1" t="str">
        <f>IF(OR(BART_Rides[[#This Row],[Station Code]]="EM", BART_Rides[[#This Row],[Station Code]]="MT", BART_Rides[[#This Row],[Station Code]]="PL", BART_Rides[[#This Row],[Station Code]]="CC"), "Yes", "No")</f>
        <v>No</v>
      </c>
    </row>
    <row r="3501" spans="6:14">
      <c r="F3501" s="3">
        <v>44411</v>
      </c>
      <c r="G3501" s="1" t="s">
        <v>17</v>
      </c>
      <c r="H3501" s="1" t="s">
        <v>102</v>
      </c>
      <c r="I3501" s="1">
        <v>1677</v>
      </c>
      <c r="J3501" s="1">
        <f>MONTH(BART_Rides[[#This Row],[Date]])</f>
        <v>8</v>
      </c>
      <c r="K3501" s="1">
        <f>WEEKDAY(BART_Rides[[#This Row],[Date]],2)</f>
        <v>2</v>
      </c>
      <c r="L3501" s="1" t="str">
        <f>LEFT(BART_Rides[[#This Row],[Lines]],1)</f>
        <v>B</v>
      </c>
      <c r="M3501" s="1" t="str">
        <f>IF(BART_Rides[[#This Row],[FirstLetter]]="Y","Yes","No")</f>
        <v>No</v>
      </c>
      <c r="N3501" s="1" t="str">
        <f>IF(OR(BART_Rides[[#This Row],[Station Code]]="EM", BART_Rides[[#This Row],[Station Code]]="MT", BART_Rides[[#This Row],[Station Code]]="PL", BART_Rides[[#This Row],[Station Code]]="CC"), "Yes", "No")</f>
        <v>No</v>
      </c>
    </row>
    <row r="3502" spans="6:14">
      <c r="F3502" s="3">
        <v>44412</v>
      </c>
      <c r="G3502" s="1" t="s">
        <v>17</v>
      </c>
      <c r="H3502" s="1" t="s">
        <v>102</v>
      </c>
      <c r="I3502" s="1">
        <v>1804</v>
      </c>
      <c r="J3502" s="1">
        <f>MONTH(BART_Rides[[#This Row],[Date]])</f>
        <v>8</v>
      </c>
      <c r="K3502" s="1">
        <f>WEEKDAY(BART_Rides[[#This Row],[Date]],2)</f>
        <v>3</v>
      </c>
      <c r="L3502" s="1" t="str">
        <f>LEFT(BART_Rides[[#This Row],[Lines]],1)</f>
        <v>B</v>
      </c>
      <c r="M3502" s="1" t="str">
        <f>IF(BART_Rides[[#This Row],[FirstLetter]]="Y","Yes","No")</f>
        <v>No</v>
      </c>
      <c r="N3502" s="1" t="str">
        <f>IF(OR(BART_Rides[[#This Row],[Station Code]]="EM", BART_Rides[[#This Row],[Station Code]]="MT", BART_Rides[[#This Row],[Station Code]]="PL", BART_Rides[[#This Row],[Station Code]]="CC"), "Yes", "No")</f>
        <v>No</v>
      </c>
    </row>
    <row r="3503" spans="6:14">
      <c r="F3503" s="3">
        <v>44413</v>
      </c>
      <c r="G3503" s="1" t="s">
        <v>17</v>
      </c>
      <c r="H3503" s="1" t="s">
        <v>102</v>
      </c>
      <c r="I3503" s="1">
        <v>1646</v>
      </c>
      <c r="J3503" s="1">
        <f>MONTH(BART_Rides[[#This Row],[Date]])</f>
        <v>8</v>
      </c>
      <c r="K3503" s="1">
        <f>WEEKDAY(BART_Rides[[#This Row],[Date]],2)</f>
        <v>4</v>
      </c>
      <c r="L3503" s="1" t="str">
        <f>LEFT(BART_Rides[[#This Row],[Lines]],1)</f>
        <v>B</v>
      </c>
      <c r="M3503" s="1" t="str">
        <f>IF(BART_Rides[[#This Row],[FirstLetter]]="Y","Yes","No")</f>
        <v>No</v>
      </c>
      <c r="N3503" s="1" t="str">
        <f>IF(OR(BART_Rides[[#This Row],[Station Code]]="EM", BART_Rides[[#This Row],[Station Code]]="MT", BART_Rides[[#This Row],[Station Code]]="PL", BART_Rides[[#This Row],[Station Code]]="CC"), "Yes", "No")</f>
        <v>No</v>
      </c>
    </row>
    <row r="3504" spans="6:14">
      <c r="F3504" s="3">
        <v>44414</v>
      </c>
      <c r="G3504" s="1" t="s">
        <v>17</v>
      </c>
      <c r="H3504" s="1" t="s">
        <v>102</v>
      </c>
      <c r="I3504" s="1">
        <v>1777</v>
      </c>
      <c r="J3504" s="1">
        <f>MONTH(BART_Rides[[#This Row],[Date]])</f>
        <v>8</v>
      </c>
      <c r="K3504" s="1">
        <f>WEEKDAY(BART_Rides[[#This Row],[Date]],2)</f>
        <v>5</v>
      </c>
      <c r="L3504" s="1" t="str">
        <f>LEFT(BART_Rides[[#This Row],[Lines]],1)</f>
        <v>B</v>
      </c>
      <c r="M3504" s="1" t="str">
        <f>IF(BART_Rides[[#This Row],[FirstLetter]]="Y","Yes","No")</f>
        <v>No</v>
      </c>
      <c r="N3504" s="1" t="str">
        <f>IF(OR(BART_Rides[[#This Row],[Station Code]]="EM", BART_Rides[[#This Row],[Station Code]]="MT", BART_Rides[[#This Row],[Station Code]]="PL", BART_Rides[[#This Row],[Station Code]]="CC"), "Yes", "No")</f>
        <v>No</v>
      </c>
    </row>
    <row r="3505" spans="6:14">
      <c r="F3505" s="3">
        <v>44415</v>
      </c>
      <c r="G3505" s="1" t="s">
        <v>17</v>
      </c>
      <c r="H3505" s="1" t="s">
        <v>102</v>
      </c>
      <c r="I3505" s="1">
        <v>1151</v>
      </c>
      <c r="J3505" s="1">
        <f>MONTH(BART_Rides[[#This Row],[Date]])</f>
        <v>8</v>
      </c>
      <c r="K3505" s="1">
        <f>WEEKDAY(BART_Rides[[#This Row],[Date]],2)</f>
        <v>6</v>
      </c>
      <c r="L3505" s="1" t="str">
        <f>LEFT(BART_Rides[[#This Row],[Lines]],1)</f>
        <v>B</v>
      </c>
      <c r="M3505" s="1" t="str">
        <f>IF(BART_Rides[[#This Row],[FirstLetter]]="Y","Yes","No")</f>
        <v>No</v>
      </c>
      <c r="N3505" s="1" t="str">
        <f>IF(OR(BART_Rides[[#This Row],[Station Code]]="EM", BART_Rides[[#This Row],[Station Code]]="MT", BART_Rides[[#This Row],[Station Code]]="PL", BART_Rides[[#This Row],[Station Code]]="CC"), "Yes", "No")</f>
        <v>No</v>
      </c>
    </row>
    <row r="3506" spans="6:14">
      <c r="F3506" s="3">
        <v>44416</v>
      </c>
      <c r="G3506" s="1" t="s">
        <v>17</v>
      </c>
      <c r="H3506" s="1" t="s">
        <v>102</v>
      </c>
      <c r="I3506" s="1">
        <v>873</v>
      </c>
      <c r="J3506" s="1">
        <f>MONTH(BART_Rides[[#This Row],[Date]])</f>
        <v>8</v>
      </c>
      <c r="K3506" s="1">
        <f>WEEKDAY(BART_Rides[[#This Row],[Date]],2)</f>
        <v>7</v>
      </c>
      <c r="L3506" s="1" t="str">
        <f>LEFT(BART_Rides[[#This Row],[Lines]],1)</f>
        <v>B</v>
      </c>
      <c r="M3506" s="1" t="str">
        <f>IF(BART_Rides[[#This Row],[FirstLetter]]="Y","Yes","No")</f>
        <v>No</v>
      </c>
      <c r="N3506" s="1" t="str">
        <f>IF(OR(BART_Rides[[#This Row],[Station Code]]="EM", BART_Rides[[#This Row],[Station Code]]="MT", BART_Rides[[#This Row],[Station Code]]="PL", BART_Rides[[#This Row],[Station Code]]="CC"), "Yes", "No")</f>
        <v>No</v>
      </c>
    </row>
    <row r="3507" spans="6:14">
      <c r="F3507" s="3">
        <v>44417</v>
      </c>
      <c r="G3507" s="1" t="s">
        <v>17</v>
      </c>
      <c r="H3507" s="1" t="s">
        <v>102</v>
      </c>
      <c r="I3507" s="1">
        <v>1648</v>
      </c>
      <c r="J3507" s="1">
        <f>MONTH(BART_Rides[[#This Row],[Date]])</f>
        <v>8</v>
      </c>
      <c r="K3507" s="1">
        <f>WEEKDAY(BART_Rides[[#This Row],[Date]],2)</f>
        <v>1</v>
      </c>
      <c r="L3507" s="1" t="str">
        <f>LEFT(BART_Rides[[#This Row],[Lines]],1)</f>
        <v>B</v>
      </c>
      <c r="M3507" s="1" t="str">
        <f>IF(BART_Rides[[#This Row],[FirstLetter]]="Y","Yes","No")</f>
        <v>No</v>
      </c>
      <c r="N3507" s="1" t="str">
        <f>IF(OR(BART_Rides[[#This Row],[Station Code]]="EM", BART_Rides[[#This Row],[Station Code]]="MT", BART_Rides[[#This Row],[Station Code]]="PL", BART_Rides[[#This Row],[Station Code]]="CC"), "Yes", "No")</f>
        <v>No</v>
      </c>
    </row>
    <row r="3508" spans="6:14">
      <c r="F3508" s="3">
        <v>44418</v>
      </c>
      <c r="G3508" s="1" t="s">
        <v>17</v>
      </c>
      <c r="H3508" s="1" t="s">
        <v>102</v>
      </c>
      <c r="I3508" s="1">
        <v>1681</v>
      </c>
      <c r="J3508" s="1">
        <f>MONTH(BART_Rides[[#This Row],[Date]])</f>
        <v>8</v>
      </c>
      <c r="K3508" s="1">
        <f>WEEKDAY(BART_Rides[[#This Row],[Date]],2)</f>
        <v>2</v>
      </c>
      <c r="L3508" s="1" t="str">
        <f>LEFT(BART_Rides[[#This Row],[Lines]],1)</f>
        <v>B</v>
      </c>
      <c r="M3508" s="1" t="str">
        <f>IF(BART_Rides[[#This Row],[FirstLetter]]="Y","Yes","No")</f>
        <v>No</v>
      </c>
      <c r="N3508" s="1" t="str">
        <f>IF(OR(BART_Rides[[#This Row],[Station Code]]="EM", BART_Rides[[#This Row],[Station Code]]="MT", BART_Rides[[#This Row],[Station Code]]="PL", BART_Rides[[#This Row],[Station Code]]="CC"), "Yes", "No")</f>
        <v>No</v>
      </c>
    </row>
    <row r="3509" spans="6:14">
      <c r="F3509" s="3">
        <v>44419</v>
      </c>
      <c r="G3509" s="1" t="s">
        <v>17</v>
      </c>
      <c r="H3509" s="1" t="s">
        <v>102</v>
      </c>
      <c r="I3509" s="1">
        <v>1706</v>
      </c>
      <c r="J3509" s="1">
        <f>MONTH(BART_Rides[[#This Row],[Date]])</f>
        <v>8</v>
      </c>
      <c r="K3509" s="1">
        <f>WEEKDAY(BART_Rides[[#This Row],[Date]],2)</f>
        <v>3</v>
      </c>
      <c r="L3509" s="1" t="str">
        <f>LEFT(BART_Rides[[#This Row],[Lines]],1)</f>
        <v>B</v>
      </c>
      <c r="M3509" s="1" t="str">
        <f>IF(BART_Rides[[#This Row],[FirstLetter]]="Y","Yes","No")</f>
        <v>No</v>
      </c>
      <c r="N3509" s="1" t="str">
        <f>IF(OR(BART_Rides[[#This Row],[Station Code]]="EM", BART_Rides[[#This Row],[Station Code]]="MT", BART_Rides[[#This Row],[Station Code]]="PL", BART_Rides[[#This Row],[Station Code]]="CC"), "Yes", "No")</f>
        <v>No</v>
      </c>
    </row>
    <row r="3510" spans="6:14">
      <c r="F3510" s="3">
        <v>44420</v>
      </c>
      <c r="G3510" s="1" t="s">
        <v>17</v>
      </c>
      <c r="H3510" s="1" t="s">
        <v>102</v>
      </c>
      <c r="I3510" s="1">
        <v>1653</v>
      </c>
      <c r="J3510" s="1">
        <f>MONTH(BART_Rides[[#This Row],[Date]])</f>
        <v>8</v>
      </c>
      <c r="K3510" s="1">
        <f>WEEKDAY(BART_Rides[[#This Row],[Date]],2)</f>
        <v>4</v>
      </c>
      <c r="L3510" s="1" t="str">
        <f>LEFT(BART_Rides[[#This Row],[Lines]],1)</f>
        <v>B</v>
      </c>
      <c r="M3510" s="1" t="str">
        <f>IF(BART_Rides[[#This Row],[FirstLetter]]="Y","Yes","No")</f>
        <v>No</v>
      </c>
      <c r="N3510" s="1" t="str">
        <f>IF(OR(BART_Rides[[#This Row],[Station Code]]="EM", BART_Rides[[#This Row],[Station Code]]="MT", BART_Rides[[#This Row],[Station Code]]="PL", BART_Rides[[#This Row],[Station Code]]="CC"), "Yes", "No")</f>
        <v>No</v>
      </c>
    </row>
    <row r="3511" spans="6:14">
      <c r="F3511" s="3">
        <v>44421</v>
      </c>
      <c r="G3511" s="1" t="s">
        <v>17</v>
      </c>
      <c r="H3511" s="1" t="s">
        <v>102</v>
      </c>
      <c r="I3511" s="1">
        <v>1744</v>
      </c>
      <c r="J3511" s="1">
        <f>MONTH(BART_Rides[[#This Row],[Date]])</f>
        <v>8</v>
      </c>
      <c r="K3511" s="1">
        <f>WEEKDAY(BART_Rides[[#This Row],[Date]],2)</f>
        <v>5</v>
      </c>
      <c r="L3511" s="1" t="str">
        <f>LEFT(BART_Rides[[#This Row],[Lines]],1)</f>
        <v>B</v>
      </c>
      <c r="M3511" s="1" t="str">
        <f>IF(BART_Rides[[#This Row],[FirstLetter]]="Y","Yes","No")</f>
        <v>No</v>
      </c>
      <c r="N3511" s="1" t="str">
        <f>IF(OR(BART_Rides[[#This Row],[Station Code]]="EM", BART_Rides[[#This Row],[Station Code]]="MT", BART_Rides[[#This Row],[Station Code]]="PL", BART_Rides[[#This Row],[Station Code]]="CC"), "Yes", "No")</f>
        <v>No</v>
      </c>
    </row>
    <row r="3512" spans="6:14">
      <c r="F3512" s="3">
        <v>44422</v>
      </c>
      <c r="G3512" s="1" t="s">
        <v>17</v>
      </c>
      <c r="H3512" s="1" t="s">
        <v>102</v>
      </c>
      <c r="I3512" s="1">
        <v>1063</v>
      </c>
      <c r="J3512" s="1">
        <f>MONTH(BART_Rides[[#This Row],[Date]])</f>
        <v>8</v>
      </c>
      <c r="K3512" s="1">
        <f>WEEKDAY(BART_Rides[[#This Row],[Date]],2)</f>
        <v>6</v>
      </c>
      <c r="L3512" s="1" t="str">
        <f>LEFT(BART_Rides[[#This Row],[Lines]],1)</f>
        <v>B</v>
      </c>
      <c r="M3512" s="1" t="str">
        <f>IF(BART_Rides[[#This Row],[FirstLetter]]="Y","Yes","No")</f>
        <v>No</v>
      </c>
      <c r="N3512" s="1" t="str">
        <f>IF(OR(BART_Rides[[#This Row],[Station Code]]="EM", BART_Rides[[#This Row],[Station Code]]="MT", BART_Rides[[#This Row],[Station Code]]="PL", BART_Rides[[#This Row],[Station Code]]="CC"), "Yes", "No")</f>
        <v>No</v>
      </c>
    </row>
    <row r="3513" spans="6:14">
      <c r="F3513" s="3">
        <v>44423</v>
      </c>
      <c r="G3513" s="1" t="s">
        <v>17</v>
      </c>
      <c r="H3513" s="1" t="s">
        <v>102</v>
      </c>
      <c r="I3513" s="1">
        <v>923</v>
      </c>
      <c r="J3513" s="1">
        <f>MONTH(BART_Rides[[#This Row],[Date]])</f>
        <v>8</v>
      </c>
      <c r="K3513" s="1">
        <f>WEEKDAY(BART_Rides[[#This Row],[Date]],2)</f>
        <v>7</v>
      </c>
      <c r="L3513" s="1" t="str">
        <f>LEFT(BART_Rides[[#This Row],[Lines]],1)</f>
        <v>B</v>
      </c>
      <c r="M3513" s="1" t="str">
        <f>IF(BART_Rides[[#This Row],[FirstLetter]]="Y","Yes","No")</f>
        <v>No</v>
      </c>
      <c r="N3513" s="1" t="str">
        <f>IF(OR(BART_Rides[[#This Row],[Station Code]]="EM", BART_Rides[[#This Row],[Station Code]]="MT", BART_Rides[[#This Row],[Station Code]]="PL", BART_Rides[[#This Row],[Station Code]]="CC"), "Yes", "No")</f>
        <v>No</v>
      </c>
    </row>
    <row r="3514" spans="6:14">
      <c r="F3514" s="3">
        <v>44424</v>
      </c>
      <c r="G3514" s="1" t="s">
        <v>17</v>
      </c>
      <c r="H3514" s="1" t="s">
        <v>102</v>
      </c>
      <c r="I3514" s="1">
        <v>1584</v>
      </c>
      <c r="J3514" s="1">
        <f>MONTH(BART_Rides[[#This Row],[Date]])</f>
        <v>8</v>
      </c>
      <c r="K3514" s="1">
        <f>WEEKDAY(BART_Rides[[#This Row],[Date]],2)</f>
        <v>1</v>
      </c>
      <c r="L3514" s="1" t="str">
        <f>LEFT(BART_Rides[[#This Row],[Lines]],1)</f>
        <v>B</v>
      </c>
      <c r="M3514" s="1" t="str">
        <f>IF(BART_Rides[[#This Row],[FirstLetter]]="Y","Yes","No")</f>
        <v>No</v>
      </c>
      <c r="N3514" s="1" t="str">
        <f>IF(OR(BART_Rides[[#This Row],[Station Code]]="EM", BART_Rides[[#This Row],[Station Code]]="MT", BART_Rides[[#This Row],[Station Code]]="PL", BART_Rides[[#This Row],[Station Code]]="CC"), "Yes", "No")</f>
        <v>No</v>
      </c>
    </row>
    <row r="3515" spans="6:14">
      <c r="F3515" s="3">
        <v>44425</v>
      </c>
      <c r="G3515" s="1" t="s">
        <v>17</v>
      </c>
      <c r="H3515" s="1" t="s">
        <v>102</v>
      </c>
      <c r="I3515" s="1">
        <v>1743</v>
      </c>
      <c r="J3515" s="1">
        <f>MONTH(BART_Rides[[#This Row],[Date]])</f>
        <v>8</v>
      </c>
      <c r="K3515" s="1">
        <f>WEEKDAY(BART_Rides[[#This Row],[Date]],2)</f>
        <v>2</v>
      </c>
      <c r="L3515" s="1" t="str">
        <f>LEFT(BART_Rides[[#This Row],[Lines]],1)</f>
        <v>B</v>
      </c>
      <c r="M3515" s="1" t="str">
        <f>IF(BART_Rides[[#This Row],[FirstLetter]]="Y","Yes","No")</f>
        <v>No</v>
      </c>
      <c r="N3515" s="1" t="str">
        <f>IF(OR(BART_Rides[[#This Row],[Station Code]]="EM", BART_Rides[[#This Row],[Station Code]]="MT", BART_Rides[[#This Row],[Station Code]]="PL", BART_Rides[[#This Row],[Station Code]]="CC"), "Yes", "No")</f>
        <v>No</v>
      </c>
    </row>
    <row r="3516" spans="6:14">
      <c r="F3516" s="3">
        <v>44426</v>
      </c>
      <c r="G3516" s="1" t="s">
        <v>17</v>
      </c>
      <c r="H3516" s="1" t="s">
        <v>102</v>
      </c>
      <c r="I3516" s="1">
        <v>1684</v>
      </c>
      <c r="J3516" s="1">
        <f>MONTH(BART_Rides[[#This Row],[Date]])</f>
        <v>8</v>
      </c>
      <c r="K3516" s="1">
        <f>WEEKDAY(BART_Rides[[#This Row],[Date]],2)</f>
        <v>3</v>
      </c>
      <c r="L3516" s="1" t="str">
        <f>LEFT(BART_Rides[[#This Row],[Lines]],1)</f>
        <v>B</v>
      </c>
      <c r="M3516" s="1" t="str">
        <f>IF(BART_Rides[[#This Row],[FirstLetter]]="Y","Yes","No")</f>
        <v>No</v>
      </c>
      <c r="N3516" s="1" t="str">
        <f>IF(OR(BART_Rides[[#This Row],[Station Code]]="EM", BART_Rides[[#This Row],[Station Code]]="MT", BART_Rides[[#This Row],[Station Code]]="PL", BART_Rides[[#This Row],[Station Code]]="CC"), "Yes", "No")</f>
        <v>No</v>
      </c>
    </row>
    <row r="3517" spans="6:14">
      <c r="F3517" s="3">
        <v>44427</v>
      </c>
      <c r="G3517" s="1" t="s">
        <v>17</v>
      </c>
      <c r="H3517" s="1" t="s">
        <v>102</v>
      </c>
      <c r="I3517" s="1">
        <v>1822</v>
      </c>
      <c r="J3517" s="1">
        <f>MONTH(BART_Rides[[#This Row],[Date]])</f>
        <v>8</v>
      </c>
      <c r="K3517" s="1">
        <f>WEEKDAY(BART_Rides[[#This Row],[Date]],2)</f>
        <v>4</v>
      </c>
      <c r="L3517" s="1" t="str">
        <f>LEFT(BART_Rides[[#This Row],[Lines]],1)</f>
        <v>B</v>
      </c>
      <c r="M3517" s="1" t="str">
        <f>IF(BART_Rides[[#This Row],[FirstLetter]]="Y","Yes","No")</f>
        <v>No</v>
      </c>
      <c r="N3517" s="1" t="str">
        <f>IF(OR(BART_Rides[[#This Row],[Station Code]]="EM", BART_Rides[[#This Row],[Station Code]]="MT", BART_Rides[[#This Row],[Station Code]]="PL", BART_Rides[[#This Row],[Station Code]]="CC"), "Yes", "No")</f>
        <v>No</v>
      </c>
    </row>
    <row r="3518" spans="6:14">
      <c r="F3518" s="3">
        <v>44428</v>
      </c>
      <c r="G3518" s="1" t="s">
        <v>17</v>
      </c>
      <c r="H3518" s="1" t="s">
        <v>102</v>
      </c>
      <c r="I3518" s="1">
        <v>1961</v>
      </c>
      <c r="J3518" s="1">
        <f>MONTH(BART_Rides[[#This Row],[Date]])</f>
        <v>8</v>
      </c>
      <c r="K3518" s="1">
        <f>WEEKDAY(BART_Rides[[#This Row],[Date]],2)</f>
        <v>5</v>
      </c>
      <c r="L3518" s="1" t="str">
        <f>LEFT(BART_Rides[[#This Row],[Lines]],1)</f>
        <v>B</v>
      </c>
      <c r="M3518" s="1" t="str">
        <f>IF(BART_Rides[[#This Row],[FirstLetter]]="Y","Yes","No")</f>
        <v>No</v>
      </c>
      <c r="N3518" s="1" t="str">
        <f>IF(OR(BART_Rides[[#This Row],[Station Code]]="EM", BART_Rides[[#This Row],[Station Code]]="MT", BART_Rides[[#This Row],[Station Code]]="PL", BART_Rides[[#This Row],[Station Code]]="CC"), "Yes", "No")</f>
        <v>No</v>
      </c>
    </row>
    <row r="3519" spans="6:14">
      <c r="F3519" s="3">
        <v>44429</v>
      </c>
      <c r="G3519" s="1" t="s">
        <v>17</v>
      </c>
      <c r="H3519" s="1" t="s">
        <v>102</v>
      </c>
      <c r="I3519" s="1">
        <v>1243</v>
      </c>
      <c r="J3519" s="1">
        <f>MONTH(BART_Rides[[#This Row],[Date]])</f>
        <v>8</v>
      </c>
      <c r="K3519" s="1">
        <f>WEEKDAY(BART_Rides[[#This Row],[Date]],2)</f>
        <v>6</v>
      </c>
      <c r="L3519" s="1" t="str">
        <f>LEFT(BART_Rides[[#This Row],[Lines]],1)</f>
        <v>B</v>
      </c>
      <c r="M3519" s="1" t="str">
        <f>IF(BART_Rides[[#This Row],[FirstLetter]]="Y","Yes","No")</f>
        <v>No</v>
      </c>
      <c r="N3519" s="1" t="str">
        <f>IF(OR(BART_Rides[[#This Row],[Station Code]]="EM", BART_Rides[[#This Row],[Station Code]]="MT", BART_Rides[[#This Row],[Station Code]]="PL", BART_Rides[[#This Row],[Station Code]]="CC"), "Yes", "No")</f>
        <v>No</v>
      </c>
    </row>
    <row r="3520" spans="6:14">
      <c r="F3520" s="3">
        <v>44430</v>
      </c>
      <c r="G3520" s="1" t="s">
        <v>17</v>
      </c>
      <c r="H3520" s="1" t="s">
        <v>102</v>
      </c>
      <c r="I3520" s="1">
        <v>1048</v>
      </c>
      <c r="J3520" s="1">
        <f>MONTH(BART_Rides[[#This Row],[Date]])</f>
        <v>8</v>
      </c>
      <c r="K3520" s="1">
        <f>WEEKDAY(BART_Rides[[#This Row],[Date]],2)</f>
        <v>7</v>
      </c>
      <c r="L3520" s="1" t="str">
        <f>LEFT(BART_Rides[[#This Row],[Lines]],1)</f>
        <v>B</v>
      </c>
      <c r="M3520" s="1" t="str">
        <f>IF(BART_Rides[[#This Row],[FirstLetter]]="Y","Yes","No")</f>
        <v>No</v>
      </c>
      <c r="N3520" s="1" t="str">
        <f>IF(OR(BART_Rides[[#This Row],[Station Code]]="EM", BART_Rides[[#This Row],[Station Code]]="MT", BART_Rides[[#This Row],[Station Code]]="PL", BART_Rides[[#This Row],[Station Code]]="CC"), "Yes", "No")</f>
        <v>No</v>
      </c>
    </row>
    <row r="3521" spans="6:14">
      <c r="F3521" s="3">
        <v>44431</v>
      </c>
      <c r="G3521" s="1" t="s">
        <v>17</v>
      </c>
      <c r="H3521" s="1" t="s">
        <v>102</v>
      </c>
      <c r="I3521" s="1">
        <v>1799</v>
      </c>
      <c r="J3521" s="1">
        <f>MONTH(BART_Rides[[#This Row],[Date]])</f>
        <v>8</v>
      </c>
      <c r="K3521" s="1">
        <f>WEEKDAY(BART_Rides[[#This Row],[Date]],2)</f>
        <v>1</v>
      </c>
      <c r="L3521" s="1" t="str">
        <f>LEFT(BART_Rides[[#This Row],[Lines]],1)</f>
        <v>B</v>
      </c>
      <c r="M3521" s="1" t="str">
        <f>IF(BART_Rides[[#This Row],[FirstLetter]]="Y","Yes","No")</f>
        <v>No</v>
      </c>
      <c r="N3521" s="1" t="str">
        <f>IF(OR(BART_Rides[[#This Row],[Station Code]]="EM", BART_Rides[[#This Row],[Station Code]]="MT", BART_Rides[[#This Row],[Station Code]]="PL", BART_Rides[[#This Row],[Station Code]]="CC"), "Yes", "No")</f>
        <v>No</v>
      </c>
    </row>
    <row r="3522" spans="6:14">
      <c r="F3522" s="3">
        <v>44432</v>
      </c>
      <c r="G3522" s="1" t="s">
        <v>17</v>
      </c>
      <c r="H3522" s="1" t="s">
        <v>102</v>
      </c>
      <c r="I3522" s="1">
        <v>1912</v>
      </c>
      <c r="J3522" s="1">
        <f>MONTH(BART_Rides[[#This Row],[Date]])</f>
        <v>8</v>
      </c>
      <c r="K3522" s="1">
        <f>WEEKDAY(BART_Rides[[#This Row],[Date]],2)</f>
        <v>2</v>
      </c>
      <c r="L3522" s="1" t="str">
        <f>LEFT(BART_Rides[[#This Row],[Lines]],1)</f>
        <v>B</v>
      </c>
      <c r="M3522" s="1" t="str">
        <f>IF(BART_Rides[[#This Row],[FirstLetter]]="Y","Yes","No")</f>
        <v>No</v>
      </c>
      <c r="N3522" s="1" t="str">
        <f>IF(OR(BART_Rides[[#This Row],[Station Code]]="EM", BART_Rides[[#This Row],[Station Code]]="MT", BART_Rides[[#This Row],[Station Code]]="PL", BART_Rides[[#This Row],[Station Code]]="CC"), "Yes", "No")</f>
        <v>No</v>
      </c>
    </row>
    <row r="3523" spans="6:14">
      <c r="F3523" s="3">
        <v>44433</v>
      </c>
      <c r="G3523" s="1" t="s">
        <v>17</v>
      </c>
      <c r="H3523" s="1" t="s">
        <v>102</v>
      </c>
      <c r="I3523" s="1">
        <v>1881</v>
      </c>
      <c r="J3523" s="1">
        <f>MONTH(BART_Rides[[#This Row],[Date]])</f>
        <v>8</v>
      </c>
      <c r="K3523" s="1">
        <f>WEEKDAY(BART_Rides[[#This Row],[Date]],2)</f>
        <v>3</v>
      </c>
      <c r="L3523" s="1" t="str">
        <f>LEFT(BART_Rides[[#This Row],[Lines]],1)</f>
        <v>B</v>
      </c>
      <c r="M3523" s="1" t="str">
        <f>IF(BART_Rides[[#This Row],[FirstLetter]]="Y","Yes","No")</f>
        <v>No</v>
      </c>
      <c r="N3523" s="1" t="str">
        <f>IF(OR(BART_Rides[[#This Row],[Station Code]]="EM", BART_Rides[[#This Row],[Station Code]]="MT", BART_Rides[[#This Row],[Station Code]]="PL", BART_Rides[[#This Row],[Station Code]]="CC"), "Yes", "No")</f>
        <v>No</v>
      </c>
    </row>
    <row r="3524" spans="6:14">
      <c r="F3524" s="3">
        <v>44434</v>
      </c>
      <c r="G3524" s="1" t="s">
        <v>17</v>
      </c>
      <c r="H3524" s="1" t="s">
        <v>102</v>
      </c>
      <c r="I3524" s="1">
        <v>1939</v>
      </c>
      <c r="J3524" s="1">
        <f>MONTH(BART_Rides[[#This Row],[Date]])</f>
        <v>8</v>
      </c>
      <c r="K3524" s="1">
        <f>WEEKDAY(BART_Rides[[#This Row],[Date]],2)</f>
        <v>4</v>
      </c>
      <c r="L3524" s="1" t="str">
        <f>LEFT(BART_Rides[[#This Row],[Lines]],1)</f>
        <v>B</v>
      </c>
      <c r="M3524" s="1" t="str">
        <f>IF(BART_Rides[[#This Row],[FirstLetter]]="Y","Yes","No")</f>
        <v>No</v>
      </c>
      <c r="N3524" s="1" t="str">
        <f>IF(OR(BART_Rides[[#This Row],[Station Code]]="EM", BART_Rides[[#This Row],[Station Code]]="MT", BART_Rides[[#This Row],[Station Code]]="PL", BART_Rides[[#This Row],[Station Code]]="CC"), "Yes", "No")</f>
        <v>No</v>
      </c>
    </row>
    <row r="3525" spans="6:14">
      <c r="F3525" s="3">
        <v>44435</v>
      </c>
      <c r="G3525" s="1" t="s">
        <v>17</v>
      </c>
      <c r="H3525" s="1" t="s">
        <v>102</v>
      </c>
      <c r="I3525" s="1">
        <v>1956</v>
      </c>
      <c r="J3525" s="1">
        <f>MONTH(BART_Rides[[#This Row],[Date]])</f>
        <v>8</v>
      </c>
      <c r="K3525" s="1">
        <f>WEEKDAY(BART_Rides[[#This Row],[Date]],2)</f>
        <v>5</v>
      </c>
      <c r="L3525" s="1" t="str">
        <f>LEFT(BART_Rides[[#This Row],[Lines]],1)</f>
        <v>B</v>
      </c>
      <c r="M3525" s="1" t="str">
        <f>IF(BART_Rides[[#This Row],[FirstLetter]]="Y","Yes","No")</f>
        <v>No</v>
      </c>
      <c r="N3525" s="1" t="str">
        <f>IF(OR(BART_Rides[[#This Row],[Station Code]]="EM", BART_Rides[[#This Row],[Station Code]]="MT", BART_Rides[[#This Row],[Station Code]]="PL", BART_Rides[[#This Row],[Station Code]]="CC"), "Yes", "No")</f>
        <v>No</v>
      </c>
    </row>
    <row r="3526" spans="6:14">
      <c r="F3526" s="3">
        <v>44436</v>
      </c>
      <c r="G3526" s="1" t="s">
        <v>17</v>
      </c>
      <c r="H3526" s="1" t="s">
        <v>102</v>
      </c>
      <c r="I3526" s="1">
        <v>1288</v>
      </c>
      <c r="J3526" s="1">
        <f>MONTH(BART_Rides[[#This Row],[Date]])</f>
        <v>8</v>
      </c>
      <c r="K3526" s="1">
        <f>WEEKDAY(BART_Rides[[#This Row],[Date]],2)</f>
        <v>6</v>
      </c>
      <c r="L3526" s="1" t="str">
        <f>LEFT(BART_Rides[[#This Row],[Lines]],1)</f>
        <v>B</v>
      </c>
      <c r="M3526" s="1" t="str">
        <f>IF(BART_Rides[[#This Row],[FirstLetter]]="Y","Yes","No")</f>
        <v>No</v>
      </c>
      <c r="N3526" s="1" t="str">
        <f>IF(OR(BART_Rides[[#This Row],[Station Code]]="EM", BART_Rides[[#This Row],[Station Code]]="MT", BART_Rides[[#This Row],[Station Code]]="PL", BART_Rides[[#This Row],[Station Code]]="CC"), "Yes", "No")</f>
        <v>No</v>
      </c>
    </row>
    <row r="3527" spans="6:14">
      <c r="F3527" s="3">
        <v>44437</v>
      </c>
      <c r="G3527" s="1" t="s">
        <v>17</v>
      </c>
      <c r="H3527" s="1" t="s">
        <v>102</v>
      </c>
      <c r="I3527" s="1">
        <v>941</v>
      </c>
      <c r="J3527" s="1">
        <f>MONTH(BART_Rides[[#This Row],[Date]])</f>
        <v>8</v>
      </c>
      <c r="K3527" s="1">
        <f>WEEKDAY(BART_Rides[[#This Row],[Date]],2)</f>
        <v>7</v>
      </c>
      <c r="L3527" s="1" t="str">
        <f>LEFT(BART_Rides[[#This Row],[Lines]],1)</f>
        <v>B</v>
      </c>
      <c r="M3527" s="1" t="str">
        <f>IF(BART_Rides[[#This Row],[FirstLetter]]="Y","Yes","No")</f>
        <v>No</v>
      </c>
      <c r="N3527" s="1" t="str">
        <f>IF(OR(BART_Rides[[#This Row],[Station Code]]="EM", BART_Rides[[#This Row],[Station Code]]="MT", BART_Rides[[#This Row],[Station Code]]="PL", BART_Rides[[#This Row],[Station Code]]="CC"), "Yes", "No")</f>
        <v>No</v>
      </c>
    </row>
    <row r="3528" spans="6:14">
      <c r="F3528" s="3">
        <v>44438</v>
      </c>
      <c r="G3528" s="1" t="s">
        <v>17</v>
      </c>
      <c r="H3528" s="1" t="s">
        <v>102</v>
      </c>
      <c r="I3528" s="1">
        <v>1795</v>
      </c>
      <c r="J3528" s="1">
        <f>MONTH(BART_Rides[[#This Row],[Date]])</f>
        <v>8</v>
      </c>
      <c r="K3528" s="1">
        <f>WEEKDAY(BART_Rides[[#This Row],[Date]],2)</f>
        <v>1</v>
      </c>
      <c r="L3528" s="1" t="str">
        <f>LEFT(BART_Rides[[#This Row],[Lines]],1)</f>
        <v>B</v>
      </c>
      <c r="M3528" s="1" t="str">
        <f>IF(BART_Rides[[#This Row],[FirstLetter]]="Y","Yes","No")</f>
        <v>No</v>
      </c>
      <c r="N3528" s="1" t="str">
        <f>IF(OR(BART_Rides[[#This Row],[Station Code]]="EM", BART_Rides[[#This Row],[Station Code]]="MT", BART_Rides[[#This Row],[Station Code]]="PL", BART_Rides[[#This Row],[Station Code]]="CC"), "Yes", "No")</f>
        <v>No</v>
      </c>
    </row>
    <row r="3529" spans="6:14">
      <c r="F3529" s="3">
        <v>44439</v>
      </c>
      <c r="G3529" s="1" t="s">
        <v>17</v>
      </c>
      <c r="H3529" s="1" t="s">
        <v>102</v>
      </c>
      <c r="I3529" s="1">
        <v>1899</v>
      </c>
      <c r="J3529" s="1">
        <f>MONTH(BART_Rides[[#This Row],[Date]])</f>
        <v>8</v>
      </c>
      <c r="K3529" s="1">
        <f>WEEKDAY(BART_Rides[[#This Row],[Date]],2)</f>
        <v>2</v>
      </c>
      <c r="L3529" s="1" t="str">
        <f>LEFT(BART_Rides[[#This Row],[Lines]],1)</f>
        <v>B</v>
      </c>
      <c r="M3529" s="1" t="str">
        <f>IF(BART_Rides[[#This Row],[FirstLetter]]="Y","Yes","No")</f>
        <v>No</v>
      </c>
      <c r="N3529" s="1" t="str">
        <f>IF(OR(BART_Rides[[#This Row],[Station Code]]="EM", BART_Rides[[#This Row],[Station Code]]="MT", BART_Rides[[#This Row],[Station Code]]="PL", BART_Rides[[#This Row],[Station Code]]="CC"), "Yes", "No")</f>
        <v>No</v>
      </c>
    </row>
    <row r="3530" spans="6:14">
      <c r="F3530" s="3">
        <v>44440</v>
      </c>
      <c r="G3530" s="1" t="s">
        <v>17</v>
      </c>
      <c r="H3530" s="1" t="s">
        <v>102</v>
      </c>
      <c r="I3530" s="1">
        <v>1975</v>
      </c>
      <c r="J3530" s="1">
        <f>MONTH(BART_Rides[[#This Row],[Date]])</f>
        <v>9</v>
      </c>
      <c r="K3530" s="1">
        <f>WEEKDAY(BART_Rides[[#This Row],[Date]],2)</f>
        <v>3</v>
      </c>
      <c r="L3530" s="1" t="str">
        <f>LEFT(BART_Rides[[#This Row],[Lines]],1)</f>
        <v>B</v>
      </c>
      <c r="M3530" s="1" t="str">
        <f>IF(BART_Rides[[#This Row],[FirstLetter]]="Y","Yes","No")</f>
        <v>No</v>
      </c>
      <c r="N3530" s="1" t="str">
        <f>IF(OR(BART_Rides[[#This Row],[Station Code]]="EM", BART_Rides[[#This Row],[Station Code]]="MT", BART_Rides[[#This Row],[Station Code]]="PL", BART_Rides[[#This Row],[Station Code]]="CC"), "Yes", "No")</f>
        <v>No</v>
      </c>
    </row>
    <row r="3531" spans="6:14">
      <c r="F3531" s="3">
        <v>44441</v>
      </c>
      <c r="G3531" s="1" t="s">
        <v>17</v>
      </c>
      <c r="H3531" s="1" t="s">
        <v>102</v>
      </c>
      <c r="I3531" s="1">
        <v>1882</v>
      </c>
      <c r="J3531" s="1">
        <f>MONTH(BART_Rides[[#This Row],[Date]])</f>
        <v>9</v>
      </c>
      <c r="K3531" s="1">
        <f>WEEKDAY(BART_Rides[[#This Row],[Date]],2)</f>
        <v>4</v>
      </c>
      <c r="L3531" s="1" t="str">
        <f>LEFT(BART_Rides[[#This Row],[Lines]],1)</f>
        <v>B</v>
      </c>
      <c r="M3531" s="1" t="str">
        <f>IF(BART_Rides[[#This Row],[FirstLetter]]="Y","Yes","No")</f>
        <v>No</v>
      </c>
      <c r="N3531" s="1" t="str">
        <f>IF(OR(BART_Rides[[#This Row],[Station Code]]="EM", BART_Rides[[#This Row],[Station Code]]="MT", BART_Rides[[#This Row],[Station Code]]="PL", BART_Rides[[#This Row],[Station Code]]="CC"), "Yes", "No")</f>
        <v>No</v>
      </c>
    </row>
    <row r="3532" spans="6:14">
      <c r="F3532" s="3">
        <v>44442</v>
      </c>
      <c r="G3532" s="1" t="s">
        <v>17</v>
      </c>
      <c r="H3532" s="1" t="s">
        <v>102</v>
      </c>
      <c r="I3532" s="1">
        <v>1850</v>
      </c>
      <c r="J3532" s="1">
        <f>MONTH(BART_Rides[[#This Row],[Date]])</f>
        <v>9</v>
      </c>
      <c r="K3532" s="1">
        <f>WEEKDAY(BART_Rides[[#This Row],[Date]],2)</f>
        <v>5</v>
      </c>
      <c r="L3532" s="1" t="str">
        <f>LEFT(BART_Rides[[#This Row],[Lines]],1)</f>
        <v>B</v>
      </c>
      <c r="M3532" s="1" t="str">
        <f>IF(BART_Rides[[#This Row],[FirstLetter]]="Y","Yes","No")</f>
        <v>No</v>
      </c>
      <c r="N3532" s="1" t="str">
        <f>IF(OR(BART_Rides[[#This Row],[Station Code]]="EM", BART_Rides[[#This Row],[Station Code]]="MT", BART_Rides[[#This Row],[Station Code]]="PL", BART_Rides[[#This Row],[Station Code]]="CC"), "Yes", "No")</f>
        <v>No</v>
      </c>
    </row>
    <row r="3533" spans="6:14">
      <c r="F3533" s="3">
        <v>44443</v>
      </c>
      <c r="G3533" s="1" t="s">
        <v>17</v>
      </c>
      <c r="H3533" s="1" t="s">
        <v>102</v>
      </c>
      <c r="I3533" s="1">
        <v>1160</v>
      </c>
      <c r="J3533" s="1">
        <f>MONTH(BART_Rides[[#This Row],[Date]])</f>
        <v>9</v>
      </c>
      <c r="K3533" s="1">
        <f>WEEKDAY(BART_Rides[[#This Row],[Date]],2)</f>
        <v>6</v>
      </c>
      <c r="L3533" s="1" t="str">
        <f>LEFT(BART_Rides[[#This Row],[Lines]],1)</f>
        <v>B</v>
      </c>
      <c r="M3533" s="1" t="str">
        <f>IF(BART_Rides[[#This Row],[FirstLetter]]="Y","Yes","No")</f>
        <v>No</v>
      </c>
      <c r="N3533" s="1" t="str">
        <f>IF(OR(BART_Rides[[#This Row],[Station Code]]="EM", BART_Rides[[#This Row],[Station Code]]="MT", BART_Rides[[#This Row],[Station Code]]="PL", BART_Rides[[#This Row],[Station Code]]="CC"), "Yes", "No")</f>
        <v>No</v>
      </c>
    </row>
    <row r="3534" spans="6:14">
      <c r="F3534" s="3">
        <v>44444</v>
      </c>
      <c r="G3534" s="1" t="s">
        <v>17</v>
      </c>
      <c r="H3534" s="1" t="s">
        <v>102</v>
      </c>
      <c r="I3534" s="1">
        <v>1058</v>
      </c>
      <c r="J3534" s="1">
        <f>MONTH(BART_Rides[[#This Row],[Date]])</f>
        <v>9</v>
      </c>
      <c r="K3534" s="1">
        <f>WEEKDAY(BART_Rides[[#This Row],[Date]],2)</f>
        <v>7</v>
      </c>
      <c r="L3534" s="1" t="str">
        <f>LEFT(BART_Rides[[#This Row],[Lines]],1)</f>
        <v>B</v>
      </c>
      <c r="M3534" s="1" t="str">
        <f>IF(BART_Rides[[#This Row],[FirstLetter]]="Y","Yes","No")</f>
        <v>No</v>
      </c>
      <c r="N3534" s="1" t="str">
        <f>IF(OR(BART_Rides[[#This Row],[Station Code]]="EM", BART_Rides[[#This Row],[Station Code]]="MT", BART_Rides[[#This Row],[Station Code]]="PL", BART_Rides[[#This Row],[Station Code]]="CC"), "Yes", "No")</f>
        <v>No</v>
      </c>
    </row>
    <row r="3535" spans="6:14">
      <c r="F3535" s="3">
        <v>44445</v>
      </c>
      <c r="G3535" s="1" t="s">
        <v>17</v>
      </c>
      <c r="H3535" s="1" t="s">
        <v>102</v>
      </c>
      <c r="I3535" s="1">
        <v>761</v>
      </c>
      <c r="J3535" s="1">
        <f>MONTH(BART_Rides[[#This Row],[Date]])</f>
        <v>9</v>
      </c>
      <c r="K3535" s="1">
        <f>WEEKDAY(BART_Rides[[#This Row],[Date]],2)</f>
        <v>1</v>
      </c>
      <c r="L3535" s="1" t="str">
        <f>LEFT(BART_Rides[[#This Row],[Lines]],1)</f>
        <v>B</v>
      </c>
      <c r="M3535" s="1" t="str">
        <f>IF(BART_Rides[[#This Row],[FirstLetter]]="Y","Yes","No")</f>
        <v>No</v>
      </c>
      <c r="N3535" s="1" t="str">
        <f>IF(OR(BART_Rides[[#This Row],[Station Code]]="EM", BART_Rides[[#This Row],[Station Code]]="MT", BART_Rides[[#This Row],[Station Code]]="PL", BART_Rides[[#This Row],[Station Code]]="CC"), "Yes", "No")</f>
        <v>No</v>
      </c>
    </row>
    <row r="3536" spans="6:14">
      <c r="F3536" s="3">
        <v>44446</v>
      </c>
      <c r="G3536" s="1" t="s">
        <v>17</v>
      </c>
      <c r="H3536" s="1" t="s">
        <v>102</v>
      </c>
      <c r="I3536" s="1">
        <v>1982</v>
      </c>
      <c r="J3536" s="1">
        <f>MONTH(BART_Rides[[#This Row],[Date]])</f>
        <v>9</v>
      </c>
      <c r="K3536" s="1">
        <f>WEEKDAY(BART_Rides[[#This Row],[Date]],2)</f>
        <v>2</v>
      </c>
      <c r="L3536" s="1" t="str">
        <f>LEFT(BART_Rides[[#This Row],[Lines]],1)</f>
        <v>B</v>
      </c>
      <c r="M3536" s="1" t="str">
        <f>IF(BART_Rides[[#This Row],[FirstLetter]]="Y","Yes","No")</f>
        <v>No</v>
      </c>
      <c r="N3536" s="1" t="str">
        <f>IF(OR(BART_Rides[[#This Row],[Station Code]]="EM", BART_Rides[[#This Row],[Station Code]]="MT", BART_Rides[[#This Row],[Station Code]]="PL", BART_Rides[[#This Row],[Station Code]]="CC"), "Yes", "No")</f>
        <v>No</v>
      </c>
    </row>
    <row r="3537" spans="6:14">
      <c r="F3537" s="3">
        <v>44447</v>
      </c>
      <c r="G3537" s="1" t="s">
        <v>17</v>
      </c>
      <c r="H3537" s="1" t="s">
        <v>102</v>
      </c>
      <c r="I3537" s="1">
        <v>2039</v>
      </c>
      <c r="J3537" s="1">
        <f>MONTH(BART_Rides[[#This Row],[Date]])</f>
        <v>9</v>
      </c>
      <c r="K3537" s="1">
        <f>WEEKDAY(BART_Rides[[#This Row],[Date]],2)</f>
        <v>3</v>
      </c>
      <c r="L3537" s="1" t="str">
        <f>LEFT(BART_Rides[[#This Row],[Lines]],1)</f>
        <v>B</v>
      </c>
      <c r="M3537" s="1" t="str">
        <f>IF(BART_Rides[[#This Row],[FirstLetter]]="Y","Yes","No")</f>
        <v>No</v>
      </c>
      <c r="N3537" s="1" t="str">
        <f>IF(OR(BART_Rides[[#This Row],[Station Code]]="EM", BART_Rides[[#This Row],[Station Code]]="MT", BART_Rides[[#This Row],[Station Code]]="PL", BART_Rides[[#This Row],[Station Code]]="CC"), "Yes", "No")</f>
        <v>No</v>
      </c>
    </row>
    <row r="3538" spans="6:14">
      <c r="F3538" s="3">
        <v>44448</v>
      </c>
      <c r="G3538" s="1" t="s">
        <v>17</v>
      </c>
      <c r="H3538" s="1" t="s">
        <v>102</v>
      </c>
      <c r="I3538" s="1">
        <v>2094</v>
      </c>
      <c r="J3538" s="1">
        <f>MONTH(BART_Rides[[#This Row],[Date]])</f>
        <v>9</v>
      </c>
      <c r="K3538" s="1">
        <f>WEEKDAY(BART_Rides[[#This Row],[Date]],2)</f>
        <v>4</v>
      </c>
      <c r="L3538" s="1" t="str">
        <f>LEFT(BART_Rides[[#This Row],[Lines]],1)</f>
        <v>B</v>
      </c>
      <c r="M3538" s="1" t="str">
        <f>IF(BART_Rides[[#This Row],[FirstLetter]]="Y","Yes","No")</f>
        <v>No</v>
      </c>
      <c r="N3538" s="1" t="str">
        <f>IF(OR(BART_Rides[[#This Row],[Station Code]]="EM", BART_Rides[[#This Row],[Station Code]]="MT", BART_Rides[[#This Row],[Station Code]]="PL", BART_Rides[[#This Row],[Station Code]]="CC"), "Yes", "No")</f>
        <v>No</v>
      </c>
    </row>
    <row r="3539" spans="6:14">
      <c r="F3539" s="3">
        <v>44449</v>
      </c>
      <c r="G3539" s="1" t="s">
        <v>17</v>
      </c>
      <c r="H3539" s="1" t="s">
        <v>102</v>
      </c>
      <c r="I3539" s="1">
        <v>2059</v>
      </c>
      <c r="J3539" s="1">
        <f>MONTH(BART_Rides[[#This Row],[Date]])</f>
        <v>9</v>
      </c>
      <c r="K3539" s="1">
        <f>WEEKDAY(BART_Rides[[#This Row],[Date]],2)</f>
        <v>5</v>
      </c>
      <c r="L3539" s="1" t="str">
        <f>LEFT(BART_Rides[[#This Row],[Lines]],1)</f>
        <v>B</v>
      </c>
      <c r="M3539" s="1" t="str">
        <f>IF(BART_Rides[[#This Row],[FirstLetter]]="Y","Yes","No")</f>
        <v>No</v>
      </c>
      <c r="N3539" s="1" t="str">
        <f>IF(OR(BART_Rides[[#This Row],[Station Code]]="EM", BART_Rides[[#This Row],[Station Code]]="MT", BART_Rides[[#This Row],[Station Code]]="PL", BART_Rides[[#This Row],[Station Code]]="CC"), "Yes", "No")</f>
        <v>No</v>
      </c>
    </row>
    <row r="3540" spans="6:14">
      <c r="F3540" s="3">
        <v>44450</v>
      </c>
      <c r="G3540" s="1" t="s">
        <v>17</v>
      </c>
      <c r="H3540" s="1" t="s">
        <v>102</v>
      </c>
      <c r="I3540" s="1">
        <v>1425</v>
      </c>
      <c r="J3540" s="1">
        <f>MONTH(BART_Rides[[#This Row],[Date]])</f>
        <v>9</v>
      </c>
      <c r="K3540" s="1">
        <f>WEEKDAY(BART_Rides[[#This Row],[Date]],2)</f>
        <v>6</v>
      </c>
      <c r="L3540" s="1" t="str">
        <f>LEFT(BART_Rides[[#This Row],[Lines]],1)</f>
        <v>B</v>
      </c>
      <c r="M3540" s="1" t="str">
        <f>IF(BART_Rides[[#This Row],[FirstLetter]]="Y","Yes","No")</f>
        <v>No</v>
      </c>
      <c r="N3540" s="1" t="str">
        <f>IF(OR(BART_Rides[[#This Row],[Station Code]]="EM", BART_Rides[[#This Row],[Station Code]]="MT", BART_Rides[[#This Row],[Station Code]]="PL", BART_Rides[[#This Row],[Station Code]]="CC"), "Yes", "No")</f>
        <v>No</v>
      </c>
    </row>
    <row r="3541" spans="6:14">
      <c r="F3541" s="3">
        <v>44451</v>
      </c>
      <c r="G3541" s="1" t="s">
        <v>17</v>
      </c>
      <c r="H3541" s="1" t="s">
        <v>102</v>
      </c>
      <c r="I3541" s="1">
        <v>1092</v>
      </c>
      <c r="J3541" s="1">
        <f>MONTH(BART_Rides[[#This Row],[Date]])</f>
        <v>9</v>
      </c>
      <c r="K3541" s="1">
        <f>WEEKDAY(BART_Rides[[#This Row],[Date]],2)</f>
        <v>7</v>
      </c>
      <c r="L3541" s="1" t="str">
        <f>LEFT(BART_Rides[[#This Row],[Lines]],1)</f>
        <v>B</v>
      </c>
      <c r="M3541" s="1" t="str">
        <f>IF(BART_Rides[[#This Row],[FirstLetter]]="Y","Yes","No")</f>
        <v>No</v>
      </c>
      <c r="N3541" s="1" t="str">
        <f>IF(OR(BART_Rides[[#This Row],[Station Code]]="EM", BART_Rides[[#This Row],[Station Code]]="MT", BART_Rides[[#This Row],[Station Code]]="PL", BART_Rides[[#This Row],[Station Code]]="CC"), "Yes", "No")</f>
        <v>No</v>
      </c>
    </row>
    <row r="3542" spans="6:14">
      <c r="F3542" s="3">
        <v>44452</v>
      </c>
      <c r="G3542" s="1" t="s">
        <v>17</v>
      </c>
      <c r="H3542" s="1" t="s">
        <v>102</v>
      </c>
      <c r="I3542" s="1">
        <v>1714</v>
      </c>
      <c r="J3542" s="1">
        <f>MONTH(BART_Rides[[#This Row],[Date]])</f>
        <v>9</v>
      </c>
      <c r="K3542" s="1">
        <f>WEEKDAY(BART_Rides[[#This Row],[Date]],2)</f>
        <v>1</v>
      </c>
      <c r="L3542" s="1" t="str">
        <f>LEFT(BART_Rides[[#This Row],[Lines]],1)</f>
        <v>B</v>
      </c>
      <c r="M3542" s="1" t="str">
        <f>IF(BART_Rides[[#This Row],[FirstLetter]]="Y","Yes","No")</f>
        <v>No</v>
      </c>
      <c r="N3542" s="1" t="str">
        <f>IF(OR(BART_Rides[[#This Row],[Station Code]]="EM", BART_Rides[[#This Row],[Station Code]]="MT", BART_Rides[[#This Row],[Station Code]]="PL", BART_Rides[[#This Row],[Station Code]]="CC"), "Yes", "No")</f>
        <v>No</v>
      </c>
    </row>
    <row r="3543" spans="6:14">
      <c r="F3543" s="3">
        <v>44453</v>
      </c>
      <c r="G3543" s="1" t="s">
        <v>17</v>
      </c>
      <c r="H3543" s="1" t="s">
        <v>102</v>
      </c>
      <c r="I3543" s="1">
        <v>2024</v>
      </c>
      <c r="J3543" s="1">
        <f>MONTH(BART_Rides[[#This Row],[Date]])</f>
        <v>9</v>
      </c>
      <c r="K3543" s="1">
        <f>WEEKDAY(BART_Rides[[#This Row],[Date]],2)</f>
        <v>2</v>
      </c>
      <c r="L3543" s="1" t="str">
        <f>LEFT(BART_Rides[[#This Row],[Lines]],1)</f>
        <v>B</v>
      </c>
      <c r="M3543" s="1" t="str">
        <f>IF(BART_Rides[[#This Row],[FirstLetter]]="Y","Yes","No")</f>
        <v>No</v>
      </c>
      <c r="N3543" s="1" t="str">
        <f>IF(OR(BART_Rides[[#This Row],[Station Code]]="EM", BART_Rides[[#This Row],[Station Code]]="MT", BART_Rides[[#This Row],[Station Code]]="PL", BART_Rides[[#This Row],[Station Code]]="CC"), "Yes", "No")</f>
        <v>No</v>
      </c>
    </row>
    <row r="3544" spans="6:14">
      <c r="F3544" s="3">
        <v>44454</v>
      </c>
      <c r="G3544" s="1" t="s">
        <v>17</v>
      </c>
      <c r="H3544" s="1" t="s">
        <v>102</v>
      </c>
      <c r="I3544" s="1">
        <v>2121</v>
      </c>
      <c r="J3544" s="1">
        <f>MONTH(BART_Rides[[#This Row],[Date]])</f>
        <v>9</v>
      </c>
      <c r="K3544" s="1">
        <f>WEEKDAY(BART_Rides[[#This Row],[Date]],2)</f>
        <v>3</v>
      </c>
      <c r="L3544" s="1" t="str">
        <f>LEFT(BART_Rides[[#This Row],[Lines]],1)</f>
        <v>B</v>
      </c>
      <c r="M3544" s="1" t="str">
        <f>IF(BART_Rides[[#This Row],[FirstLetter]]="Y","Yes","No")</f>
        <v>No</v>
      </c>
      <c r="N3544" s="1" t="str">
        <f>IF(OR(BART_Rides[[#This Row],[Station Code]]="EM", BART_Rides[[#This Row],[Station Code]]="MT", BART_Rides[[#This Row],[Station Code]]="PL", BART_Rides[[#This Row],[Station Code]]="CC"), "Yes", "No")</f>
        <v>No</v>
      </c>
    </row>
    <row r="3545" spans="6:14">
      <c r="F3545" s="3">
        <v>44455</v>
      </c>
      <c r="G3545" s="1" t="s">
        <v>17</v>
      </c>
      <c r="H3545" s="1" t="s">
        <v>102</v>
      </c>
      <c r="I3545" s="1">
        <v>2017</v>
      </c>
      <c r="J3545" s="1">
        <f>MONTH(BART_Rides[[#This Row],[Date]])</f>
        <v>9</v>
      </c>
      <c r="K3545" s="1">
        <f>WEEKDAY(BART_Rides[[#This Row],[Date]],2)</f>
        <v>4</v>
      </c>
      <c r="L3545" s="1" t="str">
        <f>LEFT(BART_Rides[[#This Row],[Lines]],1)</f>
        <v>B</v>
      </c>
      <c r="M3545" s="1" t="str">
        <f>IF(BART_Rides[[#This Row],[FirstLetter]]="Y","Yes","No")</f>
        <v>No</v>
      </c>
      <c r="N3545" s="1" t="str">
        <f>IF(OR(BART_Rides[[#This Row],[Station Code]]="EM", BART_Rides[[#This Row],[Station Code]]="MT", BART_Rides[[#This Row],[Station Code]]="PL", BART_Rides[[#This Row],[Station Code]]="CC"), "Yes", "No")</f>
        <v>No</v>
      </c>
    </row>
    <row r="3546" spans="6:14">
      <c r="F3546" s="3">
        <v>44456</v>
      </c>
      <c r="G3546" s="1" t="s">
        <v>17</v>
      </c>
      <c r="H3546" s="1" t="s">
        <v>102</v>
      </c>
      <c r="I3546" s="1">
        <v>2089</v>
      </c>
      <c r="J3546" s="1">
        <f>MONTH(BART_Rides[[#This Row],[Date]])</f>
        <v>9</v>
      </c>
      <c r="K3546" s="1">
        <f>WEEKDAY(BART_Rides[[#This Row],[Date]],2)</f>
        <v>5</v>
      </c>
      <c r="L3546" s="1" t="str">
        <f>LEFT(BART_Rides[[#This Row],[Lines]],1)</f>
        <v>B</v>
      </c>
      <c r="M3546" s="1" t="str">
        <f>IF(BART_Rides[[#This Row],[FirstLetter]]="Y","Yes","No")</f>
        <v>No</v>
      </c>
      <c r="N3546" s="1" t="str">
        <f>IF(OR(BART_Rides[[#This Row],[Station Code]]="EM", BART_Rides[[#This Row],[Station Code]]="MT", BART_Rides[[#This Row],[Station Code]]="PL", BART_Rides[[#This Row],[Station Code]]="CC"), "Yes", "No")</f>
        <v>No</v>
      </c>
    </row>
    <row r="3547" spans="6:14">
      <c r="F3547" s="3">
        <v>44457</v>
      </c>
      <c r="G3547" s="1" t="s">
        <v>17</v>
      </c>
      <c r="H3547" s="1" t="s">
        <v>102</v>
      </c>
      <c r="I3547" s="1">
        <v>1689</v>
      </c>
      <c r="J3547" s="1">
        <f>MONTH(BART_Rides[[#This Row],[Date]])</f>
        <v>9</v>
      </c>
      <c r="K3547" s="1">
        <f>WEEKDAY(BART_Rides[[#This Row],[Date]],2)</f>
        <v>6</v>
      </c>
      <c r="L3547" s="1" t="str">
        <f>LEFT(BART_Rides[[#This Row],[Lines]],1)</f>
        <v>B</v>
      </c>
      <c r="M3547" s="1" t="str">
        <f>IF(BART_Rides[[#This Row],[FirstLetter]]="Y","Yes","No")</f>
        <v>No</v>
      </c>
      <c r="N3547" s="1" t="str">
        <f>IF(OR(BART_Rides[[#This Row],[Station Code]]="EM", BART_Rides[[#This Row],[Station Code]]="MT", BART_Rides[[#This Row],[Station Code]]="PL", BART_Rides[[#This Row],[Station Code]]="CC"), "Yes", "No")</f>
        <v>No</v>
      </c>
    </row>
    <row r="3548" spans="6:14">
      <c r="F3548" s="3">
        <v>44458</v>
      </c>
      <c r="G3548" s="1" t="s">
        <v>17</v>
      </c>
      <c r="H3548" s="1" t="s">
        <v>102</v>
      </c>
      <c r="I3548" s="1">
        <v>1038</v>
      </c>
      <c r="J3548" s="1">
        <f>MONTH(BART_Rides[[#This Row],[Date]])</f>
        <v>9</v>
      </c>
      <c r="K3548" s="1">
        <f>WEEKDAY(BART_Rides[[#This Row],[Date]],2)</f>
        <v>7</v>
      </c>
      <c r="L3548" s="1" t="str">
        <f>LEFT(BART_Rides[[#This Row],[Lines]],1)</f>
        <v>B</v>
      </c>
      <c r="M3548" s="1" t="str">
        <f>IF(BART_Rides[[#This Row],[FirstLetter]]="Y","Yes","No")</f>
        <v>No</v>
      </c>
      <c r="N3548" s="1" t="str">
        <f>IF(OR(BART_Rides[[#This Row],[Station Code]]="EM", BART_Rides[[#This Row],[Station Code]]="MT", BART_Rides[[#This Row],[Station Code]]="PL", BART_Rides[[#This Row],[Station Code]]="CC"), "Yes", "No")</f>
        <v>No</v>
      </c>
    </row>
    <row r="3549" spans="6:14">
      <c r="F3549" s="3">
        <v>44459</v>
      </c>
      <c r="G3549" s="1" t="s">
        <v>17</v>
      </c>
      <c r="H3549" s="1" t="s">
        <v>102</v>
      </c>
      <c r="I3549" s="1">
        <v>2058</v>
      </c>
      <c r="J3549" s="1">
        <f>MONTH(BART_Rides[[#This Row],[Date]])</f>
        <v>9</v>
      </c>
      <c r="K3549" s="1">
        <f>WEEKDAY(BART_Rides[[#This Row],[Date]],2)</f>
        <v>1</v>
      </c>
      <c r="L3549" s="1" t="str">
        <f>LEFT(BART_Rides[[#This Row],[Lines]],1)</f>
        <v>B</v>
      </c>
      <c r="M3549" s="1" t="str">
        <f>IF(BART_Rides[[#This Row],[FirstLetter]]="Y","Yes","No")</f>
        <v>No</v>
      </c>
      <c r="N3549" s="1" t="str">
        <f>IF(OR(BART_Rides[[#This Row],[Station Code]]="EM", BART_Rides[[#This Row],[Station Code]]="MT", BART_Rides[[#This Row],[Station Code]]="PL", BART_Rides[[#This Row],[Station Code]]="CC"), "Yes", "No")</f>
        <v>No</v>
      </c>
    </row>
    <row r="3550" spans="6:14">
      <c r="F3550" s="3">
        <v>44460</v>
      </c>
      <c r="G3550" s="1" t="s">
        <v>17</v>
      </c>
      <c r="H3550" s="1" t="s">
        <v>102</v>
      </c>
      <c r="I3550" s="1">
        <v>2081</v>
      </c>
      <c r="J3550" s="1">
        <f>MONTH(BART_Rides[[#This Row],[Date]])</f>
        <v>9</v>
      </c>
      <c r="K3550" s="1">
        <f>WEEKDAY(BART_Rides[[#This Row],[Date]],2)</f>
        <v>2</v>
      </c>
      <c r="L3550" s="1" t="str">
        <f>LEFT(BART_Rides[[#This Row],[Lines]],1)</f>
        <v>B</v>
      </c>
      <c r="M3550" s="1" t="str">
        <f>IF(BART_Rides[[#This Row],[FirstLetter]]="Y","Yes","No")</f>
        <v>No</v>
      </c>
      <c r="N3550" s="1" t="str">
        <f>IF(OR(BART_Rides[[#This Row],[Station Code]]="EM", BART_Rides[[#This Row],[Station Code]]="MT", BART_Rides[[#This Row],[Station Code]]="PL", BART_Rides[[#This Row],[Station Code]]="CC"), "Yes", "No")</f>
        <v>No</v>
      </c>
    </row>
    <row r="3551" spans="6:14">
      <c r="F3551" s="3">
        <v>44461</v>
      </c>
      <c r="G3551" s="1" t="s">
        <v>17</v>
      </c>
      <c r="H3551" s="1" t="s">
        <v>102</v>
      </c>
      <c r="I3551" s="1">
        <v>2113</v>
      </c>
      <c r="J3551" s="1">
        <f>MONTH(BART_Rides[[#This Row],[Date]])</f>
        <v>9</v>
      </c>
      <c r="K3551" s="1">
        <f>WEEKDAY(BART_Rides[[#This Row],[Date]],2)</f>
        <v>3</v>
      </c>
      <c r="L3551" s="1" t="str">
        <f>LEFT(BART_Rides[[#This Row],[Lines]],1)</f>
        <v>B</v>
      </c>
      <c r="M3551" s="1" t="str">
        <f>IF(BART_Rides[[#This Row],[FirstLetter]]="Y","Yes","No")</f>
        <v>No</v>
      </c>
      <c r="N3551" s="1" t="str">
        <f>IF(OR(BART_Rides[[#This Row],[Station Code]]="EM", BART_Rides[[#This Row],[Station Code]]="MT", BART_Rides[[#This Row],[Station Code]]="PL", BART_Rides[[#This Row],[Station Code]]="CC"), "Yes", "No")</f>
        <v>No</v>
      </c>
    </row>
    <row r="3552" spans="6:14">
      <c r="F3552" s="3">
        <v>44462</v>
      </c>
      <c r="G3552" s="1" t="s">
        <v>17</v>
      </c>
      <c r="H3552" s="1" t="s">
        <v>102</v>
      </c>
      <c r="I3552" s="1">
        <v>2194</v>
      </c>
      <c r="J3552" s="1">
        <f>MONTH(BART_Rides[[#This Row],[Date]])</f>
        <v>9</v>
      </c>
      <c r="K3552" s="1">
        <f>WEEKDAY(BART_Rides[[#This Row],[Date]],2)</f>
        <v>4</v>
      </c>
      <c r="L3552" s="1" t="str">
        <f>LEFT(BART_Rides[[#This Row],[Lines]],1)</f>
        <v>B</v>
      </c>
      <c r="M3552" s="1" t="str">
        <f>IF(BART_Rides[[#This Row],[FirstLetter]]="Y","Yes","No")</f>
        <v>No</v>
      </c>
      <c r="N3552" s="1" t="str">
        <f>IF(OR(BART_Rides[[#This Row],[Station Code]]="EM", BART_Rides[[#This Row],[Station Code]]="MT", BART_Rides[[#This Row],[Station Code]]="PL", BART_Rides[[#This Row],[Station Code]]="CC"), "Yes", "No")</f>
        <v>No</v>
      </c>
    </row>
    <row r="3553" spans="6:14">
      <c r="F3553" s="3">
        <v>44463</v>
      </c>
      <c r="G3553" s="1" t="s">
        <v>17</v>
      </c>
      <c r="H3553" s="1" t="s">
        <v>102</v>
      </c>
      <c r="I3553" s="1">
        <v>2092</v>
      </c>
      <c r="J3553" s="1">
        <f>MONTH(BART_Rides[[#This Row],[Date]])</f>
        <v>9</v>
      </c>
      <c r="K3553" s="1">
        <f>WEEKDAY(BART_Rides[[#This Row],[Date]],2)</f>
        <v>5</v>
      </c>
      <c r="L3553" s="1" t="str">
        <f>LEFT(BART_Rides[[#This Row],[Lines]],1)</f>
        <v>B</v>
      </c>
      <c r="M3553" s="1" t="str">
        <f>IF(BART_Rides[[#This Row],[FirstLetter]]="Y","Yes","No")</f>
        <v>No</v>
      </c>
      <c r="N3553" s="1" t="str">
        <f>IF(OR(BART_Rides[[#This Row],[Station Code]]="EM", BART_Rides[[#This Row],[Station Code]]="MT", BART_Rides[[#This Row],[Station Code]]="PL", BART_Rides[[#This Row],[Station Code]]="CC"), "Yes", "No")</f>
        <v>No</v>
      </c>
    </row>
    <row r="3554" spans="6:14">
      <c r="F3554" s="3">
        <v>44464</v>
      </c>
      <c r="G3554" s="1" t="s">
        <v>17</v>
      </c>
      <c r="H3554" s="1" t="s">
        <v>102</v>
      </c>
      <c r="I3554" s="1">
        <v>1668</v>
      </c>
      <c r="J3554" s="1">
        <f>MONTH(BART_Rides[[#This Row],[Date]])</f>
        <v>9</v>
      </c>
      <c r="K3554" s="1">
        <f>WEEKDAY(BART_Rides[[#This Row],[Date]],2)</f>
        <v>6</v>
      </c>
      <c r="L3554" s="1" t="str">
        <f>LEFT(BART_Rides[[#This Row],[Lines]],1)</f>
        <v>B</v>
      </c>
      <c r="M3554" s="1" t="str">
        <f>IF(BART_Rides[[#This Row],[FirstLetter]]="Y","Yes","No")</f>
        <v>No</v>
      </c>
      <c r="N3554" s="1" t="str">
        <f>IF(OR(BART_Rides[[#This Row],[Station Code]]="EM", BART_Rides[[#This Row],[Station Code]]="MT", BART_Rides[[#This Row],[Station Code]]="PL", BART_Rides[[#This Row],[Station Code]]="CC"), "Yes", "No")</f>
        <v>No</v>
      </c>
    </row>
    <row r="3555" spans="6:14">
      <c r="F3555" s="3">
        <v>44465</v>
      </c>
      <c r="G3555" s="1" t="s">
        <v>17</v>
      </c>
      <c r="H3555" s="1" t="s">
        <v>102</v>
      </c>
      <c r="I3555" s="1">
        <v>1106</v>
      </c>
      <c r="J3555" s="1">
        <f>MONTH(BART_Rides[[#This Row],[Date]])</f>
        <v>9</v>
      </c>
      <c r="K3555" s="1">
        <f>WEEKDAY(BART_Rides[[#This Row],[Date]],2)</f>
        <v>7</v>
      </c>
      <c r="L3555" s="1" t="str">
        <f>LEFT(BART_Rides[[#This Row],[Lines]],1)</f>
        <v>B</v>
      </c>
      <c r="M3555" s="1" t="str">
        <f>IF(BART_Rides[[#This Row],[FirstLetter]]="Y","Yes","No")</f>
        <v>No</v>
      </c>
      <c r="N3555" s="1" t="str">
        <f>IF(OR(BART_Rides[[#This Row],[Station Code]]="EM", BART_Rides[[#This Row],[Station Code]]="MT", BART_Rides[[#This Row],[Station Code]]="PL", BART_Rides[[#This Row],[Station Code]]="CC"), "Yes", "No")</f>
        <v>No</v>
      </c>
    </row>
    <row r="3556" spans="6:14">
      <c r="F3556" s="3">
        <v>44466</v>
      </c>
      <c r="G3556" s="1" t="s">
        <v>17</v>
      </c>
      <c r="H3556" s="1" t="s">
        <v>102</v>
      </c>
      <c r="I3556" s="1">
        <v>1913</v>
      </c>
      <c r="J3556" s="1">
        <f>MONTH(BART_Rides[[#This Row],[Date]])</f>
        <v>9</v>
      </c>
      <c r="K3556" s="1">
        <f>WEEKDAY(BART_Rides[[#This Row],[Date]],2)</f>
        <v>1</v>
      </c>
      <c r="L3556" s="1" t="str">
        <f>LEFT(BART_Rides[[#This Row],[Lines]],1)</f>
        <v>B</v>
      </c>
      <c r="M3556" s="1" t="str">
        <f>IF(BART_Rides[[#This Row],[FirstLetter]]="Y","Yes","No")</f>
        <v>No</v>
      </c>
      <c r="N3556" s="1" t="str">
        <f>IF(OR(BART_Rides[[#This Row],[Station Code]]="EM", BART_Rides[[#This Row],[Station Code]]="MT", BART_Rides[[#This Row],[Station Code]]="PL", BART_Rides[[#This Row],[Station Code]]="CC"), "Yes", "No")</f>
        <v>No</v>
      </c>
    </row>
    <row r="3557" spans="6:14">
      <c r="F3557" s="3">
        <v>44467</v>
      </c>
      <c r="G3557" s="1" t="s">
        <v>17</v>
      </c>
      <c r="H3557" s="1" t="s">
        <v>102</v>
      </c>
      <c r="I3557" s="1">
        <v>2069</v>
      </c>
      <c r="J3557" s="1">
        <f>MONTH(BART_Rides[[#This Row],[Date]])</f>
        <v>9</v>
      </c>
      <c r="K3557" s="1">
        <f>WEEKDAY(BART_Rides[[#This Row],[Date]],2)</f>
        <v>2</v>
      </c>
      <c r="L3557" s="1" t="str">
        <f>LEFT(BART_Rides[[#This Row],[Lines]],1)</f>
        <v>B</v>
      </c>
      <c r="M3557" s="1" t="str">
        <f>IF(BART_Rides[[#This Row],[FirstLetter]]="Y","Yes","No")</f>
        <v>No</v>
      </c>
      <c r="N3557" s="1" t="str">
        <f>IF(OR(BART_Rides[[#This Row],[Station Code]]="EM", BART_Rides[[#This Row],[Station Code]]="MT", BART_Rides[[#This Row],[Station Code]]="PL", BART_Rides[[#This Row],[Station Code]]="CC"), "Yes", "No")</f>
        <v>No</v>
      </c>
    </row>
    <row r="3558" spans="6:14">
      <c r="F3558" s="3">
        <v>44468</v>
      </c>
      <c r="G3558" s="1" t="s">
        <v>17</v>
      </c>
      <c r="H3558" s="1" t="s">
        <v>102</v>
      </c>
      <c r="I3558" s="1">
        <v>2091</v>
      </c>
      <c r="J3558" s="1">
        <f>MONTH(BART_Rides[[#This Row],[Date]])</f>
        <v>9</v>
      </c>
      <c r="K3558" s="1">
        <f>WEEKDAY(BART_Rides[[#This Row],[Date]],2)</f>
        <v>3</v>
      </c>
      <c r="L3558" s="1" t="str">
        <f>LEFT(BART_Rides[[#This Row],[Lines]],1)</f>
        <v>B</v>
      </c>
      <c r="M3558" s="1" t="str">
        <f>IF(BART_Rides[[#This Row],[FirstLetter]]="Y","Yes","No")</f>
        <v>No</v>
      </c>
      <c r="N3558" s="1" t="str">
        <f>IF(OR(BART_Rides[[#This Row],[Station Code]]="EM", BART_Rides[[#This Row],[Station Code]]="MT", BART_Rides[[#This Row],[Station Code]]="PL", BART_Rides[[#This Row],[Station Code]]="CC"), "Yes", "No")</f>
        <v>No</v>
      </c>
    </row>
    <row r="3559" spans="6:14">
      <c r="F3559" s="3">
        <v>44469</v>
      </c>
      <c r="G3559" s="1" t="s">
        <v>17</v>
      </c>
      <c r="H3559" s="1" t="s">
        <v>102</v>
      </c>
      <c r="I3559" s="1">
        <v>2168</v>
      </c>
      <c r="J3559" s="1">
        <f>MONTH(BART_Rides[[#This Row],[Date]])</f>
        <v>9</v>
      </c>
      <c r="K3559" s="1">
        <f>WEEKDAY(BART_Rides[[#This Row],[Date]],2)</f>
        <v>4</v>
      </c>
      <c r="L3559" s="1" t="str">
        <f>LEFT(BART_Rides[[#This Row],[Lines]],1)</f>
        <v>B</v>
      </c>
      <c r="M3559" s="1" t="str">
        <f>IF(BART_Rides[[#This Row],[FirstLetter]]="Y","Yes","No")</f>
        <v>No</v>
      </c>
      <c r="N3559" s="1" t="str">
        <f>IF(OR(BART_Rides[[#This Row],[Station Code]]="EM", BART_Rides[[#This Row],[Station Code]]="MT", BART_Rides[[#This Row],[Station Code]]="PL", BART_Rides[[#This Row],[Station Code]]="CC"), "Yes", "No")</f>
        <v>No</v>
      </c>
    </row>
    <row r="3560" spans="6:14">
      <c r="F3560" s="3">
        <v>44470</v>
      </c>
      <c r="G3560" s="1" t="s">
        <v>17</v>
      </c>
      <c r="H3560" s="1" t="s">
        <v>102</v>
      </c>
      <c r="I3560" s="1">
        <v>2070</v>
      </c>
      <c r="J3560" s="1">
        <f>MONTH(BART_Rides[[#This Row],[Date]])</f>
        <v>10</v>
      </c>
      <c r="K3560" s="1">
        <f>WEEKDAY(BART_Rides[[#This Row],[Date]],2)</f>
        <v>5</v>
      </c>
      <c r="L3560" s="1" t="str">
        <f>LEFT(BART_Rides[[#This Row],[Lines]],1)</f>
        <v>B</v>
      </c>
      <c r="M3560" s="1" t="str">
        <f>IF(BART_Rides[[#This Row],[FirstLetter]]="Y","Yes","No")</f>
        <v>No</v>
      </c>
      <c r="N3560" s="1" t="str">
        <f>IF(OR(BART_Rides[[#This Row],[Station Code]]="EM", BART_Rides[[#This Row],[Station Code]]="MT", BART_Rides[[#This Row],[Station Code]]="PL", BART_Rides[[#This Row],[Station Code]]="CC"), "Yes", "No")</f>
        <v>No</v>
      </c>
    </row>
    <row r="3561" spans="6:14">
      <c r="F3561" s="3">
        <v>44471</v>
      </c>
      <c r="G3561" s="1" t="s">
        <v>17</v>
      </c>
      <c r="H3561" s="1" t="s">
        <v>102</v>
      </c>
      <c r="I3561" s="1">
        <v>1485</v>
      </c>
      <c r="J3561" s="1">
        <f>MONTH(BART_Rides[[#This Row],[Date]])</f>
        <v>10</v>
      </c>
      <c r="K3561" s="1">
        <f>WEEKDAY(BART_Rides[[#This Row],[Date]],2)</f>
        <v>6</v>
      </c>
      <c r="L3561" s="1" t="str">
        <f>LEFT(BART_Rides[[#This Row],[Lines]],1)</f>
        <v>B</v>
      </c>
      <c r="M3561" s="1" t="str">
        <f>IF(BART_Rides[[#This Row],[FirstLetter]]="Y","Yes","No")</f>
        <v>No</v>
      </c>
      <c r="N3561" s="1" t="str">
        <f>IF(OR(BART_Rides[[#This Row],[Station Code]]="EM", BART_Rides[[#This Row],[Station Code]]="MT", BART_Rides[[#This Row],[Station Code]]="PL", BART_Rides[[#This Row],[Station Code]]="CC"), "Yes", "No")</f>
        <v>No</v>
      </c>
    </row>
    <row r="3562" spans="6:14">
      <c r="F3562" s="3">
        <v>44472</v>
      </c>
      <c r="G3562" s="1" t="s">
        <v>17</v>
      </c>
      <c r="H3562" s="1" t="s">
        <v>102</v>
      </c>
      <c r="I3562" s="1">
        <v>1041</v>
      </c>
      <c r="J3562" s="1">
        <f>MONTH(BART_Rides[[#This Row],[Date]])</f>
        <v>10</v>
      </c>
      <c r="K3562" s="1">
        <f>WEEKDAY(BART_Rides[[#This Row],[Date]],2)</f>
        <v>7</v>
      </c>
      <c r="L3562" s="1" t="str">
        <f>LEFT(BART_Rides[[#This Row],[Lines]],1)</f>
        <v>B</v>
      </c>
      <c r="M3562" s="1" t="str">
        <f>IF(BART_Rides[[#This Row],[FirstLetter]]="Y","Yes","No")</f>
        <v>No</v>
      </c>
      <c r="N3562" s="1" t="str">
        <f>IF(OR(BART_Rides[[#This Row],[Station Code]]="EM", BART_Rides[[#This Row],[Station Code]]="MT", BART_Rides[[#This Row],[Station Code]]="PL", BART_Rides[[#This Row],[Station Code]]="CC"), "Yes", "No")</f>
        <v>No</v>
      </c>
    </row>
    <row r="3563" spans="6:14">
      <c r="F3563" s="3">
        <v>44473</v>
      </c>
      <c r="G3563" s="1" t="s">
        <v>17</v>
      </c>
      <c r="H3563" s="1" t="s">
        <v>102</v>
      </c>
      <c r="I3563" s="1">
        <v>2045</v>
      </c>
      <c r="J3563" s="1">
        <f>MONTH(BART_Rides[[#This Row],[Date]])</f>
        <v>10</v>
      </c>
      <c r="K3563" s="1">
        <f>WEEKDAY(BART_Rides[[#This Row],[Date]],2)</f>
        <v>1</v>
      </c>
      <c r="L3563" s="1" t="str">
        <f>LEFT(BART_Rides[[#This Row],[Lines]],1)</f>
        <v>B</v>
      </c>
      <c r="M3563" s="1" t="str">
        <f>IF(BART_Rides[[#This Row],[FirstLetter]]="Y","Yes","No")</f>
        <v>No</v>
      </c>
      <c r="N3563" s="1" t="str">
        <f>IF(OR(BART_Rides[[#This Row],[Station Code]]="EM", BART_Rides[[#This Row],[Station Code]]="MT", BART_Rides[[#This Row],[Station Code]]="PL", BART_Rides[[#This Row],[Station Code]]="CC"), "Yes", "No")</f>
        <v>No</v>
      </c>
    </row>
    <row r="3564" spans="6:14">
      <c r="F3564" s="3">
        <v>44474</v>
      </c>
      <c r="G3564" s="1" t="s">
        <v>17</v>
      </c>
      <c r="H3564" s="1" t="s">
        <v>102</v>
      </c>
      <c r="I3564" s="1">
        <v>2105</v>
      </c>
      <c r="J3564" s="1">
        <f>MONTH(BART_Rides[[#This Row],[Date]])</f>
        <v>10</v>
      </c>
      <c r="K3564" s="1">
        <f>WEEKDAY(BART_Rides[[#This Row],[Date]],2)</f>
        <v>2</v>
      </c>
      <c r="L3564" s="1" t="str">
        <f>LEFT(BART_Rides[[#This Row],[Lines]],1)</f>
        <v>B</v>
      </c>
      <c r="M3564" s="1" t="str">
        <f>IF(BART_Rides[[#This Row],[FirstLetter]]="Y","Yes","No")</f>
        <v>No</v>
      </c>
      <c r="N3564" s="1" t="str">
        <f>IF(OR(BART_Rides[[#This Row],[Station Code]]="EM", BART_Rides[[#This Row],[Station Code]]="MT", BART_Rides[[#This Row],[Station Code]]="PL", BART_Rides[[#This Row],[Station Code]]="CC"), "Yes", "No")</f>
        <v>No</v>
      </c>
    </row>
    <row r="3565" spans="6:14">
      <c r="F3565" s="3">
        <v>44475</v>
      </c>
      <c r="G3565" s="1" t="s">
        <v>17</v>
      </c>
      <c r="H3565" s="1" t="s">
        <v>102</v>
      </c>
      <c r="I3565" s="1">
        <v>2152</v>
      </c>
      <c r="J3565" s="1">
        <f>MONTH(BART_Rides[[#This Row],[Date]])</f>
        <v>10</v>
      </c>
      <c r="K3565" s="1">
        <f>WEEKDAY(BART_Rides[[#This Row],[Date]],2)</f>
        <v>3</v>
      </c>
      <c r="L3565" s="1" t="str">
        <f>LEFT(BART_Rides[[#This Row],[Lines]],1)</f>
        <v>B</v>
      </c>
      <c r="M3565" s="1" t="str">
        <f>IF(BART_Rides[[#This Row],[FirstLetter]]="Y","Yes","No")</f>
        <v>No</v>
      </c>
      <c r="N3565" s="1" t="str">
        <f>IF(OR(BART_Rides[[#This Row],[Station Code]]="EM", BART_Rides[[#This Row],[Station Code]]="MT", BART_Rides[[#This Row],[Station Code]]="PL", BART_Rides[[#This Row],[Station Code]]="CC"), "Yes", "No")</f>
        <v>No</v>
      </c>
    </row>
    <row r="3566" spans="6:14">
      <c r="F3566" s="3">
        <v>44476</v>
      </c>
      <c r="G3566" s="1" t="s">
        <v>17</v>
      </c>
      <c r="H3566" s="1" t="s">
        <v>102</v>
      </c>
      <c r="I3566" s="1">
        <v>2145</v>
      </c>
      <c r="J3566" s="1">
        <f>MONTH(BART_Rides[[#This Row],[Date]])</f>
        <v>10</v>
      </c>
      <c r="K3566" s="1">
        <f>WEEKDAY(BART_Rides[[#This Row],[Date]],2)</f>
        <v>4</v>
      </c>
      <c r="L3566" s="1" t="str">
        <f>LEFT(BART_Rides[[#This Row],[Lines]],1)</f>
        <v>B</v>
      </c>
      <c r="M3566" s="1" t="str">
        <f>IF(BART_Rides[[#This Row],[FirstLetter]]="Y","Yes","No")</f>
        <v>No</v>
      </c>
      <c r="N3566" s="1" t="str">
        <f>IF(OR(BART_Rides[[#This Row],[Station Code]]="EM", BART_Rides[[#This Row],[Station Code]]="MT", BART_Rides[[#This Row],[Station Code]]="PL", BART_Rides[[#This Row],[Station Code]]="CC"), "Yes", "No")</f>
        <v>No</v>
      </c>
    </row>
    <row r="3567" spans="6:14">
      <c r="F3567" s="3">
        <v>44477</v>
      </c>
      <c r="G3567" s="1" t="s">
        <v>17</v>
      </c>
      <c r="H3567" s="1" t="s">
        <v>102</v>
      </c>
      <c r="I3567" s="1">
        <v>2138</v>
      </c>
      <c r="J3567" s="1">
        <f>MONTH(BART_Rides[[#This Row],[Date]])</f>
        <v>10</v>
      </c>
      <c r="K3567" s="1">
        <f>WEEKDAY(BART_Rides[[#This Row],[Date]],2)</f>
        <v>5</v>
      </c>
      <c r="L3567" s="1" t="str">
        <f>LEFT(BART_Rides[[#This Row],[Lines]],1)</f>
        <v>B</v>
      </c>
      <c r="M3567" s="1" t="str">
        <f>IF(BART_Rides[[#This Row],[FirstLetter]]="Y","Yes","No")</f>
        <v>No</v>
      </c>
      <c r="N3567" s="1" t="str">
        <f>IF(OR(BART_Rides[[#This Row],[Station Code]]="EM", BART_Rides[[#This Row],[Station Code]]="MT", BART_Rides[[#This Row],[Station Code]]="PL", BART_Rides[[#This Row],[Station Code]]="CC"), "Yes", "No")</f>
        <v>No</v>
      </c>
    </row>
    <row r="3568" spans="6:14">
      <c r="F3568" s="3">
        <v>44478</v>
      </c>
      <c r="G3568" s="1" t="s">
        <v>17</v>
      </c>
      <c r="H3568" s="1" t="s">
        <v>102</v>
      </c>
      <c r="I3568" s="1">
        <v>1532</v>
      </c>
      <c r="J3568" s="1">
        <f>MONTH(BART_Rides[[#This Row],[Date]])</f>
        <v>10</v>
      </c>
      <c r="K3568" s="1">
        <f>WEEKDAY(BART_Rides[[#This Row],[Date]],2)</f>
        <v>6</v>
      </c>
      <c r="L3568" s="1" t="str">
        <f>LEFT(BART_Rides[[#This Row],[Lines]],1)</f>
        <v>B</v>
      </c>
      <c r="M3568" s="1" t="str">
        <f>IF(BART_Rides[[#This Row],[FirstLetter]]="Y","Yes","No")</f>
        <v>No</v>
      </c>
      <c r="N3568" s="1" t="str">
        <f>IF(OR(BART_Rides[[#This Row],[Station Code]]="EM", BART_Rides[[#This Row],[Station Code]]="MT", BART_Rides[[#This Row],[Station Code]]="PL", BART_Rides[[#This Row],[Station Code]]="CC"), "Yes", "No")</f>
        <v>No</v>
      </c>
    </row>
    <row r="3569" spans="6:14">
      <c r="F3569" s="3">
        <v>44479</v>
      </c>
      <c r="G3569" s="1" t="s">
        <v>17</v>
      </c>
      <c r="H3569" s="1" t="s">
        <v>102</v>
      </c>
      <c r="I3569" s="1">
        <v>1153</v>
      </c>
      <c r="J3569" s="1">
        <f>MONTH(BART_Rides[[#This Row],[Date]])</f>
        <v>10</v>
      </c>
      <c r="K3569" s="1">
        <f>WEEKDAY(BART_Rides[[#This Row],[Date]],2)</f>
        <v>7</v>
      </c>
      <c r="L3569" s="1" t="str">
        <f>LEFT(BART_Rides[[#This Row],[Lines]],1)</f>
        <v>B</v>
      </c>
      <c r="M3569" s="1" t="str">
        <f>IF(BART_Rides[[#This Row],[FirstLetter]]="Y","Yes","No")</f>
        <v>No</v>
      </c>
      <c r="N3569" s="1" t="str">
        <f>IF(OR(BART_Rides[[#This Row],[Station Code]]="EM", BART_Rides[[#This Row],[Station Code]]="MT", BART_Rides[[#This Row],[Station Code]]="PL", BART_Rides[[#This Row],[Station Code]]="CC"), "Yes", "No")</f>
        <v>No</v>
      </c>
    </row>
    <row r="3570" spans="6:14">
      <c r="F3570" s="3">
        <v>44480</v>
      </c>
      <c r="G3570" s="1" t="s">
        <v>17</v>
      </c>
      <c r="H3570" s="1" t="s">
        <v>102</v>
      </c>
      <c r="I3570" s="1">
        <v>1624</v>
      </c>
      <c r="J3570" s="1">
        <f>MONTH(BART_Rides[[#This Row],[Date]])</f>
        <v>10</v>
      </c>
      <c r="K3570" s="1">
        <f>WEEKDAY(BART_Rides[[#This Row],[Date]],2)</f>
        <v>1</v>
      </c>
      <c r="L3570" s="1" t="str">
        <f>LEFT(BART_Rides[[#This Row],[Lines]],1)</f>
        <v>B</v>
      </c>
      <c r="M3570" s="1" t="str">
        <f>IF(BART_Rides[[#This Row],[FirstLetter]]="Y","Yes","No")</f>
        <v>No</v>
      </c>
      <c r="N3570" s="1" t="str">
        <f>IF(OR(BART_Rides[[#This Row],[Station Code]]="EM", BART_Rides[[#This Row],[Station Code]]="MT", BART_Rides[[#This Row],[Station Code]]="PL", BART_Rides[[#This Row],[Station Code]]="CC"), "Yes", "No")</f>
        <v>No</v>
      </c>
    </row>
    <row r="3571" spans="6:14">
      <c r="F3571" s="3">
        <v>44481</v>
      </c>
      <c r="G3571" s="1" t="s">
        <v>17</v>
      </c>
      <c r="H3571" s="1" t="s">
        <v>102</v>
      </c>
      <c r="I3571" s="1">
        <v>2100</v>
      </c>
      <c r="J3571" s="1">
        <f>MONTH(BART_Rides[[#This Row],[Date]])</f>
        <v>10</v>
      </c>
      <c r="K3571" s="1">
        <f>WEEKDAY(BART_Rides[[#This Row],[Date]],2)</f>
        <v>2</v>
      </c>
      <c r="L3571" s="1" t="str">
        <f>LEFT(BART_Rides[[#This Row],[Lines]],1)</f>
        <v>B</v>
      </c>
      <c r="M3571" s="1" t="str">
        <f>IF(BART_Rides[[#This Row],[FirstLetter]]="Y","Yes","No")</f>
        <v>No</v>
      </c>
      <c r="N3571" s="1" t="str">
        <f>IF(OR(BART_Rides[[#This Row],[Station Code]]="EM", BART_Rides[[#This Row],[Station Code]]="MT", BART_Rides[[#This Row],[Station Code]]="PL", BART_Rides[[#This Row],[Station Code]]="CC"), "Yes", "No")</f>
        <v>No</v>
      </c>
    </row>
    <row r="3572" spans="6:14">
      <c r="F3572" s="3">
        <v>44482</v>
      </c>
      <c r="G3572" s="1" t="s">
        <v>17</v>
      </c>
      <c r="H3572" s="1" t="s">
        <v>102</v>
      </c>
      <c r="I3572" s="1">
        <v>2093</v>
      </c>
      <c r="J3572" s="1">
        <f>MONTH(BART_Rides[[#This Row],[Date]])</f>
        <v>10</v>
      </c>
      <c r="K3572" s="1">
        <f>WEEKDAY(BART_Rides[[#This Row],[Date]],2)</f>
        <v>3</v>
      </c>
      <c r="L3572" s="1" t="str">
        <f>LEFT(BART_Rides[[#This Row],[Lines]],1)</f>
        <v>B</v>
      </c>
      <c r="M3572" s="1" t="str">
        <f>IF(BART_Rides[[#This Row],[FirstLetter]]="Y","Yes","No")</f>
        <v>No</v>
      </c>
      <c r="N3572" s="1" t="str">
        <f>IF(OR(BART_Rides[[#This Row],[Station Code]]="EM", BART_Rides[[#This Row],[Station Code]]="MT", BART_Rides[[#This Row],[Station Code]]="PL", BART_Rides[[#This Row],[Station Code]]="CC"), "Yes", "No")</f>
        <v>No</v>
      </c>
    </row>
    <row r="3573" spans="6:14">
      <c r="F3573" s="3">
        <v>44483</v>
      </c>
      <c r="G3573" s="1" t="s">
        <v>17</v>
      </c>
      <c r="H3573" s="1" t="s">
        <v>102</v>
      </c>
      <c r="I3573" s="1">
        <v>2091</v>
      </c>
      <c r="J3573" s="1">
        <f>MONTH(BART_Rides[[#This Row],[Date]])</f>
        <v>10</v>
      </c>
      <c r="K3573" s="1">
        <f>WEEKDAY(BART_Rides[[#This Row],[Date]],2)</f>
        <v>4</v>
      </c>
      <c r="L3573" s="1" t="str">
        <f>LEFT(BART_Rides[[#This Row],[Lines]],1)</f>
        <v>B</v>
      </c>
      <c r="M3573" s="1" t="str">
        <f>IF(BART_Rides[[#This Row],[FirstLetter]]="Y","Yes","No")</f>
        <v>No</v>
      </c>
      <c r="N3573" s="1" t="str">
        <f>IF(OR(BART_Rides[[#This Row],[Station Code]]="EM", BART_Rides[[#This Row],[Station Code]]="MT", BART_Rides[[#This Row],[Station Code]]="PL", BART_Rides[[#This Row],[Station Code]]="CC"), "Yes", "No")</f>
        <v>No</v>
      </c>
    </row>
    <row r="3574" spans="6:14">
      <c r="F3574" s="3">
        <v>44484</v>
      </c>
      <c r="G3574" s="1" t="s">
        <v>17</v>
      </c>
      <c r="H3574" s="1" t="s">
        <v>102</v>
      </c>
      <c r="I3574" s="1">
        <v>2099</v>
      </c>
      <c r="J3574" s="1">
        <f>MONTH(BART_Rides[[#This Row],[Date]])</f>
        <v>10</v>
      </c>
      <c r="K3574" s="1">
        <f>WEEKDAY(BART_Rides[[#This Row],[Date]],2)</f>
        <v>5</v>
      </c>
      <c r="L3574" s="1" t="str">
        <f>LEFT(BART_Rides[[#This Row],[Lines]],1)</f>
        <v>B</v>
      </c>
      <c r="M3574" s="1" t="str">
        <f>IF(BART_Rides[[#This Row],[FirstLetter]]="Y","Yes","No")</f>
        <v>No</v>
      </c>
      <c r="N3574" s="1" t="str">
        <f>IF(OR(BART_Rides[[#This Row],[Station Code]]="EM", BART_Rides[[#This Row],[Station Code]]="MT", BART_Rides[[#This Row],[Station Code]]="PL", BART_Rides[[#This Row],[Station Code]]="CC"), "Yes", "No")</f>
        <v>No</v>
      </c>
    </row>
    <row r="3575" spans="6:14">
      <c r="F3575" s="3">
        <v>44485</v>
      </c>
      <c r="G3575" s="1" t="s">
        <v>17</v>
      </c>
      <c r="H3575" s="1" t="s">
        <v>102</v>
      </c>
      <c r="I3575" s="1">
        <v>1443</v>
      </c>
      <c r="J3575" s="1">
        <f>MONTH(BART_Rides[[#This Row],[Date]])</f>
        <v>10</v>
      </c>
      <c r="K3575" s="1">
        <f>WEEKDAY(BART_Rides[[#This Row],[Date]],2)</f>
        <v>6</v>
      </c>
      <c r="L3575" s="1" t="str">
        <f>LEFT(BART_Rides[[#This Row],[Lines]],1)</f>
        <v>B</v>
      </c>
      <c r="M3575" s="1" t="str">
        <f>IF(BART_Rides[[#This Row],[FirstLetter]]="Y","Yes","No")</f>
        <v>No</v>
      </c>
      <c r="N3575" s="1" t="str">
        <f>IF(OR(BART_Rides[[#This Row],[Station Code]]="EM", BART_Rides[[#This Row],[Station Code]]="MT", BART_Rides[[#This Row],[Station Code]]="PL", BART_Rides[[#This Row],[Station Code]]="CC"), "Yes", "No")</f>
        <v>No</v>
      </c>
    </row>
    <row r="3576" spans="6:14">
      <c r="F3576" s="3">
        <v>44486</v>
      </c>
      <c r="G3576" s="1" t="s">
        <v>17</v>
      </c>
      <c r="H3576" s="1" t="s">
        <v>102</v>
      </c>
      <c r="I3576" s="1">
        <v>888</v>
      </c>
      <c r="J3576" s="1">
        <f>MONTH(BART_Rides[[#This Row],[Date]])</f>
        <v>10</v>
      </c>
      <c r="K3576" s="1">
        <f>WEEKDAY(BART_Rides[[#This Row],[Date]],2)</f>
        <v>7</v>
      </c>
      <c r="L3576" s="1" t="str">
        <f>LEFT(BART_Rides[[#This Row],[Lines]],1)</f>
        <v>B</v>
      </c>
      <c r="M3576" s="1" t="str">
        <f>IF(BART_Rides[[#This Row],[FirstLetter]]="Y","Yes","No")</f>
        <v>No</v>
      </c>
      <c r="N3576" s="1" t="str">
        <f>IF(OR(BART_Rides[[#This Row],[Station Code]]="EM", BART_Rides[[#This Row],[Station Code]]="MT", BART_Rides[[#This Row],[Station Code]]="PL", BART_Rides[[#This Row],[Station Code]]="CC"), "Yes", "No")</f>
        <v>No</v>
      </c>
    </row>
    <row r="3577" spans="6:14">
      <c r="F3577" s="3">
        <v>44487</v>
      </c>
      <c r="G3577" s="1" t="s">
        <v>17</v>
      </c>
      <c r="H3577" s="1" t="s">
        <v>102</v>
      </c>
      <c r="I3577" s="1">
        <v>1941</v>
      </c>
      <c r="J3577" s="1">
        <f>MONTH(BART_Rides[[#This Row],[Date]])</f>
        <v>10</v>
      </c>
      <c r="K3577" s="1">
        <f>WEEKDAY(BART_Rides[[#This Row],[Date]],2)</f>
        <v>1</v>
      </c>
      <c r="L3577" s="1" t="str">
        <f>LEFT(BART_Rides[[#This Row],[Lines]],1)</f>
        <v>B</v>
      </c>
      <c r="M3577" s="1" t="str">
        <f>IF(BART_Rides[[#This Row],[FirstLetter]]="Y","Yes","No")</f>
        <v>No</v>
      </c>
      <c r="N3577" s="1" t="str">
        <f>IF(OR(BART_Rides[[#This Row],[Station Code]]="EM", BART_Rides[[#This Row],[Station Code]]="MT", BART_Rides[[#This Row],[Station Code]]="PL", BART_Rides[[#This Row],[Station Code]]="CC"), "Yes", "No")</f>
        <v>No</v>
      </c>
    </row>
    <row r="3578" spans="6:14">
      <c r="F3578" s="3">
        <v>44488</v>
      </c>
      <c r="G3578" s="1" t="s">
        <v>17</v>
      </c>
      <c r="H3578" s="1" t="s">
        <v>102</v>
      </c>
      <c r="I3578" s="1">
        <v>2091</v>
      </c>
      <c r="J3578" s="1">
        <f>MONTH(BART_Rides[[#This Row],[Date]])</f>
        <v>10</v>
      </c>
      <c r="K3578" s="1">
        <f>WEEKDAY(BART_Rides[[#This Row],[Date]],2)</f>
        <v>2</v>
      </c>
      <c r="L3578" s="1" t="str">
        <f>LEFT(BART_Rides[[#This Row],[Lines]],1)</f>
        <v>B</v>
      </c>
      <c r="M3578" s="1" t="str">
        <f>IF(BART_Rides[[#This Row],[FirstLetter]]="Y","Yes","No")</f>
        <v>No</v>
      </c>
      <c r="N3578" s="1" t="str">
        <f>IF(OR(BART_Rides[[#This Row],[Station Code]]="EM", BART_Rides[[#This Row],[Station Code]]="MT", BART_Rides[[#This Row],[Station Code]]="PL", BART_Rides[[#This Row],[Station Code]]="CC"), "Yes", "No")</f>
        <v>No</v>
      </c>
    </row>
    <row r="3579" spans="6:14">
      <c r="F3579" s="3">
        <v>44489</v>
      </c>
      <c r="G3579" s="1" t="s">
        <v>17</v>
      </c>
      <c r="H3579" s="1" t="s">
        <v>102</v>
      </c>
      <c r="I3579" s="1">
        <v>2025</v>
      </c>
      <c r="J3579" s="1">
        <f>MONTH(BART_Rides[[#This Row],[Date]])</f>
        <v>10</v>
      </c>
      <c r="K3579" s="1">
        <f>WEEKDAY(BART_Rides[[#This Row],[Date]],2)</f>
        <v>3</v>
      </c>
      <c r="L3579" s="1" t="str">
        <f>LEFT(BART_Rides[[#This Row],[Lines]],1)</f>
        <v>B</v>
      </c>
      <c r="M3579" s="1" t="str">
        <f>IF(BART_Rides[[#This Row],[FirstLetter]]="Y","Yes","No")</f>
        <v>No</v>
      </c>
      <c r="N3579" s="1" t="str">
        <f>IF(OR(BART_Rides[[#This Row],[Station Code]]="EM", BART_Rides[[#This Row],[Station Code]]="MT", BART_Rides[[#This Row],[Station Code]]="PL", BART_Rides[[#This Row],[Station Code]]="CC"), "Yes", "No")</f>
        <v>No</v>
      </c>
    </row>
    <row r="3580" spans="6:14">
      <c r="F3580" s="3">
        <v>44490</v>
      </c>
      <c r="G3580" s="1" t="s">
        <v>17</v>
      </c>
      <c r="H3580" s="1" t="s">
        <v>102</v>
      </c>
      <c r="I3580" s="1">
        <v>1957</v>
      </c>
      <c r="J3580" s="1">
        <f>MONTH(BART_Rides[[#This Row],[Date]])</f>
        <v>10</v>
      </c>
      <c r="K3580" s="1">
        <f>WEEKDAY(BART_Rides[[#This Row],[Date]],2)</f>
        <v>4</v>
      </c>
      <c r="L3580" s="1" t="str">
        <f>LEFT(BART_Rides[[#This Row],[Lines]],1)</f>
        <v>B</v>
      </c>
      <c r="M3580" s="1" t="str">
        <f>IF(BART_Rides[[#This Row],[FirstLetter]]="Y","Yes","No")</f>
        <v>No</v>
      </c>
      <c r="N3580" s="1" t="str">
        <f>IF(OR(BART_Rides[[#This Row],[Station Code]]="EM", BART_Rides[[#This Row],[Station Code]]="MT", BART_Rides[[#This Row],[Station Code]]="PL", BART_Rides[[#This Row],[Station Code]]="CC"), "Yes", "No")</f>
        <v>No</v>
      </c>
    </row>
    <row r="3581" spans="6:14">
      <c r="F3581" s="3">
        <v>44491</v>
      </c>
      <c r="G3581" s="1" t="s">
        <v>17</v>
      </c>
      <c r="H3581" s="1" t="s">
        <v>102</v>
      </c>
      <c r="I3581" s="1">
        <v>1925</v>
      </c>
      <c r="J3581" s="1">
        <f>MONTH(BART_Rides[[#This Row],[Date]])</f>
        <v>10</v>
      </c>
      <c r="K3581" s="1">
        <f>WEEKDAY(BART_Rides[[#This Row],[Date]],2)</f>
        <v>5</v>
      </c>
      <c r="L3581" s="1" t="str">
        <f>LEFT(BART_Rides[[#This Row],[Lines]],1)</f>
        <v>B</v>
      </c>
      <c r="M3581" s="1" t="str">
        <f>IF(BART_Rides[[#This Row],[FirstLetter]]="Y","Yes","No")</f>
        <v>No</v>
      </c>
      <c r="N3581" s="1" t="str">
        <f>IF(OR(BART_Rides[[#This Row],[Station Code]]="EM", BART_Rides[[#This Row],[Station Code]]="MT", BART_Rides[[#This Row],[Station Code]]="PL", BART_Rides[[#This Row],[Station Code]]="CC"), "Yes", "No")</f>
        <v>No</v>
      </c>
    </row>
    <row r="3582" spans="6:14">
      <c r="F3582" s="3">
        <v>44492</v>
      </c>
      <c r="G3582" s="1" t="s">
        <v>17</v>
      </c>
      <c r="H3582" s="1" t="s">
        <v>102</v>
      </c>
      <c r="I3582" s="1">
        <v>1173</v>
      </c>
      <c r="J3582" s="1">
        <f>MONTH(BART_Rides[[#This Row],[Date]])</f>
        <v>10</v>
      </c>
      <c r="K3582" s="1">
        <f>WEEKDAY(BART_Rides[[#This Row],[Date]],2)</f>
        <v>6</v>
      </c>
      <c r="L3582" s="1" t="str">
        <f>LEFT(BART_Rides[[#This Row],[Lines]],1)</f>
        <v>B</v>
      </c>
      <c r="M3582" s="1" t="str">
        <f>IF(BART_Rides[[#This Row],[FirstLetter]]="Y","Yes","No")</f>
        <v>No</v>
      </c>
      <c r="N3582" s="1" t="str">
        <f>IF(OR(BART_Rides[[#This Row],[Station Code]]="EM", BART_Rides[[#This Row],[Station Code]]="MT", BART_Rides[[#This Row],[Station Code]]="PL", BART_Rides[[#This Row],[Station Code]]="CC"), "Yes", "No")</f>
        <v>No</v>
      </c>
    </row>
    <row r="3583" spans="6:14">
      <c r="F3583" s="3">
        <v>44493</v>
      </c>
      <c r="G3583" s="1" t="s">
        <v>17</v>
      </c>
      <c r="H3583" s="1" t="s">
        <v>102</v>
      </c>
      <c r="I3583" s="1">
        <v>463</v>
      </c>
      <c r="J3583" s="1">
        <f>MONTH(BART_Rides[[#This Row],[Date]])</f>
        <v>10</v>
      </c>
      <c r="K3583" s="1">
        <f>WEEKDAY(BART_Rides[[#This Row],[Date]],2)</f>
        <v>7</v>
      </c>
      <c r="L3583" s="1" t="str">
        <f>LEFT(BART_Rides[[#This Row],[Lines]],1)</f>
        <v>B</v>
      </c>
      <c r="M3583" s="1" t="str">
        <f>IF(BART_Rides[[#This Row],[FirstLetter]]="Y","Yes","No")</f>
        <v>No</v>
      </c>
      <c r="N3583" s="1" t="str">
        <f>IF(OR(BART_Rides[[#This Row],[Station Code]]="EM", BART_Rides[[#This Row],[Station Code]]="MT", BART_Rides[[#This Row],[Station Code]]="PL", BART_Rides[[#This Row],[Station Code]]="CC"), "Yes", "No")</f>
        <v>No</v>
      </c>
    </row>
    <row r="3584" spans="6:14">
      <c r="F3584" s="3">
        <v>44494</v>
      </c>
      <c r="G3584" s="1" t="s">
        <v>17</v>
      </c>
      <c r="H3584" s="1" t="s">
        <v>102</v>
      </c>
      <c r="I3584" s="1">
        <v>1926</v>
      </c>
      <c r="J3584" s="1">
        <f>MONTH(BART_Rides[[#This Row],[Date]])</f>
        <v>10</v>
      </c>
      <c r="K3584" s="1">
        <f>WEEKDAY(BART_Rides[[#This Row],[Date]],2)</f>
        <v>1</v>
      </c>
      <c r="L3584" s="1" t="str">
        <f>LEFT(BART_Rides[[#This Row],[Lines]],1)</f>
        <v>B</v>
      </c>
      <c r="M3584" s="1" t="str">
        <f>IF(BART_Rides[[#This Row],[FirstLetter]]="Y","Yes","No")</f>
        <v>No</v>
      </c>
      <c r="N3584" s="1" t="str">
        <f>IF(OR(BART_Rides[[#This Row],[Station Code]]="EM", BART_Rides[[#This Row],[Station Code]]="MT", BART_Rides[[#This Row],[Station Code]]="PL", BART_Rides[[#This Row],[Station Code]]="CC"), "Yes", "No")</f>
        <v>No</v>
      </c>
    </row>
    <row r="3585" spans="6:14">
      <c r="F3585" s="3">
        <v>44495</v>
      </c>
      <c r="G3585" s="1" t="s">
        <v>17</v>
      </c>
      <c r="H3585" s="1" t="s">
        <v>102</v>
      </c>
      <c r="I3585" s="1">
        <v>2116</v>
      </c>
      <c r="J3585" s="1">
        <f>MONTH(BART_Rides[[#This Row],[Date]])</f>
        <v>10</v>
      </c>
      <c r="K3585" s="1">
        <f>WEEKDAY(BART_Rides[[#This Row],[Date]],2)</f>
        <v>2</v>
      </c>
      <c r="L3585" s="1" t="str">
        <f>LEFT(BART_Rides[[#This Row],[Lines]],1)</f>
        <v>B</v>
      </c>
      <c r="M3585" s="1" t="str">
        <f>IF(BART_Rides[[#This Row],[FirstLetter]]="Y","Yes","No")</f>
        <v>No</v>
      </c>
      <c r="N3585" s="1" t="str">
        <f>IF(OR(BART_Rides[[#This Row],[Station Code]]="EM", BART_Rides[[#This Row],[Station Code]]="MT", BART_Rides[[#This Row],[Station Code]]="PL", BART_Rides[[#This Row],[Station Code]]="CC"), "Yes", "No")</f>
        <v>No</v>
      </c>
    </row>
    <row r="3586" spans="6:14">
      <c r="F3586" s="3">
        <v>44496</v>
      </c>
      <c r="G3586" s="1" t="s">
        <v>17</v>
      </c>
      <c r="H3586" s="1" t="s">
        <v>102</v>
      </c>
      <c r="I3586" s="1">
        <v>2283</v>
      </c>
      <c r="J3586" s="1">
        <f>MONTH(BART_Rides[[#This Row],[Date]])</f>
        <v>10</v>
      </c>
      <c r="K3586" s="1">
        <f>WEEKDAY(BART_Rides[[#This Row],[Date]],2)</f>
        <v>3</v>
      </c>
      <c r="L3586" s="1" t="str">
        <f>LEFT(BART_Rides[[#This Row],[Lines]],1)</f>
        <v>B</v>
      </c>
      <c r="M3586" s="1" t="str">
        <f>IF(BART_Rides[[#This Row],[FirstLetter]]="Y","Yes","No")</f>
        <v>No</v>
      </c>
      <c r="N3586" s="1" t="str">
        <f>IF(OR(BART_Rides[[#This Row],[Station Code]]="EM", BART_Rides[[#This Row],[Station Code]]="MT", BART_Rides[[#This Row],[Station Code]]="PL", BART_Rides[[#This Row],[Station Code]]="CC"), "Yes", "No")</f>
        <v>No</v>
      </c>
    </row>
    <row r="3587" spans="6:14">
      <c r="F3587" s="3">
        <v>44497</v>
      </c>
      <c r="G3587" s="1" t="s">
        <v>17</v>
      </c>
      <c r="H3587" s="1" t="s">
        <v>102</v>
      </c>
      <c r="I3587" s="1">
        <v>2303</v>
      </c>
      <c r="J3587" s="1">
        <f>MONTH(BART_Rides[[#This Row],[Date]])</f>
        <v>10</v>
      </c>
      <c r="K3587" s="1">
        <f>WEEKDAY(BART_Rides[[#This Row],[Date]],2)</f>
        <v>4</v>
      </c>
      <c r="L3587" s="1" t="str">
        <f>LEFT(BART_Rides[[#This Row],[Lines]],1)</f>
        <v>B</v>
      </c>
      <c r="M3587" s="1" t="str">
        <f>IF(BART_Rides[[#This Row],[FirstLetter]]="Y","Yes","No")</f>
        <v>No</v>
      </c>
      <c r="N3587" s="1" t="str">
        <f>IF(OR(BART_Rides[[#This Row],[Station Code]]="EM", BART_Rides[[#This Row],[Station Code]]="MT", BART_Rides[[#This Row],[Station Code]]="PL", BART_Rides[[#This Row],[Station Code]]="CC"), "Yes", "No")</f>
        <v>No</v>
      </c>
    </row>
    <row r="3588" spans="6:14">
      <c r="F3588" s="3">
        <v>44498</v>
      </c>
      <c r="G3588" s="1" t="s">
        <v>17</v>
      </c>
      <c r="H3588" s="1" t="s">
        <v>102</v>
      </c>
      <c r="I3588" s="1">
        <v>2130</v>
      </c>
      <c r="J3588" s="1">
        <f>MONTH(BART_Rides[[#This Row],[Date]])</f>
        <v>10</v>
      </c>
      <c r="K3588" s="1">
        <f>WEEKDAY(BART_Rides[[#This Row],[Date]],2)</f>
        <v>5</v>
      </c>
      <c r="L3588" s="1" t="str">
        <f>LEFT(BART_Rides[[#This Row],[Lines]],1)</f>
        <v>B</v>
      </c>
      <c r="M3588" s="1" t="str">
        <f>IF(BART_Rides[[#This Row],[FirstLetter]]="Y","Yes","No")</f>
        <v>No</v>
      </c>
      <c r="N3588" s="1" t="str">
        <f>IF(OR(BART_Rides[[#This Row],[Station Code]]="EM", BART_Rides[[#This Row],[Station Code]]="MT", BART_Rides[[#This Row],[Station Code]]="PL", BART_Rides[[#This Row],[Station Code]]="CC"), "Yes", "No")</f>
        <v>No</v>
      </c>
    </row>
    <row r="3589" spans="6:14">
      <c r="F3589" s="3">
        <v>44499</v>
      </c>
      <c r="G3589" s="1" t="s">
        <v>17</v>
      </c>
      <c r="H3589" s="1" t="s">
        <v>102</v>
      </c>
      <c r="I3589" s="1">
        <v>1293</v>
      </c>
      <c r="J3589" s="1">
        <f>MONTH(BART_Rides[[#This Row],[Date]])</f>
        <v>10</v>
      </c>
      <c r="K3589" s="1">
        <f>WEEKDAY(BART_Rides[[#This Row],[Date]],2)</f>
        <v>6</v>
      </c>
      <c r="L3589" s="1" t="str">
        <f>LEFT(BART_Rides[[#This Row],[Lines]],1)</f>
        <v>B</v>
      </c>
      <c r="M3589" s="1" t="str">
        <f>IF(BART_Rides[[#This Row],[FirstLetter]]="Y","Yes","No")</f>
        <v>No</v>
      </c>
      <c r="N3589" s="1" t="str">
        <f>IF(OR(BART_Rides[[#This Row],[Station Code]]="EM", BART_Rides[[#This Row],[Station Code]]="MT", BART_Rides[[#This Row],[Station Code]]="PL", BART_Rides[[#This Row],[Station Code]]="CC"), "Yes", "No")</f>
        <v>No</v>
      </c>
    </row>
    <row r="3590" spans="6:14">
      <c r="F3590" s="3">
        <v>44500</v>
      </c>
      <c r="G3590" s="1" t="s">
        <v>17</v>
      </c>
      <c r="H3590" s="1" t="s">
        <v>102</v>
      </c>
      <c r="I3590" s="1">
        <v>1013</v>
      </c>
      <c r="J3590" s="1">
        <f>MONTH(BART_Rides[[#This Row],[Date]])</f>
        <v>10</v>
      </c>
      <c r="K3590" s="1">
        <f>WEEKDAY(BART_Rides[[#This Row],[Date]],2)</f>
        <v>7</v>
      </c>
      <c r="L3590" s="1" t="str">
        <f>LEFT(BART_Rides[[#This Row],[Lines]],1)</f>
        <v>B</v>
      </c>
      <c r="M3590" s="1" t="str">
        <f>IF(BART_Rides[[#This Row],[FirstLetter]]="Y","Yes","No")</f>
        <v>No</v>
      </c>
      <c r="N3590" s="1" t="str">
        <f>IF(OR(BART_Rides[[#This Row],[Station Code]]="EM", BART_Rides[[#This Row],[Station Code]]="MT", BART_Rides[[#This Row],[Station Code]]="PL", BART_Rides[[#This Row],[Station Code]]="CC"), "Yes", "No")</f>
        <v>No</v>
      </c>
    </row>
    <row r="3591" spans="6:14">
      <c r="F3591" s="3">
        <v>44501</v>
      </c>
      <c r="G3591" s="1" t="s">
        <v>17</v>
      </c>
      <c r="H3591" s="1" t="s">
        <v>102</v>
      </c>
      <c r="I3591" s="1">
        <v>1944</v>
      </c>
      <c r="J3591" s="1">
        <f>MONTH(BART_Rides[[#This Row],[Date]])</f>
        <v>11</v>
      </c>
      <c r="K3591" s="1">
        <f>WEEKDAY(BART_Rides[[#This Row],[Date]],2)</f>
        <v>1</v>
      </c>
      <c r="L3591" s="1" t="str">
        <f>LEFT(BART_Rides[[#This Row],[Lines]],1)</f>
        <v>B</v>
      </c>
      <c r="M3591" s="1" t="str">
        <f>IF(BART_Rides[[#This Row],[FirstLetter]]="Y","Yes","No")</f>
        <v>No</v>
      </c>
      <c r="N3591" s="1" t="str">
        <f>IF(OR(BART_Rides[[#This Row],[Station Code]]="EM", BART_Rides[[#This Row],[Station Code]]="MT", BART_Rides[[#This Row],[Station Code]]="PL", BART_Rides[[#This Row],[Station Code]]="CC"), "Yes", "No")</f>
        <v>No</v>
      </c>
    </row>
    <row r="3592" spans="6:14">
      <c r="F3592" s="3">
        <v>44502</v>
      </c>
      <c r="G3592" s="1" t="s">
        <v>17</v>
      </c>
      <c r="H3592" s="1" t="s">
        <v>102</v>
      </c>
      <c r="I3592" s="1">
        <v>2230</v>
      </c>
      <c r="J3592" s="1">
        <f>MONTH(BART_Rides[[#This Row],[Date]])</f>
        <v>11</v>
      </c>
      <c r="K3592" s="1">
        <f>WEEKDAY(BART_Rides[[#This Row],[Date]],2)</f>
        <v>2</v>
      </c>
      <c r="L3592" s="1" t="str">
        <f>LEFT(BART_Rides[[#This Row],[Lines]],1)</f>
        <v>B</v>
      </c>
      <c r="M3592" s="1" t="str">
        <f>IF(BART_Rides[[#This Row],[FirstLetter]]="Y","Yes","No")</f>
        <v>No</v>
      </c>
      <c r="N3592" s="1" t="str">
        <f>IF(OR(BART_Rides[[#This Row],[Station Code]]="EM", BART_Rides[[#This Row],[Station Code]]="MT", BART_Rides[[#This Row],[Station Code]]="PL", BART_Rides[[#This Row],[Station Code]]="CC"), "Yes", "No")</f>
        <v>No</v>
      </c>
    </row>
    <row r="3593" spans="6:14">
      <c r="F3593" s="3">
        <v>44503</v>
      </c>
      <c r="G3593" s="1" t="s">
        <v>17</v>
      </c>
      <c r="H3593" s="1" t="s">
        <v>102</v>
      </c>
      <c r="I3593" s="1">
        <v>2327</v>
      </c>
      <c r="J3593" s="1">
        <f>MONTH(BART_Rides[[#This Row],[Date]])</f>
        <v>11</v>
      </c>
      <c r="K3593" s="1">
        <f>WEEKDAY(BART_Rides[[#This Row],[Date]],2)</f>
        <v>3</v>
      </c>
      <c r="L3593" s="1" t="str">
        <f>LEFT(BART_Rides[[#This Row],[Lines]],1)</f>
        <v>B</v>
      </c>
      <c r="M3593" s="1" t="str">
        <f>IF(BART_Rides[[#This Row],[FirstLetter]]="Y","Yes","No")</f>
        <v>No</v>
      </c>
      <c r="N3593" s="1" t="str">
        <f>IF(OR(BART_Rides[[#This Row],[Station Code]]="EM", BART_Rides[[#This Row],[Station Code]]="MT", BART_Rides[[#This Row],[Station Code]]="PL", BART_Rides[[#This Row],[Station Code]]="CC"), "Yes", "No")</f>
        <v>No</v>
      </c>
    </row>
    <row r="3594" spans="6:14">
      <c r="F3594" s="3">
        <v>44504</v>
      </c>
      <c r="G3594" s="1" t="s">
        <v>17</v>
      </c>
      <c r="H3594" s="1" t="s">
        <v>102</v>
      </c>
      <c r="I3594" s="1">
        <v>2162</v>
      </c>
      <c r="J3594" s="1">
        <f>MONTH(BART_Rides[[#This Row],[Date]])</f>
        <v>11</v>
      </c>
      <c r="K3594" s="1">
        <f>WEEKDAY(BART_Rides[[#This Row],[Date]],2)</f>
        <v>4</v>
      </c>
      <c r="L3594" s="1" t="str">
        <f>LEFT(BART_Rides[[#This Row],[Lines]],1)</f>
        <v>B</v>
      </c>
      <c r="M3594" s="1" t="str">
        <f>IF(BART_Rides[[#This Row],[FirstLetter]]="Y","Yes","No")</f>
        <v>No</v>
      </c>
      <c r="N3594" s="1" t="str">
        <f>IF(OR(BART_Rides[[#This Row],[Station Code]]="EM", BART_Rides[[#This Row],[Station Code]]="MT", BART_Rides[[#This Row],[Station Code]]="PL", BART_Rides[[#This Row],[Station Code]]="CC"), "Yes", "No")</f>
        <v>No</v>
      </c>
    </row>
    <row r="3595" spans="6:14">
      <c r="F3595" s="3">
        <v>44505</v>
      </c>
      <c r="G3595" s="1" t="s">
        <v>17</v>
      </c>
      <c r="H3595" s="1" t="s">
        <v>102</v>
      </c>
      <c r="I3595" s="1">
        <v>2128</v>
      </c>
      <c r="J3595" s="1">
        <f>MONTH(BART_Rides[[#This Row],[Date]])</f>
        <v>11</v>
      </c>
      <c r="K3595" s="1">
        <f>WEEKDAY(BART_Rides[[#This Row],[Date]],2)</f>
        <v>5</v>
      </c>
      <c r="L3595" s="1" t="str">
        <f>LEFT(BART_Rides[[#This Row],[Lines]],1)</f>
        <v>B</v>
      </c>
      <c r="M3595" s="1" t="str">
        <f>IF(BART_Rides[[#This Row],[FirstLetter]]="Y","Yes","No")</f>
        <v>No</v>
      </c>
      <c r="N3595" s="1" t="str">
        <f>IF(OR(BART_Rides[[#This Row],[Station Code]]="EM", BART_Rides[[#This Row],[Station Code]]="MT", BART_Rides[[#This Row],[Station Code]]="PL", BART_Rides[[#This Row],[Station Code]]="CC"), "Yes", "No")</f>
        <v>No</v>
      </c>
    </row>
    <row r="3596" spans="6:14">
      <c r="F3596" s="3">
        <v>44506</v>
      </c>
      <c r="G3596" s="1" t="s">
        <v>17</v>
      </c>
      <c r="H3596" s="1" t="s">
        <v>102</v>
      </c>
      <c r="I3596" s="1">
        <v>1275</v>
      </c>
      <c r="J3596" s="1">
        <f>MONTH(BART_Rides[[#This Row],[Date]])</f>
        <v>11</v>
      </c>
      <c r="K3596" s="1">
        <f>WEEKDAY(BART_Rides[[#This Row],[Date]],2)</f>
        <v>6</v>
      </c>
      <c r="L3596" s="1" t="str">
        <f>LEFT(BART_Rides[[#This Row],[Lines]],1)</f>
        <v>B</v>
      </c>
      <c r="M3596" s="1" t="str">
        <f>IF(BART_Rides[[#This Row],[FirstLetter]]="Y","Yes","No")</f>
        <v>No</v>
      </c>
      <c r="N3596" s="1" t="str">
        <f>IF(OR(BART_Rides[[#This Row],[Station Code]]="EM", BART_Rides[[#This Row],[Station Code]]="MT", BART_Rides[[#This Row],[Station Code]]="PL", BART_Rides[[#This Row],[Station Code]]="CC"), "Yes", "No")</f>
        <v>No</v>
      </c>
    </row>
    <row r="3597" spans="6:14">
      <c r="F3597" s="3">
        <v>44507</v>
      </c>
      <c r="G3597" s="1" t="s">
        <v>17</v>
      </c>
      <c r="H3597" s="1" t="s">
        <v>102</v>
      </c>
      <c r="I3597" s="1">
        <v>1066</v>
      </c>
      <c r="J3597" s="1">
        <f>MONTH(BART_Rides[[#This Row],[Date]])</f>
        <v>11</v>
      </c>
      <c r="K3597" s="1">
        <f>WEEKDAY(BART_Rides[[#This Row],[Date]],2)</f>
        <v>7</v>
      </c>
      <c r="L3597" s="1" t="str">
        <f>LEFT(BART_Rides[[#This Row],[Lines]],1)</f>
        <v>B</v>
      </c>
      <c r="M3597" s="1" t="str">
        <f>IF(BART_Rides[[#This Row],[FirstLetter]]="Y","Yes","No")</f>
        <v>No</v>
      </c>
      <c r="N3597" s="1" t="str">
        <f>IF(OR(BART_Rides[[#This Row],[Station Code]]="EM", BART_Rides[[#This Row],[Station Code]]="MT", BART_Rides[[#This Row],[Station Code]]="PL", BART_Rides[[#This Row],[Station Code]]="CC"), "Yes", "No")</f>
        <v>No</v>
      </c>
    </row>
    <row r="3598" spans="6:14">
      <c r="F3598" s="3">
        <v>44508</v>
      </c>
      <c r="G3598" s="1" t="s">
        <v>17</v>
      </c>
      <c r="H3598" s="1" t="s">
        <v>102</v>
      </c>
      <c r="I3598" s="1">
        <v>2001</v>
      </c>
      <c r="J3598" s="1">
        <f>MONTH(BART_Rides[[#This Row],[Date]])</f>
        <v>11</v>
      </c>
      <c r="K3598" s="1">
        <f>WEEKDAY(BART_Rides[[#This Row],[Date]],2)</f>
        <v>1</v>
      </c>
      <c r="L3598" s="1" t="str">
        <f>LEFT(BART_Rides[[#This Row],[Lines]],1)</f>
        <v>B</v>
      </c>
      <c r="M3598" s="1" t="str">
        <f>IF(BART_Rides[[#This Row],[FirstLetter]]="Y","Yes","No")</f>
        <v>No</v>
      </c>
      <c r="N3598" s="1" t="str">
        <f>IF(OR(BART_Rides[[#This Row],[Station Code]]="EM", BART_Rides[[#This Row],[Station Code]]="MT", BART_Rides[[#This Row],[Station Code]]="PL", BART_Rides[[#This Row],[Station Code]]="CC"), "Yes", "No")</f>
        <v>No</v>
      </c>
    </row>
    <row r="3599" spans="6:14">
      <c r="F3599" s="3">
        <v>44509</v>
      </c>
      <c r="G3599" s="1" t="s">
        <v>17</v>
      </c>
      <c r="H3599" s="1" t="s">
        <v>102</v>
      </c>
      <c r="I3599" s="1">
        <v>2105</v>
      </c>
      <c r="J3599" s="1">
        <f>MONTH(BART_Rides[[#This Row],[Date]])</f>
        <v>11</v>
      </c>
      <c r="K3599" s="1">
        <f>WEEKDAY(BART_Rides[[#This Row],[Date]],2)</f>
        <v>2</v>
      </c>
      <c r="L3599" s="1" t="str">
        <f>LEFT(BART_Rides[[#This Row],[Lines]],1)</f>
        <v>B</v>
      </c>
      <c r="M3599" s="1" t="str">
        <f>IF(BART_Rides[[#This Row],[FirstLetter]]="Y","Yes","No")</f>
        <v>No</v>
      </c>
      <c r="N3599" s="1" t="str">
        <f>IF(OR(BART_Rides[[#This Row],[Station Code]]="EM", BART_Rides[[#This Row],[Station Code]]="MT", BART_Rides[[#This Row],[Station Code]]="PL", BART_Rides[[#This Row],[Station Code]]="CC"), "Yes", "No")</f>
        <v>No</v>
      </c>
    </row>
    <row r="3600" spans="6:14">
      <c r="F3600" s="3">
        <v>44510</v>
      </c>
      <c r="G3600" s="1" t="s">
        <v>17</v>
      </c>
      <c r="H3600" s="1" t="s">
        <v>102</v>
      </c>
      <c r="I3600" s="1">
        <v>2352</v>
      </c>
      <c r="J3600" s="1">
        <f>MONTH(BART_Rides[[#This Row],[Date]])</f>
        <v>11</v>
      </c>
      <c r="K3600" s="1">
        <f>WEEKDAY(BART_Rides[[#This Row],[Date]],2)</f>
        <v>3</v>
      </c>
      <c r="L3600" s="1" t="str">
        <f>LEFT(BART_Rides[[#This Row],[Lines]],1)</f>
        <v>B</v>
      </c>
      <c r="M3600" s="1" t="str">
        <f>IF(BART_Rides[[#This Row],[FirstLetter]]="Y","Yes","No")</f>
        <v>No</v>
      </c>
      <c r="N3600" s="1" t="str">
        <f>IF(OR(BART_Rides[[#This Row],[Station Code]]="EM", BART_Rides[[#This Row],[Station Code]]="MT", BART_Rides[[#This Row],[Station Code]]="PL", BART_Rides[[#This Row],[Station Code]]="CC"), "Yes", "No")</f>
        <v>No</v>
      </c>
    </row>
    <row r="3601" spans="6:14">
      <c r="F3601" s="3">
        <v>44511</v>
      </c>
      <c r="G3601" s="1" t="s">
        <v>17</v>
      </c>
      <c r="H3601" s="1" t="s">
        <v>102</v>
      </c>
      <c r="I3601" s="1">
        <v>1583</v>
      </c>
      <c r="J3601" s="1">
        <f>MONTH(BART_Rides[[#This Row],[Date]])</f>
        <v>11</v>
      </c>
      <c r="K3601" s="1">
        <f>WEEKDAY(BART_Rides[[#This Row],[Date]],2)</f>
        <v>4</v>
      </c>
      <c r="L3601" s="1" t="str">
        <f>LEFT(BART_Rides[[#This Row],[Lines]],1)</f>
        <v>B</v>
      </c>
      <c r="M3601" s="1" t="str">
        <f>IF(BART_Rides[[#This Row],[FirstLetter]]="Y","Yes","No")</f>
        <v>No</v>
      </c>
      <c r="N3601" s="1" t="str">
        <f>IF(OR(BART_Rides[[#This Row],[Station Code]]="EM", BART_Rides[[#This Row],[Station Code]]="MT", BART_Rides[[#This Row],[Station Code]]="PL", BART_Rides[[#This Row],[Station Code]]="CC"), "Yes", "No")</f>
        <v>No</v>
      </c>
    </row>
    <row r="3602" spans="6:14">
      <c r="F3602" s="3">
        <v>44512</v>
      </c>
      <c r="G3602" s="1" t="s">
        <v>17</v>
      </c>
      <c r="H3602" s="1" t="s">
        <v>102</v>
      </c>
      <c r="I3602" s="1">
        <v>2176</v>
      </c>
      <c r="J3602" s="1">
        <f>MONTH(BART_Rides[[#This Row],[Date]])</f>
        <v>11</v>
      </c>
      <c r="K3602" s="1">
        <f>WEEKDAY(BART_Rides[[#This Row],[Date]],2)</f>
        <v>5</v>
      </c>
      <c r="L3602" s="1" t="str">
        <f>LEFT(BART_Rides[[#This Row],[Lines]],1)</f>
        <v>B</v>
      </c>
      <c r="M3602" s="1" t="str">
        <f>IF(BART_Rides[[#This Row],[FirstLetter]]="Y","Yes","No")</f>
        <v>No</v>
      </c>
      <c r="N3602" s="1" t="str">
        <f>IF(OR(BART_Rides[[#This Row],[Station Code]]="EM", BART_Rides[[#This Row],[Station Code]]="MT", BART_Rides[[#This Row],[Station Code]]="PL", BART_Rides[[#This Row],[Station Code]]="CC"), "Yes", "No")</f>
        <v>No</v>
      </c>
    </row>
    <row r="3603" spans="6:14">
      <c r="F3603" s="3">
        <v>44513</v>
      </c>
      <c r="G3603" s="1" t="s">
        <v>17</v>
      </c>
      <c r="H3603" s="1" t="s">
        <v>102</v>
      </c>
      <c r="I3603" s="1">
        <v>1261</v>
      </c>
      <c r="J3603" s="1">
        <f>MONTH(BART_Rides[[#This Row],[Date]])</f>
        <v>11</v>
      </c>
      <c r="K3603" s="1">
        <f>WEEKDAY(BART_Rides[[#This Row],[Date]],2)</f>
        <v>6</v>
      </c>
      <c r="L3603" s="1" t="str">
        <f>LEFT(BART_Rides[[#This Row],[Lines]],1)</f>
        <v>B</v>
      </c>
      <c r="M3603" s="1" t="str">
        <f>IF(BART_Rides[[#This Row],[FirstLetter]]="Y","Yes","No")</f>
        <v>No</v>
      </c>
      <c r="N3603" s="1" t="str">
        <f>IF(OR(BART_Rides[[#This Row],[Station Code]]="EM", BART_Rides[[#This Row],[Station Code]]="MT", BART_Rides[[#This Row],[Station Code]]="PL", BART_Rides[[#This Row],[Station Code]]="CC"), "Yes", "No")</f>
        <v>No</v>
      </c>
    </row>
    <row r="3604" spans="6:14">
      <c r="F3604" s="3">
        <v>44514</v>
      </c>
      <c r="G3604" s="1" t="s">
        <v>17</v>
      </c>
      <c r="H3604" s="1" t="s">
        <v>102</v>
      </c>
      <c r="I3604" s="1">
        <v>965</v>
      </c>
      <c r="J3604" s="1">
        <f>MONTH(BART_Rides[[#This Row],[Date]])</f>
        <v>11</v>
      </c>
      <c r="K3604" s="1">
        <f>WEEKDAY(BART_Rides[[#This Row],[Date]],2)</f>
        <v>7</v>
      </c>
      <c r="L3604" s="1" t="str">
        <f>LEFT(BART_Rides[[#This Row],[Lines]],1)</f>
        <v>B</v>
      </c>
      <c r="M3604" s="1" t="str">
        <f>IF(BART_Rides[[#This Row],[FirstLetter]]="Y","Yes","No")</f>
        <v>No</v>
      </c>
      <c r="N3604" s="1" t="str">
        <f>IF(OR(BART_Rides[[#This Row],[Station Code]]="EM", BART_Rides[[#This Row],[Station Code]]="MT", BART_Rides[[#This Row],[Station Code]]="PL", BART_Rides[[#This Row],[Station Code]]="CC"), "Yes", "No")</f>
        <v>No</v>
      </c>
    </row>
    <row r="3605" spans="6:14">
      <c r="F3605" s="3">
        <v>44515</v>
      </c>
      <c r="G3605" s="1" t="s">
        <v>17</v>
      </c>
      <c r="H3605" s="1" t="s">
        <v>102</v>
      </c>
      <c r="I3605" s="1">
        <v>1948</v>
      </c>
      <c r="J3605" s="1">
        <f>MONTH(BART_Rides[[#This Row],[Date]])</f>
        <v>11</v>
      </c>
      <c r="K3605" s="1">
        <f>WEEKDAY(BART_Rides[[#This Row],[Date]],2)</f>
        <v>1</v>
      </c>
      <c r="L3605" s="1" t="str">
        <f>LEFT(BART_Rides[[#This Row],[Lines]],1)</f>
        <v>B</v>
      </c>
      <c r="M3605" s="1" t="str">
        <f>IF(BART_Rides[[#This Row],[FirstLetter]]="Y","Yes","No")</f>
        <v>No</v>
      </c>
      <c r="N3605" s="1" t="str">
        <f>IF(OR(BART_Rides[[#This Row],[Station Code]]="EM", BART_Rides[[#This Row],[Station Code]]="MT", BART_Rides[[#This Row],[Station Code]]="PL", BART_Rides[[#This Row],[Station Code]]="CC"), "Yes", "No")</f>
        <v>No</v>
      </c>
    </row>
    <row r="3606" spans="6:14">
      <c r="F3606" s="3">
        <v>44516</v>
      </c>
      <c r="G3606" s="1" t="s">
        <v>17</v>
      </c>
      <c r="H3606" s="1" t="s">
        <v>102</v>
      </c>
      <c r="I3606" s="1">
        <v>2272</v>
      </c>
      <c r="J3606" s="1">
        <f>MONTH(BART_Rides[[#This Row],[Date]])</f>
        <v>11</v>
      </c>
      <c r="K3606" s="1">
        <f>WEEKDAY(BART_Rides[[#This Row],[Date]],2)</f>
        <v>2</v>
      </c>
      <c r="L3606" s="1" t="str">
        <f>LEFT(BART_Rides[[#This Row],[Lines]],1)</f>
        <v>B</v>
      </c>
      <c r="M3606" s="1" t="str">
        <f>IF(BART_Rides[[#This Row],[FirstLetter]]="Y","Yes","No")</f>
        <v>No</v>
      </c>
      <c r="N3606" s="1" t="str">
        <f>IF(OR(BART_Rides[[#This Row],[Station Code]]="EM", BART_Rides[[#This Row],[Station Code]]="MT", BART_Rides[[#This Row],[Station Code]]="PL", BART_Rides[[#This Row],[Station Code]]="CC"), "Yes", "No")</f>
        <v>No</v>
      </c>
    </row>
    <row r="3607" spans="6:14">
      <c r="F3607" s="3">
        <v>44517</v>
      </c>
      <c r="G3607" s="1" t="s">
        <v>17</v>
      </c>
      <c r="H3607" s="1" t="s">
        <v>102</v>
      </c>
      <c r="I3607" s="1">
        <v>2320</v>
      </c>
      <c r="J3607" s="1">
        <f>MONTH(BART_Rides[[#This Row],[Date]])</f>
        <v>11</v>
      </c>
      <c r="K3607" s="1">
        <f>WEEKDAY(BART_Rides[[#This Row],[Date]],2)</f>
        <v>3</v>
      </c>
      <c r="L3607" s="1" t="str">
        <f>LEFT(BART_Rides[[#This Row],[Lines]],1)</f>
        <v>B</v>
      </c>
      <c r="M3607" s="1" t="str">
        <f>IF(BART_Rides[[#This Row],[FirstLetter]]="Y","Yes","No")</f>
        <v>No</v>
      </c>
      <c r="N3607" s="1" t="str">
        <f>IF(OR(BART_Rides[[#This Row],[Station Code]]="EM", BART_Rides[[#This Row],[Station Code]]="MT", BART_Rides[[#This Row],[Station Code]]="PL", BART_Rides[[#This Row],[Station Code]]="CC"), "Yes", "No")</f>
        <v>No</v>
      </c>
    </row>
    <row r="3608" spans="6:14">
      <c r="F3608" s="3">
        <v>44518</v>
      </c>
      <c r="G3608" s="1" t="s">
        <v>17</v>
      </c>
      <c r="H3608" s="1" t="s">
        <v>102</v>
      </c>
      <c r="I3608" s="1">
        <v>2265</v>
      </c>
      <c r="J3608" s="1">
        <f>MONTH(BART_Rides[[#This Row],[Date]])</f>
        <v>11</v>
      </c>
      <c r="K3608" s="1">
        <f>WEEKDAY(BART_Rides[[#This Row],[Date]],2)</f>
        <v>4</v>
      </c>
      <c r="L3608" s="1" t="str">
        <f>LEFT(BART_Rides[[#This Row],[Lines]],1)</f>
        <v>B</v>
      </c>
      <c r="M3608" s="1" t="str">
        <f>IF(BART_Rides[[#This Row],[FirstLetter]]="Y","Yes","No")</f>
        <v>No</v>
      </c>
      <c r="N3608" s="1" t="str">
        <f>IF(OR(BART_Rides[[#This Row],[Station Code]]="EM", BART_Rides[[#This Row],[Station Code]]="MT", BART_Rides[[#This Row],[Station Code]]="PL", BART_Rides[[#This Row],[Station Code]]="CC"), "Yes", "No")</f>
        <v>No</v>
      </c>
    </row>
    <row r="3609" spans="6:14">
      <c r="F3609" s="3">
        <v>44519</v>
      </c>
      <c r="G3609" s="1" t="s">
        <v>17</v>
      </c>
      <c r="H3609" s="1" t="s">
        <v>102</v>
      </c>
      <c r="I3609" s="1">
        <v>2117</v>
      </c>
      <c r="J3609" s="1">
        <f>MONTH(BART_Rides[[#This Row],[Date]])</f>
        <v>11</v>
      </c>
      <c r="K3609" s="1">
        <f>WEEKDAY(BART_Rides[[#This Row],[Date]],2)</f>
        <v>5</v>
      </c>
      <c r="L3609" s="1" t="str">
        <f>LEFT(BART_Rides[[#This Row],[Lines]],1)</f>
        <v>B</v>
      </c>
      <c r="M3609" s="1" t="str">
        <f>IF(BART_Rides[[#This Row],[FirstLetter]]="Y","Yes","No")</f>
        <v>No</v>
      </c>
      <c r="N3609" s="1" t="str">
        <f>IF(OR(BART_Rides[[#This Row],[Station Code]]="EM", BART_Rides[[#This Row],[Station Code]]="MT", BART_Rides[[#This Row],[Station Code]]="PL", BART_Rides[[#This Row],[Station Code]]="CC"), "Yes", "No")</f>
        <v>No</v>
      </c>
    </row>
    <row r="3610" spans="6:14">
      <c r="F3610" s="3">
        <v>44520</v>
      </c>
      <c r="G3610" s="1" t="s">
        <v>17</v>
      </c>
      <c r="H3610" s="1" t="s">
        <v>102</v>
      </c>
      <c r="I3610" s="1">
        <v>1263</v>
      </c>
      <c r="J3610" s="1">
        <f>MONTH(BART_Rides[[#This Row],[Date]])</f>
        <v>11</v>
      </c>
      <c r="K3610" s="1">
        <f>WEEKDAY(BART_Rides[[#This Row],[Date]],2)</f>
        <v>6</v>
      </c>
      <c r="L3610" s="1" t="str">
        <f>LEFT(BART_Rides[[#This Row],[Lines]],1)</f>
        <v>B</v>
      </c>
      <c r="M3610" s="1" t="str">
        <f>IF(BART_Rides[[#This Row],[FirstLetter]]="Y","Yes","No")</f>
        <v>No</v>
      </c>
      <c r="N3610" s="1" t="str">
        <f>IF(OR(BART_Rides[[#This Row],[Station Code]]="EM", BART_Rides[[#This Row],[Station Code]]="MT", BART_Rides[[#This Row],[Station Code]]="PL", BART_Rides[[#This Row],[Station Code]]="CC"), "Yes", "No")</f>
        <v>No</v>
      </c>
    </row>
    <row r="3611" spans="6:14">
      <c r="F3611" s="3">
        <v>44521</v>
      </c>
      <c r="G3611" s="1" t="s">
        <v>17</v>
      </c>
      <c r="H3611" s="1" t="s">
        <v>102</v>
      </c>
      <c r="I3611" s="1">
        <v>949</v>
      </c>
      <c r="J3611" s="1">
        <f>MONTH(BART_Rides[[#This Row],[Date]])</f>
        <v>11</v>
      </c>
      <c r="K3611" s="1">
        <f>WEEKDAY(BART_Rides[[#This Row],[Date]],2)</f>
        <v>7</v>
      </c>
      <c r="L3611" s="1" t="str">
        <f>LEFT(BART_Rides[[#This Row],[Lines]],1)</f>
        <v>B</v>
      </c>
      <c r="M3611" s="1" t="str">
        <f>IF(BART_Rides[[#This Row],[FirstLetter]]="Y","Yes","No")</f>
        <v>No</v>
      </c>
      <c r="N3611" s="1" t="str">
        <f>IF(OR(BART_Rides[[#This Row],[Station Code]]="EM", BART_Rides[[#This Row],[Station Code]]="MT", BART_Rides[[#This Row],[Station Code]]="PL", BART_Rides[[#This Row],[Station Code]]="CC"), "Yes", "No")</f>
        <v>No</v>
      </c>
    </row>
    <row r="3612" spans="6:14">
      <c r="F3612" s="3">
        <v>44522</v>
      </c>
      <c r="G3612" s="1" t="s">
        <v>17</v>
      </c>
      <c r="H3612" s="1" t="s">
        <v>102</v>
      </c>
      <c r="I3612" s="1">
        <v>1838</v>
      </c>
      <c r="J3612" s="1">
        <f>MONTH(BART_Rides[[#This Row],[Date]])</f>
        <v>11</v>
      </c>
      <c r="K3612" s="1">
        <f>WEEKDAY(BART_Rides[[#This Row],[Date]],2)</f>
        <v>1</v>
      </c>
      <c r="L3612" s="1" t="str">
        <f>LEFT(BART_Rides[[#This Row],[Lines]],1)</f>
        <v>B</v>
      </c>
      <c r="M3612" s="1" t="str">
        <f>IF(BART_Rides[[#This Row],[FirstLetter]]="Y","Yes","No")</f>
        <v>No</v>
      </c>
      <c r="N3612" s="1" t="str">
        <f>IF(OR(BART_Rides[[#This Row],[Station Code]]="EM", BART_Rides[[#This Row],[Station Code]]="MT", BART_Rides[[#This Row],[Station Code]]="PL", BART_Rides[[#This Row],[Station Code]]="CC"), "Yes", "No")</f>
        <v>No</v>
      </c>
    </row>
    <row r="3613" spans="6:14">
      <c r="F3613" s="3">
        <v>44523</v>
      </c>
      <c r="G3613" s="1" t="s">
        <v>17</v>
      </c>
      <c r="H3613" s="1" t="s">
        <v>102</v>
      </c>
      <c r="I3613" s="1">
        <v>1932</v>
      </c>
      <c r="J3613" s="1">
        <f>MONTH(BART_Rides[[#This Row],[Date]])</f>
        <v>11</v>
      </c>
      <c r="K3613" s="1">
        <f>WEEKDAY(BART_Rides[[#This Row],[Date]],2)</f>
        <v>2</v>
      </c>
      <c r="L3613" s="1" t="str">
        <f>LEFT(BART_Rides[[#This Row],[Lines]],1)</f>
        <v>B</v>
      </c>
      <c r="M3613" s="1" t="str">
        <f>IF(BART_Rides[[#This Row],[FirstLetter]]="Y","Yes","No")</f>
        <v>No</v>
      </c>
      <c r="N3613" s="1" t="str">
        <f>IF(OR(BART_Rides[[#This Row],[Station Code]]="EM", BART_Rides[[#This Row],[Station Code]]="MT", BART_Rides[[#This Row],[Station Code]]="PL", BART_Rides[[#This Row],[Station Code]]="CC"), "Yes", "No")</f>
        <v>No</v>
      </c>
    </row>
    <row r="3614" spans="6:14">
      <c r="F3614" s="3">
        <v>44524</v>
      </c>
      <c r="G3614" s="1" t="s">
        <v>17</v>
      </c>
      <c r="H3614" s="1" t="s">
        <v>102</v>
      </c>
      <c r="I3614" s="1">
        <v>1670</v>
      </c>
      <c r="J3614" s="1">
        <f>MONTH(BART_Rides[[#This Row],[Date]])</f>
        <v>11</v>
      </c>
      <c r="K3614" s="1">
        <f>WEEKDAY(BART_Rides[[#This Row],[Date]],2)</f>
        <v>3</v>
      </c>
      <c r="L3614" s="1" t="str">
        <f>LEFT(BART_Rides[[#This Row],[Lines]],1)</f>
        <v>B</v>
      </c>
      <c r="M3614" s="1" t="str">
        <f>IF(BART_Rides[[#This Row],[FirstLetter]]="Y","Yes","No")</f>
        <v>No</v>
      </c>
      <c r="N3614" s="1" t="str">
        <f>IF(OR(BART_Rides[[#This Row],[Station Code]]="EM", BART_Rides[[#This Row],[Station Code]]="MT", BART_Rides[[#This Row],[Station Code]]="PL", BART_Rides[[#This Row],[Station Code]]="CC"), "Yes", "No")</f>
        <v>No</v>
      </c>
    </row>
    <row r="3615" spans="6:14">
      <c r="F3615" s="3">
        <v>44525</v>
      </c>
      <c r="G3615" s="1" t="s">
        <v>17</v>
      </c>
      <c r="H3615" s="1" t="s">
        <v>102</v>
      </c>
      <c r="I3615" s="1">
        <v>587</v>
      </c>
      <c r="J3615" s="1">
        <f>MONTH(BART_Rides[[#This Row],[Date]])</f>
        <v>11</v>
      </c>
      <c r="K3615" s="1">
        <f>WEEKDAY(BART_Rides[[#This Row],[Date]],2)</f>
        <v>4</v>
      </c>
      <c r="L3615" s="1" t="str">
        <f>LEFT(BART_Rides[[#This Row],[Lines]],1)</f>
        <v>B</v>
      </c>
      <c r="M3615" s="1" t="str">
        <f>IF(BART_Rides[[#This Row],[FirstLetter]]="Y","Yes","No")</f>
        <v>No</v>
      </c>
      <c r="N3615" s="1" t="str">
        <f>IF(OR(BART_Rides[[#This Row],[Station Code]]="EM", BART_Rides[[#This Row],[Station Code]]="MT", BART_Rides[[#This Row],[Station Code]]="PL", BART_Rides[[#This Row],[Station Code]]="CC"), "Yes", "No")</f>
        <v>No</v>
      </c>
    </row>
    <row r="3616" spans="6:14">
      <c r="F3616" s="3">
        <v>44526</v>
      </c>
      <c r="G3616" s="1" t="s">
        <v>17</v>
      </c>
      <c r="H3616" s="1" t="s">
        <v>102</v>
      </c>
      <c r="I3616" s="1">
        <v>1081</v>
      </c>
      <c r="J3616" s="1">
        <f>MONTH(BART_Rides[[#This Row],[Date]])</f>
        <v>11</v>
      </c>
      <c r="K3616" s="1">
        <f>WEEKDAY(BART_Rides[[#This Row],[Date]],2)</f>
        <v>5</v>
      </c>
      <c r="L3616" s="1" t="str">
        <f>LEFT(BART_Rides[[#This Row],[Lines]],1)</f>
        <v>B</v>
      </c>
      <c r="M3616" s="1" t="str">
        <f>IF(BART_Rides[[#This Row],[FirstLetter]]="Y","Yes","No")</f>
        <v>No</v>
      </c>
      <c r="N3616" s="1" t="str">
        <f>IF(OR(BART_Rides[[#This Row],[Station Code]]="EM", BART_Rides[[#This Row],[Station Code]]="MT", BART_Rides[[#This Row],[Station Code]]="PL", BART_Rides[[#This Row],[Station Code]]="CC"), "Yes", "No")</f>
        <v>No</v>
      </c>
    </row>
    <row r="3617" spans="6:14">
      <c r="F3617" s="3">
        <v>44527</v>
      </c>
      <c r="G3617" s="1" t="s">
        <v>17</v>
      </c>
      <c r="H3617" s="1" t="s">
        <v>102</v>
      </c>
      <c r="I3617" s="1">
        <v>1061</v>
      </c>
      <c r="J3617" s="1">
        <f>MONTH(BART_Rides[[#This Row],[Date]])</f>
        <v>11</v>
      </c>
      <c r="K3617" s="1">
        <f>WEEKDAY(BART_Rides[[#This Row],[Date]],2)</f>
        <v>6</v>
      </c>
      <c r="L3617" s="1" t="str">
        <f>LEFT(BART_Rides[[#This Row],[Lines]],1)</f>
        <v>B</v>
      </c>
      <c r="M3617" s="1" t="str">
        <f>IF(BART_Rides[[#This Row],[FirstLetter]]="Y","Yes","No")</f>
        <v>No</v>
      </c>
      <c r="N3617" s="1" t="str">
        <f>IF(OR(BART_Rides[[#This Row],[Station Code]]="EM", BART_Rides[[#This Row],[Station Code]]="MT", BART_Rides[[#This Row],[Station Code]]="PL", BART_Rides[[#This Row],[Station Code]]="CC"), "Yes", "No")</f>
        <v>No</v>
      </c>
    </row>
    <row r="3618" spans="6:14">
      <c r="F3618" s="3">
        <v>44528</v>
      </c>
      <c r="G3618" s="1" t="s">
        <v>17</v>
      </c>
      <c r="H3618" s="1" t="s">
        <v>102</v>
      </c>
      <c r="I3618" s="1">
        <v>836</v>
      </c>
      <c r="J3618" s="1">
        <f>MONTH(BART_Rides[[#This Row],[Date]])</f>
        <v>11</v>
      </c>
      <c r="K3618" s="1">
        <f>WEEKDAY(BART_Rides[[#This Row],[Date]],2)</f>
        <v>7</v>
      </c>
      <c r="L3618" s="1" t="str">
        <f>LEFT(BART_Rides[[#This Row],[Lines]],1)</f>
        <v>B</v>
      </c>
      <c r="M3618" s="1" t="str">
        <f>IF(BART_Rides[[#This Row],[FirstLetter]]="Y","Yes","No")</f>
        <v>No</v>
      </c>
      <c r="N3618" s="1" t="str">
        <f>IF(OR(BART_Rides[[#This Row],[Station Code]]="EM", BART_Rides[[#This Row],[Station Code]]="MT", BART_Rides[[#This Row],[Station Code]]="PL", BART_Rides[[#This Row],[Station Code]]="CC"), "Yes", "No")</f>
        <v>No</v>
      </c>
    </row>
    <row r="3619" spans="6:14">
      <c r="F3619" s="3">
        <v>44529</v>
      </c>
      <c r="G3619" s="1" t="s">
        <v>17</v>
      </c>
      <c r="H3619" s="1" t="s">
        <v>102</v>
      </c>
      <c r="I3619" s="1">
        <v>2019</v>
      </c>
      <c r="J3619" s="1">
        <f>MONTH(BART_Rides[[#This Row],[Date]])</f>
        <v>11</v>
      </c>
      <c r="K3619" s="1">
        <f>WEEKDAY(BART_Rides[[#This Row],[Date]],2)</f>
        <v>1</v>
      </c>
      <c r="L3619" s="1" t="str">
        <f>LEFT(BART_Rides[[#This Row],[Lines]],1)</f>
        <v>B</v>
      </c>
      <c r="M3619" s="1" t="str">
        <f>IF(BART_Rides[[#This Row],[FirstLetter]]="Y","Yes","No")</f>
        <v>No</v>
      </c>
      <c r="N3619" s="1" t="str">
        <f>IF(OR(BART_Rides[[#This Row],[Station Code]]="EM", BART_Rides[[#This Row],[Station Code]]="MT", BART_Rides[[#This Row],[Station Code]]="PL", BART_Rides[[#This Row],[Station Code]]="CC"), "Yes", "No")</f>
        <v>No</v>
      </c>
    </row>
    <row r="3620" spans="6:14">
      <c r="F3620" s="3">
        <v>44530</v>
      </c>
      <c r="G3620" s="1" t="s">
        <v>17</v>
      </c>
      <c r="H3620" s="1" t="s">
        <v>102</v>
      </c>
      <c r="I3620" s="1">
        <v>2130</v>
      </c>
      <c r="J3620" s="1">
        <f>MONTH(BART_Rides[[#This Row],[Date]])</f>
        <v>11</v>
      </c>
      <c r="K3620" s="1">
        <f>WEEKDAY(BART_Rides[[#This Row],[Date]],2)</f>
        <v>2</v>
      </c>
      <c r="L3620" s="1" t="str">
        <f>LEFT(BART_Rides[[#This Row],[Lines]],1)</f>
        <v>B</v>
      </c>
      <c r="M3620" s="1" t="str">
        <f>IF(BART_Rides[[#This Row],[FirstLetter]]="Y","Yes","No")</f>
        <v>No</v>
      </c>
      <c r="N3620" s="1" t="str">
        <f>IF(OR(BART_Rides[[#This Row],[Station Code]]="EM", BART_Rides[[#This Row],[Station Code]]="MT", BART_Rides[[#This Row],[Station Code]]="PL", BART_Rides[[#This Row],[Station Code]]="CC"), "Yes", "No")</f>
        <v>No</v>
      </c>
    </row>
    <row r="3621" spans="6:14">
      <c r="F3621" s="3">
        <v>44531</v>
      </c>
      <c r="G3621" s="1" t="s">
        <v>17</v>
      </c>
      <c r="H3621" s="1" t="s">
        <v>102</v>
      </c>
      <c r="I3621" s="1">
        <v>2273</v>
      </c>
      <c r="J3621" s="1">
        <f>MONTH(BART_Rides[[#This Row],[Date]])</f>
        <v>12</v>
      </c>
      <c r="K3621" s="1">
        <f>WEEKDAY(BART_Rides[[#This Row],[Date]],2)</f>
        <v>3</v>
      </c>
      <c r="L3621" s="1" t="str">
        <f>LEFT(BART_Rides[[#This Row],[Lines]],1)</f>
        <v>B</v>
      </c>
      <c r="M3621" s="1" t="str">
        <f>IF(BART_Rides[[#This Row],[FirstLetter]]="Y","Yes","No")</f>
        <v>No</v>
      </c>
      <c r="N3621" s="1" t="str">
        <f>IF(OR(BART_Rides[[#This Row],[Station Code]]="EM", BART_Rides[[#This Row],[Station Code]]="MT", BART_Rides[[#This Row],[Station Code]]="PL", BART_Rides[[#This Row],[Station Code]]="CC"), "Yes", "No")</f>
        <v>No</v>
      </c>
    </row>
    <row r="3622" spans="6:14">
      <c r="F3622" s="3">
        <v>44532</v>
      </c>
      <c r="G3622" s="1" t="s">
        <v>17</v>
      </c>
      <c r="H3622" s="1" t="s">
        <v>102</v>
      </c>
      <c r="I3622" s="1">
        <v>2230</v>
      </c>
      <c r="J3622" s="1">
        <f>MONTH(BART_Rides[[#This Row],[Date]])</f>
        <v>12</v>
      </c>
      <c r="K3622" s="1">
        <f>WEEKDAY(BART_Rides[[#This Row],[Date]],2)</f>
        <v>4</v>
      </c>
      <c r="L3622" s="1" t="str">
        <f>LEFT(BART_Rides[[#This Row],[Lines]],1)</f>
        <v>B</v>
      </c>
      <c r="M3622" s="1" t="str">
        <f>IF(BART_Rides[[#This Row],[FirstLetter]]="Y","Yes","No")</f>
        <v>No</v>
      </c>
      <c r="N3622" s="1" t="str">
        <f>IF(OR(BART_Rides[[#This Row],[Station Code]]="EM", BART_Rides[[#This Row],[Station Code]]="MT", BART_Rides[[#This Row],[Station Code]]="PL", BART_Rides[[#This Row],[Station Code]]="CC"), "Yes", "No")</f>
        <v>No</v>
      </c>
    </row>
    <row r="3623" spans="6:14">
      <c r="F3623" s="3">
        <v>44533</v>
      </c>
      <c r="G3623" s="1" t="s">
        <v>17</v>
      </c>
      <c r="H3623" s="1" t="s">
        <v>102</v>
      </c>
      <c r="I3623" s="1">
        <v>2228</v>
      </c>
      <c r="J3623" s="1">
        <f>MONTH(BART_Rides[[#This Row],[Date]])</f>
        <v>12</v>
      </c>
      <c r="K3623" s="1">
        <f>WEEKDAY(BART_Rides[[#This Row],[Date]],2)</f>
        <v>5</v>
      </c>
      <c r="L3623" s="1" t="str">
        <f>LEFT(BART_Rides[[#This Row],[Lines]],1)</f>
        <v>B</v>
      </c>
      <c r="M3623" s="1" t="str">
        <f>IF(BART_Rides[[#This Row],[FirstLetter]]="Y","Yes","No")</f>
        <v>No</v>
      </c>
      <c r="N3623" s="1" t="str">
        <f>IF(OR(BART_Rides[[#This Row],[Station Code]]="EM", BART_Rides[[#This Row],[Station Code]]="MT", BART_Rides[[#This Row],[Station Code]]="PL", BART_Rides[[#This Row],[Station Code]]="CC"), "Yes", "No")</f>
        <v>No</v>
      </c>
    </row>
    <row r="3624" spans="6:14">
      <c r="F3624" s="3">
        <v>44534</v>
      </c>
      <c r="G3624" s="1" t="s">
        <v>17</v>
      </c>
      <c r="H3624" s="1" t="s">
        <v>102</v>
      </c>
      <c r="I3624" s="1">
        <v>1253</v>
      </c>
      <c r="J3624" s="1">
        <f>MONTH(BART_Rides[[#This Row],[Date]])</f>
        <v>12</v>
      </c>
      <c r="K3624" s="1">
        <f>WEEKDAY(BART_Rides[[#This Row],[Date]],2)</f>
        <v>6</v>
      </c>
      <c r="L3624" s="1" t="str">
        <f>LEFT(BART_Rides[[#This Row],[Lines]],1)</f>
        <v>B</v>
      </c>
      <c r="M3624" s="1" t="str">
        <f>IF(BART_Rides[[#This Row],[FirstLetter]]="Y","Yes","No")</f>
        <v>No</v>
      </c>
      <c r="N3624" s="1" t="str">
        <f>IF(OR(BART_Rides[[#This Row],[Station Code]]="EM", BART_Rides[[#This Row],[Station Code]]="MT", BART_Rides[[#This Row],[Station Code]]="PL", BART_Rides[[#This Row],[Station Code]]="CC"), "Yes", "No")</f>
        <v>No</v>
      </c>
    </row>
    <row r="3625" spans="6:14">
      <c r="F3625" s="3">
        <v>44535</v>
      </c>
      <c r="G3625" s="1" t="s">
        <v>17</v>
      </c>
      <c r="H3625" s="1" t="s">
        <v>102</v>
      </c>
      <c r="I3625" s="1">
        <v>897</v>
      </c>
      <c r="J3625" s="1">
        <f>MONTH(BART_Rides[[#This Row],[Date]])</f>
        <v>12</v>
      </c>
      <c r="K3625" s="1">
        <f>WEEKDAY(BART_Rides[[#This Row],[Date]],2)</f>
        <v>7</v>
      </c>
      <c r="L3625" s="1" t="str">
        <f>LEFT(BART_Rides[[#This Row],[Lines]],1)</f>
        <v>B</v>
      </c>
      <c r="M3625" s="1" t="str">
        <f>IF(BART_Rides[[#This Row],[FirstLetter]]="Y","Yes","No")</f>
        <v>No</v>
      </c>
      <c r="N3625" s="1" t="str">
        <f>IF(OR(BART_Rides[[#This Row],[Station Code]]="EM", BART_Rides[[#This Row],[Station Code]]="MT", BART_Rides[[#This Row],[Station Code]]="PL", BART_Rides[[#This Row],[Station Code]]="CC"), "Yes", "No")</f>
        <v>No</v>
      </c>
    </row>
    <row r="3626" spans="6:14">
      <c r="F3626" s="3">
        <v>44536</v>
      </c>
      <c r="G3626" s="1" t="s">
        <v>17</v>
      </c>
      <c r="H3626" s="1" t="s">
        <v>102</v>
      </c>
      <c r="I3626" s="1">
        <v>1972</v>
      </c>
      <c r="J3626" s="1">
        <f>MONTH(BART_Rides[[#This Row],[Date]])</f>
        <v>12</v>
      </c>
      <c r="K3626" s="1">
        <f>WEEKDAY(BART_Rides[[#This Row],[Date]],2)</f>
        <v>1</v>
      </c>
      <c r="L3626" s="1" t="str">
        <f>LEFT(BART_Rides[[#This Row],[Lines]],1)</f>
        <v>B</v>
      </c>
      <c r="M3626" s="1" t="str">
        <f>IF(BART_Rides[[#This Row],[FirstLetter]]="Y","Yes","No")</f>
        <v>No</v>
      </c>
      <c r="N3626" s="1" t="str">
        <f>IF(OR(BART_Rides[[#This Row],[Station Code]]="EM", BART_Rides[[#This Row],[Station Code]]="MT", BART_Rides[[#This Row],[Station Code]]="PL", BART_Rides[[#This Row],[Station Code]]="CC"), "Yes", "No")</f>
        <v>No</v>
      </c>
    </row>
    <row r="3627" spans="6:14">
      <c r="F3627" s="3">
        <v>44537</v>
      </c>
      <c r="G3627" s="1" t="s">
        <v>17</v>
      </c>
      <c r="H3627" s="1" t="s">
        <v>102</v>
      </c>
      <c r="I3627" s="1">
        <v>2139</v>
      </c>
      <c r="J3627" s="1">
        <f>MONTH(BART_Rides[[#This Row],[Date]])</f>
        <v>12</v>
      </c>
      <c r="K3627" s="1">
        <f>WEEKDAY(BART_Rides[[#This Row],[Date]],2)</f>
        <v>2</v>
      </c>
      <c r="L3627" s="1" t="str">
        <f>LEFT(BART_Rides[[#This Row],[Lines]],1)</f>
        <v>B</v>
      </c>
      <c r="M3627" s="1" t="str">
        <f>IF(BART_Rides[[#This Row],[FirstLetter]]="Y","Yes","No")</f>
        <v>No</v>
      </c>
      <c r="N3627" s="1" t="str">
        <f>IF(OR(BART_Rides[[#This Row],[Station Code]]="EM", BART_Rides[[#This Row],[Station Code]]="MT", BART_Rides[[#This Row],[Station Code]]="PL", BART_Rides[[#This Row],[Station Code]]="CC"), "Yes", "No")</f>
        <v>No</v>
      </c>
    </row>
    <row r="3628" spans="6:14">
      <c r="F3628" s="3">
        <v>44538</v>
      </c>
      <c r="G3628" s="1" t="s">
        <v>17</v>
      </c>
      <c r="H3628" s="1" t="s">
        <v>102</v>
      </c>
      <c r="I3628" s="1">
        <v>2348</v>
      </c>
      <c r="J3628" s="1">
        <f>MONTH(BART_Rides[[#This Row],[Date]])</f>
        <v>12</v>
      </c>
      <c r="K3628" s="1">
        <f>WEEKDAY(BART_Rides[[#This Row],[Date]],2)</f>
        <v>3</v>
      </c>
      <c r="L3628" s="1" t="str">
        <f>LEFT(BART_Rides[[#This Row],[Lines]],1)</f>
        <v>B</v>
      </c>
      <c r="M3628" s="1" t="str">
        <f>IF(BART_Rides[[#This Row],[FirstLetter]]="Y","Yes","No")</f>
        <v>No</v>
      </c>
      <c r="N3628" s="1" t="str">
        <f>IF(OR(BART_Rides[[#This Row],[Station Code]]="EM", BART_Rides[[#This Row],[Station Code]]="MT", BART_Rides[[#This Row],[Station Code]]="PL", BART_Rides[[#This Row],[Station Code]]="CC"), "Yes", "No")</f>
        <v>No</v>
      </c>
    </row>
    <row r="3629" spans="6:14">
      <c r="F3629" s="3">
        <v>44539</v>
      </c>
      <c r="G3629" s="1" t="s">
        <v>17</v>
      </c>
      <c r="H3629" s="1" t="s">
        <v>102</v>
      </c>
      <c r="I3629" s="1">
        <v>2258</v>
      </c>
      <c r="J3629" s="1">
        <f>MONTH(BART_Rides[[#This Row],[Date]])</f>
        <v>12</v>
      </c>
      <c r="K3629" s="1">
        <f>WEEKDAY(BART_Rides[[#This Row],[Date]],2)</f>
        <v>4</v>
      </c>
      <c r="L3629" s="1" t="str">
        <f>LEFT(BART_Rides[[#This Row],[Lines]],1)</f>
        <v>B</v>
      </c>
      <c r="M3629" s="1" t="str">
        <f>IF(BART_Rides[[#This Row],[FirstLetter]]="Y","Yes","No")</f>
        <v>No</v>
      </c>
      <c r="N3629" s="1" t="str">
        <f>IF(OR(BART_Rides[[#This Row],[Station Code]]="EM", BART_Rides[[#This Row],[Station Code]]="MT", BART_Rides[[#This Row],[Station Code]]="PL", BART_Rides[[#This Row],[Station Code]]="CC"), "Yes", "No")</f>
        <v>No</v>
      </c>
    </row>
    <row r="3630" spans="6:14">
      <c r="F3630" s="3">
        <v>44540</v>
      </c>
      <c r="G3630" s="1" t="s">
        <v>17</v>
      </c>
      <c r="H3630" s="1" t="s">
        <v>102</v>
      </c>
      <c r="I3630" s="1">
        <v>2347</v>
      </c>
      <c r="J3630" s="1">
        <f>MONTH(BART_Rides[[#This Row],[Date]])</f>
        <v>12</v>
      </c>
      <c r="K3630" s="1">
        <f>WEEKDAY(BART_Rides[[#This Row],[Date]],2)</f>
        <v>5</v>
      </c>
      <c r="L3630" s="1" t="str">
        <f>LEFT(BART_Rides[[#This Row],[Lines]],1)</f>
        <v>B</v>
      </c>
      <c r="M3630" s="1" t="str">
        <f>IF(BART_Rides[[#This Row],[FirstLetter]]="Y","Yes","No")</f>
        <v>No</v>
      </c>
      <c r="N3630" s="1" t="str">
        <f>IF(OR(BART_Rides[[#This Row],[Station Code]]="EM", BART_Rides[[#This Row],[Station Code]]="MT", BART_Rides[[#This Row],[Station Code]]="PL", BART_Rides[[#This Row],[Station Code]]="CC"), "Yes", "No")</f>
        <v>No</v>
      </c>
    </row>
    <row r="3631" spans="6:14">
      <c r="F3631" s="3">
        <v>44541</v>
      </c>
      <c r="G3631" s="1" t="s">
        <v>17</v>
      </c>
      <c r="H3631" s="1" t="s">
        <v>102</v>
      </c>
      <c r="I3631" s="1">
        <v>1443</v>
      </c>
      <c r="J3631" s="1">
        <f>MONTH(BART_Rides[[#This Row],[Date]])</f>
        <v>12</v>
      </c>
      <c r="K3631" s="1">
        <f>WEEKDAY(BART_Rides[[#This Row],[Date]],2)</f>
        <v>6</v>
      </c>
      <c r="L3631" s="1" t="str">
        <f>LEFT(BART_Rides[[#This Row],[Lines]],1)</f>
        <v>B</v>
      </c>
      <c r="M3631" s="1" t="str">
        <f>IF(BART_Rides[[#This Row],[FirstLetter]]="Y","Yes","No")</f>
        <v>No</v>
      </c>
      <c r="N3631" s="1" t="str">
        <f>IF(OR(BART_Rides[[#This Row],[Station Code]]="EM", BART_Rides[[#This Row],[Station Code]]="MT", BART_Rides[[#This Row],[Station Code]]="PL", BART_Rides[[#This Row],[Station Code]]="CC"), "Yes", "No")</f>
        <v>No</v>
      </c>
    </row>
    <row r="3632" spans="6:14">
      <c r="F3632" s="3">
        <v>44542</v>
      </c>
      <c r="G3632" s="1" t="s">
        <v>17</v>
      </c>
      <c r="H3632" s="1" t="s">
        <v>102</v>
      </c>
      <c r="I3632" s="1">
        <v>691</v>
      </c>
      <c r="J3632" s="1">
        <f>MONTH(BART_Rides[[#This Row],[Date]])</f>
        <v>12</v>
      </c>
      <c r="K3632" s="1">
        <f>WEEKDAY(BART_Rides[[#This Row],[Date]],2)</f>
        <v>7</v>
      </c>
      <c r="L3632" s="1" t="str">
        <f>LEFT(BART_Rides[[#This Row],[Lines]],1)</f>
        <v>B</v>
      </c>
      <c r="M3632" s="1" t="str">
        <f>IF(BART_Rides[[#This Row],[FirstLetter]]="Y","Yes","No")</f>
        <v>No</v>
      </c>
      <c r="N3632" s="1" t="str">
        <f>IF(OR(BART_Rides[[#This Row],[Station Code]]="EM", BART_Rides[[#This Row],[Station Code]]="MT", BART_Rides[[#This Row],[Station Code]]="PL", BART_Rides[[#This Row],[Station Code]]="CC"), "Yes", "No")</f>
        <v>No</v>
      </c>
    </row>
    <row r="3633" spans="6:14">
      <c r="F3633" s="3">
        <v>44543</v>
      </c>
      <c r="G3633" s="1" t="s">
        <v>17</v>
      </c>
      <c r="H3633" s="1" t="s">
        <v>102</v>
      </c>
      <c r="I3633" s="1">
        <v>1676</v>
      </c>
      <c r="J3633" s="1">
        <f>MONTH(BART_Rides[[#This Row],[Date]])</f>
        <v>12</v>
      </c>
      <c r="K3633" s="1">
        <f>WEEKDAY(BART_Rides[[#This Row],[Date]],2)</f>
        <v>1</v>
      </c>
      <c r="L3633" s="1" t="str">
        <f>LEFT(BART_Rides[[#This Row],[Lines]],1)</f>
        <v>B</v>
      </c>
      <c r="M3633" s="1" t="str">
        <f>IF(BART_Rides[[#This Row],[FirstLetter]]="Y","Yes","No")</f>
        <v>No</v>
      </c>
      <c r="N3633" s="1" t="str">
        <f>IF(OR(BART_Rides[[#This Row],[Station Code]]="EM", BART_Rides[[#This Row],[Station Code]]="MT", BART_Rides[[#This Row],[Station Code]]="PL", BART_Rides[[#This Row],[Station Code]]="CC"), "Yes", "No")</f>
        <v>No</v>
      </c>
    </row>
    <row r="3634" spans="6:14">
      <c r="F3634" s="3">
        <v>44544</v>
      </c>
      <c r="G3634" s="1" t="s">
        <v>17</v>
      </c>
      <c r="H3634" s="1" t="s">
        <v>102</v>
      </c>
      <c r="I3634" s="1">
        <v>2213</v>
      </c>
      <c r="J3634" s="1">
        <f>MONTH(BART_Rides[[#This Row],[Date]])</f>
        <v>12</v>
      </c>
      <c r="K3634" s="1">
        <f>WEEKDAY(BART_Rides[[#This Row],[Date]],2)</f>
        <v>2</v>
      </c>
      <c r="L3634" s="1" t="str">
        <f>LEFT(BART_Rides[[#This Row],[Lines]],1)</f>
        <v>B</v>
      </c>
      <c r="M3634" s="1" t="str">
        <f>IF(BART_Rides[[#This Row],[FirstLetter]]="Y","Yes","No")</f>
        <v>No</v>
      </c>
      <c r="N3634" s="1" t="str">
        <f>IF(OR(BART_Rides[[#This Row],[Station Code]]="EM", BART_Rides[[#This Row],[Station Code]]="MT", BART_Rides[[#This Row],[Station Code]]="PL", BART_Rides[[#This Row],[Station Code]]="CC"), "Yes", "No")</f>
        <v>No</v>
      </c>
    </row>
    <row r="3635" spans="6:14">
      <c r="F3635" s="3">
        <v>44545</v>
      </c>
      <c r="G3635" s="1" t="s">
        <v>17</v>
      </c>
      <c r="H3635" s="1" t="s">
        <v>102</v>
      </c>
      <c r="I3635" s="1">
        <v>2015</v>
      </c>
      <c r="J3635" s="1">
        <f>MONTH(BART_Rides[[#This Row],[Date]])</f>
        <v>12</v>
      </c>
      <c r="K3635" s="1">
        <f>WEEKDAY(BART_Rides[[#This Row],[Date]],2)</f>
        <v>3</v>
      </c>
      <c r="L3635" s="1" t="str">
        <f>LEFT(BART_Rides[[#This Row],[Lines]],1)</f>
        <v>B</v>
      </c>
      <c r="M3635" s="1" t="str">
        <f>IF(BART_Rides[[#This Row],[FirstLetter]]="Y","Yes","No")</f>
        <v>No</v>
      </c>
      <c r="N3635" s="1" t="str">
        <f>IF(OR(BART_Rides[[#This Row],[Station Code]]="EM", BART_Rides[[#This Row],[Station Code]]="MT", BART_Rides[[#This Row],[Station Code]]="PL", BART_Rides[[#This Row],[Station Code]]="CC"), "Yes", "No")</f>
        <v>No</v>
      </c>
    </row>
    <row r="3636" spans="6:14">
      <c r="F3636" s="3">
        <v>44546</v>
      </c>
      <c r="G3636" s="1" t="s">
        <v>17</v>
      </c>
      <c r="H3636" s="1" t="s">
        <v>102</v>
      </c>
      <c r="I3636" s="1">
        <v>2153</v>
      </c>
      <c r="J3636" s="1">
        <f>MONTH(BART_Rides[[#This Row],[Date]])</f>
        <v>12</v>
      </c>
      <c r="K3636" s="1">
        <f>WEEKDAY(BART_Rides[[#This Row],[Date]],2)</f>
        <v>4</v>
      </c>
      <c r="L3636" s="1" t="str">
        <f>LEFT(BART_Rides[[#This Row],[Lines]],1)</f>
        <v>B</v>
      </c>
      <c r="M3636" s="1" t="str">
        <f>IF(BART_Rides[[#This Row],[FirstLetter]]="Y","Yes","No")</f>
        <v>No</v>
      </c>
      <c r="N3636" s="1" t="str">
        <f>IF(OR(BART_Rides[[#This Row],[Station Code]]="EM", BART_Rides[[#This Row],[Station Code]]="MT", BART_Rides[[#This Row],[Station Code]]="PL", BART_Rides[[#This Row],[Station Code]]="CC"), "Yes", "No")</f>
        <v>No</v>
      </c>
    </row>
    <row r="3637" spans="6:14">
      <c r="F3637" s="3">
        <v>44547</v>
      </c>
      <c r="G3637" s="1" t="s">
        <v>17</v>
      </c>
      <c r="H3637" s="1" t="s">
        <v>102</v>
      </c>
      <c r="I3637" s="1">
        <v>2213</v>
      </c>
      <c r="J3637" s="1">
        <f>MONTH(BART_Rides[[#This Row],[Date]])</f>
        <v>12</v>
      </c>
      <c r="K3637" s="1">
        <f>WEEKDAY(BART_Rides[[#This Row],[Date]],2)</f>
        <v>5</v>
      </c>
      <c r="L3637" s="1" t="str">
        <f>LEFT(BART_Rides[[#This Row],[Lines]],1)</f>
        <v>B</v>
      </c>
      <c r="M3637" s="1" t="str">
        <f>IF(BART_Rides[[#This Row],[FirstLetter]]="Y","Yes","No")</f>
        <v>No</v>
      </c>
      <c r="N3637" s="1" t="str">
        <f>IF(OR(BART_Rides[[#This Row],[Station Code]]="EM", BART_Rides[[#This Row],[Station Code]]="MT", BART_Rides[[#This Row],[Station Code]]="PL", BART_Rides[[#This Row],[Station Code]]="CC"), "Yes", "No")</f>
        <v>No</v>
      </c>
    </row>
    <row r="3638" spans="6:14">
      <c r="F3638" s="3">
        <v>44548</v>
      </c>
      <c r="G3638" s="1" t="s">
        <v>17</v>
      </c>
      <c r="H3638" s="1" t="s">
        <v>102</v>
      </c>
      <c r="I3638" s="1">
        <v>1257</v>
      </c>
      <c r="J3638" s="1">
        <f>MONTH(BART_Rides[[#This Row],[Date]])</f>
        <v>12</v>
      </c>
      <c r="K3638" s="1">
        <f>WEEKDAY(BART_Rides[[#This Row],[Date]],2)</f>
        <v>6</v>
      </c>
      <c r="L3638" s="1" t="str">
        <f>LEFT(BART_Rides[[#This Row],[Lines]],1)</f>
        <v>B</v>
      </c>
      <c r="M3638" s="1" t="str">
        <f>IF(BART_Rides[[#This Row],[FirstLetter]]="Y","Yes","No")</f>
        <v>No</v>
      </c>
      <c r="N3638" s="1" t="str">
        <f>IF(OR(BART_Rides[[#This Row],[Station Code]]="EM", BART_Rides[[#This Row],[Station Code]]="MT", BART_Rides[[#This Row],[Station Code]]="PL", BART_Rides[[#This Row],[Station Code]]="CC"), "Yes", "No")</f>
        <v>No</v>
      </c>
    </row>
    <row r="3639" spans="6:14">
      <c r="F3639" s="3">
        <v>44549</v>
      </c>
      <c r="G3639" s="1" t="s">
        <v>17</v>
      </c>
      <c r="H3639" s="1" t="s">
        <v>102</v>
      </c>
      <c r="I3639" s="1">
        <v>920</v>
      </c>
      <c r="J3639" s="1">
        <f>MONTH(BART_Rides[[#This Row],[Date]])</f>
        <v>12</v>
      </c>
      <c r="K3639" s="1">
        <f>WEEKDAY(BART_Rides[[#This Row],[Date]],2)</f>
        <v>7</v>
      </c>
      <c r="L3639" s="1" t="str">
        <f>LEFT(BART_Rides[[#This Row],[Lines]],1)</f>
        <v>B</v>
      </c>
      <c r="M3639" s="1" t="str">
        <f>IF(BART_Rides[[#This Row],[FirstLetter]]="Y","Yes","No")</f>
        <v>No</v>
      </c>
      <c r="N3639" s="1" t="str">
        <f>IF(OR(BART_Rides[[#This Row],[Station Code]]="EM", BART_Rides[[#This Row],[Station Code]]="MT", BART_Rides[[#This Row],[Station Code]]="PL", BART_Rides[[#This Row],[Station Code]]="CC"), "Yes", "No")</f>
        <v>No</v>
      </c>
    </row>
    <row r="3640" spans="6:14">
      <c r="F3640" s="3">
        <v>44550</v>
      </c>
      <c r="G3640" s="1" t="s">
        <v>17</v>
      </c>
      <c r="H3640" s="1" t="s">
        <v>102</v>
      </c>
      <c r="I3640" s="1">
        <v>1787</v>
      </c>
      <c r="J3640" s="1">
        <f>MONTH(BART_Rides[[#This Row],[Date]])</f>
        <v>12</v>
      </c>
      <c r="K3640" s="1">
        <f>WEEKDAY(BART_Rides[[#This Row],[Date]],2)</f>
        <v>1</v>
      </c>
      <c r="L3640" s="1" t="str">
        <f>LEFT(BART_Rides[[#This Row],[Lines]],1)</f>
        <v>B</v>
      </c>
      <c r="M3640" s="1" t="str">
        <f>IF(BART_Rides[[#This Row],[FirstLetter]]="Y","Yes","No")</f>
        <v>No</v>
      </c>
      <c r="N3640" s="1" t="str">
        <f>IF(OR(BART_Rides[[#This Row],[Station Code]]="EM", BART_Rides[[#This Row],[Station Code]]="MT", BART_Rides[[#This Row],[Station Code]]="PL", BART_Rides[[#This Row],[Station Code]]="CC"), "Yes", "No")</f>
        <v>No</v>
      </c>
    </row>
    <row r="3641" spans="6:14">
      <c r="F3641" s="3">
        <v>44551</v>
      </c>
      <c r="G3641" s="1" t="s">
        <v>17</v>
      </c>
      <c r="H3641" s="1" t="s">
        <v>102</v>
      </c>
      <c r="I3641" s="1">
        <v>1546</v>
      </c>
      <c r="J3641" s="1">
        <f>MONTH(BART_Rides[[#This Row],[Date]])</f>
        <v>12</v>
      </c>
      <c r="K3641" s="1">
        <f>WEEKDAY(BART_Rides[[#This Row],[Date]],2)</f>
        <v>2</v>
      </c>
      <c r="L3641" s="1" t="str">
        <f>LEFT(BART_Rides[[#This Row],[Lines]],1)</f>
        <v>B</v>
      </c>
      <c r="M3641" s="1" t="str">
        <f>IF(BART_Rides[[#This Row],[FirstLetter]]="Y","Yes","No")</f>
        <v>No</v>
      </c>
      <c r="N3641" s="1" t="str">
        <f>IF(OR(BART_Rides[[#This Row],[Station Code]]="EM", BART_Rides[[#This Row],[Station Code]]="MT", BART_Rides[[#This Row],[Station Code]]="PL", BART_Rides[[#This Row],[Station Code]]="CC"), "Yes", "No")</f>
        <v>No</v>
      </c>
    </row>
    <row r="3642" spans="6:14">
      <c r="F3642" s="3">
        <v>44552</v>
      </c>
      <c r="G3642" s="1" t="s">
        <v>17</v>
      </c>
      <c r="H3642" s="1" t="s">
        <v>102</v>
      </c>
      <c r="I3642" s="1">
        <v>1470</v>
      </c>
      <c r="J3642" s="1">
        <f>MONTH(BART_Rides[[#This Row],[Date]])</f>
        <v>12</v>
      </c>
      <c r="K3642" s="1">
        <f>WEEKDAY(BART_Rides[[#This Row],[Date]],2)</f>
        <v>3</v>
      </c>
      <c r="L3642" s="1" t="str">
        <f>LEFT(BART_Rides[[#This Row],[Lines]],1)</f>
        <v>B</v>
      </c>
      <c r="M3642" s="1" t="str">
        <f>IF(BART_Rides[[#This Row],[FirstLetter]]="Y","Yes","No")</f>
        <v>No</v>
      </c>
      <c r="N3642" s="1" t="str">
        <f>IF(OR(BART_Rides[[#This Row],[Station Code]]="EM", BART_Rides[[#This Row],[Station Code]]="MT", BART_Rides[[#This Row],[Station Code]]="PL", BART_Rides[[#This Row],[Station Code]]="CC"), "Yes", "No")</f>
        <v>No</v>
      </c>
    </row>
    <row r="3643" spans="6:14">
      <c r="F3643" s="3">
        <v>44553</v>
      </c>
      <c r="G3643" s="1" t="s">
        <v>17</v>
      </c>
      <c r="H3643" s="1" t="s">
        <v>102</v>
      </c>
      <c r="I3643" s="1">
        <v>1307</v>
      </c>
      <c r="J3643" s="1">
        <f>MONTH(BART_Rides[[#This Row],[Date]])</f>
        <v>12</v>
      </c>
      <c r="K3643" s="1">
        <f>WEEKDAY(BART_Rides[[#This Row],[Date]],2)</f>
        <v>4</v>
      </c>
      <c r="L3643" s="1" t="str">
        <f>LEFT(BART_Rides[[#This Row],[Lines]],1)</f>
        <v>B</v>
      </c>
      <c r="M3643" s="1" t="str">
        <f>IF(BART_Rides[[#This Row],[FirstLetter]]="Y","Yes","No")</f>
        <v>No</v>
      </c>
      <c r="N3643" s="1" t="str">
        <f>IF(OR(BART_Rides[[#This Row],[Station Code]]="EM", BART_Rides[[#This Row],[Station Code]]="MT", BART_Rides[[#This Row],[Station Code]]="PL", BART_Rides[[#This Row],[Station Code]]="CC"), "Yes", "No")</f>
        <v>No</v>
      </c>
    </row>
    <row r="3644" spans="6:14">
      <c r="F3644" s="3">
        <v>44554</v>
      </c>
      <c r="G3644" s="1" t="s">
        <v>17</v>
      </c>
      <c r="H3644" s="1" t="s">
        <v>102</v>
      </c>
      <c r="I3644" s="1">
        <v>784</v>
      </c>
      <c r="J3644" s="1">
        <f>MONTH(BART_Rides[[#This Row],[Date]])</f>
        <v>12</v>
      </c>
      <c r="K3644" s="1">
        <f>WEEKDAY(BART_Rides[[#This Row],[Date]],2)</f>
        <v>5</v>
      </c>
      <c r="L3644" s="1" t="str">
        <f>LEFT(BART_Rides[[#This Row],[Lines]],1)</f>
        <v>B</v>
      </c>
      <c r="M3644" s="1" t="str">
        <f>IF(BART_Rides[[#This Row],[FirstLetter]]="Y","Yes","No")</f>
        <v>No</v>
      </c>
      <c r="N3644" s="1" t="str">
        <f>IF(OR(BART_Rides[[#This Row],[Station Code]]="EM", BART_Rides[[#This Row],[Station Code]]="MT", BART_Rides[[#This Row],[Station Code]]="PL", BART_Rides[[#This Row],[Station Code]]="CC"), "Yes", "No")</f>
        <v>No</v>
      </c>
    </row>
    <row r="3645" spans="6:14">
      <c r="F3645" s="3">
        <v>44555</v>
      </c>
      <c r="G3645" s="1" t="s">
        <v>17</v>
      </c>
      <c r="H3645" s="1" t="s">
        <v>102</v>
      </c>
      <c r="I3645" s="1">
        <v>303</v>
      </c>
      <c r="J3645" s="1">
        <f>MONTH(BART_Rides[[#This Row],[Date]])</f>
        <v>12</v>
      </c>
      <c r="K3645" s="1">
        <f>WEEKDAY(BART_Rides[[#This Row],[Date]],2)</f>
        <v>6</v>
      </c>
      <c r="L3645" s="1" t="str">
        <f>LEFT(BART_Rides[[#This Row],[Lines]],1)</f>
        <v>B</v>
      </c>
      <c r="M3645" s="1" t="str">
        <f>IF(BART_Rides[[#This Row],[FirstLetter]]="Y","Yes","No")</f>
        <v>No</v>
      </c>
      <c r="N3645" s="1" t="str">
        <f>IF(OR(BART_Rides[[#This Row],[Station Code]]="EM", BART_Rides[[#This Row],[Station Code]]="MT", BART_Rides[[#This Row],[Station Code]]="PL", BART_Rides[[#This Row],[Station Code]]="CC"), "Yes", "No")</f>
        <v>No</v>
      </c>
    </row>
    <row r="3646" spans="6:14">
      <c r="F3646" s="3">
        <v>44556</v>
      </c>
      <c r="G3646" s="1" t="s">
        <v>17</v>
      </c>
      <c r="H3646" s="1" t="s">
        <v>102</v>
      </c>
      <c r="I3646" s="1">
        <v>503</v>
      </c>
      <c r="J3646" s="1">
        <f>MONTH(BART_Rides[[#This Row],[Date]])</f>
        <v>12</v>
      </c>
      <c r="K3646" s="1">
        <f>WEEKDAY(BART_Rides[[#This Row],[Date]],2)</f>
        <v>7</v>
      </c>
      <c r="L3646" s="1" t="str">
        <f>LEFT(BART_Rides[[#This Row],[Lines]],1)</f>
        <v>B</v>
      </c>
      <c r="M3646" s="1" t="str">
        <f>IF(BART_Rides[[#This Row],[FirstLetter]]="Y","Yes","No")</f>
        <v>No</v>
      </c>
      <c r="N3646" s="1" t="str">
        <f>IF(OR(BART_Rides[[#This Row],[Station Code]]="EM", BART_Rides[[#This Row],[Station Code]]="MT", BART_Rides[[#This Row],[Station Code]]="PL", BART_Rides[[#This Row],[Station Code]]="CC"), "Yes", "No")</f>
        <v>No</v>
      </c>
    </row>
    <row r="3647" spans="6:14">
      <c r="F3647" s="3">
        <v>44557</v>
      </c>
      <c r="G3647" s="1" t="s">
        <v>17</v>
      </c>
      <c r="H3647" s="1" t="s">
        <v>102</v>
      </c>
      <c r="I3647" s="1">
        <v>1130</v>
      </c>
      <c r="J3647" s="1">
        <f>MONTH(BART_Rides[[#This Row],[Date]])</f>
        <v>12</v>
      </c>
      <c r="K3647" s="1">
        <f>WEEKDAY(BART_Rides[[#This Row],[Date]],2)</f>
        <v>1</v>
      </c>
      <c r="L3647" s="1" t="str">
        <f>LEFT(BART_Rides[[#This Row],[Lines]],1)</f>
        <v>B</v>
      </c>
      <c r="M3647" s="1" t="str">
        <f>IF(BART_Rides[[#This Row],[FirstLetter]]="Y","Yes","No")</f>
        <v>No</v>
      </c>
      <c r="N3647" s="1" t="str">
        <f>IF(OR(BART_Rides[[#This Row],[Station Code]]="EM", BART_Rides[[#This Row],[Station Code]]="MT", BART_Rides[[#This Row],[Station Code]]="PL", BART_Rides[[#This Row],[Station Code]]="CC"), "Yes", "No")</f>
        <v>No</v>
      </c>
    </row>
    <row r="3648" spans="6:14">
      <c r="F3648" s="3">
        <v>44558</v>
      </c>
      <c r="G3648" s="1" t="s">
        <v>17</v>
      </c>
      <c r="H3648" s="1" t="s">
        <v>102</v>
      </c>
      <c r="I3648" s="1">
        <v>1272</v>
      </c>
      <c r="J3648" s="1">
        <f>MONTH(BART_Rides[[#This Row],[Date]])</f>
        <v>12</v>
      </c>
      <c r="K3648" s="1">
        <f>WEEKDAY(BART_Rides[[#This Row],[Date]],2)</f>
        <v>2</v>
      </c>
      <c r="L3648" s="1" t="str">
        <f>LEFT(BART_Rides[[#This Row],[Lines]],1)</f>
        <v>B</v>
      </c>
      <c r="M3648" s="1" t="str">
        <f>IF(BART_Rides[[#This Row],[FirstLetter]]="Y","Yes","No")</f>
        <v>No</v>
      </c>
      <c r="N3648" s="1" t="str">
        <f>IF(OR(BART_Rides[[#This Row],[Station Code]]="EM", BART_Rides[[#This Row],[Station Code]]="MT", BART_Rides[[#This Row],[Station Code]]="PL", BART_Rides[[#This Row],[Station Code]]="CC"), "Yes", "No")</f>
        <v>No</v>
      </c>
    </row>
    <row r="3649" spans="6:14">
      <c r="F3649" s="3">
        <v>44559</v>
      </c>
      <c r="G3649" s="1" t="s">
        <v>17</v>
      </c>
      <c r="H3649" s="1" t="s">
        <v>102</v>
      </c>
      <c r="I3649" s="1">
        <v>1259</v>
      </c>
      <c r="J3649" s="1">
        <f>MONTH(BART_Rides[[#This Row],[Date]])</f>
        <v>12</v>
      </c>
      <c r="K3649" s="1">
        <f>WEEKDAY(BART_Rides[[#This Row],[Date]],2)</f>
        <v>3</v>
      </c>
      <c r="L3649" s="1" t="str">
        <f>LEFT(BART_Rides[[#This Row],[Lines]],1)</f>
        <v>B</v>
      </c>
      <c r="M3649" s="1" t="str">
        <f>IF(BART_Rides[[#This Row],[FirstLetter]]="Y","Yes","No")</f>
        <v>No</v>
      </c>
      <c r="N3649" s="1" t="str">
        <f>IF(OR(BART_Rides[[#This Row],[Station Code]]="EM", BART_Rides[[#This Row],[Station Code]]="MT", BART_Rides[[#This Row],[Station Code]]="PL", BART_Rides[[#This Row],[Station Code]]="CC"), "Yes", "No")</f>
        <v>No</v>
      </c>
    </row>
    <row r="3650" spans="6:14">
      <c r="F3650" s="3">
        <v>44560</v>
      </c>
      <c r="G3650" s="1" t="s">
        <v>17</v>
      </c>
      <c r="H3650" s="1" t="s">
        <v>102</v>
      </c>
      <c r="I3650" s="1">
        <v>1418</v>
      </c>
      <c r="J3650" s="1">
        <f>MONTH(BART_Rides[[#This Row],[Date]])</f>
        <v>12</v>
      </c>
      <c r="K3650" s="1">
        <f>WEEKDAY(BART_Rides[[#This Row],[Date]],2)</f>
        <v>4</v>
      </c>
      <c r="L3650" s="1" t="str">
        <f>LEFT(BART_Rides[[#This Row],[Lines]],1)</f>
        <v>B</v>
      </c>
      <c r="M3650" s="1" t="str">
        <f>IF(BART_Rides[[#This Row],[FirstLetter]]="Y","Yes","No")</f>
        <v>No</v>
      </c>
      <c r="N3650" s="1" t="str">
        <f>IF(OR(BART_Rides[[#This Row],[Station Code]]="EM", BART_Rides[[#This Row],[Station Code]]="MT", BART_Rides[[#This Row],[Station Code]]="PL", BART_Rides[[#This Row],[Station Code]]="CC"), "Yes", "No")</f>
        <v>No</v>
      </c>
    </row>
    <row r="3651" spans="6:14">
      <c r="F3651" s="3">
        <v>44561</v>
      </c>
      <c r="G3651" s="1" t="s">
        <v>17</v>
      </c>
      <c r="H3651" s="1" t="s">
        <v>102</v>
      </c>
      <c r="I3651" s="1">
        <v>1016</v>
      </c>
      <c r="J3651" s="1">
        <f>MONTH(BART_Rides[[#This Row],[Date]])</f>
        <v>12</v>
      </c>
      <c r="K3651" s="1">
        <f>WEEKDAY(BART_Rides[[#This Row],[Date]],2)</f>
        <v>5</v>
      </c>
      <c r="L3651" s="1" t="str">
        <f>LEFT(BART_Rides[[#This Row],[Lines]],1)</f>
        <v>B</v>
      </c>
      <c r="M3651" s="1" t="str">
        <f>IF(BART_Rides[[#This Row],[FirstLetter]]="Y","Yes","No")</f>
        <v>No</v>
      </c>
      <c r="N3651" s="1" t="str">
        <f>IF(OR(BART_Rides[[#This Row],[Station Code]]="EM", BART_Rides[[#This Row],[Station Code]]="MT", BART_Rides[[#This Row],[Station Code]]="PL", BART_Rides[[#This Row],[Station Code]]="CC"), "Yes", "No")</f>
        <v>No</v>
      </c>
    </row>
    <row r="3652" spans="6:14">
      <c r="F3652" s="3">
        <v>44197</v>
      </c>
      <c r="G3652" s="1" t="s">
        <v>19</v>
      </c>
      <c r="H3652" s="1" t="s">
        <v>102</v>
      </c>
      <c r="I3652" s="1">
        <v>614</v>
      </c>
      <c r="J3652" s="1">
        <f>MONTH(BART_Rides[[#This Row],[Date]])</f>
        <v>1</v>
      </c>
      <c r="K3652" s="1">
        <f>WEEKDAY(BART_Rides[[#This Row],[Date]],2)</f>
        <v>5</v>
      </c>
      <c r="L3652" s="1" t="str">
        <f>LEFT(BART_Rides[[#This Row],[Lines]],1)</f>
        <v>B</v>
      </c>
      <c r="M3652" s="1" t="str">
        <f>IF(BART_Rides[[#This Row],[FirstLetter]]="Y","Yes","No")</f>
        <v>No</v>
      </c>
      <c r="N3652" s="1" t="str">
        <f>IF(OR(BART_Rides[[#This Row],[Station Code]]="EM", BART_Rides[[#This Row],[Station Code]]="MT", BART_Rides[[#This Row],[Station Code]]="PL", BART_Rides[[#This Row],[Station Code]]="CC"), "Yes", "No")</f>
        <v>No</v>
      </c>
    </row>
    <row r="3653" spans="6:14">
      <c r="F3653" s="3">
        <v>44198</v>
      </c>
      <c r="G3653" s="1" t="s">
        <v>19</v>
      </c>
      <c r="H3653" s="1" t="s">
        <v>102</v>
      </c>
      <c r="I3653" s="1">
        <v>804</v>
      </c>
      <c r="J3653" s="1">
        <f>MONTH(BART_Rides[[#This Row],[Date]])</f>
        <v>1</v>
      </c>
      <c r="K3653" s="1">
        <f>WEEKDAY(BART_Rides[[#This Row],[Date]],2)</f>
        <v>6</v>
      </c>
      <c r="L3653" s="1" t="str">
        <f>LEFT(BART_Rides[[#This Row],[Lines]],1)</f>
        <v>B</v>
      </c>
      <c r="M3653" s="1" t="str">
        <f>IF(BART_Rides[[#This Row],[FirstLetter]]="Y","Yes","No")</f>
        <v>No</v>
      </c>
      <c r="N3653" s="1" t="str">
        <f>IF(OR(BART_Rides[[#This Row],[Station Code]]="EM", BART_Rides[[#This Row],[Station Code]]="MT", BART_Rides[[#This Row],[Station Code]]="PL", BART_Rides[[#This Row],[Station Code]]="CC"), "Yes", "No")</f>
        <v>No</v>
      </c>
    </row>
    <row r="3654" spans="6:14">
      <c r="F3654" s="3">
        <v>44199</v>
      </c>
      <c r="G3654" s="1" t="s">
        <v>19</v>
      </c>
      <c r="H3654" s="1" t="s">
        <v>102</v>
      </c>
      <c r="I3654" s="1">
        <v>735</v>
      </c>
      <c r="J3654" s="1">
        <f>MONTH(BART_Rides[[#This Row],[Date]])</f>
        <v>1</v>
      </c>
      <c r="K3654" s="1">
        <f>WEEKDAY(BART_Rides[[#This Row],[Date]],2)</f>
        <v>7</v>
      </c>
      <c r="L3654" s="1" t="str">
        <f>LEFT(BART_Rides[[#This Row],[Lines]],1)</f>
        <v>B</v>
      </c>
      <c r="M3654" s="1" t="str">
        <f>IF(BART_Rides[[#This Row],[FirstLetter]]="Y","Yes","No")</f>
        <v>No</v>
      </c>
      <c r="N3654" s="1" t="str">
        <f>IF(OR(BART_Rides[[#This Row],[Station Code]]="EM", BART_Rides[[#This Row],[Station Code]]="MT", BART_Rides[[#This Row],[Station Code]]="PL", BART_Rides[[#This Row],[Station Code]]="CC"), "Yes", "No")</f>
        <v>No</v>
      </c>
    </row>
    <row r="3655" spans="6:14">
      <c r="F3655" s="3">
        <v>44200</v>
      </c>
      <c r="G3655" s="1" t="s">
        <v>19</v>
      </c>
      <c r="H3655" s="1" t="s">
        <v>102</v>
      </c>
      <c r="I3655" s="1">
        <v>1513</v>
      </c>
      <c r="J3655" s="1">
        <f>MONTH(BART_Rides[[#This Row],[Date]])</f>
        <v>1</v>
      </c>
      <c r="K3655" s="1">
        <f>WEEKDAY(BART_Rides[[#This Row],[Date]],2)</f>
        <v>1</v>
      </c>
      <c r="L3655" s="1" t="str">
        <f>LEFT(BART_Rides[[#This Row],[Lines]],1)</f>
        <v>B</v>
      </c>
      <c r="M3655" s="1" t="str">
        <f>IF(BART_Rides[[#This Row],[FirstLetter]]="Y","Yes","No")</f>
        <v>No</v>
      </c>
      <c r="N3655" s="1" t="str">
        <f>IF(OR(BART_Rides[[#This Row],[Station Code]]="EM", BART_Rides[[#This Row],[Station Code]]="MT", BART_Rides[[#This Row],[Station Code]]="PL", BART_Rides[[#This Row],[Station Code]]="CC"), "Yes", "No")</f>
        <v>No</v>
      </c>
    </row>
    <row r="3656" spans="6:14">
      <c r="F3656" s="3">
        <v>44201</v>
      </c>
      <c r="G3656" s="1" t="s">
        <v>19</v>
      </c>
      <c r="H3656" s="1" t="s">
        <v>102</v>
      </c>
      <c r="I3656" s="1">
        <v>1784</v>
      </c>
      <c r="J3656" s="1">
        <f>MONTH(BART_Rides[[#This Row],[Date]])</f>
        <v>1</v>
      </c>
      <c r="K3656" s="1">
        <f>WEEKDAY(BART_Rides[[#This Row],[Date]],2)</f>
        <v>2</v>
      </c>
      <c r="L3656" s="1" t="str">
        <f>LEFT(BART_Rides[[#This Row],[Lines]],1)</f>
        <v>B</v>
      </c>
      <c r="M3656" s="1" t="str">
        <f>IF(BART_Rides[[#This Row],[FirstLetter]]="Y","Yes","No")</f>
        <v>No</v>
      </c>
      <c r="N3656" s="1" t="str">
        <f>IF(OR(BART_Rides[[#This Row],[Station Code]]="EM", BART_Rides[[#This Row],[Station Code]]="MT", BART_Rides[[#This Row],[Station Code]]="PL", BART_Rides[[#This Row],[Station Code]]="CC"), "Yes", "No")</f>
        <v>No</v>
      </c>
    </row>
    <row r="3657" spans="6:14">
      <c r="F3657" s="3">
        <v>44202</v>
      </c>
      <c r="G3657" s="1" t="s">
        <v>19</v>
      </c>
      <c r="H3657" s="1" t="s">
        <v>102</v>
      </c>
      <c r="I3657" s="1">
        <v>1712</v>
      </c>
      <c r="J3657" s="1">
        <f>MONTH(BART_Rides[[#This Row],[Date]])</f>
        <v>1</v>
      </c>
      <c r="K3657" s="1">
        <f>WEEKDAY(BART_Rides[[#This Row],[Date]],2)</f>
        <v>3</v>
      </c>
      <c r="L3657" s="1" t="str">
        <f>LEFT(BART_Rides[[#This Row],[Lines]],1)</f>
        <v>B</v>
      </c>
      <c r="M3657" s="1" t="str">
        <f>IF(BART_Rides[[#This Row],[FirstLetter]]="Y","Yes","No")</f>
        <v>No</v>
      </c>
      <c r="N3657" s="1" t="str">
        <f>IF(OR(BART_Rides[[#This Row],[Station Code]]="EM", BART_Rides[[#This Row],[Station Code]]="MT", BART_Rides[[#This Row],[Station Code]]="PL", BART_Rides[[#This Row],[Station Code]]="CC"), "Yes", "No")</f>
        <v>No</v>
      </c>
    </row>
    <row r="3658" spans="6:14">
      <c r="F3658" s="3">
        <v>44203</v>
      </c>
      <c r="G3658" s="1" t="s">
        <v>19</v>
      </c>
      <c r="H3658" s="1" t="s">
        <v>102</v>
      </c>
      <c r="I3658" s="1">
        <v>1726</v>
      </c>
      <c r="J3658" s="1">
        <f>MONTH(BART_Rides[[#This Row],[Date]])</f>
        <v>1</v>
      </c>
      <c r="K3658" s="1">
        <f>WEEKDAY(BART_Rides[[#This Row],[Date]],2)</f>
        <v>4</v>
      </c>
      <c r="L3658" s="1" t="str">
        <f>LEFT(BART_Rides[[#This Row],[Lines]],1)</f>
        <v>B</v>
      </c>
      <c r="M3658" s="1" t="str">
        <f>IF(BART_Rides[[#This Row],[FirstLetter]]="Y","Yes","No")</f>
        <v>No</v>
      </c>
      <c r="N3658" s="1" t="str">
        <f>IF(OR(BART_Rides[[#This Row],[Station Code]]="EM", BART_Rides[[#This Row],[Station Code]]="MT", BART_Rides[[#This Row],[Station Code]]="PL", BART_Rides[[#This Row],[Station Code]]="CC"), "Yes", "No")</f>
        <v>No</v>
      </c>
    </row>
    <row r="3659" spans="6:14">
      <c r="F3659" s="3">
        <v>44204</v>
      </c>
      <c r="G3659" s="1" t="s">
        <v>19</v>
      </c>
      <c r="H3659" s="1" t="s">
        <v>102</v>
      </c>
      <c r="I3659" s="1">
        <v>1737</v>
      </c>
      <c r="J3659" s="1">
        <f>MONTH(BART_Rides[[#This Row],[Date]])</f>
        <v>1</v>
      </c>
      <c r="K3659" s="1">
        <f>WEEKDAY(BART_Rides[[#This Row],[Date]],2)</f>
        <v>5</v>
      </c>
      <c r="L3659" s="1" t="str">
        <f>LEFT(BART_Rides[[#This Row],[Lines]],1)</f>
        <v>B</v>
      </c>
      <c r="M3659" s="1" t="str">
        <f>IF(BART_Rides[[#This Row],[FirstLetter]]="Y","Yes","No")</f>
        <v>No</v>
      </c>
      <c r="N3659" s="1" t="str">
        <f>IF(OR(BART_Rides[[#This Row],[Station Code]]="EM", BART_Rides[[#This Row],[Station Code]]="MT", BART_Rides[[#This Row],[Station Code]]="PL", BART_Rides[[#This Row],[Station Code]]="CC"), "Yes", "No")</f>
        <v>No</v>
      </c>
    </row>
    <row r="3660" spans="6:14">
      <c r="F3660" s="3">
        <v>44205</v>
      </c>
      <c r="G3660" s="1" t="s">
        <v>19</v>
      </c>
      <c r="H3660" s="1" t="s">
        <v>102</v>
      </c>
      <c r="I3660" s="1">
        <v>1011</v>
      </c>
      <c r="J3660" s="1">
        <f>MONTH(BART_Rides[[#This Row],[Date]])</f>
        <v>1</v>
      </c>
      <c r="K3660" s="1">
        <f>WEEKDAY(BART_Rides[[#This Row],[Date]],2)</f>
        <v>6</v>
      </c>
      <c r="L3660" s="1" t="str">
        <f>LEFT(BART_Rides[[#This Row],[Lines]],1)</f>
        <v>B</v>
      </c>
      <c r="M3660" s="1" t="str">
        <f>IF(BART_Rides[[#This Row],[FirstLetter]]="Y","Yes","No")</f>
        <v>No</v>
      </c>
      <c r="N3660" s="1" t="str">
        <f>IF(OR(BART_Rides[[#This Row],[Station Code]]="EM", BART_Rides[[#This Row],[Station Code]]="MT", BART_Rides[[#This Row],[Station Code]]="PL", BART_Rides[[#This Row],[Station Code]]="CC"), "Yes", "No")</f>
        <v>No</v>
      </c>
    </row>
    <row r="3661" spans="6:14">
      <c r="F3661" s="3">
        <v>44206</v>
      </c>
      <c r="G3661" s="1" t="s">
        <v>19</v>
      </c>
      <c r="H3661" s="1" t="s">
        <v>102</v>
      </c>
      <c r="I3661" s="1">
        <v>714</v>
      </c>
      <c r="J3661" s="1">
        <f>MONTH(BART_Rides[[#This Row],[Date]])</f>
        <v>1</v>
      </c>
      <c r="K3661" s="1">
        <f>WEEKDAY(BART_Rides[[#This Row],[Date]],2)</f>
        <v>7</v>
      </c>
      <c r="L3661" s="1" t="str">
        <f>LEFT(BART_Rides[[#This Row],[Lines]],1)</f>
        <v>B</v>
      </c>
      <c r="M3661" s="1" t="str">
        <f>IF(BART_Rides[[#This Row],[FirstLetter]]="Y","Yes","No")</f>
        <v>No</v>
      </c>
      <c r="N3661" s="1" t="str">
        <f>IF(OR(BART_Rides[[#This Row],[Station Code]]="EM", BART_Rides[[#This Row],[Station Code]]="MT", BART_Rides[[#This Row],[Station Code]]="PL", BART_Rides[[#This Row],[Station Code]]="CC"), "Yes", "No")</f>
        <v>No</v>
      </c>
    </row>
    <row r="3662" spans="6:14">
      <c r="F3662" s="3">
        <v>44207</v>
      </c>
      <c r="G3662" s="1" t="s">
        <v>19</v>
      </c>
      <c r="H3662" s="1" t="s">
        <v>102</v>
      </c>
      <c r="I3662" s="1">
        <v>1697</v>
      </c>
      <c r="J3662" s="1">
        <f>MONTH(BART_Rides[[#This Row],[Date]])</f>
        <v>1</v>
      </c>
      <c r="K3662" s="1">
        <f>WEEKDAY(BART_Rides[[#This Row],[Date]],2)</f>
        <v>1</v>
      </c>
      <c r="L3662" s="1" t="str">
        <f>LEFT(BART_Rides[[#This Row],[Lines]],1)</f>
        <v>B</v>
      </c>
      <c r="M3662" s="1" t="str">
        <f>IF(BART_Rides[[#This Row],[FirstLetter]]="Y","Yes","No")</f>
        <v>No</v>
      </c>
      <c r="N3662" s="1" t="str">
        <f>IF(OR(BART_Rides[[#This Row],[Station Code]]="EM", BART_Rides[[#This Row],[Station Code]]="MT", BART_Rides[[#This Row],[Station Code]]="PL", BART_Rides[[#This Row],[Station Code]]="CC"), "Yes", "No")</f>
        <v>No</v>
      </c>
    </row>
    <row r="3663" spans="6:14">
      <c r="F3663" s="3">
        <v>44208</v>
      </c>
      <c r="G3663" s="1" t="s">
        <v>19</v>
      </c>
      <c r="H3663" s="1" t="s">
        <v>102</v>
      </c>
      <c r="I3663" s="1">
        <v>1703</v>
      </c>
      <c r="J3663" s="1">
        <f>MONTH(BART_Rides[[#This Row],[Date]])</f>
        <v>1</v>
      </c>
      <c r="K3663" s="1">
        <f>WEEKDAY(BART_Rides[[#This Row],[Date]],2)</f>
        <v>2</v>
      </c>
      <c r="L3663" s="1" t="str">
        <f>LEFT(BART_Rides[[#This Row],[Lines]],1)</f>
        <v>B</v>
      </c>
      <c r="M3663" s="1" t="str">
        <f>IF(BART_Rides[[#This Row],[FirstLetter]]="Y","Yes","No")</f>
        <v>No</v>
      </c>
      <c r="N3663" s="1" t="str">
        <f>IF(OR(BART_Rides[[#This Row],[Station Code]]="EM", BART_Rides[[#This Row],[Station Code]]="MT", BART_Rides[[#This Row],[Station Code]]="PL", BART_Rides[[#This Row],[Station Code]]="CC"), "Yes", "No")</f>
        <v>No</v>
      </c>
    </row>
    <row r="3664" spans="6:14">
      <c r="F3664" s="3">
        <v>44209</v>
      </c>
      <c r="G3664" s="1" t="s">
        <v>19</v>
      </c>
      <c r="H3664" s="1" t="s">
        <v>102</v>
      </c>
      <c r="I3664" s="1">
        <v>1795</v>
      </c>
      <c r="J3664" s="1">
        <f>MONTH(BART_Rides[[#This Row],[Date]])</f>
        <v>1</v>
      </c>
      <c r="K3664" s="1">
        <f>WEEKDAY(BART_Rides[[#This Row],[Date]],2)</f>
        <v>3</v>
      </c>
      <c r="L3664" s="1" t="str">
        <f>LEFT(BART_Rides[[#This Row],[Lines]],1)</f>
        <v>B</v>
      </c>
      <c r="M3664" s="1" t="str">
        <f>IF(BART_Rides[[#This Row],[FirstLetter]]="Y","Yes","No")</f>
        <v>No</v>
      </c>
      <c r="N3664" s="1" t="str">
        <f>IF(OR(BART_Rides[[#This Row],[Station Code]]="EM", BART_Rides[[#This Row],[Station Code]]="MT", BART_Rides[[#This Row],[Station Code]]="PL", BART_Rides[[#This Row],[Station Code]]="CC"), "Yes", "No")</f>
        <v>No</v>
      </c>
    </row>
    <row r="3665" spans="6:14">
      <c r="F3665" s="3">
        <v>44210</v>
      </c>
      <c r="G3665" s="1" t="s">
        <v>19</v>
      </c>
      <c r="H3665" s="1" t="s">
        <v>102</v>
      </c>
      <c r="I3665" s="1">
        <v>1779</v>
      </c>
      <c r="J3665" s="1">
        <f>MONTH(BART_Rides[[#This Row],[Date]])</f>
        <v>1</v>
      </c>
      <c r="K3665" s="1">
        <f>WEEKDAY(BART_Rides[[#This Row],[Date]],2)</f>
        <v>4</v>
      </c>
      <c r="L3665" s="1" t="str">
        <f>LEFT(BART_Rides[[#This Row],[Lines]],1)</f>
        <v>B</v>
      </c>
      <c r="M3665" s="1" t="str">
        <f>IF(BART_Rides[[#This Row],[FirstLetter]]="Y","Yes","No")</f>
        <v>No</v>
      </c>
      <c r="N3665" s="1" t="str">
        <f>IF(OR(BART_Rides[[#This Row],[Station Code]]="EM", BART_Rides[[#This Row],[Station Code]]="MT", BART_Rides[[#This Row],[Station Code]]="PL", BART_Rides[[#This Row],[Station Code]]="CC"), "Yes", "No")</f>
        <v>No</v>
      </c>
    </row>
    <row r="3666" spans="6:14">
      <c r="F3666" s="3">
        <v>44211</v>
      </c>
      <c r="G3666" s="1" t="s">
        <v>19</v>
      </c>
      <c r="H3666" s="1" t="s">
        <v>102</v>
      </c>
      <c r="I3666" s="1">
        <v>1782</v>
      </c>
      <c r="J3666" s="1">
        <f>MONTH(BART_Rides[[#This Row],[Date]])</f>
        <v>1</v>
      </c>
      <c r="K3666" s="1">
        <f>WEEKDAY(BART_Rides[[#This Row],[Date]],2)</f>
        <v>5</v>
      </c>
      <c r="L3666" s="1" t="str">
        <f>LEFT(BART_Rides[[#This Row],[Lines]],1)</f>
        <v>B</v>
      </c>
      <c r="M3666" s="1" t="str">
        <f>IF(BART_Rides[[#This Row],[FirstLetter]]="Y","Yes","No")</f>
        <v>No</v>
      </c>
      <c r="N3666" s="1" t="str">
        <f>IF(OR(BART_Rides[[#This Row],[Station Code]]="EM", BART_Rides[[#This Row],[Station Code]]="MT", BART_Rides[[#This Row],[Station Code]]="PL", BART_Rides[[#This Row],[Station Code]]="CC"), "Yes", "No")</f>
        <v>No</v>
      </c>
    </row>
    <row r="3667" spans="6:14">
      <c r="F3667" s="3">
        <v>44212</v>
      </c>
      <c r="G3667" s="1" t="s">
        <v>19</v>
      </c>
      <c r="H3667" s="1" t="s">
        <v>102</v>
      </c>
      <c r="I3667" s="1">
        <v>1057</v>
      </c>
      <c r="J3667" s="1">
        <f>MONTH(BART_Rides[[#This Row],[Date]])</f>
        <v>1</v>
      </c>
      <c r="K3667" s="1">
        <f>WEEKDAY(BART_Rides[[#This Row],[Date]],2)</f>
        <v>6</v>
      </c>
      <c r="L3667" s="1" t="str">
        <f>LEFT(BART_Rides[[#This Row],[Lines]],1)</f>
        <v>B</v>
      </c>
      <c r="M3667" s="1" t="str">
        <f>IF(BART_Rides[[#This Row],[FirstLetter]]="Y","Yes","No")</f>
        <v>No</v>
      </c>
      <c r="N3667" s="1" t="str">
        <f>IF(OR(BART_Rides[[#This Row],[Station Code]]="EM", BART_Rides[[#This Row],[Station Code]]="MT", BART_Rides[[#This Row],[Station Code]]="PL", BART_Rides[[#This Row],[Station Code]]="CC"), "Yes", "No")</f>
        <v>No</v>
      </c>
    </row>
    <row r="3668" spans="6:14">
      <c r="F3668" s="3">
        <v>44213</v>
      </c>
      <c r="G3668" s="1" t="s">
        <v>19</v>
      </c>
      <c r="H3668" s="1" t="s">
        <v>102</v>
      </c>
      <c r="I3668" s="1">
        <v>789</v>
      </c>
      <c r="J3668" s="1">
        <f>MONTH(BART_Rides[[#This Row],[Date]])</f>
        <v>1</v>
      </c>
      <c r="K3668" s="1">
        <f>WEEKDAY(BART_Rides[[#This Row],[Date]],2)</f>
        <v>7</v>
      </c>
      <c r="L3668" s="1" t="str">
        <f>LEFT(BART_Rides[[#This Row],[Lines]],1)</f>
        <v>B</v>
      </c>
      <c r="M3668" s="1" t="str">
        <f>IF(BART_Rides[[#This Row],[FirstLetter]]="Y","Yes","No")</f>
        <v>No</v>
      </c>
      <c r="N3668" s="1" t="str">
        <f>IF(OR(BART_Rides[[#This Row],[Station Code]]="EM", BART_Rides[[#This Row],[Station Code]]="MT", BART_Rides[[#This Row],[Station Code]]="PL", BART_Rides[[#This Row],[Station Code]]="CC"), "Yes", "No")</f>
        <v>No</v>
      </c>
    </row>
    <row r="3669" spans="6:14">
      <c r="F3669" s="3">
        <v>44214</v>
      </c>
      <c r="G3669" s="1" t="s">
        <v>19</v>
      </c>
      <c r="H3669" s="1" t="s">
        <v>102</v>
      </c>
      <c r="I3669" s="1">
        <v>1126</v>
      </c>
      <c r="J3669" s="1">
        <f>MONTH(BART_Rides[[#This Row],[Date]])</f>
        <v>1</v>
      </c>
      <c r="K3669" s="1">
        <f>WEEKDAY(BART_Rides[[#This Row],[Date]],2)</f>
        <v>1</v>
      </c>
      <c r="L3669" s="1" t="str">
        <f>LEFT(BART_Rides[[#This Row],[Lines]],1)</f>
        <v>B</v>
      </c>
      <c r="M3669" s="1" t="str">
        <f>IF(BART_Rides[[#This Row],[FirstLetter]]="Y","Yes","No")</f>
        <v>No</v>
      </c>
      <c r="N3669" s="1" t="str">
        <f>IF(OR(BART_Rides[[#This Row],[Station Code]]="EM", BART_Rides[[#This Row],[Station Code]]="MT", BART_Rides[[#This Row],[Station Code]]="PL", BART_Rides[[#This Row],[Station Code]]="CC"), "Yes", "No")</f>
        <v>No</v>
      </c>
    </row>
    <row r="3670" spans="6:14">
      <c r="F3670" s="3">
        <v>44215</v>
      </c>
      <c r="G3670" s="1" t="s">
        <v>19</v>
      </c>
      <c r="H3670" s="1" t="s">
        <v>102</v>
      </c>
      <c r="I3670" s="1">
        <v>1672</v>
      </c>
      <c r="J3670" s="1">
        <f>MONTH(BART_Rides[[#This Row],[Date]])</f>
        <v>1</v>
      </c>
      <c r="K3670" s="1">
        <f>WEEKDAY(BART_Rides[[#This Row],[Date]],2)</f>
        <v>2</v>
      </c>
      <c r="L3670" s="1" t="str">
        <f>LEFT(BART_Rides[[#This Row],[Lines]],1)</f>
        <v>B</v>
      </c>
      <c r="M3670" s="1" t="str">
        <f>IF(BART_Rides[[#This Row],[FirstLetter]]="Y","Yes","No")</f>
        <v>No</v>
      </c>
      <c r="N3670" s="1" t="str">
        <f>IF(OR(BART_Rides[[#This Row],[Station Code]]="EM", BART_Rides[[#This Row],[Station Code]]="MT", BART_Rides[[#This Row],[Station Code]]="PL", BART_Rides[[#This Row],[Station Code]]="CC"), "Yes", "No")</f>
        <v>No</v>
      </c>
    </row>
    <row r="3671" spans="6:14">
      <c r="F3671" s="3">
        <v>44216</v>
      </c>
      <c r="G3671" s="1" t="s">
        <v>19</v>
      </c>
      <c r="H3671" s="1" t="s">
        <v>102</v>
      </c>
      <c r="I3671" s="1">
        <v>1689</v>
      </c>
      <c r="J3671" s="1">
        <f>MONTH(BART_Rides[[#This Row],[Date]])</f>
        <v>1</v>
      </c>
      <c r="K3671" s="1">
        <f>WEEKDAY(BART_Rides[[#This Row],[Date]],2)</f>
        <v>3</v>
      </c>
      <c r="L3671" s="1" t="str">
        <f>LEFT(BART_Rides[[#This Row],[Lines]],1)</f>
        <v>B</v>
      </c>
      <c r="M3671" s="1" t="str">
        <f>IF(BART_Rides[[#This Row],[FirstLetter]]="Y","Yes","No")</f>
        <v>No</v>
      </c>
      <c r="N3671" s="1" t="str">
        <f>IF(OR(BART_Rides[[#This Row],[Station Code]]="EM", BART_Rides[[#This Row],[Station Code]]="MT", BART_Rides[[#This Row],[Station Code]]="PL", BART_Rides[[#This Row],[Station Code]]="CC"), "Yes", "No")</f>
        <v>No</v>
      </c>
    </row>
    <row r="3672" spans="6:14">
      <c r="F3672" s="3">
        <v>44217</v>
      </c>
      <c r="G3672" s="1" t="s">
        <v>19</v>
      </c>
      <c r="H3672" s="1" t="s">
        <v>102</v>
      </c>
      <c r="I3672" s="1">
        <v>1788</v>
      </c>
      <c r="J3672" s="1">
        <f>MONTH(BART_Rides[[#This Row],[Date]])</f>
        <v>1</v>
      </c>
      <c r="K3672" s="1">
        <f>WEEKDAY(BART_Rides[[#This Row],[Date]],2)</f>
        <v>4</v>
      </c>
      <c r="L3672" s="1" t="str">
        <f>LEFT(BART_Rides[[#This Row],[Lines]],1)</f>
        <v>B</v>
      </c>
      <c r="M3672" s="1" t="str">
        <f>IF(BART_Rides[[#This Row],[FirstLetter]]="Y","Yes","No")</f>
        <v>No</v>
      </c>
      <c r="N3672" s="1" t="str">
        <f>IF(OR(BART_Rides[[#This Row],[Station Code]]="EM", BART_Rides[[#This Row],[Station Code]]="MT", BART_Rides[[#This Row],[Station Code]]="PL", BART_Rides[[#This Row],[Station Code]]="CC"), "Yes", "No")</f>
        <v>No</v>
      </c>
    </row>
    <row r="3673" spans="6:14">
      <c r="F3673" s="3">
        <v>44218</v>
      </c>
      <c r="G3673" s="1" t="s">
        <v>19</v>
      </c>
      <c r="H3673" s="1" t="s">
        <v>102</v>
      </c>
      <c r="I3673" s="1">
        <v>1643</v>
      </c>
      <c r="J3673" s="1">
        <f>MONTH(BART_Rides[[#This Row],[Date]])</f>
        <v>1</v>
      </c>
      <c r="K3673" s="1">
        <f>WEEKDAY(BART_Rides[[#This Row],[Date]],2)</f>
        <v>5</v>
      </c>
      <c r="L3673" s="1" t="str">
        <f>LEFT(BART_Rides[[#This Row],[Lines]],1)</f>
        <v>B</v>
      </c>
      <c r="M3673" s="1" t="str">
        <f>IF(BART_Rides[[#This Row],[FirstLetter]]="Y","Yes","No")</f>
        <v>No</v>
      </c>
      <c r="N3673" s="1" t="str">
        <f>IF(OR(BART_Rides[[#This Row],[Station Code]]="EM", BART_Rides[[#This Row],[Station Code]]="MT", BART_Rides[[#This Row],[Station Code]]="PL", BART_Rides[[#This Row],[Station Code]]="CC"), "Yes", "No")</f>
        <v>No</v>
      </c>
    </row>
    <row r="3674" spans="6:14">
      <c r="F3674" s="3">
        <v>44219</v>
      </c>
      <c r="G3674" s="1" t="s">
        <v>19</v>
      </c>
      <c r="H3674" s="1" t="s">
        <v>102</v>
      </c>
      <c r="I3674" s="1">
        <v>1045</v>
      </c>
      <c r="J3674" s="1">
        <f>MONTH(BART_Rides[[#This Row],[Date]])</f>
        <v>1</v>
      </c>
      <c r="K3674" s="1">
        <f>WEEKDAY(BART_Rides[[#This Row],[Date]],2)</f>
        <v>6</v>
      </c>
      <c r="L3674" s="1" t="str">
        <f>LEFT(BART_Rides[[#This Row],[Lines]],1)</f>
        <v>B</v>
      </c>
      <c r="M3674" s="1" t="str">
        <f>IF(BART_Rides[[#This Row],[FirstLetter]]="Y","Yes","No")</f>
        <v>No</v>
      </c>
      <c r="N3674" s="1" t="str">
        <f>IF(OR(BART_Rides[[#This Row],[Station Code]]="EM", BART_Rides[[#This Row],[Station Code]]="MT", BART_Rides[[#This Row],[Station Code]]="PL", BART_Rides[[#This Row],[Station Code]]="CC"), "Yes", "No")</f>
        <v>No</v>
      </c>
    </row>
    <row r="3675" spans="6:14">
      <c r="F3675" s="3">
        <v>44220</v>
      </c>
      <c r="G3675" s="1" t="s">
        <v>19</v>
      </c>
      <c r="H3675" s="1" t="s">
        <v>102</v>
      </c>
      <c r="I3675" s="1">
        <v>635</v>
      </c>
      <c r="J3675" s="1">
        <f>MONTH(BART_Rides[[#This Row],[Date]])</f>
        <v>1</v>
      </c>
      <c r="K3675" s="1">
        <f>WEEKDAY(BART_Rides[[#This Row],[Date]],2)</f>
        <v>7</v>
      </c>
      <c r="L3675" s="1" t="str">
        <f>LEFT(BART_Rides[[#This Row],[Lines]],1)</f>
        <v>B</v>
      </c>
      <c r="M3675" s="1" t="str">
        <f>IF(BART_Rides[[#This Row],[FirstLetter]]="Y","Yes","No")</f>
        <v>No</v>
      </c>
      <c r="N3675" s="1" t="str">
        <f>IF(OR(BART_Rides[[#This Row],[Station Code]]="EM", BART_Rides[[#This Row],[Station Code]]="MT", BART_Rides[[#This Row],[Station Code]]="PL", BART_Rides[[#This Row],[Station Code]]="CC"), "Yes", "No")</f>
        <v>No</v>
      </c>
    </row>
    <row r="3676" spans="6:14">
      <c r="F3676" s="3">
        <v>44221</v>
      </c>
      <c r="G3676" s="1" t="s">
        <v>19</v>
      </c>
      <c r="H3676" s="1" t="s">
        <v>102</v>
      </c>
      <c r="I3676" s="1">
        <v>1716</v>
      </c>
      <c r="J3676" s="1">
        <f>MONTH(BART_Rides[[#This Row],[Date]])</f>
        <v>1</v>
      </c>
      <c r="K3676" s="1">
        <f>WEEKDAY(BART_Rides[[#This Row],[Date]],2)</f>
        <v>1</v>
      </c>
      <c r="L3676" s="1" t="str">
        <f>LEFT(BART_Rides[[#This Row],[Lines]],1)</f>
        <v>B</v>
      </c>
      <c r="M3676" s="1" t="str">
        <f>IF(BART_Rides[[#This Row],[FirstLetter]]="Y","Yes","No")</f>
        <v>No</v>
      </c>
      <c r="N3676" s="1" t="str">
        <f>IF(OR(BART_Rides[[#This Row],[Station Code]]="EM", BART_Rides[[#This Row],[Station Code]]="MT", BART_Rides[[#This Row],[Station Code]]="PL", BART_Rides[[#This Row],[Station Code]]="CC"), "Yes", "No")</f>
        <v>No</v>
      </c>
    </row>
    <row r="3677" spans="6:14">
      <c r="F3677" s="3">
        <v>44222</v>
      </c>
      <c r="G3677" s="1" t="s">
        <v>19</v>
      </c>
      <c r="H3677" s="1" t="s">
        <v>102</v>
      </c>
      <c r="I3677" s="1">
        <v>1677</v>
      </c>
      <c r="J3677" s="1">
        <f>MONTH(BART_Rides[[#This Row],[Date]])</f>
        <v>1</v>
      </c>
      <c r="K3677" s="1">
        <f>WEEKDAY(BART_Rides[[#This Row],[Date]],2)</f>
        <v>2</v>
      </c>
      <c r="L3677" s="1" t="str">
        <f>LEFT(BART_Rides[[#This Row],[Lines]],1)</f>
        <v>B</v>
      </c>
      <c r="M3677" s="1" t="str">
        <f>IF(BART_Rides[[#This Row],[FirstLetter]]="Y","Yes","No")</f>
        <v>No</v>
      </c>
      <c r="N3677" s="1" t="str">
        <f>IF(OR(BART_Rides[[#This Row],[Station Code]]="EM", BART_Rides[[#This Row],[Station Code]]="MT", BART_Rides[[#This Row],[Station Code]]="PL", BART_Rides[[#This Row],[Station Code]]="CC"), "Yes", "No")</f>
        <v>No</v>
      </c>
    </row>
    <row r="3678" spans="6:14">
      <c r="F3678" s="3">
        <v>44223</v>
      </c>
      <c r="G3678" s="1" t="s">
        <v>19</v>
      </c>
      <c r="H3678" s="1" t="s">
        <v>102</v>
      </c>
      <c r="I3678" s="1">
        <v>1582</v>
      </c>
      <c r="J3678" s="1">
        <f>MONTH(BART_Rides[[#This Row],[Date]])</f>
        <v>1</v>
      </c>
      <c r="K3678" s="1">
        <f>WEEKDAY(BART_Rides[[#This Row],[Date]],2)</f>
        <v>3</v>
      </c>
      <c r="L3678" s="1" t="str">
        <f>LEFT(BART_Rides[[#This Row],[Lines]],1)</f>
        <v>B</v>
      </c>
      <c r="M3678" s="1" t="str">
        <f>IF(BART_Rides[[#This Row],[FirstLetter]]="Y","Yes","No")</f>
        <v>No</v>
      </c>
      <c r="N3678" s="1" t="str">
        <f>IF(OR(BART_Rides[[#This Row],[Station Code]]="EM", BART_Rides[[#This Row],[Station Code]]="MT", BART_Rides[[#This Row],[Station Code]]="PL", BART_Rides[[#This Row],[Station Code]]="CC"), "Yes", "No")</f>
        <v>No</v>
      </c>
    </row>
    <row r="3679" spans="6:14">
      <c r="F3679" s="3">
        <v>44224</v>
      </c>
      <c r="G3679" s="1" t="s">
        <v>19</v>
      </c>
      <c r="H3679" s="1" t="s">
        <v>102</v>
      </c>
      <c r="I3679" s="1">
        <v>1486</v>
      </c>
      <c r="J3679" s="1">
        <f>MONTH(BART_Rides[[#This Row],[Date]])</f>
        <v>1</v>
      </c>
      <c r="K3679" s="1">
        <f>WEEKDAY(BART_Rides[[#This Row],[Date]],2)</f>
        <v>4</v>
      </c>
      <c r="L3679" s="1" t="str">
        <f>LEFT(BART_Rides[[#This Row],[Lines]],1)</f>
        <v>B</v>
      </c>
      <c r="M3679" s="1" t="str">
        <f>IF(BART_Rides[[#This Row],[FirstLetter]]="Y","Yes","No")</f>
        <v>No</v>
      </c>
      <c r="N3679" s="1" t="str">
        <f>IF(OR(BART_Rides[[#This Row],[Station Code]]="EM", BART_Rides[[#This Row],[Station Code]]="MT", BART_Rides[[#This Row],[Station Code]]="PL", BART_Rides[[#This Row],[Station Code]]="CC"), "Yes", "No")</f>
        <v>No</v>
      </c>
    </row>
    <row r="3680" spans="6:14">
      <c r="F3680" s="3">
        <v>44225</v>
      </c>
      <c r="G3680" s="1" t="s">
        <v>19</v>
      </c>
      <c r="H3680" s="1" t="s">
        <v>102</v>
      </c>
      <c r="I3680" s="1">
        <v>1776</v>
      </c>
      <c r="J3680" s="1">
        <f>MONTH(BART_Rides[[#This Row],[Date]])</f>
        <v>1</v>
      </c>
      <c r="K3680" s="1">
        <f>WEEKDAY(BART_Rides[[#This Row],[Date]],2)</f>
        <v>5</v>
      </c>
      <c r="L3680" s="1" t="str">
        <f>LEFT(BART_Rides[[#This Row],[Lines]],1)</f>
        <v>B</v>
      </c>
      <c r="M3680" s="1" t="str">
        <f>IF(BART_Rides[[#This Row],[FirstLetter]]="Y","Yes","No")</f>
        <v>No</v>
      </c>
      <c r="N3680" s="1" t="str">
        <f>IF(OR(BART_Rides[[#This Row],[Station Code]]="EM", BART_Rides[[#This Row],[Station Code]]="MT", BART_Rides[[#This Row],[Station Code]]="PL", BART_Rides[[#This Row],[Station Code]]="CC"), "Yes", "No")</f>
        <v>No</v>
      </c>
    </row>
    <row r="3681" spans="6:14">
      <c r="F3681" s="3">
        <v>44226</v>
      </c>
      <c r="G3681" s="1" t="s">
        <v>19</v>
      </c>
      <c r="H3681" s="1" t="s">
        <v>102</v>
      </c>
      <c r="I3681" s="1">
        <v>1020</v>
      </c>
      <c r="J3681" s="1">
        <f>MONTH(BART_Rides[[#This Row],[Date]])</f>
        <v>1</v>
      </c>
      <c r="K3681" s="1">
        <f>WEEKDAY(BART_Rides[[#This Row],[Date]],2)</f>
        <v>6</v>
      </c>
      <c r="L3681" s="1" t="str">
        <f>LEFT(BART_Rides[[#This Row],[Lines]],1)</f>
        <v>B</v>
      </c>
      <c r="M3681" s="1" t="str">
        <f>IF(BART_Rides[[#This Row],[FirstLetter]]="Y","Yes","No")</f>
        <v>No</v>
      </c>
      <c r="N3681" s="1" t="str">
        <f>IF(OR(BART_Rides[[#This Row],[Station Code]]="EM", BART_Rides[[#This Row],[Station Code]]="MT", BART_Rides[[#This Row],[Station Code]]="PL", BART_Rides[[#This Row],[Station Code]]="CC"), "Yes", "No")</f>
        <v>No</v>
      </c>
    </row>
    <row r="3682" spans="6:14">
      <c r="F3682" s="3">
        <v>44227</v>
      </c>
      <c r="G3682" s="1" t="s">
        <v>19</v>
      </c>
      <c r="H3682" s="1" t="s">
        <v>102</v>
      </c>
      <c r="I3682" s="1">
        <v>814</v>
      </c>
      <c r="J3682" s="1">
        <f>MONTH(BART_Rides[[#This Row],[Date]])</f>
        <v>1</v>
      </c>
      <c r="K3682" s="1">
        <f>WEEKDAY(BART_Rides[[#This Row],[Date]],2)</f>
        <v>7</v>
      </c>
      <c r="L3682" s="1" t="str">
        <f>LEFT(BART_Rides[[#This Row],[Lines]],1)</f>
        <v>B</v>
      </c>
      <c r="M3682" s="1" t="str">
        <f>IF(BART_Rides[[#This Row],[FirstLetter]]="Y","Yes","No")</f>
        <v>No</v>
      </c>
      <c r="N3682" s="1" t="str">
        <f>IF(OR(BART_Rides[[#This Row],[Station Code]]="EM", BART_Rides[[#This Row],[Station Code]]="MT", BART_Rides[[#This Row],[Station Code]]="PL", BART_Rides[[#This Row],[Station Code]]="CC"), "Yes", "No")</f>
        <v>No</v>
      </c>
    </row>
    <row r="3683" spans="6:14">
      <c r="F3683" s="3">
        <v>44228</v>
      </c>
      <c r="G3683" s="1" t="s">
        <v>19</v>
      </c>
      <c r="H3683" s="1" t="s">
        <v>102</v>
      </c>
      <c r="I3683" s="1">
        <v>1754</v>
      </c>
      <c r="J3683" s="1">
        <f>MONTH(BART_Rides[[#This Row],[Date]])</f>
        <v>2</v>
      </c>
      <c r="K3683" s="1">
        <f>WEEKDAY(BART_Rides[[#This Row],[Date]],2)</f>
        <v>1</v>
      </c>
      <c r="L3683" s="1" t="str">
        <f>LEFT(BART_Rides[[#This Row],[Lines]],1)</f>
        <v>B</v>
      </c>
      <c r="M3683" s="1" t="str">
        <f>IF(BART_Rides[[#This Row],[FirstLetter]]="Y","Yes","No")</f>
        <v>No</v>
      </c>
      <c r="N3683" s="1" t="str">
        <f>IF(OR(BART_Rides[[#This Row],[Station Code]]="EM", BART_Rides[[#This Row],[Station Code]]="MT", BART_Rides[[#This Row],[Station Code]]="PL", BART_Rides[[#This Row],[Station Code]]="CC"), "Yes", "No")</f>
        <v>No</v>
      </c>
    </row>
    <row r="3684" spans="6:14">
      <c r="F3684" s="3">
        <v>44229</v>
      </c>
      <c r="G3684" s="1" t="s">
        <v>19</v>
      </c>
      <c r="H3684" s="1" t="s">
        <v>102</v>
      </c>
      <c r="I3684" s="1">
        <v>1723</v>
      </c>
      <c r="J3684" s="1">
        <f>MONTH(BART_Rides[[#This Row],[Date]])</f>
        <v>2</v>
      </c>
      <c r="K3684" s="1">
        <f>WEEKDAY(BART_Rides[[#This Row],[Date]],2)</f>
        <v>2</v>
      </c>
      <c r="L3684" s="1" t="str">
        <f>LEFT(BART_Rides[[#This Row],[Lines]],1)</f>
        <v>B</v>
      </c>
      <c r="M3684" s="1" t="str">
        <f>IF(BART_Rides[[#This Row],[FirstLetter]]="Y","Yes","No")</f>
        <v>No</v>
      </c>
      <c r="N3684" s="1" t="str">
        <f>IF(OR(BART_Rides[[#This Row],[Station Code]]="EM", BART_Rides[[#This Row],[Station Code]]="MT", BART_Rides[[#This Row],[Station Code]]="PL", BART_Rides[[#This Row],[Station Code]]="CC"), "Yes", "No")</f>
        <v>No</v>
      </c>
    </row>
    <row r="3685" spans="6:14">
      <c r="F3685" s="3">
        <v>44230</v>
      </c>
      <c r="G3685" s="1" t="s">
        <v>19</v>
      </c>
      <c r="H3685" s="1" t="s">
        <v>102</v>
      </c>
      <c r="I3685" s="1">
        <v>1817</v>
      </c>
      <c r="J3685" s="1">
        <f>MONTH(BART_Rides[[#This Row],[Date]])</f>
        <v>2</v>
      </c>
      <c r="K3685" s="1">
        <f>WEEKDAY(BART_Rides[[#This Row],[Date]],2)</f>
        <v>3</v>
      </c>
      <c r="L3685" s="1" t="str">
        <f>LEFT(BART_Rides[[#This Row],[Lines]],1)</f>
        <v>B</v>
      </c>
      <c r="M3685" s="1" t="str">
        <f>IF(BART_Rides[[#This Row],[FirstLetter]]="Y","Yes","No")</f>
        <v>No</v>
      </c>
      <c r="N3685" s="1" t="str">
        <f>IF(OR(BART_Rides[[#This Row],[Station Code]]="EM", BART_Rides[[#This Row],[Station Code]]="MT", BART_Rides[[#This Row],[Station Code]]="PL", BART_Rides[[#This Row],[Station Code]]="CC"), "Yes", "No")</f>
        <v>No</v>
      </c>
    </row>
    <row r="3686" spans="6:14">
      <c r="F3686" s="3">
        <v>44231</v>
      </c>
      <c r="G3686" s="1" t="s">
        <v>19</v>
      </c>
      <c r="H3686" s="1" t="s">
        <v>102</v>
      </c>
      <c r="I3686" s="1">
        <v>1891</v>
      </c>
      <c r="J3686" s="1">
        <f>MONTH(BART_Rides[[#This Row],[Date]])</f>
        <v>2</v>
      </c>
      <c r="K3686" s="1">
        <f>WEEKDAY(BART_Rides[[#This Row],[Date]],2)</f>
        <v>4</v>
      </c>
      <c r="L3686" s="1" t="str">
        <f>LEFT(BART_Rides[[#This Row],[Lines]],1)</f>
        <v>B</v>
      </c>
      <c r="M3686" s="1" t="str">
        <f>IF(BART_Rides[[#This Row],[FirstLetter]]="Y","Yes","No")</f>
        <v>No</v>
      </c>
      <c r="N3686" s="1" t="str">
        <f>IF(OR(BART_Rides[[#This Row],[Station Code]]="EM", BART_Rides[[#This Row],[Station Code]]="MT", BART_Rides[[#This Row],[Station Code]]="PL", BART_Rides[[#This Row],[Station Code]]="CC"), "Yes", "No")</f>
        <v>No</v>
      </c>
    </row>
    <row r="3687" spans="6:14">
      <c r="F3687" s="3">
        <v>44232</v>
      </c>
      <c r="G3687" s="1" t="s">
        <v>19</v>
      </c>
      <c r="H3687" s="1" t="s">
        <v>102</v>
      </c>
      <c r="I3687" s="1">
        <v>1905</v>
      </c>
      <c r="J3687" s="1">
        <f>MONTH(BART_Rides[[#This Row],[Date]])</f>
        <v>2</v>
      </c>
      <c r="K3687" s="1">
        <f>WEEKDAY(BART_Rides[[#This Row],[Date]],2)</f>
        <v>5</v>
      </c>
      <c r="L3687" s="1" t="str">
        <f>LEFT(BART_Rides[[#This Row],[Lines]],1)</f>
        <v>B</v>
      </c>
      <c r="M3687" s="1" t="str">
        <f>IF(BART_Rides[[#This Row],[FirstLetter]]="Y","Yes","No")</f>
        <v>No</v>
      </c>
      <c r="N3687" s="1" t="str">
        <f>IF(OR(BART_Rides[[#This Row],[Station Code]]="EM", BART_Rides[[#This Row],[Station Code]]="MT", BART_Rides[[#This Row],[Station Code]]="PL", BART_Rides[[#This Row],[Station Code]]="CC"), "Yes", "No")</f>
        <v>No</v>
      </c>
    </row>
    <row r="3688" spans="6:14">
      <c r="F3688" s="3">
        <v>44233</v>
      </c>
      <c r="G3688" s="1" t="s">
        <v>19</v>
      </c>
      <c r="H3688" s="1" t="s">
        <v>102</v>
      </c>
      <c r="I3688" s="1">
        <v>1164</v>
      </c>
      <c r="J3688" s="1">
        <f>MONTH(BART_Rides[[#This Row],[Date]])</f>
        <v>2</v>
      </c>
      <c r="K3688" s="1">
        <f>WEEKDAY(BART_Rides[[#This Row],[Date]],2)</f>
        <v>6</v>
      </c>
      <c r="L3688" s="1" t="str">
        <f>LEFT(BART_Rides[[#This Row],[Lines]],1)</f>
        <v>B</v>
      </c>
      <c r="M3688" s="1" t="str">
        <f>IF(BART_Rides[[#This Row],[FirstLetter]]="Y","Yes","No")</f>
        <v>No</v>
      </c>
      <c r="N3688" s="1" t="str">
        <f>IF(OR(BART_Rides[[#This Row],[Station Code]]="EM", BART_Rides[[#This Row],[Station Code]]="MT", BART_Rides[[#This Row],[Station Code]]="PL", BART_Rides[[#This Row],[Station Code]]="CC"), "Yes", "No")</f>
        <v>No</v>
      </c>
    </row>
    <row r="3689" spans="6:14">
      <c r="F3689" s="3">
        <v>44234</v>
      </c>
      <c r="G3689" s="1" t="s">
        <v>19</v>
      </c>
      <c r="H3689" s="1" t="s">
        <v>102</v>
      </c>
      <c r="I3689" s="1">
        <v>831</v>
      </c>
      <c r="J3689" s="1">
        <f>MONTH(BART_Rides[[#This Row],[Date]])</f>
        <v>2</v>
      </c>
      <c r="K3689" s="1">
        <f>WEEKDAY(BART_Rides[[#This Row],[Date]],2)</f>
        <v>7</v>
      </c>
      <c r="L3689" s="1" t="str">
        <f>LEFT(BART_Rides[[#This Row],[Lines]],1)</f>
        <v>B</v>
      </c>
      <c r="M3689" s="1" t="str">
        <f>IF(BART_Rides[[#This Row],[FirstLetter]]="Y","Yes","No")</f>
        <v>No</v>
      </c>
      <c r="N3689" s="1" t="str">
        <f>IF(OR(BART_Rides[[#This Row],[Station Code]]="EM", BART_Rides[[#This Row],[Station Code]]="MT", BART_Rides[[#This Row],[Station Code]]="PL", BART_Rides[[#This Row],[Station Code]]="CC"), "Yes", "No")</f>
        <v>No</v>
      </c>
    </row>
    <row r="3690" spans="6:14">
      <c r="F3690" s="3">
        <v>44235</v>
      </c>
      <c r="G3690" s="1" t="s">
        <v>19</v>
      </c>
      <c r="H3690" s="1" t="s">
        <v>102</v>
      </c>
      <c r="I3690" s="1">
        <v>1805</v>
      </c>
      <c r="J3690" s="1">
        <f>MONTH(BART_Rides[[#This Row],[Date]])</f>
        <v>2</v>
      </c>
      <c r="K3690" s="1">
        <f>WEEKDAY(BART_Rides[[#This Row],[Date]],2)</f>
        <v>1</v>
      </c>
      <c r="L3690" s="1" t="str">
        <f>LEFT(BART_Rides[[#This Row],[Lines]],1)</f>
        <v>B</v>
      </c>
      <c r="M3690" s="1" t="str">
        <f>IF(BART_Rides[[#This Row],[FirstLetter]]="Y","Yes","No")</f>
        <v>No</v>
      </c>
      <c r="N3690" s="1" t="str">
        <f>IF(OR(BART_Rides[[#This Row],[Station Code]]="EM", BART_Rides[[#This Row],[Station Code]]="MT", BART_Rides[[#This Row],[Station Code]]="PL", BART_Rides[[#This Row],[Station Code]]="CC"), "Yes", "No")</f>
        <v>No</v>
      </c>
    </row>
    <row r="3691" spans="6:14">
      <c r="F3691" s="3">
        <v>44236</v>
      </c>
      <c r="G3691" s="1" t="s">
        <v>19</v>
      </c>
      <c r="H3691" s="1" t="s">
        <v>102</v>
      </c>
      <c r="I3691" s="1">
        <v>1826</v>
      </c>
      <c r="J3691" s="1">
        <f>MONTH(BART_Rides[[#This Row],[Date]])</f>
        <v>2</v>
      </c>
      <c r="K3691" s="1">
        <f>WEEKDAY(BART_Rides[[#This Row],[Date]],2)</f>
        <v>2</v>
      </c>
      <c r="L3691" s="1" t="str">
        <f>LEFT(BART_Rides[[#This Row],[Lines]],1)</f>
        <v>B</v>
      </c>
      <c r="M3691" s="1" t="str">
        <f>IF(BART_Rides[[#This Row],[FirstLetter]]="Y","Yes","No")</f>
        <v>No</v>
      </c>
      <c r="N3691" s="1" t="str">
        <f>IF(OR(BART_Rides[[#This Row],[Station Code]]="EM", BART_Rides[[#This Row],[Station Code]]="MT", BART_Rides[[#This Row],[Station Code]]="PL", BART_Rides[[#This Row],[Station Code]]="CC"), "Yes", "No")</f>
        <v>No</v>
      </c>
    </row>
    <row r="3692" spans="6:14">
      <c r="F3692" s="3">
        <v>44237</v>
      </c>
      <c r="G3692" s="1" t="s">
        <v>19</v>
      </c>
      <c r="H3692" s="1" t="s">
        <v>102</v>
      </c>
      <c r="I3692" s="1">
        <v>1882</v>
      </c>
      <c r="J3692" s="1">
        <f>MONTH(BART_Rides[[#This Row],[Date]])</f>
        <v>2</v>
      </c>
      <c r="K3692" s="1">
        <f>WEEKDAY(BART_Rides[[#This Row],[Date]],2)</f>
        <v>3</v>
      </c>
      <c r="L3692" s="1" t="str">
        <f>LEFT(BART_Rides[[#This Row],[Lines]],1)</f>
        <v>B</v>
      </c>
      <c r="M3692" s="1" t="str">
        <f>IF(BART_Rides[[#This Row],[FirstLetter]]="Y","Yes","No")</f>
        <v>No</v>
      </c>
      <c r="N3692" s="1" t="str">
        <f>IF(OR(BART_Rides[[#This Row],[Station Code]]="EM", BART_Rides[[#This Row],[Station Code]]="MT", BART_Rides[[#This Row],[Station Code]]="PL", BART_Rides[[#This Row],[Station Code]]="CC"), "Yes", "No")</f>
        <v>No</v>
      </c>
    </row>
    <row r="3693" spans="6:14">
      <c r="F3693" s="3">
        <v>44238</v>
      </c>
      <c r="G3693" s="1" t="s">
        <v>19</v>
      </c>
      <c r="H3693" s="1" t="s">
        <v>102</v>
      </c>
      <c r="I3693" s="1">
        <v>1740</v>
      </c>
      <c r="J3693" s="1">
        <f>MONTH(BART_Rides[[#This Row],[Date]])</f>
        <v>2</v>
      </c>
      <c r="K3693" s="1">
        <f>WEEKDAY(BART_Rides[[#This Row],[Date]],2)</f>
        <v>4</v>
      </c>
      <c r="L3693" s="1" t="str">
        <f>LEFT(BART_Rides[[#This Row],[Lines]],1)</f>
        <v>B</v>
      </c>
      <c r="M3693" s="1" t="str">
        <f>IF(BART_Rides[[#This Row],[FirstLetter]]="Y","Yes","No")</f>
        <v>No</v>
      </c>
      <c r="N3693" s="1" t="str">
        <f>IF(OR(BART_Rides[[#This Row],[Station Code]]="EM", BART_Rides[[#This Row],[Station Code]]="MT", BART_Rides[[#This Row],[Station Code]]="PL", BART_Rides[[#This Row],[Station Code]]="CC"), "Yes", "No")</f>
        <v>No</v>
      </c>
    </row>
    <row r="3694" spans="6:14">
      <c r="F3694" s="3">
        <v>44239</v>
      </c>
      <c r="G3694" s="1" t="s">
        <v>19</v>
      </c>
      <c r="H3694" s="1" t="s">
        <v>102</v>
      </c>
      <c r="I3694" s="1">
        <v>1873</v>
      </c>
      <c r="J3694" s="1">
        <f>MONTH(BART_Rides[[#This Row],[Date]])</f>
        <v>2</v>
      </c>
      <c r="K3694" s="1">
        <f>WEEKDAY(BART_Rides[[#This Row],[Date]],2)</f>
        <v>5</v>
      </c>
      <c r="L3694" s="1" t="str">
        <f>LEFT(BART_Rides[[#This Row],[Lines]],1)</f>
        <v>B</v>
      </c>
      <c r="M3694" s="1" t="str">
        <f>IF(BART_Rides[[#This Row],[FirstLetter]]="Y","Yes","No")</f>
        <v>No</v>
      </c>
      <c r="N3694" s="1" t="str">
        <f>IF(OR(BART_Rides[[#This Row],[Station Code]]="EM", BART_Rides[[#This Row],[Station Code]]="MT", BART_Rides[[#This Row],[Station Code]]="PL", BART_Rides[[#This Row],[Station Code]]="CC"), "Yes", "No")</f>
        <v>No</v>
      </c>
    </row>
    <row r="3695" spans="6:14">
      <c r="F3695" s="3">
        <v>44240</v>
      </c>
      <c r="G3695" s="1" t="s">
        <v>19</v>
      </c>
      <c r="H3695" s="1" t="s">
        <v>102</v>
      </c>
      <c r="I3695" s="1">
        <v>1122</v>
      </c>
      <c r="J3695" s="1">
        <f>MONTH(BART_Rides[[#This Row],[Date]])</f>
        <v>2</v>
      </c>
      <c r="K3695" s="1">
        <f>WEEKDAY(BART_Rides[[#This Row],[Date]],2)</f>
        <v>6</v>
      </c>
      <c r="L3695" s="1" t="str">
        <f>LEFT(BART_Rides[[#This Row],[Lines]],1)</f>
        <v>B</v>
      </c>
      <c r="M3695" s="1" t="str">
        <f>IF(BART_Rides[[#This Row],[FirstLetter]]="Y","Yes","No")</f>
        <v>No</v>
      </c>
      <c r="N3695" s="1" t="str">
        <f>IF(OR(BART_Rides[[#This Row],[Station Code]]="EM", BART_Rides[[#This Row],[Station Code]]="MT", BART_Rides[[#This Row],[Station Code]]="PL", BART_Rides[[#This Row],[Station Code]]="CC"), "Yes", "No")</f>
        <v>No</v>
      </c>
    </row>
    <row r="3696" spans="6:14">
      <c r="F3696" s="3">
        <v>44241</v>
      </c>
      <c r="G3696" s="1" t="s">
        <v>19</v>
      </c>
      <c r="H3696" s="1" t="s">
        <v>102</v>
      </c>
      <c r="I3696" s="1">
        <v>832</v>
      </c>
      <c r="J3696" s="1">
        <f>MONTH(BART_Rides[[#This Row],[Date]])</f>
        <v>2</v>
      </c>
      <c r="K3696" s="1">
        <f>WEEKDAY(BART_Rides[[#This Row],[Date]],2)</f>
        <v>7</v>
      </c>
      <c r="L3696" s="1" t="str">
        <f>LEFT(BART_Rides[[#This Row],[Lines]],1)</f>
        <v>B</v>
      </c>
      <c r="M3696" s="1" t="str">
        <f>IF(BART_Rides[[#This Row],[FirstLetter]]="Y","Yes","No")</f>
        <v>No</v>
      </c>
      <c r="N3696" s="1" t="str">
        <f>IF(OR(BART_Rides[[#This Row],[Station Code]]="EM", BART_Rides[[#This Row],[Station Code]]="MT", BART_Rides[[#This Row],[Station Code]]="PL", BART_Rides[[#This Row],[Station Code]]="CC"), "Yes", "No")</f>
        <v>No</v>
      </c>
    </row>
    <row r="3697" spans="6:14">
      <c r="F3697" s="3">
        <v>44242</v>
      </c>
      <c r="G3697" s="1" t="s">
        <v>19</v>
      </c>
      <c r="H3697" s="1" t="s">
        <v>102</v>
      </c>
      <c r="I3697" s="1">
        <v>1036</v>
      </c>
      <c r="J3697" s="1">
        <f>MONTH(BART_Rides[[#This Row],[Date]])</f>
        <v>2</v>
      </c>
      <c r="K3697" s="1">
        <f>WEEKDAY(BART_Rides[[#This Row],[Date]],2)</f>
        <v>1</v>
      </c>
      <c r="L3697" s="1" t="str">
        <f>LEFT(BART_Rides[[#This Row],[Lines]],1)</f>
        <v>B</v>
      </c>
      <c r="M3697" s="1" t="str">
        <f>IF(BART_Rides[[#This Row],[FirstLetter]]="Y","Yes","No")</f>
        <v>No</v>
      </c>
      <c r="N3697" s="1" t="str">
        <f>IF(OR(BART_Rides[[#This Row],[Station Code]]="EM", BART_Rides[[#This Row],[Station Code]]="MT", BART_Rides[[#This Row],[Station Code]]="PL", BART_Rides[[#This Row],[Station Code]]="CC"), "Yes", "No")</f>
        <v>No</v>
      </c>
    </row>
    <row r="3698" spans="6:14">
      <c r="F3698" s="3">
        <v>44243</v>
      </c>
      <c r="G3698" s="1" t="s">
        <v>19</v>
      </c>
      <c r="H3698" s="1" t="s">
        <v>102</v>
      </c>
      <c r="I3698" s="1">
        <v>1834</v>
      </c>
      <c r="J3698" s="1">
        <f>MONTH(BART_Rides[[#This Row],[Date]])</f>
        <v>2</v>
      </c>
      <c r="K3698" s="1">
        <f>WEEKDAY(BART_Rides[[#This Row],[Date]],2)</f>
        <v>2</v>
      </c>
      <c r="L3698" s="1" t="str">
        <f>LEFT(BART_Rides[[#This Row],[Lines]],1)</f>
        <v>B</v>
      </c>
      <c r="M3698" s="1" t="str">
        <f>IF(BART_Rides[[#This Row],[FirstLetter]]="Y","Yes","No")</f>
        <v>No</v>
      </c>
      <c r="N3698" s="1" t="str">
        <f>IF(OR(BART_Rides[[#This Row],[Station Code]]="EM", BART_Rides[[#This Row],[Station Code]]="MT", BART_Rides[[#This Row],[Station Code]]="PL", BART_Rides[[#This Row],[Station Code]]="CC"), "Yes", "No")</f>
        <v>No</v>
      </c>
    </row>
    <row r="3699" spans="6:14">
      <c r="F3699" s="3">
        <v>44244</v>
      </c>
      <c r="G3699" s="1" t="s">
        <v>19</v>
      </c>
      <c r="H3699" s="1" t="s">
        <v>102</v>
      </c>
      <c r="I3699" s="1">
        <v>1860</v>
      </c>
      <c r="J3699" s="1">
        <f>MONTH(BART_Rides[[#This Row],[Date]])</f>
        <v>2</v>
      </c>
      <c r="K3699" s="1">
        <f>WEEKDAY(BART_Rides[[#This Row],[Date]],2)</f>
        <v>3</v>
      </c>
      <c r="L3699" s="1" t="str">
        <f>LEFT(BART_Rides[[#This Row],[Lines]],1)</f>
        <v>B</v>
      </c>
      <c r="M3699" s="1" t="str">
        <f>IF(BART_Rides[[#This Row],[FirstLetter]]="Y","Yes","No")</f>
        <v>No</v>
      </c>
      <c r="N3699" s="1" t="str">
        <f>IF(OR(BART_Rides[[#This Row],[Station Code]]="EM", BART_Rides[[#This Row],[Station Code]]="MT", BART_Rides[[#This Row],[Station Code]]="PL", BART_Rides[[#This Row],[Station Code]]="CC"), "Yes", "No")</f>
        <v>No</v>
      </c>
    </row>
    <row r="3700" spans="6:14">
      <c r="F3700" s="3">
        <v>44245</v>
      </c>
      <c r="G3700" s="1" t="s">
        <v>19</v>
      </c>
      <c r="H3700" s="1" t="s">
        <v>102</v>
      </c>
      <c r="I3700" s="1">
        <v>1879</v>
      </c>
      <c r="J3700" s="1">
        <f>MONTH(BART_Rides[[#This Row],[Date]])</f>
        <v>2</v>
      </c>
      <c r="K3700" s="1">
        <f>WEEKDAY(BART_Rides[[#This Row],[Date]],2)</f>
        <v>4</v>
      </c>
      <c r="L3700" s="1" t="str">
        <f>LEFT(BART_Rides[[#This Row],[Lines]],1)</f>
        <v>B</v>
      </c>
      <c r="M3700" s="1" t="str">
        <f>IF(BART_Rides[[#This Row],[FirstLetter]]="Y","Yes","No")</f>
        <v>No</v>
      </c>
      <c r="N3700" s="1" t="str">
        <f>IF(OR(BART_Rides[[#This Row],[Station Code]]="EM", BART_Rides[[#This Row],[Station Code]]="MT", BART_Rides[[#This Row],[Station Code]]="PL", BART_Rides[[#This Row],[Station Code]]="CC"), "Yes", "No")</f>
        <v>No</v>
      </c>
    </row>
    <row r="3701" spans="6:14">
      <c r="F3701" s="3">
        <v>44246</v>
      </c>
      <c r="G3701" s="1" t="s">
        <v>19</v>
      </c>
      <c r="H3701" s="1" t="s">
        <v>102</v>
      </c>
      <c r="I3701" s="1">
        <v>1822</v>
      </c>
      <c r="J3701" s="1">
        <f>MONTH(BART_Rides[[#This Row],[Date]])</f>
        <v>2</v>
      </c>
      <c r="K3701" s="1">
        <f>WEEKDAY(BART_Rides[[#This Row],[Date]],2)</f>
        <v>5</v>
      </c>
      <c r="L3701" s="1" t="str">
        <f>LEFT(BART_Rides[[#This Row],[Lines]],1)</f>
        <v>B</v>
      </c>
      <c r="M3701" s="1" t="str">
        <f>IF(BART_Rides[[#This Row],[FirstLetter]]="Y","Yes","No")</f>
        <v>No</v>
      </c>
      <c r="N3701" s="1" t="str">
        <f>IF(OR(BART_Rides[[#This Row],[Station Code]]="EM", BART_Rides[[#This Row],[Station Code]]="MT", BART_Rides[[#This Row],[Station Code]]="PL", BART_Rides[[#This Row],[Station Code]]="CC"), "Yes", "No")</f>
        <v>No</v>
      </c>
    </row>
    <row r="3702" spans="6:14">
      <c r="F3702" s="3">
        <v>44247</v>
      </c>
      <c r="G3702" s="1" t="s">
        <v>19</v>
      </c>
      <c r="H3702" s="1" t="s">
        <v>102</v>
      </c>
      <c r="I3702" s="1">
        <v>1177</v>
      </c>
      <c r="J3702" s="1">
        <f>MONTH(BART_Rides[[#This Row],[Date]])</f>
        <v>2</v>
      </c>
      <c r="K3702" s="1">
        <f>WEEKDAY(BART_Rides[[#This Row],[Date]],2)</f>
        <v>6</v>
      </c>
      <c r="L3702" s="1" t="str">
        <f>LEFT(BART_Rides[[#This Row],[Lines]],1)</f>
        <v>B</v>
      </c>
      <c r="M3702" s="1" t="str">
        <f>IF(BART_Rides[[#This Row],[FirstLetter]]="Y","Yes","No")</f>
        <v>No</v>
      </c>
      <c r="N3702" s="1" t="str">
        <f>IF(OR(BART_Rides[[#This Row],[Station Code]]="EM", BART_Rides[[#This Row],[Station Code]]="MT", BART_Rides[[#This Row],[Station Code]]="PL", BART_Rides[[#This Row],[Station Code]]="CC"), "Yes", "No")</f>
        <v>No</v>
      </c>
    </row>
    <row r="3703" spans="6:14">
      <c r="F3703" s="3">
        <v>44248</v>
      </c>
      <c r="G3703" s="1" t="s">
        <v>19</v>
      </c>
      <c r="H3703" s="1" t="s">
        <v>102</v>
      </c>
      <c r="I3703" s="1">
        <v>898</v>
      </c>
      <c r="J3703" s="1">
        <f>MONTH(BART_Rides[[#This Row],[Date]])</f>
        <v>2</v>
      </c>
      <c r="K3703" s="1">
        <f>WEEKDAY(BART_Rides[[#This Row],[Date]],2)</f>
        <v>7</v>
      </c>
      <c r="L3703" s="1" t="str">
        <f>LEFT(BART_Rides[[#This Row],[Lines]],1)</f>
        <v>B</v>
      </c>
      <c r="M3703" s="1" t="str">
        <f>IF(BART_Rides[[#This Row],[FirstLetter]]="Y","Yes","No")</f>
        <v>No</v>
      </c>
      <c r="N3703" s="1" t="str">
        <f>IF(OR(BART_Rides[[#This Row],[Station Code]]="EM", BART_Rides[[#This Row],[Station Code]]="MT", BART_Rides[[#This Row],[Station Code]]="PL", BART_Rides[[#This Row],[Station Code]]="CC"), "Yes", "No")</f>
        <v>No</v>
      </c>
    </row>
    <row r="3704" spans="6:14">
      <c r="F3704" s="3">
        <v>44249</v>
      </c>
      <c r="G3704" s="1" t="s">
        <v>19</v>
      </c>
      <c r="H3704" s="1" t="s">
        <v>102</v>
      </c>
      <c r="I3704" s="1">
        <v>1824</v>
      </c>
      <c r="J3704" s="1">
        <f>MONTH(BART_Rides[[#This Row],[Date]])</f>
        <v>2</v>
      </c>
      <c r="K3704" s="1">
        <f>WEEKDAY(BART_Rides[[#This Row],[Date]],2)</f>
        <v>1</v>
      </c>
      <c r="L3704" s="1" t="str">
        <f>LEFT(BART_Rides[[#This Row],[Lines]],1)</f>
        <v>B</v>
      </c>
      <c r="M3704" s="1" t="str">
        <f>IF(BART_Rides[[#This Row],[FirstLetter]]="Y","Yes","No")</f>
        <v>No</v>
      </c>
      <c r="N3704" s="1" t="str">
        <f>IF(OR(BART_Rides[[#This Row],[Station Code]]="EM", BART_Rides[[#This Row],[Station Code]]="MT", BART_Rides[[#This Row],[Station Code]]="PL", BART_Rides[[#This Row],[Station Code]]="CC"), "Yes", "No")</f>
        <v>No</v>
      </c>
    </row>
    <row r="3705" spans="6:14">
      <c r="F3705" s="3">
        <v>44250</v>
      </c>
      <c r="G3705" s="1" t="s">
        <v>19</v>
      </c>
      <c r="H3705" s="1" t="s">
        <v>102</v>
      </c>
      <c r="I3705" s="1">
        <v>1938</v>
      </c>
      <c r="J3705" s="1">
        <f>MONTH(BART_Rides[[#This Row],[Date]])</f>
        <v>2</v>
      </c>
      <c r="K3705" s="1">
        <f>WEEKDAY(BART_Rides[[#This Row],[Date]],2)</f>
        <v>2</v>
      </c>
      <c r="L3705" s="1" t="str">
        <f>LEFT(BART_Rides[[#This Row],[Lines]],1)</f>
        <v>B</v>
      </c>
      <c r="M3705" s="1" t="str">
        <f>IF(BART_Rides[[#This Row],[FirstLetter]]="Y","Yes","No")</f>
        <v>No</v>
      </c>
      <c r="N3705" s="1" t="str">
        <f>IF(OR(BART_Rides[[#This Row],[Station Code]]="EM", BART_Rides[[#This Row],[Station Code]]="MT", BART_Rides[[#This Row],[Station Code]]="PL", BART_Rides[[#This Row],[Station Code]]="CC"), "Yes", "No")</f>
        <v>No</v>
      </c>
    </row>
    <row r="3706" spans="6:14">
      <c r="F3706" s="3">
        <v>44251</v>
      </c>
      <c r="G3706" s="1" t="s">
        <v>19</v>
      </c>
      <c r="H3706" s="1" t="s">
        <v>102</v>
      </c>
      <c r="I3706" s="1">
        <v>1921</v>
      </c>
      <c r="J3706" s="1">
        <f>MONTH(BART_Rides[[#This Row],[Date]])</f>
        <v>2</v>
      </c>
      <c r="K3706" s="1">
        <f>WEEKDAY(BART_Rides[[#This Row],[Date]],2)</f>
        <v>3</v>
      </c>
      <c r="L3706" s="1" t="str">
        <f>LEFT(BART_Rides[[#This Row],[Lines]],1)</f>
        <v>B</v>
      </c>
      <c r="M3706" s="1" t="str">
        <f>IF(BART_Rides[[#This Row],[FirstLetter]]="Y","Yes","No")</f>
        <v>No</v>
      </c>
      <c r="N3706" s="1" t="str">
        <f>IF(OR(BART_Rides[[#This Row],[Station Code]]="EM", BART_Rides[[#This Row],[Station Code]]="MT", BART_Rides[[#This Row],[Station Code]]="PL", BART_Rides[[#This Row],[Station Code]]="CC"), "Yes", "No")</f>
        <v>No</v>
      </c>
    </row>
    <row r="3707" spans="6:14">
      <c r="F3707" s="3">
        <v>44252</v>
      </c>
      <c r="G3707" s="1" t="s">
        <v>19</v>
      </c>
      <c r="H3707" s="1" t="s">
        <v>102</v>
      </c>
      <c r="I3707" s="1">
        <v>1899</v>
      </c>
      <c r="J3707" s="1">
        <f>MONTH(BART_Rides[[#This Row],[Date]])</f>
        <v>2</v>
      </c>
      <c r="K3707" s="1">
        <f>WEEKDAY(BART_Rides[[#This Row],[Date]],2)</f>
        <v>4</v>
      </c>
      <c r="L3707" s="1" t="str">
        <f>LEFT(BART_Rides[[#This Row],[Lines]],1)</f>
        <v>B</v>
      </c>
      <c r="M3707" s="1" t="str">
        <f>IF(BART_Rides[[#This Row],[FirstLetter]]="Y","Yes","No")</f>
        <v>No</v>
      </c>
      <c r="N3707" s="1" t="str">
        <f>IF(OR(BART_Rides[[#This Row],[Station Code]]="EM", BART_Rides[[#This Row],[Station Code]]="MT", BART_Rides[[#This Row],[Station Code]]="PL", BART_Rides[[#This Row],[Station Code]]="CC"), "Yes", "No")</f>
        <v>No</v>
      </c>
    </row>
    <row r="3708" spans="6:14">
      <c r="F3708" s="3">
        <v>44253</v>
      </c>
      <c r="G3708" s="1" t="s">
        <v>19</v>
      </c>
      <c r="H3708" s="1" t="s">
        <v>102</v>
      </c>
      <c r="I3708" s="1">
        <v>1908</v>
      </c>
      <c r="J3708" s="1">
        <f>MONTH(BART_Rides[[#This Row],[Date]])</f>
        <v>2</v>
      </c>
      <c r="K3708" s="1">
        <f>WEEKDAY(BART_Rides[[#This Row],[Date]],2)</f>
        <v>5</v>
      </c>
      <c r="L3708" s="1" t="str">
        <f>LEFT(BART_Rides[[#This Row],[Lines]],1)</f>
        <v>B</v>
      </c>
      <c r="M3708" s="1" t="str">
        <f>IF(BART_Rides[[#This Row],[FirstLetter]]="Y","Yes","No")</f>
        <v>No</v>
      </c>
      <c r="N3708" s="1" t="str">
        <f>IF(OR(BART_Rides[[#This Row],[Station Code]]="EM", BART_Rides[[#This Row],[Station Code]]="MT", BART_Rides[[#This Row],[Station Code]]="PL", BART_Rides[[#This Row],[Station Code]]="CC"), "Yes", "No")</f>
        <v>No</v>
      </c>
    </row>
    <row r="3709" spans="6:14">
      <c r="F3709" s="3">
        <v>44254</v>
      </c>
      <c r="G3709" s="1" t="s">
        <v>19</v>
      </c>
      <c r="H3709" s="1" t="s">
        <v>102</v>
      </c>
      <c r="I3709" s="1">
        <v>1240</v>
      </c>
      <c r="J3709" s="1">
        <f>MONTH(BART_Rides[[#This Row],[Date]])</f>
        <v>2</v>
      </c>
      <c r="K3709" s="1">
        <f>WEEKDAY(BART_Rides[[#This Row],[Date]],2)</f>
        <v>6</v>
      </c>
      <c r="L3709" s="1" t="str">
        <f>LEFT(BART_Rides[[#This Row],[Lines]],1)</f>
        <v>B</v>
      </c>
      <c r="M3709" s="1" t="str">
        <f>IF(BART_Rides[[#This Row],[FirstLetter]]="Y","Yes","No")</f>
        <v>No</v>
      </c>
      <c r="N3709" s="1" t="str">
        <f>IF(OR(BART_Rides[[#This Row],[Station Code]]="EM", BART_Rides[[#This Row],[Station Code]]="MT", BART_Rides[[#This Row],[Station Code]]="PL", BART_Rides[[#This Row],[Station Code]]="CC"), "Yes", "No")</f>
        <v>No</v>
      </c>
    </row>
    <row r="3710" spans="6:14">
      <c r="F3710" s="3">
        <v>44255</v>
      </c>
      <c r="G3710" s="1" t="s">
        <v>19</v>
      </c>
      <c r="H3710" s="1" t="s">
        <v>102</v>
      </c>
      <c r="I3710" s="1">
        <v>947</v>
      </c>
      <c r="J3710" s="1">
        <f>MONTH(BART_Rides[[#This Row],[Date]])</f>
        <v>2</v>
      </c>
      <c r="K3710" s="1">
        <f>WEEKDAY(BART_Rides[[#This Row],[Date]],2)</f>
        <v>7</v>
      </c>
      <c r="L3710" s="1" t="str">
        <f>LEFT(BART_Rides[[#This Row],[Lines]],1)</f>
        <v>B</v>
      </c>
      <c r="M3710" s="1" t="str">
        <f>IF(BART_Rides[[#This Row],[FirstLetter]]="Y","Yes","No")</f>
        <v>No</v>
      </c>
      <c r="N3710" s="1" t="str">
        <f>IF(OR(BART_Rides[[#This Row],[Station Code]]="EM", BART_Rides[[#This Row],[Station Code]]="MT", BART_Rides[[#This Row],[Station Code]]="PL", BART_Rides[[#This Row],[Station Code]]="CC"), "Yes", "No")</f>
        <v>No</v>
      </c>
    </row>
    <row r="3711" spans="6:14">
      <c r="F3711" s="3">
        <v>44256</v>
      </c>
      <c r="G3711" s="1" t="s">
        <v>19</v>
      </c>
      <c r="H3711" s="1" t="s">
        <v>102</v>
      </c>
      <c r="I3711" s="1">
        <v>1891</v>
      </c>
      <c r="J3711" s="1">
        <f>MONTH(BART_Rides[[#This Row],[Date]])</f>
        <v>3</v>
      </c>
      <c r="K3711" s="1">
        <f>WEEKDAY(BART_Rides[[#This Row],[Date]],2)</f>
        <v>1</v>
      </c>
      <c r="L3711" s="1" t="str">
        <f>LEFT(BART_Rides[[#This Row],[Lines]],1)</f>
        <v>B</v>
      </c>
      <c r="M3711" s="1" t="str">
        <f>IF(BART_Rides[[#This Row],[FirstLetter]]="Y","Yes","No")</f>
        <v>No</v>
      </c>
      <c r="N3711" s="1" t="str">
        <f>IF(OR(BART_Rides[[#This Row],[Station Code]]="EM", BART_Rides[[#This Row],[Station Code]]="MT", BART_Rides[[#This Row],[Station Code]]="PL", BART_Rides[[#This Row],[Station Code]]="CC"), "Yes", "No")</f>
        <v>No</v>
      </c>
    </row>
    <row r="3712" spans="6:14">
      <c r="F3712" s="3">
        <v>44257</v>
      </c>
      <c r="G3712" s="1" t="s">
        <v>19</v>
      </c>
      <c r="H3712" s="1" t="s">
        <v>102</v>
      </c>
      <c r="I3712" s="1">
        <v>2004</v>
      </c>
      <c r="J3712" s="1">
        <f>MONTH(BART_Rides[[#This Row],[Date]])</f>
        <v>3</v>
      </c>
      <c r="K3712" s="1">
        <f>WEEKDAY(BART_Rides[[#This Row],[Date]],2)</f>
        <v>2</v>
      </c>
      <c r="L3712" s="1" t="str">
        <f>LEFT(BART_Rides[[#This Row],[Lines]],1)</f>
        <v>B</v>
      </c>
      <c r="M3712" s="1" t="str">
        <f>IF(BART_Rides[[#This Row],[FirstLetter]]="Y","Yes","No")</f>
        <v>No</v>
      </c>
      <c r="N3712" s="1" t="str">
        <f>IF(OR(BART_Rides[[#This Row],[Station Code]]="EM", BART_Rides[[#This Row],[Station Code]]="MT", BART_Rides[[#This Row],[Station Code]]="PL", BART_Rides[[#This Row],[Station Code]]="CC"), "Yes", "No")</f>
        <v>No</v>
      </c>
    </row>
    <row r="3713" spans="6:14">
      <c r="F3713" s="3">
        <v>44258</v>
      </c>
      <c r="G3713" s="1" t="s">
        <v>19</v>
      </c>
      <c r="H3713" s="1" t="s">
        <v>102</v>
      </c>
      <c r="I3713" s="1">
        <v>1963</v>
      </c>
      <c r="J3713" s="1">
        <f>MONTH(BART_Rides[[#This Row],[Date]])</f>
        <v>3</v>
      </c>
      <c r="K3713" s="1">
        <f>WEEKDAY(BART_Rides[[#This Row],[Date]],2)</f>
        <v>3</v>
      </c>
      <c r="L3713" s="1" t="str">
        <f>LEFT(BART_Rides[[#This Row],[Lines]],1)</f>
        <v>B</v>
      </c>
      <c r="M3713" s="1" t="str">
        <f>IF(BART_Rides[[#This Row],[FirstLetter]]="Y","Yes","No")</f>
        <v>No</v>
      </c>
      <c r="N3713" s="1" t="str">
        <f>IF(OR(BART_Rides[[#This Row],[Station Code]]="EM", BART_Rides[[#This Row],[Station Code]]="MT", BART_Rides[[#This Row],[Station Code]]="PL", BART_Rides[[#This Row],[Station Code]]="CC"), "Yes", "No")</f>
        <v>No</v>
      </c>
    </row>
    <row r="3714" spans="6:14">
      <c r="F3714" s="3">
        <v>44259</v>
      </c>
      <c r="G3714" s="1" t="s">
        <v>19</v>
      </c>
      <c r="H3714" s="1" t="s">
        <v>102</v>
      </c>
      <c r="I3714" s="1">
        <v>2003</v>
      </c>
      <c r="J3714" s="1">
        <f>MONTH(BART_Rides[[#This Row],[Date]])</f>
        <v>3</v>
      </c>
      <c r="K3714" s="1">
        <f>WEEKDAY(BART_Rides[[#This Row],[Date]],2)</f>
        <v>4</v>
      </c>
      <c r="L3714" s="1" t="str">
        <f>LEFT(BART_Rides[[#This Row],[Lines]],1)</f>
        <v>B</v>
      </c>
      <c r="M3714" s="1" t="str">
        <f>IF(BART_Rides[[#This Row],[FirstLetter]]="Y","Yes","No")</f>
        <v>No</v>
      </c>
      <c r="N3714" s="1" t="str">
        <f>IF(OR(BART_Rides[[#This Row],[Station Code]]="EM", BART_Rides[[#This Row],[Station Code]]="MT", BART_Rides[[#This Row],[Station Code]]="PL", BART_Rides[[#This Row],[Station Code]]="CC"), "Yes", "No")</f>
        <v>No</v>
      </c>
    </row>
    <row r="3715" spans="6:14">
      <c r="F3715" s="3">
        <v>44260</v>
      </c>
      <c r="G3715" s="1" t="s">
        <v>19</v>
      </c>
      <c r="H3715" s="1" t="s">
        <v>102</v>
      </c>
      <c r="I3715" s="1">
        <v>2060</v>
      </c>
      <c r="J3715" s="1">
        <f>MONTH(BART_Rides[[#This Row],[Date]])</f>
        <v>3</v>
      </c>
      <c r="K3715" s="1">
        <f>WEEKDAY(BART_Rides[[#This Row],[Date]],2)</f>
        <v>5</v>
      </c>
      <c r="L3715" s="1" t="str">
        <f>LEFT(BART_Rides[[#This Row],[Lines]],1)</f>
        <v>B</v>
      </c>
      <c r="M3715" s="1" t="str">
        <f>IF(BART_Rides[[#This Row],[FirstLetter]]="Y","Yes","No")</f>
        <v>No</v>
      </c>
      <c r="N3715" s="1" t="str">
        <f>IF(OR(BART_Rides[[#This Row],[Station Code]]="EM", BART_Rides[[#This Row],[Station Code]]="MT", BART_Rides[[#This Row],[Station Code]]="PL", BART_Rides[[#This Row],[Station Code]]="CC"), "Yes", "No")</f>
        <v>No</v>
      </c>
    </row>
    <row r="3716" spans="6:14">
      <c r="F3716" s="3">
        <v>44261</v>
      </c>
      <c r="G3716" s="1" t="s">
        <v>19</v>
      </c>
      <c r="H3716" s="1" t="s">
        <v>102</v>
      </c>
      <c r="I3716" s="1">
        <v>1179</v>
      </c>
      <c r="J3716" s="1">
        <f>MONTH(BART_Rides[[#This Row],[Date]])</f>
        <v>3</v>
      </c>
      <c r="K3716" s="1">
        <f>WEEKDAY(BART_Rides[[#This Row],[Date]],2)</f>
        <v>6</v>
      </c>
      <c r="L3716" s="1" t="str">
        <f>LEFT(BART_Rides[[#This Row],[Lines]],1)</f>
        <v>B</v>
      </c>
      <c r="M3716" s="1" t="str">
        <f>IF(BART_Rides[[#This Row],[FirstLetter]]="Y","Yes","No")</f>
        <v>No</v>
      </c>
      <c r="N3716" s="1" t="str">
        <f>IF(OR(BART_Rides[[#This Row],[Station Code]]="EM", BART_Rides[[#This Row],[Station Code]]="MT", BART_Rides[[#This Row],[Station Code]]="PL", BART_Rides[[#This Row],[Station Code]]="CC"), "Yes", "No")</f>
        <v>No</v>
      </c>
    </row>
    <row r="3717" spans="6:14">
      <c r="F3717" s="3">
        <v>44262</v>
      </c>
      <c r="G3717" s="1" t="s">
        <v>19</v>
      </c>
      <c r="H3717" s="1" t="s">
        <v>102</v>
      </c>
      <c r="I3717" s="1">
        <v>915</v>
      </c>
      <c r="J3717" s="1">
        <f>MONTH(BART_Rides[[#This Row],[Date]])</f>
        <v>3</v>
      </c>
      <c r="K3717" s="1">
        <f>WEEKDAY(BART_Rides[[#This Row],[Date]],2)</f>
        <v>7</v>
      </c>
      <c r="L3717" s="1" t="str">
        <f>LEFT(BART_Rides[[#This Row],[Lines]],1)</f>
        <v>B</v>
      </c>
      <c r="M3717" s="1" t="str">
        <f>IF(BART_Rides[[#This Row],[FirstLetter]]="Y","Yes","No")</f>
        <v>No</v>
      </c>
      <c r="N3717" s="1" t="str">
        <f>IF(OR(BART_Rides[[#This Row],[Station Code]]="EM", BART_Rides[[#This Row],[Station Code]]="MT", BART_Rides[[#This Row],[Station Code]]="PL", BART_Rides[[#This Row],[Station Code]]="CC"), "Yes", "No")</f>
        <v>No</v>
      </c>
    </row>
    <row r="3718" spans="6:14">
      <c r="F3718" s="3">
        <v>44263</v>
      </c>
      <c r="G3718" s="1" t="s">
        <v>19</v>
      </c>
      <c r="H3718" s="1" t="s">
        <v>102</v>
      </c>
      <c r="I3718" s="1">
        <v>1859</v>
      </c>
      <c r="J3718" s="1">
        <f>MONTH(BART_Rides[[#This Row],[Date]])</f>
        <v>3</v>
      </c>
      <c r="K3718" s="1">
        <f>WEEKDAY(BART_Rides[[#This Row],[Date]],2)</f>
        <v>1</v>
      </c>
      <c r="L3718" s="1" t="str">
        <f>LEFT(BART_Rides[[#This Row],[Lines]],1)</f>
        <v>B</v>
      </c>
      <c r="M3718" s="1" t="str">
        <f>IF(BART_Rides[[#This Row],[FirstLetter]]="Y","Yes","No")</f>
        <v>No</v>
      </c>
      <c r="N3718" s="1" t="str">
        <f>IF(OR(BART_Rides[[#This Row],[Station Code]]="EM", BART_Rides[[#This Row],[Station Code]]="MT", BART_Rides[[#This Row],[Station Code]]="PL", BART_Rides[[#This Row],[Station Code]]="CC"), "Yes", "No")</f>
        <v>No</v>
      </c>
    </row>
    <row r="3719" spans="6:14">
      <c r="F3719" s="3">
        <v>44264</v>
      </c>
      <c r="G3719" s="1" t="s">
        <v>19</v>
      </c>
      <c r="H3719" s="1" t="s">
        <v>102</v>
      </c>
      <c r="I3719" s="1">
        <v>1836</v>
      </c>
      <c r="J3719" s="1">
        <f>MONTH(BART_Rides[[#This Row],[Date]])</f>
        <v>3</v>
      </c>
      <c r="K3719" s="1">
        <f>WEEKDAY(BART_Rides[[#This Row],[Date]],2)</f>
        <v>2</v>
      </c>
      <c r="L3719" s="1" t="str">
        <f>LEFT(BART_Rides[[#This Row],[Lines]],1)</f>
        <v>B</v>
      </c>
      <c r="M3719" s="1" t="str">
        <f>IF(BART_Rides[[#This Row],[FirstLetter]]="Y","Yes","No")</f>
        <v>No</v>
      </c>
      <c r="N3719" s="1" t="str">
        <f>IF(OR(BART_Rides[[#This Row],[Station Code]]="EM", BART_Rides[[#This Row],[Station Code]]="MT", BART_Rides[[#This Row],[Station Code]]="PL", BART_Rides[[#This Row],[Station Code]]="CC"), "Yes", "No")</f>
        <v>No</v>
      </c>
    </row>
    <row r="3720" spans="6:14">
      <c r="F3720" s="3">
        <v>44265</v>
      </c>
      <c r="G3720" s="1" t="s">
        <v>19</v>
      </c>
      <c r="H3720" s="1" t="s">
        <v>102</v>
      </c>
      <c r="I3720" s="1">
        <v>1787</v>
      </c>
      <c r="J3720" s="1">
        <f>MONTH(BART_Rides[[#This Row],[Date]])</f>
        <v>3</v>
      </c>
      <c r="K3720" s="1">
        <f>WEEKDAY(BART_Rides[[#This Row],[Date]],2)</f>
        <v>3</v>
      </c>
      <c r="L3720" s="1" t="str">
        <f>LEFT(BART_Rides[[#This Row],[Lines]],1)</f>
        <v>B</v>
      </c>
      <c r="M3720" s="1" t="str">
        <f>IF(BART_Rides[[#This Row],[FirstLetter]]="Y","Yes","No")</f>
        <v>No</v>
      </c>
      <c r="N3720" s="1" t="str">
        <f>IF(OR(BART_Rides[[#This Row],[Station Code]]="EM", BART_Rides[[#This Row],[Station Code]]="MT", BART_Rides[[#This Row],[Station Code]]="PL", BART_Rides[[#This Row],[Station Code]]="CC"), "Yes", "No")</f>
        <v>No</v>
      </c>
    </row>
    <row r="3721" spans="6:14">
      <c r="F3721" s="3">
        <v>44266</v>
      </c>
      <c r="G3721" s="1" t="s">
        <v>19</v>
      </c>
      <c r="H3721" s="1" t="s">
        <v>102</v>
      </c>
      <c r="I3721" s="1">
        <v>1957</v>
      </c>
      <c r="J3721" s="1">
        <f>MONTH(BART_Rides[[#This Row],[Date]])</f>
        <v>3</v>
      </c>
      <c r="K3721" s="1">
        <f>WEEKDAY(BART_Rides[[#This Row],[Date]],2)</f>
        <v>4</v>
      </c>
      <c r="L3721" s="1" t="str">
        <f>LEFT(BART_Rides[[#This Row],[Lines]],1)</f>
        <v>B</v>
      </c>
      <c r="M3721" s="1" t="str">
        <f>IF(BART_Rides[[#This Row],[FirstLetter]]="Y","Yes","No")</f>
        <v>No</v>
      </c>
      <c r="N3721" s="1" t="str">
        <f>IF(OR(BART_Rides[[#This Row],[Station Code]]="EM", BART_Rides[[#This Row],[Station Code]]="MT", BART_Rides[[#This Row],[Station Code]]="PL", BART_Rides[[#This Row],[Station Code]]="CC"), "Yes", "No")</f>
        <v>No</v>
      </c>
    </row>
    <row r="3722" spans="6:14">
      <c r="F3722" s="3">
        <v>44267</v>
      </c>
      <c r="G3722" s="1" t="s">
        <v>19</v>
      </c>
      <c r="H3722" s="1" t="s">
        <v>102</v>
      </c>
      <c r="I3722" s="1">
        <v>2061</v>
      </c>
      <c r="J3722" s="1">
        <f>MONTH(BART_Rides[[#This Row],[Date]])</f>
        <v>3</v>
      </c>
      <c r="K3722" s="1">
        <f>WEEKDAY(BART_Rides[[#This Row],[Date]],2)</f>
        <v>5</v>
      </c>
      <c r="L3722" s="1" t="str">
        <f>LEFT(BART_Rides[[#This Row],[Lines]],1)</f>
        <v>B</v>
      </c>
      <c r="M3722" s="1" t="str">
        <f>IF(BART_Rides[[#This Row],[FirstLetter]]="Y","Yes","No")</f>
        <v>No</v>
      </c>
      <c r="N3722" s="1" t="str">
        <f>IF(OR(BART_Rides[[#This Row],[Station Code]]="EM", BART_Rides[[#This Row],[Station Code]]="MT", BART_Rides[[#This Row],[Station Code]]="PL", BART_Rides[[#This Row],[Station Code]]="CC"), "Yes", "No")</f>
        <v>No</v>
      </c>
    </row>
    <row r="3723" spans="6:14">
      <c r="F3723" s="3">
        <v>44268</v>
      </c>
      <c r="G3723" s="1" t="s">
        <v>19</v>
      </c>
      <c r="H3723" s="1" t="s">
        <v>102</v>
      </c>
      <c r="I3723" s="1">
        <v>1163</v>
      </c>
      <c r="J3723" s="1">
        <f>MONTH(BART_Rides[[#This Row],[Date]])</f>
        <v>3</v>
      </c>
      <c r="K3723" s="1">
        <f>WEEKDAY(BART_Rides[[#This Row],[Date]],2)</f>
        <v>6</v>
      </c>
      <c r="L3723" s="1" t="str">
        <f>LEFT(BART_Rides[[#This Row],[Lines]],1)</f>
        <v>B</v>
      </c>
      <c r="M3723" s="1" t="str">
        <f>IF(BART_Rides[[#This Row],[FirstLetter]]="Y","Yes","No")</f>
        <v>No</v>
      </c>
      <c r="N3723" s="1" t="str">
        <f>IF(OR(BART_Rides[[#This Row],[Station Code]]="EM", BART_Rides[[#This Row],[Station Code]]="MT", BART_Rides[[#This Row],[Station Code]]="PL", BART_Rides[[#This Row],[Station Code]]="CC"), "Yes", "No")</f>
        <v>No</v>
      </c>
    </row>
    <row r="3724" spans="6:14">
      <c r="F3724" s="3">
        <v>44269</v>
      </c>
      <c r="G3724" s="1" t="s">
        <v>19</v>
      </c>
      <c r="H3724" s="1" t="s">
        <v>102</v>
      </c>
      <c r="I3724" s="1">
        <v>788</v>
      </c>
      <c r="J3724" s="1">
        <f>MONTH(BART_Rides[[#This Row],[Date]])</f>
        <v>3</v>
      </c>
      <c r="K3724" s="1">
        <f>WEEKDAY(BART_Rides[[#This Row],[Date]],2)</f>
        <v>7</v>
      </c>
      <c r="L3724" s="1" t="str">
        <f>LEFT(BART_Rides[[#This Row],[Lines]],1)</f>
        <v>B</v>
      </c>
      <c r="M3724" s="1" t="str">
        <f>IF(BART_Rides[[#This Row],[FirstLetter]]="Y","Yes","No")</f>
        <v>No</v>
      </c>
      <c r="N3724" s="1" t="str">
        <f>IF(OR(BART_Rides[[#This Row],[Station Code]]="EM", BART_Rides[[#This Row],[Station Code]]="MT", BART_Rides[[#This Row],[Station Code]]="PL", BART_Rides[[#This Row],[Station Code]]="CC"), "Yes", "No")</f>
        <v>No</v>
      </c>
    </row>
    <row r="3725" spans="6:14">
      <c r="F3725" s="3">
        <v>44270</v>
      </c>
      <c r="G3725" s="1" t="s">
        <v>19</v>
      </c>
      <c r="H3725" s="1" t="s">
        <v>102</v>
      </c>
      <c r="I3725" s="1">
        <v>1810</v>
      </c>
      <c r="J3725" s="1">
        <f>MONTH(BART_Rides[[#This Row],[Date]])</f>
        <v>3</v>
      </c>
      <c r="K3725" s="1">
        <f>WEEKDAY(BART_Rides[[#This Row],[Date]],2)</f>
        <v>1</v>
      </c>
      <c r="L3725" s="1" t="str">
        <f>LEFT(BART_Rides[[#This Row],[Lines]],1)</f>
        <v>B</v>
      </c>
      <c r="M3725" s="1" t="str">
        <f>IF(BART_Rides[[#This Row],[FirstLetter]]="Y","Yes","No")</f>
        <v>No</v>
      </c>
      <c r="N3725" s="1" t="str">
        <f>IF(OR(BART_Rides[[#This Row],[Station Code]]="EM", BART_Rides[[#This Row],[Station Code]]="MT", BART_Rides[[#This Row],[Station Code]]="PL", BART_Rides[[#This Row],[Station Code]]="CC"), "Yes", "No")</f>
        <v>No</v>
      </c>
    </row>
    <row r="3726" spans="6:14">
      <c r="F3726" s="3">
        <v>44271</v>
      </c>
      <c r="G3726" s="1" t="s">
        <v>19</v>
      </c>
      <c r="H3726" s="1" t="s">
        <v>102</v>
      </c>
      <c r="I3726" s="1">
        <v>1973</v>
      </c>
      <c r="J3726" s="1">
        <f>MONTH(BART_Rides[[#This Row],[Date]])</f>
        <v>3</v>
      </c>
      <c r="K3726" s="1">
        <f>WEEKDAY(BART_Rides[[#This Row],[Date]],2)</f>
        <v>2</v>
      </c>
      <c r="L3726" s="1" t="str">
        <f>LEFT(BART_Rides[[#This Row],[Lines]],1)</f>
        <v>B</v>
      </c>
      <c r="M3726" s="1" t="str">
        <f>IF(BART_Rides[[#This Row],[FirstLetter]]="Y","Yes","No")</f>
        <v>No</v>
      </c>
      <c r="N3726" s="1" t="str">
        <f>IF(OR(BART_Rides[[#This Row],[Station Code]]="EM", BART_Rides[[#This Row],[Station Code]]="MT", BART_Rides[[#This Row],[Station Code]]="PL", BART_Rides[[#This Row],[Station Code]]="CC"), "Yes", "No")</f>
        <v>No</v>
      </c>
    </row>
    <row r="3727" spans="6:14">
      <c r="F3727" s="3">
        <v>44272</v>
      </c>
      <c r="G3727" s="1" t="s">
        <v>19</v>
      </c>
      <c r="H3727" s="1" t="s">
        <v>102</v>
      </c>
      <c r="I3727" s="1">
        <v>2018</v>
      </c>
      <c r="J3727" s="1">
        <f>MONTH(BART_Rides[[#This Row],[Date]])</f>
        <v>3</v>
      </c>
      <c r="K3727" s="1">
        <f>WEEKDAY(BART_Rides[[#This Row],[Date]],2)</f>
        <v>3</v>
      </c>
      <c r="L3727" s="1" t="str">
        <f>LEFT(BART_Rides[[#This Row],[Lines]],1)</f>
        <v>B</v>
      </c>
      <c r="M3727" s="1" t="str">
        <f>IF(BART_Rides[[#This Row],[FirstLetter]]="Y","Yes","No")</f>
        <v>No</v>
      </c>
      <c r="N3727" s="1" t="str">
        <f>IF(OR(BART_Rides[[#This Row],[Station Code]]="EM", BART_Rides[[#This Row],[Station Code]]="MT", BART_Rides[[#This Row],[Station Code]]="PL", BART_Rides[[#This Row],[Station Code]]="CC"), "Yes", "No")</f>
        <v>No</v>
      </c>
    </row>
    <row r="3728" spans="6:14">
      <c r="F3728" s="3">
        <v>44273</v>
      </c>
      <c r="G3728" s="1" t="s">
        <v>19</v>
      </c>
      <c r="H3728" s="1" t="s">
        <v>102</v>
      </c>
      <c r="I3728" s="1">
        <v>1771</v>
      </c>
      <c r="J3728" s="1">
        <f>MONTH(BART_Rides[[#This Row],[Date]])</f>
        <v>3</v>
      </c>
      <c r="K3728" s="1">
        <f>WEEKDAY(BART_Rides[[#This Row],[Date]],2)</f>
        <v>4</v>
      </c>
      <c r="L3728" s="1" t="str">
        <f>LEFT(BART_Rides[[#This Row],[Lines]],1)</f>
        <v>B</v>
      </c>
      <c r="M3728" s="1" t="str">
        <f>IF(BART_Rides[[#This Row],[FirstLetter]]="Y","Yes","No")</f>
        <v>No</v>
      </c>
      <c r="N3728" s="1" t="str">
        <f>IF(OR(BART_Rides[[#This Row],[Station Code]]="EM", BART_Rides[[#This Row],[Station Code]]="MT", BART_Rides[[#This Row],[Station Code]]="PL", BART_Rides[[#This Row],[Station Code]]="CC"), "Yes", "No")</f>
        <v>No</v>
      </c>
    </row>
    <row r="3729" spans="6:14">
      <c r="F3729" s="3">
        <v>44274</v>
      </c>
      <c r="G3729" s="1" t="s">
        <v>19</v>
      </c>
      <c r="H3729" s="1" t="s">
        <v>102</v>
      </c>
      <c r="I3729" s="1">
        <v>1999</v>
      </c>
      <c r="J3729" s="1">
        <f>MONTH(BART_Rides[[#This Row],[Date]])</f>
        <v>3</v>
      </c>
      <c r="K3729" s="1">
        <f>WEEKDAY(BART_Rides[[#This Row],[Date]],2)</f>
        <v>5</v>
      </c>
      <c r="L3729" s="1" t="str">
        <f>LEFT(BART_Rides[[#This Row],[Lines]],1)</f>
        <v>B</v>
      </c>
      <c r="M3729" s="1" t="str">
        <f>IF(BART_Rides[[#This Row],[FirstLetter]]="Y","Yes","No")</f>
        <v>No</v>
      </c>
      <c r="N3729" s="1" t="str">
        <f>IF(OR(BART_Rides[[#This Row],[Station Code]]="EM", BART_Rides[[#This Row],[Station Code]]="MT", BART_Rides[[#This Row],[Station Code]]="PL", BART_Rides[[#This Row],[Station Code]]="CC"), "Yes", "No")</f>
        <v>No</v>
      </c>
    </row>
    <row r="3730" spans="6:14">
      <c r="F3730" s="3">
        <v>44275</v>
      </c>
      <c r="G3730" s="1" t="s">
        <v>19</v>
      </c>
      <c r="H3730" s="1" t="s">
        <v>102</v>
      </c>
      <c r="I3730" s="1">
        <v>1270</v>
      </c>
      <c r="J3730" s="1">
        <f>MONTH(BART_Rides[[#This Row],[Date]])</f>
        <v>3</v>
      </c>
      <c r="K3730" s="1">
        <f>WEEKDAY(BART_Rides[[#This Row],[Date]],2)</f>
        <v>6</v>
      </c>
      <c r="L3730" s="1" t="str">
        <f>LEFT(BART_Rides[[#This Row],[Lines]],1)</f>
        <v>B</v>
      </c>
      <c r="M3730" s="1" t="str">
        <f>IF(BART_Rides[[#This Row],[FirstLetter]]="Y","Yes","No")</f>
        <v>No</v>
      </c>
      <c r="N3730" s="1" t="str">
        <f>IF(OR(BART_Rides[[#This Row],[Station Code]]="EM", BART_Rides[[#This Row],[Station Code]]="MT", BART_Rides[[#This Row],[Station Code]]="PL", BART_Rides[[#This Row],[Station Code]]="CC"), "Yes", "No")</f>
        <v>No</v>
      </c>
    </row>
    <row r="3731" spans="6:14">
      <c r="F3731" s="3">
        <v>44276</v>
      </c>
      <c r="G3731" s="1" t="s">
        <v>19</v>
      </c>
      <c r="H3731" s="1" t="s">
        <v>102</v>
      </c>
      <c r="I3731" s="1">
        <v>1004</v>
      </c>
      <c r="J3731" s="1">
        <f>MONTH(BART_Rides[[#This Row],[Date]])</f>
        <v>3</v>
      </c>
      <c r="K3731" s="1">
        <f>WEEKDAY(BART_Rides[[#This Row],[Date]],2)</f>
        <v>7</v>
      </c>
      <c r="L3731" s="1" t="str">
        <f>LEFT(BART_Rides[[#This Row],[Lines]],1)</f>
        <v>B</v>
      </c>
      <c r="M3731" s="1" t="str">
        <f>IF(BART_Rides[[#This Row],[FirstLetter]]="Y","Yes","No")</f>
        <v>No</v>
      </c>
      <c r="N3731" s="1" t="str">
        <f>IF(OR(BART_Rides[[#This Row],[Station Code]]="EM", BART_Rides[[#This Row],[Station Code]]="MT", BART_Rides[[#This Row],[Station Code]]="PL", BART_Rides[[#This Row],[Station Code]]="CC"), "Yes", "No")</f>
        <v>No</v>
      </c>
    </row>
    <row r="3732" spans="6:14">
      <c r="F3732" s="3">
        <v>44277</v>
      </c>
      <c r="G3732" s="1" t="s">
        <v>19</v>
      </c>
      <c r="H3732" s="1" t="s">
        <v>102</v>
      </c>
      <c r="I3732" s="1">
        <v>1931</v>
      </c>
      <c r="J3732" s="1">
        <f>MONTH(BART_Rides[[#This Row],[Date]])</f>
        <v>3</v>
      </c>
      <c r="K3732" s="1">
        <f>WEEKDAY(BART_Rides[[#This Row],[Date]],2)</f>
        <v>1</v>
      </c>
      <c r="L3732" s="1" t="str">
        <f>LEFT(BART_Rides[[#This Row],[Lines]],1)</f>
        <v>B</v>
      </c>
      <c r="M3732" s="1" t="str">
        <f>IF(BART_Rides[[#This Row],[FirstLetter]]="Y","Yes","No")</f>
        <v>No</v>
      </c>
      <c r="N3732" s="1" t="str">
        <f>IF(OR(BART_Rides[[#This Row],[Station Code]]="EM", BART_Rides[[#This Row],[Station Code]]="MT", BART_Rides[[#This Row],[Station Code]]="PL", BART_Rides[[#This Row],[Station Code]]="CC"), "Yes", "No")</f>
        <v>No</v>
      </c>
    </row>
    <row r="3733" spans="6:14">
      <c r="F3733" s="3">
        <v>44278</v>
      </c>
      <c r="G3733" s="1" t="s">
        <v>19</v>
      </c>
      <c r="H3733" s="1" t="s">
        <v>102</v>
      </c>
      <c r="I3733" s="1">
        <v>2070</v>
      </c>
      <c r="J3733" s="1">
        <f>MONTH(BART_Rides[[#This Row],[Date]])</f>
        <v>3</v>
      </c>
      <c r="K3733" s="1">
        <f>WEEKDAY(BART_Rides[[#This Row],[Date]],2)</f>
        <v>2</v>
      </c>
      <c r="L3733" s="1" t="str">
        <f>LEFT(BART_Rides[[#This Row],[Lines]],1)</f>
        <v>B</v>
      </c>
      <c r="M3733" s="1" t="str">
        <f>IF(BART_Rides[[#This Row],[FirstLetter]]="Y","Yes","No")</f>
        <v>No</v>
      </c>
      <c r="N3733" s="1" t="str">
        <f>IF(OR(BART_Rides[[#This Row],[Station Code]]="EM", BART_Rides[[#This Row],[Station Code]]="MT", BART_Rides[[#This Row],[Station Code]]="PL", BART_Rides[[#This Row],[Station Code]]="CC"), "Yes", "No")</f>
        <v>No</v>
      </c>
    </row>
    <row r="3734" spans="6:14">
      <c r="F3734" s="3">
        <v>44279</v>
      </c>
      <c r="G3734" s="1" t="s">
        <v>19</v>
      </c>
      <c r="H3734" s="1" t="s">
        <v>102</v>
      </c>
      <c r="I3734" s="1">
        <v>1943</v>
      </c>
      <c r="J3734" s="1">
        <f>MONTH(BART_Rides[[#This Row],[Date]])</f>
        <v>3</v>
      </c>
      <c r="K3734" s="1">
        <f>WEEKDAY(BART_Rides[[#This Row],[Date]],2)</f>
        <v>3</v>
      </c>
      <c r="L3734" s="1" t="str">
        <f>LEFT(BART_Rides[[#This Row],[Lines]],1)</f>
        <v>B</v>
      </c>
      <c r="M3734" s="1" t="str">
        <f>IF(BART_Rides[[#This Row],[FirstLetter]]="Y","Yes","No")</f>
        <v>No</v>
      </c>
      <c r="N3734" s="1" t="str">
        <f>IF(OR(BART_Rides[[#This Row],[Station Code]]="EM", BART_Rides[[#This Row],[Station Code]]="MT", BART_Rides[[#This Row],[Station Code]]="PL", BART_Rides[[#This Row],[Station Code]]="CC"), "Yes", "No")</f>
        <v>No</v>
      </c>
    </row>
    <row r="3735" spans="6:14">
      <c r="F3735" s="3">
        <v>44280</v>
      </c>
      <c r="G3735" s="1" t="s">
        <v>19</v>
      </c>
      <c r="H3735" s="1" t="s">
        <v>102</v>
      </c>
      <c r="I3735" s="1">
        <v>2053</v>
      </c>
      <c r="J3735" s="1">
        <f>MONTH(BART_Rides[[#This Row],[Date]])</f>
        <v>3</v>
      </c>
      <c r="K3735" s="1">
        <f>WEEKDAY(BART_Rides[[#This Row],[Date]],2)</f>
        <v>4</v>
      </c>
      <c r="L3735" s="1" t="str">
        <f>LEFT(BART_Rides[[#This Row],[Lines]],1)</f>
        <v>B</v>
      </c>
      <c r="M3735" s="1" t="str">
        <f>IF(BART_Rides[[#This Row],[FirstLetter]]="Y","Yes","No")</f>
        <v>No</v>
      </c>
      <c r="N3735" s="1" t="str">
        <f>IF(OR(BART_Rides[[#This Row],[Station Code]]="EM", BART_Rides[[#This Row],[Station Code]]="MT", BART_Rides[[#This Row],[Station Code]]="PL", BART_Rides[[#This Row],[Station Code]]="CC"), "Yes", "No")</f>
        <v>No</v>
      </c>
    </row>
    <row r="3736" spans="6:14">
      <c r="F3736" s="3">
        <v>44281</v>
      </c>
      <c r="G3736" s="1" t="s">
        <v>19</v>
      </c>
      <c r="H3736" s="1" t="s">
        <v>102</v>
      </c>
      <c r="I3736" s="1">
        <v>2074</v>
      </c>
      <c r="J3736" s="1">
        <f>MONTH(BART_Rides[[#This Row],[Date]])</f>
        <v>3</v>
      </c>
      <c r="K3736" s="1">
        <f>WEEKDAY(BART_Rides[[#This Row],[Date]],2)</f>
        <v>5</v>
      </c>
      <c r="L3736" s="1" t="str">
        <f>LEFT(BART_Rides[[#This Row],[Lines]],1)</f>
        <v>B</v>
      </c>
      <c r="M3736" s="1" t="str">
        <f>IF(BART_Rides[[#This Row],[FirstLetter]]="Y","Yes","No")</f>
        <v>No</v>
      </c>
      <c r="N3736" s="1" t="str">
        <f>IF(OR(BART_Rides[[#This Row],[Station Code]]="EM", BART_Rides[[#This Row],[Station Code]]="MT", BART_Rides[[#This Row],[Station Code]]="PL", BART_Rides[[#This Row],[Station Code]]="CC"), "Yes", "No")</f>
        <v>No</v>
      </c>
    </row>
    <row r="3737" spans="6:14">
      <c r="F3737" s="3">
        <v>44282</v>
      </c>
      <c r="G3737" s="1" t="s">
        <v>19</v>
      </c>
      <c r="H3737" s="1" t="s">
        <v>102</v>
      </c>
      <c r="I3737" s="1">
        <v>1272</v>
      </c>
      <c r="J3737" s="1">
        <f>MONTH(BART_Rides[[#This Row],[Date]])</f>
        <v>3</v>
      </c>
      <c r="K3737" s="1">
        <f>WEEKDAY(BART_Rides[[#This Row],[Date]],2)</f>
        <v>6</v>
      </c>
      <c r="L3737" s="1" t="str">
        <f>LEFT(BART_Rides[[#This Row],[Lines]],1)</f>
        <v>B</v>
      </c>
      <c r="M3737" s="1" t="str">
        <f>IF(BART_Rides[[#This Row],[FirstLetter]]="Y","Yes","No")</f>
        <v>No</v>
      </c>
      <c r="N3737" s="1" t="str">
        <f>IF(OR(BART_Rides[[#This Row],[Station Code]]="EM", BART_Rides[[#This Row],[Station Code]]="MT", BART_Rides[[#This Row],[Station Code]]="PL", BART_Rides[[#This Row],[Station Code]]="CC"), "Yes", "No")</f>
        <v>No</v>
      </c>
    </row>
    <row r="3738" spans="6:14">
      <c r="F3738" s="3">
        <v>44283</v>
      </c>
      <c r="G3738" s="1" t="s">
        <v>19</v>
      </c>
      <c r="H3738" s="1" t="s">
        <v>102</v>
      </c>
      <c r="I3738" s="1">
        <v>943</v>
      </c>
      <c r="J3738" s="1">
        <f>MONTH(BART_Rides[[#This Row],[Date]])</f>
        <v>3</v>
      </c>
      <c r="K3738" s="1">
        <f>WEEKDAY(BART_Rides[[#This Row],[Date]],2)</f>
        <v>7</v>
      </c>
      <c r="L3738" s="1" t="str">
        <f>LEFT(BART_Rides[[#This Row],[Lines]],1)</f>
        <v>B</v>
      </c>
      <c r="M3738" s="1" t="str">
        <f>IF(BART_Rides[[#This Row],[FirstLetter]]="Y","Yes","No")</f>
        <v>No</v>
      </c>
      <c r="N3738" s="1" t="str">
        <f>IF(OR(BART_Rides[[#This Row],[Station Code]]="EM", BART_Rides[[#This Row],[Station Code]]="MT", BART_Rides[[#This Row],[Station Code]]="PL", BART_Rides[[#This Row],[Station Code]]="CC"), "Yes", "No")</f>
        <v>No</v>
      </c>
    </row>
    <row r="3739" spans="6:14">
      <c r="F3739" s="3">
        <v>44284</v>
      </c>
      <c r="G3739" s="1" t="s">
        <v>19</v>
      </c>
      <c r="H3739" s="1" t="s">
        <v>102</v>
      </c>
      <c r="I3739" s="1">
        <v>1974</v>
      </c>
      <c r="J3739" s="1">
        <f>MONTH(BART_Rides[[#This Row],[Date]])</f>
        <v>3</v>
      </c>
      <c r="K3739" s="1">
        <f>WEEKDAY(BART_Rides[[#This Row],[Date]],2)</f>
        <v>1</v>
      </c>
      <c r="L3739" s="1" t="str">
        <f>LEFT(BART_Rides[[#This Row],[Lines]],1)</f>
        <v>B</v>
      </c>
      <c r="M3739" s="1" t="str">
        <f>IF(BART_Rides[[#This Row],[FirstLetter]]="Y","Yes","No")</f>
        <v>No</v>
      </c>
      <c r="N3739" s="1" t="str">
        <f>IF(OR(BART_Rides[[#This Row],[Station Code]]="EM", BART_Rides[[#This Row],[Station Code]]="MT", BART_Rides[[#This Row],[Station Code]]="PL", BART_Rides[[#This Row],[Station Code]]="CC"), "Yes", "No")</f>
        <v>No</v>
      </c>
    </row>
    <row r="3740" spans="6:14">
      <c r="F3740" s="3">
        <v>44285</v>
      </c>
      <c r="G3740" s="1" t="s">
        <v>19</v>
      </c>
      <c r="H3740" s="1" t="s">
        <v>102</v>
      </c>
      <c r="I3740" s="1">
        <v>2077</v>
      </c>
      <c r="J3740" s="1">
        <f>MONTH(BART_Rides[[#This Row],[Date]])</f>
        <v>3</v>
      </c>
      <c r="K3740" s="1">
        <f>WEEKDAY(BART_Rides[[#This Row],[Date]],2)</f>
        <v>2</v>
      </c>
      <c r="L3740" s="1" t="str">
        <f>LEFT(BART_Rides[[#This Row],[Lines]],1)</f>
        <v>B</v>
      </c>
      <c r="M3740" s="1" t="str">
        <f>IF(BART_Rides[[#This Row],[FirstLetter]]="Y","Yes","No")</f>
        <v>No</v>
      </c>
      <c r="N3740" s="1" t="str">
        <f>IF(OR(BART_Rides[[#This Row],[Station Code]]="EM", BART_Rides[[#This Row],[Station Code]]="MT", BART_Rides[[#This Row],[Station Code]]="PL", BART_Rides[[#This Row],[Station Code]]="CC"), "Yes", "No")</f>
        <v>No</v>
      </c>
    </row>
    <row r="3741" spans="6:14">
      <c r="F3741" s="3">
        <v>44286</v>
      </c>
      <c r="G3741" s="1" t="s">
        <v>19</v>
      </c>
      <c r="H3741" s="1" t="s">
        <v>102</v>
      </c>
      <c r="I3741" s="1">
        <v>2010</v>
      </c>
      <c r="J3741" s="1">
        <f>MONTH(BART_Rides[[#This Row],[Date]])</f>
        <v>3</v>
      </c>
      <c r="K3741" s="1">
        <f>WEEKDAY(BART_Rides[[#This Row],[Date]],2)</f>
        <v>3</v>
      </c>
      <c r="L3741" s="1" t="str">
        <f>LEFT(BART_Rides[[#This Row],[Lines]],1)</f>
        <v>B</v>
      </c>
      <c r="M3741" s="1" t="str">
        <f>IF(BART_Rides[[#This Row],[FirstLetter]]="Y","Yes","No")</f>
        <v>No</v>
      </c>
      <c r="N3741" s="1" t="str">
        <f>IF(OR(BART_Rides[[#This Row],[Station Code]]="EM", BART_Rides[[#This Row],[Station Code]]="MT", BART_Rides[[#This Row],[Station Code]]="PL", BART_Rides[[#This Row],[Station Code]]="CC"), "Yes", "No")</f>
        <v>No</v>
      </c>
    </row>
    <row r="3742" spans="6:14">
      <c r="F3742" s="3">
        <v>44287</v>
      </c>
      <c r="G3742" s="1" t="s">
        <v>19</v>
      </c>
      <c r="H3742" s="1" t="s">
        <v>102</v>
      </c>
      <c r="I3742" s="1">
        <v>2204</v>
      </c>
      <c r="J3742" s="1">
        <f>MONTH(BART_Rides[[#This Row],[Date]])</f>
        <v>4</v>
      </c>
      <c r="K3742" s="1">
        <f>WEEKDAY(BART_Rides[[#This Row],[Date]],2)</f>
        <v>4</v>
      </c>
      <c r="L3742" s="1" t="str">
        <f>LEFT(BART_Rides[[#This Row],[Lines]],1)</f>
        <v>B</v>
      </c>
      <c r="M3742" s="1" t="str">
        <f>IF(BART_Rides[[#This Row],[FirstLetter]]="Y","Yes","No")</f>
        <v>No</v>
      </c>
      <c r="N3742" s="1" t="str">
        <f>IF(OR(BART_Rides[[#This Row],[Station Code]]="EM", BART_Rides[[#This Row],[Station Code]]="MT", BART_Rides[[#This Row],[Station Code]]="PL", BART_Rides[[#This Row],[Station Code]]="CC"), "Yes", "No")</f>
        <v>No</v>
      </c>
    </row>
    <row r="3743" spans="6:14">
      <c r="F3743" s="3">
        <v>44288</v>
      </c>
      <c r="G3743" s="1" t="s">
        <v>19</v>
      </c>
      <c r="H3743" s="1" t="s">
        <v>102</v>
      </c>
      <c r="I3743" s="1">
        <v>2120</v>
      </c>
      <c r="J3743" s="1">
        <f>MONTH(BART_Rides[[#This Row],[Date]])</f>
        <v>4</v>
      </c>
      <c r="K3743" s="1">
        <f>WEEKDAY(BART_Rides[[#This Row],[Date]],2)</f>
        <v>5</v>
      </c>
      <c r="L3743" s="1" t="str">
        <f>LEFT(BART_Rides[[#This Row],[Lines]],1)</f>
        <v>B</v>
      </c>
      <c r="M3743" s="1" t="str">
        <f>IF(BART_Rides[[#This Row],[FirstLetter]]="Y","Yes","No")</f>
        <v>No</v>
      </c>
      <c r="N3743" s="1" t="str">
        <f>IF(OR(BART_Rides[[#This Row],[Station Code]]="EM", BART_Rides[[#This Row],[Station Code]]="MT", BART_Rides[[#This Row],[Station Code]]="PL", BART_Rides[[#This Row],[Station Code]]="CC"), "Yes", "No")</f>
        <v>No</v>
      </c>
    </row>
    <row r="3744" spans="6:14">
      <c r="F3744" s="3">
        <v>44289</v>
      </c>
      <c r="G3744" s="1" t="s">
        <v>19</v>
      </c>
      <c r="H3744" s="1" t="s">
        <v>102</v>
      </c>
      <c r="I3744" s="1">
        <v>1331</v>
      </c>
      <c r="J3744" s="1">
        <f>MONTH(BART_Rides[[#This Row],[Date]])</f>
        <v>4</v>
      </c>
      <c r="K3744" s="1">
        <f>WEEKDAY(BART_Rides[[#This Row],[Date]],2)</f>
        <v>6</v>
      </c>
      <c r="L3744" s="1" t="str">
        <f>LEFT(BART_Rides[[#This Row],[Lines]],1)</f>
        <v>B</v>
      </c>
      <c r="M3744" s="1" t="str">
        <f>IF(BART_Rides[[#This Row],[FirstLetter]]="Y","Yes","No")</f>
        <v>No</v>
      </c>
      <c r="N3744" s="1" t="str">
        <f>IF(OR(BART_Rides[[#This Row],[Station Code]]="EM", BART_Rides[[#This Row],[Station Code]]="MT", BART_Rides[[#This Row],[Station Code]]="PL", BART_Rides[[#This Row],[Station Code]]="CC"), "Yes", "No")</f>
        <v>No</v>
      </c>
    </row>
    <row r="3745" spans="6:14">
      <c r="F3745" s="3">
        <v>44290</v>
      </c>
      <c r="G3745" s="1" t="s">
        <v>19</v>
      </c>
      <c r="H3745" s="1" t="s">
        <v>102</v>
      </c>
      <c r="I3745" s="1">
        <v>868</v>
      </c>
      <c r="J3745" s="1">
        <f>MONTH(BART_Rides[[#This Row],[Date]])</f>
        <v>4</v>
      </c>
      <c r="K3745" s="1">
        <f>WEEKDAY(BART_Rides[[#This Row],[Date]],2)</f>
        <v>7</v>
      </c>
      <c r="L3745" s="1" t="str">
        <f>LEFT(BART_Rides[[#This Row],[Lines]],1)</f>
        <v>B</v>
      </c>
      <c r="M3745" s="1" t="str">
        <f>IF(BART_Rides[[#This Row],[FirstLetter]]="Y","Yes","No")</f>
        <v>No</v>
      </c>
      <c r="N3745" s="1" t="str">
        <f>IF(OR(BART_Rides[[#This Row],[Station Code]]="EM", BART_Rides[[#This Row],[Station Code]]="MT", BART_Rides[[#This Row],[Station Code]]="PL", BART_Rides[[#This Row],[Station Code]]="CC"), "Yes", "No")</f>
        <v>No</v>
      </c>
    </row>
    <row r="3746" spans="6:14">
      <c r="F3746" s="3">
        <v>44291</v>
      </c>
      <c r="G3746" s="1" t="s">
        <v>19</v>
      </c>
      <c r="H3746" s="1" t="s">
        <v>102</v>
      </c>
      <c r="I3746" s="1">
        <v>2091</v>
      </c>
      <c r="J3746" s="1">
        <f>MONTH(BART_Rides[[#This Row],[Date]])</f>
        <v>4</v>
      </c>
      <c r="K3746" s="1">
        <f>WEEKDAY(BART_Rides[[#This Row],[Date]],2)</f>
        <v>1</v>
      </c>
      <c r="L3746" s="1" t="str">
        <f>LEFT(BART_Rides[[#This Row],[Lines]],1)</f>
        <v>B</v>
      </c>
      <c r="M3746" s="1" t="str">
        <f>IF(BART_Rides[[#This Row],[FirstLetter]]="Y","Yes","No")</f>
        <v>No</v>
      </c>
      <c r="N3746" s="1" t="str">
        <f>IF(OR(BART_Rides[[#This Row],[Station Code]]="EM", BART_Rides[[#This Row],[Station Code]]="MT", BART_Rides[[#This Row],[Station Code]]="PL", BART_Rides[[#This Row],[Station Code]]="CC"), "Yes", "No")</f>
        <v>No</v>
      </c>
    </row>
    <row r="3747" spans="6:14">
      <c r="F3747" s="3">
        <v>44292</v>
      </c>
      <c r="G3747" s="1" t="s">
        <v>19</v>
      </c>
      <c r="H3747" s="1" t="s">
        <v>102</v>
      </c>
      <c r="I3747" s="1">
        <v>2218</v>
      </c>
      <c r="J3747" s="1">
        <f>MONTH(BART_Rides[[#This Row],[Date]])</f>
        <v>4</v>
      </c>
      <c r="K3747" s="1">
        <f>WEEKDAY(BART_Rides[[#This Row],[Date]],2)</f>
        <v>2</v>
      </c>
      <c r="L3747" s="1" t="str">
        <f>LEFT(BART_Rides[[#This Row],[Lines]],1)</f>
        <v>B</v>
      </c>
      <c r="M3747" s="1" t="str">
        <f>IF(BART_Rides[[#This Row],[FirstLetter]]="Y","Yes","No")</f>
        <v>No</v>
      </c>
      <c r="N3747" s="1" t="str">
        <f>IF(OR(BART_Rides[[#This Row],[Station Code]]="EM", BART_Rides[[#This Row],[Station Code]]="MT", BART_Rides[[#This Row],[Station Code]]="PL", BART_Rides[[#This Row],[Station Code]]="CC"), "Yes", "No")</f>
        <v>No</v>
      </c>
    </row>
    <row r="3748" spans="6:14">
      <c r="F3748" s="3">
        <v>44293</v>
      </c>
      <c r="G3748" s="1" t="s">
        <v>19</v>
      </c>
      <c r="H3748" s="1" t="s">
        <v>102</v>
      </c>
      <c r="I3748" s="1">
        <v>2236</v>
      </c>
      <c r="J3748" s="1">
        <f>MONTH(BART_Rides[[#This Row],[Date]])</f>
        <v>4</v>
      </c>
      <c r="K3748" s="1">
        <f>WEEKDAY(BART_Rides[[#This Row],[Date]],2)</f>
        <v>3</v>
      </c>
      <c r="L3748" s="1" t="str">
        <f>LEFT(BART_Rides[[#This Row],[Lines]],1)</f>
        <v>B</v>
      </c>
      <c r="M3748" s="1" t="str">
        <f>IF(BART_Rides[[#This Row],[FirstLetter]]="Y","Yes","No")</f>
        <v>No</v>
      </c>
      <c r="N3748" s="1" t="str">
        <f>IF(OR(BART_Rides[[#This Row],[Station Code]]="EM", BART_Rides[[#This Row],[Station Code]]="MT", BART_Rides[[#This Row],[Station Code]]="PL", BART_Rides[[#This Row],[Station Code]]="CC"), "Yes", "No")</f>
        <v>No</v>
      </c>
    </row>
    <row r="3749" spans="6:14">
      <c r="F3749" s="3">
        <v>44294</v>
      </c>
      <c r="G3749" s="1" t="s">
        <v>19</v>
      </c>
      <c r="H3749" s="1" t="s">
        <v>102</v>
      </c>
      <c r="I3749" s="1">
        <v>2187</v>
      </c>
      <c r="J3749" s="1">
        <f>MONTH(BART_Rides[[#This Row],[Date]])</f>
        <v>4</v>
      </c>
      <c r="K3749" s="1">
        <f>WEEKDAY(BART_Rides[[#This Row],[Date]],2)</f>
        <v>4</v>
      </c>
      <c r="L3749" s="1" t="str">
        <f>LEFT(BART_Rides[[#This Row],[Lines]],1)</f>
        <v>B</v>
      </c>
      <c r="M3749" s="1" t="str">
        <f>IF(BART_Rides[[#This Row],[FirstLetter]]="Y","Yes","No")</f>
        <v>No</v>
      </c>
      <c r="N3749" s="1" t="str">
        <f>IF(OR(BART_Rides[[#This Row],[Station Code]]="EM", BART_Rides[[#This Row],[Station Code]]="MT", BART_Rides[[#This Row],[Station Code]]="PL", BART_Rides[[#This Row],[Station Code]]="CC"), "Yes", "No")</f>
        <v>No</v>
      </c>
    </row>
    <row r="3750" spans="6:14">
      <c r="F3750" s="3">
        <v>44295</v>
      </c>
      <c r="G3750" s="1" t="s">
        <v>19</v>
      </c>
      <c r="H3750" s="1" t="s">
        <v>102</v>
      </c>
      <c r="I3750" s="1">
        <v>2230</v>
      </c>
      <c r="J3750" s="1">
        <f>MONTH(BART_Rides[[#This Row],[Date]])</f>
        <v>4</v>
      </c>
      <c r="K3750" s="1">
        <f>WEEKDAY(BART_Rides[[#This Row],[Date]],2)</f>
        <v>5</v>
      </c>
      <c r="L3750" s="1" t="str">
        <f>LEFT(BART_Rides[[#This Row],[Lines]],1)</f>
        <v>B</v>
      </c>
      <c r="M3750" s="1" t="str">
        <f>IF(BART_Rides[[#This Row],[FirstLetter]]="Y","Yes","No")</f>
        <v>No</v>
      </c>
      <c r="N3750" s="1" t="str">
        <f>IF(OR(BART_Rides[[#This Row],[Station Code]]="EM", BART_Rides[[#This Row],[Station Code]]="MT", BART_Rides[[#This Row],[Station Code]]="PL", BART_Rides[[#This Row],[Station Code]]="CC"), "Yes", "No")</f>
        <v>No</v>
      </c>
    </row>
    <row r="3751" spans="6:14">
      <c r="F3751" s="3">
        <v>44296</v>
      </c>
      <c r="G3751" s="1" t="s">
        <v>19</v>
      </c>
      <c r="H3751" s="1" t="s">
        <v>102</v>
      </c>
      <c r="I3751" s="1">
        <v>1357</v>
      </c>
      <c r="J3751" s="1">
        <f>MONTH(BART_Rides[[#This Row],[Date]])</f>
        <v>4</v>
      </c>
      <c r="K3751" s="1">
        <f>WEEKDAY(BART_Rides[[#This Row],[Date]],2)</f>
        <v>6</v>
      </c>
      <c r="L3751" s="1" t="str">
        <f>LEFT(BART_Rides[[#This Row],[Lines]],1)</f>
        <v>B</v>
      </c>
      <c r="M3751" s="1" t="str">
        <f>IF(BART_Rides[[#This Row],[FirstLetter]]="Y","Yes","No")</f>
        <v>No</v>
      </c>
      <c r="N3751" s="1" t="str">
        <f>IF(OR(BART_Rides[[#This Row],[Station Code]]="EM", BART_Rides[[#This Row],[Station Code]]="MT", BART_Rides[[#This Row],[Station Code]]="PL", BART_Rides[[#This Row],[Station Code]]="CC"), "Yes", "No")</f>
        <v>No</v>
      </c>
    </row>
    <row r="3752" spans="6:14">
      <c r="F3752" s="3">
        <v>44297</v>
      </c>
      <c r="G3752" s="1" t="s">
        <v>19</v>
      </c>
      <c r="H3752" s="1" t="s">
        <v>102</v>
      </c>
      <c r="I3752" s="1">
        <v>1017</v>
      </c>
      <c r="J3752" s="1">
        <f>MONTH(BART_Rides[[#This Row],[Date]])</f>
        <v>4</v>
      </c>
      <c r="K3752" s="1">
        <f>WEEKDAY(BART_Rides[[#This Row],[Date]],2)</f>
        <v>7</v>
      </c>
      <c r="L3752" s="1" t="str">
        <f>LEFT(BART_Rides[[#This Row],[Lines]],1)</f>
        <v>B</v>
      </c>
      <c r="M3752" s="1" t="str">
        <f>IF(BART_Rides[[#This Row],[FirstLetter]]="Y","Yes","No")</f>
        <v>No</v>
      </c>
      <c r="N3752" s="1" t="str">
        <f>IF(OR(BART_Rides[[#This Row],[Station Code]]="EM", BART_Rides[[#This Row],[Station Code]]="MT", BART_Rides[[#This Row],[Station Code]]="PL", BART_Rides[[#This Row],[Station Code]]="CC"), "Yes", "No")</f>
        <v>No</v>
      </c>
    </row>
    <row r="3753" spans="6:14">
      <c r="F3753" s="3">
        <v>44298</v>
      </c>
      <c r="G3753" s="1" t="s">
        <v>19</v>
      </c>
      <c r="H3753" s="1" t="s">
        <v>102</v>
      </c>
      <c r="I3753" s="1">
        <v>2043</v>
      </c>
      <c r="J3753" s="1">
        <f>MONTH(BART_Rides[[#This Row],[Date]])</f>
        <v>4</v>
      </c>
      <c r="K3753" s="1">
        <f>WEEKDAY(BART_Rides[[#This Row],[Date]],2)</f>
        <v>1</v>
      </c>
      <c r="L3753" s="1" t="str">
        <f>LEFT(BART_Rides[[#This Row],[Lines]],1)</f>
        <v>B</v>
      </c>
      <c r="M3753" s="1" t="str">
        <f>IF(BART_Rides[[#This Row],[FirstLetter]]="Y","Yes","No")</f>
        <v>No</v>
      </c>
      <c r="N3753" s="1" t="str">
        <f>IF(OR(BART_Rides[[#This Row],[Station Code]]="EM", BART_Rides[[#This Row],[Station Code]]="MT", BART_Rides[[#This Row],[Station Code]]="PL", BART_Rides[[#This Row],[Station Code]]="CC"), "Yes", "No")</f>
        <v>No</v>
      </c>
    </row>
    <row r="3754" spans="6:14">
      <c r="F3754" s="3">
        <v>44299</v>
      </c>
      <c r="G3754" s="1" t="s">
        <v>19</v>
      </c>
      <c r="H3754" s="1" t="s">
        <v>102</v>
      </c>
      <c r="I3754" s="1">
        <v>2098</v>
      </c>
      <c r="J3754" s="1">
        <f>MONTH(BART_Rides[[#This Row],[Date]])</f>
        <v>4</v>
      </c>
      <c r="K3754" s="1">
        <f>WEEKDAY(BART_Rides[[#This Row],[Date]],2)</f>
        <v>2</v>
      </c>
      <c r="L3754" s="1" t="str">
        <f>LEFT(BART_Rides[[#This Row],[Lines]],1)</f>
        <v>B</v>
      </c>
      <c r="M3754" s="1" t="str">
        <f>IF(BART_Rides[[#This Row],[FirstLetter]]="Y","Yes","No")</f>
        <v>No</v>
      </c>
      <c r="N3754" s="1" t="str">
        <f>IF(OR(BART_Rides[[#This Row],[Station Code]]="EM", BART_Rides[[#This Row],[Station Code]]="MT", BART_Rides[[#This Row],[Station Code]]="PL", BART_Rides[[#This Row],[Station Code]]="CC"), "Yes", "No")</f>
        <v>No</v>
      </c>
    </row>
    <row r="3755" spans="6:14">
      <c r="F3755" s="3">
        <v>44300</v>
      </c>
      <c r="G3755" s="1" t="s">
        <v>19</v>
      </c>
      <c r="H3755" s="1" t="s">
        <v>102</v>
      </c>
      <c r="I3755" s="1">
        <v>2143</v>
      </c>
      <c r="J3755" s="1">
        <f>MONTH(BART_Rides[[#This Row],[Date]])</f>
        <v>4</v>
      </c>
      <c r="K3755" s="1">
        <f>WEEKDAY(BART_Rides[[#This Row],[Date]],2)</f>
        <v>3</v>
      </c>
      <c r="L3755" s="1" t="str">
        <f>LEFT(BART_Rides[[#This Row],[Lines]],1)</f>
        <v>B</v>
      </c>
      <c r="M3755" s="1" t="str">
        <f>IF(BART_Rides[[#This Row],[FirstLetter]]="Y","Yes","No")</f>
        <v>No</v>
      </c>
      <c r="N3755" s="1" t="str">
        <f>IF(OR(BART_Rides[[#This Row],[Station Code]]="EM", BART_Rides[[#This Row],[Station Code]]="MT", BART_Rides[[#This Row],[Station Code]]="PL", BART_Rides[[#This Row],[Station Code]]="CC"), "Yes", "No")</f>
        <v>No</v>
      </c>
    </row>
    <row r="3756" spans="6:14">
      <c r="F3756" s="3">
        <v>44301</v>
      </c>
      <c r="G3756" s="1" t="s">
        <v>19</v>
      </c>
      <c r="H3756" s="1" t="s">
        <v>102</v>
      </c>
      <c r="I3756" s="1">
        <v>2155</v>
      </c>
      <c r="J3756" s="1">
        <f>MONTH(BART_Rides[[#This Row],[Date]])</f>
        <v>4</v>
      </c>
      <c r="K3756" s="1">
        <f>WEEKDAY(BART_Rides[[#This Row],[Date]],2)</f>
        <v>4</v>
      </c>
      <c r="L3756" s="1" t="str">
        <f>LEFT(BART_Rides[[#This Row],[Lines]],1)</f>
        <v>B</v>
      </c>
      <c r="M3756" s="1" t="str">
        <f>IF(BART_Rides[[#This Row],[FirstLetter]]="Y","Yes","No")</f>
        <v>No</v>
      </c>
      <c r="N3756" s="1" t="str">
        <f>IF(OR(BART_Rides[[#This Row],[Station Code]]="EM", BART_Rides[[#This Row],[Station Code]]="MT", BART_Rides[[#This Row],[Station Code]]="PL", BART_Rides[[#This Row],[Station Code]]="CC"), "Yes", "No")</f>
        <v>No</v>
      </c>
    </row>
    <row r="3757" spans="6:14">
      <c r="F3757" s="3">
        <v>44302</v>
      </c>
      <c r="G3757" s="1" t="s">
        <v>19</v>
      </c>
      <c r="H3757" s="1" t="s">
        <v>102</v>
      </c>
      <c r="I3757" s="1">
        <v>2200</v>
      </c>
      <c r="J3757" s="1">
        <f>MONTH(BART_Rides[[#This Row],[Date]])</f>
        <v>4</v>
      </c>
      <c r="K3757" s="1">
        <f>WEEKDAY(BART_Rides[[#This Row],[Date]],2)</f>
        <v>5</v>
      </c>
      <c r="L3757" s="1" t="str">
        <f>LEFT(BART_Rides[[#This Row],[Lines]],1)</f>
        <v>B</v>
      </c>
      <c r="M3757" s="1" t="str">
        <f>IF(BART_Rides[[#This Row],[FirstLetter]]="Y","Yes","No")</f>
        <v>No</v>
      </c>
      <c r="N3757" s="1" t="str">
        <f>IF(OR(BART_Rides[[#This Row],[Station Code]]="EM", BART_Rides[[#This Row],[Station Code]]="MT", BART_Rides[[#This Row],[Station Code]]="PL", BART_Rides[[#This Row],[Station Code]]="CC"), "Yes", "No")</f>
        <v>No</v>
      </c>
    </row>
    <row r="3758" spans="6:14">
      <c r="F3758" s="3">
        <v>44303</v>
      </c>
      <c r="G3758" s="1" t="s">
        <v>19</v>
      </c>
      <c r="H3758" s="1" t="s">
        <v>102</v>
      </c>
      <c r="I3758" s="1">
        <v>1341</v>
      </c>
      <c r="J3758" s="1">
        <f>MONTH(BART_Rides[[#This Row],[Date]])</f>
        <v>4</v>
      </c>
      <c r="K3758" s="1">
        <f>WEEKDAY(BART_Rides[[#This Row],[Date]],2)</f>
        <v>6</v>
      </c>
      <c r="L3758" s="1" t="str">
        <f>LEFT(BART_Rides[[#This Row],[Lines]],1)</f>
        <v>B</v>
      </c>
      <c r="M3758" s="1" t="str">
        <f>IF(BART_Rides[[#This Row],[FirstLetter]]="Y","Yes","No")</f>
        <v>No</v>
      </c>
      <c r="N3758" s="1" t="str">
        <f>IF(OR(BART_Rides[[#This Row],[Station Code]]="EM", BART_Rides[[#This Row],[Station Code]]="MT", BART_Rides[[#This Row],[Station Code]]="PL", BART_Rides[[#This Row],[Station Code]]="CC"), "Yes", "No")</f>
        <v>No</v>
      </c>
    </row>
    <row r="3759" spans="6:14">
      <c r="F3759" s="3">
        <v>44304</v>
      </c>
      <c r="G3759" s="1" t="s">
        <v>19</v>
      </c>
      <c r="H3759" s="1" t="s">
        <v>102</v>
      </c>
      <c r="I3759" s="1">
        <v>1091</v>
      </c>
      <c r="J3759" s="1">
        <f>MONTH(BART_Rides[[#This Row],[Date]])</f>
        <v>4</v>
      </c>
      <c r="K3759" s="1">
        <f>WEEKDAY(BART_Rides[[#This Row],[Date]],2)</f>
        <v>7</v>
      </c>
      <c r="L3759" s="1" t="str">
        <f>LEFT(BART_Rides[[#This Row],[Lines]],1)</f>
        <v>B</v>
      </c>
      <c r="M3759" s="1" t="str">
        <f>IF(BART_Rides[[#This Row],[FirstLetter]]="Y","Yes","No")</f>
        <v>No</v>
      </c>
      <c r="N3759" s="1" t="str">
        <f>IF(OR(BART_Rides[[#This Row],[Station Code]]="EM", BART_Rides[[#This Row],[Station Code]]="MT", BART_Rides[[#This Row],[Station Code]]="PL", BART_Rides[[#This Row],[Station Code]]="CC"), "Yes", "No")</f>
        <v>No</v>
      </c>
    </row>
    <row r="3760" spans="6:14">
      <c r="F3760" s="3">
        <v>44305</v>
      </c>
      <c r="G3760" s="1" t="s">
        <v>19</v>
      </c>
      <c r="H3760" s="1" t="s">
        <v>102</v>
      </c>
      <c r="I3760" s="1">
        <v>2111</v>
      </c>
      <c r="J3760" s="1">
        <f>MONTH(BART_Rides[[#This Row],[Date]])</f>
        <v>4</v>
      </c>
      <c r="K3760" s="1">
        <f>WEEKDAY(BART_Rides[[#This Row],[Date]],2)</f>
        <v>1</v>
      </c>
      <c r="L3760" s="1" t="str">
        <f>LEFT(BART_Rides[[#This Row],[Lines]],1)</f>
        <v>B</v>
      </c>
      <c r="M3760" s="1" t="str">
        <f>IF(BART_Rides[[#This Row],[FirstLetter]]="Y","Yes","No")</f>
        <v>No</v>
      </c>
      <c r="N3760" s="1" t="str">
        <f>IF(OR(BART_Rides[[#This Row],[Station Code]]="EM", BART_Rides[[#This Row],[Station Code]]="MT", BART_Rides[[#This Row],[Station Code]]="PL", BART_Rides[[#This Row],[Station Code]]="CC"), "Yes", "No")</f>
        <v>No</v>
      </c>
    </row>
    <row r="3761" spans="6:14">
      <c r="F3761" s="3">
        <v>44306</v>
      </c>
      <c r="G3761" s="1" t="s">
        <v>19</v>
      </c>
      <c r="H3761" s="1" t="s">
        <v>102</v>
      </c>
      <c r="I3761" s="1">
        <v>2180</v>
      </c>
      <c r="J3761" s="1">
        <f>MONTH(BART_Rides[[#This Row],[Date]])</f>
        <v>4</v>
      </c>
      <c r="K3761" s="1">
        <f>WEEKDAY(BART_Rides[[#This Row],[Date]],2)</f>
        <v>2</v>
      </c>
      <c r="L3761" s="1" t="str">
        <f>LEFT(BART_Rides[[#This Row],[Lines]],1)</f>
        <v>B</v>
      </c>
      <c r="M3761" s="1" t="str">
        <f>IF(BART_Rides[[#This Row],[FirstLetter]]="Y","Yes","No")</f>
        <v>No</v>
      </c>
      <c r="N3761" s="1" t="str">
        <f>IF(OR(BART_Rides[[#This Row],[Station Code]]="EM", BART_Rides[[#This Row],[Station Code]]="MT", BART_Rides[[#This Row],[Station Code]]="PL", BART_Rides[[#This Row],[Station Code]]="CC"), "Yes", "No")</f>
        <v>No</v>
      </c>
    </row>
    <row r="3762" spans="6:14">
      <c r="F3762" s="3">
        <v>44307</v>
      </c>
      <c r="G3762" s="1" t="s">
        <v>19</v>
      </c>
      <c r="H3762" s="1" t="s">
        <v>102</v>
      </c>
      <c r="I3762" s="1">
        <v>2238</v>
      </c>
      <c r="J3762" s="1">
        <f>MONTH(BART_Rides[[#This Row],[Date]])</f>
        <v>4</v>
      </c>
      <c r="K3762" s="1">
        <f>WEEKDAY(BART_Rides[[#This Row],[Date]],2)</f>
        <v>3</v>
      </c>
      <c r="L3762" s="1" t="str">
        <f>LEFT(BART_Rides[[#This Row],[Lines]],1)</f>
        <v>B</v>
      </c>
      <c r="M3762" s="1" t="str">
        <f>IF(BART_Rides[[#This Row],[FirstLetter]]="Y","Yes","No")</f>
        <v>No</v>
      </c>
      <c r="N3762" s="1" t="str">
        <f>IF(OR(BART_Rides[[#This Row],[Station Code]]="EM", BART_Rides[[#This Row],[Station Code]]="MT", BART_Rides[[#This Row],[Station Code]]="PL", BART_Rides[[#This Row],[Station Code]]="CC"), "Yes", "No")</f>
        <v>No</v>
      </c>
    </row>
    <row r="3763" spans="6:14">
      <c r="F3763" s="3">
        <v>44308</v>
      </c>
      <c r="G3763" s="1" t="s">
        <v>19</v>
      </c>
      <c r="H3763" s="1" t="s">
        <v>102</v>
      </c>
      <c r="I3763" s="1">
        <v>2146</v>
      </c>
      <c r="J3763" s="1">
        <f>MONTH(BART_Rides[[#This Row],[Date]])</f>
        <v>4</v>
      </c>
      <c r="K3763" s="1">
        <f>WEEKDAY(BART_Rides[[#This Row],[Date]],2)</f>
        <v>4</v>
      </c>
      <c r="L3763" s="1" t="str">
        <f>LEFT(BART_Rides[[#This Row],[Lines]],1)</f>
        <v>B</v>
      </c>
      <c r="M3763" s="1" t="str">
        <f>IF(BART_Rides[[#This Row],[FirstLetter]]="Y","Yes","No")</f>
        <v>No</v>
      </c>
      <c r="N3763" s="1" t="str">
        <f>IF(OR(BART_Rides[[#This Row],[Station Code]]="EM", BART_Rides[[#This Row],[Station Code]]="MT", BART_Rides[[#This Row],[Station Code]]="PL", BART_Rides[[#This Row],[Station Code]]="CC"), "Yes", "No")</f>
        <v>No</v>
      </c>
    </row>
    <row r="3764" spans="6:14">
      <c r="F3764" s="3">
        <v>44309</v>
      </c>
      <c r="G3764" s="1" t="s">
        <v>19</v>
      </c>
      <c r="H3764" s="1" t="s">
        <v>102</v>
      </c>
      <c r="I3764" s="1">
        <v>2257</v>
      </c>
      <c r="J3764" s="1">
        <f>MONTH(BART_Rides[[#This Row],[Date]])</f>
        <v>4</v>
      </c>
      <c r="K3764" s="1">
        <f>WEEKDAY(BART_Rides[[#This Row],[Date]],2)</f>
        <v>5</v>
      </c>
      <c r="L3764" s="1" t="str">
        <f>LEFT(BART_Rides[[#This Row],[Lines]],1)</f>
        <v>B</v>
      </c>
      <c r="M3764" s="1" t="str">
        <f>IF(BART_Rides[[#This Row],[FirstLetter]]="Y","Yes","No")</f>
        <v>No</v>
      </c>
      <c r="N3764" s="1" t="str">
        <f>IF(OR(BART_Rides[[#This Row],[Station Code]]="EM", BART_Rides[[#This Row],[Station Code]]="MT", BART_Rides[[#This Row],[Station Code]]="PL", BART_Rides[[#This Row],[Station Code]]="CC"), "Yes", "No")</f>
        <v>No</v>
      </c>
    </row>
    <row r="3765" spans="6:14">
      <c r="F3765" s="3">
        <v>44310</v>
      </c>
      <c r="G3765" s="1" t="s">
        <v>19</v>
      </c>
      <c r="H3765" s="1" t="s">
        <v>102</v>
      </c>
      <c r="I3765" s="1">
        <v>1264</v>
      </c>
      <c r="J3765" s="1">
        <f>MONTH(BART_Rides[[#This Row],[Date]])</f>
        <v>4</v>
      </c>
      <c r="K3765" s="1">
        <f>WEEKDAY(BART_Rides[[#This Row],[Date]],2)</f>
        <v>6</v>
      </c>
      <c r="L3765" s="1" t="str">
        <f>LEFT(BART_Rides[[#This Row],[Lines]],1)</f>
        <v>B</v>
      </c>
      <c r="M3765" s="1" t="str">
        <f>IF(BART_Rides[[#This Row],[FirstLetter]]="Y","Yes","No")</f>
        <v>No</v>
      </c>
      <c r="N3765" s="1" t="str">
        <f>IF(OR(BART_Rides[[#This Row],[Station Code]]="EM", BART_Rides[[#This Row],[Station Code]]="MT", BART_Rides[[#This Row],[Station Code]]="PL", BART_Rides[[#This Row],[Station Code]]="CC"), "Yes", "No")</f>
        <v>No</v>
      </c>
    </row>
    <row r="3766" spans="6:14">
      <c r="F3766" s="3">
        <v>44311</v>
      </c>
      <c r="G3766" s="1" t="s">
        <v>19</v>
      </c>
      <c r="H3766" s="1" t="s">
        <v>102</v>
      </c>
      <c r="I3766" s="1">
        <v>867</v>
      </c>
      <c r="J3766" s="1">
        <f>MONTH(BART_Rides[[#This Row],[Date]])</f>
        <v>4</v>
      </c>
      <c r="K3766" s="1">
        <f>WEEKDAY(BART_Rides[[#This Row],[Date]],2)</f>
        <v>7</v>
      </c>
      <c r="L3766" s="1" t="str">
        <f>LEFT(BART_Rides[[#This Row],[Lines]],1)</f>
        <v>B</v>
      </c>
      <c r="M3766" s="1" t="str">
        <f>IF(BART_Rides[[#This Row],[FirstLetter]]="Y","Yes","No")</f>
        <v>No</v>
      </c>
      <c r="N3766" s="1" t="str">
        <f>IF(OR(BART_Rides[[#This Row],[Station Code]]="EM", BART_Rides[[#This Row],[Station Code]]="MT", BART_Rides[[#This Row],[Station Code]]="PL", BART_Rides[[#This Row],[Station Code]]="CC"), "Yes", "No")</f>
        <v>No</v>
      </c>
    </row>
    <row r="3767" spans="6:14">
      <c r="F3767" s="3">
        <v>44312</v>
      </c>
      <c r="G3767" s="1" t="s">
        <v>19</v>
      </c>
      <c r="H3767" s="1" t="s">
        <v>102</v>
      </c>
      <c r="I3767" s="1">
        <v>2095</v>
      </c>
      <c r="J3767" s="1">
        <f>MONTH(BART_Rides[[#This Row],[Date]])</f>
        <v>4</v>
      </c>
      <c r="K3767" s="1">
        <f>WEEKDAY(BART_Rides[[#This Row],[Date]],2)</f>
        <v>1</v>
      </c>
      <c r="L3767" s="1" t="str">
        <f>LEFT(BART_Rides[[#This Row],[Lines]],1)</f>
        <v>B</v>
      </c>
      <c r="M3767" s="1" t="str">
        <f>IF(BART_Rides[[#This Row],[FirstLetter]]="Y","Yes","No")</f>
        <v>No</v>
      </c>
      <c r="N3767" s="1" t="str">
        <f>IF(OR(BART_Rides[[#This Row],[Station Code]]="EM", BART_Rides[[#This Row],[Station Code]]="MT", BART_Rides[[#This Row],[Station Code]]="PL", BART_Rides[[#This Row],[Station Code]]="CC"), "Yes", "No")</f>
        <v>No</v>
      </c>
    </row>
    <row r="3768" spans="6:14">
      <c r="F3768" s="3">
        <v>44313</v>
      </c>
      <c r="G3768" s="1" t="s">
        <v>19</v>
      </c>
      <c r="H3768" s="1" t="s">
        <v>102</v>
      </c>
      <c r="I3768" s="1">
        <v>2178</v>
      </c>
      <c r="J3768" s="1">
        <f>MONTH(BART_Rides[[#This Row],[Date]])</f>
        <v>4</v>
      </c>
      <c r="K3768" s="1">
        <f>WEEKDAY(BART_Rides[[#This Row],[Date]],2)</f>
        <v>2</v>
      </c>
      <c r="L3768" s="1" t="str">
        <f>LEFT(BART_Rides[[#This Row],[Lines]],1)</f>
        <v>B</v>
      </c>
      <c r="M3768" s="1" t="str">
        <f>IF(BART_Rides[[#This Row],[FirstLetter]]="Y","Yes","No")</f>
        <v>No</v>
      </c>
      <c r="N3768" s="1" t="str">
        <f>IF(OR(BART_Rides[[#This Row],[Station Code]]="EM", BART_Rides[[#This Row],[Station Code]]="MT", BART_Rides[[#This Row],[Station Code]]="PL", BART_Rides[[#This Row],[Station Code]]="CC"), "Yes", "No")</f>
        <v>No</v>
      </c>
    </row>
    <row r="3769" spans="6:14">
      <c r="F3769" s="3">
        <v>44314</v>
      </c>
      <c r="G3769" s="1" t="s">
        <v>19</v>
      </c>
      <c r="H3769" s="1" t="s">
        <v>102</v>
      </c>
      <c r="I3769" s="1">
        <v>2107</v>
      </c>
      <c r="J3769" s="1">
        <f>MONTH(BART_Rides[[#This Row],[Date]])</f>
        <v>4</v>
      </c>
      <c r="K3769" s="1">
        <f>WEEKDAY(BART_Rides[[#This Row],[Date]],2)</f>
        <v>3</v>
      </c>
      <c r="L3769" s="1" t="str">
        <f>LEFT(BART_Rides[[#This Row],[Lines]],1)</f>
        <v>B</v>
      </c>
      <c r="M3769" s="1" t="str">
        <f>IF(BART_Rides[[#This Row],[FirstLetter]]="Y","Yes","No")</f>
        <v>No</v>
      </c>
      <c r="N3769" s="1" t="str">
        <f>IF(OR(BART_Rides[[#This Row],[Station Code]]="EM", BART_Rides[[#This Row],[Station Code]]="MT", BART_Rides[[#This Row],[Station Code]]="PL", BART_Rides[[#This Row],[Station Code]]="CC"), "Yes", "No")</f>
        <v>No</v>
      </c>
    </row>
    <row r="3770" spans="6:14">
      <c r="F3770" s="3">
        <v>44315</v>
      </c>
      <c r="G3770" s="1" t="s">
        <v>19</v>
      </c>
      <c r="H3770" s="1" t="s">
        <v>102</v>
      </c>
      <c r="I3770" s="1">
        <v>2192</v>
      </c>
      <c r="J3770" s="1">
        <f>MONTH(BART_Rides[[#This Row],[Date]])</f>
        <v>4</v>
      </c>
      <c r="K3770" s="1">
        <f>WEEKDAY(BART_Rides[[#This Row],[Date]],2)</f>
        <v>4</v>
      </c>
      <c r="L3770" s="1" t="str">
        <f>LEFT(BART_Rides[[#This Row],[Lines]],1)</f>
        <v>B</v>
      </c>
      <c r="M3770" s="1" t="str">
        <f>IF(BART_Rides[[#This Row],[FirstLetter]]="Y","Yes","No")</f>
        <v>No</v>
      </c>
      <c r="N3770" s="1" t="str">
        <f>IF(OR(BART_Rides[[#This Row],[Station Code]]="EM", BART_Rides[[#This Row],[Station Code]]="MT", BART_Rides[[#This Row],[Station Code]]="PL", BART_Rides[[#This Row],[Station Code]]="CC"), "Yes", "No")</f>
        <v>No</v>
      </c>
    </row>
    <row r="3771" spans="6:14">
      <c r="F3771" s="3">
        <v>44316</v>
      </c>
      <c r="G3771" s="1" t="s">
        <v>19</v>
      </c>
      <c r="H3771" s="1" t="s">
        <v>102</v>
      </c>
      <c r="I3771" s="1">
        <v>2194</v>
      </c>
      <c r="J3771" s="1">
        <f>MONTH(BART_Rides[[#This Row],[Date]])</f>
        <v>4</v>
      </c>
      <c r="K3771" s="1">
        <f>WEEKDAY(BART_Rides[[#This Row],[Date]],2)</f>
        <v>5</v>
      </c>
      <c r="L3771" s="1" t="str">
        <f>LEFT(BART_Rides[[#This Row],[Lines]],1)</f>
        <v>B</v>
      </c>
      <c r="M3771" s="1" t="str">
        <f>IF(BART_Rides[[#This Row],[FirstLetter]]="Y","Yes","No")</f>
        <v>No</v>
      </c>
      <c r="N3771" s="1" t="str">
        <f>IF(OR(BART_Rides[[#This Row],[Station Code]]="EM", BART_Rides[[#This Row],[Station Code]]="MT", BART_Rides[[#This Row],[Station Code]]="PL", BART_Rides[[#This Row],[Station Code]]="CC"), "Yes", "No")</f>
        <v>No</v>
      </c>
    </row>
    <row r="3772" spans="6:14">
      <c r="F3772" s="3">
        <v>44317</v>
      </c>
      <c r="G3772" s="1" t="s">
        <v>19</v>
      </c>
      <c r="H3772" s="1" t="s">
        <v>102</v>
      </c>
      <c r="I3772" s="1">
        <v>1385</v>
      </c>
      <c r="J3772" s="1">
        <f>MONTH(BART_Rides[[#This Row],[Date]])</f>
        <v>5</v>
      </c>
      <c r="K3772" s="1">
        <f>WEEKDAY(BART_Rides[[#This Row],[Date]],2)</f>
        <v>6</v>
      </c>
      <c r="L3772" s="1" t="str">
        <f>LEFT(BART_Rides[[#This Row],[Lines]],1)</f>
        <v>B</v>
      </c>
      <c r="M3772" s="1" t="str">
        <f>IF(BART_Rides[[#This Row],[FirstLetter]]="Y","Yes","No")</f>
        <v>No</v>
      </c>
      <c r="N3772" s="1" t="str">
        <f>IF(OR(BART_Rides[[#This Row],[Station Code]]="EM", BART_Rides[[#This Row],[Station Code]]="MT", BART_Rides[[#This Row],[Station Code]]="PL", BART_Rides[[#This Row],[Station Code]]="CC"), "Yes", "No")</f>
        <v>No</v>
      </c>
    </row>
    <row r="3773" spans="6:14">
      <c r="F3773" s="3">
        <v>44318</v>
      </c>
      <c r="G3773" s="1" t="s">
        <v>19</v>
      </c>
      <c r="H3773" s="1" t="s">
        <v>102</v>
      </c>
      <c r="I3773" s="1">
        <v>1102</v>
      </c>
      <c r="J3773" s="1">
        <f>MONTH(BART_Rides[[#This Row],[Date]])</f>
        <v>5</v>
      </c>
      <c r="K3773" s="1">
        <f>WEEKDAY(BART_Rides[[#This Row],[Date]],2)</f>
        <v>7</v>
      </c>
      <c r="L3773" s="1" t="str">
        <f>LEFT(BART_Rides[[#This Row],[Lines]],1)</f>
        <v>B</v>
      </c>
      <c r="M3773" s="1" t="str">
        <f>IF(BART_Rides[[#This Row],[FirstLetter]]="Y","Yes","No")</f>
        <v>No</v>
      </c>
      <c r="N3773" s="1" t="str">
        <f>IF(OR(BART_Rides[[#This Row],[Station Code]]="EM", BART_Rides[[#This Row],[Station Code]]="MT", BART_Rides[[#This Row],[Station Code]]="PL", BART_Rides[[#This Row],[Station Code]]="CC"), "Yes", "No")</f>
        <v>No</v>
      </c>
    </row>
    <row r="3774" spans="6:14">
      <c r="F3774" s="3">
        <v>44319</v>
      </c>
      <c r="G3774" s="1" t="s">
        <v>19</v>
      </c>
      <c r="H3774" s="1" t="s">
        <v>102</v>
      </c>
      <c r="I3774" s="1">
        <v>2122</v>
      </c>
      <c r="J3774" s="1">
        <f>MONTH(BART_Rides[[#This Row],[Date]])</f>
        <v>5</v>
      </c>
      <c r="K3774" s="1">
        <f>WEEKDAY(BART_Rides[[#This Row],[Date]],2)</f>
        <v>1</v>
      </c>
      <c r="L3774" s="1" t="str">
        <f>LEFT(BART_Rides[[#This Row],[Lines]],1)</f>
        <v>B</v>
      </c>
      <c r="M3774" s="1" t="str">
        <f>IF(BART_Rides[[#This Row],[FirstLetter]]="Y","Yes","No")</f>
        <v>No</v>
      </c>
      <c r="N3774" s="1" t="str">
        <f>IF(OR(BART_Rides[[#This Row],[Station Code]]="EM", BART_Rides[[#This Row],[Station Code]]="MT", BART_Rides[[#This Row],[Station Code]]="PL", BART_Rides[[#This Row],[Station Code]]="CC"), "Yes", "No")</f>
        <v>No</v>
      </c>
    </row>
    <row r="3775" spans="6:14">
      <c r="F3775" s="3">
        <v>44320</v>
      </c>
      <c r="G3775" s="1" t="s">
        <v>19</v>
      </c>
      <c r="H3775" s="1" t="s">
        <v>102</v>
      </c>
      <c r="I3775" s="1">
        <v>2250</v>
      </c>
      <c r="J3775" s="1">
        <f>MONTH(BART_Rides[[#This Row],[Date]])</f>
        <v>5</v>
      </c>
      <c r="K3775" s="1">
        <f>WEEKDAY(BART_Rides[[#This Row],[Date]],2)</f>
        <v>2</v>
      </c>
      <c r="L3775" s="1" t="str">
        <f>LEFT(BART_Rides[[#This Row],[Lines]],1)</f>
        <v>B</v>
      </c>
      <c r="M3775" s="1" t="str">
        <f>IF(BART_Rides[[#This Row],[FirstLetter]]="Y","Yes","No")</f>
        <v>No</v>
      </c>
      <c r="N3775" s="1" t="str">
        <f>IF(OR(BART_Rides[[#This Row],[Station Code]]="EM", BART_Rides[[#This Row],[Station Code]]="MT", BART_Rides[[#This Row],[Station Code]]="PL", BART_Rides[[#This Row],[Station Code]]="CC"), "Yes", "No")</f>
        <v>No</v>
      </c>
    </row>
    <row r="3776" spans="6:14">
      <c r="F3776" s="3">
        <v>44321</v>
      </c>
      <c r="G3776" s="1" t="s">
        <v>19</v>
      </c>
      <c r="H3776" s="1" t="s">
        <v>102</v>
      </c>
      <c r="I3776" s="1">
        <v>2210</v>
      </c>
      <c r="J3776" s="1">
        <f>MONTH(BART_Rides[[#This Row],[Date]])</f>
        <v>5</v>
      </c>
      <c r="K3776" s="1">
        <f>WEEKDAY(BART_Rides[[#This Row],[Date]],2)</f>
        <v>3</v>
      </c>
      <c r="L3776" s="1" t="str">
        <f>LEFT(BART_Rides[[#This Row],[Lines]],1)</f>
        <v>B</v>
      </c>
      <c r="M3776" s="1" t="str">
        <f>IF(BART_Rides[[#This Row],[FirstLetter]]="Y","Yes","No")</f>
        <v>No</v>
      </c>
      <c r="N3776" s="1" t="str">
        <f>IF(OR(BART_Rides[[#This Row],[Station Code]]="EM", BART_Rides[[#This Row],[Station Code]]="MT", BART_Rides[[#This Row],[Station Code]]="PL", BART_Rides[[#This Row],[Station Code]]="CC"), "Yes", "No")</f>
        <v>No</v>
      </c>
    </row>
    <row r="3777" spans="6:14">
      <c r="F3777" s="3">
        <v>44322</v>
      </c>
      <c r="G3777" s="1" t="s">
        <v>19</v>
      </c>
      <c r="H3777" s="1" t="s">
        <v>102</v>
      </c>
      <c r="I3777" s="1">
        <v>2241</v>
      </c>
      <c r="J3777" s="1">
        <f>MONTH(BART_Rides[[#This Row],[Date]])</f>
        <v>5</v>
      </c>
      <c r="K3777" s="1">
        <f>WEEKDAY(BART_Rides[[#This Row],[Date]],2)</f>
        <v>4</v>
      </c>
      <c r="L3777" s="1" t="str">
        <f>LEFT(BART_Rides[[#This Row],[Lines]],1)</f>
        <v>B</v>
      </c>
      <c r="M3777" s="1" t="str">
        <f>IF(BART_Rides[[#This Row],[FirstLetter]]="Y","Yes","No")</f>
        <v>No</v>
      </c>
      <c r="N3777" s="1" t="str">
        <f>IF(OR(BART_Rides[[#This Row],[Station Code]]="EM", BART_Rides[[#This Row],[Station Code]]="MT", BART_Rides[[#This Row],[Station Code]]="PL", BART_Rides[[#This Row],[Station Code]]="CC"), "Yes", "No")</f>
        <v>No</v>
      </c>
    </row>
    <row r="3778" spans="6:14">
      <c r="F3778" s="3">
        <v>44323</v>
      </c>
      <c r="G3778" s="1" t="s">
        <v>19</v>
      </c>
      <c r="H3778" s="1" t="s">
        <v>102</v>
      </c>
      <c r="I3778" s="1">
        <v>2272</v>
      </c>
      <c r="J3778" s="1">
        <f>MONTH(BART_Rides[[#This Row],[Date]])</f>
        <v>5</v>
      </c>
      <c r="K3778" s="1">
        <f>WEEKDAY(BART_Rides[[#This Row],[Date]],2)</f>
        <v>5</v>
      </c>
      <c r="L3778" s="1" t="str">
        <f>LEFT(BART_Rides[[#This Row],[Lines]],1)</f>
        <v>B</v>
      </c>
      <c r="M3778" s="1" t="str">
        <f>IF(BART_Rides[[#This Row],[FirstLetter]]="Y","Yes","No")</f>
        <v>No</v>
      </c>
      <c r="N3778" s="1" t="str">
        <f>IF(OR(BART_Rides[[#This Row],[Station Code]]="EM", BART_Rides[[#This Row],[Station Code]]="MT", BART_Rides[[#This Row],[Station Code]]="PL", BART_Rides[[#This Row],[Station Code]]="CC"), "Yes", "No")</f>
        <v>No</v>
      </c>
    </row>
    <row r="3779" spans="6:14">
      <c r="F3779" s="3">
        <v>44324</v>
      </c>
      <c r="G3779" s="1" t="s">
        <v>19</v>
      </c>
      <c r="H3779" s="1" t="s">
        <v>102</v>
      </c>
      <c r="I3779" s="1">
        <v>1434</v>
      </c>
      <c r="J3779" s="1">
        <f>MONTH(BART_Rides[[#This Row],[Date]])</f>
        <v>5</v>
      </c>
      <c r="K3779" s="1">
        <f>WEEKDAY(BART_Rides[[#This Row],[Date]],2)</f>
        <v>6</v>
      </c>
      <c r="L3779" s="1" t="str">
        <f>LEFT(BART_Rides[[#This Row],[Lines]],1)</f>
        <v>B</v>
      </c>
      <c r="M3779" s="1" t="str">
        <f>IF(BART_Rides[[#This Row],[FirstLetter]]="Y","Yes","No")</f>
        <v>No</v>
      </c>
      <c r="N3779" s="1" t="str">
        <f>IF(OR(BART_Rides[[#This Row],[Station Code]]="EM", BART_Rides[[#This Row],[Station Code]]="MT", BART_Rides[[#This Row],[Station Code]]="PL", BART_Rides[[#This Row],[Station Code]]="CC"), "Yes", "No")</f>
        <v>No</v>
      </c>
    </row>
    <row r="3780" spans="6:14">
      <c r="F3780" s="3">
        <v>44325</v>
      </c>
      <c r="G3780" s="1" t="s">
        <v>19</v>
      </c>
      <c r="H3780" s="1" t="s">
        <v>102</v>
      </c>
      <c r="I3780" s="1">
        <v>1041</v>
      </c>
      <c r="J3780" s="1">
        <f>MONTH(BART_Rides[[#This Row],[Date]])</f>
        <v>5</v>
      </c>
      <c r="K3780" s="1">
        <f>WEEKDAY(BART_Rides[[#This Row],[Date]],2)</f>
        <v>7</v>
      </c>
      <c r="L3780" s="1" t="str">
        <f>LEFT(BART_Rides[[#This Row],[Lines]],1)</f>
        <v>B</v>
      </c>
      <c r="M3780" s="1" t="str">
        <f>IF(BART_Rides[[#This Row],[FirstLetter]]="Y","Yes","No")</f>
        <v>No</v>
      </c>
      <c r="N3780" s="1" t="str">
        <f>IF(OR(BART_Rides[[#This Row],[Station Code]]="EM", BART_Rides[[#This Row],[Station Code]]="MT", BART_Rides[[#This Row],[Station Code]]="PL", BART_Rides[[#This Row],[Station Code]]="CC"), "Yes", "No")</f>
        <v>No</v>
      </c>
    </row>
    <row r="3781" spans="6:14">
      <c r="F3781" s="3">
        <v>44326</v>
      </c>
      <c r="G3781" s="1" t="s">
        <v>19</v>
      </c>
      <c r="H3781" s="1" t="s">
        <v>102</v>
      </c>
      <c r="I3781" s="1">
        <v>2143</v>
      </c>
      <c r="J3781" s="1">
        <f>MONTH(BART_Rides[[#This Row],[Date]])</f>
        <v>5</v>
      </c>
      <c r="K3781" s="1">
        <f>WEEKDAY(BART_Rides[[#This Row],[Date]],2)</f>
        <v>1</v>
      </c>
      <c r="L3781" s="1" t="str">
        <f>LEFT(BART_Rides[[#This Row],[Lines]],1)</f>
        <v>B</v>
      </c>
      <c r="M3781" s="1" t="str">
        <f>IF(BART_Rides[[#This Row],[FirstLetter]]="Y","Yes","No")</f>
        <v>No</v>
      </c>
      <c r="N3781" s="1" t="str">
        <f>IF(OR(BART_Rides[[#This Row],[Station Code]]="EM", BART_Rides[[#This Row],[Station Code]]="MT", BART_Rides[[#This Row],[Station Code]]="PL", BART_Rides[[#This Row],[Station Code]]="CC"), "Yes", "No")</f>
        <v>No</v>
      </c>
    </row>
    <row r="3782" spans="6:14">
      <c r="F3782" s="3">
        <v>44327</v>
      </c>
      <c r="G3782" s="1" t="s">
        <v>19</v>
      </c>
      <c r="H3782" s="1" t="s">
        <v>102</v>
      </c>
      <c r="I3782" s="1">
        <v>2225</v>
      </c>
      <c r="J3782" s="1">
        <f>MONTH(BART_Rides[[#This Row],[Date]])</f>
        <v>5</v>
      </c>
      <c r="K3782" s="1">
        <f>WEEKDAY(BART_Rides[[#This Row],[Date]],2)</f>
        <v>2</v>
      </c>
      <c r="L3782" s="1" t="str">
        <f>LEFT(BART_Rides[[#This Row],[Lines]],1)</f>
        <v>B</v>
      </c>
      <c r="M3782" s="1" t="str">
        <f>IF(BART_Rides[[#This Row],[FirstLetter]]="Y","Yes","No")</f>
        <v>No</v>
      </c>
      <c r="N3782" s="1" t="str">
        <f>IF(OR(BART_Rides[[#This Row],[Station Code]]="EM", BART_Rides[[#This Row],[Station Code]]="MT", BART_Rides[[#This Row],[Station Code]]="PL", BART_Rides[[#This Row],[Station Code]]="CC"), "Yes", "No")</f>
        <v>No</v>
      </c>
    </row>
    <row r="3783" spans="6:14">
      <c r="F3783" s="3">
        <v>44328</v>
      </c>
      <c r="G3783" s="1" t="s">
        <v>19</v>
      </c>
      <c r="H3783" s="1" t="s">
        <v>102</v>
      </c>
      <c r="I3783" s="1">
        <v>2181</v>
      </c>
      <c r="J3783" s="1">
        <f>MONTH(BART_Rides[[#This Row],[Date]])</f>
        <v>5</v>
      </c>
      <c r="K3783" s="1">
        <f>WEEKDAY(BART_Rides[[#This Row],[Date]],2)</f>
        <v>3</v>
      </c>
      <c r="L3783" s="1" t="str">
        <f>LEFT(BART_Rides[[#This Row],[Lines]],1)</f>
        <v>B</v>
      </c>
      <c r="M3783" s="1" t="str">
        <f>IF(BART_Rides[[#This Row],[FirstLetter]]="Y","Yes","No")</f>
        <v>No</v>
      </c>
      <c r="N3783" s="1" t="str">
        <f>IF(OR(BART_Rides[[#This Row],[Station Code]]="EM", BART_Rides[[#This Row],[Station Code]]="MT", BART_Rides[[#This Row],[Station Code]]="PL", BART_Rides[[#This Row],[Station Code]]="CC"), "Yes", "No")</f>
        <v>No</v>
      </c>
    </row>
    <row r="3784" spans="6:14">
      <c r="F3784" s="3">
        <v>44329</v>
      </c>
      <c r="G3784" s="1" t="s">
        <v>19</v>
      </c>
      <c r="H3784" s="1" t="s">
        <v>102</v>
      </c>
      <c r="I3784" s="1">
        <v>2182</v>
      </c>
      <c r="J3784" s="1">
        <f>MONTH(BART_Rides[[#This Row],[Date]])</f>
        <v>5</v>
      </c>
      <c r="K3784" s="1">
        <f>WEEKDAY(BART_Rides[[#This Row],[Date]],2)</f>
        <v>4</v>
      </c>
      <c r="L3784" s="1" t="str">
        <f>LEFT(BART_Rides[[#This Row],[Lines]],1)</f>
        <v>B</v>
      </c>
      <c r="M3784" s="1" t="str">
        <f>IF(BART_Rides[[#This Row],[FirstLetter]]="Y","Yes","No")</f>
        <v>No</v>
      </c>
      <c r="N3784" s="1" t="str">
        <f>IF(OR(BART_Rides[[#This Row],[Station Code]]="EM", BART_Rides[[#This Row],[Station Code]]="MT", BART_Rides[[#This Row],[Station Code]]="PL", BART_Rides[[#This Row],[Station Code]]="CC"), "Yes", "No")</f>
        <v>No</v>
      </c>
    </row>
    <row r="3785" spans="6:14">
      <c r="F3785" s="3">
        <v>44330</v>
      </c>
      <c r="G3785" s="1" t="s">
        <v>19</v>
      </c>
      <c r="H3785" s="1" t="s">
        <v>102</v>
      </c>
      <c r="I3785" s="1">
        <v>2204</v>
      </c>
      <c r="J3785" s="1">
        <f>MONTH(BART_Rides[[#This Row],[Date]])</f>
        <v>5</v>
      </c>
      <c r="K3785" s="1">
        <f>WEEKDAY(BART_Rides[[#This Row],[Date]],2)</f>
        <v>5</v>
      </c>
      <c r="L3785" s="1" t="str">
        <f>LEFT(BART_Rides[[#This Row],[Lines]],1)</f>
        <v>B</v>
      </c>
      <c r="M3785" s="1" t="str">
        <f>IF(BART_Rides[[#This Row],[FirstLetter]]="Y","Yes","No")</f>
        <v>No</v>
      </c>
      <c r="N3785" s="1" t="str">
        <f>IF(OR(BART_Rides[[#This Row],[Station Code]]="EM", BART_Rides[[#This Row],[Station Code]]="MT", BART_Rides[[#This Row],[Station Code]]="PL", BART_Rides[[#This Row],[Station Code]]="CC"), "Yes", "No")</f>
        <v>No</v>
      </c>
    </row>
    <row r="3786" spans="6:14">
      <c r="F3786" s="3">
        <v>44331</v>
      </c>
      <c r="G3786" s="1" t="s">
        <v>19</v>
      </c>
      <c r="H3786" s="1" t="s">
        <v>102</v>
      </c>
      <c r="I3786" s="1">
        <v>1368</v>
      </c>
      <c r="J3786" s="1">
        <f>MONTH(BART_Rides[[#This Row],[Date]])</f>
        <v>5</v>
      </c>
      <c r="K3786" s="1">
        <f>WEEKDAY(BART_Rides[[#This Row],[Date]],2)</f>
        <v>6</v>
      </c>
      <c r="L3786" s="1" t="str">
        <f>LEFT(BART_Rides[[#This Row],[Lines]],1)</f>
        <v>B</v>
      </c>
      <c r="M3786" s="1" t="str">
        <f>IF(BART_Rides[[#This Row],[FirstLetter]]="Y","Yes","No")</f>
        <v>No</v>
      </c>
      <c r="N3786" s="1" t="str">
        <f>IF(OR(BART_Rides[[#This Row],[Station Code]]="EM", BART_Rides[[#This Row],[Station Code]]="MT", BART_Rides[[#This Row],[Station Code]]="PL", BART_Rides[[#This Row],[Station Code]]="CC"), "Yes", "No")</f>
        <v>No</v>
      </c>
    </row>
    <row r="3787" spans="6:14">
      <c r="F3787" s="3">
        <v>44332</v>
      </c>
      <c r="G3787" s="1" t="s">
        <v>19</v>
      </c>
      <c r="H3787" s="1" t="s">
        <v>102</v>
      </c>
      <c r="I3787" s="1">
        <v>971</v>
      </c>
      <c r="J3787" s="1">
        <f>MONTH(BART_Rides[[#This Row],[Date]])</f>
        <v>5</v>
      </c>
      <c r="K3787" s="1">
        <f>WEEKDAY(BART_Rides[[#This Row],[Date]],2)</f>
        <v>7</v>
      </c>
      <c r="L3787" s="1" t="str">
        <f>LEFT(BART_Rides[[#This Row],[Lines]],1)</f>
        <v>B</v>
      </c>
      <c r="M3787" s="1" t="str">
        <f>IF(BART_Rides[[#This Row],[FirstLetter]]="Y","Yes","No")</f>
        <v>No</v>
      </c>
      <c r="N3787" s="1" t="str">
        <f>IF(OR(BART_Rides[[#This Row],[Station Code]]="EM", BART_Rides[[#This Row],[Station Code]]="MT", BART_Rides[[#This Row],[Station Code]]="PL", BART_Rides[[#This Row],[Station Code]]="CC"), "Yes", "No")</f>
        <v>No</v>
      </c>
    </row>
    <row r="3788" spans="6:14">
      <c r="F3788" s="3">
        <v>44333</v>
      </c>
      <c r="G3788" s="1" t="s">
        <v>19</v>
      </c>
      <c r="H3788" s="1" t="s">
        <v>102</v>
      </c>
      <c r="I3788" s="1">
        <v>2182</v>
      </c>
      <c r="J3788" s="1">
        <f>MONTH(BART_Rides[[#This Row],[Date]])</f>
        <v>5</v>
      </c>
      <c r="K3788" s="1">
        <f>WEEKDAY(BART_Rides[[#This Row],[Date]],2)</f>
        <v>1</v>
      </c>
      <c r="L3788" s="1" t="str">
        <f>LEFT(BART_Rides[[#This Row],[Lines]],1)</f>
        <v>B</v>
      </c>
      <c r="M3788" s="1" t="str">
        <f>IF(BART_Rides[[#This Row],[FirstLetter]]="Y","Yes","No")</f>
        <v>No</v>
      </c>
      <c r="N3788" s="1" t="str">
        <f>IF(OR(BART_Rides[[#This Row],[Station Code]]="EM", BART_Rides[[#This Row],[Station Code]]="MT", BART_Rides[[#This Row],[Station Code]]="PL", BART_Rides[[#This Row],[Station Code]]="CC"), "Yes", "No")</f>
        <v>No</v>
      </c>
    </row>
    <row r="3789" spans="6:14">
      <c r="F3789" s="3">
        <v>44334</v>
      </c>
      <c r="G3789" s="1" t="s">
        <v>19</v>
      </c>
      <c r="H3789" s="1" t="s">
        <v>102</v>
      </c>
      <c r="I3789" s="1">
        <v>2254</v>
      </c>
      <c r="J3789" s="1">
        <f>MONTH(BART_Rides[[#This Row],[Date]])</f>
        <v>5</v>
      </c>
      <c r="K3789" s="1">
        <f>WEEKDAY(BART_Rides[[#This Row],[Date]],2)</f>
        <v>2</v>
      </c>
      <c r="L3789" s="1" t="str">
        <f>LEFT(BART_Rides[[#This Row],[Lines]],1)</f>
        <v>B</v>
      </c>
      <c r="M3789" s="1" t="str">
        <f>IF(BART_Rides[[#This Row],[FirstLetter]]="Y","Yes","No")</f>
        <v>No</v>
      </c>
      <c r="N3789" s="1" t="str">
        <f>IF(OR(BART_Rides[[#This Row],[Station Code]]="EM", BART_Rides[[#This Row],[Station Code]]="MT", BART_Rides[[#This Row],[Station Code]]="PL", BART_Rides[[#This Row],[Station Code]]="CC"), "Yes", "No")</f>
        <v>No</v>
      </c>
    </row>
    <row r="3790" spans="6:14">
      <c r="F3790" s="3">
        <v>44335</v>
      </c>
      <c r="G3790" s="1" t="s">
        <v>19</v>
      </c>
      <c r="H3790" s="1" t="s">
        <v>102</v>
      </c>
      <c r="I3790" s="1">
        <v>2209</v>
      </c>
      <c r="J3790" s="1">
        <f>MONTH(BART_Rides[[#This Row],[Date]])</f>
        <v>5</v>
      </c>
      <c r="K3790" s="1">
        <f>WEEKDAY(BART_Rides[[#This Row],[Date]],2)</f>
        <v>3</v>
      </c>
      <c r="L3790" s="1" t="str">
        <f>LEFT(BART_Rides[[#This Row],[Lines]],1)</f>
        <v>B</v>
      </c>
      <c r="M3790" s="1" t="str">
        <f>IF(BART_Rides[[#This Row],[FirstLetter]]="Y","Yes","No")</f>
        <v>No</v>
      </c>
      <c r="N3790" s="1" t="str">
        <f>IF(OR(BART_Rides[[#This Row],[Station Code]]="EM", BART_Rides[[#This Row],[Station Code]]="MT", BART_Rides[[#This Row],[Station Code]]="PL", BART_Rides[[#This Row],[Station Code]]="CC"), "Yes", "No")</f>
        <v>No</v>
      </c>
    </row>
    <row r="3791" spans="6:14">
      <c r="F3791" s="3">
        <v>44336</v>
      </c>
      <c r="G3791" s="1" t="s">
        <v>19</v>
      </c>
      <c r="H3791" s="1" t="s">
        <v>102</v>
      </c>
      <c r="I3791" s="1">
        <v>2330</v>
      </c>
      <c r="J3791" s="1">
        <f>MONTH(BART_Rides[[#This Row],[Date]])</f>
        <v>5</v>
      </c>
      <c r="K3791" s="1">
        <f>WEEKDAY(BART_Rides[[#This Row],[Date]],2)</f>
        <v>4</v>
      </c>
      <c r="L3791" s="1" t="str">
        <f>LEFT(BART_Rides[[#This Row],[Lines]],1)</f>
        <v>B</v>
      </c>
      <c r="M3791" s="1" t="str">
        <f>IF(BART_Rides[[#This Row],[FirstLetter]]="Y","Yes","No")</f>
        <v>No</v>
      </c>
      <c r="N3791" s="1" t="str">
        <f>IF(OR(BART_Rides[[#This Row],[Station Code]]="EM", BART_Rides[[#This Row],[Station Code]]="MT", BART_Rides[[#This Row],[Station Code]]="PL", BART_Rides[[#This Row],[Station Code]]="CC"), "Yes", "No")</f>
        <v>No</v>
      </c>
    </row>
    <row r="3792" spans="6:14">
      <c r="F3792" s="3">
        <v>44337</v>
      </c>
      <c r="G3792" s="1" t="s">
        <v>19</v>
      </c>
      <c r="H3792" s="1" t="s">
        <v>102</v>
      </c>
      <c r="I3792" s="1">
        <v>2310</v>
      </c>
      <c r="J3792" s="1">
        <f>MONTH(BART_Rides[[#This Row],[Date]])</f>
        <v>5</v>
      </c>
      <c r="K3792" s="1">
        <f>WEEKDAY(BART_Rides[[#This Row],[Date]],2)</f>
        <v>5</v>
      </c>
      <c r="L3792" s="1" t="str">
        <f>LEFT(BART_Rides[[#This Row],[Lines]],1)</f>
        <v>B</v>
      </c>
      <c r="M3792" s="1" t="str">
        <f>IF(BART_Rides[[#This Row],[FirstLetter]]="Y","Yes","No")</f>
        <v>No</v>
      </c>
      <c r="N3792" s="1" t="str">
        <f>IF(OR(BART_Rides[[#This Row],[Station Code]]="EM", BART_Rides[[#This Row],[Station Code]]="MT", BART_Rides[[#This Row],[Station Code]]="PL", BART_Rides[[#This Row],[Station Code]]="CC"), "Yes", "No")</f>
        <v>No</v>
      </c>
    </row>
    <row r="3793" spans="6:14">
      <c r="F3793" s="3">
        <v>44338</v>
      </c>
      <c r="G3793" s="1" t="s">
        <v>19</v>
      </c>
      <c r="H3793" s="1" t="s">
        <v>102</v>
      </c>
      <c r="I3793" s="1">
        <v>1354</v>
      </c>
      <c r="J3793" s="1">
        <f>MONTH(BART_Rides[[#This Row],[Date]])</f>
        <v>5</v>
      </c>
      <c r="K3793" s="1">
        <f>WEEKDAY(BART_Rides[[#This Row],[Date]],2)</f>
        <v>6</v>
      </c>
      <c r="L3793" s="1" t="str">
        <f>LEFT(BART_Rides[[#This Row],[Lines]],1)</f>
        <v>B</v>
      </c>
      <c r="M3793" s="1" t="str">
        <f>IF(BART_Rides[[#This Row],[FirstLetter]]="Y","Yes","No")</f>
        <v>No</v>
      </c>
      <c r="N3793" s="1" t="str">
        <f>IF(OR(BART_Rides[[#This Row],[Station Code]]="EM", BART_Rides[[#This Row],[Station Code]]="MT", BART_Rides[[#This Row],[Station Code]]="PL", BART_Rides[[#This Row],[Station Code]]="CC"), "Yes", "No")</f>
        <v>No</v>
      </c>
    </row>
    <row r="3794" spans="6:14">
      <c r="F3794" s="3">
        <v>44339</v>
      </c>
      <c r="G3794" s="1" t="s">
        <v>19</v>
      </c>
      <c r="H3794" s="1" t="s">
        <v>102</v>
      </c>
      <c r="I3794" s="1">
        <v>1043</v>
      </c>
      <c r="J3794" s="1">
        <f>MONTH(BART_Rides[[#This Row],[Date]])</f>
        <v>5</v>
      </c>
      <c r="K3794" s="1">
        <f>WEEKDAY(BART_Rides[[#This Row],[Date]],2)</f>
        <v>7</v>
      </c>
      <c r="L3794" s="1" t="str">
        <f>LEFT(BART_Rides[[#This Row],[Lines]],1)</f>
        <v>B</v>
      </c>
      <c r="M3794" s="1" t="str">
        <f>IF(BART_Rides[[#This Row],[FirstLetter]]="Y","Yes","No")</f>
        <v>No</v>
      </c>
      <c r="N3794" s="1" t="str">
        <f>IF(OR(BART_Rides[[#This Row],[Station Code]]="EM", BART_Rides[[#This Row],[Station Code]]="MT", BART_Rides[[#This Row],[Station Code]]="PL", BART_Rides[[#This Row],[Station Code]]="CC"), "Yes", "No")</f>
        <v>No</v>
      </c>
    </row>
    <row r="3795" spans="6:14">
      <c r="F3795" s="3">
        <v>44340</v>
      </c>
      <c r="G3795" s="1" t="s">
        <v>19</v>
      </c>
      <c r="H3795" s="1" t="s">
        <v>102</v>
      </c>
      <c r="I3795" s="1">
        <v>2158</v>
      </c>
      <c r="J3795" s="1">
        <f>MONTH(BART_Rides[[#This Row],[Date]])</f>
        <v>5</v>
      </c>
      <c r="K3795" s="1">
        <f>WEEKDAY(BART_Rides[[#This Row],[Date]],2)</f>
        <v>1</v>
      </c>
      <c r="L3795" s="1" t="str">
        <f>LEFT(BART_Rides[[#This Row],[Lines]],1)</f>
        <v>B</v>
      </c>
      <c r="M3795" s="1" t="str">
        <f>IF(BART_Rides[[#This Row],[FirstLetter]]="Y","Yes","No")</f>
        <v>No</v>
      </c>
      <c r="N3795" s="1" t="str">
        <f>IF(OR(BART_Rides[[#This Row],[Station Code]]="EM", BART_Rides[[#This Row],[Station Code]]="MT", BART_Rides[[#This Row],[Station Code]]="PL", BART_Rides[[#This Row],[Station Code]]="CC"), "Yes", "No")</f>
        <v>No</v>
      </c>
    </row>
    <row r="3796" spans="6:14">
      <c r="F3796" s="3">
        <v>44341</v>
      </c>
      <c r="G3796" s="1" t="s">
        <v>19</v>
      </c>
      <c r="H3796" s="1" t="s">
        <v>102</v>
      </c>
      <c r="I3796" s="1">
        <v>2329</v>
      </c>
      <c r="J3796" s="1">
        <f>MONTH(BART_Rides[[#This Row],[Date]])</f>
        <v>5</v>
      </c>
      <c r="K3796" s="1">
        <f>WEEKDAY(BART_Rides[[#This Row],[Date]],2)</f>
        <v>2</v>
      </c>
      <c r="L3796" s="1" t="str">
        <f>LEFT(BART_Rides[[#This Row],[Lines]],1)</f>
        <v>B</v>
      </c>
      <c r="M3796" s="1" t="str">
        <f>IF(BART_Rides[[#This Row],[FirstLetter]]="Y","Yes","No")</f>
        <v>No</v>
      </c>
      <c r="N3796" s="1" t="str">
        <f>IF(OR(BART_Rides[[#This Row],[Station Code]]="EM", BART_Rides[[#This Row],[Station Code]]="MT", BART_Rides[[#This Row],[Station Code]]="PL", BART_Rides[[#This Row],[Station Code]]="CC"), "Yes", "No")</f>
        <v>No</v>
      </c>
    </row>
    <row r="3797" spans="6:14">
      <c r="F3797" s="3">
        <v>44342</v>
      </c>
      <c r="G3797" s="1" t="s">
        <v>19</v>
      </c>
      <c r="H3797" s="1" t="s">
        <v>102</v>
      </c>
      <c r="I3797" s="1">
        <v>2303</v>
      </c>
      <c r="J3797" s="1">
        <f>MONTH(BART_Rides[[#This Row],[Date]])</f>
        <v>5</v>
      </c>
      <c r="K3797" s="1">
        <f>WEEKDAY(BART_Rides[[#This Row],[Date]],2)</f>
        <v>3</v>
      </c>
      <c r="L3797" s="1" t="str">
        <f>LEFT(BART_Rides[[#This Row],[Lines]],1)</f>
        <v>B</v>
      </c>
      <c r="M3797" s="1" t="str">
        <f>IF(BART_Rides[[#This Row],[FirstLetter]]="Y","Yes","No")</f>
        <v>No</v>
      </c>
      <c r="N3797" s="1" t="str">
        <f>IF(OR(BART_Rides[[#This Row],[Station Code]]="EM", BART_Rides[[#This Row],[Station Code]]="MT", BART_Rides[[#This Row],[Station Code]]="PL", BART_Rides[[#This Row],[Station Code]]="CC"), "Yes", "No")</f>
        <v>No</v>
      </c>
    </row>
    <row r="3798" spans="6:14">
      <c r="F3798" s="3">
        <v>44343</v>
      </c>
      <c r="G3798" s="1" t="s">
        <v>19</v>
      </c>
      <c r="H3798" s="1" t="s">
        <v>102</v>
      </c>
      <c r="I3798" s="1">
        <v>2359</v>
      </c>
      <c r="J3798" s="1">
        <f>MONTH(BART_Rides[[#This Row],[Date]])</f>
        <v>5</v>
      </c>
      <c r="K3798" s="1">
        <f>WEEKDAY(BART_Rides[[#This Row],[Date]],2)</f>
        <v>4</v>
      </c>
      <c r="L3798" s="1" t="str">
        <f>LEFT(BART_Rides[[#This Row],[Lines]],1)</f>
        <v>B</v>
      </c>
      <c r="M3798" s="1" t="str">
        <f>IF(BART_Rides[[#This Row],[FirstLetter]]="Y","Yes","No")</f>
        <v>No</v>
      </c>
      <c r="N3798" s="1" t="str">
        <f>IF(OR(BART_Rides[[#This Row],[Station Code]]="EM", BART_Rides[[#This Row],[Station Code]]="MT", BART_Rides[[#This Row],[Station Code]]="PL", BART_Rides[[#This Row],[Station Code]]="CC"), "Yes", "No")</f>
        <v>No</v>
      </c>
    </row>
    <row r="3799" spans="6:14">
      <c r="F3799" s="3">
        <v>44344</v>
      </c>
      <c r="G3799" s="1" t="s">
        <v>19</v>
      </c>
      <c r="H3799" s="1" t="s">
        <v>102</v>
      </c>
      <c r="I3799" s="1">
        <v>2238</v>
      </c>
      <c r="J3799" s="1">
        <f>MONTH(BART_Rides[[#This Row],[Date]])</f>
        <v>5</v>
      </c>
      <c r="K3799" s="1">
        <f>WEEKDAY(BART_Rides[[#This Row],[Date]],2)</f>
        <v>5</v>
      </c>
      <c r="L3799" s="1" t="str">
        <f>LEFT(BART_Rides[[#This Row],[Lines]],1)</f>
        <v>B</v>
      </c>
      <c r="M3799" s="1" t="str">
        <f>IF(BART_Rides[[#This Row],[FirstLetter]]="Y","Yes","No")</f>
        <v>No</v>
      </c>
      <c r="N3799" s="1" t="str">
        <f>IF(OR(BART_Rides[[#This Row],[Station Code]]="EM", BART_Rides[[#This Row],[Station Code]]="MT", BART_Rides[[#This Row],[Station Code]]="PL", BART_Rides[[#This Row],[Station Code]]="CC"), "Yes", "No")</f>
        <v>No</v>
      </c>
    </row>
    <row r="3800" spans="6:14">
      <c r="F3800" s="3">
        <v>44345</v>
      </c>
      <c r="G3800" s="1" t="s">
        <v>19</v>
      </c>
      <c r="H3800" s="1" t="s">
        <v>102</v>
      </c>
      <c r="I3800" s="1">
        <v>1364</v>
      </c>
      <c r="J3800" s="1">
        <f>MONTH(BART_Rides[[#This Row],[Date]])</f>
        <v>5</v>
      </c>
      <c r="K3800" s="1">
        <f>WEEKDAY(BART_Rides[[#This Row],[Date]],2)</f>
        <v>6</v>
      </c>
      <c r="L3800" s="1" t="str">
        <f>LEFT(BART_Rides[[#This Row],[Lines]],1)</f>
        <v>B</v>
      </c>
      <c r="M3800" s="1" t="str">
        <f>IF(BART_Rides[[#This Row],[FirstLetter]]="Y","Yes","No")</f>
        <v>No</v>
      </c>
      <c r="N3800" s="1" t="str">
        <f>IF(OR(BART_Rides[[#This Row],[Station Code]]="EM", BART_Rides[[#This Row],[Station Code]]="MT", BART_Rides[[#This Row],[Station Code]]="PL", BART_Rides[[#This Row],[Station Code]]="CC"), "Yes", "No")</f>
        <v>No</v>
      </c>
    </row>
    <row r="3801" spans="6:14">
      <c r="F3801" s="3">
        <v>44346</v>
      </c>
      <c r="G3801" s="1" t="s">
        <v>19</v>
      </c>
      <c r="H3801" s="1" t="s">
        <v>102</v>
      </c>
      <c r="I3801" s="1">
        <v>1148</v>
      </c>
      <c r="J3801" s="1">
        <f>MONTH(BART_Rides[[#This Row],[Date]])</f>
        <v>5</v>
      </c>
      <c r="K3801" s="1">
        <f>WEEKDAY(BART_Rides[[#This Row],[Date]],2)</f>
        <v>7</v>
      </c>
      <c r="L3801" s="1" t="str">
        <f>LEFT(BART_Rides[[#This Row],[Lines]],1)</f>
        <v>B</v>
      </c>
      <c r="M3801" s="1" t="str">
        <f>IF(BART_Rides[[#This Row],[FirstLetter]]="Y","Yes","No")</f>
        <v>No</v>
      </c>
      <c r="N3801" s="1" t="str">
        <f>IF(OR(BART_Rides[[#This Row],[Station Code]]="EM", BART_Rides[[#This Row],[Station Code]]="MT", BART_Rides[[#This Row],[Station Code]]="PL", BART_Rides[[#This Row],[Station Code]]="CC"), "Yes", "No")</f>
        <v>No</v>
      </c>
    </row>
    <row r="3802" spans="6:14">
      <c r="F3802" s="3">
        <v>44347</v>
      </c>
      <c r="G3802" s="1" t="s">
        <v>19</v>
      </c>
      <c r="H3802" s="1" t="s">
        <v>102</v>
      </c>
      <c r="I3802" s="1">
        <v>1197</v>
      </c>
      <c r="J3802" s="1">
        <f>MONTH(BART_Rides[[#This Row],[Date]])</f>
        <v>5</v>
      </c>
      <c r="K3802" s="1">
        <f>WEEKDAY(BART_Rides[[#This Row],[Date]],2)</f>
        <v>1</v>
      </c>
      <c r="L3802" s="1" t="str">
        <f>LEFT(BART_Rides[[#This Row],[Lines]],1)</f>
        <v>B</v>
      </c>
      <c r="M3802" s="1" t="str">
        <f>IF(BART_Rides[[#This Row],[FirstLetter]]="Y","Yes","No")</f>
        <v>No</v>
      </c>
      <c r="N3802" s="1" t="str">
        <f>IF(OR(BART_Rides[[#This Row],[Station Code]]="EM", BART_Rides[[#This Row],[Station Code]]="MT", BART_Rides[[#This Row],[Station Code]]="PL", BART_Rides[[#This Row],[Station Code]]="CC"), "Yes", "No")</f>
        <v>No</v>
      </c>
    </row>
    <row r="3803" spans="6:14">
      <c r="F3803" s="3">
        <v>44348</v>
      </c>
      <c r="G3803" s="1" t="s">
        <v>19</v>
      </c>
      <c r="H3803" s="1" t="s">
        <v>102</v>
      </c>
      <c r="I3803" s="1">
        <v>2351</v>
      </c>
      <c r="J3803" s="1">
        <f>MONTH(BART_Rides[[#This Row],[Date]])</f>
        <v>6</v>
      </c>
      <c r="K3803" s="1">
        <f>WEEKDAY(BART_Rides[[#This Row],[Date]],2)</f>
        <v>2</v>
      </c>
      <c r="L3803" s="1" t="str">
        <f>LEFT(BART_Rides[[#This Row],[Lines]],1)</f>
        <v>B</v>
      </c>
      <c r="M3803" s="1" t="str">
        <f>IF(BART_Rides[[#This Row],[FirstLetter]]="Y","Yes","No")</f>
        <v>No</v>
      </c>
      <c r="N3803" s="1" t="str">
        <f>IF(OR(BART_Rides[[#This Row],[Station Code]]="EM", BART_Rides[[#This Row],[Station Code]]="MT", BART_Rides[[#This Row],[Station Code]]="PL", BART_Rides[[#This Row],[Station Code]]="CC"), "Yes", "No")</f>
        <v>No</v>
      </c>
    </row>
    <row r="3804" spans="6:14">
      <c r="F3804" s="3">
        <v>44349</v>
      </c>
      <c r="G3804" s="1" t="s">
        <v>19</v>
      </c>
      <c r="H3804" s="1" t="s">
        <v>102</v>
      </c>
      <c r="I3804" s="1">
        <v>2354</v>
      </c>
      <c r="J3804" s="1">
        <f>MONTH(BART_Rides[[#This Row],[Date]])</f>
        <v>6</v>
      </c>
      <c r="K3804" s="1">
        <f>WEEKDAY(BART_Rides[[#This Row],[Date]],2)</f>
        <v>3</v>
      </c>
      <c r="L3804" s="1" t="str">
        <f>LEFT(BART_Rides[[#This Row],[Lines]],1)</f>
        <v>B</v>
      </c>
      <c r="M3804" s="1" t="str">
        <f>IF(BART_Rides[[#This Row],[FirstLetter]]="Y","Yes","No")</f>
        <v>No</v>
      </c>
      <c r="N3804" s="1" t="str">
        <f>IF(OR(BART_Rides[[#This Row],[Station Code]]="EM", BART_Rides[[#This Row],[Station Code]]="MT", BART_Rides[[#This Row],[Station Code]]="PL", BART_Rides[[#This Row],[Station Code]]="CC"), "Yes", "No")</f>
        <v>No</v>
      </c>
    </row>
    <row r="3805" spans="6:14">
      <c r="F3805" s="3">
        <v>44350</v>
      </c>
      <c r="G3805" s="1" t="s">
        <v>19</v>
      </c>
      <c r="H3805" s="1" t="s">
        <v>102</v>
      </c>
      <c r="I3805" s="1">
        <v>2457</v>
      </c>
      <c r="J3805" s="1">
        <f>MONTH(BART_Rides[[#This Row],[Date]])</f>
        <v>6</v>
      </c>
      <c r="K3805" s="1">
        <f>WEEKDAY(BART_Rides[[#This Row],[Date]],2)</f>
        <v>4</v>
      </c>
      <c r="L3805" s="1" t="str">
        <f>LEFT(BART_Rides[[#This Row],[Lines]],1)</f>
        <v>B</v>
      </c>
      <c r="M3805" s="1" t="str">
        <f>IF(BART_Rides[[#This Row],[FirstLetter]]="Y","Yes","No")</f>
        <v>No</v>
      </c>
      <c r="N3805" s="1" t="str">
        <f>IF(OR(BART_Rides[[#This Row],[Station Code]]="EM", BART_Rides[[#This Row],[Station Code]]="MT", BART_Rides[[#This Row],[Station Code]]="PL", BART_Rides[[#This Row],[Station Code]]="CC"), "Yes", "No")</f>
        <v>No</v>
      </c>
    </row>
    <row r="3806" spans="6:14">
      <c r="F3806" s="3">
        <v>44351</v>
      </c>
      <c r="G3806" s="1" t="s">
        <v>19</v>
      </c>
      <c r="H3806" s="1" t="s">
        <v>102</v>
      </c>
      <c r="I3806" s="1">
        <v>2342</v>
      </c>
      <c r="J3806" s="1">
        <f>MONTH(BART_Rides[[#This Row],[Date]])</f>
        <v>6</v>
      </c>
      <c r="K3806" s="1">
        <f>WEEKDAY(BART_Rides[[#This Row],[Date]],2)</f>
        <v>5</v>
      </c>
      <c r="L3806" s="1" t="str">
        <f>LEFT(BART_Rides[[#This Row],[Lines]],1)</f>
        <v>B</v>
      </c>
      <c r="M3806" s="1" t="str">
        <f>IF(BART_Rides[[#This Row],[FirstLetter]]="Y","Yes","No")</f>
        <v>No</v>
      </c>
      <c r="N3806" s="1" t="str">
        <f>IF(OR(BART_Rides[[#This Row],[Station Code]]="EM", BART_Rides[[#This Row],[Station Code]]="MT", BART_Rides[[#This Row],[Station Code]]="PL", BART_Rides[[#This Row],[Station Code]]="CC"), "Yes", "No")</f>
        <v>No</v>
      </c>
    </row>
    <row r="3807" spans="6:14">
      <c r="F3807" s="3">
        <v>44352</v>
      </c>
      <c r="G3807" s="1" t="s">
        <v>19</v>
      </c>
      <c r="H3807" s="1" t="s">
        <v>102</v>
      </c>
      <c r="I3807" s="1">
        <v>1412</v>
      </c>
      <c r="J3807" s="1">
        <f>MONTH(BART_Rides[[#This Row],[Date]])</f>
        <v>6</v>
      </c>
      <c r="K3807" s="1">
        <f>WEEKDAY(BART_Rides[[#This Row],[Date]],2)</f>
        <v>6</v>
      </c>
      <c r="L3807" s="1" t="str">
        <f>LEFT(BART_Rides[[#This Row],[Lines]],1)</f>
        <v>B</v>
      </c>
      <c r="M3807" s="1" t="str">
        <f>IF(BART_Rides[[#This Row],[FirstLetter]]="Y","Yes","No")</f>
        <v>No</v>
      </c>
      <c r="N3807" s="1" t="str">
        <f>IF(OR(BART_Rides[[#This Row],[Station Code]]="EM", BART_Rides[[#This Row],[Station Code]]="MT", BART_Rides[[#This Row],[Station Code]]="PL", BART_Rides[[#This Row],[Station Code]]="CC"), "Yes", "No")</f>
        <v>No</v>
      </c>
    </row>
    <row r="3808" spans="6:14">
      <c r="F3808" s="3">
        <v>44353</v>
      </c>
      <c r="G3808" s="1" t="s">
        <v>19</v>
      </c>
      <c r="H3808" s="1" t="s">
        <v>102</v>
      </c>
      <c r="I3808" s="1">
        <v>1093</v>
      </c>
      <c r="J3808" s="1">
        <f>MONTH(BART_Rides[[#This Row],[Date]])</f>
        <v>6</v>
      </c>
      <c r="K3808" s="1">
        <f>WEEKDAY(BART_Rides[[#This Row],[Date]],2)</f>
        <v>7</v>
      </c>
      <c r="L3808" s="1" t="str">
        <f>LEFT(BART_Rides[[#This Row],[Lines]],1)</f>
        <v>B</v>
      </c>
      <c r="M3808" s="1" t="str">
        <f>IF(BART_Rides[[#This Row],[FirstLetter]]="Y","Yes","No")</f>
        <v>No</v>
      </c>
      <c r="N3808" s="1" t="str">
        <f>IF(OR(BART_Rides[[#This Row],[Station Code]]="EM", BART_Rides[[#This Row],[Station Code]]="MT", BART_Rides[[#This Row],[Station Code]]="PL", BART_Rides[[#This Row],[Station Code]]="CC"), "Yes", "No")</f>
        <v>No</v>
      </c>
    </row>
    <row r="3809" spans="6:14">
      <c r="F3809" s="3">
        <v>44354</v>
      </c>
      <c r="G3809" s="1" t="s">
        <v>19</v>
      </c>
      <c r="H3809" s="1" t="s">
        <v>102</v>
      </c>
      <c r="I3809" s="1">
        <v>2266</v>
      </c>
      <c r="J3809" s="1">
        <f>MONTH(BART_Rides[[#This Row],[Date]])</f>
        <v>6</v>
      </c>
      <c r="K3809" s="1">
        <f>WEEKDAY(BART_Rides[[#This Row],[Date]],2)</f>
        <v>1</v>
      </c>
      <c r="L3809" s="1" t="str">
        <f>LEFT(BART_Rides[[#This Row],[Lines]],1)</f>
        <v>B</v>
      </c>
      <c r="M3809" s="1" t="str">
        <f>IF(BART_Rides[[#This Row],[FirstLetter]]="Y","Yes","No")</f>
        <v>No</v>
      </c>
      <c r="N3809" s="1" t="str">
        <f>IF(OR(BART_Rides[[#This Row],[Station Code]]="EM", BART_Rides[[#This Row],[Station Code]]="MT", BART_Rides[[#This Row],[Station Code]]="PL", BART_Rides[[#This Row],[Station Code]]="CC"), "Yes", "No")</f>
        <v>No</v>
      </c>
    </row>
    <row r="3810" spans="6:14">
      <c r="F3810" s="3">
        <v>44355</v>
      </c>
      <c r="G3810" s="1" t="s">
        <v>19</v>
      </c>
      <c r="H3810" s="1" t="s">
        <v>102</v>
      </c>
      <c r="I3810" s="1">
        <v>2302</v>
      </c>
      <c r="J3810" s="1">
        <f>MONTH(BART_Rides[[#This Row],[Date]])</f>
        <v>6</v>
      </c>
      <c r="K3810" s="1">
        <f>WEEKDAY(BART_Rides[[#This Row],[Date]],2)</f>
        <v>2</v>
      </c>
      <c r="L3810" s="1" t="str">
        <f>LEFT(BART_Rides[[#This Row],[Lines]],1)</f>
        <v>B</v>
      </c>
      <c r="M3810" s="1" t="str">
        <f>IF(BART_Rides[[#This Row],[FirstLetter]]="Y","Yes","No")</f>
        <v>No</v>
      </c>
      <c r="N3810" s="1" t="str">
        <f>IF(OR(BART_Rides[[#This Row],[Station Code]]="EM", BART_Rides[[#This Row],[Station Code]]="MT", BART_Rides[[#This Row],[Station Code]]="PL", BART_Rides[[#This Row],[Station Code]]="CC"), "Yes", "No")</f>
        <v>No</v>
      </c>
    </row>
    <row r="3811" spans="6:14">
      <c r="F3811" s="3">
        <v>44356</v>
      </c>
      <c r="G3811" s="1" t="s">
        <v>19</v>
      </c>
      <c r="H3811" s="1" t="s">
        <v>102</v>
      </c>
      <c r="I3811" s="1">
        <v>2388</v>
      </c>
      <c r="J3811" s="1">
        <f>MONTH(BART_Rides[[#This Row],[Date]])</f>
        <v>6</v>
      </c>
      <c r="K3811" s="1">
        <f>WEEKDAY(BART_Rides[[#This Row],[Date]],2)</f>
        <v>3</v>
      </c>
      <c r="L3811" s="1" t="str">
        <f>LEFT(BART_Rides[[#This Row],[Lines]],1)</f>
        <v>B</v>
      </c>
      <c r="M3811" s="1" t="str">
        <f>IF(BART_Rides[[#This Row],[FirstLetter]]="Y","Yes","No")</f>
        <v>No</v>
      </c>
      <c r="N3811" s="1" t="str">
        <f>IF(OR(BART_Rides[[#This Row],[Station Code]]="EM", BART_Rides[[#This Row],[Station Code]]="MT", BART_Rides[[#This Row],[Station Code]]="PL", BART_Rides[[#This Row],[Station Code]]="CC"), "Yes", "No")</f>
        <v>No</v>
      </c>
    </row>
    <row r="3812" spans="6:14">
      <c r="F3812" s="3">
        <v>44357</v>
      </c>
      <c r="G3812" s="1" t="s">
        <v>19</v>
      </c>
      <c r="H3812" s="1" t="s">
        <v>102</v>
      </c>
      <c r="I3812" s="1">
        <v>2380</v>
      </c>
      <c r="J3812" s="1">
        <f>MONTH(BART_Rides[[#This Row],[Date]])</f>
        <v>6</v>
      </c>
      <c r="K3812" s="1">
        <f>WEEKDAY(BART_Rides[[#This Row],[Date]],2)</f>
        <v>4</v>
      </c>
      <c r="L3812" s="1" t="str">
        <f>LEFT(BART_Rides[[#This Row],[Lines]],1)</f>
        <v>B</v>
      </c>
      <c r="M3812" s="1" t="str">
        <f>IF(BART_Rides[[#This Row],[FirstLetter]]="Y","Yes","No")</f>
        <v>No</v>
      </c>
      <c r="N3812" s="1" t="str">
        <f>IF(OR(BART_Rides[[#This Row],[Station Code]]="EM", BART_Rides[[#This Row],[Station Code]]="MT", BART_Rides[[#This Row],[Station Code]]="PL", BART_Rides[[#This Row],[Station Code]]="CC"), "Yes", "No")</f>
        <v>No</v>
      </c>
    </row>
    <row r="3813" spans="6:14">
      <c r="F3813" s="3">
        <v>44358</v>
      </c>
      <c r="G3813" s="1" t="s">
        <v>19</v>
      </c>
      <c r="H3813" s="1" t="s">
        <v>102</v>
      </c>
      <c r="I3813" s="1">
        <v>2361</v>
      </c>
      <c r="J3813" s="1">
        <f>MONTH(BART_Rides[[#This Row],[Date]])</f>
        <v>6</v>
      </c>
      <c r="K3813" s="1">
        <f>WEEKDAY(BART_Rides[[#This Row],[Date]],2)</f>
        <v>5</v>
      </c>
      <c r="L3813" s="1" t="str">
        <f>LEFT(BART_Rides[[#This Row],[Lines]],1)</f>
        <v>B</v>
      </c>
      <c r="M3813" s="1" t="str">
        <f>IF(BART_Rides[[#This Row],[FirstLetter]]="Y","Yes","No")</f>
        <v>No</v>
      </c>
      <c r="N3813" s="1" t="str">
        <f>IF(OR(BART_Rides[[#This Row],[Station Code]]="EM", BART_Rides[[#This Row],[Station Code]]="MT", BART_Rides[[#This Row],[Station Code]]="PL", BART_Rides[[#This Row],[Station Code]]="CC"), "Yes", "No")</f>
        <v>No</v>
      </c>
    </row>
    <row r="3814" spans="6:14">
      <c r="F3814" s="3">
        <v>44359</v>
      </c>
      <c r="G3814" s="1" t="s">
        <v>19</v>
      </c>
      <c r="H3814" s="1" t="s">
        <v>102</v>
      </c>
      <c r="I3814" s="1">
        <v>1457</v>
      </c>
      <c r="J3814" s="1">
        <f>MONTH(BART_Rides[[#This Row],[Date]])</f>
        <v>6</v>
      </c>
      <c r="K3814" s="1">
        <f>WEEKDAY(BART_Rides[[#This Row],[Date]],2)</f>
        <v>6</v>
      </c>
      <c r="L3814" s="1" t="str">
        <f>LEFT(BART_Rides[[#This Row],[Lines]],1)</f>
        <v>B</v>
      </c>
      <c r="M3814" s="1" t="str">
        <f>IF(BART_Rides[[#This Row],[FirstLetter]]="Y","Yes","No")</f>
        <v>No</v>
      </c>
      <c r="N3814" s="1" t="str">
        <f>IF(OR(BART_Rides[[#This Row],[Station Code]]="EM", BART_Rides[[#This Row],[Station Code]]="MT", BART_Rides[[#This Row],[Station Code]]="PL", BART_Rides[[#This Row],[Station Code]]="CC"), "Yes", "No")</f>
        <v>No</v>
      </c>
    </row>
    <row r="3815" spans="6:14">
      <c r="F3815" s="3">
        <v>44360</v>
      </c>
      <c r="G3815" s="1" t="s">
        <v>19</v>
      </c>
      <c r="H3815" s="1" t="s">
        <v>102</v>
      </c>
      <c r="I3815" s="1">
        <v>1166</v>
      </c>
      <c r="J3815" s="1">
        <f>MONTH(BART_Rides[[#This Row],[Date]])</f>
        <v>6</v>
      </c>
      <c r="K3815" s="1">
        <f>WEEKDAY(BART_Rides[[#This Row],[Date]],2)</f>
        <v>7</v>
      </c>
      <c r="L3815" s="1" t="str">
        <f>LEFT(BART_Rides[[#This Row],[Lines]],1)</f>
        <v>B</v>
      </c>
      <c r="M3815" s="1" t="str">
        <f>IF(BART_Rides[[#This Row],[FirstLetter]]="Y","Yes","No")</f>
        <v>No</v>
      </c>
      <c r="N3815" s="1" t="str">
        <f>IF(OR(BART_Rides[[#This Row],[Station Code]]="EM", BART_Rides[[#This Row],[Station Code]]="MT", BART_Rides[[#This Row],[Station Code]]="PL", BART_Rides[[#This Row],[Station Code]]="CC"), "Yes", "No")</f>
        <v>No</v>
      </c>
    </row>
    <row r="3816" spans="6:14">
      <c r="F3816" s="3">
        <v>44361</v>
      </c>
      <c r="G3816" s="1" t="s">
        <v>19</v>
      </c>
      <c r="H3816" s="1" t="s">
        <v>102</v>
      </c>
      <c r="I3816" s="1">
        <v>2201</v>
      </c>
      <c r="J3816" s="1">
        <f>MONTH(BART_Rides[[#This Row],[Date]])</f>
        <v>6</v>
      </c>
      <c r="K3816" s="1">
        <f>WEEKDAY(BART_Rides[[#This Row],[Date]],2)</f>
        <v>1</v>
      </c>
      <c r="L3816" s="1" t="str">
        <f>LEFT(BART_Rides[[#This Row],[Lines]],1)</f>
        <v>B</v>
      </c>
      <c r="M3816" s="1" t="str">
        <f>IF(BART_Rides[[#This Row],[FirstLetter]]="Y","Yes","No")</f>
        <v>No</v>
      </c>
      <c r="N3816" s="1" t="str">
        <f>IF(OR(BART_Rides[[#This Row],[Station Code]]="EM", BART_Rides[[#This Row],[Station Code]]="MT", BART_Rides[[#This Row],[Station Code]]="PL", BART_Rides[[#This Row],[Station Code]]="CC"), "Yes", "No")</f>
        <v>No</v>
      </c>
    </row>
    <row r="3817" spans="6:14">
      <c r="F3817" s="3">
        <v>44362</v>
      </c>
      <c r="G3817" s="1" t="s">
        <v>19</v>
      </c>
      <c r="H3817" s="1" t="s">
        <v>102</v>
      </c>
      <c r="I3817" s="1">
        <v>2410</v>
      </c>
      <c r="J3817" s="1">
        <f>MONTH(BART_Rides[[#This Row],[Date]])</f>
        <v>6</v>
      </c>
      <c r="K3817" s="1">
        <f>WEEKDAY(BART_Rides[[#This Row],[Date]],2)</f>
        <v>2</v>
      </c>
      <c r="L3817" s="1" t="str">
        <f>LEFT(BART_Rides[[#This Row],[Lines]],1)</f>
        <v>B</v>
      </c>
      <c r="M3817" s="1" t="str">
        <f>IF(BART_Rides[[#This Row],[FirstLetter]]="Y","Yes","No")</f>
        <v>No</v>
      </c>
      <c r="N3817" s="1" t="str">
        <f>IF(OR(BART_Rides[[#This Row],[Station Code]]="EM", BART_Rides[[#This Row],[Station Code]]="MT", BART_Rides[[#This Row],[Station Code]]="PL", BART_Rides[[#This Row],[Station Code]]="CC"), "Yes", "No")</f>
        <v>No</v>
      </c>
    </row>
    <row r="3818" spans="6:14">
      <c r="F3818" s="3">
        <v>44363</v>
      </c>
      <c r="G3818" s="1" t="s">
        <v>19</v>
      </c>
      <c r="H3818" s="1" t="s">
        <v>102</v>
      </c>
      <c r="I3818" s="1">
        <v>2465</v>
      </c>
      <c r="J3818" s="1">
        <f>MONTH(BART_Rides[[#This Row],[Date]])</f>
        <v>6</v>
      </c>
      <c r="K3818" s="1">
        <f>WEEKDAY(BART_Rides[[#This Row],[Date]],2)</f>
        <v>3</v>
      </c>
      <c r="L3818" s="1" t="str">
        <f>LEFT(BART_Rides[[#This Row],[Lines]],1)</f>
        <v>B</v>
      </c>
      <c r="M3818" s="1" t="str">
        <f>IF(BART_Rides[[#This Row],[FirstLetter]]="Y","Yes","No")</f>
        <v>No</v>
      </c>
      <c r="N3818" s="1" t="str">
        <f>IF(OR(BART_Rides[[#This Row],[Station Code]]="EM", BART_Rides[[#This Row],[Station Code]]="MT", BART_Rides[[#This Row],[Station Code]]="PL", BART_Rides[[#This Row],[Station Code]]="CC"), "Yes", "No")</f>
        <v>No</v>
      </c>
    </row>
    <row r="3819" spans="6:14">
      <c r="F3819" s="3">
        <v>44364</v>
      </c>
      <c r="G3819" s="1" t="s">
        <v>19</v>
      </c>
      <c r="H3819" s="1" t="s">
        <v>102</v>
      </c>
      <c r="I3819" s="1">
        <v>2361</v>
      </c>
      <c r="J3819" s="1">
        <f>MONTH(BART_Rides[[#This Row],[Date]])</f>
        <v>6</v>
      </c>
      <c r="K3819" s="1">
        <f>WEEKDAY(BART_Rides[[#This Row],[Date]],2)</f>
        <v>4</v>
      </c>
      <c r="L3819" s="1" t="str">
        <f>LEFT(BART_Rides[[#This Row],[Lines]],1)</f>
        <v>B</v>
      </c>
      <c r="M3819" s="1" t="str">
        <f>IF(BART_Rides[[#This Row],[FirstLetter]]="Y","Yes","No")</f>
        <v>No</v>
      </c>
      <c r="N3819" s="1" t="str">
        <f>IF(OR(BART_Rides[[#This Row],[Station Code]]="EM", BART_Rides[[#This Row],[Station Code]]="MT", BART_Rides[[#This Row],[Station Code]]="PL", BART_Rides[[#This Row],[Station Code]]="CC"), "Yes", "No")</f>
        <v>No</v>
      </c>
    </row>
    <row r="3820" spans="6:14">
      <c r="F3820" s="3">
        <v>44365</v>
      </c>
      <c r="G3820" s="1" t="s">
        <v>19</v>
      </c>
      <c r="H3820" s="1" t="s">
        <v>102</v>
      </c>
      <c r="I3820" s="1">
        <v>2328</v>
      </c>
      <c r="J3820" s="1">
        <f>MONTH(BART_Rides[[#This Row],[Date]])</f>
        <v>6</v>
      </c>
      <c r="K3820" s="1">
        <f>WEEKDAY(BART_Rides[[#This Row],[Date]],2)</f>
        <v>5</v>
      </c>
      <c r="L3820" s="1" t="str">
        <f>LEFT(BART_Rides[[#This Row],[Lines]],1)</f>
        <v>B</v>
      </c>
      <c r="M3820" s="1" t="str">
        <f>IF(BART_Rides[[#This Row],[FirstLetter]]="Y","Yes","No")</f>
        <v>No</v>
      </c>
      <c r="N3820" s="1" t="str">
        <f>IF(OR(BART_Rides[[#This Row],[Station Code]]="EM", BART_Rides[[#This Row],[Station Code]]="MT", BART_Rides[[#This Row],[Station Code]]="PL", BART_Rides[[#This Row],[Station Code]]="CC"), "Yes", "No")</f>
        <v>No</v>
      </c>
    </row>
    <row r="3821" spans="6:14">
      <c r="F3821" s="3">
        <v>44366</v>
      </c>
      <c r="G3821" s="1" t="s">
        <v>19</v>
      </c>
      <c r="H3821" s="1" t="s">
        <v>102</v>
      </c>
      <c r="I3821" s="1">
        <v>1517</v>
      </c>
      <c r="J3821" s="1">
        <f>MONTH(BART_Rides[[#This Row],[Date]])</f>
        <v>6</v>
      </c>
      <c r="K3821" s="1">
        <f>WEEKDAY(BART_Rides[[#This Row],[Date]],2)</f>
        <v>6</v>
      </c>
      <c r="L3821" s="1" t="str">
        <f>LEFT(BART_Rides[[#This Row],[Lines]],1)</f>
        <v>B</v>
      </c>
      <c r="M3821" s="1" t="str">
        <f>IF(BART_Rides[[#This Row],[FirstLetter]]="Y","Yes","No")</f>
        <v>No</v>
      </c>
      <c r="N3821" s="1" t="str">
        <f>IF(OR(BART_Rides[[#This Row],[Station Code]]="EM", BART_Rides[[#This Row],[Station Code]]="MT", BART_Rides[[#This Row],[Station Code]]="PL", BART_Rides[[#This Row],[Station Code]]="CC"), "Yes", "No")</f>
        <v>No</v>
      </c>
    </row>
    <row r="3822" spans="6:14">
      <c r="F3822" s="3">
        <v>44367</v>
      </c>
      <c r="G3822" s="1" t="s">
        <v>19</v>
      </c>
      <c r="H3822" s="1" t="s">
        <v>102</v>
      </c>
      <c r="I3822" s="1">
        <v>1040</v>
      </c>
      <c r="J3822" s="1">
        <f>MONTH(BART_Rides[[#This Row],[Date]])</f>
        <v>6</v>
      </c>
      <c r="K3822" s="1">
        <f>WEEKDAY(BART_Rides[[#This Row],[Date]],2)</f>
        <v>7</v>
      </c>
      <c r="L3822" s="1" t="str">
        <f>LEFT(BART_Rides[[#This Row],[Lines]],1)</f>
        <v>B</v>
      </c>
      <c r="M3822" s="1" t="str">
        <f>IF(BART_Rides[[#This Row],[FirstLetter]]="Y","Yes","No")</f>
        <v>No</v>
      </c>
      <c r="N3822" s="1" t="str">
        <f>IF(OR(BART_Rides[[#This Row],[Station Code]]="EM", BART_Rides[[#This Row],[Station Code]]="MT", BART_Rides[[#This Row],[Station Code]]="PL", BART_Rides[[#This Row],[Station Code]]="CC"), "Yes", "No")</f>
        <v>No</v>
      </c>
    </row>
    <row r="3823" spans="6:14">
      <c r="F3823" s="3">
        <v>44368</v>
      </c>
      <c r="G3823" s="1" t="s">
        <v>19</v>
      </c>
      <c r="H3823" s="1" t="s">
        <v>102</v>
      </c>
      <c r="I3823" s="1">
        <v>2336</v>
      </c>
      <c r="J3823" s="1">
        <f>MONTH(BART_Rides[[#This Row],[Date]])</f>
        <v>6</v>
      </c>
      <c r="K3823" s="1">
        <f>WEEKDAY(BART_Rides[[#This Row],[Date]],2)</f>
        <v>1</v>
      </c>
      <c r="L3823" s="1" t="str">
        <f>LEFT(BART_Rides[[#This Row],[Lines]],1)</f>
        <v>B</v>
      </c>
      <c r="M3823" s="1" t="str">
        <f>IF(BART_Rides[[#This Row],[FirstLetter]]="Y","Yes","No")</f>
        <v>No</v>
      </c>
      <c r="N3823" s="1" t="str">
        <f>IF(OR(BART_Rides[[#This Row],[Station Code]]="EM", BART_Rides[[#This Row],[Station Code]]="MT", BART_Rides[[#This Row],[Station Code]]="PL", BART_Rides[[#This Row],[Station Code]]="CC"), "Yes", "No")</f>
        <v>No</v>
      </c>
    </row>
    <row r="3824" spans="6:14">
      <c r="F3824" s="3">
        <v>44369</v>
      </c>
      <c r="G3824" s="1" t="s">
        <v>19</v>
      </c>
      <c r="H3824" s="1" t="s">
        <v>102</v>
      </c>
      <c r="I3824" s="1">
        <v>2483</v>
      </c>
      <c r="J3824" s="1">
        <f>MONTH(BART_Rides[[#This Row],[Date]])</f>
        <v>6</v>
      </c>
      <c r="K3824" s="1">
        <f>WEEKDAY(BART_Rides[[#This Row],[Date]],2)</f>
        <v>2</v>
      </c>
      <c r="L3824" s="1" t="str">
        <f>LEFT(BART_Rides[[#This Row],[Lines]],1)</f>
        <v>B</v>
      </c>
      <c r="M3824" s="1" t="str">
        <f>IF(BART_Rides[[#This Row],[FirstLetter]]="Y","Yes","No")</f>
        <v>No</v>
      </c>
      <c r="N3824" s="1" t="str">
        <f>IF(OR(BART_Rides[[#This Row],[Station Code]]="EM", BART_Rides[[#This Row],[Station Code]]="MT", BART_Rides[[#This Row],[Station Code]]="PL", BART_Rides[[#This Row],[Station Code]]="CC"), "Yes", "No")</f>
        <v>No</v>
      </c>
    </row>
    <row r="3825" spans="6:14">
      <c r="F3825" s="3">
        <v>44370</v>
      </c>
      <c r="G3825" s="1" t="s">
        <v>19</v>
      </c>
      <c r="H3825" s="1" t="s">
        <v>102</v>
      </c>
      <c r="I3825" s="1">
        <v>2446</v>
      </c>
      <c r="J3825" s="1">
        <f>MONTH(BART_Rides[[#This Row],[Date]])</f>
        <v>6</v>
      </c>
      <c r="K3825" s="1">
        <f>WEEKDAY(BART_Rides[[#This Row],[Date]],2)</f>
        <v>3</v>
      </c>
      <c r="L3825" s="1" t="str">
        <f>LEFT(BART_Rides[[#This Row],[Lines]],1)</f>
        <v>B</v>
      </c>
      <c r="M3825" s="1" t="str">
        <f>IF(BART_Rides[[#This Row],[FirstLetter]]="Y","Yes","No")</f>
        <v>No</v>
      </c>
      <c r="N3825" s="1" t="str">
        <f>IF(OR(BART_Rides[[#This Row],[Station Code]]="EM", BART_Rides[[#This Row],[Station Code]]="MT", BART_Rides[[#This Row],[Station Code]]="PL", BART_Rides[[#This Row],[Station Code]]="CC"), "Yes", "No")</f>
        <v>No</v>
      </c>
    </row>
    <row r="3826" spans="6:14">
      <c r="F3826" s="3">
        <v>44371</v>
      </c>
      <c r="G3826" s="1" t="s">
        <v>19</v>
      </c>
      <c r="H3826" s="1" t="s">
        <v>102</v>
      </c>
      <c r="I3826" s="1">
        <v>2412</v>
      </c>
      <c r="J3826" s="1">
        <f>MONTH(BART_Rides[[#This Row],[Date]])</f>
        <v>6</v>
      </c>
      <c r="K3826" s="1">
        <f>WEEKDAY(BART_Rides[[#This Row],[Date]],2)</f>
        <v>4</v>
      </c>
      <c r="L3826" s="1" t="str">
        <f>LEFT(BART_Rides[[#This Row],[Lines]],1)</f>
        <v>B</v>
      </c>
      <c r="M3826" s="1" t="str">
        <f>IF(BART_Rides[[#This Row],[FirstLetter]]="Y","Yes","No")</f>
        <v>No</v>
      </c>
      <c r="N3826" s="1" t="str">
        <f>IF(OR(BART_Rides[[#This Row],[Station Code]]="EM", BART_Rides[[#This Row],[Station Code]]="MT", BART_Rides[[#This Row],[Station Code]]="PL", BART_Rides[[#This Row],[Station Code]]="CC"), "Yes", "No")</f>
        <v>No</v>
      </c>
    </row>
    <row r="3827" spans="6:14">
      <c r="F3827" s="3">
        <v>44372</v>
      </c>
      <c r="G3827" s="1" t="s">
        <v>19</v>
      </c>
      <c r="H3827" s="1" t="s">
        <v>102</v>
      </c>
      <c r="I3827" s="1">
        <v>2439</v>
      </c>
      <c r="J3827" s="1">
        <f>MONTH(BART_Rides[[#This Row],[Date]])</f>
        <v>6</v>
      </c>
      <c r="K3827" s="1">
        <f>WEEKDAY(BART_Rides[[#This Row],[Date]],2)</f>
        <v>5</v>
      </c>
      <c r="L3827" s="1" t="str">
        <f>LEFT(BART_Rides[[#This Row],[Lines]],1)</f>
        <v>B</v>
      </c>
      <c r="M3827" s="1" t="str">
        <f>IF(BART_Rides[[#This Row],[FirstLetter]]="Y","Yes","No")</f>
        <v>No</v>
      </c>
      <c r="N3827" s="1" t="str">
        <f>IF(OR(BART_Rides[[#This Row],[Station Code]]="EM", BART_Rides[[#This Row],[Station Code]]="MT", BART_Rides[[#This Row],[Station Code]]="PL", BART_Rides[[#This Row],[Station Code]]="CC"), "Yes", "No")</f>
        <v>No</v>
      </c>
    </row>
    <row r="3828" spans="6:14">
      <c r="F3828" s="3">
        <v>44373</v>
      </c>
      <c r="G3828" s="1" t="s">
        <v>19</v>
      </c>
      <c r="H3828" s="1" t="s">
        <v>102</v>
      </c>
      <c r="I3828" s="1">
        <v>1523</v>
      </c>
      <c r="J3828" s="1">
        <f>MONTH(BART_Rides[[#This Row],[Date]])</f>
        <v>6</v>
      </c>
      <c r="K3828" s="1">
        <f>WEEKDAY(BART_Rides[[#This Row],[Date]],2)</f>
        <v>6</v>
      </c>
      <c r="L3828" s="1" t="str">
        <f>LEFT(BART_Rides[[#This Row],[Lines]],1)</f>
        <v>B</v>
      </c>
      <c r="M3828" s="1" t="str">
        <f>IF(BART_Rides[[#This Row],[FirstLetter]]="Y","Yes","No")</f>
        <v>No</v>
      </c>
      <c r="N3828" s="1" t="str">
        <f>IF(OR(BART_Rides[[#This Row],[Station Code]]="EM", BART_Rides[[#This Row],[Station Code]]="MT", BART_Rides[[#This Row],[Station Code]]="PL", BART_Rides[[#This Row],[Station Code]]="CC"), "Yes", "No")</f>
        <v>No</v>
      </c>
    </row>
    <row r="3829" spans="6:14">
      <c r="F3829" s="3">
        <v>44374</v>
      </c>
      <c r="G3829" s="1" t="s">
        <v>19</v>
      </c>
      <c r="H3829" s="1" t="s">
        <v>102</v>
      </c>
      <c r="I3829" s="1">
        <v>1251</v>
      </c>
      <c r="J3829" s="1">
        <f>MONTH(BART_Rides[[#This Row],[Date]])</f>
        <v>6</v>
      </c>
      <c r="K3829" s="1">
        <f>WEEKDAY(BART_Rides[[#This Row],[Date]],2)</f>
        <v>7</v>
      </c>
      <c r="L3829" s="1" t="str">
        <f>LEFT(BART_Rides[[#This Row],[Lines]],1)</f>
        <v>B</v>
      </c>
      <c r="M3829" s="1" t="str">
        <f>IF(BART_Rides[[#This Row],[FirstLetter]]="Y","Yes","No")</f>
        <v>No</v>
      </c>
      <c r="N3829" s="1" t="str">
        <f>IF(OR(BART_Rides[[#This Row],[Station Code]]="EM", BART_Rides[[#This Row],[Station Code]]="MT", BART_Rides[[#This Row],[Station Code]]="PL", BART_Rides[[#This Row],[Station Code]]="CC"), "Yes", "No")</f>
        <v>No</v>
      </c>
    </row>
    <row r="3830" spans="6:14">
      <c r="F3830" s="3">
        <v>44375</v>
      </c>
      <c r="G3830" s="1" t="s">
        <v>19</v>
      </c>
      <c r="H3830" s="1" t="s">
        <v>102</v>
      </c>
      <c r="I3830" s="1">
        <v>2301</v>
      </c>
      <c r="J3830" s="1">
        <f>MONTH(BART_Rides[[#This Row],[Date]])</f>
        <v>6</v>
      </c>
      <c r="K3830" s="1">
        <f>WEEKDAY(BART_Rides[[#This Row],[Date]],2)</f>
        <v>1</v>
      </c>
      <c r="L3830" s="1" t="str">
        <f>LEFT(BART_Rides[[#This Row],[Lines]],1)</f>
        <v>B</v>
      </c>
      <c r="M3830" s="1" t="str">
        <f>IF(BART_Rides[[#This Row],[FirstLetter]]="Y","Yes","No")</f>
        <v>No</v>
      </c>
      <c r="N3830" s="1" t="str">
        <f>IF(OR(BART_Rides[[#This Row],[Station Code]]="EM", BART_Rides[[#This Row],[Station Code]]="MT", BART_Rides[[#This Row],[Station Code]]="PL", BART_Rides[[#This Row],[Station Code]]="CC"), "Yes", "No")</f>
        <v>No</v>
      </c>
    </row>
    <row r="3831" spans="6:14">
      <c r="F3831" s="3">
        <v>44376</v>
      </c>
      <c r="G3831" s="1" t="s">
        <v>19</v>
      </c>
      <c r="H3831" s="1" t="s">
        <v>102</v>
      </c>
      <c r="I3831" s="1">
        <v>2514</v>
      </c>
      <c r="J3831" s="1">
        <f>MONTH(BART_Rides[[#This Row],[Date]])</f>
        <v>6</v>
      </c>
      <c r="K3831" s="1">
        <f>WEEKDAY(BART_Rides[[#This Row],[Date]],2)</f>
        <v>2</v>
      </c>
      <c r="L3831" s="1" t="str">
        <f>LEFT(BART_Rides[[#This Row],[Lines]],1)</f>
        <v>B</v>
      </c>
      <c r="M3831" s="1" t="str">
        <f>IF(BART_Rides[[#This Row],[FirstLetter]]="Y","Yes","No")</f>
        <v>No</v>
      </c>
      <c r="N3831" s="1" t="str">
        <f>IF(OR(BART_Rides[[#This Row],[Station Code]]="EM", BART_Rides[[#This Row],[Station Code]]="MT", BART_Rides[[#This Row],[Station Code]]="PL", BART_Rides[[#This Row],[Station Code]]="CC"), "Yes", "No")</f>
        <v>No</v>
      </c>
    </row>
    <row r="3832" spans="6:14">
      <c r="F3832" s="3">
        <v>44377</v>
      </c>
      <c r="G3832" s="1" t="s">
        <v>19</v>
      </c>
      <c r="H3832" s="1" t="s">
        <v>102</v>
      </c>
      <c r="I3832" s="1">
        <v>2507</v>
      </c>
      <c r="J3832" s="1">
        <f>MONTH(BART_Rides[[#This Row],[Date]])</f>
        <v>6</v>
      </c>
      <c r="K3832" s="1">
        <f>WEEKDAY(BART_Rides[[#This Row],[Date]],2)</f>
        <v>3</v>
      </c>
      <c r="L3832" s="1" t="str">
        <f>LEFT(BART_Rides[[#This Row],[Lines]],1)</f>
        <v>B</v>
      </c>
      <c r="M3832" s="1" t="str">
        <f>IF(BART_Rides[[#This Row],[FirstLetter]]="Y","Yes","No")</f>
        <v>No</v>
      </c>
      <c r="N3832" s="1" t="str">
        <f>IF(OR(BART_Rides[[#This Row],[Station Code]]="EM", BART_Rides[[#This Row],[Station Code]]="MT", BART_Rides[[#This Row],[Station Code]]="PL", BART_Rides[[#This Row],[Station Code]]="CC"), "Yes", "No")</f>
        <v>No</v>
      </c>
    </row>
    <row r="3833" spans="6:14">
      <c r="F3833" s="3">
        <v>44378</v>
      </c>
      <c r="G3833" s="1" t="s">
        <v>19</v>
      </c>
      <c r="H3833" s="1" t="s">
        <v>102</v>
      </c>
      <c r="I3833" s="1">
        <v>2514</v>
      </c>
      <c r="J3833" s="1">
        <f>MONTH(BART_Rides[[#This Row],[Date]])</f>
        <v>7</v>
      </c>
      <c r="K3833" s="1">
        <f>WEEKDAY(BART_Rides[[#This Row],[Date]],2)</f>
        <v>4</v>
      </c>
      <c r="L3833" s="1" t="str">
        <f>LEFT(BART_Rides[[#This Row],[Lines]],1)</f>
        <v>B</v>
      </c>
      <c r="M3833" s="1" t="str">
        <f>IF(BART_Rides[[#This Row],[FirstLetter]]="Y","Yes","No")</f>
        <v>No</v>
      </c>
      <c r="N3833" s="1" t="str">
        <f>IF(OR(BART_Rides[[#This Row],[Station Code]]="EM", BART_Rides[[#This Row],[Station Code]]="MT", BART_Rides[[#This Row],[Station Code]]="PL", BART_Rides[[#This Row],[Station Code]]="CC"), "Yes", "No")</f>
        <v>No</v>
      </c>
    </row>
    <row r="3834" spans="6:14">
      <c r="F3834" s="3">
        <v>44379</v>
      </c>
      <c r="G3834" s="1" t="s">
        <v>19</v>
      </c>
      <c r="H3834" s="1" t="s">
        <v>102</v>
      </c>
      <c r="I3834" s="1">
        <v>2467</v>
      </c>
      <c r="J3834" s="1">
        <f>MONTH(BART_Rides[[#This Row],[Date]])</f>
        <v>7</v>
      </c>
      <c r="K3834" s="1">
        <f>WEEKDAY(BART_Rides[[#This Row],[Date]],2)</f>
        <v>5</v>
      </c>
      <c r="L3834" s="1" t="str">
        <f>LEFT(BART_Rides[[#This Row],[Lines]],1)</f>
        <v>B</v>
      </c>
      <c r="M3834" s="1" t="str">
        <f>IF(BART_Rides[[#This Row],[FirstLetter]]="Y","Yes","No")</f>
        <v>No</v>
      </c>
      <c r="N3834" s="1" t="str">
        <f>IF(OR(BART_Rides[[#This Row],[Station Code]]="EM", BART_Rides[[#This Row],[Station Code]]="MT", BART_Rides[[#This Row],[Station Code]]="PL", BART_Rides[[#This Row],[Station Code]]="CC"), "Yes", "No")</f>
        <v>No</v>
      </c>
    </row>
    <row r="3835" spans="6:14">
      <c r="F3835" s="3">
        <v>44380</v>
      </c>
      <c r="G3835" s="1" t="s">
        <v>19</v>
      </c>
      <c r="H3835" s="1" t="s">
        <v>102</v>
      </c>
      <c r="I3835" s="1">
        <v>1549</v>
      </c>
      <c r="J3835" s="1">
        <f>MONTH(BART_Rides[[#This Row],[Date]])</f>
        <v>7</v>
      </c>
      <c r="K3835" s="1">
        <f>WEEKDAY(BART_Rides[[#This Row],[Date]],2)</f>
        <v>6</v>
      </c>
      <c r="L3835" s="1" t="str">
        <f>LEFT(BART_Rides[[#This Row],[Lines]],1)</f>
        <v>B</v>
      </c>
      <c r="M3835" s="1" t="str">
        <f>IF(BART_Rides[[#This Row],[FirstLetter]]="Y","Yes","No")</f>
        <v>No</v>
      </c>
      <c r="N3835" s="1" t="str">
        <f>IF(OR(BART_Rides[[#This Row],[Station Code]]="EM", BART_Rides[[#This Row],[Station Code]]="MT", BART_Rides[[#This Row],[Station Code]]="PL", BART_Rides[[#This Row],[Station Code]]="CC"), "Yes", "No")</f>
        <v>No</v>
      </c>
    </row>
    <row r="3836" spans="6:14">
      <c r="F3836" s="3">
        <v>44381</v>
      </c>
      <c r="G3836" s="1" t="s">
        <v>19</v>
      </c>
      <c r="H3836" s="1" t="s">
        <v>102</v>
      </c>
      <c r="I3836" s="1">
        <v>1108</v>
      </c>
      <c r="J3836" s="1">
        <f>MONTH(BART_Rides[[#This Row],[Date]])</f>
        <v>7</v>
      </c>
      <c r="K3836" s="1">
        <f>WEEKDAY(BART_Rides[[#This Row],[Date]],2)</f>
        <v>7</v>
      </c>
      <c r="L3836" s="1" t="str">
        <f>LEFT(BART_Rides[[#This Row],[Lines]],1)</f>
        <v>B</v>
      </c>
      <c r="M3836" s="1" t="str">
        <f>IF(BART_Rides[[#This Row],[FirstLetter]]="Y","Yes","No")</f>
        <v>No</v>
      </c>
      <c r="N3836" s="1" t="str">
        <f>IF(OR(BART_Rides[[#This Row],[Station Code]]="EM", BART_Rides[[#This Row],[Station Code]]="MT", BART_Rides[[#This Row],[Station Code]]="PL", BART_Rides[[#This Row],[Station Code]]="CC"), "Yes", "No")</f>
        <v>No</v>
      </c>
    </row>
    <row r="3837" spans="6:14">
      <c r="F3837" s="3">
        <v>44382</v>
      </c>
      <c r="G3837" s="1" t="s">
        <v>19</v>
      </c>
      <c r="H3837" s="1" t="s">
        <v>102</v>
      </c>
      <c r="I3837" s="1">
        <v>1367</v>
      </c>
      <c r="J3837" s="1">
        <f>MONTH(BART_Rides[[#This Row],[Date]])</f>
        <v>7</v>
      </c>
      <c r="K3837" s="1">
        <f>WEEKDAY(BART_Rides[[#This Row],[Date]],2)</f>
        <v>1</v>
      </c>
      <c r="L3837" s="1" t="str">
        <f>LEFT(BART_Rides[[#This Row],[Lines]],1)</f>
        <v>B</v>
      </c>
      <c r="M3837" s="1" t="str">
        <f>IF(BART_Rides[[#This Row],[FirstLetter]]="Y","Yes","No")</f>
        <v>No</v>
      </c>
      <c r="N3837" s="1" t="str">
        <f>IF(OR(BART_Rides[[#This Row],[Station Code]]="EM", BART_Rides[[#This Row],[Station Code]]="MT", BART_Rides[[#This Row],[Station Code]]="PL", BART_Rides[[#This Row],[Station Code]]="CC"), "Yes", "No")</f>
        <v>No</v>
      </c>
    </row>
    <row r="3838" spans="6:14">
      <c r="F3838" s="3">
        <v>44383</v>
      </c>
      <c r="G3838" s="1" t="s">
        <v>19</v>
      </c>
      <c r="H3838" s="1" t="s">
        <v>102</v>
      </c>
      <c r="I3838" s="1">
        <v>2433</v>
      </c>
      <c r="J3838" s="1">
        <f>MONTH(BART_Rides[[#This Row],[Date]])</f>
        <v>7</v>
      </c>
      <c r="K3838" s="1">
        <f>WEEKDAY(BART_Rides[[#This Row],[Date]],2)</f>
        <v>2</v>
      </c>
      <c r="L3838" s="1" t="str">
        <f>LEFT(BART_Rides[[#This Row],[Lines]],1)</f>
        <v>B</v>
      </c>
      <c r="M3838" s="1" t="str">
        <f>IF(BART_Rides[[#This Row],[FirstLetter]]="Y","Yes","No")</f>
        <v>No</v>
      </c>
      <c r="N3838" s="1" t="str">
        <f>IF(OR(BART_Rides[[#This Row],[Station Code]]="EM", BART_Rides[[#This Row],[Station Code]]="MT", BART_Rides[[#This Row],[Station Code]]="PL", BART_Rides[[#This Row],[Station Code]]="CC"), "Yes", "No")</f>
        <v>No</v>
      </c>
    </row>
    <row r="3839" spans="6:14">
      <c r="F3839" s="3">
        <v>44384</v>
      </c>
      <c r="G3839" s="1" t="s">
        <v>19</v>
      </c>
      <c r="H3839" s="1" t="s">
        <v>102</v>
      </c>
      <c r="I3839" s="1">
        <v>2511</v>
      </c>
      <c r="J3839" s="1">
        <f>MONTH(BART_Rides[[#This Row],[Date]])</f>
        <v>7</v>
      </c>
      <c r="K3839" s="1">
        <f>WEEKDAY(BART_Rides[[#This Row],[Date]],2)</f>
        <v>3</v>
      </c>
      <c r="L3839" s="1" t="str">
        <f>LEFT(BART_Rides[[#This Row],[Lines]],1)</f>
        <v>B</v>
      </c>
      <c r="M3839" s="1" t="str">
        <f>IF(BART_Rides[[#This Row],[FirstLetter]]="Y","Yes","No")</f>
        <v>No</v>
      </c>
      <c r="N3839" s="1" t="str">
        <f>IF(OR(BART_Rides[[#This Row],[Station Code]]="EM", BART_Rides[[#This Row],[Station Code]]="MT", BART_Rides[[#This Row],[Station Code]]="PL", BART_Rides[[#This Row],[Station Code]]="CC"), "Yes", "No")</f>
        <v>No</v>
      </c>
    </row>
    <row r="3840" spans="6:14">
      <c r="F3840" s="3">
        <v>44385</v>
      </c>
      <c r="G3840" s="1" t="s">
        <v>19</v>
      </c>
      <c r="H3840" s="1" t="s">
        <v>102</v>
      </c>
      <c r="I3840" s="1">
        <v>2519</v>
      </c>
      <c r="J3840" s="1">
        <f>MONTH(BART_Rides[[#This Row],[Date]])</f>
        <v>7</v>
      </c>
      <c r="K3840" s="1">
        <f>WEEKDAY(BART_Rides[[#This Row],[Date]],2)</f>
        <v>4</v>
      </c>
      <c r="L3840" s="1" t="str">
        <f>LEFT(BART_Rides[[#This Row],[Lines]],1)</f>
        <v>B</v>
      </c>
      <c r="M3840" s="1" t="str">
        <f>IF(BART_Rides[[#This Row],[FirstLetter]]="Y","Yes","No")</f>
        <v>No</v>
      </c>
      <c r="N3840" s="1" t="str">
        <f>IF(OR(BART_Rides[[#This Row],[Station Code]]="EM", BART_Rides[[#This Row],[Station Code]]="MT", BART_Rides[[#This Row],[Station Code]]="PL", BART_Rides[[#This Row],[Station Code]]="CC"), "Yes", "No")</f>
        <v>No</v>
      </c>
    </row>
    <row r="3841" spans="6:14">
      <c r="F3841" s="3">
        <v>44386</v>
      </c>
      <c r="G3841" s="1" t="s">
        <v>19</v>
      </c>
      <c r="H3841" s="1" t="s">
        <v>102</v>
      </c>
      <c r="I3841" s="1">
        <v>2426</v>
      </c>
      <c r="J3841" s="1">
        <f>MONTH(BART_Rides[[#This Row],[Date]])</f>
        <v>7</v>
      </c>
      <c r="K3841" s="1">
        <f>WEEKDAY(BART_Rides[[#This Row],[Date]],2)</f>
        <v>5</v>
      </c>
      <c r="L3841" s="1" t="str">
        <f>LEFT(BART_Rides[[#This Row],[Lines]],1)</f>
        <v>B</v>
      </c>
      <c r="M3841" s="1" t="str">
        <f>IF(BART_Rides[[#This Row],[FirstLetter]]="Y","Yes","No")</f>
        <v>No</v>
      </c>
      <c r="N3841" s="1" t="str">
        <f>IF(OR(BART_Rides[[#This Row],[Station Code]]="EM", BART_Rides[[#This Row],[Station Code]]="MT", BART_Rides[[#This Row],[Station Code]]="PL", BART_Rides[[#This Row],[Station Code]]="CC"), "Yes", "No")</f>
        <v>No</v>
      </c>
    </row>
    <row r="3842" spans="6:14">
      <c r="F3842" s="3">
        <v>44387</v>
      </c>
      <c r="G3842" s="1" t="s">
        <v>19</v>
      </c>
      <c r="H3842" s="1" t="s">
        <v>102</v>
      </c>
      <c r="I3842" s="1">
        <v>1439</v>
      </c>
      <c r="J3842" s="1">
        <f>MONTH(BART_Rides[[#This Row],[Date]])</f>
        <v>7</v>
      </c>
      <c r="K3842" s="1">
        <f>WEEKDAY(BART_Rides[[#This Row],[Date]],2)</f>
        <v>6</v>
      </c>
      <c r="L3842" s="1" t="str">
        <f>LEFT(BART_Rides[[#This Row],[Lines]],1)</f>
        <v>B</v>
      </c>
      <c r="M3842" s="1" t="str">
        <f>IF(BART_Rides[[#This Row],[FirstLetter]]="Y","Yes","No")</f>
        <v>No</v>
      </c>
      <c r="N3842" s="1" t="str">
        <f>IF(OR(BART_Rides[[#This Row],[Station Code]]="EM", BART_Rides[[#This Row],[Station Code]]="MT", BART_Rides[[#This Row],[Station Code]]="PL", BART_Rides[[#This Row],[Station Code]]="CC"), "Yes", "No")</f>
        <v>No</v>
      </c>
    </row>
    <row r="3843" spans="6:14">
      <c r="F3843" s="3">
        <v>44388</v>
      </c>
      <c r="G3843" s="1" t="s">
        <v>19</v>
      </c>
      <c r="H3843" s="1" t="s">
        <v>102</v>
      </c>
      <c r="I3843" s="1">
        <v>1092</v>
      </c>
      <c r="J3843" s="1">
        <f>MONTH(BART_Rides[[#This Row],[Date]])</f>
        <v>7</v>
      </c>
      <c r="K3843" s="1">
        <f>WEEKDAY(BART_Rides[[#This Row],[Date]],2)</f>
        <v>7</v>
      </c>
      <c r="L3843" s="1" t="str">
        <f>LEFT(BART_Rides[[#This Row],[Lines]],1)</f>
        <v>B</v>
      </c>
      <c r="M3843" s="1" t="str">
        <f>IF(BART_Rides[[#This Row],[FirstLetter]]="Y","Yes","No")</f>
        <v>No</v>
      </c>
      <c r="N3843" s="1" t="str">
        <f>IF(OR(BART_Rides[[#This Row],[Station Code]]="EM", BART_Rides[[#This Row],[Station Code]]="MT", BART_Rides[[#This Row],[Station Code]]="PL", BART_Rides[[#This Row],[Station Code]]="CC"), "Yes", "No")</f>
        <v>No</v>
      </c>
    </row>
    <row r="3844" spans="6:14">
      <c r="F3844" s="3">
        <v>44389</v>
      </c>
      <c r="G3844" s="1" t="s">
        <v>19</v>
      </c>
      <c r="H3844" s="1" t="s">
        <v>102</v>
      </c>
      <c r="I3844" s="1">
        <v>2347</v>
      </c>
      <c r="J3844" s="1">
        <f>MONTH(BART_Rides[[#This Row],[Date]])</f>
        <v>7</v>
      </c>
      <c r="K3844" s="1">
        <f>WEEKDAY(BART_Rides[[#This Row],[Date]],2)</f>
        <v>1</v>
      </c>
      <c r="L3844" s="1" t="str">
        <f>LEFT(BART_Rides[[#This Row],[Lines]],1)</f>
        <v>B</v>
      </c>
      <c r="M3844" s="1" t="str">
        <f>IF(BART_Rides[[#This Row],[FirstLetter]]="Y","Yes","No")</f>
        <v>No</v>
      </c>
      <c r="N3844" s="1" t="str">
        <f>IF(OR(BART_Rides[[#This Row],[Station Code]]="EM", BART_Rides[[#This Row],[Station Code]]="MT", BART_Rides[[#This Row],[Station Code]]="PL", BART_Rides[[#This Row],[Station Code]]="CC"), "Yes", "No")</f>
        <v>No</v>
      </c>
    </row>
    <row r="3845" spans="6:14">
      <c r="F3845" s="3">
        <v>44390</v>
      </c>
      <c r="G3845" s="1" t="s">
        <v>19</v>
      </c>
      <c r="H3845" s="1" t="s">
        <v>102</v>
      </c>
      <c r="I3845" s="1">
        <v>2548</v>
      </c>
      <c r="J3845" s="1">
        <f>MONTH(BART_Rides[[#This Row],[Date]])</f>
        <v>7</v>
      </c>
      <c r="K3845" s="1">
        <f>WEEKDAY(BART_Rides[[#This Row],[Date]],2)</f>
        <v>2</v>
      </c>
      <c r="L3845" s="1" t="str">
        <f>LEFT(BART_Rides[[#This Row],[Lines]],1)</f>
        <v>B</v>
      </c>
      <c r="M3845" s="1" t="str">
        <f>IF(BART_Rides[[#This Row],[FirstLetter]]="Y","Yes","No")</f>
        <v>No</v>
      </c>
      <c r="N3845" s="1" t="str">
        <f>IF(OR(BART_Rides[[#This Row],[Station Code]]="EM", BART_Rides[[#This Row],[Station Code]]="MT", BART_Rides[[#This Row],[Station Code]]="PL", BART_Rides[[#This Row],[Station Code]]="CC"), "Yes", "No")</f>
        <v>No</v>
      </c>
    </row>
    <row r="3846" spans="6:14">
      <c r="F3846" s="3">
        <v>44391</v>
      </c>
      <c r="G3846" s="1" t="s">
        <v>19</v>
      </c>
      <c r="H3846" s="1" t="s">
        <v>102</v>
      </c>
      <c r="I3846" s="1">
        <v>2548</v>
      </c>
      <c r="J3846" s="1">
        <f>MONTH(BART_Rides[[#This Row],[Date]])</f>
        <v>7</v>
      </c>
      <c r="K3846" s="1">
        <f>WEEKDAY(BART_Rides[[#This Row],[Date]],2)</f>
        <v>3</v>
      </c>
      <c r="L3846" s="1" t="str">
        <f>LEFT(BART_Rides[[#This Row],[Lines]],1)</f>
        <v>B</v>
      </c>
      <c r="M3846" s="1" t="str">
        <f>IF(BART_Rides[[#This Row],[FirstLetter]]="Y","Yes","No")</f>
        <v>No</v>
      </c>
      <c r="N3846" s="1" t="str">
        <f>IF(OR(BART_Rides[[#This Row],[Station Code]]="EM", BART_Rides[[#This Row],[Station Code]]="MT", BART_Rides[[#This Row],[Station Code]]="PL", BART_Rides[[#This Row],[Station Code]]="CC"), "Yes", "No")</f>
        <v>No</v>
      </c>
    </row>
    <row r="3847" spans="6:14">
      <c r="F3847" s="3">
        <v>44392</v>
      </c>
      <c r="G3847" s="1" t="s">
        <v>19</v>
      </c>
      <c r="H3847" s="1" t="s">
        <v>102</v>
      </c>
      <c r="I3847" s="1">
        <v>2546</v>
      </c>
      <c r="J3847" s="1">
        <f>MONTH(BART_Rides[[#This Row],[Date]])</f>
        <v>7</v>
      </c>
      <c r="K3847" s="1">
        <f>WEEKDAY(BART_Rides[[#This Row],[Date]],2)</f>
        <v>4</v>
      </c>
      <c r="L3847" s="1" t="str">
        <f>LEFT(BART_Rides[[#This Row],[Lines]],1)</f>
        <v>B</v>
      </c>
      <c r="M3847" s="1" t="str">
        <f>IF(BART_Rides[[#This Row],[FirstLetter]]="Y","Yes","No")</f>
        <v>No</v>
      </c>
      <c r="N3847" s="1" t="str">
        <f>IF(OR(BART_Rides[[#This Row],[Station Code]]="EM", BART_Rides[[#This Row],[Station Code]]="MT", BART_Rides[[#This Row],[Station Code]]="PL", BART_Rides[[#This Row],[Station Code]]="CC"), "Yes", "No")</f>
        <v>No</v>
      </c>
    </row>
    <row r="3848" spans="6:14">
      <c r="F3848" s="3">
        <v>44393</v>
      </c>
      <c r="G3848" s="1" t="s">
        <v>19</v>
      </c>
      <c r="H3848" s="1" t="s">
        <v>102</v>
      </c>
      <c r="I3848" s="1">
        <v>2344</v>
      </c>
      <c r="J3848" s="1">
        <f>MONTH(BART_Rides[[#This Row],[Date]])</f>
        <v>7</v>
      </c>
      <c r="K3848" s="1">
        <f>WEEKDAY(BART_Rides[[#This Row],[Date]],2)</f>
        <v>5</v>
      </c>
      <c r="L3848" s="1" t="str">
        <f>LEFT(BART_Rides[[#This Row],[Lines]],1)</f>
        <v>B</v>
      </c>
      <c r="M3848" s="1" t="str">
        <f>IF(BART_Rides[[#This Row],[FirstLetter]]="Y","Yes","No")</f>
        <v>No</v>
      </c>
      <c r="N3848" s="1" t="str">
        <f>IF(OR(BART_Rides[[#This Row],[Station Code]]="EM", BART_Rides[[#This Row],[Station Code]]="MT", BART_Rides[[#This Row],[Station Code]]="PL", BART_Rides[[#This Row],[Station Code]]="CC"), "Yes", "No")</f>
        <v>No</v>
      </c>
    </row>
    <row r="3849" spans="6:14">
      <c r="F3849" s="3">
        <v>44394</v>
      </c>
      <c r="G3849" s="1" t="s">
        <v>19</v>
      </c>
      <c r="H3849" s="1" t="s">
        <v>102</v>
      </c>
      <c r="I3849" s="1">
        <v>1463</v>
      </c>
      <c r="J3849" s="1">
        <f>MONTH(BART_Rides[[#This Row],[Date]])</f>
        <v>7</v>
      </c>
      <c r="K3849" s="1">
        <f>WEEKDAY(BART_Rides[[#This Row],[Date]],2)</f>
        <v>6</v>
      </c>
      <c r="L3849" s="1" t="str">
        <f>LEFT(BART_Rides[[#This Row],[Lines]],1)</f>
        <v>B</v>
      </c>
      <c r="M3849" s="1" t="str">
        <f>IF(BART_Rides[[#This Row],[FirstLetter]]="Y","Yes","No")</f>
        <v>No</v>
      </c>
      <c r="N3849" s="1" t="str">
        <f>IF(OR(BART_Rides[[#This Row],[Station Code]]="EM", BART_Rides[[#This Row],[Station Code]]="MT", BART_Rides[[#This Row],[Station Code]]="PL", BART_Rides[[#This Row],[Station Code]]="CC"), "Yes", "No")</f>
        <v>No</v>
      </c>
    </row>
    <row r="3850" spans="6:14">
      <c r="F3850" s="3">
        <v>44395</v>
      </c>
      <c r="G3850" s="1" t="s">
        <v>19</v>
      </c>
      <c r="H3850" s="1" t="s">
        <v>102</v>
      </c>
      <c r="I3850" s="1">
        <v>1150</v>
      </c>
      <c r="J3850" s="1">
        <f>MONTH(BART_Rides[[#This Row],[Date]])</f>
        <v>7</v>
      </c>
      <c r="K3850" s="1">
        <f>WEEKDAY(BART_Rides[[#This Row],[Date]],2)</f>
        <v>7</v>
      </c>
      <c r="L3850" s="1" t="str">
        <f>LEFT(BART_Rides[[#This Row],[Lines]],1)</f>
        <v>B</v>
      </c>
      <c r="M3850" s="1" t="str">
        <f>IF(BART_Rides[[#This Row],[FirstLetter]]="Y","Yes","No")</f>
        <v>No</v>
      </c>
      <c r="N3850" s="1" t="str">
        <f>IF(OR(BART_Rides[[#This Row],[Station Code]]="EM", BART_Rides[[#This Row],[Station Code]]="MT", BART_Rides[[#This Row],[Station Code]]="PL", BART_Rides[[#This Row],[Station Code]]="CC"), "Yes", "No")</f>
        <v>No</v>
      </c>
    </row>
    <row r="3851" spans="6:14">
      <c r="F3851" s="3">
        <v>44396</v>
      </c>
      <c r="G3851" s="1" t="s">
        <v>19</v>
      </c>
      <c r="H3851" s="1" t="s">
        <v>102</v>
      </c>
      <c r="I3851" s="1">
        <v>2407</v>
      </c>
      <c r="J3851" s="1">
        <f>MONTH(BART_Rides[[#This Row],[Date]])</f>
        <v>7</v>
      </c>
      <c r="K3851" s="1">
        <f>WEEKDAY(BART_Rides[[#This Row],[Date]],2)</f>
        <v>1</v>
      </c>
      <c r="L3851" s="1" t="str">
        <f>LEFT(BART_Rides[[#This Row],[Lines]],1)</f>
        <v>B</v>
      </c>
      <c r="M3851" s="1" t="str">
        <f>IF(BART_Rides[[#This Row],[FirstLetter]]="Y","Yes","No")</f>
        <v>No</v>
      </c>
      <c r="N3851" s="1" t="str">
        <f>IF(OR(BART_Rides[[#This Row],[Station Code]]="EM", BART_Rides[[#This Row],[Station Code]]="MT", BART_Rides[[#This Row],[Station Code]]="PL", BART_Rides[[#This Row],[Station Code]]="CC"), "Yes", "No")</f>
        <v>No</v>
      </c>
    </row>
    <row r="3852" spans="6:14">
      <c r="F3852" s="3">
        <v>44397</v>
      </c>
      <c r="G3852" s="1" t="s">
        <v>19</v>
      </c>
      <c r="H3852" s="1" t="s">
        <v>102</v>
      </c>
      <c r="I3852" s="1">
        <v>2609</v>
      </c>
      <c r="J3852" s="1">
        <f>MONTH(BART_Rides[[#This Row],[Date]])</f>
        <v>7</v>
      </c>
      <c r="K3852" s="1">
        <f>WEEKDAY(BART_Rides[[#This Row],[Date]],2)</f>
        <v>2</v>
      </c>
      <c r="L3852" s="1" t="str">
        <f>LEFT(BART_Rides[[#This Row],[Lines]],1)</f>
        <v>B</v>
      </c>
      <c r="M3852" s="1" t="str">
        <f>IF(BART_Rides[[#This Row],[FirstLetter]]="Y","Yes","No")</f>
        <v>No</v>
      </c>
      <c r="N3852" s="1" t="str">
        <f>IF(OR(BART_Rides[[#This Row],[Station Code]]="EM", BART_Rides[[#This Row],[Station Code]]="MT", BART_Rides[[#This Row],[Station Code]]="PL", BART_Rides[[#This Row],[Station Code]]="CC"), "Yes", "No")</f>
        <v>No</v>
      </c>
    </row>
    <row r="3853" spans="6:14">
      <c r="F3853" s="3">
        <v>44398</v>
      </c>
      <c r="G3853" s="1" t="s">
        <v>19</v>
      </c>
      <c r="H3853" s="1" t="s">
        <v>102</v>
      </c>
      <c r="I3853" s="1">
        <v>2564</v>
      </c>
      <c r="J3853" s="1">
        <f>MONTH(BART_Rides[[#This Row],[Date]])</f>
        <v>7</v>
      </c>
      <c r="K3853" s="1">
        <f>WEEKDAY(BART_Rides[[#This Row],[Date]],2)</f>
        <v>3</v>
      </c>
      <c r="L3853" s="1" t="str">
        <f>LEFT(BART_Rides[[#This Row],[Lines]],1)</f>
        <v>B</v>
      </c>
      <c r="M3853" s="1" t="str">
        <f>IF(BART_Rides[[#This Row],[FirstLetter]]="Y","Yes","No")</f>
        <v>No</v>
      </c>
      <c r="N3853" s="1" t="str">
        <f>IF(OR(BART_Rides[[#This Row],[Station Code]]="EM", BART_Rides[[#This Row],[Station Code]]="MT", BART_Rides[[#This Row],[Station Code]]="PL", BART_Rides[[#This Row],[Station Code]]="CC"), "Yes", "No")</f>
        <v>No</v>
      </c>
    </row>
    <row r="3854" spans="6:14">
      <c r="F3854" s="3">
        <v>44399</v>
      </c>
      <c r="G3854" s="1" t="s">
        <v>19</v>
      </c>
      <c r="H3854" s="1" t="s">
        <v>102</v>
      </c>
      <c r="I3854" s="1">
        <v>2658</v>
      </c>
      <c r="J3854" s="1">
        <f>MONTH(BART_Rides[[#This Row],[Date]])</f>
        <v>7</v>
      </c>
      <c r="K3854" s="1">
        <f>WEEKDAY(BART_Rides[[#This Row],[Date]],2)</f>
        <v>4</v>
      </c>
      <c r="L3854" s="1" t="str">
        <f>LEFT(BART_Rides[[#This Row],[Lines]],1)</f>
        <v>B</v>
      </c>
      <c r="M3854" s="1" t="str">
        <f>IF(BART_Rides[[#This Row],[FirstLetter]]="Y","Yes","No")</f>
        <v>No</v>
      </c>
      <c r="N3854" s="1" t="str">
        <f>IF(OR(BART_Rides[[#This Row],[Station Code]]="EM", BART_Rides[[#This Row],[Station Code]]="MT", BART_Rides[[#This Row],[Station Code]]="PL", BART_Rides[[#This Row],[Station Code]]="CC"), "Yes", "No")</f>
        <v>No</v>
      </c>
    </row>
    <row r="3855" spans="6:14">
      <c r="F3855" s="3">
        <v>44400</v>
      </c>
      <c r="G3855" s="1" t="s">
        <v>19</v>
      </c>
      <c r="H3855" s="1" t="s">
        <v>102</v>
      </c>
      <c r="I3855" s="1">
        <v>2507</v>
      </c>
      <c r="J3855" s="1">
        <f>MONTH(BART_Rides[[#This Row],[Date]])</f>
        <v>7</v>
      </c>
      <c r="K3855" s="1">
        <f>WEEKDAY(BART_Rides[[#This Row],[Date]],2)</f>
        <v>5</v>
      </c>
      <c r="L3855" s="1" t="str">
        <f>LEFT(BART_Rides[[#This Row],[Lines]],1)</f>
        <v>B</v>
      </c>
      <c r="M3855" s="1" t="str">
        <f>IF(BART_Rides[[#This Row],[FirstLetter]]="Y","Yes","No")</f>
        <v>No</v>
      </c>
      <c r="N3855" s="1" t="str">
        <f>IF(OR(BART_Rides[[#This Row],[Station Code]]="EM", BART_Rides[[#This Row],[Station Code]]="MT", BART_Rides[[#This Row],[Station Code]]="PL", BART_Rides[[#This Row],[Station Code]]="CC"), "Yes", "No")</f>
        <v>No</v>
      </c>
    </row>
    <row r="3856" spans="6:14">
      <c r="F3856" s="3">
        <v>44401</v>
      </c>
      <c r="G3856" s="1" t="s">
        <v>19</v>
      </c>
      <c r="H3856" s="1" t="s">
        <v>102</v>
      </c>
      <c r="I3856" s="1">
        <v>1505</v>
      </c>
      <c r="J3856" s="1">
        <f>MONTH(BART_Rides[[#This Row],[Date]])</f>
        <v>7</v>
      </c>
      <c r="K3856" s="1">
        <f>WEEKDAY(BART_Rides[[#This Row],[Date]],2)</f>
        <v>6</v>
      </c>
      <c r="L3856" s="1" t="str">
        <f>LEFT(BART_Rides[[#This Row],[Lines]],1)</f>
        <v>B</v>
      </c>
      <c r="M3856" s="1" t="str">
        <f>IF(BART_Rides[[#This Row],[FirstLetter]]="Y","Yes","No")</f>
        <v>No</v>
      </c>
      <c r="N3856" s="1" t="str">
        <f>IF(OR(BART_Rides[[#This Row],[Station Code]]="EM", BART_Rides[[#This Row],[Station Code]]="MT", BART_Rides[[#This Row],[Station Code]]="PL", BART_Rides[[#This Row],[Station Code]]="CC"), "Yes", "No")</f>
        <v>No</v>
      </c>
    </row>
    <row r="3857" spans="6:14">
      <c r="F3857" s="3">
        <v>44402</v>
      </c>
      <c r="G3857" s="1" t="s">
        <v>19</v>
      </c>
      <c r="H3857" s="1" t="s">
        <v>102</v>
      </c>
      <c r="I3857" s="1">
        <v>1195</v>
      </c>
      <c r="J3857" s="1">
        <f>MONTH(BART_Rides[[#This Row],[Date]])</f>
        <v>7</v>
      </c>
      <c r="K3857" s="1">
        <f>WEEKDAY(BART_Rides[[#This Row],[Date]],2)</f>
        <v>7</v>
      </c>
      <c r="L3857" s="1" t="str">
        <f>LEFT(BART_Rides[[#This Row],[Lines]],1)</f>
        <v>B</v>
      </c>
      <c r="M3857" s="1" t="str">
        <f>IF(BART_Rides[[#This Row],[FirstLetter]]="Y","Yes","No")</f>
        <v>No</v>
      </c>
      <c r="N3857" s="1" t="str">
        <f>IF(OR(BART_Rides[[#This Row],[Station Code]]="EM", BART_Rides[[#This Row],[Station Code]]="MT", BART_Rides[[#This Row],[Station Code]]="PL", BART_Rides[[#This Row],[Station Code]]="CC"), "Yes", "No")</f>
        <v>No</v>
      </c>
    </row>
    <row r="3858" spans="6:14">
      <c r="F3858" s="3">
        <v>44403</v>
      </c>
      <c r="G3858" s="1" t="s">
        <v>19</v>
      </c>
      <c r="H3858" s="1" t="s">
        <v>102</v>
      </c>
      <c r="I3858" s="1">
        <v>2316</v>
      </c>
      <c r="J3858" s="1">
        <f>MONTH(BART_Rides[[#This Row],[Date]])</f>
        <v>7</v>
      </c>
      <c r="K3858" s="1">
        <f>WEEKDAY(BART_Rides[[#This Row],[Date]],2)</f>
        <v>1</v>
      </c>
      <c r="L3858" s="1" t="str">
        <f>LEFT(BART_Rides[[#This Row],[Lines]],1)</f>
        <v>B</v>
      </c>
      <c r="M3858" s="1" t="str">
        <f>IF(BART_Rides[[#This Row],[FirstLetter]]="Y","Yes","No")</f>
        <v>No</v>
      </c>
      <c r="N3858" s="1" t="str">
        <f>IF(OR(BART_Rides[[#This Row],[Station Code]]="EM", BART_Rides[[#This Row],[Station Code]]="MT", BART_Rides[[#This Row],[Station Code]]="PL", BART_Rides[[#This Row],[Station Code]]="CC"), "Yes", "No")</f>
        <v>No</v>
      </c>
    </row>
    <row r="3859" spans="6:14">
      <c r="F3859" s="3">
        <v>44404</v>
      </c>
      <c r="G3859" s="1" t="s">
        <v>19</v>
      </c>
      <c r="H3859" s="1" t="s">
        <v>102</v>
      </c>
      <c r="I3859" s="1">
        <v>2481</v>
      </c>
      <c r="J3859" s="1">
        <f>MONTH(BART_Rides[[#This Row],[Date]])</f>
        <v>7</v>
      </c>
      <c r="K3859" s="1">
        <f>WEEKDAY(BART_Rides[[#This Row],[Date]],2)</f>
        <v>2</v>
      </c>
      <c r="L3859" s="1" t="str">
        <f>LEFT(BART_Rides[[#This Row],[Lines]],1)</f>
        <v>B</v>
      </c>
      <c r="M3859" s="1" t="str">
        <f>IF(BART_Rides[[#This Row],[FirstLetter]]="Y","Yes","No")</f>
        <v>No</v>
      </c>
      <c r="N3859" s="1" t="str">
        <f>IF(OR(BART_Rides[[#This Row],[Station Code]]="EM", BART_Rides[[#This Row],[Station Code]]="MT", BART_Rides[[#This Row],[Station Code]]="PL", BART_Rides[[#This Row],[Station Code]]="CC"), "Yes", "No")</f>
        <v>No</v>
      </c>
    </row>
    <row r="3860" spans="6:14">
      <c r="F3860" s="3">
        <v>44405</v>
      </c>
      <c r="G3860" s="1" t="s">
        <v>19</v>
      </c>
      <c r="H3860" s="1" t="s">
        <v>102</v>
      </c>
      <c r="I3860" s="1">
        <v>2491</v>
      </c>
      <c r="J3860" s="1">
        <f>MONTH(BART_Rides[[#This Row],[Date]])</f>
        <v>7</v>
      </c>
      <c r="K3860" s="1">
        <f>WEEKDAY(BART_Rides[[#This Row],[Date]],2)</f>
        <v>3</v>
      </c>
      <c r="L3860" s="1" t="str">
        <f>LEFT(BART_Rides[[#This Row],[Lines]],1)</f>
        <v>B</v>
      </c>
      <c r="M3860" s="1" t="str">
        <f>IF(BART_Rides[[#This Row],[FirstLetter]]="Y","Yes","No")</f>
        <v>No</v>
      </c>
      <c r="N3860" s="1" t="str">
        <f>IF(OR(BART_Rides[[#This Row],[Station Code]]="EM", BART_Rides[[#This Row],[Station Code]]="MT", BART_Rides[[#This Row],[Station Code]]="PL", BART_Rides[[#This Row],[Station Code]]="CC"), "Yes", "No")</f>
        <v>No</v>
      </c>
    </row>
    <row r="3861" spans="6:14">
      <c r="F3861" s="3">
        <v>44406</v>
      </c>
      <c r="G3861" s="1" t="s">
        <v>19</v>
      </c>
      <c r="H3861" s="1" t="s">
        <v>102</v>
      </c>
      <c r="I3861" s="1">
        <v>2559</v>
      </c>
      <c r="J3861" s="1">
        <f>MONTH(BART_Rides[[#This Row],[Date]])</f>
        <v>7</v>
      </c>
      <c r="K3861" s="1">
        <f>WEEKDAY(BART_Rides[[#This Row],[Date]],2)</f>
        <v>4</v>
      </c>
      <c r="L3861" s="1" t="str">
        <f>LEFT(BART_Rides[[#This Row],[Lines]],1)</f>
        <v>B</v>
      </c>
      <c r="M3861" s="1" t="str">
        <f>IF(BART_Rides[[#This Row],[FirstLetter]]="Y","Yes","No")</f>
        <v>No</v>
      </c>
      <c r="N3861" s="1" t="str">
        <f>IF(OR(BART_Rides[[#This Row],[Station Code]]="EM", BART_Rides[[#This Row],[Station Code]]="MT", BART_Rides[[#This Row],[Station Code]]="PL", BART_Rides[[#This Row],[Station Code]]="CC"), "Yes", "No")</f>
        <v>No</v>
      </c>
    </row>
    <row r="3862" spans="6:14">
      <c r="F3862" s="3">
        <v>44407</v>
      </c>
      <c r="G3862" s="1" t="s">
        <v>19</v>
      </c>
      <c r="H3862" s="1" t="s">
        <v>102</v>
      </c>
      <c r="I3862" s="1">
        <v>2459</v>
      </c>
      <c r="J3862" s="1">
        <f>MONTH(BART_Rides[[#This Row],[Date]])</f>
        <v>7</v>
      </c>
      <c r="K3862" s="1">
        <f>WEEKDAY(BART_Rides[[#This Row],[Date]],2)</f>
        <v>5</v>
      </c>
      <c r="L3862" s="1" t="str">
        <f>LEFT(BART_Rides[[#This Row],[Lines]],1)</f>
        <v>B</v>
      </c>
      <c r="M3862" s="1" t="str">
        <f>IF(BART_Rides[[#This Row],[FirstLetter]]="Y","Yes","No")</f>
        <v>No</v>
      </c>
      <c r="N3862" s="1" t="str">
        <f>IF(OR(BART_Rides[[#This Row],[Station Code]]="EM", BART_Rides[[#This Row],[Station Code]]="MT", BART_Rides[[#This Row],[Station Code]]="PL", BART_Rides[[#This Row],[Station Code]]="CC"), "Yes", "No")</f>
        <v>No</v>
      </c>
    </row>
    <row r="3863" spans="6:14">
      <c r="F3863" s="3">
        <v>44408</v>
      </c>
      <c r="G3863" s="1" t="s">
        <v>19</v>
      </c>
      <c r="H3863" s="1" t="s">
        <v>102</v>
      </c>
      <c r="I3863" s="1">
        <v>1481</v>
      </c>
      <c r="J3863" s="1">
        <f>MONTH(BART_Rides[[#This Row],[Date]])</f>
        <v>7</v>
      </c>
      <c r="K3863" s="1">
        <f>WEEKDAY(BART_Rides[[#This Row],[Date]],2)</f>
        <v>6</v>
      </c>
      <c r="L3863" s="1" t="str">
        <f>LEFT(BART_Rides[[#This Row],[Lines]],1)</f>
        <v>B</v>
      </c>
      <c r="M3863" s="1" t="str">
        <f>IF(BART_Rides[[#This Row],[FirstLetter]]="Y","Yes","No")</f>
        <v>No</v>
      </c>
      <c r="N3863" s="1" t="str">
        <f>IF(OR(BART_Rides[[#This Row],[Station Code]]="EM", BART_Rides[[#This Row],[Station Code]]="MT", BART_Rides[[#This Row],[Station Code]]="PL", BART_Rides[[#This Row],[Station Code]]="CC"), "Yes", "No")</f>
        <v>No</v>
      </c>
    </row>
    <row r="3864" spans="6:14">
      <c r="F3864" s="3">
        <v>44409</v>
      </c>
      <c r="G3864" s="1" t="s">
        <v>19</v>
      </c>
      <c r="H3864" s="1" t="s">
        <v>102</v>
      </c>
      <c r="I3864" s="1">
        <v>1176</v>
      </c>
      <c r="J3864" s="1">
        <f>MONTH(BART_Rides[[#This Row],[Date]])</f>
        <v>8</v>
      </c>
      <c r="K3864" s="1">
        <f>WEEKDAY(BART_Rides[[#This Row],[Date]],2)</f>
        <v>7</v>
      </c>
      <c r="L3864" s="1" t="str">
        <f>LEFT(BART_Rides[[#This Row],[Lines]],1)</f>
        <v>B</v>
      </c>
      <c r="M3864" s="1" t="str">
        <f>IF(BART_Rides[[#This Row],[FirstLetter]]="Y","Yes","No")</f>
        <v>No</v>
      </c>
      <c r="N3864" s="1" t="str">
        <f>IF(OR(BART_Rides[[#This Row],[Station Code]]="EM", BART_Rides[[#This Row],[Station Code]]="MT", BART_Rides[[#This Row],[Station Code]]="PL", BART_Rides[[#This Row],[Station Code]]="CC"), "Yes", "No")</f>
        <v>No</v>
      </c>
    </row>
    <row r="3865" spans="6:14">
      <c r="F3865" s="3">
        <v>44410</v>
      </c>
      <c r="G3865" s="1" t="s">
        <v>19</v>
      </c>
      <c r="H3865" s="1" t="s">
        <v>102</v>
      </c>
      <c r="I3865" s="1">
        <v>2394</v>
      </c>
      <c r="J3865" s="1">
        <f>MONTH(BART_Rides[[#This Row],[Date]])</f>
        <v>8</v>
      </c>
      <c r="K3865" s="1">
        <f>WEEKDAY(BART_Rides[[#This Row],[Date]],2)</f>
        <v>1</v>
      </c>
      <c r="L3865" s="1" t="str">
        <f>LEFT(BART_Rides[[#This Row],[Lines]],1)</f>
        <v>B</v>
      </c>
      <c r="M3865" s="1" t="str">
        <f>IF(BART_Rides[[#This Row],[FirstLetter]]="Y","Yes","No")</f>
        <v>No</v>
      </c>
      <c r="N3865" s="1" t="str">
        <f>IF(OR(BART_Rides[[#This Row],[Station Code]]="EM", BART_Rides[[#This Row],[Station Code]]="MT", BART_Rides[[#This Row],[Station Code]]="PL", BART_Rides[[#This Row],[Station Code]]="CC"), "Yes", "No")</f>
        <v>No</v>
      </c>
    </row>
    <row r="3866" spans="6:14">
      <c r="F3866" s="3">
        <v>44411</v>
      </c>
      <c r="G3866" s="1" t="s">
        <v>19</v>
      </c>
      <c r="H3866" s="1" t="s">
        <v>102</v>
      </c>
      <c r="I3866" s="1">
        <v>2683</v>
      </c>
      <c r="J3866" s="1">
        <f>MONTH(BART_Rides[[#This Row],[Date]])</f>
        <v>8</v>
      </c>
      <c r="K3866" s="1">
        <f>WEEKDAY(BART_Rides[[#This Row],[Date]],2)</f>
        <v>2</v>
      </c>
      <c r="L3866" s="1" t="str">
        <f>LEFT(BART_Rides[[#This Row],[Lines]],1)</f>
        <v>B</v>
      </c>
      <c r="M3866" s="1" t="str">
        <f>IF(BART_Rides[[#This Row],[FirstLetter]]="Y","Yes","No")</f>
        <v>No</v>
      </c>
      <c r="N3866" s="1" t="str">
        <f>IF(OR(BART_Rides[[#This Row],[Station Code]]="EM", BART_Rides[[#This Row],[Station Code]]="MT", BART_Rides[[#This Row],[Station Code]]="PL", BART_Rides[[#This Row],[Station Code]]="CC"), "Yes", "No")</f>
        <v>No</v>
      </c>
    </row>
    <row r="3867" spans="6:14">
      <c r="F3867" s="3">
        <v>44412</v>
      </c>
      <c r="G3867" s="1" t="s">
        <v>19</v>
      </c>
      <c r="H3867" s="1" t="s">
        <v>102</v>
      </c>
      <c r="I3867" s="1">
        <v>2709</v>
      </c>
      <c r="J3867" s="1">
        <f>MONTH(BART_Rides[[#This Row],[Date]])</f>
        <v>8</v>
      </c>
      <c r="K3867" s="1">
        <f>WEEKDAY(BART_Rides[[#This Row],[Date]],2)</f>
        <v>3</v>
      </c>
      <c r="L3867" s="1" t="str">
        <f>LEFT(BART_Rides[[#This Row],[Lines]],1)</f>
        <v>B</v>
      </c>
      <c r="M3867" s="1" t="str">
        <f>IF(BART_Rides[[#This Row],[FirstLetter]]="Y","Yes","No")</f>
        <v>No</v>
      </c>
      <c r="N3867" s="1" t="str">
        <f>IF(OR(BART_Rides[[#This Row],[Station Code]]="EM", BART_Rides[[#This Row],[Station Code]]="MT", BART_Rides[[#This Row],[Station Code]]="PL", BART_Rides[[#This Row],[Station Code]]="CC"), "Yes", "No")</f>
        <v>No</v>
      </c>
    </row>
    <row r="3868" spans="6:14">
      <c r="F3868" s="3">
        <v>44413</v>
      </c>
      <c r="G3868" s="1" t="s">
        <v>19</v>
      </c>
      <c r="H3868" s="1" t="s">
        <v>102</v>
      </c>
      <c r="I3868" s="1">
        <v>2538</v>
      </c>
      <c r="J3868" s="1">
        <f>MONTH(BART_Rides[[#This Row],[Date]])</f>
        <v>8</v>
      </c>
      <c r="K3868" s="1">
        <f>WEEKDAY(BART_Rides[[#This Row],[Date]],2)</f>
        <v>4</v>
      </c>
      <c r="L3868" s="1" t="str">
        <f>LEFT(BART_Rides[[#This Row],[Lines]],1)</f>
        <v>B</v>
      </c>
      <c r="M3868" s="1" t="str">
        <f>IF(BART_Rides[[#This Row],[FirstLetter]]="Y","Yes","No")</f>
        <v>No</v>
      </c>
      <c r="N3868" s="1" t="str">
        <f>IF(OR(BART_Rides[[#This Row],[Station Code]]="EM", BART_Rides[[#This Row],[Station Code]]="MT", BART_Rides[[#This Row],[Station Code]]="PL", BART_Rides[[#This Row],[Station Code]]="CC"), "Yes", "No")</f>
        <v>No</v>
      </c>
    </row>
    <row r="3869" spans="6:14">
      <c r="F3869" s="3">
        <v>44414</v>
      </c>
      <c r="G3869" s="1" t="s">
        <v>19</v>
      </c>
      <c r="H3869" s="1" t="s">
        <v>102</v>
      </c>
      <c r="I3869" s="1">
        <v>2536</v>
      </c>
      <c r="J3869" s="1">
        <f>MONTH(BART_Rides[[#This Row],[Date]])</f>
        <v>8</v>
      </c>
      <c r="K3869" s="1">
        <f>WEEKDAY(BART_Rides[[#This Row],[Date]],2)</f>
        <v>5</v>
      </c>
      <c r="L3869" s="1" t="str">
        <f>LEFT(BART_Rides[[#This Row],[Lines]],1)</f>
        <v>B</v>
      </c>
      <c r="M3869" s="1" t="str">
        <f>IF(BART_Rides[[#This Row],[FirstLetter]]="Y","Yes","No")</f>
        <v>No</v>
      </c>
      <c r="N3869" s="1" t="str">
        <f>IF(OR(BART_Rides[[#This Row],[Station Code]]="EM", BART_Rides[[#This Row],[Station Code]]="MT", BART_Rides[[#This Row],[Station Code]]="PL", BART_Rides[[#This Row],[Station Code]]="CC"), "Yes", "No")</f>
        <v>No</v>
      </c>
    </row>
    <row r="3870" spans="6:14">
      <c r="F3870" s="3">
        <v>44415</v>
      </c>
      <c r="G3870" s="1" t="s">
        <v>19</v>
      </c>
      <c r="H3870" s="1" t="s">
        <v>102</v>
      </c>
      <c r="I3870" s="1">
        <v>1629</v>
      </c>
      <c r="J3870" s="1">
        <f>MONTH(BART_Rides[[#This Row],[Date]])</f>
        <v>8</v>
      </c>
      <c r="K3870" s="1">
        <f>WEEKDAY(BART_Rides[[#This Row],[Date]],2)</f>
        <v>6</v>
      </c>
      <c r="L3870" s="1" t="str">
        <f>LEFT(BART_Rides[[#This Row],[Lines]],1)</f>
        <v>B</v>
      </c>
      <c r="M3870" s="1" t="str">
        <f>IF(BART_Rides[[#This Row],[FirstLetter]]="Y","Yes","No")</f>
        <v>No</v>
      </c>
      <c r="N3870" s="1" t="str">
        <f>IF(OR(BART_Rides[[#This Row],[Station Code]]="EM", BART_Rides[[#This Row],[Station Code]]="MT", BART_Rides[[#This Row],[Station Code]]="PL", BART_Rides[[#This Row],[Station Code]]="CC"), "Yes", "No")</f>
        <v>No</v>
      </c>
    </row>
    <row r="3871" spans="6:14">
      <c r="F3871" s="3">
        <v>44416</v>
      </c>
      <c r="G3871" s="1" t="s">
        <v>19</v>
      </c>
      <c r="H3871" s="1" t="s">
        <v>102</v>
      </c>
      <c r="I3871" s="1">
        <v>1152</v>
      </c>
      <c r="J3871" s="1">
        <f>MONTH(BART_Rides[[#This Row],[Date]])</f>
        <v>8</v>
      </c>
      <c r="K3871" s="1">
        <f>WEEKDAY(BART_Rides[[#This Row],[Date]],2)</f>
        <v>7</v>
      </c>
      <c r="L3871" s="1" t="str">
        <f>LEFT(BART_Rides[[#This Row],[Lines]],1)</f>
        <v>B</v>
      </c>
      <c r="M3871" s="1" t="str">
        <f>IF(BART_Rides[[#This Row],[FirstLetter]]="Y","Yes","No")</f>
        <v>No</v>
      </c>
      <c r="N3871" s="1" t="str">
        <f>IF(OR(BART_Rides[[#This Row],[Station Code]]="EM", BART_Rides[[#This Row],[Station Code]]="MT", BART_Rides[[#This Row],[Station Code]]="PL", BART_Rides[[#This Row],[Station Code]]="CC"), "Yes", "No")</f>
        <v>No</v>
      </c>
    </row>
    <row r="3872" spans="6:14">
      <c r="F3872" s="3">
        <v>44417</v>
      </c>
      <c r="G3872" s="1" t="s">
        <v>19</v>
      </c>
      <c r="H3872" s="1" t="s">
        <v>102</v>
      </c>
      <c r="I3872" s="1">
        <v>2539</v>
      </c>
      <c r="J3872" s="1">
        <f>MONTH(BART_Rides[[#This Row],[Date]])</f>
        <v>8</v>
      </c>
      <c r="K3872" s="1">
        <f>WEEKDAY(BART_Rides[[#This Row],[Date]],2)</f>
        <v>1</v>
      </c>
      <c r="L3872" s="1" t="str">
        <f>LEFT(BART_Rides[[#This Row],[Lines]],1)</f>
        <v>B</v>
      </c>
      <c r="M3872" s="1" t="str">
        <f>IF(BART_Rides[[#This Row],[FirstLetter]]="Y","Yes","No")</f>
        <v>No</v>
      </c>
      <c r="N3872" s="1" t="str">
        <f>IF(OR(BART_Rides[[#This Row],[Station Code]]="EM", BART_Rides[[#This Row],[Station Code]]="MT", BART_Rides[[#This Row],[Station Code]]="PL", BART_Rides[[#This Row],[Station Code]]="CC"), "Yes", "No")</f>
        <v>No</v>
      </c>
    </row>
    <row r="3873" spans="6:14">
      <c r="F3873" s="3">
        <v>44418</v>
      </c>
      <c r="G3873" s="1" t="s">
        <v>19</v>
      </c>
      <c r="H3873" s="1" t="s">
        <v>102</v>
      </c>
      <c r="I3873" s="1">
        <v>2712</v>
      </c>
      <c r="J3873" s="1">
        <f>MONTH(BART_Rides[[#This Row],[Date]])</f>
        <v>8</v>
      </c>
      <c r="K3873" s="1">
        <f>WEEKDAY(BART_Rides[[#This Row],[Date]],2)</f>
        <v>2</v>
      </c>
      <c r="L3873" s="1" t="str">
        <f>LEFT(BART_Rides[[#This Row],[Lines]],1)</f>
        <v>B</v>
      </c>
      <c r="M3873" s="1" t="str">
        <f>IF(BART_Rides[[#This Row],[FirstLetter]]="Y","Yes","No")</f>
        <v>No</v>
      </c>
      <c r="N3873" s="1" t="str">
        <f>IF(OR(BART_Rides[[#This Row],[Station Code]]="EM", BART_Rides[[#This Row],[Station Code]]="MT", BART_Rides[[#This Row],[Station Code]]="PL", BART_Rides[[#This Row],[Station Code]]="CC"), "Yes", "No")</f>
        <v>No</v>
      </c>
    </row>
    <row r="3874" spans="6:14">
      <c r="F3874" s="3">
        <v>44419</v>
      </c>
      <c r="G3874" s="1" t="s">
        <v>19</v>
      </c>
      <c r="H3874" s="1" t="s">
        <v>102</v>
      </c>
      <c r="I3874" s="1">
        <v>2696</v>
      </c>
      <c r="J3874" s="1">
        <f>MONTH(BART_Rides[[#This Row],[Date]])</f>
        <v>8</v>
      </c>
      <c r="K3874" s="1">
        <f>WEEKDAY(BART_Rides[[#This Row],[Date]],2)</f>
        <v>3</v>
      </c>
      <c r="L3874" s="1" t="str">
        <f>LEFT(BART_Rides[[#This Row],[Lines]],1)</f>
        <v>B</v>
      </c>
      <c r="M3874" s="1" t="str">
        <f>IF(BART_Rides[[#This Row],[FirstLetter]]="Y","Yes","No")</f>
        <v>No</v>
      </c>
      <c r="N3874" s="1" t="str">
        <f>IF(OR(BART_Rides[[#This Row],[Station Code]]="EM", BART_Rides[[#This Row],[Station Code]]="MT", BART_Rides[[#This Row],[Station Code]]="PL", BART_Rides[[#This Row],[Station Code]]="CC"), "Yes", "No")</f>
        <v>No</v>
      </c>
    </row>
    <row r="3875" spans="6:14">
      <c r="F3875" s="3">
        <v>44420</v>
      </c>
      <c r="G3875" s="1" t="s">
        <v>19</v>
      </c>
      <c r="H3875" s="1" t="s">
        <v>102</v>
      </c>
      <c r="I3875" s="1">
        <v>2734</v>
      </c>
      <c r="J3875" s="1">
        <f>MONTH(BART_Rides[[#This Row],[Date]])</f>
        <v>8</v>
      </c>
      <c r="K3875" s="1">
        <f>WEEKDAY(BART_Rides[[#This Row],[Date]],2)</f>
        <v>4</v>
      </c>
      <c r="L3875" s="1" t="str">
        <f>LEFT(BART_Rides[[#This Row],[Lines]],1)</f>
        <v>B</v>
      </c>
      <c r="M3875" s="1" t="str">
        <f>IF(BART_Rides[[#This Row],[FirstLetter]]="Y","Yes","No")</f>
        <v>No</v>
      </c>
      <c r="N3875" s="1" t="str">
        <f>IF(OR(BART_Rides[[#This Row],[Station Code]]="EM", BART_Rides[[#This Row],[Station Code]]="MT", BART_Rides[[#This Row],[Station Code]]="PL", BART_Rides[[#This Row],[Station Code]]="CC"), "Yes", "No")</f>
        <v>No</v>
      </c>
    </row>
    <row r="3876" spans="6:14">
      <c r="F3876" s="3">
        <v>44421</v>
      </c>
      <c r="G3876" s="1" t="s">
        <v>19</v>
      </c>
      <c r="H3876" s="1" t="s">
        <v>102</v>
      </c>
      <c r="I3876" s="1">
        <v>2716</v>
      </c>
      <c r="J3876" s="1">
        <f>MONTH(BART_Rides[[#This Row],[Date]])</f>
        <v>8</v>
      </c>
      <c r="K3876" s="1">
        <f>WEEKDAY(BART_Rides[[#This Row],[Date]],2)</f>
        <v>5</v>
      </c>
      <c r="L3876" s="1" t="str">
        <f>LEFT(BART_Rides[[#This Row],[Lines]],1)</f>
        <v>B</v>
      </c>
      <c r="M3876" s="1" t="str">
        <f>IF(BART_Rides[[#This Row],[FirstLetter]]="Y","Yes","No")</f>
        <v>No</v>
      </c>
      <c r="N3876" s="1" t="str">
        <f>IF(OR(BART_Rides[[#This Row],[Station Code]]="EM", BART_Rides[[#This Row],[Station Code]]="MT", BART_Rides[[#This Row],[Station Code]]="PL", BART_Rides[[#This Row],[Station Code]]="CC"), "Yes", "No")</f>
        <v>No</v>
      </c>
    </row>
    <row r="3877" spans="6:14">
      <c r="F3877" s="3">
        <v>44422</v>
      </c>
      <c r="G3877" s="1" t="s">
        <v>19</v>
      </c>
      <c r="H3877" s="1" t="s">
        <v>102</v>
      </c>
      <c r="I3877" s="1">
        <v>1654</v>
      </c>
      <c r="J3877" s="1">
        <f>MONTH(BART_Rides[[#This Row],[Date]])</f>
        <v>8</v>
      </c>
      <c r="K3877" s="1">
        <f>WEEKDAY(BART_Rides[[#This Row],[Date]],2)</f>
        <v>6</v>
      </c>
      <c r="L3877" s="1" t="str">
        <f>LEFT(BART_Rides[[#This Row],[Lines]],1)</f>
        <v>B</v>
      </c>
      <c r="M3877" s="1" t="str">
        <f>IF(BART_Rides[[#This Row],[FirstLetter]]="Y","Yes","No")</f>
        <v>No</v>
      </c>
      <c r="N3877" s="1" t="str">
        <f>IF(OR(BART_Rides[[#This Row],[Station Code]]="EM", BART_Rides[[#This Row],[Station Code]]="MT", BART_Rides[[#This Row],[Station Code]]="PL", BART_Rides[[#This Row],[Station Code]]="CC"), "Yes", "No")</f>
        <v>No</v>
      </c>
    </row>
    <row r="3878" spans="6:14">
      <c r="F3878" s="3">
        <v>44423</v>
      </c>
      <c r="G3878" s="1" t="s">
        <v>19</v>
      </c>
      <c r="H3878" s="1" t="s">
        <v>102</v>
      </c>
      <c r="I3878" s="1">
        <v>1192</v>
      </c>
      <c r="J3878" s="1">
        <f>MONTH(BART_Rides[[#This Row],[Date]])</f>
        <v>8</v>
      </c>
      <c r="K3878" s="1">
        <f>WEEKDAY(BART_Rides[[#This Row],[Date]],2)</f>
        <v>7</v>
      </c>
      <c r="L3878" s="1" t="str">
        <f>LEFT(BART_Rides[[#This Row],[Lines]],1)</f>
        <v>B</v>
      </c>
      <c r="M3878" s="1" t="str">
        <f>IF(BART_Rides[[#This Row],[FirstLetter]]="Y","Yes","No")</f>
        <v>No</v>
      </c>
      <c r="N3878" s="1" t="str">
        <f>IF(OR(BART_Rides[[#This Row],[Station Code]]="EM", BART_Rides[[#This Row],[Station Code]]="MT", BART_Rides[[#This Row],[Station Code]]="PL", BART_Rides[[#This Row],[Station Code]]="CC"), "Yes", "No")</f>
        <v>No</v>
      </c>
    </row>
    <row r="3879" spans="6:14">
      <c r="F3879" s="3">
        <v>44424</v>
      </c>
      <c r="G3879" s="1" t="s">
        <v>19</v>
      </c>
      <c r="H3879" s="1" t="s">
        <v>102</v>
      </c>
      <c r="I3879" s="1">
        <v>2647</v>
      </c>
      <c r="J3879" s="1">
        <f>MONTH(BART_Rides[[#This Row],[Date]])</f>
        <v>8</v>
      </c>
      <c r="K3879" s="1">
        <f>WEEKDAY(BART_Rides[[#This Row],[Date]],2)</f>
        <v>1</v>
      </c>
      <c r="L3879" s="1" t="str">
        <f>LEFT(BART_Rides[[#This Row],[Lines]],1)</f>
        <v>B</v>
      </c>
      <c r="M3879" s="1" t="str">
        <f>IF(BART_Rides[[#This Row],[FirstLetter]]="Y","Yes","No")</f>
        <v>No</v>
      </c>
      <c r="N3879" s="1" t="str">
        <f>IF(OR(BART_Rides[[#This Row],[Station Code]]="EM", BART_Rides[[#This Row],[Station Code]]="MT", BART_Rides[[#This Row],[Station Code]]="PL", BART_Rides[[#This Row],[Station Code]]="CC"), "Yes", "No")</f>
        <v>No</v>
      </c>
    </row>
    <row r="3880" spans="6:14">
      <c r="F3880" s="3">
        <v>44425</v>
      </c>
      <c r="G3880" s="1" t="s">
        <v>19</v>
      </c>
      <c r="H3880" s="1" t="s">
        <v>102</v>
      </c>
      <c r="I3880" s="1">
        <v>2864</v>
      </c>
      <c r="J3880" s="1">
        <f>MONTH(BART_Rides[[#This Row],[Date]])</f>
        <v>8</v>
      </c>
      <c r="K3880" s="1">
        <f>WEEKDAY(BART_Rides[[#This Row],[Date]],2)</f>
        <v>2</v>
      </c>
      <c r="L3880" s="1" t="str">
        <f>LEFT(BART_Rides[[#This Row],[Lines]],1)</f>
        <v>B</v>
      </c>
      <c r="M3880" s="1" t="str">
        <f>IF(BART_Rides[[#This Row],[FirstLetter]]="Y","Yes","No")</f>
        <v>No</v>
      </c>
      <c r="N3880" s="1" t="str">
        <f>IF(OR(BART_Rides[[#This Row],[Station Code]]="EM", BART_Rides[[#This Row],[Station Code]]="MT", BART_Rides[[#This Row],[Station Code]]="PL", BART_Rides[[#This Row],[Station Code]]="CC"), "Yes", "No")</f>
        <v>No</v>
      </c>
    </row>
    <row r="3881" spans="6:14">
      <c r="F3881" s="3">
        <v>44426</v>
      </c>
      <c r="G3881" s="1" t="s">
        <v>19</v>
      </c>
      <c r="H3881" s="1" t="s">
        <v>102</v>
      </c>
      <c r="I3881" s="1">
        <v>2953</v>
      </c>
      <c r="J3881" s="1">
        <f>MONTH(BART_Rides[[#This Row],[Date]])</f>
        <v>8</v>
      </c>
      <c r="K3881" s="1">
        <f>WEEKDAY(BART_Rides[[#This Row],[Date]],2)</f>
        <v>3</v>
      </c>
      <c r="L3881" s="1" t="str">
        <f>LEFT(BART_Rides[[#This Row],[Lines]],1)</f>
        <v>B</v>
      </c>
      <c r="M3881" s="1" t="str">
        <f>IF(BART_Rides[[#This Row],[FirstLetter]]="Y","Yes","No")</f>
        <v>No</v>
      </c>
      <c r="N3881" s="1" t="str">
        <f>IF(OR(BART_Rides[[#This Row],[Station Code]]="EM", BART_Rides[[#This Row],[Station Code]]="MT", BART_Rides[[#This Row],[Station Code]]="PL", BART_Rides[[#This Row],[Station Code]]="CC"), "Yes", "No")</f>
        <v>No</v>
      </c>
    </row>
    <row r="3882" spans="6:14">
      <c r="F3882" s="3">
        <v>44427</v>
      </c>
      <c r="G3882" s="1" t="s">
        <v>19</v>
      </c>
      <c r="H3882" s="1" t="s">
        <v>102</v>
      </c>
      <c r="I3882" s="1">
        <v>2861</v>
      </c>
      <c r="J3882" s="1">
        <f>MONTH(BART_Rides[[#This Row],[Date]])</f>
        <v>8</v>
      </c>
      <c r="K3882" s="1">
        <f>WEEKDAY(BART_Rides[[#This Row],[Date]],2)</f>
        <v>4</v>
      </c>
      <c r="L3882" s="1" t="str">
        <f>LEFT(BART_Rides[[#This Row],[Lines]],1)</f>
        <v>B</v>
      </c>
      <c r="M3882" s="1" t="str">
        <f>IF(BART_Rides[[#This Row],[FirstLetter]]="Y","Yes","No")</f>
        <v>No</v>
      </c>
      <c r="N3882" s="1" t="str">
        <f>IF(OR(BART_Rides[[#This Row],[Station Code]]="EM", BART_Rides[[#This Row],[Station Code]]="MT", BART_Rides[[#This Row],[Station Code]]="PL", BART_Rides[[#This Row],[Station Code]]="CC"), "Yes", "No")</f>
        <v>No</v>
      </c>
    </row>
    <row r="3883" spans="6:14">
      <c r="F3883" s="3">
        <v>44428</v>
      </c>
      <c r="G3883" s="1" t="s">
        <v>19</v>
      </c>
      <c r="H3883" s="1" t="s">
        <v>102</v>
      </c>
      <c r="I3883" s="1">
        <v>3099</v>
      </c>
      <c r="J3883" s="1">
        <f>MONTH(BART_Rides[[#This Row],[Date]])</f>
        <v>8</v>
      </c>
      <c r="K3883" s="1">
        <f>WEEKDAY(BART_Rides[[#This Row],[Date]],2)</f>
        <v>5</v>
      </c>
      <c r="L3883" s="1" t="str">
        <f>LEFT(BART_Rides[[#This Row],[Lines]],1)</f>
        <v>B</v>
      </c>
      <c r="M3883" s="1" t="str">
        <f>IF(BART_Rides[[#This Row],[FirstLetter]]="Y","Yes","No")</f>
        <v>No</v>
      </c>
      <c r="N3883" s="1" t="str">
        <f>IF(OR(BART_Rides[[#This Row],[Station Code]]="EM", BART_Rides[[#This Row],[Station Code]]="MT", BART_Rides[[#This Row],[Station Code]]="PL", BART_Rides[[#This Row],[Station Code]]="CC"), "Yes", "No")</f>
        <v>No</v>
      </c>
    </row>
    <row r="3884" spans="6:14">
      <c r="F3884" s="3">
        <v>44429</v>
      </c>
      <c r="G3884" s="1" t="s">
        <v>19</v>
      </c>
      <c r="H3884" s="1" t="s">
        <v>102</v>
      </c>
      <c r="I3884" s="1">
        <v>1746</v>
      </c>
      <c r="J3884" s="1">
        <f>MONTH(BART_Rides[[#This Row],[Date]])</f>
        <v>8</v>
      </c>
      <c r="K3884" s="1">
        <f>WEEKDAY(BART_Rides[[#This Row],[Date]],2)</f>
        <v>6</v>
      </c>
      <c r="L3884" s="1" t="str">
        <f>LEFT(BART_Rides[[#This Row],[Lines]],1)</f>
        <v>B</v>
      </c>
      <c r="M3884" s="1" t="str">
        <f>IF(BART_Rides[[#This Row],[FirstLetter]]="Y","Yes","No")</f>
        <v>No</v>
      </c>
      <c r="N3884" s="1" t="str">
        <f>IF(OR(BART_Rides[[#This Row],[Station Code]]="EM", BART_Rides[[#This Row],[Station Code]]="MT", BART_Rides[[#This Row],[Station Code]]="PL", BART_Rides[[#This Row],[Station Code]]="CC"), "Yes", "No")</f>
        <v>No</v>
      </c>
    </row>
    <row r="3885" spans="6:14">
      <c r="F3885" s="3">
        <v>44430</v>
      </c>
      <c r="G3885" s="1" t="s">
        <v>19</v>
      </c>
      <c r="H3885" s="1" t="s">
        <v>102</v>
      </c>
      <c r="I3885" s="1">
        <v>1256</v>
      </c>
      <c r="J3885" s="1">
        <f>MONTH(BART_Rides[[#This Row],[Date]])</f>
        <v>8</v>
      </c>
      <c r="K3885" s="1">
        <f>WEEKDAY(BART_Rides[[#This Row],[Date]],2)</f>
        <v>7</v>
      </c>
      <c r="L3885" s="1" t="str">
        <f>LEFT(BART_Rides[[#This Row],[Lines]],1)</f>
        <v>B</v>
      </c>
      <c r="M3885" s="1" t="str">
        <f>IF(BART_Rides[[#This Row],[FirstLetter]]="Y","Yes","No")</f>
        <v>No</v>
      </c>
      <c r="N3885" s="1" t="str">
        <f>IF(OR(BART_Rides[[#This Row],[Station Code]]="EM", BART_Rides[[#This Row],[Station Code]]="MT", BART_Rides[[#This Row],[Station Code]]="PL", BART_Rides[[#This Row],[Station Code]]="CC"), "Yes", "No")</f>
        <v>No</v>
      </c>
    </row>
    <row r="3886" spans="6:14">
      <c r="F3886" s="3">
        <v>44431</v>
      </c>
      <c r="G3886" s="1" t="s">
        <v>19</v>
      </c>
      <c r="H3886" s="1" t="s">
        <v>102</v>
      </c>
      <c r="I3886" s="1">
        <v>2768</v>
      </c>
      <c r="J3886" s="1">
        <f>MONTH(BART_Rides[[#This Row],[Date]])</f>
        <v>8</v>
      </c>
      <c r="K3886" s="1">
        <f>WEEKDAY(BART_Rides[[#This Row],[Date]],2)</f>
        <v>1</v>
      </c>
      <c r="L3886" s="1" t="str">
        <f>LEFT(BART_Rides[[#This Row],[Lines]],1)</f>
        <v>B</v>
      </c>
      <c r="M3886" s="1" t="str">
        <f>IF(BART_Rides[[#This Row],[FirstLetter]]="Y","Yes","No")</f>
        <v>No</v>
      </c>
      <c r="N3886" s="1" t="str">
        <f>IF(OR(BART_Rides[[#This Row],[Station Code]]="EM", BART_Rides[[#This Row],[Station Code]]="MT", BART_Rides[[#This Row],[Station Code]]="PL", BART_Rides[[#This Row],[Station Code]]="CC"), "Yes", "No")</f>
        <v>No</v>
      </c>
    </row>
    <row r="3887" spans="6:14">
      <c r="F3887" s="3">
        <v>44432</v>
      </c>
      <c r="G3887" s="1" t="s">
        <v>19</v>
      </c>
      <c r="H3887" s="1" t="s">
        <v>102</v>
      </c>
      <c r="I3887" s="1">
        <v>2893</v>
      </c>
      <c r="J3887" s="1">
        <f>MONTH(BART_Rides[[#This Row],[Date]])</f>
        <v>8</v>
      </c>
      <c r="K3887" s="1">
        <f>WEEKDAY(BART_Rides[[#This Row],[Date]],2)</f>
        <v>2</v>
      </c>
      <c r="L3887" s="1" t="str">
        <f>LEFT(BART_Rides[[#This Row],[Lines]],1)</f>
        <v>B</v>
      </c>
      <c r="M3887" s="1" t="str">
        <f>IF(BART_Rides[[#This Row],[FirstLetter]]="Y","Yes","No")</f>
        <v>No</v>
      </c>
      <c r="N3887" s="1" t="str">
        <f>IF(OR(BART_Rides[[#This Row],[Station Code]]="EM", BART_Rides[[#This Row],[Station Code]]="MT", BART_Rides[[#This Row],[Station Code]]="PL", BART_Rides[[#This Row],[Station Code]]="CC"), "Yes", "No")</f>
        <v>No</v>
      </c>
    </row>
    <row r="3888" spans="6:14">
      <c r="F3888" s="3">
        <v>44433</v>
      </c>
      <c r="G3888" s="1" t="s">
        <v>19</v>
      </c>
      <c r="H3888" s="1" t="s">
        <v>102</v>
      </c>
      <c r="I3888" s="1">
        <v>3023</v>
      </c>
      <c r="J3888" s="1">
        <f>MONTH(BART_Rides[[#This Row],[Date]])</f>
        <v>8</v>
      </c>
      <c r="K3888" s="1">
        <f>WEEKDAY(BART_Rides[[#This Row],[Date]],2)</f>
        <v>3</v>
      </c>
      <c r="L3888" s="1" t="str">
        <f>LEFT(BART_Rides[[#This Row],[Lines]],1)</f>
        <v>B</v>
      </c>
      <c r="M3888" s="1" t="str">
        <f>IF(BART_Rides[[#This Row],[FirstLetter]]="Y","Yes","No")</f>
        <v>No</v>
      </c>
      <c r="N3888" s="1" t="str">
        <f>IF(OR(BART_Rides[[#This Row],[Station Code]]="EM", BART_Rides[[#This Row],[Station Code]]="MT", BART_Rides[[#This Row],[Station Code]]="PL", BART_Rides[[#This Row],[Station Code]]="CC"), "Yes", "No")</f>
        <v>No</v>
      </c>
    </row>
    <row r="3889" spans="6:14">
      <c r="F3889" s="3">
        <v>44434</v>
      </c>
      <c r="G3889" s="1" t="s">
        <v>19</v>
      </c>
      <c r="H3889" s="1" t="s">
        <v>102</v>
      </c>
      <c r="I3889" s="1">
        <v>3006</v>
      </c>
      <c r="J3889" s="1">
        <f>MONTH(BART_Rides[[#This Row],[Date]])</f>
        <v>8</v>
      </c>
      <c r="K3889" s="1">
        <f>WEEKDAY(BART_Rides[[#This Row],[Date]],2)</f>
        <v>4</v>
      </c>
      <c r="L3889" s="1" t="str">
        <f>LEFT(BART_Rides[[#This Row],[Lines]],1)</f>
        <v>B</v>
      </c>
      <c r="M3889" s="1" t="str">
        <f>IF(BART_Rides[[#This Row],[FirstLetter]]="Y","Yes","No")</f>
        <v>No</v>
      </c>
      <c r="N3889" s="1" t="str">
        <f>IF(OR(BART_Rides[[#This Row],[Station Code]]="EM", BART_Rides[[#This Row],[Station Code]]="MT", BART_Rides[[#This Row],[Station Code]]="PL", BART_Rides[[#This Row],[Station Code]]="CC"), "Yes", "No")</f>
        <v>No</v>
      </c>
    </row>
    <row r="3890" spans="6:14">
      <c r="F3890" s="3">
        <v>44435</v>
      </c>
      <c r="G3890" s="1" t="s">
        <v>19</v>
      </c>
      <c r="H3890" s="1" t="s">
        <v>102</v>
      </c>
      <c r="I3890" s="1">
        <v>3025</v>
      </c>
      <c r="J3890" s="1">
        <f>MONTH(BART_Rides[[#This Row],[Date]])</f>
        <v>8</v>
      </c>
      <c r="K3890" s="1">
        <f>WEEKDAY(BART_Rides[[#This Row],[Date]],2)</f>
        <v>5</v>
      </c>
      <c r="L3890" s="1" t="str">
        <f>LEFT(BART_Rides[[#This Row],[Lines]],1)</f>
        <v>B</v>
      </c>
      <c r="M3890" s="1" t="str">
        <f>IF(BART_Rides[[#This Row],[FirstLetter]]="Y","Yes","No")</f>
        <v>No</v>
      </c>
      <c r="N3890" s="1" t="str">
        <f>IF(OR(BART_Rides[[#This Row],[Station Code]]="EM", BART_Rides[[#This Row],[Station Code]]="MT", BART_Rides[[#This Row],[Station Code]]="PL", BART_Rides[[#This Row],[Station Code]]="CC"), "Yes", "No")</f>
        <v>No</v>
      </c>
    </row>
    <row r="3891" spans="6:14">
      <c r="F3891" s="3">
        <v>44436</v>
      </c>
      <c r="G3891" s="1" t="s">
        <v>19</v>
      </c>
      <c r="H3891" s="1" t="s">
        <v>102</v>
      </c>
      <c r="I3891" s="1">
        <v>1616</v>
      </c>
      <c r="J3891" s="1">
        <f>MONTH(BART_Rides[[#This Row],[Date]])</f>
        <v>8</v>
      </c>
      <c r="K3891" s="1">
        <f>WEEKDAY(BART_Rides[[#This Row],[Date]],2)</f>
        <v>6</v>
      </c>
      <c r="L3891" s="1" t="str">
        <f>LEFT(BART_Rides[[#This Row],[Lines]],1)</f>
        <v>B</v>
      </c>
      <c r="M3891" s="1" t="str">
        <f>IF(BART_Rides[[#This Row],[FirstLetter]]="Y","Yes","No")</f>
        <v>No</v>
      </c>
      <c r="N3891" s="1" t="str">
        <f>IF(OR(BART_Rides[[#This Row],[Station Code]]="EM", BART_Rides[[#This Row],[Station Code]]="MT", BART_Rides[[#This Row],[Station Code]]="PL", BART_Rides[[#This Row],[Station Code]]="CC"), "Yes", "No")</f>
        <v>No</v>
      </c>
    </row>
    <row r="3892" spans="6:14">
      <c r="F3892" s="3">
        <v>44437</v>
      </c>
      <c r="G3892" s="1" t="s">
        <v>19</v>
      </c>
      <c r="H3892" s="1" t="s">
        <v>102</v>
      </c>
      <c r="I3892" s="1">
        <v>1222</v>
      </c>
      <c r="J3892" s="1">
        <f>MONTH(BART_Rides[[#This Row],[Date]])</f>
        <v>8</v>
      </c>
      <c r="K3892" s="1">
        <f>WEEKDAY(BART_Rides[[#This Row],[Date]],2)</f>
        <v>7</v>
      </c>
      <c r="L3892" s="1" t="str">
        <f>LEFT(BART_Rides[[#This Row],[Lines]],1)</f>
        <v>B</v>
      </c>
      <c r="M3892" s="1" t="str">
        <f>IF(BART_Rides[[#This Row],[FirstLetter]]="Y","Yes","No")</f>
        <v>No</v>
      </c>
      <c r="N3892" s="1" t="str">
        <f>IF(OR(BART_Rides[[#This Row],[Station Code]]="EM", BART_Rides[[#This Row],[Station Code]]="MT", BART_Rides[[#This Row],[Station Code]]="PL", BART_Rides[[#This Row],[Station Code]]="CC"), "Yes", "No")</f>
        <v>No</v>
      </c>
    </row>
    <row r="3893" spans="6:14">
      <c r="F3893" s="3">
        <v>44438</v>
      </c>
      <c r="G3893" s="1" t="s">
        <v>19</v>
      </c>
      <c r="H3893" s="1" t="s">
        <v>102</v>
      </c>
      <c r="I3893" s="1">
        <v>2789</v>
      </c>
      <c r="J3893" s="1">
        <f>MONTH(BART_Rides[[#This Row],[Date]])</f>
        <v>8</v>
      </c>
      <c r="K3893" s="1">
        <f>WEEKDAY(BART_Rides[[#This Row],[Date]],2)</f>
        <v>1</v>
      </c>
      <c r="L3893" s="1" t="str">
        <f>LEFT(BART_Rides[[#This Row],[Lines]],1)</f>
        <v>B</v>
      </c>
      <c r="M3893" s="1" t="str">
        <f>IF(BART_Rides[[#This Row],[FirstLetter]]="Y","Yes","No")</f>
        <v>No</v>
      </c>
      <c r="N3893" s="1" t="str">
        <f>IF(OR(BART_Rides[[#This Row],[Station Code]]="EM", BART_Rides[[#This Row],[Station Code]]="MT", BART_Rides[[#This Row],[Station Code]]="PL", BART_Rides[[#This Row],[Station Code]]="CC"), "Yes", "No")</f>
        <v>No</v>
      </c>
    </row>
    <row r="3894" spans="6:14">
      <c r="F3894" s="3">
        <v>44439</v>
      </c>
      <c r="G3894" s="1" t="s">
        <v>19</v>
      </c>
      <c r="H3894" s="1" t="s">
        <v>102</v>
      </c>
      <c r="I3894" s="1">
        <v>3052</v>
      </c>
      <c r="J3894" s="1">
        <f>MONTH(BART_Rides[[#This Row],[Date]])</f>
        <v>8</v>
      </c>
      <c r="K3894" s="1">
        <f>WEEKDAY(BART_Rides[[#This Row],[Date]],2)</f>
        <v>2</v>
      </c>
      <c r="L3894" s="1" t="str">
        <f>LEFT(BART_Rides[[#This Row],[Lines]],1)</f>
        <v>B</v>
      </c>
      <c r="M3894" s="1" t="str">
        <f>IF(BART_Rides[[#This Row],[FirstLetter]]="Y","Yes","No")</f>
        <v>No</v>
      </c>
      <c r="N3894" s="1" t="str">
        <f>IF(OR(BART_Rides[[#This Row],[Station Code]]="EM", BART_Rides[[#This Row],[Station Code]]="MT", BART_Rides[[#This Row],[Station Code]]="PL", BART_Rides[[#This Row],[Station Code]]="CC"), "Yes", "No")</f>
        <v>No</v>
      </c>
    </row>
    <row r="3895" spans="6:14">
      <c r="F3895" s="3">
        <v>44440</v>
      </c>
      <c r="G3895" s="1" t="s">
        <v>19</v>
      </c>
      <c r="H3895" s="1" t="s">
        <v>102</v>
      </c>
      <c r="I3895" s="1">
        <v>3142</v>
      </c>
      <c r="J3895" s="1">
        <f>MONTH(BART_Rides[[#This Row],[Date]])</f>
        <v>9</v>
      </c>
      <c r="K3895" s="1">
        <f>WEEKDAY(BART_Rides[[#This Row],[Date]],2)</f>
        <v>3</v>
      </c>
      <c r="L3895" s="1" t="str">
        <f>LEFT(BART_Rides[[#This Row],[Lines]],1)</f>
        <v>B</v>
      </c>
      <c r="M3895" s="1" t="str">
        <f>IF(BART_Rides[[#This Row],[FirstLetter]]="Y","Yes","No")</f>
        <v>No</v>
      </c>
      <c r="N3895" s="1" t="str">
        <f>IF(OR(BART_Rides[[#This Row],[Station Code]]="EM", BART_Rides[[#This Row],[Station Code]]="MT", BART_Rides[[#This Row],[Station Code]]="PL", BART_Rides[[#This Row],[Station Code]]="CC"), "Yes", "No")</f>
        <v>No</v>
      </c>
    </row>
    <row r="3896" spans="6:14">
      <c r="F3896" s="3">
        <v>44441</v>
      </c>
      <c r="G3896" s="1" t="s">
        <v>19</v>
      </c>
      <c r="H3896" s="1" t="s">
        <v>102</v>
      </c>
      <c r="I3896" s="1">
        <v>2981</v>
      </c>
      <c r="J3896" s="1">
        <f>MONTH(BART_Rides[[#This Row],[Date]])</f>
        <v>9</v>
      </c>
      <c r="K3896" s="1">
        <f>WEEKDAY(BART_Rides[[#This Row],[Date]],2)</f>
        <v>4</v>
      </c>
      <c r="L3896" s="1" t="str">
        <f>LEFT(BART_Rides[[#This Row],[Lines]],1)</f>
        <v>B</v>
      </c>
      <c r="M3896" s="1" t="str">
        <f>IF(BART_Rides[[#This Row],[FirstLetter]]="Y","Yes","No")</f>
        <v>No</v>
      </c>
      <c r="N3896" s="1" t="str">
        <f>IF(OR(BART_Rides[[#This Row],[Station Code]]="EM", BART_Rides[[#This Row],[Station Code]]="MT", BART_Rides[[#This Row],[Station Code]]="PL", BART_Rides[[#This Row],[Station Code]]="CC"), "Yes", "No")</f>
        <v>No</v>
      </c>
    </row>
    <row r="3897" spans="6:14">
      <c r="F3897" s="3">
        <v>44442</v>
      </c>
      <c r="G3897" s="1" t="s">
        <v>19</v>
      </c>
      <c r="H3897" s="1" t="s">
        <v>102</v>
      </c>
      <c r="I3897" s="1">
        <v>2936</v>
      </c>
      <c r="J3897" s="1">
        <f>MONTH(BART_Rides[[#This Row],[Date]])</f>
        <v>9</v>
      </c>
      <c r="K3897" s="1">
        <f>WEEKDAY(BART_Rides[[#This Row],[Date]],2)</f>
        <v>5</v>
      </c>
      <c r="L3897" s="1" t="str">
        <f>LEFT(BART_Rides[[#This Row],[Lines]],1)</f>
        <v>B</v>
      </c>
      <c r="M3897" s="1" t="str">
        <f>IF(BART_Rides[[#This Row],[FirstLetter]]="Y","Yes","No")</f>
        <v>No</v>
      </c>
      <c r="N3897" s="1" t="str">
        <f>IF(OR(BART_Rides[[#This Row],[Station Code]]="EM", BART_Rides[[#This Row],[Station Code]]="MT", BART_Rides[[#This Row],[Station Code]]="PL", BART_Rides[[#This Row],[Station Code]]="CC"), "Yes", "No")</f>
        <v>No</v>
      </c>
    </row>
    <row r="3898" spans="6:14">
      <c r="F3898" s="3">
        <v>44443</v>
      </c>
      <c r="G3898" s="1" t="s">
        <v>19</v>
      </c>
      <c r="H3898" s="1" t="s">
        <v>102</v>
      </c>
      <c r="I3898" s="1">
        <v>1641</v>
      </c>
      <c r="J3898" s="1">
        <f>MONTH(BART_Rides[[#This Row],[Date]])</f>
        <v>9</v>
      </c>
      <c r="K3898" s="1">
        <f>WEEKDAY(BART_Rides[[#This Row],[Date]],2)</f>
        <v>6</v>
      </c>
      <c r="L3898" s="1" t="str">
        <f>LEFT(BART_Rides[[#This Row],[Lines]],1)</f>
        <v>B</v>
      </c>
      <c r="M3898" s="1" t="str">
        <f>IF(BART_Rides[[#This Row],[FirstLetter]]="Y","Yes","No")</f>
        <v>No</v>
      </c>
      <c r="N3898" s="1" t="str">
        <f>IF(OR(BART_Rides[[#This Row],[Station Code]]="EM", BART_Rides[[#This Row],[Station Code]]="MT", BART_Rides[[#This Row],[Station Code]]="PL", BART_Rides[[#This Row],[Station Code]]="CC"), "Yes", "No")</f>
        <v>No</v>
      </c>
    </row>
    <row r="3899" spans="6:14">
      <c r="F3899" s="3">
        <v>44444</v>
      </c>
      <c r="G3899" s="1" t="s">
        <v>19</v>
      </c>
      <c r="H3899" s="1" t="s">
        <v>102</v>
      </c>
      <c r="I3899" s="1">
        <v>1238</v>
      </c>
      <c r="J3899" s="1">
        <f>MONTH(BART_Rides[[#This Row],[Date]])</f>
        <v>9</v>
      </c>
      <c r="K3899" s="1">
        <f>WEEKDAY(BART_Rides[[#This Row],[Date]],2)</f>
        <v>7</v>
      </c>
      <c r="L3899" s="1" t="str">
        <f>LEFT(BART_Rides[[#This Row],[Lines]],1)</f>
        <v>B</v>
      </c>
      <c r="M3899" s="1" t="str">
        <f>IF(BART_Rides[[#This Row],[FirstLetter]]="Y","Yes","No")</f>
        <v>No</v>
      </c>
      <c r="N3899" s="1" t="str">
        <f>IF(OR(BART_Rides[[#This Row],[Station Code]]="EM", BART_Rides[[#This Row],[Station Code]]="MT", BART_Rides[[#This Row],[Station Code]]="PL", BART_Rides[[#This Row],[Station Code]]="CC"), "Yes", "No")</f>
        <v>No</v>
      </c>
    </row>
    <row r="3900" spans="6:14">
      <c r="F3900" s="3">
        <v>44445</v>
      </c>
      <c r="G3900" s="1" t="s">
        <v>19</v>
      </c>
      <c r="H3900" s="1" t="s">
        <v>102</v>
      </c>
      <c r="I3900" s="1">
        <v>1344</v>
      </c>
      <c r="J3900" s="1">
        <f>MONTH(BART_Rides[[#This Row],[Date]])</f>
        <v>9</v>
      </c>
      <c r="K3900" s="1">
        <f>WEEKDAY(BART_Rides[[#This Row],[Date]],2)</f>
        <v>1</v>
      </c>
      <c r="L3900" s="1" t="str">
        <f>LEFT(BART_Rides[[#This Row],[Lines]],1)</f>
        <v>B</v>
      </c>
      <c r="M3900" s="1" t="str">
        <f>IF(BART_Rides[[#This Row],[FirstLetter]]="Y","Yes","No")</f>
        <v>No</v>
      </c>
      <c r="N3900" s="1" t="str">
        <f>IF(OR(BART_Rides[[#This Row],[Station Code]]="EM", BART_Rides[[#This Row],[Station Code]]="MT", BART_Rides[[#This Row],[Station Code]]="PL", BART_Rides[[#This Row],[Station Code]]="CC"), "Yes", "No")</f>
        <v>No</v>
      </c>
    </row>
    <row r="3901" spans="6:14">
      <c r="F3901" s="3">
        <v>44446</v>
      </c>
      <c r="G3901" s="1" t="s">
        <v>19</v>
      </c>
      <c r="H3901" s="1" t="s">
        <v>102</v>
      </c>
      <c r="I3901" s="1">
        <v>3117</v>
      </c>
      <c r="J3901" s="1">
        <f>MONTH(BART_Rides[[#This Row],[Date]])</f>
        <v>9</v>
      </c>
      <c r="K3901" s="1">
        <f>WEEKDAY(BART_Rides[[#This Row],[Date]],2)</f>
        <v>2</v>
      </c>
      <c r="L3901" s="1" t="str">
        <f>LEFT(BART_Rides[[#This Row],[Lines]],1)</f>
        <v>B</v>
      </c>
      <c r="M3901" s="1" t="str">
        <f>IF(BART_Rides[[#This Row],[FirstLetter]]="Y","Yes","No")</f>
        <v>No</v>
      </c>
      <c r="N3901" s="1" t="str">
        <f>IF(OR(BART_Rides[[#This Row],[Station Code]]="EM", BART_Rides[[#This Row],[Station Code]]="MT", BART_Rides[[#This Row],[Station Code]]="PL", BART_Rides[[#This Row],[Station Code]]="CC"), "Yes", "No")</f>
        <v>No</v>
      </c>
    </row>
    <row r="3902" spans="6:14">
      <c r="F3902" s="3">
        <v>44447</v>
      </c>
      <c r="G3902" s="1" t="s">
        <v>19</v>
      </c>
      <c r="H3902" s="1" t="s">
        <v>102</v>
      </c>
      <c r="I3902" s="1">
        <v>3131</v>
      </c>
      <c r="J3902" s="1">
        <f>MONTH(BART_Rides[[#This Row],[Date]])</f>
        <v>9</v>
      </c>
      <c r="K3902" s="1">
        <f>WEEKDAY(BART_Rides[[#This Row],[Date]],2)</f>
        <v>3</v>
      </c>
      <c r="L3902" s="1" t="str">
        <f>LEFT(BART_Rides[[#This Row],[Lines]],1)</f>
        <v>B</v>
      </c>
      <c r="M3902" s="1" t="str">
        <f>IF(BART_Rides[[#This Row],[FirstLetter]]="Y","Yes","No")</f>
        <v>No</v>
      </c>
      <c r="N3902" s="1" t="str">
        <f>IF(OR(BART_Rides[[#This Row],[Station Code]]="EM", BART_Rides[[#This Row],[Station Code]]="MT", BART_Rides[[#This Row],[Station Code]]="PL", BART_Rides[[#This Row],[Station Code]]="CC"), "Yes", "No")</f>
        <v>No</v>
      </c>
    </row>
    <row r="3903" spans="6:14">
      <c r="F3903" s="3">
        <v>44448</v>
      </c>
      <c r="G3903" s="1" t="s">
        <v>19</v>
      </c>
      <c r="H3903" s="1" t="s">
        <v>102</v>
      </c>
      <c r="I3903" s="1">
        <v>3161</v>
      </c>
      <c r="J3903" s="1">
        <f>MONTH(BART_Rides[[#This Row],[Date]])</f>
        <v>9</v>
      </c>
      <c r="K3903" s="1">
        <f>WEEKDAY(BART_Rides[[#This Row],[Date]],2)</f>
        <v>4</v>
      </c>
      <c r="L3903" s="1" t="str">
        <f>LEFT(BART_Rides[[#This Row],[Lines]],1)</f>
        <v>B</v>
      </c>
      <c r="M3903" s="1" t="str">
        <f>IF(BART_Rides[[#This Row],[FirstLetter]]="Y","Yes","No")</f>
        <v>No</v>
      </c>
      <c r="N3903" s="1" t="str">
        <f>IF(OR(BART_Rides[[#This Row],[Station Code]]="EM", BART_Rides[[#This Row],[Station Code]]="MT", BART_Rides[[#This Row],[Station Code]]="PL", BART_Rides[[#This Row],[Station Code]]="CC"), "Yes", "No")</f>
        <v>No</v>
      </c>
    </row>
    <row r="3904" spans="6:14">
      <c r="F3904" s="3">
        <v>44449</v>
      </c>
      <c r="G3904" s="1" t="s">
        <v>19</v>
      </c>
      <c r="H3904" s="1" t="s">
        <v>102</v>
      </c>
      <c r="I3904" s="1">
        <v>3186</v>
      </c>
      <c r="J3904" s="1">
        <f>MONTH(BART_Rides[[#This Row],[Date]])</f>
        <v>9</v>
      </c>
      <c r="K3904" s="1">
        <f>WEEKDAY(BART_Rides[[#This Row],[Date]],2)</f>
        <v>5</v>
      </c>
      <c r="L3904" s="1" t="str">
        <f>LEFT(BART_Rides[[#This Row],[Lines]],1)</f>
        <v>B</v>
      </c>
      <c r="M3904" s="1" t="str">
        <f>IF(BART_Rides[[#This Row],[FirstLetter]]="Y","Yes","No")</f>
        <v>No</v>
      </c>
      <c r="N3904" s="1" t="str">
        <f>IF(OR(BART_Rides[[#This Row],[Station Code]]="EM", BART_Rides[[#This Row],[Station Code]]="MT", BART_Rides[[#This Row],[Station Code]]="PL", BART_Rides[[#This Row],[Station Code]]="CC"), "Yes", "No")</f>
        <v>No</v>
      </c>
    </row>
    <row r="3905" spans="6:14">
      <c r="F3905" s="3">
        <v>44450</v>
      </c>
      <c r="G3905" s="1" t="s">
        <v>19</v>
      </c>
      <c r="H3905" s="1" t="s">
        <v>102</v>
      </c>
      <c r="I3905" s="1">
        <v>1817</v>
      </c>
      <c r="J3905" s="1">
        <f>MONTH(BART_Rides[[#This Row],[Date]])</f>
        <v>9</v>
      </c>
      <c r="K3905" s="1">
        <f>WEEKDAY(BART_Rides[[#This Row],[Date]],2)</f>
        <v>6</v>
      </c>
      <c r="L3905" s="1" t="str">
        <f>LEFT(BART_Rides[[#This Row],[Lines]],1)</f>
        <v>B</v>
      </c>
      <c r="M3905" s="1" t="str">
        <f>IF(BART_Rides[[#This Row],[FirstLetter]]="Y","Yes","No")</f>
        <v>No</v>
      </c>
      <c r="N3905" s="1" t="str">
        <f>IF(OR(BART_Rides[[#This Row],[Station Code]]="EM", BART_Rides[[#This Row],[Station Code]]="MT", BART_Rides[[#This Row],[Station Code]]="PL", BART_Rides[[#This Row],[Station Code]]="CC"), "Yes", "No")</f>
        <v>No</v>
      </c>
    </row>
    <row r="3906" spans="6:14">
      <c r="F3906" s="3">
        <v>44451</v>
      </c>
      <c r="G3906" s="1" t="s">
        <v>19</v>
      </c>
      <c r="H3906" s="1" t="s">
        <v>102</v>
      </c>
      <c r="I3906" s="1">
        <v>1269</v>
      </c>
      <c r="J3906" s="1">
        <f>MONTH(BART_Rides[[#This Row],[Date]])</f>
        <v>9</v>
      </c>
      <c r="K3906" s="1">
        <f>WEEKDAY(BART_Rides[[#This Row],[Date]],2)</f>
        <v>7</v>
      </c>
      <c r="L3906" s="1" t="str">
        <f>LEFT(BART_Rides[[#This Row],[Lines]],1)</f>
        <v>B</v>
      </c>
      <c r="M3906" s="1" t="str">
        <f>IF(BART_Rides[[#This Row],[FirstLetter]]="Y","Yes","No")</f>
        <v>No</v>
      </c>
      <c r="N3906" s="1" t="str">
        <f>IF(OR(BART_Rides[[#This Row],[Station Code]]="EM", BART_Rides[[#This Row],[Station Code]]="MT", BART_Rides[[#This Row],[Station Code]]="PL", BART_Rides[[#This Row],[Station Code]]="CC"), "Yes", "No")</f>
        <v>No</v>
      </c>
    </row>
    <row r="3907" spans="6:14">
      <c r="F3907" s="3">
        <v>44452</v>
      </c>
      <c r="G3907" s="1" t="s">
        <v>19</v>
      </c>
      <c r="H3907" s="1" t="s">
        <v>102</v>
      </c>
      <c r="I3907" s="1">
        <v>2739</v>
      </c>
      <c r="J3907" s="1">
        <f>MONTH(BART_Rides[[#This Row],[Date]])</f>
        <v>9</v>
      </c>
      <c r="K3907" s="1">
        <f>WEEKDAY(BART_Rides[[#This Row],[Date]],2)</f>
        <v>1</v>
      </c>
      <c r="L3907" s="1" t="str">
        <f>LEFT(BART_Rides[[#This Row],[Lines]],1)</f>
        <v>B</v>
      </c>
      <c r="M3907" s="1" t="str">
        <f>IF(BART_Rides[[#This Row],[FirstLetter]]="Y","Yes","No")</f>
        <v>No</v>
      </c>
      <c r="N3907" s="1" t="str">
        <f>IF(OR(BART_Rides[[#This Row],[Station Code]]="EM", BART_Rides[[#This Row],[Station Code]]="MT", BART_Rides[[#This Row],[Station Code]]="PL", BART_Rides[[#This Row],[Station Code]]="CC"), "Yes", "No")</f>
        <v>No</v>
      </c>
    </row>
    <row r="3908" spans="6:14">
      <c r="F3908" s="3">
        <v>44453</v>
      </c>
      <c r="G3908" s="1" t="s">
        <v>19</v>
      </c>
      <c r="H3908" s="1" t="s">
        <v>102</v>
      </c>
      <c r="I3908" s="1">
        <v>3084</v>
      </c>
      <c r="J3908" s="1">
        <f>MONTH(BART_Rides[[#This Row],[Date]])</f>
        <v>9</v>
      </c>
      <c r="K3908" s="1">
        <f>WEEKDAY(BART_Rides[[#This Row],[Date]],2)</f>
        <v>2</v>
      </c>
      <c r="L3908" s="1" t="str">
        <f>LEFT(BART_Rides[[#This Row],[Lines]],1)</f>
        <v>B</v>
      </c>
      <c r="M3908" s="1" t="str">
        <f>IF(BART_Rides[[#This Row],[FirstLetter]]="Y","Yes","No")</f>
        <v>No</v>
      </c>
      <c r="N3908" s="1" t="str">
        <f>IF(OR(BART_Rides[[#This Row],[Station Code]]="EM", BART_Rides[[#This Row],[Station Code]]="MT", BART_Rides[[#This Row],[Station Code]]="PL", BART_Rides[[#This Row],[Station Code]]="CC"), "Yes", "No")</f>
        <v>No</v>
      </c>
    </row>
    <row r="3909" spans="6:14">
      <c r="F3909" s="3">
        <v>44454</v>
      </c>
      <c r="G3909" s="1" t="s">
        <v>19</v>
      </c>
      <c r="H3909" s="1" t="s">
        <v>102</v>
      </c>
      <c r="I3909" s="1">
        <v>3198</v>
      </c>
      <c r="J3909" s="1">
        <f>MONTH(BART_Rides[[#This Row],[Date]])</f>
        <v>9</v>
      </c>
      <c r="K3909" s="1">
        <f>WEEKDAY(BART_Rides[[#This Row],[Date]],2)</f>
        <v>3</v>
      </c>
      <c r="L3909" s="1" t="str">
        <f>LEFT(BART_Rides[[#This Row],[Lines]],1)</f>
        <v>B</v>
      </c>
      <c r="M3909" s="1" t="str">
        <f>IF(BART_Rides[[#This Row],[FirstLetter]]="Y","Yes","No")</f>
        <v>No</v>
      </c>
      <c r="N3909" s="1" t="str">
        <f>IF(OR(BART_Rides[[#This Row],[Station Code]]="EM", BART_Rides[[#This Row],[Station Code]]="MT", BART_Rides[[#This Row],[Station Code]]="PL", BART_Rides[[#This Row],[Station Code]]="CC"), "Yes", "No")</f>
        <v>No</v>
      </c>
    </row>
    <row r="3910" spans="6:14">
      <c r="F3910" s="3">
        <v>44455</v>
      </c>
      <c r="G3910" s="1" t="s">
        <v>19</v>
      </c>
      <c r="H3910" s="1" t="s">
        <v>102</v>
      </c>
      <c r="I3910" s="1">
        <v>3200</v>
      </c>
      <c r="J3910" s="1">
        <f>MONTH(BART_Rides[[#This Row],[Date]])</f>
        <v>9</v>
      </c>
      <c r="K3910" s="1">
        <f>WEEKDAY(BART_Rides[[#This Row],[Date]],2)</f>
        <v>4</v>
      </c>
      <c r="L3910" s="1" t="str">
        <f>LEFT(BART_Rides[[#This Row],[Lines]],1)</f>
        <v>B</v>
      </c>
      <c r="M3910" s="1" t="str">
        <f>IF(BART_Rides[[#This Row],[FirstLetter]]="Y","Yes","No")</f>
        <v>No</v>
      </c>
      <c r="N3910" s="1" t="str">
        <f>IF(OR(BART_Rides[[#This Row],[Station Code]]="EM", BART_Rides[[#This Row],[Station Code]]="MT", BART_Rides[[#This Row],[Station Code]]="PL", BART_Rides[[#This Row],[Station Code]]="CC"), "Yes", "No")</f>
        <v>No</v>
      </c>
    </row>
    <row r="3911" spans="6:14">
      <c r="F3911" s="3">
        <v>44456</v>
      </c>
      <c r="G3911" s="1" t="s">
        <v>19</v>
      </c>
      <c r="H3911" s="1" t="s">
        <v>102</v>
      </c>
      <c r="I3911" s="1">
        <v>3162</v>
      </c>
      <c r="J3911" s="1">
        <f>MONTH(BART_Rides[[#This Row],[Date]])</f>
        <v>9</v>
      </c>
      <c r="K3911" s="1">
        <f>WEEKDAY(BART_Rides[[#This Row],[Date]],2)</f>
        <v>5</v>
      </c>
      <c r="L3911" s="1" t="str">
        <f>LEFT(BART_Rides[[#This Row],[Lines]],1)</f>
        <v>B</v>
      </c>
      <c r="M3911" s="1" t="str">
        <f>IF(BART_Rides[[#This Row],[FirstLetter]]="Y","Yes","No")</f>
        <v>No</v>
      </c>
      <c r="N3911" s="1" t="str">
        <f>IF(OR(BART_Rides[[#This Row],[Station Code]]="EM", BART_Rides[[#This Row],[Station Code]]="MT", BART_Rides[[#This Row],[Station Code]]="PL", BART_Rides[[#This Row],[Station Code]]="CC"), "Yes", "No")</f>
        <v>No</v>
      </c>
    </row>
    <row r="3912" spans="6:14">
      <c r="F3912" s="3">
        <v>44457</v>
      </c>
      <c r="G3912" s="1" t="s">
        <v>19</v>
      </c>
      <c r="H3912" s="1" t="s">
        <v>102</v>
      </c>
      <c r="I3912" s="1">
        <v>1908</v>
      </c>
      <c r="J3912" s="1">
        <f>MONTH(BART_Rides[[#This Row],[Date]])</f>
        <v>9</v>
      </c>
      <c r="K3912" s="1">
        <f>WEEKDAY(BART_Rides[[#This Row],[Date]],2)</f>
        <v>6</v>
      </c>
      <c r="L3912" s="1" t="str">
        <f>LEFT(BART_Rides[[#This Row],[Lines]],1)</f>
        <v>B</v>
      </c>
      <c r="M3912" s="1" t="str">
        <f>IF(BART_Rides[[#This Row],[FirstLetter]]="Y","Yes","No")</f>
        <v>No</v>
      </c>
      <c r="N3912" s="1" t="str">
        <f>IF(OR(BART_Rides[[#This Row],[Station Code]]="EM", BART_Rides[[#This Row],[Station Code]]="MT", BART_Rides[[#This Row],[Station Code]]="PL", BART_Rides[[#This Row],[Station Code]]="CC"), "Yes", "No")</f>
        <v>No</v>
      </c>
    </row>
    <row r="3913" spans="6:14">
      <c r="F3913" s="3">
        <v>44458</v>
      </c>
      <c r="G3913" s="1" t="s">
        <v>19</v>
      </c>
      <c r="H3913" s="1" t="s">
        <v>102</v>
      </c>
      <c r="I3913" s="1">
        <v>1315</v>
      </c>
      <c r="J3913" s="1">
        <f>MONTH(BART_Rides[[#This Row],[Date]])</f>
        <v>9</v>
      </c>
      <c r="K3913" s="1">
        <f>WEEKDAY(BART_Rides[[#This Row],[Date]],2)</f>
        <v>7</v>
      </c>
      <c r="L3913" s="1" t="str">
        <f>LEFT(BART_Rides[[#This Row],[Lines]],1)</f>
        <v>B</v>
      </c>
      <c r="M3913" s="1" t="str">
        <f>IF(BART_Rides[[#This Row],[FirstLetter]]="Y","Yes","No")</f>
        <v>No</v>
      </c>
      <c r="N3913" s="1" t="str">
        <f>IF(OR(BART_Rides[[#This Row],[Station Code]]="EM", BART_Rides[[#This Row],[Station Code]]="MT", BART_Rides[[#This Row],[Station Code]]="PL", BART_Rides[[#This Row],[Station Code]]="CC"), "Yes", "No")</f>
        <v>No</v>
      </c>
    </row>
    <row r="3914" spans="6:14">
      <c r="F3914" s="3">
        <v>44459</v>
      </c>
      <c r="G3914" s="1" t="s">
        <v>19</v>
      </c>
      <c r="H3914" s="1" t="s">
        <v>102</v>
      </c>
      <c r="I3914" s="1">
        <v>3119</v>
      </c>
      <c r="J3914" s="1">
        <f>MONTH(BART_Rides[[#This Row],[Date]])</f>
        <v>9</v>
      </c>
      <c r="K3914" s="1">
        <f>WEEKDAY(BART_Rides[[#This Row],[Date]],2)</f>
        <v>1</v>
      </c>
      <c r="L3914" s="1" t="str">
        <f>LEFT(BART_Rides[[#This Row],[Lines]],1)</f>
        <v>B</v>
      </c>
      <c r="M3914" s="1" t="str">
        <f>IF(BART_Rides[[#This Row],[FirstLetter]]="Y","Yes","No")</f>
        <v>No</v>
      </c>
      <c r="N3914" s="1" t="str">
        <f>IF(OR(BART_Rides[[#This Row],[Station Code]]="EM", BART_Rides[[#This Row],[Station Code]]="MT", BART_Rides[[#This Row],[Station Code]]="PL", BART_Rides[[#This Row],[Station Code]]="CC"), "Yes", "No")</f>
        <v>No</v>
      </c>
    </row>
    <row r="3915" spans="6:14">
      <c r="F3915" s="3">
        <v>44460</v>
      </c>
      <c r="G3915" s="1" t="s">
        <v>19</v>
      </c>
      <c r="H3915" s="1" t="s">
        <v>102</v>
      </c>
      <c r="I3915" s="1">
        <v>3212</v>
      </c>
      <c r="J3915" s="1">
        <f>MONTH(BART_Rides[[#This Row],[Date]])</f>
        <v>9</v>
      </c>
      <c r="K3915" s="1">
        <f>WEEKDAY(BART_Rides[[#This Row],[Date]],2)</f>
        <v>2</v>
      </c>
      <c r="L3915" s="1" t="str">
        <f>LEFT(BART_Rides[[#This Row],[Lines]],1)</f>
        <v>B</v>
      </c>
      <c r="M3915" s="1" t="str">
        <f>IF(BART_Rides[[#This Row],[FirstLetter]]="Y","Yes","No")</f>
        <v>No</v>
      </c>
      <c r="N3915" s="1" t="str">
        <f>IF(OR(BART_Rides[[#This Row],[Station Code]]="EM", BART_Rides[[#This Row],[Station Code]]="MT", BART_Rides[[#This Row],[Station Code]]="PL", BART_Rides[[#This Row],[Station Code]]="CC"), "Yes", "No")</f>
        <v>No</v>
      </c>
    </row>
    <row r="3916" spans="6:14">
      <c r="F3916" s="3">
        <v>44461</v>
      </c>
      <c r="G3916" s="1" t="s">
        <v>19</v>
      </c>
      <c r="H3916" s="1" t="s">
        <v>102</v>
      </c>
      <c r="I3916" s="1">
        <v>3155</v>
      </c>
      <c r="J3916" s="1">
        <f>MONTH(BART_Rides[[#This Row],[Date]])</f>
        <v>9</v>
      </c>
      <c r="K3916" s="1">
        <f>WEEKDAY(BART_Rides[[#This Row],[Date]],2)</f>
        <v>3</v>
      </c>
      <c r="L3916" s="1" t="str">
        <f>LEFT(BART_Rides[[#This Row],[Lines]],1)</f>
        <v>B</v>
      </c>
      <c r="M3916" s="1" t="str">
        <f>IF(BART_Rides[[#This Row],[FirstLetter]]="Y","Yes","No")</f>
        <v>No</v>
      </c>
      <c r="N3916" s="1" t="str">
        <f>IF(OR(BART_Rides[[#This Row],[Station Code]]="EM", BART_Rides[[#This Row],[Station Code]]="MT", BART_Rides[[#This Row],[Station Code]]="PL", BART_Rides[[#This Row],[Station Code]]="CC"), "Yes", "No")</f>
        <v>No</v>
      </c>
    </row>
    <row r="3917" spans="6:14">
      <c r="F3917" s="3">
        <v>44462</v>
      </c>
      <c r="G3917" s="1" t="s">
        <v>19</v>
      </c>
      <c r="H3917" s="1" t="s">
        <v>102</v>
      </c>
      <c r="I3917" s="1">
        <v>3200</v>
      </c>
      <c r="J3917" s="1">
        <f>MONTH(BART_Rides[[#This Row],[Date]])</f>
        <v>9</v>
      </c>
      <c r="K3917" s="1">
        <f>WEEKDAY(BART_Rides[[#This Row],[Date]],2)</f>
        <v>4</v>
      </c>
      <c r="L3917" s="1" t="str">
        <f>LEFT(BART_Rides[[#This Row],[Lines]],1)</f>
        <v>B</v>
      </c>
      <c r="M3917" s="1" t="str">
        <f>IF(BART_Rides[[#This Row],[FirstLetter]]="Y","Yes","No")</f>
        <v>No</v>
      </c>
      <c r="N3917" s="1" t="str">
        <f>IF(OR(BART_Rides[[#This Row],[Station Code]]="EM", BART_Rides[[#This Row],[Station Code]]="MT", BART_Rides[[#This Row],[Station Code]]="PL", BART_Rides[[#This Row],[Station Code]]="CC"), "Yes", "No")</f>
        <v>No</v>
      </c>
    </row>
    <row r="3918" spans="6:14">
      <c r="F3918" s="3">
        <v>44463</v>
      </c>
      <c r="G3918" s="1" t="s">
        <v>19</v>
      </c>
      <c r="H3918" s="1" t="s">
        <v>102</v>
      </c>
      <c r="I3918" s="1">
        <v>3303</v>
      </c>
      <c r="J3918" s="1">
        <f>MONTH(BART_Rides[[#This Row],[Date]])</f>
        <v>9</v>
      </c>
      <c r="K3918" s="1">
        <f>WEEKDAY(BART_Rides[[#This Row],[Date]],2)</f>
        <v>5</v>
      </c>
      <c r="L3918" s="1" t="str">
        <f>LEFT(BART_Rides[[#This Row],[Lines]],1)</f>
        <v>B</v>
      </c>
      <c r="M3918" s="1" t="str">
        <f>IF(BART_Rides[[#This Row],[FirstLetter]]="Y","Yes","No")</f>
        <v>No</v>
      </c>
      <c r="N3918" s="1" t="str">
        <f>IF(OR(BART_Rides[[#This Row],[Station Code]]="EM", BART_Rides[[#This Row],[Station Code]]="MT", BART_Rides[[#This Row],[Station Code]]="PL", BART_Rides[[#This Row],[Station Code]]="CC"), "Yes", "No")</f>
        <v>No</v>
      </c>
    </row>
    <row r="3919" spans="6:14">
      <c r="F3919" s="3">
        <v>44464</v>
      </c>
      <c r="G3919" s="1" t="s">
        <v>19</v>
      </c>
      <c r="H3919" s="1" t="s">
        <v>102</v>
      </c>
      <c r="I3919" s="1">
        <v>1809</v>
      </c>
      <c r="J3919" s="1">
        <f>MONTH(BART_Rides[[#This Row],[Date]])</f>
        <v>9</v>
      </c>
      <c r="K3919" s="1">
        <f>WEEKDAY(BART_Rides[[#This Row],[Date]],2)</f>
        <v>6</v>
      </c>
      <c r="L3919" s="1" t="str">
        <f>LEFT(BART_Rides[[#This Row],[Lines]],1)</f>
        <v>B</v>
      </c>
      <c r="M3919" s="1" t="str">
        <f>IF(BART_Rides[[#This Row],[FirstLetter]]="Y","Yes","No")</f>
        <v>No</v>
      </c>
      <c r="N3919" s="1" t="str">
        <f>IF(OR(BART_Rides[[#This Row],[Station Code]]="EM", BART_Rides[[#This Row],[Station Code]]="MT", BART_Rides[[#This Row],[Station Code]]="PL", BART_Rides[[#This Row],[Station Code]]="CC"), "Yes", "No")</f>
        <v>No</v>
      </c>
    </row>
    <row r="3920" spans="6:14">
      <c r="F3920" s="3">
        <v>44465</v>
      </c>
      <c r="G3920" s="1" t="s">
        <v>19</v>
      </c>
      <c r="H3920" s="1" t="s">
        <v>102</v>
      </c>
      <c r="I3920" s="1">
        <v>1252</v>
      </c>
      <c r="J3920" s="1">
        <f>MONTH(BART_Rides[[#This Row],[Date]])</f>
        <v>9</v>
      </c>
      <c r="K3920" s="1">
        <f>WEEKDAY(BART_Rides[[#This Row],[Date]],2)</f>
        <v>7</v>
      </c>
      <c r="L3920" s="1" t="str">
        <f>LEFT(BART_Rides[[#This Row],[Lines]],1)</f>
        <v>B</v>
      </c>
      <c r="M3920" s="1" t="str">
        <f>IF(BART_Rides[[#This Row],[FirstLetter]]="Y","Yes","No")</f>
        <v>No</v>
      </c>
      <c r="N3920" s="1" t="str">
        <f>IF(OR(BART_Rides[[#This Row],[Station Code]]="EM", BART_Rides[[#This Row],[Station Code]]="MT", BART_Rides[[#This Row],[Station Code]]="PL", BART_Rides[[#This Row],[Station Code]]="CC"), "Yes", "No")</f>
        <v>No</v>
      </c>
    </row>
    <row r="3921" spans="6:14">
      <c r="F3921" s="3">
        <v>44466</v>
      </c>
      <c r="G3921" s="1" t="s">
        <v>19</v>
      </c>
      <c r="H3921" s="1" t="s">
        <v>102</v>
      </c>
      <c r="I3921" s="1">
        <v>2981</v>
      </c>
      <c r="J3921" s="1">
        <f>MONTH(BART_Rides[[#This Row],[Date]])</f>
        <v>9</v>
      </c>
      <c r="K3921" s="1">
        <f>WEEKDAY(BART_Rides[[#This Row],[Date]],2)</f>
        <v>1</v>
      </c>
      <c r="L3921" s="1" t="str">
        <f>LEFT(BART_Rides[[#This Row],[Lines]],1)</f>
        <v>B</v>
      </c>
      <c r="M3921" s="1" t="str">
        <f>IF(BART_Rides[[#This Row],[FirstLetter]]="Y","Yes","No")</f>
        <v>No</v>
      </c>
      <c r="N3921" s="1" t="str">
        <f>IF(OR(BART_Rides[[#This Row],[Station Code]]="EM", BART_Rides[[#This Row],[Station Code]]="MT", BART_Rides[[#This Row],[Station Code]]="PL", BART_Rides[[#This Row],[Station Code]]="CC"), "Yes", "No")</f>
        <v>No</v>
      </c>
    </row>
    <row r="3922" spans="6:14">
      <c r="F3922" s="3">
        <v>44467</v>
      </c>
      <c r="G3922" s="1" t="s">
        <v>19</v>
      </c>
      <c r="H3922" s="1" t="s">
        <v>102</v>
      </c>
      <c r="I3922" s="1">
        <v>3159</v>
      </c>
      <c r="J3922" s="1">
        <f>MONTH(BART_Rides[[#This Row],[Date]])</f>
        <v>9</v>
      </c>
      <c r="K3922" s="1">
        <f>WEEKDAY(BART_Rides[[#This Row],[Date]],2)</f>
        <v>2</v>
      </c>
      <c r="L3922" s="1" t="str">
        <f>LEFT(BART_Rides[[#This Row],[Lines]],1)</f>
        <v>B</v>
      </c>
      <c r="M3922" s="1" t="str">
        <f>IF(BART_Rides[[#This Row],[FirstLetter]]="Y","Yes","No")</f>
        <v>No</v>
      </c>
      <c r="N3922" s="1" t="str">
        <f>IF(OR(BART_Rides[[#This Row],[Station Code]]="EM", BART_Rides[[#This Row],[Station Code]]="MT", BART_Rides[[#This Row],[Station Code]]="PL", BART_Rides[[#This Row],[Station Code]]="CC"), "Yes", "No")</f>
        <v>No</v>
      </c>
    </row>
    <row r="3923" spans="6:14">
      <c r="F3923" s="3">
        <v>44468</v>
      </c>
      <c r="G3923" s="1" t="s">
        <v>19</v>
      </c>
      <c r="H3923" s="1" t="s">
        <v>102</v>
      </c>
      <c r="I3923" s="1">
        <v>3216</v>
      </c>
      <c r="J3923" s="1">
        <f>MONTH(BART_Rides[[#This Row],[Date]])</f>
        <v>9</v>
      </c>
      <c r="K3923" s="1">
        <f>WEEKDAY(BART_Rides[[#This Row],[Date]],2)</f>
        <v>3</v>
      </c>
      <c r="L3923" s="1" t="str">
        <f>LEFT(BART_Rides[[#This Row],[Lines]],1)</f>
        <v>B</v>
      </c>
      <c r="M3923" s="1" t="str">
        <f>IF(BART_Rides[[#This Row],[FirstLetter]]="Y","Yes","No")</f>
        <v>No</v>
      </c>
      <c r="N3923" s="1" t="str">
        <f>IF(OR(BART_Rides[[#This Row],[Station Code]]="EM", BART_Rides[[#This Row],[Station Code]]="MT", BART_Rides[[#This Row],[Station Code]]="PL", BART_Rides[[#This Row],[Station Code]]="CC"), "Yes", "No")</f>
        <v>No</v>
      </c>
    </row>
    <row r="3924" spans="6:14">
      <c r="F3924" s="3">
        <v>44469</v>
      </c>
      <c r="G3924" s="1" t="s">
        <v>19</v>
      </c>
      <c r="H3924" s="1" t="s">
        <v>102</v>
      </c>
      <c r="I3924" s="1">
        <v>3202</v>
      </c>
      <c r="J3924" s="1">
        <f>MONTH(BART_Rides[[#This Row],[Date]])</f>
        <v>9</v>
      </c>
      <c r="K3924" s="1">
        <f>WEEKDAY(BART_Rides[[#This Row],[Date]],2)</f>
        <v>4</v>
      </c>
      <c r="L3924" s="1" t="str">
        <f>LEFT(BART_Rides[[#This Row],[Lines]],1)</f>
        <v>B</v>
      </c>
      <c r="M3924" s="1" t="str">
        <f>IF(BART_Rides[[#This Row],[FirstLetter]]="Y","Yes","No")</f>
        <v>No</v>
      </c>
      <c r="N3924" s="1" t="str">
        <f>IF(OR(BART_Rides[[#This Row],[Station Code]]="EM", BART_Rides[[#This Row],[Station Code]]="MT", BART_Rides[[#This Row],[Station Code]]="PL", BART_Rides[[#This Row],[Station Code]]="CC"), "Yes", "No")</f>
        <v>No</v>
      </c>
    </row>
    <row r="3925" spans="6:14">
      <c r="F3925" s="3">
        <v>44470</v>
      </c>
      <c r="G3925" s="1" t="s">
        <v>19</v>
      </c>
      <c r="H3925" s="1" t="s">
        <v>102</v>
      </c>
      <c r="I3925" s="1">
        <v>3157</v>
      </c>
      <c r="J3925" s="1">
        <f>MONTH(BART_Rides[[#This Row],[Date]])</f>
        <v>10</v>
      </c>
      <c r="K3925" s="1">
        <f>WEEKDAY(BART_Rides[[#This Row],[Date]],2)</f>
        <v>5</v>
      </c>
      <c r="L3925" s="1" t="str">
        <f>LEFT(BART_Rides[[#This Row],[Lines]],1)</f>
        <v>B</v>
      </c>
      <c r="M3925" s="1" t="str">
        <f>IF(BART_Rides[[#This Row],[FirstLetter]]="Y","Yes","No")</f>
        <v>No</v>
      </c>
      <c r="N3925" s="1" t="str">
        <f>IF(OR(BART_Rides[[#This Row],[Station Code]]="EM", BART_Rides[[#This Row],[Station Code]]="MT", BART_Rides[[#This Row],[Station Code]]="PL", BART_Rides[[#This Row],[Station Code]]="CC"), "Yes", "No")</f>
        <v>No</v>
      </c>
    </row>
    <row r="3926" spans="6:14">
      <c r="F3926" s="3">
        <v>44471</v>
      </c>
      <c r="G3926" s="1" t="s">
        <v>19</v>
      </c>
      <c r="H3926" s="1" t="s">
        <v>102</v>
      </c>
      <c r="I3926" s="1">
        <v>1942</v>
      </c>
      <c r="J3926" s="1">
        <f>MONTH(BART_Rides[[#This Row],[Date]])</f>
        <v>10</v>
      </c>
      <c r="K3926" s="1">
        <f>WEEKDAY(BART_Rides[[#This Row],[Date]],2)</f>
        <v>6</v>
      </c>
      <c r="L3926" s="1" t="str">
        <f>LEFT(BART_Rides[[#This Row],[Lines]],1)</f>
        <v>B</v>
      </c>
      <c r="M3926" s="1" t="str">
        <f>IF(BART_Rides[[#This Row],[FirstLetter]]="Y","Yes","No")</f>
        <v>No</v>
      </c>
      <c r="N3926" s="1" t="str">
        <f>IF(OR(BART_Rides[[#This Row],[Station Code]]="EM", BART_Rides[[#This Row],[Station Code]]="MT", BART_Rides[[#This Row],[Station Code]]="PL", BART_Rides[[#This Row],[Station Code]]="CC"), "Yes", "No")</f>
        <v>No</v>
      </c>
    </row>
    <row r="3927" spans="6:14">
      <c r="F3927" s="3">
        <v>44472</v>
      </c>
      <c r="G3927" s="1" t="s">
        <v>19</v>
      </c>
      <c r="H3927" s="1" t="s">
        <v>102</v>
      </c>
      <c r="I3927" s="1">
        <v>1263</v>
      </c>
      <c r="J3927" s="1">
        <f>MONTH(BART_Rides[[#This Row],[Date]])</f>
        <v>10</v>
      </c>
      <c r="K3927" s="1">
        <f>WEEKDAY(BART_Rides[[#This Row],[Date]],2)</f>
        <v>7</v>
      </c>
      <c r="L3927" s="1" t="str">
        <f>LEFT(BART_Rides[[#This Row],[Lines]],1)</f>
        <v>B</v>
      </c>
      <c r="M3927" s="1" t="str">
        <f>IF(BART_Rides[[#This Row],[FirstLetter]]="Y","Yes","No")</f>
        <v>No</v>
      </c>
      <c r="N3927" s="1" t="str">
        <f>IF(OR(BART_Rides[[#This Row],[Station Code]]="EM", BART_Rides[[#This Row],[Station Code]]="MT", BART_Rides[[#This Row],[Station Code]]="PL", BART_Rides[[#This Row],[Station Code]]="CC"), "Yes", "No")</f>
        <v>No</v>
      </c>
    </row>
    <row r="3928" spans="6:14">
      <c r="F3928" s="3">
        <v>44473</v>
      </c>
      <c r="G3928" s="1" t="s">
        <v>19</v>
      </c>
      <c r="H3928" s="1" t="s">
        <v>102</v>
      </c>
      <c r="I3928" s="1">
        <v>2969</v>
      </c>
      <c r="J3928" s="1">
        <f>MONTH(BART_Rides[[#This Row],[Date]])</f>
        <v>10</v>
      </c>
      <c r="K3928" s="1">
        <f>WEEKDAY(BART_Rides[[#This Row],[Date]],2)</f>
        <v>1</v>
      </c>
      <c r="L3928" s="1" t="str">
        <f>LEFT(BART_Rides[[#This Row],[Lines]],1)</f>
        <v>B</v>
      </c>
      <c r="M3928" s="1" t="str">
        <f>IF(BART_Rides[[#This Row],[FirstLetter]]="Y","Yes","No")</f>
        <v>No</v>
      </c>
      <c r="N3928" s="1" t="str">
        <f>IF(OR(BART_Rides[[#This Row],[Station Code]]="EM", BART_Rides[[#This Row],[Station Code]]="MT", BART_Rides[[#This Row],[Station Code]]="PL", BART_Rides[[#This Row],[Station Code]]="CC"), "Yes", "No")</f>
        <v>No</v>
      </c>
    </row>
    <row r="3929" spans="6:14">
      <c r="F3929" s="3">
        <v>44474</v>
      </c>
      <c r="G3929" s="1" t="s">
        <v>19</v>
      </c>
      <c r="H3929" s="1" t="s">
        <v>102</v>
      </c>
      <c r="I3929" s="1">
        <v>3083</v>
      </c>
      <c r="J3929" s="1">
        <f>MONTH(BART_Rides[[#This Row],[Date]])</f>
        <v>10</v>
      </c>
      <c r="K3929" s="1">
        <f>WEEKDAY(BART_Rides[[#This Row],[Date]],2)</f>
        <v>2</v>
      </c>
      <c r="L3929" s="1" t="str">
        <f>LEFT(BART_Rides[[#This Row],[Lines]],1)</f>
        <v>B</v>
      </c>
      <c r="M3929" s="1" t="str">
        <f>IF(BART_Rides[[#This Row],[FirstLetter]]="Y","Yes","No")</f>
        <v>No</v>
      </c>
      <c r="N3929" s="1" t="str">
        <f>IF(OR(BART_Rides[[#This Row],[Station Code]]="EM", BART_Rides[[#This Row],[Station Code]]="MT", BART_Rides[[#This Row],[Station Code]]="PL", BART_Rides[[#This Row],[Station Code]]="CC"), "Yes", "No")</f>
        <v>No</v>
      </c>
    </row>
    <row r="3930" spans="6:14">
      <c r="F3930" s="3">
        <v>44475</v>
      </c>
      <c r="G3930" s="1" t="s">
        <v>19</v>
      </c>
      <c r="H3930" s="1" t="s">
        <v>102</v>
      </c>
      <c r="I3930" s="1">
        <v>3224</v>
      </c>
      <c r="J3930" s="1">
        <f>MONTH(BART_Rides[[#This Row],[Date]])</f>
        <v>10</v>
      </c>
      <c r="K3930" s="1">
        <f>WEEKDAY(BART_Rides[[#This Row],[Date]],2)</f>
        <v>3</v>
      </c>
      <c r="L3930" s="1" t="str">
        <f>LEFT(BART_Rides[[#This Row],[Lines]],1)</f>
        <v>B</v>
      </c>
      <c r="M3930" s="1" t="str">
        <f>IF(BART_Rides[[#This Row],[FirstLetter]]="Y","Yes","No")</f>
        <v>No</v>
      </c>
      <c r="N3930" s="1" t="str">
        <f>IF(OR(BART_Rides[[#This Row],[Station Code]]="EM", BART_Rides[[#This Row],[Station Code]]="MT", BART_Rides[[#This Row],[Station Code]]="PL", BART_Rides[[#This Row],[Station Code]]="CC"), "Yes", "No")</f>
        <v>No</v>
      </c>
    </row>
    <row r="3931" spans="6:14">
      <c r="F3931" s="3">
        <v>44476</v>
      </c>
      <c r="G3931" s="1" t="s">
        <v>19</v>
      </c>
      <c r="H3931" s="1" t="s">
        <v>102</v>
      </c>
      <c r="I3931" s="1">
        <v>3093</v>
      </c>
      <c r="J3931" s="1">
        <f>MONTH(BART_Rides[[#This Row],[Date]])</f>
        <v>10</v>
      </c>
      <c r="K3931" s="1">
        <f>WEEKDAY(BART_Rides[[#This Row],[Date]],2)</f>
        <v>4</v>
      </c>
      <c r="L3931" s="1" t="str">
        <f>LEFT(BART_Rides[[#This Row],[Lines]],1)</f>
        <v>B</v>
      </c>
      <c r="M3931" s="1" t="str">
        <f>IF(BART_Rides[[#This Row],[FirstLetter]]="Y","Yes","No")</f>
        <v>No</v>
      </c>
      <c r="N3931" s="1" t="str">
        <f>IF(OR(BART_Rides[[#This Row],[Station Code]]="EM", BART_Rides[[#This Row],[Station Code]]="MT", BART_Rides[[#This Row],[Station Code]]="PL", BART_Rides[[#This Row],[Station Code]]="CC"), "Yes", "No")</f>
        <v>No</v>
      </c>
    </row>
    <row r="3932" spans="6:14">
      <c r="F3932" s="3">
        <v>44477</v>
      </c>
      <c r="G3932" s="1" t="s">
        <v>19</v>
      </c>
      <c r="H3932" s="1" t="s">
        <v>102</v>
      </c>
      <c r="I3932" s="1">
        <v>3153</v>
      </c>
      <c r="J3932" s="1">
        <f>MONTH(BART_Rides[[#This Row],[Date]])</f>
        <v>10</v>
      </c>
      <c r="K3932" s="1">
        <f>WEEKDAY(BART_Rides[[#This Row],[Date]],2)</f>
        <v>5</v>
      </c>
      <c r="L3932" s="1" t="str">
        <f>LEFT(BART_Rides[[#This Row],[Lines]],1)</f>
        <v>B</v>
      </c>
      <c r="M3932" s="1" t="str">
        <f>IF(BART_Rides[[#This Row],[FirstLetter]]="Y","Yes","No")</f>
        <v>No</v>
      </c>
      <c r="N3932" s="1" t="str">
        <f>IF(OR(BART_Rides[[#This Row],[Station Code]]="EM", BART_Rides[[#This Row],[Station Code]]="MT", BART_Rides[[#This Row],[Station Code]]="PL", BART_Rides[[#This Row],[Station Code]]="CC"), "Yes", "No")</f>
        <v>No</v>
      </c>
    </row>
    <row r="3933" spans="6:14">
      <c r="F3933" s="3">
        <v>44478</v>
      </c>
      <c r="G3933" s="1" t="s">
        <v>19</v>
      </c>
      <c r="H3933" s="1" t="s">
        <v>102</v>
      </c>
      <c r="I3933" s="1">
        <v>2000</v>
      </c>
      <c r="J3933" s="1">
        <f>MONTH(BART_Rides[[#This Row],[Date]])</f>
        <v>10</v>
      </c>
      <c r="K3933" s="1">
        <f>WEEKDAY(BART_Rides[[#This Row],[Date]],2)</f>
        <v>6</v>
      </c>
      <c r="L3933" s="1" t="str">
        <f>LEFT(BART_Rides[[#This Row],[Lines]],1)</f>
        <v>B</v>
      </c>
      <c r="M3933" s="1" t="str">
        <f>IF(BART_Rides[[#This Row],[FirstLetter]]="Y","Yes","No")</f>
        <v>No</v>
      </c>
      <c r="N3933" s="1" t="str">
        <f>IF(OR(BART_Rides[[#This Row],[Station Code]]="EM", BART_Rides[[#This Row],[Station Code]]="MT", BART_Rides[[#This Row],[Station Code]]="PL", BART_Rides[[#This Row],[Station Code]]="CC"), "Yes", "No")</f>
        <v>No</v>
      </c>
    </row>
    <row r="3934" spans="6:14">
      <c r="F3934" s="3">
        <v>44479</v>
      </c>
      <c r="G3934" s="1" t="s">
        <v>19</v>
      </c>
      <c r="H3934" s="1" t="s">
        <v>102</v>
      </c>
      <c r="I3934" s="1">
        <v>1406</v>
      </c>
      <c r="J3934" s="1">
        <f>MONTH(BART_Rides[[#This Row],[Date]])</f>
        <v>10</v>
      </c>
      <c r="K3934" s="1">
        <f>WEEKDAY(BART_Rides[[#This Row],[Date]],2)</f>
        <v>7</v>
      </c>
      <c r="L3934" s="1" t="str">
        <f>LEFT(BART_Rides[[#This Row],[Lines]],1)</f>
        <v>B</v>
      </c>
      <c r="M3934" s="1" t="str">
        <f>IF(BART_Rides[[#This Row],[FirstLetter]]="Y","Yes","No")</f>
        <v>No</v>
      </c>
      <c r="N3934" s="1" t="str">
        <f>IF(OR(BART_Rides[[#This Row],[Station Code]]="EM", BART_Rides[[#This Row],[Station Code]]="MT", BART_Rides[[#This Row],[Station Code]]="PL", BART_Rides[[#This Row],[Station Code]]="CC"), "Yes", "No")</f>
        <v>No</v>
      </c>
    </row>
    <row r="3935" spans="6:14">
      <c r="F3935" s="3">
        <v>44480</v>
      </c>
      <c r="G3935" s="1" t="s">
        <v>19</v>
      </c>
      <c r="H3935" s="1" t="s">
        <v>102</v>
      </c>
      <c r="I3935" s="1">
        <v>2549</v>
      </c>
      <c r="J3935" s="1">
        <f>MONTH(BART_Rides[[#This Row],[Date]])</f>
        <v>10</v>
      </c>
      <c r="K3935" s="1">
        <f>WEEKDAY(BART_Rides[[#This Row],[Date]],2)</f>
        <v>1</v>
      </c>
      <c r="L3935" s="1" t="str">
        <f>LEFT(BART_Rides[[#This Row],[Lines]],1)</f>
        <v>B</v>
      </c>
      <c r="M3935" s="1" t="str">
        <f>IF(BART_Rides[[#This Row],[FirstLetter]]="Y","Yes","No")</f>
        <v>No</v>
      </c>
      <c r="N3935" s="1" t="str">
        <f>IF(OR(BART_Rides[[#This Row],[Station Code]]="EM", BART_Rides[[#This Row],[Station Code]]="MT", BART_Rides[[#This Row],[Station Code]]="PL", BART_Rides[[#This Row],[Station Code]]="CC"), "Yes", "No")</f>
        <v>No</v>
      </c>
    </row>
    <row r="3936" spans="6:14">
      <c r="F3936" s="3">
        <v>44481</v>
      </c>
      <c r="G3936" s="1" t="s">
        <v>19</v>
      </c>
      <c r="H3936" s="1" t="s">
        <v>102</v>
      </c>
      <c r="I3936" s="1">
        <v>3149</v>
      </c>
      <c r="J3936" s="1">
        <f>MONTH(BART_Rides[[#This Row],[Date]])</f>
        <v>10</v>
      </c>
      <c r="K3936" s="1">
        <f>WEEKDAY(BART_Rides[[#This Row],[Date]],2)</f>
        <v>2</v>
      </c>
      <c r="L3936" s="1" t="str">
        <f>LEFT(BART_Rides[[#This Row],[Lines]],1)</f>
        <v>B</v>
      </c>
      <c r="M3936" s="1" t="str">
        <f>IF(BART_Rides[[#This Row],[FirstLetter]]="Y","Yes","No")</f>
        <v>No</v>
      </c>
      <c r="N3936" s="1" t="str">
        <f>IF(OR(BART_Rides[[#This Row],[Station Code]]="EM", BART_Rides[[#This Row],[Station Code]]="MT", BART_Rides[[#This Row],[Station Code]]="PL", BART_Rides[[#This Row],[Station Code]]="CC"), "Yes", "No")</f>
        <v>No</v>
      </c>
    </row>
    <row r="3937" spans="6:14">
      <c r="F3937" s="3">
        <v>44482</v>
      </c>
      <c r="G3937" s="1" t="s">
        <v>19</v>
      </c>
      <c r="H3937" s="1" t="s">
        <v>102</v>
      </c>
      <c r="I3937" s="1">
        <v>3152</v>
      </c>
      <c r="J3937" s="1">
        <f>MONTH(BART_Rides[[#This Row],[Date]])</f>
        <v>10</v>
      </c>
      <c r="K3937" s="1">
        <f>WEEKDAY(BART_Rides[[#This Row],[Date]],2)</f>
        <v>3</v>
      </c>
      <c r="L3937" s="1" t="str">
        <f>LEFT(BART_Rides[[#This Row],[Lines]],1)</f>
        <v>B</v>
      </c>
      <c r="M3937" s="1" t="str">
        <f>IF(BART_Rides[[#This Row],[FirstLetter]]="Y","Yes","No")</f>
        <v>No</v>
      </c>
      <c r="N3937" s="1" t="str">
        <f>IF(OR(BART_Rides[[#This Row],[Station Code]]="EM", BART_Rides[[#This Row],[Station Code]]="MT", BART_Rides[[#This Row],[Station Code]]="PL", BART_Rides[[#This Row],[Station Code]]="CC"), "Yes", "No")</f>
        <v>No</v>
      </c>
    </row>
    <row r="3938" spans="6:14">
      <c r="F3938" s="3">
        <v>44483</v>
      </c>
      <c r="G3938" s="1" t="s">
        <v>19</v>
      </c>
      <c r="H3938" s="1" t="s">
        <v>102</v>
      </c>
      <c r="I3938" s="1">
        <v>3215</v>
      </c>
      <c r="J3938" s="1">
        <f>MONTH(BART_Rides[[#This Row],[Date]])</f>
        <v>10</v>
      </c>
      <c r="K3938" s="1">
        <f>WEEKDAY(BART_Rides[[#This Row],[Date]],2)</f>
        <v>4</v>
      </c>
      <c r="L3938" s="1" t="str">
        <f>LEFT(BART_Rides[[#This Row],[Lines]],1)</f>
        <v>B</v>
      </c>
      <c r="M3938" s="1" t="str">
        <f>IF(BART_Rides[[#This Row],[FirstLetter]]="Y","Yes","No")</f>
        <v>No</v>
      </c>
      <c r="N3938" s="1" t="str">
        <f>IF(OR(BART_Rides[[#This Row],[Station Code]]="EM", BART_Rides[[#This Row],[Station Code]]="MT", BART_Rides[[#This Row],[Station Code]]="PL", BART_Rides[[#This Row],[Station Code]]="CC"), "Yes", "No")</f>
        <v>No</v>
      </c>
    </row>
    <row r="3939" spans="6:14">
      <c r="F3939" s="3">
        <v>44484</v>
      </c>
      <c r="G3939" s="1" t="s">
        <v>19</v>
      </c>
      <c r="H3939" s="1" t="s">
        <v>102</v>
      </c>
      <c r="I3939" s="1">
        <v>3067</v>
      </c>
      <c r="J3939" s="1">
        <f>MONTH(BART_Rides[[#This Row],[Date]])</f>
        <v>10</v>
      </c>
      <c r="K3939" s="1">
        <f>WEEKDAY(BART_Rides[[#This Row],[Date]],2)</f>
        <v>5</v>
      </c>
      <c r="L3939" s="1" t="str">
        <f>LEFT(BART_Rides[[#This Row],[Lines]],1)</f>
        <v>B</v>
      </c>
      <c r="M3939" s="1" t="str">
        <f>IF(BART_Rides[[#This Row],[FirstLetter]]="Y","Yes","No")</f>
        <v>No</v>
      </c>
      <c r="N3939" s="1" t="str">
        <f>IF(OR(BART_Rides[[#This Row],[Station Code]]="EM", BART_Rides[[#This Row],[Station Code]]="MT", BART_Rides[[#This Row],[Station Code]]="PL", BART_Rides[[#This Row],[Station Code]]="CC"), "Yes", "No")</f>
        <v>No</v>
      </c>
    </row>
    <row r="3940" spans="6:14">
      <c r="F3940" s="3">
        <v>44485</v>
      </c>
      <c r="G3940" s="1" t="s">
        <v>19</v>
      </c>
      <c r="H3940" s="1" t="s">
        <v>102</v>
      </c>
      <c r="I3940" s="1">
        <v>1790</v>
      </c>
      <c r="J3940" s="1">
        <f>MONTH(BART_Rides[[#This Row],[Date]])</f>
        <v>10</v>
      </c>
      <c r="K3940" s="1">
        <f>WEEKDAY(BART_Rides[[#This Row],[Date]],2)</f>
        <v>6</v>
      </c>
      <c r="L3940" s="1" t="str">
        <f>LEFT(BART_Rides[[#This Row],[Lines]],1)</f>
        <v>B</v>
      </c>
      <c r="M3940" s="1" t="str">
        <f>IF(BART_Rides[[#This Row],[FirstLetter]]="Y","Yes","No")</f>
        <v>No</v>
      </c>
      <c r="N3940" s="1" t="str">
        <f>IF(OR(BART_Rides[[#This Row],[Station Code]]="EM", BART_Rides[[#This Row],[Station Code]]="MT", BART_Rides[[#This Row],[Station Code]]="PL", BART_Rides[[#This Row],[Station Code]]="CC"), "Yes", "No")</f>
        <v>No</v>
      </c>
    </row>
    <row r="3941" spans="6:14">
      <c r="F3941" s="3">
        <v>44486</v>
      </c>
      <c r="G3941" s="1" t="s">
        <v>19</v>
      </c>
      <c r="H3941" s="1" t="s">
        <v>102</v>
      </c>
      <c r="I3941" s="1">
        <v>1171</v>
      </c>
      <c r="J3941" s="1">
        <f>MONTH(BART_Rides[[#This Row],[Date]])</f>
        <v>10</v>
      </c>
      <c r="K3941" s="1">
        <f>WEEKDAY(BART_Rides[[#This Row],[Date]],2)</f>
        <v>7</v>
      </c>
      <c r="L3941" s="1" t="str">
        <f>LEFT(BART_Rides[[#This Row],[Lines]],1)</f>
        <v>B</v>
      </c>
      <c r="M3941" s="1" t="str">
        <f>IF(BART_Rides[[#This Row],[FirstLetter]]="Y","Yes","No")</f>
        <v>No</v>
      </c>
      <c r="N3941" s="1" t="str">
        <f>IF(OR(BART_Rides[[#This Row],[Station Code]]="EM", BART_Rides[[#This Row],[Station Code]]="MT", BART_Rides[[#This Row],[Station Code]]="PL", BART_Rides[[#This Row],[Station Code]]="CC"), "Yes", "No")</f>
        <v>No</v>
      </c>
    </row>
    <row r="3942" spans="6:14">
      <c r="F3942" s="3">
        <v>44487</v>
      </c>
      <c r="G3942" s="1" t="s">
        <v>19</v>
      </c>
      <c r="H3942" s="1" t="s">
        <v>102</v>
      </c>
      <c r="I3942" s="1">
        <v>2995</v>
      </c>
      <c r="J3942" s="1">
        <f>MONTH(BART_Rides[[#This Row],[Date]])</f>
        <v>10</v>
      </c>
      <c r="K3942" s="1">
        <f>WEEKDAY(BART_Rides[[#This Row],[Date]],2)</f>
        <v>1</v>
      </c>
      <c r="L3942" s="1" t="str">
        <f>LEFT(BART_Rides[[#This Row],[Lines]],1)</f>
        <v>B</v>
      </c>
      <c r="M3942" s="1" t="str">
        <f>IF(BART_Rides[[#This Row],[FirstLetter]]="Y","Yes","No")</f>
        <v>No</v>
      </c>
      <c r="N3942" s="1" t="str">
        <f>IF(OR(BART_Rides[[#This Row],[Station Code]]="EM", BART_Rides[[#This Row],[Station Code]]="MT", BART_Rides[[#This Row],[Station Code]]="PL", BART_Rides[[#This Row],[Station Code]]="CC"), "Yes", "No")</f>
        <v>No</v>
      </c>
    </row>
    <row r="3943" spans="6:14">
      <c r="F3943" s="3">
        <v>44488</v>
      </c>
      <c r="G3943" s="1" t="s">
        <v>19</v>
      </c>
      <c r="H3943" s="1" t="s">
        <v>102</v>
      </c>
      <c r="I3943" s="1">
        <v>3073</v>
      </c>
      <c r="J3943" s="1">
        <f>MONTH(BART_Rides[[#This Row],[Date]])</f>
        <v>10</v>
      </c>
      <c r="K3943" s="1">
        <f>WEEKDAY(BART_Rides[[#This Row],[Date]],2)</f>
        <v>2</v>
      </c>
      <c r="L3943" s="1" t="str">
        <f>LEFT(BART_Rides[[#This Row],[Lines]],1)</f>
        <v>B</v>
      </c>
      <c r="M3943" s="1" t="str">
        <f>IF(BART_Rides[[#This Row],[FirstLetter]]="Y","Yes","No")</f>
        <v>No</v>
      </c>
      <c r="N3943" s="1" t="str">
        <f>IF(OR(BART_Rides[[#This Row],[Station Code]]="EM", BART_Rides[[#This Row],[Station Code]]="MT", BART_Rides[[#This Row],[Station Code]]="PL", BART_Rides[[#This Row],[Station Code]]="CC"), "Yes", "No")</f>
        <v>No</v>
      </c>
    </row>
    <row r="3944" spans="6:14">
      <c r="F3944" s="3">
        <v>44489</v>
      </c>
      <c r="G3944" s="1" t="s">
        <v>19</v>
      </c>
      <c r="H3944" s="1" t="s">
        <v>102</v>
      </c>
      <c r="I3944" s="1">
        <v>3013</v>
      </c>
      <c r="J3944" s="1">
        <f>MONTH(BART_Rides[[#This Row],[Date]])</f>
        <v>10</v>
      </c>
      <c r="K3944" s="1">
        <f>WEEKDAY(BART_Rides[[#This Row],[Date]],2)</f>
        <v>3</v>
      </c>
      <c r="L3944" s="1" t="str">
        <f>LEFT(BART_Rides[[#This Row],[Lines]],1)</f>
        <v>B</v>
      </c>
      <c r="M3944" s="1" t="str">
        <f>IF(BART_Rides[[#This Row],[FirstLetter]]="Y","Yes","No")</f>
        <v>No</v>
      </c>
      <c r="N3944" s="1" t="str">
        <f>IF(OR(BART_Rides[[#This Row],[Station Code]]="EM", BART_Rides[[#This Row],[Station Code]]="MT", BART_Rides[[#This Row],[Station Code]]="PL", BART_Rides[[#This Row],[Station Code]]="CC"), "Yes", "No")</f>
        <v>No</v>
      </c>
    </row>
    <row r="3945" spans="6:14">
      <c r="F3945" s="3">
        <v>44490</v>
      </c>
      <c r="G3945" s="1" t="s">
        <v>19</v>
      </c>
      <c r="H3945" s="1" t="s">
        <v>102</v>
      </c>
      <c r="I3945" s="1">
        <v>3058</v>
      </c>
      <c r="J3945" s="1">
        <f>MONTH(BART_Rides[[#This Row],[Date]])</f>
        <v>10</v>
      </c>
      <c r="K3945" s="1">
        <f>WEEKDAY(BART_Rides[[#This Row],[Date]],2)</f>
        <v>4</v>
      </c>
      <c r="L3945" s="1" t="str">
        <f>LEFT(BART_Rides[[#This Row],[Lines]],1)</f>
        <v>B</v>
      </c>
      <c r="M3945" s="1" t="str">
        <f>IF(BART_Rides[[#This Row],[FirstLetter]]="Y","Yes","No")</f>
        <v>No</v>
      </c>
      <c r="N3945" s="1" t="str">
        <f>IF(OR(BART_Rides[[#This Row],[Station Code]]="EM", BART_Rides[[#This Row],[Station Code]]="MT", BART_Rides[[#This Row],[Station Code]]="PL", BART_Rides[[#This Row],[Station Code]]="CC"), "Yes", "No")</f>
        <v>No</v>
      </c>
    </row>
    <row r="3946" spans="6:14">
      <c r="F3946" s="3">
        <v>44491</v>
      </c>
      <c r="G3946" s="1" t="s">
        <v>19</v>
      </c>
      <c r="H3946" s="1" t="s">
        <v>102</v>
      </c>
      <c r="I3946" s="1">
        <v>2893</v>
      </c>
      <c r="J3946" s="1">
        <f>MONTH(BART_Rides[[#This Row],[Date]])</f>
        <v>10</v>
      </c>
      <c r="K3946" s="1">
        <f>WEEKDAY(BART_Rides[[#This Row],[Date]],2)</f>
        <v>5</v>
      </c>
      <c r="L3946" s="1" t="str">
        <f>LEFT(BART_Rides[[#This Row],[Lines]],1)</f>
        <v>B</v>
      </c>
      <c r="M3946" s="1" t="str">
        <f>IF(BART_Rides[[#This Row],[FirstLetter]]="Y","Yes","No")</f>
        <v>No</v>
      </c>
      <c r="N3946" s="1" t="str">
        <f>IF(OR(BART_Rides[[#This Row],[Station Code]]="EM", BART_Rides[[#This Row],[Station Code]]="MT", BART_Rides[[#This Row],[Station Code]]="PL", BART_Rides[[#This Row],[Station Code]]="CC"), "Yes", "No")</f>
        <v>No</v>
      </c>
    </row>
    <row r="3947" spans="6:14">
      <c r="F3947" s="3">
        <v>44492</v>
      </c>
      <c r="G3947" s="1" t="s">
        <v>19</v>
      </c>
      <c r="H3947" s="1" t="s">
        <v>102</v>
      </c>
      <c r="I3947" s="1">
        <v>1669</v>
      </c>
      <c r="J3947" s="1">
        <f>MONTH(BART_Rides[[#This Row],[Date]])</f>
        <v>10</v>
      </c>
      <c r="K3947" s="1">
        <f>WEEKDAY(BART_Rides[[#This Row],[Date]],2)</f>
        <v>6</v>
      </c>
      <c r="L3947" s="1" t="str">
        <f>LEFT(BART_Rides[[#This Row],[Lines]],1)</f>
        <v>B</v>
      </c>
      <c r="M3947" s="1" t="str">
        <f>IF(BART_Rides[[#This Row],[FirstLetter]]="Y","Yes","No")</f>
        <v>No</v>
      </c>
      <c r="N3947" s="1" t="str">
        <f>IF(OR(BART_Rides[[#This Row],[Station Code]]="EM", BART_Rides[[#This Row],[Station Code]]="MT", BART_Rides[[#This Row],[Station Code]]="PL", BART_Rides[[#This Row],[Station Code]]="CC"), "Yes", "No")</f>
        <v>No</v>
      </c>
    </row>
    <row r="3948" spans="6:14">
      <c r="F3948" s="3">
        <v>44493</v>
      </c>
      <c r="G3948" s="1" t="s">
        <v>19</v>
      </c>
      <c r="H3948" s="1" t="s">
        <v>102</v>
      </c>
      <c r="I3948" s="1">
        <v>789</v>
      </c>
      <c r="J3948" s="1">
        <f>MONTH(BART_Rides[[#This Row],[Date]])</f>
        <v>10</v>
      </c>
      <c r="K3948" s="1">
        <f>WEEKDAY(BART_Rides[[#This Row],[Date]],2)</f>
        <v>7</v>
      </c>
      <c r="L3948" s="1" t="str">
        <f>LEFT(BART_Rides[[#This Row],[Lines]],1)</f>
        <v>B</v>
      </c>
      <c r="M3948" s="1" t="str">
        <f>IF(BART_Rides[[#This Row],[FirstLetter]]="Y","Yes","No")</f>
        <v>No</v>
      </c>
      <c r="N3948" s="1" t="str">
        <f>IF(OR(BART_Rides[[#This Row],[Station Code]]="EM", BART_Rides[[#This Row],[Station Code]]="MT", BART_Rides[[#This Row],[Station Code]]="PL", BART_Rides[[#This Row],[Station Code]]="CC"), "Yes", "No")</f>
        <v>No</v>
      </c>
    </row>
    <row r="3949" spans="6:14">
      <c r="F3949" s="3">
        <v>44494</v>
      </c>
      <c r="G3949" s="1" t="s">
        <v>19</v>
      </c>
      <c r="H3949" s="1" t="s">
        <v>102</v>
      </c>
      <c r="I3949" s="1">
        <v>2695</v>
      </c>
      <c r="J3949" s="1">
        <f>MONTH(BART_Rides[[#This Row],[Date]])</f>
        <v>10</v>
      </c>
      <c r="K3949" s="1">
        <f>WEEKDAY(BART_Rides[[#This Row],[Date]],2)</f>
        <v>1</v>
      </c>
      <c r="L3949" s="1" t="str">
        <f>LEFT(BART_Rides[[#This Row],[Lines]],1)</f>
        <v>B</v>
      </c>
      <c r="M3949" s="1" t="str">
        <f>IF(BART_Rides[[#This Row],[FirstLetter]]="Y","Yes","No")</f>
        <v>No</v>
      </c>
      <c r="N3949" s="1" t="str">
        <f>IF(OR(BART_Rides[[#This Row],[Station Code]]="EM", BART_Rides[[#This Row],[Station Code]]="MT", BART_Rides[[#This Row],[Station Code]]="PL", BART_Rides[[#This Row],[Station Code]]="CC"), "Yes", "No")</f>
        <v>No</v>
      </c>
    </row>
    <row r="3950" spans="6:14">
      <c r="F3950" s="3">
        <v>44495</v>
      </c>
      <c r="G3950" s="1" t="s">
        <v>19</v>
      </c>
      <c r="H3950" s="1" t="s">
        <v>102</v>
      </c>
      <c r="I3950" s="1">
        <v>3164</v>
      </c>
      <c r="J3950" s="1">
        <f>MONTH(BART_Rides[[#This Row],[Date]])</f>
        <v>10</v>
      </c>
      <c r="K3950" s="1">
        <f>WEEKDAY(BART_Rides[[#This Row],[Date]],2)</f>
        <v>2</v>
      </c>
      <c r="L3950" s="1" t="str">
        <f>LEFT(BART_Rides[[#This Row],[Lines]],1)</f>
        <v>B</v>
      </c>
      <c r="M3950" s="1" t="str">
        <f>IF(BART_Rides[[#This Row],[FirstLetter]]="Y","Yes","No")</f>
        <v>No</v>
      </c>
      <c r="N3950" s="1" t="str">
        <f>IF(OR(BART_Rides[[#This Row],[Station Code]]="EM", BART_Rides[[#This Row],[Station Code]]="MT", BART_Rides[[#This Row],[Station Code]]="PL", BART_Rides[[#This Row],[Station Code]]="CC"), "Yes", "No")</f>
        <v>No</v>
      </c>
    </row>
    <row r="3951" spans="6:14">
      <c r="F3951" s="3">
        <v>44496</v>
      </c>
      <c r="G3951" s="1" t="s">
        <v>19</v>
      </c>
      <c r="H3951" s="1" t="s">
        <v>102</v>
      </c>
      <c r="I3951" s="1">
        <v>3239</v>
      </c>
      <c r="J3951" s="1">
        <f>MONTH(BART_Rides[[#This Row],[Date]])</f>
        <v>10</v>
      </c>
      <c r="K3951" s="1">
        <f>WEEKDAY(BART_Rides[[#This Row],[Date]],2)</f>
        <v>3</v>
      </c>
      <c r="L3951" s="1" t="str">
        <f>LEFT(BART_Rides[[#This Row],[Lines]],1)</f>
        <v>B</v>
      </c>
      <c r="M3951" s="1" t="str">
        <f>IF(BART_Rides[[#This Row],[FirstLetter]]="Y","Yes","No")</f>
        <v>No</v>
      </c>
      <c r="N3951" s="1" t="str">
        <f>IF(OR(BART_Rides[[#This Row],[Station Code]]="EM", BART_Rides[[#This Row],[Station Code]]="MT", BART_Rides[[#This Row],[Station Code]]="PL", BART_Rides[[#This Row],[Station Code]]="CC"), "Yes", "No")</f>
        <v>No</v>
      </c>
    </row>
    <row r="3952" spans="6:14">
      <c r="F3952" s="3">
        <v>44497</v>
      </c>
      <c r="G3952" s="1" t="s">
        <v>19</v>
      </c>
      <c r="H3952" s="1" t="s">
        <v>102</v>
      </c>
      <c r="I3952" s="1">
        <v>3299</v>
      </c>
      <c r="J3952" s="1">
        <f>MONTH(BART_Rides[[#This Row],[Date]])</f>
        <v>10</v>
      </c>
      <c r="K3952" s="1">
        <f>WEEKDAY(BART_Rides[[#This Row],[Date]],2)</f>
        <v>4</v>
      </c>
      <c r="L3952" s="1" t="str">
        <f>LEFT(BART_Rides[[#This Row],[Lines]],1)</f>
        <v>B</v>
      </c>
      <c r="M3952" s="1" t="str">
        <f>IF(BART_Rides[[#This Row],[FirstLetter]]="Y","Yes","No")</f>
        <v>No</v>
      </c>
      <c r="N3952" s="1" t="str">
        <f>IF(OR(BART_Rides[[#This Row],[Station Code]]="EM", BART_Rides[[#This Row],[Station Code]]="MT", BART_Rides[[#This Row],[Station Code]]="PL", BART_Rides[[#This Row],[Station Code]]="CC"), "Yes", "No")</f>
        <v>No</v>
      </c>
    </row>
    <row r="3953" spans="6:14">
      <c r="F3953" s="3">
        <v>44498</v>
      </c>
      <c r="G3953" s="1" t="s">
        <v>19</v>
      </c>
      <c r="H3953" s="1" t="s">
        <v>102</v>
      </c>
      <c r="I3953" s="1">
        <v>3200</v>
      </c>
      <c r="J3953" s="1">
        <f>MONTH(BART_Rides[[#This Row],[Date]])</f>
        <v>10</v>
      </c>
      <c r="K3953" s="1">
        <f>WEEKDAY(BART_Rides[[#This Row],[Date]],2)</f>
        <v>5</v>
      </c>
      <c r="L3953" s="1" t="str">
        <f>LEFT(BART_Rides[[#This Row],[Lines]],1)</f>
        <v>B</v>
      </c>
      <c r="M3953" s="1" t="str">
        <f>IF(BART_Rides[[#This Row],[FirstLetter]]="Y","Yes","No")</f>
        <v>No</v>
      </c>
      <c r="N3953" s="1" t="str">
        <f>IF(OR(BART_Rides[[#This Row],[Station Code]]="EM", BART_Rides[[#This Row],[Station Code]]="MT", BART_Rides[[#This Row],[Station Code]]="PL", BART_Rides[[#This Row],[Station Code]]="CC"), "Yes", "No")</f>
        <v>No</v>
      </c>
    </row>
    <row r="3954" spans="6:14">
      <c r="F3954" s="3">
        <v>44499</v>
      </c>
      <c r="G3954" s="1" t="s">
        <v>19</v>
      </c>
      <c r="H3954" s="1" t="s">
        <v>102</v>
      </c>
      <c r="I3954" s="1">
        <v>1756</v>
      </c>
      <c r="J3954" s="1">
        <f>MONTH(BART_Rides[[#This Row],[Date]])</f>
        <v>10</v>
      </c>
      <c r="K3954" s="1">
        <f>WEEKDAY(BART_Rides[[#This Row],[Date]],2)</f>
        <v>6</v>
      </c>
      <c r="L3954" s="1" t="str">
        <f>LEFT(BART_Rides[[#This Row],[Lines]],1)</f>
        <v>B</v>
      </c>
      <c r="M3954" s="1" t="str">
        <f>IF(BART_Rides[[#This Row],[FirstLetter]]="Y","Yes","No")</f>
        <v>No</v>
      </c>
      <c r="N3954" s="1" t="str">
        <f>IF(OR(BART_Rides[[#This Row],[Station Code]]="EM", BART_Rides[[#This Row],[Station Code]]="MT", BART_Rides[[#This Row],[Station Code]]="PL", BART_Rides[[#This Row],[Station Code]]="CC"), "Yes", "No")</f>
        <v>No</v>
      </c>
    </row>
    <row r="3955" spans="6:14">
      <c r="F3955" s="3">
        <v>44500</v>
      </c>
      <c r="G3955" s="1" t="s">
        <v>19</v>
      </c>
      <c r="H3955" s="1" t="s">
        <v>102</v>
      </c>
      <c r="I3955" s="1">
        <v>2329</v>
      </c>
      <c r="J3955" s="1">
        <f>MONTH(BART_Rides[[#This Row],[Date]])</f>
        <v>10</v>
      </c>
      <c r="K3955" s="1">
        <f>WEEKDAY(BART_Rides[[#This Row],[Date]],2)</f>
        <v>7</v>
      </c>
      <c r="L3955" s="1" t="str">
        <f>LEFT(BART_Rides[[#This Row],[Lines]],1)</f>
        <v>B</v>
      </c>
      <c r="M3955" s="1" t="str">
        <f>IF(BART_Rides[[#This Row],[FirstLetter]]="Y","Yes","No")</f>
        <v>No</v>
      </c>
      <c r="N3955" s="1" t="str">
        <f>IF(OR(BART_Rides[[#This Row],[Station Code]]="EM", BART_Rides[[#This Row],[Station Code]]="MT", BART_Rides[[#This Row],[Station Code]]="PL", BART_Rides[[#This Row],[Station Code]]="CC"), "Yes", "No")</f>
        <v>No</v>
      </c>
    </row>
    <row r="3956" spans="6:14">
      <c r="F3956" s="3">
        <v>44501</v>
      </c>
      <c r="G3956" s="1" t="s">
        <v>19</v>
      </c>
      <c r="H3956" s="1" t="s">
        <v>102</v>
      </c>
      <c r="I3956" s="1">
        <v>2759</v>
      </c>
      <c r="J3956" s="1">
        <f>MONTH(BART_Rides[[#This Row],[Date]])</f>
        <v>11</v>
      </c>
      <c r="K3956" s="1">
        <f>WEEKDAY(BART_Rides[[#This Row],[Date]],2)</f>
        <v>1</v>
      </c>
      <c r="L3956" s="1" t="str">
        <f>LEFT(BART_Rides[[#This Row],[Lines]],1)</f>
        <v>B</v>
      </c>
      <c r="M3956" s="1" t="str">
        <f>IF(BART_Rides[[#This Row],[FirstLetter]]="Y","Yes","No")</f>
        <v>No</v>
      </c>
      <c r="N3956" s="1" t="str">
        <f>IF(OR(BART_Rides[[#This Row],[Station Code]]="EM", BART_Rides[[#This Row],[Station Code]]="MT", BART_Rides[[#This Row],[Station Code]]="PL", BART_Rides[[#This Row],[Station Code]]="CC"), "Yes", "No")</f>
        <v>No</v>
      </c>
    </row>
    <row r="3957" spans="6:14">
      <c r="F3957" s="3">
        <v>44502</v>
      </c>
      <c r="G3957" s="1" t="s">
        <v>19</v>
      </c>
      <c r="H3957" s="1" t="s">
        <v>102</v>
      </c>
      <c r="I3957" s="1">
        <v>3131</v>
      </c>
      <c r="J3957" s="1">
        <f>MONTH(BART_Rides[[#This Row],[Date]])</f>
        <v>11</v>
      </c>
      <c r="K3957" s="1">
        <f>WEEKDAY(BART_Rides[[#This Row],[Date]],2)</f>
        <v>2</v>
      </c>
      <c r="L3957" s="1" t="str">
        <f>LEFT(BART_Rides[[#This Row],[Lines]],1)</f>
        <v>B</v>
      </c>
      <c r="M3957" s="1" t="str">
        <f>IF(BART_Rides[[#This Row],[FirstLetter]]="Y","Yes","No")</f>
        <v>No</v>
      </c>
      <c r="N3957" s="1" t="str">
        <f>IF(OR(BART_Rides[[#This Row],[Station Code]]="EM", BART_Rides[[#This Row],[Station Code]]="MT", BART_Rides[[#This Row],[Station Code]]="PL", BART_Rides[[#This Row],[Station Code]]="CC"), "Yes", "No")</f>
        <v>No</v>
      </c>
    </row>
    <row r="3958" spans="6:14">
      <c r="F3958" s="3">
        <v>44503</v>
      </c>
      <c r="G3958" s="1" t="s">
        <v>19</v>
      </c>
      <c r="H3958" s="1" t="s">
        <v>102</v>
      </c>
      <c r="I3958" s="1">
        <v>3366</v>
      </c>
      <c r="J3958" s="1">
        <f>MONTH(BART_Rides[[#This Row],[Date]])</f>
        <v>11</v>
      </c>
      <c r="K3958" s="1">
        <f>WEEKDAY(BART_Rides[[#This Row],[Date]],2)</f>
        <v>3</v>
      </c>
      <c r="L3958" s="1" t="str">
        <f>LEFT(BART_Rides[[#This Row],[Lines]],1)</f>
        <v>B</v>
      </c>
      <c r="M3958" s="1" t="str">
        <f>IF(BART_Rides[[#This Row],[FirstLetter]]="Y","Yes","No")</f>
        <v>No</v>
      </c>
      <c r="N3958" s="1" t="str">
        <f>IF(OR(BART_Rides[[#This Row],[Station Code]]="EM", BART_Rides[[#This Row],[Station Code]]="MT", BART_Rides[[#This Row],[Station Code]]="PL", BART_Rides[[#This Row],[Station Code]]="CC"), "Yes", "No")</f>
        <v>No</v>
      </c>
    </row>
    <row r="3959" spans="6:14">
      <c r="F3959" s="3">
        <v>44504</v>
      </c>
      <c r="G3959" s="1" t="s">
        <v>19</v>
      </c>
      <c r="H3959" s="1" t="s">
        <v>102</v>
      </c>
      <c r="I3959" s="1">
        <v>3193</v>
      </c>
      <c r="J3959" s="1">
        <f>MONTH(BART_Rides[[#This Row],[Date]])</f>
        <v>11</v>
      </c>
      <c r="K3959" s="1">
        <f>WEEKDAY(BART_Rides[[#This Row],[Date]],2)</f>
        <v>4</v>
      </c>
      <c r="L3959" s="1" t="str">
        <f>LEFT(BART_Rides[[#This Row],[Lines]],1)</f>
        <v>B</v>
      </c>
      <c r="M3959" s="1" t="str">
        <f>IF(BART_Rides[[#This Row],[FirstLetter]]="Y","Yes","No")</f>
        <v>No</v>
      </c>
      <c r="N3959" s="1" t="str">
        <f>IF(OR(BART_Rides[[#This Row],[Station Code]]="EM", BART_Rides[[#This Row],[Station Code]]="MT", BART_Rides[[#This Row],[Station Code]]="PL", BART_Rides[[#This Row],[Station Code]]="CC"), "Yes", "No")</f>
        <v>No</v>
      </c>
    </row>
    <row r="3960" spans="6:14">
      <c r="F3960" s="3">
        <v>44505</v>
      </c>
      <c r="G3960" s="1" t="s">
        <v>19</v>
      </c>
      <c r="H3960" s="1" t="s">
        <v>102</v>
      </c>
      <c r="I3960" s="1">
        <v>3379</v>
      </c>
      <c r="J3960" s="1">
        <f>MONTH(BART_Rides[[#This Row],[Date]])</f>
        <v>11</v>
      </c>
      <c r="K3960" s="1">
        <f>WEEKDAY(BART_Rides[[#This Row],[Date]],2)</f>
        <v>5</v>
      </c>
      <c r="L3960" s="1" t="str">
        <f>LEFT(BART_Rides[[#This Row],[Lines]],1)</f>
        <v>B</v>
      </c>
      <c r="M3960" s="1" t="str">
        <f>IF(BART_Rides[[#This Row],[FirstLetter]]="Y","Yes","No")</f>
        <v>No</v>
      </c>
      <c r="N3960" s="1" t="str">
        <f>IF(OR(BART_Rides[[#This Row],[Station Code]]="EM", BART_Rides[[#This Row],[Station Code]]="MT", BART_Rides[[#This Row],[Station Code]]="PL", BART_Rides[[#This Row],[Station Code]]="CC"), "Yes", "No")</f>
        <v>No</v>
      </c>
    </row>
    <row r="3961" spans="6:14">
      <c r="F3961" s="3">
        <v>44506</v>
      </c>
      <c r="G3961" s="1" t="s">
        <v>19</v>
      </c>
      <c r="H3961" s="1" t="s">
        <v>102</v>
      </c>
      <c r="I3961" s="1">
        <v>1920</v>
      </c>
      <c r="J3961" s="1">
        <f>MONTH(BART_Rides[[#This Row],[Date]])</f>
        <v>11</v>
      </c>
      <c r="K3961" s="1">
        <f>WEEKDAY(BART_Rides[[#This Row],[Date]],2)</f>
        <v>6</v>
      </c>
      <c r="L3961" s="1" t="str">
        <f>LEFT(BART_Rides[[#This Row],[Lines]],1)</f>
        <v>B</v>
      </c>
      <c r="M3961" s="1" t="str">
        <f>IF(BART_Rides[[#This Row],[FirstLetter]]="Y","Yes","No")</f>
        <v>No</v>
      </c>
      <c r="N3961" s="1" t="str">
        <f>IF(OR(BART_Rides[[#This Row],[Station Code]]="EM", BART_Rides[[#This Row],[Station Code]]="MT", BART_Rides[[#This Row],[Station Code]]="PL", BART_Rides[[#This Row],[Station Code]]="CC"), "Yes", "No")</f>
        <v>No</v>
      </c>
    </row>
    <row r="3962" spans="6:14">
      <c r="F3962" s="3">
        <v>44507</v>
      </c>
      <c r="G3962" s="1" t="s">
        <v>19</v>
      </c>
      <c r="H3962" s="1" t="s">
        <v>102</v>
      </c>
      <c r="I3962" s="1">
        <v>1396</v>
      </c>
      <c r="J3962" s="1">
        <f>MONTH(BART_Rides[[#This Row],[Date]])</f>
        <v>11</v>
      </c>
      <c r="K3962" s="1">
        <f>WEEKDAY(BART_Rides[[#This Row],[Date]],2)</f>
        <v>7</v>
      </c>
      <c r="L3962" s="1" t="str">
        <f>LEFT(BART_Rides[[#This Row],[Lines]],1)</f>
        <v>B</v>
      </c>
      <c r="M3962" s="1" t="str">
        <f>IF(BART_Rides[[#This Row],[FirstLetter]]="Y","Yes","No")</f>
        <v>No</v>
      </c>
      <c r="N3962" s="1" t="str">
        <f>IF(OR(BART_Rides[[#This Row],[Station Code]]="EM", BART_Rides[[#This Row],[Station Code]]="MT", BART_Rides[[#This Row],[Station Code]]="PL", BART_Rides[[#This Row],[Station Code]]="CC"), "Yes", "No")</f>
        <v>No</v>
      </c>
    </row>
    <row r="3963" spans="6:14">
      <c r="F3963" s="3">
        <v>44508</v>
      </c>
      <c r="G3963" s="1" t="s">
        <v>19</v>
      </c>
      <c r="H3963" s="1" t="s">
        <v>102</v>
      </c>
      <c r="I3963" s="1">
        <v>3017</v>
      </c>
      <c r="J3963" s="1">
        <f>MONTH(BART_Rides[[#This Row],[Date]])</f>
        <v>11</v>
      </c>
      <c r="K3963" s="1">
        <f>WEEKDAY(BART_Rides[[#This Row],[Date]],2)</f>
        <v>1</v>
      </c>
      <c r="L3963" s="1" t="str">
        <f>LEFT(BART_Rides[[#This Row],[Lines]],1)</f>
        <v>B</v>
      </c>
      <c r="M3963" s="1" t="str">
        <f>IF(BART_Rides[[#This Row],[FirstLetter]]="Y","Yes","No")</f>
        <v>No</v>
      </c>
      <c r="N3963" s="1" t="str">
        <f>IF(OR(BART_Rides[[#This Row],[Station Code]]="EM", BART_Rides[[#This Row],[Station Code]]="MT", BART_Rides[[#This Row],[Station Code]]="PL", BART_Rides[[#This Row],[Station Code]]="CC"), "Yes", "No")</f>
        <v>No</v>
      </c>
    </row>
    <row r="3964" spans="6:14">
      <c r="F3964" s="3">
        <v>44509</v>
      </c>
      <c r="G3964" s="1" t="s">
        <v>19</v>
      </c>
      <c r="H3964" s="1" t="s">
        <v>102</v>
      </c>
      <c r="I3964" s="1">
        <v>3124</v>
      </c>
      <c r="J3964" s="1">
        <f>MONTH(BART_Rides[[#This Row],[Date]])</f>
        <v>11</v>
      </c>
      <c r="K3964" s="1">
        <f>WEEKDAY(BART_Rides[[#This Row],[Date]],2)</f>
        <v>2</v>
      </c>
      <c r="L3964" s="1" t="str">
        <f>LEFT(BART_Rides[[#This Row],[Lines]],1)</f>
        <v>B</v>
      </c>
      <c r="M3964" s="1" t="str">
        <f>IF(BART_Rides[[#This Row],[FirstLetter]]="Y","Yes","No")</f>
        <v>No</v>
      </c>
      <c r="N3964" s="1" t="str">
        <f>IF(OR(BART_Rides[[#This Row],[Station Code]]="EM", BART_Rides[[#This Row],[Station Code]]="MT", BART_Rides[[#This Row],[Station Code]]="PL", BART_Rides[[#This Row],[Station Code]]="CC"), "Yes", "No")</f>
        <v>No</v>
      </c>
    </row>
    <row r="3965" spans="6:14">
      <c r="F3965" s="3">
        <v>44510</v>
      </c>
      <c r="G3965" s="1" t="s">
        <v>19</v>
      </c>
      <c r="H3965" s="1" t="s">
        <v>102</v>
      </c>
      <c r="I3965" s="1">
        <v>3335</v>
      </c>
      <c r="J3965" s="1">
        <f>MONTH(BART_Rides[[#This Row],[Date]])</f>
        <v>11</v>
      </c>
      <c r="K3965" s="1">
        <f>WEEKDAY(BART_Rides[[#This Row],[Date]],2)</f>
        <v>3</v>
      </c>
      <c r="L3965" s="1" t="str">
        <f>LEFT(BART_Rides[[#This Row],[Lines]],1)</f>
        <v>B</v>
      </c>
      <c r="M3965" s="1" t="str">
        <f>IF(BART_Rides[[#This Row],[FirstLetter]]="Y","Yes","No")</f>
        <v>No</v>
      </c>
      <c r="N3965" s="1" t="str">
        <f>IF(OR(BART_Rides[[#This Row],[Station Code]]="EM", BART_Rides[[#This Row],[Station Code]]="MT", BART_Rides[[#This Row],[Station Code]]="PL", BART_Rides[[#This Row],[Station Code]]="CC"), "Yes", "No")</f>
        <v>No</v>
      </c>
    </row>
    <row r="3966" spans="6:14">
      <c r="F3966" s="3">
        <v>44511</v>
      </c>
      <c r="G3966" s="1" t="s">
        <v>19</v>
      </c>
      <c r="H3966" s="1" t="s">
        <v>102</v>
      </c>
      <c r="I3966" s="1">
        <v>2759</v>
      </c>
      <c r="J3966" s="1">
        <f>MONTH(BART_Rides[[#This Row],[Date]])</f>
        <v>11</v>
      </c>
      <c r="K3966" s="1">
        <f>WEEKDAY(BART_Rides[[#This Row],[Date]],2)</f>
        <v>4</v>
      </c>
      <c r="L3966" s="1" t="str">
        <f>LEFT(BART_Rides[[#This Row],[Lines]],1)</f>
        <v>B</v>
      </c>
      <c r="M3966" s="1" t="str">
        <f>IF(BART_Rides[[#This Row],[FirstLetter]]="Y","Yes","No")</f>
        <v>No</v>
      </c>
      <c r="N3966" s="1" t="str">
        <f>IF(OR(BART_Rides[[#This Row],[Station Code]]="EM", BART_Rides[[#This Row],[Station Code]]="MT", BART_Rides[[#This Row],[Station Code]]="PL", BART_Rides[[#This Row],[Station Code]]="CC"), "Yes", "No")</f>
        <v>No</v>
      </c>
    </row>
    <row r="3967" spans="6:14">
      <c r="F3967" s="3">
        <v>44512</v>
      </c>
      <c r="G3967" s="1" t="s">
        <v>19</v>
      </c>
      <c r="H3967" s="1" t="s">
        <v>102</v>
      </c>
      <c r="I3967" s="1">
        <v>3087</v>
      </c>
      <c r="J3967" s="1">
        <f>MONTH(BART_Rides[[#This Row],[Date]])</f>
        <v>11</v>
      </c>
      <c r="K3967" s="1">
        <f>WEEKDAY(BART_Rides[[#This Row],[Date]],2)</f>
        <v>5</v>
      </c>
      <c r="L3967" s="1" t="str">
        <f>LEFT(BART_Rides[[#This Row],[Lines]],1)</f>
        <v>B</v>
      </c>
      <c r="M3967" s="1" t="str">
        <f>IF(BART_Rides[[#This Row],[FirstLetter]]="Y","Yes","No")</f>
        <v>No</v>
      </c>
      <c r="N3967" s="1" t="str">
        <f>IF(OR(BART_Rides[[#This Row],[Station Code]]="EM", BART_Rides[[#This Row],[Station Code]]="MT", BART_Rides[[#This Row],[Station Code]]="PL", BART_Rides[[#This Row],[Station Code]]="CC"), "Yes", "No")</f>
        <v>No</v>
      </c>
    </row>
    <row r="3968" spans="6:14">
      <c r="F3968" s="3">
        <v>44513</v>
      </c>
      <c r="G3968" s="1" t="s">
        <v>19</v>
      </c>
      <c r="H3968" s="1" t="s">
        <v>102</v>
      </c>
      <c r="I3968" s="1">
        <v>1933</v>
      </c>
      <c r="J3968" s="1">
        <f>MONTH(BART_Rides[[#This Row],[Date]])</f>
        <v>11</v>
      </c>
      <c r="K3968" s="1">
        <f>WEEKDAY(BART_Rides[[#This Row],[Date]],2)</f>
        <v>6</v>
      </c>
      <c r="L3968" s="1" t="str">
        <f>LEFT(BART_Rides[[#This Row],[Lines]],1)</f>
        <v>B</v>
      </c>
      <c r="M3968" s="1" t="str">
        <f>IF(BART_Rides[[#This Row],[FirstLetter]]="Y","Yes","No")</f>
        <v>No</v>
      </c>
      <c r="N3968" s="1" t="str">
        <f>IF(OR(BART_Rides[[#This Row],[Station Code]]="EM", BART_Rides[[#This Row],[Station Code]]="MT", BART_Rides[[#This Row],[Station Code]]="PL", BART_Rides[[#This Row],[Station Code]]="CC"), "Yes", "No")</f>
        <v>No</v>
      </c>
    </row>
    <row r="3969" spans="6:14">
      <c r="F3969" s="3">
        <v>44514</v>
      </c>
      <c r="G3969" s="1" t="s">
        <v>19</v>
      </c>
      <c r="H3969" s="1" t="s">
        <v>102</v>
      </c>
      <c r="I3969" s="1">
        <v>1270</v>
      </c>
      <c r="J3969" s="1">
        <f>MONTH(BART_Rides[[#This Row],[Date]])</f>
        <v>11</v>
      </c>
      <c r="K3969" s="1">
        <f>WEEKDAY(BART_Rides[[#This Row],[Date]],2)</f>
        <v>7</v>
      </c>
      <c r="L3969" s="1" t="str">
        <f>LEFT(BART_Rides[[#This Row],[Lines]],1)</f>
        <v>B</v>
      </c>
      <c r="M3969" s="1" t="str">
        <f>IF(BART_Rides[[#This Row],[FirstLetter]]="Y","Yes","No")</f>
        <v>No</v>
      </c>
      <c r="N3969" s="1" t="str">
        <f>IF(OR(BART_Rides[[#This Row],[Station Code]]="EM", BART_Rides[[#This Row],[Station Code]]="MT", BART_Rides[[#This Row],[Station Code]]="PL", BART_Rides[[#This Row],[Station Code]]="CC"), "Yes", "No")</f>
        <v>No</v>
      </c>
    </row>
    <row r="3970" spans="6:14">
      <c r="F3970" s="3">
        <v>44515</v>
      </c>
      <c r="G3970" s="1" t="s">
        <v>19</v>
      </c>
      <c r="H3970" s="1" t="s">
        <v>102</v>
      </c>
      <c r="I3970" s="1">
        <v>3154</v>
      </c>
      <c r="J3970" s="1">
        <f>MONTH(BART_Rides[[#This Row],[Date]])</f>
        <v>11</v>
      </c>
      <c r="K3970" s="1">
        <f>WEEKDAY(BART_Rides[[#This Row],[Date]],2)</f>
        <v>1</v>
      </c>
      <c r="L3970" s="1" t="str">
        <f>LEFT(BART_Rides[[#This Row],[Lines]],1)</f>
        <v>B</v>
      </c>
      <c r="M3970" s="1" t="str">
        <f>IF(BART_Rides[[#This Row],[FirstLetter]]="Y","Yes","No")</f>
        <v>No</v>
      </c>
      <c r="N3970" s="1" t="str">
        <f>IF(OR(BART_Rides[[#This Row],[Station Code]]="EM", BART_Rides[[#This Row],[Station Code]]="MT", BART_Rides[[#This Row],[Station Code]]="PL", BART_Rides[[#This Row],[Station Code]]="CC"), "Yes", "No")</f>
        <v>No</v>
      </c>
    </row>
    <row r="3971" spans="6:14">
      <c r="F3971" s="3">
        <v>44516</v>
      </c>
      <c r="G3971" s="1" t="s">
        <v>19</v>
      </c>
      <c r="H3971" s="1" t="s">
        <v>102</v>
      </c>
      <c r="I3971" s="1">
        <v>3249</v>
      </c>
      <c r="J3971" s="1">
        <f>MONTH(BART_Rides[[#This Row],[Date]])</f>
        <v>11</v>
      </c>
      <c r="K3971" s="1">
        <f>WEEKDAY(BART_Rides[[#This Row],[Date]],2)</f>
        <v>2</v>
      </c>
      <c r="L3971" s="1" t="str">
        <f>LEFT(BART_Rides[[#This Row],[Lines]],1)</f>
        <v>B</v>
      </c>
      <c r="M3971" s="1" t="str">
        <f>IF(BART_Rides[[#This Row],[FirstLetter]]="Y","Yes","No")</f>
        <v>No</v>
      </c>
      <c r="N3971" s="1" t="str">
        <f>IF(OR(BART_Rides[[#This Row],[Station Code]]="EM", BART_Rides[[#This Row],[Station Code]]="MT", BART_Rides[[#This Row],[Station Code]]="PL", BART_Rides[[#This Row],[Station Code]]="CC"), "Yes", "No")</f>
        <v>No</v>
      </c>
    </row>
    <row r="3972" spans="6:14">
      <c r="F3972" s="3">
        <v>44517</v>
      </c>
      <c r="G3972" s="1" t="s">
        <v>19</v>
      </c>
      <c r="H3972" s="1" t="s">
        <v>102</v>
      </c>
      <c r="I3972" s="1">
        <v>3338</v>
      </c>
      <c r="J3972" s="1">
        <f>MONTH(BART_Rides[[#This Row],[Date]])</f>
        <v>11</v>
      </c>
      <c r="K3972" s="1">
        <f>WEEKDAY(BART_Rides[[#This Row],[Date]],2)</f>
        <v>3</v>
      </c>
      <c r="L3972" s="1" t="str">
        <f>LEFT(BART_Rides[[#This Row],[Lines]],1)</f>
        <v>B</v>
      </c>
      <c r="M3972" s="1" t="str">
        <f>IF(BART_Rides[[#This Row],[FirstLetter]]="Y","Yes","No")</f>
        <v>No</v>
      </c>
      <c r="N3972" s="1" t="str">
        <f>IF(OR(BART_Rides[[#This Row],[Station Code]]="EM", BART_Rides[[#This Row],[Station Code]]="MT", BART_Rides[[#This Row],[Station Code]]="PL", BART_Rides[[#This Row],[Station Code]]="CC"), "Yes", "No")</f>
        <v>No</v>
      </c>
    </row>
    <row r="3973" spans="6:14">
      <c r="F3973" s="3">
        <v>44518</v>
      </c>
      <c r="G3973" s="1" t="s">
        <v>19</v>
      </c>
      <c r="H3973" s="1" t="s">
        <v>102</v>
      </c>
      <c r="I3973" s="1">
        <v>3347</v>
      </c>
      <c r="J3973" s="1">
        <f>MONTH(BART_Rides[[#This Row],[Date]])</f>
        <v>11</v>
      </c>
      <c r="K3973" s="1">
        <f>WEEKDAY(BART_Rides[[#This Row],[Date]],2)</f>
        <v>4</v>
      </c>
      <c r="L3973" s="1" t="str">
        <f>LEFT(BART_Rides[[#This Row],[Lines]],1)</f>
        <v>B</v>
      </c>
      <c r="M3973" s="1" t="str">
        <f>IF(BART_Rides[[#This Row],[FirstLetter]]="Y","Yes","No")</f>
        <v>No</v>
      </c>
      <c r="N3973" s="1" t="str">
        <f>IF(OR(BART_Rides[[#This Row],[Station Code]]="EM", BART_Rides[[#This Row],[Station Code]]="MT", BART_Rides[[#This Row],[Station Code]]="PL", BART_Rides[[#This Row],[Station Code]]="CC"), "Yes", "No")</f>
        <v>No</v>
      </c>
    </row>
    <row r="3974" spans="6:14">
      <c r="F3974" s="3">
        <v>44519</v>
      </c>
      <c r="G3974" s="1" t="s">
        <v>19</v>
      </c>
      <c r="H3974" s="1" t="s">
        <v>102</v>
      </c>
      <c r="I3974" s="1">
        <v>3100</v>
      </c>
      <c r="J3974" s="1">
        <f>MONTH(BART_Rides[[#This Row],[Date]])</f>
        <v>11</v>
      </c>
      <c r="K3974" s="1">
        <f>WEEKDAY(BART_Rides[[#This Row],[Date]],2)</f>
        <v>5</v>
      </c>
      <c r="L3974" s="1" t="str">
        <f>LEFT(BART_Rides[[#This Row],[Lines]],1)</f>
        <v>B</v>
      </c>
      <c r="M3974" s="1" t="str">
        <f>IF(BART_Rides[[#This Row],[FirstLetter]]="Y","Yes","No")</f>
        <v>No</v>
      </c>
      <c r="N3974" s="1" t="str">
        <f>IF(OR(BART_Rides[[#This Row],[Station Code]]="EM", BART_Rides[[#This Row],[Station Code]]="MT", BART_Rides[[#This Row],[Station Code]]="PL", BART_Rides[[#This Row],[Station Code]]="CC"), "Yes", "No")</f>
        <v>No</v>
      </c>
    </row>
    <row r="3975" spans="6:14">
      <c r="F3975" s="3">
        <v>44520</v>
      </c>
      <c r="G3975" s="1" t="s">
        <v>19</v>
      </c>
      <c r="H3975" s="1" t="s">
        <v>102</v>
      </c>
      <c r="I3975" s="1">
        <v>1916</v>
      </c>
      <c r="J3975" s="1">
        <f>MONTH(BART_Rides[[#This Row],[Date]])</f>
        <v>11</v>
      </c>
      <c r="K3975" s="1">
        <f>WEEKDAY(BART_Rides[[#This Row],[Date]],2)</f>
        <v>6</v>
      </c>
      <c r="L3975" s="1" t="str">
        <f>LEFT(BART_Rides[[#This Row],[Lines]],1)</f>
        <v>B</v>
      </c>
      <c r="M3975" s="1" t="str">
        <f>IF(BART_Rides[[#This Row],[FirstLetter]]="Y","Yes","No")</f>
        <v>No</v>
      </c>
      <c r="N3975" s="1" t="str">
        <f>IF(OR(BART_Rides[[#This Row],[Station Code]]="EM", BART_Rides[[#This Row],[Station Code]]="MT", BART_Rides[[#This Row],[Station Code]]="PL", BART_Rides[[#This Row],[Station Code]]="CC"), "Yes", "No")</f>
        <v>No</v>
      </c>
    </row>
    <row r="3976" spans="6:14">
      <c r="F3976" s="3">
        <v>44521</v>
      </c>
      <c r="G3976" s="1" t="s">
        <v>19</v>
      </c>
      <c r="H3976" s="1" t="s">
        <v>102</v>
      </c>
      <c r="I3976" s="1">
        <v>1320</v>
      </c>
      <c r="J3976" s="1">
        <f>MONTH(BART_Rides[[#This Row],[Date]])</f>
        <v>11</v>
      </c>
      <c r="K3976" s="1">
        <f>WEEKDAY(BART_Rides[[#This Row],[Date]],2)</f>
        <v>7</v>
      </c>
      <c r="L3976" s="1" t="str">
        <f>LEFT(BART_Rides[[#This Row],[Lines]],1)</f>
        <v>B</v>
      </c>
      <c r="M3976" s="1" t="str">
        <f>IF(BART_Rides[[#This Row],[FirstLetter]]="Y","Yes","No")</f>
        <v>No</v>
      </c>
      <c r="N3976" s="1" t="str">
        <f>IF(OR(BART_Rides[[#This Row],[Station Code]]="EM", BART_Rides[[#This Row],[Station Code]]="MT", BART_Rides[[#This Row],[Station Code]]="PL", BART_Rides[[#This Row],[Station Code]]="CC"), "Yes", "No")</f>
        <v>No</v>
      </c>
    </row>
    <row r="3977" spans="6:14">
      <c r="F3977" s="3">
        <v>44522</v>
      </c>
      <c r="G3977" s="1" t="s">
        <v>19</v>
      </c>
      <c r="H3977" s="1" t="s">
        <v>102</v>
      </c>
      <c r="I3977" s="1">
        <v>2800</v>
      </c>
      <c r="J3977" s="1">
        <f>MONTH(BART_Rides[[#This Row],[Date]])</f>
        <v>11</v>
      </c>
      <c r="K3977" s="1">
        <f>WEEKDAY(BART_Rides[[#This Row],[Date]],2)</f>
        <v>1</v>
      </c>
      <c r="L3977" s="1" t="str">
        <f>LEFT(BART_Rides[[#This Row],[Lines]],1)</f>
        <v>B</v>
      </c>
      <c r="M3977" s="1" t="str">
        <f>IF(BART_Rides[[#This Row],[FirstLetter]]="Y","Yes","No")</f>
        <v>No</v>
      </c>
      <c r="N3977" s="1" t="str">
        <f>IF(OR(BART_Rides[[#This Row],[Station Code]]="EM", BART_Rides[[#This Row],[Station Code]]="MT", BART_Rides[[#This Row],[Station Code]]="PL", BART_Rides[[#This Row],[Station Code]]="CC"), "Yes", "No")</f>
        <v>No</v>
      </c>
    </row>
    <row r="3978" spans="6:14">
      <c r="F3978" s="3">
        <v>44523</v>
      </c>
      <c r="G3978" s="1" t="s">
        <v>19</v>
      </c>
      <c r="H3978" s="1" t="s">
        <v>102</v>
      </c>
      <c r="I3978" s="1">
        <v>2917</v>
      </c>
      <c r="J3978" s="1">
        <f>MONTH(BART_Rides[[#This Row],[Date]])</f>
        <v>11</v>
      </c>
      <c r="K3978" s="1">
        <f>WEEKDAY(BART_Rides[[#This Row],[Date]],2)</f>
        <v>2</v>
      </c>
      <c r="L3978" s="1" t="str">
        <f>LEFT(BART_Rides[[#This Row],[Lines]],1)</f>
        <v>B</v>
      </c>
      <c r="M3978" s="1" t="str">
        <f>IF(BART_Rides[[#This Row],[FirstLetter]]="Y","Yes","No")</f>
        <v>No</v>
      </c>
      <c r="N3978" s="1" t="str">
        <f>IF(OR(BART_Rides[[#This Row],[Station Code]]="EM", BART_Rides[[#This Row],[Station Code]]="MT", BART_Rides[[#This Row],[Station Code]]="PL", BART_Rides[[#This Row],[Station Code]]="CC"), "Yes", "No")</f>
        <v>No</v>
      </c>
    </row>
    <row r="3979" spans="6:14">
      <c r="F3979" s="3">
        <v>44524</v>
      </c>
      <c r="G3979" s="1" t="s">
        <v>19</v>
      </c>
      <c r="H3979" s="1" t="s">
        <v>102</v>
      </c>
      <c r="I3979" s="1">
        <v>2695</v>
      </c>
      <c r="J3979" s="1">
        <f>MONTH(BART_Rides[[#This Row],[Date]])</f>
        <v>11</v>
      </c>
      <c r="K3979" s="1">
        <f>WEEKDAY(BART_Rides[[#This Row],[Date]],2)</f>
        <v>3</v>
      </c>
      <c r="L3979" s="1" t="str">
        <f>LEFT(BART_Rides[[#This Row],[Lines]],1)</f>
        <v>B</v>
      </c>
      <c r="M3979" s="1" t="str">
        <f>IF(BART_Rides[[#This Row],[FirstLetter]]="Y","Yes","No")</f>
        <v>No</v>
      </c>
      <c r="N3979" s="1" t="str">
        <f>IF(OR(BART_Rides[[#This Row],[Station Code]]="EM", BART_Rides[[#This Row],[Station Code]]="MT", BART_Rides[[#This Row],[Station Code]]="PL", BART_Rides[[#This Row],[Station Code]]="CC"), "Yes", "No")</f>
        <v>No</v>
      </c>
    </row>
    <row r="3980" spans="6:14">
      <c r="F3980" s="3">
        <v>44525</v>
      </c>
      <c r="G3980" s="1" t="s">
        <v>19</v>
      </c>
      <c r="H3980" s="1" t="s">
        <v>102</v>
      </c>
      <c r="I3980" s="1">
        <v>1143</v>
      </c>
      <c r="J3980" s="1">
        <f>MONTH(BART_Rides[[#This Row],[Date]])</f>
        <v>11</v>
      </c>
      <c r="K3980" s="1">
        <f>WEEKDAY(BART_Rides[[#This Row],[Date]],2)</f>
        <v>4</v>
      </c>
      <c r="L3980" s="1" t="str">
        <f>LEFT(BART_Rides[[#This Row],[Lines]],1)</f>
        <v>B</v>
      </c>
      <c r="M3980" s="1" t="str">
        <f>IF(BART_Rides[[#This Row],[FirstLetter]]="Y","Yes","No")</f>
        <v>No</v>
      </c>
      <c r="N3980" s="1" t="str">
        <f>IF(OR(BART_Rides[[#This Row],[Station Code]]="EM", BART_Rides[[#This Row],[Station Code]]="MT", BART_Rides[[#This Row],[Station Code]]="PL", BART_Rides[[#This Row],[Station Code]]="CC"), "Yes", "No")</f>
        <v>No</v>
      </c>
    </row>
    <row r="3981" spans="6:14">
      <c r="F3981" s="3">
        <v>44526</v>
      </c>
      <c r="G3981" s="1" t="s">
        <v>19</v>
      </c>
      <c r="H3981" s="1" t="s">
        <v>102</v>
      </c>
      <c r="I3981" s="1">
        <v>1849</v>
      </c>
      <c r="J3981" s="1">
        <f>MONTH(BART_Rides[[#This Row],[Date]])</f>
        <v>11</v>
      </c>
      <c r="K3981" s="1">
        <f>WEEKDAY(BART_Rides[[#This Row],[Date]],2)</f>
        <v>5</v>
      </c>
      <c r="L3981" s="1" t="str">
        <f>LEFT(BART_Rides[[#This Row],[Lines]],1)</f>
        <v>B</v>
      </c>
      <c r="M3981" s="1" t="str">
        <f>IF(BART_Rides[[#This Row],[FirstLetter]]="Y","Yes","No")</f>
        <v>No</v>
      </c>
      <c r="N3981" s="1" t="str">
        <f>IF(OR(BART_Rides[[#This Row],[Station Code]]="EM", BART_Rides[[#This Row],[Station Code]]="MT", BART_Rides[[#This Row],[Station Code]]="PL", BART_Rides[[#This Row],[Station Code]]="CC"), "Yes", "No")</f>
        <v>No</v>
      </c>
    </row>
    <row r="3982" spans="6:14">
      <c r="F3982" s="3">
        <v>44527</v>
      </c>
      <c r="G3982" s="1" t="s">
        <v>19</v>
      </c>
      <c r="H3982" s="1" t="s">
        <v>102</v>
      </c>
      <c r="I3982" s="1">
        <v>1648</v>
      </c>
      <c r="J3982" s="1">
        <f>MONTH(BART_Rides[[#This Row],[Date]])</f>
        <v>11</v>
      </c>
      <c r="K3982" s="1">
        <f>WEEKDAY(BART_Rides[[#This Row],[Date]],2)</f>
        <v>6</v>
      </c>
      <c r="L3982" s="1" t="str">
        <f>LEFT(BART_Rides[[#This Row],[Lines]],1)</f>
        <v>B</v>
      </c>
      <c r="M3982" s="1" t="str">
        <f>IF(BART_Rides[[#This Row],[FirstLetter]]="Y","Yes","No")</f>
        <v>No</v>
      </c>
      <c r="N3982" s="1" t="str">
        <f>IF(OR(BART_Rides[[#This Row],[Station Code]]="EM", BART_Rides[[#This Row],[Station Code]]="MT", BART_Rides[[#This Row],[Station Code]]="PL", BART_Rides[[#This Row],[Station Code]]="CC"), "Yes", "No")</f>
        <v>No</v>
      </c>
    </row>
    <row r="3983" spans="6:14">
      <c r="F3983" s="3">
        <v>44528</v>
      </c>
      <c r="G3983" s="1" t="s">
        <v>19</v>
      </c>
      <c r="H3983" s="1" t="s">
        <v>102</v>
      </c>
      <c r="I3983" s="1">
        <v>1254</v>
      </c>
      <c r="J3983" s="1">
        <f>MONTH(BART_Rides[[#This Row],[Date]])</f>
        <v>11</v>
      </c>
      <c r="K3983" s="1">
        <f>WEEKDAY(BART_Rides[[#This Row],[Date]],2)</f>
        <v>7</v>
      </c>
      <c r="L3983" s="1" t="str">
        <f>LEFT(BART_Rides[[#This Row],[Lines]],1)</f>
        <v>B</v>
      </c>
      <c r="M3983" s="1" t="str">
        <f>IF(BART_Rides[[#This Row],[FirstLetter]]="Y","Yes","No")</f>
        <v>No</v>
      </c>
      <c r="N3983" s="1" t="str">
        <f>IF(OR(BART_Rides[[#This Row],[Station Code]]="EM", BART_Rides[[#This Row],[Station Code]]="MT", BART_Rides[[#This Row],[Station Code]]="PL", BART_Rides[[#This Row],[Station Code]]="CC"), "Yes", "No")</f>
        <v>No</v>
      </c>
    </row>
    <row r="3984" spans="6:14">
      <c r="F3984" s="3">
        <v>44529</v>
      </c>
      <c r="G3984" s="1" t="s">
        <v>19</v>
      </c>
      <c r="H3984" s="1" t="s">
        <v>102</v>
      </c>
      <c r="I3984" s="1">
        <v>3065</v>
      </c>
      <c r="J3984" s="1">
        <f>MONTH(BART_Rides[[#This Row],[Date]])</f>
        <v>11</v>
      </c>
      <c r="K3984" s="1">
        <f>WEEKDAY(BART_Rides[[#This Row],[Date]],2)</f>
        <v>1</v>
      </c>
      <c r="L3984" s="1" t="str">
        <f>LEFT(BART_Rides[[#This Row],[Lines]],1)</f>
        <v>B</v>
      </c>
      <c r="M3984" s="1" t="str">
        <f>IF(BART_Rides[[#This Row],[FirstLetter]]="Y","Yes","No")</f>
        <v>No</v>
      </c>
      <c r="N3984" s="1" t="str">
        <f>IF(OR(BART_Rides[[#This Row],[Station Code]]="EM", BART_Rides[[#This Row],[Station Code]]="MT", BART_Rides[[#This Row],[Station Code]]="PL", BART_Rides[[#This Row],[Station Code]]="CC"), "Yes", "No")</f>
        <v>No</v>
      </c>
    </row>
    <row r="3985" spans="6:14">
      <c r="F3985" s="3">
        <v>44530</v>
      </c>
      <c r="G3985" s="1" t="s">
        <v>19</v>
      </c>
      <c r="H3985" s="1" t="s">
        <v>102</v>
      </c>
      <c r="I3985" s="1">
        <v>3297</v>
      </c>
      <c r="J3985" s="1">
        <f>MONTH(BART_Rides[[#This Row],[Date]])</f>
        <v>11</v>
      </c>
      <c r="K3985" s="1">
        <f>WEEKDAY(BART_Rides[[#This Row],[Date]],2)</f>
        <v>2</v>
      </c>
      <c r="L3985" s="1" t="str">
        <f>LEFT(BART_Rides[[#This Row],[Lines]],1)</f>
        <v>B</v>
      </c>
      <c r="M3985" s="1" t="str">
        <f>IF(BART_Rides[[#This Row],[FirstLetter]]="Y","Yes","No")</f>
        <v>No</v>
      </c>
      <c r="N3985" s="1" t="str">
        <f>IF(OR(BART_Rides[[#This Row],[Station Code]]="EM", BART_Rides[[#This Row],[Station Code]]="MT", BART_Rides[[#This Row],[Station Code]]="PL", BART_Rides[[#This Row],[Station Code]]="CC"), "Yes", "No")</f>
        <v>No</v>
      </c>
    </row>
    <row r="3986" spans="6:14">
      <c r="F3986" s="3">
        <v>44531</v>
      </c>
      <c r="G3986" s="1" t="s">
        <v>19</v>
      </c>
      <c r="H3986" s="1" t="s">
        <v>102</v>
      </c>
      <c r="I3986" s="1">
        <v>3407</v>
      </c>
      <c r="J3986" s="1">
        <f>MONTH(BART_Rides[[#This Row],[Date]])</f>
        <v>12</v>
      </c>
      <c r="K3986" s="1">
        <f>WEEKDAY(BART_Rides[[#This Row],[Date]],2)</f>
        <v>3</v>
      </c>
      <c r="L3986" s="1" t="str">
        <f>LEFT(BART_Rides[[#This Row],[Lines]],1)</f>
        <v>B</v>
      </c>
      <c r="M3986" s="1" t="str">
        <f>IF(BART_Rides[[#This Row],[FirstLetter]]="Y","Yes","No")</f>
        <v>No</v>
      </c>
      <c r="N3986" s="1" t="str">
        <f>IF(OR(BART_Rides[[#This Row],[Station Code]]="EM", BART_Rides[[#This Row],[Station Code]]="MT", BART_Rides[[#This Row],[Station Code]]="PL", BART_Rides[[#This Row],[Station Code]]="CC"), "Yes", "No")</f>
        <v>No</v>
      </c>
    </row>
    <row r="3987" spans="6:14">
      <c r="F3987" s="3">
        <v>44532</v>
      </c>
      <c r="G3987" s="1" t="s">
        <v>19</v>
      </c>
      <c r="H3987" s="1" t="s">
        <v>102</v>
      </c>
      <c r="I3987" s="1">
        <v>3341</v>
      </c>
      <c r="J3987" s="1">
        <f>MONTH(BART_Rides[[#This Row],[Date]])</f>
        <v>12</v>
      </c>
      <c r="K3987" s="1">
        <f>WEEKDAY(BART_Rides[[#This Row],[Date]],2)</f>
        <v>4</v>
      </c>
      <c r="L3987" s="1" t="str">
        <f>LEFT(BART_Rides[[#This Row],[Lines]],1)</f>
        <v>B</v>
      </c>
      <c r="M3987" s="1" t="str">
        <f>IF(BART_Rides[[#This Row],[FirstLetter]]="Y","Yes","No")</f>
        <v>No</v>
      </c>
      <c r="N3987" s="1" t="str">
        <f>IF(OR(BART_Rides[[#This Row],[Station Code]]="EM", BART_Rides[[#This Row],[Station Code]]="MT", BART_Rides[[#This Row],[Station Code]]="PL", BART_Rides[[#This Row],[Station Code]]="CC"), "Yes", "No")</f>
        <v>No</v>
      </c>
    </row>
    <row r="3988" spans="6:14">
      <c r="F3988" s="3">
        <v>44533</v>
      </c>
      <c r="G3988" s="1" t="s">
        <v>19</v>
      </c>
      <c r="H3988" s="1" t="s">
        <v>102</v>
      </c>
      <c r="I3988" s="1">
        <v>3221</v>
      </c>
      <c r="J3988" s="1">
        <f>MONTH(BART_Rides[[#This Row],[Date]])</f>
        <v>12</v>
      </c>
      <c r="K3988" s="1">
        <f>WEEKDAY(BART_Rides[[#This Row],[Date]],2)</f>
        <v>5</v>
      </c>
      <c r="L3988" s="1" t="str">
        <f>LEFT(BART_Rides[[#This Row],[Lines]],1)</f>
        <v>B</v>
      </c>
      <c r="M3988" s="1" t="str">
        <f>IF(BART_Rides[[#This Row],[FirstLetter]]="Y","Yes","No")</f>
        <v>No</v>
      </c>
      <c r="N3988" s="1" t="str">
        <f>IF(OR(BART_Rides[[#This Row],[Station Code]]="EM", BART_Rides[[#This Row],[Station Code]]="MT", BART_Rides[[#This Row],[Station Code]]="PL", BART_Rides[[#This Row],[Station Code]]="CC"), "Yes", "No")</f>
        <v>No</v>
      </c>
    </row>
    <row r="3989" spans="6:14">
      <c r="F3989" s="3">
        <v>44534</v>
      </c>
      <c r="G3989" s="1" t="s">
        <v>19</v>
      </c>
      <c r="H3989" s="1" t="s">
        <v>102</v>
      </c>
      <c r="I3989" s="1">
        <v>1894</v>
      </c>
      <c r="J3989" s="1">
        <f>MONTH(BART_Rides[[#This Row],[Date]])</f>
        <v>12</v>
      </c>
      <c r="K3989" s="1">
        <f>WEEKDAY(BART_Rides[[#This Row],[Date]],2)</f>
        <v>6</v>
      </c>
      <c r="L3989" s="1" t="str">
        <f>LEFT(BART_Rides[[#This Row],[Lines]],1)</f>
        <v>B</v>
      </c>
      <c r="M3989" s="1" t="str">
        <f>IF(BART_Rides[[#This Row],[FirstLetter]]="Y","Yes","No")</f>
        <v>No</v>
      </c>
      <c r="N3989" s="1" t="str">
        <f>IF(OR(BART_Rides[[#This Row],[Station Code]]="EM", BART_Rides[[#This Row],[Station Code]]="MT", BART_Rides[[#This Row],[Station Code]]="PL", BART_Rides[[#This Row],[Station Code]]="CC"), "Yes", "No")</f>
        <v>No</v>
      </c>
    </row>
    <row r="3990" spans="6:14">
      <c r="F3990" s="3">
        <v>44535</v>
      </c>
      <c r="G3990" s="1" t="s">
        <v>19</v>
      </c>
      <c r="H3990" s="1" t="s">
        <v>102</v>
      </c>
      <c r="I3990" s="1">
        <v>1277</v>
      </c>
      <c r="J3990" s="1">
        <f>MONTH(BART_Rides[[#This Row],[Date]])</f>
        <v>12</v>
      </c>
      <c r="K3990" s="1">
        <f>WEEKDAY(BART_Rides[[#This Row],[Date]],2)</f>
        <v>7</v>
      </c>
      <c r="L3990" s="1" t="str">
        <f>LEFT(BART_Rides[[#This Row],[Lines]],1)</f>
        <v>B</v>
      </c>
      <c r="M3990" s="1" t="str">
        <f>IF(BART_Rides[[#This Row],[FirstLetter]]="Y","Yes","No")</f>
        <v>No</v>
      </c>
      <c r="N3990" s="1" t="str">
        <f>IF(OR(BART_Rides[[#This Row],[Station Code]]="EM", BART_Rides[[#This Row],[Station Code]]="MT", BART_Rides[[#This Row],[Station Code]]="PL", BART_Rides[[#This Row],[Station Code]]="CC"), "Yes", "No")</f>
        <v>No</v>
      </c>
    </row>
    <row r="3991" spans="6:14">
      <c r="F3991" s="3">
        <v>44536</v>
      </c>
      <c r="G3991" s="1" t="s">
        <v>19</v>
      </c>
      <c r="H3991" s="1" t="s">
        <v>102</v>
      </c>
      <c r="I3991" s="1">
        <v>3136</v>
      </c>
      <c r="J3991" s="1">
        <f>MONTH(BART_Rides[[#This Row],[Date]])</f>
        <v>12</v>
      </c>
      <c r="K3991" s="1">
        <f>WEEKDAY(BART_Rides[[#This Row],[Date]],2)</f>
        <v>1</v>
      </c>
      <c r="L3991" s="1" t="str">
        <f>LEFT(BART_Rides[[#This Row],[Lines]],1)</f>
        <v>B</v>
      </c>
      <c r="M3991" s="1" t="str">
        <f>IF(BART_Rides[[#This Row],[FirstLetter]]="Y","Yes","No")</f>
        <v>No</v>
      </c>
      <c r="N3991" s="1" t="str">
        <f>IF(OR(BART_Rides[[#This Row],[Station Code]]="EM", BART_Rides[[#This Row],[Station Code]]="MT", BART_Rides[[#This Row],[Station Code]]="PL", BART_Rides[[#This Row],[Station Code]]="CC"), "Yes", "No")</f>
        <v>No</v>
      </c>
    </row>
    <row r="3992" spans="6:14">
      <c r="F3992" s="3">
        <v>44537</v>
      </c>
      <c r="G3992" s="1" t="s">
        <v>19</v>
      </c>
      <c r="H3992" s="1" t="s">
        <v>102</v>
      </c>
      <c r="I3992" s="1">
        <v>3246</v>
      </c>
      <c r="J3992" s="1">
        <f>MONTH(BART_Rides[[#This Row],[Date]])</f>
        <v>12</v>
      </c>
      <c r="K3992" s="1">
        <f>WEEKDAY(BART_Rides[[#This Row],[Date]],2)</f>
        <v>2</v>
      </c>
      <c r="L3992" s="1" t="str">
        <f>LEFT(BART_Rides[[#This Row],[Lines]],1)</f>
        <v>B</v>
      </c>
      <c r="M3992" s="1" t="str">
        <f>IF(BART_Rides[[#This Row],[FirstLetter]]="Y","Yes","No")</f>
        <v>No</v>
      </c>
      <c r="N3992" s="1" t="str">
        <f>IF(OR(BART_Rides[[#This Row],[Station Code]]="EM", BART_Rides[[#This Row],[Station Code]]="MT", BART_Rides[[#This Row],[Station Code]]="PL", BART_Rides[[#This Row],[Station Code]]="CC"), "Yes", "No")</f>
        <v>No</v>
      </c>
    </row>
    <row r="3993" spans="6:14">
      <c r="F3993" s="3">
        <v>44538</v>
      </c>
      <c r="G3993" s="1" t="s">
        <v>19</v>
      </c>
      <c r="H3993" s="1" t="s">
        <v>102</v>
      </c>
      <c r="I3993" s="1">
        <v>3339</v>
      </c>
      <c r="J3993" s="1">
        <f>MONTH(BART_Rides[[#This Row],[Date]])</f>
        <v>12</v>
      </c>
      <c r="K3993" s="1">
        <f>WEEKDAY(BART_Rides[[#This Row],[Date]],2)</f>
        <v>3</v>
      </c>
      <c r="L3993" s="1" t="str">
        <f>LEFT(BART_Rides[[#This Row],[Lines]],1)</f>
        <v>B</v>
      </c>
      <c r="M3993" s="1" t="str">
        <f>IF(BART_Rides[[#This Row],[FirstLetter]]="Y","Yes","No")</f>
        <v>No</v>
      </c>
      <c r="N3993" s="1" t="str">
        <f>IF(OR(BART_Rides[[#This Row],[Station Code]]="EM", BART_Rides[[#This Row],[Station Code]]="MT", BART_Rides[[#This Row],[Station Code]]="PL", BART_Rides[[#This Row],[Station Code]]="CC"), "Yes", "No")</f>
        <v>No</v>
      </c>
    </row>
    <row r="3994" spans="6:14">
      <c r="F3994" s="3">
        <v>44539</v>
      </c>
      <c r="G3994" s="1" t="s">
        <v>19</v>
      </c>
      <c r="H3994" s="1" t="s">
        <v>102</v>
      </c>
      <c r="I3994" s="1">
        <v>3315</v>
      </c>
      <c r="J3994" s="1">
        <f>MONTH(BART_Rides[[#This Row],[Date]])</f>
        <v>12</v>
      </c>
      <c r="K3994" s="1">
        <f>WEEKDAY(BART_Rides[[#This Row],[Date]],2)</f>
        <v>4</v>
      </c>
      <c r="L3994" s="1" t="str">
        <f>LEFT(BART_Rides[[#This Row],[Lines]],1)</f>
        <v>B</v>
      </c>
      <c r="M3994" s="1" t="str">
        <f>IF(BART_Rides[[#This Row],[FirstLetter]]="Y","Yes","No")</f>
        <v>No</v>
      </c>
      <c r="N3994" s="1" t="str">
        <f>IF(OR(BART_Rides[[#This Row],[Station Code]]="EM", BART_Rides[[#This Row],[Station Code]]="MT", BART_Rides[[#This Row],[Station Code]]="PL", BART_Rides[[#This Row],[Station Code]]="CC"), "Yes", "No")</f>
        <v>No</v>
      </c>
    </row>
    <row r="3995" spans="6:14">
      <c r="F3995" s="3">
        <v>44540</v>
      </c>
      <c r="G3995" s="1" t="s">
        <v>19</v>
      </c>
      <c r="H3995" s="1" t="s">
        <v>102</v>
      </c>
      <c r="I3995" s="1">
        <v>3305</v>
      </c>
      <c r="J3995" s="1">
        <f>MONTH(BART_Rides[[#This Row],[Date]])</f>
        <v>12</v>
      </c>
      <c r="K3995" s="1">
        <f>WEEKDAY(BART_Rides[[#This Row],[Date]],2)</f>
        <v>5</v>
      </c>
      <c r="L3995" s="1" t="str">
        <f>LEFT(BART_Rides[[#This Row],[Lines]],1)</f>
        <v>B</v>
      </c>
      <c r="M3995" s="1" t="str">
        <f>IF(BART_Rides[[#This Row],[FirstLetter]]="Y","Yes","No")</f>
        <v>No</v>
      </c>
      <c r="N3995" s="1" t="str">
        <f>IF(OR(BART_Rides[[#This Row],[Station Code]]="EM", BART_Rides[[#This Row],[Station Code]]="MT", BART_Rides[[#This Row],[Station Code]]="PL", BART_Rides[[#This Row],[Station Code]]="CC"), "Yes", "No")</f>
        <v>No</v>
      </c>
    </row>
    <row r="3996" spans="6:14">
      <c r="F3996" s="3">
        <v>44541</v>
      </c>
      <c r="G3996" s="1" t="s">
        <v>19</v>
      </c>
      <c r="H3996" s="1" t="s">
        <v>102</v>
      </c>
      <c r="I3996" s="1">
        <v>2000</v>
      </c>
      <c r="J3996" s="1">
        <f>MONTH(BART_Rides[[#This Row],[Date]])</f>
        <v>12</v>
      </c>
      <c r="K3996" s="1">
        <f>WEEKDAY(BART_Rides[[#This Row],[Date]],2)</f>
        <v>6</v>
      </c>
      <c r="L3996" s="1" t="str">
        <f>LEFT(BART_Rides[[#This Row],[Lines]],1)</f>
        <v>B</v>
      </c>
      <c r="M3996" s="1" t="str">
        <f>IF(BART_Rides[[#This Row],[FirstLetter]]="Y","Yes","No")</f>
        <v>No</v>
      </c>
      <c r="N3996" s="1" t="str">
        <f>IF(OR(BART_Rides[[#This Row],[Station Code]]="EM", BART_Rides[[#This Row],[Station Code]]="MT", BART_Rides[[#This Row],[Station Code]]="PL", BART_Rides[[#This Row],[Station Code]]="CC"), "Yes", "No")</f>
        <v>No</v>
      </c>
    </row>
    <row r="3997" spans="6:14">
      <c r="F3997" s="3">
        <v>44542</v>
      </c>
      <c r="G3997" s="1" t="s">
        <v>19</v>
      </c>
      <c r="H3997" s="1" t="s">
        <v>102</v>
      </c>
      <c r="I3997" s="1">
        <v>1011</v>
      </c>
      <c r="J3997" s="1">
        <f>MONTH(BART_Rides[[#This Row],[Date]])</f>
        <v>12</v>
      </c>
      <c r="K3997" s="1">
        <f>WEEKDAY(BART_Rides[[#This Row],[Date]],2)</f>
        <v>7</v>
      </c>
      <c r="L3997" s="1" t="str">
        <f>LEFT(BART_Rides[[#This Row],[Lines]],1)</f>
        <v>B</v>
      </c>
      <c r="M3997" s="1" t="str">
        <f>IF(BART_Rides[[#This Row],[FirstLetter]]="Y","Yes","No")</f>
        <v>No</v>
      </c>
      <c r="N3997" s="1" t="str">
        <f>IF(OR(BART_Rides[[#This Row],[Station Code]]="EM", BART_Rides[[#This Row],[Station Code]]="MT", BART_Rides[[#This Row],[Station Code]]="PL", BART_Rides[[#This Row],[Station Code]]="CC"), "Yes", "No")</f>
        <v>No</v>
      </c>
    </row>
    <row r="3998" spans="6:14">
      <c r="F3998" s="3">
        <v>44543</v>
      </c>
      <c r="G3998" s="1" t="s">
        <v>19</v>
      </c>
      <c r="H3998" s="1" t="s">
        <v>102</v>
      </c>
      <c r="I3998" s="1">
        <v>2581</v>
      </c>
      <c r="J3998" s="1">
        <f>MONTH(BART_Rides[[#This Row],[Date]])</f>
        <v>12</v>
      </c>
      <c r="K3998" s="1">
        <f>WEEKDAY(BART_Rides[[#This Row],[Date]],2)</f>
        <v>1</v>
      </c>
      <c r="L3998" s="1" t="str">
        <f>LEFT(BART_Rides[[#This Row],[Lines]],1)</f>
        <v>B</v>
      </c>
      <c r="M3998" s="1" t="str">
        <f>IF(BART_Rides[[#This Row],[FirstLetter]]="Y","Yes","No")</f>
        <v>No</v>
      </c>
      <c r="N3998" s="1" t="str">
        <f>IF(OR(BART_Rides[[#This Row],[Station Code]]="EM", BART_Rides[[#This Row],[Station Code]]="MT", BART_Rides[[#This Row],[Station Code]]="PL", BART_Rides[[#This Row],[Station Code]]="CC"), "Yes", "No")</f>
        <v>No</v>
      </c>
    </row>
    <row r="3999" spans="6:14">
      <c r="F3999" s="3">
        <v>44544</v>
      </c>
      <c r="G3999" s="1" t="s">
        <v>19</v>
      </c>
      <c r="H3999" s="1" t="s">
        <v>102</v>
      </c>
      <c r="I3999" s="1">
        <v>3032</v>
      </c>
      <c r="J3999" s="1">
        <f>MONTH(BART_Rides[[#This Row],[Date]])</f>
        <v>12</v>
      </c>
      <c r="K3999" s="1">
        <f>WEEKDAY(BART_Rides[[#This Row],[Date]],2)</f>
        <v>2</v>
      </c>
      <c r="L3999" s="1" t="str">
        <f>LEFT(BART_Rides[[#This Row],[Lines]],1)</f>
        <v>B</v>
      </c>
      <c r="M3999" s="1" t="str">
        <f>IF(BART_Rides[[#This Row],[FirstLetter]]="Y","Yes","No")</f>
        <v>No</v>
      </c>
      <c r="N3999" s="1" t="str">
        <f>IF(OR(BART_Rides[[#This Row],[Station Code]]="EM", BART_Rides[[#This Row],[Station Code]]="MT", BART_Rides[[#This Row],[Station Code]]="PL", BART_Rides[[#This Row],[Station Code]]="CC"), "Yes", "No")</f>
        <v>No</v>
      </c>
    </row>
    <row r="4000" spans="6:14">
      <c r="F4000" s="3">
        <v>44545</v>
      </c>
      <c r="G4000" s="1" t="s">
        <v>19</v>
      </c>
      <c r="H4000" s="1" t="s">
        <v>102</v>
      </c>
      <c r="I4000" s="1">
        <v>3205</v>
      </c>
      <c r="J4000" s="1">
        <f>MONTH(BART_Rides[[#This Row],[Date]])</f>
        <v>12</v>
      </c>
      <c r="K4000" s="1">
        <f>WEEKDAY(BART_Rides[[#This Row],[Date]],2)</f>
        <v>3</v>
      </c>
      <c r="L4000" s="1" t="str">
        <f>LEFT(BART_Rides[[#This Row],[Lines]],1)</f>
        <v>B</v>
      </c>
      <c r="M4000" s="1" t="str">
        <f>IF(BART_Rides[[#This Row],[FirstLetter]]="Y","Yes","No")</f>
        <v>No</v>
      </c>
      <c r="N4000" s="1" t="str">
        <f>IF(OR(BART_Rides[[#This Row],[Station Code]]="EM", BART_Rides[[#This Row],[Station Code]]="MT", BART_Rides[[#This Row],[Station Code]]="PL", BART_Rides[[#This Row],[Station Code]]="CC"), "Yes", "No")</f>
        <v>No</v>
      </c>
    </row>
    <row r="4001" spans="6:14">
      <c r="F4001" s="3">
        <v>44546</v>
      </c>
      <c r="G4001" s="1" t="s">
        <v>19</v>
      </c>
      <c r="H4001" s="1" t="s">
        <v>102</v>
      </c>
      <c r="I4001" s="1">
        <v>3197</v>
      </c>
      <c r="J4001" s="1">
        <f>MONTH(BART_Rides[[#This Row],[Date]])</f>
        <v>12</v>
      </c>
      <c r="K4001" s="1">
        <f>WEEKDAY(BART_Rides[[#This Row],[Date]],2)</f>
        <v>4</v>
      </c>
      <c r="L4001" s="1" t="str">
        <f>LEFT(BART_Rides[[#This Row],[Lines]],1)</f>
        <v>B</v>
      </c>
      <c r="M4001" s="1" t="str">
        <f>IF(BART_Rides[[#This Row],[FirstLetter]]="Y","Yes","No")</f>
        <v>No</v>
      </c>
      <c r="N4001" s="1" t="str">
        <f>IF(OR(BART_Rides[[#This Row],[Station Code]]="EM", BART_Rides[[#This Row],[Station Code]]="MT", BART_Rides[[#This Row],[Station Code]]="PL", BART_Rides[[#This Row],[Station Code]]="CC"), "Yes", "No")</f>
        <v>No</v>
      </c>
    </row>
    <row r="4002" spans="6:14">
      <c r="F4002" s="3">
        <v>44547</v>
      </c>
      <c r="G4002" s="1" t="s">
        <v>19</v>
      </c>
      <c r="H4002" s="1" t="s">
        <v>102</v>
      </c>
      <c r="I4002" s="1">
        <v>3105</v>
      </c>
      <c r="J4002" s="1">
        <f>MONTH(BART_Rides[[#This Row],[Date]])</f>
        <v>12</v>
      </c>
      <c r="K4002" s="1">
        <f>WEEKDAY(BART_Rides[[#This Row],[Date]],2)</f>
        <v>5</v>
      </c>
      <c r="L4002" s="1" t="str">
        <f>LEFT(BART_Rides[[#This Row],[Lines]],1)</f>
        <v>B</v>
      </c>
      <c r="M4002" s="1" t="str">
        <f>IF(BART_Rides[[#This Row],[FirstLetter]]="Y","Yes","No")</f>
        <v>No</v>
      </c>
      <c r="N4002" s="1" t="str">
        <f>IF(OR(BART_Rides[[#This Row],[Station Code]]="EM", BART_Rides[[#This Row],[Station Code]]="MT", BART_Rides[[#This Row],[Station Code]]="PL", BART_Rides[[#This Row],[Station Code]]="CC"), "Yes", "No")</f>
        <v>No</v>
      </c>
    </row>
    <row r="4003" spans="6:14">
      <c r="F4003" s="3">
        <v>44548</v>
      </c>
      <c r="G4003" s="1" t="s">
        <v>19</v>
      </c>
      <c r="H4003" s="1" t="s">
        <v>102</v>
      </c>
      <c r="I4003" s="1">
        <v>1973</v>
      </c>
      <c r="J4003" s="1">
        <f>MONTH(BART_Rides[[#This Row],[Date]])</f>
        <v>12</v>
      </c>
      <c r="K4003" s="1">
        <f>WEEKDAY(BART_Rides[[#This Row],[Date]],2)</f>
        <v>6</v>
      </c>
      <c r="L4003" s="1" t="str">
        <f>LEFT(BART_Rides[[#This Row],[Lines]],1)</f>
        <v>B</v>
      </c>
      <c r="M4003" s="1" t="str">
        <f>IF(BART_Rides[[#This Row],[FirstLetter]]="Y","Yes","No")</f>
        <v>No</v>
      </c>
      <c r="N4003" s="1" t="str">
        <f>IF(OR(BART_Rides[[#This Row],[Station Code]]="EM", BART_Rides[[#This Row],[Station Code]]="MT", BART_Rides[[#This Row],[Station Code]]="PL", BART_Rides[[#This Row],[Station Code]]="CC"), "Yes", "No")</f>
        <v>No</v>
      </c>
    </row>
    <row r="4004" spans="6:14">
      <c r="F4004" s="3">
        <v>44549</v>
      </c>
      <c r="G4004" s="1" t="s">
        <v>19</v>
      </c>
      <c r="H4004" s="1" t="s">
        <v>102</v>
      </c>
      <c r="I4004" s="1">
        <v>1330</v>
      </c>
      <c r="J4004" s="1">
        <f>MONTH(BART_Rides[[#This Row],[Date]])</f>
        <v>12</v>
      </c>
      <c r="K4004" s="1">
        <f>WEEKDAY(BART_Rides[[#This Row],[Date]],2)</f>
        <v>7</v>
      </c>
      <c r="L4004" s="1" t="str">
        <f>LEFT(BART_Rides[[#This Row],[Lines]],1)</f>
        <v>B</v>
      </c>
      <c r="M4004" s="1" t="str">
        <f>IF(BART_Rides[[#This Row],[FirstLetter]]="Y","Yes","No")</f>
        <v>No</v>
      </c>
      <c r="N4004" s="1" t="str">
        <f>IF(OR(BART_Rides[[#This Row],[Station Code]]="EM", BART_Rides[[#This Row],[Station Code]]="MT", BART_Rides[[#This Row],[Station Code]]="PL", BART_Rides[[#This Row],[Station Code]]="CC"), "Yes", "No")</f>
        <v>No</v>
      </c>
    </row>
    <row r="4005" spans="6:14">
      <c r="F4005" s="3">
        <v>44550</v>
      </c>
      <c r="G4005" s="1" t="s">
        <v>19</v>
      </c>
      <c r="H4005" s="1" t="s">
        <v>102</v>
      </c>
      <c r="I4005" s="1">
        <v>2816</v>
      </c>
      <c r="J4005" s="1">
        <f>MONTH(BART_Rides[[#This Row],[Date]])</f>
        <v>12</v>
      </c>
      <c r="K4005" s="1">
        <f>WEEKDAY(BART_Rides[[#This Row],[Date]],2)</f>
        <v>1</v>
      </c>
      <c r="L4005" s="1" t="str">
        <f>LEFT(BART_Rides[[#This Row],[Lines]],1)</f>
        <v>B</v>
      </c>
      <c r="M4005" s="1" t="str">
        <f>IF(BART_Rides[[#This Row],[FirstLetter]]="Y","Yes","No")</f>
        <v>No</v>
      </c>
      <c r="N4005" s="1" t="str">
        <f>IF(OR(BART_Rides[[#This Row],[Station Code]]="EM", BART_Rides[[#This Row],[Station Code]]="MT", BART_Rides[[#This Row],[Station Code]]="PL", BART_Rides[[#This Row],[Station Code]]="CC"), "Yes", "No")</f>
        <v>No</v>
      </c>
    </row>
    <row r="4006" spans="6:14">
      <c r="F4006" s="3">
        <v>44551</v>
      </c>
      <c r="G4006" s="1" t="s">
        <v>19</v>
      </c>
      <c r="H4006" s="1" t="s">
        <v>102</v>
      </c>
      <c r="I4006" s="1">
        <v>2662</v>
      </c>
      <c r="J4006" s="1">
        <f>MONTH(BART_Rides[[#This Row],[Date]])</f>
        <v>12</v>
      </c>
      <c r="K4006" s="1">
        <f>WEEKDAY(BART_Rides[[#This Row],[Date]],2)</f>
        <v>2</v>
      </c>
      <c r="L4006" s="1" t="str">
        <f>LEFT(BART_Rides[[#This Row],[Lines]],1)</f>
        <v>B</v>
      </c>
      <c r="M4006" s="1" t="str">
        <f>IF(BART_Rides[[#This Row],[FirstLetter]]="Y","Yes","No")</f>
        <v>No</v>
      </c>
      <c r="N4006" s="1" t="str">
        <f>IF(OR(BART_Rides[[#This Row],[Station Code]]="EM", BART_Rides[[#This Row],[Station Code]]="MT", BART_Rides[[#This Row],[Station Code]]="PL", BART_Rides[[#This Row],[Station Code]]="CC"), "Yes", "No")</f>
        <v>No</v>
      </c>
    </row>
    <row r="4007" spans="6:14">
      <c r="F4007" s="3">
        <v>44552</v>
      </c>
      <c r="G4007" s="1" t="s">
        <v>19</v>
      </c>
      <c r="H4007" s="1" t="s">
        <v>102</v>
      </c>
      <c r="I4007" s="1">
        <v>2504</v>
      </c>
      <c r="J4007" s="1">
        <f>MONTH(BART_Rides[[#This Row],[Date]])</f>
        <v>12</v>
      </c>
      <c r="K4007" s="1">
        <f>WEEKDAY(BART_Rides[[#This Row],[Date]],2)</f>
        <v>3</v>
      </c>
      <c r="L4007" s="1" t="str">
        <f>LEFT(BART_Rides[[#This Row],[Lines]],1)</f>
        <v>B</v>
      </c>
      <c r="M4007" s="1" t="str">
        <f>IF(BART_Rides[[#This Row],[FirstLetter]]="Y","Yes","No")</f>
        <v>No</v>
      </c>
      <c r="N4007" s="1" t="str">
        <f>IF(OR(BART_Rides[[#This Row],[Station Code]]="EM", BART_Rides[[#This Row],[Station Code]]="MT", BART_Rides[[#This Row],[Station Code]]="PL", BART_Rides[[#This Row],[Station Code]]="CC"), "Yes", "No")</f>
        <v>No</v>
      </c>
    </row>
    <row r="4008" spans="6:14">
      <c r="F4008" s="3">
        <v>44553</v>
      </c>
      <c r="G4008" s="1" t="s">
        <v>19</v>
      </c>
      <c r="H4008" s="1" t="s">
        <v>102</v>
      </c>
      <c r="I4008" s="1">
        <v>2233</v>
      </c>
      <c r="J4008" s="1">
        <f>MONTH(BART_Rides[[#This Row],[Date]])</f>
        <v>12</v>
      </c>
      <c r="K4008" s="1">
        <f>WEEKDAY(BART_Rides[[#This Row],[Date]],2)</f>
        <v>4</v>
      </c>
      <c r="L4008" s="1" t="str">
        <f>LEFT(BART_Rides[[#This Row],[Lines]],1)</f>
        <v>B</v>
      </c>
      <c r="M4008" s="1" t="str">
        <f>IF(BART_Rides[[#This Row],[FirstLetter]]="Y","Yes","No")</f>
        <v>No</v>
      </c>
      <c r="N4008" s="1" t="str">
        <f>IF(OR(BART_Rides[[#This Row],[Station Code]]="EM", BART_Rides[[#This Row],[Station Code]]="MT", BART_Rides[[#This Row],[Station Code]]="PL", BART_Rides[[#This Row],[Station Code]]="CC"), "Yes", "No")</f>
        <v>No</v>
      </c>
    </row>
    <row r="4009" spans="6:14">
      <c r="F4009" s="3">
        <v>44554</v>
      </c>
      <c r="G4009" s="1" t="s">
        <v>19</v>
      </c>
      <c r="H4009" s="1" t="s">
        <v>102</v>
      </c>
      <c r="I4009" s="1">
        <v>1521</v>
      </c>
      <c r="J4009" s="1">
        <f>MONTH(BART_Rides[[#This Row],[Date]])</f>
        <v>12</v>
      </c>
      <c r="K4009" s="1">
        <f>WEEKDAY(BART_Rides[[#This Row],[Date]],2)</f>
        <v>5</v>
      </c>
      <c r="L4009" s="1" t="str">
        <f>LEFT(BART_Rides[[#This Row],[Lines]],1)</f>
        <v>B</v>
      </c>
      <c r="M4009" s="1" t="str">
        <f>IF(BART_Rides[[#This Row],[FirstLetter]]="Y","Yes","No")</f>
        <v>No</v>
      </c>
      <c r="N4009" s="1" t="str">
        <f>IF(OR(BART_Rides[[#This Row],[Station Code]]="EM", BART_Rides[[#This Row],[Station Code]]="MT", BART_Rides[[#This Row],[Station Code]]="PL", BART_Rides[[#This Row],[Station Code]]="CC"), "Yes", "No")</f>
        <v>No</v>
      </c>
    </row>
    <row r="4010" spans="6:14">
      <c r="F4010" s="3">
        <v>44555</v>
      </c>
      <c r="G4010" s="1" t="s">
        <v>19</v>
      </c>
      <c r="H4010" s="1" t="s">
        <v>102</v>
      </c>
      <c r="I4010" s="1">
        <v>563</v>
      </c>
      <c r="J4010" s="1">
        <f>MONTH(BART_Rides[[#This Row],[Date]])</f>
        <v>12</v>
      </c>
      <c r="K4010" s="1">
        <f>WEEKDAY(BART_Rides[[#This Row],[Date]],2)</f>
        <v>6</v>
      </c>
      <c r="L4010" s="1" t="str">
        <f>LEFT(BART_Rides[[#This Row],[Lines]],1)</f>
        <v>B</v>
      </c>
      <c r="M4010" s="1" t="str">
        <f>IF(BART_Rides[[#This Row],[FirstLetter]]="Y","Yes","No")</f>
        <v>No</v>
      </c>
      <c r="N4010" s="1" t="str">
        <f>IF(OR(BART_Rides[[#This Row],[Station Code]]="EM", BART_Rides[[#This Row],[Station Code]]="MT", BART_Rides[[#This Row],[Station Code]]="PL", BART_Rides[[#This Row],[Station Code]]="CC"), "Yes", "No")</f>
        <v>No</v>
      </c>
    </row>
    <row r="4011" spans="6:14">
      <c r="F4011" s="3">
        <v>44556</v>
      </c>
      <c r="G4011" s="1" t="s">
        <v>19</v>
      </c>
      <c r="H4011" s="1" t="s">
        <v>102</v>
      </c>
      <c r="I4011" s="1">
        <v>858</v>
      </c>
      <c r="J4011" s="1">
        <f>MONTH(BART_Rides[[#This Row],[Date]])</f>
        <v>12</v>
      </c>
      <c r="K4011" s="1">
        <f>WEEKDAY(BART_Rides[[#This Row],[Date]],2)</f>
        <v>7</v>
      </c>
      <c r="L4011" s="1" t="str">
        <f>LEFT(BART_Rides[[#This Row],[Lines]],1)</f>
        <v>B</v>
      </c>
      <c r="M4011" s="1" t="str">
        <f>IF(BART_Rides[[#This Row],[FirstLetter]]="Y","Yes","No")</f>
        <v>No</v>
      </c>
      <c r="N4011" s="1" t="str">
        <f>IF(OR(BART_Rides[[#This Row],[Station Code]]="EM", BART_Rides[[#This Row],[Station Code]]="MT", BART_Rides[[#This Row],[Station Code]]="PL", BART_Rides[[#This Row],[Station Code]]="CC"), "Yes", "No")</f>
        <v>No</v>
      </c>
    </row>
    <row r="4012" spans="6:14">
      <c r="F4012" s="3">
        <v>44557</v>
      </c>
      <c r="G4012" s="1" t="s">
        <v>19</v>
      </c>
      <c r="H4012" s="1" t="s">
        <v>102</v>
      </c>
      <c r="I4012" s="1">
        <v>1989</v>
      </c>
      <c r="J4012" s="1">
        <f>MONTH(BART_Rides[[#This Row],[Date]])</f>
        <v>12</v>
      </c>
      <c r="K4012" s="1">
        <f>WEEKDAY(BART_Rides[[#This Row],[Date]],2)</f>
        <v>1</v>
      </c>
      <c r="L4012" s="1" t="str">
        <f>LEFT(BART_Rides[[#This Row],[Lines]],1)</f>
        <v>B</v>
      </c>
      <c r="M4012" s="1" t="str">
        <f>IF(BART_Rides[[#This Row],[FirstLetter]]="Y","Yes","No")</f>
        <v>No</v>
      </c>
      <c r="N4012" s="1" t="str">
        <f>IF(OR(BART_Rides[[#This Row],[Station Code]]="EM", BART_Rides[[#This Row],[Station Code]]="MT", BART_Rides[[#This Row],[Station Code]]="PL", BART_Rides[[#This Row],[Station Code]]="CC"), "Yes", "No")</f>
        <v>No</v>
      </c>
    </row>
    <row r="4013" spans="6:14">
      <c r="F4013" s="3">
        <v>44558</v>
      </c>
      <c r="G4013" s="1" t="s">
        <v>19</v>
      </c>
      <c r="H4013" s="1" t="s">
        <v>102</v>
      </c>
      <c r="I4013" s="1">
        <v>2234</v>
      </c>
      <c r="J4013" s="1">
        <f>MONTH(BART_Rides[[#This Row],[Date]])</f>
        <v>12</v>
      </c>
      <c r="K4013" s="1">
        <f>WEEKDAY(BART_Rides[[#This Row],[Date]],2)</f>
        <v>2</v>
      </c>
      <c r="L4013" s="1" t="str">
        <f>LEFT(BART_Rides[[#This Row],[Lines]],1)</f>
        <v>B</v>
      </c>
      <c r="M4013" s="1" t="str">
        <f>IF(BART_Rides[[#This Row],[FirstLetter]]="Y","Yes","No")</f>
        <v>No</v>
      </c>
      <c r="N4013" s="1" t="str">
        <f>IF(OR(BART_Rides[[#This Row],[Station Code]]="EM", BART_Rides[[#This Row],[Station Code]]="MT", BART_Rides[[#This Row],[Station Code]]="PL", BART_Rides[[#This Row],[Station Code]]="CC"), "Yes", "No")</f>
        <v>No</v>
      </c>
    </row>
    <row r="4014" spans="6:14">
      <c r="F4014" s="3">
        <v>44559</v>
      </c>
      <c r="G4014" s="1" t="s">
        <v>19</v>
      </c>
      <c r="H4014" s="1" t="s">
        <v>102</v>
      </c>
      <c r="I4014" s="1">
        <v>2087</v>
      </c>
      <c r="J4014" s="1">
        <f>MONTH(BART_Rides[[#This Row],[Date]])</f>
        <v>12</v>
      </c>
      <c r="K4014" s="1">
        <f>WEEKDAY(BART_Rides[[#This Row],[Date]],2)</f>
        <v>3</v>
      </c>
      <c r="L4014" s="1" t="str">
        <f>LEFT(BART_Rides[[#This Row],[Lines]],1)</f>
        <v>B</v>
      </c>
      <c r="M4014" s="1" t="str">
        <f>IF(BART_Rides[[#This Row],[FirstLetter]]="Y","Yes","No")</f>
        <v>No</v>
      </c>
      <c r="N4014" s="1" t="str">
        <f>IF(OR(BART_Rides[[#This Row],[Station Code]]="EM", BART_Rides[[#This Row],[Station Code]]="MT", BART_Rides[[#This Row],[Station Code]]="PL", BART_Rides[[#This Row],[Station Code]]="CC"), "Yes", "No")</f>
        <v>No</v>
      </c>
    </row>
    <row r="4015" spans="6:14">
      <c r="F4015" s="3">
        <v>44560</v>
      </c>
      <c r="G4015" s="1" t="s">
        <v>19</v>
      </c>
      <c r="H4015" s="1" t="s">
        <v>102</v>
      </c>
      <c r="I4015" s="1">
        <v>2354</v>
      </c>
      <c r="J4015" s="1">
        <f>MONTH(BART_Rides[[#This Row],[Date]])</f>
        <v>12</v>
      </c>
      <c r="K4015" s="1">
        <f>WEEKDAY(BART_Rides[[#This Row],[Date]],2)</f>
        <v>4</v>
      </c>
      <c r="L4015" s="1" t="str">
        <f>LEFT(BART_Rides[[#This Row],[Lines]],1)</f>
        <v>B</v>
      </c>
      <c r="M4015" s="1" t="str">
        <f>IF(BART_Rides[[#This Row],[FirstLetter]]="Y","Yes","No")</f>
        <v>No</v>
      </c>
      <c r="N4015" s="1" t="str">
        <f>IF(OR(BART_Rides[[#This Row],[Station Code]]="EM", BART_Rides[[#This Row],[Station Code]]="MT", BART_Rides[[#This Row],[Station Code]]="PL", BART_Rides[[#This Row],[Station Code]]="CC"), "Yes", "No")</f>
        <v>No</v>
      </c>
    </row>
    <row r="4016" spans="6:14">
      <c r="F4016" s="3">
        <v>44561</v>
      </c>
      <c r="G4016" s="1" t="s">
        <v>19</v>
      </c>
      <c r="H4016" s="1" t="s">
        <v>102</v>
      </c>
      <c r="I4016" s="1">
        <v>1698</v>
      </c>
      <c r="J4016" s="1">
        <f>MONTH(BART_Rides[[#This Row],[Date]])</f>
        <v>12</v>
      </c>
      <c r="K4016" s="1">
        <f>WEEKDAY(BART_Rides[[#This Row],[Date]],2)</f>
        <v>5</v>
      </c>
      <c r="L4016" s="1" t="str">
        <f>LEFT(BART_Rides[[#This Row],[Lines]],1)</f>
        <v>B</v>
      </c>
      <c r="M4016" s="1" t="str">
        <f>IF(BART_Rides[[#This Row],[FirstLetter]]="Y","Yes","No")</f>
        <v>No</v>
      </c>
      <c r="N4016" s="1" t="str">
        <f>IF(OR(BART_Rides[[#This Row],[Station Code]]="EM", BART_Rides[[#This Row],[Station Code]]="MT", BART_Rides[[#This Row],[Station Code]]="PL", BART_Rides[[#This Row],[Station Code]]="CC"), "Yes", "No")</f>
        <v>No</v>
      </c>
    </row>
    <row r="4017" spans="6:14">
      <c r="F4017" s="3">
        <v>44197</v>
      </c>
      <c r="G4017" s="1" t="s">
        <v>21</v>
      </c>
      <c r="H4017" s="1" t="s">
        <v>103</v>
      </c>
      <c r="I4017" s="1">
        <v>366</v>
      </c>
      <c r="J4017" s="1">
        <f>MONTH(BART_Rides[[#This Row],[Date]])</f>
        <v>1</v>
      </c>
      <c r="K4017" s="1">
        <f>WEEKDAY(BART_Rides[[#This Row],[Date]],2)</f>
        <v>5</v>
      </c>
      <c r="L4017" s="1" t="str">
        <f>LEFT(BART_Rides[[#This Row],[Lines]],1)</f>
        <v>B</v>
      </c>
      <c r="M4017" s="1" t="str">
        <f>IF(BART_Rides[[#This Row],[FirstLetter]]="Y","Yes","No")</f>
        <v>No</v>
      </c>
      <c r="N4017" s="1" t="str">
        <f>IF(OR(BART_Rides[[#This Row],[Station Code]]="EM", BART_Rides[[#This Row],[Station Code]]="MT", BART_Rides[[#This Row],[Station Code]]="PL", BART_Rides[[#This Row],[Station Code]]="CC"), "Yes", "No")</f>
        <v>No</v>
      </c>
    </row>
    <row r="4018" spans="6:14">
      <c r="F4018" s="3">
        <v>44198</v>
      </c>
      <c r="G4018" s="1" t="s">
        <v>21</v>
      </c>
      <c r="H4018" s="1" t="s">
        <v>103</v>
      </c>
      <c r="I4018" s="1">
        <v>442</v>
      </c>
      <c r="J4018" s="1">
        <f>MONTH(BART_Rides[[#This Row],[Date]])</f>
        <v>1</v>
      </c>
      <c r="K4018" s="1">
        <f>WEEKDAY(BART_Rides[[#This Row],[Date]],2)</f>
        <v>6</v>
      </c>
      <c r="L4018" s="1" t="str">
        <f>LEFT(BART_Rides[[#This Row],[Lines]],1)</f>
        <v>B</v>
      </c>
      <c r="M4018" s="1" t="str">
        <f>IF(BART_Rides[[#This Row],[FirstLetter]]="Y","Yes","No")</f>
        <v>No</v>
      </c>
      <c r="N4018" s="1" t="str">
        <f>IF(OR(BART_Rides[[#This Row],[Station Code]]="EM", BART_Rides[[#This Row],[Station Code]]="MT", BART_Rides[[#This Row],[Station Code]]="PL", BART_Rides[[#This Row],[Station Code]]="CC"), "Yes", "No")</f>
        <v>No</v>
      </c>
    </row>
    <row r="4019" spans="6:14">
      <c r="F4019" s="3">
        <v>44199</v>
      </c>
      <c r="G4019" s="1" t="s">
        <v>21</v>
      </c>
      <c r="H4019" s="1" t="s">
        <v>103</v>
      </c>
      <c r="I4019" s="1">
        <v>397</v>
      </c>
      <c r="J4019" s="1">
        <f>MONTH(BART_Rides[[#This Row],[Date]])</f>
        <v>1</v>
      </c>
      <c r="K4019" s="1">
        <f>WEEKDAY(BART_Rides[[#This Row],[Date]],2)</f>
        <v>7</v>
      </c>
      <c r="L4019" s="1" t="str">
        <f>LEFT(BART_Rides[[#This Row],[Lines]],1)</f>
        <v>B</v>
      </c>
      <c r="M4019" s="1" t="str">
        <f>IF(BART_Rides[[#This Row],[FirstLetter]]="Y","Yes","No")</f>
        <v>No</v>
      </c>
      <c r="N4019" s="1" t="str">
        <f>IF(OR(BART_Rides[[#This Row],[Station Code]]="EM", BART_Rides[[#This Row],[Station Code]]="MT", BART_Rides[[#This Row],[Station Code]]="PL", BART_Rides[[#This Row],[Station Code]]="CC"), "Yes", "No")</f>
        <v>No</v>
      </c>
    </row>
    <row r="4020" spans="6:14">
      <c r="F4020" s="3">
        <v>44200</v>
      </c>
      <c r="G4020" s="1" t="s">
        <v>21</v>
      </c>
      <c r="H4020" s="1" t="s">
        <v>103</v>
      </c>
      <c r="I4020" s="1">
        <v>965</v>
      </c>
      <c r="J4020" s="1">
        <f>MONTH(BART_Rides[[#This Row],[Date]])</f>
        <v>1</v>
      </c>
      <c r="K4020" s="1">
        <f>WEEKDAY(BART_Rides[[#This Row],[Date]],2)</f>
        <v>1</v>
      </c>
      <c r="L4020" s="1" t="str">
        <f>LEFT(BART_Rides[[#This Row],[Lines]],1)</f>
        <v>B</v>
      </c>
      <c r="M4020" s="1" t="str">
        <f>IF(BART_Rides[[#This Row],[FirstLetter]]="Y","Yes","No")</f>
        <v>No</v>
      </c>
      <c r="N4020" s="1" t="str">
        <f>IF(OR(BART_Rides[[#This Row],[Station Code]]="EM", BART_Rides[[#This Row],[Station Code]]="MT", BART_Rides[[#This Row],[Station Code]]="PL", BART_Rides[[#This Row],[Station Code]]="CC"), "Yes", "No")</f>
        <v>No</v>
      </c>
    </row>
    <row r="4021" spans="6:14">
      <c r="F4021" s="3">
        <v>44201</v>
      </c>
      <c r="G4021" s="1" t="s">
        <v>21</v>
      </c>
      <c r="H4021" s="1" t="s">
        <v>103</v>
      </c>
      <c r="I4021" s="1">
        <v>1140</v>
      </c>
      <c r="J4021" s="1">
        <f>MONTH(BART_Rides[[#This Row],[Date]])</f>
        <v>1</v>
      </c>
      <c r="K4021" s="1">
        <f>WEEKDAY(BART_Rides[[#This Row],[Date]],2)</f>
        <v>2</v>
      </c>
      <c r="L4021" s="1" t="str">
        <f>LEFT(BART_Rides[[#This Row],[Lines]],1)</f>
        <v>B</v>
      </c>
      <c r="M4021" s="1" t="str">
        <f>IF(BART_Rides[[#This Row],[FirstLetter]]="Y","Yes","No")</f>
        <v>No</v>
      </c>
      <c r="N4021" s="1" t="str">
        <f>IF(OR(BART_Rides[[#This Row],[Station Code]]="EM", BART_Rides[[#This Row],[Station Code]]="MT", BART_Rides[[#This Row],[Station Code]]="PL", BART_Rides[[#This Row],[Station Code]]="CC"), "Yes", "No")</f>
        <v>No</v>
      </c>
    </row>
    <row r="4022" spans="6:14">
      <c r="F4022" s="3">
        <v>44202</v>
      </c>
      <c r="G4022" s="1" t="s">
        <v>21</v>
      </c>
      <c r="H4022" s="1" t="s">
        <v>103</v>
      </c>
      <c r="I4022" s="1">
        <v>1087</v>
      </c>
      <c r="J4022" s="1">
        <f>MONTH(BART_Rides[[#This Row],[Date]])</f>
        <v>1</v>
      </c>
      <c r="K4022" s="1">
        <f>WEEKDAY(BART_Rides[[#This Row],[Date]],2)</f>
        <v>3</v>
      </c>
      <c r="L4022" s="1" t="str">
        <f>LEFT(BART_Rides[[#This Row],[Lines]],1)</f>
        <v>B</v>
      </c>
      <c r="M4022" s="1" t="str">
        <f>IF(BART_Rides[[#This Row],[FirstLetter]]="Y","Yes","No")</f>
        <v>No</v>
      </c>
      <c r="N4022" s="1" t="str">
        <f>IF(OR(BART_Rides[[#This Row],[Station Code]]="EM", BART_Rides[[#This Row],[Station Code]]="MT", BART_Rides[[#This Row],[Station Code]]="PL", BART_Rides[[#This Row],[Station Code]]="CC"), "Yes", "No")</f>
        <v>No</v>
      </c>
    </row>
    <row r="4023" spans="6:14">
      <c r="F4023" s="3">
        <v>44203</v>
      </c>
      <c r="G4023" s="1" t="s">
        <v>21</v>
      </c>
      <c r="H4023" s="1" t="s">
        <v>103</v>
      </c>
      <c r="I4023" s="1">
        <v>1126</v>
      </c>
      <c r="J4023" s="1">
        <f>MONTH(BART_Rides[[#This Row],[Date]])</f>
        <v>1</v>
      </c>
      <c r="K4023" s="1">
        <f>WEEKDAY(BART_Rides[[#This Row],[Date]],2)</f>
        <v>4</v>
      </c>
      <c r="L4023" s="1" t="str">
        <f>LEFT(BART_Rides[[#This Row],[Lines]],1)</f>
        <v>B</v>
      </c>
      <c r="M4023" s="1" t="str">
        <f>IF(BART_Rides[[#This Row],[FirstLetter]]="Y","Yes","No")</f>
        <v>No</v>
      </c>
      <c r="N4023" s="1" t="str">
        <f>IF(OR(BART_Rides[[#This Row],[Station Code]]="EM", BART_Rides[[#This Row],[Station Code]]="MT", BART_Rides[[#This Row],[Station Code]]="PL", BART_Rides[[#This Row],[Station Code]]="CC"), "Yes", "No")</f>
        <v>No</v>
      </c>
    </row>
    <row r="4024" spans="6:14">
      <c r="F4024" s="3">
        <v>44204</v>
      </c>
      <c r="G4024" s="1" t="s">
        <v>21</v>
      </c>
      <c r="H4024" s="1" t="s">
        <v>103</v>
      </c>
      <c r="I4024" s="1">
        <v>1032</v>
      </c>
      <c r="J4024" s="1">
        <f>MONTH(BART_Rides[[#This Row],[Date]])</f>
        <v>1</v>
      </c>
      <c r="K4024" s="1">
        <f>WEEKDAY(BART_Rides[[#This Row],[Date]],2)</f>
        <v>5</v>
      </c>
      <c r="L4024" s="1" t="str">
        <f>LEFT(BART_Rides[[#This Row],[Lines]],1)</f>
        <v>B</v>
      </c>
      <c r="M4024" s="1" t="str">
        <f>IF(BART_Rides[[#This Row],[FirstLetter]]="Y","Yes","No")</f>
        <v>No</v>
      </c>
      <c r="N4024" s="1" t="str">
        <f>IF(OR(BART_Rides[[#This Row],[Station Code]]="EM", BART_Rides[[#This Row],[Station Code]]="MT", BART_Rides[[#This Row],[Station Code]]="PL", BART_Rides[[#This Row],[Station Code]]="CC"), "Yes", "No")</f>
        <v>No</v>
      </c>
    </row>
    <row r="4025" spans="6:14">
      <c r="F4025" s="3">
        <v>44205</v>
      </c>
      <c r="G4025" s="1" t="s">
        <v>21</v>
      </c>
      <c r="H4025" s="1" t="s">
        <v>103</v>
      </c>
      <c r="I4025" s="1">
        <v>527</v>
      </c>
      <c r="J4025" s="1">
        <f>MONTH(BART_Rides[[#This Row],[Date]])</f>
        <v>1</v>
      </c>
      <c r="K4025" s="1">
        <f>WEEKDAY(BART_Rides[[#This Row],[Date]],2)</f>
        <v>6</v>
      </c>
      <c r="L4025" s="1" t="str">
        <f>LEFT(BART_Rides[[#This Row],[Lines]],1)</f>
        <v>B</v>
      </c>
      <c r="M4025" s="1" t="str">
        <f>IF(BART_Rides[[#This Row],[FirstLetter]]="Y","Yes","No")</f>
        <v>No</v>
      </c>
      <c r="N4025" s="1" t="str">
        <f>IF(OR(BART_Rides[[#This Row],[Station Code]]="EM", BART_Rides[[#This Row],[Station Code]]="MT", BART_Rides[[#This Row],[Station Code]]="PL", BART_Rides[[#This Row],[Station Code]]="CC"), "Yes", "No")</f>
        <v>No</v>
      </c>
    </row>
    <row r="4026" spans="6:14">
      <c r="F4026" s="3">
        <v>44206</v>
      </c>
      <c r="G4026" s="1" t="s">
        <v>21</v>
      </c>
      <c r="H4026" s="1" t="s">
        <v>103</v>
      </c>
      <c r="I4026" s="1">
        <v>446</v>
      </c>
      <c r="J4026" s="1">
        <f>MONTH(BART_Rides[[#This Row],[Date]])</f>
        <v>1</v>
      </c>
      <c r="K4026" s="1">
        <f>WEEKDAY(BART_Rides[[#This Row],[Date]],2)</f>
        <v>7</v>
      </c>
      <c r="L4026" s="1" t="str">
        <f>LEFT(BART_Rides[[#This Row],[Lines]],1)</f>
        <v>B</v>
      </c>
      <c r="M4026" s="1" t="str">
        <f>IF(BART_Rides[[#This Row],[FirstLetter]]="Y","Yes","No")</f>
        <v>No</v>
      </c>
      <c r="N4026" s="1" t="str">
        <f>IF(OR(BART_Rides[[#This Row],[Station Code]]="EM", BART_Rides[[#This Row],[Station Code]]="MT", BART_Rides[[#This Row],[Station Code]]="PL", BART_Rides[[#This Row],[Station Code]]="CC"), "Yes", "No")</f>
        <v>No</v>
      </c>
    </row>
    <row r="4027" spans="6:14">
      <c r="F4027" s="3">
        <v>44207</v>
      </c>
      <c r="G4027" s="1" t="s">
        <v>21</v>
      </c>
      <c r="H4027" s="1" t="s">
        <v>103</v>
      </c>
      <c r="I4027" s="1">
        <v>1067</v>
      </c>
      <c r="J4027" s="1">
        <f>MONTH(BART_Rides[[#This Row],[Date]])</f>
        <v>1</v>
      </c>
      <c r="K4027" s="1">
        <f>WEEKDAY(BART_Rides[[#This Row],[Date]],2)</f>
        <v>1</v>
      </c>
      <c r="L4027" s="1" t="str">
        <f>LEFT(BART_Rides[[#This Row],[Lines]],1)</f>
        <v>B</v>
      </c>
      <c r="M4027" s="1" t="str">
        <f>IF(BART_Rides[[#This Row],[FirstLetter]]="Y","Yes","No")</f>
        <v>No</v>
      </c>
      <c r="N4027" s="1" t="str">
        <f>IF(OR(BART_Rides[[#This Row],[Station Code]]="EM", BART_Rides[[#This Row],[Station Code]]="MT", BART_Rides[[#This Row],[Station Code]]="PL", BART_Rides[[#This Row],[Station Code]]="CC"), "Yes", "No")</f>
        <v>No</v>
      </c>
    </row>
    <row r="4028" spans="6:14">
      <c r="F4028" s="3">
        <v>44208</v>
      </c>
      <c r="G4028" s="1" t="s">
        <v>21</v>
      </c>
      <c r="H4028" s="1" t="s">
        <v>103</v>
      </c>
      <c r="I4028" s="1">
        <v>1113</v>
      </c>
      <c r="J4028" s="1">
        <f>MONTH(BART_Rides[[#This Row],[Date]])</f>
        <v>1</v>
      </c>
      <c r="K4028" s="1">
        <f>WEEKDAY(BART_Rides[[#This Row],[Date]],2)</f>
        <v>2</v>
      </c>
      <c r="L4028" s="1" t="str">
        <f>LEFT(BART_Rides[[#This Row],[Lines]],1)</f>
        <v>B</v>
      </c>
      <c r="M4028" s="1" t="str">
        <f>IF(BART_Rides[[#This Row],[FirstLetter]]="Y","Yes","No")</f>
        <v>No</v>
      </c>
      <c r="N4028" s="1" t="str">
        <f>IF(OR(BART_Rides[[#This Row],[Station Code]]="EM", BART_Rides[[#This Row],[Station Code]]="MT", BART_Rides[[#This Row],[Station Code]]="PL", BART_Rides[[#This Row],[Station Code]]="CC"), "Yes", "No")</f>
        <v>No</v>
      </c>
    </row>
    <row r="4029" spans="6:14">
      <c r="F4029" s="3">
        <v>44209</v>
      </c>
      <c r="G4029" s="1" t="s">
        <v>21</v>
      </c>
      <c r="H4029" s="1" t="s">
        <v>103</v>
      </c>
      <c r="I4029" s="1">
        <v>1133</v>
      </c>
      <c r="J4029" s="1">
        <f>MONTH(BART_Rides[[#This Row],[Date]])</f>
        <v>1</v>
      </c>
      <c r="K4029" s="1">
        <f>WEEKDAY(BART_Rides[[#This Row],[Date]],2)</f>
        <v>3</v>
      </c>
      <c r="L4029" s="1" t="str">
        <f>LEFT(BART_Rides[[#This Row],[Lines]],1)</f>
        <v>B</v>
      </c>
      <c r="M4029" s="1" t="str">
        <f>IF(BART_Rides[[#This Row],[FirstLetter]]="Y","Yes","No")</f>
        <v>No</v>
      </c>
      <c r="N4029" s="1" t="str">
        <f>IF(OR(BART_Rides[[#This Row],[Station Code]]="EM", BART_Rides[[#This Row],[Station Code]]="MT", BART_Rides[[#This Row],[Station Code]]="PL", BART_Rides[[#This Row],[Station Code]]="CC"), "Yes", "No")</f>
        <v>No</v>
      </c>
    </row>
    <row r="4030" spans="6:14">
      <c r="F4030" s="3">
        <v>44210</v>
      </c>
      <c r="G4030" s="1" t="s">
        <v>21</v>
      </c>
      <c r="H4030" s="1" t="s">
        <v>103</v>
      </c>
      <c r="I4030" s="1">
        <v>1118</v>
      </c>
      <c r="J4030" s="1">
        <f>MONTH(BART_Rides[[#This Row],[Date]])</f>
        <v>1</v>
      </c>
      <c r="K4030" s="1">
        <f>WEEKDAY(BART_Rides[[#This Row],[Date]],2)</f>
        <v>4</v>
      </c>
      <c r="L4030" s="1" t="str">
        <f>LEFT(BART_Rides[[#This Row],[Lines]],1)</f>
        <v>B</v>
      </c>
      <c r="M4030" s="1" t="str">
        <f>IF(BART_Rides[[#This Row],[FirstLetter]]="Y","Yes","No")</f>
        <v>No</v>
      </c>
      <c r="N4030" s="1" t="str">
        <f>IF(OR(BART_Rides[[#This Row],[Station Code]]="EM", BART_Rides[[#This Row],[Station Code]]="MT", BART_Rides[[#This Row],[Station Code]]="PL", BART_Rides[[#This Row],[Station Code]]="CC"), "Yes", "No")</f>
        <v>No</v>
      </c>
    </row>
    <row r="4031" spans="6:14">
      <c r="F4031" s="3">
        <v>44211</v>
      </c>
      <c r="G4031" s="1" t="s">
        <v>21</v>
      </c>
      <c r="H4031" s="1" t="s">
        <v>103</v>
      </c>
      <c r="I4031" s="1">
        <v>1088</v>
      </c>
      <c r="J4031" s="1">
        <f>MONTH(BART_Rides[[#This Row],[Date]])</f>
        <v>1</v>
      </c>
      <c r="K4031" s="1">
        <f>WEEKDAY(BART_Rides[[#This Row],[Date]],2)</f>
        <v>5</v>
      </c>
      <c r="L4031" s="1" t="str">
        <f>LEFT(BART_Rides[[#This Row],[Lines]],1)</f>
        <v>B</v>
      </c>
      <c r="M4031" s="1" t="str">
        <f>IF(BART_Rides[[#This Row],[FirstLetter]]="Y","Yes","No")</f>
        <v>No</v>
      </c>
      <c r="N4031" s="1" t="str">
        <f>IF(OR(BART_Rides[[#This Row],[Station Code]]="EM", BART_Rides[[#This Row],[Station Code]]="MT", BART_Rides[[#This Row],[Station Code]]="PL", BART_Rides[[#This Row],[Station Code]]="CC"), "Yes", "No")</f>
        <v>No</v>
      </c>
    </row>
    <row r="4032" spans="6:14">
      <c r="F4032" s="3">
        <v>44212</v>
      </c>
      <c r="G4032" s="1" t="s">
        <v>21</v>
      </c>
      <c r="H4032" s="1" t="s">
        <v>103</v>
      </c>
      <c r="I4032" s="1">
        <v>543</v>
      </c>
      <c r="J4032" s="1">
        <f>MONTH(BART_Rides[[#This Row],[Date]])</f>
        <v>1</v>
      </c>
      <c r="K4032" s="1">
        <f>WEEKDAY(BART_Rides[[#This Row],[Date]],2)</f>
        <v>6</v>
      </c>
      <c r="L4032" s="1" t="str">
        <f>LEFT(BART_Rides[[#This Row],[Lines]],1)</f>
        <v>B</v>
      </c>
      <c r="M4032" s="1" t="str">
        <f>IF(BART_Rides[[#This Row],[FirstLetter]]="Y","Yes","No")</f>
        <v>No</v>
      </c>
      <c r="N4032" s="1" t="str">
        <f>IF(OR(BART_Rides[[#This Row],[Station Code]]="EM", BART_Rides[[#This Row],[Station Code]]="MT", BART_Rides[[#This Row],[Station Code]]="PL", BART_Rides[[#This Row],[Station Code]]="CC"), "Yes", "No")</f>
        <v>No</v>
      </c>
    </row>
    <row r="4033" spans="6:14">
      <c r="F4033" s="3">
        <v>44213</v>
      </c>
      <c r="G4033" s="1" t="s">
        <v>21</v>
      </c>
      <c r="H4033" s="1" t="s">
        <v>103</v>
      </c>
      <c r="I4033" s="1">
        <v>475</v>
      </c>
      <c r="J4033" s="1">
        <f>MONTH(BART_Rides[[#This Row],[Date]])</f>
        <v>1</v>
      </c>
      <c r="K4033" s="1">
        <f>WEEKDAY(BART_Rides[[#This Row],[Date]],2)</f>
        <v>7</v>
      </c>
      <c r="L4033" s="1" t="str">
        <f>LEFT(BART_Rides[[#This Row],[Lines]],1)</f>
        <v>B</v>
      </c>
      <c r="M4033" s="1" t="str">
        <f>IF(BART_Rides[[#This Row],[FirstLetter]]="Y","Yes","No")</f>
        <v>No</v>
      </c>
      <c r="N4033" s="1" t="str">
        <f>IF(OR(BART_Rides[[#This Row],[Station Code]]="EM", BART_Rides[[#This Row],[Station Code]]="MT", BART_Rides[[#This Row],[Station Code]]="PL", BART_Rides[[#This Row],[Station Code]]="CC"), "Yes", "No")</f>
        <v>No</v>
      </c>
    </row>
    <row r="4034" spans="6:14">
      <c r="F4034" s="3">
        <v>44214</v>
      </c>
      <c r="G4034" s="1" t="s">
        <v>21</v>
      </c>
      <c r="H4034" s="1" t="s">
        <v>103</v>
      </c>
      <c r="I4034" s="1">
        <v>666</v>
      </c>
      <c r="J4034" s="1">
        <f>MONTH(BART_Rides[[#This Row],[Date]])</f>
        <v>1</v>
      </c>
      <c r="K4034" s="1">
        <f>WEEKDAY(BART_Rides[[#This Row],[Date]],2)</f>
        <v>1</v>
      </c>
      <c r="L4034" s="1" t="str">
        <f>LEFT(BART_Rides[[#This Row],[Lines]],1)</f>
        <v>B</v>
      </c>
      <c r="M4034" s="1" t="str">
        <f>IF(BART_Rides[[#This Row],[FirstLetter]]="Y","Yes","No")</f>
        <v>No</v>
      </c>
      <c r="N4034" s="1" t="str">
        <f>IF(OR(BART_Rides[[#This Row],[Station Code]]="EM", BART_Rides[[#This Row],[Station Code]]="MT", BART_Rides[[#This Row],[Station Code]]="PL", BART_Rides[[#This Row],[Station Code]]="CC"), "Yes", "No")</f>
        <v>No</v>
      </c>
    </row>
    <row r="4035" spans="6:14">
      <c r="F4035" s="3">
        <v>44215</v>
      </c>
      <c r="G4035" s="1" t="s">
        <v>21</v>
      </c>
      <c r="H4035" s="1" t="s">
        <v>103</v>
      </c>
      <c r="I4035" s="1">
        <v>1030</v>
      </c>
      <c r="J4035" s="1">
        <f>MONTH(BART_Rides[[#This Row],[Date]])</f>
        <v>1</v>
      </c>
      <c r="K4035" s="1">
        <f>WEEKDAY(BART_Rides[[#This Row],[Date]],2)</f>
        <v>2</v>
      </c>
      <c r="L4035" s="1" t="str">
        <f>LEFT(BART_Rides[[#This Row],[Lines]],1)</f>
        <v>B</v>
      </c>
      <c r="M4035" s="1" t="str">
        <f>IF(BART_Rides[[#This Row],[FirstLetter]]="Y","Yes","No")</f>
        <v>No</v>
      </c>
      <c r="N4035" s="1" t="str">
        <f>IF(OR(BART_Rides[[#This Row],[Station Code]]="EM", BART_Rides[[#This Row],[Station Code]]="MT", BART_Rides[[#This Row],[Station Code]]="PL", BART_Rides[[#This Row],[Station Code]]="CC"), "Yes", "No")</f>
        <v>No</v>
      </c>
    </row>
    <row r="4036" spans="6:14">
      <c r="F4036" s="3">
        <v>44216</v>
      </c>
      <c r="G4036" s="1" t="s">
        <v>21</v>
      </c>
      <c r="H4036" s="1" t="s">
        <v>103</v>
      </c>
      <c r="I4036" s="1">
        <v>1044</v>
      </c>
      <c r="J4036" s="1">
        <f>MONTH(BART_Rides[[#This Row],[Date]])</f>
        <v>1</v>
      </c>
      <c r="K4036" s="1">
        <f>WEEKDAY(BART_Rides[[#This Row],[Date]],2)</f>
        <v>3</v>
      </c>
      <c r="L4036" s="1" t="str">
        <f>LEFT(BART_Rides[[#This Row],[Lines]],1)</f>
        <v>B</v>
      </c>
      <c r="M4036" s="1" t="str">
        <f>IF(BART_Rides[[#This Row],[FirstLetter]]="Y","Yes","No")</f>
        <v>No</v>
      </c>
      <c r="N4036" s="1" t="str">
        <f>IF(OR(BART_Rides[[#This Row],[Station Code]]="EM", BART_Rides[[#This Row],[Station Code]]="MT", BART_Rides[[#This Row],[Station Code]]="PL", BART_Rides[[#This Row],[Station Code]]="CC"), "Yes", "No")</f>
        <v>No</v>
      </c>
    </row>
    <row r="4037" spans="6:14">
      <c r="F4037" s="3">
        <v>44217</v>
      </c>
      <c r="G4037" s="1" t="s">
        <v>21</v>
      </c>
      <c r="H4037" s="1" t="s">
        <v>103</v>
      </c>
      <c r="I4037" s="1">
        <v>1124</v>
      </c>
      <c r="J4037" s="1">
        <f>MONTH(BART_Rides[[#This Row],[Date]])</f>
        <v>1</v>
      </c>
      <c r="K4037" s="1">
        <f>WEEKDAY(BART_Rides[[#This Row],[Date]],2)</f>
        <v>4</v>
      </c>
      <c r="L4037" s="1" t="str">
        <f>LEFT(BART_Rides[[#This Row],[Lines]],1)</f>
        <v>B</v>
      </c>
      <c r="M4037" s="1" t="str">
        <f>IF(BART_Rides[[#This Row],[FirstLetter]]="Y","Yes","No")</f>
        <v>No</v>
      </c>
      <c r="N4037" s="1" t="str">
        <f>IF(OR(BART_Rides[[#This Row],[Station Code]]="EM", BART_Rides[[#This Row],[Station Code]]="MT", BART_Rides[[#This Row],[Station Code]]="PL", BART_Rides[[#This Row],[Station Code]]="CC"), "Yes", "No")</f>
        <v>No</v>
      </c>
    </row>
    <row r="4038" spans="6:14">
      <c r="F4038" s="3">
        <v>44218</v>
      </c>
      <c r="G4038" s="1" t="s">
        <v>21</v>
      </c>
      <c r="H4038" s="1" t="s">
        <v>103</v>
      </c>
      <c r="I4038" s="1">
        <v>977</v>
      </c>
      <c r="J4038" s="1">
        <f>MONTH(BART_Rides[[#This Row],[Date]])</f>
        <v>1</v>
      </c>
      <c r="K4038" s="1">
        <f>WEEKDAY(BART_Rides[[#This Row],[Date]],2)</f>
        <v>5</v>
      </c>
      <c r="L4038" s="1" t="str">
        <f>LEFT(BART_Rides[[#This Row],[Lines]],1)</f>
        <v>B</v>
      </c>
      <c r="M4038" s="1" t="str">
        <f>IF(BART_Rides[[#This Row],[FirstLetter]]="Y","Yes","No")</f>
        <v>No</v>
      </c>
      <c r="N4038" s="1" t="str">
        <f>IF(OR(BART_Rides[[#This Row],[Station Code]]="EM", BART_Rides[[#This Row],[Station Code]]="MT", BART_Rides[[#This Row],[Station Code]]="PL", BART_Rides[[#This Row],[Station Code]]="CC"), "Yes", "No")</f>
        <v>No</v>
      </c>
    </row>
    <row r="4039" spans="6:14">
      <c r="F4039" s="3">
        <v>44219</v>
      </c>
      <c r="G4039" s="1" t="s">
        <v>21</v>
      </c>
      <c r="H4039" s="1" t="s">
        <v>103</v>
      </c>
      <c r="I4039" s="1">
        <v>536</v>
      </c>
      <c r="J4039" s="1">
        <f>MONTH(BART_Rides[[#This Row],[Date]])</f>
        <v>1</v>
      </c>
      <c r="K4039" s="1">
        <f>WEEKDAY(BART_Rides[[#This Row],[Date]],2)</f>
        <v>6</v>
      </c>
      <c r="L4039" s="1" t="str">
        <f>LEFT(BART_Rides[[#This Row],[Lines]],1)</f>
        <v>B</v>
      </c>
      <c r="M4039" s="1" t="str">
        <f>IF(BART_Rides[[#This Row],[FirstLetter]]="Y","Yes","No")</f>
        <v>No</v>
      </c>
      <c r="N4039" s="1" t="str">
        <f>IF(OR(BART_Rides[[#This Row],[Station Code]]="EM", BART_Rides[[#This Row],[Station Code]]="MT", BART_Rides[[#This Row],[Station Code]]="PL", BART_Rides[[#This Row],[Station Code]]="CC"), "Yes", "No")</f>
        <v>No</v>
      </c>
    </row>
    <row r="4040" spans="6:14">
      <c r="F4040" s="3">
        <v>44220</v>
      </c>
      <c r="G4040" s="1" t="s">
        <v>21</v>
      </c>
      <c r="H4040" s="1" t="s">
        <v>103</v>
      </c>
      <c r="I4040" s="1">
        <v>358</v>
      </c>
      <c r="J4040" s="1">
        <f>MONTH(BART_Rides[[#This Row],[Date]])</f>
        <v>1</v>
      </c>
      <c r="K4040" s="1">
        <f>WEEKDAY(BART_Rides[[#This Row],[Date]],2)</f>
        <v>7</v>
      </c>
      <c r="L4040" s="1" t="str">
        <f>LEFT(BART_Rides[[#This Row],[Lines]],1)</f>
        <v>B</v>
      </c>
      <c r="M4040" s="1" t="str">
        <f>IF(BART_Rides[[#This Row],[FirstLetter]]="Y","Yes","No")</f>
        <v>No</v>
      </c>
      <c r="N4040" s="1" t="str">
        <f>IF(OR(BART_Rides[[#This Row],[Station Code]]="EM", BART_Rides[[#This Row],[Station Code]]="MT", BART_Rides[[#This Row],[Station Code]]="PL", BART_Rides[[#This Row],[Station Code]]="CC"), "Yes", "No")</f>
        <v>No</v>
      </c>
    </row>
    <row r="4041" spans="6:14">
      <c r="F4041" s="3">
        <v>44221</v>
      </c>
      <c r="G4041" s="1" t="s">
        <v>21</v>
      </c>
      <c r="H4041" s="1" t="s">
        <v>103</v>
      </c>
      <c r="I4041" s="1">
        <v>1069</v>
      </c>
      <c r="J4041" s="1">
        <f>MONTH(BART_Rides[[#This Row],[Date]])</f>
        <v>1</v>
      </c>
      <c r="K4041" s="1">
        <f>WEEKDAY(BART_Rides[[#This Row],[Date]],2)</f>
        <v>1</v>
      </c>
      <c r="L4041" s="1" t="str">
        <f>LEFT(BART_Rides[[#This Row],[Lines]],1)</f>
        <v>B</v>
      </c>
      <c r="M4041" s="1" t="str">
        <f>IF(BART_Rides[[#This Row],[FirstLetter]]="Y","Yes","No")</f>
        <v>No</v>
      </c>
      <c r="N4041" s="1" t="str">
        <f>IF(OR(BART_Rides[[#This Row],[Station Code]]="EM", BART_Rides[[#This Row],[Station Code]]="MT", BART_Rides[[#This Row],[Station Code]]="PL", BART_Rides[[#This Row],[Station Code]]="CC"), "Yes", "No")</f>
        <v>No</v>
      </c>
    </row>
    <row r="4042" spans="6:14">
      <c r="F4042" s="3">
        <v>44222</v>
      </c>
      <c r="G4042" s="1" t="s">
        <v>21</v>
      </c>
      <c r="H4042" s="1" t="s">
        <v>103</v>
      </c>
      <c r="I4042" s="1">
        <v>1034</v>
      </c>
      <c r="J4042" s="1">
        <f>MONTH(BART_Rides[[#This Row],[Date]])</f>
        <v>1</v>
      </c>
      <c r="K4042" s="1">
        <f>WEEKDAY(BART_Rides[[#This Row],[Date]],2)</f>
        <v>2</v>
      </c>
      <c r="L4042" s="1" t="str">
        <f>LEFT(BART_Rides[[#This Row],[Lines]],1)</f>
        <v>B</v>
      </c>
      <c r="M4042" s="1" t="str">
        <f>IF(BART_Rides[[#This Row],[FirstLetter]]="Y","Yes","No")</f>
        <v>No</v>
      </c>
      <c r="N4042" s="1" t="str">
        <f>IF(OR(BART_Rides[[#This Row],[Station Code]]="EM", BART_Rides[[#This Row],[Station Code]]="MT", BART_Rides[[#This Row],[Station Code]]="PL", BART_Rides[[#This Row],[Station Code]]="CC"), "Yes", "No")</f>
        <v>No</v>
      </c>
    </row>
    <row r="4043" spans="6:14">
      <c r="F4043" s="3">
        <v>44223</v>
      </c>
      <c r="G4043" s="1" t="s">
        <v>21</v>
      </c>
      <c r="H4043" s="1" t="s">
        <v>103</v>
      </c>
      <c r="I4043" s="1">
        <v>984</v>
      </c>
      <c r="J4043" s="1">
        <f>MONTH(BART_Rides[[#This Row],[Date]])</f>
        <v>1</v>
      </c>
      <c r="K4043" s="1">
        <f>WEEKDAY(BART_Rides[[#This Row],[Date]],2)</f>
        <v>3</v>
      </c>
      <c r="L4043" s="1" t="str">
        <f>LEFT(BART_Rides[[#This Row],[Lines]],1)</f>
        <v>B</v>
      </c>
      <c r="M4043" s="1" t="str">
        <f>IF(BART_Rides[[#This Row],[FirstLetter]]="Y","Yes","No")</f>
        <v>No</v>
      </c>
      <c r="N4043" s="1" t="str">
        <f>IF(OR(BART_Rides[[#This Row],[Station Code]]="EM", BART_Rides[[#This Row],[Station Code]]="MT", BART_Rides[[#This Row],[Station Code]]="PL", BART_Rides[[#This Row],[Station Code]]="CC"), "Yes", "No")</f>
        <v>No</v>
      </c>
    </row>
    <row r="4044" spans="6:14">
      <c r="F4044" s="3">
        <v>44224</v>
      </c>
      <c r="G4044" s="1" t="s">
        <v>21</v>
      </c>
      <c r="H4044" s="1" t="s">
        <v>103</v>
      </c>
      <c r="I4044" s="1">
        <v>982</v>
      </c>
      <c r="J4044" s="1">
        <f>MONTH(BART_Rides[[#This Row],[Date]])</f>
        <v>1</v>
      </c>
      <c r="K4044" s="1">
        <f>WEEKDAY(BART_Rides[[#This Row],[Date]],2)</f>
        <v>4</v>
      </c>
      <c r="L4044" s="1" t="str">
        <f>LEFT(BART_Rides[[#This Row],[Lines]],1)</f>
        <v>B</v>
      </c>
      <c r="M4044" s="1" t="str">
        <f>IF(BART_Rides[[#This Row],[FirstLetter]]="Y","Yes","No")</f>
        <v>No</v>
      </c>
      <c r="N4044" s="1" t="str">
        <f>IF(OR(BART_Rides[[#This Row],[Station Code]]="EM", BART_Rides[[#This Row],[Station Code]]="MT", BART_Rides[[#This Row],[Station Code]]="PL", BART_Rides[[#This Row],[Station Code]]="CC"), "Yes", "No")</f>
        <v>No</v>
      </c>
    </row>
    <row r="4045" spans="6:14">
      <c r="F4045" s="3">
        <v>44225</v>
      </c>
      <c r="G4045" s="1" t="s">
        <v>21</v>
      </c>
      <c r="H4045" s="1" t="s">
        <v>103</v>
      </c>
      <c r="I4045" s="1">
        <v>1016</v>
      </c>
      <c r="J4045" s="1">
        <f>MONTH(BART_Rides[[#This Row],[Date]])</f>
        <v>1</v>
      </c>
      <c r="K4045" s="1">
        <f>WEEKDAY(BART_Rides[[#This Row],[Date]],2)</f>
        <v>5</v>
      </c>
      <c r="L4045" s="1" t="str">
        <f>LEFT(BART_Rides[[#This Row],[Lines]],1)</f>
        <v>B</v>
      </c>
      <c r="M4045" s="1" t="str">
        <f>IF(BART_Rides[[#This Row],[FirstLetter]]="Y","Yes","No")</f>
        <v>No</v>
      </c>
      <c r="N4045" s="1" t="str">
        <f>IF(OR(BART_Rides[[#This Row],[Station Code]]="EM", BART_Rides[[#This Row],[Station Code]]="MT", BART_Rides[[#This Row],[Station Code]]="PL", BART_Rides[[#This Row],[Station Code]]="CC"), "Yes", "No")</f>
        <v>No</v>
      </c>
    </row>
    <row r="4046" spans="6:14">
      <c r="F4046" s="3">
        <v>44226</v>
      </c>
      <c r="G4046" s="1" t="s">
        <v>21</v>
      </c>
      <c r="H4046" s="1" t="s">
        <v>103</v>
      </c>
      <c r="I4046" s="1">
        <v>536</v>
      </c>
      <c r="J4046" s="1">
        <f>MONTH(BART_Rides[[#This Row],[Date]])</f>
        <v>1</v>
      </c>
      <c r="K4046" s="1">
        <f>WEEKDAY(BART_Rides[[#This Row],[Date]],2)</f>
        <v>6</v>
      </c>
      <c r="L4046" s="1" t="str">
        <f>LEFT(BART_Rides[[#This Row],[Lines]],1)</f>
        <v>B</v>
      </c>
      <c r="M4046" s="1" t="str">
        <f>IF(BART_Rides[[#This Row],[FirstLetter]]="Y","Yes","No")</f>
        <v>No</v>
      </c>
      <c r="N4046" s="1" t="str">
        <f>IF(OR(BART_Rides[[#This Row],[Station Code]]="EM", BART_Rides[[#This Row],[Station Code]]="MT", BART_Rides[[#This Row],[Station Code]]="PL", BART_Rides[[#This Row],[Station Code]]="CC"), "Yes", "No")</f>
        <v>No</v>
      </c>
    </row>
    <row r="4047" spans="6:14">
      <c r="F4047" s="3">
        <v>44227</v>
      </c>
      <c r="G4047" s="1" t="s">
        <v>21</v>
      </c>
      <c r="H4047" s="1" t="s">
        <v>103</v>
      </c>
      <c r="I4047" s="1">
        <v>417</v>
      </c>
      <c r="J4047" s="1">
        <f>MONTH(BART_Rides[[#This Row],[Date]])</f>
        <v>1</v>
      </c>
      <c r="K4047" s="1">
        <f>WEEKDAY(BART_Rides[[#This Row],[Date]],2)</f>
        <v>7</v>
      </c>
      <c r="L4047" s="1" t="str">
        <f>LEFT(BART_Rides[[#This Row],[Lines]],1)</f>
        <v>B</v>
      </c>
      <c r="M4047" s="1" t="str">
        <f>IF(BART_Rides[[#This Row],[FirstLetter]]="Y","Yes","No")</f>
        <v>No</v>
      </c>
      <c r="N4047" s="1" t="str">
        <f>IF(OR(BART_Rides[[#This Row],[Station Code]]="EM", BART_Rides[[#This Row],[Station Code]]="MT", BART_Rides[[#This Row],[Station Code]]="PL", BART_Rides[[#This Row],[Station Code]]="CC"), "Yes", "No")</f>
        <v>No</v>
      </c>
    </row>
    <row r="4048" spans="6:14">
      <c r="F4048" s="3">
        <v>44228</v>
      </c>
      <c r="G4048" s="1" t="s">
        <v>21</v>
      </c>
      <c r="H4048" s="1" t="s">
        <v>103</v>
      </c>
      <c r="I4048" s="1">
        <v>1056</v>
      </c>
      <c r="J4048" s="1">
        <f>MONTH(BART_Rides[[#This Row],[Date]])</f>
        <v>2</v>
      </c>
      <c r="K4048" s="1">
        <f>WEEKDAY(BART_Rides[[#This Row],[Date]],2)</f>
        <v>1</v>
      </c>
      <c r="L4048" s="1" t="str">
        <f>LEFT(BART_Rides[[#This Row],[Lines]],1)</f>
        <v>B</v>
      </c>
      <c r="M4048" s="1" t="str">
        <f>IF(BART_Rides[[#This Row],[FirstLetter]]="Y","Yes","No")</f>
        <v>No</v>
      </c>
      <c r="N4048" s="1" t="str">
        <f>IF(OR(BART_Rides[[#This Row],[Station Code]]="EM", BART_Rides[[#This Row],[Station Code]]="MT", BART_Rides[[#This Row],[Station Code]]="PL", BART_Rides[[#This Row],[Station Code]]="CC"), "Yes", "No")</f>
        <v>No</v>
      </c>
    </row>
    <row r="4049" spans="6:14">
      <c r="F4049" s="3">
        <v>44229</v>
      </c>
      <c r="G4049" s="1" t="s">
        <v>21</v>
      </c>
      <c r="H4049" s="1" t="s">
        <v>103</v>
      </c>
      <c r="I4049" s="1">
        <v>1070</v>
      </c>
      <c r="J4049" s="1">
        <f>MONTH(BART_Rides[[#This Row],[Date]])</f>
        <v>2</v>
      </c>
      <c r="K4049" s="1">
        <f>WEEKDAY(BART_Rides[[#This Row],[Date]],2)</f>
        <v>2</v>
      </c>
      <c r="L4049" s="1" t="str">
        <f>LEFT(BART_Rides[[#This Row],[Lines]],1)</f>
        <v>B</v>
      </c>
      <c r="M4049" s="1" t="str">
        <f>IF(BART_Rides[[#This Row],[FirstLetter]]="Y","Yes","No")</f>
        <v>No</v>
      </c>
      <c r="N4049" s="1" t="str">
        <f>IF(OR(BART_Rides[[#This Row],[Station Code]]="EM", BART_Rides[[#This Row],[Station Code]]="MT", BART_Rides[[#This Row],[Station Code]]="PL", BART_Rides[[#This Row],[Station Code]]="CC"), "Yes", "No")</f>
        <v>No</v>
      </c>
    </row>
    <row r="4050" spans="6:14">
      <c r="F4050" s="3">
        <v>44230</v>
      </c>
      <c r="G4050" s="1" t="s">
        <v>21</v>
      </c>
      <c r="H4050" s="1" t="s">
        <v>103</v>
      </c>
      <c r="I4050" s="1">
        <v>1098</v>
      </c>
      <c r="J4050" s="1">
        <f>MONTH(BART_Rides[[#This Row],[Date]])</f>
        <v>2</v>
      </c>
      <c r="K4050" s="1">
        <f>WEEKDAY(BART_Rides[[#This Row],[Date]],2)</f>
        <v>3</v>
      </c>
      <c r="L4050" s="1" t="str">
        <f>LEFT(BART_Rides[[#This Row],[Lines]],1)</f>
        <v>B</v>
      </c>
      <c r="M4050" s="1" t="str">
        <f>IF(BART_Rides[[#This Row],[FirstLetter]]="Y","Yes","No")</f>
        <v>No</v>
      </c>
      <c r="N4050" s="1" t="str">
        <f>IF(OR(BART_Rides[[#This Row],[Station Code]]="EM", BART_Rides[[#This Row],[Station Code]]="MT", BART_Rides[[#This Row],[Station Code]]="PL", BART_Rides[[#This Row],[Station Code]]="CC"), "Yes", "No")</f>
        <v>No</v>
      </c>
    </row>
    <row r="4051" spans="6:14">
      <c r="F4051" s="3">
        <v>44231</v>
      </c>
      <c r="G4051" s="1" t="s">
        <v>21</v>
      </c>
      <c r="H4051" s="1" t="s">
        <v>103</v>
      </c>
      <c r="I4051" s="1">
        <v>1113</v>
      </c>
      <c r="J4051" s="1">
        <f>MONTH(BART_Rides[[#This Row],[Date]])</f>
        <v>2</v>
      </c>
      <c r="K4051" s="1">
        <f>WEEKDAY(BART_Rides[[#This Row],[Date]],2)</f>
        <v>4</v>
      </c>
      <c r="L4051" s="1" t="str">
        <f>LEFT(BART_Rides[[#This Row],[Lines]],1)</f>
        <v>B</v>
      </c>
      <c r="M4051" s="1" t="str">
        <f>IF(BART_Rides[[#This Row],[FirstLetter]]="Y","Yes","No")</f>
        <v>No</v>
      </c>
      <c r="N4051" s="1" t="str">
        <f>IF(OR(BART_Rides[[#This Row],[Station Code]]="EM", BART_Rides[[#This Row],[Station Code]]="MT", BART_Rides[[#This Row],[Station Code]]="PL", BART_Rides[[#This Row],[Station Code]]="CC"), "Yes", "No")</f>
        <v>No</v>
      </c>
    </row>
    <row r="4052" spans="6:14">
      <c r="F4052" s="3">
        <v>44232</v>
      </c>
      <c r="G4052" s="1" t="s">
        <v>21</v>
      </c>
      <c r="H4052" s="1" t="s">
        <v>103</v>
      </c>
      <c r="I4052" s="1">
        <v>1153</v>
      </c>
      <c r="J4052" s="1">
        <f>MONTH(BART_Rides[[#This Row],[Date]])</f>
        <v>2</v>
      </c>
      <c r="K4052" s="1">
        <f>WEEKDAY(BART_Rides[[#This Row],[Date]],2)</f>
        <v>5</v>
      </c>
      <c r="L4052" s="1" t="str">
        <f>LEFT(BART_Rides[[#This Row],[Lines]],1)</f>
        <v>B</v>
      </c>
      <c r="M4052" s="1" t="str">
        <f>IF(BART_Rides[[#This Row],[FirstLetter]]="Y","Yes","No")</f>
        <v>No</v>
      </c>
      <c r="N4052" s="1" t="str">
        <f>IF(OR(BART_Rides[[#This Row],[Station Code]]="EM", BART_Rides[[#This Row],[Station Code]]="MT", BART_Rides[[#This Row],[Station Code]]="PL", BART_Rides[[#This Row],[Station Code]]="CC"), "Yes", "No")</f>
        <v>No</v>
      </c>
    </row>
    <row r="4053" spans="6:14">
      <c r="F4053" s="3">
        <v>44233</v>
      </c>
      <c r="G4053" s="1" t="s">
        <v>21</v>
      </c>
      <c r="H4053" s="1" t="s">
        <v>103</v>
      </c>
      <c r="I4053" s="1">
        <v>627</v>
      </c>
      <c r="J4053" s="1">
        <f>MONTH(BART_Rides[[#This Row],[Date]])</f>
        <v>2</v>
      </c>
      <c r="K4053" s="1">
        <f>WEEKDAY(BART_Rides[[#This Row],[Date]],2)</f>
        <v>6</v>
      </c>
      <c r="L4053" s="1" t="str">
        <f>LEFT(BART_Rides[[#This Row],[Lines]],1)</f>
        <v>B</v>
      </c>
      <c r="M4053" s="1" t="str">
        <f>IF(BART_Rides[[#This Row],[FirstLetter]]="Y","Yes","No")</f>
        <v>No</v>
      </c>
      <c r="N4053" s="1" t="str">
        <f>IF(OR(BART_Rides[[#This Row],[Station Code]]="EM", BART_Rides[[#This Row],[Station Code]]="MT", BART_Rides[[#This Row],[Station Code]]="PL", BART_Rides[[#This Row],[Station Code]]="CC"), "Yes", "No")</f>
        <v>No</v>
      </c>
    </row>
    <row r="4054" spans="6:14">
      <c r="F4054" s="3">
        <v>44234</v>
      </c>
      <c r="G4054" s="1" t="s">
        <v>21</v>
      </c>
      <c r="H4054" s="1" t="s">
        <v>103</v>
      </c>
      <c r="I4054" s="1">
        <v>462</v>
      </c>
      <c r="J4054" s="1">
        <f>MONTH(BART_Rides[[#This Row],[Date]])</f>
        <v>2</v>
      </c>
      <c r="K4054" s="1">
        <f>WEEKDAY(BART_Rides[[#This Row],[Date]],2)</f>
        <v>7</v>
      </c>
      <c r="L4054" s="1" t="str">
        <f>LEFT(BART_Rides[[#This Row],[Lines]],1)</f>
        <v>B</v>
      </c>
      <c r="M4054" s="1" t="str">
        <f>IF(BART_Rides[[#This Row],[FirstLetter]]="Y","Yes","No")</f>
        <v>No</v>
      </c>
      <c r="N4054" s="1" t="str">
        <f>IF(OR(BART_Rides[[#This Row],[Station Code]]="EM", BART_Rides[[#This Row],[Station Code]]="MT", BART_Rides[[#This Row],[Station Code]]="PL", BART_Rides[[#This Row],[Station Code]]="CC"), "Yes", "No")</f>
        <v>No</v>
      </c>
    </row>
    <row r="4055" spans="6:14">
      <c r="F4055" s="3">
        <v>44235</v>
      </c>
      <c r="G4055" s="1" t="s">
        <v>21</v>
      </c>
      <c r="H4055" s="1" t="s">
        <v>103</v>
      </c>
      <c r="I4055" s="1">
        <v>1070</v>
      </c>
      <c r="J4055" s="1">
        <f>MONTH(BART_Rides[[#This Row],[Date]])</f>
        <v>2</v>
      </c>
      <c r="K4055" s="1">
        <f>WEEKDAY(BART_Rides[[#This Row],[Date]],2)</f>
        <v>1</v>
      </c>
      <c r="L4055" s="1" t="str">
        <f>LEFT(BART_Rides[[#This Row],[Lines]],1)</f>
        <v>B</v>
      </c>
      <c r="M4055" s="1" t="str">
        <f>IF(BART_Rides[[#This Row],[FirstLetter]]="Y","Yes","No")</f>
        <v>No</v>
      </c>
      <c r="N4055" s="1" t="str">
        <f>IF(OR(BART_Rides[[#This Row],[Station Code]]="EM", BART_Rides[[#This Row],[Station Code]]="MT", BART_Rides[[#This Row],[Station Code]]="PL", BART_Rides[[#This Row],[Station Code]]="CC"), "Yes", "No")</f>
        <v>No</v>
      </c>
    </row>
    <row r="4056" spans="6:14">
      <c r="F4056" s="3">
        <v>44236</v>
      </c>
      <c r="G4056" s="1" t="s">
        <v>21</v>
      </c>
      <c r="H4056" s="1" t="s">
        <v>103</v>
      </c>
      <c r="I4056" s="1">
        <v>1178</v>
      </c>
      <c r="J4056" s="1">
        <f>MONTH(BART_Rides[[#This Row],[Date]])</f>
        <v>2</v>
      </c>
      <c r="K4056" s="1">
        <f>WEEKDAY(BART_Rides[[#This Row],[Date]],2)</f>
        <v>2</v>
      </c>
      <c r="L4056" s="1" t="str">
        <f>LEFT(BART_Rides[[#This Row],[Lines]],1)</f>
        <v>B</v>
      </c>
      <c r="M4056" s="1" t="str">
        <f>IF(BART_Rides[[#This Row],[FirstLetter]]="Y","Yes","No")</f>
        <v>No</v>
      </c>
      <c r="N4056" s="1" t="str">
        <f>IF(OR(BART_Rides[[#This Row],[Station Code]]="EM", BART_Rides[[#This Row],[Station Code]]="MT", BART_Rides[[#This Row],[Station Code]]="PL", BART_Rides[[#This Row],[Station Code]]="CC"), "Yes", "No")</f>
        <v>No</v>
      </c>
    </row>
    <row r="4057" spans="6:14">
      <c r="F4057" s="3">
        <v>44237</v>
      </c>
      <c r="G4057" s="1" t="s">
        <v>21</v>
      </c>
      <c r="H4057" s="1" t="s">
        <v>103</v>
      </c>
      <c r="I4057" s="1">
        <v>1160</v>
      </c>
      <c r="J4057" s="1">
        <f>MONTH(BART_Rides[[#This Row],[Date]])</f>
        <v>2</v>
      </c>
      <c r="K4057" s="1">
        <f>WEEKDAY(BART_Rides[[#This Row],[Date]],2)</f>
        <v>3</v>
      </c>
      <c r="L4057" s="1" t="str">
        <f>LEFT(BART_Rides[[#This Row],[Lines]],1)</f>
        <v>B</v>
      </c>
      <c r="M4057" s="1" t="str">
        <f>IF(BART_Rides[[#This Row],[FirstLetter]]="Y","Yes","No")</f>
        <v>No</v>
      </c>
      <c r="N4057" s="1" t="str">
        <f>IF(OR(BART_Rides[[#This Row],[Station Code]]="EM", BART_Rides[[#This Row],[Station Code]]="MT", BART_Rides[[#This Row],[Station Code]]="PL", BART_Rides[[#This Row],[Station Code]]="CC"), "Yes", "No")</f>
        <v>No</v>
      </c>
    </row>
    <row r="4058" spans="6:14">
      <c r="F4058" s="3">
        <v>44238</v>
      </c>
      <c r="G4058" s="1" t="s">
        <v>21</v>
      </c>
      <c r="H4058" s="1" t="s">
        <v>103</v>
      </c>
      <c r="I4058" s="1">
        <v>1120</v>
      </c>
      <c r="J4058" s="1">
        <f>MONTH(BART_Rides[[#This Row],[Date]])</f>
        <v>2</v>
      </c>
      <c r="K4058" s="1">
        <f>WEEKDAY(BART_Rides[[#This Row],[Date]],2)</f>
        <v>4</v>
      </c>
      <c r="L4058" s="1" t="str">
        <f>LEFT(BART_Rides[[#This Row],[Lines]],1)</f>
        <v>B</v>
      </c>
      <c r="M4058" s="1" t="str">
        <f>IF(BART_Rides[[#This Row],[FirstLetter]]="Y","Yes","No")</f>
        <v>No</v>
      </c>
      <c r="N4058" s="1" t="str">
        <f>IF(OR(BART_Rides[[#This Row],[Station Code]]="EM", BART_Rides[[#This Row],[Station Code]]="MT", BART_Rides[[#This Row],[Station Code]]="PL", BART_Rides[[#This Row],[Station Code]]="CC"), "Yes", "No")</f>
        <v>No</v>
      </c>
    </row>
    <row r="4059" spans="6:14">
      <c r="F4059" s="3">
        <v>44239</v>
      </c>
      <c r="G4059" s="1" t="s">
        <v>21</v>
      </c>
      <c r="H4059" s="1" t="s">
        <v>103</v>
      </c>
      <c r="I4059" s="1">
        <v>1105</v>
      </c>
      <c r="J4059" s="1">
        <f>MONTH(BART_Rides[[#This Row],[Date]])</f>
        <v>2</v>
      </c>
      <c r="K4059" s="1">
        <f>WEEKDAY(BART_Rides[[#This Row],[Date]],2)</f>
        <v>5</v>
      </c>
      <c r="L4059" s="1" t="str">
        <f>LEFT(BART_Rides[[#This Row],[Lines]],1)</f>
        <v>B</v>
      </c>
      <c r="M4059" s="1" t="str">
        <f>IF(BART_Rides[[#This Row],[FirstLetter]]="Y","Yes","No")</f>
        <v>No</v>
      </c>
      <c r="N4059" s="1" t="str">
        <f>IF(OR(BART_Rides[[#This Row],[Station Code]]="EM", BART_Rides[[#This Row],[Station Code]]="MT", BART_Rides[[#This Row],[Station Code]]="PL", BART_Rides[[#This Row],[Station Code]]="CC"), "Yes", "No")</f>
        <v>No</v>
      </c>
    </row>
    <row r="4060" spans="6:14">
      <c r="F4060" s="3">
        <v>44240</v>
      </c>
      <c r="G4060" s="1" t="s">
        <v>21</v>
      </c>
      <c r="H4060" s="1" t="s">
        <v>103</v>
      </c>
      <c r="I4060" s="1">
        <v>607</v>
      </c>
      <c r="J4060" s="1">
        <f>MONTH(BART_Rides[[#This Row],[Date]])</f>
        <v>2</v>
      </c>
      <c r="K4060" s="1">
        <f>WEEKDAY(BART_Rides[[#This Row],[Date]],2)</f>
        <v>6</v>
      </c>
      <c r="L4060" s="1" t="str">
        <f>LEFT(BART_Rides[[#This Row],[Lines]],1)</f>
        <v>B</v>
      </c>
      <c r="M4060" s="1" t="str">
        <f>IF(BART_Rides[[#This Row],[FirstLetter]]="Y","Yes","No")</f>
        <v>No</v>
      </c>
      <c r="N4060" s="1" t="str">
        <f>IF(OR(BART_Rides[[#This Row],[Station Code]]="EM", BART_Rides[[#This Row],[Station Code]]="MT", BART_Rides[[#This Row],[Station Code]]="PL", BART_Rides[[#This Row],[Station Code]]="CC"), "Yes", "No")</f>
        <v>No</v>
      </c>
    </row>
    <row r="4061" spans="6:14">
      <c r="F4061" s="3">
        <v>44241</v>
      </c>
      <c r="G4061" s="1" t="s">
        <v>21</v>
      </c>
      <c r="H4061" s="1" t="s">
        <v>103</v>
      </c>
      <c r="I4061" s="1">
        <v>460</v>
      </c>
      <c r="J4061" s="1">
        <f>MONTH(BART_Rides[[#This Row],[Date]])</f>
        <v>2</v>
      </c>
      <c r="K4061" s="1">
        <f>WEEKDAY(BART_Rides[[#This Row],[Date]],2)</f>
        <v>7</v>
      </c>
      <c r="L4061" s="1" t="str">
        <f>LEFT(BART_Rides[[#This Row],[Lines]],1)</f>
        <v>B</v>
      </c>
      <c r="M4061" s="1" t="str">
        <f>IF(BART_Rides[[#This Row],[FirstLetter]]="Y","Yes","No")</f>
        <v>No</v>
      </c>
      <c r="N4061" s="1" t="str">
        <f>IF(OR(BART_Rides[[#This Row],[Station Code]]="EM", BART_Rides[[#This Row],[Station Code]]="MT", BART_Rides[[#This Row],[Station Code]]="PL", BART_Rides[[#This Row],[Station Code]]="CC"), "Yes", "No")</f>
        <v>No</v>
      </c>
    </row>
    <row r="4062" spans="6:14">
      <c r="F4062" s="3">
        <v>44242</v>
      </c>
      <c r="G4062" s="1" t="s">
        <v>21</v>
      </c>
      <c r="H4062" s="1" t="s">
        <v>103</v>
      </c>
      <c r="I4062" s="1">
        <v>637</v>
      </c>
      <c r="J4062" s="1">
        <f>MONTH(BART_Rides[[#This Row],[Date]])</f>
        <v>2</v>
      </c>
      <c r="K4062" s="1">
        <f>WEEKDAY(BART_Rides[[#This Row],[Date]],2)</f>
        <v>1</v>
      </c>
      <c r="L4062" s="1" t="str">
        <f>LEFT(BART_Rides[[#This Row],[Lines]],1)</f>
        <v>B</v>
      </c>
      <c r="M4062" s="1" t="str">
        <f>IF(BART_Rides[[#This Row],[FirstLetter]]="Y","Yes","No")</f>
        <v>No</v>
      </c>
      <c r="N4062" s="1" t="str">
        <f>IF(OR(BART_Rides[[#This Row],[Station Code]]="EM", BART_Rides[[#This Row],[Station Code]]="MT", BART_Rides[[#This Row],[Station Code]]="PL", BART_Rides[[#This Row],[Station Code]]="CC"), "Yes", "No")</f>
        <v>No</v>
      </c>
    </row>
    <row r="4063" spans="6:14">
      <c r="F4063" s="3">
        <v>44243</v>
      </c>
      <c r="G4063" s="1" t="s">
        <v>21</v>
      </c>
      <c r="H4063" s="1" t="s">
        <v>103</v>
      </c>
      <c r="I4063" s="1">
        <v>1220</v>
      </c>
      <c r="J4063" s="1">
        <f>MONTH(BART_Rides[[#This Row],[Date]])</f>
        <v>2</v>
      </c>
      <c r="K4063" s="1">
        <f>WEEKDAY(BART_Rides[[#This Row],[Date]],2)</f>
        <v>2</v>
      </c>
      <c r="L4063" s="1" t="str">
        <f>LEFT(BART_Rides[[#This Row],[Lines]],1)</f>
        <v>B</v>
      </c>
      <c r="M4063" s="1" t="str">
        <f>IF(BART_Rides[[#This Row],[FirstLetter]]="Y","Yes","No")</f>
        <v>No</v>
      </c>
      <c r="N4063" s="1" t="str">
        <f>IF(OR(BART_Rides[[#This Row],[Station Code]]="EM", BART_Rides[[#This Row],[Station Code]]="MT", BART_Rides[[#This Row],[Station Code]]="PL", BART_Rides[[#This Row],[Station Code]]="CC"), "Yes", "No")</f>
        <v>No</v>
      </c>
    </row>
    <row r="4064" spans="6:14">
      <c r="F4064" s="3">
        <v>44244</v>
      </c>
      <c r="G4064" s="1" t="s">
        <v>21</v>
      </c>
      <c r="H4064" s="1" t="s">
        <v>103</v>
      </c>
      <c r="I4064" s="1">
        <v>1234</v>
      </c>
      <c r="J4064" s="1">
        <f>MONTH(BART_Rides[[#This Row],[Date]])</f>
        <v>2</v>
      </c>
      <c r="K4064" s="1">
        <f>WEEKDAY(BART_Rides[[#This Row],[Date]],2)</f>
        <v>3</v>
      </c>
      <c r="L4064" s="1" t="str">
        <f>LEFT(BART_Rides[[#This Row],[Lines]],1)</f>
        <v>B</v>
      </c>
      <c r="M4064" s="1" t="str">
        <f>IF(BART_Rides[[#This Row],[FirstLetter]]="Y","Yes","No")</f>
        <v>No</v>
      </c>
      <c r="N4064" s="1" t="str">
        <f>IF(OR(BART_Rides[[#This Row],[Station Code]]="EM", BART_Rides[[#This Row],[Station Code]]="MT", BART_Rides[[#This Row],[Station Code]]="PL", BART_Rides[[#This Row],[Station Code]]="CC"), "Yes", "No")</f>
        <v>No</v>
      </c>
    </row>
    <row r="4065" spans="6:14">
      <c r="F4065" s="3">
        <v>44245</v>
      </c>
      <c r="G4065" s="1" t="s">
        <v>21</v>
      </c>
      <c r="H4065" s="1" t="s">
        <v>103</v>
      </c>
      <c r="I4065" s="1">
        <v>1161</v>
      </c>
      <c r="J4065" s="1">
        <f>MONTH(BART_Rides[[#This Row],[Date]])</f>
        <v>2</v>
      </c>
      <c r="K4065" s="1">
        <f>WEEKDAY(BART_Rides[[#This Row],[Date]],2)</f>
        <v>4</v>
      </c>
      <c r="L4065" s="1" t="str">
        <f>LEFT(BART_Rides[[#This Row],[Lines]],1)</f>
        <v>B</v>
      </c>
      <c r="M4065" s="1" t="str">
        <f>IF(BART_Rides[[#This Row],[FirstLetter]]="Y","Yes","No")</f>
        <v>No</v>
      </c>
      <c r="N4065" s="1" t="str">
        <f>IF(OR(BART_Rides[[#This Row],[Station Code]]="EM", BART_Rides[[#This Row],[Station Code]]="MT", BART_Rides[[#This Row],[Station Code]]="PL", BART_Rides[[#This Row],[Station Code]]="CC"), "Yes", "No")</f>
        <v>No</v>
      </c>
    </row>
    <row r="4066" spans="6:14">
      <c r="F4066" s="3">
        <v>44246</v>
      </c>
      <c r="G4066" s="1" t="s">
        <v>21</v>
      </c>
      <c r="H4066" s="1" t="s">
        <v>103</v>
      </c>
      <c r="I4066" s="1">
        <v>1162</v>
      </c>
      <c r="J4066" s="1">
        <f>MONTH(BART_Rides[[#This Row],[Date]])</f>
        <v>2</v>
      </c>
      <c r="K4066" s="1">
        <f>WEEKDAY(BART_Rides[[#This Row],[Date]],2)</f>
        <v>5</v>
      </c>
      <c r="L4066" s="1" t="str">
        <f>LEFT(BART_Rides[[#This Row],[Lines]],1)</f>
        <v>B</v>
      </c>
      <c r="M4066" s="1" t="str">
        <f>IF(BART_Rides[[#This Row],[FirstLetter]]="Y","Yes","No")</f>
        <v>No</v>
      </c>
      <c r="N4066" s="1" t="str">
        <f>IF(OR(BART_Rides[[#This Row],[Station Code]]="EM", BART_Rides[[#This Row],[Station Code]]="MT", BART_Rides[[#This Row],[Station Code]]="PL", BART_Rides[[#This Row],[Station Code]]="CC"), "Yes", "No")</f>
        <v>No</v>
      </c>
    </row>
    <row r="4067" spans="6:14">
      <c r="F4067" s="3">
        <v>44247</v>
      </c>
      <c r="G4067" s="1" t="s">
        <v>21</v>
      </c>
      <c r="H4067" s="1" t="s">
        <v>103</v>
      </c>
      <c r="I4067" s="1">
        <v>701</v>
      </c>
      <c r="J4067" s="1">
        <f>MONTH(BART_Rides[[#This Row],[Date]])</f>
        <v>2</v>
      </c>
      <c r="K4067" s="1">
        <f>WEEKDAY(BART_Rides[[#This Row],[Date]],2)</f>
        <v>6</v>
      </c>
      <c r="L4067" s="1" t="str">
        <f>LEFT(BART_Rides[[#This Row],[Lines]],1)</f>
        <v>B</v>
      </c>
      <c r="M4067" s="1" t="str">
        <f>IF(BART_Rides[[#This Row],[FirstLetter]]="Y","Yes","No")</f>
        <v>No</v>
      </c>
      <c r="N4067" s="1" t="str">
        <f>IF(OR(BART_Rides[[#This Row],[Station Code]]="EM", BART_Rides[[#This Row],[Station Code]]="MT", BART_Rides[[#This Row],[Station Code]]="PL", BART_Rides[[#This Row],[Station Code]]="CC"), "Yes", "No")</f>
        <v>No</v>
      </c>
    </row>
    <row r="4068" spans="6:14">
      <c r="F4068" s="3">
        <v>44248</v>
      </c>
      <c r="G4068" s="1" t="s">
        <v>21</v>
      </c>
      <c r="H4068" s="1" t="s">
        <v>103</v>
      </c>
      <c r="I4068" s="1">
        <v>530</v>
      </c>
      <c r="J4068" s="1">
        <f>MONTH(BART_Rides[[#This Row],[Date]])</f>
        <v>2</v>
      </c>
      <c r="K4068" s="1">
        <f>WEEKDAY(BART_Rides[[#This Row],[Date]],2)</f>
        <v>7</v>
      </c>
      <c r="L4068" s="1" t="str">
        <f>LEFT(BART_Rides[[#This Row],[Lines]],1)</f>
        <v>B</v>
      </c>
      <c r="M4068" s="1" t="str">
        <f>IF(BART_Rides[[#This Row],[FirstLetter]]="Y","Yes","No")</f>
        <v>No</v>
      </c>
      <c r="N4068" s="1" t="str">
        <f>IF(OR(BART_Rides[[#This Row],[Station Code]]="EM", BART_Rides[[#This Row],[Station Code]]="MT", BART_Rides[[#This Row],[Station Code]]="PL", BART_Rides[[#This Row],[Station Code]]="CC"), "Yes", "No")</f>
        <v>No</v>
      </c>
    </row>
    <row r="4069" spans="6:14">
      <c r="F4069" s="3">
        <v>44249</v>
      </c>
      <c r="G4069" s="1" t="s">
        <v>21</v>
      </c>
      <c r="H4069" s="1" t="s">
        <v>103</v>
      </c>
      <c r="I4069" s="1">
        <v>1214</v>
      </c>
      <c r="J4069" s="1">
        <f>MONTH(BART_Rides[[#This Row],[Date]])</f>
        <v>2</v>
      </c>
      <c r="K4069" s="1">
        <f>WEEKDAY(BART_Rides[[#This Row],[Date]],2)</f>
        <v>1</v>
      </c>
      <c r="L4069" s="1" t="str">
        <f>LEFT(BART_Rides[[#This Row],[Lines]],1)</f>
        <v>B</v>
      </c>
      <c r="M4069" s="1" t="str">
        <f>IF(BART_Rides[[#This Row],[FirstLetter]]="Y","Yes","No")</f>
        <v>No</v>
      </c>
      <c r="N4069" s="1" t="str">
        <f>IF(OR(BART_Rides[[#This Row],[Station Code]]="EM", BART_Rides[[#This Row],[Station Code]]="MT", BART_Rides[[#This Row],[Station Code]]="PL", BART_Rides[[#This Row],[Station Code]]="CC"), "Yes", "No")</f>
        <v>No</v>
      </c>
    </row>
    <row r="4070" spans="6:14">
      <c r="F4070" s="3">
        <v>44250</v>
      </c>
      <c r="G4070" s="1" t="s">
        <v>21</v>
      </c>
      <c r="H4070" s="1" t="s">
        <v>103</v>
      </c>
      <c r="I4070" s="1">
        <v>1231</v>
      </c>
      <c r="J4070" s="1">
        <f>MONTH(BART_Rides[[#This Row],[Date]])</f>
        <v>2</v>
      </c>
      <c r="K4070" s="1">
        <f>WEEKDAY(BART_Rides[[#This Row],[Date]],2)</f>
        <v>2</v>
      </c>
      <c r="L4070" s="1" t="str">
        <f>LEFT(BART_Rides[[#This Row],[Lines]],1)</f>
        <v>B</v>
      </c>
      <c r="M4070" s="1" t="str">
        <f>IF(BART_Rides[[#This Row],[FirstLetter]]="Y","Yes","No")</f>
        <v>No</v>
      </c>
      <c r="N4070" s="1" t="str">
        <f>IF(OR(BART_Rides[[#This Row],[Station Code]]="EM", BART_Rides[[#This Row],[Station Code]]="MT", BART_Rides[[#This Row],[Station Code]]="PL", BART_Rides[[#This Row],[Station Code]]="CC"), "Yes", "No")</f>
        <v>No</v>
      </c>
    </row>
    <row r="4071" spans="6:14">
      <c r="F4071" s="3">
        <v>44251</v>
      </c>
      <c r="G4071" s="1" t="s">
        <v>21</v>
      </c>
      <c r="H4071" s="1" t="s">
        <v>103</v>
      </c>
      <c r="I4071" s="1">
        <v>1206</v>
      </c>
      <c r="J4071" s="1">
        <f>MONTH(BART_Rides[[#This Row],[Date]])</f>
        <v>2</v>
      </c>
      <c r="K4071" s="1">
        <f>WEEKDAY(BART_Rides[[#This Row],[Date]],2)</f>
        <v>3</v>
      </c>
      <c r="L4071" s="1" t="str">
        <f>LEFT(BART_Rides[[#This Row],[Lines]],1)</f>
        <v>B</v>
      </c>
      <c r="M4071" s="1" t="str">
        <f>IF(BART_Rides[[#This Row],[FirstLetter]]="Y","Yes","No")</f>
        <v>No</v>
      </c>
      <c r="N4071" s="1" t="str">
        <f>IF(OR(BART_Rides[[#This Row],[Station Code]]="EM", BART_Rides[[#This Row],[Station Code]]="MT", BART_Rides[[#This Row],[Station Code]]="PL", BART_Rides[[#This Row],[Station Code]]="CC"), "Yes", "No")</f>
        <v>No</v>
      </c>
    </row>
    <row r="4072" spans="6:14">
      <c r="F4072" s="3">
        <v>44252</v>
      </c>
      <c r="G4072" s="1" t="s">
        <v>21</v>
      </c>
      <c r="H4072" s="1" t="s">
        <v>103</v>
      </c>
      <c r="I4072" s="1">
        <v>1241</v>
      </c>
      <c r="J4072" s="1">
        <f>MONTH(BART_Rides[[#This Row],[Date]])</f>
        <v>2</v>
      </c>
      <c r="K4072" s="1">
        <f>WEEKDAY(BART_Rides[[#This Row],[Date]],2)</f>
        <v>4</v>
      </c>
      <c r="L4072" s="1" t="str">
        <f>LEFT(BART_Rides[[#This Row],[Lines]],1)</f>
        <v>B</v>
      </c>
      <c r="M4072" s="1" t="str">
        <f>IF(BART_Rides[[#This Row],[FirstLetter]]="Y","Yes","No")</f>
        <v>No</v>
      </c>
      <c r="N4072" s="1" t="str">
        <f>IF(OR(BART_Rides[[#This Row],[Station Code]]="EM", BART_Rides[[#This Row],[Station Code]]="MT", BART_Rides[[#This Row],[Station Code]]="PL", BART_Rides[[#This Row],[Station Code]]="CC"), "Yes", "No")</f>
        <v>No</v>
      </c>
    </row>
    <row r="4073" spans="6:14">
      <c r="F4073" s="3">
        <v>44253</v>
      </c>
      <c r="G4073" s="1" t="s">
        <v>21</v>
      </c>
      <c r="H4073" s="1" t="s">
        <v>103</v>
      </c>
      <c r="I4073" s="1">
        <v>1360</v>
      </c>
      <c r="J4073" s="1">
        <f>MONTH(BART_Rides[[#This Row],[Date]])</f>
        <v>2</v>
      </c>
      <c r="K4073" s="1">
        <f>WEEKDAY(BART_Rides[[#This Row],[Date]],2)</f>
        <v>5</v>
      </c>
      <c r="L4073" s="1" t="str">
        <f>LEFT(BART_Rides[[#This Row],[Lines]],1)</f>
        <v>B</v>
      </c>
      <c r="M4073" s="1" t="str">
        <f>IF(BART_Rides[[#This Row],[FirstLetter]]="Y","Yes","No")</f>
        <v>No</v>
      </c>
      <c r="N4073" s="1" t="str">
        <f>IF(OR(BART_Rides[[#This Row],[Station Code]]="EM", BART_Rides[[#This Row],[Station Code]]="MT", BART_Rides[[#This Row],[Station Code]]="PL", BART_Rides[[#This Row],[Station Code]]="CC"), "Yes", "No")</f>
        <v>No</v>
      </c>
    </row>
    <row r="4074" spans="6:14">
      <c r="F4074" s="3">
        <v>44254</v>
      </c>
      <c r="G4074" s="1" t="s">
        <v>21</v>
      </c>
      <c r="H4074" s="1" t="s">
        <v>103</v>
      </c>
      <c r="I4074" s="1">
        <v>767</v>
      </c>
      <c r="J4074" s="1">
        <f>MONTH(BART_Rides[[#This Row],[Date]])</f>
        <v>2</v>
      </c>
      <c r="K4074" s="1">
        <f>WEEKDAY(BART_Rides[[#This Row],[Date]],2)</f>
        <v>6</v>
      </c>
      <c r="L4074" s="1" t="str">
        <f>LEFT(BART_Rides[[#This Row],[Lines]],1)</f>
        <v>B</v>
      </c>
      <c r="M4074" s="1" t="str">
        <f>IF(BART_Rides[[#This Row],[FirstLetter]]="Y","Yes","No")</f>
        <v>No</v>
      </c>
      <c r="N4074" s="1" t="str">
        <f>IF(OR(BART_Rides[[#This Row],[Station Code]]="EM", BART_Rides[[#This Row],[Station Code]]="MT", BART_Rides[[#This Row],[Station Code]]="PL", BART_Rides[[#This Row],[Station Code]]="CC"), "Yes", "No")</f>
        <v>No</v>
      </c>
    </row>
    <row r="4075" spans="6:14">
      <c r="F4075" s="3">
        <v>44255</v>
      </c>
      <c r="G4075" s="1" t="s">
        <v>21</v>
      </c>
      <c r="H4075" s="1" t="s">
        <v>103</v>
      </c>
      <c r="I4075" s="1">
        <v>619</v>
      </c>
      <c r="J4075" s="1">
        <f>MONTH(BART_Rides[[#This Row],[Date]])</f>
        <v>2</v>
      </c>
      <c r="K4075" s="1">
        <f>WEEKDAY(BART_Rides[[#This Row],[Date]],2)</f>
        <v>7</v>
      </c>
      <c r="L4075" s="1" t="str">
        <f>LEFT(BART_Rides[[#This Row],[Lines]],1)</f>
        <v>B</v>
      </c>
      <c r="M4075" s="1" t="str">
        <f>IF(BART_Rides[[#This Row],[FirstLetter]]="Y","Yes","No")</f>
        <v>No</v>
      </c>
      <c r="N4075" s="1" t="str">
        <f>IF(OR(BART_Rides[[#This Row],[Station Code]]="EM", BART_Rides[[#This Row],[Station Code]]="MT", BART_Rides[[#This Row],[Station Code]]="PL", BART_Rides[[#This Row],[Station Code]]="CC"), "Yes", "No")</f>
        <v>No</v>
      </c>
    </row>
    <row r="4076" spans="6:14">
      <c r="F4076" s="3">
        <v>44256</v>
      </c>
      <c r="G4076" s="1" t="s">
        <v>21</v>
      </c>
      <c r="H4076" s="1" t="s">
        <v>103</v>
      </c>
      <c r="I4076" s="1">
        <v>1353</v>
      </c>
      <c r="J4076" s="1">
        <f>MONTH(BART_Rides[[#This Row],[Date]])</f>
        <v>3</v>
      </c>
      <c r="K4076" s="1">
        <f>WEEKDAY(BART_Rides[[#This Row],[Date]],2)</f>
        <v>1</v>
      </c>
      <c r="L4076" s="1" t="str">
        <f>LEFT(BART_Rides[[#This Row],[Lines]],1)</f>
        <v>B</v>
      </c>
      <c r="M4076" s="1" t="str">
        <f>IF(BART_Rides[[#This Row],[FirstLetter]]="Y","Yes","No")</f>
        <v>No</v>
      </c>
      <c r="N4076" s="1" t="str">
        <f>IF(OR(BART_Rides[[#This Row],[Station Code]]="EM", BART_Rides[[#This Row],[Station Code]]="MT", BART_Rides[[#This Row],[Station Code]]="PL", BART_Rides[[#This Row],[Station Code]]="CC"), "Yes", "No")</f>
        <v>No</v>
      </c>
    </row>
    <row r="4077" spans="6:14">
      <c r="F4077" s="3">
        <v>44257</v>
      </c>
      <c r="G4077" s="1" t="s">
        <v>21</v>
      </c>
      <c r="H4077" s="1" t="s">
        <v>103</v>
      </c>
      <c r="I4077" s="1">
        <v>1375</v>
      </c>
      <c r="J4077" s="1">
        <f>MONTH(BART_Rides[[#This Row],[Date]])</f>
        <v>3</v>
      </c>
      <c r="K4077" s="1">
        <f>WEEKDAY(BART_Rides[[#This Row],[Date]],2)</f>
        <v>2</v>
      </c>
      <c r="L4077" s="1" t="str">
        <f>LEFT(BART_Rides[[#This Row],[Lines]],1)</f>
        <v>B</v>
      </c>
      <c r="M4077" s="1" t="str">
        <f>IF(BART_Rides[[#This Row],[FirstLetter]]="Y","Yes","No")</f>
        <v>No</v>
      </c>
      <c r="N4077" s="1" t="str">
        <f>IF(OR(BART_Rides[[#This Row],[Station Code]]="EM", BART_Rides[[#This Row],[Station Code]]="MT", BART_Rides[[#This Row],[Station Code]]="PL", BART_Rides[[#This Row],[Station Code]]="CC"), "Yes", "No")</f>
        <v>No</v>
      </c>
    </row>
    <row r="4078" spans="6:14">
      <c r="F4078" s="3">
        <v>44258</v>
      </c>
      <c r="G4078" s="1" t="s">
        <v>21</v>
      </c>
      <c r="H4078" s="1" t="s">
        <v>103</v>
      </c>
      <c r="I4078" s="1">
        <v>1367</v>
      </c>
      <c r="J4078" s="1">
        <f>MONTH(BART_Rides[[#This Row],[Date]])</f>
        <v>3</v>
      </c>
      <c r="K4078" s="1">
        <f>WEEKDAY(BART_Rides[[#This Row],[Date]],2)</f>
        <v>3</v>
      </c>
      <c r="L4078" s="1" t="str">
        <f>LEFT(BART_Rides[[#This Row],[Lines]],1)</f>
        <v>B</v>
      </c>
      <c r="M4078" s="1" t="str">
        <f>IF(BART_Rides[[#This Row],[FirstLetter]]="Y","Yes","No")</f>
        <v>No</v>
      </c>
      <c r="N4078" s="1" t="str">
        <f>IF(OR(BART_Rides[[#This Row],[Station Code]]="EM", BART_Rides[[#This Row],[Station Code]]="MT", BART_Rides[[#This Row],[Station Code]]="PL", BART_Rides[[#This Row],[Station Code]]="CC"), "Yes", "No")</f>
        <v>No</v>
      </c>
    </row>
    <row r="4079" spans="6:14">
      <c r="F4079" s="3">
        <v>44259</v>
      </c>
      <c r="G4079" s="1" t="s">
        <v>21</v>
      </c>
      <c r="H4079" s="1" t="s">
        <v>103</v>
      </c>
      <c r="I4079" s="1">
        <v>1387</v>
      </c>
      <c r="J4079" s="1">
        <f>MONTH(BART_Rides[[#This Row],[Date]])</f>
        <v>3</v>
      </c>
      <c r="K4079" s="1">
        <f>WEEKDAY(BART_Rides[[#This Row],[Date]],2)</f>
        <v>4</v>
      </c>
      <c r="L4079" s="1" t="str">
        <f>LEFT(BART_Rides[[#This Row],[Lines]],1)</f>
        <v>B</v>
      </c>
      <c r="M4079" s="1" t="str">
        <f>IF(BART_Rides[[#This Row],[FirstLetter]]="Y","Yes","No")</f>
        <v>No</v>
      </c>
      <c r="N4079" s="1" t="str">
        <f>IF(OR(BART_Rides[[#This Row],[Station Code]]="EM", BART_Rides[[#This Row],[Station Code]]="MT", BART_Rides[[#This Row],[Station Code]]="PL", BART_Rides[[#This Row],[Station Code]]="CC"), "Yes", "No")</f>
        <v>No</v>
      </c>
    </row>
    <row r="4080" spans="6:14">
      <c r="F4080" s="3">
        <v>44260</v>
      </c>
      <c r="G4080" s="1" t="s">
        <v>21</v>
      </c>
      <c r="H4080" s="1" t="s">
        <v>103</v>
      </c>
      <c r="I4080" s="1">
        <v>1340</v>
      </c>
      <c r="J4080" s="1">
        <f>MONTH(BART_Rides[[#This Row],[Date]])</f>
        <v>3</v>
      </c>
      <c r="K4080" s="1">
        <f>WEEKDAY(BART_Rides[[#This Row],[Date]],2)</f>
        <v>5</v>
      </c>
      <c r="L4080" s="1" t="str">
        <f>LEFT(BART_Rides[[#This Row],[Lines]],1)</f>
        <v>B</v>
      </c>
      <c r="M4080" s="1" t="str">
        <f>IF(BART_Rides[[#This Row],[FirstLetter]]="Y","Yes","No")</f>
        <v>No</v>
      </c>
      <c r="N4080" s="1" t="str">
        <f>IF(OR(BART_Rides[[#This Row],[Station Code]]="EM", BART_Rides[[#This Row],[Station Code]]="MT", BART_Rides[[#This Row],[Station Code]]="PL", BART_Rides[[#This Row],[Station Code]]="CC"), "Yes", "No")</f>
        <v>No</v>
      </c>
    </row>
    <row r="4081" spans="6:14">
      <c r="F4081" s="3">
        <v>44261</v>
      </c>
      <c r="G4081" s="1" t="s">
        <v>21</v>
      </c>
      <c r="H4081" s="1" t="s">
        <v>103</v>
      </c>
      <c r="I4081" s="1">
        <v>746</v>
      </c>
      <c r="J4081" s="1">
        <f>MONTH(BART_Rides[[#This Row],[Date]])</f>
        <v>3</v>
      </c>
      <c r="K4081" s="1">
        <f>WEEKDAY(BART_Rides[[#This Row],[Date]],2)</f>
        <v>6</v>
      </c>
      <c r="L4081" s="1" t="str">
        <f>LEFT(BART_Rides[[#This Row],[Lines]],1)</f>
        <v>B</v>
      </c>
      <c r="M4081" s="1" t="str">
        <f>IF(BART_Rides[[#This Row],[FirstLetter]]="Y","Yes","No")</f>
        <v>No</v>
      </c>
      <c r="N4081" s="1" t="str">
        <f>IF(OR(BART_Rides[[#This Row],[Station Code]]="EM", BART_Rides[[#This Row],[Station Code]]="MT", BART_Rides[[#This Row],[Station Code]]="PL", BART_Rides[[#This Row],[Station Code]]="CC"), "Yes", "No")</f>
        <v>No</v>
      </c>
    </row>
    <row r="4082" spans="6:14">
      <c r="F4082" s="3">
        <v>44262</v>
      </c>
      <c r="G4082" s="1" t="s">
        <v>21</v>
      </c>
      <c r="H4082" s="1" t="s">
        <v>103</v>
      </c>
      <c r="I4082" s="1">
        <v>565</v>
      </c>
      <c r="J4082" s="1">
        <f>MONTH(BART_Rides[[#This Row],[Date]])</f>
        <v>3</v>
      </c>
      <c r="K4082" s="1">
        <f>WEEKDAY(BART_Rides[[#This Row],[Date]],2)</f>
        <v>7</v>
      </c>
      <c r="L4082" s="1" t="str">
        <f>LEFT(BART_Rides[[#This Row],[Lines]],1)</f>
        <v>B</v>
      </c>
      <c r="M4082" s="1" t="str">
        <f>IF(BART_Rides[[#This Row],[FirstLetter]]="Y","Yes","No")</f>
        <v>No</v>
      </c>
      <c r="N4082" s="1" t="str">
        <f>IF(OR(BART_Rides[[#This Row],[Station Code]]="EM", BART_Rides[[#This Row],[Station Code]]="MT", BART_Rides[[#This Row],[Station Code]]="PL", BART_Rides[[#This Row],[Station Code]]="CC"), "Yes", "No")</f>
        <v>No</v>
      </c>
    </row>
    <row r="4083" spans="6:14">
      <c r="F4083" s="3">
        <v>44263</v>
      </c>
      <c r="G4083" s="1" t="s">
        <v>21</v>
      </c>
      <c r="H4083" s="1" t="s">
        <v>103</v>
      </c>
      <c r="I4083" s="1">
        <v>1274</v>
      </c>
      <c r="J4083" s="1">
        <f>MONTH(BART_Rides[[#This Row],[Date]])</f>
        <v>3</v>
      </c>
      <c r="K4083" s="1">
        <f>WEEKDAY(BART_Rides[[#This Row],[Date]],2)</f>
        <v>1</v>
      </c>
      <c r="L4083" s="1" t="str">
        <f>LEFT(BART_Rides[[#This Row],[Lines]],1)</f>
        <v>B</v>
      </c>
      <c r="M4083" s="1" t="str">
        <f>IF(BART_Rides[[#This Row],[FirstLetter]]="Y","Yes","No")</f>
        <v>No</v>
      </c>
      <c r="N4083" s="1" t="str">
        <f>IF(OR(BART_Rides[[#This Row],[Station Code]]="EM", BART_Rides[[#This Row],[Station Code]]="MT", BART_Rides[[#This Row],[Station Code]]="PL", BART_Rides[[#This Row],[Station Code]]="CC"), "Yes", "No")</f>
        <v>No</v>
      </c>
    </row>
    <row r="4084" spans="6:14">
      <c r="F4084" s="3">
        <v>44264</v>
      </c>
      <c r="G4084" s="1" t="s">
        <v>21</v>
      </c>
      <c r="H4084" s="1" t="s">
        <v>103</v>
      </c>
      <c r="I4084" s="1">
        <v>1264</v>
      </c>
      <c r="J4084" s="1">
        <f>MONTH(BART_Rides[[#This Row],[Date]])</f>
        <v>3</v>
      </c>
      <c r="K4084" s="1">
        <f>WEEKDAY(BART_Rides[[#This Row],[Date]],2)</f>
        <v>2</v>
      </c>
      <c r="L4084" s="1" t="str">
        <f>LEFT(BART_Rides[[#This Row],[Lines]],1)</f>
        <v>B</v>
      </c>
      <c r="M4084" s="1" t="str">
        <f>IF(BART_Rides[[#This Row],[FirstLetter]]="Y","Yes","No")</f>
        <v>No</v>
      </c>
      <c r="N4084" s="1" t="str">
        <f>IF(OR(BART_Rides[[#This Row],[Station Code]]="EM", BART_Rides[[#This Row],[Station Code]]="MT", BART_Rides[[#This Row],[Station Code]]="PL", BART_Rides[[#This Row],[Station Code]]="CC"), "Yes", "No")</f>
        <v>No</v>
      </c>
    </row>
    <row r="4085" spans="6:14">
      <c r="F4085" s="3">
        <v>44265</v>
      </c>
      <c r="G4085" s="1" t="s">
        <v>21</v>
      </c>
      <c r="H4085" s="1" t="s">
        <v>103</v>
      </c>
      <c r="I4085" s="1">
        <v>1204</v>
      </c>
      <c r="J4085" s="1">
        <f>MONTH(BART_Rides[[#This Row],[Date]])</f>
        <v>3</v>
      </c>
      <c r="K4085" s="1">
        <f>WEEKDAY(BART_Rides[[#This Row],[Date]],2)</f>
        <v>3</v>
      </c>
      <c r="L4085" s="1" t="str">
        <f>LEFT(BART_Rides[[#This Row],[Lines]],1)</f>
        <v>B</v>
      </c>
      <c r="M4085" s="1" t="str">
        <f>IF(BART_Rides[[#This Row],[FirstLetter]]="Y","Yes","No")</f>
        <v>No</v>
      </c>
      <c r="N4085" s="1" t="str">
        <f>IF(OR(BART_Rides[[#This Row],[Station Code]]="EM", BART_Rides[[#This Row],[Station Code]]="MT", BART_Rides[[#This Row],[Station Code]]="PL", BART_Rides[[#This Row],[Station Code]]="CC"), "Yes", "No")</f>
        <v>No</v>
      </c>
    </row>
    <row r="4086" spans="6:14">
      <c r="F4086" s="3">
        <v>44266</v>
      </c>
      <c r="G4086" s="1" t="s">
        <v>21</v>
      </c>
      <c r="H4086" s="1" t="s">
        <v>103</v>
      </c>
      <c r="I4086" s="1">
        <v>1274</v>
      </c>
      <c r="J4086" s="1">
        <f>MONTH(BART_Rides[[#This Row],[Date]])</f>
        <v>3</v>
      </c>
      <c r="K4086" s="1">
        <f>WEEKDAY(BART_Rides[[#This Row],[Date]],2)</f>
        <v>4</v>
      </c>
      <c r="L4086" s="1" t="str">
        <f>LEFT(BART_Rides[[#This Row],[Lines]],1)</f>
        <v>B</v>
      </c>
      <c r="M4086" s="1" t="str">
        <f>IF(BART_Rides[[#This Row],[FirstLetter]]="Y","Yes","No")</f>
        <v>No</v>
      </c>
      <c r="N4086" s="1" t="str">
        <f>IF(OR(BART_Rides[[#This Row],[Station Code]]="EM", BART_Rides[[#This Row],[Station Code]]="MT", BART_Rides[[#This Row],[Station Code]]="PL", BART_Rides[[#This Row],[Station Code]]="CC"), "Yes", "No")</f>
        <v>No</v>
      </c>
    </row>
    <row r="4087" spans="6:14">
      <c r="F4087" s="3">
        <v>44267</v>
      </c>
      <c r="G4087" s="1" t="s">
        <v>21</v>
      </c>
      <c r="H4087" s="1" t="s">
        <v>103</v>
      </c>
      <c r="I4087" s="1">
        <v>1373</v>
      </c>
      <c r="J4087" s="1">
        <f>MONTH(BART_Rides[[#This Row],[Date]])</f>
        <v>3</v>
      </c>
      <c r="K4087" s="1">
        <f>WEEKDAY(BART_Rides[[#This Row],[Date]],2)</f>
        <v>5</v>
      </c>
      <c r="L4087" s="1" t="str">
        <f>LEFT(BART_Rides[[#This Row],[Lines]],1)</f>
        <v>B</v>
      </c>
      <c r="M4087" s="1" t="str">
        <f>IF(BART_Rides[[#This Row],[FirstLetter]]="Y","Yes","No")</f>
        <v>No</v>
      </c>
      <c r="N4087" s="1" t="str">
        <f>IF(OR(BART_Rides[[#This Row],[Station Code]]="EM", BART_Rides[[#This Row],[Station Code]]="MT", BART_Rides[[#This Row],[Station Code]]="PL", BART_Rides[[#This Row],[Station Code]]="CC"), "Yes", "No")</f>
        <v>No</v>
      </c>
    </row>
    <row r="4088" spans="6:14">
      <c r="F4088" s="3">
        <v>44268</v>
      </c>
      <c r="G4088" s="1" t="s">
        <v>21</v>
      </c>
      <c r="H4088" s="1" t="s">
        <v>103</v>
      </c>
      <c r="I4088" s="1">
        <v>725</v>
      </c>
      <c r="J4088" s="1">
        <f>MONTH(BART_Rides[[#This Row],[Date]])</f>
        <v>3</v>
      </c>
      <c r="K4088" s="1">
        <f>WEEKDAY(BART_Rides[[#This Row],[Date]],2)</f>
        <v>6</v>
      </c>
      <c r="L4088" s="1" t="str">
        <f>LEFT(BART_Rides[[#This Row],[Lines]],1)</f>
        <v>B</v>
      </c>
      <c r="M4088" s="1" t="str">
        <f>IF(BART_Rides[[#This Row],[FirstLetter]]="Y","Yes","No")</f>
        <v>No</v>
      </c>
      <c r="N4088" s="1" t="str">
        <f>IF(OR(BART_Rides[[#This Row],[Station Code]]="EM", BART_Rides[[#This Row],[Station Code]]="MT", BART_Rides[[#This Row],[Station Code]]="PL", BART_Rides[[#This Row],[Station Code]]="CC"), "Yes", "No")</f>
        <v>No</v>
      </c>
    </row>
    <row r="4089" spans="6:14">
      <c r="F4089" s="3">
        <v>44269</v>
      </c>
      <c r="G4089" s="1" t="s">
        <v>21</v>
      </c>
      <c r="H4089" s="1" t="s">
        <v>103</v>
      </c>
      <c r="I4089" s="1">
        <v>497</v>
      </c>
      <c r="J4089" s="1">
        <f>MONTH(BART_Rides[[#This Row],[Date]])</f>
        <v>3</v>
      </c>
      <c r="K4089" s="1">
        <f>WEEKDAY(BART_Rides[[#This Row],[Date]],2)</f>
        <v>7</v>
      </c>
      <c r="L4089" s="1" t="str">
        <f>LEFT(BART_Rides[[#This Row],[Lines]],1)</f>
        <v>B</v>
      </c>
      <c r="M4089" s="1" t="str">
        <f>IF(BART_Rides[[#This Row],[FirstLetter]]="Y","Yes","No")</f>
        <v>No</v>
      </c>
      <c r="N4089" s="1" t="str">
        <f>IF(OR(BART_Rides[[#This Row],[Station Code]]="EM", BART_Rides[[#This Row],[Station Code]]="MT", BART_Rides[[#This Row],[Station Code]]="PL", BART_Rides[[#This Row],[Station Code]]="CC"), "Yes", "No")</f>
        <v>No</v>
      </c>
    </row>
    <row r="4090" spans="6:14">
      <c r="F4090" s="3">
        <v>44270</v>
      </c>
      <c r="G4090" s="1" t="s">
        <v>21</v>
      </c>
      <c r="H4090" s="1" t="s">
        <v>103</v>
      </c>
      <c r="I4090" s="1">
        <v>1222</v>
      </c>
      <c r="J4090" s="1">
        <f>MONTH(BART_Rides[[#This Row],[Date]])</f>
        <v>3</v>
      </c>
      <c r="K4090" s="1">
        <f>WEEKDAY(BART_Rides[[#This Row],[Date]],2)</f>
        <v>1</v>
      </c>
      <c r="L4090" s="1" t="str">
        <f>LEFT(BART_Rides[[#This Row],[Lines]],1)</f>
        <v>B</v>
      </c>
      <c r="M4090" s="1" t="str">
        <f>IF(BART_Rides[[#This Row],[FirstLetter]]="Y","Yes","No")</f>
        <v>No</v>
      </c>
      <c r="N4090" s="1" t="str">
        <f>IF(OR(BART_Rides[[#This Row],[Station Code]]="EM", BART_Rides[[#This Row],[Station Code]]="MT", BART_Rides[[#This Row],[Station Code]]="PL", BART_Rides[[#This Row],[Station Code]]="CC"), "Yes", "No")</f>
        <v>No</v>
      </c>
    </row>
    <row r="4091" spans="6:14">
      <c r="F4091" s="3">
        <v>44271</v>
      </c>
      <c r="G4091" s="1" t="s">
        <v>21</v>
      </c>
      <c r="H4091" s="1" t="s">
        <v>103</v>
      </c>
      <c r="I4091" s="1">
        <v>1300</v>
      </c>
      <c r="J4091" s="1">
        <f>MONTH(BART_Rides[[#This Row],[Date]])</f>
        <v>3</v>
      </c>
      <c r="K4091" s="1">
        <f>WEEKDAY(BART_Rides[[#This Row],[Date]],2)</f>
        <v>2</v>
      </c>
      <c r="L4091" s="1" t="str">
        <f>LEFT(BART_Rides[[#This Row],[Lines]],1)</f>
        <v>B</v>
      </c>
      <c r="M4091" s="1" t="str">
        <f>IF(BART_Rides[[#This Row],[FirstLetter]]="Y","Yes","No")</f>
        <v>No</v>
      </c>
      <c r="N4091" s="1" t="str">
        <f>IF(OR(BART_Rides[[#This Row],[Station Code]]="EM", BART_Rides[[#This Row],[Station Code]]="MT", BART_Rides[[#This Row],[Station Code]]="PL", BART_Rides[[#This Row],[Station Code]]="CC"), "Yes", "No")</f>
        <v>No</v>
      </c>
    </row>
    <row r="4092" spans="6:14">
      <c r="F4092" s="3">
        <v>44272</v>
      </c>
      <c r="G4092" s="1" t="s">
        <v>21</v>
      </c>
      <c r="H4092" s="1" t="s">
        <v>103</v>
      </c>
      <c r="I4092" s="1">
        <v>1269</v>
      </c>
      <c r="J4092" s="1">
        <f>MONTH(BART_Rides[[#This Row],[Date]])</f>
        <v>3</v>
      </c>
      <c r="K4092" s="1">
        <f>WEEKDAY(BART_Rides[[#This Row],[Date]],2)</f>
        <v>3</v>
      </c>
      <c r="L4092" s="1" t="str">
        <f>LEFT(BART_Rides[[#This Row],[Lines]],1)</f>
        <v>B</v>
      </c>
      <c r="M4092" s="1" t="str">
        <f>IF(BART_Rides[[#This Row],[FirstLetter]]="Y","Yes","No")</f>
        <v>No</v>
      </c>
      <c r="N4092" s="1" t="str">
        <f>IF(OR(BART_Rides[[#This Row],[Station Code]]="EM", BART_Rides[[#This Row],[Station Code]]="MT", BART_Rides[[#This Row],[Station Code]]="PL", BART_Rides[[#This Row],[Station Code]]="CC"), "Yes", "No")</f>
        <v>No</v>
      </c>
    </row>
    <row r="4093" spans="6:14">
      <c r="F4093" s="3">
        <v>44273</v>
      </c>
      <c r="G4093" s="1" t="s">
        <v>21</v>
      </c>
      <c r="H4093" s="1" t="s">
        <v>103</v>
      </c>
      <c r="I4093" s="1">
        <v>1175</v>
      </c>
      <c r="J4093" s="1">
        <f>MONTH(BART_Rides[[#This Row],[Date]])</f>
        <v>3</v>
      </c>
      <c r="K4093" s="1">
        <f>WEEKDAY(BART_Rides[[#This Row],[Date]],2)</f>
        <v>4</v>
      </c>
      <c r="L4093" s="1" t="str">
        <f>LEFT(BART_Rides[[#This Row],[Lines]],1)</f>
        <v>B</v>
      </c>
      <c r="M4093" s="1" t="str">
        <f>IF(BART_Rides[[#This Row],[FirstLetter]]="Y","Yes","No")</f>
        <v>No</v>
      </c>
      <c r="N4093" s="1" t="str">
        <f>IF(OR(BART_Rides[[#This Row],[Station Code]]="EM", BART_Rides[[#This Row],[Station Code]]="MT", BART_Rides[[#This Row],[Station Code]]="PL", BART_Rides[[#This Row],[Station Code]]="CC"), "Yes", "No")</f>
        <v>No</v>
      </c>
    </row>
    <row r="4094" spans="6:14">
      <c r="F4094" s="3">
        <v>44274</v>
      </c>
      <c r="G4094" s="1" t="s">
        <v>21</v>
      </c>
      <c r="H4094" s="1" t="s">
        <v>103</v>
      </c>
      <c r="I4094" s="1">
        <v>1364</v>
      </c>
      <c r="J4094" s="1">
        <f>MONTH(BART_Rides[[#This Row],[Date]])</f>
        <v>3</v>
      </c>
      <c r="K4094" s="1">
        <f>WEEKDAY(BART_Rides[[#This Row],[Date]],2)</f>
        <v>5</v>
      </c>
      <c r="L4094" s="1" t="str">
        <f>LEFT(BART_Rides[[#This Row],[Lines]],1)</f>
        <v>B</v>
      </c>
      <c r="M4094" s="1" t="str">
        <f>IF(BART_Rides[[#This Row],[FirstLetter]]="Y","Yes","No")</f>
        <v>No</v>
      </c>
      <c r="N4094" s="1" t="str">
        <f>IF(OR(BART_Rides[[#This Row],[Station Code]]="EM", BART_Rides[[#This Row],[Station Code]]="MT", BART_Rides[[#This Row],[Station Code]]="PL", BART_Rides[[#This Row],[Station Code]]="CC"), "Yes", "No")</f>
        <v>No</v>
      </c>
    </row>
    <row r="4095" spans="6:14">
      <c r="F4095" s="3">
        <v>44275</v>
      </c>
      <c r="G4095" s="1" t="s">
        <v>21</v>
      </c>
      <c r="H4095" s="1" t="s">
        <v>103</v>
      </c>
      <c r="I4095" s="1">
        <v>861</v>
      </c>
      <c r="J4095" s="1">
        <f>MONTH(BART_Rides[[#This Row],[Date]])</f>
        <v>3</v>
      </c>
      <c r="K4095" s="1">
        <f>WEEKDAY(BART_Rides[[#This Row],[Date]],2)</f>
        <v>6</v>
      </c>
      <c r="L4095" s="1" t="str">
        <f>LEFT(BART_Rides[[#This Row],[Lines]],1)</f>
        <v>B</v>
      </c>
      <c r="M4095" s="1" t="str">
        <f>IF(BART_Rides[[#This Row],[FirstLetter]]="Y","Yes","No")</f>
        <v>No</v>
      </c>
      <c r="N4095" s="1" t="str">
        <f>IF(OR(BART_Rides[[#This Row],[Station Code]]="EM", BART_Rides[[#This Row],[Station Code]]="MT", BART_Rides[[#This Row],[Station Code]]="PL", BART_Rides[[#This Row],[Station Code]]="CC"), "Yes", "No")</f>
        <v>No</v>
      </c>
    </row>
    <row r="4096" spans="6:14">
      <c r="F4096" s="3">
        <v>44276</v>
      </c>
      <c r="G4096" s="1" t="s">
        <v>21</v>
      </c>
      <c r="H4096" s="1" t="s">
        <v>103</v>
      </c>
      <c r="I4096" s="1">
        <v>628</v>
      </c>
      <c r="J4096" s="1">
        <f>MONTH(BART_Rides[[#This Row],[Date]])</f>
        <v>3</v>
      </c>
      <c r="K4096" s="1">
        <f>WEEKDAY(BART_Rides[[#This Row],[Date]],2)</f>
        <v>7</v>
      </c>
      <c r="L4096" s="1" t="str">
        <f>LEFT(BART_Rides[[#This Row],[Lines]],1)</f>
        <v>B</v>
      </c>
      <c r="M4096" s="1" t="str">
        <f>IF(BART_Rides[[#This Row],[FirstLetter]]="Y","Yes","No")</f>
        <v>No</v>
      </c>
      <c r="N4096" s="1" t="str">
        <f>IF(OR(BART_Rides[[#This Row],[Station Code]]="EM", BART_Rides[[#This Row],[Station Code]]="MT", BART_Rides[[#This Row],[Station Code]]="PL", BART_Rides[[#This Row],[Station Code]]="CC"), "Yes", "No")</f>
        <v>No</v>
      </c>
    </row>
    <row r="4097" spans="6:14">
      <c r="F4097" s="3">
        <v>44277</v>
      </c>
      <c r="G4097" s="1" t="s">
        <v>21</v>
      </c>
      <c r="H4097" s="1" t="s">
        <v>103</v>
      </c>
      <c r="I4097" s="1">
        <v>1326</v>
      </c>
      <c r="J4097" s="1">
        <f>MONTH(BART_Rides[[#This Row],[Date]])</f>
        <v>3</v>
      </c>
      <c r="K4097" s="1">
        <f>WEEKDAY(BART_Rides[[#This Row],[Date]],2)</f>
        <v>1</v>
      </c>
      <c r="L4097" s="1" t="str">
        <f>LEFT(BART_Rides[[#This Row],[Lines]],1)</f>
        <v>B</v>
      </c>
      <c r="M4097" s="1" t="str">
        <f>IF(BART_Rides[[#This Row],[FirstLetter]]="Y","Yes","No")</f>
        <v>No</v>
      </c>
      <c r="N4097" s="1" t="str">
        <f>IF(OR(BART_Rides[[#This Row],[Station Code]]="EM", BART_Rides[[#This Row],[Station Code]]="MT", BART_Rides[[#This Row],[Station Code]]="PL", BART_Rides[[#This Row],[Station Code]]="CC"), "Yes", "No")</f>
        <v>No</v>
      </c>
    </row>
    <row r="4098" spans="6:14">
      <c r="F4098" s="3">
        <v>44278</v>
      </c>
      <c r="G4098" s="1" t="s">
        <v>21</v>
      </c>
      <c r="H4098" s="1" t="s">
        <v>103</v>
      </c>
      <c r="I4098" s="1">
        <v>1405</v>
      </c>
      <c r="J4098" s="1">
        <f>MONTH(BART_Rides[[#This Row],[Date]])</f>
        <v>3</v>
      </c>
      <c r="K4098" s="1">
        <f>WEEKDAY(BART_Rides[[#This Row],[Date]],2)</f>
        <v>2</v>
      </c>
      <c r="L4098" s="1" t="str">
        <f>LEFT(BART_Rides[[#This Row],[Lines]],1)</f>
        <v>B</v>
      </c>
      <c r="M4098" s="1" t="str">
        <f>IF(BART_Rides[[#This Row],[FirstLetter]]="Y","Yes","No")</f>
        <v>No</v>
      </c>
      <c r="N4098" s="1" t="str">
        <f>IF(OR(BART_Rides[[#This Row],[Station Code]]="EM", BART_Rides[[#This Row],[Station Code]]="MT", BART_Rides[[#This Row],[Station Code]]="PL", BART_Rides[[#This Row],[Station Code]]="CC"), "Yes", "No")</f>
        <v>No</v>
      </c>
    </row>
    <row r="4099" spans="6:14">
      <c r="F4099" s="3">
        <v>44279</v>
      </c>
      <c r="G4099" s="1" t="s">
        <v>21</v>
      </c>
      <c r="H4099" s="1" t="s">
        <v>103</v>
      </c>
      <c r="I4099" s="1">
        <v>1425</v>
      </c>
      <c r="J4099" s="1">
        <f>MONTH(BART_Rides[[#This Row],[Date]])</f>
        <v>3</v>
      </c>
      <c r="K4099" s="1">
        <f>WEEKDAY(BART_Rides[[#This Row],[Date]],2)</f>
        <v>3</v>
      </c>
      <c r="L4099" s="1" t="str">
        <f>LEFT(BART_Rides[[#This Row],[Lines]],1)</f>
        <v>B</v>
      </c>
      <c r="M4099" s="1" t="str">
        <f>IF(BART_Rides[[#This Row],[FirstLetter]]="Y","Yes","No")</f>
        <v>No</v>
      </c>
      <c r="N4099" s="1" t="str">
        <f>IF(OR(BART_Rides[[#This Row],[Station Code]]="EM", BART_Rides[[#This Row],[Station Code]]="MT", BART_Rides[[#This Row],[Station Code]]="PL", BART_Rides[[#This Row],[Station Code]]="CC"), "Yes", "No")</f>
        <v>No</v>
      </c>
    </row>
    <row r="4100" spans="6:14">
      <c r="F4100" s="3">
        <v>44280</v>
      </c>
      <c r="G4100" s="1" t="s">
        <v>21</v>
      </c>
      <c r="H4100" s="1" t="s">
        <v>103</v>
      </c>
      <c r="I4100" s="1">
        <v>1294</v>
      </c>
      <c r="J4100" s="1">
        <f>MONTH(BART_Rides[[#This Row],[Date]])</f>
        <v>3</v>
      </c>
      <c r="K4100" s="1">
        <f>WEEKDAY(BART_Rides[[#This Row],[Date]],2)</f>
        <v>4</v>
      </c>
      <c r="L4100" s="1" t="str">
        <f>LEFT(BART_Rides[[#This Row],[Lines]],1)</f>
        <v>B</v>
      </c>
      <c r="M4100" s="1" t="str">
        <f>IF(BART_Rides[[#This Row],[FirstLetter]]="Y","Yes","No")</f>
        <v>No</v>
      </c>
      <c r="N4100" s="1" t="str">
        <f>IF(OR(BART_Rides[[#This Row],[Station Code]]="EM", BART_Rides[[#This Row],[Station Code]]="MT", BART_Rides[[#This Row],[Station Code]]="PL", BART_Rides[[#This Row],[Station Code]]="CC"), "Yes", "No")</f>
        <v>No</v>
      </c>
    </row>
    <row r="4101" spans="6:14">
      <c r="F4101" s="3">
        <v>44281</v>
      </c>
      <c r="G4101" s="1" t="s">
        <v>21</v>
      </c>
      <c r="H4101" s="1" t="s">
        <v>103</v>
      </c>
      <c r="I4101" s="1">
        <v>1378</v>
      </c>
      <c r="J4101" s="1">
        <f>MONTH(BART_Rides[[#This Row],[Date]])</f>
        <v>3</v>
      </c>
      <c r="K4101" s="1">
        <f>WEEKDAY(BART_Rides[[#This Row],[Date]],2)</f>
        <v>5</v>
      </c>
      <c r="L4101" s="1" t="str">
        <f>LEFT(BART_Rides[[#This Row],[Lines]],1)</f>
        <v>B</v>
      </c>
      <c r="M4101" s="1" t="str">
        <f>IF(BART_Rides[[#This Row],[FirstLetter]]="Y","Yes","No")</f>
        <v>No</v>
      </c>
      <c r="N4101" s="1" t="str">
        <f>IF(OR(BART_Rides[[#This Row],[Station Code]]="EM", BART_Rides[[#This Row],[Station Code]]="MT", BART_Rides[[#This Row],[Station Code]]="PL", BART_Rides[[#This Row],[Station Code]]="CC"), "Yes", "No")</f>
        <v>No</v>
      </c>
    </row>
    <row r="4102" spans="6:14">
      <c r="F4102" s="3">
        <v>44282</v>
      </c>
      <c r="G4102" s="1" t="s">
        <v>21</v>
      </c>
      <c r="H4102" s="1" t="s">
        <v>103</v>
      </c>
      <c r="I4102" s="1">
        <v>814</v>
      </c>
      <c r="J4102" s="1">
        <f>MONTH(BART_Rides[[#This Row],[Date]])</f>
        <v>3</v>
      </c>
      <c r="K4102" s="1">
        <f>WEEKDAY(BART_Rides[[#This Row],[Date]],2)</f>
        <v>6</v>
      </c>
      <c r="L4102" s="1" t="str">
        <f>LEFT(BART_Rides[[#This Row],[Lines]],1)</f>
        <v>B</v>
      </c>
      <c r="M4102" s="1" t="str">
        <f>IF(BART_Rides[[#This Row],[FirstLetter]]="Y","Yes","No")</f>
        <v>No</v>
      </c>
      <c r="N4102" s="1" t="str">
        <f>IF(OR(BART_Rides[[#This Row],[Station Code]]="EM", BART_Rides[[#This Row],[Station Code]]="MT", BART_Rides[[#This Row],[Station Code]]="PL", BART_Rides[[#This Row],[Station Code]]="CC"), "Yes", "No")</f>
        <v>No</v>
      </c>
    </row>
    <row r="4103" spans="6:14">
      <c r="F4103" s="3">
        <v>44283</v>
      </c>
      <c r="G4103" s="1" t="s">
        <v>21</v>
      </c>
      <c r="H4103" s="1" t="s">
        <v>103</v>
      </c>
      <c r="I4103" s="1">
        <v>583</v>
      </c>
      <c r="J4103" s="1">
        <f>MONTH(BART_Rides[[#This Row],[Date]])</f>
        <v>3</v>
      </c>
      <c r="K4103" s="1">
        <f>WEEKDAY(BART_Rides[[#This Row],[Date]],2)</f>
        <v>7</v>
      </c>
      <c r="L4103" s="1" t="str">
        <f>LEFT(BART_Rides[[#This Row],[Lines]],1)</f>
        <v>B</v>
      </c>
      <c r="M4103" s="1" t="str">
        <f>IF(BART_Rides[[#This Row],[FirstLetter]]="Y","Yes","No")</f>
        <v>No</v>
      </c>
      <c r="N4103" s="1" t="str">
        <f>IF(OR(BART_Rides[[#This Row],[Station Code]]="EM", BART_Rides[[#This Row],[Station Code]]="MT", BART_Rides[[#This Row],[Station Code]]="PL", BART_Rides[[#This Row],[Station Code]]="CC"), "Yes", "No")</f>
        <v>No</v>
      </c>
    </row>
    <row r="4104" spans="6:14">
      <c r="F4104" s="3">
        <v>44284</v>
      </c>
      <c r="G4104" s="1" t="s">
        <v>21</v>
      </c>
      <c r="H4104" s="1" t="s">
        <v>103</v>
      </c>
      <c r="I4104" s="1">
        <v>1255</v>
      </c>
      <c r="J4104" s="1">
        <f>MONTH(BART_Rides[[#This Row],[Date]])</f>
        <v>3</v>
      </c>
      <c r="K4104" s="1">
        <f>WEEKDAY(BART_Rides[[#This Row],[Date]],2)</f>
        <v>1</v>
      </c>
      <c r="L4104" s="1" t="str">
        <f>LEFT(BART_Rides[[#This Row],[Lines]],1)</f>
        <v>B</v>
      </c>
      <c r="M4104" s="1" t="str">
        <f>IF(BART_Rides[[#This Row],[FirstLetter]]="Y","Yes","No")</f>
        <v>No</v>
      </c>
      <c r="N4104" s="1" t="str">
        <f>IF(OR(BART_Rides[[#This Row],[Station Code]]="EM", BART_Rides[[#This Row],[Station Code]]="MT", BART_Rides[[#This Row],[Station Code]]="PL", BART_Rides[[#This Row],[Station Code]]="CC"), "Yes", "No")</f>
        <v>No</v>
      </c>
    </row>
    <row r="4105" spans="6:14">
      <c r="F4105" s="3">
        <v>44285</v>
      </c>
      <c r="G4105" s="1" t="s">
        <v>21</v>
      </c>
      <c r="H4105" s="1" t="s">
        <v>103</v>
      </c>
      <c r="I4105" s="1">
        <v>1340</v>
      </c>
      <c r="J4105" s="1">
        <f>MONTH(BART_Rides[[#This Row],[Date]])</f>
        <v>3</v>
      </c>
      <c r="K4105" s="1">
        <f>WEEKDAY(BART_Rides[[#This Row],[Date]],2)</f>
        <v>2</v>
      </c>
      <c r="L4105" s="1" t="str">
        <f>LEFT(BART_Rides[[#This Row],[Lines]],1)</f>
        <v>B</v>
      </c>
      <c r="M4105" s="1" t="str">
        <f>IF(BART_Rides[[#This Row],[FirstLetter]]="Y","Yes","No")</f>
        <v>No</v>
      </c>
      <c r="N4105" s="1" t="str">
        <f>IF(OR(BART_Rides[[#This Row],[Station Code]]="EM", BART_Rides[[#This Row],[Station Code]]="MT", BART_Rides[[#This Row],[Station Code]]="PL", BART_Rides[[#This Row],[Station Code]]="CC"), "Yes", "No")</f>
        <v>No</v>
      </c>
    </row>
    <row r="4106" spans="6:14">
      <c r="F4106" s="3">
        <v>44286</v>
      </c>
      <c r="G4106" s="1" t="s">
        <v>21</v>
      </c>
      <c r="H4106" s="1" t="s">
        <v>103</v>
      </c>
      <c r="I4106" s="1">
        <v>1267</v>
      </c>
      <c r="J4106" s="1">
        <f>MONTH(BART_Rides[[#This Row],[Date]])</f>
        <v>3</v>
      </c>
      <c r="K4106" s="1">
        <f>WEEKDAY(BART_Rides[[#This Row],[Date]],2)</f>
        <v>3</v>
      </c>
      <c r="L4106" s="1" t="str">
        <f>LEFT(BART_Rides[[#This Row],[Lines]],1)</f>
        <v>B</v>
      </c>
      <c r="M4106" s="1" t="str">
        <f>IF(BART_Rides[[#This Row],[FirstLetter]]="Y","Yes","No")</f>
        <v>No</v>
      </c>
      <c r="N4106" s="1" t="str">
        <f>IF(OR(BART_Rides[[#This Row],[Station Code]]="EM", BART_Rides[[#This Row],[Station Code]]="MT", BART_Rides[[#This Row],[Station Code]]="PL", BART_Rides[[#This Row],[Station Code]]="CC"), "Yes", "No")</f>
        <v>No</v>
      </c>
    </row>
    <row r="4107" spans="6:14">
      <c r="F4107" s="3">
        <v>44287</v>
      </c>
      <c r="G4107" s="1" t="s">
        <v>21</v>
      </c>
      <c r="H4107" s="1" t="s">
        <v>103</v>
      </c>
      <c r="I4107" s="1">
        <v>2448</v>
      </c>
      <c r="J4107" s="1">
        <f>MONTH(BART_Rides[[#This Row],[Date]])</f>
        <v>4</v>
      </c>
      <c r="K4107" s="1">
        <f>WEEKDAY(BART_Rides[[#This Row],[Date]],2)</f>
        <v>4</v>
      </c>
      <c r="L4107" s="1" t="str">
        <f>LEFT(BART_Rides[[#This Row],[Lines]],1)</f>
        <v>B</v>
      </c>
      <c r="M4107" s="1" t="str">
        <f>IF(BART_Rides[[#This Row],[FirstLetter]]="Y","Yes","No")</f>
        <v>No</v>
      </c>
      <c r="N4107" s="1" t="str">
        <f>IF(OR(BART_Rides[[#This Row],[Station Code]]="EM", BART_Rides[[#This Row],[Station Code]]="MT", BART_Rides[[#This Row],[Station Code]]="PL", BART_Rides[[#This Row],[Station Code]]="CC"), "Yes", "No")</f>
        <v>No</v>
      </c>
    </row>
    <row r="4108" spans="6:14">
      <c r="F4108" s="3">
        <v>44288</v>
      </c>
      <c r="G4108" s="1" t="s">
        <v>21</v>
      </c>
      <c r="H4108" s="1" t="s">
        <v>103</v>
      </c>
      <c r="I4108" s="1">
        <v>2136</v>
      </c>
      <c r="J4108" s="1">
        <f>MONTH(BART_Rides[[#This Row],[Date]])</f>
        <v>4</v>
      </c>
      <c r="K4108" s="1">
        <f>WEEKDAY(BART_Rides[[#This Row],[Date]],2)</f>
        <v>5</v>
      </c>
      <c r="L4108" s="1" t="str">
        <f>LEFT(BART_Rides[[#This Row],[Lines]],1)</f>
        <v>B</v>
      </c>
      <c r="M4108" s="1" t="str">
        <f>IF(BART_Rides[[#This Row],[FirstLetter]]="Y","Yes","No")</f>
        <v>No</v>
      </c>
      <c r="N4108" s="1" t="str">
        <f>IF(OR(BART_Rides[[#This Row],[Station Code]]="EM", BART_Rides[[#This Row],[Station Code]]="MT", BART_Rides[[#This Row],[Station Code]]="PL", BART_Rides[[#This Row],[Station Code]]="CC"), "Yes", "No")</f>
        <v>No</v>
      </c>
    </row>
    <row r="4109" spans="6:14">
      <c r="F4109" s="3">
        <v>44289</v>
      </c>
      <c r="G4109" s="1" t="s">
        <v>21</v>
      </c>
      <c r="H4109" s="1" t="s">
        <v>103</v>
      </c>
      <c r="I4109" s="1">
        <v>1514</v>
      </c>
      <c r="J4109" s="1">
        <f>MONTH(BART_Rides[[#This Row],[Date]])</f>
        <v>4</v>
      </c>
      <c r="K4109" s="1">
        <f>WEEKDAY(BART_Rides[[#This Row],[Date]],2)</f>
        <v>6</v>
      </c>
      <c r="L4109" s="1" t="str">
        <f>LEFT(BART_Rides[[#This Row],[Lines]],1)</f>
        <v>B</v>
      </c>
      <c r="M4109" s="1" t="str">
        <f>IF(BART_Rides[[#This Row],[FirstLetter]]="Y","Yes","No")</f>
        <v>No</v>
      </c>
      <c r="N4109" s="1" t="str">
        <f>IF(OR(BART_Rides[[#This Row],[Station Code]]="EM", BART_Rides[[#This Row],[Station Code]]="MT", BART_Rides[[#This Row],[Station Code]]="PL", BART_Rides[[#This Row],[Station Code]]="CC"), "Yes", "No")</f>
        <v>No</v>
      </c>
    </row>
    <row r="4110" spans="6:14">
      <c r="F4110" s="3">
        <v>44290</v>
      </c>
      <c r="G4110" s="1" t="s">
        <v>21</v>
      </c>
      <c r="H4110" s="1" t="s">
        <v>103</v>
      </c>
      <c r="I4110" s="1">
        <v>1140</v>
      </c>
      <c r="J4110" s="1">
        <f>MONTH(BART_Rides[[#This Row],[Date]])</f>
        <v>4</v>
      </c>
      <c r="K4110" s="1">
        <f>WEEKDAY(BART_Rides[[#This Row],[Date]],2)</f>
        <v>7</v>
      </c>
      <c r="L4110" s="1" t="str">
        <f>LEFT(BART_Rides[[#This Row],[Lines]],1)</f>
        <v>B</v>
      </c>
      <c r="M4110" s="1" t="str">
        <f>IF(BART_Rides[[#This Row],[FirstLetter]]="Y","Yes","No")</f>
        <v>No</v>
      </c>
      <c r="N4110" s="1" t="str">
        <f>IF(OR(BART_Rides[[#This Row],[Station Code]]="EM", BART_Rides[[#This Row],[Station Code]]="MT", BART_Rides[[#This Row],[Station Code]]="PL", BART_Rides[[#This Row],[Station Code]]="CC"), "Yes", "No")</f>
        <v>No</v>
      </c>
    </row>
    <row r="4111" spans="6:14">
      <c r="F4111" s="3">
        <v>44291</v>
      </c>
      <c r="G4111" s="1" t="s">
        <v>21</v>
      </c>
      <c r="H4111" s="1" t="s">
        <v>103</v>
      </c>
      <c r="I4111" s="1">
        <v>1977</v>
      </c>
      <c r="J4111" s="1">
        <f>MONTH(BART_Rides[[#This Row],[Date]])</f>
        <v>4</v>
      </c>
      <c r="K4111" s="1">
        <f>WEEKDAY(BART_Rides[[#This Row],[Date]],2)</f>
        <v>1</v>
      </c>
      <c r="L4111" s="1" t="str">
        <f>LEFT(BART_Rides[[#This Row],[Lines]],1)</f>
        <v>B</v>
      </c>
      <c r="M4111" s="1" t="str">
        <f>IF(BART_Rides[[#This Row],[FirstLetter]]="Y","Yes","No")</f>
        <v>No</v>
      </c>
      <c r="N4111" s="1" t="str">
        <f>IF(OR(BART_Rides[[#This Row],[Station Code]]="EM", BART_Rides[[#This Row],[Station Code]]="MT", BART_Rides[[#This Row],[Station Code]]="PL", BART_Rides[[#This Row],[Station Code]]="CC"), "Yes", "No")</f>
        <v>No</v>
      </c>
    </row>
    <row r="4112" spans="6:14">
      <c r="F4112" s="3">
        <v>44292</v>
      </c>
      <c r="G4112" s="1" t="s">
        <v>21</v>
      </c>
      <c r="H4112" s="1" t="s">
        <v>103</v>
      </c>
      <c r="I4112" s="1">
        <v>2271</v>
      </c>
      <c r="J4112" s="1">
        <f>MONTH(BART_Rides[[#This Row],[Date]])</f>
        <v>4</v>
      </c>
      <c r="K4112" s="1">
        <f>WEEKDAY(BART_Rides[[#This Row],[Date]],2)</f>
        <v>2</v>
      </c>
      <c r="L4112" s="1" t="str">
        <f>LEFT(BART_Rides[[#This Row],[Lines]],1)</f>
        <v>B</v>
      </c>
      <c r="M4112" s="1" t="str">
        <f>IF(BART_Rides[[#This Row],[FirstLetter]]="Y","Yes","No")</f>
        <v>No</v>
      </c>
      <c r="N4112" s="1" t="str">
        <f>IF(OR(BART_Rides[[#This Row],[Station Code]]="EM", BART_Rides[[#This Row],[Station Code]]="MT", BART_Rides[[#This Row],[Station Code]]="PL", BART_Rides[[#This Row],[Station Code]]="CC"), "Yes", "No")</f>
        <v>No</v>
      </c>
    </row>
    <row r="4113" spans="6:14">
      <c r="F4113" s="3">
        <v>44293</v>
      </c>
      <c r="G4113" s="1" t="s">
        <v>21</v>
      </c>
      <c r="H4113" s="1" t="s">
        <v>103</v>
      </c>
      <c r="I4113" s="1">
        <v>2503</v>
      </c>
      <c r="J4113" s="1">
        <f>MONTH(BART_Rides[[#This Row],[Date]])</f>
        <v>4</v>
      </c>
      <c r="K4113" s="1">
        <f>WEEKDAY(BART_Rides[[#This Row],[Date]],2)</f>
        <v>3</v>
      </c>
      <c r="L4113" s="1" t="str">
        <f>LEFT(BART_Rides[[#This Row],[Lines]],1)</f>
        <v>B</v>
      </c>
      <c r="M4113" s="1" t="str">
        <f>IF(BART_Rides[[#This Row],[FirstLetter]]="Y","Yes","No")</f>
        <v>No</v>
      </c>
      <c r="N4113" s="1" t="str">
        <f>IF(OR(BART_Rides[[#This Row],[Station Code]]="EM", BART_Rides[[#This Row],[Station Code]]="MT", BART_Rides[[#This Row],[Station Code]]="PL", BART_Rides[[#This Row],[Station Code]]="CC"), "Yes", "No")</f>
        <v>No</v>
      </c>
    </row>
    <row r="4114" spans="6:14">
      <c r="F4114" s="3">
        <v>44294</v>
      </c>
      <c r="G4114" s="1" t="s">
        <v>21</v>
      </c>
      <c r="H4114" s="1" t="s">
        <v>103</v>
      </c>
      <c r="I4114" s="1">
        <v>1539</v>
      </c>
      <c r="J4114" s="1">
        <f>MONTH(BART_Rides[[#This Row],[Date]])</f>
        <v>4</v>
      </c>
      <c r="K4114" s="1">
        <f>WEEKDAY(BART_Rides[[#This Row],[Date]],2)</f>
        <v>4</v>
      </c>
      <c r="L4114" s="1" t="str">
        <f>LEFT(BART_Rides[[#This Row],[Lines]],1)</f>
        <v>B</v>
      </c>
      <c r="M4114" s="1" t="str">
        <f>IF(BART_Rides[[#This Row],[FirstLetter]]="Y","Yes","No")</f>
        <v>No</v>
      </c>
      <c r="N4114" s="1" t="str">
        <f>IF(OR(BART_Rides[[#This Row],[Station Code]]="EM", BART_Rides[[#This Row],[Station Code]]="MT", BART_Rides[[#This Row],[Station Code]]="PL", BART_Rides[[#This Row],[Station Code]]="CC"), "Yes", "No")</f>
        <v>No</v>
      </c>
    </row>
    <row r="4115" spans="6:14">
      <c r="F4115" s="3">
        <v>44295</v>
      </c>
      <c r="G4115" s="1" t="s">
        <v>21</v>
      </c>
      <c r="H4115" s="1" t="s">
        <v>103</v>
      </c>
      <c r="I4115" s="1">
        <v>1555</v>
      </c>
      <c r="J4115" s="1">
        <f>MONTH(BART_Rides[[#This Row],[Date]])</f>
        <v>4</v>
      </c>
      <c r="K4115" s="1">
        <f>WEEKDAY(BART_Rides[[#This Row],[Date]],2)</f>
        <v>5</v>
      </c>
      <c r="L4115" s="1" t="str">
        <f>LEFT(BART_Rides[[#This Row],[Lines]],1)</f>
        <v>B</v>
      </c>
      <c r="M4115" s="1" t="str">
        <f>IF(BART_Rides[[#This Row],[FirstLetter]]="Y","Yes","No")</f>
        <v>No</v>
      </c>
      <c r="N4115" s="1" t="str">
        <f>IF(OR(BART_Rides[[#This Row],[Station Code]]="EM", BART_Rides[[#This Row],[Station Code]]="MT", BART_Rides[[#This Row],[Station Code]]="PL", BART_Rides[[#This Row],[Station Code]]="CC"), "Yes", "No")</f>
        <v>No</v>
      </c>
    </row>
    <row r="4116" spans="6:14">
      <c r="F4116" s="3">
        <v>44296</v>
      </c>
      <c r="G4116" s="1" t="s">
        <v>21</v>
      </c>
      <c r="H4116" s="1" t="s">
        <v>103</v>
      </c>
      <c r="I4116" s="1">
        <v>848</v>
      </c>
      <c r="J4116" s="1">
        <f>MONTH(BART_Rides[[#This Row],[Date]])</f>
        <v>4</v>
      </c>
      <c r="K4116" s="1">
        <f>WEEKDAY(BART_Rides[[#This Row],[Date]],2)</f>
        <v>6</v>
      </c>
      <c r="L4116" s="1" t="str">
        <f>LEFT(BART_Rides[[#This Row],[Lines]],1)</f>
        <v>B</v>
      </c>
      <c r="M4116" s="1" t="str">
        <f>IF(BART_Rides[[#This Row],[FirstLetter]]="Y","Yes","No")</f>
        <v>No</v>
      </c>
      <c r="N4116" s="1" t="str">
        <f>IF(OR(BART_Rides[[#This Row],[Station Code]]="EM", BART_Rides[[#This Row],[Station Code]]="MT", BART_Rides[[#This Row],[Station Code]]="PL", BART_Rides[[#This Row],[Station Code]]="CC"), "Yes", "No")</f>
        <v>No</v>
      </c>
    </row>
    <row r="4117" spans="6:14">
      <c r="F4117" s="3">
        <v>44297</v>
      </c>
      <c r="G4117" s="1" t="s">
        <v>21</v>
      </c>
      <c r="H4117" s="1" t="s">
        <v>103</v>
      </c>
      <c r="I4117" s="1">
        <v>678</v>
      </c>
      <c r="J4117" s="1">
        <f>MONTH(BART_Rides[[#This Row],[Date]])</f>
        <v>4</v>
      </c>
      <c r="K4117" s="1">
        <f>WEEKDAY(BART_Rides[[#This Row],[Date]],2)</f>
        <v>7</v>
      </c>
      <c r="L4117" s="1" t="str">
        <f>LEFT(BART_Rides[[#This Row],[Lines]],1)</f>
        <v>B</v>
      </c>
      <c r="M4117" s="1" t="str">
        <f>IF(BART_Rides[[#This Row],[FirstLetter]]="Y","Yes","No")</f>
        <v>No</v>
      </c>
      <c r="N4117" s="1" t="str">
        <f>IF(OR(BART_Rides[[#This Row],[Station Code]]="EM", BART_Rides[[#This Row],[Station Code]]="MT", BART_Rides[[#This Row],[Station Code]]="PL", BART_Rides[[#This Row],[Station Code]]="CC"), "Yes", "No")</f>
        <v>No</v>
      </c>
    </row>
    <row r="4118" spans="6:14">
      <c r="F4118" s="3">
        <v>44298</v>
      </c>
      <c r="G4118" s="1" t="s">
        <v>21</v>
      </c>
      <c r="H4118" s="1" t="s">
        <v>103</v>
      </c>
      <c r="I4118" s="1">
        <v>1389</v>
      </c>
      <c r="J4118" s="1">
        <f>MONTH(BART_Rides[[#This Row],[Date]])</f>
        <v>4</v>
      </c>
      <c r="K4118" s="1">
        <f>WEEKDAY(BART_Rides[[#This Row],[Date]],2)</f>
        <v>1</v>
      </c>
      <c r="L4118" s="1" t="str">
        <f>LEFT(BART_Rides[[#This Row],[Lines]],1)</f>
        <v>B</v>
      </c>
      <c r="M4118" s="1" t="str">
        <f>IF(BART_Rides[[#This Row],[FirstLetter]]="Y","Yes","No")</f>
        <v>No</v>
      </c>
      <c r="N4118" s="1" t="str">
        <f>IF(OR(BART_Rides[[#This Row],[Station Code]]="EM", BART_Rides[[#This Row],[Station Code]]="MT", BART_Rides[[#This Row],[Station Code]]="PL", BART_Rides[[#This Row],[Station Code]]="CC"), "Yes", "No")</f>
        <v>No</v>
      </c>
    </row>
    <row r="4119" spans="6:14">
      <c r="F4119" s="3">
        <v>44299</v>
      </c>
      <c r="G4119" s="1" t="s">
        <v>21</v>
      </c>
      <c r="H4119" s="1" t="s">
        <v>103</v>
      </c>
      <c r="I4119" s="1">
        <v>1294</v>
      </c>
      <c r="J4119" s="1">
        <f>MONTH(BART_Rides[[#This Row],[Date]])</f>
        <v>4</v>
      </c>
      <c r="K4119" s="1">
        <f>WEEKDAY(BART_Rides[[#This Row],[Date]],2)</f>
        <v>2</v>
      </c>
      <c r="L4119" s="1" t="str">
        <f>LEFT(BART_Rides[[#This Row],[Lines]],1)</f>
        <v>B</v>
      </c>
      <c r="M4119" s="1" t="str">
        <f>IF(BART_Rides[[#This Row],[FirstLetter]]="Y","Yes","No")</f>
        <v>No</v>
      </c>
      <c r="N4119" s="1" t="str">
        <f>IF(OR(BART_Rides[[#This Row],[Station Code]]="EM", BART_Rides[[#This Row],[Station Code]]="MT", BART_Rides[[#This Row],[Station Code]]="PL", BART_Rides[[#This Row],[Station Code]]="CC"), "Yes", "No")</f>
        <v>No</v>
      </c>
    </row>
    <row r="4120" spans="6:14">
      <c r="F4120" s="3">
        <v>44300</v>
      </c>
      <c r="G4120" s="1" t="s">
        <v>21</v>
      </c>
      <c r="H4120" s="1" t="s">
        <v>103</v>
      </c>
      <c r="I4120" s="1">
        <v>1382</v>
      </c>
      <c r="J4120" s="1">
        <f>MONTH(BART_Rides[[#This Row],[Date]])</f>
        <v>4</v>
      </c>
      <c r="K4120" s="1">
        <f>WEEKDAY(BART_Rides[[#This Row],[Date]],2)</f>
        <v>3</v>
      </c>
      <c r="L4120" s="1" t="str">
        <f>LEFT(BART_Rides[[#This Row],[Lines]],1)</f>
        <v>B</v>
      </c>
      <c r="M4120" s="1" t="str">
        <f>IF(BART_Rides[[#This Row],[FirstLetter]]="Y","Yes","No")</f>
        <v>No</v>
      </c>
      <c r="N4120" s="1" t="str">
        <f>IF(OR(BART_Rides[[#This Row],[Station Code]]="EM", BART_Rides[[#This Row],[Station Code]]="MT", BART_Rides[[#This Row],[Station Code]]="PL", BART_Rides[[#This Row],[Station Code]]="CC"), "Yes", "No")</f>
        <v>No</v>
      </c>
    </row>
    <row r="4121" spans="6:14">
      <c r="F4121" s="3">
        <v>44301</v>
      </c>
      <c r="G4121" s="1" t="s">
        <v>21</v>
      </c>
      <c r="H4121" s="1" t="s">
        <v>103</v>
      </c>
      <c r="I4121" s="1">
        <v>1823</v>
      </c>
      <c r="J4121" s="1">
        <f>MONTH(BART_Rides[[#This Row],[Date]])</f>
        <v>4</v>
      </c>
      <c r="K4121" s="1">
        <f>WEEKDAY(BART_Rides[[#This Row],[Date]],2)</f>
        <v>4</v>
      </c>
      <c r="L4121" s="1" t="str">
        <f>LEFT(BART_Rides[[#This Row],[Lines]],1)</f>
        <v>B</v>
      </c>
      <c r="M4121" s="1" t="str">
        <f>IF(BART_Rides[[#This Row],[FirstLetter]]="Y","Yes","No")</f>
        <v>No</v>
      </c>
      <c r="N4121" s="1" t="str">
        <f>IF(OR(BART_Rides[[#This Row],[Station Code]]="EM", BART_Rides[[#This Row],[Station Code]]="MT", BART_Rides[[#This Row],[Station Code]]="PL", BART_Rides[[#This Row],[Station Code]]="CC"), "Yes", "No")</f>
        <v>No</v>
      </c>
    </row>
    <row r="4122" spans="6:14">
      <c r="F4122" s="3">
        <v>44302</v>
      </c>
      <c r="G4122" s="1" t="s">
        <v>21</v>
      </c>
      <c r="H4122" s="1" t="s">
        <v>103</v>
      </c>
      <c r="I4122" s="1">
        <v>2050</v>
      </c>
      <c r="J4122" s="1">
        <f>MONTH(BART_Rides[[#This Row],[Date]])</f>
        <v>4</v>
      </c>
      <c r="K4122" s="1">
        <f>WEEKDAY(BART_Rides[[#This Row],[Date]],2)</f>
        <v>5</v>
      </c>
      <c r="L4122" s="1" t="str">
        <f>LEFT(BART_Rides[[#This Row],[Lines]],1)</f>
        <v>B</v>
      </c>
      <c r="M4122" s="1" t="str">
        <f>IF(BART_Rides[[#This Row],[FirstLetter]]="Y","Yes","No")</f>
        <v>No</v>
      </c>
      <c r="N4122" s="1" t="str">
        <f>IF(OR(BART_Rides[[#This Row],[Station Code]]="EM", BART_Rides[[#This Row],[Station Code]]="MT", BART_Rides[[#This Row],[Station Code]]="PL", BART_Rides[[#This Row],[Station Code]]="CC"), "Yes", "No")</f>
        <v>No</v>
      </c>
    </row>
    <row r="4123" spans="6:14">
      <c r="F4123" s="3">
        <v>44303</v>
      </c>
      <c r="G4123" s="1" t="s">
        <v>21</v>
      </c>
      <c r="H4123" s="1" t="s">
        <v>103</v>
      </c>
      <c r="I4123" s="1">
        <v>1688</v>
      </c>
      <c r="J4123" s="1">
        <f>MONTH(BART_Rides[[#This Row],[Date]])</f>
        <v>4</v>
      </c>
      <c r="K4123" s="1">
        <f>WEEKDAY(BART_Rides[[#This Row],[Date]],2)</f>
        <v>6</v>
      </c>
      <c r="L4123" s="1" t="str">
        <f>LEFT(BART_Rides[[#This Row],[Lines]],1)</f>
        <v>B</v>
      </c>
      <c r="M4123" s="1" t="str">
        <f>IF(BART_Rides[[#This Row],[FirstLetter]]="Y","Yes","No")</f>
        <v>No</v>
      </c>
      <c r="N4123" s="1" t="str">
        <f>IF(OR(BART_Rides[[#This Row],[Station Code]]="EM", BART_Rides[[#This Row],[Station Code]]="MT", BART_Rides[[#This Row],[Station Code]]="PL", BART_Rides[[#This Row],[Station Code]]="CC"), "Yes", "No")</f>
        <v>No</v>
      </c>
    </row>
    <row r="4124" spans="6:14">
      <c r="F4124" s="3">
        <v>44304</v>
      </c>
      <c r="G4124" s="1" t="s">
        <v>21</v>
      </c>
      <c r="H4124" s="1" t="s">
        <v>103</v>
      </c>
      <c r="I4124" s="1">
        <v>1439</v>
      </c>
      <c r="J4124" s="1">
        <f>MONTH(BART_Rides[[#This Row],[Date]])</f>
        <v>4</v>
      </c>
      <c r="K4124" s="1">
        <f>WEEKDAY(BART_Rides[[#This Row],[Date]],2)</f>
        <v>7</v>
      </c>
      <c r="L4124" s="1" t="str">
        <f>LEFT(BART_Rides[[#This Row],[Lines]],1)</f>
        <v>B</v>
      </c>
      <c r="M4124" s="1" t="str">
        <f>IF(BART_Rides[[#This Row],[FirstLetter]]="Y","Yes","No")</f>
        <v>No</v>
      </c>
      <c r="N4124" s="1" t="str">
        <f>IF(OR(BART_Rides[[#This Row],[Station Code]]="EM", BART_Rides[[#This Row],[Station Code]]="MT", BART_Rides[[#This Row],[Station Code]]="PL", BART_Rides[[#This Row],[Station Code]]="CC"), "Yes", "No")</f>
        <v>No</v>
      </c>
    </row>
    <row r="4125" spans="6:14">
      <c r="F4125" s="3">
        <v>44305</v>
      </c>
      <c r="G4125" s="1" t="s">
        <v>21</v>
      </c>
      <c r="H4125" s="1" t="s">
        <v>103</v>
      </c>
      <c r="I4125" s="1">
        <v>1270</v>
      </c>
      <c r="J4125" s="1">
        <f>MONTH(BART_Rides[[#This Row],[Date]])</f>
        <v>4</v>
      </c>
      <c r="K4125" s="1">
        <f>WEEKDAY(BART_Rides[[#This Row],[Date]],2)</f>
        <v>1</v>
      </c>
      <c r="L4125" s="1" t="str">
        <f>LEFT(BART_Rides[[#This Row],[Lines]],1)</f>
        <v>B</v>
      </c>
      <c r="M4125" s="1" t="str">
        <f>IF(BART_Rides[[#This Row],[FirstLetter]]="Y","Yes","No")</f>
        <v>No</v>
      </c>
      <c r="N4125" s="1" t="str">
        <f>IF(OR(BART_Rides[[#This Row],[Station Code]]="EM", BART_Rides[[#This Row],[Station Code]]="MT", BART_Rides[[#This Row],[Station Code]]="PL", BART_Rides[[#This Row],[Station Code]]="CC"), "Yes", "No")</f>
        <v>No</v>
      </c>
    </row>
    <row r="4126" spans="6:14">
      <c r="F4126" s="3">
        <v>44306</v>
      </c>
      <c r="G4126" s="1" t="s">
        <v>21</v>
      </c>
      <c r="H4126" s="1" t="s">
        <v>103</v>
      </c>
      <c r="I4126" s="1">
        <v>1834</v>
      </c>
      <c r="J4126" s="1">
        <f>MONTH(BART_Rides[[#This Row],[Date]])</f>
        <v>4</v>
      </c>
      <c r="K4126" s="1">
        <f>WEEKDAY(BART_Rides[[#This Row],[Date]],2)</f>
        <v>2</v>
      </c>
      <c r="L4126" s="1" t="str">
        <f>LEFT(BART_Rides[[#This Row],[Lines]],1)</f>
        <v>B</v>
      </c>
      <c r="M4126" s="1" t="str">
        <f>IF(BART_Rides[[#This Row],[FirstLetter]]="Y","Yes","No")</f>
        <v>No</v>
      </c>
      <c r="N4126" s="1" t="str">
        <f>IF(OR(BART_Rides[[#This Row],[Station Code]]="EM", BART_Rides[[#This Row],[Station Code]]="MT", BART_Rides[[#This Row],[Station Code]]="PL", BART_Rides[[#This Row],[Station Code]]="CC"), "Yes", "No")</f>
        <v>No</v>
      </c>
    </row>
    <row r="4127" spans="6:14">
      <c r="F4127" s="3">
        <v>44307</v>
      </c>
      <c r="G4127" s="1" t="s">
        <v>21</v>
      </c>
      <c r="H4127" s="1" t="s">
        <v>103</v>
      </c>
      <c r="I4127" s="1">
        <v>1793</v>
      </c>
      <c r="J4127" s="1">
        <f>MONTH(BART_Rides[[#This Row],[Date]])</f>
        <v>4</v>
      </c>
      <c r="K4127" s="1">
        <f>WEEKDAY(BART_Rides[[#This Row],[Date]],2)</f>
        <v>3</v>
      </c>
      <c r="L4127" s="1" t="str">
        <f>LEFT(BART_Rides[[#This Row],[Lines]],1)</f>
        <v>B</v>
      </c>
      <c r="M4127" s="1" t="str">
        <f>IF(BART_Rides[[#This Row],[FirstLetter]]="Y","Yes","No")</f>
        <v>No</v>
      </c>
      <c r="N4127" s="1" t="str">
        <f>IF(OR(BART_Rides[[#This Row],[Station Code]]="EM", BART_Rides[[#This Row],[Station Code]]="MT", BART_Rides[[#This Row],[Station Code]]="PL", BART_Rides[[#This Row],[Station Code]]="CC"), "Yes", "No")</f>
        <v>No</v>
      </c>
    </row>
    <row r="4128" spans="6:14">
      <c r="F4128" s="3">
        <v>44308</v>
      </c>
      <c r="G4128" s="1" t="s">
        <v>21</v>
      </c>
      <c r="H4128" s="1" t="s">
        <v>103</v>
      </c>
      <c r="I4128" s="1">
        <v>1359</v>
      </c>
      <c r="J4128" s="1">
        <f>MONTH(BART_Rides[[#This Row],[Date]])</f>
        <v>4</v>
      </c>
      <c r="K4128" s="1">
        <f>WEEKDAY(BART_Rides[[#This Row],[Date]],2)</f>
        <v>4</v>
      </c>
      <c r="L4128" s="1" t="str">
        <f>LEFT(BART_Rides[[#This Row],[Lines]],1)</f>
        <v>B</v>
      </c>
      <c r="M4128" s="1" t="str">
        <f>IF(BART_Rides[[#This Row],[FirstLetter]]="Y","Yes","No")</f>
        <v>No</v>
      </c>
      <c r="N4128" s="1" t="str">
        <f>IF(OR(BART_Rides[[#This Row],[Station Code]]="EM", BART_Rides[[#This Row],[Station Code]]="MT", BART_Rides[[#This Row],[Station Code]]="PL", BART_Rides[[#This Row],[Station Code]]="CC"), "Yes", "No")</f>
        <v>No</v>
      </c>
    </row>
    <row r="4129" spans="6:14">
      <c r="F4129" s="3">
        <v>44309</v>
      </c>
      <c r="G4129" s="1" t="s">
        <v>21</v>
      </c>
      <c r="H4129" s="1" t="s">
        <v>103</v>
      </c>
      <c r="I4129" s="1">
        <v>1306</v>
      </c>
      <c r="J4129" s="1">
        <f>MONTH(BART_Rides[[#This Row],[Date]])</f>
        <v>4</v>
      </c>
      <c r="K4129" s="1">
        <f>WEEKDAY(BART_Rides[[#This Row],[Date]],2)</f>
        <v>5</v>
      </c>
      <c r="L4129" s="1" t="str">
        <f>LEFT(BART_Rides[[#This Row],[Lines]],1)</f>
        <v>B</v>
      </c>
      <c r="M4129" s="1" t="str">
        <f>IF(BART_Rides[[#This Row],[FirstLetter]]="Y","Yes","No")</f>
        <v>No</v>
      </c>
      <c r="N4129" s="1" t="str">
        <f>IF(OR(BART_Rides[[#This Row],[Station Code]]="EM", BART_Rides[[#This Row],[Station Code]]="MT", BART_Rides[[#This Row],[Station Code]]="PL", BART_Rides[[#This Row],[Station Code]]="CC"), "Yes", "No")</f>
        <v>No</v>
      </c>
    </row>
    <row r="4130" spans="6:14">
      <c r="F4130" s="3">
        <v>44310</v>
      </c>
      <c r="G4130" s="1" t="s">
        <v>21</v>
      </c>
      <c r="H4130" s="1" t="s">
        <v>103</v>
      </c>
      <c r="I4130" s="1">
        <v>687</v>
      </c>
      <c r="J4130" s="1">
        <f>MONTH(BART_Rides[[#This Row],[Date]])</f>
        <v>4</v>
      </c>
      <c r="K4130" s="1">
        <f>WEEKDAY(BART_Rides[[#This Row],[Date]],2)</f>
        <v>6</v>
      </c>
      <c r="L4130" s="1" t="str">
        <f>LEFT(BART_Rides[[#This Row],[Lines]],1)</f>
        <v>B</v>
      </c>
      <c r="M4130" s="1" t="str">
        <f>IF(BART_Rides[[#This Row],[FirstLetter]]="Y","Yes","No")</f>
        <v>No</v>
      </c>
      <c r="N4130" s="1" t="str">
        <f>IF(OR(BART_Rides[[#This Row],[Station Code]]="EM", BART_Rides[[#This Row],[Station Code]]="MT", BART_Rides[[#This Row],[Station Code]]="PL", BART_Rides[[#This Row],[Station Code]]="CC"), "Yes", "No")</f>
        <v>No</v>
      </c>
    </row>
    <row r="4131" spans="6:14">
      <c r="F4131" s="3">
        <v>44311</v>
      </c>
      <c r="G4131" s="1" t="s">
        <v>21</v>
      </c>
      <c r="H4131" s="1" t="s">
        <v>103</v>
      </c>
      <c r="I4131" s="1">
        <v>469</v>
      </c>
      <c r="J4131" s="1">
        <f>MONTH(BART_Rides[[#This Row],[Date]])</f>
        <v>4</v>
      </c>
      <c r="K4131" s="1">
        <f>WEEKDAY(BART_Rides[[#This Row],[Date]],2)</f>
        <v>7</v>
      </c>
      <c r="L4131" s="1" t="str">
        <f>LEFT(BART_Rides[[#This Row],[Lines]],1)</f>
        <v>B</v>
      </c>
      <c r="M4131" s="1" t="str">
        <f>IF(BART_Rides[[#This Row],[FirstLetter]]="Y","Yes","No")</f>
        <v>No</v>
      </c>
      <c r="N4131" s="1" t="str">
        <f>IF(OR(BART_Rides[[#This Row],[Station Code]]="EM", BART_Rides[[#This Row],[Station Code]]="MT", BART_Rides[[#This Row],[Station Code]]="PL", BART_Rides[[#This Row],[Station Code]]="CC"), "Yes", "No")</f>
        <v>No</v>
      </c>
    </row>
    <row r="4132" spans="6:14">
      <c r="F4132" s="3">
        <v>44312</v>
      </c>
      <c r="G4132" s="1" t="s">
        <v>21</v>
      </c>
      <c r="H4132" s="1" t="s">
        <v>103</v>
      </c>
      <c r="I4132" s="1">
        <v>1235</v>
      </c>
      <c r="J4132" s="1">
        <f>MONTH(BART_Rides[[#This Row],[Date]])</f>
        <v>4</v>
      </c>
      <c r="K4132" s="1">
        <f>WEEKDAY(BART_Rides[[#This Row],[Date]],2)</f>
        <v>1</v>
      </c>
      <c r="L4132" s="1" t="str">
        <f>LEFT(BART_Rides[[#This Row],[Lines]],1)</f>
        <v>B</v>
      </c>
      <c r="M4132" s="1" t="str">
        <f>IF(BART_Rides[[#This Row],[FirstLetter]]="Y","Yes","No")</f>
        <v>No</v>
      </c>
      <c r="N4132" s="1" t="str">
        <f>IF(OR(BART_Rides[[#This Row],[Station Code]]="EM", BART_Rides[[#This Row],[Station Code]]="MT", BART_Rides[[#This Row],[Station Code]]="PL", BART_Rides[[#This Row],[Station Code]]="CC"), "Yes", "No")</f>
        <v>No</v>
      </c>
    </row>
    <row r="4133" spans="6:14">
      <c r="F4133" s="3">
        <v>44313</v>
      </c>
      <c r="G4133" s="1" t="s">
        <v>21</v>
      </c>
      <c r="H4133" s="1" t="s">
        <v>103</v>
      </c>
      <c r="I4133" s="1">
        <v>1311</v>
      </c>
      <c r="J4133" s="1">
        <f>MONTH(BART_Rides[[#This Row],[Date]])</f>
        <v>4</v>
      </c>
      <c r="K4133" s="1">
        <f>WEEKDAY(BART_Rides[[#This Row],[Date]],2)</f>
        <v>2</v>
      </c>
      <c r="L4133" s="1" t="str">
        <f>LEFT(BART_Rides[[#This Row],[Lines]],1)</f>
        <v>B</v>
      </c>
      <c r="M4133" s="1" t="str">
        <f>IF(BART_Rides[[#This Row],[FirstLetter]]="Y","Yes","No")</f>
        <v>No</v>
      </c>
      <c r="N4133" s="1" t="str">
        <f>IF(OR(BART_Rides[[#This Row],[Station Code]]="EM", BART_Rides[[#This Row],[Station Code]]="MT", BART_Rides[[#This Row],[Station Code]]="PL", BART_Rides[[#This Row],[Station Code]]="CC"), "Yes", "No")</f>
        <v>No</v>
      </c>
    </row>
    <row r="4134" spans="6:14">
      <c r="F4134" s="3">
        <v>44314</v>
      </c>
      <c r="G4134" s="1" t="s">
        <v>21</v>
      </c>
      <c r="H4134" s="1" t="s">
        <v>103</v>
      </c>
      <c r="I4134" s="1">
        <v>1363</v>
      </c>
      <c r="J4134" s="1">
        <f>MONTH(BART_Rides[[#This Row],[Date]])</f>
        <v>4</v>
      </c>
      <c r="K4134" s="1">
        <f>WEEKDAY(BART_Rides[[#This Row],[Date]],2)</f>
        <v>3</v>
      </c>
      <c r="L4134" s="1" t="str">
        <f>LEFT(BART_Rides[[#This Row],[Lines]],1)</f>
        <v>B</v>
      </c>
      <c r="M4134" s="1" t="str">
        <f>IF(BART_Rides[[#This Row],[FirstLetter]]="Y","Yes","No")</f>
        <v>No</v>
      </c>
      <c r="N4134" s="1" t="str">
        <f>IF(OR(BART_Rides[[#This Row],[Station Code]]="EM", BART_Rides[[#This Row],[Station Code]]="MT", BART_Rides[[#This Row],[Station Code]]="PL", BART_Rides[[#This Row],[Station Code]]="CC"), "Yes", "No")</f>
        <v>No</v>
      </c>
    </row>
    <row r="4135" spans="6:14">
      <c r="F4135" s="3">
        <v>44315</v>
      </c>
      <c r="G4135" s="1" t="s">
        <v>21</v>
      </c>
      <c r="H4135" s="1" t="s">
        <v>103</v>
      </c>
      <c r="I4135" s="1">
        <v>1320</v>
      </c>
      <c r="J4135" s="1">
        <f>MONTH(BART_Rides[[#This Row],[Date]])</f>
        <v>4</v>
      </c>
      <c r="K4135" s="1">
        <f>WEEKDAY(BART_Rides[[#This Row],[Date]],2)</f>
        <v>4</v>
      </c>
      <c r="L4135" s="1" t="str">
        <f>LEFT(BART_Rides[[#This Row],[Lines]],1)</f>
        <v>B</v>
      </c>
      <c r="M4135" s="1" t="str">
        <f>IF(BART_Rides[[#This Row],[FirstLetter]]="Y","Yes","No")</f>
        <v>No</v>
      </c>
      <c r="N4135" s="1" t="str">
        <f>IF(OR(BART_Rides[[#This Row],[Station Code]]="EM", BART_Rides[[#This Row],[Station Code]]="MT", BART_Rides[[#This Row],[Station Code]]="PL", BART_Rides[[#This Row],[Station Code]]="CC"), "Yes", "No")</f>
        <v>No</v>
      </c>
    </row>
    <row r="4136" spans="6:14">
      <c r="F4136" s="3">
        <v>44316</v>
      </c>
      <c r="G4136" s="1" t="s">
        <v>21</v>
      </c>
      <c r="H4136" s="1" t="s">
        <v>103</v>
      </c>
      <c r="I4136" s="1">
        <v>2070</v>
      </c>
      <c r="J4136" s="1">
        <f>MONTH(BART_Rides[[#This Row],[Date]])</f>
        <v>4</v>
      </c>
      <c r="K4136" s="1">
        <f>WEEKDAY(BART_Rides[[#This Row],[Date]],2)</f>
        <v>5</v>
      </c>
      <c r="L4136" s="1" t="str">
        <f>LEFT(BART_Rides[[#This Row],[Lines]],1)</f>
        <v>B</v>
      </c>
      <c r="M4136" s="1" t="str">
        <f>IF(BART_Rides[[#This Row],[FirstLetter]]="Y","Yes","No")</f>
        <v>No</v>
      </c>
      <c r="N4136" s="1" t="str">
        <f>IF(OR(BART_Rides[[#This Row],[Station Code]]="EM", BART_Rides[[#This Row],[Station Code]]="MT", BART_Rides[[#This Row],[Station Code]]="PL", BART_Rides[[#This Row],[Station Code]]="CC"), "Yes", "No")</f>
        <v>No</v>
      </c>
    </row>
    <row r="4137" spans="6:14">
      <c r="F4137" s="3">
        <v>44317</v>
      </c>
      <c r="G4137" s="1" t="s">
        <v>21</v>
      </c>
      <c r="H4137" s="1" t="s">
        <v>103</v>
      </c>
      <c r="I4137" s="1">
        <v>1535</v>
      </c>
      <c r="J4137" s="1">
        <f>MONTH(BART_Rides[[#This Row],[Date]])</f>
        <v>5</v>
      </c>
      <c r="K4137" s="1">
        <f>WEEKDAY(BART_Rides[[#This Row],[Date]],2)</f>
        <v>6</v>
      </c>
      <c r="L4137" s="1" t="str">
        <f>LEFT(BART_Rides[[#This Row],[Lines]],1)</f>
        <v>B</v>
      </c>
      <c r="M4137" s="1" t="str">
        <f>IF(BART_Rides[[#This Row],[FirstLetter]]="Y","Yes","No")</f>
        <v>No</v>
      </c>
      <c r="N4137" s="1" t="str">
        <f>IF(OR(BART_Rides[[#This Row],[Station Code]]="EM", BART_Rides[[#This Row],[Station Code]]="MT", BART_Rides[[#This Row],[Station Code]]="PL", BART_Rides[[#This Row],[Station Code]]="CC"), "Yes", "No")</f>
        <v>No</v>
      </c>
    </row>
    <row r="4138" spans="6:14">
      <c r="F4138" s="3">
        <v>44318</v>
      </c>
      <c r="G4138" s="1" t="s">
        <v>21</v>
      </c>
      <c r="H4138" s="1" t="s">
        <v>103</v>
      </c>
      <c r="I4138" s="1">
        <v>1215</v>
      </c>
      <c r="J4138" s="1">
        <f>MONTH(BART_Rides[[#This Row],[Date]])</f>
        <v>5</v>
      </c>
      <c r="K4138" s="1">
        <f>WEEKDAY(BART_Rides[[#This Row],[Date]],2)</f>
        <v>7</v>
      </c>
      <c r="L4138" s="1" t="str">
        <f>LEFT(BART_Rides[[#This Row],[Lines]],1)</f>
        <v>B</v>
      </c>
      <c r="M4138" s="1" t="str">
        <f>IF(BART_Rides[[#This Row],[FirstLetter]]="Y","Yes","No")</f>
        <v>No</v>
      </c>
      <c r="N4138" s="1" t="str">
        <f>IF(OR(BART_Rides[[#This Row],[Station Code]]="EM", BART_Rides[[#This Row],[Station Code]]="MT", BART_Rides[[#This Row],[Station Code]]="PL", BART_Rides[[#This Row],[Station Code]]="CC"), "Yes", "No")</f>
        <v>No</v>
      </c>
    </row>
    <row r="4139" spans="6:14">
      <c r="F4139" s="3">
        <v>44319</v>
      </c>
      <c r="G4139" s="1" t="s">
        <v>21</v>
      </c>
      <c r="H4139" s="1" t="s">
        <v>103</v>
      </c>
      <c r="I4139" s="1">
        <v>1811</v>
      </c>
      <c r="J4139" s="1">
        <f>MONTH(BART_Rides[[#This Row],[Date]])</f>
        <v>5</v>
      </c>
      <c r="K4139" s="1">
        <f>WEEKDAY(BART_Rides[[#This Row],[Date]],2)</f>
        <v>1</v>
      </c>
      <c r="L4139" s="1" t="str">
        <f>LEFT(BART_Rides[[#This Row],[Lines]],1)</f>
        <v>B</v>
      </c>
      <c r="M4139" s="1" t="str">
        <f>IF(BART_Rides[[#This Row],[FirstLetter]]="Y","Yes","No")</f>
        <v>No</v>
      </c>
      <c r="N4139" s="1" t="str">
        <f>IF(OR(BART_Rides[[#This Row],[Station Code]]="EM", BART_Rides[[#This Row],[Station Code]]="MT", BART_Rides[[#This Row],[Station Code]]="PL", BART_Rides[[#This Row],[Station Code]]="CC"), "Yes", "No")</f>
        <v>No</v>
      </c>
    </row>
    <row r="4140" spans="6:14">
      <c r="F4140" s="3">
        <v>44320</v>
      </c>
      <c r="G4140" s="1" t="s">
        <v>21</v>
      </c>
      <c r="H4140" s="1" t="s">
        <v>103</v>
      </c>
      <c r="I4140" s="1">
        <v>1778</v>
      </c>
      <c r="J4140" s="1">
        <f>MONTH(BART_Rides[[#This Row],[Date]])</f>
        <v>5</v>
      </c>
      <c r="K4140" s="1">
        <f>WEEKDAY(BART_Rides[[#This Row],[Date]],2)</f>
        <v>2</v>
      </c>
      <c r="L4140" s="1" t="str">
        <f>LEFT(BART_Rides[[#This Row],[Lines]],1)</f>
        <v>B</v>
      </c>
      <c r="M4140" s="1" t="str">
        <f>IF(BART_Rides[[#This Row],[FirstLetter]]="Y","Yes","No")</f>
        <v>No</v>
      </c>
      <c r="N4140" s="1" t="str">
        <f>IF(OR(BART_Rides[[#This Row],[Station Code]]="EM", BART_Rides[[#This Row],[Station Code]]="MT", BART_Rides[[#This Row],[Station Code]]="PL", BART_Rides[[#This Row],[Station Code]]="CC"), "Yes", "No")</f>
        <v>No</v>
      </c>
    </row>
    <row r="4141" spans="6:14">
      <c r="F4141" s="3">
        <v>44321</v>
      </c>
      <c r="G4141" s="1" t="s">
        <v>21</v>
      </c>
      <c r="H4141" s="1" t="s">
        <v>103</v>
      </c>
      <c r="I4141" s="1">
        <v>1890</v>
      </c>
      <c r="J4141" s="1">
        <f>MONTH(BART_Rides[[#This Row],[Date]])</f>
        <v>5</v>
      </c>
      <c r="K4141" s="1">
        <f>WEEKDAY(BART_Rides[[#This Row],[Date]],2)</f>
        <v>3</v>
      </c>
      <c r="L4141" s="1" t="str">
        <f>LEFT(BART_Rides[[#This Row],[Lines]],1)</f>
        <v>B</v>
      </c>
      <c r="M4141" s="1" t="str">
        <f>IF(BART_Rides[[#This Row],[FirstLetter]]="Y","Yes","No")</f>
        <v>No</v>
      </c>
      <c r="N4141" s="1" t="str">
        <f>IF(OR(BART_Rides[[#This Row],[Station Code]]="EM", BART_Rides[[#This Row],[Station Code]]="MT", BART_Rides[[#This Row],[Station Code]]="PL", BART_Rides[[#This Row],[Station Code]]="CC"), "Yes", "No")</f>
        <v>No</v>
      </c>
    </row>
    <row r="4142" spans="6:14">
      <c r="F4142" s="3">
        <v>44322</v>
      </c>
      <c r="G4142" s="1" t="s">
        <v>21</v>
      </c>
      <c r="H4142" s="1" t="s">
        <v>103</v>
      </c>
      <c r="I4142" s="1">
        <v>2046</v>
      </c>
      <c r="J4142" s="1">
        <f>MONTH(BART_Rides[[#This Row],[Date]])</f>
        <v>5</v>
      </c>
      <c r="K4142" s="1">
        <f>WEEKDAY(BART_Rides[[#This Row],[Date]],2)</f>
        <v>4</v>
      </c>
      <c r="L4142" s="1" t="str">
        <f>LEFT(BART_Rides[[#This Row],[Lines]],1)</f>
        <v>B</v>
      </c>
      <c r="M4142" s="1" t="str">
        <f>IF(BART_Rides[[#This Row],[FirstLetter]]="Y","Yes","No")</f>
        <v>No</v>
      </c>
      <c r="N4142" s="1" t="str">
        <f>IF(OR(BART_Rides[[#This Row],[Station Code]]="EM", BART_Rides[[#This Row],[Station Code]]="MT", BART_Rides[[#This Row],[Station Code]]="PL", BART_Rides[[#This Row],[Station Code]]="CC"), "Yes", "No")</f>
        <v>No</v>
      </c>
    </row>
    <row r="4143" spans="6:14">
      <c r="F4143" s="3">
        <v>44323</v>
      </c>
      <c r="G4143" s="1" t="s">
        <v>21</v>
      </c>
      <c r="H4143" s="1" t="s">
        <v>103</v>
      </c>
      <c r="I4143" s="1">
        <v>2104</v>
      </c>
      <c r="J4143" s="1">
        <f>MONTH(BART_Rides[[#This Row],[Date]])</f>
        <v>5</v>
      </c>
      <c r="K4143" s="1">
        <f>WEEKDAY(BART_Rides[[#This Row],[Date]],2)</f>
        <v>5</v>
      </c>
      <c r="L4143" s="1" t="str">
        <f>LEFT(BART_Rides[[#This Row],[Lines]],1)</f>
        <v>B</v>
      </c>
      <c r="M4143" s="1" t="str">
        <f>IF(BART_Rides[[#This Row],[FirstLetter]]="Y","Yes","No")</f>
        <v>No</v>
      </c>
      <c r="N4143" s="1" t="str">
        <f>IF(OR(BART_Rides[[#This Row],[Station Code]]="EM", BART_Rides[[#This Row],[Station Code]]="MT", BART_Rides[[#This Row],[Station Code]]="PL", BART_Rides[[#This Row],[Station Code]]="CC"), "Yes", "No")</f>
        <v>No</v>
      </c>
    </row>
    <row r="4144" spans="6:14">
      <c r="F4144" s="3">
        <v>44324</v>
      </c>
      <c r="G4144" s="1" t="s">
        <v>21</v>
      </c>
      <c r="H4144" s="1" t="s">
        <v>103</v>
      </c>
      <c r="I4144" s="1">
        <v>1859</v>
      </c>
      <c r="J4144" s="1">
        <f>MONTH(BART_Rides[[#This Row],[Date]])</f>
        <v>5</v>
      </c>
      <c r="K4144" s="1">
        <f>WEEKDAY(BART_Rides[[#This Row],[Date]],2)</f>
        <v>6</v>
      </c>
      <c r="L4144" s="1" t="str">
        <f>LEFT(BART_Rides[[#This Row],[Lines]],1)</f>
        <v>B</v>
      </c>
      <c r="M4144" s="1" t="str">
        <f>IF(BART_Rides[[#This Row],[FirstLetter]]="Y","Yes","No")</f>
        <v>No</v>
      </c>
      <c r="N4144" s="1" t="str">
        <f>IF(OR(BART_Rides[[#This Row],[Station Code]]="EM", BART_Rides[[#This Row],[Station Code]]="MT", BART_Rides[[#This Row],[Station Code]]="PL", BART_Rides[[#This Row],[Station Code]]="CC"), "Yes", "No")</f>
        <v>No</v>
      </c>
    </row>
    <row r="4145" spans="6:14">
      <c r="F4145" s="3">
        <v>44325</v>
      </c>
      <c r="G4145" s="1" t="s">
        <v>21</v>
      </c>
      <c r="H4145" s="1" t="s">
        <v>103</v>
      </c>
      <c r="I4145" s="1">
        <v>1198</v>
      </c>
      <c r="J4145" s="1">
        <f>MONTH(BART_Rides[[#This Row],[Date]])</f>
        <v>5</v>
      </c>
      <c r="K4145" s="1">
        <f>WEEKDAY(BART_Rides[[#This Row],[Date]],2)</f>
        <v>7</v>
      </c>
      <c r="L4145" s="1" t="str">
        <f>LEFT(BART_Rides[[#This Row],[Lines]],1)</f>
        <v>B</v>
      </c>
      <c r="M4145" s="1" t="str">
        <f>IF(BART_Rides[[#This Row],[FirstLetter]]="Y","Yes","No")</f>
        <v>No</v>
      </c>
      <c r="N4145" s="1" t="str">
        <f>IF(OR(BART_Rides[[#This Row],[Station Code]]="EM", BART_Rides[[#This Row],[Station Code]]="MT", BART_Rides[[#This Row],[Station Code]]="PL", BART_Rides[[#This Row],[Station Code]]="CC"), "Yes", "No")</f>
        <v>No</v>
      </c>
    </row>
    <row r="4146" spans="6:14">
      <c r="F4146" s="3">
        <v>44326</v>
      </c>
      <c r="G4146" s="1" t="s">
        <v>21</v>
      </c>
      <c r="H4146" s="1" t="s">
        <v>103</v>
      </c>
      <c r="I4146" s="1">
        <v>1290</v>
      </c>
      <c r="J4146" s="1">
        <f>MONTH(BART_Rides[[#This Row],[Date]])</f>
        <v>5</v>
      </c>
      <c r="K4146" s="1">
        <f>WEEKDAY(BART_Rides[[#This Row],[Date]],2)</f>
        <v>1</v>
      </c>
      <c r="L4146" s="1" t="str">
        <f>LEFT(BART_Rides[[#This Row],[Lines]],1)</f>
        <v>B</v>
      </c>
      <c r="M4146" s="1" t="str">
        <f>IF(BART_Rides[[#This Row],[FirstLetter]]="Y","Yes","No")</f>
        <v>No</v>
      </c>
      <c r="N4146" s="1" t="str">
        <f>IF(OR(BART_Rides[[#This Row],[Station Code]]="EM", BART_Rides[[#This Row],[Station Code]]="MT", BART_Rides[[#This Row],[Station Code]]="PL", BART_Rides[[#This Row],[Station Code]]="CC"), "Yes", "No")</f>
        <v>No</v>
      </c>
    </row>
    <row r="4147" spans="6:14">
      <c r="F4147" s="3">
        <v>44327</v>
      </c>
      <c r="G4147" s="1" t="s">
        <v>21</v>
      </c>
      <c r="H4147" s="1" t="s">
        <v>103</v>
      </c>
      <c r="I4147" s="1">
        <v>1349</v>
      </c>
      <c r="J4147" s="1">
        <f>MONTH(BART_Rides[[#This Row],[Date]])</f>
        <v>5</v>
      </c>
      <c r="K4147" s="1">
        <f>WEEKDAY(BART_Rides[[#This Row],[Date]],2)</f>
        <v>2</v>
      </c>
      <c r="L4147" s="1" t="str">
        <f>LEFT(BART_Rides[[#This Row],[Lines]],1)</f>
        <v>B</v>
      </c>
      <c r="M4147" s="1" t="str">
        <f>IF(BART_Rides[[#This Row],[FirstLetter]]="Y","Yes","No")</f>
        <v>No</v>
      </c>
      <c r="N4147" s="1" t="str">
        <f>IF(OR(BART_Rides[[#This Row],[Station Code]]="EM", BART_Rides[[#This Row],[Station Code]]="MT", BART_Rides[[#This Row],[Station Code]]="PL", BART_Rides[[#This Row],[Station Code]]="CC"), "Yes", "No")</f>
        <v>No</v>
      </c>
    </row>
    <row r="4148" spans="6:14">
      <c r="F4148" s="3">
        <v>44328</v>
      </c>
      <c r="G4148" s="1" t="s">
        <v>21</v>
      </c>
      <c r="H4148" s="1" t="s">
        <v>103</v>
      </c>
      <c r="I4148" s="1">
        <v>1333</v>
      </c>
      <c r="J4148" s="1">
        <f>MONTH(BART_Rides[[#This Row],[Date]])</f>
        <v>5</v>
      </c>
      <c r="K4148" s="1">
        <f>WEEKDAY(BART_Rides[[#This Row],[Date]],2)</f>
        <v>3</v>
      </c>
      <c r="L4148" s="1" t="str">
        <f>LEFT(BART_Rides[[#This Row],[Lines]],1)</f>
        <v>B</v>
      </c>
      <c r="M4148" s="1" t="str">
        <f>IF(BART_Rides[[#This Row],[FirstLetter]]="Y","Yes","No")</f>
        <v>No</v>
      </c>
      <c r="N4148" s="1" t="str">
        <f>IF(OR(BART_Rides[[#This Row],[Station Code]]="EM", BART_Rides[[#This Row],[Station Code]]="MT", BART_Rides[[#This Row],[Station Code]]="PL", BART_Rides[[#This Row],[Station Code]]="CC"), "Yes", "No")</f>
        <v>No</v>
      </c>
    </row>
    <row r="4149" spans="6:14">
      <c r="F4149" s="3">
        <v>44329</v>
      </c>
      <c r="G4149" s="1" t="s">
        <v>21</v>
      </c>
      <c r="H4149" s="1" t="s">
        <v>103</v>
      </c>
      <c r="I4149" s="1">
        <v>1346</v>
      </c>
      <c r="J4149" s="1">
        <f>MONTH(BART_Rides[[#This Row],[Date]])</f>
        <v>5</v>
      </c>
      <c r="K4149" s="1">
        <f>WEEKDAY(BART_Rides[[#This Row],[Date]],2)</f>
        <v>4</v>
      </c>
      <c r="L4149" s="1" t="str">
        <f>LEFT(BART_Rides[[#This Row],[Lines]],1)</f>
        <v>B</v>
      </c>
      <c r="M4149" s="1" t="str">
        <f>IF(BART_Rides[[#This Row],[FirstLetter]]="Y","Yes","No")</f>
        <v>No</v>
      </c>
      <c r="N4149" s="1" t="str">
        <f>IF(OR(BART_Rides[[#This Row],[Station Code]]="EM", BART_Rides[[#This Row],[Station Code]]="MT", BART_Rides[[#This Row],[Station Code]]="PL", BART_Rides[[#This Row],[Station Code]]="CC"), "Yes", "No")</f>
        <v>No</v>
      </c>
    </row>
    <row r="4150" spans="6:14">
      <c r="F4150" s="3">
        <v>44330</v>
      </c>
      <c r="G4150" s="1" t="s">
        <v>21</v>
      </c>
      <c r="H4150" s="1" t="s">
        <v>103</v>
      </c>
      <c r="I4150" s="1">
        <v>1254</v>
      </c>
      <c r="J4150" s="1">
        <f>MONTH(BART_Rides[[#This Row],[Date]])</f>
        <v>5</v>
      </c>
      <c r="K4150" s="1">
        <f>WEEKDAY(BART_Rides[[#This Row],[Date]],2)</f>
        <v>5</v>
      </c>
      <c r="L4150" s="1" t="str">
        <f>LEFT(BART_Rides[[#This Row],[Lines]],1)</f>
        <v>B</v>
      </c>
      <c r="M4150" s="1" t="str">
        <f>IF(BART_Rides[[#This Row],[FirstLetter]]="Y","Yes","No")</f>
        <v>No</v>
      </c>
      <c r="N4150" s="1" t="str">
        <f>IF(OR(BART_Rides[[#This Row],[Station Code]]="EM", BART_Rides[[#This Row],[Station Code]]="MT", BART_Rides[[#This Row],[Station Code]]="PL", BART_Rides[[#This Row],[Station Code]]="CC"), "Yes", "No")</f>
        <v>No</v>
      </c>
    </row>
    <row r="4151" spans="6:14">
      <c r="F4151" s="3">
        <v>44331</v>
      </c>
      <c r="G4151" s="1" t="s">
        <v>21</v>
      </c>
      <c r="H4151" s="1" t="s">
        <v>103</v>
      </c>
      <c r="I4151" s="1">
        <v>689</v>
      </c>
      <c r="J4151" s="1">
        <f>MONTH(BART_Rides[[#This Row],[Date]])</f>
        <v>5</v>
      </c>
      <c r="K4151" s="1">
        <f>WEEKDAY(BART_Rides[[#This Row],[Date]],2)</f>
        <v>6</v>
      </c>
      <c r="L4151" s="1" t="str">
        <f>LEFT(BART_Rides[[#This Row],[Lines]],1)</f>
        <v>B</v>
      </c>
      <c r="M4151" s="1" t="str">
        <f>IF(BART_Rides[[#This Row],[FirstLetter]]="Y","Yes","No")</f>
        <v>No</v>
      </c>
      <c r="N4151" s="1" t="str">
        <f>IF(OR(BART_Rides[[#This Row],[Station Code]]="EM", BART_Rides[[#This Row],[Station Code]]="MT", BART_Rides[[#This Row],[Station Code]]="PL", BART_Rides[[#This Row],[Station Code]]="CC"), "Yes", "No")</f>
        <v>No</v>
      </c>
    </row>
    <row r="4152" spans="6:14">
      <c r="F4152" s="3">
        <v>44332</v>
      </c>
      <c r="G4152" s="1" t="s">
        <v>21</v>
      </c>
      <c r="H4152" s="1" t="s">
        <v>103</v>
      </c>
      <c r="I4152" s="1">
        <v>508</v>
      </c>
      <c r="J4152" s="1">
        <f>MONTH(BART_Rides[[#This Row],[Date]])</f>
        <v>5</v>
      </c>
      <c r="K4152" s="1">
        <f>WEEKDAY(BART_Rides[[#This Row],[Date]],2)</f>
        <v>7</v>
      </c>
      <c r="L4152" s="1" t="str">
        <f>LEFT(BART_Rides[[#This Row],[Lines]],1)</f>
        <v>B</v>
      </c>
      <c r="M4152" s="1" t="str">
        <f>IF(BART_Rides[[#This Row],[FirstLetter]]="Y","Yes","No")</f>
        <v>No</v>
      </c>
      <c r="N4152" s="1" t="str">
        <f>IF(OR(BART_Rides[[#This Row],[Station Code]]="EM", BART_Rides[[#This Row],[Station Code]]="MT", BART_Rides[[#This Row],[Station Code]]="PL", BART_Rides[[#This Row],[Station Code]]="CC"), "Yes", "No")</f>
        <v>No</v>
      </c>
    </row>
    <row r="4153" spans="6:14">
      <c r="F4153" s="3">
        <v>44333</v>
      </c>
      <c r="G4153" s="1" t="s">
        <v>21</v>
      </c>
      <c r="H4153" s="1" t="s">
        <v>103</v>
      </c>
      <c r="I4153" s="1">
        <v>1265</v>
      </c>
      <c r="J4153" s="1">
        <f>MONTH(BART_Rides[[#This Row],[Date]])</f>
        <v>5</v>
      </c>
      <c r="K4153" s="1">
        <f>WEEKDAY(BART_Rides[[#This Row],[Date]],2)</f>
        <v>1</v>
      </c>
      <c r="L4153" s="1" t="str">
        <f>LEFT(BART_Rides[[#This Row],[Lines]],1)</f>
        <v>B</v>
      </c>
      <c r="M4153" s="1" t="str">
        <f>IF(BART_Rides[[#This Row],[FirstLetter]]="Y","Yes","No")</f>
        <v>No</v>
      </c>
      <c r="N4153" s="1" t="str">
        <f>IF(OR(BART_Rides[[#This Row],[Station Code]]="EM", BART_Rides[[#This Row],[Station Code]]="MT", BART_Rides[[#This Row],[Station Code]]="PL", BART_Rides[[#This Row],[Station Code]]="CC"), "Yes", "No")</f>
        <v>No</v>
      </c>
    </row>
    <row r="4154" spans="6:14">
      <c r="F4154" s="3">
        <v>44334</v>
      </c>
      <c r="G4154" s="1" t="s">
        <v>21</v>
      </c>
      <c r="H4154" s="1" t="s">
        <v>103</v>
      </c>
      <c r="I4154" s="1">
        <v>1926</v>
      </c>
      <c r="J4154" s="1">
        <f>MONTH(BART_Rides[[#This Row],[Date]])</f>
        <v>5</v>
      </c>
      <c r="K4154" s="1">
        <f>WEEKDAY(BART_Rides[[#This Row],[Date]],2)</f>
        <v>2</v>
      </c>
      <c r="L4154" s="1" t="str">
        <f>LEFT(BART_Rides[[#This Row],[Lines]],1)</f>
        <v>B</v>
      </c>
      <c r="M4154" s="1" t="str">
        <f>IF(BART_Rides[[#This Row],[FirstLetter]]="Y","Yes","No")</f>
        <v>No</v>
      </c>
      <c r="N4154" s="1" t="str">
        <f>IF(OR(BART_Rides[[#This Row],[Station Code]]="EM", BART_Rides[[#This Row],[Station Code]]="MT", BART_Rides[[#This Row],[Station Code]]="PL", BART_Rides[[#This Row],[Station Code]]="CC"), "Yes", "No")</f>
        <v>No</v>
      </c>
    </row>
    <row r="4155" spans="6:14">
      <c r="F4155" s="3">
        <v>44335</v>
      </c>
      <c r="G4155" s="1" t="s">
        <v>21</v>
      </c>
      <c r="H4155" s="1" t="s">
        <v>103</v>
      </c>
      <c r="I4155" s="1">
        <v>1884</v>
      </c>
      <c r="J4155" s="1">
        <f>MONTH(BART_Rides[[#This Row],[Date]])</f>
        <v>5</v>
      </c>
      <c r="K4155" s="1">
        <f>WEEKDAY(BART_Rides[[#This Row],[Date]],2)</f>
        <v>3</v>
      </c>
      <c r="L4155" s="1" t="str">
        <f>LEFT(BART_Rides[[#This Row],[Lines]],1)</f>
        <v>B</v>
      </c>
      <c r="M4155" s="1" t="str">
        <f>IF(BART_Rides[[#This Row],[FirstLetter]]="Y","Yes","No")</f>
        <v>No</v>
      </c>
      <c r="N4155" s="1" t="str">
        <f>IF(OR(BART_Rides[[#This Row],[Station Code]]="EM", BART_Rides[[#This Row],[Station Code]]="MT", BART_Rides[[#This Row],[Station Code]]="PL", BART_Rides[[#This Row],[Station Code]]="CC"), "Yes", "No")</f>
        <v>No</v>
      </c>
    </row>
    <row r="4156" spans="6:14">
      <c r="F4156" s="3">
        <v>44336</v>
      </c>
      <c r="G4156" s="1" t="s">
        <v>21</v>
      </c>
      <c r="H4156" s="1" t="s">
        <v>103</v>
      </c>
      <c r="I4156" s="1">
        <v>2013</v>
      </c>
      <c r="J4156" s="1">
        <f>MONTH(BART_Rides[[#This Row],[Date]])</f>
        <v>5</v>
      </c>
      <c r="K4156" s="1">
        <f>WEEKDAY(BART_Rides[[#This Row],[Date]],2)</f>
        <v>4</v>
      </c>
      <c r="L4156" s="1" t="str">
        <f>LEFT(BART_Rides[[#This Row],[Lines]],1)</f>
        <v>B</v>
      </c>
      <c r="M4156" s="1" t="str">
        <f>IF(BART_Rides[[#This Row],[FirstLetter]]="Y","Yes","No")</f>
        <v>No</v>
      </c>
      <c r="N4156" s="1" t="str">
        <f>IF(OR(BART_Rides[[#This Row],[Station Code]]="EM", BART_Rides[[#This Row],[Station Code]]="MT", BART_Rides[[#This Row],[Station Code]]="PL", BART_Rides[[#This Row],[Station Code]]="CC"), "Yes", "No")</f>
        <v>No</v>
      </c>
    </row>
    <row r="4157" spans="6:14">
      <c r="F4157" s="3">
        <v>44337</v>
      </c>
      <c r="G4157" s="1" t="s">
        <v>21</v>
      </c>
      <c r="H4157" s="1" t="s">
        <v>103</v>
      </c>
      <c r="I4157" s="1">
        <v>1380</v>
      </c>
      <c r="J4157" s="1">
        <f>MONTH(BART_Rides[[#This Row],[Date]])</f>
        <v>5</v>
      </c>
      <c r="K4157" s="1">
        <f>WEEKDAY(BART_Rides[[#This Row],[Date]],2)</f>
        <v>5</v>
      </c>
      <c r="L4157" s="1" t="str">
        <f>LEFT(BART_Rides[[#This Row],[Lines]],1)</f>
        <v>B</v>
      </c>
      <c r="M4157" s="1" t="str">
        <f>IF(BART_Rides[[#This Row],[FirstLetter]]="Y","Yes","No")</f>
        <v>No</v>
      </c>
      <c r="N4157" s="1" t="str">
        <f>IF(OR(BART_Rides[[#This Row],[Station Code]]="EM", BART_Rides[[#This Row],[Station Code]]="MT", BART_Rides[[#This Row],[Station Code]]="PL", BART_Rides[[#This Row],[Station Code]]="CC"), "Yes", "No")</f>
        <v>No</v>
      </c>
    </row>
    <row r="4158" spans="6:14">
      <c r="F4158" s="3">
        <v>44338</v>
      </c>
      <c r="G4158" s="1" t="s">
        <v>21</v>
      </c>
      <c r="H4158" s="1" t="s">
        <v>103</v>
      </c>
      <c r="I4158" s="1">
        <v>706</v>
      </c>
      <c r="J4158" s="1">
        <f>MONTH(BART_Rides[[#This Row],[Date]])</f>
        <v>5</v>
      </c>
      <c r="K4158" s="1">
        <f>WEEKDAY(BART_Rides[[#This Row],[Date]],2)</f>
        <v>6</v>
      </c>
      <c r="L4158" s="1" t="str">
        <f>LEFT(BART_Rides[[#This Row],[Lines]],1)</f>
        <v>B</v>
      </c>
      <c r="M4158" s="1" t="str">
        <f>IF(BART_Rides[[#This Row],[FirstLetter]]="Y","Yes","No")</f>
        <v>No</v>
      </c>
      <c r="N4158" s="1" t="str">
        <f>IF(OR(BART_Rides[[#This Row],[Station Code]]="EM", BART_Rides[[#This Row],[Station Code]]="MT", BART_Rides[[#This Row],[Station Code]]="PL", BART_Rides[[#This Row],[Station Code]]="CC"), "Yes", "No")</f>
        <v>No</v>
      </c>
    </row>
    <row r="4159" spans="6:14">
      <c r="F4159" s="3">
        <v>44339</v>
      </c>
      <c r="G4159" s="1" t="s">
        <v>21</v>
      </c>
      <c r="H4159" s="1" t="s">
        <v>103</v>
      </c>
      <c r="I4159" s="1">
        <v>534</v>
      </c>
      <c r="J4159" s="1">
        <f>MONTH(BART_Rides[[#This Row],[Date]])</f>
        <v>5</v>
      </c>
      <c r="K4159" s="1">
        <f>WEEKDAY(BART_Rides[[#This Row],[Date]],2)</f>
        <v>7</v>
      </c>
      <c r="L4159" s="1" t="str">
        <f>LEFT(BART_Rides[[#This Row],[Lines]],1)</f>
        <v>B</v>
      </c>
      <c r="M4159" s="1" t="str">
        <f>IF(BART_Rides[[#This Row],[FirstLetter]]="Y","Yes","No")</f>
        <v>No</v>
      </c>
      <c r="N4159" s="1" t="str">
        <f>IF(OR(BART_Rides[[#This Row],[Station Code]]="EM", BART_Rides[[#This Row],[Station Code]]="MT", BART_Rides[[#This Row],[Station Code]]="PL", BART_Rides[[#This Row],[Station Code]]="CC"), "Yes", "No")</f>
        <v>No</v>
      </c>
    </row>
    <row r="4160" spans="6:14">
      <c r="F4160" s="3">
        <v>44340</v>
      </c>
      <c r="G4160" s="1" t="s">
        <v>21</v>
      </c>
      <c r="H4160" s="1" t="s">
        <v>103</v>
      </c>
      <c r="I4160" s="1">
        <v>1744</v>
      </c>
      <c r="J4160" s="1">
        <f>MONTH(BART_Rides[[#This Row],[Date]])</f>
        <v>5</v>
      </c>
      <c r="K4160" s="1">
        <f>WEEKDAY(BART_Rides[[#This Row],[Date]],2)</f>
        <v>1</v>
      </c>
      <c r="L4160" s="1" t="str">
        <f>LEFT(BART_Rides[[#This Row],[Lines]],1)</f>
        <v>B</v>
      </c>
      <c r="M4160" s="1" t="str">
        <f>IF(BART_Rides[[#This Row],[FirstLetter]]="Y","Yes","No")</f>
        <v>No</v>
      </c>
      <c r="N4160" s="1" t="str">
        <f>IF(OR(BART_Rides[[#This Row],[Station Code]]="EM", BART_Rides[[#This Row],[Station Code]]="MT", BART_Rides[[#This Row],[Station Code]]="PL", BART_Rides[[#This Row],[Station Code]]="CC"), "Yes", "No")</f>
        <v>No</v>
      </c>
    </row>
    <row r="4161" spans="6:14">
      <c r="F4161" s="3">
        <v>44341</v>
      </c>
      <c r="G4161" s="1" t="s">
        <v>21</v>
      </c>
      <c r="H4161" s="1" t="s">
        <v>103</v>
      </c>
      <c r="I4161" s="1">
        <v>1751</v>
      </c>
      <c r="J4161" s="1">
        <f>MONTH(BART_Rides[[#This Row],[Date]])</f>
        <v>5</v>
      </c>
      <c r="K4161" s="1">
        <f>WEEKDAY(BART_Rides[[#This Row],[Date]],2)</f>
        <v>2</v>
      </c>
      <c r="L4161" s="1" t="str">
        <f>LEFT(BART_Rides[[#This Row],[Lines]],1)</f>
        <v>B</v>
      </c>
      <c r="M4161" s="1" t="str">
        <f>IF(BART_Rides[[#This Row],[FirstLetter]]="Y","Yes","No")</f>
        <v>No</v>
      </c>
      <c r="N4161" s="1" t="str">
        <f>IF(OR(BART_Rides[[#This Row],[Station Code]]="EM", BART_Rides[[#This Row],[Station Code]]="MT", BART_Rides[[#This Row],[Station Code]]="PL", BART_Rides[[#This Row],[Station Code]]="CC"), "Yes", "No")</f>
        <v>No</v>
      </c>
    </row>
    <row r="4162" spans="6:14">
      <c r="F4162" s="3">
        <v>44342</v>
      </c>
      <c r="G4162" s="1" t="s">
        <v>21</v>
      </c>
      <c r="H4162" s="1" t="s">
        <v>103</v>
      </c>
      <c r="I4162" s="1">
        <v>1888</v>
      </c>
      <c r="J4162" s="1">
        <f>MONTH(BART_Rides[[#This Row],[Date]])</f>
        <v>5</v>
      </c>
      <c r="K4162" s="1">
        <f>WEEKDAY(BART_Rides[[#This Row],[Date]],2)</f>
        <v>3</v>
      </c>
      <c r="L4162" s="1" t="str">
        <f>LEFT(BART_Rides[[#This Row],[Lines]],1)</f>
        <v>B</v>
      </c>
      <c r="M4162" s="1" t="str">
        <f>IF(BART_Rides[[#This Row],[FirstLetter]]="Y","Yes","No")</f>
        <v>No</v>
      </c>
      <c r="N4162" s="1" t="str">
        <f>IF(OR(BART_Rides[[#This Row],[Station Code]]="EM", BART_Rides[[#This Row],[Station Code]]="MT", BART_Rides[[#This Row],[Station Code]]="PL", BART_Rides[[#This Row],[Station Code]]="CC"), "Yes", "No")</f>
        <v>No</v>
      </c>
    </row>
    <row r="4163" spans="6:14">
      <c r="F4163" s="3">
        <v>44343</v>
      </c>
      <c r="G4163" s="1" t="s">
        <v>21</v>
      </c>
      <c r="H4163" s="1" t="s">
        <v>103</v>
      </c>
      <c r="I4163" s="1">
        <v>2067</v>
      </c>
      <c r="J4163" s="1">
        <f>MONTH(BART_Rides[[#This Row],[Date]])</f>
        <v>5</v>
      </c>
      <c r="K4163" s="1">
        <f>WEEKDAY(BART_Rides[[#This Row],[Date]],2)</f>
        <v>4</v>
      </c>
      <c r="L4163" s="1" t="str">
        <f>LEFT(BART_Rides[[#This Row],[Lines]],1)</f>
        <v>B</v>
      </c>
      <c r="M4163" s="1" t="str">
        <f>IF(BART_Rides[[#This Row],[FirstLetter]]="Y","Yes","No")</f>
        <v>No</v>
      </c>
      <c r="N4163" s="1" t="str">
        <f>IF(OR(BART_Rides[[#This Row],[Station Code]]="EM", BART_Rides[[#This Row],[Station Code]]="MT", BART_Rides[[#This Row],[Station Code]]="PL", BART_Rides[[#This Row],[Station Code]]="CC"), "Yes", "No")</f>
        <v>No</v>
      </c>
    </row>
    <row r="4164" spans="6:14">
      <c r="F4164" s="3">
        <v>44344</v>
      </c>
      <c r="G4164" s="1" t="s">
        <v>21</v>
      </c>
      <c r="H4164" s="1" t="s">
        <v>103</v>
      </c>
      <c r="I4164" s="1">
        <v>2467</v>
      </c>
      <c r="J4164" s="1">
        <f>MONTH(BART_Rides[[#This Row],[Date]])</f>
        <v>5</v>
      </c>
      <c r="K4164" s="1">
        <f>WEEKDAY(BART_Rides[[#This Row],[Date]],2)</f>
        <v>5</v>
      </c>
      <c r="L4164" s="1" t="str">
        <f>LEFT(BART_Rides[[#This Row],[Lines]],1)</f>
        <v>B</v>
      </c>
      <c r="M4164" s="1" t="str">
        <f>IF(BART_Rides[[#This Row],[FirstLetter]]="Y","Yes","No")</f>
        <v>No</v>
      </c>
      <c r="N4164" s="1" t="str">
        <f>IF(OR(BART_Rides[[#This Row],[Station Code]]="EM", BART_Rides[[#This Row],[Station Code]]="MT", BART_Rides[[#This Row],[Station Code]]="PL", BART_Rides[[#This Row],[Station Code]]="CC"), "Yes", "No")</f>
        <v>No</v>
      </c>
    </row>
    <row r="4165" spans="6:14">
      <c r="F4165" s="3">
        <v>44345</v>
      </c>
      <c r="G4165" s="1" t="s">
        <v>21</v>
      </c>
      <c r="H4165" s="1" t="s">
        <v>103</v>
      </c>
      <c r="I4165" s="1">
        <v>1710</v>
      </c>
      <c r="J4165" s="1">
        <f>MONTH(BART_Rides[[#This Row],[Date]])</f>
        <v>5</v>
      </c>
      <c r="K4165" s="1">
        <f>WEEKDAY(BART_Rides[[#This Row],[Date]],2)</f>
        <v>6</v>
      </c>
      <c r="L4165" s="1" t="str">
        <f>LEFT(BART_Rides[[#This Row],[Lines]],1)</f>
        <v>B</v>
      </c>
      <c r="M4165" s="1" t="str">
        <f>IF(BART_Rides[[#This Row],[FirstLetter]]="Y","Yes","No")</f>
        <v>No</v>
      </c>
      <c r="N4165" s="1" t="str">
        <f>IF(OR(BART_Rides[[#This Row],[Station Code]]="EM", BART_Rides[[#This Row],[Station Code]]="MT", BART_Rides[[#This Row],[Station Code]]="PL", BART_Rides[[#This Row],[Station Code]]="CC"), "Yes", "No")</f>
        <v>No</v>
      </c>
    </row>
    <row r="4166" spans="6:14">
      <c r="F4166" s="3">
        <v>44346</v>
      </c>
      <c r="G4166" s="1" t="s">
        <v>21</v>
      </c>
      <c r="H4166" s="1" t="s">
        <v>103</v>
      </c>
      <c r="I4166" s="1">
        <v>1803</v>
      </c>
      <c r="J4166" s="1">
        <f>MONTH(BART_Rides[[#This Row],[Date]])</f>
        <v>5</v>
      </c>
      <c r="K4166" s="1">
        <f>WEEKDAY(BART_Rides[[#This Row],[Date]],2)</f>
        <v>7</v>
      </c>
      <c r="L4166" s="1" t="str">
        <f>LEFT(BART_Rides[[#This Row],[Lines]],1)</f>
        <v>B</v>
      </c>
      <c r="M4166" s="1" t="str">
        <f>IF(BART_Rides[[#This Row],[FirstLetter]]="Y","Yes","No")</f>
        <v>No</v>
      </c>
      <c r="N4166" s="1" t="str">
        <f>IF(OR(BART_Rides[[#This Row],[Station Code]]="EM", BART_Rides[[#This Row],[Station Code]]="MT", BART_Rides[[#This Row],[Station Code]]="PL", BART_Rides[[#This Row],[Station Code]]="CC"), "Yes", "No")</f>
        <v>No</v>
      </c>
    </row>
    <row r="4167" spans="6:14">
      <c r="F4167" s="3">
        <v>44347</v>
      </c>
      <c r="G4167" s="1" t="s">
        <v>21</v>
      </c>
      <c r="H4167" s="1" t="s">
        <v>103</v>
      </c>
      <c r="I4167" s="1">
        <v>641</v>
      </c>
      <c r="J4167" s="1">
        <f>MONTH(BART_Rides[[#This Row],[Date]])</f>
        <v>5</v>
      </c>
      <c r="K4167" s="1">
        <f>WEEKDAY(BART_Rides[[#This Row],[Date]],2)</f>
        <v>1</v>
      </c>
      <c r="L4167" s="1" t="str">
        <f>LEFT(BART_Rides[[#This Row],[Lines]],1)</f>
        <v>B</v>
      </c>
      <c r="M4167" s="1" t="str">
        <f>IF(BART_Rides[[#This Row],[FirstLetter]]="Y","Yes","No")</f>
        <v>No</v>
      </c>
      <c r="N4167" s="1" t="str">
        <f>IF(OR(BART_Rides[[#This Row],[Station Code]]="EM", BART_Rides[[#This Row],[Station Code]]="MT", BART_Rides[[#This Row],[Station Code]]="PL", BART_Rides[[#This Row],[Station Code]]="CC"), "Yes", "No")</f>
        <v>No</v>
      </c>
    </row>
    <row r="4168" spans="6:14">
      <c r="F4168" s="3">
        <v>44348</v>
      </c>
      <c r="G4168" s="1" t="s">
        <v>21</v>
      </c>
      <c r="H4168" s="1" t="s">
        <v>103</v>
      </c>
      <c r="I4168" s="1">
        <v>1351</v>
      </c>
      <c r="J4168" s="1">
        <f>MONTH(BART_Rides[[#This Row],[Date]])</f>
        <v>6</v>
      </c>
      <c r="K4168" s="1">
        <f>WEEKDAY(BART_Rides[[#This Row],[Date]],2)</f>
        <v>2</v>
      </c>
      <c r="L4168" s="1" t="str">
        <f>LEFT(BART_Rides[[#This Row],[Lines]],1)</f>
        <v>B</v>
      </c>
      <c r="M4168" s="1" t="str">
        <f>IF(BART_Rides[[#This Row],[FirstLetter]]="Y","Yes","No")</f>
        <v>No</v>
      </c>
      <c r="N4168" s="1" t="str">
        <f>IF(OR(BART_Rides[[#This Row],[Station Code]]="EM", BART_Rides[[#This Row],[Station Code]]="MT", BART_Rides[[#This Row],[Station Code]]="PL", BART_Rides[[#This Row],[Station Code]]="CC"), "Yes", "No")</f>
        <v>No</v>
      </c>
    </row>
    <row r="4169" spans="6:14">
      <c r="F4169" s="3">
        <v>44349</v>
      </c>
      <c r="G4169" s="1" t="s">
        <v>21</v>
      </c>
      <c r="H4169" s="1" t="s">
        <v>103</v>
      </c>
      <c r="I4169" s="1">
        <v>1402</v>
      </c>
      <c r="J4169" s="1">
        <f>MONTH(BART_Rides[[#This Row],[Date]])</f>
        <v>6</v>
      </c>
      <c r="K4169" s="1">
        <f>WEEKDAY(BART_Rides[[#This Row],[Date]],2)</f>
        <v>3</v>
      </c>
      <c r="L4169" s="1" t="str">
        <f>LEFT(BART_Rides[[#This Row],[Lines]],1)</f>
        <v>B</v>
      </c>
      <c r="M4169" s="1" t="str">
        <f>IF(BART_Rides[[#This Row],[FirstLetter]]="Y","Yes","No")</f>
        <v>No</v>
      </c>
      <c r="N4169" s="1" t="str">
        <f>IF(OR(BART_Rides[[#This Row],[Station Code]]="EM", BART_Rides[[#This Row],[Station Code]]="MT", BART_Rides[[#This Row],[Station Code]]="PL", BART_Rides[[#This Row],[Station Code]]="CC"), "Yes", "No")</f>
        <v>No</v>
      </c>
    </row>
    <row r="4170" spans="6:14">
      <c r="F4170" s="3">
        <v>44350</v>
      </c>
      <c r="G4170" s="1" t="s">
        <v>21</v>
      </c>
      <c r="H4170" s="1" t="s">
        <v>103</v>
      </c>
      <c r="I4170" s="1">
        <v>1397</v>
      </c>
      <c r="J4170" s="1">
        <f>MONTH(BART_Rides[[#This Row],[Date]])</f>
        <v>6</v>
      </c>
      <c r="K4170" s="1">
        <f>WEEKDAY(BART_Rides[[#This Row],[Date]],2)</f>
        <v>4</v>
      </c>
      <c r="L4170" s="1" t="str">
        <f>LEFT(BART_Rides[[#This Row],[Lines]],1)</f>
        <v>B</v>
      </c>
      <c r="M4170" s="1" t="str">
        <f>IF(BART_Rides[[#This Row],[FirstLetter]]="Y","Yes","No")</f>
        <v>No</v>
      </c>
      <c r="N4170" s="1" t="str">
        <f>IF(OR(BART_Rides[[#This Row],[Station Code]]="EM", BART_Rides[[#This Row],[Station Code]]="MT", BART_Rides[[#This Row],[Station Code]]="PL", BART_Rides[[#This Row],[Station Code]]="CC"), "Yes", "No")</f>
        <v>No</v>
      </c>
    </row>
    <row r="4171" spans="6:14">
      <c r="F4171" s="3">
        <v>44351</v>
      </c>
      <c r="G4171" s="1" t="s">
        <v>21</v>
      </c>
      <c r="H4171" s="1" t="s">
        <v>103</v>
      </c>
      <c r="I4171" s="1">
        <v>1394</v>
      </c>
      <c r="J4171" s="1">
        <f>MONTH(BART_Rides[[#This Row],[Date]])</f>
        <v>6</v>
      </c>
      <c r="K4171" s="1">
        <f>WEEKDAY(BART_Rides[[#This Row],[Date]],2)</f>
        <v>5</v>
      </c>
      <c r="L4171" s="1" t="str">
        <f>LEFT(BART_Rides[[#This Row],[Lines]],1)</f>
        <v>B</v>
      </c>
      <c r="M4171" s="1" t="str">
        <f>IF(BART_Rides[[#This Row],[FirstLetter]]="Y","Yes","No")</f>
        <v>No</v>
      </c>
      <c r="N4171" s="1" t="str">
        <f>IF(OR(BART_Rides[[#This Row],[Station Code]]="EM", BART_Rides[[#This Row],[Station Code]]="MT", BART_Rides[[#This Row],[Station Code]]="PL", BART_Rides[[#This Row],[Station Code]]="CC"), "Yes", "No")</f>
        <v>No</v>
      </c>
    </row>
    <row r="4172" spans="6:14">
      <c r="F4172" s="3">
        <v>44352</v>
      </c>
      <c r="G4172" s="1" t="s">
        <v>21</v>
      </c>
      <c r="H4172" s="1" t="s">
        <v>103</v>
      </c>
      <c r="I4172" s="1">
        <v>725</v>
      </c>
      <c r="J4172" s="1">
        <f>MONTH(BART_Rides[[#This Row],[Date]])</f>
        <v>6</v>
      </c>
      <c r="K4172" s="1">
        <f>WEEKDAY(BART_Rides[[#This Row],[Date]],2)</f>
        <v>6</v>
      </c>
      <c r="L4172" s="1" t="str">
        <f>LEFT(BART_Rides[[#This Row],[Lines]],1)</f>
        <v>B</v>
      </c>
      <c r="M4172" s="1" t="str">
        <f>IF(BART_Rides[[#This Row],[FirstLetter]]="Y","Yes","No")</f>
        <v>No</v>
      </c>
      <c r="N4172" s="1" t="str">
        <f>IF(OR(BART_Rides[[#This Row],[Station Code]]="EM", BART_Rides[[#This Row],[Station Code]]="MT", BART_Rides[[#This Row],[Station Code]]="PL", BART_Rides[[#This Row],[Station Code]]="CC"), "Yes", "No")</f>
        <v>No</v>
      </c>
    </row>
    <row r="4173" spans="6:14">
      <c r="F4173" s="3">
        <v>44353</v>
      </c>
      <c r="G4173" s="1" t="s">
        <v>21</v>
      </c>
      <c r="H4173" s="1" t="s">
        <v>103</v>
      </c>
      <c r="I4173" s="1">
        <v>577</v>
      </c>
      <c r="J4173" s="1">
        <f>MONTH(BART_Rides[[#This Row],[Date]])</f>
        <v>6</v>
      </c>
      <c r="K4173" s="1">
        <f>WEEKDAY(BART_Rides[[#This Row],[Date]],2)</f>
        <v>7</v>
      </c>
      <c r="L4173" s="1" t="str">
        <f>LEFT(BART_Rides[[#This Row],[Lines]],1)</f>
        <v>B</v>
      </c>
      <c r="M4173" s="1" t="str">
        <f>IF(BART_Rides[[#This Row],[FirstLetter]]="Y","Yes","No")</f>
        <v>No</v>
      </c>
      <c r="N4173" s="1" t="str">
        <f>IF(OR(BART_Rides[[#This Row],[Station Code]]="EM", BART_Rides[[#This Row],[Station Code]]="MT", BART_Rides[[#This Row],[Station Code]]="PL", BART_Rides[[#This Row],[Station Code]]="CC"), "Yes", "No")</f>
        <v>No</v>
      </c>
    </row>
    <row r="4174" spans="6:14">
      <c r="F4174" s="3">
        <v>44354</v>
      </c>
      <c r="G4174" s="1" t="s">
        <v>21</v>
      </c>
      <c r="H4174" s="1" t="s">
        <v>103</v>
      </c>
      <c r="I4174" s="1">
        <v>1344</v>
      </c>
      <c r="J4174" s="1">
        <f>MONTH(BART_Rides[[#This Row],[Date]])</f>
        <v>6</v>
      </c>
      <c r="K4174" s="1">
        <f>WEEKDAY(BART_Rides[[#This Row],[Date]],2)</f>
        <v>1</v>
      </c>
      <c r="L4174" s="1" t="str">
        <f>LEFT(BART_Rides[[#This Row],[Lines]],1)</f>
        <v>B</v>
      </c>
      <c r="M4174" s="1" t="str">
        <f>IF(BART_Rides[[#This Row],[FirstLetter]]="Y","Yes","No")</f>
        <v>No</v>
      </c>
      <c r="N4174" s="1" t="str">
        <f>IF(OR(BART_Rides[[#This Row],[Station Code]]="EM", BART_Rides[[#This Row],[Station Code]]="MT", BART_Rides[[#This Row],[Station Code]]="PL", BART_Rides[[#This Row],[Station Code]]="CC"), "Yes", "No")</f>
        <v>No</v>
      </c>
    </row>
    <row r="4175" spans="6:14">
      <c r="F4175" s="3">
        <v>44355</v>
      </c>
      <c r="G4175" s="1" t="s">
        <v>21</v>
      </c>
      <c r="H4175" s="1" t="s">
        <v>103</v>
      </c>
      <c r="I4175" s="1">
        <v>1945</v>
      </c>
      <c r="J4175" s="1">
        <f>MONTH(BART_Rides[[#This Row],[Date]])</f>
        <v>6</v>
      </c>
      <c r="K4175" s="1">
        <f>WEEKDAY(BART_Rides[[#This Row],[Date]],2)</f>
        <v>2</v>
      </c>
      <c r="L4175" s="1" t="str">
        <f>LEFT(BART_Rides[[#This Row],[Lines]],1)</f>
        <v>B</v>
      </c>
      <c r="M4175" s="1" t="str">
        <f>IF(BART_Rides[[#This Row],[FirstLetter]]="Y","Yes","No")</f>
        <v>No</v>
      </c>
      <c r="N4175" s="1" t="str">
        <f>IF(OR(BART_Rides[[#This Row],[Station Code]]="EM", BART_Rides[[#This Row],[Station Code]]="MT", BART_Rides[[#This Row],[Station Code]]="PL", BART_Rides[[#This Row],[Station Code]]="CC"), "Yes", "No")</f>
        <v>No</v>
      </c>
    </row>
    <row r="4176" spans="6:14">
      <c r="F4176" s="3">
        <v>44356</v>
      </c>
      <c r="G4176" s="1" t="s">
        <v>21</v>
      </c>
      <c r="H4176" s="1" t="s">
        <v>103</v>
      </c>
      <c r="I4176" s="1">
        <v>2086</v>
      </c>
      <c r="J4176" s="1">
        <f>MONTH(BART_Rides[[#This Row],[Date]])</f>
        <v>6</v>
      </c>
      <c r="K4176" s="1">
        <f>WEEKDAY(BART_Rides[[#This Row],[Date]],2)</f>
        <v>3</v>
      </c>
      <c r="L4176" s="1" t="str">
        <f>LEFT(BART_Rides[[#This Row],[Lines]],1)</f>
        <v>B</v>
      </c>
      <c r="M4176" s="1" t="str">
        <f>IF(BART_Rides[[#This Row],[FirstLetter]]="Y","Yes","No")</f>
        <v>No</v>
      </c>
      <c r="N4176" s="1" t="str">
        <f>IF(OR(BART_Rides[[#This Row],[Station Code]]="EM", BART_Rides[[#This Row],[Station Code]]="MT", BART_Rides[[#This Row],[Station Code]]="PL", BART_Rides[[#This Row],[Station Code]]="CC"), "Yes", "No")</f>
        <v>No</v>
      </c>
    </row>
    <row r="4177" spans="6:14">
      <c r="F4177" s="3">
        <v>44357</v>
      </c>
      <c r="G4177" s="1" t="s">
        <v>21</v>
      </c>
      <c r="H4177" s="1" t="s">
        <v>103</v>
      </c>
      <c r="I4177" s="1">
        <v>1851</v>
      </c>
      <c r="J4177" s="1">
        <f>MONTH(BART_Rides[[#This Row],[Date]])</f>
        <v>6</v>
      </c>
      <c r="K4177" s="1">
        <f>WEEKDAY(BART_Rides[[#This Row],[Date]],2)</f>
        <v>4</v>
      </c>
      <c r="L4177" s="1" t="str">
        <f>LEFT(BART_Rides[[#This Row],[Lines]],1)</f>
        <v>B</v>
      </c>
      <c r="M4177" s="1" t="str">
        <f>IF(BART_Rides[[#This Row],[FirstLetter]]="Y","Yes","No")</f>
        <v>No</v>
      </c>
      <c r="N4177" s="1" t="str">
        <f>IF(OR(BART_Rides[[#This Row],[Station Code]]="EM", BART_Rides[[#This Row],[Station Code]]="MT", BART_Rides[[#This Row],[Station Code]]="PL", BART_Rides[[#This Row],[Station Code]]="CC"), "Yes", "No")</f>
        <v>No</v>
      </c>
    </row>
    <row r="4178" spans="6:14">
      <c r="F4178" s="3">
        <v>44358</v>
      </c>
      <c r="G4178" s="1" t="s">
        <v>21</v>
      </c>
      <c r="H4178" s="1" t="s">
        <v>103</v>
      </c>
      <c r="I4178" s="1">
        <v>2305</v>
      </c>
      <c r="J4178" s="1">
        <f>MONTH(BART_Rides[[#This Row],[Date]])</f>
        <v>6</v>
      </c>
      <c r="K4178" s="1">
        <f>WEEKDAY(BART_Rides[[#This Row],[Date]],2)</f>
        <v>5</v>
      </c>
      <c r="L4178" s="1" t="str">
        <f>LEFT(BART_Rides[[#This Row],[Lines]],1)</f>
        <v>B</v>
      </c>
      <c r="M4178" s="1" t="str">
        <f>IF(BART_Rides[[#This Row],[FirstLetter]]="Y","Yes","No")</f>
        <v>No</v>
      </c>
      <c r="N4178" s="1" t="str">
        <f>IF(OR(BART_Rides[[#This Row],[Station Code]]="EM", BART_Rides[[#This Row],[Station Code]]="MT", BART_Rides[[#This Row],[Station Code]]="PL", BART_Rides[[#This Row],[Station Code]]="CC"), "Yes", "No")</f>
        <v>No</v>
      </c>
    </row>
    <row r="4179" spans="6:14">
      <c r="F4179" s="3">
        <v>44359</v>
      </c>
      <c r="G4179" s="1" t="s">
        <v>21</v>
      </c>
      <c r="H4179" s="1" t="s">
        <v>103</v>
      </c>
      <c r="I4179" s="1">
        <v>1697</v>
      </c>
      <c r="J4179" s="1">
        <f>MONTH(BART_Rides[[#This Row],[Date]])</f>
        <v>6</v>
      </c>
      <c r="K4179" s="1">
        <f>WEEKDAY(BART_Rides[[#This Row],[Date]],2)</f>
        <v>6</v>
      </c>
      <c r="L4179" s="1" t="str">
        <f>LEFT(BART_Rides[[#This Row],[Lines]],1)</f>
        <v>B</v>
      </c>
      <c r="M4179" s="1" t="str">
        <f>IF(BART_Rides[[#This Row],[FirstLetter]]="Y","Yes","No")</f>
        <v>No</v>
      </c>
      <c r="N4179" s="1" t="str">
        <f>IF(OR(BART_Rides[[#This Row],[Station Code]]="EM", BART_Rides[[#This Row],[Station Code]]="MT", BART_Rides[[#This Row],[Station Code]]="PL", BART_Rides[[#This Row],[Station Code]]="CC"), "Yes", "No")</f>
        <v>No</v>
      </c>
    </row>
    <row r="4180" spans="6:14">
      <c r="F4180" s="3">
        <v>44360</v>
      </c>
      <c r="G4180" s="1" t="s">
        <v>21</v>
      </c>
      <c r="H4180" s="1" t="s">
        <v>103</v>
      </c>
      <c r="I4180" s="1">
        <v>1433</v>
      </c>
      <c r="J4180" s="1">
        <f>MONTH(BART_Rides[[#This Row],[Date]])</f>
        <v>6</v>
      </c>
      <c r="K4180" s="1">
        <f>WEEKDAY(BART_Rides[[#This Row],[Date]],2)</f>
        <v>7</v>
      </c>
      <c r="L4180" s="1" t="str">
        <f>LEFT(BART_Rides[[#This Row],[Lines]],1)</f>
        <v>B</v>
      </c>
      <c r="M4180" s="1" t="str">
        <f>IF(BART_Rides[[#This Row],[FirstLetter]]="Y","Yes","No")</f>
        <v>No</v>
      </c>
      <c r="N4180" s="1" t="str">
        <f>IF(OR(BART_Rides[[#This Row],[Station Code]]="EM", BART_Rides[[#This Row],[Station Code]]="MT", BART_Rides[[#This Row],[Station Code]]="PL", BART_Rides[[#This Row],[Station Code]]="CC"), "Yes", "No")</f>
        <v>No</v>
      </c>
    </row>
    <row r="4181" spans="6:14">
      <c r="F4181" s="3">
        <v>44361</v>
      </c>
      <c r="G4181" s="1" t="s">
        <v>21</v>
      </c>
      <c r="H4181" s="1" t="s">
        <v>103</v>
      </c>
      <c r="I4181" s="1">
        <v>1862</v>
      </c>
      <c r="J4181" s="1">
        <f>MONTH(BART_Rides[[#This Row],[Date]])</f>
        <v>6</v>
      </c>
      <c r="K4181" s="1">
        <f>WEEKDAY(BART_Rides[[#This Row],[Date]],2)</f>
        <v>1</v>
      </c>
      <c r="L4181" s="1" t="str">
        <f>LEFT(BART_Rides[[#This Row],[Lines]],1)</f>
        <v>B</v>
      </c>
      <c r="M4181" s="1" t="str">
        <f>IF(BART_Rides[[#This Row],[FirstLetter]]="Y","Yes","No")</f>
        <v>No</v>
      </c>
      <c r="N4181" s="1" t="str">
        <f>IF(OR(BART_Rides[[#This Row],[Station Code]]="EM", BART_Rides[[#This Row],[Station Code]]="MT", BART_Rides[[#This Row],[Station Code]]="PL", BART_Rides[[#This Row],[Station Code]]="CC"), "Yes", "No")</f>
        <v>No</v>
      </c>
    </row>
    <row r="4182" spans="6:14">
      <c r="F4182" s="3">
        <v>44362</v>
      </c>
      <c r="G4182" s="1" t="s">
        <v>21</v>
      </c>
      <c r="H4182" s="1" t="s">
        <v>103</v>
      </c>
      <c r="I4182" s="1">
        <v>2000</v>
      </c>
      <c r="J4182" s="1">
        <f>MONTH(BART_Rides[[#This Row],[Date]])</f>
        <v>6</v>
      </c>
      <c r="K4182" s="1">
        <f>WEEKDAY(BART_Rides[[#This Row],[Date]],2)</f>
        <v>2</v>
      </c>
      <c r="L4182" s="1" t="str">
        <f>LEFT(BART_Rides[[#This Row],[Lines]],1)</f>
        <v>B</v>
      </c>
      <c r="M4182" s="1" t="str">
        <f>IF(BART_Rides[[#This Row],[FirstLetter]]="Y","Yes","No")</f>
        <v>No</v>
      </c>
      <c r="N4182" s="1" t="str">
        <f>IF(OR(BART_Rides[[#This Row],[Station Code]]="EM", BART_Rides[[#This Row],[Station Code]]="MT", BART_Rides[[#This Row],[Station Code]]="PL", BART_Rides[[#This Row],[Station Code]]="CC"), "Yes", "No")</f>
        <v>No</v>
      </c>
    </row>
    <row r="4183" spans="6:14">
      <c r="F4183" s="3">
        <v>44363</v>
      </c>
      <c r="G4183" s="1" t="s">
        <v>21</v>
      </c>
      <c r="H4183" s="1" t="s">
        <v>103</v>
      </c>
      <c r="I4183" s="1">
        <v>2548</v>
      </c>
      <c r="J4183" s="1">
        <f>MONTH(BART_Rides[[#This Row],[Date]])</f>
        <v>6</v>
      </c>
      <c r="K4183" s="1">
        <f>WEEKDAY(BART_Rides[[#This Row],[Date]],2)</f>
        <v>3</v>
      </c>
      <c r="L4183" s="1" t="str">
        <f>LEFT(BART_Rides[[#This Row],[Lines]],1)</f>
        <v>B</v>
      </c>
      <c r="M4183" s="1" t="str">
        <f>IF(BART_Rides[[#This Row],[FirstLetter]]="Y","Yes","No")</f>
        <v>No</v>
      </c>
      <c r="N4183" s="1" t="str">
        <f>IF(OR(BART_Rides[[#This Row],[Station Code]]="EM", BART_Rides[[#This Row],[Station Code]]="MT", BART_Rides[[#This Row],[Station Code]]="PL", BART_Rides[[#This Row],[Station Code]]="CC"), "Yes", "No")</f>
        <v>No</v>
      </c>
    </row>
    <row r="4184" spans="6:14">
      <c r="F4184" s="3">
        <v>44364</v>
      </c>
      <c r="G4184" s="1" t="s">
        <v>21</v>
      </c>
      <c r="H4184" s="1" t="s">
        <v>103</v>
      </c>
      <c r="I4184" s="1">
        <v>1443</v>
      </c>
      <c r="J4184" s="1">
        <f>MONTH(BART_Rides[[#This Row],[Date]])</f>
        <v>6</v>
      </c>
      <c r="K4184" s="1">
        <f>WEEKDAY(BART_Rides[[#This Row],[Date]],2)</f>
        <v>4</v>
      </c>
      <c r="L4184" s="1" t="str">
        <f>LEFT(BART_Rides[[#This Row],[Lines]],1)</f>
        <v>B</v>
      </c>
      <c r="M4184" s="1" t="str">
        <f>IF(BART_Rides[[#This Row],[FirstLetter]]="Y","Yes","No")</f>
        <v>No</v>
      </c>
      <c r="N4184" s="1" t="str">
        <f>IF(OR(BART_Rides[[#This Row],[Station Code]]="EM", BART_Rides[[#This Row],[Station Code]]="MT", BART_Rides[[#This Row],[Station Code]]="PL", BART_Rides[[#This Row],[Station Code]]="CC"), "Yes", "No")</f>
        <v>No</v>
      </c>
    </row>
    <row r="4185" spans="6:14">
      <c r="F4185" s="3">
        <v>44365</v>
      </c>
      <c r="G4185" s="1" t="s">
        <v>21</v>
      </c>
      <c r="H4185" s="1" t="s">
        <v>103</v>
      </c>
      <c r="I4185" s="1">
        <v>1352</v>
      </c>
      <c r="J4185" s="1">
        <f>MONTH(BART_Rides[[#This Row],[Date]])</f>
        <v>6</v>
      </c>
      <c r="K4185" s="1">
        <f>WEEKDAY(BART_Rides[[#This Row],[Date]],2)</f>
        <v>5</v>
      </c>
      <c r="L4185" s="1" t="str">
        <f>LEFT(BART_Rides[[#This Row],[Lines]],1)</f>
        <v>B</v>
      </c>
      <c r="M4185" s="1" t="str">
        <f>IF(BART_Rides[[#This Row],[FirstLetter]]="Y","Yes","No")</f>
        <v>No</v>
      </c>
      <c r="N4185" s="1" t="str">
        <f>IF(OR(BART_Rides[[#This Row],[Station Code]]="EM", BART_Rides[[#This Row],[Station Code]]="MT", BART_Rides[[#This Row],[Station Code]]="PL", BART_Rides[[#This Row],[Station Code]]="CC"), "Yes", "No")</f>
        <v>No</v>
      </c>
    </row>
    <row r="4186" spans="6:14">
      <c r="F4186" s="3">
        <v>44366</v>
      </c>
      <c r="G4186" s="1" t="s">
        <v>21</v>
      </c>
      <c r="H4186" s="1" t="s">
        <v>103</v>
      </c>
      <c r="I4186" s="1">
        <v>745</v>
      </c>
      <c r="J4186" s="1">
        <f>MONTH(BART_Rides[[#This Row],[Date]])</f>
        <v>6</v>
      </c>
      <c r="K4186" s="1">
        <f>WEEKDAY(BART_Rides[[#This Row],[Date]],2)</f>
        <v>6</v>
      </c>
      <c r="L4186" s="1" t="str">
        <f>LEFT(BART_Rides[[#This Row],[Lines]],1)</f>
        <v>B</v>
      </c>
      <c r="M4186" s="1" t="str">
        <f>IF(BART_Rides[[#This Row],[FirstLetter]]="Y","Yes","No")</f>
        <v>No</v>
      </c>
      <c r="N4186" s="1" t="str">
        <f>IF(OR(BART_Rides[[#This Row],[Station Code]]="EM", BART_Rides[[#This Row],[Station Code]]="MT", BART_Rides[[#This Row],[Station Code]]="PL", BART_Rides[[#This Row],[Station Code]]="CC"), "Yes", "No")</f>
        <v>No</v>
      </c>
    </row>
    <row r="4187" spans="6:14">
      <c r="F4187" s="3">
        <v>44367</v>
      </c>
      <c r="G4187" s="1" t="s">
        <v>21</v>
      </c>
      <c r="H4187" s="1" t="s">
        <v>103</v>
      </c>
      <c r="I4187" s="1">
        <v>560</v>
      </c>
      <c r="J4187" s="1">
        <f>MONTH(BART_Rides[[#This Row],[Date]])</f>
        <v>6</v>
      </c>
      <c r="K4187" s="1">
        <f>WEEKDAY(BART_Rides[[#This Row],[Date]],2)</f>
        <v>7</v>
      </c>
      <c r="L4187" s="1" t="str">
        <f>LEFT(BART_Rides[[#This Row],[Lines]],1)</f>
        <v>B</v>
      </c>
      <c r="M4187" s="1" t="str">
        <f>IF(BART_Rides[[#This Row],[FirstLetter]]="Y","Yes","No")</f>
        <v>No</v>
      </c>
      <c r="N4187" s="1" t="str">
        <f>IF(OR(BART_Rides[[#This Row],[Station Code]]="EM", BART_Rides[[#This Row],[Station Code]]="MT", BART_Rides[[#This Row],[Station Code]]="PL", BART_Rides[[#This Row],[Station Code]]="CC"), "Yes", "No")</f>
        <v>No</v>
      </c>
    </row>
    <row r="4188" spans="6:14">
      <c r="F4188" s="3">
        <v>44368</v>
      </c>
      <c r="G4188" s="1" t="s">
        <v>21</v>
      </c>
      <c r="H4188" s="1" t="s">
        <v>103</v>
      </c>
      <c r="I4188" s="1">
        <v>1370</v>
      </c>
      <c r="J4188" s="1">
        <f>MONTH(BART_Rides[[#This Row],[Date]])</f>
        <v>6</v>
      </c>
      <c r="K4188" s="1">
        <f>WEEKDAY(BART_Rides[[#This Row],[Date]],2)</f>
        <v>1</v>
      </c>
      <c r="L4188" s="1" t="str">
        <f>LEFT(BART_Rides[[#This Row],[Lines]],1)</f>
        <v>B</v>
      </c>
      <c r="M4188" s="1" t="str">
        <f>IF(BART_Rides[[#This Row],[FirstLetter]]="Y","Yes","No")</f>
        <v>No</v>
      </c>
      <c r="N4188" s="1" t="str">
        <f>IF(OR(BART_Rides[[#This Row],[Station Code]]="EM", BART_Rides[[#This Row],[Station Code]]="MT", BART_Rides[[#This Row],[Station Code]]="PL", BART_Rides[[#This Row],[Station Code]]="CC"), "Yes", "No")</f>
        <v>No</v>
      </c>
    </row>
    <row r="4189" spans="6:14">
      <c r="F4189" s="3">
        <v>44369</v>
      </c>
      <c r="G4189" s="1" t="s">
        <v>21</v>
      </c>
      <c r="H4189" s="1" t="s">
        <v>103</v>
      </c>
      <c r="I4189" s="1">
        <v>1478</v>
      </c>
      <c r="J4189" s="1">
        <f>MONTH(BART_Rides[[#This Row],[Date]])</f>
        <v>6</v>
      </c>
      <c r="K4189" s="1">
        <f>WEEKDAY(BART_Rides[[#This Row],[Date]],2)</f>
        <v>2</v>
      </c>
      <c r="L4189" s="1" t="str">
        <f>LEFT(BART_Rides[[#This Row],[Lines]],1)</f>
        <v>B</v>
      </c>
      <c r="M4189" s="1" t="str">
        <f>IF(BART_Rides[[#This Row],[FirstLetter]]="Y","Yes","No")</f>
        <v>No</v>
      </c>
      <c r="N4189" s="1" t="str">
        <f>IF(OR(BART_Rides[[#This Row],[Station Code]]="EM", BART_Rides[[#This Row],[Station Code]]="MT", BART_Rides[[#This Row],[Station Code]]="PL", BART_Rides[[#This Row],[Station Code]]="CC"), "Yes", "No")</f>
        <v>No</v>
      </c>
    </row>
    <row r="4190" spans="6:14">
      <c r="F4190" s="3">
        <v>44370</v>
      </c>
      <c r="G4190" s="1" t="s">
        <v>21</v>
      </c>
      <c r="H4190" s="1" t="s">
        <v>103</v>
      </c>
      <c r="I4190" s="1">
        <v>1499</v>
      </c>
      <c r="J4190" s="1">
        <f>MONTH(BART_Rides[[#This Row],[Date]])</f>
        <v>6</v>
      </c>
      <c r="K4190" s="1">
        <f>WEEKDAY(BART_Rides[[#This Row],[Date]],2)</f>
        <v>3</v>
      </c>
      <c r="L4190" s="1" t="str">
        <f>LEFT(BART_Rides[[#This Row],[Lines]],1)</f>
        <v>B</v>
      </c>
      <c r="M4190" s="1" t="str">
        <f>IF(BART_Rides[[#This Row],[FirstLetter]]="Y","Yes","No")</f>
        <v>No</v>
      </c>
      <c r="N4190" s="1" t="str">
        <f>IF(OR(BART_Rides[[#This Row],[Station Code]]="EM", BART_Rides[[#This Row],[Station Code]]="MT", BART_Rides[[#This Row],[Station Code]]="PL", BART_Rides[[#This Row],[Station Code]]="CC"), "Yes", "No")</f>
        <v>No</v>
      </c>
    </row>
    <row r="4191" spans="6:14">
      <c r="F4191" s="3">
        <v>44371</v>
      </c>
      <c r="G4191" s="1" t="s">
        <v>21</v>
      </c>
      <c r="H4191" s="1" t="s">
        <v>103</v>
      </c>
      <c r="I4191" s="1">
        <v>1491</v>
      </c>
      <c r="J4191" s="1">
        <f>MONTH(BART_Rides[[#This Row],[Date]])</f>
        <v>6</v>
      </c>
      <c r="K4191" s="1">
        <f>WEEKDAY(BART_Rides[[#This Row],[Date]],2)</f>
        <v>4</v>
      </c>
      <c r="L4191" s="1" t="str">
        <f>LEFT(BART_Rides[[#This Row],[Lines]],1)</f>
        <v>B</v>
      </c>
      <c r="M4191" s="1" t="str">
        <f>IF(BART_Rides[[#This Row],[FirstLetter]]="Y","Yes","No")</f>
        <v>No</v>
      </c>
      <c r="N4191" s="1" t="str">
        <f>IF(OR(BART_Rides[[#This Row],[Station Code]]="EM", BART_Rides[[#This Row],[Station Code]]="MT", BART_Rides[[#This Row],[Station Code]]="PL", BART_Rides[[#This Row],[Station Code]]="CC"), "Yes", "No")</f>
        <v>No</v>
      </c>
    </row>
    <row r="4192" spans="6:14">
      <c r="F4192" s="3">
        <v>44372</v>
      </c>
      <c r="G4192" s="1" t="s">
        <v>21</v>
      </c>
      <c r="H4192" s="1" t="s">
        <v>103</v>
      </c>
      <c r="I4192" s="1">
        <v>1424</v>
      </c>
      <c r="J4192" s="1">
        <f>MONTH(BART_Rides[[#This Row],[Date]])</f>
        <v>6</v>
      </c>
      <c r="K4192" s="1">
        <f>WEEKDAY(BART_Rides[[#This Row],[Date]],2)</f>
        <v>5</v>
      </c>
      <c r="L4192" s="1" t="str">
        <f>LEFT(BART_Rides[[#This Row],[Lines]],1)</f>
        <v>B</v>
      </c>
      <c r="M4192" s="1" t="str">
        <f>IF(BART_Rides[[#This Row],[FirstLetter]]="Y","Yes","No")</f>
        <v>No</v>
      </c>
      <c r="N4192" s="1" t="str">
        <f>IF(OR(BART_Rides[[#This Row],[Station Code]]="EM", BART_Rides[[#This Row],[Station Code]]="MT", BART_Rides[[#This Row],[Station Code]]="PL", BART_Rides[[#This Row],[Station Code]]="CC"), "Yes", "No")</f>
        <v>No</v>
      </c>
    </row>
    <row r="4193" spans="6:14">
      <c r="F4193" s="3">
        <v>44373</v>
      </c>
      <c r="G4193" s="1" t="s">
        <v>21</v>
      </c>
      <c r="H4193" s="1" t="s">
        <v>103</v>
      </c>
      <c r="I4193" s="1">
        <v>964</v>
      </c>
      <c r="J4193" s="1">
        <f>MONTH(BART_Rides[[#This Row],[Date]])</f>
        <v>6</v>
      </c>
      <c r="K4193" s="1">
        <f>WEEKDAY(BART_Rides[[#This Row],[Date]],2)</f>
        <v>6</v>
      </c>
      <c r="L4193" s="1" t="str">
        <f>LEFT(BART_Rides[[#This Row],[Lines]],1)</f>
        <v>B</v>
      </c>
      <c r="M4193" s="1" t="str">
        <f>IF(BART_Rides[[#This Row],[FirstLetter]]="Y","Yes","No")</f>
        <v>No</v>
      </c>
      <c r="N4193" s="1" t="str">
        <f>IF(OR(BART_Rides[[#This Row],[Station Code]]="EM", BART_Rides[[#This Row],[Station Code]]="MT", BART_Rides[[#This Row],[Station Code]]="PL", BART_Rides[[#This Row],[Station Code]]="CC"), "Yes", "No")</f>
        <v>No</v>
      </c>
    </row>
    <row r="4194" spans="6:14">
      <c r="F4194" s="3">
        <v>44374</v>
      </c>
      <c r="G4194" s="1" t="s">
        <v>21</v>
      </c>
      <c r="H4194" s="1" t="s">
        <v>103</v>
      </c>
      <c r="I4194" s="1">
        <v>594</v>
      </c>
      <c r="J4194" s="1">
        <f>MONTH(BART_Rides[[#This Row],[Date]])</f>
        <v>6</v>
      </c>
      <c r="K4194" s="1">
        <f>WEEKDAY(BART_Rides[[#This Row],[Date]],2)</f>
        <v>7</v>
      </c>
      <c r="L4194" s="1" t="str">
        <f>LEFT(BART_Rides[[#This Row],[Lines]],1)</f>
        <v>B</v>
      </c>
      <c r="M4194" s="1" t="str">
        <f>IF(BART_Rides[[#This Row],[FirstLetter]]="Y","Yes","No")</f>
        <v>No</v>
      </c>
      <c r="N4194" s="1" t="str">
        <f>IF(OR(BART_Rides[[#This Row],[Station Code]]="EM", BART_Rides[[#This Row],[Station Code]]="MT", BART_Rides[[#This Row],[Station Code]]="PL", BART_Rides[[#This Row],[Station Code]]="CC"), "Yes", "No")</f>
        <v>No</v>
      </c>
    </row>
    <row r="4195" spans="6:14">
      <c r="F4195" s="3">
        <v>44375</v>
      </c>
      <c r="G4195" s="1" t="s">
        <v>21</v>
      </c>
      <c r="H4195" s="1" t="s">
        <v>103</v>
      </c>
      <c r="I4195" s="1">
        <v>1395</v>
      </c>
      <c r="J4195" s="1">
        <f>MONTH(BART_Rides[[#This Row],[Date]])</f>
        <v>6</v>
      </c>
      <c r="K4195" s="1">
        <f>WEEKDAY(BART_Rides[[#This Row],[Date]],2)</f>
        <v>1</v>
      </c>
      <c r="L4195" s="1" t="str">
        <f>LEFT(BART_Rides[[#This Row],[Lines]],1)</f>
        <v>B</v>
      </c>
      <c r="M4195" s="1" t="str">
        <f>IF(BART_Rides[[#This Row],[FirstLetter]]="Y","Yes","No")</f>
        <v>No</v>
      </c>
      <c r="N4195" s="1" t="str">
        <f>IF(OR(BART_Rides[[#This Row],[Station Code]]="EM", BART_Rides[[#This Row],[Station Code]]="MT", BART_Rides[[#This Row],[Station Code]]="PL", BART_Rides[[#This Row],[Station Code]]="CC"), "Yes", "No")</f>
        <v>No</v>
      </c>
    </row>
    <row r="4196" spans="6:14">
      <c r="F4196" s="3">
        <v>44376</v>
      </c>
      <c r="G4196" s="1" t="s">
        <v>21</v>
      </c>
      <c r="H4196" s="1" t="s">
        <v>103</v>
      </c>
      <c r="I4196" s="1">
        <v>2133</v>
      </c>
      <c r="J4196" s="1">
        <f>MONTH(BART_Rides[[#This Row],[Date]])</f>
        <v>6</v>
      </c>
      <c r="K4196" s="1">
        <f>WEEKDAY(BART_Rides[[#This Row],[Date]],2)</f>
        <v>2</v>
      </c>
      <c r="L4196" s="1" t="str">
        <f>LEFT(BART_Rides[[#This Row],[Lines]],1)</f>
        <v>B</v>
      </c>
      <c r="M4196" s="1" t="str">
        <f>IF(BART_Rides[[#This Row],[FirstLetter]]="Y","Yes","No")</f>
        <v>No</v>
      </c>
      <c r="N4196" s="1" t="str">
        <f>IF(OR(BART_Rides[[#This Row],[Station Code]]="EM", BART_Rides[[#This Row],[Station Code]]="MT", BART_Rides[[#This Row],[Station Code]]="PL", BART_Rides[[#This Row],[Station Code]]="CC"), "Yes", "No")</f>
        <v>No</v>
      </c>
    </row>
    <row r="4197" spans="6:14">
      <c r="F4197" s="3">
        <v>44377</v>
      </c>
      <c r="G4197" s="1" t="s">
        <v>21</v>
      </c>
      <c r="H4197" s="1" t="s">
        <v>103</v>
      </c>
      <c r="I4197" s="1">
        <v>2129</v>
      </c>
      <c r="J4197" s="1">
        <f>MONTH(BART_Rides[[#This Row],[Date]])</f>
        <v>6</v>
      </c>
      <c r="K4197" s="1">
        <f>WEEKDAY(BART_Rides[[#This Row],[Date]],2)</f>
        <v>3</v>
      </c>
      <c r="L4197" s="1" t="str">
        <f>LEFT(BART_Rides[[#This Row],[Lines]],1)</f>
        <v>B</v>
      </c>
      <c r="M4197" s="1" t="str">
        <f>IF(BART_Rides[[#This Row],[FirstLetter]]="Y","Yes","No")</f>
        <v>No</v>
      </c>
      <c r="N4197" s="1" t="str">
        <f>IF(OR(BART_Rides[[#This Row],[Station Code]]="EM", BART_Rides[[#This Row],[Station Code]]="MT", BART_Rides[[#This Row],[Station Code]]="PL", BART_Rides[[#This Row],[Station Code]]="CC"), "Yes", "No")</f>
        <v>No</v>
      </c>
    </row>
    <row r="4198" spans="6:14">
      <c r="F4198" s="3">
        <v>44378</v>
      </c>
      <c r="G4198" s="1" t="s">
        <v>21</v>
      </c>
      <c r="H4198" s="1" t="s">
        <v>103</v>
      </c>
      <c r="I4198" s="1">
        <v>2460</v>
      </c>
      <c r="J4198" s="1">
        <f>MONTH(BART_Rides[[#This Row],[Date]])</f>
        <v>7</v>
      </c>
      <c r="K4198" s="1">
        <f>WEEKDAY(BART_Rides[[#This Row],[Date]],2)</f>
        <v>4</v>
      </c>
      <c r="L4198" s="1" t="str">
        <f>LEFT(BART_Rides[[#This Row],[Lines]],1)</f>
        <v>B</v>
      </c>
      <c r="M4198" s="1" t="str">
        <f>IF(BART_Rides[[#This Row],[FirstLetter]]="Y","Yes","No")</f>
        <v>No</v>
      </c>
      <c r="N4198" s="1" t="str">
        <f>IF(OR(BART_Rides[[#This Row],[Station Code]]="EM", BART_Rides[[#This Row],[Station Code]]="MT", BART_Rides[[#This Row],[Station Code]]="PL", BART_Rides[[#This Row],[Station Code]]="CC"), "Yes", "No")</f>
        <v>No</v>
      </c>
    </row>
    <row r="4199" spans="6:14">
      <c r="F4199" s="3">
        <v>44379</v>
      </c>
      <c r="G4199" s="1" t="s">
        <v>21</v>
      </c>
      <c r="H4199" s="1" t="s">
        <v>103</v>
      </c>
      <c r="I4199" s="1">
        <v>3178</v>
      </c>
      <c r="J4199" s="1">
        <f>MONTH(BART_Rides[[#This Row],[Date]])</f>
        <v>7</v>
      </c>
      <c r="K4199" s="1">
        <f>WEEKDAY(BART_Rides[[#This Row],[Date]],2)</f>
        <v>5</v>
      </c>
      <c r="L4199" s="1" t="str">
        <f>LEFT(BART_Rides[[#This Row],[Lines]],1)</f>
        <v>B</v>
      </c>
      <c r="M4199" s="1" t="str">
        <f>IF(BART_Rides[[#This Row],[FirstLetter]]="Y","Yes","No")</f>
        <v>No</v>
      </c>
      <c r="N4199" s="1" t="str">
        <f>IF(OR(BART_Rides[[#This Row],[Station Code]]="EM", BART_Rides[[#This Row],[Station Code]]="MT", BART_Rides[[#This Row],[Station Code]]="PL", BART_Rides[[#This Row],[Station Code]]="CC"), "Yes", "No")</f>
        <v>No</v>
      </c>
    </row>
    <row r="4200" spans="6:14">
      <c r="F4200" s="3">
        <v>44380</v>
      </c>
      <c r="G4200" s="1" t="s">
        <v>21</v>
      </c>
      <c r="H4200" s="1" t="s">
        <v>103</v>
      </c>
      <c r="I4200" s="1">
        <v>2626</v>
      </c>
      <c r="J4200" s="1">
        <f>MONTH(BART_Rides[[#This Row],[Date]])</f>
        <v>7</v>
      </c>
      <c r="K4200" s="1">
        <f>WEEKDAY(BART_Rides[[#This Row],[Date]],2)</f>
        <v>6</v>
      </c>
      <c r="L4200" s="1" t="str">
        <f>LEFT(BART_Rides[[#This Row],[Lines]],1)</f>
        <v>B</v>
      </c>
      <c r="M4200" s="1" t="str">
        <f>IF(BART_Rides[[#This Row],[FirstLetter]]="Y","Yes","No")</f>
        <v>No</v>
      </c>
      <c r="N4200" s="1" t="str">
        <f>IF(OR(BART_Rides[[#This Row],[Station Code]]="EM", BART_Rides[[#This Row],[Station Code]]="MT", BART_Rides[[#This Row],[Station Code]]="PL", BART_Rides[[#This Row],[Station Code]]="CC"), "Yes", "No")</f>
        <v>No</v>
      </c>
    </row>
    <row r="4201" spans="6:14">
      <c r="F4201" s="3">
        <v>44381</v>
      </c>
      <c r="G4201" s="1" t="s">
        <v>21</v>
      </c>
      <c r="H4201" s="1" t="s">
        <v>103</v>
      </c>
      <c r="I4201" s="1">
        <v>2613</v>
      </c>
      <c r="J4201" s="1">
        <f>MONTH(BART_Rides[[#This Row],[Date]])</f>
        <v>7</v>
      </c>
      <c r="K4201" s="1">
        <f>WEEKDAY(BART_Rides[[#This Row],[Date]],2)</f>
        <v>7</v>
      </c>
      <c r="L4201" s="1" t="str">
        <f>LEFT(BART_Rides[[#This Row],[Lines]],1)</f>
        <v>B</v>
      </c>
      <c r="M4201" s="1" t="str">
        <f>IF(BART_Rides[[#This Row],[FirstLetter]]="Y","Yes","No")</f>
        <v>No</v>
      </c>
      <c r="N4201" s="1" t="str">
        <f>IF(OR(BART_Rides[[#This Row],[Station Code]]="EM", BART_Rides[[#This Row],[Station Code]]="MT", BART_Rides[[#This Row],[Station Code]]="PL", BART_Rides[[#This Row],[Station Code]]="CC"), "Yes", "No")</f>
        <v>No</v>
      </c>
    </row>
    <row r="4202" spans="6:14">
      <c r="F4202" s="3">
        <v>44382</v>
      </c>
      <c r="G4202" s="1" t="s">
        <v>21</v>
      </c>
      <c r="H4202" s="1" t="s">
        <v>103</v>
      </c>
      <c r="I4202" s="1">
        <v>722</v>
      </c>
      <c r="J4202" s="1">
        <f>MONTH(BART_Rides[[#This Row],[Date]])</f>
        <v>7</v>
      </c>
      <c r="K4202" s="1">
        <f>WEEKDAY(BART_Rides[[#This Row],[Date]],2)</f>
        <v>1</v>
      </c>
      <c r="L4202" s="1" t="str">
        <f>LEFT(BART_Rides[[#This Row],[Lines]],1)</f>
        <v>B</v>
      </c>
      <c r="M4202" s="1" t="str">
        <f>IF(BART_Rides[[#This Row],[FirstLetter]]="Y","Yes","No")</f>
        <v>No</v>
      </c>
      <c r="N4202" s="1" t="str">
        <f>IF(OR(BART_Rides[[#This Row],[Station Code]]="EM", BART_Rides[[#This Row],[Station Code]]="MT", BART_Rides[[#This Row],[Station Code]]="PL", BART_Rides[[#This Row],[Station Code]]="CC"), "Yes", "No")</f>
        <v>No</v>
      </c>
    </row>
    <row r="4203" spans="6:14">
      <c r="F4203" s="3">
        <v>44383</v>
      </c>
      <c r="G4203" s="1" t="s">
        <v>21</v>
      </c>
      <c r="H4203" s="1" t="s">
        <v>103</v>
      </c>
      <c r="I4203" s="1">
        <v>1419</v>
      </c>
      <c r="J4203" s="1">
        <f>MONTH(BART_Rides[[#This Row],[Date]])</f>
        <v>7</v>
      </c>
      <c r="K4203" s="1">
        <f>WEEKDAY(BART_Rides[[#This Row],[Date]],2)</f>
        <v>2</v>
      </c>
      <c r="L4203" s="1" t="str">
        <f>LEFT(BART_Rides[[#This Row],[Lines]],1)</f>
        <v>B</v>
      </c>
      <c r="M4203" s="1" t="str">
        <f>IF(BART_Rides[[#This Row],[FirstLetter]]="Y","Yes","No")</f>
        <v>No</v>
      </c>
      <c r="N4203" s="1" t="str">
        <f>IF(OR(BART_Rides[[#This Row],[Station Code]]="EM", BART_Rides[[#This Row],[Station Code]]="MT", BART_Rides[[#This Row],[Station Code]]="PL", BART_Rides[[#This Row],[Station Code]]="CC"), "Yes", "No")</f>
        <v>No</v>
      </c>
    </row>
    <row r="4204" spans="6:14">
      <c r="F4204" s="3">
        <v>44384</v>
      </c>
      <c r="G4204" s="1" t="s">
        <v>21</v>
      </c>
      <c r="H4204" s="1" t="s">
        <v>103</v>
      </c>
      <c r="I4204" s="1">
        <v>1512</v>
      </c>
      <c r="J4204" s="1">
        <f>MONTH(BART_Rides[[#This Row],[Date]])</f>
        <v>7</v>
      </c>
      <c r="K4204" s="1">
        <f>WEEKDAY(BART_Rides[[#This Row],[Date]],2)</f>
        <v>3</v>
      </c>
      <c r="L4204" s="1" t="str">
        <f>LEFT(BART_Rides[[#This Row],[Lines]],1)</f>
        <v>B</v>
      </c>
      <c r="M4204" s="1" t="str">
        <f>IF(BART_Rides[[#This Row],[FirstLetter]]="Y","Yes","No")</f>
        <v>No</v>
      </c>
      <c r="N4204" s="1" t="str">
        <f>IF(OR(BART_Rides[[#This Row],[Station Code]]="EM", BART_Rides[[#This Row],[Station Code]]="MT", BART_Rides[[#This Row],[Station Code]]="PL", BART_Rides[[#This Row],[Station Code]]="CC"), "Yes", "No")</f>
        <v>No</v>
      </c>
    </row>
    <row r="4205" spans="6:14">
      <c r="F4205" s="3">
        <v>44385</v>
      </c>
      <c r="G4205" s="1" t="s">
        <v>21</v>
      </c>
      <c r="H4205" s="1" t="s">
        <v>103</v>
      </c>
      <c r="I4205" s="1">
        <v>1470</v>
      </c>
      <c r="J4205" s="1">
        <f>MONTH(BART_Rides[[#This Row],[Date]])</f>
        <v>7</v>
      </c>
      <c r="K4205" s="1">
        <f>WEEKDAY(BART_Rides[[#This Row],[Date]],2)</f>
        <v>4</v>
      </c>
      <c r="L4205" s="1" t="str">
        <f>LEFT(BART_Rides[[#This Row],[Lines]],1)</f>
        <v>B</v>
      </c>
      <c r="M4205" s="1" t="str">
        <f>IF(BART_Rides[[#This Row],[FirstLetter]]="Y","Yes","No")</f>
        <v>No</v>
      </c>
      <c r="N4205" s="1" t="str">
        <f>IF(OR(BART_Rides[[#This Row],[Station Code]]="EM", BART_Rides[[#This Row],[Station Code]]="MT", BART_Rides[[#This Row],[Station Code]]="PL", BART_Rides[[#This Row],[Station Code]]="CC"), "Yes", "No")</f>
        <v>No</v>
      </c>
    </row>
    <row r="4206" spans="6:14">
      <c r="F4206" s="3">
        <v>44386</v>
      </c>
      <c r="G4206" s="1" t="s">
        <v>21</v>
      </c>
      <c r="H4206" s="1" t="s">
        <v>103</v>
      </c>
      <c r="I4206" s="1">
        <v>1451</v>
      </c>
      <c r="J4206" s="1">
        <f>MONTH(BART_Rides[[#This Row],[Date]])</f>
        <v>7</v>
      </c>
      <c r="K4206" s="1">
        <f>WEEKDAY(BART_Rides[[#This Row],[Date]],2)</f>
        <v>5</v>
      </c>
      <c r="L4206" s="1" t="str">
        <f>LEFT(BART_Rides[[#This Row],[Lines]],1)</f>
        <v>B</v>
      </c>
      <c r="M4206" s="1" t="str">
        <f>IF(BART_Rides[[#This Row],[FirstLetter]]="Y","Yes","No")</f>
        <v>No</v>
      </c>
      <c r="N4206" s="1" t="str">
        <f>IF(OR(BART_Rides[[#This Row],[Station Code]]="EM", BART_Rides[[#This Row],[Station Code]]="MT", BART_Rides[[#This Row],[Station Code]]="PL", BART_Rides[[#This Row],[Station Code]]="CC"), "Yes", "No")</f>
        <v>No</v>
      </c>
    </row>
    <row r="4207" spans="6:14">
      <c r="F4207" s="3">
        <v>44387</v>
      </c>
      <c r="G4207" s="1" t="s">
        <v>21</v>
      </c>
      <c r="H4207" s="1" t="s">
        <v>103</v>
      </c>
      <c r="I4207" s="1">
        <v>727</v>
      </c>
      <c r="J4207" s="1">
        <f>MONTH(BART_Rides[[#This Row],[Date]])</f>
        <v>7</v>
      </c>
      <c r="K4207" s="1">
        <f>WEEKDAY(BART_Rides[[#This Row],[Date]],2)</f>
        <v>6</v>
      </c>
      <c r="L4207" s="1" t="str">
        <f>LEFT(BART_Rides[[#This Row],[Lines]],1)</f>
        <v>B</v>
      </c>
      <c r="M4207" s="1" t="str">
        <f>IF(BART_Rides[[#This Row],[FirstLetter]]="Y","Yes","No")</f>
        <v>No</v>
      </c>
      <c r="N4207" s="1" t="str">
        <f>IF(OR(BART_Rides[[#This Row],[Station Code]]="EM", BART_Rides[[#This Row],[Station Code]]="MT", BART_Rides[[#This Row],[Station Code]]="PL", BART_Rides[[#This Row],[Station Code]]="CC"), "Yes", "No")</f>
        <v>No</v>
      </c>
    </row>
    <row r="4208" spans="6:14">
      <c r="F4208" s="3">
        <v>44388</v>
      </c>
      <c r="G4208" s="1" t="s">
        <v>21</v>
      </c>
      <c r="H4208" s="1" t="s">
        <v>103</v>
      </c>
      <c r="I4208" s="1">
        <v>636</v>
      </c>
      <c r="J4208" s="1">
        <f>MONTH(BART_Rides[[#This Row],[Date]])</f>
        <v>7</v>
      </c>
      <c r="K4208" s="1">
        <f>WEEKDAY(BART_Rides[[#This Row],[Date]],2)</f>
        <v>7</v>
      </c>
      <c r="L4208" s="1" t="str">
        <f>LEFT(BART_Rides[[#This Row],[Lines]],1)</f>
        <v>B</v>
      </c>
      <c r="M4208" s="1" t="str">
        <f>IF(BART_Rides[[#This Row],[FirstLetter]]="Y","Yes","No")</f>
        <v>No</v>
      </c>
      <c r="N4208" s="1" t="str">
        <f>IF(OR(BART_Rides[[#This Row],[Station Code]]="EM", BART_Rides[[#This Row],[Station Code]]="MT", BART_Rides[[#This Row],[Station Code]]="PL", BART_Rides[[#This Row],[Station Code]]="CC"), "Yes", "No")</f>
        <v>No</v>
      </c>
    </row>
    <row r="4209" spans="6:14">
      <c r="F4209" s="3">
        <v>44389</v>
      </c>
      <c r="G4209" s="1" t="s">
        <v>21</v>
      </c>
      <c r="H4209" s="1" t="s">
        <v>103</v>
      </c>
      <c r="I4209" s="1">
        <v>1374</v>
      </c>
      <c r="J4209" s="1">
        <f>MONTH(BART_Rides[[#This Row],[Date]])</f>
        <v>7</v>
      </c>
      <c r="K4209" s="1">
        <f>WEEKDAY(BART_Rides[[#This Row],[Date]],2)</f>
        <v>1</v>
      </c>
      <c r="L4209" s="1" t="str">
        <f>LEFT(BART_Rides[[#This Row],[Lines]],1)</f>
        <v>B</v>
      </c>
      <c r="M4209" s="1" t="str">
        <f>IF(BART_Rides[[#This Row],[FirstLetter]]="Y","Yes","No")</f>
        <v>No</v>
      </c>
      <c r="N4209" s="1" t="str">
        <f>IF(OR(BART_Rides[[#This Row],[Station Code]]="EM", BART_Rides[[#This Row],[Station Code]]="MT", BART_Rides[[#This Row],[Station Code]]="PL", BART_Rides[[#This Row],[Station Code]]="CC"), "Yes", "No")</f>
        <v>No</v>
      </c>
    </row>
    <row r="4210" spans="6:14">
      <c r="F4210" s="3">
        <v>44390</v>
      </c>
      <c r="G4210" s="1" t="s">
        <v>21</v>
      </c>
      <c r="H4210" s="1" t="s">
        <v>103</v>
      </c>
      <c r="I4210" s="1">
        <v>1480</v>
      </c>
      <c r="J4210" s="1">
        <f>MONTH(BART_Rides[[#This Row],[Date]])</f>
        <v>7</v>
      </c>
      <c r="K4210" s="1">
        <f>WEEKDAY(BART_Rides[[#This Row],[Date]],2)</f>
        <v>2</v>
      </c>
      <c r="L4210" s="1" t="str">
        <f>LEFT(BART_Rides[[#This Row],[Lines]],1)</f>
        <v>B</v>
      </c>
      <c r="M4210" s="1" t="str">
        <f>IF(BART_Rides[[#This Row],[FirstLetter]]="Y","Yes","No")</f>
        <v>No</v>
      </c>
      <c r="N4210" s="1" t="str">
        <f>IF(OR(BART_Rides[[#This Row],[Station Code]]="EM", BART_Rides[[#This Row],[Station Code]]="MT", BART_Rides[[#This Row],[Station Code]]="PL", BART_Rides[[#This Row],[Station Code]]="CC"), "Yes", "No")</f>
        <v>No</v>
      </c>
    </row>
    <row r="4211" spans="6:14">
      <c r="F4211" s="3">
        <v>44391</v>
      </c>
      <c r="G4211" s="1" t="s">
        <v>21</v>
      </c>
      <c r="H4211" s="1" t="s">
        <v>103</v>
      </c>
      <c r="I4211" s="1">
        <v>1495</v>
      </c>
      <c r="J4211" s="1">
        <f>MONTH(BART_Rides[[#This Row],[Date]])</f>
        <v>7</v>
      </c>
      <c r="K4211" s="1">
        <f>WEEKDAY(BART_Rides[[#This Row],[Date]],2)</f>
        <v>3</v>
      </c>
      <c r="L4211" s="1" t="str">
        <f>LEFT(BART_Rides[[#This Row],[Lines]],1)</f>
        <v>B</v>
      </c>
      <c r="M4211" s="1" t="str">
        <f>IF(BART_Rides[[#This Row],[FirstLetter]]="Y","Yes","No")</f>
        <v>No</v>
      </c>
      <c r="N4211" s="1" t="str">
        <f>IF(OR(BART_Rides[[#This Row],[Station Code]]="EM", BART_Rides[[#This Row],[Station Code]]="MT", BART_Rides[[#This Row],[Station Code]]="PL", BART_Rides[[#This Row],[Station Code]]="CC"), "Yes", "No")</f>
        <v>No</v>
      </c>
    </row>
    <row r="4212" spans="6:14">
      <c r="F4212" s="3">
        <v>44392</v>
      </c>
      <c r="G4212" s="1" t="s">
        <v>21</v>
      </c>
      <c r="H4212" s="1" t="s">
        <v>103</v>
      </c>
      <c r="I4212" s="1">
        <v>1493</v>
      </c>
      <c r="J4212" s="1">
        <f>MONTH(BART_Rides[[#This Row],[Date]])</f>
        <v>7</v>
      </c>
      <c r="K4212" s="1">
        <f>WEEKDAY(BART_Rides[[#This Row],[Date]],2)</f>
        <v>4</v>
      </c>
      <c r="L4212" s="1" t="str">
        <f>LEFT(BART_Rides[[#This Row],[Lines]],1)</f>
        <v>B</v>
      </c>
      <c r="M4212" s="1" t="str">
        <f>IF(BART_Rides[[#This Row],[FirstLetter]]="Y","Yes","No")</f>
        <v>No</v>
      </c>
      <c r="N4212" s="1" t="str">
        <f>IF(OR(BART_Rides[[#This Row],[Station Code]]="EM", BART_Rides[[#This Row],[Station Code]]="MT", BART_Rides[[#This Row],[Station Code]]="PL", BART_Rides[[#This Row],[Station Code]]="CC"), "Yes", "No")</f>
        <v>No</v>
      </c>
    </row>
    <row r="4213" spans="6:14">
      <c r="F4213" s="3">
        <v>44393</v>
      </c>
      <c r="G4213" s="1" t="s">
        <v>21</v>
      </c>
      <c r="H4213" s="1" t="s">
        <v>103</v>
      </c>
      <c r="I4213" s="1">
        <v>3169</v>
      </c>
      <c r="J4213" s="1">
        <f>MONTH(BART_Rides[[#This Row],[Date]])</f>
        <v>7</v>
      </c>
      <c r="K4213" s="1">
        <f>WEEKDAY(BART_Rides[[#This Row],[Date]],2)</f>
        <v>5</v>
      </c>
      <c r="L4213" s="1" t="str">
        <f>LEFT(BART_Rides[[#This Row],[Lines]],1)</f>
        <v>B</v>
      </c>
      <c r="M4213" s="1" t="str">
        <f>IF(BART_Rides[[#This Row],[FirstLetter]]="Y","Yes","No")</f>
        <v>No</v>
      </c>
      <c r="N4213" s="1" t="str">
        <f>IF(OR(BART_Rides[[#This Row],[Station Code]]="EM", BART_Rides[[#This Row],[Station Code]]="MT", BART_Rides[[#This Row],[Station Code]]="PL", BART_Rides[[#This Row],[Station Code]]="CC"), "Yes", "No")</f>
        <v>No</v>
      </c>
    </row>
    <row r="4214" spans="6:14">
      <c r="F4214" s="3">
        <v>44394</v>
      </c>
      <c r="G4214" s="1" t="s">
        <v>21</v>
      </c>
      <c r="H4214" s="1" t="s">
        <v>103</v>
      </c>
      <c r="I4214" s="1">
        <v>2399</v>
      </c>
      <c r="J4214" s="1">
        <f>MONTH(BART_Rides[[#This Row],[Date]])</f>
        <v>7</v>
      </c>
      <c r="K4214" s="1">
        <f>WEEKDAY(BART_Rides[[#This Row],[Date]],2)</f>
        <v>6</v>
      </c>
      <c r="L4214" s="1" t="str">
        <f>LEFT(BART_Rides[[#This Row],[Lines]],1)</f>
        <v>B</v>
      </c>
      <c r="M4214" s="1" t="str">
        <f>IF(BART_Rides[[#This Row],[FirstLetter]]="Y","Yes","No")</f>
        <v>No</v>
      </c>
      <c r="N4214" s="1" t="str">
        <f>IF(OR(BART_Rides[[#This Row],[Station Code]]="EM", BART_Rides[[#This Row],[Station Code]]="MT", BART_Rides[[#This Row],[Station Code]]="PL", BART_Rides[[#This Row],[Station Code]]="CC"), "Yes", "No")</f>
        <v>No</v>
      </c>
    </row>
    <row r="4215" spans="6:14">
      <c r="F4215" s="3">
        <v>44395</v>
      </c>
      <c r="G4215" s="1" t="s">
        <v>21</v>
      </c>
      <c r="H4215" s="1" t="s">
        <v>103</v>
      </c>
      <c r="I4215" s="1">
        <v>1798</v>
      </c>
      <c r="J4215" s="1">
        <f>MONTH(BART_Rides[[#This Row],[Date]])</f>
        <v>7</v>
      </c>
      <c r="K4215" s="1">
        <f>WEEKDAY(BART_Rides[[#This Row],[Date]],2)</f>
        <v>7</v>
      </c>
      <c r="L4215" s="1" t="str">
        <f>LEFT(BART_Rides[[#This Row],[Lines]],1)</f>
        <v>B</v>
      </c>
      <c r="M4215" s="1" t="str">
        <f>IF(BART_Rides[[#This Row],[FirstLetter]]="Y","Yes","No")</f>
        <v>No</v>
      </c>
      <c r="N4215" s="1" t="str">
        <f>IF(OR(BART_Rides[[#This Row],[Station Code]]="EM", BART_Rides[[#This Row],[Station Code]]="MT", BART_Rides[[#This Row],[Station Code]]="PL", BART_Rides[[#This Row],[Station Code]]="CC"), "Yes", "No")</f>
        <v>No</v>
      </c>
    </row>
    <row r="4216" spans="6:14">
      <c r="F4216" s="3">
        <v>44396</v>
      </c>
      <c r="G4216" s="1" t="s">
        <v>21</v>
      </c>
      <c r="H4216" s="1" t="s">
        <v>103</v>
      </c>
      <c r="I4216" s="1">
        <v>3415</v>
      </c>
      <c r="J4216" s="1">
        <f>MONTH(BART_Rides[[#This Row],[Date]])</f>
        <v>7</v>
      </c>
      <c r="K4216" s="1">
        <f>WEEKDAY(BART_Rides[[#This Row],[Date]],2)</f>
        <v>1</v>
      </c>
      <c r="L4216" s="1" t="str">
        <f>LEFT(BART_Rides[[#This Row],[Lines]],1)</f>
        <v>B</v>
      </c>
      <c r="M4216" s="1" t="str">
        <f>IF(BART_Rides[[#This Row],[FirstLetter]]="Y","Yes","No")</f>
        <v>No</v>
      </c>
      <c r="N4216" s="1" t="str">
        <f>IF(OR(BART_Rides[[#This Row],[Station Code]]="EM", BART_Rides[[#This Row],[Station Code]]="MT", BART_Rides[[#This Row],[Station Code]]="PL", BART_Rides[[#This Row],[Station Code]]="CC"), "Yes", "No")</f>
        <v>No</v>
      </c>
    </row>
    <row r="4217" spans="6:14">
      <c r="F4217" s="3">
        <v>44397</v>
      </c>
      <c r="G4217" s="1" t="s">
        <v>21</v>
      </c>
      <c r="H4217" s="1" t="s">
        <v>103</v>
      </c>
      <c r="I4217" s="1">
        <v>2937</v>
      </c>
      <c r="J4217" s="1">
        <f>MONTH(BART_Rides[[#This Row],[Date]])</f>
        <v>7</v>
      </c>
      <c r="K4217" s="1">
        <f>WEEKDAY(BART_Rides[[#This Row],[Date]],2)</f>
        <v>2</v>
      </c>
      <c r="L4217" s="1" t="str">
        <f>LEFT(BART_Rides[[#This Row],[Lines]],1)</f>
        <v>B</v>
      </c>
      <c r="M4217" s="1" t="str">
        <f>IF(BART_Rides[[#This Row],[FirstLetter]]="Y","Yes","No")</f>
        <v>No</v>
      </c>
      <c r="N4217" s="1" t="str">
        <f>IF(OR(BART_Rides[[#This Row],[Station Code]]="EM", BART_Rides[[#This Row],[Station Code]]="MT", BART_Rides[[#This Row],[Station Code]]="PL", BART_Rides[[#This Row],[Station Code]]="CC"), "Yes", "No")</f>
        <v>No</v>
      </c>
    </row>
    <row r="4218" spans="6:14">
      <c r="F4218" s="3">
        <v>44398</v>
      </c>
      <c r="G4218" s="1" t="s">
        <v>21</v>
      </c>
      <c r="H4218" s="1" t="s">
        <v>103</v>
      </c>
      <c r="I4218" s="1">
        <v>1487</v>
      </c>
      <c r="J4218" s="1">
        <f>MONTH(BART_Rides[[#This Row],[Date]])</f>
        <v>7</v>
      </c>
      <c r="K4218" s="1">
        <f>WEEKDAY(BART_Rides[[#This Row],[Date]],2)</f>
        <v>3</v>
      </c>
      <c r="L4218" s="1" t="str">
        <f>LEFT(BART_Rides[[#This Row],[Lines]],1)</f>
        <v>B</v>
      </c>
      <c r="M4218" s="1" t="str">
        <f>IF(BART_Rides[[#This Row],[FirstLetter]]="Y","Yes","No")</f>
        <v>No</v>
      </c>
      <c r="N4218" s="1" t="str">
        <f>IF(OR(BART_Rides[[#This Row],[Station Code]]="EM", BART_Rides[[#This Row],[Station Code]]="MT", BART_Rides[[#This Row],[Station Code]]="PL", BART_Rides[[#This Row],[Station Code]]="CC"), "Yes", "No")</f>
        <v>No</v>
      </c>
    </row>
    <row r="4219" spans="6:14">
      <c r="F4219" s="3">
        <v>44399</v>
      </c>
      <c r="G4219" s="1" t="s">
        <v>21</v>
      </c>
      <c r="H4219" s="1" t="s">
        <v>103</v>
      </c>
      <c r="I4219" s="1">
        <v>1455</v>
      </c>
      <c r="J4219" s="1">
        <f>MONTH(BART_Rides[[#This Row],[Date]])</f>
        <v>7</v>
      </c>
      <c r="K4219" s="1">
        <f>WEEKDAY(BART_Rides[[#This Row],[Date]],2)</f>
        <v>4</v>
      </c>
      <c r="L4219" s="1" t="str">
        <f>LEFT(BART_Rides[[#This Row],[Lines]],1)</f>
        <v>B</v>
      </c>
      <c r="M4219" s="1" t="str">
        <f>IF(BART_Rides[[#This Row],[FirstLetter]]="Y","Yes","No")</f>
        <v>No</v>
      </c>
      <c r="N4219" s="1" t="str">
        <f>IF(OR(BART_Rides[[#This Row],[Station Code]]="EM", BART_Rides[[#This Row],[Station Code]]="MT", BART_Rides[[#This Row],[Station Code]]="PL", BART_Rides[[#This Row],[Station Code]]="CC"), "Yes", "No")</f>
        <v>No</v>
      </c>
    </row>
    <row r="4220" spans="6:14">
      <c r="F4220" s="3">
        <v>44400</v>
      </c>
      <c r="G4220" s="1" t="s">
        <v>21</v>
      </c>
      <c r="H4220" s="1" t="s">
        <v>103</v>
      </c>
      <c r="I4220" s="1">
        <v>1416</v>
      </c>
      <c r="J4220" s="1">
        <f>MONTH(BART_Rides[[#This Row],[Date]])</f>
        <v>7</v>
      </c>
      <c r="K4220" s="1">
        <f>WEEKDAY(BART_Rides[[#This Row],[Date]],2)</f>
        <v>5</v>
      </c>
      <c r="L4220" s="1" t="str">
        <f>LEFT(BART_Rides[[#This Row],[Lines]],1)</f>
        <v>B</v>
      </c>
      <c r="M4220" s="1" t="str">
        <f>IF(BART_Rides[[#This Row],[FirstLetter]]="Y","Yes","No")</f>
        <v>No</v>
      </c>
      <c r="N4220" s="1" t="str">
        <f>IF(OR(BART_Rides[[#This Row],[Station Code]]="EM", BART_Rides[[#This Row],[Station Code]]="MT", BART_Rides[[#This Row],[Station Code]]="PL", BART_Rides[[#This Row],[Station Code]]="CC"), "Yes", "No")</f>
        <v>No</v>
      </c>
    </row>
    <row r="4221" spans="6:14">
      <c r="F4221" s="3">
        <v>44401</v>
      </c>
      <c r="G4221" s="1" t="s">
        <v>21</v>
      </c>
      <c r="H4221" s="1" t="s">
        <v>103</v>
      </c>
      <c r="I4221" s="1">
        <v>740</v>
      </c>
      <c r="J4221" s="1">
        <f>MONTH(BART_Rides[[#This Row],[Date]])</f>
        <v>7</v>
      </c>
      <c r="K4221" s="1">
        <f>WEEKDAY(BART_Rides[[#This Row],[Date]],2)</f>
        <v>6</v>
      </c>
      <c r="L4221" s="1" t="str">
        <f>LEFT(BART_Rides[[#This Row],[Lines]],1)</f>
        <v>B</v>
      </c>
      <c r="M4221" s="1" t="str">
        <f>IF(BART_Rides[[#This Row],[FirstLetter]]="Y","Yes","No")</f>
        <v>No</v>
      </c>
      <c r="N4221" s="1" t="str">
        <f>IF(OR(BART_Rides[[#This Row],[Station Code]]="EM", BART_Rides[[#This Row],[Station Code]]="MT", BART_Rides[[#This Row],[Station Code]]="PL", BART_Rides[[#This Row],[Station Code]]="CC"), "Yes", "No")</f>
        <v>No</v>
      </c>
    </row>
    <row r="4222" spans="6:14">
      <c r="F4222" s="3">
        <v>44402</v>
      </c>
      <c r="G4222" s="1" t="s">
        <v>21</v>
      </c>
      <c r="H4222" s="1" t="s">
        <v>103</v>
      </c>
      <c r="I4222" s="1">
        <v>581</v>
      </c>
      <c r="J4222" s="1">
        <f>MONTH(BART_Rides[[#This Row],[Date]])</f>
        <v>7</v>
      </c>
      <c r="K4222" s="1">
        <f>WEEKDAY(BART_Rides[[#This Row],[Date]],2)</f>
        <v>7</v>
      </c>
      <c r="L4222" s="1" t="str">
        <f>LEFT(BART_Rides[[#This Row],[Lines]],1)</f>
        <v>B</v>
      </c>
      <c r="M4222" s="1" t="str">
        <f>IF(BART_Rides[[#This Row],[FirstLetter]]="Y","Yes","No")</f>
        <v>No</v>
      </c>
      <c r="N4222" s="1" t="str">
        <f>IF(OR(BART_Rides[[#This Row],[Station Code]]="EM", BART_Rides[[#This Row],[Station Code]]="MT", BART_Rides[[#This Row],[Station Code]]="PL", BART_Rides[[#This Row],[Station Code]]="CC"), "Yes", "No")</f>
        <v>No</v>
      </c>
    </row>
    <row r="4223" spans="6:14">
      <c r="F4223" s="3">
        <v>44403</v>
      </c>
      <c r="G4223" s="1" t="s">
        <v>21</v>
      </c>
      <c r="H4223" s="1" t="s">
        <v>103</v>
      </c>
      <c r="I4223" s="1">
        <v>1373</v>
      </c>
      <c r="J4223" s="1">
        <f>MONTH(BART_Rides[[#This Row],[Date]])</f>
        <v>7</v>
      </c>
      <c r="K4223" s="1">
        <f>WEEKDAY(BART_Rides[[#This Row],[Date]],2)</f>
        <v>1</v>
      </c>
      <c r="L4223" s="1" t="str">
        <f>LEFT(BART_Rides[[#This Row],[Lines]],1)</f>
        <v>B</v>
      </c>
      <c r="M4223" s="1" t="str">
        <f>IF(BART_Rides[[#This Row],[FirstLetter]]="Y","Yes","No")</f>
        <v>No</v>
      </c>
      <c r="N4223" s="1" t="str">
        <f>IF(OR(BART_Rides[[#This Row],[Station Code]]="EM", BART_Rides[[#This Row],[Station Code]]="MT", BART_Rides[[#This Row],[Station Code]]="PL", BART_Rides[[#This Row],[Station Code]]="CC"), "Yes", "No")</f>
        <v>No</v>
      </c>
    </row>
    <row r="4224" spans="6:14">
      <c r="F4224" s="3">
        <v>44404</v>
      </c>
      <c r="G4224" s="1" t="s">
        <v>21</v>
      </c>
      <c r="H4224" s="1" t="s">
        <v>103</v>
      </c>
      <c r="I4224" s="1">
        <v>1418</v>
      </c>
      <c r="J4224" s="1">
        <f>MONTH(BART_Rides[[#This Row],[Date]])</f>
        <v>7</v>
      </c>
      <c r="K4224" s="1">
        <f>WEEKDAY(BART_Rides[[#This Row],[Date]],2)</f>
        <v>2</v>
      </c>
      <c r="L4224" s="1" t="str">
        <f>LEFT(BART_Rides[[#This Row],[Lines]],1)</f>
        <v>B</v>
      </c>
      <c r="M4224" s="1" t="str">
        <f>IF(BART_Rides[[#This Row],[FirstLetter]]="Y","Yes","No")</f>
        <v>No</v>
      </c>
      <c r="N4224" s="1" t="str">
        <f>IF(OR(BART_Rides[[#This Row],[Station Code]]="EM", BART_Rides[[#This Row],[Station Code]]="MT", BART_Rides[[#This Row],[Station Code]]="PL", BART_Rides[[#This Row],[Station Code]]="CC"), "Yes", "No")</f>
        <v>No</v>
      </c>
    </row>
    <row r="4225" spans="6:14">
      <c r="F4225" s="3">
        <v>44405</v>
      </c>
      <c r="G4225" s="1" t="s">
        <v>21</v>
      </c>
      <c r="H4225" s="1" t="s">
        <v>103</v>
      </c>
      <c r="I4225" s="1">
        <v>1469</v>
      </c>
      <c r="J4225" s="1">
        <f>MONTH(BART_Rides[[#This Row],[Date]])</f>
        <v>7</v>
      </c>
      <c r="K4225" s="1">
        <f>WEEKDAY(BART_Rides[[#This Row],[Date]],2)</f>
        <v>3</v>
      </c>
      <c r="L4225" s="1" t="str">
        <f>LEFT(BART_Rides[[#This Row],[Lines]],1)</f>
        <v>B</v>
      </c>
      <c r="M4225" s="1" t="str">
        <f>IF(BART_Rides[[#This Row],[FirstLetter]]="Y","Yes","No")</f>
        <v>No</v>
      </c>
      <c r="N4225" s="1" t="str">
        <f>IF(OR(BART_Rides[[#This Row],[Station Code]]="EM", BART_Rides[[#This Row],[Station Code]]="MT", BART_Rides[[#This Row],[Station Code]]="PL", BART_Rides[[#This Row],[Station Code]]="CC"), "Yes", "No")</f>
        <v>No</v>
      </c>
    </row>
    <row r="4226" spans="6:14">
      <c r="F4226" s="3">
        <v>44406</v>
      </c>
      <c r="G4226" s="1" t="s">
        <v>21</v>
      </c>
      <c r="H4226" s="1" t="s">
        <v>103</v>
      </c>
      <c r="I4226" s="1">
        <v>1515</v>
      </c>
      <c r="J4226" s="1">
        <f>MONTH(BART_Rides[[#This Row],[Date]])</f>
        <v>7</v>
      </c>
      <c r="K4226" s="1">
        <f>WEEKDAY(BART_Rides[[#This Row],[Date]],2)</f>
        <v>4</v>
      </c>
      <c r="L4226" s="1" t="str">
        <f>LEFT(BART_Rides[[#This Row],[Lines]],1)</f>
        <v>B</v>
      </c>
      <c r="M4226" s="1" t="str">
        <f>IF(BART_Rides[[#This Row],[FirstLetter]]="Y","Yes","No")</f>
        <v>No</v>
      </c>
      <c r="N4226" s="1" t="str">
        <f>IF(OR(BART_Rides[[#This Row],[Station Code]]="EM", BART_Rides[[#This Row],[Station Code]]="MT", BART_Rides[[#This Row],[Station Code]]="PL", BART_Rides[[#This Row],[Station Code]]="CC"), "Yes", "No")</f>
        <v>No</v>
      </c>
    </row>
    <row r="4227" spans="6:14">
      <c r="F4227" s="3">
        <v>44407</v>
      </c>
      <c r="G4227" s="1" t="s">
        <v>21</v>
      </c>
      <c r="H4227" s="1" t="s">
        <v>103</v>
      </c>
      <c r="I4227" s="1">
        <v>1434</v>
      </c>
      <c r="J4227" s="1">
        <f>MONTH(BART_Rides[[#This Row],[Date]])</f>
        <v>7</v>
      </c>
      <c r="K4227" s="1">
        <f>WEEKDAY(BART_Rides[[#This Row],[Date]],2)</f>
        <v>5</v>
      </c>
      <c r="L4227" s="1" t="str">
        <f>LEFT(BART_Rides[[#This Row],[Lines]],1)</f>
        <v>B</v>
      </c>
      <c r="M4227" s="1" t="str">
        <f>IF(BART_Rides[[#This Row],[FirstLetter]]="Y","Yes","No")</f>
        <v>No</v>
      </c>
      <c r="N4227" s="1" t="str">
        <f>IF(OR(BART_Rides[[#This Row],[Station Code]]="EM", BART_Rides[[#This Row],[Station Code]]="MT", BART_Rides[[#This Row],[Station Code]]="PL", BART_Rides[[#This Row],[Station Code]]="CC"), "Yes", "No")</f>
        <v>No</v>
      </c>
    </row>
    <row r="4228" spans="6:14">
      <c r="F4228" s="3">
        <v>44408</v>
      </c>
      <c r="G4228" s="1" t="s">
        <v>21</v>
      </c>
      <c r="H4228" s="1" t="s">
        <v>103</v>
      </c>
      <c r="I4228" s="1">
        <v>727</v>
      </c>
      <c r="J4228" s="1">
        <f>MONTH(BART_Rides[[#This Row],[Date]])</f>
        <v>7</v>
      </c>
      <c r="K4228" s="1">
        <f>WEEKDAY(BART_Rides[[#This Row],[Date]],2)</f>
        <v>6</v>
      </c>
      <c r="L4228" s="1" t="str">
        <f>LEFT(BART_Rides[[#This Row],[Lines]],1)</f>
        <v>B</v>
      </c>
      <c r="M4228" s="1" t="str">
        <f>IF(BART_Rides[[#This Row],[FirstLetter]]="Y","Yes","No")</f>
        <v>No</v>
      </c>
      <c r="N4228" s="1" t="str">
        <f>IF(OR(BART_Rides[[#This Row],[Station Code]]="EM", BART_Rides[[#This Row],[Station Code]]="MT", BART_Rides[[#This Row],[Station Code]]="PL", BART_Rides[[#This Row],[Station Code]]="CC"), "Yes", "No")</f>
        <v>No</v>
      </c>
    </row>
    <row r="4229" spans="6:14">
      <c r="F4229" s="3">
        <v>44409</v>
      </c>
      <c r="G4229" s="1" t="s">
        <v>21</v>
      </c>
      <c r="H4229" s="1" t="s">
        <v>103</v>
      </c>
      <c r="I4229" s="1">
        <v>618</v>
      </c>
      <c r="J4229" s="1">
        <f>MONTH(BART_Rides[[#This Row],[Date]])</f>
        <v>8</v>
      </c>
      <c r="K4229" s="1">
        <f>WEEKDAY(BART_Rides[[#This Row],[Date]],2)</f>
        <v>7</v>
      </c>
      <c r="L4229" s="1" t="str">
        <f>LEFT(BART_Rides[[#This Row],[Lines]],1)</f>
        <v>B</v>
      </c>
      <c r="M4229" s="1" t="str">
        <f>IF(BART_Rides[[#This Row],[FirstLetter]]="Y","Yes","No")</f>
        <v>No</v>
      </c>
      <c r="N4229" s="1" t="str">
        <f>IF(OR(BART_Rides[[#This Row],[Station Code]]="EM", BART_Rides[[#This Row],[Station Code]]="MT", BART_Rides[[#This Row],[Station Code]]="PL", BART_Rides[[#This Row],[Station Code]]="CC"), "Yes", "No")</f>
        <v>No</v>
      </c>
    </row>
    <row r="4230" spans="6:14">
      <c r="F4230" s="3">
        <v>44410</v>
      </c>
      <c r="G4230" s="1" t="s">
        <v>21</v>
      </c>
      <c r="H4230" s="1" t="s">
        <v>103</v>
      </c>
      <c r="I4230" s="1">
        <v>1394</v>
      </c>
      <c r="J4230" s="1">
        <f>MONTH(BART_Rides[[#This Row],[Date]])</f>
        <v>8</v>
      </c>
      <c r="K4230" s="1">
        <f>WEEKDAY(BART_Rides[[#This Row],[Date]],2)</f>
        <v>1</v>
      </c>
      <c r="L4230" s="1" t="str">
        <f>LEFT(BART_Rides[[#This Row],[Lines]],1)</f>
        <v>B</v>
      </c>
      <c r="M4230" s="1" t="str">
        <f>IF(BART_Rides[[#This Row],[FirstLetter]]="Y","Yes","No")</f>
        <v>No</v>
      </c>
      <c r="N4230" s="1" t="str">
        <f>IF(OR(BART_Rides[[#This Row],[Station Code]]="EM", BART_Rides[[#This Row],[Station Code]]="MT", BART_Rides[[#This Row],[Station Code]]="PL", BART_Rides[[#This Row],[Station Code]]="CC"), "Yes", "No")</f>
        <v>No</v>
      </c>
    </row>
    <row r="4231" spans="6:14">
      <c r="F4231" s="3">
        <v>44411</v>
      </c>
      <c r="G4231" s="1" t="s">
        <v>21</v>
      </c>
      <c r="H4231" s="1" t="s">
        <v>103</v>
      </c>
      <c r="I4231" s="1">
        <v>3346</v>
      </c>
      <c r="J4231" s="1">
        <f>MONTH(BART_Rides[[#This Row],[Date]])</f>
        <v>8</v>
      </c>
      <c r="K4231" s="1">
        <f>WEEKDAY(BART_Rides[[#This Row],[Date]],2)</f>
        <v>2</v>
      </c>
      <c r="L4231" s="1" t="str">
        <f>LEFT(BART_Rides[[#This Row],[Lines]],1)</f>
        <v>B</v>
      </c>
      <c r="M4231" s="1" t="str">
        <f>IF(BART_Rides[[#This Row],[FirstLetter]]="Y","Yes","No")</f>
        <v>No</v>
      </c>
      <c r="N4231" s="1" t="str">
        <f>IF(OR(BART_Rides[[#This Row],[Station Code]]="EM", BART_Rides[[#This Row],[Station Code]]="MT", BART_Rides[[#This Row],[Station Code]]="PL", BART_Rides[[#This Row],[Station Code]]="CC"), "Yes", "No")</f>
        <v>No</v>
      </c>
    </row>
    <row r="4232" spans="6:14">
      <c r="F4232" s="3">
        <v>44412</v>
      </c>
      <c r="G4232" s="1" t="s">
        <v>21</v>
      </c>
      <c r="H4232" s="1" t="s">
        <v>103</v>
      </c>
      <c r="I4232" s="1">
        <v>3170</v>
      </c>
      <c r="J4232" s="1">
        <f>MONTH(BART_Rides[[#This Row],[Date]])</f>
        <v>8</v>
      </c>
      <c r="K4232" s="1">
        <f>WEEKDAY(BART_Rides[[#This Row],[Date]],2)</f>
        <v>3</v>
      </c>
      <c r="L4232" s="1" t="str">
        <f>LEFT(BART_Rides[[#This Row],[Lines]],1)</f>
        <v>B</v>
      </c>
      <c r="M4232" s="1" t="str">
        <f>IF(BART_Rides[[#This Row],[FirstLetter]]="Y","Yes","No")</f>
        <v>No</v>
      </c>
      <c r="N4232" s="1" t="str">
        <f>IF(OR(BART_Rides[[#This Row],[Station Code]]="EM", BART_Rides[[#This Row],[Station Code]]="MT", BART_Rides[[#This Row],[Station Code]]="PL", BART_Rides[[#This Row],[Station Code]]="CC"), "Yes", "No")</f>
        <v>No</v>
      </c>
    </row>
    <row r="4233" spans="6:14">
      <c r="F4233" s="3">
        <v>44413</v>
      </c>
      <c r="G4233" s="1" t="s">
        <v>21</v>
      </c>
      <c r="H4233" s="1" t="s">
        <v>103</v>
      </c>
      <c r="I4233" s="1">
        <v>1635</v>
      </c>
      <c r="J4233" s="1">
        <f>MONTH(BART_Rides[[#This Row],[Date]])</f>
        <v>8</v>
      </c>
      <c r="K4233" s="1">
        <f>WEEKDAY(BART_Rides[[#This Row],[Date]],2)</f>
        <v>4</v>
      </c>
      <c r="L4233" s="1" t="str">
        <f>LEFT(BART_Rides[[#This Row],[Lines]],1)</f>
        <v>B</v>
      </c>
      <c r="M4233" s="1" t="str">
        <f>IF(BART_Rides[[#This Row],[FirstLetter]]="Y","Yes","No")</f>
        <v>No</v>
      </c>
      <c r="N4233" s="1" t="str">
        <f>IF(OR(BART_Rides[[#This Row],[Station Code]]="EM", BART_Rides[[#This Row],[Station Code]]="MT", BART_Rides[[#This Row],[Station Code]]="PL", BART_Rides[[#This Row],[Station Code]]="CC"), "Yes", "No")</f>
        <v>No</v>
      </c>
    </row>
    <row r="4234" spans="6:14">
      <c r="F4234" s="3">
        <v>44414</v>
      </c>
      <c r="G4234" s="1" t="s">
        <v>21</v>
      </c>
      <c r="H4234" s="1" t="s">
        <v>103</v>
      </c>
      <c r="I4234" s="1">
        <v>2835</v>
      </c>
      <c r="J4234" s="1">
        <f>MONTH(BART_Rides[[#This Row],[Date]])</f>
        <v>8</v>
      </c>
      <c r="K4234" s="1">
        <f>WEEKDAY(BART_Rides[[#This Row],[Date]],2)</f>
        <v>5</v>
      </c>
      <c r="L4234" s="1" t="str">
        <f>LEFT(BART_Rides[[#This Row],[Lines]],1)</f>
        <v>B</v>
      </c>
      <c r="M4234" s="1" t="str">
        <f>IF(BART_Rides[[#This Row],[FirstLetter]]="Y","Yes","No")</f>
        <v>No</v>
      </c>
      <c r="N4234" s="1" t="str">
        <f>IF(OR(BART_Rides[[#This Row],[Station Code]]="EM", BART_Rides[[#This Row],[Station Code]]="MT", BART_Rides[[#This Row],[Station Code]]="PL", BART_Rides[[#This Row],[Station Code]]="CC"), "Yes", "No")</f>
        <v>No</v>
      </c>
    </row>
    <row r="4235" spans="6:14">
      <c r="F4235" s="3">
        <v>44415</v>
      </c>
      <c r="G4235" s="1" t="s">
        <v>21</v>
      </c>
      <c r="H4235" s="1" t="s">
        <v>103</v>
      </c>
      <c r="I4235" s="1">
        <v>1971</v>
      </c>
      <c r="J4235" s="1">
        <f>MONTH(BART_Rides[[#This Row],[Date]])</f>
        <v>8</v>
      </c>
      <c r="K4235" s="1">
        <f>WEEKDAY(BART_Rides[[#This Row],[Date]],2)</f>
        <v>6</v>
      </c>
      <c r="L4235" s="1" t="str">
        <f>LEFT(BART_Rides[[#This Row],[Lines]],1)</f>
        <v>B</v>
      </c>
      <c r="M4235" s="1" t="str">
        <f>IF(BART_Rides[[#This Row],[FirstLetter]]="Y","Yes","No")</f>
        <v>No</v>
      </c>
      <c r="N4235" s="1" t="str">
        <f>IF(OR(BART_Rides[[#This Row],[Station Code]]="EM", BART_Rides[[#This Row],[Station Code]]="MT", BART_Rides[[#This Row],[Station Code]]="PL", BART_Rides[[#This Row],[Station Code]]="CC"), "Yes", "No")</f>
        <v>No</v>
      </c>
    </row>
    <row r="4236" spans="6:14">
      <c r="F4236" s="3">
        <v>44416</v>
      </c>
      <c r="G4236" s="1" t="s">
        <v>21</v>
      </c>
      <c r="H4236" s="1" t="s">
        <v>103</v>
      </c>
      <c r="I4236" s="1">
        <v>1708</v>
      </c>
      <c r="J4236" s="1">
        <f>MONTH(BART_Rides[[#This Row],[Date]])</f>
        <v>8</v>
      </c>
      <c r="K4236" s="1">
        <f>WEEKDAY(BART_Rides[[#This Row],[Date]],2)</f>
        <v>7</v>
      </c>
      <c r="L4236" s="1" t="str">
        <f>LEFT(BART_Rides[[#This Row],[Lines]],1)</f>
        <v>B</v>
      </c>
      <c r="M4236" s="1" t="str">
        <f>IF(BART_Rides[[#This Row],[FirstLetter]]="Y","Yes","No")</f>
        <v>No</v>
      </c>
      <c r="N4236" s="1" t="str">
        <f>IF(OR(BART_Rides[[#This Row],[Station Code]]="EM", BART_Rides[[#This Row],[Station Code]]="MT", BART_Rides[[#This Row],[Station Code]]="PL", BART_Rides[[#This Row],[Station Code]]="CC"), "Yes", "No")</f>
        <v>No</v>
      </c>
    </row>
    <row r="4237" spans="6:14">
      <c r="F4237" s="3">
        <v>44417</v>
      </c>
      <c r="G4237" s="1" t="s">
        <v>21</v>
      </c>
      <c r="H4237" s="1" t="s">
        <v>103</v>
      </c>
      <c r="I4237" s="1">
        <v>1448</v>
      </c>
      <c r="J4237" s="1">
        <f>MONTH(BART_Rides[[#This Row],[Date]])</f>
        <v>8</v>
      </c>
      <c r="K4237" s="1">
        <f>WEEKDAY(BART_Rides[[#This Row],[Date]],2)</f>
        <v>1</v>
      </c>
      <c r="L4237" s="1" t="str">
        <f>LEFT(BART_Rides[[#This Row],[Lines]],1)</f>
        <v>B</v>
      </c>
      <c r="M4237" s="1" t="str">
        <f>IF(BART_Rides[[#This Row],[FirstLetter]]="Y","Yes","No")</f>
        <v>No</v>
      </c>
      <c r="N4237" s="1" t="str">
        <f>IF(OR(BART_Rides[[#This Row],[Station Code]]="EM", BART_Rides[[#This Row],[Station Code]]="MT", BART_Rides[[#This Row],[Station Code]]="PL", BART_Rides[[#This Row],[Station Code]]="CC"), "Yes", "No")</f>
        <v>No</v>
      </c>
    </row>
    <row r="4238" spans="6:14">
      <c r="F4238" s="3">
        <v>44418</v>
      </c>
      <c r="G4238" s="1" t="s">
        <v>21</v>
      </c>
      <c r="H4238" s="1" t="s">
        <v>103</v>
      </c>
      <c r="I4238" s="1">
        <v>1577</v>
      </c>
      <c r="J4238" s="1">
        <f>MONTH(BART_Rides[[#This Row],[Date]])</f>
        <v>8</v>
      </c>
      <c r="K4238" s="1">
        <f>WEEKDAY(BART_Rides[[#This Row],[Date]],2)</f>
        <v>2</v>
      </c>
      <c r="L4238" s="1" t="str">
        <f>LEFT(BART_Rides[[#This Row],[Lines]],1)</f>
        <v>B</v>
      </c>
      <c r="M4238" s="1" t="str">
        <f>IF(BART_Rides[[#This Row],[FirstLetter]]="Y","Yes","No")</f>
        <v>No</v>
      </c>
      <c r="N4238" s="1" t="str">
        <f>IF(OR(BART_Rides[[#This Row],[Station Code]]="EM", BART_Rides[[#This Row],[Station Code]]="MT", BART_Rides[[#This Row],[Station Code]]="PL", BART_Rides[[#This Row],[Station Code]]="CC"), "Yes", "No")</f>
        <v>No</v>
      </c>
    </row>
    <row r="4239" spans="6:14">
      <c r="F4239" s="3">
        <v>44419</v>
      </c>
      <c r="G4239" s="1" t="s">
        <v>21</v>
      </c>
      <c r="H4239" s="1" t="s">
        <v>103</v>
      </c>
      <c r="I4239" s="1">
        <v>1553</v>
      </c>
      <c r="J4239" s="1">
        <f>MONTH(BART_Rides[[#This Row],[Date]])</f>
        <v>8</v>
      </c>
      <c r="K4239" s="1">
        <f>WEEKDAY(BART_Rides[[#This Row],[Date]],2)</f>
        <v>3</v>
      </c>
      <c r="L4239" s="1" t="str">
        <f>LEFT(BART_Rides[[#This Row],[Lines]],1)</f>
        <v>B</v>
      </c>
      <c r="M4239" s="1" t="str">
        <f>IF(BART_Rides[[#This Row],[FirstLetter]]="Y","Yes","No")</f>
        <v>No</v>
      </c>
      <c r="N4239" s="1" t="str">
        <f>IF(OR(BART_Rides[[#This Row],[Station Code]]="EM", BART_Rides[[#This Row],[Station Code]]="MT", BART_Rides[[#This Row],[Station Code]]="PL", BART_Rides[[#This Row],[Station Code]]="CC"), "Yes", "No")</f>
        <v>No</v>
      </c>
    </row>
    <row r="4240" spans="6:14">
      <c r="F4240" s="3">
        <v>44420</v>
      </c>
      <c r="G4240" s="1" t="s">
        <v>21</v>
      </c>
      <c r="H4240" s="1" t="s">
        <v>103</v>
      </c>
      <c r="I4240" s="1">
        <v>1589</v>
      </c>
      <c r="J4240" s="1">
        <f>MONTH(BART_Rides[[#This Row],[Date]])</f>
        <v>8</v>
      </c>
      <c r="K4240" s="1">
        <f>WEEKDAY(BART_Rides[[#This Row],[Date]],2)</f>
        <v>4</v>
      </c>
      <c r="L4240" s="1" t="str">
        <f>LEFT(BART_Rides[[#This Row],[Lines]],1)</f>
        <v>B</v>
      </c>
      <c r="M4240" s="1" t="str">
        <f>IF(BART_Rides[[#This Row],[FirstLetter]]="Y","Yes","No")</f>
        <v>No</v>
      </c>
      <c r="N4240" s="1" t="str">
        <f>IF(OR(BART_Rides[[#This Row],[Station Code]]="EM", BART_Rides[[#This Row],[Station Code]]="MT", BART_Rides[[#This Row],[Station Code]]="PL", BART_Rides[[#This Row],[Station Code]]="CC"), "Yes", "No")</f>
        <v>No</v>
      </c>
    </row>
    <row r="4241" spans="6:14">
      <c r="F4241" s="3">
        <v>44421</v>
      </c>
      <c r="G4241" s="1" t="s">
        <v>21</v>
      </c>
      <c r="H4241" s="1" t="s">
        <v>103</v>
      </c>
      <c r="I4241" s="1">
        <v>1595</v>
      </c>
      <c r="J4241" s="1">
        <f>MONTH(BART_Rides[[#This Row],[Date]])</f>
        <v>8</v>
      </c>
      <c r="K4241" s="1">
        <f>WEEKDAY(BART_Rides[[#This Row],[Date]],2)</f>
        <v>5</v>
      </c>
      <c r="L4241" s="1" t="str">
        <f>LEFT(BART_Rides[[#This Row],[Lines]],1)</f>
        <v>B</v>
      </c>
      <c r="M4241" s="1" t="str">
        <f>IF(BART_Rides[[#This Row],[FirstLetter]]="Y","Yes","No")</f>
        <v>No</v>
      </c>
      <c r="N4241" s="1" t="str">
        <f>IF(OR(BART_Rides[[#This Row],[Station Code]]="EM", BART_Rides[[#This Row],[Station Code]]="MT", BART_Rides[[#This Row],[Station Code]]="PL", BART_Rides[[#This Row],[Station Code]]="CC"), "Yes", "No")</f>
        <v>No</v>
      </c>
    </row>
    <row r="4242" spans="6:14">
      <c r="F4242" s="3">
        <v>44422</v>
      </c>
      <c r="G4242" s="1" t="s">
        <v>21</v>
      </c>
      <c r="H4242" s="1" t="s">
        <v>103</v>
      </c>
      <c r="I4242" s="1">
        <v>854</v>
      </c>
      <c r="J4242" s="1">
        <f>MONTH(BART_Rides[[#This Row],[Date]])</f>
        <v>8</v>
      </c>
      <c r="K4242" s="1">
        <f>WEEKDAY(BART_Rides[[#This Row],[Date]],2)</f>
        <v>6</v>
      </c>
      <c r="L4242" s="1" t="str">
        <f>LEFT(BART_Rides[[#This Row],[Lines]],1)</f>
        <v>B</v>
      </c>
      <c r="M4242" s="1" t="str">
        <f>IF(BART_Rides[[#This Row],[FirstLetter]]="Y","Yes","No")</f>
        <v>No</v>
      </c>
      <c r="N4242" s="1" t="str">
        <f>IF(OR(BART_Rides[[#This Row],[Station Code]]="EM", BART_Rides[[#This Row],[Station Code]]="MT", BART_Rides[[#This Row],[Station Code]]="PL", BART_Rides[[#This Row],[Station Code]]="CC"), "Yes", "No")</f>
        <v>No</v>
      </c>
    </row>
    <row r="4243" spans="6:14">
      <c r="F4243" s="3">
        <v>44423</v>
      </c>
      <c r="G4243" s="1" t="s">
        <v>21</v>
      </c>
      <c r="H4243" s="1" t="s">
        <v>103</v>
      </c>
      <c r="I4243" s="1">
        <v>592</v>
      </c>
      <c r="J4243" s="1">
        <f>MONTH(BART_Rides[[#This Row],[Date]])</f>
        <v>8</v>
      </c>
      <c r="K4243" s="1">
        <f>WEEKDAY(BART_Rides[[#This Row],[Date]],2)</f>
        <v>7</v>
      </c>
      <c r="L4243" s="1" t="str">
        <f>LEFT(BART_Rides[[#This Row],[Lines]],1)</f>
        <v>B</v>
      </c>
      <c r="M4243" s="1" t="str">
        <f>IF(BART_Rides[[#This Row],[FirstLetter]]="Y","Yes","No")</f>
        <v>No</v>
      </c>
      <c r="N4243" s="1" t="str">
        <f>IF(OR(BART_Rides[[#This Row],[Station Code]]="EM", BART_Rides[[#This Row],[Station Code]]="MT", BART_Rides[[#This Row],[Station Code]]="PL", BART_Rides[[#This Row],[Station Code]]="CC"), "Yes", "No")</f>
        <v>No</v>
      </c>
    </row>
    <row r="4244" spans="6:14">
      <c r="F4244" s="3">
        <v>44424</v>
      </c>
      <c r="G4244" s="1" t="s">
        <v>21</v>
      </c>
      <c r="H4244" s="1" t="s">
        <v>103</v>
      </c>
      <c r="I4244" s="1">
        <v>1535</v>
      </c>
      <c r="J4244" s="1">
        <f>MONTH(BART_Rides[[#This Row],[Date]])</f>
        <v>8</v>
      </c>
      <c r="K4244" s="1">
        <f>WEEKDAY(BART_Rides[[#This Row],[Date]],2)</f>
        <v>1</v>
      </c>
      <c r="L4244" s="1" t="str">
        <f>LEFT(BART_Rides[[#This Row],[Lines]],1)</f>
        <v>B</v>
      </c>
      <c r="M4244" s="1" t="str">
        <f>IF(BART_Rides[[#This Row],[FirstLetter]]="Y","Yes","No")</f>
        <v>No</v>
      </c>
      <c r="N4244" s="1" t="str">
        <f>IF(OR(BART_Rides[[#This Row],[Station Code]]="EM", BART_Rides[[#This Row],[Station Code]]="MT", BART_Rides[[#This Row],[Station Code]]="PL", BART_Rides[[#This Row],[Station Code]]="CC"), "Yes", "No")</f>
        <v>No</v>
      </c>
    </row>
    <row r="4245" spans="6:14">
      <c r="F4245" s="3">
        <v>44425</v>
      </c>
      <c r="G4245" s="1" t="s">
        <v>21</v>
      </c>
      <c r="H4245" s="1" t="s">
        <v>103</v>
      </c>
      <c r="I4245" s="1">
        <v>1633</v>
      </c>
      <c r="J4245" s="1">
        <f>MONTH(BART_Rides[[#This Row],[Date]])</f>
        <v>8</v>
      </c>
      <c r="K4245" s="1">
        <f>WEEKDAY(BART_Rides[[#This Row],[Date]],2)</f>
        <v>2</v>
      </c>
      <c r="L4245" s="1" t="str">
        <f>LEFT(BART_Rides[[#This Row],[Lines]],1)</f>
        <v>B</v>
      </c>
      <c r="M4245" s="1" t="str">
        <f>IF(BART_Rides[[#This Row],[FirstLetter]]="Y","Yes","No")</f>
        <v>No</v>
      </c>
      <c r="N4245" s="1" t="str">
        <f>IF(OR(BART_Rides[[#This Row],[Station Code]]="EM", BART_Rides[[#This Row],[Station Code]]="MT", BART_Rides[[#This Row],[Station Code]]="PL", BART_Rides[[#This Row],[Station Code]]="CC"), "Yes", "No")</f>
        <v>No</v>
      </c>
    </row>
    <row r="4246" spans="6:14">
      <c r="F4246" s="3">
        <v>44426</v>
      </c>
      <c r="G4246" s="1" t="s">
        <v>21</v>
      </c>
      <c r="H4246" s="1" t="s">
        <v>103</v>
      </c>
      <c r="I4246" s="1">
        <v>1649</v>
      </c>
      <c r="J4246" s="1">
        <f>MONTH(BART_Rides[[#This Row],[Date]])</f>
        <v>8</v>
      </c>
      <c r="K4246" s="1">
        <f>WEEKDAY(BART_Rides[[#This Row],[Date]],2)</f>
        <v>3</v>
      </c>
      <c r="L4246" s="1" t="str">
        <f>LEFT(BART_Rides[[#This Row],[Lines]],1)</f>
        <v>B</v>
      </c>
      <c r="M4246" s="1" t="str">
        <f>IF(BART_Rides[[#This Row],[FirstLetter]]="Y","Yes","No")</f>
        <v>No</v>
      </c>
      <c r="N4246" s="1" t="str">
        <f>IF(OR(BART_Rides[[#This Row],[Station Code]]="EM", BART_Rides[[#This Row],[Station Code]]="MT", BART_Rides[[#This Row],[Station Code]]="PL", BART_Rides[[#This Row],[Station Code]]="CC"), "Yes", "No")</f>
        <v>No</v>
      </c>
    </row>
    <row r="4247" spans="6:14">
      <c r="F4247" s="3">
        <v>44427</v>
      </c>
      <c r="G4247" s="1" t="s">
        <v>21</v>
      </c>
      <c r="H4247" s="1" t="s">
        <v>103</v>
      </c>
      <c r="I4247" s="1">
        <v>1629</v>
      </c>
      <c r="J4247" s="1">
        <f>MONTH(BART_Rides[[#This Row],[Date]])</f>
        <v>8</v>
      </c>
      <c r="K4247" s="1">
        <f>WEEKDAY(BART_Rides[[#This Row],[Date]],2)</f>
        <v>4</v>
      </c>
      <c r="L4247" s="1" t="str">
        <f>LEFT(BART_Rides[[#This Row],[Lines]],1)</f>
        <v>B</v>
      </c>
      <c r="M4247" s="1" t="str">
        <f>IF(BART_Rides[[#This Row],[FirstLetter]]="Y","Yes","No")</f>
        <v>No</v>
      </c>
      <c r="N4247" s="1" t="str">
        <f>IF(OR(BART_Rides[[#This Row],[Station Code]]="EM", BART_Rides[[#This Row],[Station Code]]="MT", BART_Rides[[#This Row],[Station Code]]="PL", BART_Rides[[#This Row],[Station Code]]="CC"), "Yes", "No")</f>
        <v>No</v>
      </c>
    </row>
    <row r="4248" spans="6:14">
      <c r="F4248" s="3">
        <v>44428</v>
      </c>
      <c r="G4248" s="1" t="s">
        <v>21</v>
      </c>
      <c r="H4248" s="1" t="s">
        <v>103</v>
      </c>
      <c r="I4248" s="1">
        <v>7122</v>
      </c>
      <c r="J4248" s="1">
        <f>MONTH(BART_Rides[[#This Row],[Date]])</f>
        <v>8</v>
      </c>
      <c r="K4248" s="1">
        <f>WEEKDAY(BART_Rides[[#This Row],[Date]],2)</f>
        <v>5</v>
      </c>
      <c r="L4248" s="1" t="str">
        <f>LEFT(BART_Rides[[#This Row],[Lines]],1)</f>
        <v>B</v>
      </c>
      <c r="M4248" s="1" t="str">
        <f>IF(BART_Rides[[#This Row],[FirstLetter]]="Y","Yes","No")</f>
        <v>No</v>
      </c>
      <c r="N4248" s="1" t="str">
        <f>IF(OR(BART_Rides[[#This Row],[Station Code]]="EM", BART_Rides[[#This Row],[Station Code]]="MT", BART_Rides[[#This Row],[Station Code]]="PL", BART_Rides[[#This Row],[Station Code]]="CC"), "Yes", "No")</f>
        <v>No</v>
      </c>
    </row>
    <row r="4249" spans="6:14">
      <c r="F4249" s="3">
        <v>44429</v>
      </c>
      <c r="G4249" s="1" t="s">
        <v>21</v>
      </c>
      <c r="H4249" s="1" t="s">
        <v>103</v>
      </c>
      <c r="I4249" s="1">
        <v>5878</v>
      </c>
      <c r="J4249" s="1">
        <f>MONTH(BART_Rides[[#This Row],[Date]])</f>
        <v>8</v>
      </c>
      <c r="K4249" s="1">
        <f>WEEKDAY(BART_Rides[[#This Row],[Date]],2)</f>
        <v>6</v>
      </c>
      <c r="L4249" s="1" t="str">
        <f>LEFT(BART_Rides[[#This Row],[Lines]],1)</f>
        <v>B</v>
      </c>
      <c r="M4249" s="1" t="str">
        <f>IF(BART_Rides[[#This Row],[FirstLetter]]="Y","Yes","No")</f>
        <v>No</v>
      </c>
      <c r="N4249" s="1" t="str">
        <f>IF(OR(BART_Rides[[#This Row],[Station Code]]="EM", BART_Rides[[#This Row],[Station Code]]="MT", BART_Rides[[#This Row],[Station Code]]="PL", BART_Rides[[#This Row],[Station Code]]="CC"), "Yes", "No")</f>
        <v>No</v>
      </c>
    </row>
    <row r="4250" spans="6:14">
      <c r="F4250" s="3">
        <v>44430</v>
      </c>
      <c r="G4250" s="1" t="s">
        <v>21</v>
      </c>
      <c r="H4250" s="1" t="s">
        <v>103</v>
      </c>
      <c r="I4250" s="1">
        <v>5008</v>
      </c>
      <c r="J4250" s="1">
        <f>MONTH(BART_Rides[[#This Row],[Date]])</f>
        <v>8</v>
      </c>
      <c r="K4250" s="1">
        <f>WEEKDAY(BART_Rides[[#This Row],[Date]],2)</f>
        <v>7</v>
      </c>
      <c r="L4250" s="1" t="str">
        <f>LEFT(BART_Rides[[#This Row],[Lines]],1)</f>
        <v>B</v>
      </c>
      <c r="M4250" s="1" t="str">
        <f>IF(BART_Rides[[#This Row],[FirstLetter]]="Y","Yes","No")</f>
        <v>No</v>
      </c>
      <c r="N4250" s="1" t="str">
        <f>IF(OR(BART_Rides[[#This Row],[Station Code]]="EM", BART_Rides[[#This Row],[Station Code]]="MT", BART_Rides[[#This Row],[Station Code]]="PL", BART_Rides[[#This Row],[Station Code]]="CC"), "Yes", "No")</f>
        <v>No</v>
      </c>
    </row>
    <row r="4251" spans="6:14">
      <c r="F4251" s="3">
        <v>44431</v>
      </c>
      <c r="G4251" s="1" t="s">
        <v>21</v>
      </c>
      <c r="H4251" s="1" t="s">
        <v>103</v>
      </c>
      <c r="I4251" s="1">
        <v>2424</v>
      </c>
      <c r="J4251" s="1">
        <f>MONTH(BART_Rides[[#This Row],[Date]])</f>
        <v>8</v>
      </c>
      <c r="K4251" s="1">
        <f>WEEKDAY(BART_Rides[[#This Row],[Date]],2)</f>
        <v>1</v>
      </c>
      <c r="L4251" s="1" t="str">
        <f>LEFT(BART_Rides[[#This Row],[Lines]],1)</f>
        <v>B</v>
      </c>
      <c r="M4251" s="1" t="str">
        <f>IF(BART_Rides[[#This Row],[FirstLetter]]="Y","Yes","No")</f>
        <v>No</v>
      </c>
      <c r="N4251" s="1" t="str">
        <f>IF(OR(BART_Rides[[#This Row],[Station Code]]="EM", BART_Rides[[#This Row],[Station Code]]="MT", BART_Rides[[#This Row],[Station Code]]="PL", BART_Rides[[#This Row],[Station Code]]="CC"), "Yes", "No")</f>
        <v>No</v>
      </c>
    </row>
    <row r="4252" spans="6:14">
      <c r="F4252" s="3">
        <v>44432</v>
      </c>
      <c r="G4252" s="1" t="s">
        <v>21</v>
      </c>
      <c r="H4252" s="1" t="s">
        <v>103</v>
      </c>
      <c r="I4252" s="1">
        <v>2656</v>
      </c>
      <c r="J4252" s="1">
        <f>MONTH(BART_Rides[[#This Row],[Date]])</f>
        <v>8</v>
      </c>
      <c r="K4252" s="1">
        <f>WEEKDAY(BART_Rides[[#This Row],[Date]],2)</f>
        <v>2</v>
      </c>
      <c r="L4252" s="1" t="str">
        <f>LEFT(BART_Rides[[#This Row],[Lines]],1)</f>
        <v>B</v>
      </c>
      <c r="M4252" s="1" t="str">
        <f>IF(BART_Rides[[#This Row],[FirstLetter]]="Y","Yes","No")</f>
        <v>No</v>
      </c>
      <c r="N4252" s="1" t="str">
        <f>IF(OR(BART_Rides[[#This Row],[Station Code]]="EM", BART_Rides[[#This Row],[Station Code]]="MT", BART_Rides[[#This Row],[Station Code]]="PL", BART_Rides[[#This Row],[Station Code]]="CC"), "Yes", "No")</f>
        <v>No</v>
      </c>
    </row>
    <row r="4253" spans="6:14">
      <c r="F4253" s="3">
        <v>44433</v>
      </c>
      <c r="G4253" s="1" t="s">
        <v>21</v>
      </c>
      <c r="H4253" s="1" t="s">
        <v>103</v>
      </c>
      <c r="I4253" s="1">
        <v>1713</v>
      </c>
      <c r="J4253" s="1">
        <f>MONTH(BART_Rides[[#This Row],[Date]])</f>
        <v>8</v>
      </c>
      <c r="K4253" s="1">
        <f>WEEKDAY(BART_Rides[[#This Row],[Date]],2)</f>
        <v>3</v>
      </c>
      <c r="L4253" s="1" t="str">
        <f>LEFT(BART_Rides[[#This Row],[Lines]],1)</f>
        <v>B</v>
      </c>
      <c r="M4253" s="1" t="str">
        <f>IF(BART_Rides[[#This Row],[FirstLetter]]="Y","Yes","No")</f>
        <v>No</v>
      </c>
      <c r="N4253" s="1" t="str">
        <f>IF(OR(BART_Rides[[#This Row],[Station Code]]="EM", BART_Rides[[#This Row],[Station Code]]="MT", BART_Rides[[#This Row],[Station Code]]="PL", BART_Rides[[#This Row],[Station Code]]="CC"), "Yes", "No")</f>
        <v>No</v>
      </c>
    </row>
    <row r="4254" spans="6:14">
      <c r="F4254" s="3">
        <v>44434</v>
      </c>
      <c r="G4254" s="1" t="s">
        <v>21</v>
      </c>
      <c r="H4254" s="1" t="s">
        <v>103</v>
      </c>
      <c r="I4254" s="1">
        <v>3141</v>
      </c>
      <c r="J4254" s="1">
        <f>MONTH(BART_Rides[[#This Row],[Date]])</f>
        <v>8</v>
      </c>
      <c r="K4254" s="1">
        <f>WEEKDAY(BART_Rides[[#This Row],[Date]],2)</f>
        <v>4</v>
      </c>
      <c r="L4254" s="1" t="str">
        <f>LEFT(BART_Rides[[#This Row],[Lines]],1)</f>
        <v>B</v>
      </c>
      <c r="M4254" s="1" t="str">
        <f>IF(BART_Rides[[#This Row],[FirstLetter]]="Y","Yes","No")</f>
        <v>No</v>
      </c>
      <c r="N4254" s="1" t="str">
        <f>IF(OR(BART_Rides[[#This Row],[Station Code]]="EM", BART_Rides[[#This Row],[Station Code]]="MT", BART_Rides[[#This Row],[Station Code]]="PL", BART_Rides[[#This Row],[Station Code]]="CC"), "Yes", "No")</f>
        <v>No</v>
      </c>
    </row>
    <row r="4255" spans="6:14">
      <c r="F4255" s="3">
        <v>44435</v>
      </c>
      <c r="G4255" s="1" t="s">
        <v>21</v>
      </c>
      <c r="H4255" s="1" t="s">
        <v>103</v>
      </c>
      <c r="I4255" s="1">
        <v>4649</v>
      </c>
      <c r="J4255" s="1">
        <f>MONTH(BART_Rides[[#This Row],[Date]])</f>
        <v>8</v>
      </c>
      <c r="K4255" s="1">
        <f>WEEKDAY(BART_Rides[[#This Row],[Date]],2)</f>
        <v>5</v>
      </c>
      <c r="L4255" s="1" t="str">
        <f>LEFT(BART_Rides[[#This Row],[Lines]],1)</f>
        <v>B</v>
      </c>
      <c r="M4255" s="1" t="str">
        <f>IF(BART_Rides[[#This Row],[FirstLetter]]="Y","Yes","No")</f>
        <v>No</v>
      </c>
      <c r="N4255" s="1" t="str">
        <f>IF(OR(BART_Rides[[#This Row],[Station Code]]="EM", BART_Rides[[#This Row],[Station Code]]="MT", BART_Rides[[#This Row],[Station Code]]="PL", BART_Rides[[#This Row],[Station Code]]="CC"), "Yes", "No")</f>
        <v>No</v>
      </c>
    </row>
    <row r="4256" spans="6:14">
      <c r="F4256" s="3">
        <v>44436</v>
      </c>
      <c r="G4256" s="1" t="s">
        <v>21</v>
      </c>
      <c r="H4256" s="1" t="s">
        <v>103</v>
      </c>
      <c r="I4256" s="1">
        <v>3536</v>
      </c>
      <c r="J4256" s="1">
        <f>MONTH(BART_Rides[[#This Row],[Date]])</f>
        <v>8</v>
      </c>
      <c r="K4256" s="1">
        <f>WEEKDAY(BART_Rides[[#This Row],[Date]],2)</f>
        <v>6</v>
      </c>
      <c r="L4256" s="1" t="str">
        <f>LEFT(BART_Rides[[#This Row],[Lines]],1)</f>
        <v>B</v>
      </c>
      <c r="M4256" s="1" t="str">
        <f>IF(BART_Rides[[#This Row],[FirstLetter]]="Y","Yes","No")</f>
        <v>No</v>
      </c>
      <c r="N4256" s="1" t="str">
        <f>IF(OR(BART_Rides[[#This Row],[Station Code]]="EM", BART_Rides[[#This Row],[Station Code]]="MT", BART_Rides[[#This Row],[Station Code]]="PL", BART_Rides[[#This Row],[Station Code]]="CC"), "Yes", "No")</f>
        <v>No</v>
      </c>
    </row>
    <row r="4257" spans="6:14">
      <c r="F4257" s="3">
        <v>44437</v>
      </c>
      <c r="G4257" s="1" t="s">
        <v>21</v>
      </c>
      <c r="H4257" s="1" t="s">
        <v>103</v>
      </c>
      <c r="I4257" s="1">
        <v>2897</v>
      </c>
      <c r="J4257" s="1">
        <f>MONTH(BART_Rides[[#This Row],[Date]])</f>
        <v>8</v>
      </c>
      <c r="K4257" s="1">
        <f>WEEKDAY(BART_Rides[[#This Row],[Date]],2)</f>
        <v>7</v>
      </c>
      <c r="L4257" s="1" t="str">
        <f>LEFT(BART_Rides[[#This Row],[Lines]],1)</f>
        <v>B</v>
      </c>
      <c r="M4257" s="1" t="str">
        <f>IF(BART_Rides[[#This Row],[FirstLetter]]="Y","Yes","No")</f>
        <v>No</v>
      </c>
      <c r="N4257" s="1" t="str">
        <f>IF(OR(BART_Rides[[#This Row],[Station Code]]="EM", BART_Rides[[#This Row],[Station Code]]="MT", BART_Rides[[#This Row],[Station Code]]="PL", BART_Rides[[#This Row],[Station Code]]="CC"), "Yes", "No")</f>
        <v>No</v>
      </c>
    </row>
    <row r="4258" spans="6:14">
      <c r="F4258" s="3">
        <v>44438</v>
      </c>
      <c r="G4258" s="1" t="s">
        <v>21</v>
      </c>
      <c r="H4258" s="1" t="s">
        <v>103</v>
      </c>
      <c r="I4258" s="1">
        <v>1605</v>
      </c>
      <c r="J4258" s="1">
        <f>MONTH(BART_Rides[[#This Row],[Date]])</f>
        <v>8</v>
      </c>
      <c r="K4258" s="1">
        <f>WEEKDAY(BART_Rides[[#This Row],[Date]],2)</f>
        <v>1</v>
      </c>
      <c r="L4258" s="1" t="str">
        <f>LEFT(BART_Rides[[#This Row],[Lines]],1)</f>
        <v>B</v>
      </c>
      <c r="M4258" s="1" t="str">
        <f>IF(BART_Rides[[#This Row],[FirstLetter]]="Y","Yes","No")</f>
        <v>No</v>
      </c>
      <c r="N4258" s="1" t="str">
        <f>IF(OR(BART_Rides[[#This Row],[Station Code]]="EM", BART_Rides[[#This Row],[Station Code]]="MT", BART_Rides[[#This Row],[Station Code]]="PL", BART_Rides[[#This Row],[Station Code]]="CC"), "Yes", "No")</f>
        <v>No</v>
      </c>
    </row>
    <row r="4259" spans="6:14">
      <c r="F4259" s="3">
        <v>44439</v>
      </c>
      <c r="G4259" s="1" t="s">
        <v>21</v>
      </c>
      <c r="H4259" s="1" t="s">
        <v>103</v>
      </c>
      <c r="I4259" s="1">
        <v>1733</v>
      </c>
      <c r="J4259" s="1">
        <f>MONTH(BART_Rides[[#This Row],[Date]])</f>
        <v>8</v>
      </c>
      <c r="K4259" s="1">
        <f>WEEKDAY(BART_Rides[[#This Row],[Date]],2)</f>
        <v>2</v>
      </c>
      <c r="L4259" s="1" t="str">
        <f>LEFT(BART_Rides[[#This Row],[Lines]],1)</f>
        <v>B</v>
      </c>
      <c r="M4259" s="1" t="str">
        <f>IF(BART_Rides[[#This Row],[FirstLetter]]="Y","Yes","No")</f>
        <v>No</v>
      </c>
      <c r="N4259" s="1" t="str">
        <f>IF(OR(BART_Rides[[#This Row],[Station Code]]="EM", BART_Rides[[#This Row],[Station Code]]="MT", BART_Rides[[#This Row],[Station Code]]="PL", BART_Rides[[#This Row],[Station Code]]="CC"), "Yes", "No")</f>
        <v>No</v>
      </c>
    </row>
    <row r="4260" spans="6:14">
      <c r="F4260" s="3">
        <v>44440</v>
      </c>
      <c r="G4260" s="1" t="s">
        <v>21</v>
      </c>
      <c r="H4260" s="1" t="s">
        <v>103</v>
      </c>
      <c r="I4260" s="1">
        <v>1807</v>
      </c>
      <c r="J4260" s="1">
        <f>MONTH(BART_Rides[[#This Row],[Date]])</f>
        <v>9</v>
      </c>
      <c r="K4260" s="1">
        <f>WEEKDAY(BART_Rides[[#This Row],[Date]],2)</f>
        <v>3</v>
      </c>
      <c r="L4260" s="1" t="str">
        <f>LEFT(BART_Rides[[#This Row],[Lines]],1)</f>
        <v>B</v>
      </c>
      <c r="M4260" s="1" t="str">
        <f>IF(BART_Rides[[#This Row],[FirstLetter]]="Y","Yes","No")</f>
        <v>No</v>
      </c>
      <c r="N4260" s="1" t="str">
        <f>IF(OR(BART_Rides[[#This Row],[Station Code]]="EM", BART_Rides[[#This Row],[Station Code]]="MT", BART_Rides[[#This Row],[Station Code]]="PL", BART_Rides[[#This Row],[Station Code]]="CC"), "Yes", "No")</f>
        <v>No</v>
      </c>
    </row>
    <row r="4261" spans="6:14">
      <c r="F4261" s="3">
        <v>44441</v>
      </c>
      <c r="G4261" s="1" t="s">
        <v>21</v>
      </c>
      <c r="H4261" s="1" t="s">
        <v>103</v>
      </c>
      <c r="I4261" s="1">
        <v>1791</v>
      </c>
      <c r="J4261" s="1">
        <f>MONTH(BART_Rides[[#This Row],[Date]])</f>
        <v>9</v>
      </c>
      <c r="K4261" s="1">
        <f>WEEKDAY(BART_Rides[[#This Row],[Date]],2)</f>
        <v>4</v>
      </c>
      <c r="L4261" s="1" t="str">
        <f>LEFT(BART_Rides[[#This Row],[Lines]],1)</f>
        <v>B</v>
      </c>
      <c r="M4261" s="1" t="str">
        <f>IF(BART_Rides[[#This Row],[FirstLetter]]="Y","Yes","No")</f>
        <v>No</v>
      </c>
      <c r="N4261" s="1" t="str">
        <f>IF(OR(BART_Rides[[#This Row],[Station Code]]="EM", BART_Rides[[#This Row],[Station Code]]="MT", BART_Rides[[#This Row],[Station Code]]="PL", BART_Rides[[#This Row],[Station Code]]="CC"), "Yes", "No")</f>
        <v>No</v>
      </c>
    </row>
    <row r="4262" spans="6:14">
      <c r="F4262" s="3">
        <v>44442</v>
      </c>
      <c r="G4262" s="1" t="s">
        <v>21</v>
      </c>
      <c r="H4262" s="1" t="s">
        <v>103</v>
      </c>
      <c r="I4262" s="1">
        <v>1797</v>
      </c>
      <c r="J4262" s="1">
        <f>MONTH(BART_Rides[[#This Row],[Date]])</f>
        <v>9</v>
      </c>
      <c r="K4262" s="1">
        <f>WEEKDAY(BART_Rides[[#This Row],[Date]],2)</f>
        <v>5</v>
      </c>
      <c r="L4262" s="1" t="str">
        <f>LEFT(BART_Rides[[#This Row],[Lines]],1)</f>
        <v>B</v>
      </c>
      <c r="M4262" s="1" t="str">
        <f>IF(BART_Rides[[#This Row],[FirstLetter]]="Y","Yes","No")</f>
        <v>No</v>
      </c>
      <c r="N4262" s="1" t="str">
        <f>IF(OR(BART_Rides[[#This Row],[Station Code]]="EM", BART_Rides[[#This Row],[Station Code]]="MT", BART_Rides[[#This Row],[Station Code]]="PL", BART_Rides[[#This Row],[Station Code]]="CC"), "Yes", "No")</f>
        <v>No</v>
      </c>
    </row>
    <row r="4263" spans="6:14">
      <c r="F4263" s="3">
        <v>44443</v>
      </c>
      <c r="G4263" s="1" t="s">
        <v>21</v>
      </c>
      <c r="H4263" s="1" t="s">
        <v>103</v>
      </c>
      <c r="I4263" s="1">
        <v>827</v>
      </c>
      <c r="J4263" s="1">
        <f>MONTH(BART_Rides[[#This Row],[Date]])</f>
        <v>9</v>
      </c>
      <c r="K4263" s="1">
        <f>WEEKDAY(BART_Rides[[#This Row],[Date]],2)</f>
        <v>6</v>
      </c>
      <c r="L4263" s="1" t="str">
        <f>LEFT(BART_Rides[[#This Row],[Lines]],1)</f>
        <v>B</v>
      </c>
      <c r="M4263" s="1" t="str">
        <f>IF(BART_Rides[[#This Row],[FirstLetter]]="Y","Yes","No")</f>
        <v>No</v>
      </c>
      <c r="N4263" s="1" t="str">
        <f>IF(OR(BART_Rides[[#This Row],[Station Code]]="EM", BART_Rides[[#This Row],[Station Code]]="MT", BART_Rides[[#This Row],[Station Code]]="PL", BART_Rides[[#This Row],[Station Code]]="CC"), "Yes", "No")</f>
        <v>No</v>
      </c>
    </row>
    <row r="4264" spans="6:14">
      <c r="F4264" s="3">
        <v>44444</v>
      </c>
      <c r="G4264" s="1" t="s">
        <v>21</v>
      </c>
      <c r="H4264" s="1" t="s">
        <v>103</v>
      </c>
      <c r="I4264" s="1">
        <v>712</v>
      </c>
      <c r="J4264" s="1">
        <f>MONTH(BART_Rides[[#This Row],[Date]])</f>
        <v>9</v>
      </c>
      <c r="K4264" s="1">
        <f>WEEKDAY(BART_Rides[[#This Row],[Date]],2)</f>
        <v>7</v>
      </c>
      <c r="L4264" s="1" t="str">
        <f>LEFT(BART_Rides[[#This Row],[Lines]],1)</f>
        <v>B</v>
      </c>
      <c r="M4264" s="1" t="str">
        <f>IF(BART_Rides[[#This Row],[FirstLetter]]="Y","Yes","No")</f>
        <v>No</v>
      </c>
      <c r="N4264" s="1" t="str">
        <f>IF(OR(BART_Rides[[#This Row],[Station Code]]="EM", BART_Rides[[#This Row],[Station Code]]="MT", BART_Rides[[#This Row],[Station Code]]="PL", BART_Rides[[#This Row],[Station Code]]="CC"), "Yes", "No")</f>
        <v>No</v>
      </c>
    </row>
    <row r="4265" spans="6:14">
      <c r="F4265" s="3">
        <v>44445</v>
      </c>
      <c r="G4265" s="1" t="s">
        <v>21</v>
      </c>
      <c r="H4265" s="1" t="s">
        <v>103</v>
      </c>
      <c r="I4265" s="1">
        <v>710</v>
      </c>
      <c r="J4265" s="1">
        <f>MONTH(BART_Rides[[#This Row],[Date]])</f>
        <v>9</v>
      </c>
      <c r="K4265" s="1">
        <f>WEEKDAY(BART_Rides[[#This Row],[Date]],2)</f>
        <v>1</v>
      </c>
      <c r="L4265" s="1" t="str">
        <f>LEFT(BART_Rides[[#This Row],[Lines]],1)</f>
        <v>B</v>
      </c>
      <c r="M4265" s="1" t="str">
        <f>IF(BART_Rides[[#This Row],[FirstLetter]]="Y","Yes","No")</f>
        <v>No</v>
      </c>
      <c r="N4265" s="1" t="str">
        <f>IF(OR(BART_Rides[[#This Row],[Station Code]]="EM", BART_Rides[[#This Row],[Station Code]]="MT", BART_Rides[[#This Row],[Station Code]]="PL", BART_Rides[[#This Row],[Station Code]]="CC"), "Yes", "No")</f>
        <v>No</v>
      </c>
    </row>
    <row r="4266" spans="6:14">
      <c r="F4266" s="3">
        <v>44446</v>
      </c>
      <c r="G4266" s="1" t="s">
        <v>21</v>
      </c>
      <c r="H4266" s="1" t="s">
        <v>103</v>
      </c>
      <c r="I4266" s="1">
        <v>2541</v>
      </c>
      <c r="J4266" s="1">
        <f>MONTH(BART_Rides[[#This Row],[Date]])</f>
        <v>9</v>
      </c>
      <c r="K4266" s="1">
        <f>WEEKDAY(BART_Rides[[#This Row],[Date]],2)</f>
        <v>2</v>
      </c>
      <c r="L4266" s="1" t="str">
        <f>LEFT(BART_Rides[[#This Row],[Lines]],1)</f>
        <v>B</v>
      </c>
      <c r="M4266" s="1" t="str">
        <f>IF(BART_Rides[[#This Row],[FirstLetter]]="Y","Yes","No")</f>
        <v>No</v>
      </c>
      <c r="N4266" s="1" t="str">
        <f>IF(OR(BART_Rides[[#This Row],[Station Code]]="EM", BART_Rides[[#This Row],[Station Code]]="MT", BART_Rides[[#This Row],[Station Code]]="PL", BART_Rides[[#This Row],[Station Code]]="CC"), "Yes", "No")</f>
        <v>No</v>
      </c>
    </row>
    <row r="4267" spans="6:14">
      <c r="F4267" s="3">
        <v>44447</v>
      </c>
      <c r="G4267" s="1" t="s">
        <v>21</v>
      </c>
      <c r="H4267" s="1" t="s">
        <v>103</v>
      </c>
      <c r="I4267" s="1">
        <v>2798</v>
      </c>
      <c r="J4267" s="1">
        <f>MONTH(BART_Rides[[#This Row],[Date]])</f>
        <v>9</v>
      </c>
      <c r="K4267" s="1">
        <f>WEEKDAY(BART_Rides[[#This Row],[Date]],2)</f>
        <v>3</v>
      </c>
      <c r="L4267" s="1" t="str">
        <f>LEFT(BART_Rides[[#This Row],[Lines]],1)</f>
        <v>B</v>
      </c>
      <c r="M4267" s="1" t="str">
        <f>IF(BART_Rides[[#This Row],[FirstLetter]]="Y","Yes","No")</f>
        <v>No</v>
      </c>
      <c r="N4267" s="1" t="str">
        <f>IF(OR(BART_Rides[[#This Row],[Station Code]]="EM", BART_Rides[[#This Row],[Station Code]]="MT", BART_Rides[[#This Row],[Station Code]]="PL", BART_Rides[[#This Row],[Station Code]]="CC"), "Yes", "No")</f>
        <v>No</v>
      </c>
    </row>
    <row r="4268" spans="6:14">
      <c r="F4268" s="3">
        <v>44448</v>
      </c>
      <c r="G4268" s="1" t="s">
        <v>21</v>
      </c>
      <c r="H4268" s="1" t="s">
        <v>103</v>
      </c>
      <c r="I4268" s="1">
        <v>2803</v>
      </c>
      <c r="J4268" s="1">
        <f>MONTH(BART_Rides[[#This Row],[Date]])</f>
        <v>9</v>
      </c>
      <c r="K4268" s="1">
        <f>WEEKDAY(BART_Rides[[#This Row],[Date]],2)</f>
        <v>4</v>
      </c>
      <c r="L4268" s="1" t="str">
        <f>LEFT(BART_Rides[[#This Row],[Lines]],1)</f>
        <v>B</v>
      </c>
      <c r="M4268" s="1" t="str">
        <f>IF(BART_Rides[[#This Row],[FirstLetter]]="Y","Yes","No")</f>
        <v>No</v>
      </c>
      <c r="N4268" s="1" t="str">
        <f>IF(OR(BART_Rides[[#This Row],[Station Code]]="EM", BART_Rides[[#This Row],[Station Code]]="MT", BART_Rides[[#This Row],[Station Code]]="PL", BART_Rides[[#This Row],[Station Code]]="CC"), "Yes", "No")</f>
        <v>No</v>
      </c>
    </row>
    <row r="4269" spans="6:14">
      <c r="F4269" s="3">
        <v>44449</v>
      </c>
      <c r="G4269" s="1" t="s">
        <v>21</v>
      </c>
      <c r="H4269" s="1" t="s">
        <v>103</v>
      </c>
      <c r="I4269" s="1">
        <v>3340</v>
      </c>
      <c r="J4269" s="1">
        <f>MONTH(BART_Rides[[#This Row],[Date]])</f>
        <v>9</v>
      </c>
      <c r="K4269" s="1">
        <f>WEEKDAY(BART_Rides[[#This Row],[Date]],2)</f>
        <v>5</v>
      </c>
      <c r="L4269" s="1" t="str">
        <f>LEFT(BART_Rides[[#This Row],[Lines]],1)</f>
        <v>B</v>
      </c>
      <c r="M4269" s="1" t="str">
        <f>IF(BART_Rides[[#This Row],[FirstLetter]]="Y","Yes","No")</f>
        <v>No</v>
      </c>
      <c r="N4269" s="1" t="str">
        <f>IF(OR(BART_Rides[[#This Row],[Station Code]]="EM", BART_Rides[[#This Row],[Station Code]]="MT", BART_Rides[[#This Row],[Station Code]]="PL", BART_Rides[[#This Row],[Station Code]]="CC"), "Yes", "No")</f>
        <v>No</v>
      </c>
    </row>
    <row r="4270" spans="6:14">
      <c r="F4270" s="3">
        <v>44450</v>
      </c>
      <c r="G4270" s="1" t="s">
        <v>21</v>
      </c>
      <c r="H4270" s="1" t="s">
        <v>103</v>
      </c>
      <c r="I4270" s="1">
        <v>1963</v>
      </c>
      <c r="J4270" s="1">
        <f>MONTH(BART_Rides[[#This Row],[Date]])</f>
        <v>9</v>
      </c>
      <c r="K4270" s="1">
        <f>WEEKDAY(BART_Rides[[#This Row],[Date]],2)</f>
        <v>6</v>
      </c>
      <c r="L4270" s="1" t="str">
        <f>LEFT(BART_Rides[[#This Row],[Lines]],1)</f>
        <v>B</v>
      </c>
      <c r="M4270" s="1" t="str">
        <f>IF(BART_Rides[[#This Row],[FirstLetter]]="Y","Yes","No")</f>
        <v>No</v>
      </c>
      <c r="N4270" s="1" t="str">
        <f>IF(OR(BART_Rides[[#This Row],[Station Code]]="EM", BART_Rides[[#This Row],[Station Code]]="MT", BART_Rides[[#This Row],[Station Code]]="PL", BART_Rides[[#This Row],[Station Code]]="CC"), "Yes", "No")</f>
        <v>No</v>
      </c>
    </row>
    <row r="4271" spans="6:14">
      <c r="F4271" s="3">
        <v>44451</v>
      </c>
      <c r="G4271" s="1" t="s">
        <v>21</v>
      </c>
      <c r="H4271" s="1" t="s">
        <v>103</v>
      </c>
      <c r="I4271" s="1">
        <v>1525</v>
      </c>
      <c r="J4271" s="1">
        <f>MONTH(BART_Rides[[#This Row],[Date]])</f>
        <v>9</v>
      </c>
      <c r="K4271" s="1">
        <f>WEEKDAY(BART_Rides[[#This Row],[Date]],2)</f>
        <v>7</v>
      </c>
      <c r="L4271" s="1" t="str">
        <f>LEFT(BART_Rides[[#This Row],[Lines]],1)</f>
        <v>B</v>
      </c>
      <c r="M4271" s="1" t="str">
        <f>IF(BART_Rides[[#This Row],[FirstLetter]]="Y","Yes","No")</f>
        <v>No</v>
      </c>
      <c r="N4271" s="1" t="str">
        <f>IF(OR(BART_Rides[[#This Row],[Station Code]]="EM", BART_Rides[[#This Row],[Station Code]]="MT", BART_Rides[[#This Row],[Station Code]]="PL", BART_Rides[[#This Row],[Station Code]]="CC"), "Yes", "No")</f>
        <v>No</v>
      </c>
    </row>
    <row r="4272" spans="6:14">
      <c r="F4272" s="3">
        <v>44452</v>
      </c>
      <c r="G4272" s="1" t="s">
        <v>21</v>
      </c>
      <c r="H4272" s="1" t="s">
        <v>103</v>
      </c>
      <c r="I4272" s="1">
        <v>1626</v>
      </c>
      <c r="J4272" s="1">
        <f>MONTH(BART_Rides[[#This Row],[Date]])</f>
        <v>9</v>
      </c>
      <c r="K4272" s="1">
        <f>WEEKDAY(BART_Rides[[#This Row],[Date]],2)</f>
        <v>1</v>
      </c>
      <c r="L4272" s="1" t="str">
        <f>LEFT(BART_Rides[[#This Row],[Lines]],1)</f>
        <v>B</v>
      </c>
      <c r="M4272" s="1" t="str">
        <f>IF(BART_Rides[[#This Row],[FirstLetter]]="Y","Yes","No")</f>
        <v>No</v>
      </c>
      <c r="N4272" s="1" t="str">
        <f>IF(OR(BART_Rides[[#This Row],[Station Code]]="EM", BART_Rides[[#This Row],[Station Code]]="MT", BART_Rides[[#This Row],[Station Code]]="PL", BART_Rides[[#This Row],[Station Code]]="CC"), "Yes", "No")</f>
        <v>No</v>
      </c>
    </row>
    <row r="4273" spans="6:14">
      <c r="F4273" s="3">
        <v>44453</v>
      </c>
      <c r="G4273" s="1" t="s">
        <v>21</v>
      </c>
      <c r="H4273" s="1" t="s">
        <v>103</v>
      </c>
      <c r="I4273" s="1">
        <v>1837</v>
      </c>
      <c r="J4273" s="1">
        <f>MONTH(BART_Rides[[#This Row],[Date]])</f>
        <v>9</v>
      </c>
      <c r="K4273" s="1">
        <f>WEEKDAY(BART_Rides[[#This Row],[Date]],2)</f>
        <v>2</v>
      </c>
      <c r="L4273" s="1" t="str">
        <f>LEFT(BART_Rides[[#This Row],[Lines]],1)</f>
        <v>B</v>
      </c>
      <c r="M4273" s="1" t="str">
        <f>IF(BART_Rides[[#This Row],[FirstLetter]]="Y","Yes","No")</f>
        <v>No</v>
      </c>
      <c r="N4273" s="1" t="str">
        <f>IF(OR(BART_Rides[[#This Row],[Station Code]]="EM", BART_Rides[[#This Row],[Station Code]]="MT", BART_Rides[[#This Row],[Station Code]]="PL", BART_Rides[[#This Row],[Station Code]]="CC"), "Yes", "No")</f>
        <v>No</v>
      </c>
    </row>
    <row r="4274" spans="6:14">
      <c r="F4274" s="3">
        <v>44454</v>
      </c>
      <c r="G4274" s="1" t="s">
        <v>21</v>
      </c>
      <c r="H4274" s="1" t="s">
        <v>103</v>
      </c>
      <c r="I4274" s="1">
        <v>1856</v>
      </c>
      <c r="J4274" s="1">
        <f>MONTH(BART_Rides[[#This Row],[Date]])</f>
        <v>9</v>
      </c>
      <c r="K4274" s="1">
        <f>WEEKDAY(BART_Rides[[#This Row],[Date]],2)</f>
        <v>3</v>
      </c>
      <c r="L4274" s="1" t="str">
        <f>LEFT(BART_Rides[[#This Row],[Lines]],1)</f>
        <v>B</v>
      </c>
      <c r="M4274" s="1" t="str">
        <f>IF(BART_Rides[[#This Row],[FirstLetter]]="Y","Yes","No")</f>
        <v>No</v>
      </c>
      <c r="N4274" s="1" t="str">
        <f>IF(OR(BART_Rides[[#This Row],[Station Code]]="EM", BART_Rides[[#This Row],[Station Code]]="MT", BART_Rides[[#This Row],[Station Code]]="PL", BART_Rides[[#This Row],[Station Code]]="CC"), "Yes", "No")</f>
        <v>No</v>
      </c>
    </row>
    <row r="4275" spans="6:14">
      <c r="F4275" s="3">
        <v>44455</v>
      </c>
      <c r="G4275" s="1" t="s">
        <v>21</v>
      </c>
      <c r="H4275" s="1" t="s">
        <v>103</v>
      </c>
      <c r="I4275" s="1">
        <v>1873</v>
      </c>
      <c r="J4275" s="1">
        <f>MONTH(BART_Rides[[#This Row],[Date]])</f>
        <v>9</v>
      </c>
      <c r="K4275" s="1">
        <f>WEEKDAY(BART_Rides[[#This Row],[Date]],2)</f>
        <v>4</v>
      </c>
      <c r="L4275" s="1" t="str">
        <f>LEFT(BART_Rides[[#This Row],[Lines]],1)</f>
        <v>B</v>
      </c>
      <c r="M4275" s="1" t="str">
        <f>IF(BART_Rides[[#This Row],[FirstLetter]]="Y","Yes","No")</f>
        <v>No</v>
      </c>
      <c r="N4275" s="1" t="str">
        <f>IF(OR(BART_Rides[[#This Row],[Station Code]]="EM", BART_Rides[[#This Row],[Station Code]]="MT", BART_Rides[[#This Row],[Station Code]]="PL", BART_Rides[[#This Row],[Station Code]]="CC"), "Yes", "No")</f>
        <v>No</v>
      </c>
    </row>
    <row r="4276" spans="6:14">
      <c r="F4276" s="3">
        <v>44456</v>
      </c>
      <c r="G4276" s="1" t="s">
        <v>21</v>
      </c>
      <c r="H4276" s="1" t="s">
        <v>103</v>
      </c>
      <c r="I4276" s="1">
        <v>2111</v>
      </c>
      <c r="J4276" s="1">
        <f>MONTH(BART_Rides[[#This Row],[Date]])</f>
        <v>9</v>
      </c>
      <c r="K4276" s="1">
        <f>WEEKDAY(BART_Rides[[#This Row],[Date]],2)</f>
        <v>5</v>
      </c>
      <c r="L4276" s="1" t="str">
        <f>LEFT(BART_Rides[[#This Row],[Lines]],1)</f>
        <v>B</v>
      </c>
      <c r="M4276" s="1" t="str">
        <f>IF(BART_Rides[[#This Row],[FirstLetter]]="Y","Yes","No")</f>
        <v>No</v>
      </c>
      <c r="N4276" s="1" t="str">
        <f>IF(OR(BART_Rides[[#This Row],[Station Code]]="EM", BART_Rides[[#This Row],[Station Code]]="MT", BART_Rides[[#This Row],[Station Code]]="PL", BART_Rides[[#This Row],[Station Code]]="CC"), "Yes", "No")</f>
        <v>No</v>
      </c>
    </row>
    <row r="4277" spans="6:14">
      <c r="F4277" s="3">
        <v>44457</v>
      </c>
      <c r="G4277" s="1" t="s">
        <v>21</v>
      </c>
      <c r="H4277" s="1" t="s">
        <v>103</v>
      </c>
      <c r="I4277" s="1">
        <v>4758</v>
      </c>
      <c r="J4277" s="1">
        <f>MONTH(BART_Rides[[#This Row],[Date]])</f>
        <v>9</v>
      </c>
      <c r="K4277" s="1">
        <f>WEEKDAY(BART_Rides[[#This Row],[Date]],2)</f>
        <v>6</v>
      </c>
      <c r="L4277" s="1" t="str">
        <f>LEFT(BART_Rides[[#This Row],[Lines]],1)</f>
        <v>B</v>
      </c>
      <c r="M4277" s="1" t="str">
        <f>IF(BART_Rides[[#This Row],[FirstLetter]]="Y","Yes","No")</f>
        <v>No</v>
      </c>
      <c r="N4277" s="1" t="str">
        <f>IF(OR(BART_Rides[[#This Row],[Station Code]]="EM", BART_Rides[[#This Row],[Station Code]]="MT", BART_Rides[[#This Row],[Station Code]]="PL", BART_Rides[[#This Row],[Station Code]]="CC"), "Yes", "No")</f>
        <v>No</v>
      </c>
    </row>
    <row r="4278" spans="6:14">
      <c r="F4278" s="3">
        <v>44458</v>
      </c>
      <c r="G4278" s="1" t="s">
        <v>21</v>
      </c>
      <c r="H4278" s="1" t="s">
        <v>103</v>
      </c>
      <c r="I4278" s="1">
        <v>3082</v>
      </c>
      <c r="J4278" s="1">
        <f>MONTH(BART_Rides[[#This Row],[Date]])</f>
        <v>9</v>
      </c>
      <c r="K4278" s="1">
        <f>WEEKDAY(BART_Rides[[#This Row],[Date]],2)</f>
        <v>7</v>
      </c>
      <c r="L4278" s="1" t="str">
        <f>LEFT(BART_Rides[[#This Row],[Lines]],1)</f>
        <v>B</v>
      </c>
      <c r="M4278" s="1" t="str">
        <f>IF(BART_Rides[[#This Row],[FirstLetter]]="Y","Yes","No")</f>
        <v>No</v>
      </c>
      <c r="N4278" s="1" t="str">
        <f>IF(OR(BART_Rides[[#This Row],[Station Code]]="EM", BART_Rides[[#This Row],[Station Code]]="MT", BART_Rides[[#This Row],[Station Code]]="PL", BART_Rides[[#This Row],[Station Code]]="CC"), "Yes", "No")</f>
        <v>No</v>
      </c>
    </row>
    <row r="4279" spans="6:14">
      <c r="F4279" s="3">
        <v>44459</v>
      </c>
      <c r="G4279" s="1" t="s">
        <v>21</v>
      </c>
      <c r="H4279" s="1" t="s">
        <v>103</v>
      </c>
      <c r="I4279" s="1">
        <v>2444</v>
      </c>
      <c r="J4279" s="1">
        <f>MONTH(BART_Rides[[#This Row],[Date]])</f>
        <v>9</v>
      </c>
      <c r="K4279" s="1">
        <f>WEEKDAY(BART_Rides[[#This Row],[Date]],2)</f>
        <v>1</v>
      </c>
      <c r="L4279" s="1" t="str">
        <f>LEFT(BART_Rides[[#This Row],[Lines]],1)</f>
        <v>B</v>
      </c>
      <c r="M4279" s="1" t="str">
        <f>IF(BART_Rides[[#This Row],[FirstLetter]]="Y","Yes","No")</f>
        <v>No</v>
      </c>
      <c r="N4279" s="1" t="str">
        <f>IF(OR(BART_Rides[[#This Row],[Station Code]]="EM", BART_Rides[[#This Row],[Station Code]]="MT", BART_Rides[[#This Row],[Station Code]]="PL", BART_Rides[[#This Row],[Station Code]]="CC"), "Yes", "No")</f>
        <v>No</v>
      </c>
    </row>
    <row r="4280" spans="6:14">
      <c r="F4280" s="3">
        <v>44460</v>
      </c>
      <c r="G4280" s="1" t="s">
        <v>21</v>
      </c>
      <c r="H4280" s="1" t="s">
        <v>103</v>
      </c>
      <c r="I4280" s="1">
        <v>2510</v>
      </c>
      <c r="J4280" s="1">
        <f>MONTH(BART_Rides[[#This Row],[Date]])</f>
        <v>9</v>
      </c>
      <c r="K4280" s="1">
        <f>WEEKDAY(BART_Rides[[#This Row],[Date]],2)</f>
        <v>2</v>
      </c>
      <c r="L4280" s="1" t="str">
        <f>LEFT(BART_Rides[[#This Row],[Lines]],1)</f>
        <v>B</v>
      </c>
      <c r="M4280" s="1" t="str">
        <f>IF(BART_Rides[[#This Row],[FirstLetter]]="Y","Yes","No")</f>
        <v>No</v>
      </c>
      <c r="N4280" s="1" t="str">
        <f>IF(OR(BART_Rides[[#This Row],[Station Code]]="EM", BART_Rides[[#This Row],[Station Code]]="MT", BART_Rides[[#This Row],[Station Code]]="PL", BART_Rides[[#This Row],[Station Code]]="CC"), "Yes", "No")</f>
        <v>No</v>
      </c>
    </row>
    <row r="4281" spans="6:14">
      <c r="F4281" s="3">
        <v>44461</v>
      </c>
      <c r="G4281" s="1" t="s">
        <v>21</v>
      </c>
      <c r="H4281" s="1" t="s">
        <v>103</v>
      </c>
      <c r="I4281" s="1">
        <v>2615</v>
      </c>
      <c r="J4281" s="1">
        <f>MONTH(BART_Rides[[#This Row],[Date]])</f>
        <v>9</v>
      </c>
      <c r="K4281" s="1">
        <f>WEEKDAY(BART_Rides[[#This Row],[Date]],2)</f>
        <v>3</v>
      </c>
      <c r="L4281" s="1" t="str">
        <f>LEFT(BART_Rides[[#This Row],[Lines]],1)</f>
        <v>B</v>
      </c>
      <c r="M4281" s="1" t="str">
        <f>IF(BART_Rides[[#This Row],[FirstLetter]]="Y","Yes","No")</f>
        <v>No</v>
      </c>
      <c r="N4281" s="1" t="str">
        <f>IF(OR(BART_Rides[[#This Row],[Station Code]]="EM", BART_Rides[[#This Row],[Station Code]]="MT", BART_Rides[[#This Row],[Station Code]]="PL", BART_Rides[[#This Row],[Station Code]]="CC"), "Yes", "No")</f>
        <v>No</v>
      </c>
    </row>
    <row r="4282" spans="6:14">
      <c r="F4282" s="3">
        <v>44462</v>
      </c>
      <c r="G4282" s="1" t="s">
        <v>21</v>
      </c>
      <c r="H4282" s="1" t="s">
        <v>103</v>
      </c>
      <c r="I4282" s="1">
        <v>2931</v>
      </c>
      <c r="J4282" s="1">
        <f>MONTH(BART_Rides[[#This Row],[Date]])</f>
        <v>9</v>
      </c>
      <c r="K4282" s="1">
        <f>WEEKDAY(BART_Rides[[#This Row],[Date]],2)</f>
        <v>4</v>
      </c>
      <c r="L4282" s="1" t="str">
        <f>LEFT(BART_Rides[[#This Row],[Lines]],1)</f>
        <v>B</v>
      </c>
      <c r="M4282" s="1" t="str">
        <f>IF(BART_Rides[[#This Row],[FirstLetter]]="Y","Yes","No")</f>
        <v>No</v>
      </c>
      <c r="N4282" s="1" t="str">
        <f>IF(OR(BART_Rides[[#This Row],[Station Code]]="EM", BART_Rides[[#This Row],[Station Code]]="MT", BART_Rides[[#This Row],[Station Code]]="PL", BART_Rides[[#This Row],[Station Code]]="CC"), "Yes", "No")</f>
        <v>No</v>
      </c>
    </row>
    <row r="4283" spans="6:14">
      <c r="F4283" s="3">
        <v>44463</v>
      </c>
      <c r="G4283" s="1" t="s">
        <v>21</v>
      </c>
      <c r="H4283" s="1" t="s">
        <v>103</v>
      </c>
      <c r="I4283" s="1">
        <v>4042</v>
      </c>
      <c r="J4283" s="1">
        <f>MONTH(BART_Rides[[#This Row],[Date]])</f>
        <v>9</v>
      </c>
      <c r="K4283" s="1">
        <f>WEEKDAY(BART_Rides[[#This Row],[Date]],2)</f>
        <v>5</v>
      </c>
      <c r="L4283" s="1" t="str">
        <f>LEFT(BART_Rides[[#This Row],[Lines]],1)</f>
        <v>B</v>
      </c>
      <c r="M4283" s="1" t="str">
        <f>IF(BART_Rides[[#This Row],[FirstLetter]]="Y","Yes","No")</f>
        <v>No</v>
      </c>
      <c r="N4283" s="1" t="str">
        <f>IF(OR(BART_Rides[[#This Row],[Station Code]]="EM", BART_Rides[[#This Row],[Station Code]]="MT", BART_Rides[[#This Row],[Station Code]]="PL", BART_Rides[[#This Row],[Station Code]]="CC"), "Yes", "No")</f>
        <v>No</v>
      </c>
    </row>
    <row r="4284" spans="6:14">
      <c r="F4284" s="3">
        <v>44464</v>
      </c>
      <c r="G4284" s="1" t="s">
        <v>21</v>
      </c>
      <c r="H4284" s="1" t="s">
        <v>103</v>
      </c>
      <c r="I4284" s="1">
        <v>2809</v>
      </c>
      <c r="J4284" s="1">
        <f>MONTH(BART_Rides[[#This Row],[Date]])</f>
        <v>9</v>
      </c>
      <c r="K4284" s="1">
        <f>WEEKDAY(BART_Rides[[#This Row],[Date]],2)</f>
        <v>6</v>
      </c>
      <c r="L4284" s="1" t="str">
        <f>LEFT(BART_Rides[[#This Row],[Lines]],1)</f>
        <v>B</v>
      </c>
      <c r="M4284" s="1" t="str">
        <f>IF(BART_Rides[[#This Row],[FirstLetter]]="Y","Yes","No")</f>
        <v>No</v>
      </c>
      <c r="N4284" s="1" t="str">
        <f>IF(OR(BART_Rides[[#This Row],[Station Code]]="EM", BART_Rides[[#This Row],[Station Code]]="MT", BART_Rides[[#This Row],[Station Code]]="PL", BART_Rides[[#This Row],[Station Code]]="CC"), "Yes", "No")</f>
        <v>No</v>
      </c>
    </row>
    <row r="4285" spans="6:14">
      <c r="F4285" s="3">
        <v>44465</v>
      </c>
      <c r="G4285" s="1" t="s">
        <v>21</v>
      </c>
      <c r="H4285" s="1" t="s">
        <v>103</v>
      </c>
      <c r="I4285" s="1">
        <v>2179</v>
      </c>
      <c r="J4285" s="1">
        <f>MONTH(BART_Rides[[#This Row],[Date]])</f>
        <v>9</v>
      </c>
      <c r="K4285" s="1">
        <f>WEEKDAY(BART_Rides[[#This Row],[Date]],2)</f>
        <v>7</v>
      </c>
      <c r="L4285" s="1" t="str">
        <f>LEFT(BART_Rides[[#This Row],[Lines]],1)</f>
        <v>B</v>
      </c>
      <c r="M4285" s="1" t="str">
        <f>IF(BART_Rides[[#This Row],[FirstLetter]]="Y","Yes","No")</f>
        <v>No</v>
      </c>
      <c r="N4285" s="1" t="str">
        <f>IF(OR(BART_Rides[[#This Row],[Station Code]]="EM", BART_Rides[[#This Row],[Station Code]]="MT", BART_Rides[[#This Row],[Station Code]]="PL", BART_Rides[[#This Row],[Station Code]]="CC"), "Yes", "No")</f>
        <v>No</v>
      </c>
    </row>
    <row r="4286" spans="6:14">
      <c r="F4286" s="3">
        <v>44466</v>
      </c>
      <c r="G4286" s="1" t="s">
        <v>21</v>
      </c>
      <c r="H4286" s="1" t="s">
        <v>103</v>
      </c>
      <c r="I4286" s="1">
        <v>1705</v>
      </c>
      <c r="J4286" s="1">
        <f>MONTH(BART_Rides[[#This Row],[Date]])</f>
        <v>9</v>
      </c>
      <c r="K4286" s="1">
        <f>WEEKDAY(BART_Rides[[#This Row],[Date]],2)</f>
        <v>1</v>
      </c>
      <c r="L4286" s="1" t="str">
        <f>LEFT(BART_Rides[[#This Row],[Lines]],1)</f>
        <v>B</v>
      </c>
      <c r="M4286" s="1" t="str">
        <f>IF(BART_Rides[[#This Row],[FirstLetter]]="Y","Yes","No")</f>
        <v>No</v>
      </c>
      <c r="N4286" s="1" t="str">
        <f>IF(OR(BART_Rides[[#This Row],[Station Code]]="EM", BART_Rides[[#This Row],[Station Code]]="MT", BART_Rides[[#This Row],[Station Code]]="PL", BART_Rides[[#This Row],[Station Code]]="CC"), "Yes", "No")</f>
        <v>No</v>
      </c>
    </row>
    <row r="4287" spans="6:14">
      <c r="F4287" s="3">
        <v>44467</v>
      </c>
      <c r="G4287" s="1" t="s">
        <v>21</v>
      </c>
      <c r="H4287" s="1" t="s">
        <v>103</v>
      </c>
      <c r="I4287" s="1">
        <v>1907</v>
      </c>
      <c r="J4287" s="1">
        <f>MONTH(BART_Rides[[#This Row],[Date]])</f>
        <v>9</v>
      </c>
      <c r="K4287" s="1">
        <f>WEEKDAY(BART_Rides[[#This Row],[Date]],2)</f>
        <v>2</v>
      </c>
      <c r="L4287" s="1" t="str">
        <f>LEFT(BART_Rides[[#This Row],[Lines]],1)</f>
        <v>B</v>
      </c>
      <c r="M4287" s="1" t="str">
        <f>IF(BART_Rides[[#This Row],[FirstLetter]]="Y","Yes","No")</f>
        <v>No</v>
      </c>
      <c r="N4287" s="1" t="str">
        <f>IF(OR(BART_Rides[[#This Row],[Station Code]]="EM", BART_Rides[[#This Row],[Station Code]]="MT", BART_Rides[[#This Row],[Station Code]]="PL", BART_Rides[[#This Row],[Station Code]]="CC"), "Yes", "No")</f>
        <v>No</v>
      </c>
    </row>
    <row r="4288" spans="6:14">
      <c r="F4288" s="3">
        <v>44468</v>
      </c>
      <c r="G4288" s="1" t="s">
        <v>21</v>
      </c>
      <c r="H4288" s="1" t="s">
        <v>103</v>
      </c>
      <c r="I4288" s="1">
        <v>1886</v>
      </c>
      <c r="J4288" s="1">
        <f>MONTH(BART_Rides[[#This Row],[Date]])</f>
        <v>9</v>
      </c>
      <c r="K4288" s="1">
        <f>WEEKDAY(BART_Rides[[#This Row],[Date]],2)</f>
        <v>3</v>
      </c>
      <c r="L4288" s="1" t="str">
        <f>LEFT(BART_Rides[[#This Row],[Lines]],1)</f>
        <v>B</v>
      </c>
      <c r="M4288" s="1" t="str">
        <f>IF(BART_Rides[[#This Row],[FirstLetter]]="Y","Yes","No")</f>
        <v>No</v>
      </c>
      <c r="N4288" s="1" t="str">
        <f>IF(OR(BART_Rides[[#This Row],[Station Code]]="EM", BART_Rides[[#This Row],[Station Code]]="MT", BART_Rides[[#This Row],[Station Code]]="PL", BART_Rides[[#This Row],[Station Code]]="CC"), "Yes", "No")</f>
        <v>No</v>
      </c>
    </row>
    <row r="4289" spans="6:14">
      <c r="F4289" s="3">
        <v>44469</v>
      </c>
      <c r="G4289" s="1" t="s">
        <v>21</v>
      </c>
      <c r="H4289" s="1" t="s">
        <v>103</v>
      </c>
      <c r="I4289" s="1">
        <v>1948</v>
      </c>
      <c r="J4289" s="1">
        <f>MONTH(BART_Rides[[#This Row],[Date]])</f>
        <v>9</v>
      </c>
      <c r="K4289" s="1">
        <f>WEEKDAY(BART_Rides[[#This Row],[Date]],2)</f>
        <v>4</v>
      </c>
      <c r="L4289" s="1" t="str">
        <f>LEFT(BART_Rides[[#This Row],[Lines]],1)</f>
        <v>B</v>
      </c>
      <c r="M4289" s="1" t="str">
        <f>IF(BART_Rides[[#This Row],[FirstLetter]]="Y","Yes","No")</f>
        <v>No</v>
      </c>
      <c r="N4289" s="1" t="str">
        <f>IF(OR(BART_Rides[[#This Row],[Station Code]]="EM", BART_Rides[[#This Row],[Station Code]]="MT", BART_Rides[[#This Row],[Station Code]]="PL", BART_Rides[[#This Row],[Station Code]]="CC"), "Yes", "No")</f>
        <v>No</v>
      </c>
    </row>
    <row r="4290" spans="6:14">
      <c r="F4290" s="3">
        <v>44470</v>
      </c>
      <c r="G4290" s="1" t="s">
        <v>21</v>
      </c>
      <c r="H4290" s="1" t="s">
        <v>103</v>
      </c>
      <c r="I4290" s="1">
        <v>3416</v>
      </c>
      <c r="J4290" s="1">
        <f>MONTH(BART_Rides[[#This Row],[Date]])</f>
        <v>10</v>
      </c>
      <c r="K4290" s="1">
        <f>WEEKDAY(BART_Rides[[#This Row],[Date]],2)</f>
        <v>5</v>
      </c>
      <c r="L4290" s="1" t="str">
        <f>LEFT(BART_Rides[[#This Row],[Lines]],1)</f>
        <v>B</v>
      </c>
      <c r="M4290" s="1" t="str">
        <f>IF(BART_Rides[[#This Row],[FirstLetter]]="Y","Yes","No")</f>
        <v>No</v>
      </c>
      <c r="N4290" s="1" t="str">
        <f>IF(OR(BART_Rides[[#This Row],[Station Code]]="EM", BART_Rides[[#This Row],[Station Code]]="MT", BART_Rides[[#This Row],[Station Code]]="PL", BART_Rides[[#This Row],[Station Code]]="CC"), "Yes", "No")</f>
        <v>No</v>
      </c>
    </row>
    <row r="4291" spans="6:14">
      <c r="F4291" s="3">
        <v>44471</v>
      </c>
      <c r="G4291" s="1" t="s">
        <v>21</v>
      </c>
      <c r="H4291" s="1" t="s">
        <v>103</v>
      </c>
      <c r="I4291" s="1">
        <v>3210</v>
      </c>
      <c r="J4291" s="1">
        <f>MONTH(BART_Rides[[#This Row],[Date]])</f>
        <v>10</v>
      </c>
      <c r="K4291" s="1">
        <f>WEEKDAY(BART_Rides[[#This Row],[Date]],2)</f>
        <v>6</v>
      </c>
      <c r="L4291" s="1" t="str">
        <f>LEFT(BART_Rides[[#This Row],[Lines]],1)</f>
        <v>B</v>
      </c>
      <c r="M4291" s="1" t="str">
        <f>IF(BART_Rides[[#This Row],[FirstLetter]]="Y","Yes","No")</f>
        <v>No</v>
      </c>
      <c r="N4291" s="1" t="str">
        <f>IF(OR(BART_Rides[[#This Row],[Station Code]]="EM", BART_Rides[[#This Row],[Station Code]]="MT", BART_Rides[[#This Row],[Station Code]]="PL", BART_Rides[[#This Row],[Station Code]]="CC"), "Yes", "No")</f>
        <v>No</v>
      </c>
    </row>
    <row r="4292" spans="6:14">
      <c r="F4292" s="3">
        <v>44472</v>
      </c>
      <c r="G4292" s="1" t="s">
        <v>21</v>
      </c>
      <c r="H4292" s="1" t="s">
        <v>103</v>
      </c>
      <c r="I4292" s="1">
        <v>703</v>
      </c>
      <c r="J4292" s="1">
        <f>MONTH(BART_Rides[[#This Row],[Date]])</f>
        <v>10</v>
      </c>
      <c r="K4292" s="1">
        <f>WEEKDAY(BART_Rides[[#This Row],[Date]],2)</f>
        <v>7</v>
      </c>
      <c r="L4292" s="1" t="str">
        <f>LEFT(BART_Rides[[#This Row],[Lines]],1)</f>
        <v>B</v>
      </c>
      <c r="M4292" s="1" t="str">
        <f>IF(BART_Rides[[#This Row],[FirstLetter]]="Y","Yes","No")</f>
        <v>No</v>
      </c>
      <c r="N4292" s="1" t="str">
        <f>IF(OR(BART_Rides[[#This Row],[Station Code]]="EM", BART_Rides[[#This Row],[Station Code]]="MT", BART_Rides[[#This Row],[Station Code]]="PL", BART_Rides[[#This Row],[Station Code]]="CC"), "Yes", "No")</f>
        <v>No</v>
      </c>
    </row>
    <row r="4293" spans="6:14">
      <c r="F4293" s="3">
        <v>44473</v>
      </c>
      <c r="G4293" s="1" t="s">
        <v>21</v>
      </c>
      <c r="H4293" s="1" t="s">
        <v>103</v>
      </c>
      <c r="I4293" s="1">
        <v>1741</v>
      </c>
      <c r="J4293" s="1">
        <f>MONTH(BART_Rides[[#This Row],[Date]])</f>
        <v>10</v>
      </c>
      <c r="K4293" s="1">
        <f>WEEKDAY(BART_Rides[[#This Row],[Date]],2)</f>
        <v>1</v>
      </c>
      <c r="L4293" s="1" t="str">
        <f>LEFT(BART_Rides[[#This Row],[Lines]],1)</f>
        <v>B</v>
      </c>
      <c r="M4293" s="1" t="str">
        <f>IF(BART_Rides[[#This Row],[FirstLetter]]="Y","Yes","No")</f>
        <v>No</v>
      </c>
      <c r="N4293" s="1" t="str">
        <f>IF(OR(BART_Rides[[#This Row],[Station Code]]="EM", BART_Rides[[#This Row],[Station Code]]="MT", BART_Rides[[#This Row],[Station Code]]="PL", BART_Rides[[#This Row],[Station Code]]="CC"), "Yes", "No")</f>
        <v>No</v>
      </c>
    </row>
    <row r="4294" spans="6:14">
      <c r="F4294" s="3">
        <v>44474</v>
      </c>
      <c r="G4294" s="1" t="s">
        <v>21</v>
      </c>
      <c r="H4294" s="1" t="s">
        <v>103</v>
      </c>
      <c r="I4294" s="1">
        <v>1854</v>
      </c>
      <c r="J4294" s="1">
        <f>MONTH(BART_Rides[[#This Row],[Date]])</f>
        <v>10</v>
      </c>
      <c r="K4294" s="1">
        <f>WEEKDAY(BART_Rides[[#This Row],[Date]],2)</f>
        <v>2</v>
      </c>
      <c r="L4294" s="1" t="str">
        <f>LEFT(BART_Rides[[#This Row],[Lines]],1)</f>
        <v>B</v>
      </c>
      <c r="M4294" s="1" t="str">
        <f>IF(BART_Rides[[#This Row],[FirstLetter]]="Y","Yes","No")</f>
        <v>No</v>
      </c>
      <c r="N4294" s="1" t="str">
        <f>IF(OR(BART_Rides[[#This Row],[Station Code]]="EM", BART_Rides[[#This Row],[Station Code]]="MT", BART_Rides[[#This Row],[Station Code]]="PL", BART_Rides[[#This Row],[Station Code]]="CC"), "Yes", "No")</f>
        <v>No</v>
      </c>
    </row>
    <row r="4295" spans="6:14">
      <c r="F4295" s="3">
        <v>44475</v>
      </c>
      <c r="G4295" s="1" t="s">
        <v>21</v>
      </c>
      <c r="H4295" s="1" t="s">
        <v>103</v>
      </c>
      <c r="I4295" s="1">
        <v>1835</v>
      </c>
      <c r="J4295" s="1">
        <f>MONTH(BART_Rides[[#This Row],[Date]])</f>
        <v>10</v>
      </c>
      <c r="K4295" s="1">
        <f>WEEKDAY(BART_Rides[[#This Row],[Date]],2)</f>
        <v>3</v>
      </c>
      <c r="L4295" s="1" t="str">
        <f>LEFT(BART_Rides[[#This Row],[Lines]],1)</f>
        <v>B</v>
      </c>
      <c r="M4295" s="1" t="str">
        <f>IF(BART_Rides[[#This Row],[FirstLetter]]="Y","Yes","No")</f>
        <v>No</v>
      </c>
      <c r="N4295" s="1" t="str">
        <f>IF(OR(BART_Rides[[#This Row],[Station Code]]="EM", BART_Rides[[#This Row],[Station Code]]="MT", BART_Rides[[#This Row],[Station Code]]="PL", BART_Rides[[#This Row],[Station Code]]="CC"), "Yes", "No")</f>
        <v>No</v>
      </c>
    </row>
    <row r="4296" spans="6:14">
      <c r="F4296" s="3">
        <v>44476</v>
      </c>
      <c r="G4296" s="1" t="s">
        <v>21</v>
      </c>
      <c r="H4296" s="1" t="s">
        <v>103</v>
      </c>
      <c r="I4296" s="1">
        <v>2032</v>
      </c>
      <c r="J4296" s="1">
        <f>MONTH(BART_Rides[[#This Row],[Date]])</f>
        <v>10</v>
      </c>
      <c r="K4296" s="1">
        <f>WEEKDAY(BART_Rides[[#This Row],[Date]],2)</f>
        <v>4</v>
      </c>
      <c r="L4296" s="1" t="str">
        <f>LEFT(BART_Rides[[#This Row],[Lines]],1)</f>
        <v>B</v>
      </c>
      <c r="M4296" s="1" t="str">
        <f>IF(BART_Rides[[#This Row],[FirstLetter]]="Y","Yes","No")</f>
        <v>No</v>
      </c>
      <c r="N4296" s="1" t="str">
        <f>IF(OR(BART_Rides[[#This Row],[Station Code]]="EM", BART_Rides[[#This Row],[Station Code]]="MT", BART_Rides[[#This Row],[Station Code]]="PL", BART_Rides[[#This Row],[Station Code]]="CC"), "Yes", "No")</f>
        <v>No</v>
      </c>
    </row>
    <row r="4297" spans="6:14">
      <c r="F4297" s="3">
        <v>44477</v>
      </c>
      <c r="G4297" s="1" t="s">
        <v>21</v>
      </c>
      <c r="H4297" s="1" t="s">
        <v>103</v>
      </c>
      <c r="I4297" s="1">
        <v>2018</v>
      </c>
      <c r="J4297" s="1">
        <f>MONTH(BART_Rides[[#This Row],[Date]])</f>
        <v>10</v>
      </c>
      <c r="K4297" s="1">
        <f>WEEKDAY(BART_Rides[[#This Row],[Date]],2)</f>
        <v>5</v>
      </c>
      <c r="L4297" s="1" t="str">
        <f>LEFT(BART_Rides[[#This Row],[Lines]],1)</f>
        <v>B</v>
      </c>
      <c r="M4297" s="1" t="str">
        <f>IF(BART_Rides[[#This Row],[FirstLetter]]="Y","Yes","No")</f>
        <v>No</v>
      </c>
      <c r="N4297" s="1" t="str">
        <f>IF(OR(BART_Rides[[#This Row],[Station Code]]="EM", BART_Rides[[#This Row],[Station Code]]="MT", BART_Rides[[#This Row],[Station Code]]="PL", BART_Rides[[#This Row],[Station Code]]="CC"), "Yes", "No")</f>
        <v>No</v>
      </c>
    </row>
    <row r="4298" spans="6:14">
      <c r="F4298" s="3">
        <v>44478</v>
      </c>
      <c r="G4298" s="1" t="s">
        <v>21</v>
      </c>
      <c r="H4298" s="1" t="s">
        <v>103</v>
      </c>
      <c r="I4298" s="1">
        <v>1052</v>
      </c>
      <c r="J4298" s="1">
        <f>MONTH(BART_Rides[[#This Row],[Date]])</f>
        <v>10</v>
      </c>
      <c r="K4298" s="1">
        <f>WEEKDAY(BART_Rides[[#This Row],[Date]],2)</f>
        <v>6</v>
      </c>
      <c r="L4298" s="1" t="str">
        <f>LEFT(BART_Rides[[#This Row],[Lines]],1)</f>
        <v>B</v>
      </c>
      <c r="M4298" s="1" t="str">
        <f>IF(BART_Rides[[#This Row],[FirstLetter]]="Y","Yes","No")</f>
        <v>No</v>
      </c>
      <c r="N4298" s="1" t="str">
        <f>IF(OR(BART_Rides[[#This Row],[Station Code]]="EM", BART_Rides[[#This Row],[Station Code]]="MT", BART_Rides[[#This Row],[Station Code]]="PL", BART_Rides[[#This Row],[Station Code]]="CC"), "Yes", "No")</f>
        <v>No</v>
      </c>
    </row>
    <row r="4299" spans="6:14">
      <c r="F4299" s="3">
        <v>44479</v>
      </c>
      <c r="G4299" s="1" t="s">
        <v>21</v>
      </c>
      <c r="H4299" s="1" t="s">
        <v>103</v>
      </c>
      <c r="I4299" s="1">
        <v>694</v>
      </c>
      <c r="J4299" s="1">
        <f>MONTH(BART_Rides[[#This Row],[Date]])</f>
        <v>10</v>
      </c>
      <c r="K4299" s="1">
        <f>WEEKDAY(BART_Rides[[#This Row],[Date]],2)</f>
        <v>7</v>
      </c>
      <c r="L4299" s="1" t="str">
        <f>LEFT(BART_Rides[[#This Row],[Lines]],1)</f>
        <v>B</v>
      </c>
      <c r="M4299" s="1" t="str">
        <f>IF(BART_Rides[[#This Row],[FirstLetter]]="Y","Yes","No")</f>
        <v>No</v>
      </c>
      <c r="N4299" s="1" t="str">
        <f>IF(OR(BART_Rides[[#This Row],[Station Code]]="EM", BART_Rides[[#This Row],[Station Code]]="MT", BART_Rides[[#This Row],[Station Code]]="PL", BART_Rides[[#This Row],[Station Code]]="CC"), "Yes", "No")</f>
        <v>No</v>
      </c>
    </row>
    <row r="4300" spans="6:14">
      <c r="F4300" s="3">
        <v>44480</v>
      </c>
      <c r="G4300" s="1" t="s">
        <v>21</v>
      </c>
      <c r="H4300" s="1" t="s">
        <v>103</v>
      </c>
      <c r="I4300" s="1">
        <v>1506</v>
      </c>
      <c r="J4300" s="1">
        <f>MONTH(BART_Rides[[#This Row],[Date]])</f>
        <v>10</v>
      </c>
      <c r="K4300" s="1">
        <f>WEEKDAY(BART_Rides[[#This Row],[Date]],2)</f>
        <v>1</v>
      </c>
      <c r="L4300" s="1" t="str">
        <f>LEFT(BART_Rides[[#This Row],[Lines]],1)</f>
        <v>B</v>
      </c>
      <c r="M4300" s="1" t="str">
        <f>IF(BART_Rides[[#This Row],[FirstLetter]]="Y","Yes","No")</f>
        <v>No</v>
      </c>
      <c r="N4300" s="1" t="str">
        <f>IF(OR(BART_Rides[[#This Row],[Station Code]]="EM", BART_Rides[[#This Row],[Station Code]]="MT", BART_Rides[[#This Row],[Station Code]]="PL", BART_Rides[[#This Row],[Station Code]]="CC"), "Yes", "No")</f>
        <v>No</v>
      </c>
    </row>
    <row r="4301" spans="6:14">
      <c r="F4301" s="3">
        <v>44481</v>
      </c>
      <c r="G4301" s="1" t="s">
        <v>21</v>
      </c>
      <c r="H4301" s="1" t="s">
        <v>103</v>
      </c>
      <c r="I4301" s="1">
        <v>1802</v>
      </c>
      <c r="J4301" s="1">
        <f>MONTH(BART_Rides[[#This Row],[Date]])</f>
        <v>10</v>
      </c>
      <c r="K4301" s="1">
        <f>WEEKDAY(BART_Rides[[#This Row],[Date]],2)</f>
        <v>2</v>
      </c>
      <c r="L4301" s="1" t="str">
        <f>LEFT(BART_Rides[[#This Row],[Lines]],1)</f>
        <v>B</v>
      </c>
      <c r="M4301" s="1" t="str">
        <f>IF(BART_Rides[[#This Row],[FirstLetter]]="Y","Yes","No")</f>
        <v>No</v>
      </c>
      <c r="N4301" s="1" t="str">
        <f>IF(OR(BART_Rides[[#This Row],[Station Code]]="EM", BART_Rides[[#This Row],[Station Code]]="MT", BART_Rides[[#This Row],[Station Code]]="PL", BART_Rides[[#This Row],[Station Code]]="CC"), "Yes", "No")</f>
        <v>No</v>
      </c>
    </row>
    <row r="4302" spans="6:14">
      <c r="F4302" s="3">
        <v>44482</v>
      </c>
      <c r="G4302" s="1" t="s">
        <v>21</v>
      </c>
      <c r="H4302" s="1" t="s">
        <v>103</v>
      </c>
      <c r="I4302" s="1">
        <v>1820</v>
      </c>
      <c r="J4302" s="1">
        <f>MONTH(BART_Rides[[#This Row],[Date]])</f>
        <v>10</v>
      </c>
      <c r="K4302" s="1">
        <f>WEEKDAY(BART_Rides[[#This Row],[Date]],2)</f>
        <v>3</v>
      </c>
      <c r="L4302" s="1" t="str">
        <f>LEFT(BART_Rides[[#This Row],[Lines]],1)</f>
        <v>B</v>
      </c>
      <c r="M4302" s="1" t="str">
        <f>IF(BART_Rides[[#This Row],[FirstLetter]]="Y","Yes","No")</f>
        <v>No</v>
      </c>
      <c r="N4302" s="1" t="str">
        <f>IF(OR(BART_Rides[[#This Row],[Station Code]]="EM", BART_Rides[[#This Row],[Station Code]]="MT", BART_Rides[[#This Row],[Station Code]]="PL", BART_Rides[[#This Row],[Station Code]]="CC"), "Yes", "No")</f>
        <v>No</v>
      </c>
    </row>
    <row r="4303" spans="6:14">
      <c r="F4303" s="3">
        <v>44483</v>
      </c>
      <c r="G4303" s="1" t="s">
        <v>21</v>
      </c>
      <c r="H4303" s="1" t="s">
        <v>103</v>
      </c>
      <c r="I4303" s="1">
        <v>1921</v>
      </c>
      <c r="J4303" s="1">
        <f>MONTH(BART_Rides[[#This Row],[Date]])</f>
        <v>10</v>
      </c>
      <c r="K4303" s="1">
        <f>WEEKDAY(BART_Rides[[#This Row],[Date]],2)</f>
        <v>4</v>
      </c>
      <c r="L4303" s="1" t="str">
        <f>LEFT(BART_Rides[[#This Row],[Lines]],1)</f>
        <v>B</v>
      </c>
      <c r="M4303" s="1" t="str">
        <f>IF(BART_Rides[[#This Row],[FirstLetter]]="Y","Yes","No")</f>
        <v>No</v>
      </c>
      <c r="N4303" s="1" t="str">
        <f>IF(OR(BART_Rides[[#This Row],[Station Code]]="EM", BART_Rides[[#This Row],[Station Code]]="MT", BART_Rides[[#This Row],[Station Code]]="PL", BART_Rides[[#This Row],[Station Code]]="CC"), "Yes", "No")</f>
        <v>No</v>
      </c>
    </row>
    <row r="4304" spans="6:14">
      <c r="F4304" s="3">
        <v>44484</v>
      </c>
      <c r="G4304" s="1" t="s">
        <v>21</v>
      </c>
      <c r="H4304" s="1" t="s">
        <v>103</v>
      </c>
      <c r="I4304" s="1">
        <v>1901</v>
      </c>
      <c r="J4304" s="1">
        <f>MONTH(BART_Rides[[#This Row],[Date]])</f>
        <v>10</v>
      </c>
      <c r="K4304" s="1">
        <f>WEEKDAY(BART_Rides[[#This Row],[Date]],2)</f>
        <v>5</v>
      </c>
      <c r="L4304" s="1" t="str">
        <f>LEFT(BART_Rides[[#This Row],[Lines]],1)</f>
        <v>B</v>
      </c>
      <c r="M4304" s="1" t="str">
        <f>IF(BART_Rides[[#This Row],[FirstLetter]]="Y","Yes","No")</f>
        <v>No</v>
      </c>
      <c r="N4304" s="1" t="str">
        <f>IF(OR(BART_Rides[[#This Row],[Station Code]]="EM", BART_Rides[[#This Row],[Station Code]]="MT", BART_Rides[[#This Row],[Station Code]]="PL", BART_Rides[[#This Row],[Station Code]]="CC"), "Yes", "No")</f>
        <v>No</v>
      </c>
    </row>
    <row r="4305" spans="6:14">
      <c r="F4305" s="3">
        <v>44485</v>
      </c>
      <c r="G4305" s="1" t="s">
        <v>21</v>
      </c>
      <c r="H4305" s="1" t="s">
        <v>103</v>
      </c>
      <c r="I4305" s="1">
        <v>1116</v>
      </c>
      <c r="J4305" s="1">
        <f>MONTH(BART_Rides[[#This Row],[Date]])</f>
        <v>10</v>
      </c>
      <c r="K4305" s="1">
        <f>WEEKDAY(BART_Rides[[#This Row],[Date]],2)</f>
        <v>6</v>
      </c>
      <c r="L4305" s="1" t="str">
        <f>LEFT(BART_Rides[[#This Row],[Lines]],1)</f>
        <v>B</v>
      </c>
      <c r="M4305" s="1" t="str">
        <f>IF(BART_Rides[[#This Row],[FirstLetter]]="Y","Yes","No")</f>
        <v>No</v>
      </c>
      <c r="N4305" s="1" t="str">
        <f>IF(OR(BART_Rides[[#This Row],[Station Code]]="EM", BART_Rides[[#This Row],[Station Code]]="MT", BART_Rides[[#This Row],[Station Code]]="PL", BART_Rides[[#This Row],[Station Code]]="CC"), "Yes", "No")</f>
        <v>No</v>
      </c>
    </row>
    <row r="4306" spans="6:14">
      <c r="F4306" s="3">
        <v>44486</v>
      </c>
      <c r="G4306" s="1" t="s">
        <v>21</v>
      </c>
      <c r="H4306" s="1" t="s">
        <v>103</v>
      </c>
      <c r="I4306" s="1">
        <v>796</v>
      </c>
      <c r="J4306" s="1">
        <f>MONTH(BART_Rides[[#This Row],[Date]])</f>
        <v>10</v>
      </c>
      <c r="K4306" s="1">
        <f>WEEKDAY(BART_Rides[[#This Row],[Date]],2)</f>
        <v>7</v>
      </c>
      <c r="L4306" s="1" t="str">
        <f>LEFT(BART_Rides[[#This Row],[Lines]],1)</f>
        <v>B</v>
      </c>
      <c r="M4306" s="1" t="str">
        <f>IF(BART_Rides[[#This Row],[FirstLetter]]="Y","Yes","No")</f>
        <v>No</v>
      </c>
      <c r="N4306" s="1" t="str">
        <f>IF(OR(BART_Rides[[#This Row],[Station Code]]="EM", BART_Rides[[#This Row],[Station Code]]="MT", BART_Rides[[#This Row],[Station Code]]="PL", BART_Rides[[#This Row],[Station Code]]="CC"), "Yes", "No")</f>
        <v>No</v>
      </c>
    </row>
    <row r="4307" spans="6:14">
      <c r="F4307" s="3">
        <v>44487</v>
      </c>
      <c r="G4307" s="1" t="s">
        <v>21</v>
      </c>
      <c r="H4307" s="1" t="s">
        <v>103</v>
      </c>
      <c r="I4307" s="1">
        <v>3522</v>
      </c>
      <c r="J4307" s="1">
        <f>MONTH(BART_Rides[[#This Row],[Date]])</f>
        <v>10</v>
      </c>
      <c r="K4307" s="1">
        <f>WEEKDAY(BART_Rides[[#This Row],[Date]],2)</f>
        <v>1</v>
      </c>
      <c r="L4307" s="1" t="str">
        <f>LEFT(BART_Rides[[#This Row],[Lines]],1)</f>
        <v>B</v>
      </c>
      <c r="M4307" s="1" t="str">
        <f>IF(BART_Rides[[#This Row],[FirstLetter]]="Y","Yes","No")</f>
        <v>No</v>
      </c>
      <c r="N4307" s="1" t="str">
        <f>IF(OR(BART_Rides[[#This Row],[Station Code]]="EM", BART_Rides[[#This Row],[Station Code]]="MT", BART_Rides[[#This Row],[Station Code]]="PL", BART_Rides[[#This Row],[Station Code]]="CC"), "Yes", "No")</f>
        <v>No</v>
      </c>
    </row>
    <row r="4308" spans="6:14">
      <c r="F4308" s="3">
        <v>44488</v>
      </c>
      <c r="G4308" s="1" t="s">
        <v>21</v>
      </c>
      <c r="H4308" s="1" t="s">
        <v>103</v>
      </c>
      <c r="I4308" s="1">
        <v>1853</v>
      </c>
      <c r="J4308" s="1">
        <f>MONTH(BART_Rides[[#This Row],[Date]])</f>
        <v>10</v>
      </c>
      <c r="K4308" s="1">
        <f>WEEKDAY(BART_Rides[[#This Row],[Date]],2)</f>
        <v>2</v>
      </c>
      <c r="L4308" s="1" t="str">
        <f>LEFT(BART_Rides[[#This Row],[Lines]],1)</f>
        <v>B</v>
      </c>
      <c r="M4308" s="1" t="str">
        <f>IF(BART_Rides[[#This Row],[FirstLetter]]="Y","Yes","No")</f>
        <v>No</v>
      </c>
      <c r="N4308" s="1" t="str">
        <f>IF(OR(BART_Rides[[#This Row],[Station Code]]="EM", BART_Rides[[#This Row],[Station Code]]="MT", BART_Rides[[#This Row],[Station Code]]="PL", BART_Rides[[#This Row],[Station Code]]="CC"), "Yes", "No")</f>
        <v>No</v>
      </c>
    </row>
    <row r="4309" spans="6:14">
      <c r="F4309" s="3">
        <v>44489</v>
      </c>
      <c r="G4309" s="1" t="s">
        <v>21</v>
      </c>
      <c r="H4309" s="1" t="s">
        <v>103</v>
      </c>
      <c r="I4309" s="1">
        <v>2960</v>
      </c>
      <c r="J4309" s="1">
        <f>MONTH(BART_Rides[[#This Row],[Date]])</f>
        <v>10</v>
      </c>
      <c r="K4309" s="1">
        <f>WEEKDAY(BART_Rides[[#This Row],[Date]],2)</f>
        <v>3</v>
      </c>
      <c r="L4309" s="1" t="str">
        <f>LEFT(BART_Rides[[#This Row],[Lines]],1)</f>
        <v>B</v>
      </c>
      <c r="M4309" s="1" t="str">
        <f>IF(BART_Rides[[#This Row],[FirstLetter]]="Y","Yes","No")</f>
        <v>No</v>
      </c>
      <c r="N4309" s="1" t="str">
        <f>IF(OR(BART_Rides[[#This Row],[Station Code]]="EM", BART_Rides[[#This Row],[Station Code]]="MT", BART_Rides[[#This Row],[Station Code]]="PL", BART_Rides[[#This Row],[Station Code]]="CC"), "Yes", "No")</f>
        <v>No</v>
      </c>
    </row>
    <row r="4310" spans="6:14">
      <c r="F4310" s="3">
        <v>44490</v>
      </c>
      <c r="G4310" s="1" t="s">
        <v>21</v>
      </c>
      <c r="H4310" s="1" t="s">
        <v>103</v>
      </c>
      <c r="I4310" s="1">
        <v>1833</v>
      </c>
      <c r="J4310" s="1">
        <f>MONTH(BART_Rides[[#This Row],[Date]])</f>
        <v>10</v>
      </c>
      <c r="K4310" s="1">
        <f>WEEKDAY(BART_Rides[[#This Row],[Date]],2)</f>
        <v>4</v>
      </c>
      <c r="L4310" s="1" t="str">
        <f>LEFT(BART_Rides[[#This Row],[Lines]],1)</f>
        <v>B</v>
      </c>
      <c r="M4310" s="1" t="str">
        <f>IF(BART_Rides[[#This Row],[FirstLetter]]="Y","Yes","No")</f>
        <v>No</v>
      </c>
      <c r="N4310" s="1" t="str">
        <f>IF(OR(BART_Rides[[#This Row],[Station Code]]="EM", BART_Rides[[#This Row],[Station Code]]="MT", BART_Rides[[#This Row],[Station Code]]="PL", BART_Rides[[#This Row],[Station Code]]="CC"), "Yes", "No")</f>
        <v>No</v>
      </c>
    </row>
    <row r="4311" spans="6:14">
      <c r="F4311" s="3">
        <v>44491</v>
      </c>
      <c r="G4311" s="1" t="s">
        <v>21</v>
      </c>
      <c r="H4311" s="1" t="s">
        <v>103</v>
      </c>
      <c r="I4311" s="1">
        <v>1685</v>
      </c>
      <c r="J4311" s="1">
        <f>MONTH(BART_Rides[[#This Row],[Date]])</f>
        <v>10</v>
      </c>
      <c r="K4311" s="1">
        <f>WEEKDAY(BART_Rides[[#This Row],[Date]],2)</f>
        <v>5</v>
      </c>
      <c r="L4311" s="1" t="str">
        <f>LEFT(BART_Rides[[#This Row],[Lines]],1)</f>
        <v>B</v>
      </c>
      <c r="M4311" s="1" t="str">
        <f>IF(BART_Rides[[#This Row],[FirstLetter]]="Y","Yes","No")</f>
        <v>No</v>
      </c>
      <c r="N4311" s="1" t="str">
        <f>IF(OR(BART_Rides[[#This Row],[Station Code]]="EM", BART_Rides[[#This Row],[Station Code]]="MT", BART_Rides[[#This Row],[Station Code]]="PL", BART_Rides[[#This Row],[Station Code]]="CC"), "Yes", "No")</f>
        <v>No</v>
      </c>
    </row>
    <row r="4312" spans="6:14">
      <c r="F4312" s="3">
        <v>44492</v>
      </c>
      <c r="G4312" s="1" t="s">
        <v>21</v>
      </c>
      <c r="H4312" s="1" t="s">
        <v>103</v>
      </c>
      <c r="I4312" s="1">
        <v>960</v>
      </c>
      <c r="J4312" s="1">
        <f>MONTH(BART_Rides[[#This Row],[Date]])</f>
        <v>10</v>
      </c>
      <c r="K4312" s="1">
        <f>WEEKDAY(BART_Rides[[#This Row],[Date]],2)</f>
        <v>6</v>
      </c>
      <c r="L4312" s="1" t="str">
        <f>LEFT(BART_Rides[[#This Row],[Lines]],1)</f>
        <v>B</v>
      </c>
      <c r="M4312" s="1" t="str">
        <f>IF(BART_Rides[[#This Row],[FirstLetter]]="Y","Yes","No")</f>
        <v>No</v>
      </c>
      <c r="N4312" s="1" t="str">
        <f>IF(OR(BART_Rides[[#This Row],[Station Code]]="EM", BART_Rides[[#This Row],[Station Code]]="MT", BART_Rides[[#This Row],[Station Code]]="PL", BART_Rides[[#This Row],[Station Code]]="CC"), "Yes", "No")</f>
        <v>No</v>
      </c>
    </row>
    <row r="4313" spans="6:14">
      <c r="F4313" s="3">
        <v>44493</v>
      </c>
      <c r="G4313" s="1" t="s">
        <v>21</v>
      </c>
      <c r="H4313" s="1" t="s">
        <v>103</v>
      </c>
      <c r="I4313" s="1">
        <v>454</v>
      </c>
      <c r="J4313" s="1">
        <f>MONTH(BART_Rides[[#This Row],[Date]])</f>
        <v>10</v>
      </c>
      <c r="K4313" s="1">
        <f>WEEKDAY(BART_Rides[[#This Row],[Date]],2)</f>
        <v>7</v>
      </c>
      <c r="L4313" s="1" t="str">
        <f>LEFT(BART_Rides[[#This Row],[Lines]],1)</f>
        <v>B</v>
      </c>
      <c r="M4313" s="1" t="str">
        <f>IF(BART_Rides[[#This Row],[FirstLetter]]="Y","Yes","No")</f>
        <v>No</v>
      </c>
      <c r="N4313" s="1" t="str">
        <f>IF(OR(BART_Rides[[#This Row],[Station Code]]="EM", BART_Rides[[#This Row],[Station Code]]="MT", BART_Rides[[#This Row],[Station Code]]="PL", BART_Rides[[#This Row],[Station Code]]="CC"), "Yes", "No")</f>
        <v>No</v>
      </c>
    </row>
    <row r="4314" spans="6:14">
      <c r="F4314" s="3">
        <v>44494</v>
      </c>
      <c r="G4314" s="1" t="s">
        <v>21</v>
      </c>
      <c r="H4314" s="1" t="s">
        <v>103</v>
      </c>
      <c r="I4314" s="1">
        <v>1619</v>
      </c>
      <c r="J4314" s="1">
        <f>MONTH(BART_Rides[[#This Row],[Date]])</f>
        <v>10</v>
      </c>
      <c r="K4314" s="1">
        <f>WEEKDAY(BART_Rides[[#This Row],[Date]],2)</f>
        <v>1</v>
      </c>
      <c r="L4314" s="1" t="str">
        <f>LEFT(BART_Rides[[#This Row],[Lines]],1)</f>
        <v>B</v>
      </c>
      <c r="M4314" s="1" t="str">
        <f>IF(BART_Rides[[#This Row],[FirstLetter]]="Y","Yes","No")</f>
        <v>No</v>
      </c>
      <c r="N4314" s="1" t="str">
        <f>IF(OR(BART_Rides[[#This Row],[Station Code]]="EM", BART_Rides[[#This Row],[Station Code]]="MT", BART_Rides[[#This Row],[Station Code]]="PL", BART_Rides[[#This Row],[Station Code]]="CC"), "Yes", "No")</f>
        <v>No</v>
      </c>
    </row>
    <row r="4315" spans="6:14">
      <c r="F4315" s="3">
        <v>44495</v>
      </c>
      <c r="G4315" s="1" t="s">
        <v>21</v>
      </c>
      <c r="H4315" s="1" t="s">
        <v>103</v>
      </c>
      <c r="I4315" s="1">
        <v>1802</v>
      </c>
      <c r="J4315" s="1">
        <f>MONTH(BART_Rides[[#This Row],[Date]])</f>
        <v>10</v>
      </c>
      <c r="K4315" s="1">
        <f>WEEKDAY(BART_Rides[[#This Row],[Date]],2)</f>
        <v>2</v>
      </c>
      <c r="L4315" s="1" t="str">
        <f>LEFT(BART_Rides[[#This Row],[Lines]],1)</f>
        <v>B</v>
      </c>
      <c r="M4315" s="1" t="str">
        <f>IF(BART_Rides[[#This Row],[FirstLetter]]="Y","Yes","No")</f>
        <v>No</v>
      </c>
      <c r="N4315" s="1" t="str">
        <f>IF(OR(BART_Rides[[#This Row],[Station Code]]="EM", BART_Rides[[#This Row],[Station Code]]="MT", BART_Rides[[#This Row],[Station Code]]="PL", BART_Rides[[#This Row],[Station Code]]="CC"), "Yes", "No")</f>
        <v>No</v>
      </c>
    </row>
    <row r="4316" spans="6:14">
      <c r="F4316" s="3">
        <v>44496</v>
      </c>
      <c r="G4316" s="1" t="s">
        <v>21</v>
      </c>
      <c r="H4316" s="1" t="s">
        <v>103</v>
      </c>
      <c r="I4316" s="1">
        <v>1845</v>
      </c>
      <c r="J4316" s="1">
        <f>MONTH(BART_Rides[[#This Row],[Date]])</f>
        <v>10</v>
      </c>
      <c r="K4316" s="1">
        <f>WEEKDAY(BART_Rides[[#This Row],[Date]],2)</f>
        <v>3</v>
      </c>
      <c r="L4316" s="1" t="str">
        <f>LEFT(BART_Rides[[#This Row],[Lines]],1)</f>
        <v>B</v>
      </c>
      <c r="M4316" s="1" t="str">
        <f>IF(BART_Rides[[#This Row],[FirstLetter]]="Y","Yes","No")</f>
        <v>No</v>
      </c>
      <c r="N4316" s="1" t="str">
        <f>IF(OR(BART_Rides[[#This Row],[Station Code]]="EM", BART_Rides[[#This Row],[Station Code]]="MT", BART_Rides[[#This Row],[Station Code]]="PL", BART_Rides[[#This Row],[Station Code]]="CC"), "Yes", "No")</f>
        <v>No</v>
      </c>
    </row>
    <row r="4317" spans="6:14">
      <c r="F4317" s="3">
        <v>44497</v>
      </c>
      <c r="G4317" s="1" t="s">
        <v>21</v>
      </c>
      <c r="H4317" s="1" t="s">
        <v>103</v>
      </c>
      <c r="I4317" s="1">
        <v>1922</v>
      </c>
      <c r="J4317" s="1">
        <f>MONTH(BART_Rides[[#This Row],[Date]])</f>
        <v>10</v>
      </c>
      <c r="K4317" s="1">
        <f>WEEKDAY(BART_Rides[[#This Row],[Date]],2)</f>
        <v>4</v>
      </c>
      <c r="L4317" s="1" t="str">
        <f>LEFT(BART_Rides[[#This Row],[Lines]],1)</f>
        <v>B</v>
      </c>
      <c r="M4317" s="1" t="str">
        <f>IF(BART_Rides[[#This Row],[FirstLetter]]="Y","Yes","No")</f>
        <v>No</v>
      </c>
      <c r="N4317" s="1" t="str">
        <f>IF(OR(BART_Rides[[#This Row],[Station Code]]="EM", BART_Rides[[#This Row],[Station Code]]="MT", BART_Rides[[#This Row],[Station Code]]="PL", BART_Rides[[#This Row],[Station Code]]="CC"), "Yes", "No")</f>
        <v>No</v>
      </c>
    </row>
    <row r="4318" spans="6:14">
      <c r="F4318" s="3">
        <v>44498</v>
      </c>
      <c r="G4318" s="1" t="s">
        <v>21</v>
      </c>
      <c r="H4318" s="1" t="s">
        <v>103</v>
      </c>
      <c r="I4318" s="1">
        <v>1898</v>
      </c>
      <c r="J4318" s="1">
        <f>MONTH(BART_Rides[[#This Row],[Date]])</f>
        <v>10</v>
      </c>
      <c r="K4318" s="1">
        <f>WEEKDAY(BART_Rides[[#This Row],[Date]],2)</f>
        <v>5</v>
      </c>
      <c r="L4318" s="1" t="str">
        <f>LEFT(BART_Rides[[#This Row],[Lines]],1)</f>
        <v>B</v>
      </c>
      <c r="M4318" s="1" t="str">
        <f>IF(BART_Rides[[#This Row],[FirstLetter]]="Y","Yes","No")</f>
        <v>No</v>
      </c>
      <c r="N4318" s="1" t="str">
        <f>IF(OR(BART_Rides[[#This Row],[Station Code]]="EM", BART_Rides[[#This Row],[Station Code]]="MT", BART_Rides[[#This Row],[Station Code]]="PL", BART_Rides[[#This Row],[Station Code]]="CC"), "Yes", "No")</f>
        <v>No</v>
      </c>
    </row>
    <row r="4319" spans="6:14">
      <c r="F4319" s="3">
        <v>44499</v>
      </c>
      <c r="G4319" s="1" t="s">
        <v>21</v>
      </c>
      <c r="H4319" s="1" t="s">
        <v>103</v>
      </c>
      <c r="I4319" s="1">
        <v>931</v>
      </c>
      <c r="J4319" s="1">
        <f>MONTH(BART_Rides[[#This Row],[Date]])</f>
        <v>10</v>
      </c>
      <c r="K4319" s="1">
        <f>WEEKDAY(BART_Rides[[#This Row],[Date]],2)</f>
        <v>6</v>
      </c>
      <c r="L4319" s="1" t="str">
        <f>LEFT(BART_Rides[[#This Row],[Lines]],1)</f>
        <v>B</v>
      </c>
      <c r="M4319" s="1" t="str">
        <f>IF(BART_Rides[[#This Row],[FirstLetter]]="Y","Yes","No")</f>
        <v>No</v>
      </c>
      <c r="N4319" s="1" t="str">
        <f>IF(OR(BART_Rides[[#This Row],[Station Code]]="EM", BART_Rides[[#This Row],[Station Code]]="MT", BART_Rides[[#This Row],[Station Code]]="PL", BART_Rides[[#This Row],[Station Code]]="CC"), "Yes", "No")</f>
        <v>No</v>
      </c>
    </row>
    <row r="4320" spans="6:14">
      <c r="F4320" s="3">
        <v>44500</v>
      </c>
      <c r="G4320" s="1" t="s">
        <v>21</v>
      </c>
      <c r="H4320" s="1" t="s">
        <v>103</v>
      </c>
      <c r="I4320" s="1">
        <v>704</v>
      </c>
      <c r="J4320" s="1">
        <f>MONTH(BART_Rides[[#This Row],[Date]])</f>
        <v>10</v>
      </c>
      <c r="K4320" s="1">
        <f>WEEKDAY(BART_Rides[[#This Row],[Date]],2)</f>
        <v>7</v>
      </c>
      <c r="L4320" s="1" t="str">
        <f>LEFT(BART_Rides[[#This Row],[Lines]],1)</f>
        <v>B</v>
      </c>
      <c r="M4320" s="1" t="str">
        <f>IF(BART_Rides[[#This Row],[FirstLetter]]="Y","Yes","No")</f>
        <v>No</v>
      </c>
      <c r="N4320" s="1" t="str">
        <f>IF(OR(BART_Rides[[#This Row],[Station Code]]="EM", BART_Rides[[#This Row],[Station Code]]="MT", BART_Rides[[#This Row],[Station Code]]="PL", BART_Rides[[#This Row],[Station Code]]="CC"), "Yes", "No")</f>
        <v>No</v>
      </c>
    </row>
    <row r="4321" spans="6:14">
      <c r="F4321" s="3">
        <v>44501</v>
      </c>
      <c r="G4321" s="1" t="s">
        <v>21</v>
      </c>
      <c r="H4321" s="1" t="s">
        <v>103</v>
      </c>
      <c r="I4321" s="1">
        <v>1608</v>
      </c>
      <c r="J4321" s="1">
        <f>MONTH(BART_Rides[[#This Row],[Date]])</f>
        <v>11</v>
      </c>
      <c r="K4321" s="1">
        <f>WEEKDAY(BART_Rides[[#This Row],[Date]],2)</f>
        <v>1</v>
      </c>
      <c r="L4321" s="1" t="str">
        <f>LEFT(BART_Rides[[#This Row],[Lines]],1)</f>
        <v>B</v>
      </c>
      <c r="M4321" s="1" t="str">
        <f>IF(BART_Rides[[#This Row],[FirstLetter]]="Y","Yes","No")</f>
        <v>No</v>
      </c>
      <c r="N4321" s="1" t="str">
        <f>IF(OR(BART_Rides[[#This Row],[Station Code]]="EM", BART_Rides[[#This Row],[Station Code]]="MT", BART_Rides[[#This Row],[Station Code]]="PL", BART_Rides[[#This Row],[Station Code]]="CC"), "Yes", "No")</f>
        <v>No</v>
      </c>
    </row>
    <row r="4322" spans="6:14">
      <c r="F4322" s="3">
        <v>44502</v>
      </c>
      <c r="G4322" s="1" t="s">
        <v>21</v>
      </c>
      <c r="H4322" s="1" t="s">
        <v>103</v>
      </c>
      <c r="I4322" s="1">
        <v>1838</v>
      </c>
      <c r="J4322" s="1">
        <f>MONTH(BART_Rides[[#This Row],[Date]])</f>
        <v>11</v>
      </c>
      <c r="K4322" s="1">
        <f>WEEKDAY(BART_Rides[[#This Row],[Date]],2)</f>
        <v>2</v>
      </c>
      <c r="L4322" s="1" t="str">
        <f>LEFT(BART_Rides[[#This Row],[Lines]],1)</f>
        <v>B</v>
      </c>
      <c r="M4322" s="1" t="str">
        <f>IF(BART_Rides[[#This Row],[FirstLetter]]="Y","Yes","No")</f>
        <v>No</v>
      </c>
      <c r="N4322" s="1" t="str">
        <f>IF(OR(BART_Rides[[#This Row],[Station Code]]="EM", BART_Rides[[#This Row],[Station Code]]="MT", BART_Rides[[#This Row],[Station Code]]="PL", BART_Rides[[#This Row],[Station Code]]="CC"), "Yes", "No")</f>
        <v>No</v>
      </c>
    </row>
    <row r="4323" spans="6:14">
      <c r="F4323" s="3">
        <v>44503</v>
      </c>
      <c r="G4323" s="1" t="s">
        <v>21</v>
      </c>
      <c r="H4323" s="1" t="s">
        <v>103</v>
      </c>
      <c r="I4323" s="1">
        <v>1962</v>
      </c>
      <c r="J4323" s="1">
        <f>MONTH(BART_Rides[[#This Row],[Date]])</f>
        <v>11</v>
      </c>
      <c r="K4323" s="1">
        <f>WEEKDAY(BART_Rides[[#This Row],[Date]],2)</f>
        <v>3</v>
      </c>
      <c r="L4323" s="1" t="str">
        <f>LEFT(BART_Rides[[#This Row],[Lines]],1)</f>
        <v>B</v>
      </c>
      <c r="M4323" s="1" t="str">
        <f>IF(BART_Rides[[#This Row],[FirstLetter]]="Y","Yes","No")</f>
        <v>No</v>
      </c>
      <c r="N4323" s="1" t="str">
        <f>IF(OR(BART_Rides[[#This Row],[Station Code]]="EM", BART_Rides[[#This Row],[Station Code]]="MT", BART_Rides[[#This Row],[Station Code]]="PL", BART_Rides[[#This Row],[Station Code]]="CC"), "Yes", "No")</f>
        <v>No</v>
      </c>
    </row>
    <row r="4324" spans="6:14">
      <c r="F4324" s="3">
        <v>44504</v>
      </c>
      <c r="G4324" s="1" t="s">
        <v>21</v>
      </c>
      <c r="H4324" s="1" t="s">
        <v>103</v>
      </c>
      <c r="I4324" s="1">
        <v>1937</v>
      </c>
      <c r="J4324" s="1">
        <f>MONTH(BART_Rides[[#This Row],[Date]])</f>
        <v>11</v>
      </c>
      <c r="K4324" s="1">
        <f>WEEKDAY(BART_Rides[[#This Row],[Date]],2)</f>
        <v>4</v>
      </c>
      <c r="L4324" s="1" t="str">
        <f>LEFT(BART_Rides[[#This Row],[Lines]],1)</f>
        <v>B</v>
      </c>
      <c r="M4324" s="1" t="str">
        <f>IF(BART_Rides[[#This Row],[FirstLetter]]="Y","Yes","No")</f>
        <v>No</v>
      </c>
      <c r="N4324" s="1" t="str">
        <f>IF(OR(BART_Rides[[#This Row],[Station Code]]="EM", BART_Rides[[#This Row],[Station Code]]="MT", BART_Rides[[#This Row],[Station Code]]="PL", BART_Rides[[#This Row],[Station Code]]="CC"), "Yes", "No")</f>
        <v>No</v>
      </c>
    </row>
    <row r="4325" spans="6:14">
      <c r="F4325" s="3">
        <v>44505</v>
      </c>
      <c r="G4325" s="1" t="s">
        <v>21</v>
      </c>
      <c r="H4325" s="1" t="s">
        <v>103</v>
      </c>
      <c r="I4325" s="1">
        <v>2148</v>
      </c>
      <c r="J4325" s="1">
        <f>MONTH(BART_Rides[[#This Row],[Date]])</f>
        <v>11</v>
      </c>
      <c r="K4325" s="1">
        <f>WEEKDAY(BART_Rides[[#This Row],[Date]],2)</f>
        <v>5</v>
      </c>
      <c r="L4325" s="1" t="str">
        <f>LEFT(BART_Rides[[#This Row],[Lines]],1)</f>
        <v>B</v>
      </c>
      <c r="M4325" s="1" t="str">
        <f>IF(BART_Rides[[#This Row],[FirstLetter]]="Y","Yes","No")</f>
        <v>No</v>
      </c>
      <c r="N4325" s="1" t="str">
        <f>IF(OR(BART_Rides[[#This Row],[Station Code]]="EM", BART_Rides[[#This Row],[Station Code]]="MT", BART_Rides[[#This Row],[Station Code]]="PL", BART_Rides[[#This Row],[Station Code]]="CC"), "Yes", "No")</f>
        <v>No</v>
      </c>
    </row>
    <row r="4326" spans="6:14">
      <c r="F4326" s="3">
        <v>44506</v>
      </c>
      <c r="G4326" s="1" t="s">
        <v>21</v>
      </c>
      <c r="H4326" s="1" t="s">
        <v>103</v>
      </c>
      <c r="I4326" s="1">
        <v>1341</v>
      </c>
      <c r="J4326" s="1">
        <f>MONTH(BART_Rides[[#This Row],[Date]])</f>
        <v>11</v>
      </c>
      <c r="K4326" s="1">
        <f>WEEKDAY(BART_Rides[[#This Row],[Date]],2)</f>
        <v>6</v>
      </c>
      <c r="L4326" s="1" t="str">
        <f>LEFT(BART_Rides[[#This Row],[Lines]],1)</f>
        <v>B</v>
      </c>
      <c r="M4326" s="1" t="str">
        <f>IF(BART_Rides[[#This Row],[FirstLetter]]="Y","Yes","No")</f>
        <v>No</v>
      </c>
      <c r="N4326" s="1" t="str">
        <f>IF(OR(BART_Rides[[#This Row],[Station Code]]="EM", BART_Rides[[#This Row],[Station Code]]="MT", BART_Rides[[#This Row],[Station Code]]="PL", BART_Rides[[#This Row],[Station Code]]="CC"), "Yes", "No")</f>
        <v>No</v>
      </c>
    </row>
    <row r="4327" spans="6:14">
      <c r="F4327" s="3">
        <v>44507</v>
      </c>
      <c r="G4327" s="1" t="s">
        <v>21</v>
      </c>
      <c r="H4327" s="1" t="s">
        <v>103</v>
      </c>
      <c r="I4327" s="1">
        <v>684</v>
      </c>
      <c r="J4327" s="1">
        <f>MONTH(BART_Rides[[#This Row],[Date]])</f>
        <v>11</v>
      </c>
      <c r="K4327" s="1">
        <f>WEEKDAY(BART_Rides[[#This Row],[Date]],2)</f>
        <v>7</v>
      </c>
      <c r="L4327" s="1" t="str">
        <f>LEFT(BART_Rides[[#This Row],[Lines]],1)</f>
        <v>B</v>
      </c>
      <c r="M4327" s="1" t="str">
        <f>IF(BART_Rides[[#This Row],[FirstLetter]]="Y","Yes","No")</f>
        <v>No</v>
      </c>
      <c r="N4327" s="1" t="str">
        <f>IF(OR(BART_Rides[[#This Row],[Station Code]]="EM", BART_Rides[[#This Row],[Station Code]]="MT", BART_Rides[[#This Row],[Station Code]]="PL", BART_Rides[[#This Row],[Station Code]]="CC"), "Yes", "No")</f>
        <v>No</v>
      </c>
    </row>
    <row r="4328" spans="6:14">
      <c r="F4328" s="3">
        <v>44508</v>
      </c>
      <c r="G4328" s="1" t="s">
        <v>21</v>
      </c>
      <c r="H4328" s="1" t="s">
        <v>103</v>
      </c>
      <c r="I4328" s="1">
        <v>1709</v>
      </c>
      <c r="J4328" s="1">
        <f>MONTH(BART_Rides[[#This Row],[Date]])</f>
        <v>11</v>
      </c>
      <c r="K4328" s="1">
        <f>WEEKDAY(BART_Rides[[#This Row],[Date]],2)</f>
        <v>1</v>
      </c>
      <c r="L4328" s="1" t="str">
        <f>LEFT(BART_Rides[[#This Row],[Lines]],1)</f>
        <v>B</v>
      </c>
      <c r="M4328" s="1" t="str">
        <f>IF(BART_Rides[[#This Row],[FirstLetter]]="Y","Yes","No")</f>
        <v>No</v>
      </c>
      <c r="N4328" s="1" t="str">
        <f>IF(OR(BART_Rides[[#This Row],[Station Code]]="EM", BART_Rides[[#This Row],[Station Code]]="MT", BART_Rides[[#This Row],[Station Code]]="PL", BART_Rides[[#This Row],[Station Code]]="CC"), "Yes", "No")</f>
        <v>No</v>
      </c>
    </row>
    <row r="4329" spans="6:14">
      <c r="F4329" s="3">
        <v>44509</v>
      </c>
      <c r="G4329" s="1" t="s">
        <v>21</v>
      </c>
      <c r="H4329" s="1" t="s">
        <v>103</v>
      </c>
      <c r="I4329" s="1">
        <v>1771</v>
      </c>
      <c r="J4329" s="1">
        <f>MONTH(BART_Rides[[#This Row],[Date]])</f>
        <v>11</v>
      </c>
      <c r="K4329" s="1">
        <f>WEEKDAY(BART_Rides[[#This Row],[Date]],2)</f>
        <v>2</v>
      </c>
      <c r="L4329" s="1" t="str">
        <f>LEFT(BART_Rides[[#This Row],[Lines]],1)</f>
        <v>B</v>
      </c>
      <c r="M4329" s="1" t="str">
        <f>IF(BART_Rides[[#This Row],[FirstLetter]]="Y","Yes","No")</f>
        <v>No</v>
      </c>
      <c r="N4329" s="1" t="str">
        <f>IF(OR(BART_Rides[[#This Row],[Station Code]]="EM", BART_Rides[[#This Row],[Station Code]]="MT", BART_Rides[[#This Row],[Station Code]]="PL", BART_Rides[[#This Row],[Station Code]]="CC"), "Yes", "No")</f>
        <v>No</v>
      </c>
    </row>
    <row r="4330" spans="6:14">
      <c r="F4330" s="3">
        <v>44510</v>
      </c>
      <c r="G4330" s="1" t="s">
        <v>21</v>
      </c>
      <c r="H4330" s="1" t="s">
        <v>103</v>
      </c>
      <c r="I4330" s="1">
        <v>1931</v>
      </c>
      <c r="J4330" s="1">
        <f>MONTH(BART_Rides[[#This Row],[Date]])</f>
        <v>11</v>
      </c>
      <c r="K4330" s="1">
        <f>WEEKDAY(BART_Rides[[#This Row],[Date]],2)</f>
        <v>3</v>
      </c>
      <c r="L4330" s="1" t="str">
        <f>LEFT(BART_Rides[[#This Row],[Lines]],1)</f>
        <v>B</v>
      </c>
      <c r="M4330" s="1" t="str">
        <f>IF(BART_Rides[[#This Row],[FirstLetter]]="Y","Yes","No")</f>
        <v>No</v>
      </c>
      <c r="N4330" s="1" t="str">
        <f>IF(OR(BART_Rides[[#This Row],[Station Code]]="EM", BART_Rides[[#This Row],[Station Code]]="MT", BART_Rides[[#This Row],[Station Code]]="PL", BART_Rides[[#This Row],[Station Code]]="CC"), "Yes", "No")</f>
        <v>No</v>
      </c>
    </row>
    <row r="4331" spans="6:14">
      <c r="F4331" s="3">
        <v>44511</v>
      </c>
      <c r="G4331" s="1" t="s">
        <v>21</v>
      </c>
      <c r="H4331" s="1" t="s">
        <v>103</v>
      </c>
      <c r="I4331" s="1">
        <v>1611</v>
      </c>
      <c r="J4331" s="1">
        <f>MONTH(BART_Rides[[#This Row],[Date]])</f>
        <v>11</v>
      </c>
      <c r="K4331" s="1">
        <f>WEEKDAY(BART_Rides[[#This Row],[Date]],2)</f>
        <v>4</v>
      </c>
      <c r="L4331" s="1" t="str">
        <f>LEFT(BART_Rides[[#This Row],[Lines]],1)</f>
        <v>B</v>
      </c>
      <c r="M4331" s="1" t="str">
        <f>IF(BART_Rides[[#This Row],[FirstLetter]]="Y","Yes","No")</f>
        <v>No</v>
      </c>
      <c r="N4331" s="1" t="str">
        <f>IF(OR(BART_Rides[[#This Row],[Station Code]]="EM", BART_Rides[[#This Row],[Station Code]]="MT", BART_Rides[[#This Row],[Station Code]]="PL", BART_Rides[[#This Row],[Station Code]]="CC"), "Yes", "No")</f>
        <v>No</v>
      </c>
    </row>
    <row r="4332" spans="6:14">
      <c r="F4332" s="3">
        <v>44512</v>
      </c>
      <c r="G4332" s="1" t="s">
        <v>21</v>
      </c>
      <c r="H4332" s="1" t="s">
        <v>103</v>
      </c>
      <c r="I4332" s="1">
        <v>1884</v>
      </c>
      <c r="J4332" s="1">
        <f>MONTH(BART_Rides[[#This Row],[Date]])</f>
        <v>11</v>
      </c>
      <c r="K4332" s="1">
        <f>WEEKDAY(BART_Rides[[#This Row],[Date]],2)</f>
        <v>5</v>
      </c>
      <c r="L4332" s="1" t="str">
        <f>LEFT(BART_Rides[[#This Row],[Lines]],1)</f>
        <v>B</v>
      </c>
      <c r="M4332" s="1" t="str">
        <f>IF(BART_Rides[[#This Row],[FirstLetter]]="Y","Yes","No")</f>
        <v>No</v>
      </c>
      <c r="N4332" s="1" t="str">
        <f>IF(OR(BART_Rides[[#This Row],[Station Code]]="EM", BART_Rides[[#This Row],[Station Code]]="MT", BART_Rides[[#This Row],[Station Code]]="PL", BART_Rides[[#This Row],[Station Code]]="CC"), "Yes", "No")</f>
        <v>No</v>
      </c>
    </row>
    <row r="4333" spans="6:14">
      <c r="F4333" s="3">
        <v>44513</v>
      </c>
      <c r="G4333" s="1" t="s">
        <v>21</v>
      </c>
      <c r="H4333" s="1" t="s">
        <v>103</v>
      </c>
      <c r="I4333" s="1">
        <v>920</v>
      </c>
      <c r="J4333" s="1">
        <f>MONTH(BART_Rides[[#This Row],[Date]])</f>
        <v>11</v>
      </c>
      <c r="K4333" s="1">
        <f>WEEKDAY(BART_Rides[[#This Row],[Date]],2)</f>
        <v>6</v>
      </c>
      <c r="L4333" s="1" t="str">
        <f>LEFT(BART_Rides[[#This Row],[Lines]],1)</f>
        <v>B</v>
      </c>
      <c r="M4333" s="1" t="str">
        <f>IF(BART_Rides[[#This Row],[FirstLetter]]="Y","Yes","No")</f>
        <v>No</v>
      </c>
      <c r="N4333" s="1" t="str">
        <f>IF(OR(BART_Rides[[#This Row],[Station Code]]="EM", BART_Rides[[#This Row],[Station Code]]="MT", BART_Rides[[#This Row],[Station Code]]="PL", BART_Rides[[#This Row],[Station Code]]="CC"), "Yes", "No")</f>
        <v>No</v>
      </c>
    </row>
    <row r="4334" spans="6:14">
      <c r="F4334" s="3">
        <v>44514</v>
      </c>
      <c r="G4334" s="1" t="s">
        <v>21</v>
      </c>
      <c r="H4334" s="1" t="s">
        <v>103</v>
      </c>
      <c r="I4334" s="1">
        <v>650</v>
      </c>
      <c r="J4334" s="1">
        <f>MONTH(BART_Rides[[#This Row],[Date]])</f>
        <v>11</v>
      </c>
      <c r="K4334" s="1">
        <f>WEEKDAY(BART_Rides[[#This Row],[Date]],2)</f>
        <v>7</v>
      </c>
      <c r="L4334" s="1" t="str">
        <f>LEFT(BART_Rides[[#This Row],[Lines]],1)</f>
        <v>B</v>
      </c>
      <c r="M4334" s="1" t="str">
        <f>IF(BART_Rides[[#This Row],[FirstLetter]]="Y","Yes","No")</f>
        <v>No</v>
      </c>
      <c r="N4334" s="1" t="str">
        <f>IF(OR(BART_Rides[[#This Row],[Station Code]]="EM", BART_Rides[[#This Row],[Station Code]]="MT", BART_Rides[[#This Row],[Station Code]]="PL", BART_Rides[[#This Row],[Station Code]]="CC"), "Yes", "No")</f>
        <v>No</v>
      </c>
    </row>
    <row r="4335" spans="6:14">
      <c r="F4335" s="3">
        <v>44515</v>
      </c>
      <c r="G4335" s="1" t="s">
        <v>21</v>
      </c>
      <c r="H4335" s="1" t="s">
        <v>103</v>
      </c>
      <c r="I4335" s="1">
        <v>1799</v>
      </c>
      <c r="J4335" s="1">
        <f>MONTH(BART_Rides[[#This Row],[Date]])</f>
        <v>11</v>
      </c>
      <c r="K4335" s="1">
        <f>WEEKDAY(BART_Rides[[#This Row],[Date]],2)</f>
        <v>1</v>
      </c>
      <c r="L4335" s="1" t="str">
        <f>LEFT(BART_Rides[[#This Row],[Lines]],1)</f>
        <v>B</v>
      </c>
      <c r="M4335" s="1" t="str">
        <f>IF(BART_Rides[[#This Row],[FirstLetter]]="Y","Yes","No")</f>
        <v>No</v>
      </c>
      <c r="N4335" s="1" t="str">
        <f>IF(OR(BART_Rides[[#This Row],[Station Code]]="EM", BART_Rides[[#This Row],[Station Code]]="MT", BART_Rides[[#This Row],[Station Code]]="PL", BART_Rides[[#This Row],[Station Code]]="CC"), "Yes", "No")</f>
        <v>No</v>
      </c>
    </row>
    <row r="4336" spans="6:14">
      <c r="F4336" s="3">
        <v>44516</v>
      </c>
      <c r="G4336" s="1" t="s">
        <v>21</v>
      </c>
      <c r="H4336" s="1" t="s">
        <v>103</v>
      </c>
      <c r="I4336" s="1">
        <v>1910</v>
      </c>
      <c r="J4336" s="1">
        <f>MONTH(BART_Rides[[#This Row],[Date]])</f>
        <v>11</v>
      </c>
      <c r="K4336" s="1">
        <f>WEEKDAY(BART_Rides[[#This Row],[Date]],2)</f>
        <v>2</v>
      </c>
      <c r="L4336" s="1" t="str">
        <f>LEFT(BART_Rides[[#This Row],[Lines]],1)</f>
        <v>B</v>
      </c>
      <c r="M4336" s="1" t="str">
        <f>IF(BART_Rides[[#This Row],[FirstLetter]]="Y","Yes","No")</f>
        <v>No</v>
      </c>
      <c r="N4336" s="1" t="str">
        <f>IF(OR(BART_Rides[[#This Row],[Station Code]]="EM", BART_Rides[[#This Row],[Station Code]]="MT", BART_Rides[[#This Row],[Station Code]]="PL", BART_Rides[[#This Row],[Station Code]]="CC"), "Yes", "No")</f>
        <v>No</v>
      </c>
    </row>
    <row r="4337" spans="6:14">
      <c r="F4337" s="3">
        <v>44517</v>
      </c>
      <c r="G4337" s="1" t="s">
        <v>21</v>
      </c>
      <c r="H4337" s="1" t="s">
        <v>103</v>
      </c>
      <c r="I4337" s="1">
        <v>1977</v>
      </c>
      <c r="J4337" s="1">
        <f>MONTH(BART_Rides[[#This Row],[Date]])</f>
        <v>11</v>
      </c>
      <c r="K4337" s="1">
        <f>WEEKDAY(BART_Rides[[#This Row],[Date]],2)</f>
        <v>3</v>
      </c>
      <c r="L4337" s="1" t="str">
        <f>LEFT(BART_Rides[[#This Row],[Lines]],1)</f>
        <v>B</v>
      </c>
      <c r="M4337" s="1" t="str">
        <f>IF(BART_Rides[[#This Row],[FirstLetter]]="Y","Yes","No")</f>
        <v>No</v>
      </c>
      <c r="N4337" s="1" t="str">
        <f>IF(OR(BART_Rides[[#This Row],[Station Code]]="EM", BART_Rides[[#This Row],[Station Code]]="MT", BART_Rides[[#This Row],[Station Code]]="PL", BART_Rides[[#This Row],[Station Code]]="CC"), "Yes", "No")</f>
        <v>No</v>
      </c>
    </row>
    <row r="4338" spans="6:14">
      <c r="F4338" s="3">
        <v>44518</v>
      </c>
      <c r="G4338" s="1" t="s">
        <v>21</v>
      </c>
      <c r="H4338" s="1" t="s">
        <v>103</v>
      </c>
      <c r="I4338" s="1">
        <v>1978</v>
      </c>
      <c r="J4338" s="1">
        <f>MONTH(BART_Rides[[#This Row],[Date]])</f>
        <v>11</v>
      </c>
      <c r="K4338" s="1">
        <f>WEEKDAY(BART_Rides[[#This Row],[Date]],2)</f>
        <v>4</v>
      </c>
      <c r="L4338" s="1" t="str">
        <f>LEFT(BART_Rides[[#This Row],[Lines]],1)</f>
        <v>B</v>
      </c>
      <c r="M4338" s="1" t="str">
        <f>IF(BART_Rides[[#This Row],[FirstLetter]]="Y","Yes","No")</f>
        <v>No</v>
      </c>
      <c r="N4338" s="1" t="str">
        <f>IF(OR(BART_Rides[[#This Row],[Station Code]]="EM", BART_Rides[[#This Row],[Station Code]]="MT", BART_Rides[[#This Row],[Station Code]]="PL", BART_Rides[[#This Row],[Station Code]]="CC"), "Yes", "No")</f>
        <v>No</v>
      </c>
    </row>
    <row r="4339" spans="6:14">
      <c r="F4339" s="3">
        <v>44519</v>
      </c>
      <c r="G4339" s="1" t="s">
        <v>21</v>
      </c>
      <c r="H4339" s="1" t="s">
        <v>103</v>
      </c>
      <c r="I4339" s="1">
        <v>1821</v>
      </c>
      <c r="J4339" s="1">
        <f>MONTH(BART_Rides[[#This Row],[Date]])</f>
        <v>11</v>
      </c>
      <c r="K4339" s="1">
        <f>WEEKDAY(BART_Rides[[#This Row],[Date]],2)</f>
        <v>5</v>
      </c>
      <c r="L4339" s="1" t="str">
        <f>LEFT(BART_Rides[[#This Row],[Lines]],1)</f>
        <v>B</v>
      </c>
      <c r="M4339" s="1" t="str">
        <f>IF(BART_Rides[[#This Row],[FirstLetter]]="Y","Yes","No")</f>
        <v>No</v>
      </c>
      <c r="N4339" s="1" t="str">
        <f>IF(OR(BART_Rides[[#This Row],[Station Code]]="EM", BART_Rides[[#This Row],[Station Code]]="MT", BART_Rides[[#This Row],[Station Code]]="PL", BART_Rides[[#This Row],[Station Code]]="CC"), "Yes", "No")</f>
        <v>No</v>
      </c>
    </row>
    <row r="4340" spans="6:14">
      <c r="F4340" s="3">
        <v>44520</v>
      </c>
      <c r="G4340" s="1" t="s">
        <v>21</v>
      </c>
      <c r="H4340" s="1" t="s">
        <v>103</v>
      </c>
      <c r="I4340" s="1">
        <v>1066</v>
      </c>
      <c r="J4340" s="1">
        <f>MONTH(BART_Rides[[#This Row],[Date]])</f>
        <v>11</v>
      </c>
      <c r="K4340" s="1">
        <f>WEEKDAY(BART_Rides[[#This Row],[Date]],2)</f>
        <v>6</v>
      </c>
      <c r="L4340" s="1" t="str">
        <f>LEFT(BART_Rides[[#This Row],[Lines]],1)</f>
        <v>B</v>
      </c>
      <c r="M4340" s="1" t="str">
        <f>IF(BART_Rides[[#This Row],[FirstLetter]]="Y","Yes","No")</f>
        <v>No</v>
      </c>
      <c r="N4340" s="1" t="str">
        <f>IF(OR(BART_Rides[[#This Row],[Station Code]]="EM", BART_Rides[[#This Row],[Station Code]]="MT", BART_Rides[[#This Row],[Station Code]]="PL", BART_Rides[[#This Row],[Station Code]]="CC"), "Yes", "No")</f>
        <v>No</v>
      </c>
    </row>
    <row r="4341" spans="6:14">
      <c r="F4341" s="3">
        <v>44521</v>
      </c>
      <c r="G4341" s="1" t="s">
        <v>21</v>
      </c>
      <c r="H4341" s="1" t="s">
        <v>103</v>
      </c>
      <c r="I4341" s="1">
        <v>642</v>
      </c>
      <c r="J4341" s="1">
        <f>MONTH(BART_Rides[[#This Row],[Date]])</f>
        <v>11</v>
      </c>
      <c r="K4341" s="1">
        <f>WEEKDAY(BART_Rides[[#This Row],[Date]],2)</f>
        <v>7</v>
      </c>
      <c r="L4341" s="1" t="str">
        <f>LEFT(BART_Rides[[#This Row],[Lines]],1)</f>
        <v>B</v>
      </c>
      <c r="M4341" s="1" t="str">
        <f>IF(BART_Rides[[#This Row],[FirstLetter]]="Y","Yes","No")</f>
        <v>No</v>
      </c>
      <c r="N4341" s="1" t="str">
        <f>IF(OR(BART_Rides[[#This Row],[Station Code]]="EM", BART_Rides[[#This Row],[Station Code]]="MT", BART_Rides[[#This Row],[Station Code]]="PL", BART_Rides[[#This Row],[Station Code]]="CC"), "Yes", "No")</f>
        <v>No</v>
      </c>
    </row>
    <row r="4342" spans="6:14">
      <c r="F4342" s="3">
        <v>44522</v>
      </c>
      <c r="G4342" s="1" t="s">
        <v>21</v>
      </c>
      <c r="H4342" s="1" t="s">
        <v>103</v>
      </c>
      <c r="I4342" s="1">
        <v>1606</v>
      </c>
      <c r="J4342" s="1">
        <f>MONTH(BART_Rides[[#This Row],[Date]])</f>
        <v>11</v>
      </c>
      <c r="K4342" s="1">
        <f>WEEKDAY(BART_Rides[[#This Row],[Date]],2)</f>
        <v>1</v>
      </c>
      <c r="L4342" s="1" t="str">
        <f>LEFT(BART_Rides[[#This Row],[Lines]],1)</f>
        <v>B</v>
      </c>
      <c r="M4342" s="1" t="str">
        <f>IF(BART_Rides[[#This Row],[FirstLetter]]="Y","Yes","No")</f>
        <v>No</v>
      </c>
      <c r="N4342" s="1" t="str">
        <f>IF(OR(BART_Rides[[#This Row],[Station Code]]="EM", BART_Rides[[#This Row],[Station Code]]="MT", BART_Rides[[#This Row],[Station Code]]="PL", BART_Rides[[#This Row],[Station Code]]="CC"), "Yes", "No")</f>
        <v>No</v>
      </c>
    </row>
    <row r="4343" spans="6:14">
      <c r="F4343" s="3">
        <v>44523</v>
      </c>
      <c r="G4343" s="1" t="s">
        <v>21</v>
      </c>
      <c r="H4343" s="1" t="s">
        <v>103</v>
      </c>
      <c r="I4343" s="1">
        <v>1763</v>
      </c>
      <c r="J4343" s="1">
        <f>MONTH(BART_Rides[[#This Row],[Date]])</f>
        <v>11</v>
      </c>
      <c r="K4343" s="1">
        <f>WEEKDAY(BART_Rides[[#This Row],[Date]],2)</f>
        <v>2</v>
      </c>
      <c r="L4343" s="1" t="str">
        <f>LEFT(BART_Rides[[#This Row],[Lines]],1)</f>
        <v>B</v>
      </c>
      <c r="M4343" s="1" t="str">
        <f>IF(BART_Rides[[#This Row],[FirstLetter]]="Y","Yes","No")</f>
        <v>No</v>
      </c>
      <c r="N4343" s="1" t="str">
        <f>IF(OR(BART_Rides[[#This Row],[Station Code]]="EM", BART_Rides[[#This Row],[Station Code]]="MT", BART_Rides[[#This Row],[Station Code]]="PL", BART_Rides[[#This Row],[Station Code]]="CC"), "Yes", "No")</f>
        <v>No</v>
      </c>
    </row>
    <row r="4344" spans="6:14">
      <c r="F4344" s="3">
        <v>44524</v>
      </c>
      <c r="G4344" s="1" t="s">
        <v>21</v>
      </c>
      <c r="H4344" s="1" t="s">
        <v>103</v>
      </c>
      <c r="I4344" s="1">
        <v>1641</v>
      </c>
      <c r="J4344" s="1">
        <f>MONTH(BART_Rides[[#This Row],[Date]])</f>
        <v>11</v>
      </c>
      <c r="K4344" s="1">
        <f>WEEKDAY(BART_Rides[[#This Row],[Date]],2)</f>
        <v>3</v>
      </c>
      <c r="L4344" s="1" t="str">
        <f>LEFT(BART_Rides[[#This Row],[Lines]],1)</f>
        <v>B</v>
      </c>
      <c r="M4344" s="1" t="str">
        <f>IF(BART_Rides[[#This Row],[FirstLetter]]="Y","Yes","No")</f>
        <v>No</v>
      </c>
      <c r="N4344" s="1" t="str">
        <f>IF(OR(BART_Rides[[#This Row],[Station Code]]="EM", BART_Rides[[#This Row],[Station Code]]="MT", BART_Rides[[#This Row],[Station Code]]="PL", BART_Rides[[#This Row],[Station Code]]="CC"), "Yes", "No")</f>
        <v>No</v>
      </c>
    </row>
    <row r="4345" spans="6:14">
      <c r="F4345" s="3">
        <v>44525</v>
      </c>
      <c r="G4345" s="1" t="s">
        <v>21</v>
      </c>
      <c r="H4345" s="1" t="s">
        <v>103</v>
      </c>
      <c r="I4345" s="1">
        <v>602</v>
      </c>
      <c r="J4345" s="1">
        <f>MONTH(BART_Rides[[#This Row],[Date]])</f>
        <v>11</v>
      </c>
      <c r="K4345" s="1">
        <f>WEEKDAY(BART_Rides[[#This Row],[Date]],2)</f>
        <v>4</v>
      </c>
      <c r="L4345" s="1" t="str">
        <f>LEFT(BART_Rides[[#This Row],[Lines]],1)</f>
        <v>B</v>
      </c>
      <c r="M4345" s="1" t="str">
        <f>IF(BART_Rides[[#This Row],[FirstLetter]]="Y","Yes","No")</f>
        <v>No</v>
      </c>
      <c r="N4345" s="1" t="str">
        <f>IF(OR(BART_Rides[[#This Row],[Station Code]]="EM", BART_Rides[[#This Row],[Station Code]]="MT", BART_Rides[[#This Row],[Station Code]]="PL", BART_Rides[[#This Row],[Station Code]]="CC"), "Yes", "No")</f>
        <v>No</v>
      </c>
    </row>
    <row r="4346" spans="6:14">
      <c r="F4346" s="3">
        <v>44526</v>
      </c>
      <c r="G4346" s="1" t="s">
        <v>21</v>
      </c>
      <c r="H4346" s="1" t="s">
        <v>103</v>
      </c>
      <c r="I4346" s="1">
        <v>1072</v>
      </c>
      <c r="J4346" s="1">
        <f>MONTH(BART_Rides[[#This Row],[Date]])</f>
        <v>11</v>
      </c>
      <c r="K4346" s="1">
        <f>WEEKDAY(BART_Rides[[#This Row],[Date]],2)</f>
        <v>5</v>
      </c>
      <c r="L4346" s="1" t="str">
        <f>LEFT(BART_Rides[[#This Row],[Lines]],1)</f>
        <v>B</v>
      </c>
      <c r="M4346" s="1" t="str">
        <f>IF(BART_Rides[[#This Row],[FirstLetter]]="Y","Yes","No")</f>
        <v>No</v>
      </c>
      <c r="N4346" s="1" t="str">
        <f>IF(OR(BART_Rides[[#This Row],[Station Code]]="EM", BART_Rides[[#This Row],[Station Code]]="MT", BART_Rides[[#This Row],[Station Code]]="PL", BART_Rides[[#This Row],[Station Code]]="CC"), "Yes", "No")</f>
        <v>No</v>
      </c>
    </row>
    <row r="4347" spans="6:14">
      <c r="F4347" s="3">
        <v>44527</v>
      </c>
      <c r="G4347" s="1" t="s">
        <v>21</v>
      </c>
      <c r="H4347" s="1" t="s">
        <v>103</v>
      </c>
      <c r="I4347" s="1">
        <v>872</v>
      </c>
      <c r="J4347" s="1">
        <f>MONTH(BART_Rides[[#This Row],[Date]])</f>
        <v>11</v>
      </c>
      <c r="K4347" s="1">
        <f>WEEKDAY(BART_Rides[[#This Row],[Date]],2)</f>
        <v>6</v>
      </c>
      <c r="L4347" s="1" t="str">
        <f>LEFT(BART_Rides[[#This Row],[Lines]],1)</f>
        <v>B</v>
      </c>
      <c r="M4347" s="1" t="str">
        <f>IF(BART_Rides[[#This Row],[FirstLetter]]="Y","Yes","No")</f>
        <v>No</v>
      </c>
      <c r="N4347" s="1" t="str">
        <f>IF(OR(BART_Rides[[#This Row],[Station Code]]="EM", BART_Rides[[#This Row],[Station Code]]="MT", BART_Rides[[#This Row],[Station Code]]="PL", BART_Rides[[#This Row],[Station Code]]="CC"), "Yes", "No")</f>
        <v>No</v>
      </c>
    </row>
    <row r="4348" spans="6:14">
      <c r="F4348" s="3">
        <v>44528</v>
      </c>
      <c r="G4348" s="1" t="s">
        <v>21</v>
      </c>
      <c r="H4348" s="1" t="s">
        <v>103</v>
      </c>
      <c r="I4348" s="1">
        <v>694</v>
      </c>
      <c r="J4348" s="1">
        <f>MONTH(BART_Rides[[#This Row],[Date]])</f>
        <v>11</v>
      </c>
      <c r="K4348" s="1">
        <f>WEEKDAY(BART_Rides[[#This Row],[Date]],2)</f>
        <v>7</v>
      </c>
      <c r="L4348" s="1" t="str">
        <f>LEFT(BART_Rides[[#This Row],[Lines]],1)</f>
        <v>B</v>
      </c>
      <c r="M4348" s="1" t="str">
        <f>IF(BART_Rides[[#This Row],[FirstLetter]]="Y","Yes","No")</f>
        <v>No</v>
      </c>
      <c r="N4348" s="1" t="str">
        <f>IF(OR(BART_Rides[[#This Row],[Station Code]]="EM", BART_Rides[[#This Row],[Station Code]]="MT", BART_Rides[[#This Row],[Station Code]]="PL", BART_Rides[[#This Row],[Station Code]]="CC"), "Yes", "No")</f>
        <v>No</v>
      </c>
    </row>
    <row r="4349" spans="6:14">
      <c r="F4349" s="3">
        <v>44529</v>
      </c>
      <c r="G4349" s="1" t="s">
        <v>21</v>
      </c>
      <c r="H4349" s="1" t="s">
        <v>103</v>
      </c>
      <c r="I4349" s="1">
        <v>1771</v>
      </c>
      <c r="J4349" s="1">
        <f>MONTH(BART_Rides[[#This Row],[Date]])</f>
        <v>11</v>
      </c>
      <c r="K4349" s="1">
        <f>WEEKDAY(BART_Rides[[#This Row],[Date]],2)</f>
        <v>1</v>
      </c>
      <c r="L4349" s="1" t="str">
        <f>LEFT(BART_Rides[[#This Row],[Lines]],1)</f>
        <v>B</v>
      </c>
      <c r="M4349" s="1" t="str">
        <f>IF(BART_Rides[[#This Row],[FirstLetter]]="Y","Yes","No")</f>
        <v>No</v>
      </c>
      <c r="N4349" s="1" t="str">
        <f>IF(OR(BART_Rides[[#This Row],[Station Code]]="EM", BART_Rides[[#This Row],[Station Code]]="MT", BART_Rides[[#This Row],[Station Code]]="PL", BART_Rides[[#This Row],[Station Code]]="CC"), "Yes", "No")</f>
        <v>No</v>
      </c>
    </row>
    <row r="4350" spans="6:14">
      <c r="F4350" s="3">
        <v>44530</v>
      </c>
      <c r="G4350" s="1" t="s">
        <v>21</v>
      </c>
      <c r="H4350" s="1" t="s">
        <v>103</v>
      </c>
      <c r="I4350" s="1">
        <v>1919</v>
      </c>
      <c r="J4350" s="1">
        <f>MONTH(BART_Rides[[#This Row],[Date]])</f>
        <v>11</v>
      </c>
      <c r="K4350" s="1">
        <f>WEEKDAY(BART_Rides[[#This Row],[Date]],2)</f>
        <v>2</v>
      </c>
      <c r="L4350" s="1" t="str">
        <f>LEFT(BART_Rides[[#This Row],[Lines]],1)</f>
        <v>B</v>
      </c>
      <c r="M4350" s="1" t="str">
        <f>IF(BART_Rides[[#This Row],[FirstLetter]]="Y","Yes","No")</f>
        <v>No</v>
      </c>
      <c r="N4350" s="1" t="str">
        <f>IF(OR(BART_Rides[[#This Row],[Station Code]]="EM", BART_Rides[[#This Row],[Station Code]]="MT", BART_Rides[[#This Row],[Station Code]]="PL", BART_Rides[[#This Row],[Station Code]]="CC"), "Yes", "No")</f>
        <v>No</v>
      </c>
    </row>
    <row r="4351" spans="6:14">
      <c r="F4351" s="3">
        <v>44531</v>
      </c>
      <c r="G4351" s="1" t="s">
        <v>21</v>
      </c>
      <c r="H4351" s="1" t="s">
        <v>103</v>
      </c>
      <c r="I4351" s="1">
        <v>1939</v>
      </c>
      <c r="J4351" s="1">
        <f>MONTH(BART_Rides[[#This Row],[Date]])</f>
        <v>12</v>
      </c>
      <c r="K4351" s="1">
        <f>WEEKDAY(BART_Rides[[#This Row],[Date]],2)</f>
        <v>3</v>
      </c>
      <c r="L4351" s="1" t="str">
        <f>LEFT(BART_Rides[[#This Row],[Lines]],1)</f>
        <v>B</v>
      </c>
      <c r="M4351" s="1" t="str">
        <f>IF(BART_Rides[[#This Row],[FirstLetter]]="Y","Yes","No")</f>
        <v>No</v>
      </c>
      <c r="N4351" s="1" t="str">
        <f>IF(OR(BART_Rides[[#This Row],[Station Code]]="EM", BART_Rides[[#This Row],[Station Code]]="MT", BART_Rides[[#This Row],[Station Code]]="PL", BART_Rides[[#This Row],[Station Code]]="CC"), "Yes", "No")</f>
        <v>No</v>
      </c>
    </row>
    <row r="4352" spans="6:14">
      <c r="F4352" s="3">
        <v>44532</v>
      </c>
      <c r="G4352" s="1" t="s">
        <v>21</v>
      </c>
      <c r="H4352" s="1" t="s">
        <v>103</v>
      </c>
      <c r="I4352" s="1">
        <v>1929</v>
      </c>
      <c r="J4352" s="1">
        <f>MONTH(BART_Rides[[#This Row],[Date]])</f>
        <v>12</v>
      </c>
      <c r="K4352" s="1">
        <f>WEEKDAY(BART_Rides[[#This Row],[Date]],2)</f>
        <v>4</v>
      </c>
      <c r="L4352" s="1" t="str">
        <f>LEFT(BART_Rides[[#This Row],[Lines]],1)</f>
        <v>B</v>
      </c>
      <c r="M4352" s="1" t="str">
        <f>IF(BART_Rides[[#This Row],[FirstLetter]]="Y","Yes","No")</f>
        <v>No</v>
      </c>
      <c r="N4352" s="1" t="str">
        <f>IF(OR(BART_Rides[[#This Row],[Station Code]]="EM", BART_Rides[[#This Row],[Station Code]]="MT", BART_Rides[[#This Row],[Station Code]]="PL", BART_Rides[[#This Row],[Station Code]]="CC"), "Yes", "No")</f>
        <v>No</v>
      </c>
    </row>
    <row r="4353" spans="6:14">
      <c r="F4353" s="3">
        <v>44533</v>
      </c>
      <c r="G4353" s="1" t="s">
        <v>21</v>
      </c>
      <c r="H4353" s="1" t="s">
        <v>103</v>
      </c>
      <c r="I4353" s="1">
        <v>1975</v>
      </c>
      <c r="J4353" s="1">
        <f>MONTH(BART_Rides[[#This Row],[Date]])</f>
        <v>12</v>
      </c>
      <c r="K4353" s="1">
        <f>WEEKDAY(BART_Rides[[#This Row],[Date]],2)</f>
        <v>5</v>
      </c>
      <c r="L4353" s="1" t="str">
        <f>LEFT(BART_Rides[[#This Row],[Lines]],1)</f>
        <v>B</v>
      </c>
      <c r="M4353" s="1" t="str">
        <f>IF(BART_Rides[[#This Row],[FirstLetter]]="Y","Yes","No")</f>
        <v>No</v>
      </c>
      <c r="N4353" s="1" t="str">
        <f>IF(OR(BART_Rides[[#This Row],[Station Code]]="EM", BART_Rides[[#This Row],[Station Code]]="MT", BART_Rides[[#This Row],[Station Code]]="PL", BART_Rides[[#This Row],[Station Code]]="CC"), "Yes", "No")</f>
        <v>No</v>
      </c>
    </row>
    <row r="4354" spans="6:14">
      <c r="F4354" s="3">
        <v>44534</v>
      </c>
      <c r="G4354" s="1" t="s">
        <v>21</v>
      </c>
      <c r="H4354" s="1" t="s">
        <v>103</v>
      </c>
      <c r="I4354" s="1">
        <v>976</v>
      </c>
      <c r="J4354" s="1">
        <f>MONTH(BART_Rides[[#This Row],[Date]])</f>
        <v>12</v>
      </c>
      <c r="K4354" s="1">
        <f>WEEKDAY(BART_Rides[[#This Row],[Date]],2)</f>
        <v>6</v>
      </c>
      <c r="L4354" s="1" t="str">
        <f>LEFT(BART_Rides[[#This Row],[Lines]],1)</f>
        <v>B</v>
      </c>
      <c r="M4354" s="1" t="str">
        <f>IF(BART_Rides[[#This Row],[FirstLetter]]="Y","Yes","No")</f>
        <v>No</v>
      </c>
      <c r="N4354" s="1" t="str">
        <f>IF(OR(BART_Rides[[#This Row],[Station Code]]="EM", BART_Rides[[#This Row],[Station Code]]="MT", BART_Rides[[#This Row],[Station Code]]="PL", BART_Rides[[#This Row],[Station Code]]="CC"), "Yes", "No")</f>
        <v>No</v>
      </c>
    </row>
    <row r="4355" spans="6:14">
      <c r="F4355" s="3">
        <v>44535</v>
      </c>
      <c r="G4355" s="1" t="s">
        <v>21</v>
      </c>
      <c r="H4355" s="1" t="s">
        <v>103</v>
      </c>
      <c r="I4355" s="1">
        <v>679</v>
      </c>
      <c r="J4355" s="1">
        <f>MONTH(BART_Rides[[#This Row],[Date]])</f>
        <v>12</v>
      </c>
      <c r="K4355" s="1">
        <f>WEEKDAY(BART_Rides[[#This Row],[Date]],2)</f>
        <v>7</v>
      </c>
      <c r="L4355" s="1" t="str">
        <f>LEFT(BART_Rides[[#This Row],[Lines]],1)</f>
        <v>B</v>
      </c>
      <c r="M4355" s="1" t="str">
        <f>IF(BART_Rides[[#This Row],[FirstLetter]]="Y","Yes","No")</f>
        <v>No</v>
      </c>
      <c r="N4355" s="1" t="str">
        <f>IF(OR(BART_Rides[[#This Row],[Station Code]]="EM", BART_Rides[[#This Row],[Station Code]]="MT", BART_Rides[[#This Row],[Station Code]]="PL", BART_Rides[[#This Row],[Station Code]]="CC"), "Yes", "No")</f>
        <v>No</v>
      </c>
    </row>
    <row r="4356" spans="6:14">
      <c r="F4356" s="3">
        <v>44536</v>
      </c>
      <c r="G4356" s="1" t="s">
        <v>21</v>
      </c>
      <c r="H4356" s="1" t="s">
        <v>103</v>
      </c>
      <c r="I4356" s="1">
        <v>1798</v>
      </c>
      <c r="J4356" s="1">
        <f>MONTH(BART_Rides[[#This Row],[Date]])</f>
        <v>12</v>
      </c>
      <c r="K4356" s="1">
        <f>WEEKDAY(BART_Rides[[#This Row],[Date]],2)</f>
        <v>1</v>
      </c>
      <c r="L4356" s="1" t="str">
        <f>LEFT(BART_Rides[[#This Row],[Lines]],1)</f>
        <v>B</v>
      </c>
      <c r="M4356" s="1" t="str">
        <f>IF(BART_Rides[[#This Row],[FirstLetter]]="Y","Yes","No")</f>
        <v>No</v>
      </c>
      <c r="N4356" s="1" t="str">
        <f>IF(OR(BART_Rides[[#This Row],[Station Code]]="EM", BART_Rides[[#This Row],[Station Code]]="MT", BART_Rides[[#This Row],[Station Code]]="PL", BART_Rides[[#This Row],[Station Code]]="CC"), "Yes", "No")</f>
        <v>No</v>
      </c>
    </row>
    <row r="4357" spans="6:14">
      <c r="F4357" s="3">
        <v>44537</v>
      </c>
      <c r="G4357" s="1" t="s">
        <v>21</v>
      </c>
      <c r="H4357" s="1" t="s">
        <v>103</v>
      </c>
      <c r="I4357" s="1">
        <v>1936</v>
      </c>
      <c r="J4357" s="1">
        <f>MONTH(BART_Rides[[#This Row],[Date]])</f>
        <v>12</v>
      </c>
      <c r="K4357" s="1">
        <f>WEEKDAY(BART_Rides[[#This Row],[Date]],2)</f>
        <v>2</v>
      </c>
      <c r="L4357" s="1" t="str">
        <f>LEFT(BART_Rides[[#This Row],[Lines]],1)</f>
        <v>B</v>
      </c>
      <c r="M4357" s="1" t="str">
        <f>IF(BART_Rides[[#This Row],[FirstLetter]]="Y","Yes","No")</f>
        <v>No</v>
      </c>
      <c r="N4357" s="1" t="str">
        <f>IF(OR(BART_Rides[[#This Row],[Station Code]]="EM", BART_Rides[[#This Row],[Station Code]]="MT", BART_Rides[[#This Row],[Station Code]]="PL", BART_Rides[[#This Row],[Station Code]]="CC"), "Yes", "No")</f>
        <v>No</v>
      </c>
    </row>
    <row r="4358" spans="6:14">
      <c r="F4358" s="3">
        <v>44538</v>
      </c>
      <c r="G4358" s="1" t="s">
        <v>21</v>
      </c>
      <c r="H4358" s="1" t="s">
        <v>103</v>
      </c>
      <c r="I4358" s="1">
        <v>1918</v>
      </c>
      <c r="J4358" s="1">
        <f>MONTH(BART_Rides[[#This Row],[Date]])</f>
        <v>12</v>
      </c>
      <c r="K4358" s="1">
        <f>WEEKDAY(BART_Rides[[#This Row],[Date]],2)</f>
        <v>3</v>
      </c>
      <c r="L4358" s="1" t="str">
        <f>LEFT(BART_Rides[[#This Row],[Lines]],1)</f>
        <v>B</v>
      </c>
      <c r="M4358" s="1" t="str">
        <f>IF(BART_Rides[[#This Row],[FirstLetter]]="Y","Yes","No")</f>
        <v>No</v>
      </c>
      <c r="N4358" s="1" t="str">
        <f>IF(OR(BART_Rides[[#This Row],[Station Code]]="EM", BART_Rides[[#This Row],[Station Code]]="MT", BART_Rides[[#This Row],[Station Code]]="PL", BART_Rides[[#This Row],[Station Code]]="CC"), "Yes", "No")</f>
        <v>No</v>
      </c>
    </row>
    <row r="4359" spans="6:14">
      <c r="F4359" s="3">
        <v>44539</v>
      </c>
      <c r="G4359" s="1" t="s">
        <v>21</v>
      </c>
      <c r="H4359" s="1" t="s">
        <v>103</v>
      </c>
      <c r="I4359" s="1">
        <v>1834</v>
      </c>
      <c r="J4359" s="1">
        <f>MONTH(BART_Rides[[#This Row],[Date]])</f>
        <v>12</v>
      </c>
      <c r="K4359" s="1">
        <f>WEEKDAY(BART_Rides[[#This Row],[Date]],2)</f>
        <v>4</v>
      </c>
      <c r="L4359" s="1" t="str">
        <f>LEFT(BART_Rides[[#This Row],[Lines]],1)</f>
        <v>B</v>
      </c>
      <c r="M4359" s="1" t="str">
        <f>IF(BART_Rides[[#This Row],[FirstLetter]]="Y","Yes","No")</f>
        <v>No</v>
      </c>
      <c r="N4359" s="1" t="str">
        <f>IF(OR(BART_Rides[[#This Row],[Station Code]]="EM", BART_Rides[[#This Row],[Station Code]]="MT", BART_Rides[[#This Row],[Station Code]]="PL", BART_Rides[[#This Row],[Station Code]]="CC"), "Yes", "No")</f>
        <v>No</v>
      </c>
    </row>
    <row r="4360" spans="6:14">
      <c r="F4360" s="3">
        <v>44540</v>
      </c>
      <c r="G4360" s="1" t="s">
        <v>21</v>
      </c>
      <c r="H4360" s="1" t="s">
        <v>103</v>
      </c>
      <c r="I4360" s="1">
        <v>1893</v>
      </c>
      <c r="J4360" s="1">
        <f>MONTH(BART_Rides[[#This Row],[Date]])</f>
        <v>12</v>
      </c>
      <c r="K4360" s="1">
        <f>WEEKDAY(BART_Rides[[#This Row],[Date]],2)</f>
        <v>5</v>
      </c>
      <c r="L4360" s="1" t="str">
        <f>LEFT(BART_Rides[[#This Row],[Lines]],1)</f>
        <v>B</v>
      </c>
      <c r="M4360" s="1" t="str">
        <f>IF(BART_Rides[[#This Row],[FirstLetter]]="Y","Yes","No")</f>
        <v>No</v>
      </c>
      <c r="N4360" s="1" t="str">
        <f>IF(OR(BART_Rides[[#This Row],[Station Code]]="EM", BART_Rides[[#This Row],[Station Code]]="MT", BART_Rides[[#This Row],[Station Code]]="PL", BART_Rides[[#This Row],[Station Code]]="CC"), "Yes", "No")</f>
        <v>No</v>
      </c>
    </row>
    <row r="4361" spans="6:14">
      <c r="F4361" s="3">
        <v>44541</v>
      </c>
      <c r="G4361" s="1" t="s">
        <v>21</v>
      </c>
      <c r="H4361" s="1" t="s">
        <v>103</v>
      </c>
      <c r="I4361" s="1">
        <v>922</v>
      </c>
      <c r="J4361" s="1">
        <f>MONTH(BART_Rides[[#This Row],[Date]])</f>
        <v>12</v>
      </c>
      <c r="K4361" s="1">
        <f>WEEKDAY(BART_Rides[[#This Row],[Date]],2)</f>
        <v>6</v>
      </c>
      <c r="L4361" s="1" t="str">
        <f>LEFT(BART_Rides[[#This Row],[Lines]],1)</f>
        <v>B</v>
      </c>
      <c r="M4361" s="1" t="str">
        <f>IF(BART_Rides[[#This Row],[FirstLetter]]="Y","Yes","No")</f>
        <v>No</v>
      </c>
      <c r="N4361" s="1" t="str">
        <f>IF(OR(BART_Rides[[#This Row],[Station Code]]="EM", BART_Rides[[#This Row],[Station Code]]="MT", BART_Rides[[#This Row],[Station Code]]="PL", BART_Rides[[#This Row],[Station Code]]="CC"), "Yes", "No")</f>
        <v>No</v>
      </c>
    </row>
    <row r="4362" spans="6:14">
      <c r="F4362" s="3">
        <v>44542</v>
      </c>
      <c r="G4362" s="1" t="s">
        <v>21</v>
      </c>
      <c r="H4362" s="1" t="s">
        <v>103</v>
      </c>
      <c r="I4362" s="1">
        <v>502</v>
      </c>
      <c r="J4362" s="1">
        <f>MONTH(BART_Rides[[#This Row],[Date]])</f>
        <v>12</v>
      </c>
      <c r="K4362" s="1">
        <f>WEEKDAY(BART_Rides[[#This Row],[Date]],2)</f>
        <v>7</v>
      </c>
      <c r="L4362" s="1" t="str">
        <f>LEFT(BART_Rides[[#This Row],[Lines]],1)</f>
        <v>B</v>
      </c>
      <c r="M4362" s="1" t="str">
        <f>IF(BART_Rides[[#This Row],[FirstLetter]]="Y","Yes","No")</f>
        <v>No</v>
      </c>
      <c r="N4362" s="1" t="str">
        <f>IF(OR(BART_Rides[[#This Row],[Station Code]]="EM", BART_Rides[[#This Row],[Station Code]]="MT", BART_Rides[[#This Row],[Station Code]]="PL", BART_Rides[[#This Row],[Station Code]]="CC"), "Yes", "No")</f>
        <v>No</v>
      </c>
    </row>
    <row r="4363" spans="6:14">
      <c r="F4363" s="3">
        <v>44543</v>
      </c>
      <c r="G4363" s="1" t="s">
        <v>21</v>
      </c>
      <c r="H4363" s="1" t="s">
        <v>103</v>
      </c>
      <c r="I4363" s="1">
        <v>1433</v>
      </c>
      <c r="J4363" s="1">
        <f>MONTH(BART_Rides[[#This Row],[Date]])</f>
        <v>12</v>
      </c>
      <c r="K4363" s="1">
        <f>WEEKDAY(BART_Rides[[#This Row],[Date]],2)</f>
        <v>1</v>
      </c>
      <c r="L4363" s="1" t="str">
        <f>LEFT(BART_Rides[[#This Row],[Lines]],1)</f>
        <v>B</v>
      </c>
      <c r="M4363" s="1" t="str">
        <f>IF(BART_Rides[[#This Row],[FirstLetter]]="Y","Yes","No")</f>
        <v>No</v>
      </c>
      <c r="N4363" s="1" t="str">
        <f>IF(OR(BART_Rides[[#This Row],[Station Code]]="EM", BART_Rides[[#This Row],[Station Code]]="MT", BART_Rides[[#This Row],[Station Code]]="PL", BART_Rides[[#This Row],[Station Code]]="CC"), "Yes", "No")</f>
        <v>No</v>
      </c>
    </row>
    <row r="4364" spans="6:14">
      <c r="F4364" s="3">
        <v>44544</v>
      </c>
      <c r="G4364" s="1" t="s">
        <v>21</v>
      </c>
      <c r="H4364" s="1" t="s">
        <v>103</v>
      </c>
      <c r="I4364" s="1">
        <v>1758</v>
      </c>
      <c r="J4364" s="1">
        <f>MONTH(BART_Rides[[#This Row],[Date]])</f>
        <v>12</v>
      </c>
      <c r="K4364" s="1">
        <f>WEEKDAY(BART_Rides[[#This Row],[Date]],2)</f>
        <v>2</v>
      </c>
      <c r="L4364" s="1" t="str">
        <f>LEFT(BART_Rides[[#This Row],[Lines]],1)</f>
        <v>B</v>
      </c>
      <c r="M4364" s="1" t="str">
        <f>IF(BART_Rides[[#This Row],[FirstLetter]]="Y","Yes","No")</f>
        <v>No</v>
      </c>
      <c r="N4364" s="1" t="str">
        <f>IF(OR(BART_Rides[[#This Row],[Station Code]]="EM", BART_Rides[[#This Row],[Station Code]]="MT", BART_Rides[[#This Row],[Station Code]]="PL", BART_Rides[[#This Row],[Station Code]]="CC"), "Yes", "No")</f>
        <v>No</v>
      </c>
    </row>
    <row r="4365" spans="6:14">
      <c r="F4365" s="3">
        <v>44545</v>
      </c>
      <c r="G4365" s="1" t="s">
        <v>21</v>
      </c>
      <c r="H4365" s="1" t="s">
        <v>103</v>
      </c>
      <c r="I4365" s="1">
        <v>1875</v>
      </c>
      <c r="J4365" s="1">
        <f>MONTH(BART_Rides[[#This Row],[Date]])</f>
        <v>12</v>
      </c>
      <c r="K4365" s="1">
        <f>WEEKDAY(BART_Rides[[#This Row],[Date]],2)</f>
        <v>3</v>
      </c>
      <c r="L4365" s="1" t="str">
        <f>LEFT(BART_Rides[[#This Row],[Lines]],1)</f>
        <v>B</v>
      </c>
      <c r="M4365" s="1" t="str">
        <f>IF(BART_Rides[[#This Row],[FirstLetter]]="Y","Yes","No")</f>
        <v>No</v>
      </c>
      <c r="N4365" s="1" t="str">
        <f>IF(OR(BART_Rides[[#This Row],[Station Code]]="EM", BART_Rides[[#This Row],[Station Code]]="MT", BART_Rides[[#This Row],[Station Code]]="PL", BART_Rides[[#This Row],[Station Code]]="CC"), "Yes", "No")</f>
        <v>No</v>
      </c>
    </row>
    <row r="4366" spans="6:14">
      <c r="F4366" s="3">
        <v>44546</v>
      </c>
      <c r="G4366" s="1" t="s">
        <v>21</v>
      </c>
      <c r="H4366" s="1" t="s">
        <v>103</v>
      </c>
      <c r="I4366" s="1">
        <v>1908</v>
      </c>
      <c r="J4366" s="1">
        <f>MONTH(BART_Rides[[#This Row],[Date]])</f>
        <v>12</v>
      </c>
      <c r="K4366" s="1">
        <f>WEEKDAY(BART_Rides[[#This Row],[Date]],2)</f>
        <v>4</v>
      </c>
      <c r="L4366" s="1" t="str">
        <f>LEFT(BART_Rides[[#This Row],[Lines]],1)</f>
        <v>B</v>
      </c>
      <c r="M4366" s="1" t="str">
        <f>IF(BART_Rides[[#This Row],[FirstLetter]]="Y","Yes","No")</f>
        <v>No</v>
      </c>
      <c r="N4366" s="1" t="str">
        <f>IF(OR(BART_Rides[[#This Row],[Station Code]]="EM", BART_Rides[[#This Row],[Station Code]]="MT", BART_Rides[[#This Row],[Station Code]]="PL", BART_Rides[[#This Row],[Station Code]]="CC"), "Yes", "No")</f>
        <v>No</v>
      </c>
    </row>
    <row r="4367" spans="6:14">
      <c r="F4367" s="3">
        <v>44547</v>
      </c>
      <c r="G4367" s="1" t="s">
        <v>21</v>
      </c>
      <c r="H4367" s="1" t="s">
        <v>103</v>
      </c>
      <c r="I4367" s="1">
        <v>1875</v>
      </c>
      <c r="J4367" s="1">
        <f>MONTH(BART_Rides[[#This Row],[Date]])</f>
        <v>12</v>
      </c>
      <c r="K4367" s="1">
        <f>WEEKDAY(BART_Rides[[#This Row],[Date]],2)</f>
        <v>5</v>
      </c>
      <c r="L4367" s="1" t="str">
        <f>LEFT(BART_Rides[[#This Row],[Lines]],1)</f>
        <v>B</v>
      </c>
      <c r="M4367" s="1" t="str">
        <f>IF(BART_Rides[[#This Row],[FirstLetter]]="Y","Yes","No")</f>
        <v>No</v>
      </c>
      <c r="N4367" s="1" t="str">
        <f>IF(OR(BART_Rides[[#This Row],[Station Code]]="EM", BART_Rides[[#This Row],[Station Code]]="MT", BART_Rides[[#This Row],[Station Code]]="PL", BART_Rides[[#This Row],[Station Code]]="CC"), "Yes", "No")</f>
        <v>No</v>
      </c>
    </row>
    <row r="4368" spans="6:14">
      <c r="F4368" s="3">
        <v>44548</v>
      </c>
      <c r="G4368" s="1" t="s">
        <v>21</v>
      </c>
      <c r="H4368" s="1" t="s">
        <v>103</v>
      </c>
      <c r="I4368" s="1">
        <v>934</v>
      </c>
      <c r="J4368" s="1">
        <f>MONTH(BART_Rides[[#This Row],[Date]])</f>
        <v>12</v>
      </c>
      <c r="K4368" s="1">
        <f>WEEKDAY(BART_Rides[[#This Row],[Date]],2)</f>
        <v>6</v>
      </c>
      <c r="L4368" s="1" t="str">
        <f>LEFT(BART_Rides[[#This Row],[Lines]],1)</f>
        <v>B</v>
      </c>
      <c r="M4368" s="1" t="str">
        <f>IF(BART_Rides[[#This Row],[FirstLetter]]="Y","Yes","No")</f>
        <v>No</v>
      </c>
      <c r="N4368" s="1" t="str">
        <f>IF(OR(BART_Rides[[#This Row],[Station Code]]="EM", BART_Rides[[#This Row],[Station Code]]="MT", BART_Rides[[#This Row],[Station Code]]="PL", BART_Rides[[#This Row],[Station Code]]="CC"), "Yes", "No")</f>
        <v>No</v>
      </c>
    </row>
    <row r="4369" spans="6:14">
      <c r="F4369" s="3">
        <v>44549</v>
      </c>
      <c r="G4369" s="1" t="s">
        <v>21</v>
      </c>
      <c r="H4369" s="1" t="s">
        <v>103</v>
      </c>
      <c r="I4369" s="1">
        <v>670</v>
      </c>
      <c r="J4369" s="1">
        <f>MONTH(BART_Rides[[#This Row],[Date]])</f>
        <v>12</v>
      </c>
      <c r="K4369" s="1">
        <f>WEEKDAY(BART_Rides[[#This Row],[Date]],2)</f>
        <v>7</v>
      </c>
      <c r="L4369" s="1" t="str">
        <f>LEFT(BART_Rides[[#This Row],[Lines]],1)</f>
        <v>B</v>
      </c>
      <c r="M4369" s="1" t="str">
        <f>IF(BART_Rides[[#This Row],[FirstLetter]]="Y","Yes","No")</f>
        <v>No</v>
      </c>
      <c r="N4369" s="1" t="str">
        <f>IF(OR(BART_Rides[[#This Row],[Station Code]]="EM", BART_Rides[[#This Row],[Station Code]]="MT", BART_Rides[[#This Row],[Station Code]]="PL", BART_Rides[[#This Row],[Station Code]]="CC"), "Yes", "No")</f>
        <v>No</v>
      </c>
    </row>
    <row r="4370" spans="6:14">
      <c r="F4370" s="3">
        <v>44550</v>
      </c>
      <c r="G4370" s="1" t="s">
        <v>21</v>
      </c>
      <c r="H4370" s="1" t="s">
        <v>103</v>
      </c>
      <c r="I4370" s="1">
        <v>1547</v>
      </c>
      <c r="J4370" s="1">
        <f>MONTH(BART_Rides[[#This Row],[Date]])</f>
        <v>12</v>
      </c>
      <c r="K4370" s="1">
        <f>WEEKDAY(BART_Rides[[#This Row],[Date]],2)</f>
        <v>1</v>
      </c>
      <c r="L4370" s="1" t="str">
        <f>LEFT(BART_Rides[[#This Row],[Lines]],1)</f>
        <v>B</v>
      </c>
      <c r="M4370" s="1" t="str">
        <f>IF(BART_Rides[[#This Row],[FirstLetter]]="Y","Yes","No")</f>
        <v>No</v>
      </c>
      <c r="N4370" s="1" t="str">
        <f>IF(OR(BART_Rides[[#This Row],[Station Code]]="EM", BART_Rides[[#This Row],[Station Code]]="MT", BART_Rides[[#This Row],[Station Code]]="PL", BART_Rides[[#This Row],[Station Code]]="CC"), "Yes", "No")</f>
        <v>No</v>
      </c>
    </row>
    <row r="4371" spans="6:14">
      <c r="F4371" s="3">
        <v>44551</v>
      </c>
      <c r="G4371" s="1" t="s">
        <v>21</v>
      </c>
      <c r="H4371" s="1" t="s">
        <v>103</v>
      </c>
      <c r="I4371" s="1">
        <v>1521</v>
      </c>
      <c r="J4371" s="1">
        <f>MONTH(BART_Rides[[#This Row],[Date]])</f>
        <v>12</v>
      </c>
      <c r="K4371" s="1">
        <f>WEEKDAY(BART_Rides[[#This Row],[Date]],2)</f>
        <v>2</v>
      </c>
      <c r="L4371" s="1" t="str">
        <f>LEFT(BART_Rides[[#This Row],[Lines]],1)</f>
        <v>B</v>
      </c>
      <c r="M4371" s="1" t="str">
        <f>IF(BART_Rides[[#This Row],[FirstLetter]]="Y","Yes","No")</f>
        <v>No</v>
      </c>
      <c r="N4371" s="1" t="str">
        <f>IF(OR(BART_Rides[[#This Row],[Station Code]]="EM", BART_Rides[[#This Row],[Station Code]]="MT", BART_Rides[[#This Row],[Station Code]]="PL", BART_Rides[[#This Row],[Station Code]]="CC"), "Yes", "No")</f>
        <v>No</v>
      </c>
    </row>
    <row r="4372" spans="6:14">
      <c r="F4372" s="3">
        <v>44552</v>
      </c>
      <c r="G4372" s="1" t="s">
        <v>21</v>
      </c>
      <c r="H4372" s="1" t="s">
        <v>103</v>
      </c>
      <c r="I4372" s="1">
        <v>1385</v>
      </c>
      <c r="J4372" s="1">
        <f>MONTH(BART_Rides[[#This Row],[Date]])</f>
        <v>12</v>
      </c>
      <c r="K4372" s="1">
        <f>WEEKDAY(BART_Rides[[#This Row],[Date]],2)</f>
        <v>3</v>
      </c>
      <c r="L4372" s="1" t="str">
        <f>LEFT(BART_Rides[[#This Row],[Lines]],1)</f>
        <v>B</v>
      </c>
      <c r="M4372" s="1" t="str">
        <f>IF(BART_Rides[[#This Row],[FirstLetter]]="Y","Yes","No")</f>
        <v>No</v>
      </c>
      <c r="N4372" s="1" t="str">
        <f>IF(OR(BART_Rides[[#This Row],[Station Code]]="EM", BART_Rides[[#This Row],[Station Code]]="MT", BART_Rides[[#This Row],[Station Code]]="PL", BART_Rides[[#This Row],[Station Code]]="CC"), "Yes", "No")</f>
        <v>No</v>
      </c>
    </row>
    <row r="4373" spans="6:14">
      <c r="F4373" s="3">
        <v>44553</v>
      </c>
      <c r="G4373" s="1" t="s">
        <v>21</v>
      </c>
      <c r="H4373" s="1" t="s">
        <v>103</v>
      </c>
      <c r="I4373" s="1">
        <v>1327</v>
      </c>
      <c r="J4373" s="1">
        <f>MONTH(BART_Rides[[#This Row],[Date]])</f>
        <v>12</v>
      </c>
      <c r="K4373" s="1">
        <f>WEEKDAY(BART_Rides[[#This Row],[Date]],2)</f>
        <v>4</v>
      </c>
      <c r="L4373" s="1" t="str">
        <f>LEFT(BART_Rides[[#This Row],[Lines]],1)</f>
        <v>B</v>
      </c>
      <c r="M4373" s="1" t="str">
        <f>IF(BART_Rides[[#This Row],[FirstLetter]]="Y","Yes","No")</f>
        <v>No</v>
      </c>
      <c r="N4373" s="1" t="str">
        <f>IF(OR(BART_Rides[[#This Row],[Station Code]]="EM", BART_Rides[[#This Row],[Station Code]]="MT", BART_Rides[[#This Row],[Station Code]]="PL", BART_Rides[[#This Row],[Station Code]]="CC"), "Yes", "No")</f>
        <v>No</v>
      </c>
    </row>
    <row r="4374" spans="6:14">
      <c r="F4374" s="3">
        <v>44554</v>
      </c>
      <c r="G4374" s="1" t="s">
        <v>21</v>
      </c>
      <c r="H4374" s="1" t="s">
        <v>103</v>
      </c>
      <c r="I4374" s="1">
        <v>869</v>
      </c>
      <c r="J4374" s="1">
        <f>MONTH(BART_Rides[[#This Row],[Date]])</f>
        <v>12</v>
      </c>
      <c r="K4374" s="1">
        <f>WEEKDAY(BART_Rides[[#This Row],[Date]],2)</f>
        <v>5</v>
      </c>
      <c r="L4374" s="1" t="str">
        <f>LEFT(BART_Rides[[#This Row],[Lines]],1)</f>
        <v>B</v>
      </c>
      <c r="M4374" s="1" t="str">
        <f>IF(BART_Rides[[#This Row],[FirstLetter]]="Y","Yes","No")</f>
        <v>No</v>
      </c>
      <c r="N4374" s="1" t="str">
        <f>IF(OR(BART_Rides[[#This Row],[Station Code]]="EM", BART_Rides[[#This Row],[Station Code]]="MT", BART_Rides[[#This Row],[Station Code]]="PL", BART_Rides[[#This Row],[Station Code]]="CC"), "Yes", "No")</f>
        <v>No</v>
      </c>
    </row>
    <row r="4375" spans="6:14">
      <c r="F4375" s="3">
        <v>44555</v>
      </c>
      <c r="G4375" s="1" t="s">
        <v>21</v>
      </c>
      <c r="H4375" s="1" t="s">
        <v>103</v>
      </c>
      <c r="I4375" s="1">
        <v>332</v>
      </c>
      <c r="J4375" s="1">
        <f>MONTH(BART_Rides[[#This Row],[Date]])</f>
        <v>12</v>
      </c>
      <c r="K4375" s="1">
        <f>WEEKDAY(BART_Rides[[#This Row],[Date]],2)</f>
        <v>6</v>
      </c>
      <c r="L4375" s="1" t="str">
        <f>LEFT(BART_Rides[[#This Row],[Lines]],1)</f>
        <v>B</v>
      </c>
      <c r="M4375" s="1" t="str">
        <f>IF(BART_Rides[[#This Row],[FirstLetter]]="Y","Yes","No")</f>
        <v>No</v>
      </c>
      <c r="N4375" s="1" t="str">
        <f>IF(OR(BART_Rides[[#This Row],[Station Code]]="EM", BART_Rides[[#This Row],[Station Code]]="MT", BART_Rides[[#This Row],[Station Code]]="PL", BART_Rides[[#This Row],[Station Code]]="CC"), "Yes", "No")</f>
        <v>No</v>
      </c>
    </row>
    <row r="4376" spans="6:14">
      <c r="F4376" s="3">
        <v>44556</v>
      </c>
      <c r="G4376" s="1" t="s">
        <v>21</v>
      </c>
      <c r="H4376" s="1" t="s">
        <v>103</v>
      </c>
      <c r="I4376" s="1">
        <v>624</v>
      </c>
      <c r="J4376" s="1">
        <f>MONTH(BART_Rides[[#This Row],[Date]])</f>
        <v>12</v>
      </c>
      <c r="K4376" s="1">
        <f>WEEKDAY(BART_Rides[[#This Row],[Date]],2)</f>
        <v>7</v>
      </c>
      <c r="L4376" s="1" t="str">
        <f>LEFT(BART_Rides[[#This Row],[Lines]],1)</f>
        <v>B</v>
      </c>
      <c r="M4376" s="1" t="str">
        <f>IF(BART_Rides[[#This Row],[FirstLetter]]="Y","Yes","No")</f>
        <v>No</v>
      </c>
      <c r="N4376" s="1" t="str">
        <f>IF(OR(BART_Rides[[#This Row],[Station Code]]="EM", BART_Rides[[#This Row],[Station Code]]="MT", BART_Rides[[#This Row],[Station Code]]="PL", BART_Rides[[#This Row],[Station Code]]="CC"), "Yes", "No")</f>
        <v>No</v>
      </c>
    </row>
    <row r="4377" spans="6:14">
      <c r="F4377" s="3">
        <v>44557</v>
      </c>
      <c r="G4377" s="1" t="s">
        <v>21</v>
      </c>
      <c r="H4377" s="1" t="s">
        <v>103</v>
      </c>
      <c r="I4377" s="1">
        <v>1141</v>
      </c>
      <c r="J4377" s="1">
        <f>MONTH(BART_Rides[[#This Row],[Date]])</f>
        <v>12</v>
      </c>
      <c r="K4377" s="1">
        <f>WEEKDAY(BART_Rides[[#This Row],[Date]],2)</f>
        <v>1</v>
      </c>
      <c r="L4377" s="1" t="str">
        <f>LEFT(BART_Rides[[#This Row],[Lines]],1)</f>
        <v>B</v>
      </c>
      <c r="M4377" s="1" t="str">
        <f>IF(BART_Rides[[#This Row],[FirstLetter]]="Y","Yes","No")</f>
        <v>No</v>
      </c>
      <c r="N4377" s="1" t="str">
        <f>IF(OR(BART_Rides[[#This Row],[Station Code]]="EM", BART_Rides[[#This Row],[Station Code]]="MT", BART_Rides[[#This Row],[Station Code]]="PL", BART_Rides[[#This Row],[Station Code]]="CC"), "Yes", "No")</f>
        <v>No</v>
      </c>
    </row>
    <row r="4378" spans="6:14">
      <c r="F4378" s="3">
        <v>44558</v>
      </c>
      <c r="G4378" s="1" t="s">
        <v>21</v>
      </c>
      <c r="H4378" s="1" t="s">
        <v>103</v>
      </c>
      <c r="I4378" s="1">
        <v>1360</v>
      </c>
      <c r="J4378" s="1">
        <f>MONTH(BART_Rides[[#This Row],[Date]])</f>
        <v>12</v>
      </c>
      <c r="K4378" s="1">
        <f>WEEKDAY(BART_Rides[[#This Row],[Date]],2)</f>
        <v>2</v>
      </c>
      <c r="L4378" s="1" t="str">
        <f>LEFT(BART_Rides[[#This Row],[Lines]],1)</f>
        <v>B</v>
      </c>
      <c r="M4378" s="1" t="str">
        <f>IF(BART_Rides[[#This Row],[FirstLetter]]="Y","Yes","No")</f>
        <v>No</v>
      </c>
      <c r="N4378" s="1" t="str">
        <f>IF(OR(BART_Rides[[#This Row],[Station Code]]="EM", BART_Rides[[#This Row],[Station Code]]="MT", BART_Rides[[#This Row],[Station Code]]="PL", BART_Rides[[#This Row],[Station Code]]="CC"), "Yes", "No")</f>
        <v>No</v>
      </c>
    </row>
    <row r="4379" spans="6:14">
      <c r="F4379" s="3">
        <v>44559</v>
      </c>
      <c r="G4379" s="1" t="s">
        <v>21</v>
      </c>
      <c r="H4379" s="1" t="s">
        <v>103</v>
      </c>
      <c r="I4379" s="1">
        <v>1282</v>
      </c>
      <c r="J4379" s="1">
        <f>MONTH(BART_Rides[[#This Row],[Date]])</f>
        <v>12</v>
      </c>
      <c r="K4379" s="1">
        <f>WEEKDAY(BART_Rides[[#This Row],[Date]],2)</f>
        <v>3</v>
      </c>
      <c r="L4379" s="1" t="str">
        <f>LEFT(BART_Rides[[#This Row],[Lines]],1)</f>
        <v>B</v>
      </c>
      <c r="M4379" s="1" t="str">
        <f>IF(BART_Rides[[#This Row],[FirstLetter]]="Y","Yes","No")</f>
        <v>No</v>
      </c>
      <c r="N4379" s="1" t="str">
        <f>IF(OR(BART_Rides[[#This Row],[Station Code]]="EM", BART_Rides[[#This Row],[Station Code]]="MT", BART_Rides[[#This Row],[Station Code]]="PL", BART_Rides[[#This Row],[Station Code]]="CC"), "Yes", "No")</f>
        <v>No</v>
      </c>
    </row>
    <row r="4380" spans="6:14">
      <c r="F4380" s="3">
        <v>44560</v>
      </c>
      <c r="G4380" s="1" t="s">
        <v>21</v>
      </c>
      <c r="H4380" s="1" t="s">
        <v>103</v>
      </c>
      <c r="I4380" s="1">
        <v>1388</v>
      </c>
      <c r="J4380" s="1">
        <f>MONTH(BART_Rides[[#This Row],[Date]])</f>
        <v>12</v>
      </c>
      <c r="K4380" s="1">
        <f>WEEKDAY(BART_Rides[[#This Row],[Date]],2)</f>
        <v>4</v>
      </c>
      <c r="L4380" s="1" t="str">
        <f>LEFT(BART_Rides[[#This Row],[Lines]],1)</f>
        <v>B</v>
      </c>
      <c r="M4380" s="1" t="str">
        <f>IF(BART_Rides[[#This Row],[FirstLetter]]="Y","Yes","No")</f>
        <v>No</v>
      </c>
      <c r="N4380" s="1" t="str">
        <f>IF(OR(BART_Rides[[#This Row],[Station Code]]="EM", BART_Rides[[#This Row],[Station Code]]="MT", BART_Rides[[#This Row],[Station Code]]="PL", BART_Rides[[#This Row],[Station Code]]="CC"), "Yes", "No")</f>
        <v>No</v>
      </c>
    </row>
    <row r="4381" spans="6:14">
      <c r="F4381" s="3">
        <v>44561</v>
      </c>
      <c r="G4381" s="1" t="s">
        <v>21</v>
      </c>
      <c r="H4381" s="1" t="s">
        <v>103</v>
      </c>
      <c r="I4381" s="1">
        <v>952</v>
      </c>
      <c r="J4381" s="1">
        <f>MONTH(BART_Rides[[#This Row],[Date]])</f>
        <v>12</v>
      </c>
      <c r="K4381" s="1">
        <f>WEEKDAY(BART_Rides[[#This Row],[Date]],2)</f>
        <v>5</v>
      </c>
      <c r="L4381" s="1" t="str">
        <f>LEFT(BART_Rides[[#This Row],[Lines]],1)</f>
        <v>B</v>
      </c>
      <c r="M4381" s="1" t="str">
        <f>IF(BART_Rides[[#This Row],[FirstLetter]]="Y","Yes","No")</f>
        <v>No</v>
      </c>
      <c r="N4381" s="1" t="str">
        <f>IF(OR(BART_Rides[[#This Row],[Station Code]]="EM", BART_Rides[[#This Row],[Station Code]]="MT", BART_Rides[[#This Row],[Station Code]]="PL", BART_Rides[[#This Row],[Station Code]]="CC"), "Yes", "No")</f>
        <v>No</v>
      </c>
    </row>
    <row r="4382" spans="6:14">
      <c r="F4382" s="3">
        <v>44197</v>
      </c>
      <c r="G4382" s="1" t="s">
        <v>23</v>
      </c>
      <c r="H4382" s="1" t="s">
        <v>102</v>
      </c>
      <c r="I4382" s="1">
        <v>398</v>
      </c>
      <c r="J4382" s="1">
        <f>MONTH(BART_Rides[[#This Row],[Date]])</f>
        <v>1</v>
      </c>
      <c r="K4382" s="1">
        <f>WEEKDAY(BART_Rides[[#This Row],[Date]],2)</f>
        <v>5</v>
      </c>
      <c r="L4382" s="1" t="str">
        <f>LEFT(BART_Rides[[#This Row],[Lines]],1)</f>
        <v>B</v>
      </c>
      <c r="M4382" s="1" t="str">
        <f>IF(BART_Rides[[#This Row],[FirstLetter]]="Y","Yes","No")</f>
        <v>No</v>
      </c>
      <c r="N4382" s="1" t="str">
        <f>IF(OR(BART_Rides[[#This Row],[Station Code]]="EM", BART_Rides[[#This Row],[Station Code]]="MT", BART_Rides[[#This Row],[Station Code]]="PL", BART_Rides[[#This Row],[Station Code]]="CC"), "Yes", "No")</f>
        <v>No</v>
      </c>
    </row>
    <row r="4383" spans="6:14">
      <c r="F4383" s="3">
        <v>44198</v>
      </c>
      <c r="G4383" s="1" t="s">
        <v>23</v>
      </c>
      <c r="H4383" s="1" t="s">
        <v>102</v>
      </c>
      <c r="I4383" s="1">
        <v>491</v>
      </c>
      <c r="J4383" s="1">
        <f>MONTH(BART_Rides[[#This Row],[Date]])</f>
        <v>1</v>
      </c>
      <c r="K4383" s="1">
        <f>WEEKDAY(BART_Rides[[#This Row],[Date]],2)</f>
        <v>6</v>
      </c>
      <c r="L4383" s="1" t="str">
        <f>LEFT(BART_Rides[[#This Row],[Lines]],1)</f>
        <v>B</v>
      </c>
      <c r="M4383" s="1" t="str">
        <f>IF(BART_Rides[[#This Row],[FirstLetter]]="Y","Yes","No")</f>
        <v>No</v>
      </c>
      <c r="N4383" s="1" t="str">
        <f>IF(OR(BART_Rides[[#This Row],[Station Code]]="EM", BART_Rides[[#This Row],[Station Code]]="MT", BART_Rides[[#This Row],[Station Code]]="PL", BART_Rides[[#This Row],[Station Code]]="CC"), "Yes", "No")</f>
        <v>No</v>
      </c>
    </row>
    <row r="4384" spans="6:14">
      <c r="F4384" s="3">
        <v>44199</v>
      </c>
      <c r="G4384" s="1" t="s">
        <v>23</v>
      </c>
      <c r="H4384" s="1" t="s">
        <v>102</v>
      </c>
      <c r="I4384" s="1">
        <v>405</v>
      </c>
      <c r="J4384" s="1">
        <f>MONTH(BART_Rides[[#This Row],[Date]])</f>
        <v>1</v>
      </c>
      <c r="K4384" s="1">
        <f>WEEKDAY(BART_Rides[[#This Row],[Date]],2)</f>
        <v>7</v>
      </c>
      <c r="L4384" s="1" t="str">
        <f>LEFT(BART_Rides[[#This Row],[Lines]],1)</f>
        <v>B</v>
      </c>
      <c r="M4384" s="1" t="str">
        <f>IF(BART_Rides[[#This Row],[FirstLetter]]="Y","Yes","No")</f>
        <v>No</v>
      </c>
      <c r="N4384" s="1" t="str">
        <f>IF(OR(BART_Rides[[#This Row],[Station Code]]="EM", BART_Rides[[#This Row],[Station Code]]="MT", BART_Rides[[#This Row],[Station Code]]="PL", BART_Rides[[#This Row],[Station Code]]="CC"), "Yes", "No")</f>
        <v>No</v>
      </c>
    </row>
    <row r="4385" spans="6:14">
      <c r="F4385" s="3">
        <v>44200</v>
      </c>
      <c r="G4385" s="1" t="s">
        <v>23</v>
      </c>
      <c r="H4385" s="1" t="s">
        <v>102</v>
      </c>
      <c r="I4385" s="1">
        <v>1041</v>
      </c>
      <c r="J4385" s="1">
        <f>MONTH(BART_Rides[[#This Row],[Date]])</f>
        <v>1</v>
      </c>
      <c r="K4385" s="1">
        <f>WEEKDAY(BART_Rides[[#This Row],[Date]],2)</f>
        <v>1</v>
      </c>
      <c r="L4385" s="1" t="str">
        <f>LEFT(BART_Rides[[#This Row],[Lines]],1)</f>
        <v>B</v>
      </c>
      <c r="M4385" s="1" t="str">
        <f>IF(BART_Rides[[#This Row],[FirstLetter]]="Y","Yes","No")</f>
        <v>No</v>
      </c>
      <c r="N4385" s="1" t="str">
        <f>IF(OR(BART_Rides[[#This Row],[Station Code]]="EM", BART_Rides[[#This Row],[Station Code]]="MT", BART_Rides[[#This Row],[Station Code]]="PL", BART_Rides[[#This Row],[Station Code]]="CC"), "Yes", "No")</f>
        <v>No</v>
      </c>
    </row>
    <row r="4386" spans="6:14">
      <c r="F4386" s="3">
        <v>44201</v>
      </c>
      <c r="G4386" s="1" t="s">
        <v>23</v>
      </c>
      <c r="H4386" s="1" t="s">
        <v>102</v>
      </c>
      <c r="I4386" s="1">
        <v>1178</v>
      </c>
      <c r="J4386" s="1">
        <f>MONTH(BART_Rides[[#This Row],[Date]])</f>
        <v>1</v>
      </c>
      <c r="K4386" s="1">
        <f>WEEKDAY(BART_Rides[[#This Row],[Date]],2)</f>
        <v>2</v>
      </c>
      <c r="L4386" s="1" t="str">
        <f>LEFT(BART_Rides[[#This Row],[Lines]],1)</f>
        <v>B</v>
      </c>
      <c r="M4386" s="1" t="str">
        <f>IF(BART_Rides[[#This Row],[FirstLetter]]="Y","Yes","No")</f>
        <v>No</v>
      </c>
      <c r="N4386" s="1" t="str">
        <f>IF(OR(BART_Rides[[#This Row],[Station Code]]="EM", BART_Rides[[#This Row],[Station Code]]="MT", BART_Rides[[#This Row],[Station Code]]="PL", BART_Rides[[#This Row],[Station Code]]="CC"), "Yes", "No")</f>
        <v>No</v>
      </c>
    </row>
    <row r="4387" spans="6:14">
      <c r="F4387" s="3">
        <v>44202</v>
      </c>
      <c r="G4387" s="1" t="s">
        <v>23</v>
      </c>
      <c r="H4387" s="1" t="s">
        <v>102</v>
      </c>
      <c r="I4387" s="1">
        <v>1105</v>
      </c>
      <c r="J4387" s="1">
        <f>MONTH(BART_Rides[[#This Row],[Date]])</f>
        <v>1</v>
      </c>
      <c r="K4387" s="1">
        <f>WEEKDAY(BART_Rides[[#This Row],[Date]],2)</f>
        <v>3</v>
      </c>
      <c r="L4387" s="1" t="str">
        <f>LEFT(BART_Rides[[#This Row],[Lines]],1)</f>
        <v>B</v>
      </c>
      <c r="M4387" s="1" t="str">
        <f>IF(BART_Rides[[#This Row],[FirstLetter]]="Y","Yes","No")</f>
        <v>No</v>
      </c>
      <c r="N4387" s="1" t="str">
        <f>IF(OR(BART_Rides[[#This Row],[Station Code]]="EM", BART_Rides[[#This Row],[Station Code]]="MT", BART_Rides[[#This Row],[Station Code]]="PL", BART_Rides[[#This Row],[Station Code]]="CC"), "Yes", "No")</f>
        <v>No</v>
      </c>
    </row>
    <row r="4388" spans="6:14">
      <c r="F4388" s="3">
        <v>44203</v>
      </c>
      <c r="G4388" s="1" t="s">
        <v>23</v>
      </c>
      <c r="H4388" s="1" t="s">
        <v>102</v>
      </c>
      <c r="I4388" s="1">
        <v>1117</v>
      </c>
      <c r="J4388" s="1">
        <f>MONTH(BART_Rides[[#This Row],[Date]])</f>
        <v>1</v>
      </c>
      <c r="K4388" s="1">
        <f>WEEKDAY(BART_Rides[[#This Row],[Date]],2)</f>
        <v>4</v>
      </c>
      <c r="L4388" s="1" t="str">
        <f>LEFT(BART_Rides[[#This Row],[Lines]],1)</f>
        <v>B</v>
      </c>
      <c r="M4388" s="1" t="str">
        <f>IF(BART_Rides[[#This Row],[FirstLetter]]="Y","Yes","No")</f>
        <v>No</v>
      </c>
      <c r="N4388" s="1" t="str">
        <f>IF(OR(BART_Rides[[#This Row],[Station Code]]="EM", BART_Rides[[#This Row],[Station Code]]="MT", BART_Rides[[#This Row],[Station Code]]="PL", BART_Rides[[#This Row],[Station Code]]="CC"), "Yes", "No")</f>
        <v>No</v>
      </c>
    </row>
    <row r="4389" spans="6:14">
      <c r="F4389" s="3">
        <v>44204</v>
      </c>
      <c r="G4389" s="1" t="s">
        <v>23</v>
      </c>
      <c r="H4389" s="1" t="s">
        <v>102</v>
      </c>
      <c r="I4389" s="1">
        <v>1136</v>
      </c>
      <c r="J4389" s="1">
        <f>MONTH(BART_Rides[[#This Row],[Date]])</f>
        <v>1</v>
      </c>
      <c r="K4389" s="1">
        <f>WEEKDAY(BART_Rides[[#This Row],[Date]],2)</f>
        <v>5</v>
      </c>
      <c r="L4389" s="1" t="str">
        <f>LEFT(BART_Rides[[#This Row],[Lines]],1)</f>
        <v>B</v>
      </c>
      <c r="M4389" s="1" t="str">
        <f>IF(BART_Rides[[#This Row],[FirstLetter]]="Y","Yes","No")</f>
        <v>No</v>
      </c>
      <c r="N4389" s="1" t="str">
        <f>IF(OR(BART_Rides[[#This Row],[Station Code]]="EM", BART_Rides[[#This Row],[Station Code]]="MT", BART_Rides[[#This Row],[Station Code]]="PL", BART_Rides[[#This Row],[Station Code]]="CC"), "Yes", "No")</f>
        <v>No</v>
      </c>
    </row>
    <row r="4390" spans="6:14">
      <c r="F4390" s="3">
        <v>44205</v>
      </c>
      <c r="G4390" s="1" t="s">
        <v>23</v>
      </c>
      <c r="H4390" s="1" t="s">
        <v>102</v>
      </c>
      <c r="I4390" s="1">
        <v>597</v>
      </c>
      <c r="J4390" s="1">
        <f>MONTH(BART_Rides[[#This Row],[Date]])</f>
        <v>1</v>
      </c>
      <c r="K4390" s="1">
        <f>WEEKDAY(BART_Rides[[#This Row],[Date]],2)</f>
        <v>6</v>
      </c>
      <c r="L4390" s="1" t="str">
        <f>LEFT(BART_Rides[[#This Row],[Lines]],1)</f>
        <v>B</v>
      </c>
      <c r="M4390" s="1" t="str">
        <f>IF(BART_Rides[[#This Row],[FirstLetter]]="Y","Yes","No")</f>
        <v>No</v>
      </c>
      <c r="N4390" s="1" t="str">
        <f>IF(OR(BART_Rides[[#This Row],[Station Code]]="EM", BART_Rides[[#This Row],[Station Code]]="MT", BART_Rides[[#This Row],[Station Code]]="PL", BART_Rides[[#This Row],[Station Code]]="CC"), "Yes", "No")</f>
        <v>No</v>
      </c>
    </row>
    <row r="4391" spans="6:14">
      <c r="F4391" s="3">
        <v>44206</v>
      </c>
      <c r="G4391" s="1" t="s">
        <v>23</v>
      </c>
      <c r="H4391" s="1" t="s">
        <v>102</v>
      </c>
      <c r="I4391" s="1">
        <v>405</v>
      </c>
      <c r="J4391" s="1">
        <f>MONTH(BART_Rides[[#This Row],[Date]])</f>
        <v>1</v>
      </c>
      <c r="K4391" s="1">
        <f>WEEKDAY(BART_Rides[[#This Row],[Date]],2)</f>
        <v>7</v>
      </c>
      <c r="L4391" s="1" t="str">
        <f>LEFT(BART_Rides[[#This Row],[Lines]],1)</f>
        <v>B</v>
      </c>
      <c r="M4391" s="1" t="str">
        <f>IF(BART_Rides[[#This Row],[FirstLetter]]="Y","Yes","No")</f>
        <v>No</v>
      </c>
      <c r="N4391" s="1" t="str">
        <f>IF(OR(BART_Rides[[#This Row],[Station Code]]="EM", BART_Rides[[#This Row],[Station Code]]="MT", BART_Rides[[#This Row],[Station Code]]="PL", BART_Rides[[#This Row],[Station Code]]="CC"), "Yes", "No")</f>
        <v>No</v>
      </c>
    </row>
    <row r="4392" spans="6:14">
      <c r="F4392" s="3">
        <v>44207</v>
      </c>
      <c r="G4392" s="1" t="s">
        <v>23</v>
      </c>
      <c r="H4392" s="1" t="s">
        <v>102</v>
      </c>
      <c r="I4392" s="1">
        <v>1156</v>
      </c>
      <c r="J4392" s="1">
        <f>MONTH(BART_Rides[[#This Row],[Date]])</f>
        <v>1</v>
      </c>
      <c r="K4392" s="1">
        <f>WEEKDAY(BART_Rides[[#This Row],[Date]],2)</f>
        <v>1</v>
      </c>
      <c r="L4392" s="1" t="str">
        <f>LEFT(BART_Rides[[#This Row],[Lines]],1)</f>
        <v>B</v>
      </c>
      <c r="M4392" s="1" t="str">
        <f>IF(BART_Rides[[#This Row],[FirstLetter]]="Y","Yes","No")</f>
        <v>No</v>
      </c>
      <c r="N4392" s="1" t="str">
        <f>IF(OR(BART_Rides[[#This Row],[Station Code]]="EM", BART_Rides[[#This Row],[Station Code]]="MT", BART_Rides[[#This Row],[Station Code]]="PL", BART_Rides[[#This Row],[Station Code]]="CC"), "Yes", "No")</f>
        <v>No</v>
      </c>
    </row>
    <row r="4393" spans="6:14">
      <c r="F4393" s="3">
        <v>44208</v>
      </c>
      <c r="G4393" s="1" t="s">
        <v>23</v>
      </c>
      <c r="H4393" s="1" t="s">
        <v>102</v>
      </c>
      <c r="I4393" s="1">
        <v>1146</v>
      </c>
      <c r="J4393" s="1">
        <f>MONTH(BART_Rides[[#This Row],[Date]])</f>
        <v>1</v>
      </c>
      <c r="K4393" s="1">
        <f>WEEKDAY(BART_Rides[[#This Row],[Date]],2)</f>
        <v>2</v>
      </c>
      <c r="L4393" s="1" t="str">
        <f>LEFT(BART_Rides[[#This Row],[Lines]],1)</f>
        <v>B</v>
      </c>
      <c r="M4393" s="1" t="str">
        <f>IF(BART_Rides[[#This Row],[FirstLetter]]="Y","Yes","No")</f>
        <v>No</v>
      </c>
      <c r="N4393" s="1" t="str">
        <f>IF(OR(BART_Rides[[#This Row],[Station Code]]="EM", BART_Rides[[#This Row],[Station Code]]="MT", BART_Rides[[#This Row],[Station Code]]="PL", BART_Rides[[#This Row],[Station Code]]="CC"), "Yes", "No")</f>
        <v>No</v>
      </c>
    </row>
    <row r="4394" spans="6:14">
      <c r="F4394" s="3">
        <v>44209</v>
      </c>
      <c r="G4394" s="1" t="s">
        <v>23</v>
      </c>
      <c r="H4394" s="1" t="s">
        <v>102</v>
      </c>
      <c r="I4394" s="1">
        <v>1148</v>
      </c>
      <c r="J4394" s="1">
        <f>MONTH(BART_Rides[[#This Row],[Date]])</f>
        <v>1</v>
      </c>
      <c r="K4394" s="1">
        <f>WEEKDAY(BART_Rides[[#This Row],[Date]],2)</f>
        <v>3</v>
      </c>
      <c r="L4394" s="1" t="str">
        <f>LEFT(BART_Rides[[#This Row],[Lines]],1)</f>
        <v>B</v>
      </c>
      <c r="M4394" s="1" t="str">
        <f>IF(BART_Rides[[#This Row],[FirstLetter]]="Y","Yes","No")</f>
        <v>No</v>
      </c>
      <c r="N4394" s="1" t="str">
        <f>IF(OR(BART_Rides[[#This Row],[Station Code]]="EM", BART_Rides[[#This Row],[Station Code]]="MT", BART_Rides[[#This Row],[Station Code]]="PL", BART_Rides[[#This Row],[Station Code]]="CC"), "Yes", "No")</f>
        <v>No</v>
      </c>
    </row>
    <row r="4395" spans="6:14">
      <c r="F4395" s="3">
        <v>44210</v>
      </c>
      <c r="G4395" s="1" t="s">
        <v>23</v>
      </c>
      <c r="H4395" s="1" t="s">
        <v>102</v>
      </c>
      <c r="I4395" s="1">
        <v>1135</v>
      </c>
      <c r="J4395" s="1">
        <f>MONTH(BART_Rides[[#This Row],[Date]])</f>
        <v>1</v>
      </c>
      <c r="K4395" s="1">
        <f>WEEKDAY(BART_Rides[[#This Row],[Date]],2)</f>
        <v>4</v>
      </c>
      <c r="L4395" s="1" t="str">
        <f>LEFT(BART_Rides[[#This Row],[Lines]],1)</f>
        <v>B</v>
      </c>
      <c r="M4395" s="1" t="str">
        <f>IF(BART_Rides[[#This Row],[FirstLetter]]="Y","Yes","No")</f>
        <v>No</v>
      </c>
      <c r="N4395" s="1" t="str">
        <f>IF(OR(BART_Rides[[#This Row],[Station Code]]="EM", BART_Rides[[#This Row],[Station Code]]="MT", BART_Rides[[#This Row],[Station Code]]="PL", BART_Rides[[#This Row],[Station Code]]="CC"), "Yes", "No")</f>
        <v>No</v>
      </c>
    </row>
    <row r="4396" spans="6:14">
      <c r="F4396" s="3">
        <v>44211</v>
      </c>
      <c r="G4396" s="1" t="s">
        <v>23</v>
      </c>
      <c r="H4396" s="1" t="s">
        <v>102</v>
      </c>
      <c r="I4396" s="1">
        <v>1108</v>
      </c>
      <c r="J4396" s="1">
        <f>MONTH(BART_Rides[[#This Row],[Date]])</f>
        <v>1</v>
      </c>
      <c r="K4396" s="1">
        <f>WEEKDAY(BART_Rides[[#This Row],[Date]],2)</f>
        <v>5</v>
      </c>
      <c r="L4396" s="1" t="str">
        <f>LEFT(BART_Rides[[#This Row],[Lines]],1)</f>
        <v>B</v>
      </c>
      <c r="M4396" s="1" t="str">
        <f>IF(BART_Rides[[#This Row],[FirstLetter]]="Y","Yes","No")</f>
        <v>No</v>
      </c>
      <c r="N4396" s="1" t="str">
        <f>IF(OR(BART_Rides[[#This Row],[Station Code]]="EM", BART_Rides[[#This Row],[Station Code]]="MT", BART_Rides[[#This Row],[Station Code]]="PL", BART_Rides[[#This Row],[Station Code]]="CC"), "Yes", "No")</f>
        <v>No</v>
      </c>
    </row>
    <row r="4397" spans="6:14">
      <c r="F4397" s="3">
        <v>44212</v>
      </c>
      <c r="G4397" s="1" t="s">
        <v>23</v>
      </c>
      <c r="H4397" s="1" t="s">
        <v>102</v>
      </c>
      <c r="I4397" s="1">
        <v>576</v>
      </c>
      <c r="J4397" s="1">
        <f>MONTH(BART_Rides[[#This Row],[Date]])</f>
        <v>1</v>
      </c>
      <c r="K4397" s="1">
        <f>WEEKDAY(BART_Rides[[#This Row],[Date]],2)</f>
        <v>6</v>
      </c>
      <c r="L4397" s="1" t="str">
        <f>LEFT(BART_Rides[[#This Row],[Lines]],1)</f>
        <v>B</v>
      </c>
      <c r="M4397" s="1" t="str">
        <f>IF(BART_Rides[[#This Row],[FirstLetter]]="Y","Yes","No")</f>
        <v>No</v>
      </c>
      <c r="N4397" s="1" t="str">
        <f>IF(OR(BART_Rides[[#This Row],[Station Code]]="EM", BART_Rides[[#This Row],[Station Code]]="MT", BART_Rides[[#This Row],[Station Code]]="PL", BART_Rides[[#This Row],[Station Code]]="CC"), "Yes", "No")</f>
        <v>No</v>
      </c>
    </row>
    <row r="4398" spans="6:14">
      <c r="F4398" s="3">
        <v>44213</v>
      </c>
      <c r="G4398" s="1" t="s">
        <v>23</v>
      </c>
      <c r="H4398" s="1" t="s">
        <v>102</v>
      </c>
      <c r="I4398" s="1">
        <v>441</v>
      </c>
      <c r="J4398" s="1">
        <f>MONTH(BART_Rides[[#This Row],[Date]])</f>
        <v>1</v>
      </c>
      <c r="K4398" s="1">
        <f>WEEKDAY(BART_Rides[[#This Row],[Date]],2)</f>
        <v>7</v>
      </c>
      <c r="L4398" s="1" t="str">
        <f>LEFT(BART_Rides[[#This Row],[Lines]],1)</f>
        <v>B</v>
      </c>
      <c r="M4398" s="1" t="str">
        <f>IF(BART_Rides[[#This Row],[FirstLetter]]="Y","Yes","No")</f>
        <v>No</v>
      </c>
      <c r="N4398" s="1" t="str">
        <f>IF(OR(BART_Rides[[#This Row],[Station Code]]="EM", BART_Rides[[#This Row],[Station Code]]="MT", BART_Rides[[#This Row],[Station Code]]="PL", BART_Rides[[#This Row],[Station Code]]="CC"), "Yes", "No")</f>
        <v>No</v>
      </c>
    </row>
    <row r="4399" spans="6:14">
      <c r="F4399" s="3">
        <v>44214</v>
      </c>
      <c r="G4399" s="1" t="s">
        <v>23</v>
      </c>
      <c r="H4399" s="1" t="s">
        <v>102</v>
      </c>
      <c r="I4399" s="1">
        <v>661</v>
      </c>
      <c r="J4399" s="1">
        <f>MONTH(BART_Rides[[#This Row],[Date]])</f>
        <v>1</v>
      </c>
      <c r="K4399" s="1">
        <f>WEEKDAY(BART_Rides[[#This Row],[Date]],2)</f>
        <v>1</v>
      </c>
      <c r="L4399" s="1" t="str">
        <f>LEFT(BART_Rides[[#This Row],[Lines]],1)</f>
        <v>B</v>
      </c>
      <c r="M4399" s="1" t="str">
        <f>IF(BART_Rides[[#This Row],[FirstLetter]]="Y","Yes","No")</f>
        <v>No</v>
      </c>
      <c r="N4399" s="1" t="str">
        <f>IF(OR(BART_Rides[[#This Row],[Station Code]]="EM", BART_Rides[[#This Row],[Station Code]]="MT", BART_Rides[[#This Row],[Station Code]]="PL", BART_Rides[[#This Row],[Station Code]]="CC"), "Yes", "No")</f>
        <v>No</v>
      </c>
    </row>
    <row r="4400" spans="6:14">
      <c r="F4400" s="3">
        <v>44215</v>
      </c>
      <c r="G4400" s="1" t="s">
        <v>23</v>
      </c>
      <c r="H4400" s="1" t="s">
        <v>102</v>
      </c>
      <c r="I4400" s="1">
        <v>1106</v>
      </c>
      <c r="J4400" s="1">
        <f>MONTH(BART_Rides[[#This Row],[Date]])</f>
        <v>1</v>
      </c>
      <c r="K4400" s="1">
        <f>WEEKDAY(BART_Rides[[#This Row],[Date]],2)</f>
        <v>2</v>
      </c>
      <c r="L4400" s="1" t="str">
        <f>LEFT(BART_Rides[[#This Row],[Lines]],1)</f>
        <v>B</v>
      </c>
      <c r="M4400" s="1" t="str">
        <f>IF(BART_Rides[[#This Row],[FirstLetter]]="Y","Yes","No")</f>
        <v>No</v>
      </c>
      <c r="N4400" s="1" t="str">
        <f>IF(OR(BART_Rides[[#This Row],[Station Code]]="EM", BART_Rides[[#This Row],[Station Code]]="MT", BART_Rides[[#This Row],[Station Code]]="PL", BART_Rides[[#This Row],[Station Code]]="CC"), "Yes", "No")</f>
        <v>No</v>
      </c>
    </row>
    <row r="4401" spans="6:14">
      <c r="F4401" s="3">
        <v>44216</v>
      </c>
      <c r="G4401" s="1" t="s">
        <v>23</v>
      </c>
      <c r="H4401" s="1" t="s">
        <v>102</v>
      </c>
      <c r="I4401" s="1">
        <v>1088</v>
      </c>
      <c r="J4401" s="1">
        <f>MONTH(BART_Rides[[#This Row],[Date]])</f>
        <v>1</v>
      </c>
      <c r="K4401" s="1">
        <f>WEEKDAY(BART_Rides[[#This Row],[Date]],2)</f>
        <v>3</v>
      </c>
      <c r="L4401" s="1" t="str">
        <f>LEFT(BART_Rides[[#This Row],[Lines]],1)</f>
        <v>B</v>
      </c>
      <c r="M4401" s="1" t="str">
        <f>IF(BART_Rides[[#This Row],[FirstLetter]]="Y","Yes","No")</f>
        <v>No</v>
      </c>
      <c r="N4401" s="1" t="str">
        <f>IF(OR(BART_Rides[[#This Row],[Station Code]]="EM", BART_Rides[[#This Row],[Station Code]]="MT", BART_Rides[[#This Row],[Station Code]]="PL", BART_Rides[[#This Row],[Station Code]]="CC"), "Yes", "No")</f>
        <v>No</v>
      </c>
    </row>
    <row r="4402" spans="6:14">
      <c r="F4402" s="3">
        <v>44217</v>
      </c>
      <c r="G4402" s="1" t="s">
        <v>23</v>
      </c>
      <c r="H4402" s="1" t="s">
        <v>102</v>
      </c>
      <c r="I4402" s="1">
        <v>1202</v>
      </c>
      <c r="J4402" s="1">
        <f>MONTH(BART_Rides[[#This Row],[Date]])</f>
        <v>1</v>
      </c>
      <c r="K4402" s="1">
        <f>WEEKDAY(BART_Rides[[#This Row],[Date]],2)</f>
        <v>4</v>
      </c>
      <c r="L4402" s="1" t="str">
        <f>LEFT(BART_Rides[[#This Row],[Lines]],1)</f>
        <v>B</v>
      </c>
      <c r="M4402" s="1" t="str">
        <f>IF(BART_Rides[[#This Row],[FirstLetter]]="Y","Yes","No")</f>
        <v>No</v>
      </c>
      <c r="N4402" s="1" t="str">
        <f>IF(OR(BART_Rides[[#This Row],[Station Code]]="EM", BART_Rides[[#This Row],[Station Code]]="MT", BART_Rides[[#This Row],[Station Code]]="PL", BART_Rides[[#This Row],[Station Code]]="CC"), "Yes", "No")</f>
        <v>No</v>
      </c>
    </row>
    <row r="4403" spans="6:14">
      <c r="F4403" s="3">
        <v>44218</v>
      </c>
      <c r="G4403" s="1" t="s">
        <v>23</v>
      </c>
      <c r="H4403" s="1" t="s">
        <v>102</v>
      </c>
      <c r="I4403" s="1">
        <v>1051</v>
      </c>
      <c r="J4403" s="1">
        <f>MONTH(BART_Rides[[#This Row],[Date]])</f>
        <v>1</v>
      </c>
      <c r="K4403" s="1">
        <f>WEEKDAY(BART_Rides[[#This Row],[Date]],2)</f>
        <v>5</v>
      </c>
      <c r="L4403" s="1" t="str">
        <f>LEFT(BART_Rides[[#This Row],[Lines]],1)</f>
        <v>B</v>
      </c>
      <c r="M4403" s="1" t="str">
        <f>IF(BART_Rides[[#This Row],[FirstLetter]]="Y","Yes","No")</f>
        <v>No</v>
      </c>
      <c r="N4403" s="1" t="str">
        <f>IF(OR(BART_Rides[[#This Row],[Station Code]]="EM", BART_Rides[[#This Row],[Station Code]]="MT", BART_Rides[[#This Row],[Station Code]]="PL", BART_Rides[[#This Row],[Station Code]]="CC"), "Yes", "No")</f>
        <v>No</v>
      </c>
    </row>
    <row r="4404" spans="6:14">
      <c r="F4404" s="3">
        <v>44219</v>
      </c>
      <c r="G4404" s="1" t="s">
        <v>23</v>
      </c>
      <c r="H4404" s="1" t="s">
        <v>102</v>
      </c>
      <c r="I4404" s="1">
        <v>594</v>
      </c>
      <c r="J4404" s="1">
        <f>MONTH(BART_Rides[[#This Row],[Date]])</f>
        <v>1</v>
      </c>
      <c r="K4404" s="1">
        <f>WEEKDAY(BART_Rides[[#This Row],[Date]],2)</f>
        <v>6</v>
      </c>
      <c r="L4404" s="1" t="str">
        <f>LEFT(BART_Rides[[#This Row],[Lines]],1)</f>
        <v>B</v>
      </c>
      <c r="M4404" s="1" t="str">
        <f>IF(BART_Rides[[#This Row],[FirstLetter]]="Y","Yes","No")</f>
        <v>No</v>
      </c>
      <c r="N4404" s="1" t="str">
        <f>IF(OR(BART_Rides[[#This Row],[Station Code]]="EM", BART_Rides[[#This Row],[Station Code]]="MT", BART_Rides[[#This Row],[Station Code]]="PL", BART_Rides[[#This Row],[Station Code]]="CC"), "Yes", "No")</f>
        <v>No</v>
      </c>
    </row>
    <row r="4405" spans="6:14">
      <c r="F4405" s="3">
        <v>44220</v>
      </c>
      <c r="G4405" s="1" t="s">
        <v>23</v>
      </c>
      <c r="H4405" s="1" t="s">
        <v>102</v>
      </c>
      <c r="I4405" s="1">
        <v>342</v>
      </c>
      <c r="J4405" s="1">
        <f>MONTH(BART_Rides[[#This Row],[Date]])</f>
        <v>1</v>
      </c>
      <c r="K4405" s="1">
        <f>WEEKDAY(BART_Rides[[#This Row],[Date]],2)</f>
        <v>7</v>
      </c>
      <c r="L4405" s="1" t="str">
        <f>LEFT(BART_Rides[[#This Row],[Lines]],1)</f>
        <v>B</v>
      </c>
      <c r="M4405" s="1" t="str">
        <f>IF(BART_Rides[[#This Row],[FirstLetter]]="Y","Yes","No")</f>
        <v>No</v>
      </c>
      <c r="N4405" s="1" t="str">
        <f>IF(OR(BART_Rides[[#This Row],[Station Code]]="EM", BART_Rides[[#This Row],[Station Code]]="MT", BART_Rides[[#This Row],[Station Code]]="PL", BART_Rides[[#This Row],[Station Code]]="CC"), "Yes", "No")</f>
        <v>No</v>
      </c>
    </row>
    <row r="4406" spans="6:14">
      <c r="F4406" s="3">
        <v>44221</v>
      </c>
      <c r="G4406" s="1" t="s">
        <v>23</v>
      </c>
      <c r="H4406" s="1" t="s">
        <v>102</v>
      </c>
      <c r="I4406" s="1">
        <v>1112</v>
      </c>
      <c r="J4406" s="1">
        <f>MONTH(BART_Rides[[#This Row],[Date]])</f>
        <v>1</v>
      </c>
      <c r="K4406" s="1">
        <f>WEEKDAY(BART_Rides[[#This Row],[Date]],2)</f>
        <v>1</v>
      </c>
      <c r="L4406" s="1" t="str">
        <f>LEFT(BART_Rides[[#This Row],[Lines]],1)</f>
        <v>B</v>
      </c>
      <c r="M4406" s="1" t="str">
        <f>IF(BART_Rides[[#This Row],[FirstLetter]]="Y","Yes","No")</f>
        <v>No</v>
      </c>
      <c r="N4406" s="1" t="str">
        <f>IF(OR(BART_Rides[[#This Row],[Station Code]]="EM", BART_Rides[[#This Row],[Station Code]]="MT", BART_Rides[[#This Row],[Station Code]]="PL", BART_Rides[[#This Row],[Station Code]]="CC"), "Yes", "No")</f>
        <v>No</v>
      </c>
    </row>
    <row r="4407" spans="6:14">
      <c r="F4407" s="3">
        <v>44222</v>
      </c>
      <c r="G4407" s="1" t="s">
        <v>23</v>
      </c>
      <c r="H4407" s="1" t="s">
        <v>102</v>
      </c>
      <c r="I4407" s="1">
        <v>1106</v>
      </c>
      <c r="J4407" s="1">
        <f>MONTH(BART_Rides[[#This Row],[Date]])</f>
        <v>1</v>
      </c>
      <c r="K4407" s="1">
        <f>WEEKDAY(BART_Rides[[#This Row],[Date]],2)</f>
        <v>2</v>
      </c>
      <c r="L4407" s="1" t="str">
        <f>LEFT(BART_Rides[[#This Row],[Lines]],1)</f>
        <v>B</v>
      </c>
      <c r="M4407" s="1" t="str">
        <f>IF(BART_Rides[[#This Row],[FirstLetter]]="Y","Yes","No")</f>
        <v>No</v>
      </c>
      <c r="N4407" s="1" t="str">
        <f>IF(OR(BART_Rides[[#This Row],[Station Code]]="EM", BART_Rides[[#This Row],[Station Code]]="MT", BART_Rides[[#This Row],[Station Code]]="PL", BART_Rides[[#This Row],[Station Code]]="CC"), "Yes", "No")</f>
        <v>No</v>
      </c>
    </row>
    <row r="4408" spans="6:14">
      <c r="F4408" s="3">
        <v>44223</v>
      </c>
      <c r="G4408" s="1" t="s">
        <v>23</v>
      </c>
      <c r="H4408" s="1" t="s">
        <v>102</v>
      </c>
      <c r="I4408" s="1">
        <v>1020</v>
      </c>
      <c r="J4408" s="1">
        <f>MONTH(BART_Rides[[#This Row],[Date]])</f>
        <v>1</v>
      </c>
      <c r="K4408" s="1">
        <f>WEEKDAY(BART_Rides[[#This Row],[Date]],2)</f>
        <v>3</v>
      </c>
      <c r="L4408" s="1" t="str">
        <f>LEFT(BART_Rides[[#This Row],[Lines]],1)</f>
        <v>B</v>
      </c>
      <c r="M4408" s="1" t="str">
        <f>IF(BART_Rides[[#This Row],[FirstLetter]]="Y","Yes","No")</f>
        <v>No</v>
      </c>
      <c r="N4408" s="1" t="str">
        <f>IF(OR(BART_Rides[[#This Row],[Station Code]]="EM", BART_Rides[[#This Row],[Station Code]]="MT", BART_Rides[[#This Row],[Station Code]]="PL", BART_Rides[[#This Row],[Station Code]]="CC"), "Yes", "No")</f>
        <v>No</v>
      </c>
    </row>
    <row r="4409" spans="6:14">
      <c r="F4409" s="3">
        <v>44224</v>
      </c>
      <c r="G4409" s="1" t="s">
        <v>23</v>
      </c>
      <c r="H4409" s="1" t="s">
        <v>102</v>
      </c>
      <c r="I4409" s="1">
        <v>1023</v>
      </c>
      <c r="J4409" s="1">
        <f>MONTH(BART_Rides[[#This Row],[Date]])</f>
        <v>1</v>
      </c>
      <c r="K4409" s="1">
        <f>WEEKDAY(BART_Rides[[#This Row],[Date]],2)</f>
        <v>4</v>
      </c>
      <c r="L4409" s="1" t="str">
        <f>LEFT(BART_Rides[[#This Row],[Lines]],1)</f>
        <v>B</v>
      </c>
      <c r="M4409" s="1" t="str">
        <f>IF(BART_Rides[[#This Row],[FirstLetter]]="Y","Yes","No")</f>
        <v>No</v>
      </c>
      <c r="N4409" s="1" t="str">
        <f>IF(OR(BART_Rides[[#This Row],[Station Code]]="EM", BART_Rides[[#This Row],[Station Code]]="MT", BART_Rides[[#This Row],[Station Code]]="PL", BART_Rides[[#This Row],[Station Code]]="CC"), "Yes", "No")</f>
        <v>No</v>
      </c>
    </row>
    <row r="4410" spans="6:14">
      <c r="F4410" s="3">
        <v>44225</v>
      </c>
      <c r="G4410" s="1" t="s">
        <v>23</v>
      </c>
      <c r="H4410" s="1" t="s">
        <v>102</v>
      </c>
      <c r="I4410" s="1">
        <v>1174</v>
      </c>
      <c r="J4410" s="1">
        <f>MONTH(BART_Rides[[#This Row],[Date]])</f>
        <v>1</v>
      </c>
      <c r="K4410" s="1">
        <f>WEEKDAY(BART_Rides[[#This Row],[Date]],2)</f>
        <v>5</v>
      </c>
      <c r="L4410" s="1" t="str">
        <f>LEFT(BART_Rides[[#This Row],[Lines]],1)</f>
        <v>B</v>
      </c>
      <c r="M4410" s="1" t="str">
        <f>IF(BART_Rides[[#This Row],[FirstLetter]]="Y","Yes","No")</f>
        <v>No</v>
      </c>
      <c r="N4410" s="1" t="str">
        <f>IF(OR(BART_Rides[[#This Row],[Station Code]]="EM", BART_Rides[[#This Row],[Station Code]]="MT", BART_Rides[[#This Row],[Station Code]]="PL", BART_Rides[[#This Row],[Station Code]]="CC"), "Yes", "No")</f>
        <v>No</v>
      </c>
    </row>
    <row r="4411" spans="6:14">
      <c r="F4411" s="3">
        <v>44226</v>
      </c>
      <c r="G4411" s="1" t="s">
        <v>23</v>
      </c>
      <c r="H4411" s="1" t="s">
        <v>102</v>
      </c>
      <c r="I4411" s="1">
        <v>611</v>
      </c>
      <c r="J4411" s="1">
        <f>MONTH(BART_Rides[[#This Row],[Date]])</f>
        <v>1</v>
      </c>
      <c r="K4411" s="1">
        <f>WEEKDAY(BART_Rides[[#This Row],[Date]],2)</f>
        <v>6</v>
      </c>
      <c r="L4411" s="1" t="str">
        <f>LEFT(BART_Rides[[#This Row],[Lines]],1)</f>
        <v>B</v>
      </c>
      <c r="M4411" s="1" t="str">
        <f>IF(BART_Rides[[#This Row],[FirstLetter]]="Y","Yes","No")</f>
        <v>No</v>
      </c>
      <c r="N4411" s="1" t="str">
        <f>IF(OR(BART_Rides[[#This Row],[Station Code]]="EM", BART_Rides[[#This Row],[Station Code]]="MT", BART_Rides[[#This Row],[Station Code]]="PL", BART_Rides[[#This Row],[Station Code]]="CC"), "Yes", "No")</f>
        <v>No</v>
      </c>
    </row>
    <row r="4412" spans="6:14">
      <c r="F4412" s="3">
        <v>44227</v>
      </c>
      <c r="G4412" s="1" t="s">
        <v>23</v>
      </c>
      <c r="H4412" s="1" t="s">
        <v>102</v>
      </c>
      <c r="I4412" s="1">
        <v>431</v>
      </c>
      <c r="J4412" s="1">
        <f>MONTH(BART_Rides[[#This Row],[Date]])</f>
        <v>1</v>
      </c>
      <c r="K4412" s="1">
        <f>WEEKDAY(BART_Rides[[#This Row],[Date]],2)</f>
        <v>7</v>
      </c>
      <c r="L4412" s="1" t="str">
        <f>LEFT(BART_Rides[[#This Row],[Lines]],1)</f>
        <v>B</v>
      </c>
      <c r="M4412" s="1" t="str">
        <f>IF(BART_Rides[[#This Row],[FirstLetter]]="Y","Yes","No")</f>
        <v>No</v>
      </c>
      <c r="N4412" s="1" t="str">
        <f>IF(OR(BART_Rides[[#This Row],[Station Code]]="EM", BART_Rides[[#This Row],[Station Code]]="MT", BART_Rides[[#This Row],[Station Code]]="PL", BART_Rides[[#This Row],[Station Code]]="CC"), "Yes", "No")</f>
        <v>No</v>
      </c>
    </row>
    <row r="4413" spans="6:14">
      <c r="F4413" s="3">
        <v>44228</v>
      </c>
      <c r="G4413" s="1" t="s">
        <v>23</v>
      </c>
      <c r="H4413" s="1" t="s">
        <v>102</v>
      </c>
      <c r="I4413" s="1">
        <v>1193</v>
      </c>
      <c r="J4413" s="1">
        <f>MONTH(BART_Rides[[#This Row],[Date]])</f>
        <v>2</v>
      </c>
      <c r="K4413" s="1">
        <f>WEEKDAY(BART_Rides[[#This Row],[Date]],2)</f>
        <v>1</v>
      </c>
      <c r="L4413" s="1" t="str">
        <f>LEFT(BART_Rides[[#This Row],[Lines]],1)</f>
        <v>B</v>
      </c>
      <c r="M4413" s="1" t="str">
        <f>IF(BART_Rides[[#This Row],[FirstLetter]]="Y","Yes","No")</f>
        <v>No</v>
      </c>
      <c r="N4413" s="1" t="str">
        <f>IF(OR(BART_Rides[[#This Row],[Station Code]]="EM", BART_Rides[[#This Row],[Station Code]]="MT", BART_Rides[[#This Row],[Station Code]]="PL", BART_Rides[[#This Row],[Station Code]]="CC"), "Yes", "No")</f>
        <v>No</v>
      </c>
    </row>
    <row r="4414" spans="6:14">
      <c r="F4414" s="3">
        <v>44229</v>
      </c>
      <c r="G4414" s="1" t="s">
        <v>23</v>
      </c>
      <c r="H4414" s="1" t="s">
        <v>102</v>
      </c>
      <c r="I4414" s="1">
        <v>1137</v>
      </c>
      <c r="J4414" s="1">
        <f>MONTH(BART_Rides[[#This Row],[Date]])</f>
        <v>2</v>
      </c>
      <c r="K4414" s="1">
        <f>WEEKDAY(BART_Rides[[#This Row],[Date]],2)</f>
        <v>2</v>
      </c>
      <c r="L4414" s="1" t="str">
        <f>LEFT(BART_Rides[[#This Row],[Lines]],1)</f>
        <v>B</v>
      </c>
      <c r="M4414" s="1" t="str">
        <f>IF(BART_Rides[[#This Row],[FirstLetter]]="Y","Yes","No")</f>
        <v>No</v>
      </c>
      <c r="N4414" s="1" t="str">
        <f>IF(OR(BART_Rides[[#This Row],[Station Code]]="EM", BART_Rides[[#This Row],[Station Code]]="MT", BART_Rides[[#This Row],[Station Code]]="PL", BART_Rides[[#This Row],[Station Code]]="CC"), "Yes", "No")</f>
        <v>No</v>
      </c>
    </row>
    <row r="4415" spans="6:14">
      <c r="F4415" s="3">
        <v>44230</v>
      </c>
      <c r="G4415" s="1" t="s">
        <v>23</v>
      </c>
      <c r="H4415" s="1" t="s">
        <v>102</v>
      </c>
      <c r="I4415" s="1">
        <v>1210</v>
      </c>
      <c r="J4415" s="1">
        <f>MONTH(BART_Rides[[#This Row],[Date]])</f>
        <v>2</v>
      </c>
      <c r="K4415" s="1">
        <f>WEEKDAY(BART_Rides[[#This Row],[Date]],2)</f>
        <v>3</v>
      </c>
      <c r="L4415" s="1" t="str">
        <f>LEFT(BART_Rides[[#This Row],[Lines]],1)</f>
        <v>B</v>
      </c>
      <c r="M4415" s="1" t="str">
        <f>IF(BART_Rides[[#This Row],[FirstLetter]]="Y","Yes","No")</f>
        <v>No</v>
      </c>
      <c r="N4415" s="1" t="str">
        <f>IF(OR(BART_Rides[[#This Row],[Station Code]]="EM", BART_Rides[[#This Row],[Station Code]]="MT", BART_Rides[[#This Row],[Station Code]]="PL", BART_Rides[[#This Row],[Station Code]]="CC"), "Yes", "No")</f>
        <v>No</v>
      </c>
    </row>
    <row r="4416" spans="6:14">
      <c r="F4416" s="3">
        <v>44231</v>
      </c>
      <c r="G4416" s="1" t="s">
        <v>23</v>
      </c>
      <c r="H4416" s="1" t="s">
        <v>102</v>
      </c>
      <c r="I4416" s="1">
        <v>1190</v>
      </c>
      <c r="J4416" s="1">
        <f>MONTH(BART_Rides[[#This Row],[Date]])</f>
        <v>2</v>
      </c>
      <c r="K4416" s="1">
        <f>WEEKDAY(BART_Rides[[#This Row],[Date]],2)</f>
        <v>4</v>
      </c>
      <c r="L4416" s="1" t="str">
        <f>LEFT(BART_Rides[[#This Row],[Lines]],1)</f>
        <v>B</v>
      </c>
      <c r="M4416" s="1" t="str">
        <f>IF(BART_Rides[[#This Row],[FirstLetter]]="Y","Yes","No")</f>
        <v>No</v>
      </c>
      <c r="N4416" s="1" t="str">
        <f>IF(OR(BART_Rides[[#This Row],[Station Code]]="EM", BART_Rides[[#This Row],[Station Code]]="MT", BART_Rides[[#This Row],[Station Code]]="PL", BART_Rides[[#This Row],[Station Code]]="CC"), "Yes", "No")</f>
        <v>No</v>
      </c>
    </row>
    <row r="4417" spans="6:14">
      <c r="F4417" s="3">
        <v>44232</v>
      </c>
      <c r="G4417" s="1" t="s">
        <v>23</v>
      </c>
      <c r="H4417" s="1" t="s">
        <v>102</v>
      </c>
      <c r="I4417" s="1">
        <v>1243</v>
      </c>
      <c r="J4417" s="1">
        <f>MONTH(BART_Rides[[#This Row],[Date]])</f>
        <v>2</v>
      </c>
      <c r="K4417" s="1">
        <f>WEEKDAY(BART_Rides[[#This Row],[Date]],2)</f>
        <v>5</v>
      </c>
      <c r="L4417" s="1" t="str">
        <f>LEFT(BART_Rides[[#This Row],[Lines]],1)</f>
        <v>B</v>
      </c>
      <c r="M4417" s="1" t="str">
        <f>IF(BART_Rides[[#This Row],[FirstLetter]]="Y","Yes","No")</f>
        <v>No</v>
      </c>
      <c r="N4417" s="1" t="str">
        <f>IF(OR(BART_Rides[[#This Row],[Station Code]]="EM", BART_Rides[[#This Row],[Station Code]]="MT", BART_Rides[[#This Row],[Station Code]]="PL", BART_Rides[[#This Row],[Station Code]]="CC"), "Yes", "No")</f>
        <v>No</v>
      </c>
    </row>
    <row r="4418" spans="6:14">
      <c r="F4418" s="3">
        <v>44233</v>
      </c>
      <c r="G4418" s="1" t="s">
        <v>23</v>
      </c>
      <c r="H4418" s="1" t="s">
        <v>102</v>
      </c>
      <c r="I4418" s="1">
        <v>658</v>
      </c>
      <c r="J4418" s="1">
        <f>MONTH(BART_Rides[[#This Row],[Date]])</f>
        <v>2</v>
      </c>
      <c r="K4418" s="1">
        <f>WEEKDAY(BART_Rides[[#This Row],[Date]],2)</f>
        <v>6</v>
      </c>
      <c r="L4418" s="1" t="str">
        <f>LEFT(BART_Rides[[#This Row],[Lines]],1)</f>
        <v>B</v>
      </c>
      <c r="M4418" s="1" t="str">
        <f>IF(BART_Rides[[#This Row],[FirstLetter]]="Y","Yes","No")</f>
        <v>No</v>
      </c>
      <c r="N4418" s="1" t="str">
        <f>IF(OR(BART_Rides[[#This Row],[Station Code]]="EM", BART_Rides[[#This Row],[Station Code]]="MT", BART_Rides[[#This Row],[Station Code]]="PL", BART_Rides[[#This Row],[Station Code]]="CC"), "Yes", "No")</f>
        <v>No</v>
      </c>
    </row>
    <row r="4419" spans="6:14">
      <c r="F4419" s="3">
        <v>44234</v>
      </c>
      <c r="G4419" s="1" t="s">
        <v>23</v>
      </c>
      <c r="H4419" s="1" t="s">
        <v>102</v>
      </c>
      <c r="I4419" s="1">
        <v>466</v>
      </c>
      <c r="J4419" s="1">
        <f>MONTH(BART_Rides[[#This Row],[Date]])</f>
        <v>2</v>
      </c>
      <c r="K4419" s="1">
        <f>WEEKDAY(BART_Rides[[#This Row],[Date]],2)</f>
        <v>7</v>
      </c>
      <c r="L4419" s="1" t="str">
        <f>LEFT(BART_Rides[[#This Row],[Lines]],1)</f>
        <v>B</v>
      </c>
      <c r="M4419" s="1" t="str">
        <f>IF(BART_Rides[[#This Row],[FirstLetter]]="Y","Yes","No")</f>
        <v>No</v>
      </c>
      <c r="N4419" s="1" t="str">
        <f>IF(OR(BART_Rides[[#This Row],[Station Code]]="EM", BART_Rides[[#This Row],[Station Code]]="MT", BART_Rides[[#This Row],[Station Code]]="PL", BART_Rides[[#This Row],[Station Code]]="CC"), "Yes", "No")</f>
        <v>No</v>
      </c>
    </row>
    <row r="4420" spans="6:14">
      <c r="F4420" s="3">
        <v>44235</v>
      </c>
      <c r="G4420" s="1" t="s">
        <v>23</v>
      </c>
      <c r="H4420" s="1" t="s">
        <v>102</v>
      </c>
      <c r="I4420" s="1">
        <v>1189</v>
      </c>
      <c r="J4420" s="1">
        <f>MONTH(BART_Rides[[#This Row],[Date]])</f>
        <v>2</v>
      </c>
      <c r="K4420" s="1">
        <f>WEEKDAY(BART_Rides[[#This Row],[Date]],2)</f>
        <v>1</v>
      </c>
      <c r="L4420" s="1" t="str">
        <f>LEFT(BART_Rides[[#This Row],[Lines]],1)</f>
        <v>B</v>
      </c>
      <c r="M4420" s="1" t="str">
        <f>IF(BART_Rides[[#This Row],[FirstLetter]]="Y","Yes","No")</f>
        <v>No</v>
      </c>
      <c r="N4420" s="1" t="str">
        <f>IF(OR(BART_Rides[[#This Row],[Station Code]]="EM", BART_Rides[[#This Row],[Station Code]]="MT", BART_Rides[[#This Row],[Station Code]]="PL", BART_Rides[[#This Row],[Station Code]]="CC"), "Yes", "No")</f>
        <v>No</v>
      </c>
    </row>
    <row r="4421" spans="6:14">
      <c r="F4421" s="3">
        <v>44236</v>
      </c>
      <c r="G4421" s="1" t="s">
        <v>23</v>
      </c>
      <c r="H4421" s="1" t="s">
        <v>102</v>
      </c>
      <c r="I4421" s="1">
        <v>1219</v>
      </c>
      <c r="J4421" s="1">
        <f>MONTH(BART_Rides[[#This Row],[Date]])</f>
        <v>2</v>
      </c>
      <c r="K4421" s="1">
        <f>WEEKDAY(BART_Rides[[#This Row],[Date]],2)</f>
        <v>2</v>
      </c>
      <c r="L4421" s="1" t="str">
        <f>LEFT(BART_Rides[[#This Row],[Lines]],1)</f>
        <v>B</v>
      </c>
      <c r="M4421" s="1" t="str">
        <f>IF(BART_Rides[[#This Row],[FirstLetter]]="Y","Yes","No")</f>
        <v>No</v>
      </c>
      <c r="N4421" s="1" t="str">
        <f>IF(OR(BART_Rides[[#This Row],[Station Code]]="EM", BART_Rides[[#This Row],[Station Code]]="MT", BART_Rides[[#This Row],[Station Code]]="PL", BART_Rides[[#This Row],[Station Code]]="CC"), "Yes", "No")</f>
        <v>No</v>
      </c>
    </row>
    <row r="4422" spans="6:14">
      <c r="F4422" s="3">
        <v>44237</v>
      </c>
      <c r="G4422" s="1" t="s">
        <v>23</v>
      </c>
      <c r="H4422" s="1" t="s">
        <v>102</v>
      </c>
      <c r="I4422" s="1">
        <v>1254</v>
      </c>
      <c r="J4422" s="1">
        <f>MONTH(BART_Rides[[#This Row],[Date]])</f>
        <v>2</v>
      </c>
      <c r="K4422" s="1">
        <f>WEEKDAY(BART_Rides[[#This Row],[Date]],2)</f>
        <v>3</v>
      </c>
      <c r="L4422" s="1" t="str">
        <f>LEFT(BART_Rides[[#This Row],[Lines]],1)</f>
        <v>B</v>
      </c>
      <c r="M4422" s="1" t="str">
        <f>IF(BART_Rides[[#This Row],[FirstLetter]]="Y","Yes","No")</f>
        <v>No</v>
      </c>
      <c r="N4422" s="1" t="str">
        <f>IF(OR(BART_Rides[[#This Row],[Station Code]]="EM", BART_Rides[[#This Row],[Station Code]]="MT", BART_Rides[[#This Row],[Station Code]]="PL", BART_Rides[[#This Row],[Station Code]]="CC"), "Yes", "No")</f>
        <v>No</v>
      </c>
    </row>
    <row r="4423" spans="6:14">
      <c r="F4423" s="3">
        <v>44238</v>
      </c>
      <c r="G4423" s="1" t="s">
        <v>23</v>
      </c>
      <c r="H4423" s="1" t="s">
        <v>102</v>
      </c>
      <c r="I4423" s="1">
        <v>1124</v>
      </c>
      <c r="J4423" s="1">
        <f>MONTH(BART_Rides[[#This Row],[Date]])</f>
        <v>2</v>
      </c>
      <c r="K4423" s="1">
        <f>WEEKDAY(BART_Rides[[#This Row],[Date]],2)</f>
        <v>4</v>
      </c>
      <c r="L4423" s="1" t="str">
        <f>LEFT(BART_Rides[[#This Row],[Lines]],1)</f>
        <v>B</v>
      </c>
      <c r="M4423" s="1" t="str">
        <f>IF(BART_Rides[[#This Row],[FirstLetter]]="Y","Yes","No")</f>
        <v>No</v>
      </c>
      <c r="N4423" s="1" t="str">
        <f>IF(OR(BART_Rides[[#This Row],[Station Code]]="EM", BART_Rides[[#This Row],[Station Code]]="MT", BART_Rides[[#This Row],[Station Code]]="PL", BART_Rides[[#This Row],[Station Code]]="CC"), "Yes", "No")</f>
        <v>No</v>
      </c>
    </row>
    <row r="4424" spans="6:14">
      <c r="F4424" s="3">
        <v>44239</v>
      </c>
      <c r="G4424" s="1" t="s">
        <v>23</v>
      </c>
      <c r="H4424" s="1" t="s">
        <v>102</v>
      </c>
      <c r="I4424" s="1">
        <v>1135</v>
      </c>
      <c r="J4424" s="1">
        <f>MONTH(BART_Rides[[#This Row],[Date]])</f>
        <v>2</v>
      </c>
      <c r="K4424" s="1">
        <f>WEEKDAY(BART_Rides[[#This Row],[Date]],2)</f>
        <v>5</v>
      </c>
      <c r="L4424" s="1" t="str">
        <f>LEFT(BART_Rides[[#This Row],[Lines]],1)</f>
        <v>B</v>
      </c>
      <c r="M4424" s="1" t="str">
        <f>IF(BART_Rides[[#This Row],[FirstLetter]]="Y","Yes","No")</f>
        <v>No</v>
      </c>
      <c r="N4424" s="1" t="str">
        <f>IF(OR(BART_Rides[[#This Row],[Station Code]]="EM", BART_Rides[[#This Row],[Station Code]]="MT", BART_Rides[[#This Row],[Station Code]]="PL", BART_Rides[[#This Row],[Station Code]]="CC"), "Yes", "No")</f>
        <v>No</v>
      </c>
    </row>
    <row r="4425" spans="6:14">
      <c r="F4425" s="3">
        <v>44240</v>
      </c>
      <c r="G4425" s="1" t="s">
        <v>23</v>
      </c>
      <c r="H4425" s="1" t="s">
        <v>102</v>
      </c>
      <c r="I4425" s="1">
        <v>623</v>
      </c>
      <c r="J4425" s="1">
        <f>MONTH(BART_Rides[[#This Row],[Date]])</f>
        <v>2</v>
      </c>
      <c r="K4425" s="1">
        <f>WEEKDAY(BART_Rides[[#This Row],[Date]],2)</f>
        <v>6</v>
      </c>
      <c r="L4425" s="1" t="str">
        <f>LEFT(BART_Rides[[#This Row],[Lines]],1)</f>
        <v>B</v>
      </c>
      <c r="M4425" s="1" t="str">
        <f>IF(BART_Rides[[#This Row],[FirstLetter]]="Y","Yes","No")</f>
        <v>No</v>
      </c>
      <c r="N4425" s="1" t="str">
        <f>IF(OR(BART_Rides[[#This Row],[Station Code]]="EM", BART_Rides[[#This Row],[Station Code]]="MT", BART_Rides[[#This Row],[Station Code]]="PL", BART_Rides[[#This Row],[Station Code]]="CC"), "Yes", "No")</f>
        <v>No</v>
      </c>
    </row>
    <row r="4426" spans="6:14">
      <c r="F4426" s="3">
        <v>44241</v>
      </c>
      <c r="G4426" s="1" t="s">
        <v>23</v>
      </c>
      <c r="H4426" s="1" t="s">
        <v>102</v>
      </c>
      <c r="I4426" s="1">
        <v>441</v>
      </c>
      <c r="J4426" s="1">
        <f>MONTH(BART_Rides[[#This Row],[Date]])</f>
        <v>2</v>
      </c>
      <c r="K4426" s="1">
        <f>WEEKDAY(BART_Rides[[#This Row],[Date]],2)</f>
        <v>7</v>
      </c>
      <c r="L4426" s="1" t="str">
        <f>LEFT(BART_Rides[[#This Row],[Lines]],1)</f>
        <v>B</v>
      </c>
      <c r="M4426" s="1" t="str">
        <f>IF(BART_Rides[[#This Row],[FirstLetter]]="Y","Yes","No")</f>
        <v>No</v>
      </c>
      <c r="N4426" s="1" t="str">
        <f>IF(OR(BART_Rides[[#This Row],[Station Code]]="EM", BART_Rides[[#This Row],[Station Code]]="MT", BART_Rides[[#This Row],[Station Code]]="PL", BART_Rides[[#This Row],[Station Code]]="CC"), "Yes", "No")</f>
        <v>No</v>
      </c>
    </row>
    <row r="4427" spans="6:14">
      <c r="F4427" s="3">
        <v>44242</v>
      </c>
      <c r="G4427" s="1" t="s">
        <v>23</v>
      </c>
      <c r="H4427" s="1" t="s">
        <v>102</v>
      </c>
      <c r="I4427" s="1">
        <v>627</v>
      </c>
      <c r="J4427" s="1">
        <f>MONTH(BART_Rides[[#This Row],[Date]])</f>
        <v>2</v>
      </c>
      <c r="K4427" s="1">
        <f>WEEKDAY(BART_Rides[[#This Row],[Date]],2)</f>
        <v>1</v>
      </c>
      <c r="L4427" s="1" t="str">
        <f>LEFT(BART_Rides[[#This Row],[Lines]],1)</f>
        <v>B</v>
      </c>
      <c r="M4427" s="1" t="str">
        <f>IF(BART_Rides[[#This Row],[FirstLetter]]="Y","Yes","No")</f>
        <v>No</v>
      </c>
      <c r="N4427" s="1" t="str">
        <f>IF(OR(BART_Rides[[#This Row],[Station Code]]="EM", BART_Rides[[#This Row],[Station Code]]="MT", BART_Rides[[#This Row],[Station Code]]="PL", BART_Rides[[#This Row],[Station Code]]="CC"), "Yes", "No")</f>
        <v>No</v>
      </c>
    </row>
    <row r="4428" spans="6:14">
      <c r="F4428" s="3">
        <v>44243</v>
      </c>
      <c r="G4428" s="1" t="s">
        <v>23</v>
      </c>
      <c r="H4428" s="1" t="s">
        <v>102</v>
      </c>
      <c r="I4428" s="1">
        <v>1242</v>
      </c>
      <c r="J4428" s="1">
        <f>MONTH(BART_Rides[[#This Row],[Date]])</f>
        <v>2</v>
      </c>
      <c r="K4428" s="1">
        <f>WEEKDAY(BART_Rides[[#This Row],[Date]],2)</f>
        <v>2</v>
      </c>
      <c r="L4428" s="1" t="str">
        <f>LEFT(BART_Rides[[#This Row],[Lines]],1)</f>
        <v>B</v>
      </c>
      <c r="M4428" s="1" t="str">
        <f>IF(BART_Rides[[#This Row],[FirstLetter]]="Y","Yes","No")</f>
        <v>No</v>
      </c>
      <c r="N4428" s="1" t="str">
        <f>IF(OR(BART_Rides[[#This Row],[Station Code]]="EM", BART_Rides[[#This Row],[Station Code]]="MT", BART_Rides[[#This Row],[Station Code]]="PL", BART_Rides[[#This Row],[Station Code]]="CC"), "Yes", "No")</f>
        <v>No</v>
      </c>
    </row>
    <row r="4429" spans="6:14">
      <c r="F4429" s="3">
        <v>44244</v>
      </c>
      <c r="G4429" s="1" t="s">
        <v>23</v>
      </c>
      <c r="H4429" s="1" t="s">
        <v>102</v>
      </c>
      <c r="I4429" s="1">
        <v>1185</v>
      </c>
      <c r="J4429" s="1">
        <f>MONTH(BART_Rides[[#This Row],[Date]])</f>
        <v>2</v>
      </c>
      <c r="K4429" s="1">
        <f>WEEKDAY(BART_Rides[[#This Row],[Date]],2)</f>
        <v>3</v>
      </c>
      <c r="L4429" s="1" t="str">
        <f>LEFT(BART_Rides[[#This Row],[Lines]],1)</f>
        <v>B</v>
      </c>
      <c r="M4429" s="1" t="str">
        <f>IF(BART_Rides[[#This Row],[FirstLetter]]="Y","Yes","No")</f>
        <v>No</v>
      </c>
      <c r="N4429" s="1" t="str">
        <f>IF(OR(BART_Rides[[#This Row],[Station Code]]="EM", BART_Rides[[#This Row],[Station Code]]="MT", BART_Rides[[#This Row],[Station Code]]="PL", BART_Rides[[#This Row],[Station Code]]="CC"), "Yes", "No")</f>
        <v>No</v>
      </c>
    </row>
    <row r="4430" spans="6:14">
      <c r="F4430" s="3">
        <v>44245</v>
      </c>
      <c r="G4430" s="1" t="s">
        <v>23</v>
      </c>
      <c r="H4430" s="1" t="s">
        <v>102</v>
      </c>
      <c r="I4430" s="1">
        <v>1219</v>
      </c>
      <c r="J4430" s="1">
        <f>MONTH(BART_Rides[[#This Row],[Date]])</f>
        <v>2</v>
      </c>
      <c r="K4430" s="1">
        <f>WEEKDAY(BART_Rides[[#This Row],[Date]],2)</f>
        <v>4</v>
      </c>
      <c r="L4430" s="1" t="str">
        <f>LEFT(BART_Rides[[#This Row],[Lines]],1)</f>
        <v>B</v>
      </c>
      <c r="M4430" s="1" t="str">
        <f>IF(BART_Rides[[#This Row],[FirstLetter]]="Y","Yes","No")</f>
        <v>No</v>
      </c>
      <c r="N4430" s="1" t="str">
        <f>IF(OR(BART_Rides[[#This Row],[Station Code]]="EM", BART_Rides[[#This Row],[Station Code]]="MT", BART_Rides[[#This Row],[Station Code]]="PL", BART_Rides[[#This Row],[Station Code]]="CC"), "Yes", "No")</f>
        <v>No</v>
      </c>
    </row>
    <row r="4431" spans="6:14">
      <c r="F4431" s="3">
        <v>44246</v>
      </c>
      <c r="G4431" s="1" t="s">
        <v>23</v>
      </c>
      <c r="H4431" s="1" t="s">
        <v>102</v>
      </c>
      <c r="I4431" s="1">
        <v>1177</v>
      </c>
      <c r="J4431" s="1">
        <f>MONTH(BART_Rides[[#This Row],[Date]])</f>
        <v>2</v>
      </c>
      <c r="K4431" s="1">
        <f>WEEKDAY(BART_Rides[[#This Row],[Date]],2)</f>
        <v>5</v>
      </c>
      <c r="L4431" s="1" t="str">
        <f>LEFT(BART_Rides[[#This Row],[Lines]],1)</f>
        <v>B</v>
      </c>
      <c r="M4431" s="1" t="str">
        <f>IF(BART_Rides[[#This Row],[FirstLetter]]="Y","Yes","No")</f>
        <v>No</v>
      </c>
      <c r="N4431" s="1" t="str">
        <f>IF(OR(BART_Rides[[#This Row],[Station Code]]="EM", BART_Rides[[#This Row],[Station Code]]="MT", BART_Rides[[#This Row],[Station Code]]="PL", BART_Rides[[#This Row],[Station Code]]="CC"), "Yes", "No")</f>
        <v>No</v>
      </c>
    </row>
    <row r="4432" spans="6:14">
      <c r="F4432" s="3">
        <v>44247</v>
      </c>
      <c r="G4432" s="1" t="s">
        <v>23</v>
      </c>
      <c r="H4432" s="1" t="s">
        <v>102</v>
      </c>
      <c r="I4432" s="1">
        <v>622</v>
      </c>
      <c r="J4432" s="1">
        <f>MONTH(BART_Rides[[#This Row],[Date]])</f>
        <v>2</v>
      </c>
      <c r="K4432" s="1">
        <f>WEEKDAY(BART_Rides[[#This Row],[Date]],2)</f>
        <v>6</v>
      </c>
      <c r="L4432" s="1" t="str">
        <f>LEFT(BART_Rides[[#This Row],[Lines]],1)</f>
        <v>B</v>
      </c>
      <c r="M4432" s="1" t="str">
        <f>IF(BART_Rides[[#This Row],[FirstLetter]]="Y","Yes","No")</f>
        <v>No</v>
      </c>
      <c r="N4432" s="1" t="str">
        <f>IF(OR(BART_Rides[[#This Row],[Station Code]]="EM", BART_Rides[[#This Row],[Station Code]]="MT", BART_Rides[[#This Row],[Station Code]]="PL", BART_Rides[[#This Row],[Station Code]]="CC"), "Yes", "No")</f>
        <v>No</v>
      </c>
    </row>
    <row r="4433" spans="6:14">
      <c r="F4433" s="3">
        <v>44248</v>
      </c>
      <c r="G4433" s="1" t="s">
        <v>23</v>
      </c>
      <c r="H4433" s="1" t="s">
        <v>102</v>
      </c>
      <c r="I4433" s="1">
        <v>443</v>
      </c>
      <c r="J4433" s="1">
        <f>MONTH(BART_Rides[[#This Row],[Date]])</f>
        <v>2</v>
      </c>
      <c r="K4433" s="1">
        <f>WEEKDAY(BART_Rides[[#This Row],[Date]],2)</f>
        <v>7</v>
      </c>
      <c r="L4433" s="1" t="str">
        <f>LEFT(BART_Rides[[#This Row],[Lines]],1)</f>
        <v>B</v>
      </c>
      <c r="M4433" s="1" t="str">
        <f>IF(BART_Rides[[#This Row],[FirstLetter]]="Y","Yes","No")</f>
        <v>No</v>
      </c>
      <c r="N4433" s="1" t="str">
        <f>IF(OR(BART_Rides[[#This Row],[Station Code]]="EM", BART_Rides[[#This Row],[Station Code]]="MT", BART_Rides[[#This Row],[Station Code]]="PL", BART_Rides[[#This Row],[Station Code]]="CC"), "Yes", "No")</f>
        <v>No</v>
      </c>
    </row>
    <row r="4434" spans="6:14">
      <c r="F4434" s="3">
        <v>44249</v>
      </c>
      <c r="G4434" s="1" t="s">
        <v>23</v>
      </c>
      <c r="H4434" s="1" t="s">
        <v>102</v>
      </c>
      <c r="I4434" s="1">
        <v>1261</v>
      </c>
      <c r="J4434" s="1">
        <f>MONTH(BART_Rides[[#This Row],[Date]])</f>
        <v>2</v>
      </c>
      <c r="K4434" s="1">
        <f>WEEKDAY(BART_Rides[[#This Row],[Date]],2)</f>
        <v>1</v>
      </c>
      <c r="L4434" s="1" t="str">
        <f>LEFT(BART_Rides[[#This Row],[Lines]],1)</f>
        <v>B</v>
      </c>
      <c r="M4434" s="1" t="str">
        <f>IF(BART_Rides[[#This Row],[FirstLetter]]="Y","Yes","No")</f>
        <v>No</v>
      </c>
      <c r="N4434" s="1" t="str">
        <f>IF(OR(BART_Rides[[#This Row],[Station Code]]="EM", BART_Rides[[#This Row],[Station Code]]="MT", BART_Rides[[#This Row],[Station Code]]="PL", BART_Rides[[#This Row],[Station Code]]="CC"), "Yes", "No")</f>
        <v>No</v>
      </c>
    </row>
    <row r="4435" spans="6:14">
      <c r="F4435" s="3">
        <v>44250</v>
      </c>
      <c r="G4435" s="1" t="s">
        <v>23</v>
      </c>
      <c r="H4435" s="1" t="s">
        <v>102</v>
      </c>
      <c r="I4435" s="1">
        <v>1294</v>
      </c>
      <c r="J4435" s="1">
        <f>MONTH(BART_Rides[[#This Row],[Date]])</f>
        <v>2</v>
      </c>
      <c r="K4435" s="1">
        <f>WEEKDAY(BART_Rides[[#This Row],[Date]],2)</f>
        <v>2</v>
      </c>
      <c r="L4435" s="1" t="str">
        <f>LEFT(BART_Rides[[#This Row],[Lines]],1)</f>
        <v>B</v>
      </c>
      <c r="M4435" s="1" t="str">
        <f>IF(BART_Rides[[#This Row],[FirstLetter]]="Y","Yes","No")</f>
        <v>No</v>
      </c>
      <c r="N4435" s="1" t="str">
        <f>IF(OR(BART_Rides[[#This Row],[Station Code]]="EM", BART_Rides[[#This Row],[Station Code]]="MT", BART_Rides[[#This Row],[Station Code]]="PL", BART_Rides[[#This Row],[Station Code]]="CC"), "Yes", "No")</f>
        <v>No</v>
      </c>
    </row>
    <row r="4436" spans="6:14">
      <c r="F4436" s="3">
        <v>44251</v>
      </c>
      <c r="G4436" s="1" t="s">
        <v>23</v>
      </c>
      <c r="H4436" s="1" t="s">
        <v>102</v>
      </c>
      <c r="I4436" s="1">
        <v>1314</v>
      </c>
      <c r="J4436" s="1">
        <f>MONTH(BART_Rides[[#This Row],[Date]])</f>
        <v>2</v>
      </c>
      <c r="K4436" s="1">
        <f>WEEKDAY(BART_Rides[[#This Row],[Date]],2)</f>
        <v>3</v>
      </c>
      <c r="L4436" s="1" t="str">
        <f>LEFT(BART_Rides[[#This Row],[Lines]],1)</f>
        <v>B</v>
      </c>
      <c r="M4436" s="1" t="str">
        <f>IF(BART_Rides[[#This Row],[FirstLetter]]="Y","Yes","No")</f>
        <v>No</v>
      </c>
      <c r="N4436" s="1" t="str">
        <f>IF(OR(BART_Rides[[#This Row],[Station Code]]="EM", BART_Rides[[#This Row],[Station Code]]="MT", BART_Rides[[#This Row],[Station Code]]="PL", BART_Rides[[#This Row],[Station Code]]="CC"), "Yes", "No")</f>
        <v>No</v>
      </c>
    </row>
    <row r="4437" spans="6:14">
      <c r="F4437" s="3">
        <v>44252</v>
      </c>
      <c r="G4437" s="1" t="s">
        <v>23</v>
      </c>
      <c r="H4437" s="1" t="s">
        <v>102</v>
      </c>
      <c r="I4437" s="1">
        <v>1283</v>
      </c>
      <c r="J4437" s="1">
        <f>MONTH(BART_Rides[[#This Row],[Date]])</f>
        <v>2</v>
      </c>
      <c r="K4437" s="1">
        <f>WEEKDAY(BART_Rides[[#This Row],[Date]],2)</f>
        <v>4</v>
      </c>
      <c r="L4437" s="1" t="str">
        <f>LEFT(BART_Rides[[#This Row],[Lines]],1)</f>
        <v>B</v>
      </c>
      <c r="M4437" s="1" t="str">
        <f>IF(BART_Rides[[#This Row],[FirstLetter]]="Y","Yes","No")</f>
        <v>No</v>
      </c>
      <c r="N4437" s="1" t="str">
        <f>IF(OR(BART_Rides[[#This Row],[Station Code]]="EM", BART_Rides[[#This Row],[Station Code]]="MT", BART_Rides[[#This Row],[Station Code]]="PL", BART_Rides[[#This Row],[Station Code]]="CC"), "Yes", "No")</f>
        <v>No</v>
      </c>
    </row>
    <row r="4438" spans="6:14">
      <c r="F4438" s="3">
        <v>44253</v>
      </c>
      <c r="G4438" s="1" t="s">
        <v>23</v>
      </c>
      <c r="H4438" s="1" t="s">
        <v>102</v>
      </c>
      <c r="I4438" s="1">
        <v>1269</v>
      </c>
      <c r="J4438" s="1">
        <f>MONTH(BART_Rides[[#This Row],[Date]])</f>
        <v>2</v>
      </c>
      <c r="K4438" s="1">
        <f>WEEKDAY(BART_Rides[[#This Row],[Date]],2)</f>
        <v>5</v>
      </c>
      <c r="L4438" s="1" t="str">
        <f>LEFT(BART_Rides[[#This Row],[Lines]],1)</f>
        <v>B</v>
      </c>
      <c r="M4438" s="1" t="str">
        <f>IF(BART_Rides[[#This Row],[FirstLetter]]="Y","Yes","No")</f>
        <v>No</v>
      </c>
      <c r="N4438" s="1" t="str">
        <f>IF(OR(BART_Rides[[#This Row],[Station Code]]="EM", BART_Rides[[#This Row],[Station Code]]="MT", BART_Rides[[#This Row],[Station Code]]="PL", BART_Rides[[#This Row],[Station Code]]="CC"), "Yes", "No")</f>
        <v>No</v>
      </c>
    </row>
    <row r="4439" spans="6:14">
      <c r="F4439" s="3">
        <v>44254</v>
      </c>
      <c r="G4439" s="1" t="s">
        <v>23</v>
      </c>
      <c r="H4439" s="1" t="s">
        <v>102</v>
      </c>
      <c r="I4439" s="1">
        <v>693</v>
      </c>
      <c r="J4439" s="1">
        <f>MONTH(BART_Rides[[#This Row],[Date]])</f>
        <v>2</v>
      </c>
      <c r="K4439" s="1">
        <f>WEEKDAY(BART_Rides[[#This Row],[Date]],2)</f>
        <v>6</v>
      </c>
      <c r="L4439" s="1" t="str">
        <f>LEFT(BART_Rides[[#This Row],[Lines]],1)</f>
        <v>B</v>
      </c>
      <c r="M4439" s="1" t="str">
        <f>IF(BART_Rides[[#This Row],[FirstLetter]]="Y","Yes","No")</f>
        <v>No</v>
      </c>
      <c r="N4439" s="1" t="str">
        <f>IF(OR(BART_Rides[[#This Row],[Station Code]]="EM", BART_Rides[[#This Row],[Station Code]]="MT", BART_Rides[[#This Row],[Station Code]]="PL", BART_Rides[[#This Row],[Station Code]]="CC"), "Yes", "No")</f>
        <v>No</v>
      </c>
    </row>
    <row r="4440" spans="6:14">
      <c r="F4440" s="3">
        <v>44255</v>
      </c>
      <c r="G4440" s="1" t="s">
        <v>23</v>
      </c>
      <c r="H4440" s="1" t="s">
        <v>102</v>
      </c>
      <c r="I4440" s="1">
        <v>487</v>
      </c>
      <c r="J4440" s="1">
        <f>MONTH(BART_Rides[[#This Row],[Date]])</f>
        <v>2</v>
      </c>
      <c r="K4440" s="1">
        <f>WEEKDAY(BART_Rides[[#This Row],[Date]],2)</f>
        <v>7</v>
      </c>
      <c r="L4440" s="1" t="str">
        <f>LEFT(BART_Rides[[#This Row],[Lines]],1)</f>
        <v>B</v>
      </c>
      <c r="M4440" s="1" t="str">
        <f>IF(BART_Rides[[#This Row],[FirstLetter]]="Y","Yes","No")</f>
        <v>No</v>
      </c>
      <c r="N4440" s="1" t="str">
        <f>IF(OR(BART_Rides[[#This Row],[Station Code]]="EM", BART_Rides[[#This Row],[Station Code]]="MT", BART_Rides[[#This Row],[Station Code]]="PL", BART_Rides[[#This Row],[Station Code]]="CC"), "Yes", "No")</f>
        <v>No</v>
      </c>
    </row>
    <row r="4441" spans="6:14">
      <c r="F4441" s="3">
        <v>44256</v>
      </c>
      <c r="G4441" s="1" t="s">
        <v>23</v>
      </c>
      <c r="H4441" s="1" t="s">
        <v>102</v>
      </c>
      <c r="I4441" s="1">
        <v>1242</v>
      </c>
      <c r="J4441" s="1">
        <f>MONTH(BART_Rides[[#This Row],[Date]])</f>
        <v>3</v>
      </c>
      <c r="K4441" s="1">
        <f>WEEKDAY(BART_Rides[[#This Row],[Date]],2)</f>
        <v>1</v>
      </c>
      <c r="L4441" s="1" t="str">
        <f>LEFT(BART_Rides[[#This Row],[Lines]],1)</f>
        <v>B</v>
      </c>
      <c r="M4441" s="1" t="str">
        <f>IF(BART_Rides[[#This Row],[FirstLetter]]="Y","Yes","No")</f>
        <v>No</v>
      </c>
      <c r="N4441" s="1" t="str">
        <f>IF(OR(BART_Rides[[#This Row],[Station Code]]="EM", BART_Rides[[#This Row],[Station Code]]="MT", BART_Rides[[#This Row],[Station Code]]="PL", BART_Rides[[#This Row],[Station Code]]="CC"), "Yes", "No")</f>
        <v>No</v>
      </c>
    </row>
    <row r="4442" spans="6:14">
      <c r="F4442" s="3">
        <v>44257</v>
      </c>
      <c r="G4442" s="1" t="s">
        <v>23</v>
      </c>
      <c r="H4442" s="1" t="s">
        <v>102</v>
      </c>
      <c r="I4442" s="1">
        <v>1315</v>
      </c>
      <c r="J4442" s="1">
        <f>MONTH(BART_Rides[[#This Row],[Date]])</f>
        <v>3</v>
      </c>
      <c r="K4442" s="1">
        <f>WEEKDAY(BART_Rides[[#This Row],[Date]],2)</f>
        <v>2</v>
      </c>
      <c r="L4442" s="1" t="str">
        <f>LEFT(BART_Rides[[#This Row],[Lines]],1)</f>
        <v>B</v>
      </c>
      <c r="M4442" s="1" t="str">
        <f>IF(BART_Rides[[#This Row],[FirstLetter]]="Y","Yes","No")</f>
        <v>No</v>
      </c>
      <c r="N4442" s="1" t="str">
        <f>IF(OR(BART_Rides[[#This Row],[Station Code]]="EM", BART_Rides[[#This Row],[Station Code]]="MT", BART_Rides[[#This Row],[Station Code]]="PL", BART_Rides[[#This Row],[Station Code]]="CC"), "Yes", "No")</f>
        <v>No</v>
      </c>
    </row>
    <row r="4443" spans="6:14">
      <c r="F4443" s="3">
        <v>44258</v>
      </c>
      <c r="G4443" s="1" t="s">
        <v>23</v>
      </c>
      <c r="H4443" s="1" t="s">
        <v>102</v>
      </c>
      <c r="I4443" s="1">
        <v>1370</v>
      </c>
      <c r="J4443" s="1">
        <f>MONTH(BART_Rides[[#This Row],[Date]])</f>
        <v>3</v>
      </c>
      <c r="K4443" s="1">
        <f>WEEKDAY(BART_Rides[[#This Row],[Date]],2)</f>
        <v>3</v>
      </c>
      <c r="L4443" s="1" t="str">
        <f>LEFT(BART_Rides[[#This Row],[Lines]],1)</f>
        <v>B</v>
      </c>
      <c r="M4443" s="1" t="str">
        <f>IF(BART_Rides[[#This Row],[FirstLetter]]="Y","Yes","No")</f>
        <v>No</v>
      </c>
      <c r="N4443" s="1" t="str">
        <f>IF(OR(BART_Rides[[#This Row],[Station Code]]="EM", BART_Rides[[#This Row],[Station Code]]="MT", BART_Rides[[#This Row],[Station Code]]="PL", BART_Rides[[#This Row],[Station Code]]="CC"), "Yes", "No")</f>
        <v>No</v>
      </c>
    </row>
    <row r="4444" spans="6:14">
      <c r="F4444" s="3">
        <v>44259</v>
      </c>
      <c r="G4444" s="1" t="s">
        <v>23</v>
      </c>
      <c r="H4444" s="1" t="s">
        <v>102</v>
      </c>
      <c r="I4444" s="1">
        <v>1303</v>
      </c>
      <c r="J4444" s="1">
        <f>MONTH(BART_Rides[[#This Row],[Date]])</f>
        <v>3</v>
      </c>
      <c r="K4444" s="1">
        <f>WEEKDAY(BART_Rides[[#This Row],[Date]],2)</f>
        <v>4</v>
      </c>
      <c r="L4444" s="1" t="str">
        <f>LEFT(BART_Rides[[#This Row],[Lines]],1)</f>
        <v>B</v>
      </c>
      <c r="M4444" s="1" t="str">
        <f>IF(BART_Rides[[#This Row],[FirstLetter]]="Y","Yes","No")</f>
        <v>No</v>
      </c>
      <c r="N4444" s="1" t="str">
        <f>IF(OR(BART_Rides[[#This Row],[Station Code]]="EM", BART_Rides[[#This Row],[Station Code]]="MT", BART_Rides[[#This Row],[Station Code]]="PL", BART_Rides[[#This Row],[Station Code]]="CC"), "Yes", "No")</f>
        <v>No</v>
      </c>
    </row>
    <row r="4445" spans="6:14">
      <c r="F4445" s="3">
        <v>44260</v>
      </c>
      <c r="G4445" s="1" t="s">
        <v>23</v>
      </c>
      <c r="H4445" s="1" t="s">
        <v>102</v>
      </c>
      <c r="I4445" s="1">
        <v>1288</v>
      </c>
      <c r="J4445" s="1">
        <f>MONTH(BART_Rides[[#This Row],[Date]])</f>
        <v>3</v>
      </c>
      <c r="K4445" s="1">
        <f>WEEKDAY(BART_Rides[[#This Row],[Date]],2)</f>
        <v>5</v>
      </c>
      <c r="L4445" s="1" t="str">
        <f>LEFT(BART_Rides[[#This Row],[Lines]],1)</f>
        <v>B</v>
      </c>
      <c r="M4445" s="1" t="str">
        <f>IF(BART_Rides[[#This Row],[FirstLetter]]="Y","Yes","No")</f>
        <v>No</v>
      </c>
      <c r="N4445" s="1" t="str">
        <f>IF(OR(BART_Rides[[#This Row],[Station Code]]="EM", BART_Rides[[#This Row],[Station Code]]="MT", BART_Rides[[#This Row],[Station Code]]="PL", BART_Rides[[#This Row],[Station Code]]="CC"), "Yes", "No")</f>
        <v>No</v>
      </c>
    </row>
    <row r="4446" spans="6:14">
      <c r="F4446" s="3">
        <v>44261</v>
      </c>
      <c r="G4446" s="1" t="s">
        <v>23</v>
      </c>
      <c r="H4446" s="1" t="s">
        <v>102</v>
      </c>
      <c r="I4446" s="1">
        <v>700</v>
      </c>
      <c r="J4446" s="1">
        <f>MONTH(BART_Rides[[#This Row],[Date]])</f>
        <v>3</v>
      </c>
      <c r="K4446" s="1">
        <f>WEEKDAY(BART_Rides[[#This Row],[Date]],2)</f>
        <v>6</v>
      </c>
      <c r="L4446" s="1" t="str">
        <f>LEFT(BART_Rides[[#This Row],[Lines]],1)</f>
        <v>B</v>
      </c>
      <c r="M4446" s="1" t="str">
        <f>IF(BART_Rides[[#This Row],[FirstLetter]]="Y","Yes","No")</f>
        <v>No</v>
      </c>
      <c r="N4446" s="1" t="str">
        <f>IF(OR(BART_Rides[[#This Row],[Station Code]]="EM", BART_Rides[[#This Row],[Station Code]]="MT", BART_Rides[[#This Row],[Station Code]]="PL", BART_Rides[[#This Row],[Station Code]]="CC"), "Yes", "No")</f>
        <v>No</v>
      </c>
    </row>
    <row r="4447" spans="6:14">
      <c r="F4447" s="3">
        <v>44262</v>
      </c>
      <c r="G4447" s="1" t="s">
        <v>23</v>
      </c>
      <c r="H4447" s="1" t="s">
        <v>102</v>
      </c>
      <c r="I4447" s="1">
        <v>528</v>
      </c>
      <c r="J4447" s="1">
        <f>MONTH(BART_Rides[[#This Row],[Date]])</f>
        <v>3</v>
      </c>
      <c r="K4447" s="1">
        <f>WEEKDAY(BART_Rides[[#This Row],[Date]],2)</f>
        <v>7</v>
      </c>
      <c r="L4447" s="1" t="str">
        <f>LEFT(BART_Rides[[#This Row],[Lines]],1)</f>
        <v>B</v>
      </c>
      <c r="M4447" s="1" t="str">
        <f>IF(BART_Rides[[#This Row],[FirstLetter]]="Y","Yes","No")</f>
        <v>No</v>
      </c>
      <c r="N4447" s="1" t="str">
        <f>IF(OR(BART_Rides[[#This Row],[Station Code]]="EM", BART_Rides[[#This Row],[Station Code]]="MT", BART_Rides[[#This Row],[Station Code]]="PL", BART_Rides[[#This Row],[Station Code]]="CC"), "Yes", "No")</f>
        <v>No</v>
      </c>
    </row>
    <row r="4448" spans="6:14">
      <c r="F4448" s="3">
        <v>44263</v>
      </c>
      <c r="G4448" s="1" t="s">
        <v>23</v>
      </c>
      <c r="H4448" s="1" t="s">
        <v>102</v>
      </c>
      <c r="I4448" s="1">
        <v>1286</v>
      </c>
      <c r="J4448" s="1">
        <f>MONTH(BART_Rides[[#This Row],[Date]])</f>
        <v>3</v>
      </c>
      <c r="K4448" s="1">
        <f>WEEKDAY(BART_Rides[[#This Row],[Date]],2)</f>
        <v>1</v>
      </c>
      <c r="L4448" s="1" t="str">
        <f>LEFT(BART_Rides[[#This Row],[Lines]],1)</f>
        <v>B</v>
      </c>
      <c r="M4448" s="1" t="str">
        <f>IF(BART_Rides[[#This Row],[FirstLetter]]="Y","Yes","No")</f>
        <v>No</v>
      </c>
      <c r="N4448" s="1" t="str">
        <f>IF(OR(BART_Rides[[#This Row],[Station Code]]="EM", BART_Rides[[#This Row],[Station Code]]="MT", BART_Rides[[#This Row],[Station Code]]="PL", BART_Rides[[#This Row],[Station Code]]="CC"), "Yes", "No")</f>
        <v>No</v>
      </c>
    </row>
    <row r="4449" spans="6:14">
      <c r="F4449" s="3">
        <v>44264</v>
      </c>
      <c r="G4449" s="1" t="s">
        <v>23</v>
      </c>
      <c r="H4449" s="1" t="s">
        <v>102</v>
      </c>
      <c r="I4449" s="1">
        <v>1280</v>
      </c>
      <c r="J4449" s="1">
        <f>MONTH(BART_Rides[[#This Row],[Date]])</f>
        <v>3</v>
      </c>
      <c r="K4449" s="1">
        <f>WEEKDAY(BART_Rides[[#This Row],[Date]],2)</f>
        <v>2</v>
      </c>
      <c r="L4449" s="1" t="str">
        <f>LEFT(BART_Rides[[#This Row],[Lines]],1)</f>
        <v>B</v>
      </c>
      <c r="M4449" s="1" t="str">
        <f>IF(BART_Rides[[#This Row],[FirstLetter]]="Y","Yes","No")</f>
        <v>No</v>
      </c>
      <c r="N4449" s="1" t="str">
        <f>IF(OR(BART_Rides[[#This Row],[Station Code]]="EM", BART_Rides[[#This Row],[Station Code]]="MT", BART_Rides[[#This Row],[Station Code]]="PL", BART_Rides[[#This Row],[Station Code]]="CC"), "Yes", "No")</f>
        <v>No</v>
      </c>
    </row>
    <row r="4450" spans="6:14">
      <c r="F4450" s="3">
        <v>44265</v>
      </c>
      <c r="G4450" s="1" t="s">
        <v>23</v>
      </c>
      <c r="H4450" s="1" t="s">
        <v>102</v>
      </c>
      <c r="I4450" s="1">
        <v>1229</v>
      </c>
      <c r="J4450" s="1">
        <f>MONTH(BART_Rides[[#This Row],[Date]])</f>
        <v>3</v>
      </c>
      <c r="K4450" s="1">
        <f>WEEKDAY(BART_Rides[[#This Row],[Date]],2)</f>
        <v>3</v>
      </c>
      <c r="L4450" s="1" t="str">
        <f>LEFT(BART_Rides[[#This Row],[Lines]],1)</f>
        <v>B</v>
      </c>
      <c r="M4450" s="1" t="str">
        <f>IF(BART_Rides[[#This Row],[FirstLetter]]="Y","Yes","No")</f>
        <v>No</v>
      </c>
      <c r="N4450" s="1" t="str">
        <f>IF(OR(BART_Rides[[#This Row],[Station Code]]="EM", BART_Rides[[#This Row],[Station Code]]="MT", BART_Rides[[#This Row],[Station Code]]="PL", BART_Rides[[#This Row],[Station Code]]="CC"), "Yes", "No")</f>
        <v>No</v>
      </c>
    </row>
    <row r="4451" spans="6:14">
      <c r="F4451" s="3">
        <v>44266</v>
      </c>
      <c r="G4451" s="1" t="s">
        <v>23</v>
      </c>
      <c r="H4451" s="1" t="s">
        <v>102</v>
      </c>
      <c r="I4451" s="1">
        <v>1295</v>
      </c>
      <c r="J4451" s="1">
        <f>MONTH(BART_Rides[[#This Row],[Date]])</f>
        <v>3</v>
      </c>
      <c r="K4451" s="1">
        <f>WEEKDAY(BART_Rides[[#This Row],[Date]],2)</f>
        <v>4</v>
      </c>
      <c r="L4451" s="1" t="str">
        <f>LEFT(BART_Rides[[#This Row],[Lines]],1)</f>
        <v>B</v>
      </c>
      <c r="M4451" s="1" t="str">
        <f>IF(BART_Rides[[#This Row],[FirstLetter]]="Y","Yes","No")</f>
        <v>No</v>
      </c>
      <c r="N4451" s="1" t="str">
        <f>IF(OR(BART_Rides[[#This Row],[Station Code]]="EM", BART_Rides[[#This Row],[Station Code]]="MT", BART_Rides[[#This Row],[Station Code]]="PL", BART_Rides[[#This Row],[Station Code]]="CC"), "Yes", "No")</f>
        <v>No</v>
      </c>
    </row>
    <row r="4452" spans="6:14">
      <c r="F4452" s="3">
        <v>44267</v>
      </c>
      <c r="G4452" s="1" t="s">
        <v>23</v>
      </c>
      <c r="H4452" s="1" t="s">
        <v>102</v>
      </c>
      <c r="I4452" s="1">
        <v>1299</v>
      </c>
      <c r="J4452" s="1">
        <f>MONTH(BART_Rides[[#This Row],[Date]])</f>
        <v>3</v>
      </c>
      <c r="K4452" s="1">
        <f>WEEKDAY(BART_Rides[[#This Row],[Date]],2)</f>
        <v>5</v>
      </c>
      <c r="L4452" s="1" t="str">
        <f>LEFT(BART_Rides[[#This Row],[Lines]],1)</f>
        <v>B</v>
      </c>
      <c r="M4452" s="1" t="str">
        <f>IF(BART_Rides[[#This Row],[FirstLetter]]="Y","Yes","No")</f>
        <v>No</v>
      </c>
      <c r="N4452" s="1" t="str">
        <f>IF(OR(BART_Rides[[#This Row],[Station Code]]="EM", BART_Rides[[#This Row],[Station Code]]="MT", BART_Rides[[#This Row],[Station Code]]="PL", BART_Rides[[#This Row],[Station Code]]="CC"), "Yes", "No")</f>
        <v>No</v>
      </c>
    </row>
    <row r="4453" spans="6:14">
      <c r="F4453" s="3">
        <v>44268</v>
      </c>
      <c r="G4453" s="1" t="s">
        <v>23</v>
      </c>
      <c r="H4453" s="1" t="s">
        <v>102</v>
      </c>
      <c r="I4453" s="1">
        <v>702</v>
      </c>
      <c r="J4453" s="1">
        <f>MONTH(BART_Rides[[#This Row],[Date]])</f>
        <v>3</v>
      </c>
      <c r="K4453" s="1">
        <f>WEEKDAY(BART_Rides[[#This Row],[Date]],2)</f>
        <v>6</v>
      </c>
      <c r="L4453" s="1" t="str">
        <f>LEFT(BART_Rides[[#This Row],[Lines]],1)</f>
        <v>B</v>
      </c>
      <c r="M4453" s="1" t="str">
        <f>IF(BART_Rides[[#This Row],[FirstLetter]]="Y","Yes","No")</f>
        <v>No</v>
      </c>
      <c r="N4453" s="1" t="str">
        <f>IF(OR(BART_Rides[[#This Row],[Station Code]]="EM", BART_Rides[[#This Row],[Station Code]]="MT", BART_Rides[[#This Row],[Station Code]]="PL", BART_Rides[[#This Row],[Station Code]]="CC"), "Yes", "No")</f>
        <v>No</v>
      </c>
    </row>
    <row r="4454" spans="6:14">
      <c r="F4454" s="3">
        <v>44269</v>
      </c>
      <c r="G4454" s="1" t="s">
        <v>23</v>
      </c>
      <c r="H4454" s="1" t="s">
        <v>102</v>
      </c>
      <c r="I4454" s="1">
        <v>409</v>
      </c>
      <c r="J4454" s="1">
        <f>MONTH(BART_Rides[[#This Row],[Date]])</f>
        <v>3</v>
      </c>
      <c r="K4454" s="1">
        <f>WEEKDAY(BART_Rides[[#This Row],[Date]],2)</f>
        <v>7</v>
      </c>
      <c r="L4454" s="1" t="str">
        <f>LEFT(BART_Rides[[#This Row],[Lines]],1)</f>
        <v>B</v>
      </c>
      <c r="M4454" s="1" t="str">
        <f>IF(BART_Rides[[#This Row],[FirstLetter]]="Y","Yes","No")</f>
        <v>No</v>
      </c>
      <c r="N4454" s="1" t="str">
        <f>IF(OR(BART_Rides[[#This Row],[Station Code]]="EM", BART_Rides[[#This Row],[Station Code]]="MT", BART_Rides[[#This Row],[Station Code]]="PL", BART_Rides[[#This Row],[Station Code]]="CC"), "Yes", "No")</f>
        <v>No</v>
      </c>
    </row>
    <row r="4455" spans="6:14">
      <c r="F4455" s="3">
        <v>44270</v>
      </c>
      <c r="G4455" s="1" t="s">
        <v>23</v>
      </c>
      <c r="H4455" s="1" t="s">
        <v>102</v>
      </c>
      <c r="I4455" s="1">
        <v>1236</v>
      </c>
      <c r="J4455" s="1">
        <f>MONTH(BART_Rides[[#This Row],[Date]])</f>
        <v>3</v>
      </c>
      <c r="K4455" s="1">
        <f>WEEKDAY(BART_Rides[[#This Row],[Date]],2)</f>
        <v>1</v>
      </c>
      <c r="L4455" s="1" t="str">
        <f>LEFT(BART_Rides[[#This Row],[Lines]],1)</f>
        <v>B</v>
      </c>
      <c r="M4455" s="1" t="str">
        <f>IF(BART_Rides[[#This Row],[FirstLetter]]="Y","Yes","No")</f>
        <v>No</v>
      </c>
      <c r="N4455" s="1" t="str">
        <f>IF(OR(BART_Rides[[#This Row],[Station Code]]="EM", BART_Rides[[#This Row],[Station Code]]="MT", BART_Rides[[#This Row],[Station Code]]="PL", BART_Rides[[#This Row],[Station Code]]="CC"), "Yes", "No")</f>
        <v>No</v>
      </c>
    </row>
    <row r="4456" spans="6:14">
      <c r="F4456" s="3">
        <v>44271</v>
      </c>
      <c r="G4456" s="1" t="s">
        <v>23</v>
      </c>
      <c r="H4456" s="1" t="s">
        <v>102</v>
      </c>
      <c r="I4456" s="1">
        <v>1345</v>
      </c>
      <c r="J4456" s="1">
        <f>MONTH(BART_Rides[[#This Row],[Date]])</f>
        <v>3</v>
      </c>
      <c r="K4456" s="1">
        <f>WEEKDAY(BART_Rides[[#This Row],[Date]],2)</f>
        <v>2</v>
      </c>
      <c r="L4456" s="1" t="str">
        <f>LEFT(BART_Rides[[#This Row],[Lines]],1)</f>
        <v>B</v>
      </c>
      <c r="M4456" s="1" t="str">
        <f>IF(BART_Rides[[#This Row],[FirstLetter]]="Y","Yes","No")</f>
        <v>No</v>
      </c>
      <c r="N4456" s="1" t="str">
        <f>IF(OR(BART_Rides[[#This Row],[Station Code]]="EM", BART_Rides[[#This Row],[Station Code]]="MT", BART_Rides[[#This Row],[Station Code]]="PL", BART_Rides[[#This Row],[Station Code]]="CC"), "Yes", "No")</f>
        <v>No</v>
      </c>
    </row>
    <row r="4457" spans="6:14">
      <c r="F4457" s="3">
        <v>44272</v>
      </c>
      <c r="G4457" s="1" t="s">
        <v>23</v>
      </c>
      <c r="H4457" s="1" t="s">
        <v>102</v>
      </c>
      <c r="I4457" s="1">
        <v>1339</v>
      </c>
      <c r="J4457" s="1">
        <f>MONTH(BART_Rides[[#This Row],[Date]])</f>
        <v>3</v>
      </c>
      <c r="K4457" s="1">
        <f>WEEKDAY(BART_Rides[[#This Row],[Date]],2)</f>
        <v>3</v>
      </c>
      <c r="L4457" s="1" t="str">
        <f>LEFT(BART_Rides[[#This Row],[Lines]],1)</f>
        <v>B</v>
      </c>
      <c r="M4457" s="1" t="str">
        <f>IF(BART_Rides[[#This Row],[FirstLetter]]="Y","Yes","No")</f>
        <v>No</v>
      </c>
      <c r="N4457" s="1" t="str">
        <f>IF(OR(BART_Rides[[#This Row],[Station Code]]="EM", BART_Rides[[#This Row],[Station Code]]="MT", BART_Rides[[#This Row],[Station Code]]="PL", BART_Rides[[#This Row],[Station Code]]="CC"), "Yes", "No")</f>
        <v>No</v>
      </c>
    </row>
    <row r="4458" spans="6:14">
      <c r="F4458" s="3">
        <v>44273</v>
      </c>
      <c r="G4458" s="1" t="s">
        <v>23</v>
      </c>
      <c r="H4458" s="1" t="s">
        <v>102</v>
      </c>
      <c r="I4458" s="1">
        <v>1161</v>
      </c>
      <c r="J4458" s="1">
        <f>MONTH(BART_Rides[[#This Row],[Date]])</f>
        <v>3</v>
      </c>
      <c r="K4458" s="1">
        <f>WEEKDAY(BART_Rides[[#This Row],[Date]],2)</f>
        <v>4</v>
      </c>
      <c r="L4458" s="1" t="str">
        <f>LEFT(BART_Rides[[#This Row],[Lines]],1)</f>
        <v>B</v>
      </c>
      <c r="M4458" s="1" t="str">
        <f>IF(BART_Rides[[#This Row],[FirstLetter]]="Y","Yes","No")</f>
        <v>No</v>
      </c>
      <c r="N4458" s="1" t="str">
        <f>IF(OR(BART_Rides[[#This Row],[Station Code]]="EM", BART_Rides[[#This Row],[Station Code]]="MT", BART_Rides[[#This Row],[Station Code]]="PL", BART_Rides[[#This Row],[Station Code]]="CC"), "Yes", "No")</f>
        <v>No</v>
      </c>
    </row>
    <row r="4459" spans="6:14">
      <c r="F4459" s="3">
        <v>44274</v>
      </c>
      <c r="G4459" s="1" t="s">
        <v>23</v>
      </c>
      <c r="H4459" s="1" t="s">
        <v>102</v>
      </c>
      <c r="I4459" s="1">
        <v>1250</v>
      </c>
      <c r="J4459" s="1">
        <f>MONTH(BART_Rides[[#This Row],[Date]])</f>
        <v>3</v>
      </c>
      <c r="K4459" s="1">
        <f>WEEKDAY(BART_Rides[[#This Row],[Date]],2)</f>
        <v>5</v>
      </c>
      <c r="L4459" s="1" t="str">
        <f>LEFT(BART_Rides[[#This Row],[Lines]],1)</f>
        <v>B</v>
      </c>
      <c r="M4459" s="1" t="str">
        <f>IF(BART_Rides[[#This Row],[FirstLetter]]="Y","Yes","No")</f>
        <v>No</v>
      </c>
      <c r="N4459" s="1" t="str">
        <f>IF(OR(BART_Rides[[#This Row],[Station Code]]="EM", BART_Rides[[#This Row],[Station Code]]="MT", BART_Rides[[#This Row],[Station Code]]="PL", BART_Rides[[#This Row],[Station Code]]="CC"), "Yes", "No")</f>
        <v>No</v>
      </c>
    </row>
    <row r="4460" spans="6:14">
      <c r="F4460" s="3">
        <v>44275</v>
      </c>
      <c r="G4460" s="1" t="s">
        <v>23</v>
      </c>
      <c r="H4460" s="1" t="s">
        <v>102</v>
      </c>
      <c r="I4460" s="1">
        <v>705</v>
      </c>
      <c r="J4460" s="1">
        <f>MONTH(BART_Rides[[#This Row],[Date]])</f>
        <v>3</v>
      </c>
      <c r="K4460" s="1">
        <f>WEEKDAY(BART_Rides[[#This Row],[Date]],2)</f>
        <v>6</v>
      </c>
      <c r="L4460" s="1" t="str">
        <f>LEFT(BART_Rides[[#This Row],[Lines]],1)</f>
        <v>B</v>
      </c>
      <c r="M4460" s="1" t="str">
        <f>IF(BART_Rides[[#This Row],[FirstLetter]]="Y","Yes","No")</f>
        <v>No</v>
      </c>
      <c r="N4460" s="1" t="str">
        <f>IF(OR(BART_Rides[[#This Row],[Station Code]]="EM", BART_Rides[[#This Row],[Station Code]]="MT", BART_Rides[[#This Row],[Station Code]]="PL", BART_Rides[[#This Row],[Station Code]]="CC"), "Yes", "No")</f>
        <v>No</v>
      </c>
    </row>
    <row r="4461" spans="6:14">
      <c r="F4461" s="3">
        <v>44276</v>
      </c>
      <c r="G4461" s="1" t="s">
        <v>23</v>
      </c>
      <c r="H4461" s="1" t="s">
        <v>102</v>
      </c>
      <c r="I4461" s="1">
        <v>532</v>
      </c>
      <c r="J4461" s="1">
        <f>MONTH(BART_Rides[[#This Row],[Date]])</f>
        <v>3</v>
      </c>
      <c r="K4461" s="1">
        <f>WEEKDAY(BART_Rides[[#This Row],[Date]],2)</f>
        <v>7</v>
      </c>
      <c r="L4461" s="1" t="str">
        <f>LEFT(BART_Rides[[#This Row],[Lines]],1)</f>
        <v>B</v>
      </c>
      <c r="M4461" s="1" t="str">
        <f>IF(BART_Rides[[#This Row],[FirstLetter]]="Y","Yes","No")</f>
        <v>No</v>
      </c>
      <c r="N4461" s="1" t="str">
        <f>IF(OR(BART_Rides[[#This Row],[Station Code]]="EM", BART_Rides[[#This Row],[Station Code]]="MT", BART_Rides[[#This Row],[Station Code]]="PL", BART_Rides[[#This Row],[Station Code]]="CC"), "Yes", "No")</f>
        <v>No</v>
      </c>
    </row>
    <row r="4462" spans="6:14">
      <c r="F4462" s="3">
        <v>44277</v>
      </c>
      <c r="G4462" s="1" t="s">
        <v>23</v>
      </c>
      <c r="H4462" s="1" t="s">
        <v>102</v>
      </c>
      <c r="I4462" s="1">
        <v>1239</v>
      </c>
      <c r="J4462" s="1">
        <f>MONTH(BART_Rides[[#This Row],[Date]])</f>
        <v>3</v>
      </c>
      <c r="K4462" s="1">
        <f>WEEKDAY(BART_Rides[[#This Row],[Date]],2)</f>
        <v>1</v>
      </c>
      <c r="L4462" s="1" t="str">
        <f>LEFT(BART_Rides[[#This Row],[Lines]],1)</f>
        <v>B</v>
      </c>
      <c r="M4462" s="1" t="str">
        <f>IF(BART_Rides[[#This Row],[FirstLetter]]="Y","Yes","No")</f>
        <v>No</v>
      </c>
      <c r="N4462" s="1" t="str">
        <f>IF(OR(BART_Rides[[#This Row],[Station Code]]="EM", BART_Rides[[#This Row],[Station Code]]="MT", BART_Rides[[#This Row],[Station Code]]="PL", BART_Rides[[#This Row],[Station Code]]="CC"), "Yes", "No")</f>
        <v>No</v>
      </c>
    </row>
    <row r="4463" spans="6:14">
      <c r="F4463" s="3">
        <v>44278</v>
      </c>
      <c r="G4463" s="1" t="s">
        <v>23</v>
      </c>
      <c r="H4463" s="1" t="s">
        <v>102</v>
      </c>
      <c r="I4463" s="1">
        <v>1413</v>
      </c>
      <c r="J4463" s="1">
        <f>MONTH(BART_Rides[[#This Row],[Date]])</f>
        <v>3</v>
      </c>
      <c r="K4463" s="1">
        <f>WEEKDAY(BART_Rides[[#This Row],[Date]],2)</f>
        <v>2</v>
      </c>
      <c r="L4463" s="1" t="str">
        <f>LEFT(BART_Rides[[#This Row],[Lines]],1)</f>
        <v>B</v>
      </c>
      <c r="M4463" s="1" t="str">
        <f>IF(BART_Rides[[#This Row],[FirstLetter]]="Y","Yes","No")</f>
        <v>No</v>
      </c>
      <c r="N4463" s="1" t="str">
        <f>IF(OR(BART_Rides[[#This Row],[Station Code]]="EM", BART_Rides[[#This Row],[Station Code]]="MT", BART_Rides[[#This Row],[Station Code]]="PL", BART_Rides[[#This Row],[Station Code]]="CC"), "Yes", "No")</f>
        <v>No</v>
      </c>
    </row>
    <row r="4464" spans="6:14">
      <c r="F4464" s="3">
        <v>44279</v>
      </c>
      <c r="G4464" s="1" t="s">
        <v>23</v>
      </c>
      <c r="H4464" s="1" t="s">
        <v>102</v>
      </c>
      <c r="I4464" s="1">
        <v>1361</v>
      </c>
      <c r="J4464" s="1">
        <f>MONTH(BART_Rides[[#This Row],[Date]])</f>
        <v>3</v>
      </c>
      <c r="K4464" s="1">
        <f>WEEKDAY(BART_Rides[[#This Row],[Date]],2)</f>
        <v>3</v>
      </c>
      <c r="L4464" s="1" t="str">
        <f>LEFT(BART_Rides[[#This Row],[Lines]],1)</f>
        <v>B</v>
      </c>
      <c r="M4464" s="1" t="str">
        <f>IF(BART_Rides[[#This Row],[FirstLetter]]="Y","Yes","No")</f>
        <v>No</v>
      </c>
      <c r="N4464" s="1" t="str">
        <f>IF(OR(BART_Rides[[#This Row],[Station Code]]="EM", BART_Rides[[#This Row],[Station Code]]="MT", BART_Rides[[#This Row],[Station Code]]="PL", BART_Rides[[#This Row],[Station Code]]="CC"), "Yes", "No")</f>
        <v>No</v>
      </c>
    </row>
    <row r="4465" spans="6:14">
      <c r="F4465" s="3">
        <v>44280</v>
      </c>
      <c r="G4465" s="1" t="s">
        <v>23</v>
      </c>
      <c r="H4465" s="1" t="s">
        <v>102</v>
      </c>
      <c r="I4465" s="1">
        <v>1372</v>
      </c>
      <c r="J4465" s="1">
        <f>MONTH(BART_Rides[[#This Row],[Date]])</f>
        <v>3</v>
      </c>
      <c r="K4465" s="1">
        <f>WEEKDAY(BART_Rides[[#This Row],[Date]],2)</f>
        <v>4</v>
      </c>
      <c r="L4465" s="1" t="str">
        <f>LEFT(BART_Rides[[#This Row],[Lines]],1)</f>
        <v>B</v>
      </c>
      <c r="M4465" s="1" t="str">
        <f>IF(BART_Rides[[#This Row],[FirstLetter]]="Y","Yes","No")</f>
        <v>No</v>
      </c>
      <c r="N4465" s="1" t="str">
        <f>IF(OR(BART_Rides[[#This Row],[Station Code]]="EM", BART_Rides[[#This Row],[Station Code]]="MT", BART_Rides[[#This Row],[Station Code]]="PL", BART_Rides[[#This Row],[Station Code]]="CC"), "Yes", "No")</f>
        <v>No</v>
      </c>
    </row>
    <row r="4466" spans="6:14">
      <c r="F4466" s="3">
        <v>44281</v>
      </c>
      <c r="G4466" s="1" t="s">
        <v>23</v>
      </c>
      <c r="H4466" s="1" t="s">
        <v>102</v>
      </c>
      <c r="I4466" s="1">
        <v>1305</v>
      </c>
      <c r="J4466" s="1">
        <f>MONTH(BART_Rides[[#This Row],[Date]])</f>
        <v>3</v>
      </c>
      <c r="K4466" s="1">
        <f>WEEKDAY(BART_Rides[[#This Row],[Date]],2)</f>
        <v>5</v>
      </c>
      <c r="L4466" s="1" t="str">
        <f>LEFT(BART_Rides[[#This Row],[Lines]],1)</f>
        <v>B</v>
      </c>
      <c r="M4466" s="1" t="str">
        <f>IF(BART_Rides[[#This Row],[FirstLetter]]="Y","Yes","No")</f>
        <v>No</v>
      </c>
      <c r="N4466" s="1" t="str">
        <f>IF(OR(BART_Rides[[#This Row],[Station Code]]="EM", BART_Rides[[#This Row],[Station Code]]="MT", BART_Rides[[#This Row],[Station Code]]="PL", BART_Rides[[#This Row],[Station Code]]="CC"), "Yes", "No")</f>
        <v>No</v>
      </c>
    </row>
    <row r="4467" spans="6:14">
      <c r="F4467" s="3">
        <v>44282</v>
      </c>
      <c r="G4467" s="1" t="s">
        <v>23</v>
      </c>
      <c r="H4467" s="1" t="s">
        <v>102</v>
      </c>
      <c r="I4467" s="1">
        <v>766</v>
      </c>
      <c r="J4467" s="1">
        <f>MONTH(BART_Rides[[#This Row],[Date]])</f>
        <v>3</v>
      </c>
      <c r="K4467" s="1">
        <f>WEEKDAY(BART_Rides[[#This Row],[Date]],2)</f>
        <v>6</v>
      </c>
      <c r="L4467" s="1" t="str">
        <f>LEFT(BART_Rides[[#This Row],[Lines]],1)</f>
        <v>B</v>
      </c>
      <c r="M4467" s="1" t="str">
        <f>IF(BART_Rides[[#This Row],[FirstLetter]]="Y","Yes","No")</f>
        <v>No</v>
      </c>
      <c r="N4467" s="1" t="str">
        <f>IF(OR(BART_Rides[[#This Row],[Station Code]]="EM", BART_Rides[[#This Row],[Station Code]]="MT", BART_Rides[[#This Row],[Station Code]]="PL", BART_Rides[[#This Row],[Station Code]]="CC"), "Yes", "No")</f>
        <v>No</v>
      </c>
    </row>
    <row r="4468" spans="6:14">
      <c r="F4468" s="3">
        <v>44283</v>
      </c>
      <c r="G4468" s="1" t="s">
        <v>23</v>
      </c>
      <c r="H4468" s="1" t="s">
        <v>102</v>
      </c>
      <c r="I4468" s="1">
        <v>551</v>
      </c>
      <c r="J4468" s="1">
        <f>MONTH(BART_Rides[[#This Row],[Date]])</f>
        <v>3</v>
      </c>
      <c r="K4468" s="1">
        <f>WEEKDAY(BART_Rides[[#This Row],[Date]],2)</f>
        <v>7</v>
      </c>
      <c r="L4468" s="1" t="str">
        <f>LEFT(BART_Rides[[#This Row],[Lines]],1)</f>
        <v>B</v>
      </c>
      <c r="M4468" s="1" t="str">
        <f>IF(BART_Rides[[#This Row],[FirstLetter]]="Y","Yes","No")</f>
        <v>No</v>
      </c>
      <c r="N4468" s="1" t="str">
        <f>IF(OR(BART_Rides[[#This Row],[Station Code]]="EM", BART_Rides[[#This Row],[Station Code]]="MT", BART_Rides[[#This Row],[Station Code]]="PL", BART_Rides[[#This Row],[Station Code]]="CC"), "Yes", "No")</f>
        <v>No</v>
      </c>
    </row>
    <row r="4469" spans="6:14">
      <c r="F4469" s="3">
        <v>44284</v>
      </c>
      <c r="G4469" s="1" t="s">
        <v>23</v>
      </c>
      <c r="H4469" s="1" t="s">
        <v>102</v>
      </c>
      <c r="I4469" s="1">
        <v>1312</v>
      </c>
      <c r="J4469" s="1">
        <f>MONTH(BART_Rides[[#This Row],[Date]])</f>
        <v>3</v>
      </c>
      <c r="K4469" s="1">
        <f>WEEKDAY(BART_Rides[[#This Row],[Date]],2)</f>
        <v>1</v>
      </c>
      <c r="L4469" s="1" t="str">
        <f>LEFT(BART_Rides[[#This Row],[Lines]],1)</f>
        <v>B</v>
      </c>
      <c r="M4469" s="1" t="str">
        <f>IF(BART_Rides[[#This Row],[FirstLetter]]="Y","Yes","No")</f>
        <v>No</v>
      </c>
      <c r="N4469" s="1" t="str">
        <f>IF(OR(BART_Rides[[#This Row],[Station Code]]="EM", BART_Rides[[#This Row],[Station Code]]="MT", BART_Rides[[#This Row],[Station Code]]="PL", BART_Rides[[#This Row],[Station Code]]="CC"), "Yes", "No")</f>
        <v>No</v>
      </c>
    </row>
    <row r="4470" spans="6:14">
      <c r="F4470" s="3">
        <v>44285</v>
      </c>
      <c r="G4470" s="1" t="s">
        <v>23</v>
      </c>
      <c r="H4470" s="1" t="s">
        <v>102</v>
      </c>
      <c r="I4470" s="1">
        <v>1371</v>
      </c>
      <c r="J4470" s="1">
        <f>MONTH(BART_Rides[[#This Row],[Date]])</f>
        <v>3</v>
      </c>
      <c r="K4470" s="1">
        <f>WEEKDAY(BART_Rides[[#This Row],[Date]],2)</f>
        <v>2</v>
      </c>
      <c r="L4470" s="1" t="str">
        <f>LEFT(BART_Rides[[#This Row],[Lines]],1)</f>
        <v>B</v>
      </c>
      <c r="M4470" s="1" t="str">
        <f>IF(BART_Rides[[#This Row],[FirstLetter]]="Y","Yes","No")</f>
        <v>No</v>
      </c>
      <c r="N4470" s="1" t="str">
        <f>IF(OR(BART_Rides[[#This Row],[Station Code]]="EM", BART_Rides[[#This Row],[Station Code]]="MT", BART_Rides[[#This Row],[Station Code]]="PL", BART_Rides[[#This Row],[Station Code]]="CC"), "Yes", "No")</f>
        <v>No</v>
      </c>
    </row>
    <row r="4471" spans="6:14">
      <c r="F4471" s="3">
        <v>44286</v>
      </c>
      <c r="G4471" s="1" t="s">
        <v>23</v>
      </c>
      <c r="H4471" s="1" t="s">
        <v>102</v>
      </c>
      <c r="I4471" s="1">
        <v>1364</v>
      </c>
      <c r="J4471" s="1">
        <f>MONTH(BART_Rides[[#This Row],[Date]])</f>
        <v>3</v>
      </c>
      <c r="K4471" s="1">
        <f>WEEKDAY(BART_Rides[[#This Row],[Date]],2)</f>
        <v>3</v>
      </c>
      <c r="L4471" s="1" t="str">
        <f>LEFT(BART_Rides[[#This Row],[Lines]],1)</f>
        <v>B</v>
      </c>
      <c r="M4471" s="1" t="str">
        <f>IF(BART_Rides[[#This Row],[FirstLetter]]="Y","Yes","No")</f>
        <v>No</v>
      </c>
      <c r="N4471" s="1" t="str">
        <f>IF(OR(BART_Rides[[#This Row],[Station Code]]="EM", BART_Rides[[#This Row],[Station Code]]="MT", BART_Rides[[#This Row],[Station Code]]="PL", BART_Rides[[#This Row],[Station Code]]="CC"), "Yes", "No")</f>
        <v>No</v>
      </c>
    </row>
    <row r="4472" spans="6:14">
      <c r="F4472" s="3">
        <v>44287</v>
      </c>
      <c r="G4472" s="1" t="s">
        <v>23</v>
      </c>
      <c r="H4472" s="1" t="s">
        <v>102</v>
      </c>
      <c r="I4472" s="1">
        <v>1504</v>
      </c>
      <c r="J4472" s="1">
        <f>MONTH(BART_Rides[[#This Row],[Date]])</f>
        <v>4</v>
      </c>
      <c r="K4472" s="1">
        <f>WEEKDAY(BART_Rides[[#This Row],[Date]],2)</f>
        <v>4</v>
      </c>
      <c r="L4472" s="1" t="str">
        <f>LEFT(BART_Rides[[#This Row],[Lines]],1)</f>
        <v>B</v>
      </c>
      <c r="M4472" s="1" t="str">
        <f>IF(BART_Rides[[#This Row],[FirstLetter]]="Y","Yes","No")</f>
        <v>No</v>
      </c>
      <c r="N4472" s="1" t="str">
        <f>IF(OR(BART_Rides[[#This Row],[Station Code]]="EM", BART_Rides[[#This Row],[Station Code]]="MT", BART_Rides[[#This Row],[Station Code]]="PL", BART_Rides[[#This Row],[Station Code]]="CC"), "Yes", "No")</f>
        <v>No</v>
      </c>
    </row>
    <row r="4473" spans="6:14">
      <c r="F4473" s="3">
        <v>44288</v>
      </c>
      <c r="G4473" s="1" t="s">
        <v>23</v>
      </c>
      <c r="H4473" s="1" t="s">
        <v>102</v>
      </c>
      <c r="I4473" s="1">
        <v>1368</v>
      </c>
      <c r="J4473" s="1">
        <f>MONTH(BART_Rides[[#This Row],[Date]])</f>
        <v>4</v>
      </c>
      <c r="K4473" s="1">
        <f>WEEKDAY(BART_Rides[[#This Row],[Date]],2)</f>
        <v>5</v>
      </c>
      <c r="L4473" s="1" t="str">
        <f>LEFT(BART_Rides[[#This Row],[Lines]],1)</f>
        <v>B</v>
      </c>
      <c r="M4473" s="1" t="str">
        <f>IF(BART_Rides[[#This Row],[FirstLetter]]="Y","Yes","No")</f>
        <v>No</v>
      </c>
      <c r="N4473" s="1" t="str">
        <f>IF(OR(BART_Rides[[#This Row],[Station Code]]="EM", BART_Rides[[#This Row],[Station Code]]="MT", BART_Rides[[#This Row],[Station Code]]="PL", BART_Rides[[#This Row],[Station Code]]="CC"), "Yes", "No")</f>
        <v>No</v>
      </c>
    </row>
    <row r="4474" spans="6:14">
      <c r="F4474" s="3">
        <v>44289</v>
      </c>
      <c r="G4474" s="1" t="s">
        <v>23</v>
      </c>
      <c r="H4474" s="1" t="s">
        <v>102</v>
      </c>
      <c r="I4474" s="1">
        <v>795</v>
      </c>
      <c r="J4474" s="1">
        <f>MONTH(BART_Rides[[#This Row],[Date]])</f>
        <v>4</v>
      </c>
      <c r="K4474" s="1">
        <f>WEEKDAY(BART_Rides[[#This Row],[Date]],2)</f>
        <v>6</v>
      </c>
      <c r="L4474" s="1" t="str">
        <f>LEFT(BART_Rides[[#This Row],[Lines]],1)</f>
        <v>B</v>
      </c>
      <c r="M4474" s="1" t="str">
        <f>IF(BART_Rides[[#This Row],[FirstLetter]]="Y","Yes","No")</f>
        <v>No</v>
      </c>
      <c r="N4474" s="1" t="str">
        <f>IF(OR(BART_Rides[[#This Row],[Station Code]]="EM", BART_Rides[[#This Row],[Station Code]]="MT", BART_Rides[[#This Row],[Station Code]]="PL", BART_Rides[[#This Row],[Station Code]]="CC"), "Yes", "No")</f>
        <v>No</v>
      </c>
    </row>
    <row r="4475" spans="6:14">
      <c r="F4475" s="3">
        <v>44290</v>
      </c>
      <c r="G4475" s="1" t="s">
        <v>23</v>
      </c>
      <c r="H4475" s="1" t="s">
        <v>102</v>
      </c>
      <c r="I4475" s="1">
        <v>506</v>
      </c>
      <c r="J4475" s="1">
        <f>MONTH(BART_Rides[[#This Row],[Date]])</f>
        <v>4</v>
      </c>
      <c r="K4475" s="1">
        <f>WEEKDAY(BART_Rides[[#This Row],[Date]],2)</f>
        <v>7</v>
      </c>
      <c r="L4475" s="1" t="str">
        <f>LEFT(BART_Rides[[#This Row],[Lines]],1)</f>
        <v>B</v>
      </c>
      <c r="M4475" s="1" t="str">
        <f>IF(BART_Rides[[#This Row],[FirstLetter]]="Y","Yes","No")</f>
        <v>No</v>
      </c>
      <c r="N4475" s="1" t="str">
        <f>IF(OR(BART_Rides[[#This Row],[Station Code]]="EM", BART_Rides[[#This Row],[Station Code]]="MT", BART_Rides[[#This Row],[Station Code]]="PL", BART_Rides[[#This Row],[Station Code]]="CC"), "Yes", "No")</f>
        <v>No</v>
      </c>
    </row>
    <row r="4476" spans="6:14">
      <c r="F4476" s="3">
        <v>44291</v>
      </c>
      <c r="G4476" s="1" t="s">
        <v>23</v>
      </c>
      <c r="H4476" s="1" t="s">
        <v>102</v>
      </c>
      <c r="I4476" s="1">
        <v>1395</v>
      </c>
      <c r="J4476" s="1">
        <f>MONTH(BART_Rides[[#This Row],[Date]])</f>
        <v>4</v>
      </c>
      <c r="K4476" s="1">
        <f>WEEKDAY(BART_Rides[[#This Row],[Date]],2)</f>
        <v>1</v>
      </c>
      <c r="L4476" s="1" t="str">
        <f>LEFT(BART_Rides[[#This Row],[Lines]],1)</f>
        <v>B</v>
      </c>
      <c r="M4476" s="1" t="str">
        <f>IF(BART_Rides[[#This Row],[FirstLetter]]="Y","Yes","No")</f>
        <v>No</v>
      </c>
      <c r="N4476" s="1" t="str">
        <f>IF(OR(BART_Rides[[#This Row],[Station Code]]="EM", BART_Rides[[#This Row],[Station Code]]="MT", BART_Rides[[#This Row],[Station Code]]="PL", BART_Rides[[#This Row],[Station Code]]="CC"), "Yes", "No")</f>
        <v>No</v>
      </c>
    </row>
    <row r="4477" spans="6:14">
      <c r="F4477" s="3">
        <v>44292</v>
      </c>
      <c r="G4477" s="1" t="s">
        <v>23</v>
      </c>
      <c r="H4477" s="1" t="s">
        <v>102</v>
      </c>
      <c r="I4477" s="1">
        <v>1399</v>
      </c>
      <c r="J4477" s="1">
        <f>MONTH(BART_Rides[[#This Row],[Date]])</f>
        <v>4</v>
      </c>
      <c r="K4477" s="1">
        <f>WEEKDAY(BART_Rides[[#This Row],[Date]],2)</f>
        <v>2</v>
      </c>
      <c r="L4477" s="1" t="str">
        <f>LEFT(BART_Rides[[#This Row],[Lines]],1)</f>
        <v>B</v>
      </c>
      <c r="M4477" s="1" t="str">
        <f>IF(BART_Rides[[#This Row],[FirstLetter]]="Y","Yes","No")</f>
        <v>No</v>
      </c>
      <c r="N4477" s="1" t="str">
        <f>IF(OR(BART_Rides[[#This Row],[Station Code]]="EM", BART_Rides[[#This Row],[Station Code]]="MT", BART_Rides[[#This Row],[Station Code]]="PL", BART_Rides[[#This Row],[Station Code]]="CC"), "Yes", "No")</f>
        <v>No</v>
      </c>
    </row>
    <row r="4478" spans="6:14">
      <c r="F4478" s="3">
        <v>44293</v>
      </c>
      <c r="G4478" s="1" t="s">
        <v>23</v>
      </c>
      <c r="H4478" s="1" t="s">
        <v>102</v>
      </c>
      <c r="I4478" s="1">
        <v>1550</v>
      </c>
      <c r="J4478" s="1">
        <f>MONTH(BART_Rides[[#This Row],[Date]])</f>
        <v>4</v>
      </c>
      <c r="K4478" s="1">
        <f>WEEKDAY(BART_Rides[[#This Row],[Date]],2)</f>
        <v>3</v>
      </c>
      <c r="L4478" s="1" t="str">
        <f>LEFT(BART_Rides[[#This Row],[Lines]],1)</f>
        <v>B</v>
      </c>
      <c r="M4478" s="1" t="str">
        <f>IF(BART_Rides[[#This Row],[FirstLetter]]="Y","Yes","No")</f>
        <v>No</v>
      </c>
      <c r="N4478" s="1" t="str">
        <f>IF(OR(BART_Rides[[#This Row],[Station Code]]="EM", BART_Rides[[#This Row],[Station Code]]="MT", BART_Rides[[#This Row],[Station Code]]="PL", BART_Rides[[#This Row],[Station Code]]="CC"), "Yes", "No")</f>
        <v>No</v>
      </c>
    </row>
    <row r="4479" spans="6:14">
      <c r="F4479" s="3">
        <v>44294</v>
      </c>
      <c r="G4479" s="1" t="s">
        <v>23</v>
      </c>
      <c r="H4479" s="1" t="s">
        <v>102</v>
      </c>
      <c r="I4479" s="1">
        <v>1477</v>
      </c>
      <c r="J4479" s="1">
        <f>MONTH(BART_Rides[[#This Row],[Date]])</f>
        <v>4</v>
      </c>
      <c r="K4479" s="1">
        <f>WEEKDAY(BART_Rides[[#This Row],[Date]],2)</f>
        <v>4</v>
      </c>
      <c r="L4479" s="1" t="str">
        <f>LEFT(BART_Rides[[#This Row],[Lines]],1)</f>
        <v>B</v>
      </c>
      <c r="M4479" s="1" t="str">
        <f>IF(BART_Rides[[#This Row],[FirstLetter]]="Y","Yes","No")</f>
        <v>No</v>
      </c>
      <c r="N4479" s="1" t="str">
        <f>IF(OR(BART_Rides[[#This Row],[Station Code]]="EM", BART_Rides[[#This Row],[Station Code]]="MT", BART_Rides[[#This Row],[Station Code]]="PL", BART_Rides[[#This Row],[Station Code]]="CC"), "Yes", "No")</f>
        <v>No</v>
      </c>
    </row>
    <row r="4480" spans="6:14">
      <c r="F4480" s="3">
        <v>44295</v>
      </c>
      <c r="G4480" s="1" t="s">
        <v>23</v>
      </c>
      <c r="H4480" s="1" t="s">
        <v>102</v>
      </c>
      <c r="I4480" s="1">
        <v>1388</v>
      </c>
      <c r="J4480" s="1">
        <f>MONTH(BART_Rides[[#This Row],[Date]])</f>
        <v>4</v>
      </c>
      <c r="K4480" s="1">
        <f>WEEKDAY(BART_Rides[[#This Row],[Date]],2)</f>
        <v>5</v>
      </c>
      <c r="L4480" s="1" t="str">
        <f>LEFT(BART_Rides[[#This Row],[Lines]],1)</f>
        <v>B</v>
      </c>
      <c r="M4480" s="1" t="str">
        <f>IF(BART_Rides[[#This Row],[FirstLetter]]="Y","Yes","No")</f>
        <v>No</v>
      </c>
      <c r="N4480" s="1" t="str">
        <f>IF(OR(BART_Rides[[#This Row],[Station Code]]="EM", BART_Rides[[#This Row],[Station Code]]="MT", BART_Rides[[#This Row],[Station Code]]="PL", BART_Rides[[#This Row],[Station Code]]="CC"), "Yes", "No")</f>
        <v>No</v>
      </c>
    </row>
    <row r="4481" spans="6:14">
      <c r="F4481" s="3">
        <v>44296</v>
      </c>
      <c r="G4481" s="1" t="s">
        <v>23</v>
      </c>
      <c r="H4481" s="1" t="s">
        <v>102</v>
      </c>
      <c r="I4481" s="1">
        <v>798</v>
      </c>
      <c r="J4481" s="1">
        <f>MONTH(BART_Rides[[#This Row],[Date]])</f>
        <v>4</v>
      </c>
      <c r="K4481" s="1">
        <f>WEEKDAY(BART_Rides[[#This Row],[Date]],2)</f>
        <v>6</v>
      </c>
      <c r="L4481" s="1" t="str">
        <f>LEFT(BART_Rides[[#This Row],[Lines]],1)</f>
        <v>B</v>
      </c>
      <c r="M4481" s="1" t="str">
        <f>IF(BART_Rides[[#This Row],[FirstLetter]]="Y","Yes","No")</f>
        <v>No</v>
      </c>
      <c r="N4481" s="1" t="str">
        <f>IF(OR(BART_Rides[[#This Row],[Station Code]]="EM", BART_Rides[[#This Row],[Station Code]]="MT", BART_Rides[[#This Row],[Station Code]]="PL", BART_Rides[[#This Row],[Station Code]]="CC"), "Yes", "No")</f>
        <v>No</v>
      </c>
    </row>
    <row r="4482" spans="6:14">
      <c r="F4482" s="3">
        <v>44297</v>
      </c>
      <c r="G4482" s="1" t="s">
        <v>23</v>
      </c>
      <c r="H4482" s="1" t="s">
        <v>102</v>
      </c>
      <c r="I4482" s="1">
        <v>582</v>
      </c>
      <c r="J4482" s="1">
        <f>MONTH(BART_Rides[[#This Row],[Date]])</f>
        <v>4</v>
      </c>
      <c r="K4482" s="1">
        <f>WEEKDAY(BART_Rides[[#This Row],[Date]],2)</f>
        <v>7</v>
      </c>
      <c r="L4482" s="1" t="str">
        <f>LEFT(BART_Rides[[#This Row],[Lines]],1)</f>
        <v>B</v>
      </c>
      <c r="M4482" s="1" t="str">
        <f>IF(BART_Rides[[#This Row],[FirstLetter]]="Y","Yes","No")</f>
        <v>No</v>
      </c>
      <c r="N4482" s="1" t="str">
        <f>IF(OR(BART_Rides[[#This Row],[Station Code]]="EM", BART_Rides[[#This Row],[Station Code]]="MT", BART_Rides[[#This Row],[Station Code]]="PL", BART_Rides[[#This Row],[Station Code]]="CC"), "Yes", "No")</f>
        <v>No</v>
      </c>
    </row>
    <row r="4483" spans="6:14">
      <c r="F4483" s="3">
        <v>44298</v>
      </c>
      <c r="G4483" s="1" t="s">
        <v>23</v>
      </c>
      <c r="H4483" s="1" t="s">
        <v>102</v>
      </c>
      <c r="I4483" s="1">
        <v>1368</v>
      </c>
      <c r="J4483" s="1">
        <f>MONTH(BART_Rides[[#This Row],[Date]])</f>
        <v>4</v>
      </c>
      <c r="K4483" s="1">
        <f>WEEKDAY(BART_Rides[[#This Row],[Date]],2)</f>
        <v>1</v>
      </c>
      <c r="L4483" s="1" t="str">
        <f>LEFT(BART_Rides[[#This Row],[Lines]],1)</f>
        <v>B</v>
      </c>
      <c r="M4483" s="1" t="str">
        <f>IF(BART_Rides[[#This Row],[FirstLetter]]="Y","Yes","No")</f>
        <v>No</v>
      </c>
      <c r="N4483" s="1" t="str">
        <f>IF(OR(BART_Rides[[#This Row],[Station Code]]="EM", BART_Rides[[#This Row],[Station Code]]="MT", BART_Rides[[#This Row],[Station Code]]="PL", BART_Rides[[#This Row],[Station Code]]="CC"), "Yes", "No")</f>
        <v>No</v>
      </c>
    </row>
    <row r="4484" spans="6:14">
      <c r="F4484" s="3">
        <v>44299</v>
      </c>
      <c r="G4484" s="1" t="s">
        <v>23</v>
      </c>
      <c r="H4484" s="1" t="s">
        <v>102</v>
      </c>
      <c r="I4484" s="1">
        <v>1372</v>
      </c>
      <c r="J4484" s="1">
        <f>MONTH(BART_Rides[[#This Row],[Date]])</f>
        <v>4</v>
      </c>
      <c r="K4484" s="1">
        <f>WEEKDAY(BART_Rides[[#This Row],[Date]],2)</f>
        <v>2</v>
      </c>
      <c r="L4484" s="1" t="str">
        <f>LEFT(BART_Rides[[#This Row],[Lines]],1)</f>
        <v>B</v>
      </c>
      <c r="M4484" s="1" t="str">
        <f>IF(BART_Rides[[#This Row],[FirstLetter]]="Y","Yes","No")</f>
        <v>No</v>
      </c>
      <c r="N4484" s="1" t="str">
        <f>IF(OR(BART_Rides[[#This Row],[Station Code]]="EM", BART_Rides[[#This Row],[Station Code]]="MT", BART_Rides[[#This Row],[Station Code]]="PL", BART_Rides[[#This Row],[Station Code]]="CC"), "Yes", "No")</f>
        <v>No</v>
      </c>
    </row>
    <row r="4485" spans="6:14">
      <c r="F4485" s="3">
        <v>44300</v>
      </c>
      <c r="G4485" s="1" t="s">
        <v>23</v>
      </c>
      <c r="H4485" s="1" t="s">
        <v>102</v>
      </c>
      <c r="I4485" s="1">
        <v>1385</v>
      </c>
      <c r="J4485" s="1">
        <f>MONTH(BART_Rides[[#This Row],[Date]])</f>
        <v>4</v>
      </c>
      <c r="K4485" s="1">
        <f>WEEKDAY(BART_Rides[[#This Row],[Date]],2)</f>
        <v>3</v>
      </c>
      <c r="L4485" s="1" t="str">
        <f>LEFT(BART_Rides[[#This Row],[Lines]],1)</f>
        <v>B</v>
      </c>
      <c r="M4485" s="1" t="str">
        <f>IF(BART_Rides[[#This Row],[FirstLetter]]="Y","Yes","No")</f>
        <v>No</v>
      </c>
      <c r="N4485" s="1" t="str">
        <f>IF(OR(BART_Rides[[#This Row],[Station Code]]="EM", BART_Rides[[#This Row],[Station Code]]="MT", BART_Rides[[#This Row],[Station Code]]="PL", BART_Rides[[#This Row],[Station Code]]="CC"), "Yes", "No")</f>
        <v>No</v>
      </c>
    </row>
    <row r="4486" spans="6:14">
      <c r="F4486" s="3">
        <v>44301</v>
      </c>
      <c r="G4486" s="1" t="s">
        <v>23</v>
      </c>
      <c r="H4486" s="1" t="s">
        <v>102</v>
      </c>
      <c r="I4486" s="1">
        <v>1470</v>
      </c>
      <c r="J4486" s="1">
        <f>MONTH(BART_Rides[[#This Row],[Date]])</f>
        <v>4</v>
      </c>
      <c r="K4486" s="1">
        <f>WEEKDAY(BART_Rides[[#This Row],[Date]],2)</f>
        <v>4</v>
      </c>
      <c r="L4486" s="1" t="str">
        <f>LEFT(BART_Rides[[#This Row],[Lines]],1)</f>
        <v>B</v>
      </c>
      <c r="M4486" s="1" t="str">
        <f>IF(BART_Rides[[#This Row],[FirstLetter]]="Y","Yes","No")</f>
        <v>No</v>
      </c>
      <c r="N4486" s="1" t="str">
        <f>IF(OR(BART_Rides[[#This Row],[Station Code]]="EM", BART_Rides[[#This Row],[Station Code]]="MT", BART_Rides[[#This Row],[Station Code]]="PL", BART_Rides[[#This Row],[Station Code]]="CC"), "Yes", "No")</f>
        <v>No</v>
      </c>
    </row>
    <row r="4487" spans="6:14">
      <c r="F4487" s="3">
        <v>44302</v>
      </c>
      <c r="G4487" s="1" t="s">
        <v>23</v>
      </c>
      <c r="H4487" s="1" t="s">
        <v>102</v>
      </c>
      <c r="I4487" s="1">
        <v>1447</v>
      </c>
      <c r="J4487" s="1">
        <f>MONTH(BART_Rides[[#This Row],[Date]])</f>
        <v>4</v>
      </c>
      <c r="K4487" s="1">
        <f>WEEKDAY(BART_Rides[[#This Row],[Date]],2)</f>
        <v>5</v>
      </c>
      <c r="L4487" s="1" t="str">
        <f>LEFT(BART_Rides[[#This Row],[Lines]],1)</f>
        <v>B</v>
      </c>
      <c r="M4487" s="1" t="str">
        <f>IF(BART_Rides[[#This Row],[FirstLetter]]="Y","Yes","No")</f>
        <v>No</v>
      </c>
      <c r="N4487" s="1" t="str">
        <f>IF(OR(BART_Rides[[#This Row],[Station Code]]="EM", BART_Rides[[#This Row],[Station Code]]="MT", BART_Rides[[#This Row],[Station Code]]="PL", BART_Rides[[#This Row],[Station Code]]="CC"), "Yes", "No")</f>
        <v>No</v>
      </c>
    </row>
    <row r="4488" spans="6:14">
      <c r="F4488" s="3">
        <v>44303</v>
      </c>
      <c r="G4488" s="1" t="s">
        <v>23</v>
      </c>
      <c r="H4488" s="1" t="s">
        <v>102</v>
      </c>
      <c r="I4488" s="1">
        <v>827</v>
      </c>
      <c r="J4488" s="1">
        <f>MONTH(BART_Rides[[#This Row],[Date]])</f>
        <v>4</v>
      </c>
      <c r="K4488" s="1">
        <f>WEEKDAY(BART_Rides[[#This Row],[Date]],2)</f>
        <v>6</v>
      </c>
      <c r="L4488" s="1" t="str">
        <f>LEFT(BART_Rides[[#This Row],[Lines]],1)</f>
        <v>B</v>
      </c>
      <c r="M4488" s="1" t="str">
        <f>IF(BART_Rides[[#This Row],[FirstLetter]]="Y","Yes","No")</f>
        <v>No</v>
      </c>
      <c r="N4488" s="1" t="str">
        <f>IF(OR(BART_Rides[[#This Row],[Station Code]]="EM", BART_Rides[[#This Row],[Station Code]]="MT", BART_Rides[[#This Row],[Station Code]]="PL", BART_Rides[[#This Row],[Station Code]]="CC"), "Yes", "No")</f>
        <v>No</v>
      </c>
    </row>
    <row r="4489" spans="6:14">
      <c r="F4489" s="3">
        <v>44304</v>
      </c>
      <c r="G4489" s="1" t="s">
        <v>23</v>
      </c>
      <c r="H4489" s="1" t="s">
        <v>102</v>
      </c>
      <c r="I4489" s="1">
        <v>661</v>
      </c>
      <c r="J4489" s="1">
        <f>MONTH(BART_Rides[[#This Row],[Date]])</f>
        <v>4</v>
      </c>
      <c r="K4489" s="1">
        <f>WEEKDAY(BART_Rides[[#This Row],[Date]],2)</f>
        <v>7</v>
      </c>
      <c r="L4489" s="1" t="str">
        <f>LEFT(BART_Rides[[#This Row],[Lines]],1)</f>
        <v>B</v>
      </c>
      <c r="M4489" s="1" t="str">
        <f>IF(BART_Rides[[#This Row],[FirstLetter]]="Y","Yes","No")</f>
        <v>No</v>
      </c>
      <c r="N4489" s="1" t="str">
        <f>IF(OR(BART_Rides[[#This Row],[Station Code]]="EM", BART_Rides[[#This Row],[Station Code]]="MT", BART_Rides[[#This Row],[Station Code]]="PL", BART_Rides[[#This Row],[Station Code]]="CC"), "Yes", "No")</f>
        <v>No</v>
      </c>
    </row>
    <row r="4490" spans="6:14">
      <c r="F4490" s="3">
        <v>44305</v>
      </c>
      <c r="G4490" s="1" t="s">
        <v>23</v>
      </c>
      <c r="H4490" s="1" t="s">
        <v>102</v>
      </c>
      <c r="I4490" s="1">
        <v>1339</v>
      </c>
      <c r="J4490" s="1">
        <f>MONTH(BART_Rides[[#This Row],[Date]])</f>
        <v>4</v>
      </c>
      <c r="K4490" s="1">
        <f>WEEKDAY(BART_Rides[[#This Row],[Date]],2)</f>
        <v>1</v>
      </c>
      <c r="L4490" s="1" t="str">
        <f>LEFT(BART_Rides[[#This Row],[Lines]],1)</f>
        <v>B</v>
      </c>
      <c r="M4490" s="1" t="str">
        <f>IF(BART_Rides[[#This Row],[FirstLetter]]="Y","Yes","No")</f>
        <v>No</v>
      </c>
      <c r="N4490" s="1" t="str">
        <f>IF(OR(BART_Rides[[#This Row],[Station Code]]="EM", BART_Rides[[#This Row],[Station Code]]="MT", BART_Rides[[#This Row],[Station Code]]="PL", BART_Rides[[#This Row],[Station Code]]="CC"), "Yes", "No")</f>
        <v>No</v>
      </c>
    </row>
    <row r="4491" spans="6:14">
      <c r="F4491" s="3">
        <v>44306</v>
      </c>
      <c r="G4491" s="1" t="s">
        <v>23</v>
      </c>
      <c r="H4491" s="1" t="s">
        <v>102</v>
      </c>
      <c r="I4491" s="1">
        <v>1416</v>
      </c>
      <c r="J4491" s="1">
        <f>MONTH(BART_Rides[[#This Row],[Date]])</f>
        <v>4</v>
      </c>
      <c r="K4491" s="1">
        <f>WEEKDAY(BART_Rides[[#This Row],[Date]],2)</f>
        <v>2</v>
      </c>
      <c r="L4491" s="1" t="str">
        <f>LEFT(BART_Rides[[#This Row],[Lines]],1)</f>
        <v>B</v>
      </c>
      <c r="M4491" s="1" t="str">
        <f>IF(BART_Rides[[#This Row],[FirstLetter]]="Y","Yes","No")</f>
        <v>No</v>
      </c>
      <c r="N4491" s="1" t="str">
        <f>IF(OR(BART_Rides[[#This Row],[Station Code]]="EM", BART_Rides[[#This Row],[Station Code]]="MT", BART_Rides[[#This Row],[Station Code]]="PL", BART_Rides[[#This Row],[Station Code]]="CC"), "Yes", "No")</f>
        <v>No</v>
      </c>
    </row>
    <row r="4492" spans="6:14">
      <c r="F4492" s="3">
        <v>44307</v>
      </c>
      <c r="G4492" s="1" t="s">
        <v>23</v>
      </c>
      <c r="H4492" s="1" t="s">
        <v>102</v>
      </c>
      <c r="I4492" s="1">
        <v>1412</v>
      </c>
      <c r="J4492" s="1">
        <f>MONTH(BART_Rides[[#This Row],[Date]])</f>
        <v>4</v>
      </c>
      <c r="K4492" s="1">
        <f>WEEKDAY(BART_Rides[[#This Row],[Date]],2)</f>
        <v>3</v>
      </c>
      <c r="L4492" s="1" t="str">
        <f>LEFT(BART_Rides[[#This Row],[Lines]],1)</f>
        <v>B</v>
      </c>
      <c r="M4492" s="1" t="str">
        <f>IF(BART_Rides[[#This Row],[FirstLetter]]="Y","Yes","No")</f>
        <v>No</v>
      </c>
      <c r="N4492" s="1" t="str">
        <f>IF(OR(BART_Rides[[#This Row],[Station Code]]="EM", BART_Rides[[#This Row],[Station Code]]="MT", BART_Rides[[#This Row],[Station Code]]="PL", BART_Rides[[#This Row],[Station Code]]="CC"), "Yes", "No")</f>
        <v>No</v>
      </c>
    </row>
    <row r="4493" spans="6:14">
      <c r="F4493" s="3">
        <v>44308</v>
      </c>
      <c r="G4493" s="1" t="s">
        <v>23</v>
      </c>
      <c r="H4493" s="1" t="s">
        <v>102</v>
      </c>
      <c r="I4493" s="1">
        <v>1402</v>
      </c>
      <c r="J4493" s="1">
        <f>MONTH(BART_Rides[[#This Row],[Date]])</f>
        <v>4</v>
      </c>
      <c r="K4493" s="1">
        <f>WEEKDAY(BART_Rides[[#This Row],[Date]],2)</f>
        <v>4</v>
      </c>
      <c r="L4493" s="1" t="str">
        <f>LEFT(BART_Rides[[#This Row],[Lines]],1)</f>
        <v>B</v>
      </c>
      <c r="M4493" s="1" t="str">
        <f>IF(BART_Rides[[#This Row],[FirstLetter]]="Y","Yes","No")</f>
        <v>No</v>
      </c>
      <c r="N4493" s="1" t="str">
        <f>IF(OR(BART_Rides[[#This Row],[Station Code]]="EM", BART_Rides[[#This Row],[Station Code]]="MT", BART_Rides[[#This Row],[Station Code]]="PL", BART_Rides[[#This Row],[Station Code]]="CC"), "Yes", "No")</f>
        <v>No</v>
      </c>
    </row>
    <row r="4494" spans="6:14">
      <c r="F4494" s="3">
        <v>44309</v>
      </c>
      <c r="G4494" s="1" t="s">
        <v>23</v>
      </c>
      <c r="H4494" s="1" t="s">
        <v>102</v>
      </c>
      <c r="I4494" s="1">
        <v>1387</v>
      </c>
      <c r="J4494" s="1">
        <f>MONTH(BART_Rides[[#This Row],[Date]])</f>
        <v>4</v>
      </c>
      <c r="K4494" s="1">
        <f>WEEKDAY(BART_Rides[[#This Row],[Date]],2)</f>
        <v>5</v>
      </c>
      <c r="L4494" s="1" t="str">
        <f>LEFT(BART_Rides[[#This Row],[Lines]],1)</f>
        <v>B</v>
      </c>
      <c r="M4494" s="1" t="str">
        <f>IF(BART_Rides[[#This Row],[FirstLetter]]="Y","Yes","No")</f>
        <v>No</v>
      </c>
      <c r="N4494" s="1" t="str">
        <f>IF(OR(BART_Rides[[#This Row],[Station Code]]="EM", BART_Rides[[#This Row],[Station Code]]="MT", BART_Rides[[#This Row],[Station Code]]="PL", BART_Rides[[#This Row],[Station Code]]="CC"), "Yes", "No")</f>
        <v>No</v>
      </c>
    </row>
    <row r="4495" spans="6:14">
      <c r="F4495" s="3">
        <v>44310</v>
      </c>
      <c r="G4495" s="1" t="s">
        <v>23</v>
      </c>
      <c r="H4495" s="1" t="s">
        <v>102</v>
      </c>
      <c r="I4495" s="1">
        <v>749</v>
      </c>
      <c r="J4495" s="1">
        <f>MONTH(BART_Rides[[#This Row],[Date]])</f>
        <v>4</v>
      </c>
      <c r="K4495" s="1">
        <f>WEEKDAY(BART_Rides[[#This Row],[Date]],2)</f>
        <v>6</v>
      </c>
      <c r="L4495" s="1" t="str">
        <f>LEFT(BART_Rides[[#This Row],[Lines]],1)</f>
        <v>B</v>
      </c>
      <c r="M4495" s="1" t="str">
        <f>IF(BART_Rides[[#This Row],[FirstLetter]]="Y","Yes","No")</f>
        <v>No</v>
      </c>
      <c r="N4495" s="1" t="str">
        <f>IF(OR(BART_Rides[[#This Row],[Station Code]]="EM", BART_Rides[[#This Row],[Station Code]]="MT", BART_Rides[[#This Row],[Station Code]]="PL", BART_Rides[[#This Row],[Station Code]]="CC"), "Yes", "No")</f>
        <v>No</v>
      </c>
    </row>
    <row r="4496" spans="6:14">
      <c r="F4496" s="3">
        <v>44311</v>
      </c>
      <c r="G4496" s="1" t="s">
        <v>23</v>
      </c>
      <c r="H4496" s="1" t="s">
        <v>102</v>
      </c>
      <c r="I4496" s="1">
        <v>493</v>
      </c>
      <c r="J4496" s="1">
        <f>MONTH(BART_Rides[[#This Row],[Date]])</f>
        <v>4</v>
      </c>
      <c r="K4496" s="1">
        <f>WEEKDAY(BART_Rides[[#This Row],[Date]],2)</f>
        <v>7</v>
      </c>
      <c r="L4496" s="1" t="str">
        <f>LEFT(BART_Rides[[#This Row],[Lines]],1)</f>
        <v>B</v>
      </c>
      <c r="M4496" s="1" t="str">
        <f>IF(BART_Rides[[#This Row],[FirstLetter]]="Y","Yes","No")</f>
        <v>No</v>
      </c>
      <c r="N4496" s="1" t="str">
        <f>IF(OR(BART_Rides[[#This Row],[Station Code]]="EM", BART_Rides[[#This Row],[Station Code]]="MT", BART_Rides[[#This Row],[Station Code]]="PL", BART_Rides[[#This Row],[Station Code]]="CC"), "Yes", "No")</f>
        <v>No</v>
      </c>
    </row>
    <row r="4497" spans="6:14">
      <c r="F4497" s="3">
        <v>44312</v>
      </c>
      <c r="G4497" s="1" t="s">
        <v>23</v>
      </c>
      <c r="H4497" s="1" t="s">
        <v>102</v>
      </c>
      <c r="I4497" s="1">
        <v>1336</v>
      </c>
      <c r="J4497" s="1">
        <f>MONTH(BART_Rides[[#This Row],[Date]])</f>
        <v>4</v>
      </c>
      <c r="K4497" s="1">
        <f>WEEKDAY(BART_Rides[[#This Row],[Date]],2)</f>
        <v>1</v>
      </c>
      <c r="L4497" s="1" t="str">
        <f>LEFT(BART_Rides[[#This Row],[Lines]],1)</f>
        <v>B</v>
      </c>
      <c r="M4497" s="1" t="str">
        <f>IF(BART_Rides[[#This Row],[FirstLetter]]="Y","Yes","No")</f>
        <v>No</v>
      </c>
      <c r="N4497" s="1" t="str">
        <f>IF(OR(BART_Rides[[#This Row],[Station Code]]="EM", BART_Rides[[#This Row],[Station Code]]="MT", BART_Rides[[#This Row],[Station Code]]="PL", BART_Rides[[#This Row],[Station Code]]="CC"), "Yes", "No")</f>
        <v>No</v>
      </c>
    </row>
    <row r="4498" spans="6:14">
      <c r="F4498" s="3">
        <v>44313</v>
      </c>
      <c r="G4498" s="1" t="s">
        <v>23</v>
      </c>
      <c r="H4498" s="1" t="s">
        <v>102</v>
      </c>
      <c r="I4498" s="1">
        <v>1450</v>
      </c>
      <c r="J4498" s="1">
        <f>MONTH(BART_Rides[[#This Row],[Date]])</f>
        <v>4</v>
      </c>
      <c r="K4498" s="1">
        <f>WEEKDAY(BART_Rides[[#This Row],[Date]],2)</f>
        <v>2</v>
      </c>
      <c r="L4498" s="1" t="str">
        <f>LEFT(BART_Rides[[#This Row],[Lines]],1)</f>
        <v>B</v>
      </c>
      <c r="M4498" s="1" t="str">
        <f>IF(BART_Rides[[#This Row],[FirstLetter]]="Y","Yes","No")</f>
        <v>No</v>
      </c>
      <c r="N4498" s="1" t="str">
        <f>IF(OR(BART_Rides[[#This Row],[Station Code]]="EM", BART_Rides[[#This Row],[Station Code]]="MT", BART_Rides[[#This Row],[Station Code]]="PL", BART_Rides[[#This Row],[Station Code]]="CC"), "Yes", "No")</f>
        <v>No</v>
      </c>
    </row>
    <row r="4499" spans="6:14">
      <c r="F4499" s="3">
        <v>44314</v>
      </c>
      <c r="G4499" s="1" t="s">
        <v>23</v>
      </c>
      <c r="H4499" s="1" t="s">
        <v>102</v>
      </c>
      <c r="I4499" s="1">
        <v>1383</v>
      </c>
      <c r="J4499" s="1">
        <f>MONTH(BART_Rides[[#This Row],[Date]])</f>
        <v>4</v>
      </c>
      <c r="K4499" s="1">
        <f>WEEKDAY(BART_Rides[[#This Row],[Date]],2)</f>
        <v>3</v>
      </c>
      <c r="L4499" s="1" t="str">
        <f>LEFT(BART_Rides[[#This Row],[Lines]],1)</f>
        <v>B</v>
      </c>
      <c r="M4499" s="1" t="str">
        <f>IF(BART_Rides[[#This Row],[FirstLetter]]="Y","Yes","No")</f>
        <v>No</v>
      </c>
      <c r="N4499" s="1" t="str">
        <f>IF(OR(BART_Rides[[#This Row],[Station Code]]="EM", BART_Rides[[#This Row],[Station Code]]="MT", BART_Rides[[#This Row],[Station Code]]="PL", BART_Rides[[#This Row],[Station Code]]="CC"), "Yes", "No")</f>
        <v>No</v>
      </c>
    </row>
    <row r="4500" spans="6:14">
      <c r="F4500" s="3">
        <v>44315</v>
      </c>
      <c r="G4500" s="1" t="s">
        <v>23</v>
      </c>
      <c r="H4500" s="1" t="s">
        <v>102</v>
      </c>
      <c r="I4500" s="1">
        <v>1403</v>
      </c>
      <c r="J4500" s="1">
        <f>MONTH(BART_Rides[[#This Row],[Date]])</f>
        <v>4</v>
      </c>
      <c r="K4500" s="1">
        <f>WEEKDAY(BART_Rides[[#This Row],[Date]],2)</f>
        <v>4</v>
      </c>
      <c r="L4500" s="1" t="str">
        <f>LEFT(BART_Rides[[#This Row],[Lines]],1)</f>
        <v>B</v>
      </c>
      <c r="M4500" s="1" t="str">
        <f>IF(BART_Rides[[#This Row],[FirstLetter]]="Y","Yes","No")</f>
        <v>No</v>
      </c>
      <c r="N4500" s="1" t="str">
        <f>IF(OR(BART_Rides[[#This Row],[Station Code]]="EM", BART_Rides[[#This Row],[Station Code]]="MT", BART_Rides[[#This Row],[Station Code]]="PL", BART_Rides[[#This Row],[Station Code]]="CC"), "Yes", "No")</f>
        <v>No</v>
      </c>
    </row>
    <row r="4501" spans="6:14">
      <c r="F4501" s="3">
        <v>44316</v>
      </c>
      <c r="G4501" s="1" t="s">
        <v>23</v>
      </c>
      <c r="H4501" s="1" t="s">
        <v>102</v>
      </c>
      <c r="I4501" s="1">
        <v>1441</v>
      </c>
      <c r="J4501" s="1">
        <f>MONTH(BART_Rides[[#This Row],[Date]])</f>
        <v>4</v>
      </c>
      <c r="K4501" s="1">
        <f>WEEKDAY(BART_Rides[[#This Row],[Date]],2)</f>
        <v>5</v>
      </c>
      <c r="L4501" s="1" t="str">
        <f>LEFT(BART_Rides[[#This Row],[Lines]],1)</f>
        <v>B</v>
      </c>
      <c r="M4501" s="1" t="str">
        <f>IF(BART_Rides[[#This Row],[FirstLetter]]="Y","Yes","No")</f>
        <v>No</v>
      </c>
      <c r="N4501" s="1" t="str">
        <f>IF(OR(BART_Rides[[#This Row],[Station Code]]="EM", BART_Rides[[#This Row],[Station Code]]="MT", BART_Rides[[#This Row],[Station Code]]="PL", BART_Rides[[#This Row],[Station Code]]="CC"), "Yes", "No")</f>
        <v>No</v>
      </c>
    </row>
    <row r="4502" spans="6:14">
      <c r="F4502" s="3">
        <v>44317</v>
      </c>
      <c r="G4502" s="1" t="s">
        <v>23</v>
      </c>
      <c r="H4502" s="1" t="s">
        <v>102</v>
      </c>
      <c r="I4502" s="1">
        <v>868</v>
      </c>
      <c r="J4502" s="1">
        <f>MONTH(BART_Rides[[#This Row],[Date]])</f>
        <v>5</v>
      </c>
      <c r="K4502" s="1">
        <f>WEEKDAY(BART_Rides[[#This Row],[Date]],2)</f>
        <v>6</v>
      </c>
      <c r="L4502" s="1" t="str">
        <f>LEFT(BART_Rides[[#This Row],[Lines]],1)</f>
        <v>B</v>
      </c>
      <c r="M4502" s="1" t="str">
        <f>IF(BART_Rides[[#This Row],[FirstLetter]]="Y","Yes","No")</f>
        <v>No</v>
      </c>
      <c r="N4502" s="1" t="str">
        <f>IF(OR(BART_Rides[[#This Row],[Station Code]]="EM", BART_Rides[[#This Row],[Station Code]]="MT", BART_Rides[[#This Row],[Station Code]]="PL", BART_Rides[[#This Row],[Station Code]]="CC"), "Yes", "No")</f>
        <v>No</v>
      </c>
    </row>
    <row r="4503" spans="6:14">
      <c r="F4503" s="3">
        <v>44318</v>
      </c>
      <c r="G4503" s="1" t="s">
        <v>23</v>
      </c>
      <c r="H4503" s="1" t="s">
        <v>102</v>
      </c>
      <c r="I4503" s="1">
        <v>633</v>
      </c>
      <c r="J4503" s="1">
        <f>MONTH(BART_Rides[[#This Row],[Date]])</f>
        <v>5</v>
      </c>
      <c r="K4503" s="1">
        <f>WEEKDAY(BART_Rides[[#This Row],[Date]],2)</f>
        <v>7</v>
      </c>
      <c r="L4503" s="1" t="str">
        <f>LEFT(BART_Rides[[#This Row],[Lines]],1)</f>
        <v>B</v>
      </c>
      <c r="M4503" s="1" t="str">
        <f>IF(BART_Rides[[#This Row],[FirstLetter]]="Y","Yes","No")</f>
        <v>No</v>
      </c>
      <c r="N4503" s="1" t="str">
        <f>IF(OR(BART_Rides[[#This Row],[Station Code]]="EM", BART_Rides[[#This Row],[Station Code]]="MT", BART_Rides[[#This Row],[Station Code]]="PL", BART_Rides[[#This Row],[Station Code]]="CC"), "Yes", "No")</f>
        <v>No</v>
      </c>
    </row>
    <row r="4504" spans="6:14">
      <c r="F4504" s="3">
        <v>44319</v>
      </c>
      <c r="G4504" s="1" t="s">
        <v>23</v>
      </c>
      <c r="H4504" s="1" t="s">
        <v>102</v>
      </c>
      <c r="I4504" s="1">
        <v>1400</v>
      </c>
      <c r="J4504" s="1">
        <f>MONTH(BART_Rides[[#This Row],[Date]])</f>
        <v>5</v>
      </c>
      <c r="K4504" s="1">
        <f>WEEKDAY(BART_Rides[[#This Row],[Date]],2)</f>
        <v>1</v>
      </c>
      <c r="L4504" s="1" t="str">
        <f>LEFT(BART_Rides[[#This Row],[Lines]],1)</f>
        <v>B</v>
      </c>
      <c r="M4504" s="1" t="str">
        <f>IF(BART_Rides[[#This Row],[FirstLetter]]="Y","Yes","No")</f>
        <v>No</v>
      </c>
      <c r="N4504" s="1" t="str">
        <f>IF(OR(BART_Rides[[#This Row],[Station Code]]="EM", BART_Rides[[#This Row],[Station Code]]="MT", BART_Rides[[#This Row],[Station Code]]="PL", BART_Rides[[#This Row],[Station Code]]="CC"), "Yes", "No")</f>
        <v>No</v>
      </c>
    </row>
    <row r="4505" spans="6:14">
      <c r="F4505" s="3">
        <v>44320</v>
      </c>
      <c r="G4505" s="1" t="s">
        <v>23</v>
      </c>
      <c r="H4505" s="1" t="s">
        <v>102</v>
      </c>
      <c r="I4505" s="1">
        <v>1461</v>
      </c>
      <c r="J4505" s="1">
        <f>MONTH(BART_Rides[[#This Row],[Date]])</f>
        <v>5</v>
      </c>
      <c r="K4505" s="1">
        <f>WEEKDAY(BART_Rides[[#This Row],[Date]],2)</f>
        <v>2</v>
      </c>
      <c r="L4505" s="1" t="str">
        <f>LEFT(BART_Rides[[#This Row],[Lines]],1)</f>
        <v>B</v>
      </c>
      <c r="M4505" s="1" t="str">
        <f>IF(BART_Rides[[#This Row],[FirstLetter]]="Y","Yes","No")</f>
        <v>No</v>
      </c>
      <c r="N4505" s="1" t="str">
        <f>IF(OR(BART_Rides[[#This Row],[Station Code]]="EM", BART_Rides[[#This Row],[Station Code]]="MT", BART_Rides[[#This Row],[Station Code]]="PL", BART_Rides[[#This Row],[Station Code]]="CC"), "Yes", "No")</f>
        <v>No</v>
      </c>
    </row>
    <row r="4506" spans="6:14">
      <c r="F4506" s="3">
        <v>44321</v>
      </c>
      <c r="G4506" s="1" t="s">
        <v>23</v>
      </c>
      <c r="H4506" s="1" t="s">
        <v>102</v>
      </c>
      <c r="I4506" s="1">
        <v>1481</v>
      </c>
      <c r="J4506" s="1">
        <f>MONTH(BART_Rides[[#This Row],[Date]])</f>
        <v>5</v>
      </c>
      <c r="K4506" s="1">
        <f>WEEKDAY(BART_Rides[[#This Row],[Date]],2)</f>
        <v>3</v>
      </c>
      <c r="L4506" s="1" t="str">
        <f>LEFT(BART_Rides[[#This Row],[Lines]],1)</f>
        <v>B</v>
      </c>
      <c r="M4506" s="1" t="str">
        <f>IF(BART_Rides[[#This Row],[FirstLetter]]="Y","Yes","No")</f>
        <v>No</v>
      </c>
      <c r="N4506" s="1" t="str">
        <f>IF(OR(BART_Rides[[#This Row],[Station Code]]="EM", BART_Rides[[#This Row],[Station Code]]="MT", BART_Rides[[#This Row],[Station Code]]="PL", BART_Rides[[#This Row],[Station Code]]="CC"), "Yes", "No")</f>
        <v>No</v>
      </c>
    </row>
    <row r="4507" spans="6:14">
      <c r="F4507" s="3">
        <v>44322</v>
      </c>
      <c r="G4507" s="1" t="s">
        <v>23</v>
      </c>
      <c r="H4507" s="1" t="s">
        <v>102</v>
      </c>
      <c r="I4507" s="1">
        <v>1515</v>
      </c>
      <c r="J4507" s="1">
        <f>MONTH(BART_Rides[[#This Row],[Date]])</f>
        <v>5</v>
      </c>
      <c r="K4507" s="1">
        <f>WEEKDAY(BART_Rides[[#This Row],[Date]],2)</f>
        <v>4</v>
      </c>
      <c r="L4507" s="1" t="str">
        <f>LEFT(BART_Rides[[#This Row],[Lines]],1)</f>
        <v>B</v>
      </c>
      <c r="M4507" s="1" t="str">
        <f>IF(BART_Rides[[#This Row],[FirstLetter]]="Y","Yes","No")</f>
        <v>No</v>
      </c>
      <c r="N4507" s="1" t="str">
        <f>IF(OR(BART_Rides[[#This Row],[Station Code]]="EM", BART_Rides[[#This Row],[Station Code]]="MT", BART_Rides[[#This Row],[Station Code]]="PL", BART_Rides[[#This Row],[Station Code]]="CC"), "Yes", "No")</f>
        <v>No</v>
      </c>
    </row>
    <row r="4508" spans="6:14">
      <c r="F4508" s="3">
        <v>44323</v>
      </c>
      <c r="G4508" s="1" t="s">
        <v>23</v>
      </c>
      <c r="H4508" s="1" t="s">
        <v>102</v>
      </c>
      <c r="I4508" s="1">
        <v>1487</v>
      </c>
      <c r="J4508" s="1">
        <f>MONTH(BART_Rides[[#This Row],[Date]])</f>
        <v>5</v>
      </c>
      <c r="K4508" s="1">
        <f>WEEKDAY(BART_Rides[[#This Row],[Date]],2)</f>
        <v>5</v>
      </c>
      <c r="L4508" s="1" t="str">
        <f>LEFT(BART_Rides[[#This Row],[Lines]],1)</f>
        <v>B</v>
      </c>
      <c r="M4508" s="1" t="str">
        <f>IF(BART_Rides[[#This Row],[FirstLetter]]="Y","Yes","No")</f>
        <v>No</v>
      </c>
      <c r="N4508" s="1" t="str">
        <f>IF(OR(BART_Rides[[#This Row],[Station Code]]="EM", BART_Rides[[#This Row],[Station Code]]="MT", BART_Rides[[#This Row],[Station Code]]="PL", BART_Rides[[#This Row],[Station Code]]="CC"), "Yes", "No")</f>
        <v>No</v>
      </c>
    </row>
    <row r="4509" spans="6:14">
      <c r="F4509" s="3">
        <v>44324</v>
      </c>
      <c r="G4509" s="1" t="s">
        <v>23</v>
      </c>
      <c r="H4509" s="1" t="s">
        <v>102</v>
      </c>
      <c r="I4509" s="1">
        <v>811</v>
      </c>
      <c r="J4509" s="1">
        <f>MONTH(BART_Rides[[#This Row],[Date]])</f>
        <v>5</v>
      </c>
      <c r="K4509" s="1">
        <f>WEEKDAY(BART_Rides[[#This Row],[Date]],2)</f>
        <v>6</v>
      </c>
      <c r="L4509" s="1" t="str">
        <f>LEFT(BART_Rides[[#This Row],[Lines]],1)</f>
        <v>B</v>
      </c>
      <c r="M4509" s="1" t="str">
        <f>IF(BART_Rides[[#This Row],[FirstLetter]]="Y","Yes","No")</f>
        <v>No</v>
      </c>
      <c r="N4509" s="1" t="str">
        <f>IF(OR(BART_Rides[[#This Row],[Station Code]]="EM", BART_Rides[[#This Row],[Station Code]]="MT", BART_Rides[[#This Row],[Station Code]]="PL", BART_Rides[[#This Row],[Station Code]]="CC"), "Yes", "No")</f>
        <v>No</v>
      </c>
    </row>
    <row r="4510" spans="6:14">
      <c r="F4510" s="3">
        <v>44325</v>
      </c>
      <c r="G4510" s="1" t="s">
        <v>23</v>
      </c>
      <c r="H4510" s="1" t="s">
        <v>102</v>
      </c>
      <c r="I4510" s="1">
        <v>585</v>
      </c>
      <c r="J4510" s="1">
        <f>MONTH(BART_Rides[[#This Row],[Date]])</f>
        <v>5</v>
      </c>
      <c r="K4510" s="1">
        <f>WEEKDAY(BART_Rides[[#This Row],[Date]],2)</f>
        <v>7</v>
      </c>
      <c r="L4510" s="1" t="str">
        <f>LEFT(BART_Rides[[#This Row],[Lines]],1)</f>
        <v>B</v>
      </c>
      <c r="M4510" s="1" t="str">
        <f>IF(BART_Rides[[#This Row],[FirstLetter]]="Y","Yes","No")</f>
        <v>No</v>
      </c>
      <c r="N4510" s="1" t="str">
        <f>IF(OR(BART_Rides[[#This Row],[Station Code]]="EM", BART_Rides[[#This Row],[Station Code]]="MT", BART_Rides[[#This Row],[Station Code]]="PL", BART_Rides[[#This Row],[Station Code]]="CC"), "Yes", "No")</f>
        <v>No</v>
      </c>
    </row>
    <row r="4511" spans="6:14">
      <c r="F4511" s="3">
        <v>44326</v>
      </c>
      <c r="G4511" s="1" t="s">
        <v>23</v>
      </c>
      <c r="H4511" s="1" t="s">
        <v>102</v>
      </c>
      <c r="I4511" s="1">
        <v>1384</v>
      </c>
      <c r="J4511" s="1">
        <f>MONTH(BART_Rides[[#This Row],[Date]])</f>
        <v>5</v>
      </c>
      <c r="K4511" s="1">
        <f>WEEKDAY(BART_Rides[[#This Row],[Date]],2)</f>
        <v>1</v>
      </c>
      <c r="L4511" s="1" t="str">
        <f>LEFT(BART_Rides[[#This Row],[Lines]],1)</f>
        <v>B</v>
      </c>
      <c r="M4511" s="1" t="str">
        <f>IF(BART_Rides[[#This Row],[FirstLetter]]="Y","Yes","No")</f>
        <v>No</v>
      </c>
      <c r="N4511" s="1" t="str">
        <f>IF(OR(BART_Rides[[#This Row],[Station Code]]="EM", BART_Rides[[#This Row],[Station Code]]="MT", BART_Rides[[#This Row],[Station Code]]="PL", BART_Rides[[#This Row],[Station Code]]="CC"), "Yes", "No")</f>
        <v>No</v>
      </c>
    </row>
    <row r="4512" spans="6:14">
      <c r="F4512" s="3">
        <v>44327</v>
      </c>
      <c r="G4512" s="1" t="s">
        <v>23</v>
      </c>
      <c r="H4512" s="1" t="s">
        <v>102</v>
      </c>
      <c r="I4512" s="1">
        <v>1458</v>
      </c>
      <c r="J4512" s="1">
        <f>MONTH(BART_Rides[[#This Row],[Date]])</f>
        <v>5</v>
      </c>
      <c r="K4512" s="1">
        <f>WEEKDAY(BART_Rides[[#This Row],[Date]],2)</f>
        <v>2</v>
      </c>
      <c r="L4512" s="1" t="str">
        <f>LEFT(BART_Rides[[#This Row],[Lines]],1)</f>
        <v>B</v>
      </c>
      <c r="M4512" s="1" t="str">
        <f>IF(BART_Rides[[#This Row],[FirstLetter]]="Y","Yes","No")</f>
        <v>No</v>
      </c>
      <c r="N4512" s="1" t="str">
        <f>IF(OR(BART_Rides[[#This Row],[Station Code]]="EM", BART_Rides[[#This Row],[Station Code]]="MT", BART_Rides[[#This Row],[Station Code]]="PL", BART_Rides[[#This Row],[Station Code]]="CC"), "Yes", "No")</f>
        <v>No</v>
      </c>
    </row>
    <row r="4513" spans="6:14">
      <c r="F4513" s="3">
        <v>44328</v>
      </c>
      <c r="G4513" s="1" t="s">
        <v>23</v>
      </c>
      <c r="H4513" s="1" t="s">
        <v>102</v>
      </c>
      <c r="I4513" s="1">
        <v>1543</v>
      </c>
      <c r="J4513" s="1">
        <f>MONTH(BART_Rides[[#This Row],[Date]])</f>
        <v>5</v>
      </c>
      <c r="K4513" s="1">
        <f>WEEKDAY(BART_Rides[[#This Row],[Date]],2)</f>
        <v>3</v>
      </c>
      <c r="L4513" s="1" t="str">
        <f>LEFT(BART_Rides[[#This Row],[Lines]],1)</f>
        <v>B</v>
      </c>
      <c r="M4513" s="1" t="str">
        <f>IF(BART_Rides[[#This Row],[FirstLetter]]="Y","Yes","No")</f>
        <v>No</v>
      </c>
      <c r="N4513" s="1" t="str">
        <f>IF(OR(BART_Rides[[#This Row],[Station Code]]="EM", BART_Rides[[#This Row],[Station Code]]="MT", BART_Rides[[#This Row],[Station Code]]="PL", BART_Rides[[#This Row],[Station Code]]="CC"), "Yes", "No")</f>
        <v>No</v>
      </c>
    </row>
    <row r="4514" spans="6:14">
      <c r="F4514" s="3">
        <v>44329</v>
      </c>
      <c r="G4514" s="1" t="s">
        <v>23</v>
      </c>
      <c r="H4514" s="1" t="s">
        <v>102</v>
      </c>
      <c r="I4514" s="1">
        <v>1470</v>
      </c>
      <c r="J4514" s="1">
        <f>MONTH(BART_Rides[[#This Row],[Date]])</f>
        <v>5</v>
      </c>
      <c r="K4514" s="1">
        <f>WEEKDAY(BART_Rides[[#This Row],[Date]],2)</f>
        <v>4</v>
      </c>
      <c r="L4514" s="1" t="str">
        <f>LEFT(BART_Rides[[#This Row],[Lines]],1)</f>
        <v>B</v>
      </c>
      <c r="M4514" s="1" t="str">
        <f>IF(BART_Rides[[#This Row],[FirstLetter]]="Y","Yes","No")</f>
        <v>No</v>
      </c>
      <c r="N4514" s="1" t="str">
        <f>IF(OR(BART_Rides[[#This Row],[Station Code]]="EM", BART_Rides[[#This Row],[Station Code]]="MT", BART_Rides[[#This Row],[Station Code]]="PL", BART_Rides[[#This Row],[Station Code]]="CC"), "Yes", "No")</f>
        <v>No</v>
      </c>
    </row>
    <row r="4515" spans="6:14">
      <c r="F4515" s="3">
        <v>44330</v>
      </c>
      <c r="G4515" s="1" t="s">
        <v>23</v>
      </c>
      <c r="H4515" s="1" t="s">
        <v>102</v>
      </c>
      <c r="I4515" s="1">
        <v>1448</v>
      </c>
      <c r="J4515" s="1">
        <f>MONTH(BART_Rides[[#This Row],[Date]])</f>
        <v>5</v>
      </c>
      <c r="K4515" s="1">
        <f>WEEKDAY(BART_Rides[[#This Row],[Date]],2)</f>
        <v>5</v>
      </c>
      <c r="L4515" s="1" t="str">
        <f>LEFT(BART_Rides[[#This Row],[Lines]],1)</f>
        <v>B</v>
      </c>
      <c r="M4515" s="1" t="str">
        <f>IF(BART_Rides[[#This Row],[FirstLetter]]="Y","Yes","No")</f>
        <v>No</v>
      </c>
      <c r="N4515" s="1" t="str">
        <f>IF(OR(BART_Rides[[#This Row],[Station Code]]="EM", BART_Rides[[#This Row],[Station Code]]="MT", BART_Rides[[#This Row],[Station Code]]="PL", BART_Rides[[#This Row],[Station Code]]="CC"), "Yes", "No")</f>
        <v>No</v>
      </c>
    </row>
    <row r="4516" spans="6:14">
      <c r="F4516" s="3">
        <v>44331</v>
      </c>
      <c r="G4516" s="1" t="s">
        <v>23</v>
      </c>
      <c r="H4516" s="1" t="s">
        <v>102</v>
      </c>
      <c r="I4516" s="1">
        <v>779</v>
      </c>
      <c r="J4516" s="1">
        <f>MONTH(BART_Rides[[#This Row],[Date]])</f>
        <v>5</v>
      </c>
      <c r="K4516" s="1">
        <f>WEEKDAY(BART_Rides[[#This Row],[Date]],2)</f>
        <v>6</v>
      </c>
      <c r="L4516" s="1" t="str">
        <f>LEFT(BART_Rides[[#This Row],[Lines]],1)</f>
        <v>B</v>
      </c>
      <c r="M4516" s="1" t="str">
        <f>IF(BART_Rides[[#This Row],[FirstLetter]]="Y","Yes","No")</f>
        <v>No</v>
      </c>
      <c r="N4516" s="1" t="str">
        <f>IF(OR(BART_Rides[[#This Row],[Station Code]]="EM", BART_Rides[[#This Row],[Station Code]]="MT", BART_Rides[[#This Row],[Station Code]]="PL", BART_Rides[[#This Row],[Station Code]]="CC"), "Yes", "No")</f>
        <v>No</v>
      </c>
    </row>
    <row r="4517" spans="6:14">
      <c r="F4517" s="3">
        <v>44332</v>
      </c>
      <c r="G4517" s="1" t="s">
        <v>23</v>
      </c>
      <c r="H4517" s="1" t="s">
        <v>102</v>
      </c>
      <c r="I4517" s="1">
        <v>517</v>
      </c>
      <c r="J4517" s="1">
        <f>MONTH(BART_Rides[[#This Row],[Date]])</f>
        <v>5</v>
      </c>
      <c r="K4517" s="1">
        <f>WEEKDAY(BART_Rides[[#This Row],[Date]],2)</f>
        <v>7</v>
      </c>
      <c r="L4517" s="1" t="str">
        <f>LEFT(BART_Rides[[#This Row],[Lines]],1)</f>
        <v>B</v>
      </c>
      <c r="M4517" s="1" t="str">
        <f>IF(BART_Rides[[#This Row],[FirstLetter]]="Y","Yes","No")</f>
        <v>No</v>
      </c>
      <c r="N4517" s="1" t="str">
        <f>IF(OR(BART_Rides[[#This Row],[Station Code]]="EM", BART_Rides[[#This Row],[Station Code]]="MT", BART_Rides[[#This Row],[Station Code]]="PL", BART_Rides[[#This Row],[Station Code]]="CC"), "Yes", "No")</f>
        <v>No</v>
      </c>
    </row>
    <row r="4518" spans="6:14">
      <c r="F4518" s="3">
        <v>44333</v>
      </c>
      <c r="G4518" s="1" t="s">
        <v>23</v>
      </c>
      <c r="H4518" s="1" t="s">
        <v>102</v>
      </c>
      <c r="I4518" s="1">
        <v>1407</v>
      </c>
      <c r="J4518" s="1">
        <f>MONTH(BART_Rides[[#This Row],[Date]])</f>
        <v>5</v>
      </c>
      <c r="K4518" s="1">
        <f>WEEKDAY(BART_Rides[[#This Row],[Date]],2)</f>
        <v>1</v>
      </c>
      <c r="L4518" s="1" t="str">
        <f>LEFT(BART_Rides[[#This Row],[Lines]],1)</f>
        <v>B</v>
      </c>
      <c r="M4518" s="1" t="str">
        <f>IF(BART_Rides[[#This Row],[FirstLetter]]="Y","Yes","No")</f>
        <v>No</v>
      </c>
      <c r="N4518" s="1" t="str">
        <f>IF(OR(BART_Rides[[#This Row],[Station Code]]="EM", BART_Rides[[#This Row],[Station Code]]="MT", BART_Rides[[#This Row],[Station Code]]="PL", BART_Rides[[#This Row],[Station Code]]="CC"), "Yes", "No")</f>
        <v>No</v>
      </c>
    </row>
    <row r="4519" spans="6:14">
      <c r="F4519" s="3">
        <v>44334</v>
      </c>
      <c r="G4519" s="1" t="s">
        <v>23</v>
      </c>
      <c r="H4519" s="1" t="s">
        <v>102</v>
      </c>
      <c r="I4519" s="1">
        <v>1481</v>
      </c>
      <c r="J4519" s="1">
        <f>MONTH(BART_Rides[[#This Row],[Date]])</f>
        <v>5</v>
      </c>
      <c r="K4519" s="1">
        <f>WEEKDAY(BART_Rides[[#This Row],[Date]],2)</f>
        <v>2</v>
      </c>
      <c r="L4519" s="1" t="str">
        <f>LEFT(BART_Rides[[#This Row],[Lines]],1)</f>
        <v>B</v>
      </c>
      <c r="M4519" s="1" t="str">
        <f>IF(BART_Rides[[#This Row],[FirstLetter]]="Y","Yes","No")</f>
        <v>No</v>
      </c>
      <c r="N4519" s="1" t="str">
        <f>IF(OR(BART_Rides[[#This Row],[Station Code]]="EM", BART_Rides[[#This Row],[Station Code]]="MT", BART_Rides[[#This Row],[Station Code]]="PL", BART_Rides[[#This Row],[Station Code]]="CC"), "Yes", "No")</f>
        <v>No</v>
      </c>
    </row>
    <row r="4520" spans="6:14">
      <c r="F4520" s="3">
        <v>44335</v>
      </c>
      <c r="G4520" s="1" t="s">
        <v>23</v>
      </c>
      <c r="H4520" s="1" t="s">
        <v>102</v>
      </c>
      <c r="I4520" s="1">
        <v>1524</v>
      </c>
      <c r="J4520" s="1">
        <f>MONTH(BART_Rides[[#This Row],[Date]])</f>
        <v>5</v>
      </c>
      <c r="K4520" s="1">
        <f>WEEKDAY(BART_Rides[[#This Row],[Date]],2)</f>
        <v>3</v>
      </c>
      <c r="L4520" s="1" t="str">
        <f>LEFT(BART_Rides[[#This Row],[Lines]],1)</f>
        <v>B</v>
      </c>
      <c r="M4520" s="1" t="str">
        <f>IF(BART_Rides[[#This Row],[FirstLetter]]="Y","Yes","No")</f>
        <v>No</v>
      </c>
      <c r="N4520" s="1" t="str">
        <f>IF(OR(BART_Rides[[#This Row],[Station Code]]="EM", BART_Rides[[#This Row],[Station Code]]="MT", BART_Rides[[#This Row],[Station Code]]="PL", BART_Rides[[#This Row],[Station Code]]="CC"), "Yes", "No")</f>
        <v>No</v>
      </c>
    </row>
    <row r="4521" spans="6:14">
      <c r="F4521" s="3">
        <v>44336</v>
      </c>
      <c r="G4521" s="1" t="s">
        <v>23</v>
      </c>
      <c r="H4521" s="1" t="s">
        <v>102</v>
      </c>
      <c r="I4521" s="1">
        <v>1531</v>
      </c>
      <c r="J4521" s="1">
        <f>MONTH(BART_Rides[[#This Row],[Date]])</f>
        <v>5</v>
      </c>
      <c r="K4521" s="1">
        <f>WEEKDAY(BART_Rides[[#This Row],[Date]],2)</f>
        <v>4</v>
      </c>
      <c r="L4521" s="1" t="str">
        <f>LEFT(BART_Rides[[#This Row],[Lines]],1)</f>
        <v>B</v>
      </c>
      <c r="M4521" s="1" t="str">
        <f>IF(BART_Rides[[#This Row],[FirstLetter]]="Y","Yes","No")</f>
        <v>No</v>
      </c>
      <c r="N4521" s="1" t="str">
        <f>IF(OR(BART_Rides[[#This Row],[Station Code]]="EM", BART_Rides[[#This Row],[Station Code]]="MT", BART_Rides[[#This Row],[Station Code]]="PL", BART_Rides[[#This Row],[Station Code]]="CC"), "Yes", "No")</f>
        <v>No</v>
      </c>
    </row>
    <row r="4522" spans="6:14">
      <c r="F4522" s="3">
        <v>44337</v>
      </c>
      <c r="G4522" s="1" t="s">
        <v>23</v>
      </c>
      <c r="H4522" s="1" t="s">
        <v>102</v>
      </c>
      <c r="I4522" s="1">
        <v>1489</v>
      </c>
      <c r="J4522" s="1">
        <f>MONTH(BART_Rides[[#This Row],[Date]])</f>
        <v>5</v>
      </c>
      <c r="K4522" s="1">
        <f>WEEKDAY(BART_Rides[[#This Row],[Date]],2)</f>
        <v>5</v>
      </c>
      <c r="L4522" s="1" t="str">
        <f>LEFT(BART_Rides[[#This Row],[Lines]],1)</f>
        <v>B</v>
      </c>
      <c r="M4522" s="1" t="str">
        <f>IF(BART_Rides[[#This Row],[FirstLetter]]="Y","Yes","No")</f>
        <v>No</v>
      </c>
      <c r="N4522" s="1" t="str">
        <f>IF(OR(BART_Rides[[#This Row],[Station Code]]="EM", BART_Rides[[#This Row],[Station Code]]="MT", BART_Rides[[#This Row],[Station Code]]="PL", BART_Rides[[#This Row],[Station Code]]="CC"), "Yes", "No")</f>
        <v>No</v>
      </c>
    </row>
    <row r="4523" spans="6:14">
      <c r="F4523" s="3">
        <v>44338</v>
      </c>
      <c r="G4523" s="1" t="s">
        <v>23</v>
      </c>
      <c r="H4523" s="1" t="s">
        <v>102</v>
      </c>
      <c r="I4523" s="1">
        <v>800</v>
      </c>
      <c r="J4523" s="1">
        <f>MONTH(BART_Rides[[#This Row],[Date]])</f>
        <v>5</v>
      </c>
      <c r="K4523" s="1">
        <f>WEEKDAY(BART_Rides[[#This Row],[Date]],2)</f>
        <v>6</v>
      </c>
      <c r="L4523" s="1" t="str">
        <f>LEFT(BART_Rides[[#This Row],[Lines]],1)</f>
        <v>B</v>
      </c>
      <c r="M4523" s="1" t="str">
        <f>IF(BART_Rides[[#This Row],[FirstLetter]]="Y","Yes","No")</f>
        <v>No</v>
      </c>
      <c r="N4523" s="1" t="str">
        <f>IF(OR(BART_Rides[[#This Row],[Station Code]]="EM", BART_Rides[[#This Row],[Station Code]]="MT", BART_Rides[[#This Row],[Station Code]]="PL", BART_Rides[[#This Row],[Station Code]]="CC"), "Yes", "No")</f>
        <v>No</v>
      </c>
    </row>
    <row r="4524" spans="6:14">
      <c r="F4524" s="3">
        <v>44339</v>
      </c>
      <c r="G4524" s="1" t="s">
        <v>23</v>
      </c>
      <c r="H4524" s="1" t="s">
        <v>102</v>
      </c>
      <c r="I4524" s="1">
        <v>615</v>
      </c>
      <c r="J4524" s="1">
        <f>MONTH(BART_Rides[[#This Row],[Date]])</f>
        <v>5</v>
      </c>
      <c r="K4524" s="1">
        <f>WEEKDAY(BART_Rides[[#This Row],[Date]],2)</f>
        <v>7</v>
      </c>
      <c r="L4524" s="1" t="str">
        <f>LEFT(BART_Rides[[#This Row],[Lines]],1)</f>
        <v>B</v>
      </c>
      <c r="M4524" s="1" t="str">
        <f>IF(BART_Rides[[#This Row],[FirstLetter]]="Y","Yes","No")</f>
        <v>No</v>
      </c>
      <c r="N4524" s="1" t="str">
        <f>IF(OR(BART_Rides[[#This Row],[Station Code]]="EM", BART_Rides[[#This Row],[Station Code]]="MT", BART_Rides[[#This Row],[Station Code]]="PL", BART_Rides[[#This Row],[Station Code]]="CC"), "Yes", "No")</f>
        <v>No</v>
      </c>
    </row>
    <row r="4525" spans="6:14">
      <c r="F4525" s="3">
        <v>44340</v>
      </c>
      <c r="G4525" s="1" t="s">
        <v>23</v>
      </c>
      <c r="H4525" s="1" t="s">
        <v>102</v>
      </c>
      <c r="I4525" s="1">
        <v>1415</v>
      </c>
      <c r="J4525" s="1">
        <f>MONTH(BART_Rides[[#This Row],[Date]])</f>
        <v>5</v>
      </c>
      <c r="K4525" s="1">
        <f>WEEKDAY(BART_Rides[[#This Row],[Date]],2)</f>
        <v>1</v>
      </c>
      <c r="L4525" s="1" t="str">
        <f>LEFT(BART_Rides[[#This Row],[Lines]],1)</f>
        <v>B</v>
      </c>
      <c r="M4525" s="1" t="str">
        <f>IF(BART_Rides[[#This Row],[FirstLetter]]="Y","Yes","No")</f>
        <v>No</v>
      </c>
      <c r="N4525" s="1" t="str">
        <f>IF(OR(BART_Rides[[#This Row],[Station Code]]="EM", BART_Rides[[#This Row],[Station Code]]="MT", BART_Rides[[#This Row],[Station Code]]="PL", BART_Rides[[#This Row],[Station Code]]="CC"), "Yes", "No")</f>
        <v>No</v>
      </c>
    </row>
    <row r="4526" spans="6:14">
      <c r="F4526" s="3">
        <v>44341</v>
      </c>
      <c r="G4526" s="1" t="s">
        <v>23</v>
      </c>
      <c r="H4526" s="1" t="s">
        <v>102</v>
      </c>
      <c r="I4526" s="1">
        <v>1439</v>
      </c>
      <c r="J4526" s="1">
        <f>MONTH(BART_Rides[[#This Row],[Date]])</f>
        <v>5</v>
      </c>
      <c r="K4526" s="1">
        <f>WEEKDAY(BART_Rides[[#This Row],[Date]],2)</f>
        <v>2</v>
      </c>
      <c r="L4526" s="1" t="str">
        <f>LEFT(BART_Rides[[#This Row],[Lines]],1)</f>
        <v>B</v>
      </c>
      <c r="M4526" s="1" t="str">
        <f>IF(BART_Rides[[#This Row],[FirstLetter]]="Y","Yes","No")</f>
        <v>No</v>
      </c>
      <c r="N4526" s="1" t="str">
        <f>IF(OR(BART_Rides[[#This Row],[Station Code]]="EM", BART_Rides[[#This Row],[Station Code]]="MT", BART_Rides[[#This Row],[Station Code]]="PL", BART_Rides[[#This Row],[Station Code]]="CC"), "Yes", "No")</f>
        <v>No</v>
      </c>
    </row>
    <row r="4527" spans="6:14">
      <c r="F4527" s="3">
        <v>44342</v>
      </c>
      <c r="G4527" s="1" t="s">
        <v>23</v>
      </c>
      <c r="H4527" s="1" t="s">
        <v>102</v>
      </c>
      <c r="I4527" s="1">
        <v>1544</v>
      </c>
      <c r="J4527" s="1">
        <f>MONTH(BART_Rides[[#This Row],[Date]])</f>
        <v>5</v>
      </c>
      <c r="K4527" s="1">
        <f>WEEKDAY(BART_Rides[[#This Row],[Date]],2)</f>
        <v>3</v>
      </c>
      <c r="L4527" s="1" t="str">
        <f>LEFT(BART_Rides[[#This Row],[Lines]],1)</f>
        <v>B</v>
      </c>
      <c r="M4527" s="1" t="str">
        <f>IF(BART_Rides[[#This Row],[FirstLetter]]="Y","Yes","No")</f>
        <v>No</v>
      </c>
      <c r="N4527" s="1" t="str">
        <f>IF(OR(BART_Rides[[#This Row],[Station Code]]="EM", BART_Rides[[#This Row],[Station Code]]="MT", BART_Rides[[#This Row],[Station Code]]="PL", BART_Rides[[#This Row],[Station Code]]="CC"), "Yes", "No")</f>
        <v>No</v>
      </c>
    </row>
    <row r="4528" spans="6:14">
      <c r="F4528" s="3">
        <v>44343</v>
      </c>
      <c r="G4528" s="1" t="s">
        <v>23</v>
      </c>
      <c r="H4528" s="1" t="s">
        <v>102</v>
      </c>
      <c r="I4528" s="1">
        <v>1570</v>
      </c>
      <c r="J4528" s="1">
        <f>MONTH(BART_Rides[[#This Row],[Date]])</f>
        <v>5</v>
      </c>
      <c r="K4528" s="1">
        <f>WEEKDAY(BART_Rides[[#This Row],[Date]],2)</f>
        <v>4</v>
      </c>
      <c r="L4528" s="1" t="str">
        <f>LEFT(BART_Rides[[#This Row],[Lines]],1)</f>
        <v>B</v>
      </c>
      <c r="M4528" s="1" t="str">
        <f>IF(BART_Rides[[#This Row],[FirstLetter]]="Y","Yes","No")</f>
        <v>No</v>
      </c>
      <c r="N4528" s="1" t="str">
        <f>IF(OR(BART_Rides[[#This Row],[Station Code]]="EM", BART_Rides[[#This Row],[Station Code]]="MT", BART_Rides[[#This Row],[Station Code]]="PL", BART_Rides[[#This Row],[Station Code]]="CC"), "Yes", "No")</f>
        <v>No</v>
      </c>
    </row>
    <row r="4529" spans="6:14">
      <c r="F4529" s="3">
        <v>44344</v>
      </c>
      <c r="G4529" s="1" t="s">
        <v>23</v>
      </c>
      <c r="H4529" s="1" t="s">
        <v>102</v>
      </c>
      <c r="I4529" s="1">
        <v>1497</v>
      </c>
      <c r="J4529" s="1">
        <f>MONTH(BART_Rides[[#This Row],[Date]])</f>
        <v>5</v>
      </c>
      <c r="K4529" s="1">
        <f>WEEKDAY(BART_Rides[[#This Row],[Date]],2)</f>
        <v>5</v>
      </c>
      <c r="L4529" s="1" t="str">
        <f>LEFT(BART_Rides[[#This Row],[Lines]],1)</f>
        <v>B</v>
      </c>
      <c r="M4529" s="1" t="str">
        <f>IF(BART_Rides[[#This Row],[FirstLetter]]="Y","Yes","No")</f>
        <v>No</v>
      </c>
      <c r="N4529" s="1" t="str">
        <f>IF(OR(BART_Rides[[#This Row],[Station Code]]="EM", BART_Rides[[#This Row],[Station Code]]="MT", BART_Rides[[#This Row],[Station Code]]="PL", BART_Rides[[#This Row],[Station Code]]="CC"), "Yes", "No")</f>
        <v>No</v>
      </c>
    </row>
    <row r="4530" spans="6:14">
      <c r="F4530" s="3">
        <v>44345</v>
      </c>
      <c r="G4530" s="1" t="s">
        <v>23</v>
      </c>
      <c r="H4530" s="1" t="s">
        <v>102</v>
      </c>
      <c r="I4530" s="1">
        <v>876</v>
      </c>
      <c r="J4530" s="1">
        <f>MONTH(BART_Rides[[#This Row],[Date]])</f>
        <v>5</v>
      </c>
      <c r="K4530" s="1">
        <f>WEEKDAY(BART_Rides[[#This Row],[Date]],2)</f>
        <v>6</v>
      </c>
      <c r="L4530" s="1" t="str">
        <f>LEFT(BART_Rides[[#This Row],[Lines]],1)</f>
        <v>B</v>
      </c>
      <c r="M4530" s="1" t="str">
        <f>IF(BART_Rides[[#This Row],[FirstLetter]]="Y","Yes","No")</f>
        <v>No</v>
      </c>
      <c r="N4530" s="1" t="str">
        <f>IF(OR(BART_Rides[[#This Row],[Station Code]]="EM", BART_Rides[[#This Row],[Station Code]]="MT", BART_Rides[[#This Row],[Station Code]]="PL", BART_Rides[[#This Row],[Station Code]]="CC"), "Yes", "No")</f>
        <v>No</v>
      </c>
    </row>
    <row r="4531" spans="6:14">
      <c r="F4531" s="3">
        <v>44346</v>
      </c>
      <c r="G4531" s="1" t="s">
        <v>23</v>
      </c>
      <c r="H4531" s="1" t="s">
        <v>102</v>
      </c>
      <c r="I4531" s="1">
        <v>675</v>
      </c>
      <c r="J4531" s="1">
        <f>MONTH(BART_Rides[[#This Row],[Date]])</f>
        <v>5</v>
      </c>
      <c r="K4531" s="1">
        <f>WEEKDAY(BART_Rides[[#This Row],[Date]],2)</f>
        <v>7</v>
      </c>
      <c r="L4531" s="1" t="str">
        <f>LEFT(BART_Rides[[#This Row],[Lines]],1)</f>
        <v>B</v>
      </c>
      <c r="M4531" s="1" t="str">
        <f>IF(BART_Rides[[#This Row],[FirstLetter]]="Y","Yes","No")</f>
        <v>No</v>
      </c>
      <c r="N4531" s="1" t="str">
        <f>IF(OR(BART_Rides[[#This Row],[Station Code]]="EM", BART_Rides[[#This Row],[Station Code]]="MT", BART_Rides[[#This Row],[Station Code]]="PL", BART_Rides[[#This Row],[Station Code]]="CC"), "Yes", "No")</f>
        <v>No</v>
      </c>
    </row>
    <row r="4532" spans="6:14">
      <c r="F4532" s="3">
        <v>44347</v>
      </c>
      <c r="G4532" s="1" t="s">
        <v>23</v>
      </c>
      <c r="H4532" s="1" t="s">
        <v>102</v>
      </c>
      <c r="I4532" s="1">
        <v>670</v>
      </c>
      <c r="J4532" s="1">
        <f>MONTH(BART_Rides[[#This Row],[Date]])</f>
        <v>5</v>
      </c>
      <c r="K4532" s="1">
        <f>WEEKDAY(BART_Rides[[#This Row],[Date]],2)</f>
        <v>1</v>
      </c>
      <c r="L4532" s="1" t="str">
        <f>LEFT(BART_Rides[[#This Row],[Lines]],1)</f>
        <v>B</v>
      </c>
      <c r="M4532" s="1" t="str">
        <f>IF(BART_Rides[[#This Row],[FirstLetter]]="Y","Yes","No")</f>
        <v>No</v>
      </c>
      <c r="N4532" s="1" t="str">
        <f>IF(OR(BART_Rides[[#This Row],[Station Code]]="EM", BART_Rides[[#This Row],[Station Code]]="MT", BART_Rides[[#This Row],[Station Code]]="PL", BART_Rides[[#This Row],[Station Code]]="CC"), "Yes", "No")</f>
        <v>No</v>
      </c>
    </row>
    <row r="4533" spans="6:14">
      <c r="F4533" s="3">
        <v>44348</v>
      </c>
      <c r="G4533" s="1" t="s">
        <v>23</v>
      </c>
      <c r="H4533" s="1" t="s">
        <v>102</v>
      </c>
      <c r="I4533" s="1">
        <v>1530</v>
      </c>
      <c r="J4533" s="1">
        <f>MONTH(BART_Rides[[#This Row],[Date]])</f>
        <v>6</v>
      </c>
      <c r="K4533" s="1">
        <f>WEEKDAY(BART_Rides[[#This Row],[Date]],2)</f>
        <v>2</v>
      </c>
      <c r="L4533" s="1" t="str">
        <f>LEFT(BART_Rides[[#This Row],[Lines]],1)</f>
        <v>B</v>
      </c>
      <c r="M4533" s="1" t="str">
        <f>IF(BART_Rides[[#This Row],[FirstLetter]]="Y","Yes","No")</f>
        <v>No</v>
      </c>
      <c r="N4533" s="1" t="str">
        <f>IF(OR(BART_Rides[[#This Row],[Station Code]]="EM", BART_Rides[[#This Row],[Station Code]]="MT", BART_Rides[[#This Row],[Station Code]]="PL", BART_Rides[[#This Row],[Station Code]]="CC"), "Yes", "No")</f>
        <v>No</v>
      </c>
    </row>
    <row r="4534" spans="6:14">
      <c r="F4534" s="3">
        <v>44349</v>
      </c>
      <c r="G4534" s="1" t="s">
        <v>23</v>
      </c>
      <c r="H4534" s="1" t="s">
        <v>102</v>
      </c>
      <c r="I4534" s="1">
        <v>1614</v>
      </c>
      <c r="J4534" s="1">
        <f>MONTH(BART_Rides[[#This Row],[Date]])</f>
        <v>6</v>
      </c>
      <c r="K4534" s="1">
        <f>WEEKDAY(BART_Rides[[#This Row],[Date]],2)</f>
        <v>3</v>
      </c>
      <c r="L4534" s="1" t="str">
        <f>LEFT(BART_Rides[[#This Row],[Lines]],1)</f>
        <v>B</v>
      </c>
      <c r="M4534" s="1" t="str">
        <f>IF(BART_Rides[[#This Row],[FirstLetter]]="Y","Yes","No")</f>
        <v>No</v>
      </c>
      <c r="N4534" s="1" t="str">
        <f>IF(OR(BART_Rides[[#This Row],[Station Code]]="EM", BART_Rides[[#This Row],[Station Code]]="MT", BART_Rides[[#This Row],[Station Code]]="PL", BART_Rides[[#This Row],[Station Code]]="CC"), "Yes", "No")</f>
        <v>No</v>
      </c>
    </row>
    <row r="4535" spans="6:14">
      <c r="F4535" s="3">
        <v>44350</v>
      </c>
      <c r="G4535" s="1" t="s">
        <v>23</v>
      </c>
      <c r="H4535" s="1" t="s">
        <v>102</v>
      </c>
      <c r="I4535" s="1">
        <v>1602</v>
      </c>
      <c r="J4535" s="1">
        <f>MONTH(BART_Rides[[#This Row],[Date]])</f>
        <v>6</v>
      </c>
      <c r="K4535" s="1">
        <f>WEEKDAY(BART_Rides[[#This Row],[Date]],2)</f>
        <v>4</v>
      </c>
      <c r="L4535" s="1" t="str">
        <f>LEFT(BART_Rides[[#This Row],[Lines]],1)</f>
        <v>B</v>
      </c>
      <c r="M4535" s="1" t="str">
        <f>IF(BART_Rides[[#This Row],[FirstLetter]]="Y","Yes","No")</f>
        <v>No</v>
      </c>
      <c r="N4535" s="1" t="str">
        <f>IF(OR(BART_Rides[[#This Row],[Station Code]]="EM", BART_Rides[[#This Row],[Station Code]]="MT", BART_Rides[[#This Row],[Station Code]]="PL", BART_Rides[[#This Row],[Station Code]]="CC"), "Yes", "No")</f>
        <v>No</v>
      </c>
    </row>
    <row r="4536" spans="6:14">
      <c r="F4536" s="3">
        <v>44351</v>
      </c>
      <c r="G4536" s="1" t="s">
        <v>23</v>
      </c>
      <c r="H4536" s="1" t="s">
        <v>102</v>
      </c>
      <c r="I4536" s="1">
        <v>1561</v>
      </c>
      <c r="J4536" s="1">
        <f>MONTH(BART_Rides[[#This Row],[Date]])</f>
        <v>6</v>
      </c>
      <c r="K4536" s="1">
        <f>WEEKDAY(BART_Rides[[#This Row],[Date]],2)</f>
        <v>5</v>
      </c>
      <c r="L4536" s="1" t="str">
        <f>LEFT(BART_Rides[[#This Row],[Lines]],1)</f>
        <v>B</v>
      </c>
      <c r="M4536" s="1" t="str">
        <f>IF(BART_Rides[[#This Row],[FirstLetter]]="Y","Yes","No")</f>
        <v>No</v>
      </c>
      <c r="N4536" s="1" t="str">
        <f>IF(OR(BART_Rides[[#This Row],[Station Code]]="EM", BART_Rides[[#This Row],[Station Code]]="MT", BART_Rides[[#This Row],[Station Code]]="PL", BART_Rides[[#This Row],[Station Code]]="CC"), "Yes", "No")</f>
        <v>No</v>
      </c>
    </row>
    <row r="4537" spans="6:14">
      <c r="F4537" s="3">
        <v>44352</v>
      </c>
      <c r="G4537" s="1" t="s">
        <v>23</v>
      </c>
      <c r="H4537" s="1" t="s">
        <v>102</v>
      </c>
      <c r="I4537" s="1">
        <v>913</v>
      </c>
      <c r="J4537" s="1">
        <f>MONTH(BART_Rides[[#This Row],[Date]])</f>
        <v>6</v>
      </c>
      <c r="K4537" s="1">
        <f>WEEKDAY(BART_Rides[[#This Row],[Date]],2)</f>
        <v>6</v>
      </c>
      <c r="L4537" s="1" t="str">
        <f>LEFT(BART_Rides[[#This Row],[Lines]],1)</f>
        <v>B</v>
      </c>
      <c r="M4537" s="1" t="str">
        <f>IF(BART_Rides[[#This Row],[FirstLetter]]="Y","Yes","No")</f>
        <v>No</v>
      </c>
      <c r="N4537" s="1" t="str">
        <f>IF(OR(BART_Rides[[#This Row],[Station Code]]="EM", BART_Rides[[#This Row],[Station Code]]="MT", BART_Rides[[#This Row],[Station Code]]="PL", BART_Rides[[#This Row],[Station Code]]="CC"), "Yes", "No")</f>
        <v>No</v>
      </c>
    </row>
    <row r="4538" spans="6:14">
      <c r="F4538" s="3">
        <v>44353</v>
      </c>
      <c r="G4538" s="1" t="s">
        <v>23</v>
      </c>
      <c r="H4538" s="1" t="s">
        <v>102</v>
      </c>
      <c r="I4538" s="1">
        <v>597</v>
      </c>
      <c r="J4538" s="1">
        <f>MONTH(BART_Rides[[#This Row],[Date]])</f>
        <v>6</v>
      </c>
      <c r="K4538" s="1">
        <f>WEEKDAY(BART_Rides[[#This Row],[Date]],2)</f>
        <v>7</v>
      </c>
      <c r="L4538" s="1" t="str">
        <f>LEFT(BART_Rides[[#This Row],[Lines]],1)</f>
        <v>B</v>
      </c>
      <c r="M4538" s="1" t="str">
        <f>IF(BART_Rides[[#This Row],[FirstLetter]]="Y","Yes","No")</f>
        <v>No</v>
      </c>
      <c r="N4538" s="1" t="str">
        <f>IF(OR(BART_Rides[[#This Row],[Station Code]]="EM", BART_Rides[[#This Row],[Station Code]]="MT", BART_Rides[[#This Row],[Station Code]]="PL", BART_Rides[[#This Row],[Station Code]]="CC"), "Yes", "No")</f>
        <v>No</v>
      </c>
    </row>
    <row r="4539" spans="6:14">
      <c r="F4539" s="3">
        <v>44354</v>
      </c>
      <c r="G4539" s="1" t="s">
        <v>23</v>
      </c>
      <c r="H4539" s="1" t="s">
        <v>102</v>
      </c>
      <c r="I4539" s="1">
        <v>1551</v>
      </c>
      <c r="J4539" s="1">
        <f>MONTH(BART_Rides[[#This Row],[Date]])</f>
        <v>6</v>
      </c>
      <c r="K4539" s="1">
        <f>WEEKDAY(BART_Rides[[#This Row],[Date]],2)</f>
        <v>1</v>
      </c>
      <c r="L4539" s="1" t="str">
        <f>LEFT(BART_Rides[[#This Row],[Lines]],1)</f>
        <v>B</v>
      </c>
      <c r="M4539" s="1" t="str">
        <f>IF(BART_Rides[[#This Row],[FirstLetter]]="Y","Yes","No")</f>
        <v>No</v>
      </c>
      <c r="N4539" s="1" t="str">
        <f>IF(OR(BART_Rides[[#This Row],[Station Code]]="EM", BART_Rides[[#This Row],[Station Code]]="MT", BART_Rides[[#This Row],[Station Code]]="PL", BART_Rides[[#This Row],[Station Code]]="CC"), "Yes", "No")</f>
        <v>No</v>
      </c>
    </row>
    <row r="4540" spans="6:14">
      <c r="F4540" s="3">
        <v>44355</v>
      </c>
      <c r="G4540" s="1" t="s">
        <v>23</v>
      </c>
      <c r="H4540" s="1" t="s">
        <v>102</v>
      </c>
      <c r="I4540" s="1">
        <v>1659</v>
      </c>
      <c r="J4540" s="1">
        <f>MONTH(BART_Rides[[#This Row],[Date]])</f>
        <v>6</v>
      </c>
      <c r="K4540" s="1">
        <f>WEEKDAY(BART_Rides[[#This Row],[Date]],2)</f>
        <v>2</v>
      </c>
      <c r="L4540" s="1" t="str">
        <f>LEFT(BART_Rides[[#This Row],[Lines]],1)</f>
        <v>B</v>
      </c>
      <c r="M4540" s="1" t="str">
        <f>IF(BART_Rides[[#This Row],[FirstLetter]]="Y","Yes","No")</f>
        <v>No</v>
      </c>
      <c r="N4540" s="1" t="str">
        <f>IF(OR(BART_Rides[[#This Row],[Station Code]]="EM", BART_Rides[[#This Row],[Station Code]]="MT", BART_Rides[[#This Row],[Station Code]]="PL", BART_Rides[[#This Row],[Station Code]]="CC"), "Yes", "No")</f>
        <v>No</v>
      </c>
    </row>
    <row r="4541" spans="6:14">
      <c r="F4541" s="3">
        <v>44356</v>
      </c>
      <c r="G4541" s="1" t="s">
        <v>23</v>
      </c>
      <c r="H4541" s="1" t="s">
        <v>102</v>
      </c>
      <c r="I4541" s="1">
        <v>1646</v>
      </c>
      <c r="J4541" s="1">
        <f>MONTH(BART_Rides[[#This Row],[Date]])</f>
        <v>6</v>
      </c>
      <c r="K4541" s="1">
        <f>WEEKDAY(BART_Rides[[#This Row],[Date]],2)</f>
        <v>3</v>
      </c>
      <c r="L4541" s="1" t="str">
        <f>LEFT(BART_Rides[[#This Row],[Lines]],1)</f>
        <v>B</v>
      </c>
      <c r="M4541" s="1" t="str">
        <f>IF(BART_Rides[[#This Row],[FirstLetter]]="Y","Yes","No")</f>
        <v>No</v>
      </c>
      <c r="N4541" s="1" t="str">
        <f>IF(OR(BART_Rides[[#This Row],[Station Code]]="EM", BART_Rides[[#This Row],[Station Code]]="MT", BART_Rides[[#This Row],[Station Code]]="PL", BART_Rides[[#This Row],[Station Code]]="CC"), "Yes", "No")</f>
        <v>No</v>
      </c>
    </row>
    <row r="4542" spans="6:14">
      <c r="F4542" s="3">
        <v>44357</v>
      </c>
      <c r="G4542" s="1" t="s">
        <v>23</v>
      </c>
      <c r="H4542" s="1" t="s">
        <v>102</v>
      </c>
      <c r="I4542" s="1">
        <v>1569</v>
      </c>
      <c r="J4542" s="1">
        <f>MONTH(BART_Rides[[#This Row],[Date]])</f>
        <v>6</v>
      </c>
      <c r="K4542" s="1">
        <f>WEEKDAY(BART_Rides[[#This Row],[Date]],2)</f>
        <v>4</v>
      </c>
      <c r="L4542" s="1" t="str">
        <f>LEFT(BART_Rides[[#This Row],[Lines]],1)</f>
        <v>B</v>
      </c>
      <c r="M4542" s="1" t="str">
        <f>IF(BART_Rides[[#This Row],[FirstLetter]]="Y","Yes","No")</f>
        <v>No</v>
      </c>
      <c r="N4542" s="1" t="str">
        <f>IF(OR(BART_Rides[[#This Row],[Station Code]]="EM", BART_Rides[[#This Row],[Station Code]]="MT", BART_Rides[[#This Row],[Station Code]]="PL", BART_Rides[[#This Row],[Station Code]]="CC"), "Yes", "No")</f>
        <v>No</v>
      </c>
    </row>
    <row r="4543" spans="6:14">
      <c r="F4543" s="3">
        <v>44358</v>
      </c>
      <c r="G4543" s="1" t="s">
        <v>23</v>
      </c>
      <c r="H4543" s="1" t="s">
        <v>102</v>
      </c>
      <c r="I4543" s="1">
        <v>1619</v>
      </c>
      <c r="J4543" s="1">
        <f>MONTH(BART_Rides[[#This Row],[Date]])</f>
        <v>6</v>
      </c>
      <c r="K4543" s="1">
        <f>WEEKDAY(BART_Rides[[#This Row],[Date]],2)</f>
        <v>5</v>
      </c>
      <c r="L4543" s="1" t="str">
        <f>LEFT(BART_Rides[[#This Row],[Lines]],1)</f>
        <v>B</v>
      </c>
      <c r="M4543" s="1" t="str">
        <f>IF(BART_Rides[[#This Row],[FirstLetter]]="Y","Yes","No")</f>
        <v>No</v>
      </c>
      <c r="N4543" s="1" t="str">
        <f>IF(OR(BART_Rides[[#This Row],[Station Code]]="EM", BART_Rides[[#This Row],[Station Code]]="MT", BART_Rides[[#This Row],[Station Code]]="PL", BART_Rides[[#This Row],[Station Code]]="CC"), "Yes", "No")</f>
        <v>No</v>
      </c>
    </row>
    <row r="4544" spans="6:14">
      <c r="F4544" s="3">
        <v>44359</v>
      </c>
      <c r="G4544" s="1" t="s">
        <v>23</v>
      </c>
      <c r="H4544" s="1" t="s">
        <v>102</v>
      </c>
      <c r="I4544" s="1">
        <v>926</v>
      </c>
      <c r="J4544" s="1">
        <f>MONTH(BART_Rides[[#This Row],[Date]])</f>
        <v>6</v>
      </c>
      <c r="K4544" s="1">
        <f>WEEKDAY(BART_Rides[[#This Row],[Date]],2)</f>
        <v>6</v>
      </c>
      <c r="L4544" s="1" t="str">
        <f>LEFT(BART_Rides[[#This Row],[Lines]],1)</f>
        <v>B</v>
      </c>
      <c r="M4544" s="1" t="str">
        <f>IF(BART_Rides[[#This Row],[FirstLetter]]="Y","Yes","No")</f>
        <v>No</v>
      </c>
      <c r="N4544" s="1" t="str">
        <f>IF(OR(BART_Rides[[#This Row],[Station Code]]="EM", BART_Rides[[#This Row],[Station Code]]="MT", BART_Rides[[#This Row],[Station Code]]="PL", BART_Rides[[#This Row],[Station Code]]="CC"), "Yes", "No")</f>
        <v>No</v>
      </c>
    </row>
    <row r="4545" spans="6:14">
      <c r="F4545" s="3">
        <v>44360</v>
      </c>
      <c r="G4545" s="1" t="s">
        <v>23</v>
      </c>
      <c r="H4545" s="1" t="s">
        <v>102</v>
      </c>
      <c r="I4545" s="1">
        <v>707</v>
      </c>
      <c r="J4545" s="1">
        <f>MONTH(BART_Rides[[#This Row],[Date]])</f>
        <v>6</v>
      </c>
      <c r="K4545" s="1">
        <f>WEEKDAY(BART_Rides[[#This Row],[Date]],2)</f>
        <v>7</v>
      </c>
      <c r="L4545" s="1" t="str">
        <f>LEFT(BART_Rides[[#This Row],[Lines]],1)</f>
        <v>B</v>
      </c>
      <c r="M4545" s="1" t="str">
        <f>IF(BART_Rides[[#This Row],[FirstLetter]]="Y","Yes","No")</f>
        <v>No</v>
      </c>
      <c r="N4545" s="1" t="str">
        <f>IF(OR(BART_Rides[[#This Row],[Station Code]]="EM", BART_Rides[[#This Row],[Station Code]]="MT", BART_Rides[[#This Row],[Station Code]]="PL", BART_Rides[[#This Row],[Station Code]]="CC"), "Yes", "No")</f>
        <v>No</v>
      </c>
    </row>
    <row r="4546" spans="6:14">
      <c r="F4546" s="3">
        <v>44361</v>
      </c>
      <c r="G4546" s="1" t="s">
        <v>23</v>
      </c>
      <c r="H4546" s="1" t="s">
        <v>102</v>
      </c>
      <c r="I4546" s="1">
        <v>1583</v>
      </c>
      <c r="J4546" s="1">
        <f>MONTH(BART_Rides[[#This Row],[Date]])</f>
        <v>6</v>
      </c>
      <c r="K4546" s="1">
        <f>WEEKDAY(BART_Rides[[#This Row],[Date]],2)</f>
        <v>1</v>
      </c>
      <c r="L4546" s="1" t="str">
        <f>LEFT(BART_Rides[[#This Row],[Lines]],1)</f>
        <v>B</v>
      </c>
      <c r="M4546" s="1" t="str">
        <f>IF(BART_Rides[[#This Row],[FirstLetter]]="Y","Yes","No")</f>
        <v>No</v>
      </c>
      <c r="N4546" s="1" t="str">
        <f>IF(OR(BART_Rides[[#This Row],[Station Code]]="EM", BART_Rides[[#This Row],[Station Code]]="MT", BART_Rides[[#This Row],[Station Code]]="PL", BART_Rides[[#This Row],[Station Code]]="CC"), "Yes", "No")</f>
        <v>No</v>
      </c>
    </row>
    <row r="4547" spans="6:14">
      <c r="F4547" s="3">
        <v>44362</v>
      </c>
      <c r="G4547" s="1" t="s">
        <v>23</v>
      </c>
      <c r="H4547" s="1" t="s">
        <v>102</v>
      </c>
      <c r="I4547" s="1">
        <v>1709</v>
      </c>
      <c r="J4547" s="1">
        <f>MONTH(BART_Rides[[#This Row],[Date]])</f>
        <v>6</v>
      </c>
      <c r="K4547" s="1">
        <f>WEEKDAY(BART_Rides[[#This Row],[Date]],2)</f>
        <v>2</v>
      </c>
      <c r="L4547" s="1" t="str">
        <f>LEFT(BART_Rides[[#This Row],[Lines]],1)</f>
        <v>B</v>
      </c>
      <c r="M4547" s="1" t="str">
        <f>IF(BART_Rides[[#This Row],[FirstLetter]]="Y","Yes","No")</f>
        <v>No</v>
      </c>
      <c r="N4547" s="1" t="str">
        <f>IF(OR(BART_Rides[[#This Row],[Station Code]]="EM", BART_Rides[[#This Row],[Station Code]]="MT", BART_Rides[[#This Row],[Station Code]]="PL", BART_Rides[[#This Row],[Station Code]]="CC"), "Yes", "No")</f>
        <v>No</v>
      </c>
    </row>
    <row r="4548" spans="6:14">
      <c r="F4548" s="3">
        <v>44363</v>
      </c>
      <c r="G4548" s="1" t="s">
        <v>23</v>
      </c>
      <c r="H4548" s="1" t="s">
        <v>102</v>
      </c>
      <c r="I4548" s="1">
        <v>1709</v>
      </c>
      <c r="J4548" s="1">
        <f>MONTH(BART_Rides[[#This Row],[Date]])</f>
        <v>6</v>
      </c>
      <c r="K4548" s="1">
        <f>WEEKDAY(BART_Rides[[#This Row],[Date]],2)</f>
        <v>3</v>
      </c>
      <c r="L4548" s="1" t="str">
        <f>LEFT(BART_Rides[[#This Row],[Lines]],1)</f>
        <v>B</v>
      </c>
      <c r="M4548" s="1" t="str">
        <f>IF(BART_Rides[[#This Row],[FirstLetter]]="Y","Yes","No")</f>
        <v>No</v>
      </c>
      <c r="N4548" s="1" t="str">
        <f>IF(OR(BART_Rides[[#This Row],[Station Code]]="EM", BART_Rides[[#This Row],[Station Code]]="MT", BART_Rides[[#This Row],[Station Code]]="PL", BART_Rides[[#This Row],[Station Code]]="CC"), "Yes", "No")</f>
        <v>No</v>
      </c>
    </row>
    <row r="4549" spans="6:14">
      <c r="F4549" s="3">
        <v>44364</v>
      </c>
      <c r="G4549" s="1" t="s">
        <v>23</v>
      </c>
      <c r="H4549" s="1" t="s">
        <v>102</v>
      </c>
      <c r="I4549" s="1">
        <v>1687</v>
      </c>
      <c r="J4549" s="1">
        <f>MONTH(BART_Rides[[#This Row],[Date]])</f>
        <v>6</v>
      </c>
      <c r="K4549" s="1">
        <f>WEEKDAY(BART_Rides[[#This Row],[Date]],2)</f>
        <v>4</v>
      </c>
      <c r="L4549" s="1" t="str">
        <f>LEFT(BART_Rides[[#This Row],[Lines]],1)</f>
        <v>B</v>
      </c>
      <c r="M4549" s="1" t="str">
        <f>IF(BART_Rides[[#This Row],[FirstLetter]]="Y","Yes","No")</f>
        <v>No</v>
      </c>
      <c r="N4549" s="1" t="str">
        <f>IF(OR(BART_Rides[[#This Row],[Station Code]]="EM", BART_Rides[[#This Row],[Station Code]]="MT", BART_Rides[[#This Row],[Station Code]]="PL", BART_Rides[[#This Row],[Station Code]]="CC"), "Yes", "No")</f>
        <v>No</v>
      </c>
    </row>
    <row r="4550" spans="6:14">
      <c r="F4550" s="3">
        <v>44365</v>
      </c>
      <c r="G4550" s="1" t="s">
        <v>23</v>
      </c>
      <c r="H4550" s="1" t="s">
        <v>102</v>
      </c>
      <c r="I4550" s="1">
        <v>1548</v>
      </c>
      <c r="J4550" s="1">
        <f>MONTH(BART_Rides[[#This Row],[Date]])</f>
        <v>6</v>
      </c>
      <c r="K4550" s="1">
        <f>WEEKDAY(BART_Rides[[#This Row],[Date]],2)</f>
        <v>5</v>
      </c>
      <c r="L4550" s="1" t="str">
        <f>LEFT(BART_Rides[[#This Row],[Lines]],1)</f>
        <v>B</v>
      </c>
      <c r="M4550" s="1" t="str">
        <f>IF(BART_Rides[[#This Row],[FirstLetter]]="Y","Yes","No")</f>
        <v>No</v>
      </c>
      <c r="N4550" s="1" t="str">
        <f>IF(OR(BART_Rides[[#This Row],[Station Code]]="EM", BART_Rides[[#This Row],[Station Code]]="MT", BART_Rides[[#This Row],[Station Code]]="PL", BART_Rides[[#This Row],[Station Code]]="CC"), "Yes", "No")</f>
        <v>No</v>
      </c>
    </row>
    <row r="4551" spans="6:14">
      <c r="F4551" s="3">
        <v>44366</v>
      </c>
      <c r="G4551" s="1" t="s">
        <v>23</v>
      </c>
      <c r="H4551" s="1" t="s">
        <v>102</v>
      </c>
      <c r="I4551" s="1">
        <v>880</v>
      </c>
      <c r="J4551" s="1">
        <f>MONTH(BART_Rides[[#This Row],[Date]])</f>
        <v>6</v>
      </c>
      <c r="K4551" s="1">
        <f>WEEKDAY(BART_Rides[[#This Row],[Date]],2)</f>
        <v>6</v>
      </c>
      <c r="L4551" s="1" t="str">
        <f>LEFT(BART_Rides[[#This Row],[Lines]],1)</f>
        <v>B</v>
      </c>
      <c r="M4551" s="1" t="str">
        <f>IF(BART_Rides[[#This Row],[FirstLetter]]="Y","Yes","No")</f>
        <v>No</v>
      </c>
      <c r="N4551" s="1" t="str">
        <f>IF(OR(BART_Rides[[#This Row],[Station Code]]="EM", BART_Rides[[#This Row],[Station Code]]="MT", BART_Rides[[#This Row],[Station Code]]="PL", BART_Rides[[#This Row],[Station Code]]="CC"), "Yes", "No")</f>
        <v>No</v>
      </c>
    </row>
    <row r="4552" spans="6:14">
      <c r="F4552" s="3">
        <v>44367</v>
      </c>
      <c r="G4552" s="1" t="s">
        <v>23</v>
      </c>
      <c r="H4552" s="1" t="s">
        <v>102</v>
      </c>
      <c r="I4552" s="1">
        <v>678</v>
      </c>
      <c r="J4552" s="1">
        <f>MONTH(BART_Rides[[#This Row],[Date]])</f>
        <v>6</v>
      </c>
      <c r="K4552" s="1">
        <f>WEEKDAY(BART_Rides[[#This Row],[Date]],2)</f>
        <v>7</v>
      </c>
      <c r="L4552" s="1" t="str">
        <f>LEFT(BART_Rides[[#This Row],[Lines]],1)</f>
        <v>B</v>
      </c>
      <c r="M4552" s="1" t="str">
        <f>IF(BART_Rides[[#This Row],[FirstLetter]]="Y","Yes","No")</f>
        <v>No</v>
      </c>
      <c r="N4552" s="1" t="str">
        <f>IF(OR(BART_Rides[[#This Row],[Station Code]]="EM", BART_Rides[[#This Row],[Station Code]]="MT", BART_Rides[[#This Row],[Station Code]]="PL", BART_Rides[[#This Row],[Station Code]]="CC"), "Yes", "No")</f>
        <v>No</v>
      </c>
    </row>
    <row r="4553" spans="6:14">
      <c r="F4553" s="3">
        <v>44368</v>
      </c>
      <c r="G4553" s="1" t="s">
        <v>23</v>
      </c>
      <c r="H4553" s="1" t="s">
        <v>102</v>
      </c>
      <c r="I4553" s="1">
        <v>1595</v>
      </c>
      <c r="J4553" s="1">
        <f>MONTH(BART_Rides[[#This Row],[Date]])</f>
        <v>6</v>
      </c>
      <c r="K4553" s="1">
        <f>WEEKDAY(BART_Rides[[#This Row],[Date]],2)</f>
        <v>1</v>
      </c>
      <c r="L4553" s="1" t="str">
        <f>LEFT(BART_Rides[[#This Row],[Lines]],1)</f>
        <v>B</v>
      </c>
      <c r="M4553" s="1" t="str">
        <f>IF(BART_Rides[[#This Row],[FirstLetter]]="Y","Yes","No")</f>
        <v>No</v>
      </c>
      <c r="N4553" s="1" t="str">
        <f>IF(OR(BART_Rides[[#This Row],[Station Code]]="EM", BART_Rides[[#This Row],[Station Code]]="MT", BART_Rides[[#This Row],[Station Code]]="PL", BART_Rides[[#This Row],[Station Code]]="CC"), "Yes", "No")</f>
        <v>No</v>
      </c>
    </row>
    <row r="4554" spans="6:14">
      <c r="F4554" s="3">
        <v>44369</v>
      </c>
      <c r="G4554" s="1" t="s">
        <v>23</v>
      </c>
      <c r="H4554" s="1" t="s">
        <v>102</v>
      </c>
      <c r="I4554" s="1">
        <v>1754</v>
      </c>
      <c r="J4554" s="1">
        <f>MONTH(BART_Rides[[#This Row],[Date]])</f>
        <v>6</v>
      </c>
      <c r="K4554" s="1">
        <f>WEEKDAY(BART_Rides[[#This Row],[Date]],2)</f>
        <v>2</v>
      </c>
      <c r="L4554" s="1" t="str">
        <f>LEFT(BART_Rides[[#This Row],[Lines]],1)</f>
        <v>B</v>
      </c>
      <c r="M4554" s="1" t="str">
        <f>IF(BART_Rides[[#This Row],[FirstLetter]]="Y","Yes","No")</f>
        <v>No</v>
      </c>
      <c r="N4554" s="1" t="str">
        <f>IF(OR(BART_Rides[[#This Row],[Station Code]]="EM", BART_Rides[[#This Row],[Station Code]]="MT", BART_Rides[[#This Row],[Station Code]]="PL", BART_Rides[[#This Row],[Station Code]]="CC"), "Yes", "No")</f>
        <v>No</v>
      </c>
    </row>
    <row r="4555" spans="6:14">
      <c r="F4555" s="3">
        <v>44370</v>
      </c>
      <c r="G4555" s="1" t="s">
        <v>23</v>
      </c>
      <c r="H4555" s="1" t="s">
        <v>102</v>
      </c>
      <c r="I4555" s="1">
        <v>1759</v>
      </c>
      <c r="J4555" s="1">
        <f>MONTH(BART_Rides[[#This Row],[Date]])</f>
        <v>6</v>
      </c>
      <c r="K4555" s="1">
        <f>WEEKDAY(BART_Rides[[#This Row],[Date]],2)</f>
        <v>3</v>
      </c>
      <c r="L4555" s="1" t="str">
        <f>LEFT(BART_Rides[[#This Row],[Lines]],1)</f>
        <v>B</v>
      </c>
      <c r="M4555" s="1" t="str">
        <f>IF(BART_Rides[[#This Row],[FirstLetter]]="Y","Yes","No")</f>
        <v>No</v>
      </c>
      <c r="N4555" s="1" t="str">
        <f>IF(OR(BART_Rides[[#This Row],[Station Code]]="EM", BART_Rides[[#This Row],[Station Code]]="MT", BART_Rides[[#This Row],[Station Code]]="PL", BART_Rides[[#This Row],[Station Code]]="CC"), "Yes", "No")</f>
        <v>No</v>
      </c>
    </row>
    <row r="4556" spans="6:14">
      <c r="F4556" s="3">
        <v>44371</v>
      </c>
      <c r="G4556" s="1" t="s">
        <v>23</v>
      </c>
      <c r="H4556" s="1" t="s">
        <v>102</v>
      </c>
      <c r="I4556" s="1">
        <v>1778</v>
      </c>
      <c r="J4556" s="1">
        <f>MONTH(BART_Rides[[#This Row],[Date]])</f>
        <v>6</v>
      </c>
      <c r="K4556" s="1">
        <f>WEEKDAY(BART_Rides[[#This Row],[Date]],2)</f>
        <v>4</v>
      </c>
      <c r="L4556" s="1" t="str">
        <f>LEFT(BART_Rides[[#This Row],[Lines]],1)</f>
        <v>B</v>
      </c>
      <c r="M4556" s="1" t="str">
        <f>IF(BART_Rides[[#This Row],[FirstLetter]]="Y","Yes","No")</f>
        <v>No</v>
      </c>
      <c r="N4556" s="1" t="str">
        <f>IF(OR(BART_Rides[[#This Row],[Station Code]]="EM", BART_Rides[[#This Row],[Station Code]]="MT", BART_Rides[[#This Row],[Station Code]]="PL", BART_Rides[[#This Row],[Station Code]]="CC"), "Yes", "No")</f>
        <v>No</v>
      </c>
    </row>
    <row r="4557" spans="6:14">
      <c r="F4557" s="3">
        <v>44372</v>
      </c>
      <c r="G4557" s="1" t="s">
        <v>23</v>
      </c>
      <c r="H4557" s="1" t="s">
        <v>102</v>
      </c>
      <c r="I4557" s="1">
        <v>1703</v>
      </c>
      <c r="J4557" s="1">
        <f>MONTH(BART_Rides[[#This Row],[Date]])</f>
        <v>6</v>
      </c>
      <c r="K4557" s="1">
        <f>WEEKDAY(BART_Rides[[#This Row],[Date]],2)</f>
        <v>5</v>
      </c>
      <c r="L4557" s="1" t="str">
        <f>LEFT(BART_Rides[[#This Row],[Lines]],1)</f>
        <v>B</v>
      </c>
      <c r="M4557" s="1" t="str">
        <f>IF(BART_Rides[[#This Row],[FirstLetter]]="Y","Yes","No")</f>
        <v>No</v>
      </c>
      <c r="N4557" s="1" t="str">
        <f>IF(OR(BART_Rides[[#This Row],[Station Code]]="EM", BART_Rides[[#This Row],[Station Code]]="MT", BART_Rides[[#This Row],[Station Code]]="PL", BART_Rides[[#This Row],[Station Code]]="CC"), "Yes", "No")</f>
        <v>No</v>
      </c>
    </row>
    <row r="4558" spans="6:14">
      <c r="F4558" s="3">
        <v>44373</v>
      </c>
      <c r="G4558" s="1" t="s">
        <v>23</v>
      </c>
      <c r="H4558" s="1" t="s">
        <v>102</v>
      </c>
      <c r="I4558" s="1">
        <v>972</v>
      </c>
      <c r="J4558" s="1">
        <f>MONTH(BART_Rides[[#This Row],[Date]])</f>
        <v>6</v>
      </c>
      <c r="K4558" s="1">
        <f>WEEKDAY(BART_Rides[[#This Row],[Date]],2)</f>
        <v>6</v>
      </c>
      <c r="L4558" s="1" t="str">
        <f>LEFT(BART_Rides[[#This Row],[Lines]],1)</f>
        <v>B</v>
      </c>
      <c r="M4558" s="1" t="str">
        <f>IF(BART_Rides[[#This Row],[FirstLetter]]="Y","Yes","No")</f>
        <v>No</v>
      </c>
      <c r="N4558" s="1" t="str">
        <f>IF(OR(BART_Rides[[#This Row],[Station Code]]="EM", BART_Rides[[#This Row],[Station Code]]="MT", BART_Rides[[#This Row],[Station Code]]="PL", BART_Rides[[#This Row],[Station Code]]="CC"), "Yes", "No")</f>
        <v>No</v>
      </c>
    </row>
    <row r="4559" spans="6:14">
      <c r="F4559" s="3">
        <v>44374</v>
      </c>
      <c r="G4559" s="1" t="s">
        <v>23</v>
      </c>
      <c r="H4559" s="1" t="s">
        <v>102</v>
      </c>
      <c r="I4559" s="1">
        <v>744</v>
      </c>
      <c r="J4559" s="1">
        <f>MONTH(BART_Rides[[#This Row],[Date]])</f>
        <v>6</v>
      </c>
      <c r="K4559" s="1">
        <f>WEEKDAY(BART_Rides[[#This Row],[Date]],2)</f>
        <v>7</v>
      </c>
      <c r="L4559" s="1" t="str">
        <f>LEFT(BART_Rides[[#This Row],[Lines]],1)</f>
        <v>B</v>
      </c>
      <c r="M4559" s="1" t="str">
        <f>IF(BART_Rides[[#This Row],[FirstLetter]]="Y","Yes","No")</f>
        <v>No</v>
      </c>
      <c r="N4559" s="1" t="str">
        <f>IF(OR(BART_Rides[[#This Row],[Station Code]]="EM", BART_Rides[[#This Row],[Station Code]]="MT", BART_Rides[[#This Row],[Station Code]]="PL", BART_Rides[[#This Row],[Station Code]]="CC"), "Yes", "No")</f>
        <v>No</v>
      </c>
    </row>
    <row r="4560" spans="6:14">
      <c r="F4560" s="3">
        <v>44375</v>
      </c>
      <c r="G4560" s="1" t="s">
        <v>23</v>
      </c>
      <c r="H4560" s="1" t="s">
        <v>102</v>
      </c>
      <c r="I4560" s="1">
        <v>1632</v>
      </c>
      <c r="J4560" s="1">
        <f>MONTH(BART_Rides[[#This Row],[Date]])</f>
        <v>6</v>
      </c>
      <c r="K4560" s="1">
        <f>WEEKDAY(BART_Rides[[#This Row],[Date]],2)</f>
        <v>1</v>
      </c>
      <c r="L4560" s="1" t="str">
        <f>LEFT(BART_Rides[[#This Row],[Lines]],1)</f>
        <v>B</v>
      </c>
      <c r="M4560" s="1" t="str">
        <f>IF(BART_Rides[[#This Row],[FirstLetter]]="Y","Yes","No")</f>
        <v>No</v>
      </c>
      <c r="N4560" s="1" t="str">
        <f>IF(OR(BART_Rides[[#This Row],[Station Code]]="EM", BART_Rides[[#This Row],[Station Code]]="MT", BART_Rides[[#This Row],[Station Code]]="PL", BART_Rides[[#This Row],[Station Code]]="CC"), "Yes", "No")</f>
        <v>No</v>
      </c>
    </row>
    <row r="4561" spans="6:14">
      <c r="F4561" s="3">
        <v>44376</v>
      </c>
      <c r="G4561" s="1" t="s">
        <v>23</v>
      </c>
      <c r="H4561" s="1" t="s">
        <v>102</v>
      </c>
      <c r="I4561" s="1">
        <v>1759</v>
      </c>
      <c r="J4561" s="1">
        <f>MONTH(BART_Rides[[#This Row],[Date]])</f>
        <v>6</v>
      </c>
      <c r="K4561" s="1">
        <f>WEEKDAY(BART_Rides[[#This Row],[Date]],2)</f>
        <v>2</v>
      </c>
      <c r="L4561" s="1" t="str">
        <f>LEFT(BART_Rides[[#This Row],[Lines]],1)</f>
        <v>B</v>
      </c>
      <c r="M4561" s="1" t="str">
        <f>IF(BART_Rides[[#This Row],[FirstLetter]]="Y","Yes","No")</f>
        <v>No</v>
      </c>
      <c r="N4561" s="1" t="str">
        <f>IF(OR(BART_Rides[[#This Row],[Station Code]]="EM", BART_Rides[[#This Row],[Station Code]]="MT", BART_Rides[[#This Row],[Station Code]]="PL", BART_Rides[[#This Row],[Station Code]]="CC"), "Yes", "No")</f>
        <v>No</v>
      </c>
    </row>
    <row r="4562" spans="6:14">
      <c r="F4562" s="3">
        <v>44377</v>
      </c>
      <c r="G4562" s="1" t="s">
        <v>23</v>
      </c>
      <c r="H4562" s="1" t="s">
        <v>102</v>
      </c>
      <c r="I4562" s="1">
        <v>1815</v>
      </c>
      <c r="J4562" s="1">
        <f>MONTH(BART_Rides[[#This Row],[Date]])</f>
        <v>6</v>
      </c>
      <c r="K4562" s="1">
        <f>WEEKDAY(BART_Rides[[#This Row],[Date]],2)</f>
        <v>3</v>
      </c>
      <c r="L4562" s="1" t="str">
        <f>LEFT(BART_Rides[[#This Row],[Lines]],1)</f>
        <v>B</v>
      </c>
      <c r="M4562" s="1" t="str">
        <f>IF(BART_Rides[[#This Row],[FirstLetter]]="Y","Yes","No")</f>
        <v>No</v>
      </c>
      <c r="N4562" s="1" t="str">
        <f>IF(OR(BART_Rides[[#This Row],[Station Code]]="EM", BART_Rides[[#This Row],[Station Code]]="MT", BART_Rides[[#This Row],[Station Code]]="PL", BART_Rides[[#This Row],[Station Code]]="CC"), "Yes", "No")</f>
        <v>No</v>
      </c>
    </row>
    <row r="4563" spans="6:14">
      <c r="F4563" s="3">
        <v>44378</v>
      </c>
      <c r="G4563" s="1" t="s">
        <v>23</v>
      </c>
      <c r="H4563" s="1" t="s">
        <v>102</v>
      </c>
      <c r="I4563" s="1">
        <v>1835</v>
      </c>
      <c r="J4563" s="1">
        <f>MONTH(BART_Rides[[#This Row],[Date]])</f>
        <v>7</v>
      </c>
      <c r="K4563" s="1">
        <f>WEEKDAY(BART_Rides[[#This Row],[Date]],2)</f>
        <v>4</v>
      </c>
      <c r="L4563" s="1" t="str">
        <f>LEFT(BART_Rides[[#This Row],[Lines]],1)</f>
        <v>B</v>
      </c>
      <c r="M4563" s="1" t="str">
        <f>IF(BART_Rides[[#This Row],[FirstLetter]]="Y","Yes","No")</f>
        <v>No</v>
      </c>
      <c r="N4563" s="1" t="str">
        <f>IF(OR(BART_Rides[[#This Row],[Station Code]]="EM", BART_Rides[[#This Row],[Station Code]]="MT", BART_Rides[[#This Row],[Station Code]]="PL", BART_Rides[[#This Row],[Station Code]]="CC"), "Yes", "No")</f>
        <v>No</v>
      </c>
    </row>
    <row r="4564" spans="6:14">
      <c r="F4564" s="3">
        <v>44379</v>
      </c>
      <c r="G4564" s="1" t="s">
        <v>23</v>
      </c>
      <c r="H4564" s="1" t="s">
        <v>102</v>
      </c>
      <c r="I4564" s="1">
        <v>1758</v>
      </c>
      <c r="J4564" s="1">
        <f>MONTH(BART_Rides[[#This Row],[Date]])</f>
        <v>7</v>
      </c>
      <c r="K4564" s="1">
        <f>WEEKDAY(BART_Rides[[#This Row],[Date]],2)</f>
        <v>5</v>
      </c>
      <c r="L4564" s="1" t="str">
        <f>LEFT(BART_Rides[[#This Row],[Lines]],1)</f>
        <v>B</v>
      </c>
      <c r="M4564" s="1" t="str">
        <f>IF(BART_Rides[[#This Row],[FirstLetter]]="Y","Yes","No")</f>
        <v>No</v>
      </c>
      <c r="N4564" s="1" t="str">
        <f>IF(OR(BART_Rides[[#This Row],[Station Code]]="EM", BART_Rides[[#This Row],[Station Code]]="MT", BART_Rides[[#This Row],[Station Code]]="PL", BART_Rides[[#This Row],[Station Code]]="CC"), "Yes", "No")</f>
        <v>No</v>
      </c>
    </row>
    <row r="4565" spans="6:14">
      <c r="F4565" s="3">
        <v>44380</v>
      </c>
      <c r="G4565" s="1" t="s">
        <v>23</v>
      </c>
      <c r="H4565" s="1" t="s">
        <v>102</v>
      </c>
      <c r="I4565" s="1">
        <v>1118</v>
      </c>
      <c r="J4565" s="1">
        <f>MONTH(BART_Rides[[#This Row],[Date]])</f>
        <v>7</v>
      </c>
      <c r="K4565" s="1">
        <f>WEEKDAY(BART_Rides[[#This Row],[Date]],2)</f>
        <v>6</v>
      </c>
      <c r="L4565" s="1" t="str">
        <f>LEFT(BART_Rides[[#This Row],[Lines]],1)</f>
        <v>B</v>
      </c>
      <c r="M4565" s="1" t="str">
        <f>IF(BART_Rides[[#This Row],[FirstLetter]]="Y","Yes","No")</f>
        <v>No</v>
      </c>
      <c r="N4565" s="1" t="str">
        <f>IF(OR(BART_Rides[[#This Row],[Station Code]]="EM", BART_Rides[[#This Row],[Station Code]]="MT", BART_Rides[[#This Row],[Station Code]]="PL", BART_Rides[[#This Row],[Station Code]]="CC"), "Yes", "No")</f>
        <v>No</v>
      </c>
    </row>
    <row r="4566" spans="6:14">
      <c r="F4566" s="3">
        <v>44381</v>
      </c>
      <c r="G4566" s="1" t="s">
        <v>23</v>
      </c>
      <c r="H4566" s="1" t="s">
        <v>102</v>
      </c>
      <c r="I4566" s="1">
        <v>714</v>
      </c>
      <c r="J4566" s="1">
        <f>MONTH(BART_Rides[[#This Row],[Date]])</f>
        <v>7</v>
      </c>
      <c r="K4566" s="1">
        <f>WEEKDAY(BART_Rides[[#This Row],[Date]],2)</f>
        <v>7</v>
      </c>
      <c r="L4566" s="1" t="str">
        <f>LEFT(BART_Rides[[#This Row],[Lines]],1)</f>
        <v>B</v>
      </c>
      <c r="M4566" s="1" t="str">
        <f>IF(BART_Rides[[#This Row],[FirstLetter]]="Y","Yes","No")</f>
        <v>No</v>
      </c>
      <c r="N4566" s="1" t="str">
        <f>IF(OR(BART_Rides[[#This Row],[Station Code]]="EM", BART_Rides[[#This Row],[Station Code]]="MT", BART_Rides[[#This Row],[Station Code]]="PL", BART_Rides[[#This Row],[Station Code]]="CC"), "Yes", "No")</f>
        <v>No</v>
      </c>
    </row>
    <row r="4567" spans="6:14">
      <c r="F4567" s="3">
        <v>44382</v>
      </c>
      <c r="G4567" s="1" t="s">
        <v>23</v>
      </c>
      <c r="H4567" s="1" t="s">
        <v>102</v>
      </c>
      <c r="I4567" s="1">
        <v>855</v>
      </c>
      <c r="J4567" s="1">
        <f>MONTH(BART_Rides[[#This Row],[Date]])</f>
        <v>7</v>
      </c>
      <c r="K4567" s="1">
        <f>WEEKDAY(BART_Rides[[#This Row],[Date]],2)</f>
        <v>1</v>
      </c>
      <c r="L4567" s="1" t="str">
        <f>LEFT(BART_Rides[[#This Row],[Lines]],1)</f>
        <v>B</v>
      </c>
      <c r="M4567" s="1" t="str">
        <f>IF(BART_Rides[[#This Row],[FirstLetter]]="Y","Yes","No")</f>
        <v>No</v>
      </c>
      <c r="N4567" s="1" t="str">
        <f>IF(OR(BART_Rides[[#This Row],[Station Code]]="EM", BART_Rides[[#This Row],[Station Code]]="MT", BART_Rides[[#This Row],[Station Code]]="PL", BART_Rides[[#This Row],[Station Code]]="CC"), "Yes", "No")</f>
        <v>No</v>
      </c>
    </row>
    <row r="4568" spans="6:14">
      <c r="F4568" s="3">
        <v>44383</v>
      </c>
      <c r="G4568" s="1" t="s">
        <v>23</v>
      </c>
      <c r="H4568" s="1" t="s">
        <v>102</v>
      </c>
      <c r="I4568" s="1">
        <v>1614</v>
      </c>
      <c r="J4568" s="1">
        <f>MONTH(BART_Rides[[#This Row],[Date]])</f>
        <v>7</v>
      </c>
      <c r="K4568" s="1">
        <f>WEEKDAY(BART_Rides[[#This Row],[Date]],2)</f>
        <v>2</v>
      </c>
      <c r="L4568" s="1" t="str">
        <f>LEFT(BART_Rides[[#This Row],[Lines]],1)</f>
        <v>B</v>
      </c>
      <c r="M4568" s="1" t="str">
        <f>IF(BART_Rides[[#This Row],[FirstLetter]]="Y","Yes","No")</f>
        <v>No</v>
      </c>
      <c r="N4568" s="1" t="str">
        <f>IF(OR(BART_Rides[[#This Row],[Station Code]]="EM", BART_Rides[[#This Row],[Station Code]]="MT", BART_Rides[[#This Row],[Station Code]]="PL", BART_Rides[[#This Row],[Station Code]]="CC"), "Yes", "No")</f>
        <v>No</v>
      </c>
    </row>
    <row r="4569" spans="6:14">
      <c r="F4569" s="3">
        <v>44384</v>
      </c>
      <c r="G4569" s="1" t="s">
        <v>23</v>
      </c>
      <c r="H4569" s="1" t="s">
        <v>102</v>
      </c>
      <c r="I4569" s="1">
        <v>1781</v>
      </c>
      <c r="J4569" s="1">
        <f>MONTH(BART_Rides[[#This Row],[Date]])</f>
        <v>7</v>
      </c>
      <c r="K4569" s="1">
        <f>WEEKDAY(BART_Rides[[#This Row],[Date]],2)</f>
        <v>3</v>
      </c>
      <c r="L4569" s="1" t="str">
        <f>LEFT(BART_Rides[[#This Row],[Lines]],1)</f>
        <v>B</v>
      </c>
      <c r="M4569" s="1" t="str">
        <f>IF(BART_Rides[[#This Row],[FirstLetter]]="Y","Yes","No")</f>
        <v>No</v>
      </c>
      <c r="N4569" s="1" t="str">
        <f>IF(OR(BART_Rides[[#This Row],[Station Code]]="EM", BART_Rides[[#This Row],[Station Code]]="MT", BART_Rides[[#This Row],[Station Code]]="PL", BART_Rides[[#This Row],[Station Code]]="CC"), "Yes", "No")</f>
        <v>No</v>
      </c>
    </row>
    <row r="4570" spans="6:14">
      <c r="F4570" s="3">
        <v>44385</v>
      </c>
      <c r="G4570" s="1" t="s">
        <v>23</v>
      </c>
      <c r="H4570" s="1" t="s">
        <v>102</v>
      </c>
      <c r="I4570" s="1">
        <v>1818</v>
      </c>
      <c r="J4570" s="1">
        <f>MONTH(BART_Rides[[#This Row],[Date]])</f>
        <v>7</v>
      </c>
      <c r="K4570" s="1">
        <f>WEEKDAY(BART_Rides[[#This Row],[Date]],2)</f>
        <v>4</v>
      </c>
      <c r="L4570" s="1" t="str">
        <f>LEFT(BART_Rides[[#This Row],[Lines]],1)</f>
        <v>B</v>
      </c>
      <c r="M4570" s="1" t="str">
        <f>IF(BART_Rides[[#This Row],[FirstLetter]]="Y","Yes","No")</f>
        <v>No</v>
      </c>
      <c r="N4570" s="1" t="str">
        <f>IF(OR(BART_Rides[[#This Row],[Station Code]]="EM", BART_Rides[[#This Row],[Station Code]]="MT", BART_Rides[[#This Row],[Station Code]]="PL", BART_Rides[[#This Row],[Station Code]]="CC"), "Yes", "No")</f>
        <v>No</v>
      </c>
    </row>
    <row r="4571" spans="6:14">
      <c r="F4571" s="3">
        <v>44386</v>
      </c>
      <c r="G4571" s="1" t="s">
        <v>23</v>
      </c>
      <c r="H4571" s="1" t="s">
        <v>102</v>
      </c>
      <c r="I4571" s="1">
        <v>1697</v>
      </c>
      <c r="J4571" s="1">
        <f>MONTH(BART_Rides[[#This Row],[Date]])</f>
        <v>7</v>
      </c>
      <c r="K4571" s="1">
        <f>WEEKDAY(BART_Rides[[#This Row],[Date]],2)</f>
        <v>5</v>
      </c>
      <c r="L4571" s="1" t="str">
        <f>LEFT(BART_Rides[[#This Row],[Lines]],1)</f>
        <v>B</v>
      </c>
      <c r="M4571" s="1" t="str">
        <f>IF(BART_Rides[[#This Row],[FirstLetter]]="Y","Yes","No")</f>
        <v>No</v>
      </c>
      <c r="N4571" s="1" t="str">
        <f>IF(OR(BART_Rides[[#This Row],[Station Code]]="EM", BART_Rides[[#This Row],[Station Code]]="MT", BART_Rides[[#This Row],[Station Code]]="PL", BART_Rides[[#This Row],[Station Code]]="CC"), "Yes", "No")</f>
        <v>No</v>
      </c>
    </row>
    <row r="4572" spans="6:14">
      <c r="F4572" s="3">
        <v>44387</v>
      </c>
      <c r="G4572" s="1" t="s">
        <v>23</v>
      </c>
      <c r="H4572" s="1" t="s">
        <v>102</v>
      </c>
      <c r="I4572" s="1">
        <v>1033</v>
      </c>
      <c r="J4572" s="1">
        <f>MONTH(BART_Rides[[#This Row],[Date]])</f>
        <v>7</v>
      </c>
      <c r="K4572" s="1">
        <f>WEEKDAY(BART_Rides[[#This Row],[Date]],2)</f>
        <v>6</v>
      </c>
      <c r="L4572" s="1" t="str">
        <f>LEFT(BART_Rides[[#This Row],[Lines]],1)</f>
        <v>B</v>
      </c>
      <c r="M4572" s="1" t="str">
        <f>IF(BART_Rides[[#This Row],[FirstLetter]]="Y","Yes","No")</f>
        <v>No</v>
      </c>
      <c r="N4572" s="1" t="str">
        <f>IF(OR(BART_Rides[[#This Row],[Station Code]]="EM", BART_Rides[[#This Row],[Station Code]]="MT", BART_Rides[[#This Row],[Station Code]]="PL", BART_Rides[[#This Row],[Station Code]]="CC"), "Yes", "No")</f>
        <v>No</v>
      </c>
    </row>
    <row r="4573" spans="6:14">
      <c r="F4573" s="3">
        <v>44388</v>
      </c>
      <c r="G4573" s="1" t="s">
        <v>23</v>
      </c>
      <c r="H4573" s="1" t="s">
        <v>102</v>
      </c>
      <c r="I4573" s="1">
        <v>750</v>
      </c>
      <c r="J4573" s="1">
        <f>MONTH(BART_Rides[[#This Row],[Date]])</f>
        <v>7</v>
      </c>
      <c r="K4573" s="1">
        <f>WEEKDAY(BART_Rides[[#This Row],[Date]],2)</f>
        <v>7</v>
      </c>
      <c r="L4573" s="1" t="str">
        <f>LEFT(BART_Rides[[#This Row],[Lines]],1)</f>
        <v>B</v>
      </c>
      <c r="M4573" s="1" t="str">
        <f>IF(BART_Rides[[#This Row],[FirstLetter]]="Y","Yes","No")</f>
        <v>No</v>
      </c>
      <c r="N4573" s="1" t="str">
        <f>IF(OR(BART_Rides[[#This Row],[Station Code]]="EM", BART_Rides[[#This Row],[Station Code]]="MT", BART_Rides[[#This Row],[Station Code]]="PL", BART_Rides[[#This Row],[Station Code]]="CC"), "Yes", "No")</f>
        <v>No</v>
      </c>
    </row>
    <row r="4574" spans="6:14">
      <c r="F4574" s="3">
        <v>44389</v>
      </c>
      <c r="G4574" s="1" t="s">
        <v>23</v>
      </c>
      <c r="H4574" s="1" t="s">
        <v>102</v>
      </c>
      <c r="I4574" s="1">
        <v>1736</v>
      </c>
      <c r="J4574" s="1">
        <f>MONTH(BART_Rides[[#This Row],[Date]])</f>
        <v>7</v>
      </c>
      <c r="K4574" s="1">
        <f>WEEKDAY(BART_Rides[[#This Row],[Date]],2)</f>
        <v>1</v>
      </c>
      <c r="L4574" s="1" t="str">
        <f>LEFT(BART_Rides[[#This Row],[Lines]],1)</f>
        <v>B</v>
      </c>
      <c r="M4574" s="1" t="str">
        <f>IF(BART_Rides[[#This Row],[FirstLetter]]="Y","Yes","No")</f>
        <v>No</v>
      </c>
      <c r="N4574" s="1" t="str">
        <f>IF(OR(BART_Rides[[#This Row],[Station Code]]="EM", BART_Rides[[#This Row],[Station Code]]="MT", BART_Rides[[#This Row],[Station Code]]="PL", BART_Rides[[#This Row],[Station Code]]="CC"), "Yes", "No")</f>
        <v>No</v>
      </c>
    </row>
    <row r="4575" spans="6:14">
      <c r="F4575" s="3">
        <v>44390</v>
      </c>
      <c r="G4575" s="1" t="s">
        <v>23</v>
      </c>
      <c r="H4575" s="1" t="s">
        <v>102</v>
      </c>
      <c r="I4575" s="1">
        <v>1814</v>
      </c>
      <c r="J4575" s="1">
        <f>MONTH(BART_Rides[[#This Row],[Date]])</f>
        <v>7</v>
      </c>
      <c r="K4575" s="1">
        <f>WEEKDAY(BART_Rides[[#This Row],[Date]],2)</f>
        <v>2</v>
      </c>
      <c r="L4575" s="1" t="str">
        <f>LEFT(BART_Rides[[#This Row],[Lines]],1)</f>
        <v>B</v>
      </c>
      <c r="M4575" s="1" t="str">
        <f>IF(BART_Rides[[#This Row],[FirstLetter]]="Y","Yes","No")</f>
        <v>No</v>
      </c>
      <c r="N4575" s="1" t="str">
        <f>IF(OR(BART_Rides[[#This Row],[Station Code]]="EM", BART_Rides[[#This Row],[Station Code]]="MT", BART_Rides[[#This Row],[Station Code]]="PL", BART_Rides[[#This Row],[Station Code]]="CC"), "Yes", "No")</f>
        <v>No</v>
      </c>
    </row>
    <row r="4576" spans="6:14">
      <c r="F4576" s="3">
        <v>44391</v>
      </c>
      <c r="G4576" s="1" t="s">
        <v>23</v>
      </c>
      <c r="H4576" s="1" t="s">
        <v>102</v>
      </c>
      <c r="I4576" s="1">
        <v>1810</v>
      </c>
      <c r="J4576" s="1">
        <f>MONTH(BART_Rides[[#This Row],[Date]])</f>
        <v>7</v>
      </c>
      <c r="K4576" s="1">
        <f>WEEKDAY(BART_Rides[[#This Row],[Date]],2)</f>
        <v>3</v>
      </c>
      <c r="L4576" s="1" t="str">
        <f>LEFT(BART_Rides[[#This Row],[Lines]],1)</f>
        <v>B</v>
      </c>
      <c r="M4576" s="1" t="str">
        <f>IF(BART_Rides[[#This Row],[FirstLetter]]="Y","Yes","No")</f>
        <v>No</v>
      </c>
      <c r="N4576" s="1" t="str">
        <f>IF(OR(BART_Rides[[#This Row],[Station Code]]="EM", BART_Rides[[#This Row],[Station Code]]="MT", BART_Rides[[#This Row],[Station Code]]="PL", BART_Rides[[#This Row],[Station Code]]="CC"), "Yes", "No")</f>
        <v>No</v>
      </c>
    </row>
    <row r="4577" spans="6:14">
      <c r="F4577" s="3">
        <v>44392</v>
      </c>
      <c r="G4577" s="1" t="s">
        <v>23</v>
      </c>
      <c r="H4577" s="1" t="s">
        <v>102</v>
      </c>
      <c r="I4577" s="1">
        <v>1832</v>
      </c>
      <c r="J4577" s="1">
        <f>MONTH(BART_Rides[[#This Row],[Date]])</f>
        <v>7</v>
      </c>
      <c r="K4577" s="1">
        <f>WEEKDAY(BART_Rides[[#This Row],[Date]],2)</f>
        <v>4</v>
      </c>
      <c r="L4577" s="1" t="str">
        <f>LEFT(BART_Rides[[#This Row],[Lines]],1)</f>
        <v>B</v>
      </c>
      <c r="M4577" s="1" t="str">
        <f>IF(BART_Rides[[#This Row],[FirstLetter]]="Y","Yes","No")</f>
        <v>No</v>
      </c>
      <c r="N4577" s="1" t="str">
        <f>IF(OR(BART_Rides[[#This Row],[Station Code]]="EM", BART_Rides[[#This Row],[Station Code]]="MT", BART_Rides[[#This Row],[Station Code]]="PL", BART_Rides[[#This Row],[Station Code]]="CC"), "Yes", "No")</f>
        <v>No</v>
      </c>
    </row>
    <row r="4578" spans="6:14">
      <c r="F4578" s="3">
        <v>44393</v>
      </c>
      <c r="G4578" s="1" t="s">
        <v>23</v>
      </c>
      <c r="H4578" s="1" t="s">
        <v>102</v>
      </c>
      <c r="I4578" s="1">
        <v>1765</v>
      </c>
      <c r="J4578" s="1">
        <f>MONTH(BART_Rides[[#This Row],[Date]])</f>
        <v>7</v>
      </c>
      <c r="K4578" s="1">
        <f>WEEKDAY(BART_Rides[[#This Row],[Date]],2)</f>
        <v>5</v>
      </c>
      <c r="L4578" s="1" t="str">
        <f>LEFT(BART_Rides[[#This Row],[Lines]],1)</f>
        <v>B</v>
      </c>
      <c r="M4578" s="1" t="str">
        <f>IF(BART_Rides[[#This Row],[FirstLetter]]="Y","Yes","No")</f>
        <v>No</v>
      </c>
      <c r="N4578" s="1" t="str">
        <f>IF(OR(BART_Rides[[#This Row],[Station Code]]="EM", BART_Rides[[#This Row],[Station Code]]="MT", BART_Rides[[#This Row],[Station Code]]="PL", BART_Rides[[#This Row],[Station Code]]="CC"), "Yes", "No")</f>
        <v>No</v>
      </c>
    </row>
    <row r="4579" spans="6:14">
      <c r="F4579" s="3">
        <v>44394</v>
      </c>
      <c r="G4579" s="1" t="s">
        <v>23</v>
      </c>
      <c r="H4579" s="1" t="s">
        <v>102</v>
      </c>
      <c r="I4579" s="1">
        <v>1030</v>
      </c>
      <c r="J4579" s="1">
        <f>MONTH(BART_Rides[[#This Row],[Date]])</f>
        <v>7</v>
      </c>
      <c r="K4579" s="1">
        <f>WEEKDAY(BART_Rides[[#This Row],[Date]],2)</f>
        <v>6</v>
      </c>
      <c r="L4579" s="1" t="str">
        <f>LEFT(BART_Rides[[#This Row],[Lines]],1)</f>
        <v>B</v>
      </c>
      <c r="M4579" s="1" t="str">
        <f>IF(BART_Rides[[#This Row],[FirstLetter]]="Y","Yes","No")</f>
        <v>No</v>
      </c>
      <c r="N4579" s="1" t="str">
        <f>IF(OR(BART_Rides[[#This Row],[Station Code]]="EM", BART_Rides[[#This Row],[Station Code]]="MT", BART_Rides[[#This Row],[Station Code]]="PL", BART_Rides[[#This Row],[Station Code]]="CC"), "Yes", "No")</f>
        <v>No</v>
      </c>
    </row>
    <row r="4580" spans="6:14">
      <c r="F4580" s="3">
        <v>44395</v>
      </c>
      <c r="G4580" s="1" t="s">
        <v>23</v>
      </c>
      <c r="H4580" s="1" t="s">
        <v>102</v>
      </c>
      <c r="I4580" s="1">
        <v>761</v>
      </c>
      <c r="J4580" s="1">
        <f>MONTH(BART_Rides[[#This Row],[Date]])</f>
        <v>7</v>
      </c>
      <c r="K4580" s="1">
        <f>WEEKDAY(BART_Rides[[#This Row],[Date]],2)</f>
        <v>7</v>
      </c>
      <c r="L4580" s="1" t="str">
        <f>LEFT(BART_Rides[[#This Row],[Lines]],1)</f>
        <v>B</v>
      </c>
      <c r="M4580" s="1" t="str">
        <f>IF(BART_Rides[[#This Row],[FirstLetter]]="Y","Yes","No")</f>
        <v>No</v>
      </c>
      <c r="N4580" s="1" t="str">
        <f>IF(OR(BART_Rides[[#This Row],[Station Code]]="EM", BART_Rides[[#This Row],[Station Code]]="MT", BART_Rides[[#This Row],[Station Code]]="PL", BART_Rides[[#This Row],[Station Code]]="CC"), "Yes", "No")</f>
        <v>No</v>
      </c>
    </row>
    <row r="4581" spans="6:14">
      <c r="F4581" s="3">
        <v>44396</v>
      </c>
      <c r="G4581" s="1" t="s">
        <v>23</v>
      </c>
      <c r="H4581" s="1" t="s">
        <v>102</v>
      </c>
      <c r="I4581" s="1">
        <v>1879</v>
      </c>
      <c r="J4581" s="1">
        <f>MONTH(BART_Rides[[#This Row],[Date]])</f>
        <v>7</v>
      </c>
      <c r="K4581" s="1">
        <f>WEEKDAY(BART_Rides[[#This Row],[Date]],2)</f>
        <v>1</v>
      </c>
      <c r="L4581" s="1" t="str">
        <f>LEFT(BART_Rides[[#This Row],[Lines]],1)</f>
        <v>B</v>
      </c>
      <c r="M4581" s="1" t="str">
        <f>IF(BART_Rides[[#This Row],[FirstLetter]]="Y","Yes","No")</f>
        <v>No</v>
      </c>
      <c r="N4581" s="1" t="str">
        <f>IF(OR(BART_Rides[[#This Row],[Station Code]]="EM", BART_Rides[[#This Row],[Station Code]]="MT", BART_Rides[[#This Row],[Station Code]]="PL", BART_Rides[[#This Row],[Station Code]]="CC"), "Yes", "No")</f>
        <v>No</v>
      </c>
    </row>
    <row r="4582" spans="6:14">
      <c r="F4582" s="3">
        <v>44397</v>
      </c>
      <c r="G4582" s="1" t="s">
        <v>23</v>
      </c>
      <c r="H4582" s="1" t="s">
        <v>102</v>
      </c>
      <c r="I4582" s="1">
        <v>1920</v>
      </c>
      <c r="J4582" s="1">
        <f>MONTH(BART_Rides[[#This Row],[Date]])</f>
        <v>7</v>
      </c>
      <c r="K4582" s="1">
        <f>WEEKDAY(BART_Rides[[#This Row],[Date]],2)</f>
        <v>2</v>
      </c>
      <c r="L4582" s="1" t="str">
        <f>LEFT(BART_Rides[[#This Row],[Lines]],1)</f>
        <v>B</v>
      </c>
      <c r="M4582" s="1" t="str">
        <f>IF(BART_Rides[[#This Row],[FirstLetter]]="Y","Yes","No")</f>
        <v>No</v>
      </c>
      <c r="N4582" s="1" t="str">
        <f>IF(OR(BART_Rides[[#This Row],[Station Code]]="EM", BART_Rides[[#This Row],[Station Code]]="MT", BART_Rides[[#This Row],[Station Code]]="PL", BART_Rides[[#This Row],[Station Code]]="CC"), "Yes", "No")</f>
        <v>No</v>
      </c>
    </row>
    <row r="4583" spans="6:14">
      <c r="F4583" s="3">
        <v>44398</v>
      </c>
      <c r="G4583" s="1" t="s">
        <v>23</v>
      </c>
      <c r="H4583" s="1" t="s">
        <v>102</v>
      </c>
      <c r="I4583" s="1">
        <v>1876</v>
      </c>
      <c r="J4583" s="1">
        <f>MONTH(BART_Rides[[#This Row],[Date]])</f>
        <v>7</v>
      </c>
      <c r="K4583" s="1">
        <f>WEEKDAY(BART_Rides[[#This Row],[Date]],2)</f>
        <v>3</v>
      </c>
      <c r="L4583" s="1" t="str">
        <f>LEFT(BART_Rides[[#This Row],[Lines]],1)</f>
        <v>B</v>
      </c>
      <c r="M4583" s="1" t="str">
        <f>IF(BART_Rides[[#This Row],[FirstLetter]]="Y","Yes","No")</f>
        <v>No</v>
      </c>
      <c r="N4583" s="1" t="str">
        <f>IF(OR(BART_Rides[[#This Row],[Station Code]]="EM", BART_Rides[[#This Row],[Station Code]]="MT", BART_Rides[[#This Row],[Station Code]]="PL", BART_Rides[[#This Row],[Station Code]]="CC"), "Yes", "No")</f>
        <v>No</v>
      </c>
    </row>
    <row r="4584" spans="6:14">
      <c r="F4584" s="3">
        <v>44399</v>
      </c>
      <c r="G4584" s="1" t="s">
        <v>23</v>
      </c>
      <c r="H4584" s="1" t="s">
        <v>102</v>
      </c>
      <c r="I4584" s="1">
        <v>1839</v>
      </c>
      <c r="J4584" s="1">
        <f>MONTH(BART_Rides[[#This Row],[Date]])</f>
        <v>7</v>
      </c>
      <c r="K4584" s="1">
        <f>WEEKDAY(BART_Rides[[#This Row],[Date]],2)</f>
        <v>4</v>
      </c>
      <c r="L4584" s="1" t="str">
        <f>LEFT(BART_Rides[[#This Row],[Lines]],1)</f>
        <v>B</v>
      </c>
      <c r="M4584" s="1" t="str">
        <f>IF(BART_Rides[[#This Row],[FirstLetter]]="Y","Yes","No")</f>
        <v>No</v>
      </c>
      <c r="N4584" s="1" t="str">
        <f>IF(OR(BART_Rides[[#This Row],[Station Code]]="EM", BART_Rides[[#This Row],[Station Code]]="MT", BART_Rides[[#This Row],[Station Code]]="PL", BART_Rides[[#This Row],[Station Code]]="CC"), "Yes", "No")</f>
        <v>No</v>
      </c>
    </row>
    <row r="4585" spans="6:14">
      <c r="F4585" s="3">
        <v>44400</v>
      </c>
      <c r="G4585" s="1" t="s">
        <v>23</v>
      </c>
      <c r="H4585" s="1" t="s">
        <v>102</v>
      </c>
      <c r="I4585" s="1">
        <v>1725</v>
      </c>
      <c r="J4585" s="1">
        <f>MONTH(BART_Rides[[#This Row],[Date]])</f>
        <v>7</v>
      </c>
      <c r="K4585" s="1">
        <f>WEEKDAY(BART_Rides[[#This Row],[Date]],2)</f>
        <v>5</v>
      </c>
      <c r="L4585" s="1" t="str">
        <f>LEFT(BART_Rides[[#This Row],[Lines]],1)</f>
        <v>B</v>
      </c>
      <c r="M4585" s="1" t="str">
        <f>IF(BART_Rides[[#This Row],[FirstLetter]]="Y","Yes","No")</f>
        <v>No</v>
      </c>
      <c r="N4585" s="1" t="str">
        <f>IF(OR(BART_Rides[[#This Row],[Station Code]]="EM", BART_Rides[[#This Row],[Station Code]]="MT", BART_Rides[[#This Row],[Station Code]]="PL", BART_Rides[[#This Row],[Station Code]]="CC"), "Yes", "No")</f>
        <v>No</v>
      </c>
    </row>
    <row r="4586" spans="6:14">
      <c r="F4586" s="3">
        <v>44401</v>
      </c>
      <c r="G4586" s="1" t="s">
        <v>23</v>
      </c>
      <c r="H4586" s="1" t="s">
        <v>102</v>
      </c>
      <c r="I4586" s="1">
        <v>917</v>
      </c>
      <c r="J4586" s="1">
        <f>MONTH(BART_Rides[[#This Row],[Date]])</f>
        <v>7</v>
      </c>
      <c r="K4586" s="1">
        <f>WEEKDAY(BART_Rides[[#This Row],[Date]],2)</f>
        <v>6</v>
      </c>
      <c r="L4586" s="1" t="str">
        <f>LEFT(BART_Rides[[#This Row],[Lines]],1)</f>
        <v>B</v>
      </c>
      <c r="M4586" s="1" t="str">
        <f>IF(BART_Rides[[#This Row],[FirstLetter]]="Y","Yes","No")</f>
        <v>No</v>
      </c>
      <c r="N4586" s="1" t="str">
        <f>IF(OR(BART_Rides[[#This Row],[Station Code]]="EM", BART_Rides[[#This Row],[Station Code]]="MT", BART_Rides[[#This Row],[Station Code]]="PL", BART_Rides[[#This Row],[Station Code]]="CC"), "Yes", "No")</f>
        <v>No</v>
      </c>
    </row>
    <row r="4587" spans="6:14">
      <c r="F4587" s="3">
        <v>44402</v>
      </c>
      <c r="G4587" s="1" t="s">
        <v>23</v>
      </c>
      <c r="H4587" s="1" t="s">
        <v>102</v>
      </c>
      <c r="I4587" s="1">
        <v>708</v>
      </c>
      <c r="J4587" s="1">
        <f>MONTH(BART_Rides[[#This Row],[Date]])</f>
        <v>7</v>
      </c>
      <c r="K4587" s="1">
        <f>WEEKDAY(BART_Rides[[#This Row],[Date]],2)</f>
        <v>7</v>
      </c>
      <c r="L4587" s="1" t="str">
        <f>LEFT(BART_Rides[[#This Row],[Lines]],1)</f>
        <v>B</v>
      </c>
      <c r="M4587" s="1" t="str">
        <f>IF(BART_Rides[[#This Row],[FirstLetter]]="Y","Yes","No")</f>
        <v>No</v>
      </c>
      <c r="N4587" s="1" t="str">
        <f>IF(OR(BART_Rides[[#This Row],[Station Code]]="EM", BART_Rides[[#This Row],[Station Code]]="MT", BART_Rides[[#This Row],[Station Code]]="PL", BART_Rides[[#This Row],[Station Code]]="CC"), "Yes", "No")</f>
        <v>No</v>
      </c>
    </row>
    <row r="4588" spans="6:14">
      <c r="F4588" s="3">
        <v>44403</v>
      </c>
      <c r="G4588" s="1" t="s">
        <v>23</v>
      </c>
      <c r="H4588" s="1" t="s">
        <v>102</v>
      </c>
      <c r="I4588" s="1">
        <v>1763</v>
      </c>
      <c r="J4588" s="1">
        <f>MONTH(BART_Rides[[#This Row],[Date]])</f>
        <v>7</v>
      </c>
      <c r="K4588" s="1">
        <f>WEEKDAY(BART_Rides[[#This Row],[Date]],2)</f>
        <v>1</v>
      </c>
      <c r="L4588" s="1" t="str">
        <f>LEFT(BART_Rides[[#This Row],[Lines]],1)</f>
        <v>B</v>
      </c>
      <c r="M4588" s="1" t="str">
        <f>IF(BART_Rides[[#This Row],[FirstLetter]]="Y","Yes","No")</f>
        <v>No</v>
      </c>
      <c r="N4588" s="1" t="str">
        <f>IF(OR(BART_Rides[[#This Row],[Station Code]]="EM", BART_Rides[[#This Row],[Station Code]]="MT", BART_Rides[[#This Row],[Station Code]]="PL", BART_Rides[[#This Row],[Station Code]]="CC"), "Yes", "No")</f>
        <v>No</v>
      </c>
    </row>
    <row r="4589" spans="6:14">
      <c r="F4589" s="3">
        <v>44404</v>
      </c>
      <c r="G4589" s="1" t="s">
        <v>23</v>
      </c>
      <c r="H4589" s="1" t="s">
        <v>102</v>
      </c>
      <c r="I4589" s="1">
        <v>1815</v>
      </c>
      <c r="J4589" s="1">
        <f>MONTH(BART_Rides[[#This Row],[Date]])</f>
        <v>7</v>
      </c>
      <c r="K4589" s="1">
        <f>WEEKDAY(BART_Rides[[#This Row],[Date]],2)</f>
        <v>2</v>
      </c>
      <c r="L4589" s="1" t="str">
        <f>LEFT(BART_Rides[[#This Row],[Lines]],1)</f>
        <v>B</v>
      </c>
      <c r="M4589" s="1" t="str">
        <f>IF(BART_Rides[[#This Row],[FirstLetter]]="Y","Yes","No")</f>
        <v>No</v>
      </c>
      <c r="N4589" s="1" t="str">
        <f>IF(OR(BART_Rides[[#This Row],[Station Code]]="EM", BART_Rides[[#This Row],[Station Code]]="MT", BART_Rides[[#This Row],[Station Code]]="PL", BART_Rides[[#This Row],[Station Code]]="CC"), "Yes", "No")</f>
        <v>No</v>
      </c>
    </row>
    <row r="4590" spans="6:14">
      <c r="F4590" s="3">
        <v>44405</v>
      </c>
      <c r="G4590" s="1" t="s">
        <v>23</v>
      </c>
      <c r="H4590" s="1" t="s">
        <v>102</v>
      </c>
      <c r="I4590" s="1">
        <v>1847</v>
      </c>
      <c r="J4590" s="1">
        <f>MONTH(BART_Rides[[#This Row],[Date]])</f>
        <v>7</v>
      </c>
      <c r="K4590" s="1">
        <f>WEEKDAY(BART_Rides[[#This Row],[Date]],2)</f>
        <v>3</v>
      </c>
      <c r="L4590" s="1" t="str">
        <f>LEFT(BART_Rides[[#This Row],[Lines]],1)</f>
        <v>B</v>
      </c>
      <c r="M4590" s="1" t="str">
        <f>IF(BART_Rides[[#This Row],[FirstLetter]]="Y","Yes","No")</f>
        <v>No</v>
      </c>
      <c r="N4590" s="1" t="str">
        <f>IF(OR(BART_Rides[[#This Row],[Station Code]]="EM", BART_Rides[[#This Row],[Station Code]]="MT", BART_Rides[[#This Row],[Station Code]]="PL", BART_Rides[[#This Row],[Station Code]]="CC"), "Yes", "No")</f>
        <v>No</v>
      </c>
    </row>
    <row r="4591" spans="6:14">
      <c r="F4591" s="3">
        <v>44406</v>
      </c>
      <c r="G4591" s="1" t="s">
        <v>23</v>
      </c>
      <c r="H4591" s="1" t="s">
        <v>102</v>
      </c>
      <c r="I4591" s="1">
        <v>1854</v>
      </c>
      <c r="J4591" s="1">
        <f>MONTH(BART_Rides[[#This Row],[Date]])</f>
        <v>7</v>
      </c>
      <c r="K4591" s="1">
        <f>WEEKDAY(BART_Rides[[#This Row],[Date]],2)</f>
        <v>4</v>
      </c>
      <c r="L4591" s="1" t="str">
        <f>LEFT(BART_Rides[[#This Row],[Lines]],1)</f>
        <v>B</v>
      </c>
      <c r="M4591" s="1" t="str">
        <f>IF(BART_Rides[[#This Row],[FirstLetter]]="Y","Yes","No")</f>
        <v>No</v>
      </c>
      <c r="N4591" s="1" t="str">
        <f>IF(OR(BART_Rides[[#This Row],[Station Code]]="EM", BART_Rides[[#This Row],[Station Code]]="MT", BART_Rides[[#This Row],[Station Code]]="PL", BART_Rides[[#This Row],[Station Code]]="CC"), "Yes", "No")</f>
        <v>No</v>
      </c>
    </row>
    <row r="4592" spans="6:14">
      <c r="F4592" s="3">
        <v>44407</v>
      </c>
      <c r="G4592" s="1" t="s">
        <v>23</v>
      </c>
      <c r="H4592" s="1" t="s">
        <v>102</v>
      </c>
      <c r="I4592" s="1">
        <v>1723</v>
      </c>
      <c r="J4592" s="1">
        <f>MONTH(BART_Rides[[#This Row],[Date]])</f>
        <v>7</v>
      </c>
      <c r="K4592" s="1">
        <f>WEEKDAY(BART_Rides[[#This Row],[Date]],2)</f>
        <v>5</v>
      </c>
      <c r="L4592" s="1" t="str">
        <f>LEFT(BART_Rides[[#This Row],[Lines]],1)</f>
        <v>B</v>
      </c>
      <c r="M4592" s="1" t="str">
        <f>IF(BART_Rides[[#This Row],[FirstLetter]]="Y","Yes","No")</f>
        <v>No</v>
      </c>
      <c r="N4592" s="1" t="str">
        <f>IF(OR(BART_Rides[[#This Row],[Station Code]]="EM", BART_Rides[[#This Row],[Station Code]]="MT", BART_Rides[[#This Row],[Station Code]]="PL", BART_Rides[[#This Row],[Station Code]]="CC"), "Yes", "No")</f>
        <v>No</v>
      </c>
    </row>
    <row r="4593" spans="6:14">
      <c r="F4593" s="3">
        <v>44408</v>
      </c>
      <c r="G4593" s="1" t="s">
        <v>23</v>
      </c>
      <c r="H4593" s="1" t="s">
        <v>102</v>
      </c>
      <c r="I4593" s="1">
        <v>973</v>
      </c>
      <c r="J4593" s="1">
        <f>MONTH(BART_Rides[[#This Row],[Date]])</f>
        <v>7</v>
      </c>
      <c r="K4593" s="1">
        <f>WEEKDAY(BART_Rides[[#This Row],[Date]],2)</f>
        <v>6</v>
      </c>
      <c r="L4593" s="1" t="str">
        <f>LEFT(BART_Rides[[#This Row],[Lines]],1)</f>
        <v>B</v>
      </c>
      <c r="M4593" s="1" t="str">
        <f>IF(BART_Rides[[#This Row],[FirstLetter]]="Y","Yes","No")</f>
        <v>No</v>
      </c>
      <c r="N4593" s="1" t="str">
        <f>IF(OR(BART_Rides[[#This Row],[Station Code]]="EM", BART_Rides[[#This Row],[Station Code]]="MT", BART_Rides[[#This Row],[Station Code]]="PL", BART_Rides[[#This Row],[Station Code]]="CC"), "Yes", "No")</f>
        <v>No</v>
      </c>
    </row>
    <row r="4594" spans="6:14">
      <c r="F4594" s="3">
        <v>44409</v>
      </c>
      <c r="G4594" s="1" t="s">
        <v>23</v>
      </c>
      <c r="H4594" s="1" t="s">
        <v>102</v>
      </c>
      <c r="I4594" s="1">
        <v>730</v>
      </c>
      <c r="J4594" s="1">
        <f>MONTH(BART_Rides[[#This Row],[Date]])</f>
        <v>8</v>
      </c>
      <c r="K4594" s="1">
        <f>WEEKDAY(BART_Rides[[#This Row],[Date]],2)</f>
        <v>7</v>
      </c>
      <c r="L4594" s="1" t="str">
        <f>LEFT(BART_Rides[[#This Row],[Lines]],1)</f>
        <v>B</v>
      </c>
      <c r="M4594" s="1" t="str">
        <f>IF(BART_Rides[[#This Row],[FirstLetter]]="Y","Yes","No")</f>
        <v>No</v>
      </c>
      <c r="N4594" s="1" t="str">
        <f>IF(OR(BART_Rides[[#This Row],[Station Code]]="EM", BART_Rides[[#This Row],[Station Code]]="MT", BART_Rides[[#This Row],[Station Code]]="PL", BART_Rides[[#This Row],[Station Code]]="CC"), "Yes", "No")</f>
        <v>No</v>
      </c>
    </row>
    <row r="4595" spans="6:14">
      <c r="F4595" s="3">
        <v>44410</v>
      </c>
      <c r="G4595" s="1" t="s">
        <v>23</v>
      </c>
      <c r="H4595" s="1" t="s">
        <v>102</v>
      </c>
      <c r="I4595" s="1">
        <v>1813</v>
      </c>
      <c r="J4595" s="1">
        <f>MONTH(BART_Rides[[#This Row],[Date]])</f>
        <v>8</v>
      </c>
      <c r="K4595" s="1">
        <f>WEEKDAY(BART_Rides[[#This Row],[Date]],2)</f>
        <v>1</v>
      </c>
      <c r="L4595" s="1" t="str">
        <f>LEFT(BART_Rides[[#This Row],[Lines]],1)</f>
        <v>B</v>
      </c>
      <c r="M4595" s="1" t="str">
        <f>IF(BART_Rides[[#This Row],[FirstLetter]]="Y","Yes","No")</f>
        <v>No</v>
      </c>
      <c r="N4595" s="1" t="str">
        <f>IF(OR(BART_Rides[[#This Row],[Station Code]]="EM", BART_Rides[[#This Row],[Station Code]]="MT", BART_Rides[[#This Row],[Station Code]]="PL", BART_Rides[[#This Row],[Station Code]]="CC"), "Yes", "No")</f>
        <v>No</v>
      </c>
    </row>
    <row r="4596" spans="6:14">
      <c r="F4596" s="3">
        <v>44411</v>
      </c>
      <c r="G4596" s="1" t="s">
        <v>23</v>
      </c>
      <c r="H4596" s="1" t="s">
        <v>102</v>
      </c>
      <c r="I4596" s="1">
        <v>1999</v>
      </c>
      <c r="J4596" s="1">
        <f>MONTH(BART_Rides[[#This Row],[Date]])</f>
        <v>8</v>
      </c>
      <c r="K4596" s="1">
        <f>WEEKDAY(BART_Rides[[#This Row],[Date]],2)</f>
        <v>2</v>
      </c>
      <c r="L4596" s="1" t="str">
        <f>LEFT(BART_Rides[[#This Row],[Lines]],1)</f>
        <v>B</v>
      </c>
      <c r="M4596" s="1" t="str">
        <f>IF(BART_Rides[[#This Row],[FirstLetter]]="Y","Yes","No")</f>
        <v>No</v>
      </c>
      <c r="N4596" s="1" t="str">
        <f>IF(OR(BART_Rides[[#This Row],[Station Code]]="EM", BART_Rides[[#This Row],[Station Code]]="MT", BART_Rides[[#This Row],[Station Code]]="PL", BART_Rides[[#This Row],[Station Code]]="CC"), "Yes", "No")</f>
        <v>No</v>
      </c>
    </row>
    <row r="4597" spans="6:14">
      <c r="F4597" s="3">
        <v>44412</v>
      </c>
      <c r="G4597" s="1" t="s">
        <v>23</v>
      </c>
      <c r="H4597" s="1" t="s">
        <v>102</v>
      </c>
      <c r="I4597" s="1">
        <v>1988</v>
      </c>
      <c r="J4597" s="1">
        <f>MONTH(BART_Rides[[#This Row],[Date]])</f>
        <v>8</v>
      </c>
      <c r="K4597" s="1">
        <f>WEEKDAY(BART_Rides[[#This Row],[Date]],2)</f>
        <v>3</v>
      </c>
      <c r="L4597" s="1" t="str">
        <f>LEFT(BART_Rides[[#This Row],[Lines]],1)</f>
        <v>B</v>
      </c>
      <c r="M4597" s="1" t="str">
        <f>IF(BART_Rides[[#This Row],[FirstLetter]]="Y","Yes","No")</f>
        <v>No</v>
      </c>
      <c r="N4597" s="1" t="str">
        <f>IF(OR(BART_Rides[[#This Row],[Station Code]]="EM", BART_Rides[[#This Row],[Station Code]]="MT", BART_Rides[[#This Row],[Station Code]]="PL", BART_Rides[[#This Row],[Station Code]]="CC"), "Yes", "No")</f>
        <v>No</v>
      </c>
    </row>
    <row r="4598" spans="6:14">
      <c r="F4598" s="3">
        <v>44413</v>
      </c>
      <c r="G4598" s="1" t="s">
        <v>23</v>
      </c>
      <c r="H4598" s="1" t="s">
        <v>102</v>
      </c>
      <c r="I4598" s="1">
        <v>1792</v>
      </c>
      <c r="J4598" s="1">
        <f>MONTH(BART_Rides[[#This Row],[Date]])</f>
        <v>8</v>
      </c>
      <c r="K4598" s="1">
        <f>WEEKDAY(BART_Rides[[#This Row],[Date]],2)</f>
        <v>4</v>
      </c>
      <c r="L4598" s="1" t="str">
        <f>LEFT(BART_Rides[[#This Row],[Lines]],1)</f>
        <v>B</v>
      </c>
      <c r="M4598" s="1" t="str">
        <f>IF(BART_Rides[[#This Row],[FirstLetter]]="Y","Yes","No")</f>
        <v>No</v>
      </c>
      <c r="N4598" s="1" t="str">
        <f>IF(OR(BART_Rides[[#This Row],[Station Code]]="EM", BART_Rides[[#This Row],[Station Code]]="MT", BART_Rides[[#This Row],[Station Code]]="PL", BART_Rides[[#This Row],[Station Code]]="CC"), "Yes", "No")</f>
        <v>No</v>
      </c>
    </row>
    <row r="4599" spans="6:14">
      <c r="F4599" s="3">
        <v>44414</v>
      </c>
      <c r="G4599" s="1" t="s">
        <v>23</v>
      </c>
      <c r="H4599" s="1" t="s">
        <v>102</v>
      </c>
      <c r="I4599" s="1">
        <v>1842</v>
      </c>
      <c r="J4599" s="1">
        <f>MONTH(BART_Rides[[#This Row],[Date]])</f>
        <v>8</v>
      </c>
      <c r="K4599" s="1">
        <f>WEEKDAY(BART_Rides[[#This Row],[Date]],2)</f>
        <v>5</v>
      </c>
      <c r="L4599" s="1" t="str">
        <f>LEFT(BART_Rides[[#This Row],[Lines]],1)</f>
        <v>B</v>
      </c>
      <c r="M4599" s="1" t="str">
        <f>IF(BART_Rides[[#This Row],[FirstLetter]]="Y","Yes","No")</f>
        <v>No</v>
      </c>
      <c r="N4599" s="1" t="str">
        <f>IF(OR(BART_Rides[[#This Row],[Station Code]]="EM", BART_Rides[[#This Row],[Station Code]]="MT", BART_Rides[[#This Row],[Station Code]]="PL", BART_Rides[[#This Row],[Station Code]]="CC"), "Yes", "No")</f>
        <v>No</v>
      </c>
    </row>
    <row r="4600" spans="6:14">
      <c r="F4600" s="3">
        <v>44415</v>
      </c>
      <c r="G4600" s="1" t="s">
        <v>23</v>
      </c>
      <c r="H4600" s="1" t="s">
        <v>102</v>
      </c>
      <c r="I4600" s="1">
        <v>1033</v>
      </c>
      <c r="J4600" s="1">
        <f>MONTH(BART_Rides[[#This Row],[Date]])</f>
        <v>8</v>
      </c>
      <c r="K4600" s="1">
        <f>WEEKDAY(BART_Rides[[#This Row],[Date]],2)</f>
        <v>6</v>
      </c>
      <c r="L4600" s="1" t="str">
        <f>LEFT(BART_Rides[[#This Row],[Lines]],1)</f>
        <v>B</v>
      </c>
      <c r="M4600" s="1" t="str">
        <f>IF(BART_Rides[[#This Row],[FirstLetter]]="Y","Yes","No")</f>
        <v>No</v>
      </c>
      <c r="N4600" s="1" t="str">
        <f>IF(OR(BART_Rides[[#This Row],[Station Code]]="EM", BART_Rides[[#This Row],[Station Code]]="MT", BART_Rides[[#This Row],[Station Code]]="PL", BART_Rides[[#This Row],[Station Code]]="CC"), "Yes", "No")</f>
        <v>No</v>
      </c>
    </row>
    <row r="4601" spans="6:14">
      <c r="F4601" s="3">
        <v>44416</v>
      </c>
      <c r="G4601" s="1" t="s">
        <v>23</v>
      </c>
      <c r="H4601" s="1" t="s">
        <v>102</v>
      </c>
      <c r="I4601" s="1">
        <v>750</v>
      </c>
      <c r="J4601" s="1">
        <f>MONTH(BART_Rides[[#This Row],[Date]])</f>
        <v>8</v>
      </c>
      <c r="K4601" s="1">
        <f>WEEKDAY(BART_Rides[[#This Row],[Date]],2)</f>
        <v>7</v>
      </c>
      <c r="L4601" s="1" t="str">
        <f>LEFT(BART_Rides[[#This Row],[Lines]],1)</f>
        <v>B</v>
      </c>
      <c r="M4601" s="1" t="str">
        <f>IF(BART_Rides[[#This Row],[FirstLetter]]="Y","Yes","No")</f>
        <v>No</v>
      </c>
      <c r="N4601" s="1" t="str">
        <f>IF(OR(BART_Rides[[#This Row],[Station Code]]="EM", BART_Rides[[#This Row],[Station Code]]="MT", BART_Rides[[#This Row],[Station Code]]="PL", BART_Rides[[#This Row],[Station Code]]="CC"), "Yes", "No")</f>
        <v>No</v>
      </c>
    </row>
    <row r="4602" spans="6:14">
      <c r="F4602" s="3">
        <v>44417</v>
      </c>
      <c r="G4602" s="1" t="s">
        <v>23</v>
      </c>
      <c r="H4602" s="1" t="s">
        <v>102</v>
      </c>
      <c r="I4602" s="1">
        <v>1764</v>
      </c>
      <c r="J4602" s="1">
        <f>MONTH(BART_Rides[[#This Row],[Date]])</f>
        <v>8</v>
      </c>
      <c r="K4602" s="1">
        <f>WEEKDAY(BART_Rides[[#This Row],[Date]],2)</f>
        <v>1</v>
      </c>
      <c r="L4602" s="1" t="str">
        <f>LEFT(BART_Rides[[#This Row],[Lines]],1)</f>
        <v>B</v>
      </c>
      <c r="M4602" s="1" t="str">
        <f>IF(BART_Rides[[#This Row],[FirstLetter]]="Y","Yes","No")</f>
        <v>No</v>
      </c>
      <c r="N4602" s="1" t="str">
        <f>IF(OR(BART_Rides[[#This Row],[Station Code]]="EM", BART_Rides[[#This Row],[Station Code]]="MT", BART_Rides[[#This Row],[Station Code]]="PL", BART_Rides[[#This Row],[Station Code]]="CC"), "Yes", "No")</f>
        <v>No</v>
      </c>
    </row>
    <row r="4603" spans="6:14">
      <c r="F4603" s="3">
        <v>44418</v>
      </c>
      <c r="G4603" s="1" t="s">
        <v>23</v>
      </c>
      <c r="H4603" s="1" t="s">
        <v>102</v>
      </c>
      <c r="I4603" s="1">
        <v>1888</v>
      </c>
      <c r="J4603" s="1">
        <f>MONTH(BART_Rides[[#This Row],[Date]])</f>
        <v>8</v>
      </c>
      <c r="K4603" s="1">
        <f>WEEKDAY(BART_Rides[[#This Row],[Date]],2)</f>
        <v>2</v>
      </c>
      <c r="L4603" s="1" t="str">
        <f>LEFT(BART_Rides[[#This Row],[Lines]],1)</f>
        <v>B</v>
      </c>
      <c r="M4603" s="1" t="str">
        <f>IF(BART_Rides[[#This Row],[FirstLetter]]="Y","Yes","No")</f>
        <v>No</v>
      </c>
      <c r="N4603" s="1" t="str">
        <f>IF(OR(BART_Rides[[#This Row],[Station Code]]="EM", BART_Rides[[#This Row],[Station Code]]="MT", BART_Rides[[#This Row],[Station Code]]="PL", BART_Rides[[#This Row],[Station Code]]="CC"), "Yes", "No")</f>
        <v>No</v>
      </c>
    </row>
    <row r="4604" spans="6:14">
      <c r="F4604" s="3">
        <v>44419</v>
      </c>
      <c r="G4604" s="1" t="s">
        <v>23</v>
      </c>
      <c r="H4604" s="1" t="s">
        <v>102</v>
      </c>
      <c r="I4604" s="1">
        <v>1882</v>
      </c>
      <c r="J4604" s="1">
        <f>MONTH(BART_Rides[[#This Row],[Date]])</f>
        <v>8</v>
      </c>
      <c r="K4604" s="1">
        <f>WEEKDAY(BART_Rides[[#This Row],[Date]],2)</f>
        <v>3</v>
      </c>
      <c r="L4604" s="1" t="str">
        <f>LEFT(BART_Rides[[#This Row],[Lines]],1)</f>
        <v>B</v>
      </c>
      <c r="M4604" s="1" t="str">
        <f>IF(BART_Rides[[#This Row],[FirstLetter]]="Y","Yes","No")</f>
        <v>No</v>
      </c>
      <c r="N4604" s="1" t="str">
        <f>IF(OR(BART_Rides[[#This Row],[Station Code]]="EM", BART_Rides[[#This Row],[Station Code]]="MT", BART_Rides[[#This Row],[Station Code]]="PL", BART_Rides[[#This Row],[Station Code]]="CC"), "Yes", "No")</f>
        <v>No</v>
      </c>
    </row>
    <row r="4605" spans="6:14">
      <c r="F4605" s="3">
        <v>44420</v>
      </c>
      <c r="G4605" s="1" t="s">
        <v>23</v>
      </c>
      <c r="H4605" s="1" t="s">
        <v>102</v>
      </c>
      <c r="I4605" s="1">
        <v>1968</v>
      </c>
      <c r="J4605" s="1">
        <f>MONTH(BART_Rides[[#This Row],[Date]])</f>
        <v>8</v>
      </c>
      <c r="K4605" s="1">
        <f>WEEKDAY(BART_Rides[[#This Row],[Date]],2)</f>
        <v>4</v>
      </c>
      <c r="L4605" s="1" t="str">
        <f>LEFT(BART_Rides[[#This Row],[Lines]],1)</f>
        <v>B</v>
      </c>
      <c r="M4605" s="1" t="str">
        <f>IF(BART_Rides[[#This Row],[FirstLetter]]="Y","Yes","No")</f>
        <v>No</v>
      </c>
      <c r="N4605" s="1" t="str">
        <f>IF(OR(BART_Rides[[#This Row],[Station Code]]="EM", BART_Rides[[#This Row],[Station Code]]="MT", BART_Rides[[#This Row],[Station Code]]="PL", BART_Rides[[#This Row],[Station Code]]="CC"), "Yes", "No")</f>
        <v>No</v>
      </c>
    </row>
    <row r="4606" spans="6:14">
      <c r="F4606" s="3">
        <v>44421</v>
      </c>
      <c r="G4606" s="1" t="s">
        <v>23</v>
      </c>
      <c r="H4606" s="1" t="s">
        <v>102</v>
      </c>
      <c r="I4606" s="1">
        <v>1926</v>
      </c>
      <c r="J4606" s="1">
        <f>MONTH(BART_Rides[[#This Row],[Date]])</f>
        <v>8</v>
      </c>
      <c r="K4606" s="1">
        <f>WEEKDAY(BART_Rides[[#This Row],[Date]],2)</f>
        <v>5</v>
      </c>
      <c r="L4606" s="1" t="str">
        <f>LEFT(BART_Rides[[#This Row],[Lines]],1)</f>
        <v>B</v>
      </c>
      <c r="M4606" s="1" t="str">
        <f>IF(BART_Rides[[#This Row],[FirstLetter]]="Y","Yes","No")</f>
        <v>No</v>
      </c>
      <c r="N4606" s="1" t="str">
        <f>IF(OR(BART_Rides[[#This Row],[Station Code]]="EM", BART_Rides[[#This Row],[Station Code]]="MT", BART_Rides[[#This Row],[Station Code]]="PL", BART_Rides[[#This Row],[Station Code]]="CC"), "Yes", "No")</f>
        <v>No</v>
      </c>
    </row>
    <row r="4607" spans="6:14">
      <c r="F4607" s="3">
        <v>44422</v>
      </c>
      <c r="G4607" s="1" t="s">
        <v>23</v>
      </c>
      <c r="H4607" s="1" t="s">
        <v>102</v>
      </c>
      <c r="I4607" s="1">
        <v>1053</v>
      </c>
      <c r="J4607" s="1">
        <f>MONTH(BART_Rides[[#This Row],[Date]])</f>
        <v>8</v>
      </c>
      <c r="K4607" s="1">
        <f>WEEKDAY(BART_Rides[[#This Row],[Date]],2)</f>
        <v>6</v>
      </c>
      <c r="L4607" s="1" t="str">
        <f>LEFT(BART_Rides[[#This Row],[Lines]],1)</f>
        <v>B</v>
      </c>
      <c r="M4607" s="1" t="str">
        <f>IF(BART_Rides[[#This Row],[FirstLetter]]="Y","Yes","No")</f>
        <v>No</v>
      </c>
      <c r="N4607" s="1" t="str">
        <f>IF(OR(BART_Rides[[#This Row],[Station Code]]="EM", BART_Rides[[#This Row],[Station Code]]="MT", BART_Rides[[#This Row],[Station Code]]="PL", BART_Rides[[#This Row],[Station Code]]="CC"), "Yes", "No")</f>
        <v>No</v>
      </c>
    </row>
    <row r="4608" spans="6:14">
      <c r="F4608" s="3">
        <v>44423</v>
      </c>
      <c r="G4608" s="1" t="s">
        <v>23</v>
      </c>
      <c r="H4608" s="1" t="s">
        <v>102</v>
      </c>
      <c r="I4608" s="1">
        <v>741</v>
      </c>
      <c r="J4608" s="1">
        <f>MONTH(BART_Rides[[#This Row],[Date]])</f>
        <v>8</v>
      </c>
      <c r="K4608" s="1">
        <f>WEEKDAY(BART_Rides[[#This Row],[Date]],2)</f>
        <v>7</v>
      </c>
      <c r="L4608" s="1" t="str">
        <f>LEFT(BART_Rides[[#This Row],[Lines]],1)</f>
        <v>B</v>
      </c>
      <c r="M4608" s="1" t="str">
        <f>IF(BART_Rides[[#This Row],[FirstLetter]]="Y","Yes","No")</f>
        <v>No</v>
      </c>
      <c r="N4608" s="1" t="str">
        <f>IF(OR(BART_Rides[[#This Row],[Station Code]]="EM", BART_Rides[[#This Row],[Station Code]]="MT", BART_Rides[[#This Row],[Station Code]]="PL", BART_Rides[[#This Row],[Station Code]]="CC"), "Yes", "No")</f>
        <v>No</v>
      </c>
    </row>
    <row r="4609" spans="6:14">
      <c r="F4609" s="3">
        <v>44424</v>
      </c>
      <c r="G4609" s="1" t="s">
        <v>23</v>
      </c>
      <c r="H4609" s="1" t="s">
        <v>102</v>
      </c>
      <c r="I4609" s="1">
        <v>1897</v>
      </c>
      <c r="J4609" s="1">
        <f>MONTH(BART_Rides[[#This Row],[Date]])</f>
        <v>8</v>
      </c>
      <c r="K4609" s="1">
        <f>WEEKDAY(BART_Rides[[#This Row],[Date]],2)</f>
        <v>1</v>
      </c>
      <c r="L4609" s="1" t="str">
        <f>LEFT(BART_Rides[[#This Row],[Lines]],1)</f>
        <v>B</v>
      </c>
      <c r="M4609" s="1" t="str">
        <f>IF(BART_Rides[[#This Row],[FirstLetter]]="Y","Yes","No")</f>
        <v>No</v>
      </c>
      <c r="N4609" s="1" t="str">
        <f>IF(OR(BART_Rides[[#This Row],[Station Code]]="EM", BART_Rides[[#This Row],[Station Code]]="MT", BART_Rides[[#This Row],[Station Code]]="PL", BART_Rides[[#This Row],[Station Code]]="CC"), "Yes", "No")</f>
        <v>No</v>
      </c>
    </row>
    <row r="4610" spans="6:14">
      <c r="F4610" s="3">
        <v>44425</v>
      </c>
      <c r="G4610" s="1" t="s">
        <v>23</v>
      </c>
      <c r="H4610" s="1" t="s">
        <v>102</v>
      </c>
      <c r="I4610" s="1">
        <v>2044</v>
      </c>
      <c r="J4610" s="1">
        <f>MONTH(BART_Rides[[#This Row],[Date]])</f>
        <v>8</v>
      </c>
      <c r="K4610" s="1">
        <f>WEEKDAY(BART_Rides[[#This Row],[Date]],2)</f>
        <v>2</v>
      </c>
      <c r="L4610" s="1" t="str">
        <f>LEFT(BART_Rides[[#This Row],[Lines]],1)</f>
        <v>B</v>
      </c>
      <c r="M4610" s="1" t="str">
        <f>IF(BART_Rides[[#This Row],[FirstLetter]]="Y","Yes","No")</f>
        <v>No</v>
      </c>
      <c r="N4610" s="1" t="str">
        <f>IF(OR(BART_Rides[[#This Row],[Station Code]]="EM", BART_Rides[[#This Row],[Station Code]]="MT", BART_Rides[[#This Row],[Station Code]]="PL", BART_Rides[[#This Row],[Station Code]]="CC"), "Yes", "No")</f>
        <v>No</v>
      </c>
    </row>
    <row r="4611" spans="6:14">
      <c r="F4611" s="3">
        <v>44426</v>
      </c>
      <c r="G4611" s="1" t="s">
        <v>23</v>
      </c>
      <c r="H4611" s="1" t="s">
        <v>102</v>
      </c>
      <c r="I4611" s="1">
        <v>2034</v>
      </c>
      <c r="J4611" s="1">
        <f>MONTH(BART_Rides[[#This Row],[Date]])</f>
        <v>8</v>
      </c>
      <c r="K4611" s="1">
        <f>WEEKDAY(BART_Rides[[#This Row],[Date]],2)</f>
        <v>3</v>
      </c>
      <c r="L4611" s="1" t="str">
        <f>LEFT(BART_Rides[[#This Row],[Lines]],1)</f>
        <v>B</v>
      </c>
      <c r="M4611" s="1" t="str">
        <f>IF(BART_Rides[[#This Row],[FirstLetter]]="Y","Yes","No")</f>
        <v>No</v>
      </c>
      <c r="N4611" s="1" t="str">
        <f>IF(OR(BART_Rides[[#This Row],[Station Code]]="EM", BART_Rides[[#This Row],[Station Code]]="MT", BART_Rides[[#This Row],[Station Code]]="PL", BART_Rides[[#This Row],[Station Code]]="CC"), "Yes", "No")</f>
        <v>No</v>
      </c>
    </row>
    <row r="4612" spans="6:14">
      <c r="F4612" s="3">
        <v>44427</v>
      </c>
      <c r="G4612" s="1" t="s">
        <v>23</v>
      </c>
      <c r="H4612" s="1" t="s">
        <v>102</v>
      </c>
      <c r="I4612" s="1">
        <v>2093</v>
      </c>
      <c r="J4612" s="1">
        <f>MONTH(BART_Rides[[#This Row],[Date]])</f>
        <v>8</v>
      </c>
      <c r="K4612" s="1">
        <f>WEEKDAY(BART_Rides[[#This Row],[Date]],2)</f>
        <v>4</v>
      </c>
      <c r="L4612" s="1" t="str">
        <f>LEFT(BART_Rides[[#This Row],[Lines]],1)</f>
        <v>B</v>
      </c>
      <c r="M4612" s="1" t="str">
        <f>IF(BART_Rides[[#This Row],[FirstLetter]]="Y","Yes","No")</f>
        <v>No</v>
      </c>
      <c r="N4612" s="1" t="str">
        <f>IF(OR(BART_Rides[[#This Row],[Station Code]]="EM", BART_Rides[[#This Row],[Station Code]]="MT", BART_Rides[[#This Row],[Station Code]]="PL", BART_Rides[[#This Row],[Station Code]]="CC"), "Yes", "No")</f>
        <v>No</v>
      </c>
    </row>
    <row r="4613" spans="6:14">
      <c r="F4613" s="3">
        <v>44428</v>
      </c>
      <c r="G4613" s="1" t="s">
        <v>23</v>
      </c>
      <c r="H4613" s="1" t="s">
        <v>102</v>
      </c>
      <c r="I4613" s="1">
        <v>2271</v>
      </c>
      <c r="J4613" s="1">
        <f>MONTH(BART_Rides[[#This Row],[Date]])</f>
        <v>8</v>
      </c>
      <c r="K4613" s="1">
        <f>WEEKDAY(BART_Rides[[#This Row],[Date]],2)</f>
        <v>5</v>
      </c>
      <c r="L4613" s="1" t="str">
        <f>LEFT(BART_Rides[[#This Row],[Lines]],1)</f>
        <v>B</v>
      </c>
      <c r="M4613" s="1" t="str">
        <f>IF(BART_Rides[[#This Row],[FirstLetter]]="Y","Yes","No")</f>
        <v>No</v>
      </c>
      <c r="N4613" s="1" t="str">
        <f>IF(OR(BART_Rides[[#This Row],[Station Code]]="EM", BART_Rides[[#This Row],[Station Code]]="MT", BART_Rides[[#This Row],[Station Code]]="PL", BART_Rides[[#This Row],[Station Code]]="CC"), "Yes", "No")</f>
        <v>No</v>
      </c>
    </row>
    <row r="4614" spans="6:14">
      <c r="F4614" s="3">
        <v>44429</v>
      </c>
      <c r="G4614" s="1" t="s">
        <v>23</v>
      </c>
      <c r="H4614" s="1" t="s">
        <v>102</v>
      </c>
      <c r="I4614" s="1">
        <v>1363</v>
      </c>
      <c r="J4614" s="1">
        <f>MONTH(BART_Rides[[#This Row],[Date]])</f>
        <v>8</v>
      </c>
      <c r="K4614" s="1">
        <f>WEEKDAY(BART_Rides[[#This Row],[Date]],2)</f>
        <v>6</v>
      </c>
      <c r="L4614" s="1" t="str">
        <f>LEFT(BART_Rides[[#This Row],[Lines]],1)</f>
        <v>B</v>
      </c>
      <c r="M4614" s="1" t="str">
        <f>IF(BART_Rides[[#This Row],[FirstLetter]]="Y","Yes","No")</f>
        <v>No</v>
      </c>
      <c r="N4614" s="1" t="str">
        <f>IF(OR(BART_Rides[[#This Row],[Station Code]]="EM", BART_Rides[[#This Row],[Station Code]]="MT", BART_Rides[[#This Row],[Station Code]]="PL", BART_Rides[[#This Row],[Station Code]]="CC"), "Yes", "No")</f>
        <v>No</v>
      </c>
    </row>
    <row r="4615" spans="6:14">
      <c r="F4615" s="3">
        <v>44430</v>
      </c>
      <c r="G4615" s="1" t="s">
        <v>23</v>
      </c>
      <c r="H4615" s="1" t="s">
        <v>102</v>
      </c>
      <c r="I4615" s="1">
        <v>897</v>
      </c>
      <c r="J4615" s="1">
        <f>MONTH(BART_Rides[[#This Row],[Date]])</f>
        <v>8</v>
      </c>
      <c r="K4615" s="1">
        <f>WEEKDAY(BART_Rides[[#This Row],[Date]],2)</f>
        <v>7</v>
      </c>
      <c r="L4615" s="1" t="str">
        <f>LEFT(BART_Rides[[#This Row],[Lines]],1)</f>
        <v>B</v>
      </c>
      <c r="M4615" s="1" t="str">
        <f>IF(BART_Rides[[#This Row],[FirstLetter]]="Y","Yes","No")</f>
        <v>No</v>
      </c>
      <c r="N4615" s="1" t="str">
        <f>IF(OR(BART_Rides[[#This Row],[Station Code]]="EM", BART_Rides[[#This Row],[Station Code]]="MT", BART_Rides[[#This Row],[Station Code]]="PL", BART_Rides[[#This Row],[Station Code]]="CC"), "Yes", "No")</f>
        <v>No</v>
      </c>
    </row>
    <row r="4616" spans="6:14">
      <c r="F4616" s="3">
        <v>44431</v>
      </c>
      <c r="G4616" s="1" t="s">
        <v>23</v>
      </c>
      <c r="H4616" s="1" t="s">
        <v>102</v>
      </c>
      <c r="I4616" s="1">
        <v>2028</v>
      </c>
      <c r="J4616" s="1">
        <f>MONTH(BART_Rides[[#This Row],[Date]])</f>
        <v>8</v>
      </c>
      <c r="K4616" s="1">
        <f>WEEKDAY(BART_Rides[[#This Row],[Date]],2)</f>
        <v>1</v>
      </c>
      <c r="L4616" s="1" t="str">
        <f>LEFT(BART_Rides[[#This Row],[Lines]],1)</f>
        <v>B</v>
      </c>
      <c r="M4616" s="1" t="str">
        <f>IF(BART_Rides[[#This Row],[FirstLetter]]="Y","Yes","No")</f>
        <v>No</v>
      </c>
      <c r="N4616" s="1" t="str">
        <f>IF(OR(BART_Rides[[#This Row],[Station Code]]="EM", BART_Rides[[#This Row],[Station Code]]="MT", BART_Rides[[#This Row],[Station Code]]="PL", BART_Rides[[#This Row],[Station Code]]="CC"), "Yes", "No")</f>
        <v>No</v>
      </c>
    </row>
    <row r="4617" spans="6:14">
      <c r="F4617" s="3">
        <v>44432</v>
      </c>
      <c r="G4617" s="1" t="s">
        <v>23</v>
      </c>
      <c r="H4617" s="1" t="s">
        <v>102</v>
      </c>
      <c r="I4617" s="1">
        <v>2188</v>
      </c>
      <c r="J4617" s="1">
        <f>MONTH(BART_Rides[[#This Row],[Date]])</f>
        <v>8</v>
      </c>
      <c r="K4617" s="1">
        <f>WEEKDAY(BART_Rides[[#This Row],[Date]],2)</f>
        <v>2</v>
      </c>
      <c r="L4617" s="1" t="str">
        <f>LEFT(BART_Rides[[#This Row],[Lines]],1)</f>
        <v>B</v>
      </c>
      <c r="M4617" s="1" t="str">
        <f>IF(BART_Rides[[#This Row],[FirstLetter]]="Y","Yes","No")</f>
        <v>No</v>
      </c>
      <c r="N4617" s="1" t="str">
        <f>IF(OR(BART_Rides[[#This Row],[Station Code]]="EM", BART_Rides[[#This Row],[Station Code]]="MT", BART_Rides[[#This Row],[Station Code]]="PL", BART_Rides[[#This Row],[Station Code]]="CC"), "Yes", "No")</f>
        <v>No</v>
      </c>
    </row>
    <row r="4618" spans="6:14">
      <c r="F4618" s="3">
        <v>44433</v>
      </c>
      <c r="G4618" s="1" t="s">
        <v>23</v>
      </c>
      <c r="H4618" s="1" t="s">
        <v>102</v>
      </c>
      <c r="I4618" s="1">
        <v>2159</v>
      </c>
      <c r="J4618" s="1">
        <f>MONTH(BART_Rides[[#This Row],[Date]])</f>
        <v>8</v>
      </c>
      <c r="K4618" s="1">
        <f>WEEKDAY(BART_Rides[[#This Row],[Date]],2)</f>
        <v>3</v>
      </c>
      <c r="L4618" s="1" t="str">
        <f>LEFT(BART_Rides[[#This Row],[Lines]],1)</f>
        <v>B</v>
      </c>
      <c r="M4618" s="1" t="str">
        <f>IF(BART_Rides[[#This Row],[FirstLetter]]="Y","Yes","No")</f>
        <v>No</v>
      </c>
      <c r="N4618" s="1" t="str">
        <f>IF(OR(BART_Rides[[#This Row],[Station Code]]="EM", BART_Rides[[#This Row],[Station Code]]="MT", BART_Rides[[#This Row],[Station Code]]="PL", BART_Rides[[#This Row],[Station Code]]="CC"), "Yes", "No")</f>
        <v>No</v>
      </c>
    </row>
    <row r="4619" spans="6:14">
      <c r="F4619" s="3">
        <v>44434</v>
      </c>
      <c r="G4619" s="1" t="s">
        <v>23</v>
      </c>
      <c r="H4619" s="1" t="s">
        <v>102</v>
      </c>
      <c r="I4619" s="1">
        <v>2165</v>
      </c>
      <c r="J4619" s="1">
        <f>MONTH(BART_Rides[[#This Row],[Date]])</f>
        <v>8</v>
      </c>
      <c r="K4619" s="1">
        <f>WEEKDAY(BART_Rides[[#This Row],[Date]],2)</f>
        <v>4</v>
      </c>
      <c r="L4619" s="1" t="str">
        <f>LEFT(BART_Rides[[#This Row],[Lines]],1)</f>
        <v>B</v>
      </c>
      <c r="M4619" s="1" t="str">
        <f>IF(BART_Rides[[#This Row],[FirstLetter]]="Y","Yes","No")</f>
        <v>No</v>
      </c>
      <c r="N4619" s="1" t="str">
        <f>IF(OR(BART_Rides[[#This Row],[Station Code]]="EM", BART_Rides[[#This Row],[Station Code]]="MT", BART_Rides[[#This Row],[Station Code]]="PL", BART_Rides[[#This Row],[Station Code]]="CC"), "Yes", "No")</f>
        <v>No</v>
      </c>
    </row>
    <row r="4620" spans="6:14">
      <c r="F4620" s="3">
        <v>44435</v>
      </c>
      <c r="G4620" s="1" t="s">
        <v>23</v>
      </c>
      <c r="H4620" s="1" t="s">
        <v>102</v>
      </c>
      <c r="I4620" s="1">
        <v>2215</v>
      </c>
      <c r="J4620" s="1">
        <f>MONTH(BART_Rides[[#This Row],[Date]])</f>
        <v>8</v>
      </c>
      <c r="K4620" s="1">
        <f>WEEKDAY(BART_Rides[[#This Row],[Date]],2)</f>
        <v>5</v>
      </c>
      <c r="L4620" s="1" t="str">
        <f>LEFT(BART_Rides[[#This Row],[Lines]],1)</f>
        <v>B</v>
      </c>
      <c r="M4620" s="1" t="str">
        <f>IF(BART_Rides[[#This Row],[FirstLetter]]="Y","Yes","No")</f>
        <v>No</v>
      </c>
      <c r="N4620" s="1" t="str">
        <f>IF(OR(BART_Rides[[#This Row],[Station Code]]="EM", BART_Rides[[#This Row],[Station Code]]="MT", BART_Rides[[#This Row],[Station Code]]="PL", BART_Rides[[#This Row],[Station Code]]="CC"), "Yes", "No")</f>
        <v>No</v>
      </c>
    </row>
    <row r="4621" spans="6:14">
      <c r="F4621" s="3">
        <v>44436</v>
      </c>
      <c r="G4621" s="1" t="s">
        <v>23</v>
      </c>
      <c r="H4621" s="1" t="s">
        <v>102</v>
      </c>
      <c r="I4621" s="1">
        <v>1176</v>
      </c>
      <c r="J4621" s="1">
        <f>MONTH(BART_Rides[[#This Row],[Date]])</f>
        <v>8</v>
      </c>
      <c r="K4621" s="1">
        <f>WEEKDAY(BART_Rides[[#This Row],[Date]],2)</f>
        <v>6</v>
      </c>
      <c r="L4621" s="1" t="str">
        <f>LEFT(BART_Rides[[#This Row],[Lines]],1)</f>
        <v>B</v>
      </c>
      <c r="M4621" s="1" t="str">
        <f>IF(BART_Rides[[#This Row],[FirstLetter]]="Y","Yes","No")</f>
        <v>No</v>
      </c>
      <c r="N4621" s="1" t="str">
        <f>IF(OR(BART_Rides[[#This Row],[Station Code]]="EM", BART_Rides[[#This Row],[Station Code]]="MT", BART_Rides[[#This Row],[Station Code]]="PL", BART_Rides[[#This Row],[Station Code]]="CC"), "Yes", "No")</f>
        <v>No</v>
      </c>
    </row>
    <row r="4622" spans="6:14">
      <c r="F4622" s="3">
        <v>44437</v>
      </c>
      <c r="G4622" s="1" t="s">
        <v>23</v>
      </c>
      <c r="H4622" s="1" t="s">
        <v>102</v>
      </c>
      <c r="I4622" s="1">
        <v>827</v>
      </c>
      <c r="J4622" s="1">
        <f>MONTH(BART_Rides[[#This Row],[Date]])</f>
        <v>8</v>
      </c>
      <c r="K4622" s="1">
        <f>WEEKDAY(BART_Rides[[#This Row],[Date]],2)</f>
        <v>7</v>
      </c>
      <c r="L4622" s="1" t="str">
        <f>LEFT(BART_Rides[[#This Row],[Lines]],1)</f>
        <v>B</v>
      </c>
      <c r="M4622" s="1" t="str">
        <f>IF(BART_Rides[[#This Row],[FirstLetter]]="Y","Yes","No")</f>
        <v>No</v>
      </c>
      <c r="N4622" s="1" t="str">
        <f>IF(OR(BART_Rides[[#This Row],[Station Code]]="EM", BART_Rides[[#This Row],[Station Code]]="MT", BART_Rides[[#This Row],[Station Code]]="PL", BART_Rides[[#This Row],[Station Code]]="CC"), "Yes", "No")</f>
        <v>No</v>
      </c>
    </row>
    <row r="4623" spans="6:14">
      <c r="F4623" s="3">
        <v>44438</v>
      </c>
      <c r="G4623" s="1" t="s">
        <v>23</v>
      </c>
      <c r="H4623" s="1" t="s">
        <v>102</v>
      </c>
      <c r="I4623" s="1">
        <v>2031</v>
      </c>
      <c r="J4623" s="1">
        <f>MONTH(BART_Rides[[#This Row],[Date]])</f>
        <v>8</v>
      </c>
      <c r="K4623" s="1">
        <f>WEEKDAY(BART_Rides[[#This Row],[Date]],2)</f>
        <v>1</v>
      </c>
      <c r="L4623" s="1" t="str">
        <f>LEFT(BART_Rides[[#This Row],[Lines]],1)</f>
        <v>B</v>
      </c>
      <c r="M4623" s="1" t="str">
        <f>IF(BART_Rides[[#This Row],[FirstLetter]]="Y","Yes","No")</f>
        <v>No</v>
      </c>
      <c r="N4623" s="1" t="str">
        <f>IF(OR(BART_Rides[[#This Row],[Station Code]]="EM", BART_Rides[[#This Row],[Station Code]]="MT", BART_Rides[[#This Row],[Station Code]]="PL", BART_Rides[[#This Row],[Station Code]]="CC"), "Yes", "No")</f>
        <v>No</v>
      </c>
    </row>
    <row r="4624" spans="6:14">
      <c r="F4624" s="3">
        <v>44439</v>
      </c>
      <c r="G4624" s="1" t="s">
        <v>23</v>
      </c>
      <c r="H4624" s="1" t="s">
        <v>102</v>
      </c>
      <c r="I4624" s="1">
        <v>2148</v>
      </c>
      <c r="J4624" s="1">
        <f>MONTH(BART_Rides[[#This Row],[Date]])</f>
        <v>8</v>
      </c>
      <c r="K4624" s="1">
        <f>WEEKDAY(BART_Rides[[#This Row],[Date]],2)</f>
        <v>2</v>
      </c>
      <c r="L4624" s="1" t="str">
        <f>LEFT(BART_Rides[[#This Row],[Lines]],1)</f>
        <v>B</v>
      </c>
      <c r="M4624" s="1" t="str">
        <f>IF(BART_Rides[[#This Row],[FirstLetter]]="Y","Yes","No")</f>
        <v>No</v>
      </c>
      <c r="N4624" s="1" t="str">
        <f>IF(OR(BART_Rides[[#This Row],[Station Code]]="EM", BART_Rides[[#This Row],[Station Code]]="MT", BART_Rides[[#This Row],[Station Code]]="PL", BART_Rides[[#This Row],[Station Code]]="CC"), "Yes", "No")</f>
        <v>No</v>
      </c>
    </row>
    <row r="4625" spans="6:14">
      <c r="F4625" s="3">
        <v>44440</v>
      </c>
      <c r="G4625" s="1" t="s">
        <v>23</v>
      </c>
      <c r="H4625" s="1" t="s">
        <v>102</v>
      </c>
      <c r="I4625" s="1">
        <v>2150</v>
      </c>
      <c r="J4625" s="1">
        <f>MONTH(BART_Rides[[#This Row],[Date]])</f>
        <v>9</v>
      </c>
      <c r="K4625" s="1">
        <f>WEEKDAY(BART_Rides[[#This Row],[Date]],2)</f>
        <v>3</v>
      </c>
      <c r="L4625" s="1" t="str">
        <f>LEFT(BART_Rides[[#This Row],[Lines]],1)</f>
        <v>B</v>
      </c>
      <c r="M4625" s="1" t="str">
        <f>IF(BART_Rides[[#This Row],[FirstLetter]]="Y","Yes","No")</f>
        <v>No</v>
      </c>
      <c r="N4625" s="1" t="str">
        <f>IF(OR(BART_Rides[[#This Row],[Station Code]]="EM", BART_Rides[[#This Row],[Station Code]]="MT", BART_Rides[[#This Row],[Station Code]]="PL", BART_Rides[[#This Row],[Station Code]]="CC"), "Yes", "No")</f>
        <v>No</v>
      </c>
    </row>
    <row r="4626" spans="6:14">
      <c r="F4626" s="3">
        <v>44441</v>
      </c>
      <c r="G4626" s="1" t="s">
        <v>23</v>
      </c>
      <c r="H4626" s="1" t="s">
        <v>102</v>
      </c>
      <c r="I4626" s="1">
        <v>2172</v>
      </c>
      <c r="J4626" s="1">
        <f>MONTH(BART_Rides[[#This Row],[Date]])</f>
        <v>9</v>
      </c>
      <c r="K4626" s="1">
        <f>WEEKDAY(BART_Rides[[#This Row],[Date]],2)</f>
        <v>4</v>
      </c>
      <c r="L4626" s="1" t="str">
        <f>LEFT(BART_Rides[[#This Row],[Lines]],1)</f>
        <v>B</v>
      </c>
      <c r="M4626" s="1" t="str">
        <f>IF(BART_Rides[[#This Row],[FirstLetter]]="Y","Yes","No")</f>
        <v>No</v>
      </c>
      <c r="N4626" s="1" t="str">
        <f>IF(OR(BART_Rides[[#This Row],[Station Code]]="EM", BART_Rides[[#This Row],[Station Code]]="MT", BART_Rides[[#This Row],[Station Code]]="PL", BART_Rides[[#This Row],[Station Code]]="CC"), "Yes", "No")</f>
        <v>No</v>
      </c>
    </row>
    <row r="4627" spans="6:14">
      <c r="F4627" s="3">
        <v>44442</v>
      </c>
      <c r="G4627" s="1" t="s">
        <v>23</v>
      </c>
      <c r="H4627" s="1" t="s">
        <v>102</v>
      </c>
      <c r="I4627" s="1">
        <v>2154</v>
      </c>
      <c r="J4627" s="1">
        <f>MONTH(BART_Rides[[#This Row],[Date]])</f>
        <v>9</v>
      </c>
      <c r="K4627" s="1">
        <f>WEEKDAY(BART_Rides[[#This Row],[Date]],2)</f>
        <v>5</v>
      </c>
      <c r="L4627" s="1" t="str">
        <f>LEFT(BART_Rides[[#This Row],[Lines]],1)</f>
        <v>B</v>
      </c>
      <c r="M4627" s="1" t="str">
        <f>IF(BART_Rides[[#This Row],[FirstLetter]]="Y","Yes","No")</f>
        <v>No</v>
      </c>
      <c r="N4627" s="1" t="str">
        <f>IF(OR(BART_Rides[[#This Row],[Station Code]]="EM", BART_Rides[[#This Row],[Station Code]]="MT", BART_Rides[[#This Row],[Station Code]]="PL", BART_Rides[[#This Row],[Station Code]]="CC"), "Yes", "No")</f>
        <v>No</v>
      </c>
    </row>
    <row r="4628" spans="6:14">
      <c r="F4628" s="3">
        <v>44443</v>
      </c>
      <c r="G4628" s="1" t="s">
        <v>23</v>
      </c>
      <c r="H4628" s="1" t="s">
        <v>102</v>
      </c>
      <c r="I4628" s="1">
        <v>1141</v>
      </c>
      <c r="J4628" s="1">
        <f>MONTH(BART_Rides[[#This Row],[Date]])</f>
        <v>9</v>
      </c>
      <c r="K4628" s="1">
        <f>WEEKDAY(BART_Rides[[#This Row],[Date]],2)</f>
        <v>6</v>
      </c>
      <c r="L4628" s="1" t="str">
        <f>LEFT(BART_Rides[[#This Row],[Lines]],1)</f>
        <v>B</v>
      </c>
      <c r="M4628" s="1" t="str">
        <f>IF(BART_Rides[[#This Row],[FirstLetter]]="Y","Yes","No")</f>
        <v>No</v>
      </c>
      <c r="N4628" s="1" t="str">
        <f>IF(OR(BART_Rides[[#This Row],[Station Code]]="EM", BART_Rides[[#This Row],[Station Code]]="MT", BART_Rides[[#This Row],[Station Code]]="PL", BART_Rides[[#This Row],[Station Code]]="CC"), "Yes", "No")</f>
        <v>No</v>
      </c>
    </row>
    <row r="4629" spans="6:14">
      <c r="F4629" s="3">
        <v>44444</v>
      </c>
      <c r="G4629" s="1" t="s">
        <v>23</v>
      </c>
      <c r="H4629" s="1" t="s">
        <v>102</v>
      </c>
      <c r="I4629" s="1">
        <v>846</v>
      </c>
      <c r="J4629" s="1">
        <f>MONTH(BART_Rides[[#This Row],[Date]])</f>
        <v>9</v>
      </c>
      <c r="K4629" s="1">
        <f>WEEKDAY(BART_Rides[[#This Row],[Date]],2)</f>
        <v>7</v>
      </c>
      <c r="L4629" s="1" t="str">
        <f>LEFT(BART_Rides[[#This Row],[Lines]],1)</f>
        <v>B</v>
      </c>
      <c r="M4629" s="1" t="str">
        <f>IF(BART_Rides[[#This Row],[FirstLetter]]="Y","Yes","No")</f>
        <v>No</v>
      </c>
      <c r="N4629" s="1" t="str">
        <f>IF(OR(BART_Rides[[#This Row],[Station Code]]="EM", BART_Rides[[#This Row],[Station Code]]="MT", BART_Rides[[#This Row],[Station Code]]="PL", BART_Rides[[#This Row],[Station Code]]="CC"), "Yes", "No")</f>
        <v>No</v>
      </c>
    </row>
    <row r="4630" spans="6:14">
      <c r="F4630" s="3">
        <v>44445</v>
      </c>
      <c r="G4630" s="1" t="s">
        <v>23</v>
      </c>
      <c r="H4630" s="1" t="s">
        <v>102</v>
      </c>
      <c r="I4630" s="1">
        <v>809</v>
      </c>
      <c r="J4630" s="1">
        <f>MONTH(BART_Rides[[#This Row],[Date]])</f>
        <v>9</v>
      </c>
      <c r="K4630" s="1">
        <f>WEEKDAY(BART_Rides[[#This Row],[Date]],2)</f>
        <v>1</v>
      </c>
      <c r="L4630" s="1" t="str">
        <f>LEFT(BART_Rides[[#This Row],[Lines]],1)</f>
        <v>B</v>
      </c>
      <c r="M4630" s="1" t="str">
        <f>IF(BART_Rides[[#This Row],[FirstLetter]]="Y","Yes","No")</f>
        <v>No</v>
      </c>
      <c r="N4630" s="1" t="str">
        <f>IF(OR(BART_Rides[[#This Row],[Station Code]]="EM", BART_Rides[[#This Row],[Station Code]]="MT", BART_Rides[[#This Row],[Station Code]]="PL", BART_Rides[[#This Row],[Station Code]]="CC"), "Yes", "No")</f>
        <v>No</v>
      </c>
    </row>
    <row r="4631" spans="6:14">
      <c r="F4631" s="3">
        <v>44446</v>
      </c>
      <c r="G4631" s="1" t="s">
        <v>23</v>
      </c>
      <c r="H4631" s="1" t="s">
        <v>102</v>
      </c>
      <c r="I4631" s="1">
        <v>2288</v>
      </c>
      <c r="J4631" s="1">
        <f>MONTH(BART_Rides[[#This Row],[Date]])</f>
        <v>9</v>
      </c>
      <c r="K4631" s="1">
        <f>WEEKDAY(BART_Rides[[#This Row],[Date]],2)</f>
        <v>2</v>
      </c>
      <c r="L4631" s="1" t="str">
        <f>LEFT(BART_Rides[[#This Row],[Lines]],1)</f>
        <v>B</v>
      </c>
      <c r="M4631" s="1" t="str">
        <f>IF(BART_Rides[[#This Row],[FirstLetter]]="Y","Yes","No")</f>
        <v>No</v>
      </c>
      <c r="N4631" s="1" t="str">
        <f>IF(OR(BART_Rides[[#This Row],[Station Code]]="EM", BART_Rides[[#This Row],[Station Code]]="MT", BART_Rides[[#This Row],[Station Code]]="PL", BART_Rides[[#This Row],[Station Code]]="CC"), "Yes", "No")</f>
        <v>No</v>
      </c>
    </row>
    <row r="4632" spans="6:14">
      <c r="F4632" s="3">
        <v>44447</v>
      </c>
      <c r="G4632" s="1" t="s">
        <v>23</v>
      </c>
      <c r="H4632" s="1" t="s">
        <v>102</v>
      </c>
      <c r="I4632" s="1">
        <v>2347</v>
      </c>
      <c r="J4632" s="1">
        <f>MONTH(BART_Rides[[#This Row],[Date]])</f>
        <v>9</v>
      </c>
      <c r="K4632" s="1">
        <f>WEEKDAY(BART_Rides[[#This Row],[Date]],2)</f>
        <v>3</v>
      </c>
      <c r="L4632" s="1" t="str">
        <f>LEFT(BART_Rides[[#This Row],[Lines]],1)</f>
        <v>B</v>
      </c>
      <c r="M4632" s="1" t="str">
        <f>IF(BART_Rides[[#This Row],[FirstLetter]]="Y","Yes","No")</f>
        <v>No</v>
      </c>
      <c r="N4632" s="1" t="str">
        <f>IF(OR(BART_Rides[[#This Row],[Station Code]]="EM", BART_Rides[[#This Row],[Station Code]]="MT", BART_Rides[[#This Row],[Station Code]]="PL", BART_Rides[[#This Row],[Station Code]]="CC"), "Yes", "No")</f>
        <v>No</v>
      </c>
    </row>
    <row r="4633" spans="6:14">
      <c r="F4633" s="3">
        <v>44448</v>
      </c>
      <c r="G4633" s="1" t="s">
        <v>23</v>
      </c>
      <c r="H4633" s="1" t="s">
        <v>102</v>
      </c>
      <c r="I4633" s="1">
        <v>2285</v>
      </c>
      <c r="J4633" s="1">
        <f>MONTH(BART_Rides[[#This Row],[Date]])</f>
        <v>9</v>
      </c>
      <c r="K4633" s="1">
        <f>WEEKDAY(BART_Rides[[#This Row],[Date]],2)</f>
        <v>4</v>
      </c>
      <c r="L4633" s="1" t="str">
        <f>LEFT(BART_Rides[[#This Row],[Lines]],1)</f>
        <v>B</v>
      </c>
      <c r="M4633" s="1" t="str">
        <f>IF(BART_Rides[[#This Row],[FirstLetter]]="Y","Yes","No")</f>
        <v>No</v>
      </c>
      <c r="N4633" s="1" t="str">
        <f>IF(OR(BART_Rides[[#This Row],[Station Code]]="EM", BART_Rides[[#This Row],[Station Code]]="MT", BART_Rides[[#This Row],[Station Code]]="PL", BART_Rides[[#This Row],[Station Code]]="CC"), "Yes", "No")</f>
        <v>No</v>
      </c>
    </row>
    <row r="4634" spans="6:14">
      <c r="F4634" s="3">
        <v>44449</v>
      </c>
      <c r="G4634" s="1" t="s">
        <v>23</v>
      </c>
      <c r="H4634" s="1" t="s">
        <v>102</v>
      </c>
      <c r="I4634" s="1">
        <v>2272</v>
      </c>
      <c r="J4634" s="1">
        <f>MONTH(BART_Rides[[#This Row],[Date]])</f>
        <v>9</v>
      </c>
      <c r="K4634" s="1">
        <f>WEEKDAY(BART_Rides[[#This Row],[Date]],2)</f>
        <v>5</v>
      </c>
      <c r="L4634" s="1" t="str">
        <f>LEFT(BART_Rides[[#This Row],[Lines]],1)</f>
        <v>B</v>
      </c>
      <c r="M4634" s="1" t="str">
        <f>IF(BART_Rides[[#This Row],[FirstLetter]]="Y","Yes","No")</f>
        <v>No</v>
      </c>
      <c r="N4634" s="1" t="str">
        <f>IF(OR(BART_Rides[[#This Row],[Station Code]]="EM", BART_Rides[[#This Row],[Station Code]]="MT", BART_Rides[[#This Row],[Station Code]]="PL", BART_Rides[[#This Row],[Station Code]]="CC"), "Yes", "No")</f>
        <v>No</v>
      </c>
    </row>
    <row r="4635" spans="6:14">
      <c r="F4635" s="3">
        <v>44450</v>
      </c>
      <c r="G4635" s="1" t="s">
        <v>23</v>
      </c>
      <c r="H4635" s="1" t="s">
        <v>102</v>
      </c>
      <c r="I4635" s="1">
        <v>1182</v>
      </c>
      <c r="J4635" s="1">
        <f>MONTH(BART_Rides[[#This Row],[Date]])</f>
        <v>9</v>
      </c>
      <c r="K4635" s="1">
        <f>WEEKDAY(BART_Rides[[#This Row],[Date]],2)</f>
        <v>6</v>
      </c>
      <c r="L4635" s="1" t="str">
        <f>LEFT(BART_Rides[[#This Row],[Lines]],1)</f>
        <v>B</v>
      </c>
      <c r="M4635" s="1" t="str">
        <f>IF(BART_Rides[[#This Row],[FirstLetter]]="Y","Yes","No")</f>
        <v>No</v>
      </c>
      <c r="N4635" s="1" t="str">
        <f>IF(OR(BART_Rides[[#This Row],[Station Code]]="EM", BART_Rides[[#This Row],[Station Code]]="MT", BART_Rides[[#This Row],[Station Code]]="PL", BART_Rides[[#This Row],[Station Code]]="CC"), "Yes", "No")</f>
        <v>No</v>
      </c>
    </row>
    <row r="4636" spans="6:14">
      <c r="F4636" s="3">
        <v>44451</v>
      </c>
      <c r="G4636" s="1" t="s">
        <v>23</v>
      </c>
      <c r="H4636" s="1" t="s">
        <v>102</v>
      </c>
      <c r="I4636" s="1">
        <v>859</v>
      </c>
      <c r="J4636" s="1">
        <f>MONTH(BART_Rides[[#This Row],[Date]])</f>
        <v>9</v>
      </c>
      <c r="K4636" s="1">
        <f>WEEKDAY(BART_Rides[[#This Row],[Date]],2)</f>
        <v>7</v>
      </c>
      <c r="L4636" s="1" t="str">
        <f>LEFT(BART_Rides[[#This Row],[Lines]],1)</f>
        <v>B</v>
      </c>
      <c r="M4636" s="1" t="str">
        <f>IF(BART_Rides[[#This Row],[FirstLetter]]="Y","Yes","No")</f>
        <v>No</v>
      </c>
      <c r="N4636" s="1" t="str">
        <f>IF(OR(BART_Rides[[#This Row],[Station Code]]="EM", BART_Rides[[#This Row],[Station Code]]="MT", BART_Rides[[#This Row],[Station Code]]="PL", BART_Rides[[#This Row],[Station Code]]="CC"), "Yes", "No")</f>
        <v>No</v>
      </c>
    </row>
    <row r="4637" spans="6:14">
      <c r="F4637" s="3">
        <v>44452</v>
      </c>
      <c r="G4637" s="1" t="s">
        <v>23</v>
      </c>
      <c r="H4637" s="1" t="s">
        <v>102</v>
      </c>
      <c r="I4637" s="1">
        <v>2107</v>
      </c>
      <c r="J4637" s="1">
        <f>MONTH(BART_Rides[[#This Row],[Date]])</f>
        <v>9</v>
      </c>
      <c r="K4637" s="1">
        <f>WEEKDAY(BART_Rides[[#This Row],[Date]],2)</f>
        <v>1</v>
      </c>
      <c r="L4637" s="1" t="str">
        <f>LEFT(BART_Rides[[#This Row],[Lines]],1)</f>
        <v>B</v>
      </c>
      <c r="M4637" s="1" t="str">
        <f>IF(BART_Rides[[#This Row],[FirstLetter]]="Y","Yes","No")</f>
        <v>No</v>
      </c>
      <c r="N4637" s="1" t="str">
        <f>IF(OR(BART_Rides[[#This Row],[Station Code]]="EM", BART_Rides[[#This Row],[Station Code]]="MT", BART_Rides[[#This Row],[Station Code]]="PL", BART_Rides[[#This Row],[Station Code]]="CC"), "Yes", "No")</f>
        <v>No</v>
      </c>
    </row>
    <row r="4638" spans="6:14">
      <c r="F4638" s="3">
        <v>44453</v>
      </c>
      <c r="G4638" s="1" t="s">
        <v>23</v>
      </c>
      <c r="H4638" s="1" t="s">
        <v>102</v>
      </c>
      <c r="I4638" s="1">
        <v>2303</v>
      </c>
      <c r="J4638" s="1">
        <f>MONTH(BART_Rides[[#This Row],[Date]])</f>
        <v>9</v>
      </c>
      <c r="K4638" s="1">
        <f>WEEKDAY(BART_Rides[[#This Row],[Date]],2)</f>
        <v>2</v>
      </c>
      <c r="L4638" s="1" t="str">
        <f>LEFT(BART_Rides[[#This Row],[Lines]],1)</f>
        <v>B</v>
      </c>
      <c r="M4638" s="1" t="str">
        <f>IF(BART_Rides[[#This Row],[FirstLetter]]="Y","Yes","No")</f>
        <v>No</v>
      </c>
      <c r="N4638" s="1" t="str">
        <f>IF(OR(BART_Rides[[#This Row],[Station Code]]="EM", BART_Rides[[#This Row],[Station Code]]="MT", BART_Rides[[#This Row],[Station Code]]="PL", BART_Rides[[#This Row],[Station Code]]="CC"), "Yes", "No")</f>
        <v>No</v>
      </c>
    </row>
    <row r="4639" spans="6:14">
      <c r="F4639" s="3">
        <v>44454</v>
      </c>
      <c r="G4639" s="1" t="s">
        <v>23</v>
      </c>
      <c r="H4639" s="1" t="s">
        <v>102</v>
      </c>
      <c r="I4639" s="1">
        <v>2291</v>
      </c>
      <c r="J4639" s="1">
        <f>MONTH(BART_Rides[[#This Row],[Date]])</f>
        <v>9</v>
      </c>
      <c r="K4639" s="1">
        <f>WEEKDAY(BART_Rides[[#This Row],[Date]],2)</f>
        <v>3</v>
      </c>
      <c r="L4639" s="1" t="str">
        <f>LEFT(BART_Rides[[#This Row],[Lines]],1)</f>
        <v>B</v>
      </c>
      <c r="M4639" s="1" t="str">
        <f>IF(BART_Rides[[#This Row],[FirstLetter]]="Y","Yes","No")</f>
        <v>No</v>
      </c>
      <c r="N4639" s="1" t="str">
        <f>IF(OR(BART_Rides[[#This Row],[Station Code]]="EM", BART_Rides[[#This Row],[Station Code]]="MT", BART_Rides[[#This Row],[Station Code]]="PL", BART_Rides[[#This Row],[Station Code]]="CC"), "Yes", "No")</f>
        <v>No</v>
      </c>
    </row>
    <row r="4640" spans="6:14">
      <c r="F4640" s="3">
        <v>44455</v>
      </c>
      <c r="G4640" s="1" t="s">
        <v>23</v>
      </c>
      <c r="H4640" s="1" t="s">
        <v>102</v>
      </c>
      <c r="I4640" s="1">
        <v>2308</v>
      </c>
      <c r="J4640" s="1">
        <f>MONTH(BART_Rides[[#This Row],[Date]])</f>
        <v>9</v>
      </c>
      <c r="K4640" s="1">
        <f>WEEKDAY(BART_Rides[[#This Row],[Date]],2)</f>
        <v>4</v>
      </c>
      <c r="L4640" s="1" t="str">
        <f>LEFT(BART_Rides[[#This Row],[Lines]],1)</f>
        <v>B</v>
      </c>
      <c r="M4640" s="1" t="str">
        <f>IF(BART_Rides[[#This Row],[FirstLetter]]="Y","Yes","No")</f>
        <v>No</v>
      </c>
      <c r="N4640" s="1" t="str">
        <f>IF(OR(BART_Rides[[#This Row],[Station Code]]="EM", BART_Rides[[#This Row],[Station Code]]="MT", BART_Rides[[#This Row],[Station Code]]="PL", BART_Rides[[#This Row],[Station Code]]="CC"), "Yes", "No")</f>
        <v>No</v>
      </c>
    </row>
    <row r="4641" spans="6:14">
      <c r="F4641" s="3">
        <v>44456</v>
      </c>
      <c r="G4641" s="1" t="s">
        <v>23</v>
      </c>
      <c r="H4641" s="1" t="s">
        <v>102</v>
      </c>
      <c r="I4641" s="1">
        <v>2248</v>
      </c>
      <c r="J4641" s="1">
        <f>MONTH(BART_Rides[[#This Row],[Date]])</f>
        <v>9</v>
      </c>
      <c r="K4641" s="1">
        <f>WEEKDAY(BART_Rides[[#This Row],[Date]],2)</f>
        <v>5</v>
      </c>
      <c r="L4641" s="1" t="str">
        <f>LEFT(BART_Rides[[#This Row],[Lines]],1)</f>
        <v>B</v>
      </c>
      <c r="M4641" s="1" t="str">
        <f>IF(BART_Rides[[#This Row],[FirstLetter]]="Y","Yes","No")</f>
        <v>No</v>
      </c>
      <c r="N4641" s="1" t="str">
        <f>IF(OR(BART_Rides[[#This Row],[Station Code]]="EM", BART_Rides[[#This Row],[Station Code]]="MT", BART_Rides[[#This Row],[Station Code]]="PL", BART_Rides[[#This Row],[Station Code]]="CC"), "Yes", "No")</f>
        <v>No</v>
      </c>
    </row>
    <row r="4642" spans="6:14">
      <c r="F4642" s="3">
        <v>44457</v>
      </c>
      <c r="G4642" s="1" t="s">
        <v>23</v>
      </c>
      <c r="H4642" s="1" t="s">
        <v>102</v>
      </c>
      <c r="I4642" s="1">
        <v>1374</v>
      </c>
      <c r="J4642" s="1">
        <f>MONTH(BART_Rides[[#This Row],[Date]])</f>
        <v>9</v>
      </c>
      <c r="K4642" s="1">
        <f>WEEKDAY(BART_Rides[[#This Row],[Date]],2)</f>
        <v>6</v>
      </c>
      <c r="L4642" s="1" t="str">
        <f>LEFT(BART_Rides[[#This Row],[Lines]],1)</f>
        <v>B</v>
      </c>
      <c r="M4642" s="1" t="str">
        <f>IF(BART_Rides[[#This Row],[FirstLetter]]="Y","Yes","No")</f>
        <v>No</v>
      </c>
      <c r="N4642" s="1" t="str">
        <f>IF(OR(BART_Rides[[#This Row],[Station Code]]="EM", BART_Rides[[#This Row],[Station Code]]="MT", BART_Rides[[#This Row],[Station Code]]="PL", BART_Rides[[#This Row],[Station Code]]="CC"), "Yes", "No")</f>
        <v>No</v>
      </c>
    </row>
    <row r="4643" spans="6:14">
      <c r="F4643" s="3">
        <v>44458</v>
      </c>
      <c r="G4643" s="1" t="s">
        <v>23</v>
      </c>
      <c r="H4643" s="1" t="s">
        <v>102</v>
      </c>
      <c r="I4643" s="1">
        <v>855</v>
      </c>
      <c r="J4643" s="1">
        <f>MONTH(BART_Rides[[#This Row],[Date]])</f>
        <v>9</v>
      </c>
      <c r="K4643" s="1">
        <f>WEEKDAY(BART_Rides[[#This Row],[Date]],2)</f>
        <v>7</v>
      </c>
      <c r="L4643" s="1" t="str">
        <f>LEFT(BART_Rides[[#This Row],[Lines]],1)</f>
        <v>B</v>
      </c>
      <c r="M4643" s="1" t="str">
        <f>IF(BART_Rides[[#This Row],[FirstLetter]]="Y","Yes","No")</f>
        <v>No</v>
      </c>
      <c r="N4643" s="1" t="str">
        <f>IF(OR(BART_Rides[[#This Row],[Station Code]]="EM", BART_Rides[[#This Row],[Station Code]]="MT", BART_Rides[[#This Row],[Station Code]]="PL", BART_Rides[[#This Row],[Station Code]]="CC"), "Yes", "No")</f>
        <v>No</v>
      </c>
    </row>
    <row r="4644" spans="6:14">
      <c r="F4644" s="3">
        <v>44459</v>
      </c>
      <c r="G4644" s="1" t="s">
        <v>23</v>
      </c>
      <c r="H4644" s="1" t="s">
        <v>102</v>
      </c>
      <c r="I4644" s="1">
        <v>2200</v>
      </c>
      <c r="J4644" s="1">
        <f>MONTH(BART_Rides[[#This Row],[Date]])</f>
        <v>9</v>
      </c>
      <c r="K4644" s="1">
        <f>WEEKDAY(BART_Rides[[#This Row],[Date]],2)</f>
        <v>1</v>
      </c>
      <c r="L4644" s="1" t="str">
        <f>LEFT(BART_Rides[[#This Row],[Lines]],1)</f>
        <v>B</v>
      </c>
      <c r="M4644" s="1" t="str">
        <f>IF(BART_Rides[[#This Row],[FirstLetter]]="Y","Yes","No")</f>
        <v>No</v>
      </c>
      <c r="N4644" s="1" t="str">
        <f>IF(OR(BART_Rides[[#This Row],[Station Code]]="EM", BART_Rides[[#This Row],[Station Code]]="MT", BART_Rides[[#This Row],[Station Code]]="PL", BART_Rides[[#This Row],[Station Code]]="CC"), "Yes", "No")</f>
        <v>No</v>
      </c>
    </row>
    <row r="4645" spans="6:14">
      <c r="F4645" s="3">
        <v>44460</v>
      </c>
      <c r="G4645" s="1" t="s">
        <v>23</v>
      </c>
      <c r="H4645" s="1" t="s">
        <v>102</v>
      </c>
      <c r="I4645" s="1">
        <v>2275</v>
      </c>
      <c r="J4645" s="1">
        <f>MONTH(BART_Rides[[#This Row],[Date]])</f>
        <v>9</v>
      </c>
      <c r="K4645" s="1">
        <f>WEEKDAY(BART_Rides[[#This Row],[Date]],2)</f>
        <v>2</v>
      </c>
      <c r="L4645" s="1" t="str">
        <f>LEFT(BART_Rides[[#This Row],[Lines]],1)</f>
        <v>B</v>
      </c>
      <c r="M4645" s="1" t="str">
        <f>IF(BART_Rides[[#This Row],[FirstLetter]]="Y","Yes","No")</f>
        <v>No</v>
      </c>
      <c r="N4645" s="1" t="str">
        <f>IF(OR(BART_Rides[[#This Row],[Station Code]]="EM", BART_Rides[[#This Row],[Station Code]]="MT", BART_Rides[[#This Row],[Station Code]]="PL", BART_Rides[[#This Row],[Station Code]]="CC"), "Yes", "No")</f>
        <v>No</v>
      </c>
    </row>
    <row r="4646" spans="6:14">
      <c r="F4646" s="3">
        <v>44461</v>
      </c>
      <c r="G4646" s="1" t="s">
        <v>23</v>
      </c>
      <c r="H4646" s="1" t="s">
        <v>102</v>
      </c>
      <c r="I4646" s="1">
        <v>2241</v>
      </c>
      <c r="J4646" s="1">
        <f>MONTH(BART_Rides[[#This Row],[Date]])</f>
        <v>9</v>
      </c>
      <c r="K4646" s="1">
        <f>WEEKDAY(BART_Rides[[#This Row],[Date]],2)</f>
        <v>3</v>
      </c>
      <c r="L4646" s="1" t="str">
        <f>LEFT(BART_Rides[[#This Row],[Lines]],1)</f>
        <v>B</v>
      </c>
      <c r="M4646" s="1" t="str">
        <f>IF(BART_Rides[[#This Row],[FirstLetter]]="Y","Yes","No")</f>
        <v>No</v>
      </c>
      <c r="N4646" s="1" t="str">
        <f>IF(OR(BART_Rides[[#This Row],[Station Code]]="EM", BART_Rides[[#This Row],[Station Code]]="MT", BART_Rides[[#This Row],[Station Code]]="PL", BART_Rides[[#This Row],[Station Code]]="CC"), "Yes", "No")</f>
        <v>No</v>
      </c>
    </row>
    <row r="4647" spans="6:14">
      <c r="F4647" s="3">
        <v>44462</v>
      </c>
      <c r="G4647" s="1" t="s">
        <v>23</v>
      </c>
      <c r="H4647" s="1" t="s">
        <v>102</v>
      </c>
      <c r="I4647" s="1">
        <v>2325</v>
      </c>
      <c r="J4647" s="1">
        <f>MONTH(BART_Rides[[#This Row],[Date]])</f>
        <v>9</v>
      </c>
      <c r="K4647" s="1">
        <f>WEEKDAY(BART_Rides[[#This Row],[Date]],2)</f>
        <v>4</v>
      </c>
      <c r="L4647" s="1" t="str">
        <f>LEFT(BART_Rides[[#This Row],[Lines]],1)</f>
        <v>B</v>
      </c>
      <c r="M4647" s="1" t="str">
        <f>IF(BART_Rides[[#This Row],[FirstLetter]]="Y","Yes","No")</f>
        <v>No</v>
      </c>
      <c r="N4647" s="1" t="str">
        <f>IF(OR(BART_Rides[[#This Row],[Station Code]]="EM", BART_Rides[[#This Row],[Station Code]]="MT", BART_Rides[[#This Row],[Station Code]]="PL", BART_Rides[[#This Row],[Station Code]]="CC"), "Yes", "No")</f>
        <v>No</v>
      </c>
    </row>
    <row r="4648" spans="6:14">
      <c r="F4648" s="3">
        <v>44463</v>
      </c>
      <c r="G4648" s="1" t="s">
        <v>23</v>
      </c>
      <c r="H4648" s="1" t="s">
        <v>102</v>
      </c>
      <c r="I4648" s="1">
        <v>2370</v>
      </c>
      <c r="J4648" s="1">
        <f>MONTH(BART_Rides[[#This Row],[Date]])</f>
        <v>9</v>
      </c>
      <c r="K4648" s="1">
        <f>WEEKDAY(BART_Rides[[#This Row],[Date]],2)</f>
        <v>5</v>
      </c>
      <c r="L4648" s="1" t="str">
        <f>LEFT(BART_Rides[[#This Row],[Lines]],1)</f>
        <v>B</v>
      </c>
      <c r="M4648" s="1" t="str">
        <f>IF(BART_Rides[[#This Row],[FirstLetter]]="Y","Yes","No")</f>
        <v>No</v>
      </c>
      <c r="N4648" s="1" t="str">
        <f>IF(OR(BART_Rides[[#This Row],[Station Code]]="EM", BART_Rides[[#This Row],[Station Code]]="MT", BART_Rides[[#This Row],[Station Code]]="PL", BART_Rides[[#This Row],[Station Code]]="CC"), "Yes", "No")</f>
        <v>No</v>
      </c>
    </row>
    <row r="4649" spans="6:14">
      <c r="F4649" s="3">
        <v>44464</v>
      </c>
      <c r="G4649" s="1" t="s">
        <v>23</v>
      </c>
      <c r="H4649" s="1" t="s">
        <v>102</v>
      </c>
      <c r="I4649" s="1">
        <v>1245</v>
      </c>
      <c r="J4649" s="1">
        <f>MONTH(BART_Rides[[#This Row],[Date]])</f>
        <v>9</v>
      </c>
      <c r="K4649" s="1">
        <f>WEEKDAY(BART_Rides[[#This Row],[Date]],2)</f>
        <v>6</v>
      </c>
      <c r="L4649" s="1" t="str">
        <f>LEFT(BART_Rides[[#This Row],[Lines]],1)</f>
        <v>B</v>
      </c>
      <c r="M4649" s="1" t="str">
        <f>IF(BART_Rides[[#This Row],[FirstLetter]]="Y","Yes","No")</f>
        <v>No</v>
      </c>
      <c r="N4649" s="1" t="str">
        <f>IF(OR(BART_Rides[[#This Row],[Station Code]]="EM", BART_Rides[[#This Row],[Station Code]]="MT", BART_Rides[[#This Row],[Station Code]]="PL", BART_Rides[[#This Row],[Station Code]]="CC"), "Yes", "No")</f>
        <v>No</v>
      </c>
    </row>
    <row r="4650" spans="6:14">
      <c r="F4650" s="3">
        <v>44465</v>
      </c>
      <c r="G4650" s="1" t="s">
        <v>23</v>
      </c>
      <c r="H4650" s="1" t="s">
        <v>102</v>
      </c>
      <c r="I4650" s="1">
        <v>873</v>
      </c>
      <c r="J4650" s="1">
        <f>MONTH(BART_Rides[[#This Row],[Date]])</f>
        <v>9</v>
      </c>
      <c r="K4650" s="1">
        <f>WEEKDAY(BART_Rides[[#This Row],[Date]],2)</f>
        <v>7</v>
      </c>
      <c r="L4650" s="1" t="str">
        <f>LEFT(BART_Rides[[#This Row],[Lines]],1)</f>
        <v>B</v>
      </c>
      <c r="M4650" s="1" t="str">
        <f>IF(BART_Rides[[#This Row],[FirstLetter]]="Y","Yes","No")</f>
        <v>No</v>
      </c>
      <c r="N4650" s="1" t="str">
        <f>IF(OR(BART_Rides[[#This Row],[Station Code]]="EM", BART_Rides[[#This Row],[Station Code]]="MT", BART_Rides[[#This Row],[Station Code]]="PL", BART_Rides[[#This Row],[Station Code]]="CC"), "Yes", "No")</f>
        <v>No</v>
      </c>
    </row>
    <row r="4651" spans="6:14">
      <c r="F4651" s="3">
        <v>44466</v>
      </c>
      <c r="G4651" s="1" t="s">
        <v>23</v>
      </c>
      <c r="H4651" s="1" t="s">
        <v>102</v>
      </c>
      <c r="I4651" s="1">
        <v>2160</v>
      </c>
      <c r="J4651" s="1">
        <f>MONTH(BART_Rides[[#This Row],[Date]])</f>
        <v>9</v>
      </c>
      <c r="K4651" s="1">
        <f>WEEKDAY(BART_Rides[[#This Row],[Date]],2)</f>
        <v>1</v>
      </c>
      <c r="L4651" s="1" t="str">
        <f>LEFT(BART_Rides[[#This Row],[Lines]],1)</f>
        <v>B</v>
      </c>
      <c r="M4651" s="1" t="str">
        <f>IF(BART_Rides[[#This Row],[FirstLetter]]="Y","Yes","No")</f>
        <v>No</v>
      </c>
      <c r="N4651" s="1" t="str">
        <f>IF(OR(BART_Rides[[#This Row],[Station Code]]="EM", BART_Rides[[#This Row],[Station Code]]="MT", BART_Rides[[#This Row],[Station Code]]="PL", BART_Rides[[#This Row],[Station Code]]="CC"), "Yes", "No")</f>
        <v>No</v>
      </c>
    </row>
    <row r="4652" spans="6:14">
      <c r="F4652" s="3">
        <v>44467</v>
      </c>
      <c r="G4652" s="1" t="s">
        <v>23</v>
      </c>
      <c r="H4652" s="1" t="s">
        <v>102</v>
      </c>
      <c r="I4652" s="1">
        <v>2316</v>
      </c>
      <c r="J4652" s="1">
        <f>MONTH(BART_Rides[[#This Row],[Date]])</f>
        <v>9</v>
      </c>
      <c r="K4652" s="1">
        <f>WEEKDAY(BART_Rides[[#This Row],[Date]],2)</f>
        <v>2</v>
      </c>
      <c r="L4652" s="1" t="str">
        <f>LEFT(BART_Rides[[#This Row],[Lines]],1)</f>
        <v>B</v>
      </c>
      <c r="M4652" s="1" t="str">
        <f>IF(BART_Rides[[#This Row],[FirstLetter]]="Y","Yes","No")</f>
        <v>No</v>
      </c>
      <c r="N4652" s="1" t="str">
        <f>IF(OR(BART_Rides[[#This Row],[Station Code]]="EM", BART_Rides[[#This Row],[Station Code]]="MT", BART_Rides[[#This Row],[Station Code]]="PL", BART_Rides[[#This Row],[Station Code]]="CC"), "Yes", "No")</f>
        <v>No</v>
      </c>
    </row>
    <row r="4653" spans="6:14">
      <c r="F4653" s="3">
        <v>44468</v>
      </c>
      <c r="G4653" s="1" t="s">
        <v>23</v>
      </c>
      <c r="H4653" s="1" t="s">
        <v>102</v>
      </c>
      <c r="I4653" s="1">
        <v>2237</v>
      </c>
      <c r="J4653" s="1">
        <f>MONTH(BART_Rides[[#This Row],[Date]])</f>
        <v>9</v>
      </c>
      <c r="K4653" s="1">
        <f>WEEKDAY(BART_Rides[[#This Row],[Date]],2)</f>
        <v>3</v>
      </c>
      <c r="L4653" s="1" t="str">
        <f>LEFT(BART_Rides[[#This Row],[Lines]],1)</f>
        <v>B</v>
      </c>
      <c r="M4653" s="1" t="str">
        <f>IF(BART_Rides[[#This Row],[FirstLetter]]="Y","Yes","No")</f>
        <v>No</v>
      </c>
      <c r="N4653" s="1" t="str">
        <f>IF(OR(BART_Rides[[#This Row],[Station Code]]="EM", BART_Rides[[#This Row],[Station Code]]="MT", BART_Rides[[#This Row],[Station Code]]="PL", BART_Rides[[#This Row],[Station Code]]="CC"), "Yes", "No")</f>
        <v>No</v>
      </c>
    </row>
    <row r="4654" spans="6:14">
      <c r="F4654" s="3">
        <v>44469</v>
      </c>
      <c r="G4654" s="1" t="s">
        <v>23</v>
      </c>
      <c r="H4654" s="1" t="s">
        <v>102</v>
      </c>
      <c r="I4654" s="1">
        <v>2348</v>
      </c>
      <c r="J4654" s="1">
        <f>MONTH(BART_Rides[[#This Row],[Date]])</f>
        <v>9</v>
      </c>
      <c r="K4654" s="1">
        <f>WEEKDAY(BART_Rides[[#This Row],[Date]],2)</f>
        <v>4</v>
      </c>
      <c r="L4654" s="1" t="str">
        <f>LEFT(BART_Rides[[#This Row],[Lines]],1)</f>
        <v>B</v>
      </c>
      <c r="M4654" s="1" t="str">
        <f>IF(BART_Rides[[#This Row],[FirstLetter]]="Y","Yes","No")</f>
        <v>No</v>
      </c>
      <c r="N4654" s="1" t="str">
        <f>IF(OR(BART_Rides[[#This Row],[Station Code]]="EM", BART_Rides[[#This Row],[Station Code]]="MT", BART_Rides[[#This Row],[Station Code]]="PL", BART_Rides[[#This Row],[Station Code]]="CC"), "Yes", "No")</f>
        <v>No</v>
      </c>
    </row>
    <row r="4655" spans="6:14">
      <c r="F4655" s="3">
        <v>44470</v>
      </c>
      <c r="G4655" s="1" t="s">
        <v>23</v>
      </c>
      <c r="H4655" s="1" t="s">
        <v>102</v>
      </c>
      <c r="I4655" s="1">
        <v>2441</v>
      </c>
      <c r="J4655" s="1">
        <f>MONTH(BART_Rides[[#This Row],[Date]])</f>
        <v>10</v>
      </c>
      <c r="K4655" s="1">
        <f>WEEKDAY(BART_Rides[[#This Row],[Date]],2)</f>
        <v>5</v>
      </c>
      <c r="L4655" s="1" t="str">
        <f>LEFT(BART_Rides[[#This Row],[Lines]],1)</f>
        <v>B</v>
      </c>
      <c r="M4655" s="1" t="str">
        <f>IF(BART_Rides[[#This Row],[FirstLetter]]="Y","Yes","No")</f>
        <v>No</v>
      </c>
      <c r="N4655" s="1" t="str">
        <f>IF(OR(BART_Rides[[#This Row],[Station Code]]="EM", BART_Rides[[#This Row],[Station Code]]="MT", BART_Rides[[#This Row],[Station Code]]="PL", BART_Rides[[#This Row],[Station Code]]="CC"), "Yes", "No")</f>
        <v>No</v>
      </c>
    </row>
    <row r="4656" spans="6:14">
      <c r="F4656" s="3">
        <v>44471</v>
      </c>
      <c r="G4656" s="1" t="s">
        <v>23</v>
      </c>
      <c r="H4656" s="1" t="s">
        <v>102</v>
      </c>
      <c r="I4656" s="1">
        <v>1435</v>
      </c>
      <c r="J4656" s="1">
        <f>MONTH(BART_Rides[[#This Row],[Date]])</f>
        <v>10</v>
      </c>
      <c r="K4656" s="1">
        <f>WEEKDAY(BART_Rides[[#This Row],[Date]],2)</f>
        <v>6</v>
      </c>
      <c r="L4656" s="1" t="str">
        <f>LEFT(BART_Rides[[#This Row],[Lines]],1)</f>
        <v>B</v>
      </c>
      <c r="M4656" s="1" t="str">
        <f>IF(BART_Rides[[#This Row],[FirstLetter]]="Y","Yes","No")</f>
        <v>No</v>
      </c>
      <c r="N4656" s="1" t="str">
        <f>IF(OR(BART_Rides[[#This Row],[Station Code]]="EM", BART_Rides[[#This Row],[Station Code]]="MT", BART_Rides[[#This Row],[Station Code]]="PL", BART_Rides[[#This Row],[Station Code]]="CC"), "Yes", "No")</f>
        <v>No</v>
      </c>
    </row>
    <row r="4657" spans="6:14">
      <c r="F4657" s="3">
        <v>44472</v>
      </c>
      <c r="G4657" s="1" t="s">
        <v>23</v>
      </c>
      <c r="H4657" s="1" t="s">
        <v>102</v>
      </c>
      <c r="I4657" s="1">
        <v>827</v>
      </c>
      <c r="J4657" s="1">
        <f>MONTH(BART_Rides[[#This Row],[Date]])</f>
        <v>10</v>
      </c>
      <c r="K4657" s="1">
        <f>WEEKDAY(BART_Rides[[#This Row],[Date]],2)</f>
        <v>7</v>
      </c>
      <c r="L4657" s="1" t="str">
        <f>LEFT(BART_Rides[[#This Row],[Lines]],1)</f>
        <v>B</v>
      </c>
      <c r="M4657" s="1" t="str">
        <f>IF(BART_Rides[[#This Row],[FirstLetter]]="Y","Yes","No")</f>
        <v>No</v>
      </c>
      <c r="N4657" s="1" t="str">
        <f>IF(OR(BART_Rides[[#This Row],[Station Code]]="EM", BART_Rides[[#This Row],[Station Code]]="MT", BART_Rides[[#This Row],[Station Code]]="PL", BART_Rides[[#This Row],[Station Code]]="CC"), "Yes", "No")</f>
        <v>No</v>
      </c>
    </row>
    <row r="4658" spans="6:14">
      <c r="F4658" s="3">
        <v>44473</v>
      </c>
      <c r="G4658" s="1" t="s">
        <v>23</v>
      </c>
      <c r="H4658" s="1" t="s">
        <v>102</v>
      </c>
      <c r="I4658" s="1">
        <v>2176</v>
      </c>
      <c r="J4658" s="1">
        <f>MONTH(BART_Rides[[#This Row],[Date]])</f>
        <v>10</v>
      </c>
      <c r="K4658" s="1">
        <f>WEEKDAY(BART_Rides[[#This Row],[Date]],2)</f>
        <v>1</v>
      </c>
      <c r="L4658" s="1" t="str">
        <f>LEFT(BART_Rides[[#This Row],[Lines]],1)</f>
        <v>B</v>
      </c>
      <c r="M4658" s="1" t="str">
        <f>IF(BART_Rides[[#This Row],[FirstLetter]]="Y","Yes","No")</f>
        <v>No</v>
      </c>
      <c r="N4658" s="1" t="str">
        <f>IF(OR(BART_Rides[[#This Row],[Station Code]]="EM", BART_Rides[[#This Row],[Station Code]]="MT", BART_Rides[[#This Row],[Station Code]]="PL", BART_Rides[[#This Row],[Station Code]]="CC"), "Yes", "No")</f>
        <v>No</v>
      </c>
    </row>
    <row r="4659" spans="6:14">
      <c r="F4659" s="3">
        <v>44474</v>
      </c>
      <c r="G4659" s="1" t="s">
        <v>23</v>
      </c>
      <c r="H4659" s="1" t="s">
        <v>102</v>
      </c>
      <c r="I4659" s="1">
        <v>2276</v>
      </c>
      <c r="J4659" s="1">
        <f>MONTH(BART_Rides[[#This Row],[Date]])</f>
        <v>10</v>
      </c>
      <c r="K4659" s="1">
        <f>WEEKDAY(BART_Rides[[#This Row],[Date]],2)</f>
        <v>2</v>
      </c>
      <c r="L4659" s="1" t="str">
        <f>LEFT(BART_Rides[[#This Row],[Lines]],1)</f>
        <v>B</v>
      </c>
      <c r="M4659" s="1" t="str">
        <f>IF(BART_Rides[[#This Row],[FirstLetter]]="Y","Yes","No")</f>
        <v>No</v>
      </c>
      <c r="N4659" s="1" t="str">
        <f>IF(OR(BART_Rides[[#This Row],[Station Code]]="EM", BART_Rides[[#This Row],[Station Code]]="MT", BART_Rides[[#This Row],[Station Code]]="PL", BART_Rides[[#This Row],[Station Code]]="CC"), "Yes", "No")</f>
        <v>No</v>
      </c>
    </row>
    <row r="4660" spans="6:14">
      <c r="F4660" s="3">
        <v>44475</v>
      </c>
      <c r="G4660" s="1" t="s">
        <v>23</v>
      </c>
      <c r="H4660" s="1" t="s">
        <v>102</v>
      </c>
      <c r="I4660" s="1">
        <v>2316</v>
      </c>
      <c r="J4660" s="1">
        <f>MONTH(BART_Rides[[#This Row],[Date]])</f>
        <v>10</v>
      </c>
      <c r="K4660" s="1">
        <f>WEEKDAY(BART_Rides[[#This Row],[Date]],2)</f>
        <v>3</v>
      </c>
      <c r="L4660" s="1" t="str">
        <f>LEFT(BART_Rides[[#This Row],[Lines]],1)</f>
        <v>B</v>
      </c>
      <c r="M4660" s="1" t="str">
        <f>IF(BART_Rides[[#This Row],[FirstLetter]]="Y","Yes","No")</f>
        <v>No</v>
      </c>
      <c r="N4660" s="1" t="str">
        <f>IF(OR(BART_Rides[[#This Row],[Station Code]]="EM", BART_Rides[[#This Row],[Station Code]]="MT", BART_Rides[[#This Row],[Station Code]]="PL", BART_Rides[[#This Row],[Station Code]]="CC"), "Yes", "No")</f>
        <v>No</v>
      </c>
    </row>
    <row r="4661" spans="6:14">
      <c r="F4661" s="3">
        <v>44476</v>
      </c>
      <c r="G4661" s="1" t="s">
        <v>23</v>
      </c>
      <c r="H4661" s="1" t="s">
        <v>102</v>
      </c>
      <c r="I4661" s="1">
        <v>2323</v>
      </c>
      <c r="J4661" s="1">
        <f>MONTH(BART_Rides[[#This Row],[Date]])</f>
        <v>10</v>
      </c>
      <c r="K4661" s="1">
        <f>WEEKDAY(BART_Rides[[#This Row],[Date]],2)</f>
        <v>4</v>
      </c>
      <c r="L4661" s="1" t="str">
        <f>LEFT(BART_Rides[[#This Row],[Lines]],1)</f>
        <v>B</v>
      </c>
      <c r="M4661" s="1" t="str">
        <f>IF(BART_Rides[[#This Row],[FirstLetter]]="Y","Yes","No")</f>
        <v>No</v>
      </c>
      <c r="N4661" s="1" t="str">
        <f>IF(OR(BART_Rides[[#This Row],[Station Code]]="EM", BART_Rides[[#This Row],[Station Code]]="MT", BART_Rides[[#This Row],[Station Code]]="PL", BART_Rides[[#This Row],[Station Code]]="CC"), "Yes", "No")</f>
        <v>No</v>
      </c>
    </row>
    <row r="4662" spans="6:14">
      <c r="F4662" s="3">
        <v>44477</v>
      </c>
      <c r="G4662" s="1" t="s">
        <v>23</v>
      </c>
      <c r="H4662" s="1" t="s">
        <v>102</v>
      </c>
      <c r="I4662" s="1">
        <v>2277</v>
      </c>
      <c r="J4662" s="1">
        <f>MONTH(BART_Rides[[#This Row],[Date]])</f>
        <v>10</v>
      </c>
      <c r="K4662" s="1">
        <f>WEEKDAY(BART_Rides[[#This Row],[Date]],2)</f>
        <v>5</v>
      </c>
      <c r="L4662" s="1" t="str">
        <f>LEFT(BART_Rides[[#This Row],[Lines]],1)</f>
        <v>B</v>
      </c>
      <c r="M4662" s="1" t="str">
        <f>IF(BART_Rides[[#This Row],[FirstLetter]]="Y","Yes","No")</f>
        <v>No</v>
      </c>
      <c r="N4662" s="1" t="str">
        <f>IF(OR(BART_Rides[[#This Row],[Station Code]]="EM", BART_Rides[[#This Row],[Station Code]]="MT", BART_Rides[[#This Row],[Station Code]]="PL", BART_Rides[[#This Row],[Station Code]]="CC"), "Yes", "No")</f>
        <v>No</v>
      </c>
    </row>
    <row r="4663" spans="6:14">
      <c r="F4663" s="3">
        <v>44478</v>
      </c>
      <c r="G4663" s="1" t="s">
        <v>23</v>
      </c>
      <c r="H4663" s="1" t="s">
        <v>102</v>
      </c>
      <c r="I4663" s="1">
        <v>1504</v>
      </c>
      <c r="J4663" s="1">
        <f>MONTH(BART_Rides[[#This Row],[Date]])</f>
        <v>10</v>
      </c>
      <c r="K4663" s="1">
        <f>WEEKDAY(BART_Rides[[#This Row],[Date]],2)</f>
        <v>6</v>
      </c>
      <c r="L4663" s="1" t="str">
        <f>LEFT(BART_Rides[[#This Row],[Lines]],1)</f>
        <v>B</v>
      </c>
      <c r="M4663" s="1" t="str">
        <f>IF(BART_Rides[[#This Row],[FirstLetter]]="Y","Yes","No")</f>
        <v>No</v>
      </c>
      <c r="N4663" s="1" t="str">
        <f>IF(OR(BART_Rides[[#This Row],[Station Code]]="EM", BART_Rides[[#This Row],[Station Code]]="MT", BART_Rides[[#This Row],[Station Code]]="PL", BART_Rides[[#This Row],[Station Code]]="CC"), "Yes", "No")</f>
        <v>No</v>
      </c>
    </row>
    <row r="4664" spans="6:14">
      <c r="F4664" s="3">
        <v>44479</v>
      </c>
      <c r="G4664" s="1" t="s">
        <v>23</v>
      </c>
      <c r="H4664" s="1" t="s">
        <v>102</v>
      </c>
      <c r="I4664" s="1">
        <v>1037</v>
      </c>
      <c r="J4664" s="1">
        <f>MONTH(BART_Rides[[#This Row],[Date]])</f>
        <v>10</v>
      </c>
      <c r="K4664" s="1">
        <f>WEEKDAY(BART_Rides[[#This Row],[Date]],2)</f>
        <v>7</v>
      </c>
      <c r="L4664" s="1" t="str">
        <f>LEFT(BART_Rides[[#This Row],[Lines]],1)</f>
        <v>B</v>
      </c>
      <c r="M4664" s="1" t="str">
        <f>IF(BART_Rides[[#This Row],[FirstLetter]]="Y","Yes","No")</f>
        <v>No</v>
      </c>
      <c r="N4664" s="1" t="str">
        <f>IF(OR(BART_Rides[[#This Row],[Station Code]]="EM", BART_Rides[[#This Row],[Station Code]]="MT", BART_Rides[[#This Row],[Station Code]]="PL", BART_Rides[[#This Row],[Station Code]]="CC"), "Yes", "No")</f>
        <v>No</v>
      </c>
    </row>
    <row r="4665" spans="6:14">
      <c r="F4665" s="3">
        <v>44480</v>
      </c>
      <c r="G4665" s="1" t="s">
        <v>23</v>
      </c>
      <c r="H4665" s="1" t="s">
        <v>102</v>
      </c>
      <c r="I4665" s="1">
        <v>1915</v>
      </c>
      <c r="J4665" s="1">
        <f>MONTH(BART_Rides[[#This Row],[Date]])</f>
        <v>10</v>
      </c>
      <c r="K4665" s="1">
        <f>WEEKDAY(BART_Rides[[#This Row],[Date]],2)</f>
        <v>1</v>
      </c>
      <c r="L4665" s="1" t="str">
        <f>LEFT(BART_Rides[[#This Row],[Lines]],1)</f>
        <v>B</v>
      </c>
      <c r="M4665" s="1" t="str">
        <f>IF(BART_Rides[[#This Row],[FirstLetter]]="Y","Yes","No")</f>
        <v>No</v>
      </c>
      <c r="N4665" s="1" t="str">
        <f>IF(OR(BART_Rides[[#This Row],[Station Code]]="EM", BART_Rides[[#This Row],[Station Code]]="MT", BART_Rides[[#This Row],[Station Code]]="PL", BART_Rides[[#This Row],[Station Code]]="CC"), "Yes", "No")</f>
        <v>No</v>
      </c>
    </row>
    <row r="4666" spans="6:14">
      <c r="F4666" s="3">
        <v>44481</v>
      </c>
      <c r="G4666" s="1" t="s">
        <v>23</v>
      </c>
      <c r="H4666" s="1" t="s">
        <v>102</v>
      </c>
      <c r="I4666" s="1">
        <v>2292</v>
      </c>
      <c r="J4666" s="1">
        <f>MONTH(BART_Rides[[#This Row],[Date]])</f>
        <v>10</v>
      </c>
      <c r="K4666" s="1">
        <f>WEEKDAY(BART_Rides[[#This Row],[Date]],2)</f>
        <v>2</v>
      </c>
      <c r="L4666" s="1" t="str">
        <f>LEFT(BART_Rides[[#This Row],[Lines]],1)</f>
        <v>B</v>
      </c>
      <c r="M4666" s="1" t="str">
        <f>IF(BART_Rides[[#This Row],[FirstLetter]]="Y","Yes","No")</f>
        <v>No</v>
      </c>
      <c r="N4666" s="1" t="str">
        <f>IF(OR(BART_Rides[[#This Row],[Station Code]]="EM", BART_Rides[[#This Row],[Station Code]]="MT", BART_Rides[[#This Row],[Station Code]]="PL", BART_Rides[[#This Row],[Station Code]]="CC"), "Yes", "No")</f>
        <v>No</v>
      </c>
    </row>
    <row r="4667" spans="6:14">
      <c r="F4667" s="3">
        <v>44482</v>
      </c>
      <c r="G4667" s="1" t="s">
        <v>23</v>
      </c>
      <c r="H4667" s="1" t="s">
        <v>102</v>
      </c>
      <c r="I4667" s="1">
        <v>2257</v>
      </c>
      <c r="J4667" s="1">
        <f>MONTH(BART_Rides[[#This Row],[Date]])</f>
        <v>10</v>
      </c>
      <c r="K4667" s="1">
        <f>WEEKDAY(BART_Rides[[#This Row],[Date]],2)</f>
        <v>3</v>
      </c>
      <c r="L4667" s="1" t="str">
        <f>LEFT(BART_Rides[[#This Row],[Lines]],1)</f>
        <v>B</v>
      </c>
      <c r="M4667" s="1" t="str">
        <f>IF(BART_Rides[[#This Row],[FirstLetter]]="Y","Yes","No")</f>
        <v>No</v>
      </c>
      <c r="N4667" s="1" t="str">
        <f>IF(OR(BART_Rides[[#This Row],[Station Code]]="EM", BART_Rides[[#This Row],[Station Code]]="MT", BART_Rides[[#This Row],[Station Code]]="PL", BART_Rides[[#This Row],[Station Code]]="CC"), "Yes", "No")</f>
        <v>No</v>
      </c>
    </row>
    <row r="4668" spans="6:14">
      <c r="F4668" s="3">
        <v>44483</v>
      </c>
      <c r="G4668" s="1" t="s">
        <v>23</v>
      </c>
      <c r="H4668" s="1" t="s">
        <v>102</v>
      </c>
      <c r="I4668" s="1">
        <v>2301</v>
      </c>
      <c r="J4668" s="1">
        <f>MONTH(BART_Rides[[#This Row],[Date]])</f>
        <v>10</v>
      </c>
      <c r="K4668" s="1">
        <f>WEEKDAY(BART_Rides[[#This Row],[Date]],2)</f>
        <v>4</v>
      </c>
      <c r="L4668" s="1" t="str">
        <f>LEFT(BART_Rides[[#This Row],[Lines]],1)</f>
        <v>B</v>
      </c>
      <c r="M4668" s="1" t="str">
        <f>IF(BART_Rides[[#This Row],[FirstLetter]]="Y","Yes","No")</f>
        <v>No</v>
      </c>
      <c r="N4668" s="1" t="str">
        <f>IF(OR(BART_Rides[[#This Row],[Station Code]]="EM", BART_Rides[[#This Row],[Station Code]]="MT", BART_Rides[[#This Row],[Station Code]]="PL", BART_Rides[[#This Row],[Station Code]]="CC"), "Yes", "No")</f>
        <v>No</v>
      </c>
    </row>
    <row r="4669" spans="6:14">
      <c r="F4669" s="3">
        <v>44484</v>
      </c>
      <c r="G4669" s="1" t="s">
        <v>23</v>
      </c>
      <c r="H4669" s="1" t="s">
        <v>102</v>
      </c>
      <c r="I4669" s="1">
        <v>2259</v>
      </c>
      <c r="J4669" s="1">
        <f>MONTH(BART_Rides[[#This Row],[Date]])</f>
        <v>10</v>
      </c>
      <c r="K4669" s="1">
        <f>WEEKDAY(BART_Rides[[#This Row],[Date]],2)</f>
        <v>5</v>
      </c>
      <c r="L4669" s="1" t="str">
        <f>LEFT(BART_Rides[[#This Row],[Lines]],1)</f>
        <v>B</v>
      </c>
      <c r="M4669" s="1" t="str">
        <f>IF(BART_Rides[[#This Row],[FirstLetter]]="Y","Yes","No")</f>
        <v>No</v>
      </c>
      <c r="N4669" s="1" t="str">
        <f>IF(OR(BART_Rides[[#This Row],[Station Code]]="EM", BART_Rides[[#This Row],[Station Code]]="MT", BART_Rides[[#This Row],[Station Code]]="PL", BART_Rides[[#This Row],[Station Code]]="CC"), "Yes", "No")</f>
        <v>No</v>
      </c>
    </row>
    <row r="4670" spans="6:14">
      <c r="F4670" s="3">
        <v>44485</v>
      </c>
      <c r="G4670" s="1" t="s">
        <v>23</v>
      </c>
      <c r="H4670" s="1" t="s">
        <v>102</v>
      </c>
      <c r="I4670" s="1">
        <v>1149</v>
      </c>
      <c r="J4670" s="1">
        <f>MONTH(BART_Rides[[#This Row],[Date]])</f>
        <v>10</v>
      </c>
      <c r="K4670" s="1">
        <f>WEEKDAY(BART_Rides[[#This Row],[Date]],2)</f>
        <v>6</v>
      </c>
      <c r="L4670" s="1" t="str">
        <f>LEFT(BART_Rides[[#This Row],[Lines]],1)</f>
        <v>B</v>
      </c>
      <c r="M4670" s="1" t="str">
        <f>IF(BART_Rides[[#This Row],[FirstLetter]]="Y","Yes","No")</f>
        <v>No</v>
      </c>
      <c r="N4670" s="1" t="str">
        <f>IF(OR(BART_Rides[[#This Row],[Station Code]]="EM", BART_Rides[[#This Row],[Station Code]]="MT", BART_Rides[[#This Row],[Station Code]]="PL", BART_Rides[[#This Row],[Station Code]]="CC"), "Yes", "No")</f>
        <v>No</v>
      </c>
    </row>
    <row r="4671" spans="6:14">
      <c r="F4671" s="3">
        <v>44486</v>
      </c>
      <c r="G4671" s="1" t="s">
        <v>23</v>
      </c>
      <c r="H4671" s="1" t="s">
        <v>102</v>
      </c>
      <c r="I4671" s="1">
        <v>763</v>
      </c>
      <c r="J4671" s="1">
        <f>MONTH(BART_Rides[[#This Row],[Date]])</f>
        <v>10</v>
      </c>
      <c r="K4671" s="1">
        <f>WEEKDAY(BART_Rides[[#This Row],[Date]],2)</f>
        <v>7</v>
      </c>
      <c r="L4671" s="1" t="str">
        <f>LEFT(BART_Rides[[#This Row],[Lines]],1)</f>
        <v>B</v>
      </c>
      <c r="M4671" s="1" t="str">
        <f>IF(BART_Rides[[#This Row],[FirstLetter]]="Y","Yes","No")</f>
        <v>No</v>
      </c>
      <c r="N4671" s="1" t="str">
        <f>IF(OR(BART_Rides[[#This Row],[Station Code]]="EM", BART_Rides[[#This Row],[Station Code]]="MT", BART_Rides[[#This Row],[Station Code]]="PL", BART_Rides[[#This Row],[Station Code]]="CC"), "Yes", "No")</f>
        <v>No</v>
      </c>
    </row>
    <row r="4672" spans="6:14">
      <c r="F4672" s="3">
        <v>44487</v>
      </c>
      <c r="G4672" s="1" t="s">
        <v>23</v>
      </c>
      <c r="H4672" s="1" t="s">
        <v>102</v>
      </c>
      <c r="I4672" s="1">
        <v>2282</v>
      </c>
      <c r="J4672" s="1">
        <f>MONTH(BART_Rides[[#This Row],[Date]])</f>
        <v>10</v>
      </c>
      <c r="K4672" s="1">
        <f>WEEKDAY(BART_Rides[[#This Row],[Date]],2)</f>
        <v>1</v>
      </c>
      <c r="L4672" s="1" t="str">
        <f>LEFT(BART_Rides[[#This Row],[Lines]],1)</f>
        <v>B</v>
      </c>
      <c r="M4672" s="1" t="str">
        <f>IF(BART_Rides[[#This Row],[FirstLetter]]="Y","Yes","No")</f>
        <v>No</v>
      </c>
      <c r="N4672" s="1" t="str">
        <f>IF(OR(BART_Rides[[#This Row],[Station Code]]="EM", BART_Rides[[#This Row],[Station Code]]="MT", BART_Rides[[#This Row],[Station Code]]="PL", BART_Rides[[#This Row],[Station Code]]="CC"), "Yes", "No")</f>
        <v>No</v>
      </c>
    </row>
    <row r="4673" spans="6:14">
      <c r="F4673" s="3">
        <v>44488</v>
      </c>
      <c r="G4673" s="1" t="s">
        <v>23</v>
      </c>
      <c r="H4673" s="1" t="s">
        <v>102</v>
      </c>
      <c r="I4673" s="1">
        <v>2348</v>
      </c>
      <c r="J4673" s="1">
        <f>MONTH(BART_Rides[[#This Row],[Date]])</f>
        <v>10</v>
      </c>
      <c r="K4673" s="1">
        <f>WEEKDAY(BART_Rides[[#This Row],[Date]],2)</f>
        <v>2</v>
      </c>
      <c r="L4673" s="1" t="str">
        <f>LEFT(BART_Rides[[#This Row],[Lines]],1)</f>
        <v>B</v>
      </c>
      <c r="M4673" s="1" t="str">
        <f>IF(BART_Rides[[#This Row],[FirstLetter]]="Y","Yes","No")</f>
        <v>No</v>
      </c>
      <c r="N4673" s="1" t="str">
        <f>IF(OR(BART_Rides[[#This Row],[Station Code]]="EM", BART_Rides[[#This Row],[Station Code]]="MT", BART_Rides[[#This Row],[Station Code]]="PL", BART_Rides[[#This Row],[Station Code]]="CC"), "Yes", "No")</f>
        <v>No</v>
      </c>
    </row>
    <row r="4674" spans="6:14">
      <c r="F4674" s="3">
        <v>44489</v>
      </c>
      <c r="G4674" s="1" t="s">
        <v>23</v>
      </c>
      <c r="H4674" s="1" t="s">
        <v>102</v>
      </c>
      <c r="I4674" s="1">
        <v>2278</v>
      </c>
      <c r="J4674" s="1">
        <f>MONTH(BART_Rides[[#This Row],[Date]])</f>
        <v>10</v>
      </c>
      <c r="K4674" s="1">
        <f>WEEKDAY(BART_Rides[[#This Row],[Date]],2)</f>
        <v>3</v>
      </c>
      <c r="L4674" s="1" t="str">
        <f>LEFT(BART_Rides[[#This Row],[Lines]],1)</f>
        <v>B</v>
      </c>
      <c r="M4674" s="1" t="str">
        <f>IF(BART_Rides[[#This Row],[FirstLetter]]="Y","Yes","No")</f>
        <v>No</v>
      </c>
      <c r="N4674" s="1" t="str">
        <f>IF(OR(BART_Rides[[#This Row],[Station Code]]="EM", BART_Rides[[#This Row],[Station Code]]="MT", BART_Rides[[#This Row],[Station Code]]="PL", BART_Rides[[#This Row],[Station Code]]="CC"), "Yes", "No")</f>
        <v>No</v>
      </c>
    </row>
    <row r="4675" spans="6:14">
      <c r="F4675" s="3">
        <v>44490</v>
      </c>
      <c r="G4675" s="1" t="s">
        <v>23</v>
      </c>
      <c r="H4675" s="1" t="s">
        <v>102</v>
      </c>
      <c r="I4675" s="1">
        <v>2282</v>
      </c>
      <c r="J4675" s="1">
        <f>MONTH(BART_Rides[[#This Row],[Date]])</f>
        <v>10</v>
      </c>
      <c r="K4675" s="1">
        <f>WEEKDAY(BART_Rides[[#This Row],[Date]],2)</f>
        <v>4</v>
      </c>
      <c r="L4675" s="1" t="str">
        <f>LEFT(BART_Rides[[#This Row],[Lines]],1)</f>
        <v>B</v>
      </c>
      <c r="M4675" s="1" t="str">
        <f>IF(BART_Rides[[#This Row],[FirstLetter]]="Y","Yes","No")</f>
        <v>No</v>
      </c>
      <c r="N4675" s="1" t="str">
        <f>IF(OR(BART_Rides[[#This Row],[Station Code]]="EM", BART_Rides[[#This Row],[Station Code]]="MT", BART_Rides[[#This Row],[Station Code]]="PL", BART_Rides[[#This Row],[Station Code]]="CC"), "Yes", "No")</f>
        <v>No</v>
      </c>
    </row>
    <row r="4676" spans="6:14">
      <c r="F4676" s="3">
        <v>44491</v>
      </c>
      <c r="G4676" s="1" t="s">
        <v>23</v>
      </c>
      <c r="H4676" s="1" t="s">
        <v>102</v>
      </c>
      <c r="I4676" s="1">
        <v>2018</v>
      </c>
      <c r="J4676" s="1">
        <f>MONTH(BART_Rides[[#This Row],[Date]])</f>
        <v>10</v>
      </c>
      <c r="K4676" s="1">
        <f>WEEKDAY(BART_Rides[[#This Row],[Date]],2)</f>
        <v>5</v>
      </c>
      <c r="L4676" s="1" t="str">
        <f>LEFT(BART_Rides[[#This Row],[Lines]],1)</f>
        <v>B</v>
      </c>
      <c r="M4676" s="1" t="str">
        <f>IF(BART_Rides[[#This Row],[FirstLetter]]="Y","Yes","No")</f>
        <v>No</v>
      </c>
      <c r="N4676" s="1" t="str">
        <f>IF(OR(BART_Rides[[#This Row],[Station Code]]="EM", BART_Rides[[#This Row],[Station Code]]="MT", BART_Rides[[#This Row],[Station Code]]="PL", BART_Rides[[#This Row],[Station Code]]="CC"), "Yes", "No")</f>
        <v>No</v>
      </c>
    </row>
    <row r="4677" spans="6:14">
      <c r="F4677" s="3">
        <v>44492</v>
      </c>
      <c r="G4677" s="1" t="s">
        <v>23</v>
      </c>
      <c r="H4677" s="1" t="s">
        <v>102</v>
      </c>
      <c r="I4677" s="1">
        <v>1137</v>
      </c>
      <c r="J4677" s="1">
        <f>MONTH(BART_Rides[[#This Row],[Date]])</f>
        <v>10</v>
      </c>
      <c r="K4677" s="1">
        <f>WEEKDAY(BART_Rides[[#This Row],[Date]],2)</f>
        <v>6</v>
      </c>
      <c r="L4677" s="1" t="str">
        <f>LEFT(BART_Rides[[#This Row],[Lines]],1)</f>
        <v>B</v>
      </c>
      <c r="M4677" s="1" t="str">
        <f>IF(BART_Rides[[#This Row],[FirstLetter]]="Y","Yes","No")</f>
        <v>No</v>
      </c>
      <c r="N4677" s="1" t="str">
        <f>IF(OR(BART_Rides[[#This Row],[Station Code]]="EM", BART_Rides[[#This Row],[Station Code]]="MT", BART_Rides[[#This Row],[Station Code]]="PL", BART_Rides[[#This Row],[Station Code]]="CC"), "Yes", "No")</f>
        <v>No</v>
      </c>
    </row>
    <row r="4678" spans="6:14">
      <c r="F4678" s="3">
        <v>44493</v>
      </c>
      <c r="G4678" s="1" t="s">
        <v>23</v>
      </c>
      <c r="H4678" s="1" t="s">
        <v>102</v>
      </c>
      <c r="I4678" s="1">
        <v>458</v>
      </c>
      <c r="J4678" s="1">
        <f>MONTH(BART_Rides[[#This Row],[Date]])</f>
        <v>10</v>
      </c>
      <c r="K4678" s="1">
        <f>WEEKDAY(BART_Rides[[#This Row],[Date]],2)</f>
        <v>7</v>
      </c>
      <c r="L4678" s="1" t="str">
        <f>LEFT(BART_Rides[[#This Row],[Lines]],1)</f>
        <v>B</v>
      </c>
      <c r="M4678" s="1" t="str">
        <f>IF(BART_Rides[[#This Row],[FirstLetter]]="Y","Yes","No")</f>
        <v>No</v>
      </c>
      <c r="N4678" s="1" t="str">
        <f>IF(OR(BART_Rides[[#This Row],[Station Code]]="EM", BART_Rides[[#This Row],[Station Code]]="MT", BART_Rides[[#This Row],[Station Code]]="PL", BART_Rides[[#This Row],[Station Code]]="CC"), "Yes", "No")</f>
        <v>No</v>
      </c>
    </row>
    <row r="4679" spans="6:14">
      <c r="F4679" s="3">
        <v>44494</v>
      </c>
      <c r="G4679" s="1" t="s">
        <v>23</v>
      </c>
      <c r="H4679" s="1" t="s">
        <v>102</v>
      </c>
      <c r="I4679" s="1">
        <v>2029</v>
      </c>
      <c r="J4679" s="1">
        <f>MONTH(BART_Rides[[#This Row],[Date]])</f>
        <v>10</v>
      </c>
      <c r="K4679" s="1">
        <f>WEEKDAY(BART_Rides[[#This Row],[Date]],2)</f>
        <v>1</v>
      </c>
      <c r="L4679" s="1" t="str">
        <f>LEFT(BART_Rides[[#This Row],[Lines]],1)</f>
        <v>B</v>
      </c>
      <c r="M4679" s="1" t="str">
        <f>IF(BART_Rides[[#This Row],[FirstLetter]]="Y","Yes","No")</f>
        <v>No</v>
      </c>
      <c r="N4679" s="1" t="str">
        <f>IF(OR(BART_Rides[[#This Row],[Station Code]]="EM", BART_Rides[[#This Row],[Station Code]]="MT", BART_Rides[[#This Row],[Station Code]]="PL", BART_Rides[[#This Row],[Station Code]]="CC"), "Yes", "No")</f>
        <v>No</v>
      </c>
    </row>
    <row r="4680" spans="6:14">
      <c r="F4680" s="3">
        <v>44495</v>
      </c>
      <c r="G4680" s="1" t="s">
        <v>23</v>
      </c>
      <c r="H4680" s="1" t="s">
        <v>102</v>
      </c>
      <c r="I4680" s="1">
        <v>2246</v>
      </c>
      <c r="J4680" s="1">
        <f>MONTH(BART_Rides[[#This Row],[Date]])</f>
        <v>10</v>
      </c>
      <c r="K4680" s="1">
        <f>WEEKDAY(BART_Rides[[#This Row],[Date]],2)</f>
        <v>2</v>
      </c>
      <c r="L4680" s="1" t="str">
        <f>LEFT(BART_Rides[[#This Row],[Lines]],1)</f>
        <v>B</v>
      </c>
      <c r="M4680" s="1" t="str">
        <f>IF(BART_Rides[[#This Row],[FirstLetter]]="Y","Yes","No")</f>
        <v>No</v>
      </c>
      <c r="N4680" s="1" t="str">
        <f>IF(OR(BART_Rides[[#This Row],[Station Code]]="EM", BART_Rides[[#This Row],[Station Code]]="MT", BART_Rides[[#This Row],[Station Code]]="PL", BART_Rides[[#This Row],[Station Code]]="CC"), "Yes", "No")</f>
        <v>No</v>
      </c>
    </row>
    <row r="4681" spans="6:14">
      <c r="F4681" s="3">
        <v>44496</v>
      </c>
      <c r="G4681" s="1" t="s">
        <v>23</v>
      </c>
      <c r="H4681" s="1" t="s">
        <v>102</v>
      </c>
      <c r="I4681" s="1">
        <v>2332</v>
      </c>
      <c r="J4681" s="1">
        <f>MONTH(BART_Rides[[#This Row],[Date]])</f>
        <v>10</v>
      </c>
      <c r="K4681" s="1">
        <f>WEEKDAY(BART_Rides[[#This Row],[Date]],2)</f>
        <v>3</v>
      </c>
      <c r="L4681" s="1" t="str">
        <f>LEFT(BART_Rides[[#This Row],[Lines]],1)</f>
        <v>B</v>
      </c>
      <c r="M4681" s="1" t="str">
        <f>IF(BART_Rides[[#This Row],[FirstLetter]]="Y","Yes","No")</f>
        <v>No</v>
      </c>
      <c r="N4681" s="1" t="str">
        <f>IF(OR(BART_Rides[[#This Row],[Station Code]]="EM", BART_Rides[[#This Row],[Station Code]]="MT", BART_Rides[[#This Row],[Station Code]]="PL", BART_Rides[[#This Row],[Station Code]]="CC"), "Yes", "No")</f>
        <v>No</v>
      </c>
    </row>
    <row r="4682" spans="6:14">
      <c r="F4682" s="3">
        <v>44497</v>
      </c>
      <c r="G4682" s="1" t="s">
        <v>23</v>
      </c>
      <c r="H4682" s="1" t="s">
        <v>102</v>
      </c>
      <c r="I4682" s="1">
        <v>2322</v>
      </c>
      <c r="J4682" s="1">
        <f>MONTH(BART_Rides[[#This Row],[Date]])</f>
        <v>10</v>
      </c>
      <c r="K4682" s="1">
        <f>WEEKDAY(BART_Rides[[#This Row],[Date]],2)</f>
        <v>4</v>
      </c>
      <c r="L4682" s="1" t="str">
        <f>LEFT(BART_Rides[[#This Row],[Lines]],1)</f>
        <v>B</v>
      </c>
      <c r="M4682" s="1" t="str">
        <f>IF(BART_Rides[[#This Row],[FirstLetter]]="Y","Yes","No")</f>
        <v>No</v>
      </c>
      <c r="N4682" s="1" t="str">
        <f>IF(OR(BART_Rides[[#This Row],[Station Code]]="EM", BART_Rides[[#This Row],[Station Code]]="MT", BART_Rides[[#This Row],[Station Code]]="PL", BART_Rides[[#This Row],[Station Code]]="CC"), "Yes", "No")</f>
        <v>No</v>
      </c>
    </row>
    <row r="4683" spans="6:14">
      <c r="F4683" s="3">
        <v>44498</v>
      </c>
      <c r="G4683" s="1" t="s">
        <v>23</v>
      </c>
      <c r="H4683" s="1" t="s">
        <v>102</v>
      </c>
      <c r="I4683" s="1">
        <v>2236</v>
      </c>
      <c r="J4683" s="1">
        <f>MONTH(BART_Rides[[#This Row],[Date]])</f>
        <v>10</v>
      </c>
      <c r="K4683" s="1">
        <f>WEEKDAY(BART_Rides[[#This Row],[Date]],2)</f>
        <v>5</v>
      </c>
      <c r="L4683" s="1" t="str">
        <f>LEFT(BART_Rides[[#This Row],[Lines]],1)</f>
        <v>B</v>
      </c>
      <c r="M4683" s="1" t="str">
        <f>IF(BART_Rides[[#This Row],[FirstLetter]]="Y","Yes","No")</f>
        <v>No</v>
      </c>
      <c r="N4683" s="1" t="str">
        <f>IF(OR(BART_Rides[[#This Row],[Station Code]]="EM", BART_Rides[[#This Row],[Station Code]]="MT", BART_Rides[[#This Row],[Station Code]]="PL", BART_Rides[[#This Row],[Station Code]]="CC"), "Yes", "No")</f>
        <v>No</v>
      </c>
    </row>
    <row r="4684" spans="6:14">
      <c r="F4684" s="3">
        <v>44499</v>
      </c>
      <c r="G4684" s="1" t="s">
        <v>23</v>
      </c>
      <c r="H4684" s="1" t="s">
        <v>102</v>
      </c>
      <c r="I4684" s="1">
        <v>1225</v>
      </c>
      <c r="J4684" s="1">
        <f>MONTH(BART_Rides[[#This Row],[Date]])</f>
        <v>10</v>
      </c>
      <c r="K4684" s="1">
        <f>WEEKDAY(BART_Rides[[#This Row],[Date]],2)</f>
        <v>6</v>
      </c>
      <c r="L4684" s="1" t="str">
        <f>LEFT(BART_Rides[[#This Row],[Lines]],1)</f>
        <v>B</v>
      </c>
      <c r="M4684" s="1" t="str">
        <f>IF(BART_Rides[[#This Row],[FirstLetter]]="Y","Yes","No")</f>
        <v>No</v>
      </c>
      <c r="N4684" s="1" t="str">
        <f>IF(OR(BART_Rides[[#This Row],[Station Code]]="EM", BART_Rides[[#This Row],[Station Code]]="MT", BART_Rides[[#This Row],[Station Code]]="PL", BART_Rides[[#This Row],[Station Code]]="CC"), "Yes", "No")</f>
        <v>No</v>
      </c>
    </row>
    <row r="4685" spans="6:14">
      <c r="F4685" s="3">
        <v>44500</v>
      </c>
      <c r="G4685" s="1" t="s">
        <v>23</v>
      </c>
      <c r="H4685" s="1" t="s">
        <v>102</v>
      </c>
      <c r="I4685" s="1">
        <v>840</v>
      </c>
      <c r="J4685" s="1">
        <f>MONTH(BART_Rides[[#This Row],[Date]])</f>
        <v>10</v>
      </c>
      <c r="K4685" s="1">
        <f>WEEKDAY(BART_Rides[[#This Row],[Date]],2)</f>
        <v>7</v>
      </c>
      <c r="L4685" s="1" t="str">
        <f>LEFT(BART_Rides[[#This Row],[Lines]],1)</f>
        <v>B</v>
      </c>
      <c r="M4685" s="1" t="str">
        <f>IF(BART_Rides[[#This Row],[FirstLetter]]="Y","Yes","No")</f>
        <v>No</v>
      </c>
      <c r="N4685" s="1" t="str">
        <f>IF(OR(BART_Rides[[#This Row],[Station Code]]="EM", BART_Rides[[#This Row],[Station Code]]="MT", BART_Rides[[#This Row],[Station Code]]="PL", BART_Rides[[#This Row],[Station Code]]="CC"), "Yes", "No")</f>
        <v>No</v>
      </c>
    </row>
    <row r="4686" spans="6:14">
      <c r="F4686" s="3">
        <v>44501</v>
      </c>
      <c r="G4686" s="1" t="s">
        <v>23</v>
      </c>
      <c r="H4686" s="1" t="s">
        <v>102</v>
      </c>
      <c r="I4686" s="1">
        <v>2013</v>
      </c>
      <c r="J4686" s="1">
        <f>MONTH(BART_Rides[[#This Row],[Date]])</f>
        <v>11</v>
      </c>
      <c r="K4686" s="1">
        <f>WEEKDAY(BART_Rides[[#This Row],[Date]],2)</f>
        <v>1</v>
      </c>
      <c r="L4686" s="1" t="str">
        <f>LEFT(BART_Rides[[#This Row],[Lines]],1)</f>
        <v>B</v>
      </c>
      <c r="M4686" s="1" t="str">
        <f>IF(BART_Rides[[#This Row],[FirstLetter]]="Y","Yes","No")</f>
        <v>No</v>
      </c>
      <c r="N4686" s="1" t="str">
        <f>IF(OR(BART_Rides[[#This Row],[Station Code]]="EM", BART_Rides[[#This Row],[Station Code]]="MT", BART_Rides[[#This Row],[Station Code]]="PL", BART_Rides[[#This Row],[Station Code]]="CC"), "Yes", "No")</f>
        <v>No</v>
      </c>
    </row>
    <row r="4687" spans="6:14">
      <c r="F4687" s="3">
        <v>44502</v>
      </c>
      <c r="G4687" s="1" t="s">
        <v>23</v>
      </c>
      <c r="H4687" s="1" t="s">
        <v>102</v>
      </c>
      <c r="I4687" s="1">
        <v>2320</v>
      </c>
      <c r="J4687" s="1">
        <f>MONTH(BART_Rides[[#This Row],[Date]])</f>
        <v>11</v>
      </c>
      <c r="K4687" s="1">
        <f>WEEKDAY(BART_Rides[[#This Row],[Date]],2)</f>
        <v>2</v>
      </c>
      <c r="L4687" s="1" t="str">
        <f>LEFT(BART_Rides[[#This Row],[Lines]],1)</f>
        <v>B</v>
      </c>
      <c r="M4687" s="1" t="str">
        <f>IF(BART_Rides[[#This Row],[FirstLetter]]="Y","Yes","No")</f>
        <v>No</v>
      </c>
      <c r="N4687" s="1" t="str">
        <f>IF(OR(BART_Rides[[#This Row],[Station Code]]="EM", BART_Rides[[#This Row],[Station Code]]="MT", BART_Rides[[#This Row],[Station Code]]="PL", BART_Rides[[#This Row],[Station Code]]="CC"), "Yes", "No")</f>
        <v>No</v>
      </c>
    </row>
    <row r="4688" spans="6:14">
      <c r="F4688" s="3">
        <v>44503</v>
      </c>
      <c r="G4688" s="1" t="s">
        <v>23</v>
      </c>
      <c r="H4688" s="1" t="s">
        <v>102</v>
      </c>
      <c r="I4688" s="1">
        <v>2408</v>
      </c>
      <c r="J4688" s="1">
        <f>MONTH(BART_Rides[[#This Row],[Date]])</f>
        <v>11</v>
      </c>
      <c r="K4688" s="1">
        <f>WEEKDAY(BART_Rides[[#This Row],[Date]],2)</f>
        <v>3</v>
      </c>
      <c r="L4688" s="1" t="str">
        <f>LEFT(BART_Rides[[#This Row],[Lines]],1)</f>
        <v>B</v>
      </c>
      <c r="M4688" s="1" t="str">
        <f>IF(BART_Rides[[#This Row],[FirstLetter]]="Y","Yes","No")</f>
        <v>No</v>
      </c>
      <c r="N4688" s="1" t="str">
        <f>IF(OR(BART_Rides[[#This Row],[Station Code]]="EM", BART_Rides[[#This Row],[Station Code]]="MT", BART_Rides[[#This Row],[Station Code]]="PL", BART_Rides[[#This Row],[Station Code]]="CC"), "Yes", "No")</f>
        <v>No</v>
      </c>
    </row>
    <row r="4689" spans="6:14">
      <c r="F4689" s="3">
        <v>44504</v>
      </c>
      <c r="G4689" s="1" t="s">
        <v>23</v>
      </c>
      <c r="H4689" s="1" t="s">
        <v>102</v>
      </c>
      <c r="I4689" s="1">
        <v>2302</v>
      </c>
      <c r="J4689" s="1">
        <f>MONTH(BART_Rides[[#This Row],[Date]])</f>
        <v>11</v>
      </c>
      <c r="K4689" s="1">
        <f>WEEKDAY(BART_Rides[[#This Row],[Date]],2)</f>
        <v>4</v>
      </c>
      <c r="L4689" s="1" t="str">
        <f>LEFT(BART_Rides[[#This Row],[Lines]],1)</f>
        <v>B</v>
      </c>
      <c r="M4689" s="1" t="str">
        <f>IF(BART_Rides[[#This Row],[FirstLetter]]="Y","Yes","No")</f>
        <v>No</v>
      </c>
      <c r="N4689" s="1" t="str">
        <f>IF(OR(BART_Rides[[#This Row],[Station Code]]="EM", BART_Rides[[#This Row],[Station Code]]="MT", BART_Rides[[#This Row],[Station Code]]="PL", BART_Rides[[#This Row],[Station Code]]="CC"), "Yes", "No")</f>
        <v>No</v>
      </c>
    </row>
    <row r="4690" spans="6:14">
      <c r="F4690" s="3">
        <v>44505</v>
      </c>
      <c r="G4690" s="1" t="s">
        <v>23</v>
      </c>
      <c r="H4690" s="1" t="s">
        <v>102</v>
      </c>
      <c r="I4690" s="1">
        <v>2312</v>
      </c>
      <c r="J4690" s="1">
        <f>MONTH(BART_Rides[[#This Row],[Date]])</f>
        <v>11</v>
      </c>
      <c r="K4690" s="1">
        <f>WEEKDAY(BART_Rides[[#This Row],[Date]],2)</f>
        <v>5</v>
      </c>
      <c r="L4690" s="1" t="str">
        <f>LEFT(BART_Rides[[#This Row],[Lines]],1)</f>
        <v>B</v>
      </c>
      <c r="M4690" s="1" t="str">
        <f>IF(BART_Rides[[#This Row],[FirstLetter]]="Y","Yes","No")</f>
        <v>No</v>
      </c>
      <c r="N4690" s="1" t="str">
        <f>IF(OR(BART_Rides[[#This Row],[Station Code]]="EM", BART_Rides[[#This Row],[Station Code]]="MT", BART_Rides[[#This Row],[Station Code]]="PL", BART_Rides[[#This Row],[Station Code]]="CC"), "Yes", "No")</f>
        <v>No</v>
      </c>
    </row>
    <row r="4691" spans="6:14">
      <c r="F4691" s="3">
        <v>44506</v>
      </c>
      <c r="G4691" s="1" t="s">
        <v>23</v>
      </c>
      <c r="H4691" s="1" t="s">
        <v>102</v>
      </c>
      <c r="I4691" s="1">
        <v>1217</v>
      </c>
      <c r="J4691" s="1">
        <f>MONTH(BART_Rides[[#This Row],[Date]])</f>
        <v>11</v>
      </c>
      <c r="K4691" s="1">
        <f>WEEKDAY(BART_Rides[[#This Row],[Date]],2)</f>
        <v>6</v>
      </c>
      <c r="L4691" s="1" t="str">
        <f>LEFT(BART_Rides[[#This Row],[Lines]],1)</f>
        <v>B</v>
      </c>
      <c r="M4691" s="1" t="str">
        <f>IF(BART_Rides[[#This Row],[FirstLetter]]="Y","Yes","No")</f>
        <v>No</v>
      </c>
      <c r="N4691" s="1" t="str">
        <f>IF(OR(BART_Rides[[#This Row],[Station Code]]="EM", BART_Rides[[#This Row],[Station Code]]="MT", BART_Rides[[#This Row],[Station Code]]="PL", BART_Rides[[#This Row],[Station Code]]="CC"), "Yes", "No")</f>
        <v>No</v>
      </c>
    </row>
    <row r="4692" spans="6:14">
      <c r="F4692" s="3">
        <v>44507</v>
      </c>
      <c r="G4692" s="1" t="s">
        <v>23</v>
      </c>
      <c r="H4692" s="1" t="s">
        <v>102</v>
      </c>
      <c r="I4692" s="1">
        <v>864</v>
      </c>
      <c r="J4692" s="1">
        <f>MONTH(BART_Rides[[#This Row],[Date]])</f>
        <v>11</v>
      </c>
      <c r="K4692" s="1">
        <f>WEEKDAY(BART_Rides[[#This Row],[Date]],2)</f>
        <v>7</v>
      </c>
      <c r="L4692" s="1" t="str">
        <f>LEFT(BART_Rides[[#This Row],[Lines]],1)</f>
        <v>B</v>
      </c>
      <c r="M4692" s="1" t="str">
        <f>IF(BART_Rides[[#This Row],[FirstLetter]]="Y","Yes","No")</f>
        <v>No</v>
      </c>
      <c r="N4692" s="1" t="str">
        <f>IF(OR(BART_Rides[[#This Row],[Station Code]]="EM", BART_Rides[[#This Row],[Station Code]]="MT", BART_Rides[[#This Row],[Station Code]]="PL", BART_Rides[[#This Row],[Station Code]]="CC"), "Yes", "No")</f>
        <v>No</v>
      </c>
    </row>
    <row r="4693" spans="6:14">
      <c r="F4693" s="3">
        <v>44508</v>
      </c>
      <c r="G4693" s="1" t="s">
        <v>23</v>
      </c>
      <c r="H4693" s="1" t="s">
        <v>102</v>
      </c>
      <c r="I4693" s="1">
        <v>2233</v>
      </c>
      <c r="J4693" s="1">
        <f>MONTH(BART_Rides[[#This Row],[Date]])</f>
        <v>11</v>
      </c>
      <c r="K4693" s="1">
        <f>WEEKDAY(BART_Rides[[#This Row],[Date]],2)</f>
        <v>1</v>
      </c>
      <c r="L4693" s="1" t="str">
        <f>LEFT(BART_Rides[[#This Row],[Lines]],1)</f>
        <v>B</v>
      </c>
      <c r="M4693" s="1" t="str">
        <f>IF(BART_Rides[[#This Row],[FirstLetter]]="Y","Yes","No")</f>
        <v>No</v>
      </c>
      <c r="N4693" s="1" t="str">
        <f>IF(OR(BART_Rides[[#This Row],[Station Code]]="EM", BART_Rides[[#This Row],[Station Code]]="MT", BART_Rides[[#This Row],[Station Code]]="PL", BART_Rides[[#This Row],[Station Code]]="CC"), "Yes", "No")</f>
        <v>No</v>
      </c>
    </row>
    <row r="4694" spans="6:14">
      <c r="F4694" s="3">
        <v>44509</v>
      </c>
      <c r="G4694" s="1" t="s">
        <v>23</v>
      </c>
      <c r="H4694" s="1" t="s">
        <v>102</v>
      </c>
      <c r="I4694" s="1">
        <v>2273</v>
      </c>
      <c r="J4694" s="1">
        <f>MONTH(BART_Rides[[#This Row],[Date]])</f>
        <v>11</v>
      </c>
      <c r="K4694" s="1">
        <f>WEEKDAY(BART_Rides[[#This Row],[Date]],2)</f>
        <v>2</v>
      </c>
      <c r="L4694" s="1" t="str">
        <f>LEFT(BART_Rides[[#This Row],[Lines]],1)</f>
        <v>B</v>
      </c>
      <c r="M4694" s="1" t="str">
        <f>IF(BART_Rides[[#This Row],[FirstLetter]]="Y","Yes","No")</f>
        <v>No</v>
      </c>
      <c r="N4694" s="1" t="str">
        <f>IF(OR(BART_Rides[[#This Row],[Station Code]]="EM", BART_Rides[[#This Row],[Station Code]]="MT", BART_Rides[[#This Row],[Station Code]]="PL", BART_Rides[[#This Row],[Station Code]]="CC"), "Yes", "No")</f>
        <v>No</v>
      </c>
    </row>
    <row r="4695" spans="6:14">
      <c r="F4695" s="3">
        <v>44510</v>
      </c>
      <c r="G4695" s="1" t="s">
        <v>23</v>
      </c>
      <c r="H4695" s="1" t="s">
        <v>102</v>
      </c>
      <c r="I4695" s="1">
        <v>2385</v>
      </c>
      <c r="J4695" s="1">
        <f>MONTH(BART_Rides[[#This Row],[Date]])</f>
        <v>11</v>
      </c>
      <c r="K4695" s="1">
        <f>WEEKDAY(BART_Rides[[#This Row],[Date]],2)</f>
        <v>3</v>
      </c>
      <c r="L4695" s="1" t="str">
        <f>LEFT(BART_Rides[[#This Row],[Lines]],1)</f>
        <v>B</v>
      </c>
      <c r="M4695" s="1" t="str">
        <f>IF(BART_Rides[[#This Row],[FirstLetter]]="Y","Yes","No")</f>
        <v>No</v>
      </c>
      <c r="N4695" s="1" t="str">
        <f>IF(OR(BART_Rides[[#This Row],[Station Code]]="EM", BART_Rides[[#This Row],[Station Code]]="MT", BART_Rides[[#This Row],[Station Code]]="PL", BART_Rides[[#This Row],[Station Code]]="CC"), "Yes", "No")</f>
        <v>No</v>
      </c>
    </row>
    <row r="4696" spans="6:14">
      <c r="F4696" s="3">
        <v>44511</v>
      </c>
      <c r="G4696" s="1" t="s">
        <v>23</v>
      </c>
      <c r="H4696" s="1" t="s">
        <v>102</v>
      </c>
      <c r="I4696" s="1">
        <v>1925</v>
      </c>
      <c r="J4696" s="1">
        <f>MONTH(BART_Rides[[#This Row],[Date]])</f>
        <v>11</v>
      </c>
      <c r="K4696" s="1">
        <f>WEEKDAY(BART_Rides[[#This Row],[Date]],2)</f>
        <v>4</v>
      </c>
      <c r="L4696" s="1" t="str">
        <f>LEFT(BART_Rides[[#This Row],[Lines]],1)</f>
        <v>B</v>
      </c>
      <c r="M4696" s="1" t="str">
        <f>IF(BART_Rides[[#This Row],[FirstLetter]]="Y","Yes","No")</f>
        <v>No</v>
      </c>
      <c r="N4696" s="1" t="str">
        <f>IF(OR(BART_Rides[[#This Row],[Station Code]]="EM", BART_Rides[[#This Row],[Station Code]]="MT", BART_Rides[[#This Row],[Station Code]]="PL", BART_Rides[[#This Row],[Station Code]]="CC"), "Yes", "No")</f>
        <v>No</v>
      </c>
    </row>
    <row r="4697" spans="6:14">
      <c r="F4697" s="3">
        <v>44512</v>
      </c>
      <c r="G4697" s="1" t="s">
        <v>23</v>
      </c>
      <c r="H4697" s="1" t="s">
        <v>102</v>
      </c>
      <c r="I4697" s="1">
        <v>2272</v>
      </c>
      <c r="J4697" s="1">
        <f>MONTH(BART_Rides[[#This Row],[Date]])</f>
        <v>11</v>
      </c>
      <c r="K4697" s="1">
        <f>WEEKDAY(BART_Rides[[#This Row],[Date]],2)</f>
        <v>5</v>
      </c>
      <c r="L4697" s="1" t="str">
        <f>LEFT(BART_Rides[[#This Row],[Lines]],1)</f>
        <v>B</v>
      </c>
      <c r="M4697" s="1" t="str">
        <f>IF(BART_Rides[[#This Row],[FirstLetter]]="Y","Yes","No")</f>
        <v>No</v>
      </c>
      <c r="N4697" s="1" t="str">
        <f>IF(OR(BART_Rides[[#This Row],[Station Code]]="EM", BART_Rides[[#This Row],[Station Code]]="MT", BART_Rides[[#This Row],[Station Code]]="PL", BART_Rides[[#This Row],[Station Code]]="CC"), "Yes", "No")</f>
        <v>No</v>
      </c>
    </row>
    <row r="4698" spans="6:14">
      <c r="F4698" s="3">
        <v>44513</v>
      </c>
      <c r="G4698" s="1" t="s">
        <v>23</v>
      </c>
      <c r="H4698" s="1" t="s">
        <v>102</v>
      </c>
      <c r="I4698" s="1">
        <v>1196</v>
      </c>
      <c r="J4698" s="1">
        <f>MONTH(BART_Rides[[#This Row],[Date]])</f>
        <v>11</v>
      </c>
      <c r="K4698" s="1">
        <f>WEEKDAY(BART_Rides[[#This Row],[Date]],2)</f>
        <v>6</v>
      </c>
      <c r="L4698" s="1" t="str">
        <f>LEFT(BART_Rides[[#This Row],[Lines]],1)</f>
        <v>B</v>
      </c>
      <c r="M4698" s="1" t="str">
        <f>IF(BART_Rides[[#This Row],[FirstLetter]]="Y","Yes","No")</f>
        <v>No</v>
      </c>
      <c r="N4698" s="1" t="str">
        <f>IF(OR(BART_Rides[[#This Row],[Station Code]]="EM", BART_Rides[[#This Row],[Station Code]]="MT", BART_Rides[[#This Row],[Station Code]]="PL", BART_Rides[[#This Row],[Station Code]]="CC"), "Yes", "No")</f>
        <v>No</v>
      </c>
    </row>
    <row r="4699" spans="6:14">
      <c r="F4699" s="3">
        <v>44514</v>
      </c>
      <c r="G4699" s="1" t="s">
        <v>23</v>
      </c>
      <c r="H4699" s="1" t="s">
        <v>102</v>
      </c>
      <c r="I4699" s="1">
        <v>818</v>
      </c>
      <c r="J4699" s="1">
        <f>MONTH(BART_Rides[[#This Row],[Date]])</f>
        <v>11</v>
      </c>
      <c r="K4699" s="1">
        <f>WEEKDAY(BART_Rides[[#This Row],[Date]],2)</f>
        <v>7</v>
      </c>
      <c r="L4699" s="1" t="str">
        <f>LEFT(BART_Rides[[#This Row],[Lines]],1)</f>
        <v>B</v>
      </c>
      <c r="M4699" s="1" t="str">
        <f>IF(BART_Rides[[#This Row],[FirstLetter]]="Y","Yes","No")</f>
        <v>No</v>
      </c>
      <c r="N4699" s="1" t="str">
        <f>IF(OR(BART_Rides[[#This Row],[Station Code]]="EM", BART_Rides[[#This Row],[Station Code]]="MT", BART_Rides[[#This Row],[Station Code]]="PL", BART_Rides[[#This Row],[Station Code]]="CC"), "Yes", "No")</f>
        <v>No</v>
      </c>
    </row>
    <row r="4700" spans="6:14">
      <c r="F4700" s="3">
        <v>44515</v>
      </c>
      <c r="G4700" s="1" t="s">
        <v>23</v>
      </c>
      <c r="H4700" s="1" t="s">
        <v>102</v>
      </c>
      <c r="I4700" s="1">
        <v>2261</v>
      </c>
      <c r="J4700" s="1">
        <f>MONTH(BART_Rides[[#This Row],[Date]])</f>
        <v>11</v>
      </c>
      <c r="K4700" s="1">
        <f>WEEKDAY(BART_Rides[[#This Row],[Date]],2)</f>
        <v>1</v>
      </c>
      <c r="L4700" s="1" t="str">
        <f>LEFT(BART_Rides[[#This Row],[Lines]],1)</f>
        <v>B</v>
      </c>
      <c r="M4700" s="1" t="str">
        <f>IF(BART_Rides[[#This Row],[FirstLetter]]="Y","Yes","No")</f>
        <v>No</v>
      </c>
      <c r="N4700" s="1" t="str">
        <f>IF(OR(BART_Rides[[#This Row],[Station Code]]="EM", BART_Rides[[#This Row],[Station Code]]="MT", BART_Rides[[#This Row],[Station Code]]="PL", BART_Rides[[#This Row],[Station Code]]="CC"), "Yes", "No")</f>
        <v>No</v>
      </c>
    </row>
    <row r="4701" spans="6:14">
      <c r="F4701" s="3">
        <v>44516</v>
      </c>
      <c r="G4701" s="1" t="s">
        <v>23</v>
      </c>
      <c r="H4701" s="1" t="s">
        <v>102</v>
      </c>
      <c r="I4701" s="1">
        <v>2357</v>
      </c>
      <c r="J4701" s="1">
        <f>MONTH(BART_Rides[[#This Row],[Date]])</f>
        <v>11</v>
      </c>
      <c r="K4701" s="1">
        <f>WEEKDAY(BART_Rides[[#This Row],[Date]],2)</f>
        <v>2</v>
      </c>
      <c r="L4701" s="1" t="str">
        <f>LEFT(BART_Rides[[#This Row],[Lines]],1)</f>
        <v>B</v>
      </c>
      <c r="M4701" s="1" t="str">
        <f>IF(BART_Rides[[#This Row],[FirstLetter]]="Y","Yes","No")</f>
        <v>No</v>
      </c>
      <c r="N4701" s="1" t="str">
        <f>IF(OR(BART_Rides[[#This Row],[Station Code]]="EM", BART_Rides[[#This Row],[Station Code]]="MT", BART_Rides[[#This Row],[Station Code]]="PL", BART_Rides[[#This Row],[Station Code]]="CC"), "Yes", "No")</f>
        <v>No</v>
      </c>
    </row>
    <row r="4702" spans="6:14">
      <c r="F4702" s="3">
        <v>44517</v>
      </c>
      <c r="G4702" s="1" t="s">
        <v>23</v>
      </c>
      <c r="H4702" s="1" t="s">
        <v>102</v>
      </c>
      <c r="I4702" s="1">
        <v>2413</v>
      </c>
      <c r="J4702" s="1">
        <f>MONTH(BART_Rides[[#This Row],[Date]])</f>
        <v>11</v>
      </c>
      <c r="K4702" s="1">
        <f>WEEKDAY(BART_Rides[[#This Row],[Date]],2)</f>
        <v>3</v>
      </c>
      <c r="L4702" s="1" t="str">
        <f>LEFT(BART_Rides[[#This Row],[Lines]],1)</f>
        <v>B</v>
      </c>
      <c r="M4702" s="1" t="str">
        <f>IF(BART_Rides[[#This Row],[FirstLetter]]="Y","Yes","No")</f>
        <v>No</v>
      </c>
      <c r="N4702" s="1" t="str">
        <f>IF(OR(BART_Rides[[#This Row],[Station Code]]="EM", BART_Rides[[#This Row],[Station Code]]="MT", BART_Rides[[#This Row],[Station Code]]="PL", BART_Rides[[#This Row],[Station Code]]="CC"), "Yes", "No")</f>
        <v>No</v>
      </c>
    </row>
    <row r="4703" spans="6:14">
      <c r="F4703" s="3">
        <v>44518</v>
      </c>
      <c r="G4703" s="1" t="s">
        <v>23</v>
      </c>
      <c r="H4703" s="1" t="s">
        <v>102</v>
      </c>
      <c r="I4703" s="1">
        <v>2401</v>
      </c>
      <c r="J4703" s="1">
        <f>MONTH(BART_Rides[[#This Row],[Date]])</f>
        <v>11</v>
      </c>
      <c r="K4703" s="1">
        <f>WEEKDAY(BART_Rides[[#This Row],[Date]],2)</f>
        <v>4</v>
      </c>
      <c r="L4703" s="1" t="str">
        <f>LEFT(BART_Rides[[#This Row],[Lines]],1)</f>
        <v>B</v>
      </c>
      <c r="M4703" s="1" t="str">
        <f>IF(BART_Rides[[#This Row],[FirstLetter]]="Y","Yes","No")</f>
        <v>No</v>
      </c>
      <c r="N4703" s="1" t="str">
        <f>IF(OR(BART_Rides[[#This Row],[Station Code]]="EM", BART_Rides[[#This Row],[Station Code]]="MT", BART_Rides[[#This Row],[Station Code]]="PL", BART_Rides[[#This Row],[Station Code]]="CC"), "Yes", "No")</f>
        <v>No</v>
      </c>
    </row>
    <row r="4704" spans="6:14">
      <c r="F4704" s="3">
        <v>44519</v>
      </c>
      <c r="G4704" s="1" t="s">
        <v>23</v>
      </c>
      <c r="H4704" s="1" t="s">
        <v>102</v>
      </c>
      <c r="I4704" s="1">
        <v>2330</v>
      </c>
      <c r="J4704" s="1">
        <f>MONTH(BART_Rides[[#This Row],[Date]])</f>
        <v>11</v>
      </c>
      <c r="K4704" s="1">
        <f>WEEKDAY(BART_Rides[[#This Row],[Date]],2)</f>
        <v>5</v>
      </c>
      <c r="L4704" s="1" t="str">
        <f>LEFT(BART_Rides[[#This Row],[Lines]],1)</f>
        <v>B</v>
      </c>
      <c r="M4704" s="1" t="str">
        <f>IF(BART_Rides[[#This Row],[FirstLetter]]="Y","Yes","No")</f>
        <v>No</v>
      </c>
      <c r="N4704" s="1" t="str">
        <f>IF(OR(BART_Rides[[#This Row],[Station Code]]="EM", BART_Rides[[#This Row],[Station Code]]="MT", BART_Rides[[#This Row],[Station Code]]="PL", BART_Rides[[#This Row],[Station Code]]="CC"), "Yes", "No")</f>
        <v>No</v>
      </c>
    </row>
    <row r="4705" spans="6:14">
      <c r="F4705" s="3">
        <v>44520</v>
      </c>
      <c r="G4705" s="1" t="s">
        <v>23</v>
      </c>
      <c r="H4705" s="1" t="s">
        <v>102</v>
      </c>
      <c r="I4705" s="1">
        <v>1244</v>
      </c>
      <c r="J4705" s="1">
        <f>MONTH(BART_Rides[[#This Row],[Date]])</f>
        <v>11</v>
      </c>
      <c r="K4705" s="1">
        <f>WEEKDAY(BART_Rides[[#This Row],[Date]],2)</f>
        <v>6</v>
      </c>
      <c r="L4705" s="1" t="str">
        <f>LEFT(BART_Rides[[#This Row],[Lines]],1)</f>
        <v>B</v>
      </c>
      <c r="M4705" s="1" t="str">
        <f>IF(BART_Rides[[#This Row],[FirstLetter]]="Y","Yes","No")</f>
        <v>No</v>
      </c>
      <c r="N4705" s="1" t="str">
        <f>IF(OR(BART_Rides[[#This Row],[Station Code]]="EM", BART_Rides[[#This Row],[Station Code]]="MT", BART_Rides[[#This Row],[Station Code]]="PL", BART_Rides[[#This Row],[Station Code]]="CC"), "Yes", "No")</f>
        <v>No</v>
      </c>
    </row>
    <row r="4706" spans="6:14">
      <c r="F4706" s="3">
        <v>44521</v>
      </c>
      <c r="G4706" s="1" t="s">
        <v>23</v>
      </c>
      <c r="H4706" s="1" t="s">
        <v>102</v>
      </c>
      <c r="I4706" s="1">
        <v>848</v>
      </c>
      <c r="J4706" s="1">
        <f>MONTH(BART_Rides[[#This Row],[Date]])</f>
        <v>11</v>
      </c>
      <c r="K4706" s="1">
        <f>WEEKDAY(BART_Rides[[#This Row],[Date]],2)</f>
        <v>7</v>
      </c>
      <c r="L4706" s="1" t="str">
        <f>LEFT(BART_Rides[[#This Row],[Lines]],1)</f>
        <v>B</v>
      </c>
      <c r="M4706" s="1" t="str">
        <f>IF(BART_Rides[[#This Row],[FirstLetter]]="Y","Yes","No")</f>
        <v>No</v>
      </c>
      <c r="N4706" s="1" t="str">
        <f>IF(OR(BART_Rides[[#This Row],[Station Code]]="EM", BART_Rides[[#This Row],[Station Code]]="MT", BART_Rides[[#This Row],[Station Code]]="PL", BART_Rides[[#This Row],[Station Code]]="CC"), "Yes", "No")</f>
        <v>No</v>
      </c>
    </row>
    <row r="4707" spans="6:14">
      <c r="F4707" s="3">
        <v>44522</v>
      </c>
      <c r="G4707" s="1" t="s">
        <v>23</v>
      </c>
      <c r="H4707" s="1" t="s">
        <v>102</v>
      </c>
      <c r="I4707" s="1">
        <v>2192</v>
      </c>
      <c r="J4707" s="1">
        <f>MONTH(BART_Rides[[#This Row],[Date]])</f>
        <v>11</v>
      </c>
      <c r="K4707" s="1">
        <f>WEEKDAY(BART_Rides[[#This Row],[Date]],2)</f>
        <v>1</v>
      </c>
      <c r="L4707" s="1" t="str">
        <f>LEFT(BART_Rides[[#This Row],[Lines]],1)</f>
        <v>B</v>
      </c>
      <c r="M4707" s="1" t="str">
        <f>IF(BART_Rides[[#This Row],[FirstLetter]]="Y","Yes","No")</f>
        <v>No</v>
      </c>
      <c r="N4707" s="1" t="str">
        <f>IF(OR(BART_Rides[[#This Row],[Station Code]]="EM", BART_Rides[[#This Row],[Station Code]]="MT", BART_Rides[[#This Row],[Station Code]]="PL", BART_Rides[[#This Row],[Station Code]]="CC"), "Yes", "No")</f>
        <v>No</v>
      </c>
    </row>
    <row r="4708" spans="6:14">
      <c r="F4708" s="3">
        <v>44523</v>
      </c>
      <c r="G4708" s="1" t="s">
        <v>23</v>
      </c>
      <c r="H4708" s="1" t="s">
        <v>102</v>
      </c>
      <c r="I4708" s="1">
        <v>2201</v>
      </c>
      <c r="J4708" s="1">
        <f>MONTH(BART_Rides[[#This Row],[Date]])</f>
        <v>11</v>
      </c>
      <c r="K4708" s="1">
        <f>WEEKDAY(BART_Rides[[#This Row],[Date]],2)</f>
        <v>2</v>
      </c>
      <c r="L4708" s="1" t="str">
        <f>LEFT(BART_Rides[[#This Row],[Lines]],1)</f>
        <v>B</v>
      </c>
      <c r="M4708" s="1" t="str">
        <f>IF(BART_Rides[[#This Row],[FirstLetter]]="Y","Yes","No")</f>
        <v>No</v>
      </c>
      <c r="N4708" s="1" t="str">
        <f>IF(OR(BART_Rides[[#This Row],[Station Code]]="EM", BART_Rides[[#This Row],[Station Code]]="MT", BART_Rides[[#This Row],[Station Code]]="PL", BART_Rides[[#This Row],[Station Code]]="CC"), "Yes", "No")</f>
        <v>No</v>
      </c>
    </row>
    <row r="4709" spans="6:14">
      <c r="F4709" s="3">
        <v>44524</v>
      </c>
      <c r="G4709" s="1" t="s">
        <v>23</v>
      </c>
      <c r="H4709" s="1" t="s">
        <v>102</v>
      </c>
      <c r="I4709" s="1">
        <v>2061</v>
      </c>
      <c r="J4709" s="1">
        <f>MONTH(BART_Rides[[#This Row],[Date]])</f>
        <v>11</v>
      </c>
      <c r="K4709" s="1">
        <f>WEEKDAY(BART_Rides[[#This Row],[Date]],2)</f>
        <v>3</v>
      </c>
      <c r="L4709" s="1" t="str">
        <f>LEFT(BART_Rides[[#This Row],[Lines]],1)</f>
        <v>B</v>
      </c>
      <c r="M4709" s="1" t="str">
        <f>IF(BART_Rides[[#This Row],[FirstLetter]]="Y","Yes","No")</f>
        <v>No</v>
      </c>
      <c r="N4709" s="1" t="str">
        <f>IF(OR(BART_Rides[[#This Row],[Station Code]]="EM", BART_Rides[[#This Row],[Station Code]]="MT", BART_Rides[[#This Row],[Station Code]]="PL", BART_Rides[[#This Row],[Station Code]]="CC"), "Yes", "No")</f>
        <v>No</v>
      </c>
    </row>
    <row r="4710" spans="6:14">
      <c r="F4710" s="3">
        <v>44525</v>
      </c>
      <c r="G4710" s="1" t="s">
        <v>23</v>
      </c>
      <c r="H4710" s="1" t="s">
        <v>102</v>
      </c>
      <c r="I4710" s="1">
        <v>666</v>
      </c>
      <c r="J4710" s="1">
        <f>MONTH(BART_Rides[[#This Row],[Date]])</f>
        <v>11</v>
      </c>
      <c r="K4710" s="1">
        <f>WEEKDAY(BART_Rides[[#This Row],[Date]],2)</f>
        <v>4</v>
      </c>
      <c r="L4710" s="1" t="str">
        <f>LEFT(BART_Rides[[#This Row],[Lines]],1)</f>
        <v>B</v>
      </c>
      <c r="M4710" s="1" t="str">
        <f>IF(BART_Rides[[#This Row],[FirstLetter]]="Y","Yes","No")</f>
        <v>No</v>
      </c>
      <c r="N4710" s="1" t="str">
        <f>IF(OR(BART_Rides[[#This Row],[Station Code]]="EM", BART_Rides[[#This Row],[Station Code]]="MT", BART_Rides[[#This Row],[Station Code]]="PL", BART_Rides[[#This Row],[Station Code]]="CC"), "Yes", "No")</f>
        <v>No</v>
      </c>
    </row>
    <row r="4711" spans="6:14">
      <c r="F4711" s="3">
        <v>44526</v>
      </c>
      <c r="G4711" s="1" t="s">
        <v>23</v>
      </c>
      <c r="H4711" s="1" t="s">
        <v>102</v>
      </c>
      <c r="I4711" s="1">
        <v>1290</v>
      </c>
      <c r="J4711" s="1">
        <f>MONTH(BART_Rides[[#This Row],[Date]])</f>
        <v>11</v>
      </c>
      <c r="K4711" s="1">
        <f>WEEKDAY(BART_Rides[[#This Row],[Date]],2)</f>
        <v>5</v>
      </c>
      <c r="L4711" s="1" t="str">
        <f>LEFT(BART_Rides[[#This Row],[Lines]],1)</f>
        <v>B</v>
      </c>
      <c r="M4711" s="1" t="str">
        <f>IF(BART_Rides[[#This Row],[FirstLetter]]="Y","Yes","No")</f>
        <v>No</v>
      </c>
      <c r="N4711" s="1" t="str">
        <f>IF(OR(BART_Rides[[#This Row],[Station Code]]="EM", BART_Rides[[#This Row],[Station Code]]="MT", BART_Rides[[#This Row],[Station Code]]="PL", BART_Rides[[#This Row],[Station Code]]="CC"), "Yes", "No")</f>
        <v>No</v>
      </c>
    </row>
    <row r="4712" spans="6:14">
      <c r="F4712" s="3">
        <v>44527</v>
      </c>
      <c r="G4712" s="1" t="s">
        <v>23</v>
      </c>
      <c r="H4712" s="1" t="s">
        <v>102</v>
      </c>
      <c r="I4712" s="1">
        <v>1145</v>
      </c>
      <c r="J4712" s="1">
        <f>MONTH(BART_Rides[[#This Row],[Date]])</f>
        <v>11</v>
      </c>
      <c r="K4712" s="1">
        <f>WEEKDAY(BART_Rides[[#This Row],[Date]],2)</f>
        <v>6</v>
      </c>
      <c r="L4712" s="1" t="str">
        <f>LEFT(BART_Rides[[#This Row],[Lines]],1)</f>
        <v>B</v>
      </c>
      <c r="M4712" s="1" t="str">
        <f>IF(BART_Rides[[#This Row],[FirstLetter]]="Y","Yes","No")</f>
        <v>No</v>
      </c>
      <c r="N4712" s="1" t="str">
        <f>IF(OR(BART_Rides[[#This Row],[Station Code]]="EM", BART_Rides[[#This Row],[Station Code]]="MT", BART_Rides[[#This Row],[Station Code]]="PL", BART_Rides[[#This Row],[Station Code]]="CC"), "Yes", "No")</f>
        <v>No</v>
      </c>
    </row>
    <row r="4713" spans="6:14">
      <c r="F4713" s="3">
        <v>44528</v>
      </c>
      <c r="G4713" s="1" t="s">
        <v>23</v>
      </c>
      <c r="H4713" s="1" t="s">
        <v>102</v>
      </c>
      <c r="I4713" s="1">
        <v>793</v>
      </c>
      <c r="J4713" s="1">
        <f>MONTH(BART_Rides[[#This Row],[Date]])</f>
        <v>11</v>
      </c>
      <c r="K4713" s="1">
        <f>WEEKDAY(BART_Rides[[#This Row],[Date]],2)</f>
        <v>7</v>
      </c>
      <c r="L4713" s="1" t="str">
        <f>LEFT(BART_Rides[[#This Row],[Lines]],1)</f>
        <v>B</v>
      </c>
      <c r="M4713" s="1" t="str">
        <f>IF(BART_Rides[[#This Row],[FirstLetter]]="Y","Yes","No")</f>
        <v>No</v>
      </c>
      <c r="N4713" s="1" t="str">
        <f>IF(OR(BART_Rides[[#This Row],[Station Code]]="EM", BART_Rides[[#This Row],[Station Code]]="MT", BART_Rides[[#This Row],[Station Code]]="PL", BART_Rides[[#This Row],[Station Code]]="CC"), "Yes", "No")</f>
        <v>No</v>
      </c>
    </row>
    <row r="4714" spans="6:14">
      <c r="F4714" s="3">
        <v>44529</v>
      </c>
      <c r="G4714" s="1" t="s">
        <v>23</v>
      </c>
      <c r="H4714" s="1" t="s">
        <v>102</v>
      </c>
      <c r="I4714" s="1">
        <v>2196</v>
      </c>
      <c r="J4714" s="1">
        <f>MONTH(BART_Rides[[#This Row],[Date]])</f>
        <v>11</v>
      </c>
      <c r="K4714" s="1">
        <f>WEEKDAY(BART_Rides[[#This Row],[Date]],2)</f>
        <v>1</v>
      </c>
      <c r="L4714" s="1" t="str">
        <f>LEFT(BART_Rides[[#This Row],[Lines]],1)</f>
        <v>B</v>
      </c>
      <c r="M4714" s="1" t="str">
        <f>IF(BART_Rides[[#This Row],[FirstLetter]]="Y","Yes","No")</f>
        <v>No</v>
      </c>
      <c r="N4714" s="1" t="str">
        <f>IF(OR(BART_Rides[[#This Row],[Station Code]]="EM", BART_Rides[[#This Row],[Station Code]]="MT", BART_Rides[[#This Row],[Station Code]]="PL", BART_Rides[[#This Row],[Station Code]]="CC"), "Yes", "No")</f>
        <v>No</v>
      </c>
    </row>
    <row r="4715" spans="6:14">
      <c r="F4715" s="3">
        <v>44530</v>
      </c>
      <c r="G4715" s="1" t="s">
        <v>23</v>
      </c>
      <c r="H4715" s="1" t="s">
        <v>102</v>
      </c>
      <c r="I4715" s="1">
        <v>2364</v>
      </c>
      <c r="J4715" s="1">
        <f>MONTH(BART_Rides[[#This Row],[Date]])</f>
        <v>11</v>
      </c>
      <c r="K4715" s="1">
        <f>WEEKDAY(BART_Rides[[#This Row],[Date]],2)</f>
        <v>2</v>
      </c>
      <c r="L4715" s="1" t="str">
        <f>LEFT(BART_Rides[[#This Row],[Lines]],1)</f>
        <v>B</v>
      </c>
      <c r="M4715" s="1" t="str">
        <f>IF(BART_Rides[[#This Row],[FirstLetter]]="Y","Yes","No")</f>
        <v>No</v>
      </c>
      <c r="N4715" s="1" t="str">
        <f>IF(OR(BART_Rides[[#This Row],[Station Code]]="EM", BART_Rides[[#This Row],[Station Code]]="MT", BART_Rides[[#This Row],[Station Code]]="PL", BART_Rides[[#This Row],[Station Code]]="CC"), "Yes", "No")</f>
        <v>No</v>
      </c>
    </row>
    <row r="4716" spans="6:14">
      <c r="F4716" s="3">
        <v>44531</v>
      </c>
      <c r="G4716" s="1" t="s">
        <v>23</v>
      </c>
      <c r="H4716" s="1" t="s">
        <v>102</v>
      </c>
      <c r="I4716" s="1">
        <v>2429</v>
      </c>
      <c r="J4716" s="1">
        <f>MONTH(BART_Rides[[#This Row],[Date]])</f>
        <v>12</v>
      </c>
      <c r="K4716" s="1">
        <f>WEEKDAY(BART_Rides[[#This Row],[Date]],2)</f>
        <v>3</v>
      </c>
      <c r="L4716" s="1" t="str">
        <f>LEFT(BART_Rides[[#This Row],[Lines]],1)</f>
        <v>B</v>
      </c>
      <c r="M4716" s="1" t="str">
        <f>IF(BART_Rides[[#This Row],[FirstLetter]]="Y","Yes","No")</f>
        <v>No</v>
      </c>
      <c r="N4716" s="1" t="str">
        <f>IF(OR(BART_Rides[[#This Row],[Station Code]]="EM", BART_Rides[[#This Row],[Station Code]]="MT", BART_Rides[[#This Row],[Station Code]]="PL", BART_Rides[[#This Row],[Station Code]]="CC"), "Yes", "No")</f>
        <v>No</v>
      </c>
    </row>
    <row r="4717" spans="6:14">
      <c r="F4717" s="3">
        <v>44532</v>
      </c>
      <c r="G4717" s="1" t="s">
        <v>23</v>
      </c>
      <c r="H4717" s="1" t="s">
        <v>102</v>
      </c>
      <c r="I4717" s="1">
        <v>2464</v>
      </c>
      <c r="J4717" s="1">
        <f>MONTH(BART_Rides[[#This Row],[Date]])</f>
        <v>12</v>
      </c>
      <c r="K4717" s="1">
        <f>WEEKDAY(BART_Rides[[#This Row],[Date]],2)</f>
        <v>4</v>
      </c>
      <c r="L4717" s="1" t="str">
        <f>LEFT(BART_Rides[[#This Row],[Lines]],1)</f>
        <v>B</v>
      </c>
      <c r="M4717" s="1" t="str">
        <f>IF(BART_Rides[[#This Row],[FirstLetter]]="Y","Yes","No")</f>
        <v>No</v>
      </c>
      <c r="N4717" s="1" t="str">
        <f>IF(OR(BART_Rides[[#This Row],[Station Code]]="EM", BART_Rides[[#This Row],[Station Code]]="MT", BART_Rides[[#This Row],[Station Code]]="PL", BART_Rides[[#This Row],[Station Code]]="CC"), "Yes", "No")</f>
        <v>No</v>
      </c>
    </row>
    <row r="4718" spans="6:14">
      <c r="F4718" s="3">
        <v>44533</v>
      </c>
      <c r="G4718" s="1" t="s">
        <v>23</v>
      </c>
      <c r="H4718" s="1" t="s">
        <v>102</v>
      </c>
      <c r="I4718" s="1">
        <v>2428</v>
      </c>
      <c r="J4718" s="1">
        <f>MONTH(BART_Rides[[#This Row],[Date]])</f>
        <v>12</v>
      </c>
      <c r="K4718" s="1">
        <f>WEEKDAY(BART_Rides[[#This Row],[Date]],2)</f>
        <v>5</v>
      </c>
      <c r="L4718" s="1" t="str">
        <f>LEFT(BART_Rides[[#This Row],[Lines]],1)</f>
        <v>B</v>
      </c>
      <c r="M4718" s="1" t="str">
        <f>IF(BART_Rides[[#This Row],[FirstLetter]]="Y","Yes","No")</f>
        <v>No</v>
      </c>
      <c r="N4718" s="1" t="str">
        <f>IF(OR(BART_Rides[[#This Row],[Station Code]]="EM", BART_Rides[[#This Row],[Station Code]]="MT", BART_Rides[[#This Row],[Station Code]]="PL", BART_Rides[[#This Row],[Station Code]]="CC"), "Yes", "No")</f>
        <v>No</v>
      </c>
    </row>
    <row r="4719" spans="6:14">
      <c r="F4719" s="3">
        <v>44534</v>
      </c>
      <c r="G4719" s="1" t="s">
        <v>23</v>
      </c>
      <c r="H4719" s="1" t="s">
        <v>102</v>
      </c>
      <c r="I4719" s="1">
        <v>1352</v>
      </c>
      <c r="J4719" s="1">
        <f>MONTH(BART_Rides[[#This Row],[Date]])</f>
        <v>12</v>
      </c>
      <c r="K4719" s="1">
        <f>WEEKDAY(BART_Rides[[#This Row],[Date]],2)</f>
        <v>6</v>
      </c>
      <c r="L4719" s="1" t="str">
        <f>LEFT(BART_Rides[[#This Row],[Lines]],1)</f>
        <v>B</v>
      </c>
      <c r="M4719" s="1" t="str">
        <f>IF(BART_Rides[[#This Row],[FirstLetter]]="Y","Yes","No")</f>
        <v>No</v>
      </c>
      <c r="N4719" s="1" t="str">
        <f>IF(OR(BART_Rides[[#This Row],[Station Code]]="EM", BART_Rides[[#This Row],[Station Code]]="MT", BART_Rides[[#This Row],[Station Code]]="PL", BART_Rides[[#This Row],[Station Code]]="CC"), "Yes", "No")</f>
        <v>No</v>
      </c>
    </row>
    <row r="4720" spans="6:14">
      <c r="F4720" s="3">
        <v>44535</v>
      </c>
      <c r="G4720" s="1" t="s">
        <v>23</v>
      </c>
      <c r="H4720" s="1" t="s">
        <v>102</v>
      </c>
      <c r="I4720" s="1">
        <v>831</v>
      </c>
      <c r="J4720" s="1">
        <f>MONTH(BART_Rides[[#This Row],[Date]])</f>
        <v>12</v>
      </c>
      <c r="K4720" s="1">
        <f>WEEKDAY(BART_Rides[[#This Row],[Date]],2)</f>
        <v>7</v>
      </c>
      <c r="L4720" s="1" t="str">
        <f>LEFT(BART_Rides[[#This Row],[Lines]],1)</f>
        <v>B</v>
      </c>
      <c r="M4720" s="1" t="str">
        <f>IF(BART_Rides[[#This Row],[FirstLetter]]="Y","Yes","No")</f>
        <v>No</v>
      </c>
      <c r="N4720" s="1" t="str">
        <f>IF(OR(BART_Rides[[#This Row],[Station Code]]="EM", BART_Rides[[#This Row],[Station Code]]="MT", BART_Rides[[#This Row],[Station Code]]="PL", BART_Rides[[#This Row],[Station Code]]="CC"), "Yes", "No")</f>
        <v>No</v>
      </c>
    </row>
    <row r="4721" spans="6:14">
      <c r="F4721" s="3">
        <v>44536</v>
      </c>
      <c r="G4721" s="1" t="s">
        <v>23</v>
      </c>
      <c r="H4721" s="1" t="s">
        <v>102</v>
      </c>
      <c r="I4721" s="1">
        <v>2338</v>
      </c>
      <c r="J4721" s="1">
        <f>MONTH(BART_Rides[[#This Row],[Date]])</f>
        <v>12</v>
      </c>
      <c r="K4721" s="1">
        <f>WEEKDAY(BART_Rides[[#This Row],[Date]],2)</f>
        <v>1</v>
      </c>
      <c r="L4721" s="1" t="str">
        <f>LEFT(BART_Rides[[#This Row],[Lines]],1)</f>
        <v>B</v>
      </c>
      <c r="M4721" s="1" t="str">
        <f>IF(BART_Rides[[#This Row],[FirstLetter]]="Y","Yes","No")</f>
        <v>No</v>
      </c>
      <c r="N4721" s="1" t="str">
        <f>IF(OR(BART_Rides[[#This Row],[Station Code]]="EM", BART_Rides[[#This Row],[Station Code]]="MT", BART_Rides[[#This Row],[Station Code]]="PL", BART_Rides[[#This Row],[Station Code]]="CC"), "Yes", "No")</f>
        <v>No</v>
      </c>
    </row>
    <row r="4722" spans="6:14">
      <c r="F4722" s="3">
        <v>44537</v>
      </c>
      <c r="G4722" s="1" t="s">
        <v>23</v>
      </c>
      <c r="H4722" s="1" t="s">
        <v>102</v>
      </c>
      <c r="I4722" s="1">
        <v>2455</v>
      </c>
      <c r="J4722" s="1">
        <f>MONTH(BART_Rides[[#This Row],[Date]])</f>
        <v>12</v>
      </c>
      <c r="K4722" s="1">
        <f>WEEKDAY(BART_Rides[[#This Row],[Date]],2)</f>
        <v>2</v>
      </c>
      <c r="L4722" s="1" t="str">
        <f>LEFT(BART_Rides[[#This Row],[Lines]],1)</f>
        <v>B</v>
      </c>
      <c r="M4722" s="1" t="str">
        <f>IF(BART_Rides[[#This Row],[FirstLetter]]="Y","Yes","No")</f>
        <v>No</v>
      </c>
      <c r="N4722" s="1" t="str">
        <f>IF(OR(BART_Rides[[#This Row],[Station Code]]="EM", BART_Rides[[#This Row],[Station Code]]="MT", BART_Rides[[#This Row],[Station Code]]="PL", BART_Rides[[#This Row],[Station Code]]="CC"), "Yes", "No")</f>
        <v>No</v>
      </c>
    </row>
    <row r="4723" spans="6:14">
      <c r="F4723" s="3">
        <v>44538</v>
      </c>
      <c r="G4723" s="1" t="s">
        <v>23</v>
      </c>
      <c r="H4723" s="1" t="s">
        <v>102</v>
      </c>
      <c r="I4723" s="1">
        <v>2497</v>
      </c>
      <c r="J4723" s="1">
        <f>MONTH(BART_Rides[[#This Row],[Date]])</f>
        <v>12</v>
      </c>
      <c r="K4723" s="1">
        <f>WEEKDAY(BART_Rides[[#This Row],[Date]],2)</f>
        <v>3</v>
      </c>
      <c r="L4723" s="1" t="str">
        <f>LEFT(BART_Rides[[#This Row],[Lines]],1)</f>
        <v>B</v>
      </c>
      <c r="M4723" s="1" t="str">
        <f>IF(BART_Rides[[#This Row],[FirstLetter]]="Y","Yes","No")</f>
        <v>No</v>
      </c>
      <c r="N4723" s="1" t="str">
        <f>IF(OR(BART_Rides[[#This Row],[Station Code]]="EM", BART_Rides[[#This Row],[Station Code]]="MT", BART_Rides[[#This Row],[Station Code]]="PL", BART_Rides[[#This Row],[Station Code]]="CC"), "Yes", "No")</f>
        <v>No</v>
      </c>
    </row>
    <row r="4724" spans="6:14">
      <c r="F4724" s="3">
        <v>44539</v>
      </c>
      <c r="G4724" s="1" t="s">
        <v>23</v>
      </c>
      <c r="H4724" s="1" t="s">
        <v>102</v>
      </c>
      <c r="I4724" s="1">
        <v>2471</v>
      </c>
      <c r="J4724" s="1">
        <f>MONTH(BART_Rides[[#This Row],[Date]])</f>
        <v>12</v>
      </c>
      <c r="K4724" s="1">
        <f>WEEKDAY(BART_Rides[[#This Row],[Date]],2)</f>
        <v>4</v>
      </c>
      <c r="L4724" s="1" t="str">
        <f>LEFT(BART_Rides[[#This Row],[Lines]],1)</f>
        <v>B</v>
      </c>
      <c r="M4724" s="1" t="str">
        <f>IF(BART_Rides[[#This Row],[FirstLetter]]="Y","Yes","No")</f>
        <v>No</v>
      </c>
      <c r="N4724" s="1" t="str">
        <f>IF(OR(BART_Rides[[#This Row],[Station Code]]="EM", BART_Rides[[#This Row],[Station Code]]="MT", BART_Rides[[#This Row],[Station Code]]="PL", BART_Rides[[#This Row],[Station Code]]="CC"), "Yes", "No")</f>
        <v>No</v>
      </c>
    </row>
    <row r="4725" spans="6:14">
      <c r="F4725" s="3">
        <v>44540</v>
      </c>
      <c r="G4725" s="1" t="s">
        <v>23</v>
      </c>
      <c r="H4725" s="1" t="s">
        <v>102</v>
      </c>
      <c r="I4725" s="1">
        <v>2386</v>
      </c>
      <c r="J4725" s="1">
        <f>MONTH(BART_Rides[[#This Row],[Date]])</f>
        <v>12</v>
      </c>
      <c r="K4725" s="1">
        <f>WEEKDAY(BART_Rides[[#This Row],[Date]],2)</f>
        <v>5</v>
      </c>
      <c r="L4725" s="1" t="str">
        <f>LEFT(BART_Rides[[#This Row],[Lines]],1)</f>
        <v>B</v>
      </c>
      <c r="M4725" s="1" t="str">
        <f>IF(BART_Rides[[#This Row],[FirstLetter]]="Y","Yes","No")</f>
        <v>No</v>
      </c>
      <c r="N4725" s="1" t="str">
        <f>IF(OR(BART_Rides[[#This Row],[Station Code]]="EM", BART_Rides[[#This Row],[Station Code]]="MT", BART_Rides[[#This Row],[Station Code]]="PL", BART_Rides[[#This Row],[Station Code]]="CC"), "Yes", "No")</f>
        <v>No</v>
      </c>
    </row>
    <row r="4726" spans="6:14">
      <c r="F4726" s="3">
        <v>44541</v>
      </c>
      <c r="G4726" s="1" t="s">
        <v>23</v>
      </c>
      <c r="H4726" s="1" t="s">
        <v>102</v>
      </c>
      <c r="I4726" s="1">
        <v>1284</v>
      </c>
      <c r="J4726" s="1">
        <f>MONTH(BART_Rides[[#This Row],[Date]])</f>
        <v>12</v>
      </c>
      <c r="K4726" s="1">
        <f>WEEKDAY(BART_Rides[[#This Row],[Date]],2)</f>
        <v>6</v>
      </c>
      <c r="L4726" s="1" t="str">
        <f>LEFT(BART_Rides[[#This Row],[Lines]],1)</f>
        <v>B</v>
      </c>
      <c r="M4726" s="1" t="str">
        <f>IF(BART_Rides[[#This Row],[FirstLetter]]="Y","Yes","No")</f>
        <v>No</v>
      </c>
      <c r="N4726" s="1" t="str">
        <f>IF(OR(BART_Rides[[#This Row],[Station Code]]="EM", BART_Rides[[#This Row],[Station Code]]="MT", BART_Rides[[#This Row],[Station Code]]="PL", BART_Rides[[#This Row],[Station Code]]="CC"), "Yes", "No")</f>
        <v>No</v>
      </c>
    </row>
    <row r="4727" spans="6:14">
      <c r="F4727" s="3">
        <v>44542</v>
      </c>
      <c r="G4727" s="1" t="s">
        <v>23</v>
      </c>
      <c r="H4727" s="1" t="s">
        <v>102</v>
      </c>
      <c r="I4727" s="1">
        <v>624</v>
      </c>
      <c r="J4727" s="1">
        <f>MONTH(BART_Rides[[#This Row],[Date]])</f>
        <v>12</v>
      </c>
      <c r="K4727" s="1">
        <f>WEEKDAY(BART_Rides[[#This Row],[Date]],2)</f>
        <v>7</v>
      </c>
      <c r="L4727" s="1" t="str">
        <f>LEFT(BART_Rides[[#This Row],[Lines]],1)</f>
        <v>B</v>
      </c>
      <c r="M4727" s="1" t="str">
        <f>IF(BART_Rides[[#This Row],[FirstLetter]]="Y","Yes","No")</f>
        <v>No</v>
      </c>
      <c r="N4727" s="1" t="str">
        <f>IF(OR(BART_Rides[[#This Row],[Station Code]]="EM", BART_Rides[[#This Row],[Station Code]]="MT", BART_Rides[[#This Row],[Station Code]]="PL", BART_Rides[[#This Row],[Station Code]]="CC"), "Yes", "No")</f>
        <v>No</v>
      </c>
    </row>
    <row r="4728" spans="6:14">
      <c r="F4728" s="3">
        <v>44543</v>
      </c>
      <c r="G4728" s="1" t="s">
        <v>23</v>
      </c>
      <c r="H4728" s="1" t="s">
        <v>102</v>
      </c>
      <c r="I4728" s="1">
        <v>1877</v>
      </c>
      <c r="J4728" s="1">
        <f>MONTH(BART_Rides[[#This Row],[Date]])</f>
        <v>12</v>
      </c>
      <c r="K4728" s="1">
        <f>WEEKDAY(BART_Rides[[#This Row],[Date]],2)</f>
        <v>1</v>
      </c>
      <c r="L4728" s="1" t="str">
        <f>LEFT(BART_Rides[[#This Row],[Lines]],1)</f>
        <v>B</v>
      </c>
      <c r="M4728" s="1" t="str">
        <f>IF(BART_Rides[[#This Row],[FirstLetter]]="Y","Yes","No")</f>
        <v>No</v>
      </c>
      <c r="N4728" s="1" t="str">
        <f>IF(OR(BART_Rides[[#This Row],[Station Code]]="EM", BART_Rides[[#This Row],[Station Code]]="MT", BART_Rides[[#This Row],[Station Code]]="PL", BART_Rides[[#This Row],[Station Code]]="CC"), "Yes", "No")</f>
        <v>No</v>
      </c>
    </row>
    <row r="4729" spans="6:14">
      <c r="F4729" s="3">
        <v>44544</v>
      </c>
      <c r="G4729" s="1" t="s">
        <v>23</v>
      </c>
      <c r="H4729" s="1" t="s">
        <v>102</v>
      </c>
      <c r="I4729" s="1">
        <v>2265</v>
      </c>
      <c r="J4729" s="1">
        <f>MONTH(BART_Rides[[#This Row],[Date]])</f>
        <v>12</v>
      </c>
      <c r="K4729" s="1">
        <f>WEEKDAY(BART_Rides[[#This Row],[Date]],2)</f>
        <v>2</v>
      </c>
      <c r="L4729" s="1" t="str">
        <f>LEFT(BART_Rides[[#This Row],[Lines]],1)</f>
        <v>B</v>
      </c>
      <c r="M4729" s="1" t="str">
        <f>IF(BART_Rides[[#This Row],[FirstLetter]]="Y","Yes","No")</f>
        <v>No</v>
      </c>
      <c r="N4729" s="1" t="str">
        <f>IF(OR(BART_Rides[[#This Row],[Station Code]]="EM", BART_Rides[[#This Row],[Station Code]]="MT", BART_Rides[[#This Row],[Station Code]]="PL", BART_Rides[[#This Row],[Station Code]]="CC"), "Yes", "No")</f>
        <v>No</v>
      </c>
    </row>
    <row r="4730" spans="6:14">
      <c r="F4730" s="3">
        <v>44545</v>
      </c>
      <c r="G4730" s="1" t="s">
        <v>23</v>
      </c>
      <c r="H4730" s="1" t="s">
        <v>102</v>
      </c>
      <c r="I4730" s="1">
        <v>2279</v>
      </c>
      <c r="J4730" s="1">
        <f>MONTH(BART_Rides[[#This Row],[Date]])</f>
        <v>12</v>
      </c>
      <c r="K4730" s="1">
        <f>WEEKDAY(BART_Rides[[#This Row],[Date]],2)</f>
        <v>3</v>
      </c>
      <c r="L4730" s="1" t="str">
        <f>LEFT(BART_Rides[[#This Row],[Lines]],1)</f>
        <v>B</v>
      </c>
      <c r="M4730" s="1" t="str">
        <f>IF(BART_Rides[[#This Row],[FirstLetter]]="Y","Yes","No")</f>
        <v>No</v>
      </c>
      <c r="N4730" s="1" t="str">
        <f>IF(OR(BART_Rides[[#This Row],[Station Code]]="EM", BART_Rides[[#This Row],[Station Code]]="MT", BART_Rides[[#This Row],[Station Code]]="PL", BART_Rides[[#This Row],[Station Code]]="CC"), "Yes", "No")</f>
        <v>No</v>
      </c>
    </row>
    <row r="4731" spans="6:14">
      <c r="F4731" s="3">
        <v>44546</v>
      </c>
      <c r="G4731" s="1" t="s">
        <v>23</v>
      </c>
      <c r="H4731" s="1" t="s">
        <v>102</v>
      </c>
      <c r="I4731" s="1">
        <v>2340</v>
      </c>
      <c r="J4731" s="1">
        <f>MONTH(BART_Rides[[#This Row],[Date]])</f>
        <v>12</v>
      </c>
      <c r="K4731" s="1">
        <f>WEEKDAY(BART_Rides[[#This Row],[Date]],2)</f>
        <v>4</v>
      </c>
      <c r="L4731" s="1" t="str">
        <f>LEFT(BART_Rides[[#This Row],[Lines]],1)</f>
        <v>B</v>
      </c>
      <c r="M4731" s="1" t="str">
        <f>IF(BART_Rides[[#This Row],[FirstLetter]]="Y","Yes","No")</f>
        <v>No</v>
      </c>
      <c r="N4731" s="1" t="str">
        <f>IF(OR(BART_Rides[[#This Row],[Station Code]]="EM", BART_Rides[[#This Row],[Station Code]]="MT", BART_Rides[[#This Row],[Station Code]]="PL", BART_Rides[[#This Row],[Station Code]]="CC"), "Yes", "No")</f>
        <v>No</v>
      </c>
    </row>
    <row r="4732" spans="6:14">
      <c r="F4732" s="3">
        <v>44547</v>
      </c>
      <c r="G4732" s="1" t="s">
        <v>23</v>
      </c>
      <c r="H4732" s="1" t="s">
        <v>102</v>
      </c>
      <c r="I4732" s="1">
        <v>2328</v>
      </c>
      <c r="J4732" s="1">
        <f>MONTH(BART_Rides[[#This Row],[Date]])</f>
        <v>12</v>
      </c>
      <c r="K4732" s="1">
        <f>WEEKDAY(BART_Rides[[#This Row],[Date]],2)</f>
        <v>5</v>
      </c>
      <c r="L4732" s="1" t="str">
        <f>LEFT(BART_Rides[[#This Row],[Lines]],1)</f>
        <v>B</v>
      </c>
      <c r="M4732" s="1" t="str">
        <f>IF(BART_Rides[[#This Row],[FirstLetter]]="Y","Yes","No")</f>
        <v>No</v>
      </c>
      <c r="N4732" s="1" t="str">
        <f>IF(OR(BART_Rides[[#This Row],[Station Code]]="EM", BART_Rides[[#This Row],[Station Code]]="MT", BART_Rides[[#This Row],[Station Code]]="PL", BART_Rides[[#This Row],[Station Code]]="CC"), "Yes", "No")</f>
        <v>No</v>
      </c>
    </row>
    <row r="4733" spans="6:14">
      <c r="F4733" s="3">
        <v>44548</v>
      </c>
      <c r="G4733" s="1" t="s">
        <v>23</v>
      </c>
      <c r="H4733" s="1" t="s">
        <v>102</v>
      </c>
      <c r="I4733" s="1">
        <v>1256</v>
      </c>
      <c r="J4733" s="1">
        <f>MONTH(BART_Rides[[#This Row],[Date]])</f>
        <v>12</v>
      </c>
      <c r="K4733" s="1">
        <f>WEEKDAY(BART_Rides[[#This Row],[Date]],2)</f>
        <v>6</v>
      </c>
      <c r="L4733" s="1" t="str">
        <f>LEFT(BART_Rides[[#This Row],[Lines]],1)</f>
        <v>B</v>
      </c>
      <c r="M4733" s="1" t="str">
        <f>IF(BART_Rides[[#This Row],[FirstLetter]]="Y","Yes","No")</f>
        <v>No</v>
      </c>
      <c r="N4733" s="1" t="str">
        <f>IF(OR(BART_Rides[[#This Row],[Station Code]]="EM", BART_Rides[[#This Row],[Station Code]]="MT", BART_Rides[[#This Row],[Station Code]]="PL", BART_Rides[[#This Row],[Station Code]]="CC"), "Yes", "No")</f>
        <v>No</v>
      </c>
    </row>
    <row r="4734" spans="6:14">
      <c r="F4734" s="3">
        <v>44549</v>
      </c>
      <c r="G4734" s="1" t="s">
        <v>23</v>
      </c>
      <c r="H4734" s="1" t="s">
        <v>102</v>
      </c>
      <c r="I4734" s="1">
        <v>839</v>
      </c>
      <c r="J4734" s="1">
        <f>MONTH(BART_Rides[[#This Row],[Date]])</f>
        <v>12</v>
      </c>
      <c r="K4734" s="1">
        <f>WEEKDAY(BART_Rides[[#This Row],[Date]],2)</f>
        <v>7</v>
      </c>
      <c r="L4734" s="1" t="str">
        <f>LEFT(BART_Rides[[#This Row],[Lines]],1)</f>
        <v>B</v>
      </c>
      <c r="M4734" s="1" t="str">
        <f>IF(BART_Rides[[#This Row],[FirstLetter]]="Y","Yes","No")</f>
        <v>No</v>
      </c>
      <c r="N4734" s="1" t="str">
        <f>IF(OR(BART_Rides[[#This Row],[Station Code]]="EM", BART_Rides[[#This Row],[Station Code]]="MT", BART_Rides[[#This Row],[Station Code]]="PL", BART_Rides[[#This Row],[Station Code]]="CC"), "Yes", "No")</f>
        <v>No</v>
      </c>
    </row>
    <row r="4735" spans="6:14">
      <c r="F4735" s="3">
        <v>44550</v>
      </c>
      <c r="G4735" s="1" t="s">
        <v>23</v>
      </c>
      <c r="H4735" s="1" t="s">
        <v>102</v>
      </c>
      <c r="I4735" s="1">
        <v>2070</v>
      </c>
      <c r="J4735" s="1">
        <f>MONTH(BART_Rides[[#This Row],[Date]])</f>
        <v>12</v>
      </c>
      <c r="K4735" s="1">
        <f>WEEKDAY(BART_Rides[[#This Row],[Date]],2)</f>
        <v>1</v>
      </c>
      <c r="L4735" s="1" t="str">
        <f>LEFT(BART_Rides[[#This Row],[Lines]],1)</f>
        <v>B</v>
      </c>
      <c r="M4735" s="1" t="str">
        <f>IF(BART_Rides[[#This Row],[FirstLetter]]="Y","Yes","No")</f>
        <v>No</v>
      </c>
      <c r="N4735" s="1" t="str">
        <f>IF(OR(BART_Rides[[#This Row],[Station Code]]="EM", BART_Rides[[#This Row],[Station Code]]="MT", BART_Rides[[#This Row],[Station Code]]="PL", BART_Rides[[#This Row],[Station Code]]="CC"), "Yes", "No")</f>
        <v>No</v>
      </c>
    </row>
    <row r="4736" spans="6:14">
      <c r="F4736" s="3">
        <v>44551</v>
      </c>
      <c r="G4736" s="1" t="s">
        <v>23</v>
      </c>
      <c r="H4736" s="1" t="s">
        <v>102</v>
      </c>
      <c r="I4736" s="1">
        <v>1960</v>
      </c>
      <c r="J4736" s="1">
        <f>MONTH(BART_Rides[[#This Row],[Date]])</f>
        <v>12</v>
      </c>
      <c r="K4736" s="1">
        <f>WEEKDAY(BART_Rides[[#This Row],[Date]],2)</f>
        <v>2</v>
      </c>
      <c r="L4736" s="1" t="str">
        <f>LEFT(BART_Rides[[#This Row],[Lines]],1)</f>
        <v>B</v>
      </c>
      <c r="M4736" s="1" t="str">
        <f>IF(BART_Rides[[#This Row],[FirstLetter]]="Y","Yes","No")</f>
        <v>No</v>
      </c>
      <c r="N4736" s="1" t="str">
        <f>IF(OR(BART_Rides[[#This Row],[Station Code]]="EM", BART_Rides[[#This Row],[Station Code]]="MT", BART_Rides[[#This Row],[Station Code]]="PL", BART_Rides[[#This Row],[Station Code]]="CC"), "Yes", "No")</f>
        <v>No</v>
      </c>
    </row>
    <row r="4737" spans="6:14">
      <c r="F4737" s="3">
        <v>44552</v>
      </c>
      <c r="G4737" s="1" t="s">
        <v>23</v>
      </c>
      <c r="H4737" s="1" t="s">
        <v>102</v>
      </c>
      <c r="I4737" s="1">
        <v>1902</v>
      </c>
      <c r="J4737" s="1">
        <f>MONTH(BART_Rides[[#This Row],[Date]])</f>
        <v>12</v>
      </c>
      <c r="K4737" s="1">
        <f>WEEKDAY(BART_Rides[[#This Row],[Date]],2)</f>
        <v>3</v>
      </c>
      <c r="L4737" s="1" t="str">
        <f>LEFT(BART_Rides[[#This Row],[Lines]],1)</f>
        <v>B</v>
      </c>
      <c r="M4737" s="1" t="str">
        <f>IF(BART_Rides[[#This Row],[FirstLetter]]="Y","Yes","No")</f>
        <v>No</v>
      </c>
      <c r="N4737" s="1" t="str">
        <f>IF(OR(BART_Rides[[#This Row],[Station Code]]="EM", BART_Rides[[#This Row],[Station Code]]="MT", BART_Rides[[#This Row],[Station Code]]="PL", BART_Rides[[#This Row],[Station Code]]="CC"), "Yes", "No")</f>
        <v>No</v>
      </c>
    </row>
    <row r="4738" spans="6:14">
      <c r="F4738" s="3">
        <v>44553</v>
      </c>
      <c r="G4738" s="1" t="s">
        <v>23</v>
      </c>
      <c r="H4738" s="1" t="s">
        <v>102</v>
      </c>
      <c r="I4738" s="1">
        <v>1587</v>
      </c>
      <c r="J4738" s="1">
        <f>MONTH(BART_Rides[[#This Row],[Date]])</f>
        <v>12</v>
      </c>
      <c r="K4738" s="1">
        <f>WEEKDAY(BART_Rides[[#This Row],[Date]],2)</f>
        <v>4</v>
      </c>
      <c r="L4738" s="1" t="str">
        <f>LEFT(BART_Rides[[#This Row],[Lines]],1)</f>
        <v>B</v>
      </c>
      <c r="M4738" s="1" t="str">
        <f>IF(BART_Rides[[#This Row],[FirstLetter]]="Y","Yes","No")</f>
        <v>No</v>
      </c>
      <c r="N4738" s="1" t="str">
        <f>IF(OR(BART_Rides[[#This Row],[Station Code]]="EM", BART_Rides[[#This Row],[Station Code]]="MT", BART_Rides[[#This Row],[Station Code]]="PL", BART_Rides[[#This Row],[Station Code]]="CC"), "Yes", "No")</f>
        <v>No</v>
      </c>
    </row>
    <row r="4739" spans="6:14">
      <c r="F4739" s="3">
        <v>44554</v>
      </c>
      <c r="G4739" s="1" t="s">
        <v>23</v>
      </c>
      <c r="H4739" s="1" t="s">
        <v>102</v>
      </c>
      <c r="I4739" s="1">
        <v>1004</v>
      </c>
      <c r="J4739" s="1">
        <f>MONTH(BART_Rides[[#This Row],[Date]])</f>
        <v>12</v>
      </c>
      <c r="K4739" s="1">
        <f>WEEKDAY(BART_Rides[[#This Row],[Date]],2)</f>
        <v>5</v>
      </c>
      <c r="L4739" s="1" t="str">
        <f>LEFT(BART_Rides[[#This Row],[Lines]],1)</f>
        <v>B</v>
      </c>
      <c r="M4739" s="1" t="str">
        <f>IF(BART_Rides[[#This Row],[FirstLetter]]="Y","Yes","No")</f>
        <v>No</v>
      </c>
      <c r="N4739" s="1" t="str">
        <f>IF(OR(BART_Rides[[#This Row],[Station Code]]="EM", BART_Rides[[#This Row],[Station Code]]="MT", BART_Rides[[#This Row],[Station Code]]="PL", BART_Rides[[#This Row],[Station Code]]="CC"), "Yes", "No")</f>
        <v>No</v>
      </c>
    </row>
    <row r="4740" spans="6:14">
      <c r="F4740" s="3">
        <v>44555</v>
      </c>
      <c r="G4740" s="1" t="s">
        <v>23</v>
      </c>
      <c r="H4740" s="1" t="s">
        <v>102</v>
      </c>
      <c r="I4740" s="1">
        <v>355</v>
      </c>
      <c r="J4740" s="1">
        <f>MONTH(BART_Rides[[#This Row],[Date]])</f>
        <v>12</v>
      </c>
      <c r="K4740" s="1">
        <f>WEEKDAY(BART_Rides[[#This Row],[Date]],2)</f>
        <v>6</v>
      </c>
      <c r="L4740" s="1" t="str">
        <f>LEFT(BART_Rides[[#This Row],[Lines]],1)</f>
        <v>B</v>
      </c>
      <c r="M4740" s="1" t="str">
        <f>IF(BART_Rides[[#This Row],[FirstLetter]]="Y","Yes","No")</f>
        <v>No</v>
      </c>
      <c r="N4740" s="1" t="str">
        <f>IF(OR(BART_Rides[[#This Row],[Station Code]]="EM", BART_Rides[[#This Row],[Station Code]]="MT", BART_Rides[[#This Row],[Station Code]]="PL", BART_Rides[[#This Row],[Station Code]]="CC"), "Yes", "No")</f>
        <v>No</v>
      </c>
    </row>
    <row r="4741" spans="6:14">
      <c r="F4741" s="3">
        <v>44556</v>
      </c>
      <c r="G4741" s="1" t="s">
        <v>23</v>
      </c>
      <c r="H4741" s="1" t="s">
        <v>102</v>
      </c>
      <c r="I4741" s="1">
        <v>621</v>
      </c>
      <c r="J4741" s="1">
        <f>MONTH(BART_Rides[[#This Row],[Date]])</f>
        <v>12</v>
      </c>
      <c r="K4741" s="1">
        <f>WEEKDAY(BART_Rides[[#This Row],[Date]],2)</f>
        <v>7</v>
      </c>
      <c r="L4741" s="1" t="str">
        <f>LEFT(BART_Rides[[#This Row],[Lines]],1)</f>
        <v>B</v>
      </c>
      <c r="M4741" s="1" t="str">
        <f>IF(BART_Rides[[#This Row],[FirstLetter]]="Y","Yes","No")</f>
        <v>No</v>
      </c>
      <c r="N4741" s="1" t="str">
        <f>IF(OR(BART_Rides[[#This Row],[Station Code]]="EM", BART_Rides[[#This Row],[Station Code]]="MT", BART_Rides[[#This Row],[Station Code]]="PL", BART_Rides[[#This Row],[Station Code]]="CC"), "Yes", "No")</f>
        <v>No</v>
      </c>
    </row>
    <row r="4742" spans="6:14">
      <c r="F4742" s="3">
        <v>44557</v>
      </c>
      <c r="G4742" s="1" t="s">
        <v>23</v>
      </c>
      <c r="H4742" s="1" t="s">
        <v>102</v>
      </c>
      <c r="I4742" s="1">
        <v>1448</v>
      </c>
      <c r="J4742" s="1">
        <f>MONTH(BART_Rides[[#This Row],[Date]])</f>
        <v>12</v>
      </c>
      <c r="K4742" s="1">
        <f>WEEKDAY(BART_Rides[[#This Row],[Date]],2)</f>
        <v>1</v>
      </c>
      <c r="L4742" s="1" t="str">
        <f>LEFT(BART_Rides[[#This Row],[Lines]],1)</f>
        <v>B</v>
      </c>
      <c r="M4742" s="1" t="str">
        <f>IF(BART_Rides[[#This Row],[FirstLetter]]="Y","Yes","No")</f>
        <v>No</v>
      </c>
      <c r="N4742" s="1" t="str">
        <f>IF(OR(BART_Rides[[#This Row],[Station Code]]="EM", BART_Rides[[#This Row],[Station Code]]="MT", BART_Rides[[#This Row],[Station Code]]="PL", BART_Rides[[#This Row],[Station Code]]="CC"), "Yes", "No")</f>
        <v>No</v>
      </c>
    </row>
    <row r="4743" spans="6:14">
      <c r="F4743" s="3">
        <v>44558</v>
      </c>
      <c r="G4743" s="1" t="s">
        <v>23</v>
      </c>
      <c r="H4743" s="1" t="s">
        <v>102</v>
      </c>
      <c r="I4743" s="1">
        <v>1631</v>
      </c>
      <c r="J4743" s="1">
        <f>MONTH(BART_Rides[[#This Row],[Date]])</f>
        <v>12</v>
      </c>
      <c r="K4743" s="1">
        <f>WEEKDAY(BART_Rides[[#This Row],[Date]],2)</f>
        <v>2</v>
      </c>
      <c r="L4743" s="1" t="str">
        <f>LEFT(BART_Rides[[#This Row],[Lines]],1)</f>
        <v>B</v>
      </c>
      <c r="M4743" s="1" t="str">
        <f>IF(BART_Rides[[#This Row],[FirstLetter]]="Y","Yes","No")</f>
        <v>No</v>
      </c>
      <c r="N4743" s="1" t="str">
        <f>IF(OR(BART_Rides[[#This Row],[Station Code]]="EM", BART_Rides[[#This Row],[Station Code]]="MT", BART_Rides[[#This Row],[Station Code]]="PL", BART_Rides[[#This Row],[Station Code]]="CC"), "Yes", "No")</f>
        <v>No</v>
      </c>
    </row>
    <row r="4744" spans="6:14">
      <c r="F4744" s="3">
        <v>44559</v>
      </c>
      <c r="G4744" s="1" t="s">
        <v>23</v>
      </c>
      <c r="H4744" s="1" t="s">
        <v>102</v>
      </c>
      <c r="I4744" s="1">
        <v>1530</v>
      </c>
      <c r="J4744" s="1">
        <f>MONTH(BART_Rides[[#This Row],[Date]])</f>
        <v>12</v>
      </c>
      <c r="K4744" s="1">
        <f>WEEKDAY(BART_Rides[[#This Row],[Date]],2)</f>
        <v>3</v>
      </c>
      <c r="L4744" s="1" t="str">
        <f>LEFT(BART_Rides[[#This Row],[Lines]],1)</f>
        <v>B</v>
      </c>
      <c r="M4744" s="1" t="str">
        <f>IF(BART_Rides[[#This Row],[FirstLetter]]="Y","Yes","No")</f>
        <v>No</v>
      </c>
      <c r="N4744" s="1" t="str">
        <f>IF(OR(BART_Rides[[#This Row],[Station Code]]="EM", BART_Rides[[#This Row],[Station Code]]="MT", BART_Rides[[#This Row],[Station Code]]="PL", BART_Rides[[#This Row],[Station Code]]="CC"), "Yes", "No")</f>
        <v>No</v>
      </c>
    </row>
    <row r="4745" spans="6:14">
      <c r="F4745" s="3">
        <v>44560</v>
      </c>
      <c r="G4745" s="1" t="s">
        <v>23</v>
      </c>
      <c r="H4745" s="1" t="s">
        <v>102</v>
      </c>
      <c r="I4745" s="1">
        <v>1691</v>
      </c>
      <c r="J4745" s="1">
        <f>MONTH(BART_Rides[[#This Row],[Date]])</f>
        <v>12</v>
      </c>
      <c r="K4745" s="1">
        <f>WEEKDAY(BART_Rides[[#This Row],[Date]],2)</f>
        <v>4</v>
      </c>
      <c r="L4745" s="1" t="str">
        <f>LEFT(BART_Rides[[#This Row],[Lines]],1)</f>
        <v>B</v>
      </c>
      <c r="M4745" s="1" t="str">
        <f>IF(BART_Rides[[#This Row],[FirstLetter]]="Y","Yes","No")</f>
        <v>No</v>
      </c>
      <c r="N4745" s="1" t="str">
        <f>IF(OR(BART_Rides[[#This Row],[Station Code]]="EM", BART_Rides[[#This Row],[Station Code]]="MT", BART_Rides[[#This Row],[Station Code]]="PL", BART_Rides[[#This Row],[Station Code]]="CC"), "Yes", "No")</f>
        <v>No</v>
      </c>
    </row>
    <row r="4746" spans="6:14">
      <c r="F4746" s="3">
        <v>44561</v>
      </c>
      <c r="G4746" s="1" t="s">
        <v>23</v>
      </c>
      <c r="H4746" s="1" t="s">
        <v>102</v>
      </c>
      <c r="I4746" s="1">
        <v>1141</v>
      </c>
      <c r="J4746" s="1">
        <f>MONTH(BART_Rides[[#This Row],[Date]])</f>
        <v>12</v>
      </c>
      <c r="K4746" s="1">
        <f>WEEKDAY(BART_Rides[[#This Row],[Date]],2)</f>
        <v>5</v>
      </c>
      <c r="L4746" s="1" t="str">
        <f>LEFT(BART_Rides[[#This Row],[Lines]],1)</f>
        <v>B</v>
      </c>
      <c r="M4746" s="1" t="str">
        <f>IF(BART_Rides[[#This Row],[FirstLetter]]="Y","Yes","No")</f>
        <v>No</v>
      </c>
      <c r="N4746" s="1" t="str">
        <f>IF(OR(BART_Rides[[#This Row],[Station Code]]="EM", BART_Rides[[#This Row],[Station Code]]="MT", BART_Rides[[#This Row],[Station Code]]="PL", BART_Rides[[#This Row],[Station Code]]="CC"), "Yes", "No")</f>
        <v>No</v>
      </c>
    </row>
    <row r="4747" spans="6:14">
      <c r="F4747" s="3">
        <v>44197</v>
      </c>
      <c r="G4747" s="1" t="s">
        <v>25</v>
      </c>
      <c r="H4747" s="1" t="s">
        <v>102</v>
      </c>
      <c r="I4747" s="1">
        <v>392</v>
      </c>
      <c r="J4747" s="1">
        <f>MONTH(BART_Rides[[#This Row],[Date]])</f>
        <v>1</v>
      </c>
      <c r="K4747" s="1">
        <f>WEEKDAY(BART_Rides[[#This Row],[Date]],2)</f>
        <v>5</v>
      </c>
      <c r="L4747" s="1" t="str">
        <f>LEFT(BART_Rides[[#This Row],[Lines]],1)</f>
        <v>B</v>
      </c>
      <c r="M4747" s="1" t="str">
        <f>IF(BART_Rides[[#This Row],[FirstLetter]]="Y","Yes","No")</f>
        <v>No</v>
      </c>
      <c r="N4747" s="1" t="str">
        <f>IF(OR(BART_Rides[[#This Row],[Station Code]]="EM", BART_Rides[[#This Row],[Station Code]]="MT", BART_Rides[[#This Row],[Station Code]]="PL", BART_Rides[[#This Row],[Station Code]]="CC"), "Yes", "No")</f>
        <v>No</v>
      </c>
    </row>
    <row r="4748" spans="6:14">
      <c r="F4748" s="3">
        <v>44198</v>
      </c>
      <c r="G4748" s="1" t="s">
        <v>25</v>
      </c>
      <c r="H4748" s="1" t="s">
        <v>102</v>
      </c>
      <c r="I4748" s="1">
        <v>475</v>
      </c>
      <c r="J4748" s="1">
        <f>MONTH(BART_Rides[[#This Row],[Date]])</f>
        <v>1</v>
      </c>
      <c r="K4748" s="1">
        <f>WEEKDAY(BART_Rides[[#This Row],[Date]],2)</f>
        <v>6</v>
      </c>
      <c r="L4748" s="1" t="str">
        <f>LEFT(BART_Rides[[#This Row],[Lines]],1)</f>
        <v>B</v>
      </c>
      <c r="M4748" s="1" t="str">
        <f>IF(BART_Rides[[#This Row],[FirstLetter]]="Y","Yes","No")</f>
        <v>No</v>
      </c>
      <c r="N4748" s="1" t="str">
        <f>IF(OR(BART_Rides[[#This Row],[Station Code]]="EM", BART_Rides[[#This Row],[Station Code]]="MT", BART_Rides[[#This Row],[Station Code]]="PL", BART_Rides[[#This Row],[Station Code]]="CC"), "Yes", "No")</f>
        <v>No</v>
      </c>
    </row>
    <row r="4749" spans="6:14">
      <c r="F4749" s="3">
        <v>44199</v>
      </c>
      <c r="G4749" s="1" t="s">
        <v>25</v>
      </c>
      <c r="H4749" s="1" t="s">
        <v>102</v>
      </c>
      <c r="I4749" s="1">
        <v>396</v>
      </c>
      <c r="J4749" s="1">
        <f>MONTH(BART_Rides[[#This Row],[Date]])</f>
        <v>1</v>
      </c>
      <c r="K4749" s="1">
        <f>WEEKDAY(BART_Rides[[#This Row],[Date]],2)</f>
        <v>7</v>
      </c>
      <c r="L4749" s="1" t="str">
        <f>LEFT(BART_Rides[[#This Row],[Lines]],1)</f>
        <v>B</v>
      </c>
      <c r="M4749" s="1" t="str">
        <f>IF(BART_Rides[[#This Row],[FirstLetter]]="Y","Yes","No")</f>
        <v>No</v>
      </c>
      <c r="N4749" s="1" t="str">
        <f>IF(OR(BART_Rides[[#This Row],[Station Code]]="EM", BART_Rides[[#This Row],[Station Code]]="MT", BART_Rides[[#This Row],[Station Code]]="PL", BART_Rides[[#This Row],[Station Code]]="CC"), "Yes", "No")</f>
        <v>No</v>
      </c>
    </row>
    <row r="4750" spans="6:14">
      <c r="F4750" s="3">
        <v>44200</v>
      </c>
      <c r="G4750" s="1" t="s">
        <v>25</v>
      </c>
      <c r="H4750" s="1" t="s">
        <v>102</v>
      </c>
      <c r="I4750" s="1">
        <v>921</v>
      </c>
      <c r="J4750" s="1">
        <f>MONTH(BART_Rides[[#This Row],[Date]])</f>
        <v>1</v>
      </c>
      <c r="K4750" s="1">
        <f>WEEKDAY(BART_Rides[[#This Row],[Date]],2)</f>
        <v>1</v>
      </c>
      <c r="L4750" s="1" t="str">
        <f>LEFT(BART_Rides[[#This Row],[Lines]],1)</f>
        <v>B</v>
      </c>
      <c r="M4750" s="1" t="str">
        <f>IF(BART_Rides[[#This Row],[FirstLetter]]="Y","Yes","No")</f>
        <v>No</v>
      </c>
      <c r="N4750" s="1" t="str">
        <f>IF(OR(BART_Rides[[#This Row],[Station Code]]="EM", BART_Rides[[#This Row],[Station Code]]="MT", BART_Rides[[#This Row],[Station Code]]="PL", BART_Rides[[#This Row],[Station Code]]="CC"), "Yes", "No")</f>
        <v>No</v>
      </c>
    </row>
    <row r="4751" spans="6:14">
      <c r="F4751" s="3">
        <v>44201</v>
      </c>
      <c r="G4751" s="1" t="s">
        <v>25</v>
      </c>
      <c r="H4751" s="1" t="s">
        <v>102</v>
      </c>
      <c r="I4751" s="1">
        <v>1082</v>
      </c>
      <c r="J4751" s="1">
        <f>MONTH(BART_Rides[[#This Row],[Date]])</f>
        <v>1</v>
      </c>
      <c r="K4751" s="1">
        <f>WEEKDAY(BART_Rides[[#This Row],[Date]],2)</f>
        <v>2</v>
      </c>
      <c r="L4751" s="1" t="str">
        <f>LEFT(BART_Rides[[#This Row],[Lines]],1)</f>
        <v>B</v>
      </c>
      <c r="M4751" s="1" t="str">
        <f>IF(BART_Rides[[#This Row],[FirstLetter]]="Y","Yes","No")</f>
        <v>No</v>
      </c>
      <c r="N4751" s="1" t="str">
        <f>IF(OR(BART_Rides[[#This Row],[Station Code]]="EM", BART_Rides[[#This Row],[Station Code]]="MT", BART_Rides[[#This Row],[Station Code]]="PL", BART_Rides[[#This Row],[Station Code]]="CC"), "Yes", "No")</f>
        <v>No</v>
      </c>
    </row>
    <row r="4752" spans="6:14">
      <c r="F4752" s="3">
        <v>44202</v>
      </c>
      <c r="G4752" s="1" t="s">
        <v>25</v>
      </c>
      <c r="H4752" s="1" t="s">
        <v>102</v>
      </c>
      <c r="I4752" s="1">
        <v>1002</v>
      </c>
      <c r="J4752" s="1">
        <f>MONTH(BART_Rides[[#This Row],[Date]])</f>
        <v>1</v>
      </c>
      <c r="K4752" s="1">
        <f>WEEKDAY(BART_Rides[[#This Row],[Date]],2)</f>
        <v>3</v>
      </c>
      <c r="L4752" s="1" t="str">
        <f>LEFT(BART_Rides[[#This Row],[Lines]],1)</f>
        <v>B</v>
      </c>
      <c r="M4752" s="1" t="str">
        <f>IF(BART_Rides[[#This Row],[FirstLetter]]="Y","Yes","No")</f>
        <v>No</v>
      </c>
      <c r="N4752" s="1" t="str">
        <f>IF(OR(BART_Rides[[#This Row],[Station Code]]="EM", BART_Rides[[#This Row],[Station Code]]="MT", BART_Rides[[#This Row],[Station Code]]="PL", BART_Rides[[#This Row],[Station Code]]="CC"), "Yes", "No")</f>
        <v>No</v>
      </c>
    </row>
    <row r="4753" spans="6:14">
      <c r="F4753" s="3">
        <v>44203</v>
      </c>
      <c r="G4753" s="1" t="s">
        <v>25</v>
      </c>
      <c r="H4753" s="1" t="s">
        <v>102</v>
      </c>
      <c r="I4753" s="1">
        <v>1056</v>
      </c>
      <c r="J4753" s="1">
        <f>MONTH(BART_Rides[[#This Row],[Date]])</f>
        <v>1</v>
      </c>
      <c r="K4753" s="1">
        <f>WEEKDAY(BART_Rides[[#This Row],[Date]],2)</f>
        <v>4</v>
      </c>
      <c r="L4753" s="1" t="str">
        <f>LEFT(BART_Rides[[#This Row],[Lines]],1)</f>
        <v>B</v>
      </c>
      <c r="M4753" s="1" t="str">
        <f>IF(BART_Rides[[#This Row],[FirstLetter]]="Y","Yes","No")</f>
        <v>No</v>
      </c>
      <c r="N4753" s="1" t="str">
        <f>IF(OR(BART_Rides[[#This Row],[Station Code]]="EM", BART_Rides[[#This Row],[Station Code]]="MT", BART_Rides[[#This Row],[Station Code]]="PL", BART_Rides[[#This Row],[Station Code]]="CC"), "Yes", "No")</f>
        <v>No</v>
      </c>
    </row>
    <row r="4754" spans="6:14">
      <c r="F4754" s="3">
        <v>44204</v>
      </c>
      <c r="G4754" s="1" t="s">
        <v>25</v>
      </c>
      <c r="H4754" s="1" t="s">
        <v>102</v>
      </c>
      <c r="I4754" s="1">
        <v>1065</v>
      </c>
      <c r="J4754" s="1">
        <f>MONTH(BART_Rides[[#This Row],[Date]])</f>
        <v>1</v>
      </c>
      <c r="K4754" s="1">
        <f>WEEKDAY(BART_Rides[[#This Row],[Date]],2)</f>
        <v>5</v>
      </c>
      <c r="L4754" s="1" t="str">
        <f>LEFT(BART_Rides[[#This Row],[Lines]],1)</f>
        <v>B</v>
      </c>
      <c r="M4754" s="1" t="str">
        <f>IF(BART_Rides[[#This Row],[FirstLetter]]="Y","Yes","No")</f>
        <v>No</v>
      </c>
      <c r="N4754" s="1" t="str">
        <f>IF(OR(BART_Rides[[#This Row],[Station Code]]="EM", BART_Rides[[#This Row],[Station Code]]="MT", BART_Rides[[#This Row],[Station Code]]="PL", BART_Rides[[#This Row],[Station Code]]="CC"), "Yes", "No")</f>
        <v>No</v>
      </c>
    </row>
    <row r="4755" spans="6:14">
      <c r="F4755" s="3">
        <v>44205</v>
      </c>
      <c r="G4755" s="1" t="s">
        <v>25</v>
      </c>
      <c r="H4755" s="1" t="s">
        <v>102</v>
      </c>
      <c r="I4755" s="1">
        <v>595</v>
      </c>
      <c r="J4755" s="1">
        <f>MONTH(BART_Rides[[#This Row],[Date]])</f>
        <v>1</v>
      </c>
      <c r="K4755" s="1">
        <f>WEEKDAY(BART_Rides[[#This Row],[Date]],2)</f>
        <v>6</v>
      </c>
      <c r="L4755" s="1" t="str">
        <f>LEFT(BART_Rides[[#This Row],[Lines]],1)</f>
        <v>B</v>
      </c>
      <c r="M4755" s="1" t="str">
        <f>IF(BART_Rides[[#This Row],[FirstLetter]]="Y","Yes","No")</f>
        <v>No</v>
      </c>
      <c r="N4755" s="1" t="str">
        <f>IF(OR(BART_Rides[[#This Row],[Station Code]]="EM", BART_Rides[[#This Row],[Station Code]]="MT", BART_Rides[[#This Row],[Station Code]]="PL", BART_Rides[[#This Row],[Station Code]]="CC"), "Yes", "No")</f>
        <v>No</v>
      </c>
    </row>
    <row r="4756" spans="6:14">
      <c r="F4756" s="3">
        <v>44206</v>
      </c>
      <c r="G4756" s="1" t="s">
        <v>25</v>
      </c>
      <c r="H4756" s="1" t="s">
        <v>102</v>
      </c>
      <c r="I4756" s="1">
        <v>403</v>
      </c>
      <c r="J4756" s="1">
        <f>MONTH(BART_Rides[[#This Row],[Date]])</f>
        <v>1</v>
      </c>
      <c r="K4756" s="1">
        <f>WEEKDAY(BART_Rides[[#This Row],[Date]],2)</f>
        <v>7</v>
      </c>
      <c r="L4756" s="1" t="str">
        <f>LEFT(BART_Rides[[#This Row],[Lines]],1)</f>
        <v>B</v>
      </c>
      <c r="M4756" s="1" t="str">
        <f>IF(BART_Rides[[#This Row],[FirstLetter]]="Y","Yes","No")</f>
        <v>No</v>
      </c>
      <c r="N4756" s="1" t="str">
        <f>IF(OR(BART_Rides[[#This Row],[Station Code]]="EM", BART_Rides[[#This Row],[Station Code]]="MT", BART_Rides[[#This Row],[Station Code]]="PL", BART_Rides[[#This Row],[Station Code]]="CC"), "Yes", "No")</f>
        <v>No</v>
      </c>
    </row>
    <row r="4757" spans="6:14">
      <c r="F4757" s="3">
        <v>44207</v>
      </c>
      <c r="G4757" s="1" t="s">
        <v>25</v>
      </c>
      <c r="H4757" s="1" t="s">
        <v>102</v>
      </c>
      <c r="I4757" s="1">
        <v>1022</v>
      </c>
      <c r="J4757" s="1">
        <f>MONTH(BART_Rides[[#This Row],[Date]])</f>
        <v>1</v>
      </c>
      <c r="K4757" s="1">
        <f>WEEKDAY(BART_Rides[[#This Row],[Date]],2)</f>
        <v>1</v>
      </c>
      <c r="L4757" s="1" t="str">
        <f>LEFT(BART_Rides[[#This Row],[Lines]],1)</f>
        <v>B</v>
      </c>
      <c r="M4757" s="1" t="str">
        <f>IF(BART_Rides[[#This Row],[FirstLetter]]="Y","Yes","No")</f>
        <v>No</v>
      </c>
      <c r="N4757" s="1" t="str">
        <f>IF(OR(BART_Rides[[#This Row],[Station Code]]="EM", BART_Rides[[#This Row],[Station Code]]="MT", BART_Rides[[#This Row],[Station Code]]="PL", BART_Rides[[#This Row],[Station Code]]="CC"), "Yes", "No")</f>
        <v>No</v>
      </c>
    </row>
    <row r="4758" spans="6:14">
      <c r="F4758" s="3">
        <v>44208</v>
      </c>
      <c r="G4758" s="1" t="s">
        <v>25</v>
      </c>
      <c r="H4758" s="1" t="s">
        <v>102</v>
      </c>
      <c r="I4758" s="1">
        <v>1060</v>
      </c>
      <c r="J4758" s="1">
        <f>MONTH(BART_Rides[[#This Row],[Date]])</f>
        <v>1</v>
      </c>
      <c r="K4758" s="1">
        <f>WEEKDAY(BART_Rides[[#This Row],[Date]],2)</f>
        <v>2</v>
      </c>
      <c r="L4758" s="1" t="str">
        <f>LEFT(BART_Rides[[#This Row],[Lines]],1)</f>
        <v>B</v>
      </c>
      <c r="M4758" s="1" t="str">
        <f>IF(BART_Rides[[#This Row],[FirstLetter]]="Y","Yes","No")</f>
        <v>No</v>
      </c>
      <c r="N4758" s="1" t="str">
        <f>IF(OR(BART_Rides[[#This Row],[Station Code]]="EM", BART_Rides[[#This Row],[Station Code]]="MT", BART_Rides[[#This Row],[Station Code]]="PL", BART_Rides[[#This Row],[Station Code]]="CC"), "Yes", "No")</f>
        <v>No</v>
      </c>
    </row>
    <row r="4759" spans="6:14">
      <c r="F4759" s="3">
        <v>44209</v>
      </c>
      <c r="G4759" s="1" t="s">
        <v>25</v>
      </c>
      <c r="H4759" s="1" t="s">
        <v>102</v>
      </c>
      <c r="I4759" s="1">
        <v>1081</v>
      </c>
      <c r="J4759" s="1">
        <f>MONTH(BART_Rides[[#This Row],[Date]])</f>
        <v>1</v>
      </c>
      <c r="K4759" s="1">
        <f>WEEKDAY(BART_Rides[[#This Row],[Date]],2)</f>
        <v>3</v>
      </c>
      <c r="L4759" s="1" t="str">
        <f>LEFT(BART_Rides[[#This Row],[Lines]],1)</f>
        <v>B</v>
      </c>
      <c r="M4759" s="1" t="str">
        <f>IF(BART_Rides[[#This Row],[FirstLetter]]="Y","Yes","No")</f>
        <v>No</v>
      </c>
      <c r="N4759" s="1" t="str">
        <f>IF(OR(BART_Rides[[#This Row],[Station Code]]="EM", BART_Rides[[#This Row],[Station Code]]="MT", BART_Rides[[#This Row],[Station Code]]="PL", BART_Rides[[#This Row],[Station Code]]="CC"), "Yes", "No")</f>
        <v>No</v>
      </c>
    </row>
    <row r="4760" spans="6:14">
      <c r="F4760" s="3">
        <v>44210</v>
      </c>
      <c r="G4760" s="1" t="s">
        <v>25</v>
      </c>
      <c r="H4760" s="1" t="s">
        <v>102</v>
      </c>
      <c r="I4760" s="1">
        <v>1034</v>
      </c>
      <c r="J4760" s="1">
        <f>MONTH(BART_Rides[[#This Row],[Date]])</f>
        <v>1</v>
      </c>
      <c r="K4760" s="1">
        <f>WEEKDAY(BART_Rides[[#This Row],[Date]],2)</f>
        <v>4</v>
      </c>
      <c r="L4760" s="1" t="str">
        <f>LEFT(BART_Rides[[#This Row],[Lines]],1)</f>
        <v>B</v>
      </c>
      <c r="M4760" s="1" t="str">
        <f>IF(BART_Rides[[#This Row],[FirstLetter]]="Y","Yes","No")</f>
        <v>No</v>
      </c>
      <c r="N4760" s="1" t="str">
        <f>IF(OR(BART_Rides[[#This Row],[Station Code]]="EM", BART_Rides[[#This Row],[Station Code]]="MT", BART_Rides[[#This Row],[Station Code]]="PL", BART_Rides[[#This Row],[Station Code]]="CC"), "Yes", "No")</f>
        <v>No</v>
      </c>
    </row>
    <row r="4761" spans="6:14">
      <c r="F4761" s="3">
        <v>44211</v>
      </c>
      <c r="G4761" s="1" t="s">
        <v>25</v>
      </c>
      <c r="H4761" s="1" t="s">
        <v>102</v>
      </c>
      <c r="I4761" s="1">
        <v>1066</v>
      </c>
      <c r="J4761" s="1">
        <f>MONTH(BART_Rides[[#This Row],[Date]])</f>
        <v>1</v>
      </c>
      <c r="K4761" s="1">
        <f>WEEKDAY(BART_Rides[[#This Row],[Date]],2)</f>
        <v>5</v>
      </c>
      <c r="L4761" s="1" t="str">
        <f>LEFT(BART_Rides[[#This Row],[Lines]],1)</f>
        <v>B</v>
      </c>
      <c r="M4761" s="1" t="str">
        <f>IF(BART_Rides[[#This Row],[FirstLetter]]="Y","Yes","No")</f>
        <v>No</v>
      </c>
      <c r="N4761" s="1" t="str">
        <f>IF(OR(BART_Rides[[#This Row],[Station Code]]="EM", BART_Rides[[#This Row],[Station Code]]="MT", BART_Rides[[#This Row],[Station Code]]="PL", BART_Rides[[#This Row],[Station Code]]="CC"), "Yes", "No")</f>
        <v>No</v>
      </c>
    </row>
    <row r="4762" spans="6:14">
      <c r="F4762" s="3">
        <v>44212</v>
      </c>
      <c r="G4762" s="1" t="s">
        <v>25</v>
      </c>
      <c r="H4762" s="1" t="s">
        <v>102</v>
      </c>
      <c r="I4762" s="1">
        <v>621</v>
      </c>
      <c r="J4762" s="1">
        <f>MONTH(BART_Rides[[#This Row],[Date]])</f>
        <v>1</v>
      </c>
      <c r="K4762" s="1">
        <f>WEEKDAY(BART_Rides[[#This Row],[Date]],2)</f>
        <v>6</v>
      </c>
      <c r="L4762" s="1" t="str">
        <f>LEFT(BART_Rides[[#This Row],[Lines]],1)</f>
        <v>B</v>
      </c>
      <c r="M4762" s="1" t="str">
        <f>IF(BART_Rides[[#This Row],[FirstLetter]]="Y","Yes","No")</f>
        <v>No</v>
      </c>
      <c r="N4762" s="1" t="str">
        <f>IF(OR(BART_Rides[[#This Row],[Station Code]]="EM", BART_Rides[[#This Row],[Station Code]]="MT", BART_Rides[[#This Row],[Station Code]]="PL", BART_Rides[[#This Row],[Station Code]]="CC"), "Yes", "No")</f>
        <v>No</v>
      </c>
    </row>
    <row r="4763" spans="6:14">
      <c r="F4763" s="3">
        <v>44213</v>
      </c>
      <c r="G4763" s="1" t="s">
        <v>25</v>
      </c>
      <c r="H4763" s="1" t="s">
        <v>102</v>
      </c>
      <c r="I4763" s="1">
        <v>488</v>
      </c>
      <c r="J4763" s="1">
        <f>MONTH(BART_Rides[[#This Row],[Date]])</f>
        <v>1</v>
      </c>
      <c r="K4763" s="1">
        <f>WEEKDAY(BART_Rides[[#This Row],[Date]],2)</f>
        <v>7</v>
      </c>
      <c r="L4763" s="1" t="str">
        <f>LEFT(BART_Rides[[#This Row],[Lines]],1)</f>
        <v>B</v>
      </c>
      <c r="M4763" s="1" t="str">
        <f>IF(BART_Rides[[#This Row],[FirstLetter]]="Y","Yes","No")</f>
        <v>No</v>
      </c>
      <c r="N4763" s="1" t="str">
        <f>IF(OR(BART_Rides[[#This Row],[Station Code]]="EM", BART_Rides[[#This Row],[Station Code]]="MT", BART_Rides[[#This Row],[Station Code]]="PL", BART_Rides[[#This Row],[Station Code]]="CC"), "Yes", "No")</f>
        <v>No</v>
      </c>
    </row>
    <row r="4764" spans="6:14">
      <c r="F4764" s="3">
        <v>44214</v>
      </c>
      <c r="G4764" s="1" t="s">
        <v>25</v>
      </c>
      <c r="H4764" s="1" t="s">
        <v>102</v>
      </c>
      <c r="I4764" s="1">
        <v>650</v>
      </c>
      <c r="J4764" s="1">
        <f>MONTH(BART_Rides[[#This Row],[Date]])</f>
        <v>1</v>
      </c>
      <c r="K4764" s="1">
        <f>WEEKDAY(BART_Rides[[#This Row],[Date]],2)</f>
        <v>1</v>
      </c>
      <c r="L4764" s="1" t="str">
        <f>LEFT(BART_Rides[[#This Row],[Lines]],1)</f>
        <v>B</v>
      </c>
      <c r="M4764" s="1" t="str">
        <f>IF(BART_Rides[[#This Row],[FirstLetter]]="Y","Yes","No")</f>
        <v>No</v>
      </c>
      <c r="N4764" s="1" t="str">
        <f>IF(OR(BART_Rides[[#This Row],[Station Code]]="EM", BART_Rides[[#This Row],[Station Code]]="MT", BART_Rides[[#This Row],[Station Code]]="PL", BART_Rides[[#This Row],[Station Code]]="CC"), "Yes", "No")</f>
        <v>No</v>
      </c>
    </row>
    <row r="4765" spans="6:14">
      <c r="F4765" s="3">
        <v>44215</v>
      </c>
      <c r="G4765" s="1" t="s">
        <v>25</v>
      </c>
      <c r="H4765" s="1" t="s">
        <v>102</v>
      </c>
      <c r="I4765" s="1">
        <v>984</v>
      </c>
      <c r="J4765" s="1">
        <f>MONTH(BART_Rides[[#This Row],[Date]])</f>
        <v>1</v>
      </c>
      <c r="K4765" s="1">
        <f>WEEKDAY(BART_Rides[[#This Row],[Date]],2)</f>
        <v>2</v>
      </c>
      <c r="L4765" s="1" t="str">
        <f>LEFT(BART_Rides[[#This Row],[Lines]],1)</f>
        <v>B</v>
      </c>
      <c r="M4765" s="1" t="str">
        <f>IF(BART_Rides[[#This Row],[FirstLetter]]="Y","Yes","No")</f>
        <v>No</v>
      </c>
      <c r="N4765" s="1" t="str">
        <f>IF(OR(BART_Rides[[#This Row],[Station Code]]="EM", BART_Rides[[#This Row],[Station Code]]="MT", BART_Rides[[#This Row],[Station Code]]="PL", BART_Rides[[#This Row],[Station Code]]="CC"), "Yes", "No")</f>
        <v>No</v>
      </c>
    </row>
    <row r="4766" spans="6:14">
      <c r="F4766" s="3">
        <v>44216</v>
      </c>
      <c r="G4766" s="1" t="s">
        <v>25</v>
      </c>
      <c r="H4766" s="1" t="s">
        <v>102</v>
      </c>
      <c r="I4766" s="1">
        <v>973</v>
      </c>
      <c r="J4766" s="1">
        <f>MONTH(BART_Rides[[#This Row],[Date]])</f>
        <v>1</v>
      </c>
      <c r="K4766" s="1">
        <f>WEEKDAY(BART_Rides[[#This Row],[Date]],2)</f>
        <v>3</v>
      </c>
      <c r="L4766" s="1" t="str">
        <f>LEFT(BART_Rides[[#This Row],[Lines]],1)</f>
        <v>B</v>
      </c>
      <c r="M4766" s="1" t="str">
        <f>IF(BART_Rides[[#This Row],[FirstLetter]]="Y","Yes","No")</f>
        <v>No</v>
      </c>
      <c r="N4766" s="1" t="str">
        <f>IF(OR(BART_Rides[[#This Row],[Station Code]]="EM", BART_Rides[[#This Row],[Station Code]]="MT", BART_Rides[[#This Row],[Station Code]]="PL", BART_Rides[[#This Row],[Station Code]]="CC"), "Yes", "No")</f>
        <v>No</v>
      </c>
    </row>
    <row r="4767" spans="6:14">
      <c r="F4767" s="3">
        <v>44217</v>
      </c>
      <c r="G4767" s="1" t="s">
        <v>25</v>
      </c>
      <c r="H4767" s="1" t="s">
        <v>102</v>
      </c>
      <c r="I4767" s="1">
        <v>1073</v>
      </c>
      <c r="J4767" s="1">
        <f>MONTH(BART_Rides[[#This Row],[Date]])</f>
        <v>1</v>
      </c>
      <c r="K4767" s="1">
        <f>WEEKDAY(BART_Rides[[#This Row],[Date]],2)</f>
        <v>4</v>
      </c>
      <c r="L4767" s="1" t="str">
        <f>LEFT(BART_Rides[[#This Row],[Lines]],1)</f>
        <v>B</v>
      </c>
      <c r="M4767" s="1" t="str">
        <f>IF(BART_Rides[[#This Row],[FirstLetter]]="Y","Yes","No")</f>
        <v>No</v>
      </c>
      <c r="N4767" s="1" t="str">
        <f>IF(OR(BART_Rides[[#This Row],[Station Code]]="EM", BART_Rides[[#This Row],[Station Code]]="MT", BART_Rides[[#This Row],[Station Code]]="PL", BART_Rides[[#This Row],[Station Code]]="CC"), "Yes", "No")</f>
        <v>No</v>
      </c>
    </row>
    <row r="4768" spans="6:14">
      <c r="F4768" s="3">
        <v>44218</v>
      </c>
      <c r="G4768" s="1" t="s">
        <v>25</v>
      </c>
      <c r="H4768" s="1" t="s">
        <v>102</v>
      </c>
      <c r="I4768" s="1">
        <v>985</v>
      </c>
      <c r="J4768" s="1">
        <f>MONTH(BART_Rides[[#This Row],[Date]])</f>
        <v>1</v>
      </c>
      <c r="K4768" s="1">
        <f>WEEKDAY(BART_Rides[[#This Row],[Date]],2)</f>
        <v>5</v>
      </c>
      <c r="L4768" s="1" t="str">
        <f>LEFT(BART_Rides[[#This Row],[Lines]],1)</f>
        <v>B</v>
      </c>
      <c r="M4768" s="1" t="str">
        <f>IF(BART_Rides[[#This Row],[FirstLetter]]="Y","Yes","No")</f>
        <v>No</v>
      </c>
      <c r="N4768" s="1" t="str">
        <f>IF(OR(BART_Rides[[#This Row],[Station Code]]="EM", BART_Rides[[#This Row],[Station Code]]="MT", BART_Rides[[#This Row],[Station Code]]="PL", BART_Rides[[#This Row],[Station Code]]="CC"), "Yes", "No")</f>
        <v>No</v>
      </c>
    </row>
    <row r="4769" spans="6:14">
      <c r="F4769" s="3">
        <v>44219</v>
      </c>
      <c r="G4769" s="1" t="s">
        <v>25</v>
      </c>
      <c r="H4769" s="1" t="s">
        <v>102</v>
      </c>
      <c r="I4769" s="1">
        <v>611</v>
      </c>
      <c r="J4769" s="1">
        <f>MONTH(BART_Rides[[#This Row],[Date]])</f>
        <v>1</v>
      </c>
      <c r="K4769" s="1">
        <f>WEEKDAY(BART_Rides[[#This Row],[Date]],2)</f>
        <v>6</v>
      </c>
      <c r="L4769" s="1" t="str">
        <f>LEFT(BART_Rides[[#This Row],[Lines]],1)</f>
        <v>B</v>
      </c>
      <c r="M4769" s="1" t="str">
        <f>IF(BART_Rides[[#This Row],[FirstLetter]]="Y","Yes","No")</f>
        <v>No</v>
      </c>
      <c r="N4769" s="1" t="str">
        <f>IF(OR(BART_Rides[[#This Row],[Station Code]]="EM", BART_Rides[[#This Row],[Station Code]]="MT", BART_Rides[[#This Row],[Station Code]]="PL", BART_Rides[[#This Row],[Station Code]]="CC"), "Yes", "No")</f>
        <v>No</v>
      </c>
    </row>
    <row r="4770" spans="6:14">
      <c r="F4770" s="3">
        <v>44220</v>
      </c>
      <c r="G4770" s="1" t="s">
        <v>25</v>
      </c>
      <c r="H4770" s="1" t="s">
        <v>102</v>
      </c>
      <c r="I4770" s="1">
        <v>401</v>
      </c>
      <c r="J4770" s="1">
        <f>MONTH(BART_Rides[[#This Row],[Date]])</f>
        <v>1</v>
      </c>
      <c r="K4770" s="1">
        <f>WEEKDAY(BART_Rides[[#This Row],[Date]],2)</f>
        <v>7</v>
      </c>
      <c r="L4770" s="1" t="str">
        <f>LEFT(BART_Rides[[#This Row],[Lines]],1)</f>
        <v>B</v>
      </c>
      <c r="M4770" s="1" t="str">
        <f>IF(BART_Rides[[#This Row],[FirstLetter]]="Y","Yes","No")</f>
        <v>No</v>
      </c>
      <c r="N4770" s="1" t="str">
        <f>IF(OR(BART_Rides[[#This Row],[Station Code]]="EM", BART_Rides[[#This Row],[Station Code]]="MT", BART_Rides[[#This Row],[Station Code]]="PL", BART_Rides[[#This Row],[Station Code]]="CC"), "Yes", "No")</f>
        <v>No</v>
      </c>
    </row>
    <row r="4771" spans="6:14">
      <c r="F4771" s="3">
        <v>44221</v>
      </c>
      <c r="G4771" s="1" t="s">
        <v>25</v>
      </c>
      <c r="H4771" s="1" t="s">
        <v>102</v>
      </c>
      <c r="I4771" s="1">
        <v>1072</v>
      </c>
      <c r="J4771" s="1">
        <f>MONTH(BART_Rides[[#This Row],[Date]])</f>
        <v>1</v>
      </c>
      <c r="K4771" s="1">
        <f>WEEKDAY(BART_Rides[[#This Row],[Date]],2)</f>
        <v>1</v>
      </c>
      <c r="L4771" s="1" t="str">
        <f>LEFT(BART_Rides[[#This Row],[Lines]],1)</f>
        <v>B</v>
      </c>
      <c r="M4771" s="1" t="str">
        <f>IF(BART_Rides[[#This Row],[FirstLetter]]="Y","Yes","No")</f>
        <v>No</v>
      </c>
      <c r="N4771" s="1" t="str">
        <f>IF(OR(BART_Rides[[#This Row],[Station Code]]="EM", BART_Rides[[#This Row],[Station Code]]="MT", BART_Rides[[#This Row],[Station Code]]="PL", BART_Rides[[#This Row],[Station Code]]="CC"), "Yes", "No")</f>
        <v>No</v>
      </c>
    </row>
    <row r="4772" spans="6:14">
      <c r="F4772" s="3">
        <v>44222</v>
      </c>
      <c r="G4772" s="1" t="s">
        <v>25</v>
      </c>
      <c r="H4772" s="1" t="s">
        <v>102</v>
      </c>
      <c r="I4772" s="1">
        <v>1015</v>
      </c>
      <c r="J4772" s="1">
        <f>MONTH(BART_Rides[[#This Row],[Date]])</f>
        <v>1</v>
      </c>
      <c r="K4772" s="1">
        <f>WEEKDAY(BART_Rides[[#This Row],[Date]],2)</f>
        <v>2</v>
      </c>
      <c r="L4772" s="1" t="str">
        <f>LEFT(BART_Rides[[#This Row],[Lines]],1)</f>
        <v>B</v>
      </c>
      <c r="M4772" s="1" t="str">
        <f>IF(BART_Rides[[#This Row],[FirstLetter]]="Y","Yes","No")</f>
        <v>No</v>
      </c>
      <c r="N4772" s="1" t="str">
        <f>IF(OR(BART_Rides[[#This Row],[Station Code]]="EM", BART_Rides[[#This Row],[Station Code]]="MT", BART_Rides[[#This Row],[Station Code]]="PL", BART_Rides[[#This Row],[Station Code]]="CC"), "Yes", "No")</f>
        <v>No</v>
      </c>
    </row>
    <row r="4773" spans="6:14">
      <c r="F4773" s="3">
        <v>44223</v>
      </c>
      <c r="G4773" s="1" t="s">
        <v>25</v>
      </c>
      <c r="H4773" s="1" t="s">
        <v>102</v>
      </c>
      <c r="I4773" s="1">
        <v>953</v>
      </c>
      <c r="J4773" s="1">
        <f>MONTH(BART_Rides[[#This Row],[Date]])</f>
        <v>1</v>
      </c>
      <c r="K4773" s="1">
        <f>WEEKDAY(BART_Rides[[#This Row],[Date]],2)</f>
        <v>3</v>
      </c>
      <c r="L4773" s="1" t="str">
        <f>LEFT(BART_Rides[[#This Row],[Lines]],1)</f>
        <v>B</v>
      </c>
      <c r="M4773" s="1" t="str">
        <f>IF(BART_Rides[[#This Row],[FirstLetter]]="Y","Yes","No")</f>
        <v>No</v>
      </c>
      <c r="N4773" s="1" t="str">
        <f>IF(OR(BART_Rides[[#This Row],[Station Code]]="EM", BART_Rides[[#This Row],[Station Code]]="MT", BART_Rides[[#This Row],[Station Code]]="PL", BART_Rides[[#This Row],[Station Code]]="CC"), "Yes", "No")</f>
        <v>No</v>
      </c>
    </row>
    <row r="4774" spans="6:14">
      <c r="F4774" s="3">
        <v>44224</v>
      </c>
      <c r="G4774" s="1" t="s">
        <v>25</v>
      </c>
      <c r="H4774" s="1" t="s">
        <v>102</v>
      </c>
      <c r="I4774" s="1">
        <v>917</v>
      </c>
      <c r="J4774" s="1">
        <f>MONTH(BART_Rides[[#This Row],[Date]])</f>
        <v>1</v>
      </c>
      <c r="K4774" s="1">
        <f>WEEKDAY(BART_Rides[[#This Row],[Date]],2)</f>
        <v>4</v>
      </c>
      <c r="L4774" s="1" t="str">
        <f>LEFT(BART_Rides[[#This Row],[Lines]],1)</f>
        <v>B</v>
      </c>
      <c r="M4774" s="1" t="str">
        <f>IF(BART_Rides[[#This Row],[FirstLetter]]="Y","Yes","No")</f>
        <v>No</v>
      </c>
      <c r="N4774" s="1" t="str">
        <f>IF(OR(BART_Rides[[#This Row],[Station Code]]="EM", BART_Rides[[#This Row],[Station Code]]="MT", BART_Rides[[#This Row],[Station Code]]="PL", BART_Rides[[#This Row],[Station Code]]="CC"), "Yes", "No")</f>
        <v>No</v>
      </c>
    </row>
    <row r="4775" spans="6:14">
      <c r="F4775" s="3">
        <v>44225</v>
      </c>
      <c r="G4775" s="1" t="s">
        <v>25</v>
      </c>
      <c r="H4775" s="1" t="s">
        <v>102</v>
      </c>
      <c r="I4775" s="1">
        <v>1058</v>
      </c>
      <c r="J4775" s="1">
        <f>MONTH(BART_Rides[[#This Row],[Date]])</f>
        <v>1</v>
      </c>
      <c r="K4775" s="1">
        <f>WEEKDAY(BART_Rides[[#This Row],[Date]],2)</f>
        <v>5</v>
      </c>
      <c r="L4775" s="1" t="str">
        <f>LEFT(BART_Rides[[#This Row],[Lines]],1)</f>
        <v>B</v>
      </c>
      <c r="M4775" s="1" t="str">
        <f>IF(BART_Rides[[#This Row],[FirstLetter]]="Y","Yes","No")</f>
        <v>No</v>
      </c>
      <c r="N4775" s="1" t="str">
        <f>IF(OR(BART_Rides[[#This Row],[Station Code]]="EM", BART_Rides[[#This Row],[Station Code]]="MT", BART_Rides[[#This Row],[Station Code]]="PL", BART_Rides[[#This Row],[Station Code]]="CC"), "Yes", "No")</f>
        <v>No</v>
      </c>
    </row>
    <row r="4776" spans="6:14">
      <c r="F4776" s="3">
        <v>44226</v>
      </c>
      <c r="G4776" s="1" t="s">
        <v>25</v>
      </c>
      <c r="H4776" s="1" t="s">
        <v>102</v>
      </c>
      <c r="I4776" s="1">
        <v>603</v>
      </c>
      <c r="J4776" s="1">
        <f>MONTH(BART_Rides[[#This Row],[Date]])</f>
        <v>1</v>
      </c>
      <c r="K4776" s="1">
        <f>WEEKDAY(BART_Rides[[#This Row],[Date]],2)</f>
        <v>6</v>
      </c>
      <c r="L4776" s="1" t="str">
        <f>LEFT(BART_Rides[[#This Row],[Lines]],1)</f>
        <v>B</v>
      </c>
      <c r="M4776" s="1" t="str">
        <f>IF(BART_Rides[[#This Row],[FirstLetter]]="Y","Yes","No")</f>
        <v>No</v>
      </c>
      <c r="N4776" s="1" t="str">
        <f>IF(OR(BART_Rides[[#This Row],[Station Code]]="EM", BART_Rides[[#This Row],[Station Code]]="MT", BART_Rides[[#This Row],[Station Code]]="PL", BART_Rides[[#This Row],[Station Code]]="CC"), "Yes", "No")</f>
        <v>No</v>
      </c>
    </row>
    <row r="4777" spans="6:14">
      <c r="F4777" s="3">
        <v>44227</v>
      </c>
      <c r="G4777" s="1" t="s">
        <v>25</v>
      </c>
      <c r="H4777" s="1" t="s">
        <v>102</v>
      </c>
      <c r="I4777" s="1">
        <v>475</v>
      </c>
      <c r="J4777" s="1">
        <f>MONTH(BART_Rides[[#This Row],[Date]])</f>
        <v>1</v>
      </c>
      <c r="K4777" s="1">
        <f>WEEKDAY(BART_Rides[[#This Row],[Date]],2)</f>
        <v>7</v>
      </c>
      <c r="L4777" s="1" t="str">
        <f>LEFT(BART_Rides[[#This Row],[Lines]],1)</f>
        <v>B</v>
      </c>
      <c r="M4777" s="1" t="str">
        <f>IF(BART_Rides[[#This Row],[FirstLetter]]="Y","Yes","No")</f>
        <v>No</v>
      </c>
      <c r="N4777" s="1" t="str">
        <f>IF(OR(BART_Rides[[#This Row],[Station Code]]="EM", BART_Rides[[#This Row],[Station Code]]="MT", BART_Rides[[#This Row],[Station Code]]="PL", BART_Rides[[#This Row],[Station Code]]="CC"), "Yes", "No")</f>
        <v>No</v>
      </c>
    </row>
    <row r="4778" spans="6:14">
      <c r="F4778" s="3">
        <v>44228</v>
      </c>
      <c r="G4778" s="1" t="s">
        <v>25</v>
      </c>
      <c r="H4778" s="1" t="s">
        <v>102</v>
      </c>
      <c r="I4778" s="1">
        <v>1088</v>
      </c>
      <c r="J4778" s="1">
        <f>MONTH(BART_Rides[[#This Row],[Date]])</f>
        <v>2</v>
      </c>
      <c r="K4778" s="1">
        <f>WEEKDAY(BART_Rides[[#This Row],[Date]],2)</f>
        <v>1</v>
      </c>
      <c r="L4778" s="1" t="str">
        <f>LEFT(BART_Rides[[#This Row],[Lines]],1)</f>
        <v>B</v>
      </c>
      <c r="M4778" s="1" t="str">
        <f>IF(BART_Rides[[#This Row],[FirstLetter]]="Y","Yes","No")</f>
        <v>No</v>
      </c>
      <c r="N4778" s="1" t="str">
        <f>IF(OR(BART_Rides[[#This Row],[Station Code]]="EM", BART_Rides[[#This Row],[Station Code]]="MT", BART_Rides[[#This Row],[Station Code]]="PL", BART_Rides[[#This Row],[Station Code]]="CC"), "Yes", "No")</f>
        <v>No</v>
      </c>
    </row>
    <row r="4779" spans="6:14">
      <c r="F4779" s="3">
        <v>44229</v>
      </c>
      <c r="G4779" s="1" t="s">
        <v>25</v>
      </c>
      <c r="H4779" s="1" t="s">
        <v>102</v>
      </c>
      <c r="I4779" s="1">
        <v>1025</v>
      </c>
      <c r="J4779" s="1">
        <f>MONTH(BART_Rides[[#This Row],[Date]])</f>
        <v>2</v>
      </c>
      <c r="K4779" s="1">
        <f>WEEKDAY(BART_Rides[[#This Row],[Date]],2)</f>
        <v>2</v>
      </c>
      <c r="L4779" s="1" t="str">
        <f>LEFT(BART_Rides[[#This Row],[Lines]],1)</f>
        <v>B</v>
      </c>
      <c r="M4779" s="1" t="str">
        <f>IF(BART_Rides[[#This Row],[FirstLetter]]="Y","Yes","No")</f>
        <v>No</v>
      </c>
      <c r="N4779" s="1" t="str">
        <f>IF(OR(BART_Rides[[#This Row],[Station Code]]="EM", BART_Rides[[#This Row],[Station Code]]="MT", BART_Rides[[#This Row],[Station Code]]="PL", BART_Rides[[#This Row],[Station Code]]="CC"), "Yes", "No")</f>
        <v>No</v>
      </c>
    </row>
    <row r="4780" spans="6:14">
      <c r="F4780" s="3">
        <v>44230</v>
      </c>
      <c r="G4780" s="1" t="s">
        <v>25</v>
      </c>
      <c r="H4780" s="1" t="s">
        <v>102</v>
      </c>
      <c r="I4780" s="1">
        <v>1160</v>
      </c>
      <c r="J4780" s="1">
        <f>MONTH(BART_Rides[[#This Row],[Date]])</f>
        <v>2</v>
      </c>
      <c r="K4780" s="1">
        <f>WEEKDAY(BART_Rides[[#This Row],[Date]],2)</f>
        <v>3</v>
      </c>
      <c r="L4780" s="1" t="str">
        <f>LEFT(BART_Rides[[#This Row],[Lines]],1)</f>
        <v>B</v>
      </c>
      <c r="M4780" s="1" t="str">
        <f>IF(BART_Rides[[#This Row],[FirstLetter]]="Y","Yes","No")</f>
        <v>No</v>
      </c>
      <c r="N4780" s="1" t="str">
        <f>IF(OR(BART_Rides[[#This Row],[Station Code]]="EM", BART_Rides[[#This Row],[Station Code]]="MT", BART_Rides[[#This Row],[Station Code]]="PL", BART_Rides[[#This Row],[Station Code]]="CC"), "Yes", "No")</f>
        <v>No</v>
      </c>
    </row>
    <row r="4781" spans="6:14">
      <c r="F4781" s="3">
        <v>44231</v>
      </c>
      <c r="G4781" s="1" t="s">
        <v>25</v>
      </c>
      <c r="H4781" s="1" t="s">
        <v>102</v>
      </c>
      <c r="I4781" s="1">
        <v>1107</v>
      </c>
      <c r="J4781" s="1">
        <f>MONTH(BART_Rides[[#This Row],[Date]])</f>
        <v>2</v>
      </c>
      <c r="K4781" s="1">
        <f>WEEKDAY(BART_Rides[[#This Row],[Date]],2)</f>
        <v>4</v>
      </c>
      <c r="L4781" s="1" t="str">
        <f>LEFT(BART_Rides[[#This Row],[Lines]],1)</f>
        <v>B</v>
      </c>
      <c r="M4781" s="1" t="str">
        <f>IF(BART_Rides[[#This Row],[FirstLetter]]="Y","Yes","No")</f>
        <v>No</v>
      </c>
      <c r="N4781" s="1" t="str">
        <f>IF(OR(BART_Rides[[#This Row],[Station Code]]="EM", BART_Rides[[#This Row],[Station Code]]="MT", BART_Rides[[#This Row],[Station Code]]="PL", BART_Rides[[#This Row],[Station Code]]="CC"), "Yes", "No")</f>
        <v>No</v>
      </c>
    </row>
    <row r="4782" spans="6:14">
      <c r="F4782" s="3">
        <v>44232</v>
      </c>
      <c r="G4782" s="1" t="s">
        <v>25</v>
      </c>
      <c r="H4782" s="1" t="s">
        <v>102</v>
      </c>
      <c r="I4782" s="1">
        <v>1132</v>
      </c>
      <c r="J4782" s="1">
        <f>MONTH(BART_Rides[[#This Row],[Date]])</f>
        <v>2</v>
      </c>
      <c r="K4782" s="1">
        <f>WEEKDAY(BART_Rides[[#This Row],[Date]],2)</f>
        <v>5</v>
      </c>
      <c r="L4782" s="1" t="str">
        <f>LEFT(BART_Rides[[#This Row],[Lines]],1)</f>
        <v>B</v>
      </c>
      <c r="M4782" s="1" t="str">
        <f>IF(BART_Rides[[#This Row],[FirstLetter]]="Y","Yes","No")</f>
        <v>No</v>
      </c>
      <c r="N4782" s="1" t="str">
        <f>IF(OR(BART_Rides[[#This Row],[Station Code]]="EM", BART_Rides[[#This Row],[Station Code]]="MT", BART_Rides[[#This Row],[Station Code]]="PL", BART_Rides[[#This Row],[Station Code]]="CC"), "Yes", "No")</f>
        <v>No</v>
      </c>
    </row>
    <row r="4783" spans="6:14">
      <c r="F4783" s="3">
        <v>44233</v>
      </c>
      <c r="G4783" s="1" t="s">
        <v>25</v>
      </c>
      <c r="H4783" s="1" t="s">
        <v>102</v>
      </c>
      <c r="I4783" s="1">
        <v>633</v>
      </c>
      <c r="J4783" s="1">
        <f>MONTH(BART_Rides[[#This Row],[Date]])</f>
        <v>2</v>
      </c>
      <c r="K4783" s="1">
        <f>WEEKDAY(BART_Rides[[#This Row],[Date]],2)</f>
        <v>6</v>
      </c>
      <c r="L4783" s="1" t="str">
        <f>LEFT(BART_Rides[[#This Row],[Lines]],1)</f>
        <v>B</v>
      </c>
      <c r="M4783" s="1" t="str">
        <f>IF(BART_Rides[[#This Row],[FirstLetter]]="Y","Yes","No")</f>
        <v>No</v>
      </c>
      <c r="N4783" s="1" t="str">
        <f>IF(OR(BART_Rides[[#This Row],[Station Code]]="EM", BART_Rides[[#This Row],[Station Code]]="MT", BART_Rides[[#This Row],[Station Code]]="PL", BART_Rides[[#This Row],[Station Code]]="CC"), "Yes", "No")</f>
        <v>No</v>
      </c>
    </row>
    <row r="4784" spans="6:14">
      <c r="F4784" s="3">
        <v>44234</v>
      </c>
      <c r="G4784" s="1" t="s">
        <v>25</v>
      </c>
      <c r="H4784" s="1" t="s">
        <v>102</v>
      </c>
      <c r="I4784" s="1">
        <v>516</v>
      </c>
      <c r="J4784" s="1">
        <f>MONTH(BART_Rides[[#This Row],[Date]])</f>
        <v>2</v>
      </c>
      <c r="K4784" s="1">
        <f>WEEKDAY(BART_Rides[[#This Row],[Date]],2)</f>
        <v>7</v>
      </c>
      <c r="L4784" s="1" t="str">
        <f>LEFT(BART_Rides[[#This Row],[Lines]],1)</f>
        <v>B</v>
      </c>
      <c r="M4784" s="1" t="str">
        <f>IF(BART_Rides[[#This Row],[FirstLetter]]="Y","Yes","No")</f>
        <v>No</v>
      </c>
      <c r="N4784" s="1" t="str">
        <f>IF(OR(BART_Rides[[#This Row],[Station Code]]="EM", BART_Rides[[#This Row],[Station Code]]="MT", BART_Rides[[#This Row],[Station Code]]="PL", BART_Rides[[#This Row],[Station Code]]="CC"), "Yes", "No")</f>
        <v>No</v>
      </c>
    </row>
    <row r="4785" spans="6:14">
      <c r="F4785" s="3">
        <v>44235</v>
      </c>
      <c r="G4785" s="1" t="s">
        <v>25</v>
      </c>
      <c r="H4785" s="1" t="s">
        <v>102</v>
      </c>
      <c r="I4785" s="1">
        <v>1116</v>
      </c>
      <c r="J4785" s="1">
        <f>MONTH(BART_Rides[[#This Row],[Date]])</f>
        <v>2</v>
      </c>
      <c r="K4785" s="1">
        <f>WEEKDAY(BART_Rides[[#This Row],[Date]],2)</f>
        <v>1</v>
      </c>
      <c r="L4785" s="1" t="str">
        <f>LEFT(BART_Rides[[#This Row],[Lines]],1)</f>
        <v>B</v>
      </c>
      <c r="M4785" s="1" t="str">
        <f>IF(BART_Rides[[#This Row],[FirstLetter]]="Y","Yes","No")</f>
        <v>No</v>
      </c>
      <c r="N4785" s="1" t="str">
        <f>IF(OR(BART_Rides[[#This Row],[Station Code]]="EM", BART_Rides[[#This Row],[Station Code]]="MT", BART_Rides[[#This Row],[Station Code]]="PL", BART_Rides[[#This Row],[Station Code]]="CC"), "Yes", "No")</f>
        <v>No</v>
      </c>
    </row>
    <row r="4786" spans="6:14">
      <c r="F4786" s="3">
        <v>44236</v>
      </c>
      <c r="G4786" s="1" t="s">
        <v>25</v>
      </c>
      <c r="H4786" s="1" t="s">
        <v>102</v>
      </c>
      <c r="I4786" s="1">
        <v>1104</v>
      </c>
      <c r="J4786" s="1">
        <f>MONTH(BART_Rides[[#This Row],[Date]])</f>
        <v>2</v>
      </c>
      <c r="K4786" s="1">
        <f>WEEKDAY(BART_Rides[[#This Row],[Date]],2)</f>
        <v>2</v>
      </c>
      <c r="L4786" s="1" t="str">
        <f>LEFT(BART_Rides[[#This Row],[Lines]],1)</f>
        <v>B</v>
      </c>
      <c r="M4786" s="1" t="str">
        <f>IF(BART_Rides[[#This Row],[FirstLetter]]="Y","Yes","No")</f>
        <v>No</v>
      </c>
      <c r="N4786" s="1" t="str">
        <f>IF(OR(BART_Rides[[#This Row],[Station Code]]="EM", BART_Rides[[#This Row],[Station Code]]="MT", BART_Rides[[#This Row],[Station Code]]="PL", BART_Rides[[#This Row],[Station Code]]="CC"), "Yes", "No")</f>
        <v>No</v>
      </c>
    </row>
    <row r="4787" spans="6:14">
      <c r="F4787" s="3">
        <v>44237</v>
      </c>
      <c r="G4787" s="1" t="s">
        <v>25</v>
      </c>
      <c r="H4787" s="1" t="s">
        <v>102</v>
      </c>
      <c r="I4787" s="1">
        <v>1206</v>
      </c>
      <c r="J4787" s="1">
        <f>MONTH(BART_Rides[[#This Row],[Date]])</f>
        <v>2</v>
      </c>
      <c r="K4787" s="1">
        <f>WEEKDAY(BART_Rides[[#This Row],[Date]],2)</f>
        <v>3</v>
      </c>
      <c r="L4787" s="1" t="str">
        <f>LEFT(BART_Rides[[#This Row],[Lines]],1)</f>
        <v>B</v>
      </c>
      <c r="M4787" s="1" t="str">
        <f>IF(BART_Rides[[#This Row],[FirstLetter]]="Y","Yes","No")</f>
        <v>No</v>
      </c>
      <c r="N4787" s="1" t="str">
        <f>IF(OR(BART_Rides[[#This Row],[Station Code]]="EM", BART_Rides[[#This Row],[Station Code]]="MT", BART_Rides[[#This Row],[Station Code]]="PL", BART_Rides[[#This Row],[Station Code]]="CC"), "Yes", "No")</f>
        <v>No</v>
      </c>
    </row>
    <row r="4788" spans="6:14">
      <c r="F4788" s="3">
        <v>44238</v>
      </c>
      <c r="G4788" s="1" t="s">
        <v>25</v>
      </c>
      <c r="H4788" s="1" t="s">
        <v>102</v>
      </c>
      <c r="I4788" s="1">
        <v>1047</v>
      </c>
      <c r="J4788" s="1">
        <f>MONTH(BART_Rides[[#This Row],[Date]])</f>
        <v>2</v>
      </c>
      <c r="K4788" s="1">
        <f>WEEKDAY(BART_Rides[[#This Row],[Date]],2)</f>
        <v>4</v>
      </c>
      <c r="L4788" s="1" t="str">
        <f>LEFT(BART_Rides[[#This Row],[Lines]],1)</f>
        <v>B</v>
      </c>
      <c r="M4788" s="1" t="str">
        <f>IF(BART_Rides[[#This Row],[FirstLetter]]="Y","Yes","No")</f>
        <v>No</v>
      </c>
      <c r="N4788" s="1" t="str">
        <f>IF(OR(BART_Rides[[#This Row],[Station Code]]="EM", BART_Rides[[#This Row],[Station Code]]="MT", BART_Rides[[#This Row],[Station Code]]="PL", BART_Rides[[#This Row],[Station Code]]="CC"), "Yes", "No")</f>
        <v>No</v>
      </c>
    </row>
    <row r="4789" spans="6:14">
      <c r="F4789" s="3">
        <v>44239</v>
      </c>
      <c r="G4789" s="1" t="s">
        <v>25</v>
      </c>
      <c r="H4789" s="1" t="s">
        <v>102</v>
      </c>
      <c r="I4789" s="1">
        <v>1041</v>
      </c>
      <c r="J4789" s="1">
        <f>MONTH(BART_Rides[[#This Row],[Date]])</f>
        <v>2</v>
      </c>
      <c r="K4789" s="1">
        <f>WEEKDAY(BART_Rides[[#This Row],[Date]],2)</f>
        <v>5</v>
      </c>
      <c r="L4789" s="1" t="str">
        <f>LEFT(BART_Rides[[#This Row],[Lines]],1)</f>
        <v>B</v>
      </c>
      <c r="M4789" s="1" t="str">
        <f>IF(BART_Rides[[#This Row],[FirstLetter]]="Y","Yes","No")</f>
        <v>No</v>
      </c>
      <c r="N4789" s="1" t="str">
        <f>IF(OR(BART_Rides[[#This Row],[Station Code]]="EM", BART_Rides[[#This Row],[Station Code]]="MT", BART_Rides[[#This Row],[Station Code]]="PL", BART_Rides[[#This Row],[Station Code]]="CC"), "Yes", "No")</f>
        <v>No</v>
      </c>
    </row>
    <row r="4790" spans="6:14">
      <c r="F4790" s="3">
        <v>44240</v>
      </c>
      <c r="G4790" s="1" t="s">
        <v>25</v>
      </c>
      <c r="H4790" s="1" t="s">
        <v>102</v>
      </c>
      <c r="I4790" s="1">
        <v>625</v>
      </c>
      <c r="J4790" s="1">
        <f>MONTH(BART_Rides[[#This Row],[Date]])</f>
        <v>2</v>
      </c>
      <c r="K4790" s="1">
        <f>WEEKDAY(BART_Rides[[#This Row],[Date]],2)</f>
        <v>6</v>
      </c>
      <c r="L4790" s="1" t="str">
        <f>LEFT(BART_Rides[[#This Row],[Lines]],1)</f>
        <v>B</v>
      </c>
      <c r="M4790" s="1" t="str">
        <f>IF(BART_Rides[[#This Row],[FirstLetter]]="Y","Yes","No")</f>
        <v>No</v>
      </c>
      <c r="N4790" s="1" t="str">
        <f>IF(OR(BART_Rides[[#This Row],[Station Code]]="EM", BART_Rides[[#This Row],[Station Code]]="MT", BART_Rides[[#This Row],[Station Code]]="PL", BART_Rides[[#This Row],[Station Code]]="CC"), "Yes", "No")</f>
        <v>No</v>
      </c>
    </row>
    <row r="4791" spans="6:14">
      <c r="F4791" s="3">
        <v>44241</v>
      </c>
      <c r="G4791" s="1" t="s">
        <v>25</v>
      </c>
      <c r="H4791" s="1" t="s">
        <v>102</v>
      </c>
      <c r="I4791" s="1">
        <v>470</v>
      </c>
      <c r="J4791" s="1">
        <f>MONTH(BART_Rides[[#This Row],[Date]])</f>
        <v>2</v>
      </c>
      <c r="K4791" s="1">
        <f>WEEKDAY(BART_Rides[[#This Row],[Date]],2)</f>
        <v>7</v>
      </c>
      <c r="L4791" s="1" t="str">
        <f>LEFT(BART_Rides[[#This Row],[Lines]],1)</f>
        <v>B</v>
      </c>
      <c r="M4791" s="1" t="str">
        <f>IF(BART_Rides[[#This Row],[FirstLetter]]="Y","Yes","No")</f>
        <v>No</v>
      </c>
      <c r="N4791" s="1" t="str">
        <f>IF(OR(BART_Rides[[#This Row],[Station Code]]="EM", BART_Rides[[#This Row],[Station Code]]="MT", BART_Rides[[#This Row],[Station Code]]="PL", BART_Rides[[#This Row],[Station Code]]="CC"), "Yes", "No")</f>
        <v>No</v>
      </c>
    </row>
    <row r="4792" spans="6:14">
      <c r="F4792" s="3">
        <v>44242</v>
      </c>
      <c r="G4792" s="1" t="s">
        <v>25</v>
      </c>
      <c r="H4792" s="1" t="s">
        <v>102</v>
      </c>
      <c r="I4792" s="1">
        <v>601</v>
      </c>
      <c r="J4792" s="1">
        <f>MONTH(BART_Rides[[#This Row],[Date]])</f>
        <v>2</v>
      </c>
      <c r="K4792" s="1">
        <f>WEEKDAY(BART_Rides[[#This Row],[Date]],2)</f>
        <v>1</v>
      </c>
      <c r="L4792" s="1" t="str">
        <f>LEFT(BART_Rides[[#This Row],[Lines]],1)</f>
        <v>B</v>
      </c>
      <c r="M4792" s="1" t="str">
        <f>IF(BART_Rides[[#This Row],[FirstLetter]]="Y","Yes","No")</f>
        <v>No</v>
      </c>
      <c r="N4792" s="1" t="str">
        <f>IF(OR(BART_Rides[[#This Row],[Station Code]]="EM", BART_Rides[[#This Row],[Station Code]]="MT", BART_Rides[[#This Row],[Station Code]]="PL", BART_Rides[[#This Row],[Station Code]]="CC"), "Yes", "No")</f>
        <v>No</v>
      </c>
    </row>
    <row r="4793" spans="6:14">
      <c r="F4793" s="3">
        <v>44243</v>
      </c>
      <c r="G4793" s="1" t="s">
        <v>25</v>
      </c>
      <c r="H4793" s="1" t="s">
        <v>102</v>
      </c>
      <c r="I4793" s="1">
        <v>1098</v>
      </c>
      <c r="J4793" s="1">
        <f>MONTH(BART_Rides[[#This Row],[Date]])</f>
        <v>2</v>
      </c>
      <c r="K4793" s="1">
        <f>WEEKDAY(BART_Rides[[#This Row],[Date]],2)</f>
        <v>2</v>
      </c>
      <c r="L4793" s="1" t="str">
        <f>LEFT(BART_Rides[[#This Row],[Lines]],1)</f>
        <v>B</v>
      </c>
      <c r="M4793" s="1" t="str">
        <f>IF(BART_Rides[[#This Row],[FirstLetter]]="Y","Yes","No")</f>
        <v>No</v>
      </c>
      <c r="N4793" s="1" t="str">
        <f>IF(OR(BART_Rides[[#This Row],[Station Code]]="EM", BART_Rides[[#This Row],[Station Code]]="MT", BART_Rides[[#This Row],[Station Code]]="PL", BART_Rides[[#This Row],[Station Code]]="CC"), "Yes", "No")</f>
        <v>No</v>
      </c>
    </row>
    <row r="4794" spans="6:14">
      <c r="F4794" s="3">
        <v>44244</v>
      </c>
      <c r="G4794" s="1" t="s">
        <v>25</v>
      </c>
      <c r="H4794" s="1" t="s">
        <v>102</v>
      </c>
      <c r="I4794" s="1">
        <v>1127</v>
      </c>
      <c r="J4794" s="1">
        <f>MONTH(BART_Rides[[#This Row],[Date]])</f>
        <v>2</v>
      </c>
      <c r="K4794" s="1">
        <f>WEEKDAY(BART_Rides[[#This Row],[Date]],2)</f>
        <v>3</v>
      </c>
      <c r="L4794" s="1" t="str">
        <f>LEFT(BART_Rides[[#This Row],[Lines]],1)</f>
        <v>B</v>
      </c>
      <c r="M4794" s="1" t="str">
        <f>IF(BART_Rides[[#This Row],[FirstLetter]]="Y","Yes","No")</f>
        <v>No</v>
      </c>
      <c r="N4794" s="1" t="str">
        <f>IF(OR(BART_Rides[[#This Row],[Station Code]]="EM", BART_Rides[[#This Row],[Station Code]]="MT", BART_Rides[[#This Row],[Station Code]]="PL", BART_Rides[[#This Row],[Station Code]]="CC"), "Yes", "No")</f>
        <v>No</v>
      </c>
    </row>
    <row r="4795" spans="6:14">
      <c r="F4795" s="3">
        <v>44245</v>
      </c>
      <c r="G4795" s="1" t="s">
        <v>25</v>
      </c>
      <c r="H4795" s="1" t="s">
        <v>102</v>
      </c>
      <c r="I4795" s="1">
        <v>1120</v>
      </c>
      <c r="J4795" s="1">
        <f>MONTH(BART_Rides[[#This Row],[Date]])</f>
        <v>2</v>
      </c>
      <c r="K4795" s="1">
        <f>WEEKDAY(BART_Rides[[#This Row],[Date]],2)</f>
        <v>4</v>
      </c>
      <c r="L4795" s="1" t="str">
        <f>LEFT(BART_Rides[[#This Row],[Lines]],1)</f>
        <v>B</v>
      </c>
      <c r="M4795" s="1" t="str">
        <f>IF(BART_Rides[[#This Row],[FirstLetter]]="Y","Yes","No")</f>
        <v>No</v>
      </c>
      <c r="N4795" s="1" t="str">
        <f>IF(OR(BART_Rides[[#This Row],[Station Code]]="EM", BART_Rides[[#This Row],[Station Code]]="MT", BART_Rides[[#This Row],[Station Code]]="PL", BART_Rides[[#This Row],[Station Code]]="CC"), "Yes", "No")</f>
        <v>No</v>
      </c>
    </row>
    <row r="4796" spans="6:14">
      <c r="F4796" s="3">
        <v>44246</v>
      </c>
      <c r="G4796" s="1" t="s">
        <v>25</v>
      </c>
      <c r="H4796" s="1" t="s">
        <v>102</v>
      </c>
      <c r="I4796" s="1">
        <v>1105</v>
      </c>
      <c r="J4796" s="1">
        <f>MONTH(BART_Rides[[#This Row],[Date]])</f>
        <v>2</v>
      </c>
      <c r="K4796" s="1">
        <f>WEEKDAY(BART_Rides[[#This Row],[Date]],2)</f>
        <v>5</v>
      </c>
      <c r="L4796" s="1" t="str">
        <f>LEFT(BART_Rides[[#This Row],[Lines]],1)</f>
        <v>B</v>
      </c>
      <c r="M4796" s="1" t="str">
        <f>IF(BART_Rides[[#This Row],[FirstLetter]]="Y","Yes","No")</f>
        <v>No</v>
      </c>
      <c r="N4796" s="1" t="str">
        <f>IF(OR(BART_Rides[[#This Row],[Station Code]]="EM", BART_Rides[[#This Row],[Station Code]]="MT", BART_Rides[[#This Row],[Station Code]]="PL", BART_Rides[[#This Row],[Station Code]]="CC"), "Yes", "No")</f>
        <v>No</v>
      </c>
    </row>
    <row r="4797" spans="6:14">
      <c r="F4797" s="3">
        <v>44247</v>
      </c>
      <c r="G4797" s="1" t="s">
        <v>25</v>
      </c>
      <c r="H4797" s="1" t="s">
        <v>102</v>
      </c>
      <c r="I4797" s="1">
        <v>672</v>
      </c>
      <c r="J4797" s="1">
        <f>MONTH(BART_Rides[[#This Row],[Date]])</f>
        <v>2</v>
      </c>
      <c r="K4797" s="1">
        <f>WEEKDAY(BART_Rides[[#This Row],[Date]],2)</f>
        <v>6</v>
      </c>
      <c r="L4797" s="1" t="str">
        <f>LEFT(BART_Rides[[#This Row],[Lines]],1)</f>
        <v>B</v>
      </c>
      <c r="M4797" s="1" t="str">
        <f>IF(BART_Rides[[#This Row],[FirstLetter]]="Y","Yes","No")</f>
        <v>No</v>
      </c>
      <c r="N4797" s="1" t="str">
        <f>IF(OR(BART_Rides[[#This Row],[Station Code]]="EM", BART_Rides[[#This Row],[Station Code]]="MT", BART_Rides[[#This Row],[Station Code]]="PL", BART_Rides[[#This Row],[Station Code]]="CC"), "Yes", "No")</f>
        <v>No</v>
      </c>
    </row>
    <row r="4798" spans="6:14">
      <c r="F4798" s="3">
        <v>44248</v>
      </c>
      <c r="G4798" s="1" t="s">
        <v>25</v>
      </c>
      <c r="H4798" s="1" t="s">
        <v>102</v>
      </c>
      <c r="I4798" s="1">
        <v>497</v>
      </c>
      <c r="J4798" s="1">
        <f>MONTH(BART_Rides[[#This Row],[Date]])</f>
        <v>2</v>
      </c>
      <c r="K4798" s="1">
        <f>WEEKDAY(BART_Rides[[#This Row],[Date]],2)</f>
        <v>7</v>
      </c>
      <c r="L4798" s="1" t="str">
        <f>LEFT(BART_Rides[[#This Row],[Lines]],1)</f>
        <v>B</v>
      </c>
      <c r="M4798" s="1" t="str">
        <f>IF(BART_Rides[[#This Row],[FirstLetter]]="Y","Yes","No")</f>
        <v>No</v>
      </c>
      <c r="N4798" s="1" t="str">
        <f>IF(OR(BART_Rides[[#This Row],[Station Code]]="EM", BART_Rides[[#This Row],[Station Code]]="MT", BART_Rides[[#This Row],[Station Code]]="PL", BART_Rides[[#This Row],[Station Code]]="CC"), "Yes", "No")</f>
        <v>No</v>
      </c>
    </row>
    <row r="4799" spans="6:14">
      <c r="F4799" s="3">
        <v>44249</v>
      </c>
      <c r="G4799" s="1" t="s">
        <v>25</v>
      </c>
      <c r="H4799" s="1" t="s">
        <v>102</v>
      </c>
      <c r="I4799" s="1">
        <v>1138</v>
      </c>
      <c r="J4799" s="1">
        <f>MONTH(BART_Rides[[#This Row],[Date]])</f>
        <v>2</v>
      </c>
      <c r="K4799" s="1">
        <f>WEEKDAY(BART_Rides[[#This Row],[Date]],2)</f>
        <v>1</v>
      </c>
      <c r="L4799" s="1" t="str">
        <f>LEFT(BART_Rides[[#This Row],[Lines]],1)</f>
        <v>B</v>
      </c>
      <c r="M4799" s="1" t="str">
        <f>IF(BART_Rides[[#This Row],[FirstLetter]]="Y","Yes","No")</f>
        <v>No</v>
      </c>
      <c r="N4799" s="1" t="str">
        <f>IF(OR(BART_Rides[[#This Row],[Station Code]]="EM", BART_Rides[[#This Row],[Station Code]]="MT", BART_Rides[[#This Row],[Station Code]]="PL", BART_Rides[[#This Row],[Station Code]]="CC"), "Yes", "No")</f>
        <v>No</v>
      </c>
    </row>
    <row r="4800" spans="6:14">
      <c r="F4800" s="3">
        <v>44250</v>
      </c>
      <c r="G4800" s="1" t="s">
        <v>25</v>
      </c>
      <c r="H4800" s="1" t="s">
        <v>102</v>
      </c>
      <c r="I4800" s="1">
        <v>1139</v>
      </c>
      <c r="J4800" s="1">
        <f>MONTH(BART_Rides[[#This Row],[Date]])</f>
        <v>2</v>
      </c>
      <c r="K4800" s="1">
        <f>WEEKDAY(BART_Rides[[#This Row],[Date]],2)</f>
        <v>2</v>
      </c>
      <c r="L4800" s="1" t="str">
        <f>LEFT(BART_Rides[[#This Row],[Lines]],1)</f>
        <v>B</v>
      </c>
      <c r="M4800" s="1" t="str">
        <f>IF(BART_Rides[[#This Row],[FirstLetter]]="Y","Yes","No")</f>
        <v>No</v>
      </c>
      <c r="N4800" s="1" t="str">
        <f>IF(OR(BART_Rides[[#This Row],[Station Code]]="EM", BART_Rides[[#This Row],[Station Code]]="MT", BART_Rides[[#This Row],[Station Code]]="PL", BART_Rides[[#This Row],[Station Code]]="CC"), "Yes", "No")</f>
        <v>No</v>
      </c>
    </row>
    <row r="4801" spans="6:14">
      <c r="F4801" s="3">
        <v>44251</v>
      </c>
      <c r="G4801" s="1" t="s">
        <v>25</v>
      </c>
      <c r="H4801" s="1" t="s">
        <v>102</v>
      </c>
      <c r="I4801" s="1">
        <v>1154</v>
      </c>
      <c r="J4801" s="1">
        <f>MONTH(BART_Rides[[#This Row],[Date]])</f>
        <v>2</v>
      </c>
      <c r="K4801" s="1">
        <f>WEEKDAY(BART_Rides[[#This Row],[Date]],2)</f>
        <v>3</v>
      </c>
      <c r="L4801" s="1" t="str">
        <f>LEFT(BART_Rides[[#This Row],[Lines]],1)</f>
        <v>B</v>
      </c>
      <c r="M4801" s="1" t="str">
        <f>IF(BART_Rides[[#This Row],[FirstLetter]]="Y","Yes","No")</f>
        <v>No</v>
      </c>
      <c r="N4801" s="1" t="str">
        <f>IF(OR(BART_Rides[[#This Row],[Station Code]]="EM", BART_Rides[[#This Row],[Station Code]]="MT", BART_Rides[[#This Row],[Station Code]]="PL", BART_Rides[[#This Row],[Station Code]]="CC"), "Yes", "No")</f>
        <v>No</v>
      </c>
    </row>
    <row r="4802" spans="6:14">
      <c r="F4802" s="3">
        <v>44252</v>
      </c>
      <c r="G4802" s="1" t="s">
        <v>25</v>
      </c>
      <c r="H4802" s="1" t="s">
        <v>102</v>
      </c>
      <c r="I4802" s="1">
        <v>1132</v>
      </c>
      <c r="J4802" s="1">
        <f>MONTH(BART_Rides[[#This Row],[Date]])</f>
        <v>2</v>
      </c>
      <c r="K4802" s="1">
        <f>WEEKDAY(BART_Rides[[#This Row],[Date]],2)</f>
        <v>4</v>
      </c>
      <c r="L4802" s="1" t="str">
        <f>LEFT(BART_Rides[[#This Row],[Lines]],1)</f>
        <v>B</v>
      </c>
      <c r="M4802" s="1" t="str">
        <f>IF(BART_Rides[[#This Row],[FirstLetter]]="Y","Yes","No")</f>
        <v>No</v>
      </c>
      <c r="N4802" s="1" t="str">
        <f>IF(OR(BART_Rides[[#This Row],[Station Code]]="EM", BART_Rides[[#This Row],[Station Code]]="MT", BART_Rides[[#This Row],[Station Code]]="PL", BART_Rides[[#This Row],[Station Code]]="CC"), "Yes", "No")</f>
        <v>No</v>
      </c>
    </row>
    <row r="4803" spans="6:14">
      <c r="F4803" s="3">
        <v>44253</v>
      </c>
      <c r="G4803" s="1" t="s">
        <v>25</v>
      </c>
      <c r="H4803" s="1" t="s">
        <v>102</v>
      </c>
      <c r="I4803" s="1">
        <v>1213</v>
      </c>
      <c r="J4803" s="1">
        <f>MONTH(BART_Rides[[#This Row],[Date]])</f>
        <v>2</v>
      </c>
      <c r="K4803" s="1">
        <f>WEEKDAY(BART_Rides[[#This Row],[Date]],2)</f>
        <v>5</v>
      </c>
      <c r="L4803" s="1" t="str">
        <f>LEFT(BART_Rides[[#This Row],[Lines]],1)</f>
        <v>B</v>
      </c>
      <c r="M4803" s="1" t="str">
        <f>IF(BART_Rides[[#This Row],[FirstLetter]]="Y","Yes","No")</f>
        <v>No</v>
      </c>
      <c r="N4803" s="1" t="str">
        <f>IF(OR(BART_Rides[[#This Row],[Station Code]]="EM", BART_Rides[[#This Row],[Station Code]]="MT", BART_Rides[[#This Row],[Station Code]]="PL", BART_Rides[[#This Row],[Station Code]]="CC"), "Yes", "No")</f>
        <v>No</v>
      </c>
    </row>
    <row r="4804" spans="6:14">
      <c r="F4804" s="3">
        <v>44254</v>
      </c>
      <c r="G4804" s="1" t="s">
        <v>25</v>
      </c>
      <c r="H4804" s="1" t="s">
        <v>102</v>
      </c>
      <c r="I4804" s="1">
        <v>713</v>
      </c>
      <c r="J4804" s="1">
        <f>MONTH(BART_Rides[[#This Row],[Date]])</f>
        <v>2</v>
      </c>
      <c r="K4804" s="1">
        <f>WEEKDAY(BART_Rides[[#This Row],[Date]],2)</f>
        <v>6</v>
      </c>
      <c r="L4804" s="1" t="str">
        <f>LEFT(BART_Rides[[#This Row],[Lines]],1)</f>
        <v>B</v>
      </c>
      <c r="M4804" s="1" t="str">
        <f>IF(BART_Rides[[#This Row],[FirstLetter]]="Y","Yes","No")</f>
        <v>No</v>
      </c>
      <c r="N4804" s="1" t="str">
        <f>IF(OR(BART_Rides[[#This Row],[Station Code]]="EM", BART_Rides[[#This Row],[Station Code]]="MT", BART_Rides[[#This Row],[Station Code]]="PL", BART_Rides[[#This Row],[Station Code]]="CC"), "Yes", "No")</f>
        <v>No</v>
      </c>
    </row>
    <row r="4805" spans="6:14">
      <c r="F4805" s="3">
        <v>44255</v>
      </c>
      <c r="G4805" s="1" t="s">
        <v>25</v>
      </c>
      <c r="H4805" s="1" t="s">
        <v>102</v>
      </c>
      <c r="I4805" s="1">
        <v>525</v>
      </c>
      <c r="J4805" s="1">
        <f>MONTH(BART_Rides[[#This Row],[Date]])</f>
        <v>2</v>
      </c>
      <c r="K4805" s="1">
        <f>WEEKDAY(BART_Rides[[#This Row],[Date]],2)</f>
        <v>7</v>
      </c>
      <c r="L4805" s="1" t="str">
        <f>LEFT(BART_Rides[[#This Row],[Lines]],1)</f>
        <v>B</v>
      </c>
      <c r="M4805" s="1" t="str">
        <f>IF(BART_Rides[[#This Row],[FirstLetter]]="Y","Yes","No")</f>
        <v>No</v>
      </c>
      <c r="N4805" s="1" t="str">
        <f>IF(OR(BART_Rides[[#This Row],[Station Code]]="EM", BART_Rides[[#This Row],[Station Code]]="MT", BART_Rides[[#This Row],[Station Code]]="PL", BART_Rides[[#This Row],[Station Code]]="CC"), "Yes", "No")</f>
        <v>No</v>
      </c>
    </row>
    <row r="4806" spans="6:14">
      <c r="F4806" s="3">
        <v>44256</v>
      </c>
      <c r="G4806" s="1" t="s">
        <v>25</v>
      </c>
      <c r="H4806" s="1" t="s">
        <v>102</v>
      </c>
      <c r="I4806" s="1">
        <v>1157</v>
      </c>
      <c r="J4806" s="1">
        <f>MONTH(BART_Rides[[#This Row],[Date]])</f>
        <v>3</v>
      </c>
      <c r="K4806" s="1">
        <f>WEEKDAY(BART_Rides[[#This Row],[Date]],2)</f>
        <v>1</v>
      </c>
      <c r="L4806" s="1" t="str">
        <f>LEFT(BART_Rides[[#This Row],[Lines]],1)</f>
        <v>B</v>
      </c>
      <c r="M4806" s="1" t="str">
        <f>IF(BART_Rides[[#This Row],[FirstLetter]]="Y","Yes","No")</f>
        <v>No</v>
      </c>
      <c r="N4806" s="1" t="str">
        <f>IF(OR(BART_Rides[[#This Row],[Station Code]]="EM", BART_Rides[[#This Row],[Station Code]]="MT", BART_Rides[[#This Row],[Station Code]]="PL", BART_Rides[[#This Row],[Station Code]]="CC"), "Yes", "No")</f>
        <v>No</v>
      </c>
    </row>
    <row r="4807" spans="6:14">
      <c r="F4807" s="3">
        <v>44257</v>
      </c>
      <c r="G4807" s="1" t="s">
        <v>25</v>
      </c>
      <c r="H4807" s="1" t="s">
        <v>102</v>
      </c>
      <c r="I4807" s="1">
        <v>1161</v>
      </c>
      <c r="J4807" s="1">
        <f>MONTH(BART_Rides[[#This Row],[Date]])</f>
        <v>3</v>
      </c>
      <c r="K4807" s="1">
        <f>WEEKDAY(BART_Rides[[#This Row],[Date]],2)</f>
        <v>2</v>
      </c>
      <c r="L4807" s="1" t="str">
        <f>LEFT(BART_Rides[[#This Row],[Lines]],1)</f>
        <v>B</v>
      </c>
      <c r="M4807" s="1" t="str">
        <f>IF(BART_Rides[[#This Row],[FirstLetter]]="Y","Yes","No")</f>
        <v>No</v>
      </c>
      <c r="N4807" s="1" t="str">
        <f>IF(OR(BART_Rides[[#This Row],[Station Code]]="EM", BART_Rides[[#This Row],[Station Code]]="MT", BART_Rides[[#This Row],[Station Code]]="PL", BART_Rides[[#This Row],[Station Code]]="CC"), "Yes", "No")</f>
        <v>No</v>
      </c>
    </row>
    <row r="4808" spans="6:14">
      <c r="F4808" s="3">
        <v>44258</v>
      </c>
      <c r="G4808" s="1" t="s">
        <v>25</v>
      </c>
      <c r="H4808" s="1" t="s">
        <v>102</v>
      </c>
      <c r="I4808" s="1">
        <v>1175</v>
      </c>
      <c r="J4808" s="1">
        <f>MONTH(BART_Rides[[#This Row],[Date]])</f>
        <v>3</v>
      </c>
      <c r="K4808" s="1">
        <f>WEEKDAY(BART_Rides[[#This Row],[Date]],2)</f>
        <v>3</v>
      </c>
      <c r="L4808" s="1" t="str">
        <f>LEFT(BART_Rides[[#This Row],[Lines]],1)</f>
        <v>B</v>
      </c>
      <c r="M4808" s="1" t="str">
        <f>IF(BART_Rides[[#This Row],[FirstLetter]]="Y","Yes","No")</f>
        <v>No</v>
      </c>
      <c r="N4808" s="1" t="str">
        <f>IF(OR(BART_Rides[[#This Row],[Station Code]]="EM", BART_Rides[[#This Row],[Station Code]]="MT", BART_Rides[[#This Row],[Station Code]]="PL", BART_Rides[[#This Row],[Station Code]]="CC"), "Yes", "No")</f>
        <v>No</v>
      </c>
    </row>
    <row r="4809" spans="6:14">
      <c r="F4809" s="3">
        <v>44259</v>
      </c>
      <c r="G4809" s="1" t="s">
        <v>25</v>
      </c>
      <c r="H4809" s="1" t="s">
        <v>102</v>
      </c>
      <c r="I4809" s="1">
        <v>1247</v>
      </c>
      <c r="J4809" s="1">
        <f>MONTH(BART_Rides[[#This Row],[Date]])</f>
        <v>3</v>
      </c>
      <c r="K4809" s="1">
        <f>WEEKDAY(BART_Rides[[#This Row],[Date]],2)</f>
        <v>4</v>
      </c>
      <c r="L4809" s="1" t="str">
        <f>LEFT(BART_Rides[[#This Row],[Lines]],1)</f>
        <v>B</v>
      </c>
      <c r="M4809" s="1" t="str">
        <f>IF(BART_Rides[[#This Row],[FirstLetter]]="Y","Yes","No")</f>
        <v>No</v>
      </c>
      <c r="N4809" s="1" t="str">
        <f>IF(OR(BART_Rides[[#This Row],[Station Code]]="EM", BART_Rides[[#This Row],[Station Code]]="MT", BART_Rides[[#This Row],[Station Code]]="PL", BART_Rides[[#This Row],[Station Code]]="CC"), "Yes", "No")</f>
        <v>No</v>
      </c>
    </row>
    <row r="4810" spans="6:14">
      <c r="F4810" s="3">
        <v>44260</v>
      </c>
      <c r="G4810" s="1" t="s">
        <v>25</v>
      </c>
      <c r="H4810" s="1" t="s">
        <v>102</v>
      </c>
      <c r="I4810" s="1">
        <v>1167</v>
      </c>
      <c r="J4810" s="1">
        <f>MONTH(BART_Rides[[#This Row],[Date]])</f>
        <v>3</v>
      </c>
      <c r="K4810" s="1">
        <f>WEEKDAY(BART_Rides[[#This Row],[Date]],2)</f>
        <v>5</v>
      </c>
      <c r="L4810" s="1" t="str">
        <f>LEFT(BART_Rides[[#This Row],[Lines]],1)</f>
        <v>B</v>
      </c>
      <c r="M4810" s="1" t="str">
        <f>IF(BART_Rides[[#This Row],[FirstLetter]]="Y","Yes","No")</f>
        <v>No</v>
      </c>
      <c r="N4810" s="1" t="str">
        <f>IF(OR(BART_Rides[[#This Row],[Station Code]]="EM", BART_Rides[[#This Row],[Station Code]]="MT", BART_Rides[[#This Row],[Station Code]]="PL", BART_Rides[[#This Row],[Station Code]]="CC"), "Yes", "No")</f>
        <v>No</v>
      </c>
    </row>
    <row r="4811" spans="6:14">
      <c r="F4811" s="3">
        <v>44261</v>
      </c>
      <c r="G4811" s="1" t="s">
        <v>25</v>
      </c>
      <c r="H4811" s="1" t="s">
        <v>102</v>
      </c>
      <c r="I4811" s="1">
        <v>699</v>
      </c>
      <c r="J4811" s="1">
        <f>MONTH(BART_Rides[[#This Row],[Date]])</f>
        <v>3</v>
      </c>
      <c r="K4811" s="1">
        <f>WEEKDAY(BART_Rides[[#This Row],[Date]],2)</f>
        <v>6</v>
      </c>
      <c r="L4811" s="1" t="str">
        <f>LEFT(BART_Rides[[#This Row],[Lines]],1)</f>
        <v>B</v>
      </c>
      <c r="M4811" s="1" t="str">
        <f>IF(BART_Rides[[#This Row],[FirstLetter]]="Y","Yes","No")</f>
        <v>No</v>
      </c>
      <c r="N4811" s="1" t="str">
        <f>IF(OR(BART_Rides[[#This Row],[Station Code]]="EM", BART_Rides[[#This Row],[Station Code]]="MT", BART_Rides[[#This Row],[Station Code]]="PL", BART_Rides[[#This Row],[Station Code]]="CC"), "Yes", "No")</f>
        <v>No</v>
      </c>
    </row>
    <row r="4812" spans="6:14">
      <c r="F4812" s="3">
        <v>44262</v>
      </c>
      <c r="G4812" s="1" t="s">
        <v>25</v>
      </c>
      <c r="H4812" s="1" t="s">
        <v>102</v>
      </c>
      <c r="I4812" s="1">
        <v>575</v>
      </c>
      <c r="J4812" s="1">
        <f>MONTH(BART_Rides[[#This Row],[Date]])</f>
        <v>3</v>
      </c>
      <c r="K4812" s="1">
        <f>WEEKDAY(BART_Rides[[#This Row],[Date]],2)</f>
        <v>7</v>
      </c>
      <c r="L4812" s="1" t="str">
        <f>LEFT(BART_Rides[[#This Row],[Lines]],1)</f>
        <v>B</v>
      </c>
      <c r="M4812" s="1" t="str">
        <f>IF(BART_Rides[[#This Row],[FirstLetter]]="Y","Yes","No")</f>
        <v>No</v>
      </c>
      <c r="N4812" s="1" t="str">
        <f>IF(OR(BART_Rides[[#This Row],[Station Code]]="EM", BART_Rides[[#This Row],[Station Code]]="MT", BART_Rides[[#This Row],[Station Code]]="PL", BART_Rides[[#This Row],[Station Code]]="CC"), "Yes", "No")</f>
        <v>No</v>
      </c>
    </row>
    <row r="4813" spans="6:14">
      <c r="F4813" s="3">
        <v>44263</v>
      </c>
      <c r="G4813" s="1" t="s">
        <v>25</v>
      </c>
      <c r="H4813" s="1" t="s">
        <v>102</v>
      </c>
      <c r="I4813" s="1">
        <v>1111</v>
      </c>
      <c r="J4813" s="1">
        <f>MONTH(BART_Rides[[#This Row],[Date]])</f>
        <v>3</v>
      </c>
      <c r="K4813" s="1">
        <f>WEEKDAY(BART_Rides[[#This Row],[Date]],2)</f>
        <v>1</v>
      </c>
      <c r="L4813" s="1" t="str">
        <f>LEFT(BART_Rides[[#This Row],[Lines]],1)</f>
        <v>B</v>
      </c>
      <c r="M4813" s="1" t="str">
        <f>IF(BART_Rides[[#This Row],[FirstLetter]]="Y","Yes","No")</f>
        <v>No</v>
      </c>
      <c r="N4813" s="1" t="str">
        <f>IF(OR(BART_Rides[[#This Row],[Station Code]]="EM", BART_Rides[[#This Row],[Station Code]]="MT", BART_Rides[[#This Row],[Station Code]]="PL", BART_Rides[[#This Row],[Station Code]]="CC"), "Yes", "No")</f>
        <v>No</v>
      </c>
    </row>
    <row r="4814" spans="6:14">
      <c r="F4814" s="3">
        <v>44264</v>
      </c>
      <c r="G4814" s="1" t="s">
        <v>25</v>
      </c>
      <c r="H4814" s="1" t="s">
        <v>102</v>
      </c>
      <c r="I4814" s="1">
        <v>1094</v>
      </c>
      <c r="J4814" s="1">
        <f>MONTH(BART_Rides[[#This Row],[Date]])</f>
        <v>3</v>
      </c>
      <c r="K4814" s="1">
        <f>WEEKDAY(BART_Rides[[#This Row],[Date]],2)</f>
        <v>2</v>
      </c>
      <c r="L4814" s="1" t="str">
        <f>LEFT(BART_Rides[[#This Row],[Lines]],1)</f>
        <v>B</v>
      </c>
      <c r="M4814" s="1" t="str">
        <f>IF(BART_Rides[[#This Row],[FirstLetter]]="Y","Yes","No")</f>
        <v>No</v>
      </c>
      <c r="N4814" s="1" t="str">
        <f>IF(OR(BART_Rides[[#This Row],[Station Code]]="EM", BART_Rides[[#This Row],[Station Code]]="MT", BART_Rides[[#This Row],[Station Code]]="PL", BART_Rides[[#This Row],[Station Code]]="CC"), "Yes", "No")</f>
        <v>No</v>
      </c>
    </row>
    <row r="4815" spans="6:14">
      <c r="F4815" s="3">
        <v>44265</v>
      </c>
      <c r="G4815" s="1" t="s">
        <v>25</v>
      </c>
      <c r="H4815" s="1" t="s">
        <v>102</v>
      </c>
      <c r="I4815" s="1">
        <v>1091</v>
      </c>
      <c r="J4815" s="1">
        <f>MONTH(BART_Rides[[#This Row],[Date]])</f>
        <v>3</v>
      </c>
      <c r="K4815" s="1">
        <f>WEEKDAY(BART_Rides[[#This Row],[Date]],2)</f>
        <v>3</v>
      </c>
      <c r="L4815" s="1" t="str">
        <f>LEFT(BART_Rides[[#This Row],[Lines]],1)</f>
        <v>B</v>
      </c>
      <c r="M4815" s="1" t="str">
        <f>IF(BART_Rides[[#This Row],[FirstLetter]]="Y","Yes","No")</f>
        <v>No</v>
      </c>
      <c r="N4815" s="1" t="str">
        <f>IF(OR(BART_Rides[[#This Row],[Station Code]]="EM", BART_Rides[[#This Row],[Station Code]]="MT", BART_Rides[[#This Row],[Station Code]]="PL", BART_Rides[[#This Row],[Station Code]]="CC"), "Yes", "No")</f>
        <v>No</v>
      </c>
    </row>
    <row r="4816" spans="6:14">
      <c r="F4816" s="3">
        <v>44266</v>
      </c>
      <c r="G4816" s="1" t="s">
        <v>25</v>
      </c>
      <c r="H4816" s="1" t="s">
        <v>102</v>
      </c>
      <c r="I4816" s="1">
        <v>1149</v>
      </c>
      <c r="J4816" s="1">
        <f>MONTH(BART_Rides[[#This Row],[Date]])</f>
        <v>3</v>
      </c>
      <c r="K4816" s="1">
        <f>WEEKDAY(BART_Rides[[#This Row],[Date]],2)</f>
        <v>4</v>
      </c>
      <c r="L4816" s="1" t="str">
        <f>LEFT(BART_Rides[[#This Row],[Lines]],1)</f>
        <v>B</v>
      </c>
      <c r="M4816" s="1" t="str">
        <f>IF(BART_Rides[[#This Row],[FirstLetter]]="Y","Yes","No")</f>
        <v>No</v>
      </c>
      <c r="N4816" s="1" t="str">
        <f>IF(OR(BART_Rides[[#This Row],[Station Code]]="EM", BART_Rides[[#This Row],[Station Code]]="MT", BART_Rides[[#This Row],[Station Code]]="PL", BART_Rides[[#This Row],[Station Code]]="CC"), "Yes", "No")</f>
        <v>No</v>
      </c>
    </row>
    <row r="4817" spans="6:14">
      <c r="F4817" s="3">
        <v>44267</v>
      </c>
      <c r="G4817" s="1" t="s">
        <v>25</v>
      </c>
      <c r="H4817" s="1" t="s">
        <v>102</v>
      </c>
      <c r="I4817" s="1">
        <v>1234</v>
      </c>
      <c r="J4817" s="1">
        <f>MONTH(BART_Rides[[#This Row],[Date]])</f>
        <v>3</v>
      </c>
      <c r="K4817" s="1">
        <f>WEEKDAY(BART_Rides[[#This Row],[Date]],2)</f>
        <v>5</v>
      </c>
      <c r="L4817" s="1" t="str">
        <f>LEFT(BART_Rides[[#This Row],[Lines]],1)</f>
        <v>B</v>
      </c>
      <c r="M4817" s="1" t="str">
        <f>IF(BART_Rides[[#This Row],[FirstLetter]]="Y","Yes","No")</f>
        <v>No</v>
      </c>
      <c r="N4817" s="1" t="str">
        <f>IF(OR(BART_Rides[[#This Row],[Station Code]]="EM", BART_Rides[[#This Row],[Station Code]]="MT", BART_Rides[[#This Row],[Station Code]]="PL", BART_Rides[[#This Row],[Station Code]]="CC"), "Yes", "No")</f>
        <v>No</v>
      </c>
    </row>
    <row r="4818" spans="6:14">
      <c r="F4818" s="3">
        <v>44268</v>
      </c>
      <c r="G4818" s="1" t="s">
        <v>25</v>
      </c>
      <c r="H4818" s="1" t="s">
        <v>102</v>
      </c>
      <c r="I4818" s="1">
        <v>705</v>
      </c>
      <c r="J4818" s="1">
        <f>MONTH(BART_Rides[[#This Row],[Date]])</f>
        <v>3</v>
      </c>
      <c r="K4818" s="1">
        <f>WEEKDAY(BART_Rides[[#This Row],[Date]],2)</f>
        <v>6</v>
      </c>
      <c r="L4818" s="1" t="str">
        <f>LEFT(BART_Rides[[#This Row],[Lines]],1)</f>
        <v>B</v>
      </c>
      <c r="M4818" s="1" t="str">
        <f>IF(BART_Rides[[#This Row],[FirstLetter]]="Y","Yes","No")</f>
        <v>No</v>
      </c>
      <c r="N4818" s="1" t="str">
        <f>IF(OR(BART_Rides[[#This Row],[Station Code]]="EM", BART_Rides[[#This Row],[Station Code]]="MT", BART_Rides[[#This Row],[Station Code]]="PL", BART_Rides[[#This Row],[Station Code]]="CC"), "Yes", "No")</f>
        <v>No</v>
      </c>
    </row>
    <row r="4819" spans="6:14">
      <c r="F4819" s="3">
        <v>44269</v>
      </c>
      <c r="G4819" s="1" t="s">
        <v>25</v>
      </c>
      <c r="H4819" s="1" t="s">
        <v>102</v>
      </c>
      <c r="I4819" s="1">
        <v>471</v>
      </c>
      <c r="J4819" s="1">
        <f>MONTH(BART_Rides[[#This Row],[Date]])</f>
        <v>3</v>
      </c>
      <c r="K4819" s="1">
        <f>WEEKDAY(BART_Rides[[#This Row],[Date]],2)</f>
        <v>7</v>
      </c>
      <c r="L4819" s="1" t="str">
        <f>LEFT(BART_Rides[[#This Row],[Lines]],1)</f>
        <v>B</v>
      </c>
      <c r="M4819" s="1" t="str">
        <f>IF(BART_Rides[[#This Row],[FirstLetter]]="Y","Yes","No")</f>
        <v>No</v>
      </c>
      <c r="N4819" s="1" t="str">
        <f>IF(OR(BART_Rides[[#This Row],[Station Code]]="EM", BART_Rides[[#This Row],[Station Code]]="MT", BART_Rides[[#This Row],[Station Code]]="PL", BART_Rides[[#This Row],[Station Code]]="CC"), "Yes", "No")</f>
        <v>No</v>
      </c>
    </row>
    <row r="4820" spans="6:14">
      <c r="F4820" s="3">
        <v>44270</v>
      </c>
      <c r="G4820" s="1" t="s">
        <v>25</v>
      </c>
      <c r="H4820" s="1" t="s">
        <v>102</v>
      </c>
      <c r="I4820" s="1">
        <v>1077</v>
      </c>
      <c r="J4820" s="1">
        <f>MONTH(BART_Rides[[#This Row],[Date]])</f>
        <v>3</v>
      </c>
      <c r="K4820" s="1">
        <f>WEEKDAY(BART_Rides[[#This Row],[Date]],2)</f>
        <v>1</v>
      </c>
      <c r="L4820" s="1" t="str">
        <f>LEFT(BART_Rides[[#This Row],[Lines]],1)</f>
        <v>B</v>
      </c>
      <c r="M4820" s="1" t="str">
        <f>IF(BART_Rides[[#This Row],[FirstLetter]]="Y","Yes","No")</f>
        <v>No</v>
      </c>
      <c r="N4820" s="1" t="str">
        <f>IF(OR(BART_Rides[[#This Row],[Station Code]]="EM", BART_Rides[[#This Row],[Station Code]]="MT", BART_Rides[[#This Row],[Station Code]]="PL", BART_Rides[[#This Row],[Station Code]]="CC"), "Yes", "No")</f>
        <v>No</v>
      </c>
    </row>
    <row r="4821" spans="6:14">
      <c r="F4821" s="3">
        <v>44271</v>
      </c>
      <c r="G4821" s="1" t="s">
        <v>25</v>
      </c>
      <c r="H4821" s="1" t="s">
        <v>102</v>
      </c>
      <c r="I4821" s="1">
        <v>1146</v>
      </c>
      <c r="J4821" s="1">
        <f>MONTH(BART_Rides[[#This Row],[Date]])</f>
        <v>3</v>
      </c>
      <c r="K4821" s="1">
        <f>WEEKDAY(BART_Rides[[#This Row],[Date]],2)</f>
        <v>2</v>
      </c>
      <c r="L4821" s="1" t="str">
        <f>LEFT(BART_Rides[[#This Row],[Lines]],1)</f>
        <v>B</v>
      </c>
      <c r="M4821" s="1" t="str">
        <f>IF(BART_Rides[[#This Row],[FirstLetter]]="Y","Yes","No")</f>
        <v>No</v>
      </c>
      <c r="N4821" s="1" t="str">
        <f>IF(OR(BART_Rides[[#This Row],[Station Code]]="EM", BART_Rides[[#This Row],[Station Code]]="MT", BART_Rides[[#This Row],[Station Code]]="PL", BART_Rides[[#This Row],[Station Code]]="CC"), "Yes", "No")</f>
        <v>No</v>
      </c>
    </row>
    <row r="4822" spans="6:14">
      <c r="F4822" s="3">
        <v>44272</v>
      </c>
      <c r="G4822" s="1" t="s">
        <v>25</v>
      </c>
      <c r="H4822" s="1" t="s">
        <v>102</v>
      </c>
      <c r="I4822" s="1">
        <v>1159</v>
      </c>
      <c r="J4822" s="1">
        <f>MONTH(BART_Rides[[#This Row],[Date]])</f>
        <v>3</v>
      </c>
      <c r="K4822" s="1">
        <f>WEEKDAY(BART_Rides[[#This Row],[Date]],2)</f>
        <v>3</v>
      </c>
      <c r="L4822" s="1" t="str">
        <f>LEFT(BART_Rides[[#This Row],[Lines]],1)</f>
        <v>B</v>
      </c>
      <c r="M4822" s="1" t="str">
        <f>IF(BART_Rides[[#This Row],[FirstLetter]]="Y","Yes","No")</f>
        <v>No</v>
      </c>
      <c r="N4822" s="1" t="str">
        <f>IF(OR(BART_Rides[[#This Row],[Station Code]]="EM", BART_Rides[[#This Row],[Station Code]]="MT", BART_Rides[[#This Row],[Station Code]]="PL", BART_Rides[[#This Row],[Station Code]]="CC"), "Yes", "No")</f>
        <v>No</v>
      </c>
    </row>
    <row r="4823" spans="6:14">
      <c r="F4823" s="3">
        <v>44273</v>
      </c>
      <c r="G4823" s="1" t="s">
        <v>25</v>
      </c>
      <c r="H4823" s="1" t="s">
        <v>102</v>
      </c>
      <c r="I4823" s="1">
        <v>1074</v>
      </c>
      <c r="J4823" s="1">
        <f>MONTH(BART_Rides[[#This Row],[Date]])</f>
        <v>3</v>
      </c>
      <c r="K4823" s="1">
        <f>WEEKDAY(BART_Rides[[#This Row],[Date]],2)</f>
        <v>4</v>
      </c>
      <c r="L4823" s="1" t="str">
        <f>LEFT(BART_Rides[[#This Row],[Lines]],1)</f>
        <v>B</v>
      </c>
      <c r="M4823" s="1" t="str">
        <f>IF(BART_Rides[[#This Row],[FirstLetter]]="Y","Yes","No")</f>
        <v>No</v>
      </c>
      <c r="N4823" s="1" t="str">
        <f>IF(OR(BART_Rides[[#This Row],[Station Code]]="EM", BART_Rides[[#This Row],[Station Code]]="MT", BART_Rides[[#This Row],[Station Code]]="PL", BART_Rides[[#This Row],[Station Code]]="CC"), "Yes", "No")</f>
        <v>No</v>
      </c>
    </row>
    <row r="4824" spans="6:14">
      <c r="F4824" s="3">
        <v>44274</v>
      </c>
      <c r="G4824" s="1" t="s">
        <v>25</v>
      </c>
      <c r="H4824" s="1" t="s">
        <v>102</v>
      </c>
      <c r="I4824" s="1">
        <v>1181</v>
      </c>
      <c r="J4824" s="1">
        <f>MONTH(BART_Rides[[#This Row],[Date]])</f>
        <v>3</v>
      </c>
      <c r="K4824" s="1">
        <f>WEEKDAY(BART_Rides[[#This Row],[Date]],2)</f>
        <v>5</v>
      </c>
      <c r="L4824" s="1" t="str">
        <f>LEFT(BART_Rides[[#This Row],[Lines]],1)</f>
        <v>B</v>
      </c>
      <c r="M4824" s="1" t="str">
        <f>IF(BART_Rides[[#This Row],[FirstLetter]]="Y","Yes","No")</f>
        <v>No</v>
      </c>
      <c r="N4824" s="1" t="str">
        <f>IF(OR(BART_Rides[[#This Row],[Station Code]]="EM", BART_Rides[[#This Row],[Station Code]]="MT", BART_Rides[[#This Row],[Station Code]]="PL", BART_Rides[[#This Row],[Station Code]]="CC"), "Yes", "No")</f>
        <v>No</v>
      </c>
    </row>
    <row r="4825" spans="6:14">
      <c r="F4825" s="3">
        <v>44275</v>
      </c>
      <c r="G4825" s="1" t="s">
        <v>25</v>
      </c>
      <c r="H4825" s="1" t="s">
        <v>102</v>
      </c>
      <c r="I4825" s="1">
        <v>728</v>
      </c>
      <c r="J4825" s="1">
        <f>MONTH(BART_Rides[[#This Row],[Date]])</f>
        <v>3</v>
      </c>
      <c r="K4825" s="1">
        <f>WEEKDAY(BART_Rides[[#This Row],[Date]],2)</f>
        <v>6</v>
      </c>
      <c r="L4825" s="1" t="str">
        <f>LEFT(BART_Rides[[#This Row],[Lines]],1)</f>
        <v>B</v>
      </c>
      <c r="M4825" s="1" t="str">
        <f>IF(BART_Rides[[#This Row],[FirstLetter]]="Y","Yes","No")</f>
        <v>No</v>
      </c>
      <c r="N4825" s="1" t="str">
        <f>IF(OR(BART_Rides[[#This Row],[Station Code]]="EM", BART_Rides[[#This Row],[Station Code]]="MT", BART_Rides[[#This Row],[Station Code]]="PL", BART_Rides[[#This Row],[Station Code]]="CC"), "Yes", "No")</f>
        <v>No</v>
      </c>
    </row>
    <row r="4826" spans="6:14">
      <c r="F4826" s="3">
        <v>44276</v>
      </c>
      <c r="G4826" s="1" t="s">
        <v>25</v>
      </c>
      <c r="H4826" s="1" t="s">
        <v>102</v>
      </c>
      <c r="I4826" s="1">
        <v>531</v>
      </c>
      <c r="J4826" s="1">
        <f>MONTH(BART_Rides[[#This Row],[Date]])</f>
        <v>3</v>
      </c>
      <c r="K4826" s="1">
        <f>WEEKDAY(BART_Rides[[#This Row],[Date]],2)</f>
        <v>7</v>
      </c>
      <c r="L4826" s="1" t="str">
        <f>LEFT(BART_Rides[[#This Row],[Lines]],1)</f>
        <v>B</v>
      </c>
      <c r="M4826" s="1" t="str">
        <f>IF(BART_Rides[[#This Row],[FirstLetter]]="Y","Yes","No")</f>
        <v>No</v>
      </c>
      <c r="N4826" s="1" t="str">
        <f>IF(OR(BART_Rides[[#This Row],[Station Code]]="EM", BART_Rides[[#This Row],[Station Code]]="MT", BART_Rides[[#This Row],[Station Code]]="PL", BART_Rides[[#This Row],[Station Code]]="CC"), "Yes", "No")</f>
        <v>No</v>
      </c>
    </row>
    <row r="4827" spans="6:14">
      <c r="F4827" s="3">
        <v>44277</v>
      </c>
      <c r="G4827" s="1" t="s">
        <v>25</v>
      </c>
      <c r="H4827" s="1" t="s">
        <v>102</v>
      </c>
      <c r="I4827" s="1">
        <v>1168</v>
      </c>
      <c r="J4827" s="1">
        <f>MONTH(BART_Rides[[#This Row],[Date]])</f>
        <v>3</v>
      </c>
      <c r="K4827" s="1">
        <f>WEEKDAY(BART_Rides[[#This Row],[Date]],2)</f>
        <v>1</v>
      </c>
      <c r="L4827" s="1" t="str">
        <f>LEFT(BART_Rides[[#This Row],[Lines]],1)</f>
        <v>B</v>
      </c>
      <c r="M4827" s="1" t="str">
        <f>IF(BART_Rides[[#This Row],[FirstLetter]]="Y","Yes","No")</f>
        <v>No</v>
      </c>
      <c r="N4827" s="1" t="str">
        <f>IF(OR(BART_Rides[[#This Row],[Station Code]]="EM", BART_Rides[[#This Row],[Station Code]]="MT", BART_Rides[[#This Row],[Station Code]]="PL", BART_Rides[[#This Row],[Station Code]]="CC"), "Yes", "No")</f>
        <v>No</v>
      </c>
    </row>
    <row r="4828" spans="6:14">
      <c r="F4828" s="3">
        <v>44278</v>
      </c>
      <c r="G4828" s="1" t="s">
        <v>25</v>
      </c>
      <c r="H4828" s="1" t="s">
        <v>102</v>
      </c>
      <c r="I4828" s="1">
        <v>1160</v>
      </c>
      <c r="J4828" s="1">
        <f>MONTH(BART_Rides[[#This Row],[Date]])</f>
        <v>3</v>
      </c>
      <c r="K4828" s="1">
        <f>WEEKDAY(BART_Rides[[#This Row],[Date]],2)</f>
        <v>2</v>
      </c>
      <c r="L4828" s="1" t="str">
        <f>LEFT(BART_Rides[[#This Row],[Lines]],1)</f>
        <v>B</v>
      </c>
      <c r="M4828" s="1" t="str">
        <f>IF(BART_Rides[[#This Row],[FirstLetter]]="Y","Yes","No")</f>
        <v>No</v>
      </c>
      <c r="N4828" s="1" t="str">
        <f>IF(OR(BART_Rides[[#This Row],[Station Code]]="EM", BART_Rides[[#This Row],[Station Code]]="MT", BART_Rides[[#This Row],[Station Code]]="PL", BART_Rides[[#This Row],[Station Code]]="CC"), "Yes", "No")</f>
        <v>No</v>
      </c>
    </row>
    <row r="4829" spans="6:14">
      <c r="F4829" s="3">
        <v>44279</v>
      </c>
      <c r="G4829" s="1" t="s">
        <v>25</v>
      </c>
      <c r="H4829" s="1" t="s">
        <v>102</v>
      </c>
      <c r="I4829" s="1">
        <v>1178</v>
      </c>
      <c r="J4829" s="1">
        <f>MONTH(BART_Rides[[#This Row],[Date]])</f>
        <v>3</v>
      </c>
      <c r="K4829" s="1">
        <f>WEEKDAY(BART_Rides[[#This Row],[Date]],2)</f>
        <v>3</v>
      </c>
      <c r="L4829" s="1" t="str">
        <f>LEFT(BART_Rides[[#This Row],[Lines]],1)</f>
        <v>B</v>
      </c>
      <c r="M4829" s="1" t="str">
        <f>IF(BART_Rides[[#This Row],[FirstLetter]]="Y","Yes","No")</f>
        <v>No</v>
      </c>
      <c r="N4829" s="1" t="str">
        <f>IF(OR(BART_Rides[[#This Row],[Station Code]]="EM", BART_Rides[[#This Row],[Station Code]]="MT", BART_Rides[[#This Row],[Station Code]]="PL", BART_Rides[[#This Row],[Station Code]]="CC"), "Yes", "No")</f>
        <v>No</v>
      </c>
    </row>
    <row r="4830" spans="6:14">
      <c r="F4830" s="3">
        <v>44280</v>
      </c>
      <c r="G4830" s="1" t="s">
        <v>25</v>
      </c>
      <c r="H4830" s="1" t="s">
        <v>102</v>
      </c>
      <c r="I4830" s="1">
        <v>1222</v>
      </c>
      <c r="J4830" s="1">
        <f>MONTH(BART_Rides[[#This Row],[Date]])</f>
        <v>3</v>
      </c>
      <c r="K4830" s="1">
        <f>WEEKDAY(BART_Rides[[#This Row],[Date]],2)</f>
        <v>4</v>
      </c>
      <c r="L4830" s="1" t="str">
        <f>LEFT(BART_Rides[[#This Row],[Lines]],1)</f>
        <v>B</v>
      </c>
      <c r="M4830" s="1" t="str">
        <f>IF(BART_Rides[[#This Row],[FirstLetter]]="Y","Yes","No")</f>
        <v>No</v>
      </c>
      <c r="N4830" s="1" t="str">
        <f>IF(OR(BART_Rides[[#This Row],[Station Code]]="EM", BART_Rides[[#This Row],[Station Code]]="MT", BART_Rides[[#This Row],[Station Code]]="PL", BART_Rides[[#This Row],[Station Code]]="CC"), "Yes", "No")</f>
        <v>No</v>
      </c>
    </row>
    <row r="4831" spans="6:14">
      <c r="F4831" s="3">
        <v>44281</v>
      </c>
      <c r="G4831" s="1" t="s">
        <v>25</v>
      </c>
      <c r="H4831" s="1" t="s">
        <v>102</v>
      </c>
      <c r="I4831" s="1">
        <v>1218</v>
      </c>
      <c r="J4831" s="1">
        <f>MONTH(BART_Rides[[#This Row],[Date]])</f>
        <v>3</v>
      </c>
      <c r="K4831" s="1">
        <f>WEEKDAY(BART_Rides[[#This Row],[Date]],2)</f>
        <v>5</v>
      </c>
      <c r="L4831" s="1" t="str">
        <f>LEFT(BART_Rides[[#This Row],[Lines]],1)</f>
        <v>B</v>
      </c>
      <c r="M4831" s="1" t="str">
        <f>IF(BART_Rides[[#This Row],[FirstLetter]]="Y","Yes","No")</f>
        <v>No</v>
      </c>
      <c r="N4831" s="1" t="str">
        <f>IF(OR(BART_Rides[[#This Row],[Station Code]]="EM", BART_Rides[[#This Row],[Station Code]]="MT", BART_Rides[[#This Row],[Station Code]]="PL", BART_Rides[[#This Row],[Station Code]]="CC"), "Yes", "No")</f>
        <v>No</v>
      </c>
    </row>
    <row r="4832" spans="6:14">
      <c r="F4832" s="3">
        <v>44282</v>
      </c>
      <c r="G4832" s="1" t="s">
        <v>25</v>
      </c>
      <c r="H4832" s="1" t="s">
        <v>102</v>
      </c>
      <c r="I4832" s="1">
        <v>762</v>
      </c>
      <c r="J4832" s="1">
        <f>MONTH(BART_Rides[[#This Row],[Date]])</f>
        <v>3</v>
      </c>
      <c r="K4832" s="1">
        <f>WEEKDAY(BART_Rides[[#This Row],[Date]],2)</f>
        <v>6</v>
      </c>
      <c r="L4832" s="1" t="str">
        <f>LEFT(BART_Rides[[#This Row],[Lines]],1)</f>
        <v>B</v>
      </c>
      <c r="M4832" s="1" t="str">
        <f>IF(BART_Rides[[#This Row],[FirstLetter]]="Y","Yes","No")</f>
        <v>No</v>
      </c>
      <c r="N4832" s="1" t="str">
        <f>IF(OR(BART_Rides[[#This Row],[Station Code]]="EM", BART_Rides[[#This Row],[Station Code]]="MT", BART_Rides[[#This Row],[Station Code]]="PL", BART_Rides[[#This Row],[Station Code]]="CC"), "Yes", "No")</f>
        <v>No</v>
      </c>
    </row>
    <row r="4833" spans="6:14">
      <c r="F4833" s="3">
        <v>44283</v>
      </c>
      <c r="G4833" s="1" t="s">
        <v>25</v>
      </c>
      <c r="H4833" s="1" t="s">
        <v>102</v>
      </c>
      <c r="I4833" s="1">
        <v>599</v>
      </c>
      <c r="J4833" s="1">
        <f>MONTH(BART_Rides[[#This Row],[Date]])</f>
        <v>3</v>
      </c>
      <c r="K4833" s="1">
        <f>WEEKDAY(BART_Rides[[#This Row],[Date]],2)</f>
        <v>7</v>
      </c>
      <c r="L4833" s="1" t="str">
        <f>LEFT(BART_Rides[[#This Row],[Lines]],1)</f>
        <v>B</v>
      </c>
      <c r="M4833" s="1" t="str">
        <f>IF(BART_Rides[[#This Row],[FirstLetter]]="Y","Yes","No")</f>
        <v>No</v>
      </c>
      <c r="N4833" s="1" t="str">
        <f>IF(OR(BART_Rides[[#This Row],[Station Code]]="EM", BART_Rides[[#This Row],[Station Code]]="MT", BART_Rides[[#This Row],[Station Code]]="PL", BART_Rides[[#This Row],[Station Code]]="CC"), "Yes", "No")</f>
        <v>No</v>
      </c>
    </row>
    <row r="4834" spans="6:14">
      <c r="F4834" s="3">
        <v>44284</v>
      </c>
      <c r="G4834" s="1" t="s">
        <v>25</v>
      </c>
      <c r="H4834" s="1" t="s">
        <v>102</v>
      </c>
      <c r="I4834" s="1">
        <v>1188</v>
      </c>
      <c r="J4834" s="1">
        <f>MONTH(BART_Rides[[#This Row],[Date]])</f>
        <v>3</v>
      </c>
      <c r="K4834" s="1">
        <f>WEEKDAY(BART_Rides[[#This Row],[Date]],2)</f>
        <v>1</v>
      </c>
      <c r="L4834" s="1" t="str">
        <f>LEFT(BART_Rides[[#This Row],[Lines]],1)</f>
        <v>B</v>
      </c>
      <c r="M4834" s="1" t="str">
        <f>IF(BART_Rides[[#This Row],[FirstLetter]]="Y","Yes","No")</f>
        <v>No</v>
      </c>
      <c r="N4834" s="1" t="str">
        <f>IF(OR(BART_Rides[[#This Row],[Station Code]]="EM", BART_Rides[[#This Row],[Station Code]]="MT", BART_Rides[[#This Row],[Station Code]]="PL", BART_Rides[[#This Row],[Station Code]]="CC"), "Yes", "No")</f>
        <v>No</v>
      </c>
    </row>
    <row r="4835" spans="6:14">
      <c r="F4835" s="3">
        <v>44285</v>
      </c>
      <c r="G4835" s="1" t="s">
        <v>25</v>
      </c>
      <c r="H4835" s="1" t="s">
        <v>102</v>
      </c>
      <c r="I4835" s="1">
        <v>1220</v>
      </c>
      <c r="J4835" s="1">
        <f>MONTH(BART_Rides[[#This Row],[Date]])</f>
        <v>3</v>
      </c>
      <c r="K4835" s="1">
        <f>WEEKDAY(BART_Rides[[#This Row],[Date]],2)</f>
        <v>2</v>
      </c>
      <c r="L4835" s="1" t="str">
        <f>LEFT(BART_Rides[[#This Row],[Lines]],1)</f>
        <v>B</v>
      </c>
      <c r="M4835" s="1" t="str">
        <f>IF(BART_Rides[[#This Row],[FirstLetter]]="Y","Yes","No")</f>
        <v>No</v>
      </c>
      <c r="N4835" s="1" t="str">
        <f>IF(OR(BART_Rides[[#This Row],[Station Code]]="EM", BART_Rides[[#This Row],[Station Code]]="MT", BART_Rides[[#This Row],[Station Code]]="PL", BART_Rides[[#This Row],[Station Code]]="CC"), "Yes", "No")</f>
        <v>No</v>
      </c>
    </row>
    <row r="4836" spans="6:14">
      <c r="F4836" s="3">
        <v>44286</v>
      </c>
      <c r="G4836" s="1" t="s">
        <v>25</v>
      </c>
      <c r="H4836" s="1" t="s">
        <v>102</v>
      </c>
      <c r="I4836" s="1">
        <v>1220</v>
      </c>
      <c r="J4836" s="1">
        <f>MONTH(BART_Rides[[#This Row],[Date]])</f>
        <v>3</v>
      </c>
      <c r="K4836" s="1">
        <f>WEEKDAY(BART_Rides[[#This Row],[Date]],2)</f>
        <v>3</v>
      </c>
      <c r="L4836" s="1" t="str">
        <f>LEFT(BART_Rides[[#This Row],[Lines]],1)</f>
        <v>B</v>
      </c>
      <c r="M4836" s="1" t="str">
        <f>IF(BART_Rides[[#This Row],[FirstLetter]]="Y","Yes","No")</f>
        <v>No</v>
      </c>
      <c r="N4836" s="1" t="str">
        <f>IF(OR(BART_Rides[[#This Row],[Station Code]]="EM", BART_Rides[[#This Row],[Station Code]]="MT", BART_Rides[[#This Row],[Station Code]]="PL", BART_Rides[[#This Row],[Station Code]]="CC"), "Yes", "No")</f>
        <v>No</v>
      </c>
    </row>
    <row r="4837" spans="6:14">
      <c r="F4837" s="3">
        <v>44287</v>
      </c>
      <c r="G4837" s="1" t="s">
        <v>25</v>
      </c>
      <c r="H4837" s="1" t="s">
        <v>102</v>
      </c>
      <c r="I4837" s="1">
        <v>1309</v>
      </c>
      <c r="J4837" s="1">
        <f>MONTH(BART_Rides[[#This Row],[Date]])</f>
        <v>4</v>
      </c>
      <c r="K4837" s="1">
        <f>WEEKDAY(BART_Rides[[#This Row],[Date]],2)</f>
        <v>4</v>
      </c>
      <c r="L4837" s="1" t="str">
        <f>LEFT(BART_Rides[[#This Row],[Lines]],1)</f>
        <v>B</v>
      </c>
      <c r="M4837" s="1" t="str">
        <f>IF(BART_Rides[[#This Row],[FirstLetter]]="Y","Yes","No")</f>
        <v>No</v>
      </c>
      <c r="N4837" s="1" t="str">
        <f>IF(OR(BART_Rides[[#This Row],[Station Code]]="EM", BART_Rides[[#This Row],[Station Code]]="MT", BART_Rides[[#This Row],[Station Code]]="PL", BART_Rides[[#This Row],[Station Code]]="CC"), "Yes", "No")</f>
        <v>No</v>
      </c>
    </row>
    <row r="4838" spans="6:14">
      <c r="F4838" s="3">
        <v>44288</v>
      </c>
      <c r="G4838" s="1" t="s">
        <v>25</v>
      </c>
      <c r="H4838" s="1" t="s">
        <v>102</v>
      </c>
      <c r="I4838" s="1">
        <v>1204</v>
      </c>
      <c r="J4838" s="1">
        <f>MONTH(BART_Rides[[#This Row],[Date]])</f>
        <v>4</v>
      </c>
      <c r="K4838" s="1">
        <f>WEEKDAY(BART_Rides[[#This Row],[Date]],2)</f>
        <v>5</v>
      </c>
      <c r="L4838" s="1" t="str">
        <f>LEFT(BART_Rides[[#This Row],[Lines]],1)</f>
        <v>B</v>
      </c>
      <c r="M4838" s="1" t="str">
        <f>IF(BART_Rides[[#This Row],[FirstLetter]]="Y","Yes","No")</f>
        <v>No</v>
      </c>
      <c r="N4838" s="1" t="str">
        <f>IF(OR(BART_Rides[[#This Row],[Station Code]]="EM", BART_Rides[[#This Row],[Station Code]]="MT", BART_Rides[[#This Row],[Station Code]]="PL", BART_Rides[[#This Row],[Station Code]]="CC"), "Yes", "No")</f>
        <v>No</v>
      </c>
    </row>
    <row r="4839" spans="6:14">
      <c r="F4839" s="3">
        <v>44289</v>
      </c>
      <c r="G4839" s="1" t="s">
        <v>25</v>
      </c>
      <c r="H4839" s="1" t="s">
        <v>102</v>
      </c>
      <c r="I4839" s="1">
        <v>845</v>
      </c>
      <c r="J4839" s="1">
        <f>MONTH(BART_Rides[[#This Row],[Date]])</f>
        <v>4</v>
      </c>
      <c r="K4839" s="1">
        <f>WEEKDAY(BART_Rides[[#This Row],[Date]],2)</f>
        <v>6</v>
      </c>
      <c r="L4839" s="1" t="str">
        <f>LEFT(BART_Rides[[#This Row],[Lines]],1)</f>
        <v>B</v>
      </c>
      <c r="M4839" s="1" t="str">
        <f>IF(BART_Rides[[#This Row],[FirstLetter]]="Y","Yes","No")</f>
        <v>No</v>
      </c>
      <c r="N4839" s="1" t="str">
        <f>IF(OR(BART_Rides[[#This Row],[Station Code]]="EM", BART_Rides[[#This Row],[Station Code]]="MT", BART_Rides[[#This Row],[Station Code]]="PL", BART_Rides[[#This Row],[Station Code]]="CC"), "Yes", "No")</f>
        <v>No</v>
      </c>
    </row>
    <row r="4840" spans="6:14">
      <c r="F4840" s="3">
        <v>44290</v>
      </c>
      <c r="G4840" s="1" t="s">
        <v>25</v>
      </c>
      <c r="H4840" s="1" t="s">
        <v>102</v>
      </c>
      <c r="I4840" s="1">
        <v>518</v>
      </c>
      <c r="J4840" s="1">
        <f>MONTH(BART_Rides[[#This Row],[Date]])</f>
        <v>4</v>
      </c>
      <c r="K4840" s="1">
        <f>WEEKDAY(BART_Rides[[#This Row],[Date]],2)</f>
        <v>7</v>
      </c>
      <c r="L4840" s="1" t="str">
        <f>LEFT(BART_Rides[[#This Row],[Lines]],1)</f>
        <v>B</v>
      </c>
      <c r="M4840" s="1" t="str">
        <f>IF(BART_Rides[[#This Row],[FirstLetter]]="Y","Yes","No")</f>
        <v>No</v>
      </c>
      <c r="N4840" s="1" t="str">
        <f>IF(OR(BART_Rides[[#This Row],[Station Code]]="EM", BART_Rides[[#This Row],[Station Code]]="MT", BART_Rides[[#This Row],[Station Code]]="PL", BART_Rides[[#This Row],[Station Code]]="CC"), "Yes", "No")</f>
        <v>No</v>
      </c>
    </row>
    <row r="4841" spans="6:14">
      <c r="F4841" s="3">
        <v>44291</v>
      </c>
      <c r="G4841" s="1" t="s">
        <v>25</v>
      </c>
      <c r="H4841" s="1" t="s">
        <v>102</v>
      </c>
      <c r="I4841" s="1">
        <v>1235</v>
      </c>
      <c r="J4841" s="1">
        <f>MONTH(BART_Rides[[#This Row],[Date]])</f>
        <v>4</v>
      </c>
      <c r="K4841" s="1">
        <f>WEEKDAY(BART_Rides[[#This Row],[Date]],2)</f>
        <v>1</v>
      </c>
      <c r="L4841" s="1" t="str">
        <f>LEFT(BART_Rides[[#This Row],[Lines]],1)</f>
        <v>B</v>
      </c>
      <c r="M4841" s="1" t="str">
        <f>IF(BART_Rides[[#This Row],[FirstLetter]]="Y","Yes","No")</f>
        <v>No</v>
      </c>
      <c r="N4841" s="1" t="str">
        <f>IF(OR(BART_Rides[[#This Row],[Station Code]]="EM", BART_Rides[[#This Row],[Station Code]]="MT", BART_Rides[[#This Row],[Station Code]]="PL", BART_Rides[[#This Row],[Station Code]]="CC"), "Yes", "No")</f>
        <v>No</v>
      </c>
    </row>
    <row r="4842" spans="6:14">
      <c r="F4842" s="3">
        <v>44292</v>
      </c>
      <c r="G4842" s="1" t="s">
        <v>25</v>
      </c>
      <c r="H4842" s="1" t="s">
        <v>102</v>
      </c>
      <c r="I4842" s="1">
        <v>1358</v>
      </c>
      <c r="J4842" s="1">
        <f>MONTH(BART_Rides[[#This Row],[Date]])</f>
        <v>4</v>
      </c>
      <c r="K4842" s="1">
        <f>WEEKDAY(BART_Rides[[#This Row],[Date]],2)</f>
        <v>2</v>
      </c>
      <c r="L4842" s="1" t="str">
        <f>LEFT(BART_Rides[[#This Row],[Lines]],1)</f>
        <v>B</v>
      </c>
      <c r="M4842" s="1" t="str">
        <f>IF(BART_Rides[[#This Row],[FirstLetter]]="Y","Yes","No")</f>
        <v>No</v>
      </c>
      <c r="N4842" s="1" t="str">
        <f>IF(OR(BART_Rides[[#This Row],[Station Code]]="EM", BART_Rides[[#This Row],[Station Code]]="MT", BART_Rides[[#This Row],[Station Code]]="PL", BART_Rides[[#This Row],[Station Code]]="CC"), "Yes", "No")</f>
        <v>No</v>
      </c>
    </row>
    <row r="4843" spans="6:14">
      <c r="F4843" s="3">
        <v>44293</v>
      </c>
      <c r="G4843" s="1" t="s">
        <v>25</v>
      </c>
      <c r="H4843" s="1" t="s">
        <v>102</v>
      </c>
      <c r="I4843" s="1">
        <v>1327</v>
      </c>
      <c r="J4843" s="1">
        <f>MONTH(BART_Rides[[#This Row],[Date]])</f>
        <v>4</v>
      </c>
      <c r="K4843" s="1">
        <f>WEEKDAY(BART_Rides[[#This Row],[Date]],2)</f>
        <v>3</v>
      </c>
      <c r="L4843" s="1" t="str">
        <f>LEFT(BART_Rides[[#This Row],[Lines]],1)</f>
        <v>B</v>
      </c>
      <c r="M4843" s="1" t="str">
        <f>IF(BART_Rides[[#This Row],[FirstLetter]]="Y","Yes","No")</f>
        <v>No</v>
      </c>
      <c r="N4843" s="1" t="str">
        <f>IF(OR(BART_Rides[[#This Row],[Station Code]]="EM", BART_Rides[[#This Row],[Station Code]]="MT", BART_Rides[[#This Row],[Station Code]]="PL", BART_Rides[[#This Row],[Station Code]]="CC"), "Yes", "No")</f>
        <v>No</v>
      </c>
    </row>
    <row r="4844" spans="6:14">
      <c r="F4844" s="3">
        <v>44294</v>
      </c>
      <c r="G4844" s="1" t="s">
        <v>25</v>
      </c>
      <c r="H4844" s="1" t="s">
        <v>102</v>
      </c>
      <c r="I4844" s="1">
        <v>1303</v>
      </c>
      <c r="J4844" s="1">
        <f>MONTH(BART_Rides[[#This Row],[Date]])</f>
        <v>4</v>
      </c>
      <c r="K4844" s="1">
        <f>WEEKDAY(BART_Rides[[#This Row],[Date]],2)</f>
        <v>4</v>
      </c>
      <c r="L4844" s="1" t="str">
        <f>LEFT(BART_Rides[[#This Row],[Lines]],1)</f>
        <v>B</v>
      </c>
      <c r="M4844" s="1" t="str">
        <f>IF(BART_Rides[[#This Row],[FirstLetter]]="Y","Yes","No")</f>
        <v>No</v>
      </c>
      <c r="N4844" s="1" t="str">
        <f>IF(OR(BART_Rides[[#This Row],[Station Code]]="EM", BART_Rides[[#This Row],[Station Code]]="MT", BART_Rides[[#This Row],[Station Code]]="PL", BART_Rides[[#This Row],[Station Code]]="CC"), "Yes", "No")</f>
        <v>No</v>
      </c>
    </row>
    <row r="4845" spans="6:14">
      <c r="F4845" s="3">
        <v>44295</v>
      </c>
      <c r="G4845" s="1" t="s">
        <v>25</v>
      </c>
      <c r="H4845" s="1" t="s">
        <v>102</v>
      </c>
      <c r="I4845" s="1">
        <v>1246</v>
      </c>
      <c r="J4845" s="1">
        <f>MONTH(BART_Rides[[#This Row],[Date]])</f>
        <v>4</v>
      </c>
      <c r="K4845" s="1">
        <f>WEEKDAY(BART_Rides[[#This Row],[Date]],2)</f>
        <v>5</v>
      </c>
      <c r="L4845" s="1" t="str">
        <f>LEFT(BART_Rides[[#This Row],[Lines]],1)</f>
        <v>B</v>
      </c>
      <c r="M4845" s="1" t="str">
        <f>IF(BART_Rides[[#This Row],[FirstLetter]]="Y","Yes","No")</f>
        <v>No</v>
      </c>
      <c r="N4845" s="1" t="str">
        <f>IF(OR(BART_Rides[[#This Row],[Station Code]]="EM", BART_Rides[[#This Row],[Station Code]]="MT", BART_Rides[[#This Row],[Station Code]]="PL", BART_Rides[[#This Row],[Station Code]]="CC"), "Yes", "No")</f>
        <v>No</v>
      </c>
    </row>
    <row r="4846" spans="6:14">
      <c r="F4846" s="3">
        <v>44296</v>
      </c>
      <c r="G4846" s="1" t="s">
        <v>25</v>
      </c>
      <c r="H4846" s="1" t="s">
        <v>102</v>
      </c>
      <c r="I4846" s="1">
        <v>834</v>
      </c>
      <c r="J4846" s="1">
        <f>MONTH(BART_Rides[[#This Row],[Date]])</f>
        <v>4</v>
      </c>
      <c r="K4846" s="1">
        <f>WEEKDAY(BART_Rides[[#This Row],[Date]],2)</f>
        <v>6</v>
      </c>
      <c r="L4846" s="1" t="str">
        <f>LEFT(BART_Rides[[#This Row],[Lines]],1)</f>
        <v>B</v>
      </c>
      <c r="M4846" s="1" t="str">
        <f>IF(BART_Rides[[#This Row],[FirstLetter]]="Y","Yes","No")</f>
        <v>No</v>
      </c>
      <c r="N4846" s="1" t="str">
        <f>IF(OR(BART_Rides[[#This Row],[Station Code]]="EM", BART_Rides[[#This Row],[Station Code]]="MT", BART_Rides[[#This Row],[Station Code]]="PL", BART_Rides[[#This Row],[Station Code]]="CC"), "Yes", "No")</f>
        <v>No</v>
      </c>
    </row>
    <row r="4847" spans="6:14">
      <c r="F4847" s="3">
        <v>44297</v>
      </c>
      <c r="G4847" s="1" t="s">
        <v>25</v>
      </c>
      <c r="H4847" s="1" t="s">
        <v>102</v>
      </c>
      <c r="I4847" s="1">
        <v>646</v>
      </c>
      <c r="J4847" s="1">
        <f>MONTH(BART_Rides[[#This Row],[Date]])</f>
        <v>4</v>
      </c>
      <c r="K4847" s="1">
        <f>WEEKDAY(BART_Rides[[#This Row],[Date]],2)</f>
        <v>7</v>
      </c>
      <c r="L4847" s="1" t="str">
        <f>LEFT(BART_Rides[[#This Row],[Lines]],1)</f>
        <v>B</v>
      </c>
      <c r="M4847" s="1" t="str">
        <f>IF(BART_Rides[[#This Row],[FirstLetter]]="Y","Yes","No")</f>
        <v>No</v>
      </c>
      <c r="N4847" s="1" t="str">
        <f>IF(OR(BART_Rides[[#This Row],[Station Code]]="EM", BART_Rides[[#This Row],[Station Code]]="MT", BART_Rides[[#This Row],[Station Code]]="PL", BART_Rides[[#This Row],[Station Code]]="CC"), "Yes", "No")</f>
        <v>No</v>
      </c>
    </row>
    <row r="4848" spans="6:14">
      <c r="F4848" s="3">
        <v>44298</v>
      </c>
      <c r="G4848" s="1" t="s">
        <v>25</v>
      </c>
      <c r="H4848" s="1" t="s">
        <v>102</v>
      </c>
      <c r="I4848" s="1">
        <v>1231</v>
      </c>
      <c r="J4848" s="1">
        <f>MONTH(BART_Rides[[#This Row],[Date]])</f>
        <v>4</v>
      </c>
      <c r="K4848" s="1">
        <f>WEEKDAY(BART_Rides[[#This Row],[Date]],2)</f>
        <v>1</v>
      </c>
      <c r="L4848" s="1" t="str">
        <f>LEFT(BART_Rides[[#This Row],[Lines]],1)</f>
        <v>B</v>
      </c>
      <c r="M4848" s="1" t="str">
        <f>IF(BART_Rides[[#This Row],[FirstLetter]]="Y","Yes","No")</f>
        <v>No</v>
      </c>
      <c r="N4848" s="1" t="str">
        <f>IF(OR(BART_Rides[[#This Row],[Station Code]]="EM", BART_Rides[[#This Row],[Station Code]]="MT", BART_Rides[[#This Row],[Station Code]]="PL", BART_Rides[[#This Row],[Station Code]]="CC"), "Yes", "No")</f>
        <v>No</v>
      </c>
    </row>
    <row r="4849" spans="6:14">
      <c r="F4849" s="3">
        <v>44299</v>
      </c>
      <c r="G4849" s="1" t="s">
        <v>25</v>
      </c>
      <c r="H4849" s="1" t="s">
        <v>102</v>
      </c>
      <c r="I4849" s="1">
        <v>1222</v>
      </c>
      <c r="J4849" s="1">
        <f>MONTH(BART_Rides[[#This Row],[Date]])</f>
        <v>4</v>
      </c>
      <c r="K4849" s="1">
        <f>WEEKDAY(BART_Rides[[#This Row],[Date]],2)</f>
        <v>2</v>
      </c>
      <c r="L4849" s="1" t="str">
        <f>LEFT(BART_Rides[[#This Row],[Lines]],1)</f>
        <v>B</v>
      </c>
      <c r="M4849" s="1" t="str">
        <f>IF(BART_Rides[[#This Row],[FirstLetter]]="Y","Yes","No")</f>
        <v>No</v>
      </c>
      <c r="N4849" s="1" t="str">
        <f>IF(OR(BART_Rides[[#This Row],[Station Code]]="EM", BART_Rides[[#This Row],[Station Code]]="MT", BART_Rides[[#This Row],[Station Code]]="PL", BART_Rides[[#This Row],[Station Code]]="CC"), "Yes", "No")</f>
        <v>No</v>
      </c>
    </row>
    <row r="4850" spans="6:14">
      <c r="F4850" s="3">
        <v>44300</v>
      </c>
      <c r="G4850" s="1" t="s">
        <v>25</v>
      </c>
      <c r="H4850" s="1" t="s">
        <v>102</v>
      </c>
      <c r="I4850" s="1">
        <v>1307</v>
      </c>
      <c r="J4850" s="1">
        <f>MONTH(BART_Rides[[#This Row],[Date]])</f>
        <v>4</v>
      </c>
      <c r="K4850" s="1">
        <f>WEEKDAY(BART_Rides[[#This Row],[Date]],2)</f>
        <v>3</v>
      </c>
      <c r="L4850" s="1" t="str">
        <f>LEFT(BART_Rides[[#This Row],[Lines]],1)</f>
        <v>B</v>
      </c>
      <c r="M4850" s="1" t="str">
        <f>IF(BART_Rides[[#This Row],[FirstLetter]]="Y","Yes","No")</f>
        <v>No</v>
      </c>
      <c r="N4850" s="1" t="str">
        <f>IF(OR(BART_Rides[[#This Row],[Station Code]]="EM", BART_Rides[[#This Row],[Station Code]]="MT", BART_Rides[[#This Row],[Station Code]]="PL", BART_Rides[[#This Row],[Station Code]]="CC"), "Yes", "No")</f>
        <v>No</v>
      </c>
    </row>
    <row r="4851" spans="6:14">
      <c r="F4851" s="3">
        <v>44301</v>
      </c>
      <c r="G4851" s="1" t="s">
        <v>25</v>
      </c>
      <c r="H4851" s="1" t="s">
        <v>102</v>
      </c>
      <c r="I4851" s="1">
        <v>1298</v>
      </c>
      <c r="J4851" s="1">
        <f>MONTH(BART_Rides[[#This Row],[Date]])</f>
        <v>4</v>
      </c>
      <c r="K4851" s="1">
        <f>WEEKDAY(BART_Rides[[#This Row],[Date]],2)</f>
        <v>4</v>
      </c>
      <c r="L4851" s="1" t="str">
        <f>LEFT(BART_Rides[[#This Row],[Lines]],1)</f>
        <v>B</v>
      </c>
      <c r="M4851" s="1" t="str">
        <f>IF(BART_Rides[[#This Row],[FirstLetter]]="Y","Yes","No")</f>
        <v>No</v>
      </c>
      <c r="N4851" s="1" t="str">
        <f>IF(OR(BART_Rides[[#This Row],[Station Code]]="EM", BART_Rides[[#This Row],[Station Code]]="MT", BART_Rides[[#This Row],[Station Code]]="PL", BART_Rides[[#This Row],[Station Code]]="CC"), "Yes", "No")</f>
        <v>No</v>
      </c>
    </row>
    <row r="4852" spans="6:14">
      <c r="F4852" s="3">
        <v>44302</v>
      </c>
      <c r="G4852" s="1" t="s">
        <v>25</v>
      </c>
      <c r="H4852" s="1" t="s">
        <v>102</v>
      </c>
      <c r="I4852" s="1">
        <v>1287</v>
      </c>
      <c r="J4852" s="1">
        <f>MONTH(BART_Rides[[#This Row],[Date]])</f>
        <v>4</v>
      </c>
      <c r="K4852" s="1">
        <f>WEEKDAY(BART_Rides[[#This Row],[Date]],2)</f>
        <v>5</v>
      </c>
      <c r="L4852" s="1" t="str">
        <f>LEFT(BART_Rides[[#This Row],[Lines]],1)</f>
        <v>B</v>
      </c>
      <c r="M4852" s="1" t="str">
        <f>IF(BART_Rides[[#This Row],[FirstLetter]]="Y","Yes","No")</f>
        <v>No</v>
      </c>
      <c r="N4852" s="1" t="str">
        <f>IF(OR(BART_Rides[[#This Row],[Station Code]]="EM", BART_Rides[[#This Row],[Station Code]]="MT", BART_Rides[[#This Row],[Station Code]]="PL", BART_Rides[[#This Row],[Station Code]]="CC"), "Yes", "No")</f>
        <v>No</v>
      </c>
    </row>
    <row r="4853" spans="6:14">
      <c r="F4853" s="3">
        <v>44303</v>
      </c>
      <c r="G4853" s="1" t="s">
        <v>25</v>
      </c>
      <c r="H4853" s="1" t="s">
        <v>102</v>
      </c>
      <c r="I4853" s="1">
        <v>845</v>
      </c>
      <c r="J4853" s="1">
        <f>MONTH(BART_Rides[[#This Row],[Date]])</f>
        <v>4</v>
      </c>
      <c r="K4853" s="1">
        <f>WEEKDAY(BART_Rides[[#This Row],[Date]],2)</f>
        <v>6</v>
      </c>
      <c r="L4853" s="1" t="str">
        <f>LEFT(BART_Rides[[#This Row],[Lines]],1)</f>
        <v>B</v>
      </c>
      <c r="M4853" s="1" t="str">
        <f>IF(BART_Rides[[#This Row],[FirstLetter]]="Y","Yes","No")</f>
        <v>No</v>
      </c>
      <c r="N4853" s="1" t="str">
        <f>IF(OR(BART_Rides[[#This Row],[Station Code]]="EM", BART_Rides[[#This Row],[Station Code]]="MT", BART_Rides[[#This Row],[Station Code]]="PL", BART_Rides[[#This Row],[Station Code]]="CC"), "Yes", "No")</f>
        <v>No</v>
      </c>
    </row>
    <row r="4854" spans="6:14">
      <c r="F4854" s="3">
        <v>44304</v>
      </c>
      <c r="G4854" s="1" t="s">
        <v>25</v>
      </c>
      <c r="H4854" s="1" t="s">
        <v>102</v>
      </c>
      <c r="I4854" s="1">
        <v>675</v>
      </c>
      <c r="J4854" s="1">
        <f>MONTH(BART_Rides[[#This Row],[Date]])</f>
        <v>4</v>
      </c>
      <c r="K4854" s="1">
        <f>WEEKDAY(BART_Rides[[#This Row],[Date]],2)</f>
        <v>7</v>
      </c>
      <c r="L4854" s="1" t="str">
        <f>LEFT(BART_Rides[[#This Row],[Lines]],1)</f>
        <v>B</v>
      </c>
      <c r="M4854" s="1" t="str">
        <f>IF(BART_Rides[[#This Row],[FirstLetter]]="Y","Yes","No")</f>
        <v>No</v>
      </c>
      <c r="N4854" s="1" t="str">
        <f>IF(OR(BART_Rides[[#This Row],[Station Code]]="EM", BART_Rides[[#This Row],[Station Code]]="MT", BART_Rides[[#This Row],[Station Code]]="PL", BART_Rides[[#This Row],[Station Code]]="CC"), "Yes", "No")</f>
        <v>No</v>
      </c>
    </row>
    <row r="4855" spans="6:14">
      <c r="F4855" s="3">
        <v>44305</v>
      </c>
      <c r="G4855" s="1" t="s">
        <v>25</v>
      </c>
      <c r="H4855" s="1" t="s">
        <v>102</v>
      </c>
      <c r="I4855" s="1">
        <v>1199</v>
      </c>
      <c r="J4855" s="1">
        <f>MONTH(BART_Rides[[#This Row],[Date]])</f>
        <v>4</v>
      </c>
      <c r="K4855" s="1">
        <f>WEEKDAY(BART_Rides[[#This Row],[Date]],2)</f>
        <v>1</v>
      </c>
      <c r="L4855" s="1" t="str">
        <f>LEFT(BART_Rides[[#This Row],[Lines]],1)</f>
        <v>B</v>
      </c>
      <c r="M4855" s="1" t="str">
        <f>IF(BART_Rides[[#This Row],[FirstLetter]]="Y","Yes","No")</f>
        <v>No</v>
      </c>
      <c r="N4855" s="1" t="str">
        <f>IF(OR(BART_Rides[[#This Row],[Station Code]]="EM", BART_Rides[[#This Row],[Station Code]]="MT", BART_Rides[[#This Row],[Station Code]]="PL", BART_Rides[[#This Row],[Station Code]]="CC"), "Yes", "No")</f>
        <v>No</v>
      </c>
    </row>
    <row r="4856" spans="6:14">
      <c r="F4856" s="3">
        <v>44306</v>
      </c>
      <c r="G4856" s="1" t="s">
        <v>25</v>
      </c>
      <c r="H4856" s="1" t="s">
        <v>102</v>
      </c>
      <c r="I4856" s="1">
        <v>1258</v>
      </c>
      <c r="J4856" s="1">
        <f>MONTH(BART_Rides[[#This Row],[Date]])</f>
        <v>4</v>
      </c>
      <c r="K4856" s="1">
        <f>WEEKDAY(BART_Rides[[#This Row],[Date]],2)</f>
        <v>2</v>
      </c>
      <c r="L4856" s="1" t="str">
        <f>LEFT(BART_Rides[[#This Row],[Lines]],1)</f>
        <v>B</v>
      </c>
      <c r="M4856" s="1" t="str">
        <f>IF(BART_Rides[[#This Row],[FirstLetter]]="Y","Yes","No")</f>
        <v>No</v>
      </c>
      <c r="N4856" s="1" t="str">
        <f>IF(OR(BART_Rides[[#This Row],[Station Code]]="EM", BART_Rides[[#This Row],[Station Code]]="MT", BART_Rides[[#This Row],[Station Code]]="PL", BART_Rides[[#This Row],[Station Code]]="CC"), "Yes", "No")</f>
        <v>No</v>
      </c>
    </row>
    <row r="4857" spans="6:14">
      <c r="F4857" s="3">
        <v>44307</v>
      </c>
      <c r="G4857" s="1" t="s">
        <v>25</v>
      </c>
      <c r="H4857" s="1" t="s">
        <v>102</v>
      </c>
      <c r="I4857" s="1">
        <v>1252</v>
      </c>
      <c r="J4857" s="1">
        <f>MONTH(BART_Rides[[#This Row],[Date]])</f>
        <v>4</v>
      </c>
      <c r="K4857" s="1">
        <f>WEEKDAY(BART_Rides[[#This Row],[Date]],2)</f>
        <v>3</v>
      </c>
      <c r="L4857" s="1" t="str">
        <f>LEFT(BART_Rides[[#This Row],[Lines]],1)</f>
        <v>B</v>
      </c>
      <c r="M4857" s="1" t="str">
        <f>IF(BART_Rides[[#This Row],[FirstLetter]]="Y","Yes","No")</f>
        <v>No</v>
      </c>
      <c r="N4857" s="1" t="str">
        <f>IF(OR(BART_Rides[[#This Row],[Station Code]]="EM", BART_Rides[[#This Row],[Station Code]]="MT", BART_Rides[[#This Row],[Station Code]]="PL", BART_Rides[[#This Row],[Station Code]]="CC"), "Yes", "No")</f>
        <v>No</v>
      </c>
    </row>
    <row r="4858" spans="6:14">
      <c r="F4858" s="3">
        <v>44308</v>
      </c>
      <c r="G4858" s="1" t="s">
        <v>25</v>
      </c>
      <c r="H4858" s="1" t="s">
        <v>102</v>
      </c>
      <c r="I4858" s="1">
        <v>1253</v>
      </c>
      <c r="J4858" s="1">
        <f>MONTH(BART_Rides[[#This Row],[Date]])</f>
        <v>4</v>
      </c>
      <c r="K4858" s="1">
        <f>WEEKDAY(BART_Rides[[#This Row],[Date]],2)</f>
        <v>4</v>
      </c>
      <c r="L4858" s="1" t="str">
        <f>LEFT(BART_Rides[[#This Row],[Lines]],1)</f>
        <v>B</v>
      </c>
      <c r="M4858" s="1" t="str">
        <f>IF(BART_Rides[[#This Row],[FirstLetter]]="Y","Yes","No")</f>
        <v>No</v>
      </c>
      <c r="N4858" s="1" t="str">
        <f>IF(OR(BART_Rides[[#This Row],[Station Code]]="EM", BART_Rides[[#This Row],[Station Code]]="MT", BART_Rides[[#This Row],[Station Code]]="PL", BART_Rides[[#This Row],[Station Code]]="CC"), "Yes", "No")</f>
        <v>No</v>
      </c>
    </row>
    <row r="4859" spans="6:14">
      <c r="F4859" s="3">
        <v>44309</v>
      </c>
      <c r="G4859" s="1" t="s">
        <v>25</v>
      </c>
      <c r="H4859" s="1" t="s">
        <v>102</v>
      </c>
      <c r="I4859" s="1">
        <v>1277</v>
      </c>
      <c r="J4859" s="1">
        <f>MONTH(BART_Rides[[#This Row],[Date]])</f>
        <v>4</v>
      </c>
      <c r="K4859" s="1">
        <f>WEEKDAY(BART_Rides[[#This Row],[Date]],2)</f>
        <v>5</v>
      </c>
      <c r="L4859" s="1" t="str">
        <f>LEFT(BART_Rides[[#This Row],[Lines]],1)</f>
        <v>B</v>
      </c>
      <c r="M4859" s="1" t="str">
        <f>IF(BART_Rides[[#This Row],[FirstLetter]]="Y","Yes","No")</f>
        <v>No</v>
      </c>
      <c r="N4859" s="1" t="str">
        <f>IF(OR(BART_Rides[[#This Row],[Station Code]]="EM", BART_Rides[[#This Row],[Station Code]]="MT", BART_Rides[[#This Row],[Station Code]]="PL", BART_Rides[[#This Row],[Station Code]]="CC"), "Yes", "No")</f>
        <v>No</v>
      </c>
    </row>
    <row r="4860" spans="6:14">
      <c r="F4860" s="3">
        <v>44310</v>
      </c>
      <c r="G4860" s="1" t="s">
        <v>25</v>
      </c>
      <c r="H4860" s="1" t="s">
        <v>102</v>
      </c>
      <c r="I4860" s="1">
        <v>795</v>
      </c>
      <c r="J4860" s="1">
        <f>MONTH(BART_Rides[[#This Row],[Date]])</f>
        <v>4</v>
      </c>
      <c r="K4860" s="1">
        <f>WEEKDAY(BART_Rides[[#This Row],[Date]],2)</f>
        <v>6</v>
      </c>
      <c r="L4860" s="1" t="str">
        <f>LEFT(BART_Rides[[#This Row],[Lines]],1)</f>
        <v>B</v>
      </c>
      <c r="M4860" s="1" t="str">
        <f>IF(BART_Rides[[#This Row],[FirstLetter]]="Y","Yes","No")</f>
        <v>No</v>
      </c>
      <c r="N4860" s="1" t="str">
        <f>IF(OR(BART_Rides[[#This Row],[Station Code]]="EM", BART_Rides[[#This Row],[Station Code]]="MT", BART_Rides[[#This Row],[Station Code]]="PL", BART_Rides[[#This Row],[Station Code]]="CC"), "Yes", "No")</f>
        <v>No</v>
      </c>
    </row>
    <row r="4861" spans="6:14">
      <c r="F4861" s="3">
        <v>44311</v>
      </c>
      <c r="G4861" s="1" t="s">
        <v>25</v>
      </c>
      <c r="H4861" s="1" t="s">
        <v>102</v>
      </c>
      <c r="I4861" s="1">
        <v>518</v>
      </c>
      <c r="J4861" s="1">
        <f>MONTH(BART_Rides[[#This Row],[Date]])</f>
        <v>4</v>
      </c>
      <c r="K4861" s="1">
        <f>WEEKDAY(BART_Rides[[#This Row],[Date]],2)</f>
        <v>7</v>
      </c>
      <c r="L4861" s="1" t="str">
        <f>LEFT(BART_Rides[[#This Row],[Lines]],1)</f>
        <v>B</v>
      </c>
      <c r="M4861" s="1" t="str">
        <f>IF(BART_Rides[[#This Row],[FirstLetter]]="Y","Yes","No")</f>
        <v>No</v>
      </c>
      <c r="N4861" s="1" t="str">
        <f>IF(OR(BART_Rides[[#This Row],[Station Code]]="EM", BART_Rides[[#This Row],[Station Code]]="MT", BART_Rides[[#This Row],[Station Code]]="PL", BART_Rides[[#This Row],[Station Code]]="CC"), "Yes", "No")</f>
        <v>No</v>
      </c>
    </row>
    <row r="4862" spans="6:14">
      <c r="F4862" s="3">
        <v>44312</v>
      </c>
      <c r="G4862" s="1" t="s">
        <v>25</v>
      </c>
      <c r="H4862" s="1" t="s">
        <v>102</v>
      </c>
      <c r="I4862" s="1">
        <v>1210</v>
      </c>
      <c r="J4862" s="1">
        <f>MONTH(BART_Rides[[#This Row],[Date]])</f>
        <v>4</v>
      </c>
      <c r="K4862" s="1">
        <f>WEEKDAY(BART_Rides[[#This Row],[Date]],2)</f>
        <v>1</v>
      </c>
      <c r="L4862" s="1" t="str">
        <f>LEFT(BART_Rides[[#This Row],[Lines]],1)</f>
        <v>B</v>
      </c>
      <c r="M4862" s="1" t="str">
        <f>IF(BART_Rides[[#This Row],[FirstLetter]]="Y","Yes","No")</f>
        <v>No</v>
      </c>
      <c r="N4862" s="1" t="str">
        <f>IF(OR(BART_Rides[[#This Row],[Station Code]]="EM", BART_Rides[[#This Row],[Station Code]]="MT", BART_Rides[[#This Row],[Station Code]]="PL", BART_Rides[[#This Row],[Station Code]]="CC"), "Yes", "No")</f>
        <v>No</v>
      </c>
    </row>
    <row r="4863" spans="6:14">
      <c r="F4863" s="3">
        <v>44313</v>
      </c>
      <c r="G4863" s="1" t="s">
        <v>25</v>
      </c>
      <c r="H4863" s="1" t="s">
        <v>102</v>
      </c>
      <c r="I4863" s="1">
        <v>1270</v>
      </c>
      <c r="J4863" s="1">
        <f>MONTH(BART_Rides[[#This Row],[Date]])</f>
        <v>4</v>
      </c>
      <c r="K4863" s="1">
        <f>WEEKDAY(BART_Rides[[#This Row],[Date]],2)</f>
        <v>2</v>
      </c>
      <c r="L4863" s="1" t="str">
        <f>LEFT(BART_Rides[[#This Row],[Lines]],1)</f>
        <v>B</v>
      </c>
      <c r="M4863" s="1" t="str">
        <f>IF(BART_Rides[[#This Row],[FirstLetter]]="Y","Yes","No")</f>
        <v>No</v>
      </c>
      <c r="N4863" s="1" t="str">
        <f>IF(OR(BART_Rides[[#This Row],[Station Code]]="EM", BART_Rides[[#This Row],[Station Code]]="MT", BART_Rides[[#This Row],[Station Code]]="PL", BART_Rides[[#This Row],[Station Code]]="CC"), "Yes", "No")</f>
        <v>No</v>
      </c>
    </row>
    <row r="4864" spans="6:14">
      <c r="F4864" s="3">
        <v>44314</v>
      </c>
      <c r="G4864" s="1" t="s">
        <v>25</v>
      </c>
      <c r="H4864" s="1" t="s">
        <v>102</v>
      </c>
      <c r="I4864" s="1">
        <v>1294</v>
      </c>
      <c r="J4864" s="1">
        <f>MONTH(BART_Rides[[#This Row],[Date]])</f>
        <v>4</v>
      </c>
      <c r="K4864" s="1">
        <f>WEEKDAY(BART_Rides[[#This Row],[Date]],2)</f>
        <v>3</v>
      </c>
      <c r="L4864" s="1" t="str">
        <f>LEFT(BART_Rides[[#This Row],[Lines]],1)</f>
        <v>B</v>
      </c>
      <c r="M4864" s="1" t="str">
        <f>IF(BART_Rides[[#This Row],[FirstLetter]]="Y","Yes","No")</f>
        <v>No</v>
      </c>
      <c r="N4864" s="1" t="str">
        <f>IF(OR(BART_Rides[[#This Row],[Station Code]]="EM", BART_Rides[[#This Row],[Station Code]]="MT", BART_Rides[[#This Row],[Station Code]]="PL", BART_Rides[[#This Row],[Station Code]]="CC"), "Yes", "No")</f>
        <v>No</v>
      </c>
    </row>
    <row r="4865" spans="6:14">
      <c r="F4865" s="3">
        <v>44315</v>
      </c>
      <c r="G4865" s="1" t="s">
        <v>25</v>
      </c>
      <c r="H4865" s="1" t="s">
        <v>102</v>
      </c>
      <c r="I4865" s="1">
        <v>1278</v>
      </c>
      <c r="J4865" s="1">
        <f>MONTH(BART_Rides[[#This Row],[Date]])</f>
        <v>4</v>
      </c>
      <c r="K4865" s="1">
        <f>WEEKDAY(BART_Rides[[#This Row],[Date]],2)</f>
        <v>4</v>
      </c>
      <c r="L4865" s="1" t="str">
        <f>LEFT(BART_Rides[[#This Row],[Lines]],1)</f>
        <v>B</v>
      </c>
      <c r="M4865" s="1" t="str">
        <f>IF(BART_Rides[[#This Row],[FirstLetter]]="Y","Yes","No")</f>
        <v>No</v>
      </c>
      <c r="N4865" s="1" t="str">
        <f>IF(OR(BART_Rides[[#This Row],[Station Code]]="EM", BART_Rides[[#This Row],[Station Code]]="MT", BART_Rides[[#This Row],[Station Code]]="PL", BART_Rides[[#This Row],[Station Code]]="CC"), "Yes", "No")</f>
        <v>No</v>
      </c>
    </row>
    <row r="4866" spans="6:14">
      <c r="F4866" s="3">
        <v>44316</v>
      </c>
      <c r="G4866" s="1" t="s">
        <v>25</v>
      </c>
      <c r="H4866" s="1" t="s">
        <v>102</v>
      </c>
      <c r="I4866" s="1">
        <v>1279</v>
      </c>
      <c r="J4866" s="1">
        <f>MONTH(BART_Rides[[#This Row],[Date]])</f>
        <v>4</v>
      </c>
      <c r="K4866" s="1">
        <f>WEEKDAY(BART_Rides[[#This Row],[Date]],2)</f>
        <v>5</v>
      </c>
      <c r="L4866" s="1" t="str">
        <f>LEFT(BART_Rides[[#This Row],[Lines]],1)</f>
        <v>B</v>
      </c>
      <c r="M4866" s="1" t="str">
        <f>IF(BART_Rides[[#This Row],[FirstLetter]]="Y","Yes","No")</f>
        <v>No</v>
      </c>
      <c r="N4866" s="1" t="str">
        <f>IF(OR(BART_Rides[[#This Row],[Station Code]]="EM", BART_Rides[[#This Row],[Station Code]]="MT", BART_Rides[[#This Row],[Station Code]]="PL", BART_Rides[[#This Row],[Station Code]]="CC"), "Yes", "No")</f>
        <v>No</v>
      </c>
    </row>
    <row r="4867" spans="6:14">
      <c r="F4867" s="3">
        <v>44317</v>
      </c>
      <c r="G4867" s="1" t="s">
        <v>25</v>
      </c>
      <c r="H4867" s="1" t="s">
        <v>102</v>
      </c>
      <c r="I4867" s="1">
        <v>811</v>
      </c>
      <c r="J4867" s="1">
        <f>MONTH(BART_Rides[[#This Row],[Date]])</f>
        <v>5</v>
      </c>
      <c r="K4867" s="1">
        <f>WEEKDAY(BART_Rides[[#This Row],[Date]],2)</f>
        <v>6</v>
      </c>
      <c r="L4867" s="1" t="str">
        <f>LEFT(BART_Rides[[#This Row],[Lines]],1)</f>
        <v>B</v>
      </c>
      <c r="M4867" s="1" t="str">
        <f>IF(BART_Rides[[#This Row],[FirstLetter]]="Y","Yes","No")</f>
        <v>No</v>
      </c>
      <c r="N4867" s="1" t="str">
        <f>IF(OR(BART_Rides[[#This Row],[Station Code]]="EM", BART_Rides[[#This Row],[Station Code]]="MT", BART_Rides[[#This Row],[Station Code]]="PL", BART_Rides[[#This Row],[Station Code]]="CC"), "Yes", "No")</f>
        <v>No</v>
      </c>
    </row>
    <row r="4868" spans="6:14">
      <c r="F4868" s="3">
        <v>44318</v>
      </c>
      <c r="G4868" s="1" t="s">
        <v>25</v>
      </c>
      <c r="H4868" s="1" t="s">
        <v>102</v>
      </c>
      <c r="I4868" s="1">
        <v>634</v>
      </c>
      <c r="J4868" s="1">
        <f>MONTH(BART_Rides[[#This Row],[Date]])</f>
        <v>5</v>
      </c>
      <c r="K4868" s="1">
        <f>WEEKDAY(BART_Rides[[#This Row],[Date]],2)</f>
        <v>7</v>
      </c>
      <c r="L4868" s="1" t="str">
        <f>LEFT(BART_Rides[[#This Row],[Lines]],1)</f>
        <v>B</v>
      </c>
      <c r="M4868" s="1" t="str">
        <f>IF(BART_Rides[[#This Row],[FirstLetter]]="Y","Yes","No")</f>
        <v>No</v>
      </c>
      <c r="N4868" s="1" t="str">
        <f>IF(OR(BART_Rides[[#This Row],[Station Code]]="EM", BART_Rides[[#This Row],[Station Code]]="MT", BART_Rides[[#This Row],[Station Code]]="PL", BART_Rides[[#This Row],[Station Code]]="CC"), "Yes", "No")</f>
        <v>No</v>
      </c>
    </row>
    <row r="4869" spans="6:14">
      <c r="F4869" s="3">
        <v>44319</v>
      </c>
      <c r="G4869" s="1" t="s">
        <v>25</v>
      </c>
      <c r="H4869" s="1" t="s">
        <v>102</v>
      </c>
      <c r="I4869" s="1">
        <v>1235</v>
      </c>
      <c r="J4869" s="1">
        <f>MONTH(BART_Rides[[#This Row],[Date]])</f>
        <v>5</v>
      </c>
      <c r="K4869" s="1">
        <f>WEEKDAY(BART_Rides[[#This Row],[Date]],2)</f>
        <v>1</v>
      </c>
      <c r="L4869" s="1" t="str">
        <f>LEFT(BART_Rides[[#This Row],[Lines]],1)</f>
        <v>B</v>
      </c>
      <c r="M4869" s="1" t="str">
        <f>IF(BART_Rides[[#This Row],[FirstLetter]]="Y","Yes","No")</f>
        <v>No</v>
      </c>
      <c r="N4869" s="1" t="str">
        <f>IF(OR(BART_Rides[[#This Row],[Station Code]]="EM", BART_Rides[[#This Row],[Station Code]]="MT", BART_Rides[[#This Row],[Station Code]]="PL", BART_Rides[[#This Row],[Station Code]]="CC"), "Yes", "No")</f>
        <v>No</v>
      </c>
    </row>
    <row r="4870" spans="6:14">
      <c r="F4870" s="3">
        <v>44320</v>
      </c>
      <c r="G4870" s="1" t="s">
        <v>25</v>
      </c>
      <c r="H4870" s="1" t="s">
        <v>102</v>
      </c>
      <c r="I4870" s="1">
        <v>1300</v>
      </c>
      <c r="J4870" s="1">
        <f>MONTH(BART_Rides[[#This Row],[Date]])</f>
        <v>5</v>
      </c>
      <c r="K4870" s="1">
        <f>WEEKDAY(BART_Rides[[#This Row],[Date]],2)</f>
        <v>2</v>
      </c>
      <c r="L4870" s="1" t="str">
        <f>LEFT(BART_Rides[[#This Row],[Lines]],1)</f>
        <v>B</v>
      </c>
      <c r="M4870" s="1" t="str">
        <f>IF(BART_Rides[[#This Row],[FirstLetter]]="Y","Yes","No")</f>
        <v>No</v>
      </c>
      <c r="N4870" s="1" t="str">
        <f>IF(OR(BART_Rides[[#This Row],[Station Code]]="EM", BART_Rides[[#This Row],[Station Code]]="MT", BART_Rides[[#This Row],[Station Code]]="PL", BART_Rides[[#This Row],[Station Code]]="CC"), "Yes", "No")</f>
        <v>No</v>
      </c>
    </row>
    <row r="4871" spans="6:14">
      <c r="F4871" s="3">
        <v>44321</v>
      </c>
      <c r="G4871" s="1" t="s">
        <v>25</v>
      </c>
      <c r="H4871" s="1" t="s">
        <v>102</v>
      </c>
      <c r="I4871" s="1">
        <v>1342</v>
      </c>
      <c r="J4871" s="1">
        <f>MONTH(BART_Rides[[#This Row],[Date]])</f>
        <v>5</v>
      </c>
      <c r="K4871" s="1">
        <f>WEEKDAY(BART_Rides[[#This Row],[Date]],2)</f>
        <v>3</v>
      </c>
      <c r="L4871" s="1" t="str">
        <f>LEFT(BART_Rides[[#This Row],[Lines]],1)</f>
        <v>B</v>
      </c>
      <c r="M4871" s="1" t="str">
        <f>IF(BART_Rides[[#This Row],[FirstLetter]]="Y","Yes","No")</f>
        <v>No</v>
      </c>
      <c r="N4871" s="1" t="str">
        <f>IF(OR(BART_Rides[[#This Row],[Station Code]]="EM", BART_Rides[[#This Row],[Station Code]]="MT", BART_Rides[[#This Row],[Station Code]]="PL", BART_Rides[[#This Row],[Station Code]]="CC"), "Yes", "No")</f>
        <v>No</v>
      </c>
    </row>
    <row r="4872" spans="6:14">
      <c r="F4872" s="3">
        <v>44322</v>
      </c>
      <c r="G4872" s="1" t="s">
        <v>25</v>
      </c>
      <c r="H4872" s="1" t="s">
        <v>102</v>
      </c>
      <c r="I4872" s="1">
        <v>1311</v>
      </c>
      <c r="J4872" s="1">
        <f>MONTH(BART_Rides[[#This Row],[Date]])</f>
        <v>5</v>
      </c>
      <c r="K4872" s="1">
        <f>WEEKDAY(BART_Rides[[#This Row],[Date]],2)</f>
        <v>4</v>
      </c>
      <c r="L4872" s="1" t="str">
        <f>LEFT(BART_Rides[[#This Row],[Lines]],1)</f>
        <v>B</v>
      </c>
      <c r="M4872" s="1" t="str">
        <f>IF(BART_Rides[[#This Row],[FirstLetter]]="Y","Yes","No")</f>
        <v>No</v>
      </c>
      <c r="N4872" s="1" t="str">
        <f>IF(OR(BART_Rides[[#This Row],[Station Code]]="EM", BART_Rides[[#This Row],[Station Code]]="MT", BART_Rides[[#This Row],[Station Code]]="PL", BART_Rides[[#This Row],[Station Code]]="CC"), "Yes", "No")</f>
        <v>No</v>
      </c>
    </row>
    <row r="4873" spans="6:14">
      <c r="F4873" s="3">
        <v>44323</v>
      </c>
      <c r="G4873" s="1" t="s">
        <v>25</v>
      </c>
      <c r="H4873" s="1" t="s">
        <v>102</v>
      </c>
      <c r="I4873" s="1">
        <v>1297</v>
      </c>
      <c r="J4873" s="1">
        <f>MONTH(BART_Rides[[#This Row],[Date]])</f>
        <v>5</v>
      </c>
      <c r="K4873" s="1">
        <f>WEEKDAY(BART_Rides[[#This Row],[Date]],2)</f>
        <v>5</v>
      </c>
      <c r="L4873" s="1" t="str">
        <f>LEFT(BART_Rides[[#This Row],[Lines]],1)</f>
        <v>B</v>
      </c>
      <c r="M4873" s="1" t="str">
        <f>IF(BART_Rides[[#This Row],[FirstLetter]]="Y","Yes","No")</f>
        <v>No</v>
      </c>
      <c r="N4873" s="1" t="str">
        <f>IF(OR(BART_Rides[[#This Row],[Station Code]]="EM", BART_Rides[[#This Row],[Station Code]]="MT", BART_Rides[[#This Row],[Station Code]]="PL", BART_Rides[[#This Row],[Station Code]]="CC"), "Yes", "No")</f>
        <v>No</v>
      </c>
    </row>
    <row r="4874" spans="6:14">
      <c r="F4874" s="3">
        <v>44324</v>
      </c>
      <c r="G4874" s="1" t="s">
        <v>25</v>
      </c>
      <c r="H4874" s="1" t="s">
        <v>102</v>
      </c>
      <c r="I4874" s="1">
        <v>812</v>
      </c>
      <c r="J4874" s="1">
        <f>MONTH(BART_Rides[[#This Row],[Date]])</f>
        <v>5</v>
      </c>
      <c r="K4874" s="1">
        <f>WEEKDAY(BART_Rides[[#This Row],[Date]],2)</f>
        <v>6</v>
      </c>
      <c r="L4874" s="1" t="str">
        <f>LEFT(BART_Rides[[#This Row],[Lines]],1)</f>
        <v>B</v>
      </c>
      <c r="M4874" s="1" t="str">
        <f>IF(BART_Rides[[#This Row],[FirstLetter]]="Y","Yes","No")</f>
        <v>No</v>
      </c>
      <c r="N4874" s="1" t="str">
        <f>IF(OR(BART_Rides[[#This Row],[Station Code]]="EM", BART_Rides[[#This Row],[Station Code]]="MT", BART_Rides[[#This Row],[Station Code]]="PL", BART_Rides[[#This Row],[Station Code]]="CC"), "Yes", "No")</f>
        <v>No</v>
      </c>
    </row>
    <row r="4875" spans="6:14">
      <c r="F4875" s="3">
        <v>44325</v>
      </c>
      <c r="G4875" s="1" t="s">
        <v>25</v>
      </c>
      <c r="H4875" s="1" t="s">
        <v>102</v>
      </c>
      <c r="I4875" s="1">
        <v>644</v>
      </c>
      <c r="J4875" s="1">
        <f>MONTH(BART_Rides[[#This Row],[Date]])</f>
        <v>5</v>
      </c>
      <c r="K4875" s="1">
        <f>WEEKDAY(BART_Rides[[#This Row],[Date]],2)</f>
        <v>7</v>
      </c>
      <c r="L4875" s="1" t="str">
        <f>LEFT(BART_Rides[[#This Row],[Lines]],1)</f>
        <v>B</v>
      </c>
      <c r="M4875" s="1" t="str">
        <f>IF(BART_Rides[[#This Row],[FirstLetter]]="Y","Yes","No")</f>
        <v>No</v>
      </c>
      <c r="N4875" s="1" t="str">
        <f>IF(OR(BART_Rides[[#This Row],[Station Code]]="EM", BART_Rides[[#This Row],[Station Code]]="MT", BART_Rides[[#This Row],[Station Code]]="PL", BART_Rides[[#This Row],[Station Code]]="CC"), "Yes", "No")</f>
        <v>No</v>
      </c>
    </row>
    <row r="4876" spans="6:14">
      <c r="F4876" s="3">
        <v>44326</v>
      </c>
      <c r="G4876" s="1" t="s">
        <v>25</v>
      </c>
      <c r="H4876" s="1" t="s">
        <v>102</v>
      </c>
      <c r="I4876" s="1">
        <v>1245</v>
      </c>
      <c r="J4876" s="1">
        <f>MONTH(BART_Rides[[#This Row],[Date]])</f>
        <v>5</v>
      </c>
      <c r="K4876" s="1">
        <f>WEEKDAY(BART_Rides[[#This Row],[Date]],2)</f>
        <v>1</v>
      </c>
      <c r="L4876" s="1" t="str">
        <f>LEFT(BART_Rides[[#This Row],[Lines]],1)</f>
        <v>B</v>
      </c>
      <c r="M4876" s="1" t="str">
        <f>IF(BART_Rides[[#This Row],[FirstLetter]]="Y","Yes","No")</f>
        <v>No</v>
      </c>
      <c r="N4876" s="1" t="str">
        <f>IF(OR(BART_Rides[[#This Row],[Station Code]]="EM", BART_Rides[[#This Row],[Station Code]]="MT", BART_Rides[[#This Row],[Station Code]]="PL", BART_Rides[[#This Row],[Station Code]]="CC"), "Yes", "No")</f>
        <v>No</v>
      </c>
    </row>
    <row r="4877" spans="6:14">
      <c r="F4877" s="3">
        <v>44327</v>
      </c>
      <c r="G4877" s="1" t="s">
        <v>25</v>
      </c>
      <c r="H4877" s="1" t="s">
        <v>102</v>
      </c>
      <c r="I4877" s="1">
        <v>1324</v>
      </c>
      <c r="J4877" s="1">
        <f>MONTH(BART_Rides[[#This Row],[Date]])</f>
        <v>5</v>
      </c>
      <c r="K4877" s="1">
        <f>WEEKDAY(BART_Rides[[#This Row],[Date]],2)</f>
        <v>2</v>
      </c>
      <c r="L4877" s="1" t="str">
        <f>LEFT(BART_Rides[[#This Row],[Lines]],1)</f>
        <v>B</v>
      </c>
      <c r="M4877" s="1" t="str">
        <f>IF(BART_Rides[[#This Row],[FirstLetter]]="Y","Yes","No")</f>
        <v>No</v>
      </c>
      <c r="N4877" s="1" t="str">
        <f>IF(OR(BART_Rides[[#This Row],[Station Code]]="EM", BART_Rides[[#This Row],[Station Code]]="MT", BART_Rides[[#This Row],[Station Code]]="PL", BART_Rides[[#This Row],[Station Code]]="CC"), "Yes", "No")</f>
        <v>No</v>
      </c>
    </row>
    <row r="4878" spans="6:14">
      <c r="F4878" s="3">
        <v>44328</v>
      </c>
      <c r="G4878" s="1" t="s">
        <v>25</v>
      </c>
      <c r="H4878" s="1" t="s">
        <v>102</v>
      </c>
      <c r="I4878" s="1">
        <v>1290</v>
      </c>
      <c r="J4878" s="1">
        <f>MONTH(BART_Rides[[#This Row],[Date]])</f>
        <v>5</v>
      </c>
      <c r="K4878" s="1">
        <f>WEEKDAY(BART_Rides[[#This Row],[Date]],2)</f>
        <v>3</v>
      </c>
      <c r="L4878" s="1" t="str">
        <f>LEFT(BART_Rides[[#This Row],[Lines]],1)</f>
        <v>B</v>
      </c>
      <c r="M4878" s="1" t="str">
        <f>IF(BART_Rides[[#This Row],[FirstLetter]]="Y","Yes","No")</f>
        <v>No</v>
      </c>
      <c r="N4878" s="1" t="str">
        <f>IF(OR(BART_Rides[[#This Row],[Station Code]]="EM", BART_Rides[[#This Row],[Station Code]]="MT", BART_Rides[[#This Row],[Station Code]]="PL", BART_Rides[[#This Row],[Station Code]]="CC"), "Yes", "No")</f>
        <v>No</v>
      </c>
    </row>
    <row r="4879" spans="6:14">
      <c r="F4879" s="3">
        <v>44329</v>
      </c>
      <c r="G4879" s="1" t="s">
        <v>25</v>
      </c>
      <c r="H4879" s="1" t="s">
        <v>102</v>
      </c>
      <c r="I4879" s="1">
        <v>1322</v>
      </c>
      <c r="J4879" s="1">
        <f>MONTH(BART_Rides[[#This Row],[Date]])</f>
        <v>5</v>
      </c>
      <c r="K4879" s="1">
        <f>WEEKDAY(BART_Rides[[#This Row],[Date]],2)</f>
        <v>4</v>
      </c>
      <c r="L4879" s="1" t="str">
        <f>LEFT(BART_Rides[[#This Row],[Lines]],1)</f>
        <v>B</v>
      </c>
      <c r="M4879" s="1" t="str">
        <f>IF(BART_Rides[[#This Row],[FirstLetter]]="Y","Yes","No")</f>
        <v>No</v>
      </c>
      <c r="N4879" s="1" t="str">
        <f>IF(OR(BART_Rides[[#This Row],[Station Code]]="EM", BART_Rides[[#This Row],[Station Code]]="MT", BART_Rides[[#This Row],[Station Code]]="PL", BART_Rides[[#This Row],[Station Code]]="CC"), "Yes", "No")</f>
        <v>No</v>
      </c>
    </row>
    <row r="4880" spans="6:14">
      <c r="F4880" s="3">
        <v>44330</v>
      </c>
      <c r="G4880" s="1" t="s">
        <v>25</v>
      </c>
      <c r="H4880" s="1" t="s">
        <v>102</v>
      </c>
      <c r="I4880" s="1">
        <v>1324</v>
      </c>
      <c r="J4880" s="1">
        <f>MONTH(BART_Rides[[#This Row],[Date]])</f>
        <v>5</v>
      </c>
      <c r="K4880" s="1">
        <f>WEEKDAY(BART_Rides[[#This Row],[Date]],2)</f>
        <v>5</v>
      </c>
      <c r="L4880" s="1" t="str">
        <f>LEFT(BART_Rides[[#This Row],[Lines]],1)</f>
        <v>B</v>
      </c>
      <c r="M4880" s="1" t="str">
        <f>IF(BART_Rides[[#This Row],[FirstLetter]]="Y","Yes","No")</f>
        <v>No</v>
      </c>
      <c r="N4880" s="1" t="str">
        <f>IF(OR(BART_Rides[[#This Row],[Station Code]]="EM", BART_Rides[[#This Row],[Station Code]]="MT", BART_Rides[[#This Row],[Station Code]]="PL", BART_Rides[[#This Row],[Station Code]]="CC"), "Yes", "No")</f>
        <v>No</v>
      </c>
    </row>
    <row r="4881" spans="6:14">
      <c r="F4881" s="3">
        <v>44331</v>
      </c>
      <c r="G4881" s="1" t="s">
        <v>25</v>
      </c>
      <c r="H4881" s="1" t="s">
        <v>102</v>
      </c>
      <c r="I4881" s="1">
        <v>840</v>
      </c>
      <c r="J4881" s="1">
        <f>MONTH(BART_Rides[[#This Row],[Date]])</f>
        <v>5</v>
      </c>
      <c r="K4881" s="1">
        <f>WEEKDAY(BART_Rides[[#This Row],[Date]],2)</f>
        <v>6</v>
      </c>
      <c r="L4881" s="1" t="str">
        <f>LEFT(BART_Rides[[#This Row],[Lines]],1)</f>
        <v>B</v>
      </c>
      <c r="M4881" s="1" t="str">
        <f>IF(BART_Rides[[#This Row],[FirstLetter]]="Y","Yes","No")</f>
        <v>No</v>
      </c>
      <c r="N4881" s="1" t="str">
        <f>IF(OR(BART_Rides[[#This Row],[Station Code]]="EM", BART_Rides[[#This Row],[Station Code]]="MT", BART_Rides[[#This Row],[Station Code]]="PL", BART_Rides[[#This Row],[Station Code]]="CC"), "Yes", "No")</f>
        <v>No</v>
      </c>
    </row>
    <row r="4882" spans="6:14">
      <c r="F4882" s="3">
        <v>44332</v>
      </c>
      <c r="G4882" s="1" t="s">
        <v>25</v>
      </c>
      <c r="H4882" s="1" t="s">
        <v>102</v>
      </c>
      <c r="I4882" s="1">
        <v>654</v>
      </c>
      <c r="J4882" s="1">
        <f>MONTH(BART_Rides[[#This Row],[Date]])</f>
        <v>5</v>
      </c>
      <c r="K4882" s="1">
        <f>WEEKDAY(BART_Rides[[#This Row],[Date]],2)</f>
        <v>7</v>
      </c>
      <c r="L4882" s="1" t="str">
        <f>LEFT(BART_Rides[[#This Row],[Lines]],1)</f>
        <v>B</v>
      </c>
      <c r="M4882" s="1" t="str">
        <f>IF(BART_Rides[[#This Row],[FirstLetter]]="Y","Yes","No")</f>
        <v>No</v>
      </c>
      <c r="N4882" s="1" t="str">
        <f>IF(OR(BART_Rides[[#This Row],[Station Code]]="EM", BART_Rides[[#This Row],[Station Code]]="MT", BART_Rides[[#This Row],[Station Code]]="PL", BART_Rides[[#This Row],[Station Code]]="CC"), "Yes", "No")</f>
        <v>No</v>
      </c>
    </row>
    <row r="4883" spans="6:14">
      <c r="F4883" s="3">
        <v>44333</v>
      </c>
      <c r="G4883" s="1" t="s">
        <v>25</v>
      </c>
      <c r="H4883" s="1" t="s">
        <v>102</v>
      </c>
      <c r="I4883" s="1">
        <v>1208</v>
      </c>
      <c r="J4883" s="1">
        <f>MONTH(BART_Rides[[#This Row],[Date]])</f>
        <v>5</v>
      </c>
      <c r="K4883" s="1">
        <f>WEEKDAY(BART_Rides[[#This Row],[Date]],2)</f>
        <v>1</v>
      </c>
      <c r="L4883" s="1" t="str">
        <f>LEFT(BART_Rides[[#This Row],[Lines]],1)</f>
        <v>B</v>
      </c>
      <c r="M4883" s="1" t="str">
        <f>IF(BART_Rides[[#This Row],[FirstLetter]]="Y","Yes","No")</f>
        <v>No</v>
      </c>
      <c r="N4883" s="1" t="str">
        <f>IF(OR(BART_Rides[[#This Row],[Station Code]]="EM", BART_Rides[[#This Row],[Station Code]]="MT", BART_Rides[[#This Row],[Station Code]]="PL", BART_Rides[[#This Row],[Station Code]]="CC"), "Yes", "No")</f>
        <v>No</v>
      </c>
    </row>
    <row r="4884" spans="6:14">
      <c r="F4884" s="3">
        <v>44334</v>
      </c>
      <c r="G4884" s="1" t="s">
        <v>25</v>
      </c>
      <c r="H4884" s="1" t="s">
        <v>102</v>
      </c>
      <c r="I4884" s="1">
        <v>1322</v>
      </c>
      <c r="J4884" s="1">
        <f>MONTH(BART_Rides[[#This Row],[Date]])</f>
        <v>5</v>
      </c>
      <c r="K4884" s="1">
        <f>WEEKDAY(BART_Rides[[#This Row],[Date]],2)</f>
        <v>2</v>
      </c>
      <c r="L4884" s="1" t="str">
        <f>LEFT(BART_Rides[[#This Row],[Lines]],1)</f>
        <v>B</v>
      </c>
      <c r="M4884" s="1" t="str">
        <f>IF(BART_Rides[[#This Row],[FirstLetter]]="Y","Yes","No")</f>
        <v>No</v>
      </c>
      <c r="N4884" s="1" t="str">
        <f>IF(OR(BART_Rides[[#This Row],[Station Code]]="EM", BART_Rides[[#This Row],[Station Code]]="MT", BART_Rides[[#This Row],[Station Code]]="PL", BART_Rides[[#This Row],[Station Code]]="CC"), "Yes", "No")</f>
        <v>No</v>
      </c>
    </row>
    <row r="4885" spans="6:14">
      <c r="F4885" s="3">
        <v>44335</v>
      </c>
      <c r="G4885" s="1" t="s">
        <v>25</v>
      </c>
      <c r="H4885" s="1" t="s">
        <v>102</v>
      </c>
      <c r="I4885" s="1">
        <v>1277</v>
      </c>
      <c r="J4885" s="1">
        <f>MONTH(BART_Rides[[#This Row],[Date]])</f>
        <v>5</v>
      </c>
      <c r="K4885" s="1">
        <f>WEEKDAY(BART_Rides[[#This Row],[Date]],2)</f>
        <v>3</v>
      </c>
      <c r="L4885" s="1" t="str">
        <f>LEFT(BART_Rides[[#This Row],[Lines]],1)</f>
        <v>B</v>
      </c>
      <c r="M4885" s="1" t="str">
        <f>IF(BART_Rides[[#This Row],[FirstLetter]]="Y","Yes","No")</f>
        <v>No</v>
      </c>
      <c r="N4885" s="1" t="str">
        <f>IF(OR(BART_Rides[[#This Row],[Station Code]]="EM", BART_Rides[[#This Row],[Station Code]]="MT", BART_Rides[[#This Row],[Station Code]]="PL", BART_Rides[[#This Row],[Station Code]]="CC"), "Yes", "No")</f>
        <v>No</v>
      </c>
    </row>
    <row r="4886" spans="6:14">
      <c r="F4886" s="3">
        <v>44336</v>
      </c>
      <c r="G4886" s="1" t="s">
        <v>25</v>
      </c>
      <c r="H4886" s="1" t="s">
        <v>102</v>
      </c>
      <c r="I4886" s="1">
        <v>1309</v>
      </c>
      <c r="J4886" s="1">
        <f>MONTH(BART_Rides[[#This Row],[Date]])</f>
        <v>5</v>
      </c>
      <c r="K4886" s="1">
        <f>WEEKDAY(BART_Rides[[#This Row],[Date]],2)</f>
        <v>4</v>
      </c>
      <c r="L4886" s="1" t="str">
        <f>LEFT(BART_Rides[[#This Row],[Lines]],1)</f>
        <v>B</v>
      </c>
      <c r="M4886" s="1" t="str">
        <f>IF(BART_Rides[[#This Row],[FirstLetter]]="Y","Yes","No")</f>
        <v>No</v>
      </c>
      <c r="N4886" s="1" t="str">
        <f>IF(OR(BART_Rides[[#This Row],[Station Code]]="EM", BART_Rides[[#This Row],[Station Code]]="MT", BART_Rides[[#This Row],[Station Code]]="PL", BART_Rides[[#This Row],[Station Code]]="CC"), "Yes", "No")</f>
        <v>No</v>
      </c>
    </row>
    <row r="4887" spans="6:14">
      <c r="F4887" s="3">
        <v>44337</v>
      </c>
      <c r="G4887" s="1" t="s">
        <v>25</v>
      </c>
      <c r="H4887" s="1" t="s">
        <v>102</v>
      </c>
      <c r="I4887" s="1">
        <v>1352</v>
      </c>
      <c r="J4887" s="1">
        <f>MONTH(BART_Rides[[#This Row],[Date]])</f>
        <v>5</v>
      </c>
      <c r="K4887" s="1">
        <f>WEEKDAY(BART_Rides[[#This Row],[Date]],2)</f>
        <v>5</v>
      </c>
      <c r="L4887" s="1" t="str">
        <f>LEFT(BART_Rides[[#This Row],[Lines]],1)</f>
        <v>B</v>
      </c>
      <c r="M4887" s="1" t="str">
        <f>IF(BART_Rides[[#This Row],[FirstLetter]]="Y","Yes","No")</f>
        <v>No</v>
      </c>
      <c r="N4887" s="1" t="str">
        <f>IF(OR(BART_Rides[[#This Row],[Station Code]]="EM", BART_Rides[[#This Row],[Station Code]]="MT", BART_Rides[[#This Row],[Station Code]]="PL", BART_Rides[[#This Row],[Station Code]]="CC"), "Yes", "No")</f>
        <v>No</v>
      </c>
    </row>
    <row r="4888" spans="6:14">
      <c r="F4888" s="3">
        <v>44338</v>
      </c>
      <c r="G4888" s="1" t="s">
        <v>25</v>
      </c>
      <c r="H4888" s="1" t="s">
        <v>102</v>
      </c>
      <c r="I4888" s="1">
        <v>837</v>
      </c>
      <c r="J4888" s="1">
        <f>MONTH(BART_Rides[[#This Row],[Date]])</f>
        <v>5</v>
      </c>
      <c r="K4888" s="1">
        <f>WEEKDAY(BART_Rides[[#This Row],[Date]],2)</f>
        <v>6</v>
      </c>
      <c r="L4888" s="1" t="str">
        <f>LEFT(BART_Rides[[#This Row],[Lines]],1)</f>
        <v>B</v>
      </c>
      <c r="M4888" s="1" t="str">
        <f>IF(BART_Rides[[#This Row],[FirstLetter]]="Y","Yes","No")</f>
        <v>No</v>
      </c>
      <c r="N4888" s="1" t="str">
        <f>IF(OR(BART_Rides[[#This Row],[Station Code]]="EM", BART_Rides[[#This Row],[Station Code]]="MT", BART_Rides[[#This Row],[Station Code]]="PL", BART_Rides[[#This Row],[Station Code]]="CC"), "Yes", "No")</f>
        <v>No</v>
      </c>
    </row>
    <row r="4889" spans="6:14">
      <c r="F4889" s="3">
        <v>44339</v>
      </c>
      <c r="G4889" s="1" t="s">
        <v>25</v>
      </c>
      <c r="H4889" s="1" t="s">
        <v>102</v>
      </c>
      <c r="I4889" s="1">
        <v>656</v>
      </c>
      <c r="J4889" s="1">
        <f>MONTH(BART_Rides[[#This Row],[Date]])</f>
        <v>5</v>
      </c>
      <c r="K4889" s="1">
        <f>WEEKDAY(BART_Rides[[#This Row],[Date]],2)</f>
        <v>7</v>
      </c>
      <c r="L4889" s="1" t="str">
        <f>LEFT(BART_Rides[[#This Row],[Lines]],1)</f>
        <v>B</v>
      </c>
      <c r="M4889" s="1" t="str">
        <f>IF(BART_Rides[[#This Row],[FirstLetter]]="Y","Yes","No")</f>
        <v>No</v>
      </c>
      <c r="N4889" s="1" t="str">
        <f>IF(OR(BART_Rides[[#This Row],[Station Code]]="EM", BART_Rides[[#This Row],[Station Code]]="MT", BART_Rides[[#This Row],[Station Code]]="PL", BART_Rides[[#This Row],[Station Code]]="CC"), "Yes", "No")</f>
        <v>No</v>
      </c>
    </row>
    <row r="4890" spans="6:14">
      <c r="F4890" s="3">
        <v>44340</v>
      </c>
      <c r="G4890" s="1" t="s">
        <v>25</v>
      </c>
      <c r="H4890" s="1" t="s">
        <v>102</v>
      </c>
      <c r="I4890" s="1">
        <v>1296</v>
      </c>
      <c r="J4890" s="1">
        <f>MONTH(BART_Rides[[#This Row],[Date]])</f>
        <v>5</v>
      </c>
      <c r="K4890" s="1">
        <f>WEEKDAY(BART_Rides[[#This Row],[Date]],2)</f>
        <v>1</v>
      </c>
      <c r="L4890" s="1" t="str">
        <f>LEFT(BART_Rides[[#This Row],[Lines]],1)</f>
        <v>B</v>
      </c>
      <c r="M4890" s="1" t="str">
        <f>IF(BART_Rides[[#This Row],[FirstLetter]]="Y","Yes","No")</f>
        <v>No</v>
      </c>
      <c r="N4890" s="1" t="str">
        <f>IF(OR(BART_Rides[[#This Row],[Station Code]]="EM", BART_Rides[[#This Row],[Station Code]]="MT", BART_Rides[[#This Row],[Station Code]]="PL", BART_Rides[[#This Row],[Station Code]]="CC"), "Yes", "No")</f>
        <v>No</v>
      </c>
    </row>
    <row r="4891" spans="6:14">
      <c r="F4891" s="3">
        <v>44341</v>
      </c>
      <c r="G4891" s="1" t="s">
        <v>25</v>
      </c>
      <c r="H4891" s="1" t="s">
        <v>102</v>
      </c>
      <c r="I4891" s="1">
        <v>1291</v>
      </c>
      <c r="J4891" s="1">
        <f>MONTH(BART_Rides[[#This Row],[Date]])</f>
        <v>5</v>
      </c>
      <c r="K4891" s="1">
        <f>WEEKDAY(BART_Rides[[#This Row],[Date]],2)</f>
        <v>2</v>
      </c>
      <c r="L4891" s="1" t="str">
        <f>LEFT(BART_Rides[[#This Row],[Lines]],1)</f>
        <v>B</v>
      </c>
      <c r="M4891" s="1" t="str">
        <f>IF(BART_Rides[[#This Row],[FirstLetter]]="Y","Yes","No")</f>
        <v>No</v>
      </c>
      <c r="N4891" s="1" t="str">
        <f>IF(OR(BART_Rides[[#This Row],[Station Code]]="EM", BART_Rides[[#This Row],[Station Code]]="MT", BART_Rides[[#This Row],[Station Code]]="PL", BART_Rides[[#This Row],[Station Code]]="CC"), "Yes", "No")</f>
        <v>No</v>
      </c>
    </row>
    <row r="4892" spans="6:14">
      <c r="F4892" s="3">
        <v>44342</v>
      </c>
      <c r="G4892" s="1" t="s">
        <v>25</v>
      </c>
      <c r="H4892" s="1" t="s">
        <v>102</v>
      </c>
      <c r="I4892" s="1">
        <v>1323</v>
      </c>
      <c r="J4892" s="1">
        <f>MONTH(BART_Rides[[#This Row],[Date]])</f>
        <v>5</v>
      </c>
      <c r="K4892" s="1">
        <f>WEEKDAY(BART_Rides[[#This Row],[Date]],2)</f>
        <v>3</v>
      </c>
      <c r="L4892" s="1" t="str">
        <f>LEFT(BART_Rides[[#This Row],[Lines]],1)</f>
        <v>B</v>
      </c>
      <c r="M4892" s="1" t="str">
        <f>IF(BART_Rides[[#This Row],[FirstLetter]]="Y","Yes","No")</f>
        <v>No</v>
      </c>
      <c r="N4892" s="1" t="str">
        <f>IF(OR(BART_Rides[[#This Row],[Station Code]]="EM", BART_Rides[[#This Row],[Station Code]]="MT", BART_Rides[[#This Row],[Station Code]]="PL", BART_Rides[[#This Row],[Station Code]]="CC"), "Yes", "No")</f>
        <v>No</v>
      </c>
    </row>
    <row r="4893" spans="6:14">
      <c r="F4893" s="3">
        <v>44343</v>
      </c>
      <c r="G4893" s="1" t="s">
        <v>25</v>
      </c>
      <c r="H4893" s="1" t="s">
        <v>102</v>
      </c>
      <c r="I4893" s="1">
        <v>1376</v>
      </c>
      <c r="J4893" s="1">
        <f>MONTH(BART_Rides[[#This Row],[Date]])</f>
        <v>5</v>
      </c>
      <c r="K4893" s="1">
        <f>WEEKDAY(BART_Rides[[#This Row],[Date]],2)</f>
        <v>4</v>
      </c>
      <c r="L4893" s="1" t="str">
        <f>LEFT(BART_Rides[[#This Row],[Lines]],1)</f>
        <v>B</v>
      </c>
      <c r="M4893" s="1" t="str">
        <f>IF(BART_Rides[[#This Row],[FirstLetter]]="Y","Yes","No")</f>
        <v>No</v>
      </c>
      <c r="N4893" s="1" t="str">
        <f>IF(OR(BART_Rides[[#This Row],[Station Code]]="EM", BART_Rides[[#This Row],[Station Code]]="MT", BART_Rides[[#This Row],[Station Code]]="PL", BART_Rides[[#This Row],[Station Code]]="CC"), "Yes", "No")</f>
        <v>No</v>
      </c>
    </row>
    <row r="4894" spans="6:14">
      <c r="F4894" s="3">
        <v>44344</v>
      </c>
      <c r="G4894" s="1" t="s">
        <v>25</v>
      </c>
      <c r="H4894" s="1" t="s">
        <v>102</v>
      </c>
      <c r="I4894" s="1">
        <v>1314</v>
      </c>
      <c r="J4894" s="1">
        <f>MONTH(BART_Rides[[#This Row],[Date]])</f>
        <v>5</v>
      </c>
      <c r="K4894" s="1">
        <f>WEEKDAY(BART_Rides[[#This Row],[Date]],2)</f>
        <v>5</v>
      </c>
      <c r="L4894" s="1" t="str">
        <f>LEFT(BART_Rides[[#This Row],[Lines]],1)</f>
        <v>B</v>
      </c>
      <c r="M4894" s="1" t="str">
        <f>IF(BART_Rides[[#This Row],[FirstLetter]]="Y","Yes","No")</f>
        <v>No</v>
      </c>
      <c r="N4894" s="1" t="str">
        <f>IF(OR(BART_Rides[[#This Row],[Station Code]]="EM", BART_Rides[[#This Row],[Station Code]]="MT", BART_Rides[[#This Row],[Station Code]]="PL", BART_Rides[[#This Row],[Station Code]]="CC"), "Yes", "No")</f>
        <v>No</v>
      </c>
    </row>
    <row r="4895" spans="6:14">
      <c r="F4895" s="3">
        <v>44345</v>
      </c>
      <c r="G4895" s="1" t="s">
        <v>25</v>
      </c>
      <c r="H4895" s="1" t="s">
        <v>102</v>
      </c>
      <c r="I4895" s="1">
        <v>853</v>
      </c>
      <c r="J4895" s="1">
        <f>MONTH(BART_Rides[[#This Row],[Date]])</f>
        <v>5</v>
      </c>
      <c r="K4895" s="1">
        <f>WEEKDAY(BART_Rides[[#This Row],[Date]],2)</f>
        <v>6</v>
      </c>
      <c r="L4895" s="1" t="str">
        <f>LEFT(BART_Rides[[#This Row],[Lines]],1)</f>
        <v>B</v>
      </c>
      <c r="M4895" s="1" t="str">
        <f>IF(BART_Rides[[#This Row],[FirstLetter]]="Y","Yes","No")</f>
        <v>No</v>
      </c>
      <c r="N4895" s="1" t="str">
        <f>IF(OR(BART_Rides[[#This Row],[Station Code]]="EM", BART_Rides[[#This Row],[Station Code]]="MT", BART_Rides[[#This Row],[Station Code]]="PL", BART_Rides[[#This Row],[Station Code]]="CC"), "Yes", "No")</f>
        <v>No</v>
      </c>
    </row>
    <row r="4896" spans="6:14">
      <c r="F4896" s="3">
        <v>44346</v>
      </c>
      <c r="G4896" s="1" t="s">
        <v>25</v>
      </c>
      <c r="H4896" s="1" t="s">
        <v>102</v>
      </c>
      <c r="I4896" s="1">
        <v>741</v>
      </c>
      <c r="J4896" s="1">
        <f>MONTH(BART_Rides[[#This Row],[Date]])</f>
        <v>5</v>
      </c>
      <c r="K4896" s="1">
        <f>WEEKDAY(BART_Rides[[#This Row],[Date]],2)</f>
        <v>7</v>
      </c>
      <c r="L4896" s="1" t="str">
        <f>LEFT(BART_Rides[[#This Row],[Lines]],1)</f>
        <v>B</v>
      </c>
      <c r="M4896" s="1" t="str">
        <f>IF(BART_Rides[[#This Row],[FirstLetter]]="Y","Yes","No")</f>
        <v>No</v>
      </c>
      <c r="N4896" s="1" t="str">
        <f>IF(OR(BART_Rides[[#This Row],[Station Code]]="EM", BART_Rides[[#This Row],[Station Code]]="MT", BART_Rides[[#This Row],[Station Code]]="PL", BART_Rides[[#This Row],[Station Code]]="CC"), "Yes", "No")</f>
        <v>No</v>
      </c>
    </row>
    <row r="4897" spans="6:14">
      <c r="F4897" s="3">
        <v>44347</v>
      </c>
      <c r="G4897" s="1" t="s">
        <v>25</v>
      </c>
      <c r="H4897" s="1" t="s">
        <v>102</v>
      </c>
      <c r="I4897" s="1">
        <v>731</v>
      </c>
      <c r="J4897" s="1">
        <f>MONTH(BART_Rides[[#This Row],[Date]])</f>
        <v>5</v>
      </c>
      <c r="K4897" s="1">
        <f>WEEKDAY(BART_Rides[[#This Row],[Date]],2)</f>
        <v>1</v>
      </c>
      <c r="L4897" s="1" t="str">
        <f>LEFT(BART_Rides[[#This Row],[Lines]],1)</f>
        <v>B</v>
      </c>
      <c r="M4897" s="1" t="str">
        <f>IF(BART_Rides[[#This Row],[FirstLetter]]="Y","Yes","No")</f>
        <v>No</v>
      </c>
      <c r="N4897" s="1" t="str">
        <f>IF(OR(BART_Rides[[#This Row],[Station Code]]="EM", BART_Rides[[#This Row],[Station Code]]="MT", BART_Rides[[#This Row],[Station Code]]="PL", BART_Rides[[#This Row],[Station Code]]="CC"), "Yes", "No")</f>
        <v>No</v>
      </c>
    </row>
    <row r="4898" spans="6:14">
      <c r="F4898" s="3">
        <v>44348</v>
      </c>
      <c r="G4898" s="1" t="s">
        <v>25</v>
      </c>
      <c r="H4898" s="1" t="s">
        <v>102</v>
      </c>
      <c r="I4898" s="1">
        <v>1365</v>
      </c>
      <c r="J4898" s="1">
        <f>MONTH(BART_Rides[[#This Row],[Date]])</f>
        <v>6</v>
      </c>
      <c r="K4898" s="1">
        <f>WEEKDAY(BART_Rides[[#This Row],[Date]],2)</f>
        <v>2</v>
      </c>
      <c r="L4898" s="1" t="str">
        <f>LEFT(BART_Rides[[#This Row],[Lines]],1)</f>
        <v>B</v>
      </c>
      <c r="M4898" s="1" t="str">
        <f>IF(BART_Rides[[#This Row],[FirstLetter]]="Y","Yes","No")</f>
        <v>No</v>
      </c>
      <c r="N4898" s="1" t="str">
        <f>IF(OR(BART_Rides[[#This Row],[Station Code]]="EM", BART_Rides[[#This Row],[Station Code]]="MT", BART_Rides[[#This Row],[Station Code]]="PL", BART_Rides[[#This Row],[Station Code]]="CC"), "Yes", "No")</f>
        <v>No</v>
      </c>
    </row>
    <row r="4899" spans="6:14">
      <c r="F4899" s="3">
        <v>44349</v>
      </c>
      <c r="G4899" s="1" t="s">
        <v>25</v>
      </c>
      <c r="H4899" s="1" t="s">
        <v>102</v>
      </c>
      <c r="I4899" s="1">
        <v>1410</v>
      </c>
      <c r="J4899" s="1">
        <f>MONTH(BART_Rides[[#This Row],[Date]])</f>
        <v>6</v>
      </c>
      <c r="K4899" s="1">
        <f>WEEKDAY(BART_Rides[[#This Row],[Date]],2)</f>
        <v>3</v>
      </c>
      <c r="L4899" s="1" t="str">
        <f>LEFT(BART_Rides[[#This Row],[Lines]],1)</f>
        <v>B</v>
      </c>
      <c r="M4899" s="1" t="str">
        <f>IF(BART_Rides[[#This Row],[FirstLetter]]="Y","Yes","No")</f>
        <v>No</v>
      </c>
      <c r="N4899" s="1" t="str">
        <f>IF(OR(BART_Rides[[#This Row],[Station Code]]="EM", BART_Rides[[#This Row],[Station Code]]="MT", BART_Rides[[#This Row],[Station Code]]="PL", BART_Rides[[#This Row],[Station Code]]="CC"), "Yes", "No")</f>
        <v>No</v>
      </c>
    </row>
    <row r="4900" spans="6:14">
      <c r="F4900" s="3">
        <v>44350</v>
      </c>
      <c r="G4900" s="1" t="s">
        <v>25</v>
      </c>
      <c r="H4900" s="1" t="s">
        <v>102</v>
      </c>
      <c r="I4900" s="1">
        <v>1399</v>
      </c>
      <c r="J4900" s="1">
        <f>MONTH(BART_Rides[[#This Row],[Date]])</f>
        <v>6</v>
      </c>
      <c r="K4900" s="1">
        <f>WEEKDAY(BART_Rides[[#This Row],[Date]],2)</f>
        <v>4</v>
      </c>
      <c r="L4900" s="1" t="str">
        <f>LEFT(BART_Rides[[#This Row],[Lines]],1)</f>
        <v>B</v>
      </c>
      <c r="M4900" s="1" t="str">
        <f>IF(BART_Rides[[#This Row],[FirstLetter]]="Y","Yes","No")</f>
        <v>No</v>
      </c>
      <c r="N4900" s="1" t="str">
        <f>IF(OR(BART_Rides[[#This Row],[Station Code]]="EM", BART_Rides[[#This Row],[Station Code]]="MT", BART_Rides[[#This Row],[Station Code]]="PL", BART_Rides[[#This Row],[Station Code]]="CC"), "Yes", "No")</f>
        <v>No</v>
      </c>
    </row>
    <row r="4901" spans="6:14">
      <c r="F4901" s="3">
        <v>44351</v>
      </c>
      <c r="G4901" s="1" t="s">
        <v>25</v>
      </c>
      <c r="H4901" s="1" t="s">
        <v>102</v>
      </c>
      <c r="I4901" s="1">
        <v>1379</v>
      </c>
      <c r="J4901" s="1">
        <f>MONTH(BART_Rides[[#This Row],[Date]])</f>
        <v>6</v>
      </c>
      <c r="K4901" s="1">
        <f>WEEKDAY(BART_Rides[[#This Row],[Date]],2)</f>
        <v>5</v>
      </c>
      <c r="L4901" s="1" t="str">
        <f>LEFT(BART_Rides[[#This Row],[Lines]],1)</f>
        <v>B</v>
      </c>
      <c r="M4901" s="1" t="str">
        <f>IF(BART_Rides[[#This Row],[FirstLetter]]="Y","Yes","No")</f>
        <v>No</v>
      </c>
      <c r="N4901" s="1" t="str">
        <f>IF(OR(BART_Rides[[#This Row],[Station Code]]="EM", BART_Rides[[#This Row],[Station Code]]="MT", BART_Rides[[#This Row],[Station Code]]="PL", BART_Rides[[#This Row],[Station Code]]="CC"), "Yes", "No")</f>
        <v>No</v>
      </c>
    </row>
    <row r="4902" spans="6:14">
      <c r="F4902" s="3">
        <v>44352</v>
      </c>
      <c r="G4902" s="1" t="s">
        <v>25</v>
      </c>
      <c r="H4902" s="1" t="s">
        <v>102</v>
      </c>
      <c r="I4902" s="1">
        <v>845</v>
      </c>
      <c r="J4902" s="1">
        <f>MONTH(BART_Rides[[#This Row],[Date]])</f>
        <v>6</v>
      </c>
      <c r="K4902" s="1">
        <f>WEEKDAY(BART_Rides[[#This Row],[Date]],2)</f>
        <v>6</v>
      </c>
      <c r="L4902" s="1" t="str">
        <f>LEFT(BART_Rides[[#This Row],[Lines]],1)</f>
        <v>B</v>
      </c>
      <c r="M4902" s="1" t="str">
        <f>IF(BART_Rides[[#This Row],[FirstLetter]]="Y","Yes","No")</f>
        <v>No</v>
      </c>
      <c r="N4902" s="1" t="str">
        <f>IF(OR(BART_Rides[[#This Row],[Station Code]]="EM", BART_Rides[[#This Row],[Station Code]]="MT", BART_Rides[[#This Row],[Station Code]]="PL", BART_Rides[[#This Row],[Station Code]]="CC"), "Yes", "No")</f>
        <v>No</v>
      </c>
    </row>
    <row r="4903" spans="6:14">
      <c r="F4903" s="3">
        <v>44353</v>
      </c>
      <c r="G4903" s="1" t="s">
        <v>25</v>
      </c>
      <c r="H4903" s="1" t="s">
        <v>102</v>
      </c>
      <c r="I4903" s="1">
        <v>654</v>
      </c>
      <c r="J4903" s="1">
        <f>MONTH(BART_Rides[[#This Row],[Date]])</f>
        <v>6</v>
      </c>
      <c r="K4903" s="1">
        <f>WEEKDAY(BART_Rides[[#This Row],[Date]],2)</f>
        <v>7</v>
      </c>
      <c r="L4903" s="1" t="str">
        <f>LEFT(BART_Rides[[#This Row],[Lines]],1)</f>
        <v>B</v>
      </c>
      <c r="M4903" s="1" t="str">
        <f>IF(BART_Rides[[#This Row],[FirstLetter]]="Y","Yes","No")</f>
        <v>No</v>
      </c>
      <c r="N4903" s="1" t="str">
        <f>IF(OR(BART_Rides[[#This Row],[Station Code]]="EM", BART_Rides[[#This Row],[Station Code]]="MT", BART_Rides[[#This Row],[Station Code]]="PL", BART_Rides[[#This Row],[Station Code]]="CC"), "Yes", "No")</f>
        <v>No</v>
      </c>
    </row>
    <row r="4904" spans="6:14">
      <c r="F4904" s="3">
        <v>44354</v>
      </c>
      <c r="G4904" s="1" t="s">
        <v>25</v>
      </c>
      <c r="H4904" s="1" t="s">
        <v>102</v>
      </c>
      <c r="I4904" s="1">
        <v>1361</v>
      </c>
      <c r="J4904" s="1">
        <f>MONTH(BART_Rides[[#This Row],[Date]])</f>
        <v>6</v>
      </c>
      <c r="K4904" s="1">
        <f>WEEKDAY(BART_Rides[[#This Row],[Date]],2)</f>
        <v>1</v>
      </c>
      <c r="L4904" s="1" t="str">
        <f>LEFT(BART_Rides[[#This Row],[Lines]],1)</f>
        <v>B</v>
      </c>
      <c r="M4904" s="1" t="str">
        <f>IF(BART_Rides[[#This Row],[FirstLetter]]="Y","Yes","No")</f>
        <v>No</v>
      </c>
      <c r="N4904" s="1" t="str">
        <f>IF(OR(BART_Rides[[#This Row],[Station Code]]="EM", BART_Rides[[#This Row],[Station Code]]="MT", BART_Rides[[#This Row],[Station Code]]="PL", BART_Rides[[#This Row],[Station Code]]="CC"), "Yes", "No")</f>
        <v>No</v>
      </c>
    </row>
    <row r="4905" spans="6:14">
      <c r="F4905" s="3">
        <v>44355</v>
      </c>
      <c r="G4905" s="1" t="s">
        <v>25</v>
      </c>
      <c r="H4905" s="1" t="s">
        <v>102</v>
      </c>
      <c r="I4905" s="1">
        <v>1359</v>
      </c>
      <c r="J4905" s="1">
        <f>MONTH(BART_Rides[[#This Row],[Date]])</f>
        <v>6</v>
      </c>
      <c r="K4905" s="1">
        <f>WEEKDAY(BART_Rides[[#This Row],[Date]],2)</f>
        <v>2</v>
      </c>
      <c r="L4905" s="1" t="str">
        <f>LEFT(BART_Rides[[#This Row],[Lines]],1)</f>
        <v>B</v>
      </c>
      <c r="M4905" s="1" t="str">
        <f>IF(BART_Rides[[#This Row],[FirstLetter]]="Y","Yes","No")</f>
        <v>No</v>
      </c>
      <c r="N4905" s="1" t="str">
        <f>IF(OR(BART_Rides[[#This Row],[Station Code]]="EM", BART_Rides[[#This Row],[Station Code]]="MT", BART_Rides[[#This Row],[Station Code]]="PL", BART_Rides[[#This Row],[Station Code]]="CC"), "Yes", "No")</f>
        <v>No</v>
      </c>
    </row>
    <row r="4906" spans="6:14">
      <c r="F4906" s="3">
        <v>44356</v>
      </c>
      <c r="G4906" s="1" t="s">
        <v>25</v>
      </c>
      <c r="H4906" s="1" t="s">
        <v>102</v>
      </c>
      <c r="I4906" s="1">
        <v>1409</v>
      </c>
      <c r="J4906" s="1">
        <f>MONTH(BART_Rides[[#This Row],[Date]])</f>
        <v>6</v>
      </c>
      <c r="K4906" s="1">
        <f>WEEKDAY(BART_Rides[[#This Row],[Date]],2)</f>
        <v>3</v>
      </c>
      <c r="L4906" s="1" t="str">
        <f>LEFT(BART_Rides[[#This Row],[Lines]],1)</f>
        <v>B</v>
      </c>
      <c r="M4906" s="1" t="str">
        <f>IF(BART_Rides[[#This Row],[FirstLetter]]="Y","Yes","No")</f>
        <v>No</v>
      </c>
      <c r="N4906" s="1" t="str">
        <f>IF(OR(BART_Rides[[#This Row],[Station Code]]="EM", BART_Rides[[#This Row],[Station Code]]="MT", BART_Rides[[#This Row],[Station Code]]="PL", BART_Rides[[#This Row],[Station Code]]="CC"), "Yes", "No")</f>
        <v>No</v>
      </c>
    </row>
    <row r="4907" spans="6:14">
      <c r="F4907" s="3">
        <v>44357</v>
      </c>
      <c r="G4907" s="1" t="s">
        <v>25</v>
      </c>
      <c r="H4907" s="1" t="s">
        <v>102</v>
      </c>
      <c r="I4907" s="1">
        <v>1405</v>
      </c>
      <c r="J4907" s="1">
        <f>MONTH(BART_Rides[[#This Row],[Date]])</f>
        <v>6</v>
      </c>
      <c r="K4907" s="1">
        <f>WEEKDAY(BART_Rides[[#This Row],[Date]],2)</f>
        <v>4</v>
      </c>
      <c r="L4907" s="1" t="str">
        <f>LEFT(BART_Rides[[#This Row],[Lines]],1)</f>
        <v>B</v>
      </c>
      <c r="M4907" s="1" t="str">
        <f>IF(BART_Rides[[#This Row],[FirstLetter]]="Y","Yes","No")</f>
        <v>No</v>
      </c>
      <c r="N4907" s="1" t="str">
        <f>IF(OR(BART_Rides[[#This Row],[Station Code]]="EM", BART_Rides[[#This Row],[Station Code]]="MT", BART_Rides[[#This Row],[Station Code]]="PL", BART_Rides[[#This Row],[Station Code]]="CC"), "Yes", "No")</f>
        <v>No</v>
      </c>
    </row>
    <row r="4908" spans="6:14">
      <c r="F4908" s="3">
        <v>44358</v>
      </c>
      <c r="G4908" s="1" t="s">
        <v>25</v>
      </c>
      <c r="H4908" s="1" t="s">
        <v>102</v>
      </c>
      <c r="I4908" s="1">
        <v>1409</v>
      </c>
      <c r="J4908" s="1">
        <f>MONTH(BART_Rides[[#This Row],[Date]])</f>
        <v>6</v>
      </c>
      <c r="K4908" s="1">
        <f>WEEKDAY(BART_Rides[[#This Row],[Date]],2)</f>
        <v>5</v>
      </c>
      <c r="L4908" s="1" t="str">
        <f>LEFT(BART_Rides[[#This Row],[Lines]],1)</f>
        <v>B</v>
      </c>
      <c r="M4908" s="1" t="str">
        <f>IF(BART_Rides[[#This Row],[FirstLetter]]="Y","Yes","No")</f>
        <v>No</v>
      </c>
      <c r="N4908" s="1" t="str">
        <f>IF(OR(BART_Rides[[#This Row],[Station Code]]="EM", BART_Rides[[#This Row],[Station Code]]="MT", BART_Rides[[#This Row],[Station Code]]="PL", BART_Rides[[#This Row],[Station Code]]="CC"), "Yes", "No")</f>
        <v>No</v>
      </c>
    </row>
    <row r="4909" spans="6:14">
      <c r="F4909" s="3">
        <v>44359</v>
      </c>
      <c r="G4909" s="1" t="s">
        <v>25</v>
      </c>
      <c r="H4909" s="1" t="s">
        <v>102</v>
      </c>
      <c r="I4909" s="1">
        <v>889</v>
      </c>
      <c r="J4909" s="1">
        <f>MONTH(BART_Rides[[#This Row],[Date]])</f>
        <v>6</v>
      </c>
      <c r="K4909" s="1">
        <f>WEEKDAY(BART_Rides[[#This Row],[Date]],2)</f>
        <v>6</v>
      </c>
      <c r="L4909" s="1" t="str">
        <f>LEFT(BART_Rides[[#This Row],[Lines]],1)</f>
        <v>B</v>
      </c>
      <c r="M4909" s="1" t="str">
        <f>IF(BART_Rides[[#This Row],[FirstLetter]]="Y","Yes","No")</f>
        <v>No</v>
      </c>
      <c r="N4909" s="1" t="str">
        <f>IF(OR(BART_Rides[[#This Row],[Station Code]]="EM", BART_Rides[[#This Row],[Station Code]]="MT", BART_Rides[[#This Row],[Station Code]]="PL", BART_Rides[[#This Row],[Station Code]]="CC"), "Yes", "No")</f>
        <v>No</v>
      </c>
    </row>
    <row r="4910" spans="6:14">
      <c r="F4910" s="3">
        <v>44360</v>
      </c>
      <c r="G4910" s="1" t="s">
        <v>25</v>
      </c>
      <c r="H4910" s="1" t="s">
        <v>102</v>
      </c>
      <c r="I4910" s="1">
        <v>672</v>
      </c>
      <c r="J4910" s="1">
        <f>MONTH(BART_Rides[[#This Row],[Date]])</f>
        <v>6</v>
      </c>
      <c r="K4910" s="1">
        <f>WEEKDAY(BART_Rides[[#This Row],[Date]],2)</f>
        <v>7</v>
      </c>
      <c r="L4910" s="1" t="str">
        <f>LEFT(BART_Rides[[#This Row],[Lines]],1)</f>
        <v>B</v>
      </c>
      <c r="M4910" s="1" t="str">
        <f>IF(BART_Rides[[#This Row],[FirstLetter]]="Y","Yes","No")</f>
        <v>No</v>
      </c>
      <c r="N4910" s="1" t="str">
        <f>IF(OR(BART_Rides[[#This Row],[Station Code]]="EM", BART_Rides[[#This Row],[Station Code]]="MT", BART_Rides[[#This Row],[Station Code]]="PL", BART_Rides[[#This Row],[Station Code]]="CC"), "Yes", "No")</f>
        <v>No</v>
      </c>
    </row>
    <row r="4911" spans="6:14">
      <c r="F4911" s="3">
        <v>44361</v>
      </c>
      <c r="G4911" s="1" t="s">
        <v>25</v>
      </c>
      <c r="H4911" s="1" t="s">
        <v>102</v>
      </c>
      <c r="I4911" s="1">
        <v>1424</v>
      </c>
      <c r="J4911" s="1">
        <f>MONTH(BART_Rides[[#This Row],[Date]])</f>
        <v>6</v>
      </c>
      <c r="K4911" s="1">
        <f>WEEKDAY(BART_Rides[[#This Row],[Date]],2)</f>
        <v>1</v>
      </c>
      <c r="L4911" s="1" t="str">
        <f>LEFT(BART_Rides[[#This Row],[Lines]],1)</f>
        <v>B</v>
      </c>
      <c r="M4911" s="1" t="str">
        <f>IF(BART_Rides[[#This Row],[FirstLetter]]="Y","Yes","No")</f>
        <v>No</v>
      </c>
      <c r="N4911" s="1" t="str">
        <f>IF(OR(BART_Rides[[#This Row],[Station Code]]="EM", BART_Rides[[#This Row],[Station Code]]="MT", BART_Rides[[#This Row],[Station Code]]="PL", BART_Rides[[#This Row],[Station Code]]="CC"), "Yes", "No")</f>
        <v>No</v>
      </c>
    </row>
    <row r="4912" spans="6:14">
      <c r="F4912" s="3">
        <v>44362</v>
      </c>
      <c r="G4912" s="1" t="s">
        <v>25</v>
      </c>
      <c r="H4912" s="1" t="s">
        <v>102</v>
      </c>
      <c r="I4912" s="1">
        <v>1464</v>
      </c>
      <c r="J4912" s="1">
        <f>MONTH(BART_Rides[[#This Row],[Date]])</f>
        <v>6</v>
      </c>
      <c r="K4912" s="1">
        <f>WEEKDAY(BART_Rides[[#This Row],[Date]],2)</f>
        <v>2</v>
      </c>
      <c r="L4912" s="1" t="str">
        <f>LEFT(BART_Rides[[#This Row],[Lines]],1)</f>
        <v>B</v>
      </c>
      <c r="M4912" s="1" t="str">
        <f>IF(BART_Rides[[#This Row],[FirstLetter]]="Y","Yes","No")</f>
        <v>No</v>
      </c>
      <c r="N4912" s="1" t="str">
        <f>IF(OR(BART_Rides[[#This Row],[Station Code]]="EM", BART_Rides[[#This Row],[Station Code]]="MT", BART_Rides[[#This Row],[Station Code]]="PL", BART_Rides[[#This Row],[Station Code]]="CC"), "Yes", "No")</f>
        <v>No</v>
      </c>
    </row>
    <row r="4913" spans="6:14">
      <c r="F4913" s="3">
        <v>44363</v>
      </c>
      <c r="G4913" s="1" t="s">
        <v>25</v>
      </c>
      <c r="H4913" s="1" t="s">
        <v>102</v>
      </c>
      <c r="I4913" s="1">
        <v>1457</v>
      </c>
      <c r="J4913" s="1">
        <f>MONTH(BART_Rides[[#This Row],[Date]])</f>
        <v>6</v>
      </c>
      <c r="K4913" s="1">
        <f>WEEKDAY(BART_Rides[[#This Row],[Date]],2)</f>
        <v>3</v>
      </c>
      <c r="L4913" s="1" t="str">
        <f>LEFT(BART_Rides[[#This Row],[Lines]],1)</f>
        <v>B</v>
      </c>
      <c r="M4913" s="1" t="str">
        <f>IF(BART_Rides[[#This Row],[FirstLetter]]="Y","Yes","No")</f>
        <v>No</v>
      </c>
      <c r="N4913" s="1" t="str">
        <f>IF(OR(BART_Rides[[#This Row],[Station Code]]="EM", BART_Rides[[#This Row],[Station Code]]="MT", BART_Rides[[#This Row],[Station Code]]="PL", BART_Rides[[#This Row],[Station Code]]="CC"), "Yes", "No")</f>
        <v>No</v>
      </c>
    </row>
    <row r="4914" spans="6:14">
      <c r="F4914" s="3">
        <v>44364</v>
      </c>
      <c r="G4914" s="1" t="s">
        <v>25</v>
      </c>
      <c r="H4914" s="1" t="s">
        <v>102</v>
      </c>
      <c r="I4914" s="1">
        <v>1435</v>
      </c>
      <c r="J4914" s="1">
        <f>MONTH(BART_Rides[[#This Row],[Date]])</f>
        <v>6</v>
      </c>
      <c r="K4914" s="1">
        <f>WEEKDAY(BART_Rides[[#This Row],[Date]],2)</f>
        <v>4</v>
      </c>
      <c r="L4914" s="1" t="str">
        <f>LEFT(BART_Rides[[#This Row],[Lines]],1)</f>
        <v>B</v>
      </c>
      <c r="M4914" s="1" t="str">
        <f>IF(BART_Rides[[#This Row],[FirstLetter]]="Y","Yes","No")</f>
        <v>No</v>
      </c>
      <c r="N4914" s="1" t="str">
        <f>IF(OR(BART_Rides[[#This Row],[Station Code]]="EM", BART_Rides[[#This Row],[Station Code]]="MT", BART_Rides[[#This Row],[Station Code]]="PL", BART_Rides[[#This Row],[Station Code]]="CC"), "Yes", "No")</f>
        <v>No</v>
      </c>
    </row>
    <row r="4915" spans="6:14">
      <c r="F4915" s="3">
        <v>44365</v>
      </c>
      <c r="G4915" s="1" t="s">
        <v>25</v>
      </c>
      <c r="H4915" s="1" t="s">
        <v>102</v>
      </c>
      <c r="I4915" s="1">
        <v>1384</v>
      </c>
      <c r="J4915" s="1">
        <f>MONTH(BART_Rides[[#This Row],[Date]])</f>
        <v>6</v>
      </c>
      <c r="K4915" s="1">
        <f>WEEKDAY(BART_Rides[[#This Row],[Date]],2)</f>
        <v>5</v>
      </c>
      <c r="L4915" s="1" t="str">
        <f>LEFT(BART_Rides[[#This Row],[Lines]],1)</f>
        <v>B</v>
      </c>
      <c r="M4915" s="1" t="str">
        <f>IF(BART_Rides[[#This Row],[FirstLetter]]="Y","Yes","No")</f>
        <v>No</v>
      </c>
      <c r="N4915" s="1" t="str">
        <f>IF(OR(BART_Rides[[#This Row],[Station Code]]="EM", BART_Rides[[#This Row],[Station Code]]="MT", BART_Rides[[#This Row],[Station Code]]="PL", BART_Rides[[#This Row],[Station Code]]="CC"), "Yes", "No")</f>
        <v>No</v>
      </c>
    </row>
    <row r="4916" spans="6:14">
      <c r="F4916" s="3">
        <v>44366</v>
      </c>
      <c r="G4916" s="1" t="s">
        <v>25</v>
      </c>
      <c r="H4916" s="1" t="s">
        <v>102</v>
      </c>
      <c r="I4916" s="1">
        <v>970</v>
      </c>
      <c r="J4916" s="1">
        <f>MONTH(BART_Rides[[#This Row],[Date]])</f>
        <v>6</v>
      </c>
      <c r="K4916" s="1">
        <f>WEEKDAY(BART_Rides[[#This Row],[Date]],2)</f>
        <v>6</v>
      </c>
      <c r="L4916" s="1" t="str">
        <f>LEFT(BART_Rides[[#This Row],[Lines]],1)</f>
        <v>B</v>
      </c>
      <c r="M4916" s="1" t="str">
        <f>IF(BART_Rides[[#This Row],[FirstLetter]]="Y","Yes","No")</f>
        <v>No</v>
      </c>
      <c r="N4916" s="1" t="str">
        <f>IF(OR(BART_Rides[[#This Row],[Station Code]]="EM", BART_Rides[[#This Row],[Station Code]]="MT", BART_Rides[[#This Row],[Station Code]]="PL", BART_Rides[[#This Row],[Station Code]]="CC"), "Yes", "No")</f>
        <v>No</v>
      </c>
    </row>
    <row r="4917" spans="6:14">
      <c r="F4917" s="3">
        <v>44367</v>
      </c>
      <c r="G4917" s="1" t="s">
        <v>25</v>
      </c>
      <c r="H4917" s="1" t="s">
        <v>102</v>
      </c>
      <c r="I4917" s="1">
        <v>685</v>
      </c>
      <c r="J4917" s="1">
        <f>MONTH(BART_Rides[[#This Row],[Date]])</f>
        <v>6</v>
      </c>
      <c r="K4917" s="1">
        <f>WEEKDAY(BART_Rides[[#This Row],[Date]],2)</f>
        <v>7</v>
      </c>
      <c r="L4917" s="1" t="str">
        <f>LEFT(BART_Rides[[#This Row],[Lines]],1)</f>
        <v>B</v>
      </c>
      <c r="M4917" s="1" t="str">
        <f>IF(BART_Rides[[#This Row],[FirstLetter]]="Y","Yes","No")</f>
        <v>No</v>
      </c>
      <c r="N4917" s="1" t="str">
        <f>IF(OR(BART_Rides[[#This Row],[Station Code]]="EM", BART_Rides[[#This Row],[Station Code]]="MT", BART_Rides[[#This Row],[Station Code]]="PL", BART_Rides[[#This Row],[Station Code]]="CC"), "Yes", "No")</f>
        <v>No</v>
      </c>
    </row>
    <row r="4918" spans="6:14">
      <c r="F4918" s="3">
        <v>44368</v>
      </c>
      <c r="G4918" s="1" t="s">
        <v>25</v>
      </c>
      <c r="H4918" s="1" t="s">
        <v>102</v>
      </c>
      <c r="I4918" s="1">
        <v>1455</v>
      </c>
      <c r="J4918" s="1">
        <f>MONTH(BART_Rides[[#This Row],[Date]])</f>
        <v>6</v>
      </c>
      <c r="K4918" s="1">
        <f>WEEKDAY(BART_Rides[[#This Row],[Date]],2)</f>
        <v>1</v>
      </c>
      <c r="L4918" s="1" t="str">
        <f>LEFT(BART_Rides[[#This Row],[Lines]],1)</f>
        <v>B</v>
      </c>
      <c r="M4918" s="1" t="str">
        <f>IF(BART_Rides[[#This Row],[FirstLetter]]="Y","Yes","No")</f>
        <v>No</v>
      </c>
      <c r="N4918" s="1" t="str">
        <f>IF(OR(BART_Rides[[#This Row],[Station Code]]="EM", BART_Rides[[#This Row],[Station Code]]="MT", BART_Rides[[#This Row],[Station Code]]="PL", BART_Rides[[#This Row],[Station Code]]="CC"), "Yes", "No")</f>
        <v>No</v>
      </c>
    </row>
    <row r="4919" spans="6:14">
      <c r="F4919" s="3">
        <v>44369</v>
      </c>
      <c r="G4919" s="1" t="s">
        <v>25</v>
      </c>
      <c r="H4919" s="1" t="s">
        <v>102</v>
      </c>
      <c r="I4919" s="1">
        <v>1476</v>
      </c>
      <c r="J4919" s="1">
        <f>MONTH(BART_Rides[[#This Row],[Date]])</f>
        <v>6</v>
      </c>
      <c r="K4919" s="1">
        <f>WEEKDAY(BART_Rides[[#This Row],[Date]],2)</f>
        <v>2</v>
      </c>
      <c r="L4919" s="1" t="str">
        <f>LEFT(BART_Rides[[#This Row],[Lines]],1)</f>
        <v>B</v>
      </c>
      <c r="M4919" s="1" t="str">
        <f>IF(BART_Rides[[#This Row],[FirstLetter]]="Y","Yes","No")</f>
        <v>No</v>
      </c>
      <c r="N4919" s="1" t="str">
        <f>IF(OR(BART_Rides[[#This Row],[Station Code]]="EM", BART_Rides[[#This Row],[Station Code]]="MT", BART_Rides[[#This Row],[Station Code]]="PL", BART_Rides[[#This Row],[Station Code]]="CC"), "Yes", "No")</f>
        <v>No</v>
      </c>
    </row>
    <row r="4920" spans="6:14">
      <c r="F4920" s="3">
        <v>44370</v>
      </c>
      <c r="G4920" s="1" t="s">
        <v>25</v>
      </c>
      <c r="H4920" s="1" t="s">
        <v>102</v>
      </c>
      <c r="I4920" s="1">
        <v>1457</v>
      </c>
      <c r="J4920" s="1">
        <f>MONTH(BART_Rides[[#This Row],[Date]])</f>
        <v>6</v>
      </c>
      <c r="K4920" s="1">
        <f>WEEKDAY(BART_Rides[[#This Row],[Date]],2)</f>
        <v>3</v>
      </c>
      <c r="L4920" s="1" t="str">
        <f>LEFT(BART_Rides[[#This Row],[Lines]],1)</f>
        <v>B</v>
      </c>
      <c r="M4920" s="1" t="str">
        <f>IF(BART_Rides[[#This Row],[FirstLetter]]="Y","Yes","No")</f>
        <v>No</v>
      </c>
      <c r="N4920" s="1" t="str">
        <f>IF(OR(BART_Rides[[#This Row],[Station Code]]="EM", BART_Rides[[#This Row],[Station Code]]="MT", BART_Rides[[#This Row],[Station Code]]="PL", BART_Rides[[#This Row],[Station Code]]="CC"), "Yes", "No")</f>
        <v>No</v>
      </c>
    </row>
    <row r="4921" spans="6:14">
      <c r="F4921" s="3">
        <v>44371</v>
      </c>
      <c r="G4921" s="1" t="s">
        <v>25</v>
      </c>
      <c r="H4921" s="1" t="s">
        <v>102</v>
      </c>
      <c r="I4921" s="1">
        <v>1486</v>
      </c>
      <c r="J4921" s="1">
        <f>MONTH(BART_Rides[[#This Row],[Date]])</f>
        <v>6</v>
      </c>
      <c r="K4921" s="1">
        <f>WEEKDAY(BART_Rides[[#This Row],[Date]],2)</f>
        <v>4</v>
      </c>
      <c r="L4921" s="1" t="str">
        <f>LEFT(BART_Rides[[#This Row],[Lines]],1)</f>
        <v>B</v>
      </c>
      <c r="M4921" s="1" t="str">
        <f>IF(BART_Rides[[#This Row],[FirstLetter]]="Y","Yes","No")</f>
        <v>No</v>
      </c>
      <c r="N4921" s="1" t="str">
        <f>IF(OR(BART_Rides[[#This Row],[Station Code]]="EM", BART_Rides[[#This Row],[Station Code]]="MT", BART_Rides[[#This Row],[Station Code]]="PL", BART_Rides[[#This Row],[Station Code]]="CC"), "Yes", "No")</f>
        <v>No</v>
      </c>
    </row>
    <row r="4922" spans="6:14">
      <c r="F4922" s="3">
        <v>44372</v>
      </c>
      <c r="G4922" s="1" t="s">
        <v>25</v>
      </c>
      <c r="H4922" s="1" t="s">
        <v>102</v>
      </c>
      <c r="I4922" s="1">
        <v>1602</v>
      </c>
      <c r="J4922" s="1">
        <f>MONTH(BART_Rides[[#This Row],[Date]])</f>
        <v>6</v>
      </c>
      <c r="K4922" s="1">
        <f>WEEKDAY(BART_Rides[[#This Row],[Date]],2)</f>
        <v>5</v>
      </c>
      <c r="L4922" s="1" t="str">
        <f>LEFT(BART_Rides[[#This Row],[Lines]],1)</f>
        <v>B</v>
      </c>
      <c r="M4922" s="1" t="str">
        <f>IF(BART_Rides[[#This Row],[FirstLetter]]="Y","Yes","No")</f>
        <v>No</v>
      </c>
      <c r="N4922" s="1" t="str">
        <f>IF(OR(BART_Rides[[#This Row],[Station Code]]="EM", BART_Rides[[#This Row],[Station Code]]="MT", BART_Rides[[#This Row],[Station Code]]="PL", BART_Rides[[#This Row],[Station Code]]="CC"), "Yes", "No")</f>
        <v>No</v>
      </c>
    </row>
    <row r="4923" spans="6:14">
      <c r="F4923" s="3">
        <v>44373</v>
      </c>
      <c r="G4923" s="1" t="s">
        <v>25</v>
      </c>
      <c r="H4923" s="1" t="s">
        <v>102</v>
      </c>
      <c r="I4923" s="1">
        <v>1035</v>
      </c>
      <c r="J4923" s="1">
        <f>MONTH(BART_Rides[[#This Row],[Date]])</f>
        <v>6</v>
      </c>
      <c r="K4923" s="1">
        <f>WEEKDAY(BART_Rides[[#This Row],[Date]],2)</f>
        <v>6</v>
      </c>
      <c r="L4923" s="1" t="str">
        <f>LEFT(BART_Rides[[#This Row],[Lines]],1)</f>
        <v>B</v>
      </c>
      <c r="M4923" s="1" t="str">
        <f>IF(BART_Rides[[#This Row],[FirstLetter]]="Y","Yes","No")</f>
        <v>No</v>
      </c>
      <c r="N4923" s="1" t="str">
        <f>IF(OR(BART_Rides[[#This Row],[Station Code]]="EM", BART_Rides[[#This Row],[Station Code]]="MT", BART_Rides[[#This Row],[Station Code]]="PL", BART_Rides[[#This Row],[Station Code]]="CC"), "Yes", "No")</f>
        <v>No</v>
      </c>
    </row>
    <row r="4924" spans="6:14">
      <c r="F4924" s="3">
        <v>44374</v>
      </c>
      <c r="G4924" s="1" t="s">
        <v>25</v>
      </c>
      <c r="H4924" s="1" t="s">
        <v>102</v>
      </c>
      <c r="I4924" s="1">
        <v>825</v>
      </c>
      <c r="J4924" s="1">
        <f>MONTH(BART_Rides[[#This Row],[Date]])</f>
        <v>6</v>
      </c>
      <c r="K4924" s="1">
        <f>WEEKDAY(BART_Rides[[#This Row],[Date]],2)</f>
        <v>7</v>
      </c>
      <c r="L4924" s="1" t="str">
        <f>LEFT(BART_Rides[[#This Row],[Lines]],1)</f>
        <v>B</v>
      </c>
      <c r="M4924" s="1" t="str">
        <f>IF(BART_Rides[[#This Row],[FirstLetter]]="Y","Yes","No")</f>
        <v>No</v>
      </c>
      <c r="N4924" s="1" t="str">
        <f>IF(OR(BART_Rides[[#This Row],[Station Code]]="EM", BART_Rides[[#This Row],[Station Code]]="MT", BART_Rides[[#This Row],[Station Code]]="PL", BART_Rides[[#This Row],[Station Code]]="CC"), "Yes", "No")</f>
        <v>No</v>
      </c>
    </row>
    <row r="4925" spans="6:14">
      <c r="F4925" s="3">
        <v>44375</v>
      </c>
      <c r="G4925" s="1" t="s">
        <v>25</v>
      </c>
      <c r="H4925" s="1" t="s">
        <v>102</v>
      </c>
      <c r="I4925" s="1">
        <v>1398</v>
      </c>
      <c r="J4925" s="1">
        <f>MONTH(BART_Rides[[#This Row],[Date]])</f>
        <v>6</v>
      </c>
      <c r="K4925" s="1">
        <f>WEEKDAY(BART_Rides[[#This Row],[Date]],2)</f>
        <v>1</v>
      </c>
      <c r="L4925" s="1" t="str">
        <f>LEFT(BART_Rides[[#This Row],[Lines]],1)</f>
        <v>B</v>
      </c>
      <c r="M4925" s="1" t="str">
        <f>IF(BART_Rides[[#This Row],[FirstLetter]]="Y","Yes","No")</f>
        <v>No</v>
      </c>
      <c r="N4925" s="1" t="str">
        <f>IF(OR(BART_Rides[[#This Row],[Station Code]]="EM", BART_Rides[[#This Row],[Station Code]]="MT", BART_Rides[[#This Row],[Station Code]]="PL", BART_Rides[[#This Row],[Station Code]]="CC"), "Yes", "No")</f>
        <v>No</v>
      </c>
    </row>
    <row r="4926" spans="6:14">
      <c r="F4926" s="3">
        <v>44376</v>
      </c>
      <c r="G4926" s="1" t="s">
        <v>25</v>
      </c>
      <c r="H4926" s="1" t="s">
        <v>102</v>
      </c>
      <c r="I4926" s="1">
        <v>1459</v>
      </c>
      <c r="J4926" s="1">
        <f>MONTH(BART_Rides[[#This Row],[Date]])</f>
        <v>6</v>
      </c>
      <c r="K4926" s="1">
        <f>WEEKDAY(BART_Rides[[#This Row],[Date]],2)</f>
        <v>2</v>
      </c>
      <c r="L4926" s="1" t="str">
        <f>LEFT(BART_Rides[[#This Row],[Lines]],1)</f>
        <v>B</v>
      </c>
      <c r="M4926" s="1" t="str">
        <f>IF(BART_Rides[[#This Row],[FirstLetter]]="Y","Yes","No")</f>
        <v>No</v>
      </c>
      <c r="N4926" s="1" t="str">
        <f>IF(OR(BART_Rides[[#This Row],[Station Code]]="EM", BART_Rides[[#This Row],[Station Code]]="MT", BART_Rides[[#This Row],[Station Code]]="PL", BART_Rides[[#This Row],[Station Code]]="CC"), "Yes", "No")</f>
        <v>No</v>
      </c>
    </row>
    <row r="4927" spans="6:14">
      <c r="F4927" s="3">
        <v>44377</v>
      </c>
      <c r="G4927" s="1" t="s">
        <v>25</v>
      </c>
      <c r="H4927" s="1" t="s">
        <v>102</v>
      </c>
      <c r="I4927" s="1">
        <v>1511</v>
      </c>
      <c r="J4927" s="1">
        <f>MONTH(BART_Rides[[#This Row],[Date]])</f>
        <v>6</v>
      </c>
      <c r="K4927" s="1">
        <f>WEEKDAY(BART_Rides[[#This Row],[Date]],2)</f>
        <v>3</v>
      </c>
      <c r="L4927" s="1" t="str">
        <f>LEFT(BART_Rides[[#This Row],[Lines]],1)</f>
        <v>B</v>
      </c>
      <c r="M4927" s="1" t="str">
        <f>IF(BART_Rides[[#This Row],[FirstLetter]]="Y","Yes","No")</f>
        <v>No</v>
      </c>
      <c r="N4927" s="1" t="str">
        <f>IF(OR(BART_Rides[[#This Row],[Station Code]]="EM", BART_Rides[[#This Row],[Station Code]]="MT", BART_Rides[[#This Row],[Station Code]]="PL", BART_Rides[[#This Row],[Station Code]]="CC"), "Yes", "No")</f>
        <v>No</v>
      </c>
    </row>
    <row r="4928" spans="6:14">
      <c r="F4928" s="3">
        <v>44378</v>
      </c>
      <c r="G4928" s="1" t="s">
        <v>25</v>
      </c>
      <c r="H4928" s="1" t="s">
        <v>102</v>
      </c>
      <c r="I4928" s="1">
        <v>1531</v>
      </c>
      <c r="J4928" s="1">
        <f>MONTH(BART_Rides[[#This Row],[Date]])</f>
        <v>7</v>
      </c>
      <c r="K4928" s="1">
        <f>WEEKDAY(BART_Rides[[#This Row],[Date]],2)</f>
        <v>4</v>
      </c>
      <c r="L4928" s="1" t="str">
        <f>LEFT(BART_Rides[[#This Row],[Lines]],1)</f>
        <v>B</v>
      </c>
      <c r="M4928" s="1" t="str">
        <f>IF(BART_Rides[[#This Row],[FirstLetter]]="Y","Yes","No")</f>
        <v>No</v>
      </c>
      <c r="N4928" s="1" t="str">
        <f>IF(OR(BART_Rides[[#This Row],[Station Code]]="EM", BART_Rides[[#This Row],[Station Code]]="MT", BART_Rides[[#This Row],[Station Code]]="PL", BART_Rides[[#This Row],[Station Code]]="CC"), "Yes", "No")</f>
        <v>No</v>
      </c>
    </row>
    <row r="4929" spans="6:14">
      <c r="F4929" s="3">
        <v>44379</v>
      </c>
      <c r="G4929" s="1" t="s">
        <v>25</v>
      </c>
      <c r="H4929" s="1" t="s">
        <v>102</v>
      </c>
      <c r="I4929" s="1">
        <v>1480</v>
      </c>
      <c r="J4929" s="1">
        <f>MONTH(BART_Rides[[#This Row],[Date]])</f>
        <v>7</v>
      </c>
      <c r="K4929" s="1">
        <f>WEEKDAY(BART_Rides[[#This Row],[Date]],2)</f>
        <v>5</v>
      </c>
      <c r="L4929" s="1" t="str">
        <f>LEFT(BART_Rides[[#This Row],[Lines]],1)</f>
        <v>B</v>
      </c>
      <c r="M4929" s="1" t="str">
        <f>IF(BART_Rides[[#This Row],[FirstLetter]]="Y","Yes","No")</f>
        <v>No</v>
      </c>
      <c r="N4929" s="1" t="str">
        <f>IF(OR(BART_Rides[[#This Row],[Station Code]]="EM", BART_Rides[[#This Row],[Station Code]]="MT", BART_Rides[[#This Row],[Station Code]]="PL", BART_Rides[[#This Row],[Station Code]]="CC"), "Yes", "No")</f>
        <v>No</v>
      </c>
    </row>
    <row r="4930" spans="6:14">
      <c r="F4930" s="3">
        <v>44380</v>
      </c>
      <c r="G4930" s="1" t="s">
        <v>25</v>
      </c>
      <c r="H4930" s="1" t="s">
        <v>102</v>
      </c>
      <c r="I4930" s="1">
        <v>981</v>
      </c>
      <c r="J4930" s="1">
        <f>MONTH(BART_Rides[[#This Row],[Date]])</f>
        <v>7</v>
      </c>
      <c r="K4930" s="1">
        <f>WEEKDAY(BART_Rides[[#This Row],[Date]],2)</f>
        <v>6</v>
      </c>
      <c r="L4930" s="1" t="str">
        <f>LEFT(BART_Rides[[#This Row],[Lines]],1)</f>
        <v>B</v>
      </c>
      <c r="M4930" s="1" t="str">
        <f>IF(BART_Rides[[#This Row],[FirstLetter]]="Y","Yes","No")</f>
        <v>No</v>
      </c>
      <c r="N4930" s="1" t="str">
        <f>IF(OR(BART_Rides[[#This Row],[Station Code]]="EM", BART_Rides[[#This Row],[Station Code]]="MT", BART_Rides[[#This Row],[Station Code]]="PL", BART_Rides[[#This Row],[Station Code]]="CC"), "Yes", "No")</f>
        <v>No</v>
      </c>
    </row>
    <row r="4931" spans="6:14">
      <c r="F4931" s="3">
        <v>44381</v>
      </c>
      <c r="G4931" s="1" t="s">
        <v>25</v>
      </c>
      <c r="H4931" s="1" t="s">
        <v>102</v>
      </c>
      <c r="I4931" s="1">
        <v>773</v>
      </c>
      <c r="J4931" s="1">
        <f>MONTH(BART_Rides[[#This Row],[Date]])</f>
        <v>7</v>
      </c>
      <c r="K4931" s="1">
        <f>WEEKDAY(BART_Rides[[#This Row],[Date]],2)</f>
        <v>7</v>
      </c>
      <c r="L4931" s="1" t="str">
        <f>LEFT(BART_Rides[[#This Row],[Lines]],1)</f>
        <v>B</v>
      </c>
      <c r="M4931" s="1" t="str">
        <f>IF(BART_Rides[[#This Row],[FirstLetter]]="Y","Yes","No")</f>
        <v>No</v>
      </c>
      <c r="N4931" s="1" t="str">
        <f>IF(OR(BART_Rides[[#This Row],[Station Code]]="EM", BART_Rides[[#This Row],[Station Code]]="MT", BART_Rides[[#This Row],[Station Code]]="PL", BART_Rides[[#This Row],[Station Code]]="CC"), "Yes", "No")</f>
        <v>No</v>
      </c>
    </row>
    <row r="4932" spans="6:14">
      <c r="F4932" s="3">
        <v>44382</v>
      </c>
      <c r="G4932" s="1" t="s">
        <v>25</v>
      </c>
      <c r="H4932" s="1" t="s">
        <v>102</v>
      </c>
      <c r="I4932" s="1">
        <v>813</v>
      </c>
      <c r="J4932" s="1">
        <f>MONTH(BART_Rides[[#This Row],[Date]])</f>
        <v>7</v>
      </c>
      <c r="K4932" s="1">
        <f>WEEKDAY(BART_Rides[[#This Row],[Date]],2)</f>
        <v>1</v>
      </c>
      <c r="L4932" s="1" t="str">
        <f>LEFT(BART_Rides[[#This Row],[Lines]],1)</f>
        <v>B</v>
      </c>
      <c r="M4932" s="1" t="str">
        <f>IF(BART_Rides[[#This Row],[FirstLetter]]="Y","Yes","No")</f>
        <v>No</v>
      </c>
      <c r="N4932" s="1" t="str">
        <f>IF(OR(BART_Rides[[#This Row],[Station Code]]="EM", BART_Rides[[#This Row],[Station Code]]="MT", BART_Rides[[#This Row],[Station Code]]="PL", BART_Rides[[#This Row],[Station Code]]="CC"), "Yes", "No")</f>
        <v>No</v>
      </c>
    </row>
    <row r="4933" spans="6:14">
      <c r="F4933" s="3">
        <v>44383</v>
      </c>
      <c r="G4933" s="1" t="s">
        <v>25</v>
      </c>
      <c r="H4933" s="1" t="s">
        <v>102</v>
      </c>
      <c r="I4933" s="1">
        <v>1497</v>
      </c>
      <c r="J4933" s="1">
        <f>MONTH(BART_Rides[[#This Row],[Date]])</f>
        <v>7</v>
      </c>
      <c r="K4933" s="1">
        <f>WEEKDAY(BART_Rides[[#This Row],[Date]],2)</f>
        <v>2</v>
      </c>
      <c r="L4933" s="1" t="str">
        <f>LEFT(BART_Rides[[#This Row],[Lines]],1)</f>
        <v>B</v>
      </c>
      <c r="M4933" s="1" t="str">
        <f>IF(BART_Rides[[#This Row],[FirstLetter]]="Y","Yes","No")</f>
        <v>No</v>
      </c>
      <c r="N4933" s="1" t="str">
        <f>IF(OR(BART_Rides[[#This Row],[Station Code]]="EM", BART_Rides[[#This Row],[Station Code]]="MT", BART_Rides[[#This Row],[Station Code]]="PL", BART_Rides[[#This Row],[Station Code]]="CC"), "Yes", "No")</f>
        <v>No</v>
      </c>
    </row>
    <row r="4934" spans="6:14">
      <c r="F4934" s="3">
        <v>44384</v>
      </c>
      <c r="G4934" s="1" t="s">
        <v>25</v>
      </c>
      <c r="H4934" s="1" t="s">
        <v>102</v>
      </c>
      <c r="I4934" s="1">
        <v>1531</v>
      </c>
      <c r="J4934" s="1">
        <f>MONTH(BART_Rides[[#This Row],[Date]])</f>
        <v>7</v>
      </c>
      <c r="K4934" s="1">
        <f>WEEKDAY(BART_Rides[[#This Row],[Date]],2)</f>
        <v>3</v>
      </c>
      <c r="L4934" s="1" t="str">
        <f>LEFT(BART_Rides[[#This Row],[Lines]],1)</f>
        <v>B</v>
      </c>
      <c r="M4934" s="1" t="str">
        <f>IF(BART_Rides[[#This Row],[FirstLetter]]="Y","Yes","No")</f>
        <v>No</v>
      </c>
      <c r="N4934" s="1" t="str">
        <f>IF(OR(BART_Rides[[#This Row],[Station Code]]="EM", BART_Rides[[#This Row],[Station Code]]="MT", BART_Rides[[#This Row],[Station Code]]="PL", BART_Rides[[#This Row],[Station Code]]="CC"), "Yes", "No")</f>
        <v>No</v>
      </c>
    </row>
    <row r="4935" spans="6:14">
      <c r="F4935" s="3">
        <v>44385</v>
      </c>
      <c r="G4935" s="1" t="s">
        <v>25</v>
      </c>
      <c r="H4935" s="1" t="s">
        <v>102</v>
      </c>
      <c r="I4935" s="1">
        <v>1518</v>
      </c>
      <c r="J4935" s="1">
        <f>MONTH(BART_Rides[[#This Row],[Date]])</f>
        <v>7</v>
      </c>
      <c r="K4935" s="1">
        <f>WEEKDAY(BART_Rides[[#This Row],[Date]],2)</f>
        <v>4</v>
      </c>
      <c r="L4935" s="1" t="str">
        <f>LEFT(BART_Rides[[#This Row],[Lines]],1)</f>
        <v>B</v>
      </c>
      <c r="M4935" s="1" t="str">
        <f>IF(BART_Rides[[#This Row],[FirstLetter]]="Y","Yes","No")</f>
        <v>No</v>
      </c>
      <c r="N4935" s="1" t="str">
        <f>IF(OR(BART_Rides[[#This Row],[Station Code]]="EM", BART_Rides[[#This Row],[Station Code]]="MT", BART_Rides[[#This Row],[Station Code]]="PL", BART_Rides[[#This Row],[Station Code]]="CC"), "Yes", "No")</f>
        <v>No</v>
      </c>
    </row>
    <row r="4936" spans="6:14">
      <c r="F4936" s="3">
        <v>44386</v>
      </c>
      <c r="G4936" s="1" t="s">
        <v>25</v>
      </c>
      <c r="H4936" s="1" t="s">
        <v>102</v>
      </c>
      <c r="I4936" s="1">
        <v>1556</v>
      </c>
      <c r="J4936" s="1">
        <f>MONTH(BART_Rides[[#This Row],[Date]])</f>
        <v>7</v>
      </c>
      <c r="K4936" s="1">
        <f>WEEKDAY(BART_Rides[[#This Row],[Date]],2)</f>
        <v>5</v>
      </c>
      <c r="L4936" s="1" t="str">
        <f>LEFT(BART_Rides[[#This Row],[Lines]],1)</f>
        <v>B</v>
      </c>
      <c r="M4936" s="1" t="str">
        <f>IF(BART_Rides[[#This Row],[FirstLetter]]="Y","Yes","No")</f>
        <v>No</v>
      </c>
      <c r="N4936" s="1" t="str">
        <f>IF(OR(BART_Rides[[#This Row],[Station Code]]="EM", BART_Rides[[#This Row],[Station Code]]="MT", BART_Rides[[#This Row],[Station Code]]="PL", BART_Rides[[#This Row],[Station Code]]="CC"), "Yes", "No")</f>
        <v>No</v>
      </c>
    </row>
    <row r="4937" spans="6:14">
      <c r="F4937" s="3">
        <v>44387</v>
      </c>
      <c r="G4937" s="1" t="s">
        <v>25</v>
      </c>
      <c r="H4937" s="1" t="s">
        <v>102</v>
      </c>
      <c r="I4937" s="1">
        <v>897</v>
      </c>
      <c r="J4937" s="1">
        <f>MONTH(BART_Rides[[#This Row],[Date]])</f>
        <v>7</v>
      </c>
      <c r="K4937" s="1">
        <f>WEEKDAY(BART_Rides[[#This Row],[Date]],2)</f>
        <v>6</v>
      </c>
      <c r="L4937" s="1" t="str">
        <f>LEFT(BART_Rides[[#This Row],[Lines]],1)</f>
        <v>B</v>
      </c>
      <c r="M4937" s="1" t="str">
        <f>IF(BART_Rides[[#This Row],[FirstLetter]]="Y","Yes","No")</f>
        <v>No</v>
      </c>
      <c r="N4937" s="1" t="str">
        <f>IF(OR(BART_Rides[[#This Row],[Station Code]]="EM", BART_Rides[[#This Row],[Station Code]]="MT", BART_Rides[[#This Row],[Station Code]]="PL", BART_Rides[[#This Row],[Station Code]]="CC"), "Yes", "No")</f>
        <v>No</v>
      </c>
    </row>
    <row r="4938" spans="6:14">
      <c r="F4938" s="3">
        <v>44388</v>
      </c>
      <c r="G4938" s="1" t="s">
        <v>25</v>
      </c>
      <c r="H4938" s="1" t="s">
        <v>102</v>
      </c>
      <c r="I4938" s="1">
        <v>772</v>
      </c>
      <c r="J4938" s="1">
        <f>MONTH(BART_Rides[[#This Row],[Date]])</f>
        <v>7</v>
      </c>
      <c r="K4938" s="1">
        <f>WEEKDAY(BART_Rides[[#This Row],[Date]],2)</f>
        <v>7</v>
      </c>
      <c r="L4938" s="1" t="str">
        <f>LEFT(BART_Rides[[#This Row],[Lines]],1)</f>
        <v>B</v>
      </c>
      <c r="M4938" s="1" t="str">
        <f>IF(BART_Rides[[#This Row],[FirstLetter]]="Y","Yes","No")</f>
        <v>No</v>
      </c>
      <c r="N4938" s="1" t="str">
        <f>IF(OR(BART_Rides[[#This Row],[Station Code]]="EM", BART_Rides[[#This Row],[Station Code]]="MT", BART_Rides[[#This Row],[Station Code]]="PL", BART_Rides[[#This Row],[Station Code]]="CC"), "Yes", "No")</f>
        <v>No</v>
      </c>
    </row>
    <row r="4939" spans="6:14">
      <c r="F4939" s="3">
        <v>44389</v>
      </c>
      <c r="G4939" s="1" t="s">
        <v>25</v>
      </c>
      <c r="H4939" s="1" t="s">
        <v>102</v>
      </c>
      <c r="I4939" s="1">
        <v>1471</v>
      </c>
      <c r="J4939" s="1">
        <f>MONTH(BART_Rides[[#This Row],[Date]])</f>
        <v>7</v>
      </c>
      <c r="K4939" s="1">
        <f>WEEKDAY(BART_Rides[[#This Row],[Date]],2)</f>
        <v>1</v>
      </c>
      <c r="L4939" s="1" t="str">
        <f>LEFT(BART_Rides[[#This Row],[Lines]],1)</f>
        <v>B</v>
      </c>
      <c r="M4939" s="1" t="str">
        <f>IF(BART_Rides[[#This Row],[FirstLetter]]="Y","Yes","No")</f>
        <v>No</v>
      </c>
      <c r="N4939" s="1" t="str">
        <f>IF(OR(BART_Rides[[#This Row],[Station Code]]="EM", BART_Rides[[#This Row],[Station Code]]="MT", BART_Rides[[#This Row],[Station Code]]="PL", BART_Rides[[#This Row],[Station Code]]="CC"), "Yes", "No")</f>
        <v>No</v>
      </c>
    </row>
    <row r="4940" spans="6:14">
      <c r="F4940" s="3">
        <v>44390</v>
      </c>
      <c r="G4940" s="1" t="s">
        <v>25</v>
      </c>
      <c r="H4940" s="1" t="s">
        <v>102</v>
      </c>
      <c r="I4940" s="1">
        <v>1538</v>
      </c>
      <c r="J4940" s="1">
        <f>MONTH(BART_Rides[[#This Row],[Date]])</f>
        <v>7</v>
      </c>
      <c r="K4940" s="1">
        <f>WEEKDAY(BART_Rides[[#This Row],[Date]],2)</f>
        <v>2</v>
      </c>
      <c r="L4940" s="1" t="str">
        <f>LEFT(BART_Rides[[#This Row],[Lines]],1)</f>
        <v>B</v>
      </c>
      <c r="M4940" s="1" t="str">
        <f>IF(BART_Rides[[#This Row],[FirstLetter]]="Y","Yes","No")</f>
        <v>No</v>
      </c>
      <c r="N4940" s="1" t="str">
        <f>IF(OR(BART_Rides[[#This Row],[Station Code]]="EM", BART_Rides[[#This Row],[Station Code]]="MT", BART_Rides[[#This Row],[Station Code]]="PL", BART_Rides[[#This Row],[Station Code]]="CC"), "Yes", "No")</f>
        <v>No</v>
      </c>
    </row>
    <row r="4941" spans="6:14">
      <c r="F4941" s="3">
        <v>44391</v>
      </c>
      <c r="G4941" s="1" t="s">
        <v>25</v>
      </c>
      <c r="H4941" s="1" t="s">
        <v>102</v>
      </c>
      <c r="I4941" s="1">
        <v>1518</v>
      </c>
      <c r="J4941" s="1">
        <f>MONTH(BART_Rides[[#This Row],[Date]])</f>
        <v>7</v>
      </c>
      <c r="K4941" s="1">
        <f>WEEKDAY(BART_Rides[[#This Row],[Date]],2)</f>
        <v>3</v>
      </c>
      <c r="L4941" s="1" t="str">
        <f>LEFT(BART_Rides[[#This Row],[Lines]],1)</f>
        <v>B</v>
      </c>
      <c r="M4941" s="1" t="str">
        <f>IF(BART_Rides[[#This Row],[FirstLetter]]="Y","Yes","No")</f>
        <v>No</v>
      </c>
      <c r="N4941" s="1" t="str">
        <f>IF(OR(BART_Rides[[#This Row],[Station Code]]="EM", BART_Rides[[#This Row],[Station Code]]="MT", BART_Rides[[#This Row],[Station Code]]="PL", BART_Rides[[#This Row],[Station Code]]="CC"), "Yes", "No")</f>
        <v>No</v>
      </c>
    </row>
    <row r="4942" spans="6:14">
      <c r="F4942" s="3">
        <v>44392</v>
      </c>
      <c r="G4942" s="1" t="s">
        <v>25</v>
      </c>
      <c r="H4942" s="1" t="s">
        <v>102</v>
      </c>
      <c r="I4942" s="1">
        <v>1525</v>
      </c>
      <c r="J4942" s="1">
        <f>MONTH(BART_Rides[[#This Row],[Date]])</f>
        <v>7</v>
      </c>
      <c r="K4942" s="1">
        <f>WEEKDAY(BART_Rides[[#This Row],[Date]],2)</f>
        <v>4</v>
      </c>
      <c r="L4942" s="1" t="str">
        <f>LEFT(BART_Rides[[#This Row],[Lines]],1)</f>
        <v>B</v>
      </c>
      <c r="M4942" s="1" t="str">
        <f>IF(BART_Rides[[#This Row],[FirstLetter]]="Y","Yes","No")</f>
        <v>No</v>
      </c>
      <c r="N4942" s="1" t="str">
        <f>IF(OR(BART_Rides[[#This Row],[Station Code]]="EM", BART_Rides[[#This Row],[Station Code]]="MT", BART_Rides[[#This Row],[Station Code]]="PL", BART_Rides[[#This Row],[Station Code]]="CC"), "Yes", "No")</f>
        <v>No</v>
      </c>
    </row>
    <row r="4943" spans="6:14">
      <c r="F4943" s="3">
        <v>44393</v>
      </c>
      <c r="G4943" s="1" t="s">
        <v>25</v>
      </c>
      <c r="H4943" s="1" t="s">
        <v>102</v>
      </c>
      <c r="I4943" s="1">
        <v>1459</v>
      </c>
      <c r="J4943" s="1">
        <f>MONTH(BART_Rides[[#This Row],[Date]])</f>
        <v>7</v>
      </c>
      <c r="K4943" s="1">
        <f>WEEKDAY(BART_Rides[[#This Row],[Date]],2)</f>
        <v>5</v>
      </c>
      <c r="L4943" s="1" t="str">
        <f>LEFT(BART_Rides[[#This Row],[Lines]],1)</f>
        <v>B</v>
      </c>
      <c r="M4943" s="1" t="str">
        <f>IF(BART_Rides[[#This Row],[FirstLetter]]="Y","Yes","No")</f>
        <v>No</v>
      </c>
      <c r="N4943" s="1" t="str">
        <f>IF(OR(BART_Rides[[#This Row],[Station Code]]="EM", BART_Rides[[#This Row],[Station Code]]="MT", BART_Rides[[#This Row],[Station Code]]="PL", BART_Rides[[#This Row],[Station Code]]="CC"), "Yes", "No")</f>
        <v>No</v>
      </c>
    </row>
    <row r="4944" spans="6:14">
      <c r="F4944" s="3">
        <v>44394</v>
      </c>
      <c r="G4944" s="1" t="s">
        <v>25</v>
      </c>
      <c r="H4944" s="1" t="s">
        <v>102</v>
      </c>
      <c r="I4944" s="1">
        <v>1006</v>
      </c>
      <c r="J4944" s="1">
        <f>MONTH(BART_Rides[[#This Row],[Date]])</f>
        <v>7</v>
      </c>
      <c r="K4944" s="1">
        <f>WEEKDAY(BART_Rides[[#This Row],[Date]],2)</f>
        <v>6</v>
      </c>
      <c r="L4944" s="1" t="str">
        <f>LEFT(BART_Rides[[#This Row],[Lines]],1)</f>
        <v>B</v>
      </c>
      <c r="M4944" s="1" t="str">
        <f>IF(BART_Rides[[#This Row],[FirstLetter]]="Y","Yes","No")</f>
        <v>No</v>
      </c>
      <c r="N4944" s="1" t="str">
        <f>IF(OR(BART_Rides[[#This Row],[Station Code]]="EM", BART_Rides[[#This Row],[Station Code]]="MT", BART_Rides[[#This Row],[Station Code]]="PL", BART_Rides[[#This Row],[Station Code]]="CC"), "Yes", "No")</f>
        <v>No</v>
      </c>
    </row>
    <row r="4945" spans="6:14">
      <c r="F4945" s="3">
        <v>44395</v>
      </c>
      <c r="G4945" s="1" t="s">
        <v>25</v>
      </c>
      <c r="H4945" s="1" t="s">
        <v>102</v>
      </c>
      <c r="I4945" s="1">
        <v>792</v>
      </c>
      <c r="J4945" s="1">
        <f>MONTH(BART_Rides[[#This Row],[Date]])</f>
        <v>7</v>
      </c>
      <c r="K4945" s="1">
        <f>WEEKDAY(BART_Rides[[#This Row],[Date]],2)</f>
        <v>7</v>
      </c>
      <c r="L4945" s="1" t="str">
        <f>LEFT(BART_Rides[[#This Row],[Lines]],1)</f>
        <v>B</v>
      </c>
      <c r="M4945" s="1" t="str">
        <f>IF(BART_Rides[[#This Row],[FirstLetter]]="Y","Yes","No")</f>
        <v>No</v>
      </c>
      <c r="N4945" s="1" t="str">
        <f>IF(OR(BART_Rides[[#This Row],[Station Code]]="EM", BART_Rides[[#This Row],[Station Code]]="MT", BART_Rides[[#This Row],[Station Code]]="PL", BART_Rides[[#This Row],[Station Code]]="CC"), "Yes", "No")</f>
        <v>No</v>
      </c>
    </row>
    <row r="4946" spans="6:14">
      <c r="F4946" s="3">
        <v>44396</v>
      </c>
      <c r="G4946" s="1" t="s">
        <v>25</v>
      </c>
      <c r="H4946" s="1" t="s">
        <v>102</v>
      </c>
      <c r="I4946" s="1">
        <v>1455</v>
      </c>
      <c r="J4946" s="1">
        <f>MONTH(BART_Rides[[#This Row],[Date]])</f>
        <v>7</v>
      </c>
      <c r="K4946" s="1">
        <f>WEEKDAY(BART_Rides[[#This Row],[Date]],2)</f>
        <v>1</v>
      </c>
      <c r="L4946" s="1" t="str">
        <f>LEFT(BART_Rides[[#This Row],[Lines]],1)</f>
        <v>B</v>
      </c>
      <c r="M4946" s="1" t="str">
        <f>IF(BART_Rides[[#This Row],[FirstLetter]]="Y","Yes","No")</f>
        <v>No</v>
      </c>
      <c r="N4946" s="1" t="str">
        <f>IF(OR(BART_Rides[[#This Row],[Station Code]]="EM", BART_Rides[[#This Row],[Station Code]]="MT", BART_Rides[[#This Row],[Station Code]]="PL", BART_Rides[[#This Row],[Station Code]]="CC"), "Yes", "No")</f>
        <v>No</v>
      </c>
    </row>
    <row r="4947" spans="6:14">
      <c r="F4947" s="3">
        <v>44397</v>
      </c>
      <c r="G4947" s="1" t="s">
        <v>25</v>
      </c>
      <c r="H4947" s="1" t="s">
        <v>102</v>
      </c>
      <c r="I4947" s="1">
        <v>1568</v>
      </c>
      <c r="J4947" s="1">
        <f>MONTH(BART_Rides[[#This Row],[Date]])</f>
        <v>7</v>
      </c>
      <c r="K4947" s="1">
        <f>WEEKDAY(BART_Rides[[#This Row],[Date]],2)</f>
        <v>2</v>
      </c>
      <c r="L4947" s="1" t="str">
        <f>LEFT(BART_Rides[[#This Row],[Lines]],1)</f>
        <v>B</v>
      </c>
      <c r="M4947" s="1" t="str">
        <f>IF(BART_Rides[[#This Row],[FirstLetter]]="Y","Yes","No")</f>
        <v>No</v>
      </c>
      <c r="N4947" s="1" t="str">
        <f>IF(OR(BART_Rides[[#This Row],[Station Code]]="EM", BART_Rides[[#This Row],[Station Code]]="MT", BART_Rides[[#This Row],[Station Code]]="PL", BART_Rides[[#This Row],[Station Code]]="CC"), "Yes", "No")</f>
        <v>No</v>
      </c>
    </row>
    <row r="4948" spans="6:14">
      <c r="F4948" s="3">
        <v>44398</v>
      </c>
      <c r="G4948" s="1" t="s">
        <v>25</v>
      </c>
      <c r="H4948" s="1" t="s">
        <v>102</v>
      </c>
      <c r="I4948" s="1">
        <v>1585</v>
      </c>
      <c r="J4948" s="1">
        <f>MONTH(BART_Rides[[#This Row],[Date]])</f>
        <v>7</v>
      </c>
      <c r="K4948" s="1">
        <f>WEEKDAY(BART_Rides[[#This Row],[Date]],2)</f>
        <v>3</v>
      </c>
      <c r="L4948" s="1" t="str">
        <f>LEFT(BART_Rides[[#This Row],[Lines]],1)</f>
        <v>B</v>
      </c>
      <c r="M4948" s="1" t="str">
        <f>IF(BART_Rides[[#This Row],[FirstLetter]]="Y","Yes","No")</f>
        <v>No</v>
      </c>
      <c r="N4948" s="1" t="str">
        <f>IF(OR(BART_Rides[[#This Row],[Station Code]]="EM", BART_Rides[[#This Row],[Station Code]]="MT", BART_Rides[[#This Row],[Station Code]]="PL", BART_Rides[[#This Row],[Station Code]]="CC"), "Yes", "No")</f>
        <v>No</v>
      </c>
    </row>
    <row r="4949" spans="6:14">
      <c r="F4949" s="3">
        <v>44399</v>
      </c>
      <c r="G4949" s="1" t="s">
        <v>25</v>
      </c>
      <c r="H4949" s="1" t="s">
        <v>102</v>
      </c>
      <c r="I4949" s="1">
        <v>1597</v>
      </c>
      <c r="J4949" s="1">
        <f>MONTH(BART_Rides[[#This Row],[Date]])</f>
        <v>7</v>
      </c>
      <c r="K4949" s="1">
        <f>WEEKDAY(BART_Rides[[#This Row],[Date]],2)</f>
        <v>4</v>
      </c>
      <c r="L4949" s="1" t="str">
        <f>LEFT(BART_Rides[[#This Row],[Lines]],1)</f>
        <v>B</v>
      </c>
      <c r="M4949" s="1" t="str">
        <f>IF(BART_Rides[[#This Row],[FirstLetter]]="Y","Yes","No")</f>
        <v>No</v>
      </c>
      <c r="N4949" s="1" t="str">
        <f>IF(OR(BART_Rides[[#This Row],[Station Code]]="EM", BART_Rides[[#This Row],[Station Code]]="MT", BART_Rides[[#This Row],[Station Code]]="PL", BART_Rides[[#This Row],[Station Code]]="CC"), "Yes", "No")</f>
        <v>No</v>
      </c>
    </row>
    <row r="4950" spans="6:14">
      <c r="F4950" s="3">
        <v>44400</v>
      </c>
      <c r="G4950" s="1" t="s">
        <v>25</v>
      </c>
      <c r="H4950" s="1" t="s">
        <v>102</v>
      </c>
      <c r="I4950" s="1">
        <v>1639</v>
      </c>
      <c r="J4950" s="1">
        <f>MONTH(BART_Rides[[#This Row],[Date]])</f>
        <v>7</v>
      </c>
      <c r="K4950" s="1">
        <f>WEEKDAY(BART_Rides[[#This Row],[Date]],2)</f>
        <v>5</v>
      </c>
      <c r="L4950" s="1" t="str">
        <f>LEFT(BART_Rides[[#This Row],[Lines]],1)</f>
        <v>B</v>
      </c>
      <c r="M4950" s="1" t="str">
        <f>IF(BART_Rides[[#This Row],[FirstLetter]]="Y","Yes","No")</f>
        <v>No</v>
      </c>
      <c r="N4950" s="1" t="str">
        <f>IF(OR(BART_Rides[[#This Row],[Station Code]]="EM", BART_Rides[[#This Row],[Station Code]]="MT", BART_Rides[[#This Row],[Station Code]]="PL", BART_Rides[[#This Row],[Station Code]]="CC"), "Yes", "No")</f>
        <v>No</v>
      </c>
    </row>
    <row r="4951" spans="6:14">
      <c r="F4951" s="3">
        <v>44401</v>
      </c>
      <c r="G4951" s="1" t="s">
        <v>25</v>
      </c>
      <c r="H4951" s="1" t="s">
        <v>102</v>
      </c>
      <c r="I4951" s="1">
        <v>1038</v>
      </c>
      <c r="J4951" s="1">
        <f>MONTH(BART_Rides[[#This Row],[Date]])</f>
        <v>7</v>
      </c>
      <c r="K4951" s="1">
        <f>WEEKDAY(BART_Rides[[#This Row],[Date]],2)</f>
        <v>6</v>
      </c>
      <c r="L4951" s="1" t="str">
        <f>LEFT(BART_Rides[[#This Row],[Lines]],1)</f>
        <v>B</v>
      </c>
      <c r="M4951" s="1" t="str">
        <f>IF(BART_Rides[[#This Row],[FirstLetter]]="Y","Yes","No")</f>
        <v>No</v>
      </c>
      <c r="N4951" s="1" t="str">
        <f>IF(OR(BART_Rides[[#This Row],[Station Code]]="EM", BART_Rides[[#This Row],[Station Code]]="MT", BART_Rides[[#This Row],[Station Code]]="PL", BART_Rides[[#This Row],[Station Code]]="CC"), "Yes", "No")</f>
        <v>No</v>
      </c>
    </row>
    <row r="4952" spans="6:14">
      <c r="F4952" s="3">
        <v>44402</v>
      </c>
      <c r="G4952" s="1" t="s">
        <v>25</v>
      </c>
      <c r="H4952" s="1" t="s">
        <v>102</v>
      </c>
      <c r="I4952" s="1">
        <v>724</v>
      </c>
      <c r="J4952" s="1">
        <f>MONTH(BART_Rides[[#This Row],[Date]])</f>
        <v>7</v>
      </c>
      <c r="K4952" s="1">
        <f>WEEKDAY(BART_Rides[[#This Row],[Date]],2)</f>
        <v>7</v>
      </c>
      <c r="L4952" s="1" t="str">
        <f>LEFT(BART_Rides[[#This Row],[Lines]],1)</f>
        <v>B</v>
      </c>
      <c r="M4952" s="1" t="str">
        <f>IF(BART_Rides[[#This Row],[FirstLetter]]="Y","Yes","No")</f>
        <v>No</v>
      </c>
      <c r="N4952" s="1" t="str">
        <f>IF(OR(BART_Rides[[#This Row],[Station Code]]="EM", BART_Rides[[#This Row],[Station Code]]="MT", BART_Rides[[#This Row],[Station Code]]="PL", BART_Rides[[#This Row],[Station Code]]="CC"), "Yes", "No")</f>
        <v>No</v>
      </c>
    </row>
    <row r="4953" spans="6:14">
      <c r="F4953" s="3">
        <v>44403</v>
      </c>
      <c r="G4953" s="1" t="s">
        <v>25</v>
      </c>
      <c r="H4953" s="1" t="s">
        <v>102</v>
      </c>
      <c r="I4953" s="1">
        <v>1448</v>
      </c>
      <c r="J4953" s="1">
        <f>MONTH(BART_Rides[[#This Row],[Date]])</f>
        <v>7</v>
      </c>
      <c r="K4953" s="1">
        <f>WEEKDAY(BART_Rides[[#This Row],[Date]],2)</f>
        <v>1</v>
      </c>
      <c r="L4953" s="1" t="str">
        <f>LEFT(BART_Rides[[#This Row],[Lines]],1)</f>
        <v>B</v>
      </c>
      <c r="M4953" s="1" t="str">
        <f>IF(BART_Rides[[#This Row],[FirstLetter]]="Y","Yes","No")</f>
        <v>No</v>
      </c>
      <c r="N4953" s="1" t="str">
        <f>IF(OR(BART_Rides[[#This Row],[Station Code]]="EM", BART_Rides[[#This Row],[Station Code]]="MT", BART_Rides[[#This Row],[Station Code]]="PL", BART_Rides[[#This Row],[Station Code]]="CC"), "Yes", "No")</f>
        <v>No</v>
      </c>
    </row>
    <row r="4954" spans="6:14">
      <c r="F4954" s="3">
        <v>44404</v>
      </c>
      <c r="G4954" s="1" t="s">
        <v>25</v>
      </c>
      <c r="H4954" s="1" t="s">
        <v>102</v>
      </c>
      <c r="I4954" s="1">
        <v>1761</v>
      </c>
      <c r="J4954" s="1">
        <f>MONTH(BART_Rides[[#This Row],[Date]])</f>
        <v>7</v>
      </c>
      <c r="K4954" s="1">
        <f>WEEKDAY(BART_Rides[[#This Row],[Date]],2)</f>
        <v>2</v>
      </c>
      <c r="L4954" s="1" t="str">
        <f>LEFT(BART_Rides[[#This Row],[Lines]],1)</f>
        <v>B</v>
      </c>
      <c r="M4954" s="1" t="str">
        <f>IF(BART_Rides[[#This Row],[FirstLetter]]="Y","Yes","No")</f>
        <v>No</v>
      </c>
      <c r="N4954" s="1" t="str">
        <f>IF(OR(BART_Rides[[#This Row],[Station Code]]="EM", BART_Rides[[#This Row],[Station Code]]="MT", BART_Rides[[#This Row],[Station Code]]="PL", BART_Rides[[#This Row],[Station Code]]="CC"), "Yes", "No")</f>
        <v>No</v>
      </c>
    </row>
    <row r="4955" spans="6:14">
      <c r="F4955" s="3">
        <v>44405</v>
      </c>
      <c r="G4955" s="1" t="s">
        <v>25</v>
      </c>
      <c r="H4955" s="1" t="s">
        <v>102</v>
      </c>
      <c r="I4955" s="1">
        <v>1700</v>
      </c>
      <c r="J4955" s="1">
        <f>MONTH(BART_Rides[[#This Row],[Date]])</f>
        <v>7</v>
      </c>
      <c r="K4955" s="1">
        <f>WEEKDAY(BART_Rides[[#This Row],[Date]],2)</f>
        <v>3</v>
      </c>
      <c r="L4955" s="1" t="str">
        <f>LEFT(BART_Rides[[#This Row],[Lines]],1)</f>
        <v>B</v>
      </c>
      <c r="M4955" s="1" t="str">
        <f>IF(BART_Rides[[#This Row],[FirstLetter]]="Y","Yes","No")</f>
        <v>No</v>
      </c>
      <c r="N4955" s="1" t="str">
        <f>IF(OR(BART_Rides[[#This Row],[Station Code]]="EM", BART_Rides[[#This Row],[Station Code]]="MT", BART_Rides[[#This Row],[Station Code]]="PL", BART_Rides[[#This Row],[Station Code]]="CC"), "Yes", "No")</f>
        <v>No</v>
      </c>
    </row>
    <row r="4956" spans="6:14">
      <c r="F4956" s="3">
        <v>44406</v>
      </c>
      <c r="G4956" s="1" t="s">
        <v>25</v>
      </c>
      <c r="H4956" s="1" t="s">
        <v>102</v>
      </c>
      <c r="I4956" s="1">
        <v>1526</v>
      </c>
      <c r="J4956" s="1">
        <f>MONTH(BART_Rides[[#This Row],[Date]])</f>
        <v>7</v>
      </c>
      <c r="K4956" s="1">
        <f>WEEKDAY(BART_Rides[[#This Row],[Date]],2)</f>
        <v>4</v>
      </c>
      <c r="L4956" s="1" t="str">
        <f>LEFT(BART_Rides[[#This Row],[Lines]],1)</f>
        <v>B</v>
      </c>
      <c r="M4956" s="1" t="str">
        <f>IF(BART_Rides[[#This Row],[FirstLetter]]="Y","Yes","No")</f>
        <v>No</v>
      </c>
      <c r="N4956" s="1" t="str">
        <f>IF(OR(BART_Rides[[#This Row],[Station Code]]="EM", BART_Rides[[#This Row],[Station Code]]="MT", BART_Rides[[#This Row],[Station Code]]="PL", BART_Rides[[#This Row],[Station Code]]="CC"), "Yes", "No")</f>
        <v>No</v>
      </c>
    </row>
    <row r="4957" spans="6:14">
      <c r="F4957" s="3">
        <v>44407</v>
      </c>
      <c r="G4957" s="1" t="s">
        <v>25</v>
      </c>
      <c r="H4957" s="1" t="s">
        <v>102</v>
      </c>
      <c r="I4957" s="1">
        <v>1620</v>
      </c>
      <c r="J4957" s="1">
        <f>MONTH(BART_Rides[[#This Row],[Date]])</f>
        <v>7</v>
      </c>
      <c r="K4957" s="1">
        <f>WEEKDAY(BART_Rides[[#This Row],[Date]],2)</f>
        <v>5</v>
      </c>
      <c r="L4957" s="1" t="str">
        <f>LEFT(BART_Rides[[#This Row],[Lines]],1)</f>
        <v>B</v>
      </c>
      <c r="M4957" s="1" t="str">
        <f>IF(BART_Rides[[#This Row],[FirstLetter]]="Y","Yes","No")</f>
        <v>No</v>
      </c>
      <c r="N4957" s="1" t="str">
        <f>IF(OR(BART_Rides[[#This Row],[Station Code]]="EM", BART_Rides[[#This Row],[Station Code]]="MT", BART_Rides[[#This Row],[Station Code]]="PL", BART_Rides[[#This Row],[Station Code]]="CC"), "Yes", "No")</f>
        <v>No</v>
      </c>
    </row>
    <row r="4958" spans="6:14">
      <c r="F4958" s="3">
        <v>44408</v>
      </c>
      <c r="G4958" s="1" t="s">
        <v>25</v>
      </c>
      <c r="H4958" s="1" t="s">
        <v>102</v>
      </c>
      <c r="I4958" s="1">
        <v>907</v>
      </c>
      <c r="J4958" s="1">
        <f>MONTH(BART_Rides[[#This Row],[Date]])</f>
        <v>7</v>
      </c>
      <c r="K4958" s="1">
        <f>WEEKDAY(BART_Rides[[#This Row],[Date]],2)</f>
        <v>6</v>
      </c>
      <c r="L4958" s="1" t="str">
        <f>LEFT(BART_Rides[[#This Row],[Lines]],1)</f>
        <v>B</v>
      </c>
      <c r="M4958" s="1" t="str">
        <f>IF(BART_Rides[[#This Row],[FirstLetter]]="Y","Yes","No")</f>
        <v>No</v>
      </c>
      <c r="N4958" s="1" t="str">
        <f>IF(OR(BART_Rides[[#This Row],[Station Code]]="EM", BART_Rides[[#This Row],[Station Code]]="MT", BART_Rides[[#This Row],[Station Code]]="PL", BART_Rides[[#This Row],[Station Code]]="CC"), "Yes", "No")</f>
        <v>No</v>
      </c>
    </row>
    <row r="4959" spans="6:14">
      <c r="F4959" s="3">
        <v>44409</v>
      </c>
      <c r="G4959" s="1" t="s">
        <v>25</v>
      </c>
      <c r="H4959" s="1" t="s">
        <v>102</v>
      </c>
      <c r="I4959" s="1">
        <v>615</v>
      </c>
      <c r="J4959" s="1">
        <f>MONTH(BART_Rides[[#This Row],[Date]])</f>
        <v>8</v>
      </c>
      <c r="K4959" s="1">
        <f>WEEKDAY(BART_Rides[[#This Row],[Date]],2)</f>
        <v>7</v>
      </c>
      <c r="L4959" s="1" t="str">
        <f>LEFT(BART_Rides[[#This Row],[Lines]],1)</f>
        <v>B</v>
      </c>
      <c r="M4959" s="1" t="str">
        <f>IF(BART_Rides[[#This Row],[FirstLetter]]="Y","Yes","No")</f>
        <v>No</v>
      </c>
      <c r="N4959" s="1" t="str">
        <f>IF(OR(BART_Rides[[#This Row],[Station Code]]="EM", BART_Rides[[#This Row],[Station Code]]="MT", BART_Rides[[#This Row],[Station Code]]="PL", BART_Rides[[#This Row],[Station Code]]="CC"), "Yes", "No")</f>
        <v>No</v>
      </c>
    </row>
    <row r="4960" spans="6:14">
      <c r="F4960" s="3">
        <v>44410</v>
      </c>
      <c r="G4960" s="1" t="s">
        <v>25</v>
      </c>
      <c r="H4960" s="1" t="s">
        <v>102</v>
      </c>
      <c r="I4960" s="1">
        <v>1493</v>
      </c>
      <c r="J4960" s="1">
        <f>MONTH(BART_Rides[[#This Row],[Date]])</f>
        <v>8</v>
      </c>
      <c r="K4960" s="1">
        <f>WEEKDAY(BART_Rides[[#This Row],[Date]],2)</f>
        <v>1</v>
      </c>
      <c r="L4960" s="1" t="str">
        <f>LEFT(BART_Rides[[#This Row],[Lines]],1)</f>
        <v>B</v>
      </c>
      <c r="M4960" s="1" t="str">
        <f>IF(BART_Rides[[#This Row],[FirstLetter]]="Y","Yes","No")</f>
        <v>No</v>
      </c>
      <c r="N4960" s="1" t="str">
        <f>IF(OR(BART_Rides[[#This Row],[Station Code]]="EM", BART_Rides[[#This Row],[Station Code]]="MT", BART_Rides[[#This Row],[Station Code]]="PL", BART_Rides[[#This Row],[Station Code]]="CC"), "Yes", "No")</f>
        <v>No</v>
      </c>
    </row>
    <row r="4961" spans="6:14">
      <c r="F4961" s="3">
        <v>44411</v>
      </c>
      <c r="G4961" s="1" t="s">
        <v>25</v>
      </c>
      <c r="H4961" s="1" t="s">
        <v>102</v>
      </c>
      <c r="I4961" s="1">
        <v>1656</v>
      </c>
      <c r="J4961" s="1">
        <f>MONTH(BART_Rides[[#This Row],[Date]])</f>
        <v>8</v>
      </c>
      <c r="K4961" s="1">
        <f>WEEKDAY(BART_Rides[[#This Row],[Date]],2)</f>
        <v>2</v>
      </c>
      <c r="L4961" s="1" t="str">
        <f>LEFT(BART_Rides[[#This Row],[Lines]],1)</f>
        <v>B</v>
      </c>
      <c r="M4961" s="1" t="str">
        <f>IF(BART_Rides[[#This Row],[FirstLetter]]="Y","Yes","No")</f>
        <v>No</v>
      </c>
      <c r="N4961" s="1" t="str">
        <f>IF(OR(BART_Rides[[#This Row],[Station Code]]="EM", BART_Rides[[#This Row],[Station Code]]="MT", BART_Rides[[#This Row],[Station Code]]="PL", BART_Rides[[#This Row],[Station Code]]="CC"), "Yes", "No")</f>
        <v>No</v>
      </c>
    </row>
    <row r="4962" spans="6:14">
      <c r="F4962" s="3">
        <v>44412</v>
      </c>
      <c r="G4962" s="1" t="s">
        <v>25</v>
      </c>
      <c r="H4962" s="1" t="s">
        <v>102</v>
      </c>
      <c r="I4962" s="1">
        <v>1614</v>
      </c>
      <c r="J4962" s="1">
        <f>MONTH(BART_Rides[[#This Row],[Date]])</f>
        <v>8</v>
      </c>
      <c r="K4962" s="1">
        <f>WEEKDAY(BART_Rides[[#This Row],[Date]],2)</f>
        <v>3</v>
      </c>
      <c r="L4962" s="1" t="str">
        <f>LEFT(BART_Rides[[#This Row],[Lines]],1)</f>
        <v>B</v>
      </c>
      <c r="M4962" s="1" t="str">
        <f>IF(BART_Rides[[#This Row],[FirstLetter]]="Y","Yes","No")</f>
        <v>No</v>
      </c>
      <c r="N4962" s="1" t="str">
        <f>IF(OR(BART_Rides[[#This Row],[Station Code]]="EM", BART_Rides[[#This Row],[Station Code]]="MT", BART_Rides[[#This Row],[Station Code]]="PL", BART_Rides[[#This Row],[Station Code]]="CC"), "Yes", "No")</f>
        <v>No</v>
      </c>
    </row>
    <row r="4963" spans="6:14">
      <c r="F4963" s="3">
        <v>44413</v>
      </c>
      <c r="G4963" s="1" t="s">
        <v>25</v>
      </c>
      <c r="H4963" s="1" t="s">
        <v>102</v>
      </c>
      <c r="I4963" s="1">
        <v>1581</v>
      </c>
      <c r="J4963" s="1">
        <f>MONTH(BART_Rides[[#This Row],[Date]])</f>
        <v>8</v>
      </c>
      <c r="K4963" s="1">
        <f>WEEKDAY(BART_Rides[[#This Row],[Date]],2)</f>
        <v>4</v>
      </c>
      <c r="L4963" s="1" t="str">
        <f>LEFT(BART_Rides[[#This Row],[Lines]],1)</f>
        <v>B</v>
      </c>
      <c r="M4963" s="1" t="str">
        <f>IF(BART_Rides[[#This Row],[FirstLetter]]="Y","Yes","No")</f>
        <v>No</v>
      </c>
      <c r="N4963" s="1" t="str">
        <f>IF(OR(BART_Rides[[#This Row],[Station Code]]="EM", BART_Rides[[#This Row],[Station Code]]="MT", BART_Rides[[#This Row],[Station Code]]="PL", BART_Rides[[#This Row],[Station Code]]="CC"), "Yes", "No")</f>
        <v>No</v>
      </c>
    </row>
    <row r="4964" spans="6:14">
      <c r="F4964" s="3">
        <v>44414</v>
      </c>
      <c r="G4964" s="1" t="s">
        <v>25</v>
      </c>
      <c r="H4964" s="1" t="s">
        <v>102</v>
      </c>
      <c r="I4964" s="1">
        <v>1602</v>
      </c>
      <c r="J4964" s="1">
        <f>MONTH(BART_Rides[[#This Row],[Date]])</f>
        <v>8</v>
      </c>
      <c r="K4964" s="1">
        <f>WEEKDAY(BART_Rides[[#This Row],[Date]],2)</f>
        <v>5</v>
      </c>
      <c r="L4964" s="1" t="str">
        <f>LEFT(BART_Rides[[#This Row],[Lines]],1)</f>
        <v>B</v>
      </c>
      <c r="M4964" s="1" t="str">
        <f>IF(BART_Rides[[#This Row],[FirstLetter]]="Y","Yes","No")</f>
        <v>No</v>
      </c>
      <c r="N4964" s="1" t="str">
        <f>IF(OR(BART_Rides[[#This Row],[Station Code]]="EM", BART_Rides[[#This Row],[Station Code]]="MT", BART_Rides[[#This Row],[Station Code]]="PL", BART_Rides[[#This Row],[Station Code]]="CC"), "Yes", "No")</f>
        <v>No</v>
      </c>
    </row>
    <row r="4965" spans="6:14">
      <c r="F4965" s="3">
        <v>44415</v>
      </c>
      <c r="G4965" s="1" t="s">
        <v>25</v>
      </c>
      <c r="H4965" s="1" t="s">
        <v>102</v>
      </c>
      <c r="I4965" s="1">
        <v>1003</v>
      </c>
      <c r="J4965" s="1">
        <f>MONTH(BART_Rides[[#This Row],[Date]])</f>
        <v>8</v>
      </c>
      <c r="K4965" s="1">
        <f>WEEKDAY(BART_Rides[[#This Row],[Date]],2)</f>
        <v>6</v>
      </c>
      <c r="L4965" s="1" t="str">
        <f>LEFT(BART_Rides[[#This Row],[Lines]],1)</f>
        <v>B</v>
      </c>
      <c r="M4965" s="1" t="str">
        <f>IF(BART_Rides[[#This Row],[FirstLetter]]="Y","Yes","No")</f>
        <v>No</v>
      </c>
      <c r="N4965" s="1" t="str">
        <f>IF(OR(BART_Rides[[#This Row],[Station Code]]="EM", BART_Rides[[#This Row],[Station Code]]="MT", BART_Rides[[#This Row],[Station Code]]="PL", BART_Rides[[#This Row],[Station Code]]="CC"), "Yes", "No")</f>
        <v>No</v>
      </c>
    </row>
    <row r="4966" spans="6:14">
      <c r="F4966" s="3">
        <v>44416</v>
      </c>
      <c r="G4966" s="1" t="s">
        <v>25</v>
      </c>
      <c r="H4966" s="1" t="s">
        <v>102</v>
      </c>
      <c r="I4966" s="1">
        <v>760</v>
      </c>
      <c r="J4966" s="1">
        <f>MONTH(BART_Rides[[#This Row],[Date]])</f>
        <v>8</v>
      </c>
      <c r="K4966" s="1">
        <f>WEEKDAY(BART_Rides[[#This Row],[Date]],2)</f>
        <v>7</v>
      </c>
      <c r="L4966" s="1" t="str">
        <f>LEFT(BART_Rides[[#This Row],[Lines]],1)</f>
        <v>B</v>
      </c>
      <c r="M4966" s="1" t="str">
        <f>IF(BART_Rides[[#This Row],[FirstLetter]]="Y","Yes","No")</f>
        <v>No</v>
      </c>
      <c r="N4966" s="1" t="str">
        <f>IF(OR(BART_Rides[[#This Row],[Station Code]]="EM", BART_Rides[[#This Row],[Station Code]]="MT", BART_Rides[[#This Row],[Station Code]]="PL", BART_Rides[[#This Row],[Station Code]]="CC"), "Yes", "No")</f>
        <v>No</v>
      </c>
    </row>
    <row r="4967" spans="6:14">
      <c r="F4967" s="3">
        <v>44417</v>
      </c>
      <c r="G4967" s="1" t="s">
        <v>25</v>
      </c>
      <c r="H4967" s="1" t="s">
        <v>102</v>
      </c>
      <c r="I4967" s="1">
        <v>1504</v>
      </c>
      <c r="J4967" s="1">
        <f>MONTH(BART_Rides[[#This Row],[Date]])</f>
        <v>8</v>
      </c>
      <c r="K4967" s="1">
        <f>WEEKDAY(BART_Rides[[#This Row],[Date]],2)</f>
        <v>1</v>
      </c>
      <c r="L4967" s="1" t="str">
        <f>LEFT(BART_Rides[[#This Row],[Lines]],1)</f>
        <v>B</v>
      </c>
      <c r="M4967" s="1" t="str">
        <f>IF(BART_Rides[[#This Row],[FirstLetter]]="Y","Yes","No")</f>
        <v>No</v>
      </c>
      <c r="N4967" s="1" t="str">
        <f>IF(OR(BART_Rides[[#This Row],[Station Code]]="EM", BART_Rides[[#This Row],[Station Code]]="MT", BART_Rides[[#This Row],[Station Code]]="PL", BART_Rides[[#This Row],[Station Code]]="CC"), "Yes", "No")</f>
        <v>No</v>
      </c>
    </row>
    <row r="4968" spans="6:14">
      <c r="F4968" s="3">
        <v>44418</v>
      </c>
      <c r="G4968" s="1" t="s">
        <v>25</v>
      </c>
      <c r="H4968" s="1" t="s">
        <v>102</v>
      </c>
      <c r="I4968" s="1">
        <v>1653</v>
      </c>
      <c r="J4968" s="1">
        <f>MONTH(BART_Rides[[#This Row],[Date]])</f>
        <v>8</v>
      </c>
      <c r="K4968" s="1">
        <f>WEEKDAY(BART_Rides[[#This Row],[Date]],2)</f>
        <v>2</v>
      </c>
      <c r="L4968" s="1" t="str">
        <f>LEFT(BART_Rides[[#This Row],[Lines]],1)</f>
        <v>B</v>
      </c>
      <c r="M4968" s="1" t="str">
        <f>IF(BART_Rides[[#This Row],[FirstLetter]]="Y","Yes","No")</f>
        <v>No</v>
      </c>
      <c r="N4968" s="1" t="str">
        <f>IF(OR(BART_Rides[[#This Row],[Station Code]]="EM", BART_Rides[[#This Row],[Station Code]]="MT", BART_Rides[[#This Row],[Station Code]]="PL", BART_Rides[[#This Row],[Station Code]]="CC"), "Yes", "No")</f>
        <v>No</v>
      </c>
    </row>
    <row r="4969" spans="6:14">
      <c r="F4969" s="3">
        <v>44419</v>
      </c>
      <c r="G4969" s="1" t="s">
        <v>25</v>
      </c>
      <c r="H4969" s="1" t="s">
        <v>102</v>
      </c>
      <c r="I4969" s="1">
        <v>1655</v>
      </c>
      <c r="J4969" s="1">
        <f>MONTH(BART_Rides[[#This Row],[Date]])</f>
        <v>8</v>
      </c>
      <c r="K4969" s="1">
        <f>WEEKDAY(BART_Rides[[#This Row],[Date]],2)</f>
        <v>3</v>
      </c>
      <c r="L4969" s="1" t="str">
        <f>LEFT(BART_Rides[[#This Row],[Lines]],1)</f>
        <v>B</v>
      </c>
      <c r="M4969" s="1" t="str">
        <f>IF(BART_Rides[[#This Row],[FirstLetter]]="Y","Yes","No")</f>
        <v>No</v>
      </c>
      <c r="N4969" s="1" t="str">
        <f>IF(OR(BART_Rides[[#This Row],[Station Code]]="EM", BART_Rides[[#This Row],[Station Code]]="MT", BART_Rides[[#This Row],[Station Code]]="PL", BART_Rides[[#This Row],[Station Code]]="CC"), "Yes", "No")</f>
        <v>No</v>
      </c>
    </row>
    <row r="4970" spans="6:14">
      <c r="F4970" s="3">
        <v>44420</v>
      </c>
      <c r="G4970" s="1" t="s">
        <v>25</v>
      </c>
      <c r="H4970" s="1" t="s">
        <v>102</v>
      </c>
      <c r="I4970" s="1">
        <v>1627</v>
      </c>
      <c r="J4970" s="1">
        <f>MONTH(BART_Rides[[#This Row],[Date]])</f>
        <v>8</v>
      </c>
      <c r="K4970" s="1">
        <f>WEEKDAY(BART_Rides[[#This Row],[Date]],2)</f>
        <v>4</v>
      </c>
      <c r="L4970" s="1" t="str">
        <f>LEFT(BART_Rides[[#This Row],[Lines]],1)</f>
        <v>B</v>
      </c>
      <c r="M4970" s="1" t="str">
        <f>IF(BART_Rides[[#This Row],[FirstLetter]]="Y","Yes","No")</f>
        <v>No</v>
      </c>
      <c r="N4970" s="1" t="str">
        <f>IF(OR(BART_Rides[[#This Row],[Station Code]]="EM", BART_Rides[[#This Row],[Station Code]]="MT", BART_Rides[[#This Row],[Station Code]]="PL", BART_Rides[[#This Row],[Station Code]]="CC"), "Yes", "No")</f>
        <v>No</v>
      </c>
    </row>
    <row r="4971" spans="6:14">
      <c r="F4971" s="3">
        <v>44421</v>
      </c>
      <c r="G4971" s="1" t="s">
        <v>25</v>
      </c>
      <c r="H4971" s="1" t="s">
        <v>102</v>
      </c>
      <c r="I4971" s="1">
        <v>1647</v>
      </c>
      <c r="J4971" s="1">
        <f>MONTH(BART_Rides[[#This Row],[Date]])</f>
        <v>8</v>
      </c>
      <c r="K4971" s="1">
        <f>WEEKDAY(BART_Rides[[#This Row],[Date]],2)</f>
        <v>5</v>
      </c>
      <c r="L4971" s="1" t="str">
        <f>LEFT(BART_Rides[[#This Row],[Lines]],1)</f>
        <v>B</v>
      </c>
      <c r="M4971" s="1" t="str">
        <f>IF(BART_Rides[[#This Row],[FirstLetter]]="Y","Yes","No")</f>
        <v>No</v>
      </c>
      <c r="N4971" s="1" t="str">
        <f>IF(OR(BART_Rides[[#This Row],[Station Code]]="EM", BART_Rides[[#This Row],[Station Code]]="MT", BART_Rides[[#This Row],[Station Code]]="PL", BART_Rides[[#This Row],[Station Code]]="CC"), "Yes", "No")</f>
        <v>No</v>
      </c>
    </row>
    <row r="4972" spans="6:14">
      <c r="F4972" s="3">
        <v>44422</v>
      </c>
      <c r="G4972" s="1" t="s">
        <v>25</v>
      </c>
      <c r="H4972" s="1" t="s">
        <v>102</v>
      </c>
      <c r="I4972" s="1">
        <v>1062</v>
      </c>
      <c r="J4972" s="1">
        <f>MONTH(BART_Rides[[#This Row],[Date]])</f>
        <v>8</v>
      </c>
      <c r="K4972" s="1">
        <f>WEEKDAY(BART_Rides[[#This Row],[Date]],2)</f>
        <v>6</v>
      </c>
      <c r="L4972" s="1" t="str">
        <f>LEFT(BART_Rides[[#This Row],[Lines]],1)</f>
        <v>B</v>
      </c>
      <c r="M4972" s="1" t="str">
        <f>IF(BART_Rides[[#This Row],[FirstLetter]]="Y","Yes","No")</f>
        <v>No</v>
      </c>
      <c r="N4972" s="1" t="str">
        <f>IF(OR(BART_Rides[[#This Row],[Station Code]]="EM", BART_Rides[[#This Row],[Station Code]]="MT", BART_Rides[[#This Row],[Station Code]]="PL", BART_Rides[[#This Row],[Station Code]]="CC"), "Yes", "No")</f>
        <v>No</v>
      </c>
    </row>
    <row r="4973" spans="6:14">
      <c r="F4973" s="3">
        <v>44423</v>
      </c>
      <c r="G4973" s="1" t="s">
        <v>25</v>
      </c>
      <c r="H4973" s="1" t="s">
        <v>102</v>
      </c>
      <c r="I4973" s="1">
        <v>737</v>
      </c>
      <c r="J4973" s="1">
        <f>MONTH(BART_Rides[[#This Row],[Date]])</f>
        <v>8</v>
      </c>
      <c r="K4973" s="1">
        <f>WEEKDAY(BART_Rides[[#This Row],[Date]],2)</f>
        <v>7</v>
      </c>
      <c r="L4973" s="1" t="str">
        <f>LEFT(BART_Rides[[#This Row],[Lines]],1)</f>
        <v>B</v>
      </c>
      <c r="M4973" s="1" t="str">
        <f>IF(BART_Rides[[#This Row],[FirstLetter]]="Y","Yes","No")</f>
        <v>No</v>
      </c>
      <c r="N4973" s="1" t="str">
        <f>IF(OR(BART_Rides[[#This Row],[Station Code]]="EM", BART_Rides[[#This Row],[Station Code]]="MT", BART_Rides[[#This Row],[Station Code]]="PL", BART_Rides[[#This Row],[Station Code]]="CC"), "Yes", "No")</f>
        <v>No</v>
      </c>
    </row>
    <row r="4974" spans="6:14">
      <c r="F4974" s="3">
        <v>44424</v>
      </c>
      <c r="G4974" s="1" t="s">
        <v>25</v>
      </c>
      <c r="H4974" s="1" t="s">
        <v>102</v>
      </c>
      <c r="I4974" s="1">
        <v>1542</v>
      </c>
      <c r="J4974" s="1">
        <f>MONTH(BART_Rides[[#This Row],[Date]])</f>
        <v>8</v>
      </c>
      <c r="K4974" s="1">
        <f>WEEKDAY(BART_Rides[[#This Row],[Date]],2)</f>
        <v>1</v>
      </c>
      <c r="L4974" s="1" t="str">
        <f>LEFT(BART_Rides[[#This Row],[Lines]],1)</f>
        <v>B</v>
      </c>
      <c r="M4974" s="1" t="str">
        <f>IF(BART_Rides[[#This Row],[FirstLetter]]="Y","Yes","No")</f>
        <v>No</v>
      </c>
      <c r="N4974" s="1" t="str">
        <f>IF(OR(BART_Rides[[#This Row],[Station Code]]="EM", BART_Rides[[#This Row],[Station Code]]="MT", BART_Rides[[#This Row],[Station Code]]="PL", BART_Rides[[#This Row],[Station Code]]="CC"), "Yes", "No")</f>
        <v>No</v>
      </c>
    </row>
    <row r="4975" spans="6:14">
      <c r="F4975" s="3">
        <v>44425</v>
      </c>
      <c r="G4975" s="1" t="s">
        <v>25</v>
      </c>
      <c r="H4975" s="1" t="s">
        <v>102</v>
      </c>
      <c r="I4975" s="1">
        <v>1652</v>
      </c>
      <c r="J4975" s="1">
        <f>MONTH(BART_Rides[[#This Row],[Date]])</f>
        <v>8</v>
      </c>
      <c r="K4975" s="1">
        <f>WEEKDAY(BART_Rides[[#This Row],[Date]],2)</f>
        <v>2</v>
      </c>
      <c r="L4975" s="1" t="str">
        <f>LEFT(BART_Rides[[#This Row],[Lines]],1)</f>
        <v>B</v>
      </c>
      <c r="M4975" s="1" t="str">
        <f>IF(BART_Rides[[#This Row],[FirstLetter]]="Y","Yes","No")</f>
        <v>No</v>
      </c>
      <c r="N4975" s="1" t="str">
        <f>IF(OR(BART_Rides[[#This Row],[Station Code]]="EM", BART_Rides[[#This Row],[Station Code]]="MT", BART_Rides[[#This Row],[Station Code]]="PL", BART_Rides[[#This Row],[Station Code]]="CC"), "Yes", "No")</f>
        <v>No</v>
      </c>
    </row>
    <row r="4976" spans="6:14">
      <c r="F4976" s="3">
        <v>44426</v>
      </c>
      <c r="G4976" s="1" t="s">
        <v>25</v>
      </c>
      <c r="H4976" s="1" t="s">
        <v>102</v>
      </c>
      <c r="I4976" s="1">
        <v>1663</v>
      </c>
      <c r="J4976" s="1">
        <f>MONTH(BART_Rides[[#This Row],[Date]])</f>
        <v>8</v>
      </c>
      <c r="K4976" s="1">
        <f>WEEKDAY(BART_Rides[[#This Row],[Date]],2)</f>
        <v>3</v>
      </c>
      <c r="L4976" s="1" t="str">
        <f>LEFT(BART_Rides[[#This Row],[Lines]],1)</f>
        <v>B</v>
      </c>
      <c r="M4976" s="1" t="str">
        <f>IF(BART_Rides[[#This Row],[FirstLetter]]="Y","Yes","No")</f>
        <v>No</v>
      </c>
      <c r="N4976" s="1" t="str">
        <f>IF(OR(BART_Rides[[#This Row],[Station Code]]="EM", BART_Rides[[#This Row],[Station Code]]="MT", BART_Rides[[#This Row],[Station Code]]="PL", BART_Rides[[#This Row],[Station Code]]="CC"), "Yes", "No")</f>
        <v>No</v>
      </c>
    </row>
    <row r="4977" spans="6:14">
      <c r="F4977" s="3">
        <v>44427</v>
      </c>
      <c r="G4977" s="1" t="s">
        <v>25</v>
      </c>
      <c r="H4977" s="1" t="s">
        <v>102</v>
      </c>
      <c r="I4977" s="1">
        <v>1664</v>
      </c>
      <c r="J4977" s="1">
        <f>MONTH(BART_Rides[[#This Row],[Date]])</f>
        <v>8</v>
      </c>
      <c r="K4977" s="1">
        <f>WEEKDAY(BART_Rides[[#This Row],[Date]],2)</f>
        <v>4</v>
      </c>
      <c r="L4977" s="1" t="str">
        <f>LEFT(BART_Rides[[#This Row],[Lines]],1)</f>
        <v>B</v>
      </c>
      <c r="M4977" s="1" t="str">
        <f>IF(BART_Rides[[#This Row],[FirstLetter]]="Y","Yes","No")</f>
        <v>No</v>
      </c>
      <c r="N4977" s="1" t="str">
        <f>IF(OR(BART_Rides[[#This Row],[Station Code]]="EM", BART_Rides[[#This Row],[Station Code]]="MT", BART_Rides[[#This Row],[Station Code]]="PL", BART_Rides[[#This Row],[Station Code]]="CC"), "Yes", "No")</f>
        <v>No</v>
      </c>
    </row>
    <row r="4978" spans="6:14">
      <c r="F4978" s="3">
        <v>44428</v>
      </c>
      <c r="G4978" s="1" t="s">
        <v>25</v>
      </c>
      <c r="H4978" s="1" t="s">
        <v>102</v>
      </c>
      <c r="I4978" s="1">
        <v>1811</v>
      </c>
      <c r="J4978" s="1">
        <f>MONTH(BART_Rides[[#This Row],[Date]])</f>
        <v>8</v>
      </c>
      <c r="K4978" s="1">
        <f>WEEKDAY(BART_Rides[[#This Row],[Date]],2)</f>
        <v>5</v>
      </c>
      <c r="L4978" s="1" t="str">
        <f>LEFT(BART_Rides[[#This Row],[Lines]],1)</f>
        <v>B</v>
      </c>
      <c r="M4978" s="1" t="str">
        <f>IF(BART_Rides[[#This Row],[FirstLetter]]="Y","Yes","No")</f>
        <v>No</v>
      </c>
      <c r="N4978" s="1" t="str">
        <f>IF(OR(BART_Rides[[#This Row],[Station Code]]="EM", BART_Rides[[#This Row],[Station Code]]="MT", BART_Rides[[#This Row],[Station Code]]="PL", BART_Rides[[#This Row],[Station Code]]="CC"), "Yes", "No")</f>
        <v>No</v>
      </c>
    </row>
    <row r="4979" spans="6:14">
      <c r="F4979" s="3">
        <v>44429</v>
      </c>
      <c r="G4979" s="1" t="s">
        <v>25</v>
      </c>
      <c r="H4979" s="1" t="s">
        <v>102</v>
      </c>
      <c r="I4979" s="1">
        <v>1113</v>
      </c>
      <c r="J4979" s="1">
        <f>MONTH(BART_Rides[[#This Row],[Date]])</f>
        <v>8</v>
      </c>
      <c r="K4979" s="1">
        <f>WEEKDAY(BART_Rides[[#This Row],[Date]],2)</f>
        <v>6</v>
      </c>
      <c r="L4979" s="1" t="str">
        <f>LEFT(BART_Rides[[#This Row],[Lines]],1)</f>
        <v>B</v>
      </c>
      <c r="M4979" s="1" t="str">
        <f>IF(BART_Rides[[#This Row],[FirstLetter]]="Y","Yes","No")</f>
        <v>No</v>
      </c>
      <c r="N4979" s="1" t="str">
        <f>IF(OR(BART_Rides[[#This Row],[Station Code]]="EM", BART_Rides[[#This Row],[Station Code]]="MT", BART_Rides[[#This Row],[Station Code]]="PL", BART_Rides[[#This Row],[Station Code]]="CC"), "Yes", "No")</f>
        <v>No</v>
      </c>
    </row>
    <row r="4980" spans="6:14">
      <c r="F4980" s="3">
        <v>44430</v>
      </c>
      <c r="G4980" s="1" t="s">
        <v>25</v>
      </c>
      <c r="H4980" s="1" t="s">
        <v>102</v>
      </c>
      <c r="I4980" s="1">
        <v>853</v>
      </c>
      <c r="J4980" s="1">
        <f>MONTH(BART_Rides[[#This Row],[Date]])</f>
        <v>8</v>
      </c>
      <c r="K4980" s="1">
        <f>WEEKDAY(BART_Rides[[#This Row],[Date]],2)</f>
        <v>7</v>
      </c>
      <c r="L4980" s="1" t="str">
        <f>LEFT(BART_Rides[[#This Row],[Lines]],1)</f>
        <v>B</v>
      </c>
      <c r="M4980" s="1" t="str">
        <f>IF(BART_Rides[[#This Row],[FirstLetter]]="Y","Yes","No")</f>
        <v>No</v>
      </c>
      <c r="N4980" s="1" t="str">
        <f>IF(OR(BART_Rides[[#This Row],[Station Code]]="EM", BART_Rides[[#This Row],[Station Code]]="MT", BART_Rides[[#This Row],[Station Code]]="PL", BART_Rides[[#This Row],[Station Code]]="CC"), "Yes", "No")</f>
        <v>No</v>
      </c>
    </row>
    <row r="4981" spans="6:14">
      <c r="F4981" s="3">
        <v>44431</v>
      </c>
      <c r="G4981" s="1" t="s">
        <v>25</v>
      </c>
      <c r="H4981" s="1" t="s">
        <v>102</v>
      </c>
      <c r="I4981" s="1">
        <v>1617</v>
      </c>
      <c r="J4981" s="1">
        <f>MONTH(BART_Rides[[#This Row],[Date]])</f>
        <v>8</v>
      </c>
      <c r="K4981" s="1">
        <f>WEEKDAY(BART_Rides[[#This Row],[Date]],2)</f>
        <v>1</v>
      </c>
      <c r="L4981" s="1" t="str">
        <f>LEFT(BART_Rides[[#This Row],[Lines]],1)</f>
        <v>B</v>
      </c>
      <c r="M4981" s="1" t="str">
        <f>IF(BART_Rides[[#This Row],[FirstLetter]]="Y","Yes","No")</f>
        <v>No</v>
      </c>
      <c r="N4981" s="1" t="str">
        <f>IF(OR(BART_Rides[[#This Row],[Station Code]]="EM", BART_Rides[[#This Row],[Station Code]]="MT", BART_Rides[[#This Row],[Station Code]]="PL", BART_Rides[[#This Row],[Station Code]]="CC"), "Yes", "No")</f>
        <v>No</v>
      </c>
    </row>
    <row r="4982" spans="6:14">
      <c r="F4982" s="3">
        <v>44432</v>
      </c>
      <c r="G4982" s="1" t="s">
        <v>25</v>
      </c>
      <c r="H4982" s="1" t="s">
        <v>102</v>
      </c>
      <c r="I4982" s="1">
        <v>1684</v>
      </c>
      <c r="J4982" s="1">
        <f>MONTH(BART_Rides[[#This Row],[Date]])</f>
        <v>8</v>
      </c>
      <c r="K4982" s="1">
        <f>WEEKDAY(BART_Rides[[#This Row],[Date]],2)</f>
        <v>2</v>
      </c>
      <c r="L4982" s="1" t="str">
        <f>LEFT(BART_Rides[[#This Row],[Lines]],1)</f>
        <v>B</v>
      </c>
      <c r="M4982" s="1" t="str">
        <f>IF(BART_Rides[[#This Row],[FirstLetter]]="Y","Yes","No")</f>
        <v>No</v>
      </c>
      <c r="N4982" s="1" t="str">
        <f>IF(OR(BART_Rides[[#This Row],[Station Code]]="EM", BART_Rides[[#This Row],[Station Code]]="MT", BART_Rides[[#This Row],[Station Code]]="PL", BART_Rides[[#This Row],[Station Code]]="CC"), "Yes", "No")</f>
        <v>No</v>
      </c>
    </row>
    <row r="4983" spans="6:14">
      <c r="F4983" s="3">
        <v>44433</v>
      </c>
      <c r="G4983" s="1" t="s">
        <v>25</v>
      </c>
      <c r="H4983" s="1" t="s">
        <v>102</v>
      </c>
      <c r="I4983" s="1">
        <v>1740</v>
      </c>
      <c r="J4983" s="1">
        <f>MONTH(BART_Rides[[#This Row],[Date]])</f>
        <v>8</v>
      </c>
      <c r="K4983" s="1">
        <f>WEEKDAY(BART_Rides[[#This Row],[Date]],2)</f>
        <v>3</v>
      </c>
      <c r="L4983" s="1" t="str">
        <f>LEFT(BART_Rides[[#This Row],[Lines]],1)</f>
        <v>B</v>
      </c>
      <c r="M4983" s="1" t="str">
        <f>IF(BART_Rides[[#This Row],[FirstLetter]]="Y","Yes","No")</f>
        <v>No</v>
      </c>
      <c r="N4983" s="1" t="str">
        <f>IF(OR(BART_Rides[[#This Row],[Station Code]]="EM", BART_Rides[[#This Row],[Station Code]]="MT", BART_Rides[[#This Row],[Station Code]]="PL", BART_Rides[[#This Row],[Station Code]]="CC"), "Yes", "No")</f>
        <v>No</v>
      </c>
    </row>
    <row r="4984" spans="6:14">
      <c r="F4984" s="3">
        <v>44434</v>
      </c>
      <c r="G4984" s="1" t="s">
        <v>25</v>
      </c>
      <c r="H4984" s="1" t="s">
        <v>102</v>
      </c>
      <c r="I4984" s="1">
        <v>1779</v>
      </c>
      <c r="J4984" s="1">
        <f>MONTH(BART_Rides[[#This Row],[Date]])</f>
        <v>8</v>
      </c>
      <c r="K4984" s="1">
        <f>WEEKDAY(BART_Rides[[#This Row],[Date]],2)</f>
        <v>4</v>
      </c>
      <c r="L4984" s="1" t="str">
        <f>LEFT(BART_Rides[[#This Row],[Lines]],1)</f>
        <v>B</v>
      </c>
      <c r="M4984" s="1" t="str">
        <f>IF(BART_Rides[[#This Row],[FirstLetter]]="Y","Yes","No")</f>
        <v>No</v>
      </c>
      <c r="N4984" s="1" t="str">
        <f>IF(OR(BART_Rides[[#This Row],[Station Code]]="EM", BART_Rides[[#This Row],[Station Code]]="MT", BART_Rides[[#This Row],[Station Code]]="PL", BART_Rides[[#This Row],[Station Code]]="CC"), "Yes", "No")</f>
        <v>No</v>
      </c>
    </row>
    <row r="4985" spans="6:14">
      <c r="F4985" s="3">
        <v>44435</v>
      </c>
      <c r="G4985" s="1" t="s">
        <v>25</v>
      </c>
      <c r="H4985" s="1" t="s">
        <v>102</v>
      </c>
      <c r="I4985" s="1">
        <v>1815</v>
      </c>
      <c r="J4985" s="1">
        <f>MONTH(BART_Rides[[#This Row],[Date]])</f>
        <v>8</v>
      </c>
      <c r="K4985" s="1">
        <f>WEEKDAY(BART_Rides[[#This Row],[Date]],2)</f>
        <v>5</v>
      </c>
      <c r="L4985" s="1" t="str">
        <f>LEFT(BART_Rides[[#This Row],[Lines]],1)</f>
        <v>B</v>
      </c>
      <c r="M4985" s="1" t="str">
        <f>IF(BART_Rides[[#This Row],[FirstLetter]]="Y","Yes","No")</f>
        <v>No</v>
      </c>
      <c r="N4985" s="1" t="str">
        <f>IF(OR(BART_Rides[[#This Row],[Station Code]]="EM", BART_Rides[[#This Row],[Station Code]]="MT", BART_Rides[[#This Row],[Station Code]]="PL", BART_Rides[[#This Row],[Station Code]]="CC"), "Yes", "No")</f>
        <v>No</v>
      </c>
    </row>
    <row r="4986" spans="6:14">
      <c r="F4986" s="3">
        <v>44436</v>
      </c>
      <c r="G4986" s="1" t="s">
        <v>25</v>
      </c>
      <c r="H4986" s="1" t="s">
        <v>102</v>
      </c>
      <c r="I4986" s="1">
        <v>1032</v>
      </c>
      <c r="J4986" s="1">
        <f>MONTH(BART_Rides[[#This Row],[Date]])</f>
        <v>8</v>
      </c>
      <c r="K4986" s="1">
        <f>WEEKDAY(BART_Rides[[#This Row],[Date]],2)</f>
        <v>6</v>
      </c>
      <c r="L4986" s="1" t="str">
        <f>LEFT(BART_Rides[[#This Row],[Lines]],1)</f>
        <v>B</v>
      </c>
      <c r="M4986" s="1" t="str">
        <f>IF(BART_Rides[[#This Row],[FirstLetter]]="Y","Yes","No")</f>
        <v>No</v>
      </c>
      <c r="N4986" s="1" t="str">
        <f>IF(OR(BART_Rides[[#This Row],[Station Code]]="EM", BART_Rides[[#This Row],[Station Code]]="MT", BART_Rides[[#This Row],[Station Code]]="PL", BART_Rides[[#This Row],[Station Code]]="CC"), "Yes", "No")</f>
        <v>No</v>
      </c>
    </row>
    <row r="4987" spans="6:14">
      <c r="F4987" s="3">
        <v>44437</v>
      </c>
      <c r="G4987" s="1" t="s">
        <v>25</v>
      </c>
      <c r="H4987" s="1" t="s">
        <v>102</v>
      </c>
      <c r="I4987" s="1">
        <v>777</v>
      </c>
      <c r="J4987" s="1">
        <f>MONTH(BART_Rides[[#This Row],[Date]])</f>
        <v>8</v>
      </c>
      <c r="K4987" s="1">
        <f>WEEKDAY(BART_Rides[[#This Row],[Date]],2)</f>
        <v>7</v>
      </c>
      <c r="L4987" s="1" t="str">
        <f>LEFT(BART_Rides[[#This Row],[Lines]],1)</f>
        <v>B</v>
      </c>
      <c r="M4987" s="1" t="str">
        <f>IF(BART_Rides[[#This Row],[FirstLetter]]="Y","Yes","No")</f>
        <v>No</v>
      </c>
      <c r="N4987" s="1" t="str">
        <f>IF(OR(BART_Rides[[#This Row],[Station Code]]="EM", BART_Rides[[#This Row],[Station Code]]="MT", BART_Rides[[#This Row],[Station Code]]="PL", BART_Rides[[#This Row],[Station Code]]="CC"), "Yes", "No")</f>
        <v>No</v>
      </c>
    </row>
    <row r="4988" spans="6:14">
      <c r="F4988" s="3">
        <v>44438</v>
      </c>
      <c r="G4988" s="1" t="s">
        <v>25</v>
      </c>
      <c r="H4988" s="1" t="s">
        <v>102</v>
      </c>
      <c r="I4988" s="1">
        <v>1718</v>
      </c>
      <c r="J4988" s="1">
        <f>MONTH(BART_Rides[[#This Row],[Date]])</f>
        <v>8</v>
      </c>
      <c r="K4988" s="1">
        <f>WEEKDAY(BART_Rides[[#This Row],[Date]],2)</f>
        <v>1</v>
      </c>
      <c r="L4988" s="1" t="str">
        <f>LEFT(BART_Rides[[#This Row],[Lines]],1)</f>
        <v>B</v>
      </c>
      <c r="M4988" s="1" t="str">
        <f>IF(BART_Rides[[#This Row],[FirstLetter]]="Y","Yes","No")</f>
        <v>No</v>
      </c>
      <c r="N4988" s="1" t="str">
        <f>IF(OR(BART_Rides[[#This Row],[Station Code]]="EM", BART_Rides[[#This Row],[Station Code]]="MT", BART_Rides[[#This Row],[Station Code]]="PL", BART_Rides[[#This Row],[Station Code]]="CC"), "Yes", "No")</f>
        <v>No</v>
      </c>
    </row>
    <row r="4989" spans="6:14">
      <c r="F4989" s="3">
        <v>44439</v>
      </c>
      <c r="G4989" s="1" t="s">
        <v>25</v>
      </c>
      <c r="H4989" s="1" t="s">
        <v>102</v>
      </c>
      <c r="I4989" s="1">
        <v>1778</v>
      </c>
      <c r="J4989" s="1">
        <f>MONTH(BART_Rides[[#This Row],[Date]])</f>
        <v>8</v>
      </c>
      <c r="K4989" s="1">
        <f>WEEKDAY(BART_Rides[[#This Row],[Date]],2)</f>
        <v>2</v>
      </c>
      <c r="L4989" s="1" t="str">
        <f>LEFT(BART_Rides[[#This Row],[Lines]],1)</f>
        <v>B</v>
      </c>
      <c r="M4989" s="1" t="str">
        <f>IF(BART_Rides[[#This Row],[FirstLetter]]="Y","Yes","No")</f>
        <v>No</v>
      </c>
      <c r="N4989" s="1" t="str">
        <f>IF(OR(BART_Rides[[#This Row],[Station Code]]="EM", BART_Rides[[#This Row],[Station Code]]="MT", BART_Rides[[#This Row],[Station Code]]="PL", BART_Rides[[#This Row],[Station Code]]="CC"), "Yes", "No")</f>
        <v>No</v>
      </c>
    </row>
    <row r="4990" spans="6:14">
      <c r="F4990" s="3">
        <v>44440</v>
      </c>
      <c r="G4990" s="1" t="s">
        <v>25</v>
      </c>
      <c r="H4990" s="1" t="s">
        <v>102</v>
      </c>
      <c r="I4990" s="1">
        <v>1774</v>
      </c>
      <c r="J4990" s="1">
        <f>MONTH(BART_Rides[[#This Row],[Date]])</f>
        <v>9</v>
      </c>
      <c r="K4990" s="1">
        <f>WEEKDAY(BART_Rides[[#This Row],[Date]],2)</f>
        <v>3</v>
      </c>
      <c r="L4990" s="1" t="str">
        <f>LEFT(BART_Rides[[#This Row],[Lines]],1)</f>
        <v>B</v>
      </c>
      <c r="M4990" s="1" t="str">
        <f>IF(BART_Rides[[#This Row],[FirstLetter]]="Y","Yes","No")</f>
        <v>No</v>
      </c>
      <c r="N4990" s="1" t="str">
        <f>IF(OR(BART_Rides[[#This Row],[Station Code]]="EM", BART_Rides[[#This Row],[Station Code]]="MT", BART_Rides[[#This Row],[Station Code]]="PL", BART_Rides[[#This Row],[Station Code]]="CC"), "Yes", "No")</f>
        <v>No</v>
      </c>
    </row>
    <row r="4991" spans="6:14">
      <c r="F4991" s="3">
        <v>44441</v>
      </c>
      <c r="G4991" s="1" t="s">
        <v>25</v>
      </c>
      <c r="H4991" s="1" t="s">
        <v>102</v>
      </c>
      <c r="I4991" s="1">
        <v>1825</v>
      </c>
      <c r="J4991" s="1">
        <f>MONTH(BART_Rides[[#This Row],[Date]])</f>
        <v>9</v>
      </c>
      <c r="K4991" s="1">
        <f>WEEKDAY(BART_Rides[[#This Row],[Date]],2)</f>
        <v>4</v>
      </c>
      <c r="L4991" s="1" t="str">
        <f>LEFT(BART_Rides[[#This Row],[Lines]],1)</f>
        <v>B</v>
      </c>
      <c r="M4991" s="1" t="str">
        <f>IF(BART_Rides[[#This Row],[FirstLetter]]="Y","Yes","No")</f>
        <v>No</v>
      </c>
      <c r="N4991" s="1" t="str">
        <f>IF(OR(BART_Rides[[#This Row],[Station Code]]="EM", BART_Rides[[#This Row],[Station Code]]="MT", BART_Rides[[#This Row],[Station Code]]="PL", BART_Rides[[#This Row],[Station Code]]="CC"), "Yes", "No")</f>
        <v>No</v>
      </c>
    </row>
    <row r="4992" spans="6:14">
      <c r="F4992" s="3">
        <v>44442</v>
      </c>
      <c r="G4992" s="1" t="s">
        <v>25</v>
      </c>
      <c r="H4992" s="1" t="s">
        <v>102</v>
      </c>
      <c r="I4992" s="1">
        <v>1795</v>
      </c>
      <c r="J4992" s="1">
        <f>MONTH(BART_Rides[[#This Row],[Date]])</f>
        <v>9</v>
      </c>
      <c r="K4992" s="1">
        <f>WEEKDAY(BART_Rides[[#This Row],[Date]],2)</f>
        <v>5</v>
      </c>
      <c r="L4992" s="1" t="str">
        <f>LEFT(BART_Rides[[#This Row],[Lines]],1)</f>
        <v>B</v>
      </c>
      <c r="M4992" s="1" t="str">
        <f>IF(BART_Rides[[#This Row],[FirstLetter]]="Y","Yes","No")</f>
        <v>No</v>
      </c>
      <c r="N4992" s="1" t="str">
        <f>IF(OR(BART_Rides[[#This Row],[Station Code]]="EM", BART_Rides[[#This Row],[Station Code]]="MT", BART_Rides[[#This Row],[Station Code]]="PL", BART_Rides[[#This Row],[Station Code]]="CC"), "Yes", "No")</f>
        <v>No</v>
      </c>
    </row>
    <row r="4993" spans="6:14">
      <c r="F4993" s="3">
        <v>44443</v>
      </c>
      <c r="G4993" s="1" t="s">
        <v>25</v>
      </c>
      <c r="H4993" s="1" t="s">
        <v>102</v>
      </c>
      <c r="I4993" s="1">
        <v>1065</v>
      </c>
      <c r="J4993" s="1">
        <f>MONTH(BART_Rides[[#This Row],[Date]])</f>
        <v>9</v>
      </c>
      <c r="K4993" s="1">
        <f>WEEKDAY(BART_Rides[[#This Row],[Date]],2)</f>
        <v>6</v>
      </c>
      <c r="L4993" s="1" t="str">
        <f>LEFT(BART_Rides[[#This Row],[Lines]],1)</f>
        <v>B</v>
      </c>
      <c r="M4993" s="1" t="str">
        <f>IF(BART_Rides[[#This Row],[FirstLetter]]="Y","Yes","No")</f>
        <v>No</v>
      </c>
      <c r="N4993" s="1" t="str">
        <f>IF(OR(BART_Rides[[#This Row],[Station Code]]="EM", BART_Rides[[#This Row],[Station Code]]="MT", BART_Rides[[#This Row],[Station Code]]="PL", BART_Rides[[#This Row],[Station Code]]="CC"), "Yes", "No")</f>
        <v>No</v>
      </c>
    </row>
    <row r="4994" spans="6:14">
      <c r="F4994" s="3">
        <v>44444</v>
      </c>
      <c r="G4994" s="1" t="s">
        <v>25</v>
      </c>
      <c r="H4994" s="1" t="s">
        <v>102</v>
      </c>
      <c r="I4994" s="1">
        <v>821</v>
      </c>
      <c r="J4994" s="1">
        <f>MONTH(BART_Rides[[#This Row],[Date]])</f>
        <v>9</v>
      </c>
      <c r="K4994" s="1">
        <f>WEEKDAY(BART_Rides[[#This Row],[Date]],2)</f>
        <v>7</v>
      </c>
      <c r="L4994" s="1" t="str">
        <f>LEFT(BART_Rides[[#This Row],[Lines]],1)</f>
        <v>B</v>
      </c>
      <c r="M4994" s="1" t="str">
        <f>IF(BART_Rides[[#This Row],[FirstLetter]]="Y","Yes","No")</f>
        <v>No</v>
      </c>
      <c r="N4994" s="1" t="str">
        <f>IF(OR(BART_Rides[[#This Row],[Station Code]]="EM", BART_Rides[[#This Row],[Station Code]]="MT", BART_Rides[[#This Row],[Station Code]]="PL", BART_Rides[[#This Row],[Station Code]]="CC"), "Yes", "No")</f>
        <v>No</v>
      </c>
    </row>
    <row r="4995" spans="6:14">
      <c r="F4995" s="3">
        <v>44445</v>
      </c>
      <c r="G4995" s="1" t="s">
        <v>25</v>
      </c>
      <c r="H4995" s="1" t="s">
        <v>102</v>
      </c>
      <c r="I4995" s="1">
        <v>839</v>
      </c>
      <c r="J4995" s="1">
        <f>MONTH(BART_Rides[[#This Row],[Date]])</f>
        <v>9</v>
      </c>
      <c r="K4995" s="1">
        <f>WEEKDAY(BART_Rides[[#This Row],[Date]],2)</f>
        <v>1</v>
      </c>
      <c r="L4995" s="1" t="str">
        <f>LEFT(BART_Rides[[#This Row],[Lines]],1)</f>
        <v>B</v>
      </c>
      <c r="M4995" s="1" t="str">
        <f>IF(BART_Rides[[#This Row],[FirstLetter]]="Y","Yes","No")</f>
        <v>No</v>
      </c>
      <c r="N4995" s="1" t="str">
        <f>IF(OR(BART_Rides[[#This Row],[Station Code]]="EM", BART_Rides[[#This Row],[Station Code]]="MT", BART_Rides[[#This Row],[Station Code]]="PL", BART_Rides[[#This Row],[Station Code]]="CC"), "Yes", "No")</f>
        <v>No</v>
      </c>
    </row>
    <row r="4996" spans="6:14">
      <c r="F4996" s="3">
        <v>44446</v>
      </c>
      <c r="G4996" s="1" t="s">
        <v>25</v>
      </c>
      <c r="H4996" s="1" t="s">
        <v>102</v>
      </c>
      <c r="I4996" s="1">
        <v>1760</v>
      </c>
      <c r="J4996" s="1">
        <f>MONTH(BART_Rides[[#This Row],[Date]])</f>
        <v>9</v>
      </c>
      <c r="K4996" s="1">
        <f>WEEKDAY(BART_Rides[[#This Row],[Date]],2)</f>
        <v>2</v>
      </c>
      <c r="L4996" s="1" t="str">
        <f>LEFT(BART_Rides[[#This Row],[Lines]],1)</f>
        <v>B</v>
      </c>
      <c r="M4996" s="1" t="str">
        <f>IF(BART_Rides[[#This Row],[FirstLetter]]="Y","Yes","No")</f>
        <v>No</v>
      </c>
      <c r="N4996" s="1" t="str">
        <f>IF(OR(BART_Rides[[#This Row],[Station Code]]="EM", BART_Rides[[#This Row],[Station Code]]="MT", BART_Rides[[#This Row],[Station Code]]="PL", BART_Rides[[#This Row],[Station Code]]="CC"), "Yes", "No")</f>
        <v>No</v>
      </c>
    </row>
    <row r="4997" spans="6:14">
      <c r="F4997" s="3">
        <v>44447</v>
      </c>
      <c r="G4997" s="1" t="s">
        <v>25</v>
      </c>
      <c r="H4997" s="1" t="s">
        <v>102</v>
      </c>
      <c r="I4997" s="1">
        <v>1820</v>
      </c>
      <c r="J4997" s="1">
        <f>MONTH(BART_Rides[[#This Row],[Date]])</f>
        <v>9</v>
      </c>
      <c r="K4997" s="1">
        <f>WEEKDAY(BART_Rides[[#This Row],[Date]],2)</f>
        <v>3</v>
      </c>
      <c r="L4997" s="1" t="str">
        <f>LEFT(BART_Rides[[#This Row],[Lines]],1)</f>
        <v>B</v>
      </c>
      <c r="M4997" s="1" t="str">
        <f>IF(BART_Rides[[#This Row],[FirstLetter]]="Y","Yes","No")</f>
        <v>No</v>
      </c>
      <c r="N4997" s="1" t="str">
        <f>IF(OR(BART_Rides[[#This Row],[Station Code]]="EM", BART_Rides[[#This Row],[Station Code]]="MT", BART_Rides[[#This Row],[Station Code]]="PL", BART_Rides[[#This Row],[Station Code]]="CC"), "Yes", "No")</f>
        <v>No</v>
      </c>
    </row>
    <row r="4998" spans="6:14">
      <c r="F4998" s="3">
        <v>44448</v>
      </c>
      <c r="G4998" s="1" t="s">
        <v>25</v>
      </c>
      <c r="H4998" s="1" t="s">
        <v>102</v>
      </c>
      <c r="I4998" s="1">
        <v>1856</v>
      </c>
      <c r="J4998" s="1">
        <f>MONTH(BART_Rides[[#This Row],[Date]])</f>
        <v>9</v>
      </c>
      <c r="K4998" s="1">
        <f>WEEKDAY(BART_Rides[[#This Row],[Date]],2)</f>
        <v>4</v>
      </c>
      <c r="L4998" s="1" t="str">
        <f>LEFT(BART_Rides[[#This Row],[Lines]],1)</f>
        <v>B</v>
      </c>
      <c r="M4998" s="1" t="str">
        <f>IF(BART_Rides[[#This Row],[FirstLetter]]="Y","Yes","No")</f>
        <v>No</v>
      </c>
      <c r="N4998" s="1" t="str">
        <f>IF(OR(BART_Rides[[#This Row],[Station Code]]="EM", BART_Rides[[#This Row],[Station Code]]="MT", BART_Rides[[#This Row],[Station Code]]="PL", BART_Rides[[#This Row],[Station Code]]="CC"), "Yes", "No")</f>
        <v>No</v>
      </c>
    </row>
    <row r="4999" spans="6:14">
      <c r="F4999" s="3">
        <v>44449</v>
      </c>
      <c r="G4999" s="1" t="s">
        <v>25</v>
      </c>
      <c r="H4999" s="1" t="s">
        <v>102</v>
      </c>
      <c r="I4999" s="1">
        <v>1792</v>
      </c>
      <c r="J4999" s="1">
        <f>MONTH(BART_Rides[[#This Row],[Date]])</f>
        <v>9</v>
      </c>
      <c r="K4999" s="1">
        <f>WEEKDAY(BART_Rides[[#This Row],[Date]],2)</f>
        <v>5</v>
      </c>
      <c r="L4999" s="1" t="str">
        <f>LEFT(BART_Rides[[#This Row],[Lines]],1)</f>
        <v>B</v>
      </c>
      <c r="M4999" s="1" t="str">
        <f>IF(BART_Rides[[#This Row],[FirstLetter]]="Y","Yes","No")</f>
        <v>No</v>
      </c>
      <c r="N4999" s="1" t="str">
        <f>IF(OR(BART_Rides[[#This Row],[Station Code]]="EM", BART_Rides[[#This Row],[Station Code]]="MT", BART_Rides[[#This Row],[Station Code]]="PL", BART_Rides[[#This Row],[Station Code]]="CC"), "Yes", "No")</f>
        <v>No</v>
      </c>
    </row>
    <row r="5000" spans="6:14">
      <c r="F5000" s="3">
        <v>44450</v>
      </c>
      <c r="G5000" s="1" t="s">
        <v>25</v>
      </c>
      <c r="H5000" s="1" t="s">
        <v>102</v>
      </c>
      <c r="I5000" s="1">
        <v>1017</v>
      </c>
      <c r="J5000" s="1">
        <f>MONTH(BART_Rides[[#This Row],[Date]])</f>
        <v>9</v>
      </c>
      <c r="K5000" s="1">
        <f>WEEKDAY(BART_Rides[[#This Row],[Date]],2)</f>
        <v>6</v>
      </c>
      <c r="L5000" s="1" t="str">
        <f>LEFT(BART_Rides[[#This Row],[Lines]],1)</f>
        <v>B</v>
      </c>
      <c r="M5000" s="1" t="str">
        <f>IF(BART_Rides[[#This Row],[FirstLetter]]="Y","Yes","No")</f>
        <v>No</v>
      </c>
      <c r="N5000" s="1" t="str">
        <f>IF(OR(BART_Rides[[#This Row],[Station Code]]="EM", BART_Rides[[#This Row],[Station Code]]="MT", BART_Rides[[#This Row],[Station Code]]="PL", BART_Rides[[#This Row],[Station Code]]="CC"), "Yes", "No")</f>
        <v>No</v>
      </c>
    </row>
    <row r="5001" spans="6:14">
      <c r="F5001" s="3">
        <v>44451</v>
      </c>
      <c r="G5001" s="1" t="s">
        <v>25</v>
      </c>
      <c r="H5001" s="1" t="s">
        <v>102</v>
      </c>
      <c r="I5001" s="1">
        <v>856</v>
      </c>
      <c r="J5001" s="1">
        <f>MONTH(BART_Rides[[#This Row],[Date]])</f>
        <v>9</v>
      </c>
      <c r="K5001" s="1">
        <f>WEEKDAY(BART_Rides[[#This Row],[Date]],2)</f>
        <v>7</v>
      </c>
      <c r="L5001" s="1" t="str">
        <f>LEFT(BART_Rides[[#This Row],[Lines]],1)</f>
        <v>B</v>
      </c>
      <c r="M5001" s="1" t="str">
        <f>IF(BART_Rides[[#This Row],[FirstLetter]]="Y","Yes","No")</f>
        <v>No</v>
      </c>
      <c r="N5001" s="1" t="str">
        <f>IF(OR(BART_Rides[[#This Row],[Station Code]]="EM", BART_Rides[[#This Row],[Station Code]]="MT", BART_Rides[[#This Row],[Station Code]]="PL", BART_Rides[[#This Row],[Station Code]]="CC"), "Yes", "No")</f>
        <v>No</v>
      </c>
    </row>
    <row r="5002" spans="6:14">
      <c r="F5002" s="3">
        <v>44452</v>
      </c>
      <c r="G5002" s="1" t="s">
        <v>25</v>
      </c>
      <c r="H5002" s="1" t="s">
        <v>102</v>
      </c>
      <c r="I5002" s="1">
        <v>1763</v>
      </c>
      <c r="J5002" s="1">
        <f>MONTH(BART_Rides[[#This Row],[Date]])</f>
        <v>9</v>
      </c>
      <c r="K5002" s="1">
        <f>WEEKDAY(BART_Rides[[#This Row],[Date]],2)</f>
        <v>1</v>
      </c>
      <c r="L5002" s="1" t="str">
        <f>LEFT(BART_Rides[[#This Row],[Lines]],1)</f>
        <v>B</v>
      </c>
      <c r="M5002" s="1" t="str">
        <f>IF(BART_Rides[[#This Row],[FirstLetter]]="Y","Yes","No")</f>
        <v>No</v>
      </c>
      <c r="N5002" s="1" t="str">
        <f>IF(OR(BART_Rides[[#This Row],[Station Code]]="EM", BART_Rides[[#This Row],[Station Code]]="MT", BART_Rides[[#This Row],[Station Code]]="PL", BART_Rides[[#This Row],[Station Code]]="CC"), "Yes", "No")</f>
        <v>No</v>
      </c>
    </row>
    <row r="5003" spans="6:14">
      <c r="F5003" s="3">
        <v>44453</v>
      </c>
      <c r="G5003" s="1" t="s">
        <v>25</v>
      </c>
      <c r="H5003" s="1" t="s">
        <v>102</v>
      </c>
      <c r="I5003" s="1">
        <v>1868</v>
      </c>
      <c r="J5003" s="1">
        <f>MONTH(BART_Rides[[#This Row],[Date]])</f>
        <v>9</v>
      </c>
      <c r="K5003" s="1">
        <f>WEEKDAY(BART_Rides[[#This Row],[Date]],2)</f>
        <v>2</v>
      </c>
      <c r="L5003" s="1" t="str">
        <f>LEFT(BART_Rides[[#This Row],[Lines]],1)</f>
        <v>B</v>
      </c>
      <c r="M5003" s="1" t="str">
        <f>IF(BART_Rides[[#This Row],[FirstLetter]]="Y","Yes","No")</f>
        <v>No</v>
      </c>
      <c r="N5003" s="1" t="str">
        <f>IF(OR(BART_Rides[[#This Row],[Station Code]]="EM", BART_Rides[[#This Row],[Station Code]]="MT", BART_Rides[[#This Row],[Station Code]]="PL", BART_Rides[[#This Row],[Station Code]]="CC"), "Yes", "No")</f>
        <v>No</v>
      </c>
    </row>
    <row r="5004" spans="6:14">
      <c r="F5004" s="3">
        <v>44454</v>
      </c>
      <c r="G5004" s="1" t="s">
        <v>25</v>
      </c>
      <c r="H5004" s="1" t="s">
        <v>102</v>
      </c>
      <c r="I5004" s="1">
        <v>1870</v>
      </c>
      <c r="J5004" s="1">
        <f>MONTH(BART_Rides[[#This Row],[Date]])</f>
        <v>9</v>
      </c>
      <c r="K5004" s="1">
        <f>WEEKDAY(BART_Rides[[#This Row],[Date]],2)</f>
        <v>3</v>
      </c>
      <c r="L5004" s="1" t="str">
        <f>LEFT(BART_Rides[[#This Row],[Lines]],1)</f>
        <v>B</v>
      </c>
      <c r="M5004" s="1" t="str">
        <f>IF(BART_Rides[[#This Row],[FirstLetter]]="Y","Yes","No")</f>
        <v>No</v>
      </c>
      <c r="N5004" s="1" t="str">
        <f>IF(OR(BART_Rides[[#This Row],[Station Code]]="EM", BART_Rides[[#This Row],[Station Code]]="MT", BART_Rides[[#This Row],[Station Code]]="PL", BART_Rides[[#This Row],[Station Code]]="CC"), "Yes", "No")</f>
        <v>No</v>
      </c>
    </row>
    <row r="5005" spans="6:14">
      <c r="F5005" s="3">
        <v>44455</v>
      </c>
      <c r="G5005" s="1" t="s">
        <v>25</v>
      </c>
      <c r="H5005" s="1" t="s">
        <v>102</v>
      </c>
      <c r="I5005" s="1">
        <v>1833</v>
      </c>
      <c r="J5005" s="1">
        <f>MONTH(BART_Rides[[#This Row],[Date]])</f>
        <v>9</v>
      </c>
      <c r="K5005" s="1">
        <f>WEEKDAY(BART_Rides[[#This Row],[Date]],2)</f>
        <v>4</v>
      </c>
      <c r="L5005" s="1" t="str">
        <f>LEFT(BART_Rides[[#This Row],[Lines]],1)</f>
        <v>B</v>
      </c>
      <c r="M5005" s="1" t="str">
        <f>IF(BART_Rides[[#This Row],[FirstLetter]]="Y","Yes","No")</f>
        <v>No</v>
      </c>
      <c r="N5005" s="1" t="str">
        <f>IF(OR(BART_Rides[[#This Row],[Station Code]]="EM", BART_Rides[[#This Row],[Station Code]]="MT", BART_Rides[[#This Row],[Station Code]]="PL", BART_Rides[[#This Row],[Station Code]]="CC"), "Yes", "No")</f>
        <v>No</v>
      </c>
    </row>
    <row r="5006" spans="6:14">
      <c r="F5006" s="3">
        <v>44456</v>
      </c>
      <c r="G5006" s="1" t="s">
        <v>25</v>
      </c>
      <c r="H5006" s="1" t="s">
        <v>102</v>
      </c>
      <c r="I5006" s="1">
        <v>1827</v>
      </c>
      <c r="J5006" s="1">
        <f>MONTH(BART_Rides[[#This Row],[Date]])</f>
        <v>9</v>
      </c>
      <c r="K5006" s="1">
        <f>WEEKDAY(BART_Rides[[#This Row],[Date]],2)</f>
        <v>5</v>
      </c>
      <c r="L5006" s="1" t="str">
        <f>LEFT(BART_Rides[[#This Row],[Lines]],1)</f>
        <v>B</v>
      </c>
      <c r="M5006" s="1" t="str">
        <f>IF(BART_Rides[[#This Row],[FirstLetter]]="Y","Yes","No")</f>
        <v>No</v>
      </c>
      <c r="N5006" s="1" t="str">
        <f>IF(OR(BART_Rides[[#This Row],[Station Code]]="EM", BART_Rides[[#This Row],[Station Code]]="MT", BART_Rides[[#This Row],[Station Code]]="PL", BART_Rides[[#This Row],[Station Code]]="CC"), "Yes", "No")</f>
        <v>No</v>
      </c>
    </row>
    <row r="5007" spans="6:14">
      <c r="F5007" s="3">
        <v>44457</v>
      </c>
      <c r="G5007" s="1" t="s">
        <v>25</v>
      </c>
      <c r="H5007" s="1" t="s">
        <v>102</v>
      </c>
      <c r="I5007" s="1">
        <v>1126</v>
      </c>
      <c r="J5007" s="1">
        <f>MONTH(BART_Rides[[#This Row],[Date]])</f>
        <v>9</v>
      </c>
      <c r="K5007" s="1">
        <f>WEEKDAY(BART_Rides[[#This Row],[Date]],2)</f>
        <v>6</v>
      </c>
      <c r="L5007" s="1" t="str">
        <f>LEFT(BART_Rides[[#This Row],[Lines]],1)</f>
        <v>B</v>
      </c>
      <c r="M5007" s="1" t="str">
        <f>IF(BART_Rides[[#This Row],[FirstLetter]]="Y","Yes","No")</f>
        <v>No</v>
      </c>
      <c r="N5007" s="1" t="str">
        <f>IF(OR(BART_Rides[[#This Row],[Station Code]]="EM", BART_Rides[[#This Row],[Station Code]]="MT", BART_Rides[[#This Row],[Station Code]]="PL", BART_Rides[[#This Row],[Station Code]]="CC"), "Yes", "No")</f>
        <v>No</v>
      </c>
    </row>
    <row r="5008" spans="6:14">
      <c r="F5008" s="3">
        <v>44458</v>
      </c>
      <c r="G5008" s="1" t="s">
        <v>25</v>
      </c>
      <c r="H5008" s="1" t="s">
        <v>102</v>
      </c>
      <c r="I5008" s="1">
        <v>857</v>
      </c>
      <c r="J5008" s="1">
        <f>MONTH(BART_Rides[[#This Row],[Date]])</f>
        <v>9</v>
      </c>
      <c r="K5008" s="1">
        <f>WEEKDAY(BART_Rides[[#This Row],[Date]],2)</f>
        <v>7</v>
      </c>
      <c r="L5008" s="1" t="str">
        <f>LEFT(BART_Rides[[#This Row],[Lines]],1)</f>
        <v>B</v>
      </c>
      <c r="M5008" s="1" t="str">
        <f>IF(BART_Rides[[#This Row],[FirstLetter]]="Y","Yes","No")</f>
        <v>No</v>
      </c>
      <c r="N5008" s="1" t="str">
        <f>IF(OR(BART_Rides[[#This Row],[Station Code]]="EM", BART_Rides[[#This Row],[Station Code]]="MT", BART_Rides[[#This Row],[Station Code]]="PL", BART_Rides[[#This Row],[Station Code]]="CC"), "Yes", "No")</f>
        <v>No</v>
      </c>
    </row>
    <row r="5009" spans="6:14">
      <c r="F5009" s="3">
        <v>44459</v>
      </c>
      <c r="G5009" s="1" t="s">
        <v>25</v>
      </c>
      <c r="H5009" s="1" t="s">
        <v>102</v>
      </c>
      <c r="I5009" s="1">
        <v>1831</v>
      </c>
      <c r="J5009" s="1">
        <f>MONTH(BART_Rides[[#This Row],[Date]])</f>
        <v>9</v>
      </c>
      <c r="K5009" s="1">
        <f>WEEKDAY(BART_Rides[[#This Row],[Date]],2)</f>
        <v>1</v>
      </c>
      <c r="L5009" s="1" t="str">
        <f>LEFT(BART_Rides[[#This Row],[Lines]],1)</f>
        <v>B</v>
      </c>
      <c r="M5009" s="1" t="str">
        <f>IF(BART_Rides[[#This Row],[FirstLetter]]="Y","Yes","No")</f>
        <v>No</v>
      </c>
      <c r="N5009" s="1" t="str">
        <f>IF(OR(BART_Rides[[#This Row],[Station Code]]="EM", BART_Rides[[#This Row],[Station Code]]="MT", BART_Rides[[#This Row],[Station Code]]="PL", BART_Rides[[#This Row],[Station Code]]="CC"), "Yes", "No")</f>
        <v>No</v>
      </c>
    </row>
    <row r="5010" spans="6:14">
      <c r="F5010" s="3">
        <v>44460</v>
      </c>
      <c r="G5010" s="1" t="s">
        <v>25</v>
      </c>
      <c r="H5010" s="1" t="s">
        <v>102</v>
      </c>
      <c r="I5010" s="1">
        <v>1835</v>
      </c>
      <c r="J5010" s="1">
        <f>MONTH(BART_Rides[[#This Row],[Date]])</f>
        <v>9</v>
      </c>
      <c r="K5010" s="1">
        <f>WEEKDAY(BART_Rides[[#This Row],[Date]],2)</f>
        <v>2</v>
      </c>
      <c r="L5010" s="1" t="str">
        <f>LEFT(BART_Rides[[#This Row],[Lines]],1)</f>
        <v>B</v>
      </c>
      <c r="M5010" s="1" t="str">
        <f>IF(BART_Rides[[#This Row],[FirstLetter]]="Y","Yes","No")</f>
        <v>No</v>
      </c>
      <c r="N5010" s="1" t="str">
        <f>IF(OR(BART_Rides[[#This Row],[Station Code]]="EM", BART_Rides[[#This Row],[Station Code]]="MT", BART_Rides[[#This Row],[Station Code]]="PL", BART_Rides[[#This Row],[Station Code]]="CC"), "Yes", "No")</f>
        <v>No</v>
      </c>
    </row>
    <row r="5011" spans="6:14">
      <c r="F5011" s="3">
        <v>44461</v>
      </c>
      <c r="G5011" s="1" t="s">
        <v>25</v>
      </c>
      <c r="H5011" s="1" t="s">
        <v>102</v>
      </c>
      <c r="I5011" s="1">
        <v>1906</v>
      </c>
      <c r="J5011" s="1">
        <f>MONTH(BART_Rides[[#This Row],[Date]])</f>
        <v>9</v>
      </c>
      <c r="K5011" s="1">
        <f>WEEKDAY(BART_Rides[[#This Row],[Date]],2)</f>
        <v>3</v>
      </c>
      <c r="L5011" s="1" t="str">
        <f>LEFT(BART_Rides[[#This Row],[Lines]],1)</f>
        <v>B</v>
      </c>
      <c r="M5011" s="1" t="str">
        <f>IF(BART_Rides[[#This Row],[FirstLetter]]="Y","Yes","No")</f>
        <v>No</v>
      </c>
      <c r="N5011" s="1" t="str">
        <f>IF(OR(BART_Rides[[#This Row],[Station Code]]="EM", BART_Rides[[#This Row],[Station Code]]="MT", BART_Rides[[#This Row],[Station Code]]="PL", BART_Rides[[#This Row],[Station Code]]="CC"), "Yes", "No")</f>
        <v>No</v>
      </c>
    </row>
    <row r="5012" spans="6:14">
      <c r="F5012" s="3">
        <v>44462</v>
      </c>
      <c r="G5012" s="1" t="s">
        <v>25</v>
      </c>
      <c r="H5012" s="1" t="s">
        <v>102</v>
      </c>
      <c r="I5012" s="1">
        <v>1920</v>
      </c>
      <c r="J5012" s="1">
        <f>MONTH(BART_Rides[[#This Row],[Date]])</f>
        <v>9</v>
      </c>
      <c r="K5012" s="1">
        <f>WEEKDAY(BART_Rides[[#This Row],[Date]],2)</f>
        <v>4</v>
      </c>
      <c r="L5012" s="1" t="str">
        <f>LEFT(BART_Rides[[#This Row],[Lines]],1)</f>
        <v>B</v>
      </c>
      <c r="M5012" s="1" t="str">
        <f>IF(BART_Rides[[#This Row],[FirstLetter]]="Y","Yes","No")</f>
        <v>No</v>
      </c>
      <c r="N5012" s="1" t="str">
        <f>IF(OR(BART_Rides[[#This Row],[Station Code]]="EM", BART_Rides[[#This Row],[Station Code]]="MT", BART_Rides[[#This Row],[Station Code]]="PL", BART_Rides[[#This Row],[Station Code]]="CC"), "Yes", "No")</f>
        <v>No</v>
      </c>
    </row>
    <row r="5013" spans="6:14">
      <c r="F5013" s="3">
        <v>44463</v>
      </c>
      <c r="G5013" s="1" t="s">
        <v>25</v>
      </c>
      <c r="H5013" s="1" t="s">
        <v>102</v>
      </c>
      <c r="I5013" s="1">
        <v>1921</v>
      </c>
      <c r="J5013" s="1">
        <f>MONTH(BART_Rides[[#This Row],[Date]])</f>
        <v>9</v>
      </c>
      <c r="K5013" s="1">
        <f>WEEKDAY(BART_Rides[[#This Row],[Date]],2)</f>
        <v>5</v>
      </c>
      <c r="L5013" s="1" t="str">
        <f>LEFT(BART_Rides[[#This Row],[Lines]],1)</f>
        <v>B</v>
      </c>
      <c r="M5013" s="1" t="str">
        <f>IF(BART_Rides[[#This Row],[FirstLetter]]="Y","Yes","No")</f>
        <v>No</v>
      </c>
      <c r="N5013" s="1" t="str">
        <f>IF(OR(BART_Rides[[#This Row],[Station Code]]="EM", BART_Rides[[#This Row],[Station Code]]="MT", BART_Rides[[#This Row],[Station Code]]="PL", BART_Rides[[#This Row],[Station Code]]="CC"), "Yes", "No")</f>
        <v>No</v>
      </c>
    </row>
    <row r="5014" spans="6:14">
      <c r="F5014" s="3">
        <v>44464</v>
      </c>
      <c r="G5014" s="1" t="s">
        <v>25</v>
      </c>
      <c r="H5014" s="1" t="s">
        <v>102</v>
      </c>
      <c r="I5014" s="1">
        <v>1149</v>
      </c>
      <c r="J5014" s="1">
        <f>MONTH(BART_Rides[[#This Row],[Date]])</f>
        <v>9</v>
      </c>
      <c r="K5014" s="1">
        <f>WEEKDAY(BART_Rides[[#This Row],[Date]],2)</f>
        <v>6</v>
      </c>
      <c r="L5014" s="1" t="str">
        <f>LEFT(BART_Rides[[#This Row],[Lines]],1)</f>
        <v>B</v>
      </c>
      <c r="M5014" s="1" t="str">
        <f>IF(BART_Rides[[#This Row],[FirstLetter]]="Y","Yes","No")</f>
        <v>No</v>
      </c>
      <c r="N5014" s="1" t="str">
        <f>IF(OR(BART_Rides[[#This Row],[Station Code]]="EM", BART_Rides[[#This Row],[Station Code]]="MT", BART_Rides[[#This Row],[Station Code]]="PL", BART_Rides[[#This Row],[Station Code]]="CC"), "Yes", "No")</f>
        <v>No</v>
      </c>
    </row>
    <row r="5015" spans="6:14">
      <c r="F5015" s="3">
        <v>44465</v>
      </c>
      <c r="G5015" s="1" t="s">
        <v>25</v>
      </c>
      <c r="H5015" s="1" t="s">
        <v>102</v>
      </c>
      <c r="I5015" s="1">
        <v>888</v>
      </c>
      <c r="J5015" s="1">
        <f>MONTH(BART_Rides[[#This Row],[Date]])</f>
        <v>9</v>
      </c>
      <c r="K5015" s="1">
        <f>WEEKDAY(BART_Rides[[#This Row],[Date]],2)</f>
        <v>7</v>
      </c>
      <c r="L5015" s="1" t="str">
        <f>LEFT(BART_Rides[[#This Row],[Lines]],1)</f>
        <v>B</v>
      </c>
      <c r="M5015" s="1" t="str">
        <f>IF(BART_Rides[[#This Row],[FirstLetter]]="Y","Yes","No")</f>
        <v>No</v>
      </c>
      <c r="N5015" s="1" t="str">
        <f>IF(OR(BART_Rides[[#This Row],[Station Code]]="EM", BART_Rides[[#This Row],[Station Code]]="MT", BART_Rides[[#This Row],[Station Code]]="PL", BART_Rides[[#This Row],[Station Code]]="CC"), "Yes", "No")</f>
        <v>No</v>
      </c>
    </row>
    <row r="5016" spans="6:14">
      <c r="F5016" s="3">
        <v>44466</v>
      </c>
      <c r="G5016" s="1" t="s">
        <v>25</v>
      </c>
      <c r="H5016" s="1" t="s">
        <v>102</v>
      </c>
      <c r="I5016" s="1">
        <v>1786</v>
      </c>
      <c r="J5016" s="1">
        <f>MONTH(BART_Rides[[#This Row],[Date]])</f>
        <v>9</v>
      </c>
      <c r="K5016" s="1">
        <f>WEEKDAY(BART_Rides[[#This Row],[Date]],2)</f>
        <v>1</v>
      </c>
      <c r="L5016" s="1" t="str">
        <f>LEFT(BART_Rides[[#This Row],[Lines]],1)</f>
        <v>B</v>
      </c>
      <c r="M5016" s="1" t="str">
        <f>IF(BART_Rides[[#This Row],[FirstLetter]]="Y","Yes","No")</f>
        <v>No</v>
      </c>
      <c r="N5016" s="1" t="str">
        <f>IF(OR(BART_Rides[[#This Row],[Station Code]]="EM", BART_Rides[[#This Row],[Station Code]]="MT", BART_Rides[[#This Row],[Station Code]]="PL", BART_Rides[[#This Row],[Station Code]]="CC"), "Yes", "No")</f>
        <v>No</v>
      </c>
    </row>
    <row r="5017" spans="6:14">
      <c r="F5017" s="3">
        <v>44467</v>
      </c>
      <c r="G5017" s="1" t="s">
        <v>25</v>
      </c>
      <c r="H5017" s="1" t="s">
        <v>102</v>
      </c>
      <c r="I5017" s="1">
        <v>1850</v>
      </c>
      <c r="J5017" s="1">
        <f>MONTH(BART_Rides[[#This Row],[Date]])</f>
        <v>9</v>
      </c>
      <c r="K5017" s="1">
        <f>WEEKDAY(BART_Rides[[#This Row],[Date]],2)</f>
        <v>2</v>
      </c>
      <c r="L5017" s="1" t="str">
        <f>LEFT(BART_Rides[[#This Row],[Lines]],1)</f>
        <v>B</v>
      </c>
      <c r="M5017" s="1" t="str">
        <f>IF(BART_Rides[[#This Row],[FirstLetter]]="Y","Yes","No")</f>
        <v>No</v>
      </c>
      <c r="N5017" s="1" t="str">
        <f>IF(OR(BART_Rides[[#This Row],[Station Code]]="EM", BART_Rides[[#This Row],[Station Code]]="MT", BART_Rides[[#This Row],[Station Code]]="PL", BART_Rides[[#This Row],[Station Code]]="CC"), "Yes", "No")</f>
        <v>No</v>
      </c>
    </row>
    <row r="5018" spans="6:14">
      <c r="F5018" s="3">
        <v>44468</v>
      </c>
      <c r="G5018" s="1" t="s">
        <v>25</v>
      </c>
      <c r="H5018" s="1" t="s">
        <v>102</v>
      </c>
      <c r="I5018" s="1">
        <v>1929</v>
      </c>
      <c r="J5018" s="1">
        <f>MONTH(BART_Rides[[#This Row],[Date]])</f>
        <v>9</v>
      </c>
      <c r="K5018" s="1">
        <f>WEEKDAY(BART_Rides[[#This Row],[Date]],2)</f>
        <v>3</v>
      </c>
      <c r="L5018" s="1" t="str">
        <f>LEFT(BART_Rides[[#This Row],[Lines]],1)</f>
        <v>B</v>
      </c>
      <c r="M5018" s="1" t="str">
        <f>IF(BART_Rides[[#This Row],[FirstLetter]]="Y","Yes","No")</f>
        <v>No</v>
      </c>
      <c r="N5018" s="1" t="str">
        <f>IF(OR(BART_Rides[[#This Row],[Station Code]]="EM", BART_Rides[[#This Row],[Station Code]]="MT", BART_Rides[[#This Row],[Station Code]]="PL", BART_Rides[[#This Row],[Station Code]]="CC"), "Yes", "No")</f>
        <v>No</v>
      </c>
    </row>
    <row r="5019" spans="6:14">
      <c r="F5019" s="3">
        <v>44469</v>
      </c>
      <c r="G5019" s="1" t="s">
        <v>25</v>
      </c>
      <c r="H5019" s="1" t="s">
        <v>102</v>
      </c>
      <c r="I5019" s="1">
        <v>1935</v>
      </c>
      <c r="J5019" s="1">
        <f>MONTH(BART_Rides[[#This Row],[Date]])</f>
        <v>9</v>
      </c>
      <c r="K5019" s="1">
        <f>WEEKDAY(BART_Rides[[#This Row],[Date]],2)</f>
        <v>4</v>
      </c>
      <c r="L5019" s="1" t="str">
        <f>LEFT(BART_Rides[[#This Row],[Lines]],1)</f>
        <v>B</v>
      </c>
      <c r="M5019" s="1" t="str">
        <f>IF(BART_Rides[[#This Row],[FirstLetter]]="Y","Yes","No")</f>
        <v>No</v>
      </c>
      <c r="N5019" s="1" t="str">
        <f>IF(OR(BART_Rides[[#This Row],[Station Code]]="EM", BART_Rides[[#This Row],[Station Code]]="MT", BART_Rides[[#This Row],[Station Code]]="PL", BART_Rides[[#This Row],[Station Code]]="CC"), "Yes", "No")</f>
        <v>No</v>
      </c>
    </row>
    <row r="5020" spans="6:14">
      <c r="F5020" s="3">
        <v>44470</v>
      </c>
      <c r="G5020" s="1" t="s">
        <v>25</v>
      </c>
      <c r="H5020" s="1" t="s">
        <v>102</v>
      </c>
      <c r="I5020" s="1">
        <v>2058</v>
      </c>
      <c r="J5020" s="1">
        <f>MONTH(BART_Rides[[#This Row],[Date]])</f>
        <v>10</v>
      </c>
      <c r="K5020" s="1">
        <f>WEEKDAY(BART_Rides[[#This Row],[Date]],2)</f>
        <v>5</v>
      </c>
      <c r="L5020" s="1" t="str">
        <f>LEFT(BART_Rides[[#This Row],[Lines]],1)</f>
        <v>B</v>
      </c>
      <c r="M5020" s="1" t="str">
        <f>IF(BART_Rides[[#This Row],[FirstLetter]]="Y","Yes","No")</f>
        <v>No</v>
      </c>
      <c r="N5020" s="1" t="str">
        <f>IF(OR(BART_Rides[[#This Row],[Station Code]]="EM", BART_Rides[[#This Row],[Station Code]]="MT", BART_Rides[[#This Row],[Station Code]]="PL", BART_Rides[[#This Row],[Station Code]]="CC"), "Yes", "No")</f>
        <v>No</v>
      </c>
    </row>
    <row r="5021" spans="6:14">
      <c r="F5021" s="3">
        <v>44471</v>
      </c>
      <c r="G5021" s="1" t="s">
        <v>25</v>
      </c>
      <c r="H5021" s="1" t="s">
        <v>102</v>
      </c>
      <c r="I5021" s="1">
        <v>1360</v>
      </c>
      <c r="J5021" s="1">
        <f>MONTH(BART_Rides[[#This Row],[Date]])</f>
        <v>10</v>
      </c>
      <c r="K5021" s="1">
        <f>WEEKDAY(BART_Rides[[#This Row],[Date]],2)</f>
        <v>6</v>
      </c>
      <c r="L5021" s="1" t="str">
        <f>LEFT(BART_Rides[[#This Row],[Lines]],1)</f>
        <v>B</v>
      </c>
      <c r="M5021" s="1" t="str">
        <f>IF(BART_Rides[[#This Row],[FirstLetter]]="Y","Yes","No")</f>
        <v>No</v>
      </c>
      <c r="N5021" s="1" t="str">
        <f>IF(OR(BART_Rides[[#This Row],[Station Code]]="EM", BART_Rides[[#This Row],[Station Code]]="MT", BART_Rides[[#This Row],[Station Code]]="PL", BART_Rides[[#This Row],[Station Code]]="CC"), "Yes", "No")</f>
        <v>No</v>
      </c>
    </row>
    <row r="5022" spans="6:14">
      <c r="F5022" s="3">
        <v>44472</v>
      </c>
      <c r="G5022" s="1" t="s">
        <v>25</v>
      </c>
      <c r="H5022" s="1" t="s">
        <v>102</v>
      </c>
      <c r="I5022" s="1">
        <v>847</v>
      </c>
      <c r="J5022" s="1">
        <f>MONTH(BART_Rides[[#This Row],[Date]])</f>
        <v>10</v>
      </c>
      <c r="K5022" s="1">
        <f>WEEKDAY(BART_Rides[[#This Row],[Date]],2)</f>
        <v>7</v>
      </c>
      <c r="L5022" s="1" t="str">
        <f>LEFT(BART_Rides[[#This Row],[Lines]],1)</f>
        <v>B</v>
      </c>
      <c r="M5022" s="1" t="str">
        <f>IF(BART_Rides[[#This Row],[FirstLetter]]="Y","Yes","No")</f>
        <v>No</v>
      </c>
      <c r="N5022" s="1" t="str">
        <f>IF(OR(BART_Rides[[#This Row],[Station Code]]="EM", BART_Rides[[#This Row],[Station Code]]="MT", BART_Rides[[#This Row],[Station Code]]="PL", BART_Rides[[#This Row],[Station Code]]="CC"), "Yes", "No")</f>
        <v>No</v>
      </c>
    </row>
    <row r="5023" spans="6:14">
      <c r="F5023" s="3">
        <v>44473</v>
      </c>
      <c r="G5023" s="1" t="s">
        <v>25</v>
      </c>
      <c r="H5023" s="1" t="s">
        <v>102</v>
      </c>
      <c r="I5023" s="1">
        <v>1838</v>
      </c>
      <c r="J5023" s="1">
        <f>MONTH(BART_Rides[[#This Row],[Date]])</f>
        <v>10</v>
      </c>
      <c r="K5023" s="1">
        <f>WEEKDAY(BART_Rides[[#This Row],[Date]],2)</f>
        <v>1</v>
      </c>
      <c r="L5023" s="1" t="str">
        <f>LEFT(BART_Rides[[#This Row],[Lines]],1)</f>
        <v>B</v>
      </c>
      <c r="M5023" s="1" t="str">
        <f>IF(BART_Rides[[#This Row],[FirstLetter]]="Y","Yes","No")</f>
        <v>No</v>
      </c>
      <c r="N5023" s="1" t="str">
        <f>IF(OR(BART_Rides[[#This Row],[Station Code]]="EM", BART_Rides[[#This Row],[Station Code]]="MT", BART_Rides[[#This Row],[Station Code]]="PL", BART_Rides[[#This Row],[Station Code]]="CC"), "Yes", "No")</f>
        <v>No</v>
      </c>
    </row>
    <row r="5024" spans="6:14">
      <c r="F5024" s="3">
        <v>44474</v>
      </c>
      <c r="G5024" s="1" t="s">
        <v>25</v>
      </c>
      <c r="H5024" s="1" t="s">
        <v>102</v>
      </c>
      <c r="I5024" s="1">
        <v>1916</v>
      </c>
      <c r="J5024" s="1">
        <f>MONTH(BART_Rides[[#This Row],[Date]])</f>
        <v>10</v>
      </c>
      <c r="K5024" s="1">
        <f>WEEKDAY(BART_Rides[[#This Row],[Date]],2)</f>
        <v>2</v>
      </c>
      <c r="L5024" s="1" t="str">
        <f>LEFT(BART_Rides[[#This Row],[Lines]],1)</f>
        <v>B</v>
      </c>
      <c r="M5024" s="1" t="str">
        <f>IF(BART_Rides[[#This Row],[FirstLetter]]="Y","Yes","No")</f>
        <v>No</v>
      </c>
      <c r="N5024" s="1" t="str">
        <f>IF(OR(BART_Rides[[#This Row],[Station Code]]="EM", BART_Rides[[#This Row],[Station Code]]="MT", BART_Rides[[#This Row],[Station Code]]="PL", BART_Rides[[#This Row],[Station Code]]="CC"), "Yes", "No")</f>
        <v>No</v>
      </c>
    </row>
    <row r="5025" spans="6:14">
      <c r="F5025" s="3">
        <v>44475</v>
      </c>
      <c r="G5025" s="1" t="s">
        <v>25</v>
      </c>
      <c r="H5025" s="1" t="s">
        <v>102</v>
      </c>
      <c r="I5025" s="1">
        <v>1928</v>
      </c>
      <c r="J5025" s="1">
        <f>MONTH(BART_Rides[[#This Row],[Date]])</f>
        <v>10</v>
      </c>
      <c r="K5025" s="1">
        <f>WEEKDAY(BART_Rides[[#This Row],[Date]],2)</f>
        <v>3</v>
      </c>
      <c r="L5025" s="1" t="str">
        <f>LEFT(BART_Rides[[#This Row],[Lines]],1)</f>
        <v>B</v>
      </c>
      <c r="M5025" s="1" t="str">
        <f>IF(BART_Rides[[#This Row],[FirstLetter]]="Y","Yes","No")</f>
        <v>No</v>
      </c>
      <c r="N5025" s="1" t="str">
        <f>IF(OR(BART_Rides[[#This Row],[Station Code]]="EM", BART_Rides[[#This Row],[Station Code]]="MT", BART_Rides[[#This Row],[Station Code]]="PL", BART_Rides[[#This Row],[Station Code]]="CC"), "Yes", "No")</f>
        <v>No</v>
      </c>
    </row>
    <row r="5026" spans="6:14">
      <c r="F5026" s="3">
        <v>44476</v>
      </c>
      <c r="G5026" s="1" t="s">
        <v>25</v>
      </c>
      <c r="H5026" s="1" t="s">
        <v>102</v>
      </c>
      <c r="I5026" s="1">
        <v>1876</v>
      </c>
      <c r="J5026" s="1">
        <f>MONTH(BART_Rides[[#This Row],[Date]])</f>
        <v>10</v>
      </c>
      <c r="K5026" s="1">
        <f>WEEKDAY(BART_Rides[[#This Row],[Date]],2)</f>
        <v>4</v>
      </c>
      <c r="L5026" s="1" t="str">
        <f>LEFT(BART_Rides[[#This Row],[Lines]],1)</f>
        <v>B</v>
      </c>
      <c r="M5026" s="1" t="str">
        <f>IF(BART_Rides[[#This Row],[FirstLetter]]="Y","Yes","No")</f>
        <v>No</v>
      </c>
      <c r="N5026" s="1" t="str">
        <f>IF(OR(BART_Rides[[#This Row],[Station Code]]="EM", BART_Rides[[#This Row],[Station Code]]="MT", BART_Rides[[#This Row],[Station Code]]="PL", BART_Rides[[#This Row],[Station Code]]="CC"), "Yes", "No")</f>
        <v>No</v>
      </c>
    </row>
    <row r="5027" spans="6:14">
      <c r="F5027" s="3">
        <v>44477</v>
      </c>
      <c r="G5027" s="1" t="s">
        <v>25</v>
      </c>
      <c r="H5027" s="1" t="s">
        <v>102</v>
      </c>
      <c r="I5027" s="1">
        <v>2317</v>
      </c>
      <c r="J5027" s="1">
        <f>MONTH(BART_Rides[[#This Row],[Date]])</f>
        <v>10</v>
      </c>
      <c r="K5027" s="1">
        <f>WEEKDAY(BART_Rides[[#This Row],[Date]],2)</f>
        <v>5</v>
      </c>
      <c r="L5027" s="1" t="str">
        <f>LEFT(BART_Rides[[#This Row],[Lines]],1)</f>
        <v>B</v>
      </c>
      <c r="M5027" s="1" t="str">
        <f>IF(BART_Rides[[#This Row],[FirstLetter]]="Y","Yes","No")</f>
        <v>No</v>
      </c>
      <c r="N5027" s="1" t="str">
        <f>IF(OR(BART_Rides[[#This Row],[Station Code]]="EM", BART_Rides[[#This Row],[Station Code]]="MT", BART_Rides[[#This Row],[Station Code]]="PL", BART_Rides[[#This Row],[Station Code]]="CC"), "Yes", "No")</f>
        <v>No</v>
      </c>
    </row>
    <row r="5028" spans="6:14">
      <c r="F5028" s="3">
        <v>44478</v>
      </c>
      <c r="G5028" s="1" t="s">
        <v>25</v>
      </c>
      <c r="H5028" s="1" t="s">
        <v>102</v>
      </c>
      <c r="I5028" s="1">
        <v>1323</v>
      </c>
      <c r="J5028" s="1">
        <f>MONTH(BART_Rides[[#This Row],[Date]])</f>
        <v>10</v>
      </c>
      <c r="K5028" s="1">
        <f>WEEKDAY(BART_Rides[[#This Row],[Date]],2)</f>
        <v>6</v>
      </c>
      <c r="L5028" s="1" t="str">
        <f>LEFT(BART_Rides[[#This Row],[Lines]],1)</f>
        <v>B</v>
      </c>
      <c r="M5028" s="1" t="str">
        <f>IF(BART_Rides[[#This Row],[FirstLetter]]="Y","Yes","No")</f>
        <v>No</v>
      </c>
      <c r="N5028" s="1" t="str">
        <f>IF(OR(BART_Rides[[#This Row],[Station Code]]="EM", BART_Rides[[#This Row],[Station Code]]="MT", BART_Rides[[#This Row],[Station Code]]="PL", BART_Rides[[#This Row],[Station Code]]="CC"), "Yes", "No")</f>
        <v>No</v>
      </c>
    </row>
    <row r="5029" spans="6:14">
      <c r="F5029" s="3">
        <v>44479</v>
      </c>
      <c r="G5029" s="1" t="s">
        <v>25</v>
      </c>
      <c r="H5029" s="1" t="s">
        <v>102</v>
      </c>
      <c r="I5029" s="1">
        <v>957</v>
      </c>
      <c r="J5029" s="1">
        <f>MONTH(BART_Rides[[#This Row],[Date]])</f>
        <v>10</v>
      </c>
      <c r="K5029" s="1">
        <f>WEEKDAY(BART_Rides[[#This Row],[Date]],2)</f>
        <v>7</v>
      </c>
      <c r="L5029" s="1" t="str">
        <f>LEFT(BART_Rides[[#This Row],[Lines]],1)</f>
        <v>B</v>
      </c>
      <c r="M5029" s="1" t="str">
        <f>IF(BART_Rides[[#This Row],[FirstLetter]]="Y","Yes","No")</f>
        <v>No</v>
      </c>
      <c r="N5029" s="1" t="str">
        <f>IF(OR(BART_Rides[[#This Row],[Station Code]]="EM", BART_Rides[[#This Row],[Station Code]]="MT", BART_Rides[[#This Row],[Station Code]]="PL", BART_Rides[[#This Row],[Station Code]]="CC"), "Yes", "No")</f>
        <v>No</v>
      </c>
    </row>
    <row r="5030" spans="6:14">
      <c r="F5030" s="3">
        <v>44480</v>
      </c>
      <c r="G5030" s="1" t="s">
        <v>25</v>
      </c>
      <c r="H5030" s="1" t="s">
        <v>102</v>
      </c>
      <c r="I5030" s="1">
        <v>1561</v>
      </c>
      <c r="J5030" s="1">
        <f>MONTH(BART_Rides[[#This Row],[Date]])</f>
        <v>10</v>
      </c>
      <c r="K5030" s="1">
        <f>WEEKDAY(BART_Rides[[#This Row],[Date]],2)</f>
        <v>1</v>
      </c>
      <c r="L5030" s="1" t="str">
        <f>LEFT(BART_Rides[[#This Row],[Lines]],1)</f>
        <v>B</v>
      </c>
      <c r="M5030" s="1" t="str">
        <f>IF(BART_Rides[[#This Row],[FirstLetter]]="Y","Yes","No")</f>
        <v>No</v>
      </c>
      <c r="N5030" s="1" t="str">
        <f>IF(OR(BART_Rides[[#This Row],[Station Code]]="EM", BART_Rides[[#This Row],[Station Code]]="MT", BART_Rides[[#This Row],[Station Code]]="PL", BART_Rides[[#This Row],[Station Code]]="CC"), "Yes", "No")</f>
        <v>No</v>
      </c>
    </row>
    <row r="5031" spans="6:14">
      <c r="F5031" s="3">
        <v>44481</v>
      </c>
      <c r="G5031" s="1" t="s">
        <v>25</v>
      </c>
      <c r="H5031" s="1" t="s">
        <v>102</v>
      </c>
      <c r="I5031" s="1">
        <v>1797</v>
      </c>
      <c r="J5031" s="1">
        <f>MONTH(BART_Rides[[#This Row],[Date]])</f>
        <v>10</v>
      </c>
      <c r="K5031" s="1">
        <f>WEEKDAY(BART_Rides[[#This Row],[Date]],2)</f>
        <v>2</v>
      </c>
      <c r="L5031" s="1" t="str">
        <f>LEFT(BART_Rides[[#This Row],[Lines]],1)</f>
        <v>B</v>
      </c>
      <c r="M5031" s="1" t="str">
        <f>IF(BART_Rides[[#This Row],[FirstLetter]]="Y","Yes","No")</f>
        <v>No</v>
      </c>
      <c r="N5031" s="1" t="str">
        <f>IF(OR(BART_Rides[[#This Row],[Station Code]]="EM", BART_Rides[[#This Row],[Station Code]]="MT", BART_Rides[[#This Row],[Station Code]]="PL", BART_Rides[[#This Row],[Station Code]]="CC"), "Yes", "No")</f>
        <v>No</v>
      </c>
    </row>
    <row r="5032" spans="6:14">
      <c r="F5032" s="3">
        <v>44482</v>
      </c>
      <c r="G5032" s="1" t="s">
        <v>25</v>
      </c>
      <c r="H5032" s="1" t="s">
        <v>102</v>
      </c>
      <c r="I5032" s="1">
        <v>1869</v>
      </c>
      <c r="J5032" s="1">
        <f>MONTH(BART_Rides[[#This Row],[Date]])</f>
        <v>10</v>
      </c>
      <c r="K5032" s="1">
        <f>WEEKDAY(BART_Rides[[#This Row],[Date]],2)</f>
        <v>3</v>
      </c>
      <c r="L5032" s="1" t="str">
        <f>LEFT(BART_Rides[[#This Row],[Lines]],1)</f>
        <v>B</v>
      </c>
      <c r="M5032" s="1" t="str">
        <f>IF(BART_Rides[[#This Row],[FirstLetter]]="Y","Yes","No")</f>
        <v>No</v>
      </c>
      <c r="N5032" s="1" t="str">
        <f>IF(OR(BART_Rides[[#This Row],[Station Code]]="EM", BART_Rides[[#This Row],[Station Code]]="MT", BART_Rides[[#This Row],[Station Code]]="PL", BART_Rides[[#This Row],[Station Code]]="CC"), "Yes", "No")</f>
        <v>No</v>
      </c>
    </row>
    <row r="5033" spans="6:14">
      <c r="F5033" s="3">
        <v>44483</v>
      </c>
      <c r="G5033" s="1" t="s">
        <v>25</v>
      </c>
      <c r="H5033" s="1" t="s">
        <v>102</v>
      </c>
      <c r="I5033" s="1">
        <v>1911</v>
      </c>
      <c r="J5033" s="1">
        <f>MONTH(BART_Rides[[#This Row],[Date]])</f>
        <v>10</v>
      </c>
      <c r="K5033" s="1">
        <f>WEEKDAY(BART_Rides[[#This Row],[Date]],2)</f>
        <v>4</v>
      </c>
      <c r="L5033" s="1" t="str">
        <f>LEFT(BART_Rides[[#This Row],[Lines]],1)</f>
        <v>B</v>
      </c>
      <c r="M5033" s="1" t="str">
        <f>IF(BART_Rides[[#This Row],[FirstLetter]]="Y","Yes","No")</f>
        <v>No</v>
      </c>
      <c r="N5033" s="1" t="str">
        <f>IF(OR(BART_Rides[[#This Row],[Station Code]]="EM", BART_Rides[[#This Row],[Station Code]]="MT", BART_Rides[[#This Row],[Station Code]]="PL", BART_Rides[[#This Row],[Station Code]]="CC"), "Yes", "No")</f>
        <v>No</v>
      </c>
    </row>
    <row r="5034" spans="6:14">
      <c r="F5034" s="3">
        <v>44484</v>
      </c>
      <c r="G5034" s="1" t="s">
        <v>25</v>
      </c>
      <c r="H5034" s="1" t="s">
        <v>102</v>
      </c>
      <c r="I5034" s="1">
        <v>1838</v>
      </c>
      <c r="J5034" s="1">
        <f>MONTH(BART_Rides[[#This Row],[Date]])</f>
        <v>10</v>
      </c>
      <c r="K5034" s="1">
        <f>WEEKDAY(BART_Rides[[#This Row],[Date]],2)</f>
        <v>5</v>
      </c>
      <c r="L5034" s="1" t="str">
        <f>LEFT(BART_Rides[[#This Row],[Lines]],1)</f>
        <v>B</v>
      </c>
      <c r="M5034" s="1" t="str">
        <f>IF(BART_Rides[[#This Row],[FirstLetter]]="Y","Yes","No")</f>
        <v>No</v>
      </c>
      <c r="N5034" s="1" t="str">
        <f>IF(OR(BART_Rides[[#This Row],[Station Code]]="EM", BART_Rides[[#This Row],[Station Code]]="MT", BART_Rides[[#This Row],[Station Code]]="PL", BART_Rides[[#This Row],[Station Code]]="CC"), "Yes", "No")</f>
        <v>No</v>
      </c>
    </row>
    <row r="5035" spans="6:14">
      <c r="F5035" s="3">
        <v>44485</v>
      </c>
      <c r="G5035" s="1" t="s">
        <v>25</v>
      </c>
      <c r="H5035" s="1" t="s">
        <v>102</v>
      </c>
      <c r="I5035" s="1">
        <v>1177</v>
      </c>
      <c r="J5035" s="1">
        <f>MONTH(BART_Rides[[#This Row],[Date]])</f>
        <v>10</v>
      </c>
      <c r="K5035" s="1">
        <f>WEEKDAY(BART_Rides[[#This Row],[Date]],2)</f>
        <v>6</v>
      </c>
      <c r="L5035" s="1" t="str">
        <f>LEFT(BART_Rides[[#This Row],[Lines]],1)</f>
        <v>B</v>
      </c>
      <c r="M5035" s="1" t="str">
        <f>IF(BART_Rides[[#This Row],[FirstLetter]]="Y","Yes","No")</f>
        <v>No</v>
      </c>
      <c r="N5035" s="1" t="str">
        <f>IF(OR(BART_Rides[[#This Row],[Station Code]]="EM", BART_Rides[[#This Row],[Station Code]]="MT", BART_Rides[[#This Row],[Station Code]]="PL", BART_Rides[[#This Row],[Station Code]]="CC"), "Yes", "No")</f>
        <v>No</v>
      </c>
    </row>
    <row r="5036" spans="6:14">
      <c r="F5036" s="3">
        <v>44486</v>
      </c>
      <c r="G5036" s="1" t="s">
        <v>25</v>
      </c>
      <c r="H5036" s="1" t="s">
        <v>102</v>
      </c>
      <c r="I5036" s="1">
        <v>775</v>
      </c>
      <c r="J5036" s="1">
        <f>MONTH(BART_Rides[[#This Row],[Date]])</f>
        <v>10</v>
      </c>
      <c r="K5036" s="1">
        <f>WEEKDAY(BART_Rides[[#This Row],[Date]],2)</f>
        <v>7</v>
      </c>
      <c r="L5036" s="1" t="str">
        <f>LEFT(BART_Rides[[#This Row],[Lines]],1)</f>
        <v>B</v>
      </c>
      <c r="M5036" s="1" t="str">
        <f>IF(BART_Rides[[#This Row],[FirstLetter]]="Y","Yes","No")</f>
        <v>No</v>
      </c>
      <c r="N5036" s="1" t="str">
        <f>IF(OR(BART_Rides[[#This Row],[Station Code]]="EM", BART_Rides[[#This Row],[Station Code]]="MT", BART_Rides[[#This Row],[Station Code]]="PL", BART_Rides[[#This Row],[Station Code]]="CC"), "Yes", "No")</f>
        <v>No</v>
      </c>
    </row>
    <row r="5037" spans="6:14">
      <c r="F5037" s="3">
        <v>44487</v>
      </c>
      <c r="G5037" s="1" t="s">
        <v>25</v>
      </c>
      <c r="H5037" s="1" t="s">
        <v>102</v>
      </c>
      <c r="I5037" s="1">
        <v>1845</v>
      </c>
      <c r="J5037" s="1">
        <f>MONTH(BART_Rides[[#This Row],[Date]])</f>
        <v>10</v>
      </c>
      <c r="K5037" s="1">
        <f>WEEKDAY(BART_Rides[[#This Row],[Date]],2)</f>
        <v>1</v>
      </c>
      <c r="L5037" s="1" t="str">
        <f>LEFT(BART_Rides[[#This Row],[Lines]],1)</f>
        <v>B</v>
      </c>
      <c r="M5037" s="1" t="str">
        <f>IF(BART_Rides[[#This Row],[FirstLetter]]="Y","Yes","No")</f>
        <v>No</v>
      </c>
      <c r="N5037" s="1" t="str">
        <f>IF(OR(BART_Rides[[#This Row],[Station Code]]="EM", BART_Rides[[#This Row],[Station Code]]="MT", BART_Rides[[#This Row],[Station Code]]="PL", BART_Rides[[#This Row],[Station Code]]="CC"), "Yes", "No")</f>
        <v>No</v>
      </c>
    </row>
    <row r="5038" spans="6:14">
      <c r="F5038" s="3">
        <v>44488</v>
      </c>
      <c r="G5038" s="1" t="s">
        <v>25</v>
      </c>
      <c r="H5038" s="1" t="s">
        <v>102</v>
      </c>
      <c r="I5038" s="1">
        <v>1806</v>
      </c>
      <c r="J5038" s="1">
        <f>MONTH(BART_Rides[[#This Row],[Date]])</f>
        <v>10</v>
      </c>
      <c r="K5038" s="1">
        <f>WEEKDAY(BART_Rides[[#This Row],[Date]],2)</f>
        <v>2</v>
      </c>
      <c r="L5038" s="1" t="str">
        <f>LEFT(BART_Rides[[#This Row],[Lines]],1)</f>
        <v>B</v>
      </c>
      <c r="M5038" s="1" t="str">
        <f>IF(BART_Rides[[#This Row],[FirstLetter]]="Y","Yes","No")</f>
        <v>No</v>
      </c>
      <c r="N5038" s="1" t="str">
        <f>IF(OR(BART_Rides[[#This Row],[Station Code]]="EM", BART_Rides[[#This Row],[Station Code]]="MT", BART_Rides[[#This Row],[Station Code]]="PL", BART_Rides[[#This Row],[Station Code]]="CC"), "Yes", "No")</f>
        <v>No</v>
      </c>
    </row>
    <row r="5039" spans="6:14">
      <c r="F5039" s="3">
        <v>44489</v>
      </c>
      <c r="G5039" s="1" t="s">
        <v>25</v>
      </c>
      <c r="H5039" s="1" t="s">
        <v>102</v>
      </c>
      <c r="I5039" s="1">
        <v>1840</v>
      </c>
      <c r="J5039" s="1">
        <f>MONTH(BART_Rides[[#This Row],[Date]])</f>
        <v>10</v>
      </c>
      <c r="K5039" s="1">
        <f>WEEKDAY(BART_Rides[[#This Row],[Date]],2)</f>
        <v>3</v>
      </c>
      <c r="L5039" s="1" t="str">
        <f>LEFT(BART_Rides[[#This Row],[Lines]],1)</f>
        <v>B</v>
      </c>
      <c r="M5039" s="1" t="str">
        <f>IF(BART_Rides[[#This Row],[FirstLetter]]="Y","Yes","No")</f>
        <v>No</v>
      </c>
      <c r="N5039" s="1" t="str">
        <f>IF(OR(BART_Rides[[#This Row],[Station Code]]="EM", BART_Rides[[#This Row],[Station Code]]="MT", BART_Rides[[#This Row],[Station Code]]="PL", BART_Rides[[#This Row],[Station Code]]="CC"), "Yes", "No")</f>
        <v>No</v>
      </c>
    </row>
    <row r="5040" spans="6:14">
      <c r="F5040" s="3">
        <v>44490</v>
      </c>
      <c r="G5040" s="1" t="s">
        <v>25</v>
      </c>
      <c r="H5040" s="1" t="s">
        <v>102</v>
      </c>
      <c r="I5040" s="1">
        <v>1835</v>
      </c>
      <c r="J5040" s="1">
        <f>MONTH(BART_Rides[[#This Row],[Date]])</f>
        <v>10</v>
      </c>
      <c r="K5040" s="1">
        <f>WEEKDAY(BART_Rides[[#This Row],[Date]],2)</f>
        <v>4</v>
      </c>
      <c r="L5040" s="1" t="str">
        <f>LEFT(BART_Rides[[#This Row],[Lines]],1)</f>
        <v>B</v>
      </c>
      <c r="M5040" s="1" t="str">
        <f>IF(BART_Rides[[#This Row],[FirstLetter]]="Y","Yes","No")</f>
        <v>No</v>
      </c>
      <c r="N5040" s="1" t="str">
        <f>IF(OR(BART_Rides[[#This Row],[Station Code]]="EM", BART_Rides[[#This Row],[Station Code]]="MT", BART_Rides[[#This Row],[Station Code]]="PL", BART_Rides[[#This Row],[Station Code]]="CC"), "Yes", "No")</f>
        <v>No</v>
      </c>
    </row>
    <row r="5041" spans="6:14">
      <c r="F5041" s="3">
        <v>44491</v>
      </c>
      <c r="G5041" s="1" t="s">
        <v>25</v>
      </c>
      <c r="H5041" s="1" t="s">
        <v>102</v>
      </c>
      <c r="I5041" s="1">
        <v>1798</v>
      </c>
      <c r="J5041" s="1">
        <f>MONTH(BART_Rides[[#This Row],[Date]])</f>
        <v>10</v>
      </c>
      <c r="K5041" s="1">
        <f>WEEKDAY(BART_Rides[[#This Row],[Date]],2)</f>
        <v>5</v>
      </c>
      <c r="L5041" s="1" t="str">
        <f>LEFT(BART_Rides[[#This Row],[Lines]],1)</f>
        <v>B</v>
      </c>
      <c r="M5041" s="1" t="str">
        <f>IF(BART_Rides[[#This Row],[FirstLetter]]="Y","Yes","No")</f>
        <v>No</v>
      </c>
      <c r="N5041" s="1" t="str">
        <f>IF(OR(BART_Rides[[#This Row],[Station Code]]="EM", BART_Rides[[#This Row],[Station Code]]="MT", BART_Rides[[#This Row],[Station Code]]="PL", BART_Rides[[#This Row],[Station Code]]="CC"), "Yes", "No")</f>
        <v>No</v>
      </c>
    </row>
    <row r="5042" spans="6:14">
      <c r="F5042" s="3">
        <v>44492</v>
      </c>
      <c r="G5042" s="1" t="s">
        <v>25</v>
      </c>
      <c r="H5042" s="1" t="s">
        <v>102</v>
      </c>
      <c r="I5042" s="1">
        <v>1150</v>
      </c>
      <c r="J5042" s="1">
        <f>MONTH(BART_Rides[[#This Row],[Date]])</f>
        <v>10</v>
      </c>
      <c r="K5042" s="1">
        <f>WEEKDAY(BART_Rides[[#This Row],[Date]],2)</f>
        <v>6</v>
      </c>
      <c r="L5042" s="1" t="str">
        <f>LEFT(BART_Rides[[#This Row],[Lines]],1)</f>
        <v>B</v>
      </c>
      <c r="M5042" s="1" t="str">
        <f>IF(BART_Rides[[#This Row],[FirstLetter]]="Y","Yes","No")</f>
        <v>No</v>
      </c>
      <c r="N5042" s="1" t="str">
        <f>IF(OR(BART_Rides[[#This Row],[Station Code]]="EM", BART_Rides[[#This Row],[Station Code]]="MT", BART_Rides[[#This Row],[Station Code]]="PL", BART_Rides[[#This Row],[Station Code]]="CC"), "Yes", "No")</f>
        <v>No</v>
      </c>
    </row>
    <row r="5043" spans="6:14">
      <c r="F5043" s="3">
        <v>44493</v>
      </c>
      <c r="G5043" s="1" t="s">
        <v>25</v>
      </c>
      <c r="H5043" s="1" t="s">
        <v>102</v>
      </c>
      <c r="I5043" s="1">
        <v>493</v>
      </c>
      <c r="J5043" s="1">
        <f>MONTH(BART_Rides[[#This Row],[Date]])</f>
        <v>10</v>
      </c>
      <c r="K5043" s="1">
        <f>WEEKDAY(BART_Rides[[#This Row],[Date]],2)</f>
        <v>7</v>
      </c>
      <c r="L5043" s="1" t="str">
        <f>LEFT(BART_Rides[[#This Row],[Lines]],1)</f>
        <v>B</v>
      </c>
      <c r="M5043" s="1" t="str">
        <f>IF(BART_Rides[[#This Row],[FirstLetter]]="Y","Yes","No")</f>
        <v>No</v>
      </c>
      <c r="N5043" s="1" t="str">
        <f>IF(OR(BART_Rides[[#This Row],[Station Code]]="EM", BART_Rides[[#This Row],[Station Code]]="MT", BART_Rides[[#This Row],[Station Code]]="PL", BART_Rides[[#This Row],[Station Code]]="CC"), "Yes", "No")</f>
        <v>No</v>
      </c>
    </row>
    <row r="5044" spans="6:14">
      <c r="F5044" s="3">
        <v>44494</v>
      </c>
      <c r="G5044" s="1" t="s">
        <v>25</v>
      </c>
      <c r="H5044" s="1" t="s">
        <v>102</v>
      </c>
      <c r="I5044" s="1">
        <v>1682</v>
      </c>
      <c r="J5044" s="1">
        <f>MONTH(BART_Rides[[#This Row],[Date]])</f>
        <v>10</v>
      </c>
      <c r="K5044" s="1">
        <f>WEEKDAY(BART_Rides[[#This Row],[Date]],2)</f>
        <v>1</v>
      </c>
      <c r="L5044" s="1" t="str">
        <f>LEFT(BART_Rides[[#This Row],[Lines]],1)</f>
        <v>B</v>
      </c>
      <c r="M5044" s="1" t="str">
        <f>IF(BART_Rides[[#This Row],[FirstLetter]]="Y","Yes","No")</f>
        <v>No</v>
      </c>
      <c r="N5044" s="1" t="str">
        <f>IF(OR(BART_Rides[[#This Row],[Station Code]]="EM", BART_Rides[[#This Row],[Station Code]]="MT", BART_Rides[[#This Row],[Station Code]]="PL", BART_Rides[[#This Row],[Station Code]]="CC"), "Yes", "No")</f>
        <v>No</v>
      </c>
    </row>
    <row r="5045" spans="6:14">
      <c r="F5045" s="3">
        <v>44495</v>
      </c>
      <c r="G5045" s="1" t="s">
        <v>25</v>
      </c>
      <c r="H5045" s="1" t="s">
        <v>102</v>
      </c>
      <c r="I5045" s="1">
        <v>1895</v>
      </c>
      <c r="J5045" s="1">
        <f>MONTH(BART_Rides[[#This Row],[Date]])</f>
        <v>10</v>
      </c>
      <c r="K5045" s="1">
        <f>WEEKDAY(BART_Rides[[#This Row],[Date]],2)</f>
        <v>2</v>
      </c>
      <c r="L5045" s="1" t="str">
        <f>LEFT(BART_Rides[[#This Row],[Lines]],1)</f>
        <v>B</v>
      </c>
      <c r="M5045" s="1" t="str">
        <f>IF(BART_Rides[[#This Row],[FirstLetter]]="Y","Yes","No")</f>
        <v>No</v>
      </c>
      <c r="N5045" s="1" t="str">
        <f>IF(OR(BART_Rides[[#This Row],[Station Code]]="EM", BART_Rides[[#This Row],[Station Code]]="MT", BART_Rides[[#This Row],[Station Code]]="PL", BART_Rides[[#This Row],[Station Code]]="CC"), "Yes", "No")</f>
        <v>No</v>
      </c>
    </row>
    <row r="5046" spans="6:14">
      <c r="F5046" s="3">
        <v>44496</v>
      </c>
      <c r="G5046" s="1" t="s">
        <v>25</v>
      </c>
      <c r="H5046" s="1" t="s">
        <v>102</v>
      </c>
      <c r="I5046" s="1">
        <v>2042</v>
      </c>
      <c r="J5046" s="1">
        <f>MONTH(BART_Rides[[#This Row],[Date]])</f>
        <v>10</v>
      </c>
      <c r="K5046" s="1">
        <f>WEEKDAY(BART_Rides[[#This Row],[Date]],2)</f>
        <v>3</v>
      </c>
      <c r="L5046" s="1" t="str">
        <f>LEFT(BART_Rides[[#This Row],[Lines]],1)</f>
        <v>B</v>
      </c>
      <c r="M5046" s="1" t="str">
        <f>IF(BART_Rides[[#This Row],[FirstLetter]]="Y","Yes","No")</f>
        <v>No</v>
      </c>
      <c r="N5046" s="1" t="str">
        <f>IF(OR(BART_Rides[[#This Row],[Station Code]]="EM", BART_Rides[[#This Row],[Station Code]]="MT", BART_Rides[[#This Row],[Station Code]]="PL", BART_Rides[[#This Row],[Station Code]]="CC"), "Yes", "No")</f>
        <v>No</v>
      </c>
    </row>
    <row r="5047" spans="6:14">
      <c r="F5047" s="3">
        <v>44497</v>
      </c>
      <c r="G5047" s="1" t="s">
        <v>25</v>
      </c>
      <c r="H5047" s="1" t="s">
        <v>102</v>
      </c>
      <c r="I5047" s="1">
        <v>1986</v>
      </c>
      <c r="J5047" s="1">
        <f>MONTH(BART_Rides[[#This Row],[Date]])</f>
        <v>10</v>
      </c>
      <c r="K5047" s="1">
        <f>WEEKDAY(BART_Rides[[#This Row],[Date]],2)</f>
        <v>4</v>
      </c>
      <c r="L5047" s="1" t="str">
        <f>LEFT(BART_Rides[[#This Row],[Lines]],1)</f>
        <v>B</v>
      </c>
      <c r="M5047" s="1" t="str">
        <f>IF(BART_Rides[[#This Row],[FirstLetter]]="Y","Yes","No")</f>
        <v>No</v>
      </c>
      <c r="N5047" s="1" t="str">
        <f>IF(OR(BART_Rides[[#This Row],[Station Code]]="EM", BART_Rides[[#This Row],[Station Code]]="MT", BART_Rides[[#This Row],[Station Code]]="PL", BART_Rides[[#This Row],[Station Code]]="CC"), "Yes", "No")</f>
        <v>No</v>
      </c>
    </row>
    <row r="5048" spans="6:14">
      <c r="F5048" s="3">
        <v>44498</v>
      </c>
      <c r="G5048" s="1" t="s">
        <v>25</v>
      </c>
      <c r="H5048" s="1" t="s">
        <v>102</v>
      </c>
      <c r="I5048" s="1">
        <v>1932</v>
      </c>
      <c r="J5048" s="1">
        <f>MONTH(BART_Rides[[#This Row],[Date]])</f>
        <v>10</v>
      </c>
      <c r="K5048" s="1">
        <f>WEEKDAY(BART_Rides[[#This Row],[Date]],2)</f>
        <v>5</v>
      </c>
      <c r="L5048" s="1" t="str">
        <f>LEFT(BART_Rides[[#This Row],[Lines]],1)</f>
        <v>B</v>
      </c>
      <c r="M5048" s="1" t="str">
        <f>IF(BART_Rides[[#This Row],[FirstLetter]]="Y","Yes","No")</f>
        <v>No</v>
      </c>
      <c r="N5048" s="1" t="str">
        <f>IF(OR(BART_Rides[[#This Row],[Station Code]]="EM", BART_Rides[[#This Row],[Station Code]]="MT", BART_Rides[[#This Row],[Station Code]]="PL", BART_Rides[[#This Row],[Station Code]]="CC"), "Yes", "No")</f>
        <v>No</v>
      </c>
    </row>
    <row r="5049" spans="6:14">
      <c r="F5049" s="3">
        <v>44499</v>
      </c>
      <c r="G5049" s="1" t="s">
        <v>25</v>
      </c>
      <c r="H5049" s="1" t="s">
        <v>102</v>
      </c>
      <c r="I5049" s="1">
        <v>1185</v>
      </c>
      <c r="J5049" s="1">
        <f>MONTH(BART_Rides[[#This Row],[Date]])</f>
        <v>10</v>
      </c>
      <c r="K5049" s="1">
        <f>WEEKDAY(BART_Rides[[#This Row],[Date]],2)</f>
        <v>6</v>
      </c>
      <c r="L5049" s="1" t="str">
        <f>LEFT(BART_Rides[[#This Row],[Lines]],1)</f>
        <v>B</v>
      </c>
      <c r="M5049" s="1" t="str">
        <f>IF(BART_Rides[[#This Row],[FirstLetter]]="Y","Yes","No")</f>
        <v>No</v>
      </c>
      <c r="N5049" s="1" t="str">
        <f>IF(OR(BART_Rides[[#This Row],[Station Code]]="EM", BART_Rides[[#This Row],[Station Code]]="MT", BART_Rides[[#This Row],[Station Code]]="PL", BART_Rides[[#This Row],[Station Code]]="CC"), "Yes", "No")</f>
        <v>No</v>
      </c>
    </row>
    <row r="5050" spans="6:14">
      <c r="F5050" s="3">
        <v>44500</v>
      </c>
      <c r="G5050" s="1" t="s">
        <v>25</v>
      </c>
      <c r="H5050" s="1" t="s">
        <v>102</v>
      </c>
      <c r="I5050" s="1">
        <v>931</v>
      </c>
      <c r="J5050" s="1">
        <f>MONTH(BART_Rides[[#This Row],[Date]])</f>
        <v>10</v>
      </c>
      <c r="K5050" s="1">
        <f>WEEKDAY(BART_Rides[[#This Row],[Date]],2)</f>
        <v>7</v>
      </c>
      <c r="L5050" s="1" t="str">
        <f>LEFT(BART_Rides[[#This Row],[Lines]],1)</f>
        <v>B</v>
      </c>
      <c r="M5050" s="1" t="str">
        <f>IF(BART_Rides[[#This Row],[FirstLetter]]="Y","Yes","No")</f>
        <v>No</v>
      </c>
      <c r="N5050" s="1" t="str">
        <f>IF(OR(BART_Rides[[#This Row],[Station Code]]="EM", BART_Rides[[#This Row],[Station Code]]="MT", BART_Rides[[#This Row],[Station Code]]="PL", BART_Rides[[#This Row],[Station Code]]="CC"), "Yes", "No")</f>
        <v>No</v>
      </c>
    </row>
    <row r="5051" spans="6:14">
      <c r="F5051" s="3">
        <v>44501</v>
      </c>
      <c r="G5051" s="1" t="s">
        <v>25</v>
      </c>
      <c r="H5051" s="1" t="s">
        <v>102</v>
      </c>
      <c r="I5051" s="1">
        <v>1689</v>
      </c>
      <c r="J5051" s="1">
        <f>MONTH(BART_Rides[[#This Row],[Date]])</f>
        <v>11</v>
      </c>
      <c r="K5051" s="1">
        <f>WEEKDAY(BART_Rides[[#This Row],[Date]],2)</f>
        <v>1</v>
      </c>
      <c r="L5051" s="1" t="str">
        <f>LEFT(BART_Rides[[#This Row],[Lines]],1)</f>
        <v>B</v>
      </c>
      <c r="M5051" s="1" t="str">
        <f>IF(BART_Rides[[#This Row],[FirstLetter]]="Y","Yes","No")</f>
        <v>No</v>
      </c>
      <c r="N5051" s="1" t="str">
        <f>IF(OR(BART_Rides[[#This Row],[Station Code]]="EM", BART_Rides[[#This Row],[Station Code]]="MT", BART_Rides[[#This Row],[Station Code]]="PL", BART_Rides[[#This Row],[Station Code]]="CC"), "Yes", "No")</f>
        <v>No</v>
      </c>
    </row>
    <row r="5052" spans="6:14">
      <c r="F5052" s="3">
        <v>44502</v>
      </c>
      <c r="G5052" s="1" t="s">
        <v>25</v>
      </c>
      <c r="H5052" s="1" t="s">
        <v>102</v>
      </c>
      <c r="I5052" s="1">
        <v>1871</v>
      </c>
      <c r="J5052" s="1">
        <f>MONTH(BART_Rides[[#This Row],[Date]])</f>
        <v>11</v>
      </c>
      <c r="K5052" s="1">
        <f>WEEKDAY(BART_Rides[[#This Row],[Date]],2)</f>
        <v>2</v>
      </c>
      <c r="L5052" s="1" t="str">
        <f>LEFT(BART_Rides[[#This Row],[Lines]],1)</f>
        <v>B</v>
      </c>
      <c r="M5052" s="1" t="str">
        <f>IF(BART_Rides[[#This Row],[FirstLetter]]="Y","Yes","No")</f>
        <v>No</v>
      </c>
      <c r="N5052" s="1" t="str">
        <f>IF(OR(BART_Rides[[#This Row],[Station Code]]="EM", BART_Rides[[#This Row],[Station Code]]="MT", BART_Rides[[#This Row],[Station Code]]="PL", BART_Rides[[#This Row],[Station Code]]="CC"), "Yes", "No")</f>
        <v>No</v>
      </c>
    </row>
    <row r="5053" spans="6:14">
      <c r="F5053" s="3">
        <v>44503</v>
      </c>
      <c r="G5053" s="1" t="s">
        <v>25</v>
      </c>
      <c r="H5053" s="1" t="s">
        <v>102</v>
      </c>
      <c r="I5053" s="1">
        <v>1999</v>
      </c>
      <c r="J5053" s="1">
        <f>MONTH(BART_Rides[[#This Row],[Date]])</f>
        <v>11</v>
      </c>
      <c r="K5053" s="1">
        <f>WEEKDAY(BART_Rides[[#This Row],[Date]],2)</f>
        <v>3</v>
      </c>
      <c r="L5053" s="1" t="str">
        <f>LEFT(BART_Rides[[#This Row],[Lines]],1)</f>
        <v>B</v>
      </c>
      <c r="M5053" s="1" t="str">
        <f>IF(BART_Rides[[#This Row],[FirstLetter]]="Y","Yes","No")</f>
        <v>No</v>
      </c>
      <c r="N5053" s="1" t="str">
        <f>IF(OR(BART_Rides[[#This Row],[Station Code]]="EM", BART_Rides[[#This Row],[Station Code]]="MT", BART_Rides[[#This Row],[Station Code]]="PL", BART_Rides[[#This Row],[Station Code]]="CC"), "Yes", "No")</f>
        <v>No</v>
      </c>
    </row>
    <row r="5054" spans="6:14">
      <c r="F5054" s="3">
        <v>44504</v>
      </c>
      <c r="G5054" s="1" t="s">
        <v>25</v>
      </c>
      <c r="H5054" s="1" t="s">
        <v>102</v>
      </c>
      <c r="I5054" s="1">
        <v>1995</v>
      </c>
      <c r="J5054" s="1">
        <f>MONTH(BART_Rides[[#This Row],[Date]])</f>
        <v>11</v>
      </c>
      <c r="K5054" s="1">
        <f>WEEKDAY(BART_Rides[[#This Row],[Date]],2)</f>
        <v>4</v>
      </c>
      <c r="L5054" s="1" t="str">
        <f>LEFT(BART_Rides[[#This Row],[Lines]],1)</f>
        <v>B</v>
      </c>
      <c r="M5054" s="1" t="str">
        <f>IF(BART_Rides[[#This Row],[FirstLetter]]="Y","Yes","No")</f>
        <v>No</v>
      </c>
      <c r="N5054" s="1" t="str">
        <f>IF(OR(BART_Rides[[#This Row],[Station Code]]="EM", BART_Rides[[#This Row],[Station Code]]="MT", BART_Rides[[#This Row],[Station Code]]="PL", BART_Rides[[#This Row],[Station Code]]="CC"), "Yes", "No")</f>
        <v>No</v>
      </c>
    </row>
    <row r="5055" spans="6:14">
      <c r="F5055" s="3">
        <v>44505</v>
      </c>
      <c r="G5055" s="1" t="s">
        <v>25</v>
      </c>
      <c r="H5055" s="1" t="s">
        <v>102</v>
      </c>
      <c r="I5055" s="1">
        <v>2036</v>
      </c>
      <c r="J5055" s="1">
        <f>MONTH(BART_Rides[[#This Row],[Date]])</f>
        <v>11</v>
      </c>
      <c r="K5055" s="1">
        <f>WEEKDAY(BART_Rides[[#This Row],[Date]],2)</f>
        <v>5</v>
      </c>
      <c r="L5055" s="1" t="str">
        <f>LEFT(BART_Rides[[#This Row],[Lines]],1)</f>
        <v>B</v>
      </c>
      <c r="M5055" s="1" t="str">
        <f>IF(BART_Rides[[#This Row],[FirstLetter]]="Y","Yes","No")</f>
        <v>No</v>
      </c>
      <c r="N5055" s="1" t="str">
        <f>IF(OR(BART_Rides[[#This Row],[Station Code]]="EM", BART_Rides[[#This Row],[Station Code]]="MT", BART_Rides[[#This Row],[Station Code]]="PL", BART_Rides[[#This Row],[Station Code]]="CC"), "Yes", "No")</f>
        <v>No</v>
      </c>
    </row>
    <row r="5056" spans="6:14">
      <c r="F5056" s="3">
        <v>44506</v>
      </c>
      <c r="G5056" s="1" t="s">
        <v>25</v>
      </c>
      <c r="H5056" s="1" t="s">
        <v>102</v>
      </c>
      <c r="I5056" s="1">
        <v>1200</v>
      </c>
      <c r="J5056" s="1">
        <f>MONTH(BART_Rides[[#This Row],[Date]])</f>
        <v>11</v>
      </c>
      <c r="K5056" s="1">
        <f>WEEKDAY(BART_Rides[[#This Row],[Date]],2)</f>
        <v>6</v>
      </c>
      <c r="L5056" s="1" t="str">
        <f>LEFT(BART_Rides[[#This Row],[Lines]],1)</f>
        <v>B</v>
      </c>
      <c r="M5056" s="1" t="str">
        <f>IF(BART_Rides[[#This Row],[FirstLetter]]="Y","Yes","No")</f>
        <v>No</v>
      </c>
      <c r="N5056" s="1" t="str">
        <f>IF(OR(BART_Rides[[#This Row],[Station Code]]="EM", BART_Rides[[#This Row],[Station Code]]="MT", BART_Rides[[#This Row],[Station Code]]="PL", BART_Rides[[#This Row],[Station Code]]="CC"), "Yes", "No")</f>
        <v>No</v>
      </c>
    </row>
    <row r="5057" spans="6:14">
      <c r="F5057" s="3">
        <v>44507</v>
      </c>
      <c r="G5057" s="1" t="s">
        <v>25</v>
      </c>
      <c r="H5057" s="1" t="s">
        <v>102</v>
      </c>
      <c r="I5057" s="1">
        <v>855</v>
      </c>
      <c r="J5057" s="1">
        <f>MONTH(BART_Rides[[#This Row],[Date]])</f>
        <v>11</v>
      </c>
      <c r="K5057" s="1">
        <f>WEEKDAY(BART_Rides[[#This Row],[Date]],2)</f>
        <v>7</v>
      </c>
      <c r="L5057" s="1" t="str">
        <f>LEFT(BART_Rides[[#This Row],[Lines]],1)</f>
        <v>B</v>
      </c>
      <c r="M5057" s="1" t="str">
        <f>IF(BART_Rides[[#This Row],[FirstLetter]]="Y","Yes","No")</f>
        <v>No</v>
      </c>
      <c r="N5057" s="1" t="str">
        <f>IF(OR(BART_Rides[[#This Row],[Station Code]]="EM", BART_Rides[[#This Row],[Station Code]]="MT", BART_Rides[[#This Row],[Station Code]]="PL", BART_Rides[[#This Row],[Station Code]]="CC"), "Yes", "No")</f>
        <v>No</v>
      </c>
    </row>
    <row r="5058" spans="6:14">
      <c r="F5058" s="3">
        <v>44508</v>
      </c>
      <c r="G5058" s="1" t="s">
        <v>25</v>
      </c>
      <c r="H5058" s="1" t="s">
        <v>102</v>
      </c>
      <c r="I5058" s="1">
        <v>1816</v>
      </c>
      <c r="J5058" s="1">
        <f>MONTH(BART_Rides[[#This Row],[Date]])</f>
        <v>11</v>
      </c>
      <c r="K5058" s="1">
        <f>WEEKDAY(BART_Rides[[#This Row],[Date]],2)</f>
        <v>1</v>
      </c>
      <c r="L5058" s="1" t="str">
        <f>LEFT(BART_Rides[[#This Row],[Lines]],1)</f>
        <v>B</v>
      </c>
      <c r="M5058" s="1" t="str">
        <f>IF(BART_Rides[[#This Row],[FirstLetter]]="Y","Yes","No")</f>
        <v>No</v>
      </c>
      <c r="N5058" s="1" t="str">
        <f>IF(OR(BART_Rides[[#This Row],[Station Code]]="EM", BART_Rides[[#This Row],[Station Code]]="MT", BART_Rides[[#This Row],[Station Code]]="PL", BART_Rides[[#This Row],[Station Code]]="CC"), "Yes", "No")</f>
        <v>No</v>
      </c>
    </row>
    <row r="5059" spans="6:14">
      <c r="F5059" s="3">
        <v>44509</v>
      </c>
      <c r="G5059" s="1" t="s">
        <v>25</v>
      </c>
      <c r="H5059" s="1" t="s">
        <v>102</v>
      </c>
      <c r="I5059" s="1">
        <v>1824</v>
      </c>
      <c r="J5059" s="1">
        <f>MONTH(BART_Rides[[#This Row],[Date]])</f>
        <v>11</v>
      </c>
      <c r="K5059" s="1">
        <f>WEEKDAY(BART_Rides[[#This Row],[Date]],2)</f>
        <v>2</v>
      </c>
      <c r="L5059" s="1" t="str">
        <f>LEFT(BART_Rides[[#This Row],[Lines]],1)</f>
        <v>B</v>
      </c>
      <c r="M5059" s="1" t="str">
        <f>IF(BART_Rides[[#This Row],[FirstLetter]]="Y","Yes","No")</f>
        <v>No</v>
      </c>
      <c r="N5059" s="1" t="str">
        <f>IF(OR(BART_Rides[[#This Row],[Station Code]]="EM", BART_Rides[[#This Row],[Station Code]]="MT", BART_Rides[[#This Row],[Station Code]]="PL", BART_Rides[[#This Row],[Station Code]]="CC"), "Yes", "No")</f>
        <v>No</v>
      </c>
    </row>
    <row r="5060" spans="6:14">
      <c r="F5060" s="3">
        <v>44510</v>
      </c>
      <c r="G5060" s="1" t="s">
        <v>25</v>
      </c>
      <c r="H5060" s="1" t="s">
        <v>102</v>
      </c>
      <c r="I5060" s="1">
        <v>2070</v>
      </c>
      <c r="J5060" s="1">
        <f>MONTH(BART_Rides[[#This Row],[Date]])</f>
        <v>11</v>
      </c>
      <c r="K5060" s="1">
        <f>WEEKDAY(BART_Rides[[#This Row],[Date]],2)</f>
        <v>3</v>
      </c>
      <c r="L5060" s="1" t="str">
        <f>LEFT(BART_Rides[[#This Row],[Lines]],1)</f>
        <v>B</v>
      </c>
      <c r="M5060" s="1" t="str">
        <f>IF(BART_Rides[[#This Row],[FirstLetter]]="Y","Yes","No")</f>
        <v>No</v>
      </c>
      <c r="N5060" s="1" t="str">
        <f>IF(OR(BART_Rides[[#This Row],[Station Code]]="EM", BART_Rides[[#This Row],[Station Code]]="MT", BART_Rides[[#This Row],[Station Code]]="PL", BART_Rides[[#This Row],[Station Code]]="CC"), "Yes", "No")</f>
        <v>No</v>
      </c>
    </row>
    <row r="5061" spans="6:14">
      <c r="F5061" s="3">
        <v>44511</v>
      </c>
      <c r="G5061" s="1" t="s">
        <v>25</v>
      </c>
      <c r="H5061" s="1" t="s">
        <v>102</v>
      </c>
      <c r="I5061" s="1">
        <v>1640</v>
      </c>
      <c r="J5061" s="1">
        <f>MONTH(BART_Rides[[#This Row],[Date]])</f>
        <v>11</v>
      </c>
      <c r="K5061" s="1">
        <f>WEEKDAY(BART_Rides[[#This Row],[Date]],2)</f>
        <v>4</v>
      </c>
      <c r="L5061" s="1" t="str">
        <f>LEFT(BART_Rides[[#This Row],[Lines]],1)</f>
        <v>B</v>
      </c>
      <c r="M5061" s="1" t="str">
        <f>IF(BART_Rides[[#This Row],[FirstLetter]]="Y","Yes","No")</f>
        <v>No</v>
      </c>
      <c r="N5061" s="1" t="str">
        <f>IF(OR(BART_Rides[[#This Row],[Station Code]]="EM", BART_Rides[[#This Row],[Station Code]]="MT", BART_Rides[[#This Row],[Station Code]]="PL", BART_Rides[[#This Row],[Station Code]]="CC"), "Yes", "No")</f>
        <v>No</v>
      </c>
    </row>
    <row r="5062" spans="6:14">
      <c r="F5062" s="3">
        <v>44512</v>
      </c>
      <c r="G5062" s="1" t="s">
        <v>25</v>
      </c>
      <c r="H5062" s="1" t="s">
        <v>102</v>
      </c>
      <c r="I5062" s="1">
        <v>1912</v>
      </c>
      <c r="J5062" s="1">
        <f>MONTH(BART_Rides[[#This Row],[Date]])</f>
        <v>11</v>
      </c>
      <c r="K5062" s="1">
        <f>WEEKDAY(BART_Rides[[#This Row],[Date]],2)</f>
        <v>5</v>
      </c>
      <c r="L5062" s="1" t="str">
        <f>LEFT(BART_Rides[[#This Row],[Lines]],1)</f>
        <v>B</v>
      </c>
      <c r="M5062" s="1" t="str">
        <f>IF(BART_Rides[[#This Row],[FirstLetter]]="Y","Yes","No")</f>
        <v>No</v>
      </c>
      <c r="N5062" s="1" t="str">
        <f>IF(OR(BART_Rides[[#This Row],[Station Code]]="EM", BART_Rides[[#This Row],[Station Code]]="MT", BART_Rides[[#This Row],[Station Code]]="PL", BART_Rides[[#This Row],[Station Code]]="CC"), "Yes", "No")</f>
        <v>No</v>
      </c>
    </row>
    <row r="5063" spans="6:14">
      <c r="F5063" s="3">
        <v>44513</v>
      </c>
      <c r="G5063" s="1" t="s">
        <v>25</v>
      </c>
      <c r="H5063" s="1" t="s">
        <v>102</v>
      </c>
      <c r="I5063" s="1">
        <v>1151</v>
      </c>
      <c r="J5063" s="1">
        <f>MONTH(BART_Rides[[#This Row],[Date]])</f>
        <v>11</v>
      </c>
      <c r="K5063" s="1">
        <f>WEEKDAY(BART_Rides[[#This Row],[Date]],2)</f>
        <v>6</v>
      </c>
      <c r="L5063" s="1" t="str">
        <f>LEFT(BART_Rides[[#This Row],[Lines]],1)</f>
        <v>B</v>
      </c>
      <c r="M5063" s="1" t="str">
        <f>IF(BART_Rides[[#This Row],[FirstLetter]]="Y","Yes","No")</f>
        <v>No</v>
      </c>
      <c r="N5063" s="1" t="str">
        <f>IF(OR(BART_Rides[[#This Row],[Station Code]]="EM", BART_Rides[[#This Row],[Station Code]]="MT", BART_Rides[[#This Row],[Station Code]]="PL", BART_Rides[[#This Row],[Station Code]]="CC"), "Yes", "No")</f>
        <v>No</v>
      </c>
    </row>
    <row r="5064" spans="6:14">
      <c r="F5064" s="3">
        <v>44514</v>
      </c>
      <c r="G5064" s="1" t="s">
        <v>25</v>
      </c>
      <c r="H5064" s="1" t="s">
        <v>102</v>
      </c>
      <c r="I5064" s="1">
        <v>802</v>
      </c>
      <c r="J5064" s="1">
        <f>MONTH(BART_Rides[[#This Row],[Date]])</f>
        <v>11</v>
      </c>
      <c r="K5064" s="1">
        <f>WEEKDAY(BART_Rides[[#This Row],[Date]],2)</f>
        <v>7</v>
      </c>
      <c r="L5064" s="1" t="str">
        <f>LEFT(BART_Rides[[#This Row],[Lines]],1)</f>
        <v>B</v>
      </c>
      <c r="M5064" s="1" t="str">
        <f>IF(BART_Rides[[#This Row],[FirstLetter]]="Y","Yes","No")</f>
        <v>No</v>
      </c>
      <c r="N5064" s="1" t="str">
        <f>IF(OR(BART_Rides[[#This Row],[Station Code]]="EM", BART_Rides[[#This Row],[Station Code]]="MT", BART_Rides[[#This Row],[Station Code]]="PL", BART_Rides[[#This Row],[Station Code]]="CC"), "Yes", "No")</f>
        <v>No</v>
      </c>
    </row>
    <row r="5065" spans="6:14">
      <c r="F5065" s="3">
        <v>44515</v>
      </c>
      <c r="G5065" s="1" t="s">
        <v>25</v>
      </c>
      <c r="H5065" s="1" t="s">
        <v>102</v>
      </c>
      <c r="I5065" s="1">
        <v>1875</v>
      </c>
      <c r="J5065" s="1">
        <f>MONTH(BART_Rides[[#This Row],[Date]])</f>
        <v>11</v>
      </c>
      <c r="K5065" s="1">
        <f>WEEKDAY(BART_Rides[[#This Row],[Date]],2)</f>
        <v>1</v>
      </c>
      <c r="L5065" s="1" t="str">
        <f>LEFT(BART_Rides[[#This Row],[Lines]],1)</f>
        <v>B</v>
      </c>
      <c r="M5065" s="1" t="str">
        <f>IF(BART_Rides[[#This Row],[FirstLetter]]="Y","Yes","No")</f>
        <v>No</v>
      </c>
      <c r="N5065" s="1" t="str">
        <f>IF(OR(BART_Rides[[#This Row],[Station Code]]="EM", BART_Rides[[#This Row],[Station Code]]="MT", BART_Rides[[#This Row],[Station Code]]="PL", BART_Rides[[#This Row],[Station Code]]="CC"), "Yes", "No")</f>
        <v>No</v>
      </c>
    </row>
    <row r="5066" spans="6:14">
      <c r="F5066" s="3">
        <v>44516</v>
      </c>
      <c r="G5066" s="1" t="s">
        <v>25</v>
      </c>
      <c r="H5066" s="1" t="s">
        <v>102</v>
      </c>
      <c r="I5066" s="1">
        <v>1945</v>
      </c>
      <c r="J5066" s="1">
        <f>MONTH(BART_Rides[[#This Row],[Date]])</f>
        <v>11</v>
      </c>
      <c r="K5066" s="1">
        <f>WEEKDAY(BART_Rides[[#This Row],[Date]],2)</f>
        <v>2</v>
      </c>
      <c r="L5066" s="1" t="str">
        <f>LEFT(BART_Rides[[#This Row],[Lines]],1)</f>
        <v>B</v>
      </c>
      <c r="M5066" s="1" t="str">
        <f>IF(BART_Rides[[#This Row],[FirstLetter]]="Y","Yes","No")</f>
        <v>No</v>
      </c>
      <c r="N5066" s="1" t="str">
        <f>IF(OR(BART_Rides[[#This Row],[Station Code]]="EM", BART_Rides[[#This Row],[Station Code]]="MT", BART_Rides[[#This Row],[Station Code]]="PL", BART_Rides[[#This Row],[Station Code]]="CC"), "Yes", "No")</f>
        <v>No</v>
      </c>
    </row>
    <row r="5067" spans="6:14">
      <c r="F5067" s="3">
        <v>44517</v>
      </c>
      <c r="G5067" s="1" t="s">
        <v>25</v>
      </c>
      <c r="H5067" s="1" t="s">
        <v>102</v>
      </c>
      <c r="I5067" s="1">
        <v>2033</v>
      </c>
      <c r="J5067" s="1">
        <f>MONTH(BART_Rides[[#This Row],[Date]])</f>
        <v>11</v>
      </c>
      <c r="K5067" s="1">
        <f>WEEKDAY(BART_Rides[[#This Row],[Date]],2)</f>
        <v>3</v>
      </c>
      <c r="L5067" s="1" t="str">
        <f>LEFT(BART_Rides[[#This Row],[Lines]],1)</f>
        <v>B</v>
      </c>
      <c r="M5067" s="1" t="str">
        <f>IF(BART_Rides[[#This Row],[FirstLetter]]="Y","Yes","No")</f>
        <v>No</v>
      </c>
      <c r="N5067" s="1" t="str">
        <f>IF(OR(BART_Rides[[#This Row],[Station Code]]="EM", BART_Rides[[#This Row],[Station Code]]="MT", BART_Rides[[#This Row],[Station Code]]="PL", BART_Rides[[#This Row],[Station Code]]="CC"), "Yes", "No")</f>
        <v>No</v>
      </c>
    </row>
    <row r="5068" spans="6:14">
      <c r="F5068" s="3">
        <v>44518</v>
      </c>
      <c r="G5068" s="1" t="s">
        <v>25</v>
      </c>
      <c r="H5068" s="1" t="s">
        <v>102</v>
      </c>
      <c r="I5068" s="1">
        <v>1945</v>
      </c>
      <c r="J5068" s="1">
        <f>MONTH(BART_Rides[[#This Row],[Date]])</f>
        <v>11</v>
      </c>
      <c r="K5068" s="1">
        <f>WEEKDAY(BART_Rides[[#This Row],[Date]],2)</f>
        <v>4</v>
      </c>
      <c r="L5068" s="1" t="str">
        <f>LEFT(BART_Rides[[#This Row],[Lines]],1)</f>
        <v>B</v>
      </c>
      <c r="M5068" s="1" t="str">
        <f>IF(BART_Rides[[#This Row],[FirstLetter]]="Y","Yes","No")</f>
        <v>No</v>
      </c>
      <c r="N5068" s="1" t="str">
        <f>IF(OR(BART_Rides[[#This Row],[Station Code]]="EM", BART_Rides[[#This Row],[Station Code]]="MT", BART_Rides[[#This Row],[Station Code]]="PL", BART_Rides[[#This Row],[Station Code]]="CC"), "Yes", "No")</f>
        <v>No</v>
      </c>
    </row>
    <row r="5069" spans="6:14">
      <c r="F5069" s="3">
        <v>44519</v>
      </c>
      <c r="G5069" s="1" t="s">
        <v>25</v>
      </c>
      <c r="H5069" s="1" t="s">
        <v>102</v>
      </c>
      <c r="I5069" s="1">
        <v>1874</v>
      </c>
      <c r="J5069" s="1">
        <f>MONTH(BART_Rides[[#This Row],[Date]])</f>
        <v>11</v>
      </c>
      <c r="K5069" s="1">
        <f>WEEKDAY(BART_Rides[[#This Row],[Date]],2)</f>
        <v>5</v>
      </c>
      <c r="L5069" s="1" t="str">
        <f>LEFT(BART_Rides[[#This Row],[Lines]],1)</f>
        <v>B</v>
      </c>
      <c r="M5069" s="1" t="str">
        <f>IF(BART_Rides[[#This Row],[FirstLetter]]="Y","Yes","No")</f>
        <v>No</v>
      </c>
      <c r="N5069" s="1" t="str">
        <f>IF(OR(BART_Rides[[#This Row],[Station Code]]="EM", BART_Rides[[#This Row],[Station Code]]="MT", BART_Rides[[#This Row],[Station Code]]="PL", BART_Rides[[#This Row],[Station Code]]="CC"), "Yes", "No")</f>
        <v>No</v>
      </c>
    </row>
    <row r="5070" spans="6:14">
      <c r="F5070" s="3">
        <v>44520</v>
      </c>
      <c r="G5070" s="1" t="s">
        <v>25</v>
      </c>
      <c r="H5070" s="1" t="s">
        <v>102</v>
      </c>
      <c r="I5070" s="1">
        <v>1133</v>
      </c>
      <c r="J5070" s="1">
        <f>MONTH(BART_Rides[[#This Row],[Date]])</f>
        <v>11</v>
      </c>
      <c r="K5070" s="1">
        <f>WEEKDAY(BART_Rides[[#This Row],[Date]],2)</f>
        <v>6</v>
      </c>
      <c r="L5070" s="1" t="str">
        <f>LEFT(BART_Rides[[#This Row],[Lines]],1)</f>
        <v>B</v>
      </c>
      <c r="M5070" s="1" t="str">
        <f>IF(BART_Rides[[#This Row],[FirstLetter]]="Y","Yes","No")</f>
        <v>No</v>
      </c>
      <c r="N5070" s="1" t="str">
        <f>IF(OR(BART_Rides[[#This Row],[Station Code]]="EM", BART_Rides[[#This Row],[Station Code]]="MT", BART_Rides[[#This Row],[Station Code]]="PL", BART_Rides[[#This Row],[Station Code]]="CC"), "Yes", "No")</f>
        <v>No</v>
      </c>
    </row>
    <row r="5071" spans="6:14">
      <c r="F5071" s="3">
        <v>44521</v>
      </c>
      <c r="G5071" s="1" t="s">
        <v>25</v>
      </c>
      <c r="H5071" s="1" t="s">
        <v>102</v>
      </c>
      <c r="I5071" s="1">
        <v>889</v>
      </c>
      <c r="J5071" s="1">
        <f>MONTH(BART_Rides[[#This Row],[Date]])</f>
        <v>11</v>
      </c>
      <c r="K5071" s="1">
        <f>WEEKDAY(BART_Rides[[#This Row],[Date]],2)</f>
        <v>7</v>
      </c>
      <c r="L5071" s="1" t="str">
        <f>LEFT(BART_Rides[[#This Row],[Lines]],1)</f>
        <v>B</v>
      </c>
      <c r="M5071" s="1" t="str">
        <f>IF(BART_Rides[[#This Row],[FirstLetter]]="Y","Yes","No")</f>
        <v>No</v>
      </c>
      <c r="N5071" s="1" t="str">
        <f>IF(OR(BART_Rides[[#This Row],[Station Code]]="EM", BART_Rides[[#This Row],[Station Code]]="MT", BART_Rides[[#This Row],[Station Code]]="PL", BART_Rides[[#This Row],[Station Code]]="CC"), "Yes", "No")</f>
        <v>No</v>
      </c>
    </row>
    <row r="5072" spans="6:14">
      <c r="F5072" s="3">
        <v>44522</v>
      </c>
      <c r="G5072" s="1" t="s">
        <v>25</v>
      </c>
      <c r="H5072" s="1" t="s">
        <v>102</v>
      </c>
      <c r="I5072" s="1">
        <v>1802</v>
      </c>
      <c r="J5072" s="1">
        <f>MONTH(BART_Rides[[#This Row],[Date]])</f>
        <v>11</v>
      </c>
      <c r="K5072" s="1">
        <f>WEEKDAY(BART_Rides[[#This Row],[Date]],2)</f>
        <v>1</v>
      </c>
      <c r="L5072" s="1" t="str">
        <f>LEFT(BART_Rides[[#This Row],[Lines]],1)</f>
        <v>B</v>
      </c>
      <c r="M5072" s="1" t="str">
        <f>IF(BART_Rides[[#This Row],[FirstLetter]]="Y","Yes","No")</f>
        <v>No</v>
      </c>
      <c r="N5072" s="1" t="str">
        <f>IF(OR(BART_Rides[[#This Row],[Station Code]]="EM", BART_Rides[[#This Row],[Station Code]]="MT", BART_Rides[[#This Row],[Station Code]]="PL", BART_Rides[[#This Row],[Station Code]]="CC"), "Yes", "No")</f>
        <v>No</v>
      </c>
    </row>
    <row r="5073" spans="6:14">
      <c r="F5073" s="3">
        <v>44523</v>
      </c>
      <c r="G5073" s="1" t="s">
        <v>25</v>
      </c>
      <c r="H5073" s="1" t="s">
        <v>102</v>
      </c>
      <c r="I5073" s="1">
        <v>1814</v>
      </c>
      <c r="J5073" s="1">
        <f>MONTH(BART_Rides[[#This Row],[Date]])</f>
        <v>11</v>
      </c>
      <c r="K5073" s="1">
        <f>WEEKDAY(BART_Rides[[#This Row],[Date]],2)</f>
        <v>2</v>
      </c>
      <c r="L5073" s="1" t="str">
        <f>LEFT(BART_Rides[[#This Row],[Lines]],1)</f>
        <v>B</v>
      </c>
      <c r="M5073" s="1" t="str">
        <f>IF(BART_Rides[[#This Row],[FirstLetter]]="Y","Yes","No")</f>
        <v>No</v>
      </c>
      <c r="N5073" s="1" t="str">
        <f>IF(OR(BART_Rides[[#This Row],[Station Code]]="EM", BART_Rides[[#This Row],[Station Code]]="MT", BART_Rides[[#This Row],[Station Code]]="PL", BART_Rides[[#This Row],[Station Code]]="CC"), "Yes", "No")</f>
        <v>No</v>
      </c>
    </row>
    <row r="5074" spans="6:14">
      <c r="F5074" s="3">
        <v>44524</v>
      </c>
      <c r="G5074" s="1" t="s">
        <v>25</v>
      </c>
      <c r="H5074" s="1" t="s">
        <v>102</v>
      </c>
      <c r="I5074" s="1">
        <v>1717</v>
      </c>
      <c r="J5074" s="1">
        <f>MONTH(BART_Rides[[#This Row],[Date]])</f>
        <v>11</v>
      </c>
      <c r="K5074" s="1">
        <f>WEEKDAY(BART_Rides[[#This Row],[Date]],2)</f>
        <v>3</v>
      </c>
      <c r="L5074" s="1" t="str">
        <f>LEFT(BART_Rides[[#This Row],[Lines]],1)</f>
        <v>B</v>
      </c>
      <c r="M5074" s="1" t="str">
        <f>IF(BART_Rides[[#This Row],[FirstLetter]]="Y","Yes","No")</f>
        <v>No</v>
      </c>
      <c r="N5074" s="1" t="str">
        <f>IF(OR(BART_Rides[[#This Row],[Station Code]]="EM", BART_Rides[[#This Row],[Station Code]]="MT", BART_Rides[[#This Row],[Station Code]]="PL", BART_Rides[[#This Row],[Station Code]]="CC"), "Yes", "No")</f>
        <v>No</v>
      </c>
    </row>
    <row r="5075" spans="6:14">
      <c r="F5075" s="3">
        <v>44525</v>
      </c>
      <c r="G5075" s="1" t="s">
        <v>25</v>
      </c>
      <c r="H5075" s="1" t="s">
        <v>102</v>
      </c>
      <c r="I5075" s="1">
        <v>635</v>
      </c>
      <c r="J5075" s="1">
        <f>MONTH(BART_Rides[[#This Row],[Date]])</f>
        <v>11</v>
      </c>
      <c r="K5075" s="1">
        <f>WEEKDAY(BART_Rides[[#This Row],[Date]],2)</f>
        <v>4</v>
      </c>
      <c r="L5075" s="1" t="str">
        <f>LEFT(BART_Rides[[#This Row],[Lines]],1)</f>
        <v>B</v>
      </c>
      <c r="M5075" s="1" t="str">
        <f>IF(BART_Rides[[#This Row],[FirstLetter]]="Y","Yes","No")</f>
        <v>No</v>
      </c>
      <c r="N5075" s="1" t="str">
        <f>IF(OR(BART_Rides[[#This Row],[Station Code]]="EM", BART_Rides[[#This Row],[Station Code]]="MT", BART_Rides[[#This Row],[Station Code]]="PL", BART_Rides[[#This Row],[Station Code]]="CC"), "Yes", "No")</f>
        <v>No</v>
      </c>
    </row>
    <row r="5076" spans="6:14">
      <c r="F5076" s="3">
        <v>44526</v>
      </c>
      <c r="G5076" s="1" t="s">
        <v>25</v>
      </c>
      <c r="H5076" s="1" t="s">
        <v>102</v>
      </c>
      <c r="I5076" s="1">
        <v>1254</v>
      </c>
      <c r="J5076" s="1">
        <f>MONTH(BART_Rides[[#This Row],[Date]])</f>
        <v>11</v>
      </c>
      <c r="K5076" s="1">
        <f>WEEKDAY(BART_Rides[[#This Row],[Date]],2)</f>
        <v>5</v>
      </c>
      <c r="L5076" s="1" t="str">
        <f>LEFT(BART_Rides[[#This Row],[Lines]],1)</f>
        <v>B</v>
      </c>
      <c r="M5076" s="1" t="str">
        <f>IF(BART_Rides[[#This Row],[FirstLetter]]="Y","Yes","No")</f>
        <v>No</v>
      </c>
      <c r="N5076" s="1" t="str">
        <f>IF(OR(BART_Rides[[#This Row],[Station Code]]="EM", BART_Rides[[#This Row],[Station Code]]="MT", BART_Rides[[#This Row],[Station Code]]="PL", BART_Rides[[#This Row],[Station Code]]="CC"), "Yes", "No")</f>
        <v>No</v>
      </c>
    </row>
    <row r="5077" spans="6:14">
      <c r="F5077" s="3">
        <v>44527</v>
      </c>
      <c r="G5077" s="1" t="s">
        <v>25</v>
      </c>
      <c r="H5077" s="1" t="s">
        <v>102</v>
      </c>
      <c r="I5077" s="1">
        <v>1081</v>
      </c>
      <c r="J5077" s="1">
        <f>MONTH(BART_Rides[[#This Row],[Date]])</f>
        <v>11</v>
      </c>
      <c r="K5077" s="1">
        <f>WEEKDAY(BART_Rides[[#This Row],[Date]],2)</f>
        <v>6</v>
      </c>
      <c r="L5077" s="1" t="str">
        <f>LEFT(BART_Rides[[#This Row],[Lines]],1)</f>
        <v>B</v>
      </c>
      <c r="M5077" s="1" t="str">
        <f>IF(BART_Rides[[#This Row],[FirstLetter]]="Y","Yes","No")</f>
        <v>No</v>
      </c>
      <c r="N5077" s="1" t="str">
        <f>IF(OR(BART_Rides[[#This Row],[Station Code]]="EM", BART_Rides[[#This Row],[Station Code]]="MT", BART_Rides[[#This Row],[Station Code]]="PL", BART_Rides[[#This Row],[Station Code]]="CC"), "Yes", "No")</f>
        <v>No</v>
      </c>
    </row>
    <row r="5078" spans="6:14">
      <c r="F5078" s="3">
        <v>44528</v>
      </c>
      <c r="G5078" s="1" t="s">
        <v>25</v>
      </c>
      <c r="H5078" s="1" t="s">
        <v>102</v>
      </c>
      <c r="I5078" s="1">
        <v>777</v>
      </c>
      <c r="J5078" s="1">
        <f>MONTH(BART_Rides[[#This Row],[Date]])</f>
        <v>11</v>
      </c>
      <c r="K5078" s="1">
        <f>WEEKDAY(BART_Rides[[#This Row],[Date]],2)</f>
        <v>7</v>
      </c>
      <c r="L5078" s="1" t="str">
        <f>LEFT(BART_Rides[[#This Row],[Lines]],1)</f>
        <v>B</v>
      </c>
      <c r="M5078" s="1" t="str">
        <f>IF(BART_Rides[[#This Row],[FirstLetter]]="Y","Yes","No")</f>
        <v>No</v>
      </c>
      <c r="N5078" s="1" t="str">
        <f>IF(OR(BART_Rides[[#This Row],[Station Code]]="EM", BART_Rides[[#This Row],[Station Code]]="MT", BART_Rides[[#This Row],[Station Code]]="PL", BART_Rides[[#This Row],[Station Code]]="CC"), "Yes", "No")</f>
        <v>No</v>
      </c>
    </row>
    <row r="5079" spans="6:14">
      <c r="F5079" s="3">
        <v>44529</v>
      </c>
      <c r="G5079" s="1" t="s">
        <v>25</v>
      </c>
      <c r="H5079" s="1" t="s">
        <v>102</v>
      </c>
      <c r="I5079" s="1">
        <v>1871</v>
      </c>
      <c r="J5079" s="1">
        <f>MONTH(BART_Rides[[#This Row],[Date]])</f>
        <v>11</v>
      </c>
      <c r="K5079" s="1">
        <f>WEEKDAY(BART_Rides[[#This Row],[Date]],2)</f>
        <v>1</v>
      </c>
      <c r="L5079" s="1" t="str">
        <f>LEFT(BART_Rides[[#This Row],[Lines]],1)</f>
        <v>B</v>
      </c>
      <c r="M5079" s="1" t="str">
        <f>IF(BART_Rides[[#This Row],[FirstLetter]]="Y","Yes","No")</f>
        <v>No</v>
      </c>
      <c r="N5079" s="1" t="str">
        <f>IF(OR(BART_Rides[[#This Row],[Station Code]]="EM", BART_Rides[[#This Row],[Station Code]]="MT", BART_Rides[[#This Row],[Station Code]]="PL", BART_Rides[[#This Row],[Station Code]]="CC"), "Yes", "No")</f>
        <v>No</v>
      </c>
    </row>
    <row r="5080" spans="6:14">
      <c r="F5080" s="3">
        <v>44530</v>
      </c>
      <c r="G5080" s="1" t="s">
        <v>25</v>
      </c>
      <c r="H5080" s="1" t="s">
        <v>102</v>
      </c>
      <c r="I5080" s="1">
        <v>1948</v>
      </c>
      <c r="J5080" s="1">
        <f>MONTH(BART_Rides[[#This Row],[Date]])</f>
        <v>11</v>
      </c>
      <c r="K5080" s="1">
        <f>WEEKDAY(BART_Rides[[#This Row],[Date]],2)</f>
        <v>2</v>
      </c>
      <c r="L5080" s="1" t="str">
        <f>LEFT(BART_Rides[[#This Row],[Lines]],1)</f>
        <v>B</v>
      </c>
      <c r="M5080" s="1" t="str">
        <f>IF(BART_Rides[[#This Row],[FirstLetter]]="Y","Yes","No")</f>
        <v>No</v>
      </c>
      <c r="N5080" s="1" t="str">
        <f>IF(OR(BART_Rides[[#This Row],[Station Code]]="EM", BART_Rides[[#This Row],[Station Code]]="MT", BART_Rides[[#This Row],[Station Code]]="PL", BART_Rides[[#This Row],[Station Code]]="CC"), "Yes", "No")</f>
        <v>No</v>
      </c>
    </row>
    <row r="5081" spans="6:14">
      <c r="F5081" s="3">
        <v>44531</v>
      </c>
      <c r="G5081" s="1" t="s">
        <v>25</v>
      </c>
      <c r="H5081" s="1" t="s">
        <v>102</v>
      </c>
      <c r="I5081" s="1">
        <v>2037</v>
      </c>
      <c r="J5081" s="1">
        <f>MONTH(BART_Rides[[#This Row],[Date]])</f>
        <v>12</v>
      </c>
      <c r="K5081" s="1">
        <f>WEEKDAY(BART_Rides[[#This Row],[Date]],2)</f>
        <v>3</v>
      </c>
      <c r="L5081" s="1" t="str">
        <f>LEFT(BART_Rides[[#This Row],[Lines]],1)</f>
        <v>B</v>
      </c>
      <c r="M5081" s="1" t="str">
        <f>IF(BART_Rides[[#This Row],[FirstLetter]]="Y","Yes","No")</f>
        <v>No</v>
      </c>
      <c r="N5081" s="1" t="str">
        <f>IF(OR(BART_Rides[[#This Row],[Station Code]]="EM", BART_Rides[[#This Row],[Station Code]]="MT", BART_Rides[[#This Row],[Station Code]]="PL", BART_Rides[[#This Row],[Station Code]]="CC"), "Yes", "No")</f>
        <v>No</v>
      </c>
    </row>
    <row r="5082" spans="6:14">
      <c r="F5082" s="3">
        <v>44532</v>
      </c>
      <c r="G5082" s="1" t="s">
        <v>25</v>
      </c>
      <c r="H5082" s="1" t="s">
        <v>102</v>
      </c>
      <c r="I5082" s="1">
        <v>1981</v>
      </c>
      <c r="J5082" s="1">
        <f>MONTH(BART_Rides[[#This Row],[Date]])</f>
        <v>12</v>
      </c>
      <c r="K5082" s="1">
        <f>WEEKDAY(BART_Rides[[#This Row],[Date]],2)</f>
        <v>4</v>
      </c>
      <c r="L5082" s="1" t="str">
        <f>LEFT(BART_Rides[[#This Row],[Lines]],1)</f>
        <v>B</v>
      </c>
      <c r="M5082" s="1" t="str">
        <f>IF(BART_Rides[[#This Row],[FirstLetter]]="Y","Yes","No")</f>
        <v>No</v>
      </c>
      <c r="N5082" s="1" t="str">
        <f>IF(OR(BART_Rides[[#This Row],[Station Code]]="EM", BART_Rides[[#This Row],[Station Code]]="MT", BART_Rides[[#This Row],[Station Code]]="PL", BART_Rides[[#This Row],[Station Code]]="CC"), "Yes", "No")</f>
        <v>No</v>
      </c>
    </row>
    <row r="5083" spans="6:14">
      <c r="F5083" s="3">
        <v>44533</v>
      </c>
      <c r="G5083" s="1" t="s">
        <v>25</v>
      </c>
      <c r="H5083" s="1" t="s">
        <v>102</v>
      </c>
      <c r="I5083" s="1">
        <v>1931</v>
      </c>
      <c r="J5083" s="1">
        <f>MONTH(BART_Rides[[#This Row],[Date]])</f>
        <v>12</v>
      </c>
      <c r="K5083" s="1">
        <f>WEEKDAY(BART_Rides[[#This Row],[Date]],2)</f>
        <v>5</v>
      </c>
      <c r="L5083" s="1" t="str">
        <f>LEFT(BART_Rides[[#This Row],[Lines]],1)</f>
        <v>B</v>
      </c>
      <c r="M5083" s="1" t="str">
        <f>IF(BART_Rides[[#This Row],[FirstLetter]]="Y","Yes","No")</f>
        <v>No</v>
      </c>
      <c r="N5083" s="1" t="str">
        <f>IF(OR(BART_Rides[[#This Row],[Station Code]]="EM", BART_Rides[[#This Row],[Station Code]]="MT", BART_Rides[[#This Row],[Station Code]]="PL", BART_Rides[[#This Row],[Station Code]]="CC"), "Yes", "No")</f>
        <v>No</v>
      </c>
    </row>
    <row r="5084" spans="6:14">
      <c r="F5084" s="3">
        <v>44534</v>
      </c>
      <c r="G5084" s="1" t="s">
        <v>25</v>
      </c>
      <c r="H5084" s="1" t="s">
        <v>102</v>
      </c>
      <c r="I5084" s="1">
        <v>1198</v>
      </c>
      <c r="J5084" s="1">
        <f>MONTH(BART_Rides[[#This Row],[Date]])</f>
        <v>12</v>
      </c>
      <c r="K5084" s="1">
        <f>WEEKDAY(BART_Rides[[#This Row],[Date]],2)</f>
        <v>6</v>
      </c>
      <c r="L5084" s="1" t="str">
        <f>LEFT(BART_Rides[[#This Row],[Lines]],1)</f>
        <v>B</v>
      </c>
      <c r="M5084" s="1" t="str">
        <f>IF(BART_Rides[[#This Row],[FirstLetter]]="Y","Yes","No")</f>
        <v>No</v>
      </c>
      <c r="N5084" s="1" t="str">
        <f>IF(OR(BART_Rides[[#This Row],[Station Code]]="EM", BART_Rides[[#This Row],[Station Code]]="MT", BART_Rides[[#This Row],[Station Code]]="PL", BART_Rides[[#This Row],[Station Code]]="CC"), "Yes", "No")</f>
        <v>No</v>
      </c>
    </row>
    <row r="5085" spans="6:14">
      <c r="F5085" s="3">
        <v>44535</v>
      </c>
      <c r="G5085" s="1" t="s">
        <v>25</v>
      </c>
      <c r="H5085" s="1" t="s">
        <v>102</v>
      </c>
      <c r="I5085" s="1">
        <v>789</v>
      </c>
      <c r="J5085" s="1">
        <f>MONTH(BART_Rides[[#This Row],[Date]])</f>
        <v>12</v>
      </c>
      <c r="K5085" s="1">
        <f>WEEKDAY(BART_Rides[[#This Row],[Date]],2)</f>
        <v>7</v>
      </c>
      <c r="L5085" s="1" t="str">
        <f>LEFT(BART_Rides[[#This Row],[Lines]],1)</f>
        <v>B</v>
      </c>
      <c r="M5085" s="1" t="str">
        <f>IF(BART_Rides[[#This Row],[FirstLetter]]="Y","Yes","No")</f>
        <v>No</v>
      </c>
      <c r="N5085" s="1" t="str">
        <f>IF(OR(BART_Rides[[#This Row],[Station Code]]="EM", BART_Rides[[#This Row],[Station Code]]="MT", BART_Rides[[#This Row],[Station Code]]="PL", BART_Rides[[#This Row],[Station Code]]="CC"), "Yes", "No")</f>
        <v>No</v>
      </c>
    </row>
    <row r="5086" spans="6:14">
      <c r="F5086" s="3">
        <v>44536</v>
      </c>
      <c r="G5086" s="1" t="s">
        <v>25</v>
      </c>
      <c r="H5086" s="1" t="s">
        <v>102</v>
      </c>
      <c r="I5086" s="1">
        <v>1868</v>
      </c>
      <c r="J5086" s="1">
        <f>MONTH(BART_Rides[[#This Row],[Date]])</f>
        <v>12</v>
      </c>
      <c r="K5086" s="1">
        <f>WEEKDAY(BART_Rides[[#This Row],[Date]],2)</f>
        <v>1</v>
      </c>
      <c r="L5086" s="1" t="str">
        <f>LEFT(BART_Rides[[#This Row],[Lines]],1)</f>
        <v>B</v>
      </c>
      <c r="M5086" s="1" t="str">
        <f>IF(BART_Rides[[#This Row],[FirstLetter]]="Y","Yes","No")</f>
        <v>No</v>
      </c>
      <c r="N5086" s="1" t="str">
        <f>IF(OR(BART_Rides[[#This Row],[Station Code]]="EM", BART_Rides[[#This Row],[Station Code]]="MT", BART_Rides[[#This Row],[Station Code]]="PL", BART_Rides[[#This Row],[Station Code]]="CC"), "Yes", "No")</f>
        <v>No</v>
      </c>
    </row>
    <row r="5087" spans="6:14">
      <c r="F5087" s="3">
        <v>44537</v>
      </c>
      <c r="G5087" s="1" t="s">
        <v>25</v>
      </c>
      <c r="H5087" s="1" t="s">
        <v>102</v>
      </c>
      <c r="I5087" s="1">
        <v>1961</v>
      </c>
      <c r="J5087" s="1">
        <f>MONTH(BART_Rides[[#This Row],[Date]])</f>
        <v>12</v>
      </c>
      <c r="K5087" s="1">
        <f>WEEKDAY(BART_Rides[[#This Row],[Date]],2)</f>
        <v>2</v>
      </c>
      <c r="L5087" s="1" t="str">
        <f>LEFT(BART_Rides[[#This Row],[Lines]],1)</f>
        <v>B</v>
      </c>
      <c r="M5087" s="1" t="str">
        <f>IF(BART_Rides[[#This Row],[FirstLetter]]="Y","Yes","No")</f>
        <v>No</v>
      </c>
      <c r="N5087" s="1" t="str">
        <f>IF(OR(BART_Rides[[#This Row],[Station Code]]="EM", BART_Rides[[#This Row],[Station Code]]="MT", BART_Rides[[#This Row],[Station Code]]="PL", BART_Rides[[#This Row],[Station Code]]="CC"), "Yes", "No")</f>
        <v>No</v>
      </c>
    </row>
    <row r="5088" spans="6:14">
      <c r="F5088" s="3">
        <v>44538</v>
      </c>
      <c r="G5088" s="1" t="s">
        <v>25</v>
      </c>
      <c r="H5088" s="1" t="s">
        <v>102</v>
      </c>
      <c r="I5088" s="1">
        <v>2045</v>
      </c>
      <c r="J5088" s="1">
        <f>MONTH(BART_Rides[[#This Row],[Date]])</f>
        <v>12</v>
      </c>
      <c r="K5088" s="1">
        <f>WEEKDAY(BART_Rides[[#This Row],[Date]],2)</f>
        <v>3</v>
      </c>
      <c r="L5088" s="1" t="str">
        <f>LEFT(BART_Rides[[#This Row],[Lines]],1)</f>
        <v>B</v>
      </c>
      <c r="M5088" s="1" t="str">
        <f>IF(BART_Rides[[#This Row],[FirstLetter]]="Y","Yes","No")</f>
        <v>No</v>
      </c>
      <c r="N5088" s="1" t="str">
        <f>IF(OR(BART_Rides[[#This Row],[Station Code]]="EM", BART_Rides[[#This Row],[Station Code]]="MT", BART_Rides[[#This Row],[Station Code]]="PL", BART_Rides[[#This Row],[Station Code]]="CC"), "Yes", "No")</f>
        <v>No</v>
      </c>
    </row>
    <row r="5089" spans="6:14">
      <c r="F5089" s="3">
        <v>44539</v>
      </c>
      <c r="G5089" s="1" t="s">
        <v>25</v>
      </c>
      <c r="H5089" s="1" t="s">
        <v>102</v>
      </c>
      <c r="I5089" s="1">
        <v>1962</v>
      </c>
      <c r="J5089" s="1">
        <f>MONTH(BART_Rides[[#This Row],[Date]])</f>
        <v>12</v>
      </c>
      <c r="K5089" s="1">
        <f>WEEKDAY(BART_Rides[[#This Row],[Date]],2)</f>
        <v>4</v>
      </c>
      <c r="L5089" s="1" t="str">
        <f>LEFT(BART_Rides[[#This Row],[Lines]],1)</f>
        <v>B</v>
      </c>
      <c r="M5089" s="1" t="str">
        <f>IF(BART_Rides[[#This Row],[FirstLetter]]="Y","Yes","No")</f>
        <v>No</v>
      </c>
      <c r="N5089" s="1" t="str">
        <f>IF(OR(BART_Rides[[#This Row],[Station Code]]="EM", BART_Rides[[#This Row],[Station Code]]="MT", BART_Rides[[#This Row],[Station Code]]="PL", BART_Rides[[#This Row],[Station Code]]="CC"), "Yes", "No")</f>
        <v>No</v>
      </c>
    </row>
    <row r="5090" spans="6:14">
      <c r="F5090" s="3">
        <v>44540</v>
      </c>
      <c r="G5090" s="1" t="s">
        <v>25</v>
      </c>
      <c r="H5090" s="1" t="s">
        <v>102</v>
      </c>
      <c r="I5090" s="1">
        <v>1991</v>
      </c>
      <c r="J5090" s="1">
        <f>MONTH(BART_Rides[[#This Row],[Date]])</f>
        <v>12</v>
      </c>
      <c r="K5090" s="1">
        <f>WEEKDAY(BART_Rides[[#This Row],[Date]],2)</f>
        <v>5</v>
      </c>
      <c r="L5090" s="1" t="str">
        <f>LEFT(BART_Rides[[#This Row],[Lines]],1)</f>
        <v>B</v>
      </c>
      <c r="M5090" s="1" t="str">
        <f>IF(BART_Rides[[#This Row],[FirstLetter]]="Y","Yes","No")</f>
        <v>No</v>
      </c>
      <c r="N5090" s="1" t="str">
        <f>IF(OR(BART_Rides[[#This Row],[Station Code]]="EM", BART_Rides[[#This Row],[Station Code]]="MT", BART_Rides[[#This Row],[Station Code]]="PL", BART_Rides[[#This Row],[Station Code]]="CC"), "Yes", "No")</f>
        <v>No</v>
      </c>
    </row>
    <row r="5091" spans="6:14">
      <c r="F5091" s="3">
        <v>44541</v>
      </c>
      <c r="G5091" s="1" t="s">
        <v>25</v>
      </c>
      <c r="H5091" s="1" t="s">
        <v>102</v>
      </c>
      <c r="I5091" s="1">
        <v>1183</v>
      </c>
      <c r="J5091" s="1">
        <f>MONTH(BART_Rides[[#This Row],[Date]])</f>
        <v>12</v>
      </c>
      <c r="K5091" s="1">
        <f>WEEKDAY(BART_Rides[[#This Row],[Date]],2)</f>
        <v>6</v>
      </c>
      <c r="L5091" s="1" t="str">
        <f>LEFT(BART_Rides[[#This Row],[Lines]],1)</f>
        <v>B</v>
      </c>
      <c r="M5091" s="1" t="str">
        <f>IF(BART_Rides[[#This Row],[FirstLetter]]="Y","Yes","No")</f>
        <v>No</v>
      </c>
      <c r="N5091" s="1" t="str">
        <f>IF(OR(BART_Rides[[#This Row],[Station Code]]="EM", BART_Rides[[#This Row],[Station Code]]="MT", BART_Rides[[#This Row],[Station Code]]="PL", BART_Rides[[#This Row],[Station Code]]="CC"), "Yes", "No")</f>
        <v>No</v>
      </c>
    </row>
    <row r="5092" spans="6:14">
      <c r="F5092" s="3">
        <v>44542</v>
      </c>
      <c r="G5092" s="1" t="s">
        <v>25</v>
      </c>
      <c r="H5092" s="1" t="s">
        <v>102</v>
      </c>
      <c r="I5092" s="1">
        <v>626</v>
      </c>
      <c r="J5092" s="1">
        <f>MONTH(BART_Rides[[#This Row],[Date]])</f>
        <v>12</v>
      </c>
      <c r="K5092" s="1">
        <f>WEEKDAY(BART_Rides[[#This Row],[Date]],2)</f>
        <v>7</v>
      </c>
      <c r="L5092" s="1" t="str">
        <f>LEFT(BART_Rides[[#This Row],[Lines]],1)</f>
        <v>B</v>
      </c>
      <c r="M5092" s="1" t="str">
        <f>IF(BART_Rides[[#This Row],[FirstLetter]]="Y","Yes","No")</f>
        <v>No</v>
      </c>
      <c r="N5092" s="1" t="str">
        <f>IF(OR(BART_Rides[[#This Row],[Station Code]]="EM", BART_Rides[[#This Row],[Station Code]]="MT", BART_Rides[[#This Row],[Station Code]]="PL", BART_Rides[[#This Row],[Station Code]]="CC"), "Yes", "No")</f>
        <v>No</v>
      </c>
    </row>
    <row r="5093" spans="6:14">
      <c r="F5093" s="3">
        <v>44543</v>
      </c>
      <c r="G5093" s="1" t="s">
        <v>25</v>
      </c>
      <c r="H5093" s="1" t="s">
        <v>102</v>
      </c>
      <c r="I5093" s="1">
        <v>1582</v>
      </c>
      <c r="J5093" s="1">
        <f>MONTH(BART_Rides[[#This Row],[Date]])</f>
        <v>12</v>
      </c>
      <c r="K5093" s="1">
        <f>WEEKDAY(BART_Rides[[#This Row],[Date]],2)</f>
        <v>1</v>
      </c>
      <c r="L5093" s="1" t="str">
        <f>LEFT(BART_Rides[[#This Row],[Lines]],1)</f>
        <v>B</v>
      </c>
      <c r="M5093" s="1" t="str">
        <f>IF(BART_Rides[[#This Row],[FirstLetter]]="Y","Yes","No")</f>
        <v>No</v>
      </c>
      <c r="N5093" s="1" t="str">
        <f>IF(OR(BART_Rides[[#This Row],[Station Code]]="EM", BART_Rides[[#This Row],[Station Code]]="MT", BART_Rides[[#This Row],[Station Code]]="PL", BART_Rides[[#This Row],[Station Code]]="CC"), "Yes", "No")</f>
        <v>No</v>
      </c>
    </row>
    <row r="5094" spans="6:14">
      <c r="F5094" s="3">
        <v>44544</v>
      </c>
      <c r="G5094" s="1" t="s">
        <v>25</v>
      </c>
      <c r="H5094" s="1" t="s">
        <v>102</v>
      </c>
      <c r="I5094" s="1">
        <v>1929</v>
      </c>
      <c r="J5094" s="1">
        <f>MONTH(BART_Rides[[#This Row],[Date]])</f>
        <v>12</v>
      </c>
      <c r="K5094" s="1">
        <f>WEEKDAY(BART_Rides[[#This Row],[Date]],2)</f>
        <v>2</v>
      </c>
      <c r="L5094" s="1" t="str">
        <f>LEFT(BART_Rides[[#This Row],[Lines]],1)</f>
        <v>B</v>
      </c>
      <c r="M5094" s="1" t="str">
        <f>IF(BART_Rides[[#This Row],[FirstLetter]]="Y","Yes","No")</f>
        <v>No</v>
      </c>
      <c r="N5094" s="1" t="str">
        <f>IF(OR(BART_Rides[[#This Row],[Station Code]]="EM", BART_Rides[[#This Row],[Station Code]]="MT", BART_Rides[[#This Row],[Station Code]]="PL", BART_Rides[[#This Row],[Station Code]]="CC"), "Yes", "No")</f>
        <v>No</v>
      </c>
    </row>
    <row r="5095" spans="6:14">
      <c r="F5095" s="3">
        <v>44545</v>
      </c>
      <c r="G5095" s="1" t="s">
        <v>25</v>
      </c>
      <c r="H5095" s="1" t="s">
        <v>102</v>
      </c>
      <c r="I5095" s="1">
        <v>1958</v>
      </c>
      <c r="J5095" s="1">
        <f>MONTH(BART_Rides[[#This Row],[Date]])</f>
        <v>12</v>
      </c>
      <c r="K5095" s="1">
        <f>WEEKDAY(BART_Rides[[#This Row],[Date]],2)</f>
        <v>3</v>
      </c>
      <c r="L5095" s="1" t="str">
        <f>LEFT(BART_Rides[[#This Row],[Lines]],1)</f>
        <v>B</v>
      </c>
      <c r="M5095" s="1" t="str">
        <f>IF(BART_Rides[[#This Row],[FirstLetter]]="Y","Yes","No")</f>
        <v>No</v>
      </c>
      <c r="N5095" s="1" t="str">
        <f>IF(OR(BART_Rides[[#This Row],[Station Code]]="EM", BART_Rides[[#This Row],[Station Code]]="MT", BART_Rides[[#This Row],[Station Code]]="PL", BART_Rides[[#This Row],[Station Code]]="CC"), "Yes", "No")</f>
        <v>No</v>
      </c>
    </row>
    <row r="5096" spans="6:14">
      <c r="F5096" s="3">
        <v>44546</v>
      </c>
      <c r="G5096" s="1" t="s">
        <v>25</v>
      </c>
      <c r="H5096" s="1" t="s">
        <v>102</v>
      </c>
      <c r="I5096" s="1">
        <v>2005</v>
      </c>
      <c r="J5096" s="1">
        <f>MONTH(BART_Rides[[#This Row],[Date]])</f>
        <v>12</v>
      </c>
      <c r="K5096" s="1">
        <f>WEEKDAY(BART_Rides[[#This Row],[Date]],2)</f>
        <v>4</v>
      </c>
      <c r="L5096" s="1" t="str">
        <f>LEFT(BART_Rides[[#This Row],[Lines]],1)</f>
        <v>B</v>
      </c>
      <c r="M5096" s="1" t="str">
        <f>IF(BART_Rides[[#This Row],[FirstLetter]]="Y","Yes","No")</f>
        <v>No</v>
      </c>
      <c r="N5096" s="1" t="str">
        <f>IF(OR(BART_Rides[[#This Row],[Station Code]]="EM", BART_Rides[[#This Row],[Station Code]]="MT", BART_Rides[[#This Row],[Station Code]]="PL", BART_Rides[[#This Row],[Station Code]]="CC"), "Yes", "No")</f>
        <v>No</v>
      </c>
    </row>
    <row r="5097" spans="6:14">
      <c r="F5097" s="3">
        <v>44547</v>
      </c>
      <c r="G5097" s="1" t="s">
        <v>25</v>
      </c>
      <c r="H5097" s="1" t="s">
        <v>102</v>
      </c>
      <c r="I5097" s="1">
        <v>1892</v>
      </c>
      <c r="J5097" s="1">
        <f>MONTH(BART_Rides[[#This Row],[Date]])</f>
        <v>12</v>
      </c>
      <c r="K5097" s="1">
        <f>WEEKDAY(BART_Rides[[#This Row],[Date]],2)</f>
        <v>5</v>
      </c>
      <c r="L5097" s="1" t="str">
        <f>LEFT(BART_Rides[[#This Row],[Lines]],1)</f>
        <v>B</v>
      </c>
      <c r="M5097" s="1" t="str">
        <f>IF(BART_Rides[[#This Row],[FirstLetter]]="Y","Yes","No")</f>
        <v>No</v>
      </c>
      <c r="N5097" s="1" t="str">
        <f>IF(OR(BART_Rides[[#This Row],[Station Code]]="EM", BART_Rides[[#This Row],[Station Code]]="MT", BART_Rides[[#This Row],[Station Code]]="PL", BART_Rides[[#This Row],[Station Code]]="CC"), "Yes", "No")</f>
        <v>No</v>
      </c>
    </row>
    <row r="5098" spans="6:14">
      <c r="F5098" s="3">
        <v>44548</v>
      </c>
      <c r="G5098" s="1" t="s">
        <v>25</v>
      </c>
      <c r="H5098" s="1" t="s">
        <v>102</v>
      </c>
      <c r="I5098" s="1">
        <v>1228</v>
      </c>
      <c r="J5098" s="1">
        <f>MONTH(BART_Rides[[#This Row],[Date]])</f>
        <v>12</v>
      </c>
      <c r="K5098" s="1">
        <f>WEEKDAY(BART_Rides[[#This Row],[Date]],2)</f>
        <v>6</v>
      </c>
      <c r="L5098" s="1" t="str">
        <f>LEFT(BART_Rides[[#This Row],[Lines]],1)</f>
        <v>B</v>
      </c>
      <c r="M5098" s="1" t="str">
        <f>IF(BART_Rides[[#This Row],[FirstLetter]]="Y","Yes","No")</f>
        <v>No</v>
      </c>
      <c r="N5098" s="1" t="str">
        <f>IF(OR(BART_Rides[[#This Row],[Station Code]]="EM", BART_Rides[[#This Row],[Station Code]]="MT", BART_Rides[[#This Row],[Station Code]]="PL", BART_Rides[[#This Row],[Station Code]]="CC"), "Yes", "No")</f>
        <v>No</v>
      </c>
    </row>
    <row r="5099" spans="6:14">
      <c r="F5099" s="3">
        <v>44549</v>
      </c>
      <c r="G5099" s="1" t="s">
        <v>25</v>
      </c>
      <c r="H5099" s="1" t="s">
        <v>102</v>
      </c>
      <c r="I5099" s="1">
        <v>973</v>
      </c>
      <c r="J5099" s="1">
        <f>MONTH(BART_Rides[[#This Row],[Date]])</f>
        <v>12</v>
      </c>
      <c r="K5099" s="1">
        <f>WEEKDAY(BART_Rides[[#This Row],[Date]],2)</f>
        <v>7</v>
      </c>
      <c r="L5099" s="1" t="str">
        <f>LEFT(BART_Rides[[#This Row],[Lines]],1)</f>
        <v>B</v>
      </c>
      <c r="M5099" s="1" t="str">
        <f>IF(BART_Rides[[#This Row],[FirstLetter]]="Y","Yes","No")</f>
        <v>No</v>
      </c>
      <c r="N5099" s="1" t="str">
        <f>IF(OR(BART_Rides[[#This Row],[Station Code]]="EM", BART_Rides[[#This Row],[Station Code]]="MT", BART_Rides[[#This Row],[Station Code]]="PL", BART_Rides[[#This Row],[Station Code]]="CC"), "Yes", "No")</f>
        <v>No</v>
      </c>
    </row>
    <row r="5100" spans="6:14">
      <c r="F5100" s="3">
        <v>44550</v>
      </c>
      <c r="G5100" s="1" t="s">
        <v>25</v>
      </c>
      <c r="H5100" s="1" t="s">
        <v>102</v>
      </c>
      <c r="I5100" s="1">
        <v>1781</v>
      </c>
      <c r="J5100" s="1">
        <f>MONTH(BART_Rides[[#This Row],[Date]])</f>
        <v>12</v>
      </c>
      <c r="K5100" s="1">
        <f>WEEKDAY(BART_Rides[[#This Row],[Date]],2)</f>
        <v>1</v>
      </c>
      <c r="L5100" s="1" t="str">
        <f>LEFT(BART_Rides[[#This Row],[Lines]],1)</f>
        <v>B</v>
      </c>
      <c r="M5100" s="1" t="str">
        <f>IF(BART_Rides[[#This Row],[FirstLetter]]="Y","Yes","No")</f>
        <v>No</v>
      </c>
      <c r="N5100" s="1" t="str">
        <f>IF(OR(BART_Rides[[#This Row],[Station Code]]="EM", BART_Rides[[#This Row],[Station Code]]="MT", BART_Rides[[#This Row],[Station Code]]="PL", BART_Rides[[#This Row],[Station Code]]="CC"), "Yes", "No")</f>
        <v>No</v>
      </c>
    </row>
    <row r="5101" spans="6:14">
      <c r="F5101" s="3">
        <v>44551</v>
      </c>
      <c r="G5101" s="1" t="s">
        <v>25</v>
      </c>
      <c r="H5101" s="1" t="s">
        <v>102</v>
      </c>
      <c r="I5101" s="1">
        <v>1680</v>
      </c>
      <c r="J5101" s="1">
        <f>MONTH(BART_Rides[[#This Row],[Date]])</f>
        <v>12</v>
      </c>
      <c r="K5101" s="1">
        <f>WEEKDAY(BART_Rides[[#This Row],[Date]],2)</f>
        <v>2</v>
      </c>
      <c r="L5101" s="1" t="str">
        <f>LEFT(BART_Rides[[#This Row],[Lines]],1)</f>
        <v>B</v>
      </c>
      <c r="M5101" s="1" t="str">
        <f>IF(BART_Rides[[#This Row],[FirstLetter]]="Y","Yes","No")</f>
        <v>No</v>
      </c>
      <c r="N5101" s="1" t="str">
        <f>IF(OR(BART_Rides[[#This Row],[Station Code]]="EM", BART_Rides[[#This Row],[Station Code]]="MT", BART_Rides[[#This Row],[Station Code]]="PL", BART_Rides[[#This Row],[Station Code]]="CC"), "Yes", "No")</f>
        <v>No</v>
      </c>
    </row>
    <row r="5102" spans="6:14">
      <c r="F5102" s="3">
        <v>44552</v>
      </c>
      <c r="G5102" s="1" t="s">
        <v>25</v>
      </c>
      <c r="H5102" s="1" t="s">
        <v>102</v>
      </c>
      <c r="I5102" s="1">
        <v>1673</v>
      </c>
      <c r="J5102" s="1">
        <f>MONTH(BART_Rides[[#This Row],[Date]])</f>
        <v>12</v>
      </c>
      <c r="K5102" s="1">
        <f>WEEKDAY(BART_Rides[[#This Row],[Date]],2)</f>
        <v>3</v>
      </c>
      <c r="L5102" s="1" t="str">
        <f>LEFT(BART_Rides[[#This Row],[Lines]],1)</f>
        <v>B</v>
      </c>
      <c r="M5102" s="1" t="str">
        <f>IF(BART_Rides[[#This Row],[FirstLetter]]="Y","Yes","No")</f>
        <v>No</v>
      </c>
      <c r="N5102" s="1" t="str">
        <f>IF(OR(BART_Rides[[#This Row],[Station Code]]="EM", BART_Rides[[#This Row],[Station Code]]="MT", BART_Rides[[#This Row],[Station Code]]="PL", BART_Rides[[#This Row],[Station Code]]="CC"), "Yes", "No")</f>
        <v>No</v>
      </c>
    </row>
    <row r="5103" spans="6:14">
      <c r="F5103" s="3">
        <v>44553</v>
      </c>
      <c r="G5103" s="1" t="s">
        <v>25</v>
      </c>
      <c r="H5103" s="1" t="s">
        <v>102</v>
      </c>
      <c r="I5103" s="1">
        <v>1453</v>
      </c>
      <c r="J5103" s="1">
        <f>MONTH(BART_Rides[[#This Row],[Date]])</f>
        <v>12</v>
      </c>
      <c r="K5103" s="1">
        <f>WEEKDAY(BART_Rides[[#This Row],[Date]],2)</f>
        <v>4</v>
      </c>
      <c r="L5103" s="1" t="str">
        <f>LEFT(BART_Rides[[#This Row],[Lines]],1)</f>
        <v>B</v>
      </c>
      <c r="M5103" s="1" t="str">
        <f>IF(BART_Rides[[#This Row],[FirstLetter]]="Y","Yes","No")</f>
        <v>No</v>
      </c>
      <c r="N5103" s="1" t="str">
        <f>IF(OR(BART_Rides[[#This Row],[Station Code]]="EM", BART_Rides[[#This Row],[Station Code]]="MT", BART_Rides[[#This Row],[Station Code]]="PL", BART_Rides[[#This Row],[Station Code]]="CC"), "Yes", "No")</f>
        <v>No</v>
      </c>
    </row>
    <row r="5104" spans="6:14">
      <c r="F5104" s="3">
        <v>44554</v>
      </c>
      <c r="G5104" s="1" t="s">
        <v>25</v>
      </c>
      <c r="H5104" s="1" t="s">
        <v>102</v>
      </c>
      <c r="I5104" s="1">
        <v>987</v>
      </c>
      <c r="J5104" s="1">
        <f>MONTH(BART_Rides[[#This Row],[Date]])</f>
        <v>12</v>
      </c>
      <c r="K5104" s="1">
        <f>WEEKDAY(BART_Rides[[#This Row],[Date]],2)</f>
        <v>5</v>
      </c>
      <c r="L5104" s="1" t="str">
        <f>LEFT(BART_Rides[[#This Row],[Lines]],1)</f>
        <v>B</v>
      </c>
      <c r="M5104" s="1" t="str">
        <f>IF(BART_Rides[[#This Row],[FirstLetter]]="Y","Yes","No")</f>
        <v>No</v>
      </c>
      <c r="N5104" s="1" t="str">
        <f>IF(OR(BART_Rides[[#This Row],[Station Code]]="EM", BART_Rides[[#This Row],[Station Code]]="MT", BART_Rides[[#This Row],[Station Code]]="PL", BART_Rides[[#This Row],[Station Code]]="CC"), "Yes", "No")</f>
        <v>No</v>
      </c>
    </row>
    <row r="5105" spans="6:14">
      <c r="F5105" s="3">
        <v>44555</v>
      </c>
      <c r="G5105" s="1" t="s">
        <v>25</v>
      </c>
      <c r="H5105" s="1" t="s">
        <v>102</v>
      </c>
      <c r="I5105" s="1">
        <v>364</v>
      </c>
      <c r="J5105" s="1">
        <f>MONTH(BART_Rides[[#This Row],[Date]])</f>
        <v>12</v>
      </c>
      <c r="K5105" s="1">
        <f>WEEKDAY(BART_Rides[[#This Row],[Date]],2)</f>
        <v>6</v>
      </c>
      <c r="L5105" s="1" t="str">
        <f>LEFT(BART_Rides[[#This Row],[Lines]],1)</f>
        <v>B</v>
      </c>
      <c r="M5105" s="1" t="str">
        <f>IF(BART_Rides[[#This Row],[FirstLetter]]="Y","Yes","No")</f>
        <v>No</v>
      </c>
      <c r="N5105" s="1" t="str">
        <f>IF(OR(BART_Rides[[#This Row],[Station Code]]="EM", BART_Rides[[#This Row],[Station Code]]="MT", BART_Rides[[#This Row],[Station Code]]="PL", BART_Rides[[#This Row],[Station Code]]="CC"), "Yes", "No")</f>
        <v>No</v>
      </c>
    </row>
    <row r="5106" spans="6:14">
      <c r="F5106" s="3">
        <v>44556</v>
      </c>
      <c r="G5106" s="1" t="s">
        <v>25</v>
      </c>
      <c r="H5106" s="1" t="s">
        <v>102</v>
      </c>
      <c r="I5106" s="1">
        <v>611</v>
      </c>
      <c r="J5106" s="1">
        <f>MONTH(BART_Rides[[#This Row],[Date]])</f>
        <v>12</v>
      </c>
      <c r="K5106" s="1">
        <f>WEEKDAY(BART_Rides[[#This Row],[Date]],2)</f>
        <v>7</v>
      </c>
      <c r="L5106" s="1" t="str">
        <f>LEFT(BART_Rides[[#This Row],[Lines]],1)</f>
        <v>B</v>
      </c>
      <c r="M5106" s="1" t="str">
        <f>IF(BART_Rides[[#This Row],[FirstLetter]]="Y","Yes","No")</f>
        <v>No</v>
      </c>
      <c r="N5106" s="1" t="str">
        <f>IF(OR(BART_Rides[[#This Row],[Station Code]]="EM", BART_Rides[[#This Row],[Station Code]]="MT", BART_Rides[[#This Row],[Station Code]]="PL", BART_Rides[[#This Row],[Station Code]]="CC"), "Yes", "No")</f>
        <v>No</v>
      </c>
    </row>
    <row r="5107" spans="6:14">
      <c r="F5107" s="3">
        <v>44557</v>
      </c>
      <c r="G5107" s="1" t="s">
        <v>25</v>
      </c>
      <c r="H5107" s="1" t="s">
        <v>102</v>
      </c>
      <c r="I5107" s="1">
        <v>1328</v>
      </c>
      <c r="J5107" s="1">
        <f>MONTH(BART_Rides[[#This Row],[Date]])</f>
        <v>12</v>
      </c>
      <c r="K5107" s="1">
        <f>WEEKDAY(BART_Rides[[#This Row],[Date]],2)</f>
        <v>1</v>
      </c>
      <c r="L5107" s="1" t="str">
        <f>LEFT(BART_Rides[[#This Row],[Lines]],1)</f>
        <v>B</v>
      </c>
      <c r="M5107" s="1" t="str">
        <f>IF(BART_Rides[[#This Row],[FirstLetter]]="Y","Yes","No")</f>
        <v>No</v>
      </c>
      <c r="N5107" s="1" t="str">
        <f>IF(OR(BART_Rides[[#This Row],[Station Code]]="EM", BART_Rides[[#This Row],[Station Code]]="MT", BART_Rides[[#This Row],[Station Code]]="PL", BART_Rides[[#This Row],[Station Code]]="CC"), "Yes", "No")</f>
        <v>No</v>
      </c>
    </row>
    <row r="5108" spans="6:14">
      <c r="F5108" s="3">
        <v>44558</v>
      </c>
      <c r="G5108" s="1" t="s">
        <v>25</v>
      </c>
      <c r="H5108" s="1" t="s">
        <v>102</v>
      </c>
      <c r="I5108" s="1">
        <v>1455</v>
      </c>
      <c r="J5108" s="1">
        <f>MONTH(BART_Rides[[#This Row],[Date]])</f>
        <v>12</v>
      </c>
      <c r="K5108" s="1">
        <f>WEEKDAY(BART_Rides[[#This Row],[Date]],2)</f>
        <v>2</v>
      </c>
      <c r="L5108" s="1" t="str">
        <f>LEFT(BART_Rides[[#This Row],[Lines]],1)</f>
        <v>B</v>
      </c>
      <c r="M5108" s="1" t="str">
        <f>IF(BART_Rides[[#This Row],[FirstLetter]]="Y","Yes","No")</f>
        <v>No</v>
      </c>
      <c r="N5108" s="1" t="str">
        <f>IF(OR(BART_Rides[[#This Row],[Station Code]]="EM", BART_Rides[[#This Row],[Station Code]]="MT", BART_Rides[[#This Row],[Station Code]]="PL", BART_Rides[[#This Row],[Station Code]]="CC"), "Yes", "No")</f>
        <v>No</v>
      </c>
    </row>
    <row r="5109" spans="6:14">
      <c r="F5109" s="3">
        <v>44559</v>
      </c>
      <c r="G5109" s="1" t="s">
        <v>25</v>
      </c>
      <c r="H5109" s="1" t="s">
        <v>102</v>
      </c>
      <c r="I5109" s="1">
        <v>1333</v>
      </c>
      <c r="J5109" s="1">
        <f>MONTH(BART_Rides[[#This Row],[Date]])</f>
        <v>12</v>
      </c>
      <c r="K5109" s="1">
        <f>WEEKDAY(BART_Rides[[#This Row],[Date]],2)</f>
        <v>3</v>
      </c>
      <c r="L5109" s="1" t="str">
        <f>LEFT(BART_Rides[[#This Row],[Lines]],1)</f>
        <v>B</v>
      </c>
      <c r="M5109" s="1" t="str">
        <f>IF(BART_Rides[[#This Row],[FirstLetter]]="Y","Yes","No")</f>
        <v>No</v>
      </c>
      <c r="N5109" s="1" t="str">
        <f>IF(OR(BART_Rides[[#This Row],[Station Code]]="EM", BART_Rides[[#This Row],[Station Code]]="MT", BART_Rides[[#This Row],[Station Code]]="PL", BART_Rides[[#This Row],[Station Code]]="CC"), "Yes", "No")</f>
        <v>No</v>
      </c>
    </row>
    <row r="5110" spans="6:14">
      <c r="F5110" s="3">
        <v>44560</v>
      </c>
      <c r="G5110" s="1" t="s">
        <v>25</v>
      </c>
      <c r="H5110" s="1" t="s">
        <v>102</v>
      </c>
      <c r="I5110" s="1">
        <v>1496</v>
      </c>
      <c r="J5110" s="1">
        <f>MONTH(BART_Rides[[#This Row],[Date]])</f>
        <v>12</v>
      </c>
      <c r="K5110" s="1">
        <f>WEEKDAY(BART_Rides[[#This Row],[Date]],2)</f>
        <v>4</v>
      </c>
      <c r="L5110" s="1" t="str">
        <f>LEFT(BART_Rides[[#This Row],[Lines]],1)</f>
        <v>B</v>
      </c>
      <c r="M5110" s="1" t="str">
        <f>IF(BART_Rides[[#This Row],[FirstLetter]]="Y","Yes","No")</f>
        <v>No</v>
      </c>
      <c r="N5110" s="1" t="str">
        <f>IF(OR(BART_Rides[[#This Row],[Station Code]]="EM", BART_Rides[[#This Row],[Station Code]]="MT", BART_Rides[[#This Row],[Station Code]]="PL", BART_Rides[[#This Row],[Station Code]]="CC"), "Yes", "No")</f>
        <v>No</v>
      </c>
    </row>
    <row r="5111" spans="6:14">
      <c r="F5111" s="3">
        <v>44561</v>
      </c>
      <c r="G5111" s="1" t="s">
        <v>25</v>
      </c>
      <c r="H5111" s="1" t="s">
        <v>102</v>
      </c>
      <c r="I5111" s="1">
        <v>1065</v>
      </c>
      <c r="J5111" s="1">
        <f>MONTH(BART_Rides[[#This Row],[Date]])</f>
        <v>12</v>
      </c>
      <c r="K5111" s="1">
        <f>WEEKDAY(BART_Rides[[#This Row],[Date]],2)</f>
        <v>5</v>
      </c>
      <c r="L5111" s="1" t="str">
        <f>LEFT(BART_Rides[[#This Row],[Lines]],1)</f>
        <v>B</v>
      </c>
      <c r="M5111" s="1" t="str">
        <f>IF(BART_Rides[[#This Row],[FirstLetter]]="Y","Yes","No")</f>
        <v>No</v>
      </c>
      <c r="N5111" s="1" t="str">
        <f>IF(OR(BART_Rides[[#This Row],[Station Code]]="EM", BART_Rides[[#This Row],[Station Code]]="MT", BART_Rides[[#This Row],[Station Code]]="PL", BART_Rides[[#This Row],[Station Code]]="CC"), "Yes", "No")</f>
        <v>No</v>
      </c>
    </row>
    <row r="5112" spans="6:14">
      <c r="F5112" s="3">
        <v>44197</v>
      </c>
      <c r="G5112" s="1" t="s">
        <v>27</v>
      </c>
      <c r="H5112" s="1" t="s">
        <v>104</v>
      </c>
      <c r="I5112" s="1">
        <v>262</v>
      </c>
      <c r="J5112" s="1">
        <f>MONTH(BART_Rides[[#This Row],[Date]])</f>
        <v>1</v>
      </c>
      <c r="K5112" s="1">
        <f>WEEKDAY(BART_Rides[[#This Row],[Date]],2)</f>
        <v>5</v>
      </c>
      <c r="L5112" s="1" t="str">
        <f>LEFT(BART_Rides[[#This Row],[Lines]],1)</f>
        <v>O</v>
      </c>
      <c r="M5112" s="1" t="str">
        <f>IF(BART_Rides[[#This Row],[FirstLetter]]="Y","Yes","No")</f>
        <v>No</v>
      </c>
      <c r="N5112" s="1" t="str">
        <f>IF(OR(BART_Rides[[#This Row],[Station Code]]="EM", BART_Rides[[#This Row],[Station Code]]="MT", BART_Rides[[#This Row],[Station Code]]="PL", BART_Rides[[#This Row],[Station Code]]="CC"), "Yes", "No")</f>
        <v>No</v>
      </c>
    </row>
    <row r="5113" spans="6:14">
      <c r="F5113" s="3">
        <v>44198</v>
      </c>
      <c r="G5113" s="1" t="s">
        <v>27</v>
      </c>
      <c r="H5113" s="1" t="s">
        <v>104</v>
      </c>
      <c r="I5113" s="1">
        <v>363</v>
      </c>
      <c r="J5113" s="1">
        <f>MONTH(BART_Rides[[#This Row],[Date]])</f>
        <v>1</v>
      </c>
      <c r="K5113" s="1">
        <f>WEEKDAY(BART_Rides[[#This Row],[Date]],2)</f>
        <v>6</v>
      </c>
      <c r="L5113" s="1" t="str">
        <f>LEFT(BART_Rides[[#This Row],[Lines]],1)</f>
        <v>O</v>
      </c>
      <c r="M5113" s="1" t="str">
        <f>IF(BART_Rides[[#This Row],[FirstLetter]]="Y","Yes","No")</f>
        <v>No</v>
      </c>
      <c r="N5113" s="1" t="str">
        <f>IF(OR(BART_Rides[[#This Row],[Station Code]]="EM", BART_Rides[[#This Row],[Station Code]]="MT", BART_Rides[[#This Row],[Station Code]]="PL", BART_Rides[[#This Row],[Station Code]]="CC"), "Yes", "No")</f>
        <v>No</v>
      </c>
    </row>
    <row r="5114" spans="6:14">
      <c r="F5114" s="3">
        <v>44199</v>
      </c>
      <c r="G5114" s="1" t="s">
        <v>27</v>
      </c>
      <c r="H5114" s="1" t="s">
        <v>104</v>
      </c>
      <c r="I5114" s="1">
        <v>273</v>
      </c>
      <c r="J5114" s="1">
        <f>MONTH(BART_Rides[[#This Row],[Date]])</f>
        <v>1</v>
      </c>
      <c r="K5114" s="1">
        <f>WEEKDAY(BART_Rides[[#This Row],[Date]],2)</f>
        <v>7</v>
      </c>
      <c r="L5114" s="1" t="str">
        <f>LEFT(BART_Rides[[#This Row],[Lines]],1)</f>
        <v>O</v>
      </c>
      <c r="M5114" s="1" t="str">
        <f>IF(BART_Rides[[#This Row],[FirstLetter]]="Y","Yes","No")</f>
        <v>No</v>
      </c>
      <c r="N5114" s="1" t="str">
        <f>IF(OR(BART_Rides[[#This Row],[Station Code]]="EM", BART_Rides[[#This Row],[Station Code]]="MT", BART_Rides[[#This Row],[Station Code]]="PL", BART_Rides[[#This Row],[Station Code]]="CC"), "Yes", "No")</f>
        <v>No</v>
      </c>
    </row>
    <row r="5115" spans="6:14">
      <c r="F5115" s="3">
        <v>44200</v>
      </c>
      <c r="G5115" s="1" t="s">
        <v>27</v>
      </c>
      <c r="H5115" s="1" t="s">
        <v>104</v>
      </c>
      <c r="I5115" s="1">
        <v>644</v>
      </c>
      <c r="J5115" s="1">
        <f>MONTH(BART_Rides[[#This Row],[Date]])</f>
        <v>1</v>
      </c>
      <c r="K5115" s="1">
        <f>WEEKDAY(BART_Rides[[#This Row],[Date]],2)</f>
        <v>1</v>
      </c>
      <c r="L5115" s="1" t="str">
        <f>LEFT(BART_Rides[[#This Row],[Lines]],1)</f>
        <v>O</v>
      </c>
      <c r="M5115" s="1" t="str">
        <f>IF(BART_Rides[[#This Row],[FirstLetter]]="Y","Yes","No")</f>
        <v>No</v>
      </c>
      <c r="N5115" s="1" t="str">
        <f>IF(OR(BART_Rides[[#This Row],[Station Code]]="EM", BART_Rides[[#This Row],[Station Code]]="MT", BART_Rides[[#This Row],[Station Code]]="PL", BART_Rides[[#This Row],[Station Code]]="CC"), "Yes", "No")</f>
        <v>No</v>
      </c>
    </row>
    <row r="5116" spans="6:14">
      <c r="F5116" s="3">
        <v>44201</v>
      </c>
      <c r="G5116" s="1" t="s">
        <v>27</v>
      </c>
      <c r="H5116" s="1" t="s">
        <v>104</v>
      </c>
      <c r="I5116" s="1">
        <v>801</v>
      </c>
      <c r="J5116" s="1">
        <f>MONTH(BART_Rides[[#This Row],[Date]])</f>
        <v>1</v>
      </c>
      <c r="K5116" s="1">
        <f>WEEKDAY(BART_Rides[[#This Row],[Date]],2)</f>
        <v>2</v>
      </c>
      <c r="L5116" s="1" t="str">
        <f>LEFT(BART_Rides[[#This Row],[Lines]],1)</f>
        <v>O</v>
      </c>
      <c r="M5116" s="1" t="str">
        <f>IF(BART_Rides[[#This Row],[FirstLetter]]="Y","Yes","No")</f>
        <v>No</v>
      </c>
      <c r="N5116" s="1" t="str">
        <f>IF(OR(BART_Rides[[#This Row],[Station Code]]="EM", BART_Rides[[#This Row],[Station Code]]="MT", BART_Rides[[#This Row],[Station Code]]="PL", BART_Rides[[#This Row],[Station Code]]="CC"), "Yes", "No")</f>
        <v>No</v>
      </c>
    </row>
    <row r="5117" spans="6:14">
      <c r="F5117" s="3">
        <v>44202</v>
      </c>
      <c r="G5117" s="1" t="s">
        <v>27</v>
      </c>
      <c r="H5117" s="1" t="s">
        <v>104</v>
      </c>
      <c r="I5117" s="1">
        <v>773</v>
      </c>
      <c r="J5117" s="1">
        <f>MONTH(BART_Rides[[#This Row],[Date]])</f>
        <v>1</v>
      </c>
      <c r="K5117" s="1">
        <f>WEEKDAY(BART_Rides[[#This Row],[Date]],2)</f>
        <v>3</v>
      </c>
      <c r="L5117" s="1" t="str">
        <f>LEFT(BART_Rides[[#This Row],[Lines]],1)</f>
        <v>O</v>
      </c>
      <c r="M5117" s="1" t="str">
        <f>IF(BART_Rides[[#This Row],[FirstLetter]]="Y","Yes","No")</f>
        <v>No</v>
      </c>
      <c r="N5117" s="1" t="str">
        <f>IF(OR(BART_Rides[[#This Row],[Station Code]]="EM", BART_Rides[[#This Row],[Station Code]]="MT", BART_Rides[[#This Row],[Station Code]]="PL", BART_Rides[[#This Row],[Station Code]]="CC"), "Yes", "No")</f>
        <v>No</v>
      </c>
    </row>
    <row r="5118" spans="6:14">
      <c r="F5118" s="3">
        <v>44203</v>
      </c>
      <c r="G5118" s="1" t="s">
        <v>27</v>
      </c>
      <c r="H5118" s="1" t="s">
        <v>104</v>
      </c>
      <c r="I5118" s="1">
        <v>756</v>
      </c>
      <c r="J5118" s="1">
        <f>MONTH(BART_Rides[[#This Row],[Date]])</f>
        <v>1</v>
      </c>
      <c r="K5118" s="1">
        <f>WEEKDAY(BART_Rides[[#This Row],[Date]],2)</f>
        <v>4</v>
      </c>
      <c r="L5118" s="1" t="str">
        <f>LEFT(BART_Rides[[#This Row],[Lines]],1)</f>
        <v>O</v>
      </c>
      <c r="M5118" s="1" t="str">
        <f>IF(BART_Rides[[#This Row],[FirstLetter]]="Y","Yes","No")</f>
        <v>No</v>
      </c>
      <c r="N5118" s="1" t="str">
        <f>IF(OR(BART_Rides[[#This Row],[Station Code]]="EM", BART_Rides[[#This Row],[Station Code]]="MT", BART_Rides[[#This Row],[Station Code]]="PL", BART_Rides[[#This Row],[Station Code]]="CC"), "Yes", "No")</f>
        <v>No</v>
      </c>
    </row>
    <row r="5119" spans="6:14">
      <c r="F5119" s="3">
        <v>44204</v>
      </c>
      <c r="G5119" s="1" t="s">
        <v>27</v>
      </c>
      <c r="H5119" s="1" t="s">
        <v>104</v>
      </c>
      <c r="I5119" s="1">
        <v>773</v>
      </c>
      <c r="J5119" s="1">
        <f>MONTH(BART_Rides[[#This Row],[Date]])</f>
        <v>1</v>
      </c>
      <c r="K5119" s="1">
        <f>WEEKDAY(BART_Rides[[#This Row],[Date]],2)</f>
        <v>5</v>
      </c>
      <c r="L5119" s="1" t="str">
        <f>LEFT(BART_Rides[[#This Row],[Lines]],1)</f>
        <v>O</v>
      </c>
      <c r="M5119" s="1" t="str">
        <f>IF(BART_Rides[[#This Row],[FirstLetter]]="Y","Yes","No")</f>
        <v>No</v>
      </c>
      <c r="N5119" s="1" t="str">
        <f>IF(OR(BART_Rides[[#This Row],[Station Code]]="EM", BART_Rides[[#This Row],[Station Code]]="MT", BART_Rides[[#This Row],[Station Code]]="PL", BART_Rides[[#This Row],[Station Code]]="CC"), "Yes", "No")</f>
        <v>No</v>
      </c>
    </row>
    <row r="5120" spans="6:14">
      <c r="F5120" s="3">
        <v>44205</v>
      </c>
      <c r="G5120" s="1" t="s">
        <v>27</v>
      </c>
      <c r="H5120" s="1" t="s">
        <v>104</v>
      </c>
      <c r="I5120" s="1">
        <v>411</v>
      </c>
      <c r="J5120" s="1">
        <f>MONTH(BART_Rides[[#This Row],[Date]])</f>
        <v>1</v>
      </c>
      <c r="K5120" s="1">
        <f>WEEKDAY(BART_Rides[[#This Row],[Date]],2)</f>
        <v>6</v>
      </c>
      <c r="L5120" s="1" t="str">
        <f>LEFT(BART_Rides[[#This Row],[Lines]],1)</f>
        <v>O</v>
      </c>
      <c r="M5120" s="1" t="str">
        <f>IF(BART_Rides[[#This Row],[FirstLetter]]="Y","Yes","No")</f>
        <v>No</v>
      </c>
      <c r="N5120" s="1" t="str">
        <f>IF(OR(BART_Rides[[#This Row],[Station Code]]="EM", BART_Rides[[#This Row],[Station Code]]="MT", BART_Rides[[#This Row],[Station Code]]="PL", BART_Rides[[#This Row],[Station Code]]="CC"), "Yes", "No")</f>
        <v>No</v>
      </c>
    </row>
    <row r="5121" spans="6:14">
      <c r="F5121" s="3">
        <v>44206</v>
      </c>
      <c r="G5121" s="1" t="s">
        <v>27</v>
      </c>
      <c r="H5121" s="1" t="s">
        <v>104</v>
      </c>
      <c r="I5121" s="1">
        <v>314</v>
      </c>
      <c r="J5121" s="1">
        <f>MONTH(BART_Rides[[#This Row],[Date]])</f>
        <v>1</v>
      </c>
      <c r="K5121" s="1">
        <f>WEEKDAY(BART_Rides[[#This Row],[Date]],2)</f>
        <v>7</v>
      </c>
      <c r="L5121" s="1" t="str">
        <f>LEFT(BART_Rides[[#This Row],[Lines]],1)</f>
        <v>O</v>
      </c>
      <c r="M5121" s="1" t="str">
        <f>IF(BART_Rides[[#This Row],[FirstLetter]]="Y","Yes","No")</f>
        <v>No</v>
      </c>
      <c r="N5121" s="1" t="str">
        <f>IF(OR(BART_Rides[[#This Row],[Station Code]]="EM", BART_Rides[[#This Row],[Station Code]]="MT", BART_Rides[[#This Row],[Station Code]]="PL", BART_Rides[[#This Row],[Station Code]]="CC"), "Yes", "No")</f>
        <v>No</v>
      </c>
    </row>
    <row r="5122" spans="6:14">
      <c r="F5122" s="3">
        <v>44207</v>
      </c>
      <c r="G5122" s="1" t="s">
        <v>27</v>
      </c>
      <c r="H5122" s="1" t="s">
        <v>104</v>
      </c>
      <c r="I5122" s="1">
        <v>791</v>
      </c>
      <c r="J5122" s="1">
        <f>MONTH(BART_Rides[[#This Row],[Date]])</f>
        <v>1</v>
      </c>
      <c r="K5122" s="1">
        <f>WEEKDAY(BART_Rides[[#This Row],[Date]],2)</f>
        <v>1</v>
      </c>
      <c r="L5122" s="1" t="str">
        <f>LEFT(BART_Rides[[#This Row],[Lines]],1)</f>
        <v>O</v>
      </c>
      <c r="M5122" s="1" t="str">
        <f>IF(BART_Rides[[#This Row],[FirstLetter]]="Y","Yes","No")</f>
        <v>No</v>
      </c>
      <c r="N5122" s="1" t="str">
        <f>IF(OR(BART_Rides[[#This Row],[Station Code]]="EM", BART_Rides[[#This Row],[Station Code]]="MT", BART_Rides[[#This Row],[Station Code]]="PL", BART_Rides[[#This Row],[Station Code]]="CC"), "Yes", "No")</f>
        <v>No</v>
      </c>
    </row>
    <row r="5123" spans="6:14">
      <c r="F5123" s="3">
        <v>44208</v>
      </c>
      <c r="G5123" s="1" t="s">
        <v>27</v>
      </c>
      <c r="H5123" s="1" t="s">
        <v>104</v>
      </c>
      <c r="I5123" s="1">
        <v>788</v>
      </c>
      <c r="J5123" s="1">
        <f>MONTH(BART_Rides[[#This Row],[Date]])</f>
        <v>1</v>
      </c>
      <c r="K5123" s="1">
        <f>WEEKDAY(BART_Rides[[#This Row],[Date]],2)</f>
        <v>2</v>
      </c>
      <c r="L5123" s="1" t="str">
        <f>LEFT(BART_Rides[[#This Row],[Lines]],1)</f>
        <v>O</v>
      </c>
      <c r="M5123" s="1" t="str">
        <f>IF(BART_Rides[[#This Row],[FirstLetter]]="Y","Yes","No")</f>
        <v>No</v>
      </c>
      <c r="N5123" s="1" t="str">
        <f>IF(OR(BART_Rides[[#This Row],[Station Code]]="EM", BART_Rides[[#This Row],[Station Code]]="MT", BART_Rides[[#This Row],[Station Code]]="PL", BART_Rides[[#This Row],[Station Code]]="CC"), "Yes", "No")</f>
        <v>No</v>
      </c>
    </row>
    <row r="5124" spans="6:14">
      <c r="F5124" s="3">
        <v>44209</v>
      </c>
      <c r="G5124" s="1" t="s">
        <v>27</v>
      </c>
      <c r="H5124" s="1" t="s">
        <v>104</v>
      </c>
      <c r="I5124" s="1">
        <v>787</v>
      </c>
      <c r="J5124" s="1">
        <f>MONTH(BART_Rides[[#This Row],[Date]])</f>
        <v>1</v>
      </c>
      <c r="K5124" s="1">
        <f>WEEKDAY(BART_Rides[[#This Row],[Date]],2)</f>
        <v>3</v>
      </c>
      <c r="L5124" s="1" t="str">
        <f>LEFT(BART_Rides[[#This Row],[Lines]],1)</f>
        <v>O</v>
      </c>
      <c r="M5124" s="1" t="str">
        <f>IF(BART_Rides[[#This Row],[FirstLetter]]="Y","Yes","No")</f>
        <v>No</v>
      </c>
      <c r="N5124" s="1" t="str">
        <f>IF(OR(BART_Rides[[#This Row],[Station Code]]="EM", BART_Rides[[#This Row],[Station Code]]="MT", BART_Rides[[#This Row],[Station Code]]="PL", BART_Rides[[#This Row],[Station Code]]="CC"), "Yes", "No")</f>
        <v>No</v>
      </c>
    </row>
    <row r="5125" spans="6:14">
      <c r="F5125" s="3">
        <v>44210</v>
      </c>
      <c r="G5125" s="1" t="s">
        <v>27</v>
      </c>
      <c r="H5125" s="1" t="s">
        <v>104</v>
      </c>
      <c r="I5125" s="1">
        <v>782</v>
      </c>
      <c r="J5125" s="1">
        <f>MONTH(BART_Rides[[#This Row],[Date]])</f>
        <v>1</v>
      </c>
      <c r="K5125" s="1">
        <f>WEEKDAY(BART_Rides[[#This Row],[Date]],2)</f>
        <v>4</v>
      </c>
      <c r="L5125" s="1" t="str">
        <f>LEFT(BART_Rides[[#This Row],[Lines]],1)</f>
        <v>O</v>
      </c>
      <c r="M5125" s="1" t="str">
        <f>IF(BART_Rides[[#This Row],[FirstLetter]]="Y","Yes","No")</f>
        <v>No</v>
      </c>
      <c r="N5125" s="1" t="str">
        <f>IF(OR(BART_Rides[[#This Row],[Station Code]]="EM", BART_Rides[[#This Row],[Station Code]]="MT", BART_Rides[[#This Row],[Station Code]]="PL", BART_Rides[[#This Row],[Station Code]]="CC"), "Yes", "No")</f>
        <v>No</v>
      </c>
    </row>
    <row r="5126" spans="6:14">
      <c r="F5126" s="3">
        <v>44211</v>
      </c>
      <c r="G5126" s="1" t="s">
        <v>27</v>
      </c>
      <c r="H5126" s="1" t="s">
        <v>104</v>
      </c>
      <c r="I5126" s="1">
        <v>799</v>
      </c>
      <c r="J5126" s="1">
        <f>MONTH(BART_Rides[[#This Row],[Date]])</f>
        <v>1</v>
      </c>
      <c r="K5126" s="1">
        <f>WEEKDAY(BART_Rides[[#This Row],[Date]],2)</f>
        <v>5</v>
      </c>
      <c r="L5126" s="1" t="str">
        <f>LEFT(BART_Rides[[#This Row],[Lines]],1)</f>
        <v>O</v>
      </c>
      <c r="M5126" s="1" t="str">
        <f>IF(BART_Rides[[#This Row],[FirstLetter]]="Y","Yes","No")</f>
        <v>No</v>
      </c>
      <c r="N5126" s="1" t="str">
        <f>IF(OR(BART_Rides[[#This Row],[Station Code]]="EM", BART_Rides[[#This Row],[Station Code]]="MT", BART_Rides[[#This Row],[Station Code]]="PL", BART_Rides[[#This Row],[Station Code]]="CC"), "Yes", "No")</f>
        <v>No</v>
      </c>
    </row>
    <row r="5127" spans="6:14">
      <c r="F5127" s="3">
        <v>44212</v>
      </c>
      <c r="G5127" s="1" t="s">
        <v>27</v>
      </c>
      <c r="H5127" s="1" t="s">
        <v>104</v>
      </c>
      <c r="I5127" s="1">
        <v>442</v>
      </c>
      <c r="J5127" s="1">
        <f>MONTH(BART_Rides[[#This Row],[Date]])</f>
        <v>1</v>
      </c>
      <c r="K5127" s="1">
        <f>WEEKDAY(BART_Rides[[#This Row],[Date]],2)</f>
        <v>6</v>
      </c>
      <c r="L5127" s="1" t="str">
        <f>LEFT(BART_Rides[[#This Row],[Lines]],1)</f>
        <v>O</v>
      </c>
      <c r="M5127" s="1" t="str">
        <f>IF(BART_Rides[[#This Row],[FirstLetter]]="Y","Yes","No")</f>
        <v>No</v>
      </c>
      <c r="N5127" s="1" t="str">
        <f>IF(OR(BART_Rides[[#This Row],[Station Code]]="EM", BART_Rides[[#This Row],[Station Code]]="MT", BART_Rides[[#This Row],[Station Code]]="PL", BART_Rides[[#This Row],[Station Code]]="CC"), "Yes", "No")</f>
        <v>No</v>
      </c>
    </row>
    <row r="5128" spans="6:14">
      <c r="F5128" s="3">
        <v>44213</v>
      </c>
      <c r="G5128" s="1" t="s">
        <v>27</v>
      </c>
      <c r="H5128" s="1" t="s">
        <v>104</v>
      </c>
      <c r="I5128" s="1">
        <v>336</v>
      </c>
      <c r="J5128" s="1">
        <f>MONTH(BART_Rides[[#This Row],[Date]])</f>
        <v>1</v>
      </c>
      <c r="K5128" s="1">
        <f>WEEKDAY(BART_Rides[[#This Row],[Date]],2)</f>
        <v>7</v>
      </c>
      <c r="L5128" s="1" t="str">
        <f>LEFT(BART_Rides[[#This Row],[Lines]],1)</f>
        <v>O</v>
      </c>
      <c r="M5128" s="1" t="str">
        <f>IF(BART_Rides[[#This Row],[FirstLetter]]="Y","Yes","No")</f>
        <v>No</v>
      </c>
      <c r="N5128" s="1" t="str">
        <f>IF(OR(BART_Rides[[#This Row],[Station Code]]="EM", BART_Rides[[#This Row],[Station Code]]="MT", BART_Rides[[#This Row],[Station Code]]="PL", BART_Rides[[#This Row],[Station Code]]="CC"), "Yes", "No")</f>
        <v>No</v>
      </c>
    </row>
    <row r="5129" spans="6:14">
      <c r="F5129" s="3">
        <v>44214</v>
      </c>
      <c r="G5129" s="1" t="s">
        <v>27</v>
      </c>
      <c r="H5129" s="1" t="s">
        <v>104</v>
      </c>
      <c r="I5129" s="1">
        <v>519</v>
      </c>
      <c r="J5129" s="1">
        <f>MONTH(BART_Rides[[#This Row],[Date]])</f>
        <v>1</v>
      </c>
      <c r="K5129" s="1">
        <f>WEEKDAY(BART_Rides[[#This Row],[Date]],2)</f>
        <v>1</v>
      </c>
      <c r="L5129" s="1" t="str">
        <f>LEFT(BART_Rides[[#This Row],[Lines]],1)</f>
        <v>O</v>
      </c>
      <c r="M5129" s="1" t="str">
        <f>IF(BART_Rides[[#This Row],[FirstLetter]]="Y","Yes","No")</f>
        <v>No</v>
      </c>
      <c r="N5129" s="1" t="str">
        <f>IF(OR(BART_Rides[[#This Row],[Station Code]]="EM", BART_Rides[[#This Row],[Station Code]]="MT", BART_Rides[[#This Row],[Station Code]]="PL", BART_Rides[[#This Row],[Station Code]]="CC"), "Yes", "No")</f>
        <v>No</v>
      </c>
    </row>
    <row r="5130" spans="6:14">
      <c r="F5130" s="3">
        <v>44215</v>
      </c>
      <c r="G5130" s="1" t="s">
        <v>27</v>
      </c>
      <c r="H5130" s="1" t="s">
        <v>104</v>
      </c>
      <c r="I5130" s="1">
        <v>787</v>
      </c>
      <c r="J5130" s="1">
        <f>MONTH(BART_Rides[[#This Row],[Date]])</f>
        <v>1</v>
      </c>
      <c r="K5130" s="1">
        <f>WEEKDAY(BART_Rides[[#This Row],[Date]],2)</f>
        <v>2</v>
      </c>
      <c r="L5130" s="1" t="str">
        <f>LEFT(BART_Rides[[#This Row],[Lines]],1)</f>
        <v>O</v>
      </c>
      <c r="M5130" s="1" t="str">
        <f>IF(BART_Rides[[#This Row],[FirstLetter]]="Y","Yes","No")</f>
        <v>No</v>
      </c>
      <c r="N5130" s="1" t="str">
        <f>IF(OR(BART_Rides[[#This Row],[Station Code]]="EM", BART_Rides[[#This Row],[Station Code]]="MT", BART_Rides[[#This Row],[Station Code]]="PL", BART_Rides[[#This Row],[Station Code]]="CC"), "Yes", "No")</f>
        <v>No</v>
      </c>
    </row>
    <row r="5131" spans="6:14">
      <c r="F5131" s="3">
        <v>44216</v>
      </c>
      <c r="G5131" s="1" t="s">
        <v>27</v>
      </c>
      <c r="H5131" s="1" t="s">
        <v>104</v>
      </c>
      <c r="I5131" s="1">
        <v>749</v>
      </c>
      <c r="J5131" s="1">
        <f>MONTH(BART_Rides[[#This Row],[Date]])</f>
        <v>1</v>
      </c>
      <c r="K5131" s="1">
        <f>WEEKDAY(BART_Rides[[#This Row],[Date]],2)</f>
        <v>3</v>
      </c>
      <c r="L5131" s="1" t="str">
        <f>LEFT(BART_Rides[[#This Row],[Lines]],1)</f>
        <v>O</v>
      </c>
      <c r="M5131" s="1" t="str">
        <f>IF(BART_Rides[[#This Row],[FirstLetter]]="Y","Yes","No")</f>
        <v>No</v>
      </c>
      <c r="N5131" s="1" t="str">
        <f>IF(OR(BART_Rides[[#This Row],[Station Code]]="EM", BART_Rides[[#This Row],[Station Code]]="MT", BART_Rides[[#This Row],[Station Code]]="PL", BART_Rides[[#This Row],[Station Code]]="CC"), "Yes", "No")</f>
        <v>No</v>
      </c>
    </row>
    <row r="5132" spans="6:14">
      <c r="F5132" s="3">
        <v>44217</v>
      </c>
      <c r="G5132" s="1" t="s">
        <v>27</v>
      </c>
      <c r="H5132" s="1" t="s">
        <v>104</v>
      </c>
      <c r="I5132" s="1">
        <v>811</v>
      </c>
      <c r="J5132" s="1">
        <f>MONTH(BART_Rides[[#This Row],[Date]])</f>
        <v>1</v>
      </c>
      <c r="K5132" s="1">
        <f>WEEKDAY(BART_Rides[[#This Row],[Date]],2)</f>
        <v>4</v>
      </c>
      <c r="L5132" s="1" t="str">
        <f>LEFT(BART_Rides[[#This Row],[Lines]],1)</f>
        <v>O</v>
      </c>
      <c r="M5132" s="1" t="str">
        <f>IF(BART_Rides[[#This Row],[FirstLetter]]="Y","Yes","No")</f>
        <v>No</v>
      </c>
      <c r="N5132" s="1" t="str">
        <f>IF(OR(BART_Rides[[#This Row],[Station Code]]="EM", BART_Rides[[#This Row],[Station Code]]="MT", BART_Rides[[#This Row],[Station Code]]="PL", BART_Rides[[#This Row],[Station Code]]="CC"), "Yes", "No")</f>
        <v>No</v>
      </c>
    </row>
    <row r="5133" spans="6:14">
      <c r="F5133" s="3">
        <v>44218</v>
      </c>
      <c r="G5133" s="1" t="s">
        <v>27</v>
      </c>
      <c r="H5133" s="1" t="s">
        <v>104</v>
      </c>
      <c r="I5133" s="1">
        <v>762</v>
      </c>
      <c r="J5133" s="1">
        <f>MONTH(BART_Rides[[#This Row],[Date]])</f>
        <v>1</v>
      </c>
      <c r="K5133" s="1">
        <f>WEEKDAY(BART_Rides[[#This Row],[Date]],2)</f>
        <v>5</v>
      </c>
      <c r="L5133" s="1" t="str">
        <f>LEFT(BART_Rides[[#This Row],[Lines]],1)</f>
        <v>O</v>
      </c>
      <c r="M5133" s="1" t="str">
        <f>IF(BART_Rides[[#This Row],[FirstLetter]]="Y","Yes","No")</f>
        <v>No</v>
      </c>
      <c r="N5133" s="1" t="str">
        <f>IF(OR(BART_Rides[[#This Row],[Station Code]]="EM", BART_Rides[[#This Row],[Station Code]]="MT", BART_Rides[[#This Row],[Station Code]]="PL", BART_Rides[[#This Row],[Station Code]]="CC"), "Yes", "No")</f>
        <v>No</v>
      </c>
    </row>
    <row r="5134" spans="6:14">
      <c r="F5134" s="3">
        <v>44219</v>
      </c>
      <c r="G5134" s="1" t="s">
        <v>27</v>
      </c>
      <c r="H5134" s="1" t="s">
        <v>104</v>
      </c>
      <c r="I5134" s="1">
        <v>433</v>
      </c>
      <c r="J5134" s="1">
        <f>MONTH(BART_Rides[[#This Row],[Date]])</f>
        <v>1</v>
      </c>
      <c r="K5134" s="1">
        <f>WEEKDAY(BART_Rides[[#This Row],[Date]],2)</f>
        <v>6</v>
      </c>
      <c r="L5134" s="1" t="str">
        <f>LEFT(BART_Rides[[#This Row],[Lines]],1)</f>
        <v>O</v>
      </c>
      <c r="M5134" s="1" t="str">
        <f>IF(BART_Rides[[#This Row],[FirstLetter]]="Y","Yes","No")</f>
        <v>No</v>
      </c>
      <c r="N5134" s="1" t="str">
        <f>IF(OR(BART_Rides[[#This Row],[Station Code]]="EM", BART_Rides[[#This Row],[Station Code]]="MT", BART_Rides[[#This Row],[Station Code]]="PL", BART_Rides[[#This Row],[Station Code]]="CC"), "Yes", "No")</f>
        <v>No</v>
      </c>
    </row>
    <row r="5135" spans="6:14">
      <c r="F5135" s="3">
        <v>44220</v>
      </c>
      <c r="G5135" s="1" t="s">
        <v>27</v>
      </c>
      <c r="H5135" s="1" t="s">
        <v>104</v>
      </c>
      <c r="I5135" s="1">
        <v>261</v>
      </c>
      <c r="J5135" s="1">
        <f>MONTH(BART_Rides[[#This Row],[Date]])</f>
        <v>1</v>
      </c>
      <c r="K5135" s="1">
        <f>WEEKDAY(BART_Rides[[#This Row],[Date]],2)</f>
        <v>7</v>
      </c>
      <c r="L5135" s="1" t="str">
        <f>LEFT(BART_Rides[[#This Row],[Lines]],1)</f>
        <v>O</v>
      </c>
      <c r="M5135" s="1" t="str">
        <f>IF(BART_Rides[[#This Row],[FirstLetter]]="Y","Yes","No")</f>
        <v>No</v>
      </c>
      <c r="N5135" s="1" t="str">
        <f>IF(OR(BART_Rides[[#This Row],[Station Code]]="EM", BART_Rides[[#This Row],[Station Code]]="MT", BART_Rides[[#This Row],[Station Code]]="PL", BART_Rides[[#This Row],[Station Code]]="CC"), "Yes", "No")</f>
        <v>No</v>
      </c>
    </row>
    <row r="5136" spans="6:14">
      <c r="F5136" s="3">
        <v>44221</v>
      </c>
      <c r="G5136" s="1" t="s">
        <v>27</v>
      </c>
      <c r="H5136" s="1" t="s">
        <v>104</v>
      </c>
      <c r="I5136" s="1">
        <v>796</v>
      </c>
      <c r="J5136" s="1">
        <f>MONTH(BART_Rides[[#This Row],[Date]])</f>
        <v>1</v>
      </c>
      <c r="K5136" s="1">
        <f>WEEKDAY(BART_Rides[[#This Row],[Date]],2)</f>
        <v>1</v>
      </c>
      <c r="L5136" s="1" t="str">
        <f>LEFT(BART_Rides[[#This Row],[Lines]],1)</f>
        <v>O</v>
      </c>
      <c r="M5136" s="1" t="str">
        <f>IF(BART_Rides[[#This Row],[FirstLetter]]="Y","Yes","No")</f>
        <v>No</v>
      </c>
      <c r="N5136" s="1" t="str">
        <f>IF(OR(BART_Rides[[#This Row],[Station Code]]="EM", BART_Rides[[#This Row],[Station Code]]="MT", BART_Rides[[#This Row],[Station Code]]="PL", BART_Rides[[#This Row],[Station Code]]="CC"), "Yes", "No")</f>
        <v>No</v>
      </c>
    </row>
    <row r="5137" spans="6:14">
      <c r="F5137" s="3">
        <v>44222</v>
      </c>
      <c r="G5137" s="1" t="s">
        <v>27</v>
      </c>
      <c r="H5137" s="1" t="s">
        <v>104</v>
      </c>
      <c r="I5137" s="1">
        <v>749</v>
      </c>
      <c r="J5137" s="1">
        <f>MONTH(BART_Rides[[#This Row],[Date]])</f>
        <v>1</v>
      </c>
      <c r="K5137" s="1">
        <f>WEEKDAY(BART_Rides[[#This Row],[Date]],2)</f>
        <v>2</v>
      </c>
      <c r="L5137" s="1" t="str">
        <f>LEFT(BART_Rides[[#This Row],[Lines]],1)</f>
        <v>O</v>
      </c>
      <c r="M5137" s="1" t="str">
        <f>IF(BART_Rides[[#This Row],[FirstLetter]]="Y","Yes","No")</f>
        <v>No</v>
      </c>
      <c r="N5137" s="1" t="str">
        <f>IF(OR(BART_Rides[[#This Row],[Station Code]]="EM", BART_Rides[[#This Row],[Station Code]]="MT", BART_Rides[[#This Row],[Station Code]]="PL", BART_Rides[[#This Row],[Station Code]]="CC"), "Yes", "No")</f>
        <v>No</v>
      </c>
    </row>
    <row r="5138" spans="6:14">
      <c r="F5138" s="3">
        <v>44223</v>
      </c>
      <c r="G5138" s="1" t="s">
        <v>27</v>
      </c>
      <c r="H5138" s="1" t="s">
        <v>104</v>
      </c>
      <c r="I5138" s="1">
        <v>721</v>
      </c>
      <c r="J5138" s="1">
        <f>MONTH(BART_Rides[[#This Row],[Date]])</f>
        <v>1</v>
      </c>
      <c r="K5138" s="1">
        <f>WEEKDAY(BART_Rides[[#This Row],[Date]],2)</f>
        <v>3</v>
      </c>
      <c r="L5138" s="1" t="str">
        <f>LEFT(BART_Rides[[#This Row],[Lines]],1)</f>
        <v>O</v>
      </c>
      <c r="M5138" s="1" t="str">
        <f>IF(BART_Rides[[#This Row],[FirstLetter]]="Y","Yes","No")</f>
        <v>No</v>
      </c>
      <c r="N5138" s="1" t="str">
        <f>IF(OR(BART_Rides[[#This Row],[Station Code]]="EM", BART_Rides[[#This Row],[Station Code]]="MT", BART_Rides[[#This Row],[Station Code]]="PL", BART_Rides[[#This Row],[Station Code]]="CC"), "Yes", "No")</f>
        <v>No</v>
      </c>
    </row>
    <row r="5139" spans="6:14">
      <c r="F5139" s="3">
        <v>44224</v>
      </c>
      <c r="G5139" s="1" t="s">
        <v>27</v>
      </c>
      <c r="H5139" s="1" t="s">
        <v>104</v>
      </c>
      <c r="I5139" s="1">
        <v>666</v>
      </c>
      <c r="J5139" s="1">
        <f>MONTH(BART_Rides[[#This Row],[Date]])</f>
        <v>1</v>
      </c>
      <c r="K5139" s="1">
        <f>WEEKDAY(BART_Rides[[#This Row],[Date]],2)</f>
        <v>4</v>
      </c>
      <c r="L5139" s="1" t="str">
        <f>LEFT(BART_Rides[[#This Row],[Lines]],1)</f>
        <v>O</v>
      </c>
      <c r="M5139" s="1" t="str">
        <f>IF(BART_Rides[[#This Row],[FirstLetter]]="Y","Yes","No")</f>
        <v>No</v>
      </c>
      <c r="N5139" s="1" t="str">
        <f>IF(OR(BART_Rides[[#This Row],[Station Code]]="EM", BART_Rides[[#This Row],[Station Code]]="MT", BART_Rides[[#This Row],[Station Code]]="PL", BART_Rides[[#This Row],[Station Code]]="CC"), "Yes", "No")</f>
        <v>No</v>
      </c>
    </row>
    <row r="5140" spans="6:14">
      <c r="F5140" s="3">
        <v>44225</v>
      </c>
      <c r="G5140" s="1" t="s">
        <v>27</v>
      </c>
      <c r="H5140" s="1" t="s">
        <v>104</v>
      </c>
      <c r="I5140" s="1">
        <v>800</v>
      </c>
      <c r="J5140" s="1">
        <f>MONTH(BART_Rides[[#This Row],[Date]])</f>
        <v>1</v>
      </c>
      <c r="K5140" s="1">
        <f>WEEKDAY(BART_Rides[[#This Row],[Date]],2)</f>
        <v>5</v>
      </c>
      <c r="L5140" s="1" t="str">
        <f>LEFT(BART_Rides[[#This Row],[Lines]],1)</f>
        <v>O</v>
      </c>
      <c r="M5140" s="1" t="str">
        <f>IF(BART_Rides[[#This Row],[FirstLetter]]="Y","Yes","No")</f>
        <v>No</v>
      </c>
      <c r="N5140" s="1" t="str">
        <f>IF(OR(BART_Rides[[#This Row],[Station Code]]="EM", BART_Rides[[#This Row],[Station Code]]="MT", BART_Rides[[#This Row],[Station Code]]="PL", BART_Rides[[#This Row],[Station Code]]="CC"), "Yes", "No")</f>
        <v>No</v>
      </c>
    </row>
    <row r="5141" spans="6:14">
      <c r="F5141" s="3">
        <v>44226</v>
      </c>
      <c r="G5141" s="1" t="s">
        <v>27</v>
      </c>
      <c r="H5141" s="1" t="s">
        <v>104</v>
      </c>
      <c r="I5141" s="1">
        <v>383</v>
      </c>
      <c r="J5141" s="1">
        <f>MONTH(BART_Rides[[#This Row],[Date]])</f>
        <v>1</v>
      </c>
      <c r="K5141" s="1">
        <f>WEEKDAY(BART_Rides[[#This Row],[Date]],2)</f>
        <v>6</v>
      </c>
      <c r="L5141" s="1" t="str">
        <f>LEFT(BART_Rides[[#This Row],[Lines]],1)</f>
        <v>O</v>
      </c>
      <c r="M5141" s="1" t="str">
        <f>IF(BART_Rides[[#This Row],[FirstLetter]]="Y","Yes","No")</f>
        <v>No</v>
      </c>
      <c r="N5141" s="1" t="str">
        <f>IF(OR(BART_Rides[[#This Row],[Station Code]]="EM", BART_Rides[[#This Row],[Station Code]]="MT", BART_Rides[[#This Row],[Station Code]]="PL", BART_Rides[[#This Row],[Station Code]]="CC"), "Yes", "No")</f>
        <v>No</v>
      </c>
    </row>
    <row r="5142" spans="6:14">
      <c r="F5142" s="3">
        <v>44227</v>
      </c>
      <c r="G5142" s="1" t="s">
        <v>27</v>
      </c>
      <c r="H5142" s="1" t="s">
        <v>104</v>
      </c>
      <c r="I5142" s="1">
        <v>300</v>
      </c>
      <c r="J5142" s="1">
        <f>MONTH(BART_Rides[[#This Row],[Date]])</f>
        <v>1</v>
      </c>
      <c r="K5142" s="1">
        <f>WEEKDAY(BART_Rides[[#This Row],[Date]],2)</f>
        <v>7</v>
      </c>
      <c r="L5142" s="1" t="str">
        <f>LEFT(BART_Rides[[#This Row],[Lines]],1)</f>
        <v>O</v>
      </c>
      <c r="M5142" s="1" t="str">
        <f>IF(BART_Rides[[#This Row],[FirstLetter]]="Y","Yes","No")</f>
        <v>No</v>
      </c>
      <c r="N5142" s="1" t="str">
        <f>IF(OR(BART_Rides[[#This Row],[Station Code]]="EM", BART_Rides[[#This Row],[Station Code]]="MT", BART_Rides[[#This Row],[Station Code]]="PL", BART_Rides[[#This Row],[Station Code]]="CC"), "Yes", "No")</f>
        <v>No</v>
      </c>
    </row>
    <row r="5143" spans="6:14">
      <c r="F5143" s="3">
        <v>44228</v>
      </c>
      <c r="G5143" s="1" t="s">
        <v>27</v>
      </c>
      <c r="H5143" s="1" t="s">
        <v>104</v>
      </c>
      <c r="I5143" s="1">
        <v>787</v>
      </c>
      <c r="J5143" s="1">
        <f>MONTH(BART_Rides[[#This Row],[Date]])</f>
        <v>2</v>
      </c>
      <c r="K5143" s="1">
        <f>WEEKDAY(BART_Rides[[#This Row],[Date]],2)</f>
        <v>1</v>
      </c>
      <c r="L5143" s="1" t="str">
        <f>LEFT(BART_Rides[[#This Row],[Lines]],1)</f>
        <v>O</v>
      </c>
      <c r="M5143" s="1" t="str">
        <f>IF(BART_Rides[[#This Row],[FirstLetter]]="Y","Yes","No")</f>
        <v>No</v>
      </c>
      <c r="N5143" s="1" t="str">
        <f>IF(OR(BART_Rides[[#This Row],[Station Code]]="EM", BART_Rides[[#This Row],[Station Code]]="MT", BART_Rides[[#This Row],[Station Code]]="PL", BART_Rides[[#This Row],[Station Code]]="CC"), "Yes", "No")</f>
        <v>No</v>
      </c>
    </row>
    <row r="5144" spans="6:14">
      <c r="F5144" s="3">
        <v>44229</v>
      </c>
      <c r="G5144" s="1" t="s">
        <v>27</v>
      </c>
      <c r="H5144" s="1" t="s">
        <v>104</v>
      </c>
      <c r="I5144" s="1">
        <v>796</v>
      </c>
      <c r="J5144" s="1">
        <f>MONTH(BART_Rides[[#This Row],[Date]])</f>
        <v>2</v>
      </c>
      <c r="K5144" s="1">
        <f>WEEKDAY(BART_Rides[[#This Row],[Date]],2)</f>
        <v>2</v>
      </c>
      <c r="L5144" s="1" t="str">
        <f>LEFT(BART_Rides[[#This Row],[Lines]],1)</f>
        <v>O</v>
      </c>
      <c r="M5144" s="1" t="str">
        <f>IF(BART_Rides[[#This Row],[FirstLetter]]="Y","Yes","No")</f>
        <v>No</v>
      </c>
      <c r="N5144" s="1" t="str">
        <f>IF(OR(BART_Rides[[#This Row],[Station Code]]="EM", BART_Rides[[#This Row],[Station Code]]="MT", BART_Rides[[#This Row],[Station Code]]="PL", BART_Rides[[#This Row],[Station Code]]="CC"), "Yes", "No")</f>
        <v>No</v>
      </c>
    </row>
    <row r="5145" spans="6:14">
      <c r="F5145" s="3">
        <v>44230</v>
      </c>
      <c r="G5145" s="1" t="s">
        <v>27</v>
      </c>
      <c r="H5145" s="1" t="s">
        <v>104</v>
      </c>
      <c r="I5145" s="1">
        <v>875</v>
      </c>
      <c r="J5145" s="1">
        <f>MONTH(BART_Rides[[#This Row],[Date]])</f>
        <v>2</v>
      </c>
      <c r="K5145" s="1">
        <f>WEEKDAY(BART_Rides[[#This Row],[Date]],2)</f>
        <v>3</v>
      </c>
      <c r="L5145" s="1" t="str">
        <f>LEFT(BART_Rides[[#This Row],[Lines]],1)</f>
        <v>O</v>
      </c>
      <c r="M5145" s="1" t="str">
        <f>IF(BART_Rides[[#This Row],[FirstLetter]]="Y","Yes","No")</f>
        <v>No</v>
      </c>
      <c r="N5145" s="1" t="str">
        <f>IF(OR(BART_Rides[[#This Row],[Station Code]]="EM", BART_Rides[[#This Row],[Station Code]]="MT", BART_Rides[[#This Row],[Station Code]]="PL", BART_Rides[[#This Row],[Station Code]]="CC"), "Yes", "No")</f>
        <v>No</v>
      </c>
    </row>
    <row r="5146" spans="6:14">
      <c r="F5146" s="3">
        <v>44231</v>
      </c>
      <c r="G5146" s="1" t="s">
        <v>27</v>
      </c>
      <c r="H5146" s="1" t="s">
        <v>104</v>
      </c>
      <c r="I5146" s="1">
        <v>886</v>
      </c>
      <c r="J5146" s="1">
        <f>MONTH(BART_Rides[[#This Row],[Date]])</f>
        <v>2</v>
      </c>
      <c r="K5146" s="1">
        <f>WEEKDAY(BART_Rides[[#This Row],[Date]],2)</f>
        <v>4</v>
      </c>
      <c r="L5146" s="1" t="str">
        <f>LEFT(BART_Rides[[#This Row],[Lines]],1)</f>
        <v>O</v>
      </c>
      <c r="M5146" s="1" t="str">
        <f>IF(BART_Rides[[#This Row],[FirstLetter]]="Y","Yes","No")</f>
        <v>No</v>
      </c>
      <c r="N5146" s="1" t="str">
        <f>IF(OR(BART_Rides[[#This Row],[Station Code]]="EM", BART_Rides[[#This Row],[Station Code]]="MT", BART_Rides[[#This Row],[Station Code]]="PL", BART_Rides[[#This Row],[Station Code]]="CC"), "Yes", "No")</f>
        <v>No</v>
      </c>
    </row>
    <row r="5147" spans="6:14">
      <c r="F5147" s="3">
        <v>44232</v>
      </c>
      <c r="G5147" s="1" t="s">
        <v>27</v>
      </c>
      <c r="H5147" s="1" t="s">
        <v>104</v>
      </c>
      <c r="I5147" s="1">
        <v>850</v>
      </c>
      <c r="J5147" s="1">
        <f>MONTH(BART_Rides[[#This Row],[Date]])</f>
        <v>2</v>
      </c>
      <c r="K5147" s="1">
        <f>WEEKDAY(BART_Rides[[#This Row],[Date]],2)</f>
        <v>5</v>
      </c>
      <c r="L5147" s="1" t="str">
        <f>LEFT(BART_Rides[[#This Row],[Lines]],1)</f>
        <v>O</v>
      </c>
      <c r="M5147" s="1" t="str">
        <f>IF(BART_Rides[[#This Row],[FirstLetter]]="Y","Yes","No")</f>
        <v>No</v>
      </c>
      <c r="N5147" s="1" t="str">
        <f>IF(OR(BART_Rides[[#This Row],[Station Code]]="EM", BART_Rides[[#This Row],[Station Code]]="MT", BART_Rides[[#This Row],[Station Code]]="PL", BART_Rides[[#This Row],[Station Code]]="CC"), "Yes", "No")</f>
        <v>No</v>
      </c>
    </row>
    <row r="5148" spans="6:14">
      <c r="F5148" s="3">
        <v>44233</v>
      </c>
      <c r="G5148" s="1" t="s">
        <v>27</v>
      </c>
      <c r="H5148" s="1" t="s">
        <v>104</v>
      </c>
      <c r="I5148" s="1">
        <v>473</v>
      </c>
      <c r="J5148" s="1">
        <f>MONTH(BART_Rides[[#This Row],[Date]])</f>
        <v>2</v>
      </c>
      <c r="K5148" s="1">
        <f>WEEKDAY(BART_Rides[[#This Row],[Date]],2)</f>
        <v>6</v>
      </c>
      <c r="L5148" s="1" t="str">
        <f>LEFT(BART_Rides[[#This Row],[Lines]],1)</f>
        <v>O</v>
      </c>
      <c r="M5148" s="1" t="str">
        <f>IF(BART_Rides[[#This Row],[FirstLetter]]="Y","Yes","No")</f>
        <v>No</v>
      </c>
      <c r="N5148" s="1" t="str">
        <f>IF(OR(BART_Rides[[#This Row],[Station Code]]="EM", BART_Rides[[#This Row],[Station Code]]="MT", BART_Rides[[#This Row],[Station Code]]="PL", BART_Rides[[#This Row],[Station Code]]="CC"), "Yes", "No")</f>
        <v>No</v>
      </c>
    </row>
    <row r="5149" spans="6:14">
      <c r="F5149" s="3">
        <v>44234</v>
      </c>
      <c r="G5149" s="1" t="s">
        <v>27</v>
      </c>
      <c r="H5149" s="1" t="s">
        <v>104</v>
      </c>
      <c r="I5149" s="1">
        <v>295</v>
      </c>
      <c r="J5149" s="1">
        <f>MONTH(BART_Rides[[#This Row],[Date]])</f>
        <v>2</v>
      </c>
      <c r="K5149" s="1">
        <f>WEEKDAY(BART_Rides[[#This Row],[Date]],2)</f>
        <v>7</v>
      </c>
      <c r="L5149" s="1" t="str">
        <f>LEFT(BART_Rides[[#This Row],[Lines]],1)</f>
        <v>O</v>
      </c>
      <c r="M5149" s="1" t="str">
        <f>IF(BART_Rides[[#This Row],[FirstLetter]]="Y","Yes","No")</f>
        <v>No</v>
      </c>
      <c r="N5149" s="1" t="str">
        <f>IF(OR(BART_Rides[[#This Row],[Station Code]]="EM", BART_Rides[[#This Row],[Station Code]]="MT", BART_Rides[[#This Row],[Station Code]]="PL", BART_Rides[[#This Row],[Station Code]]="CC"), "Yes", "No")</f>
        <v>No</v>
      </c>
    </row>
    <row r="5150" spans="6:14">
      <c r="F5150" s="3">
        <v>44235</v>
      </c>
      <c r="G5150" s="1" t="s">
        <v>27</v>
      </c>
      <c r="H5150" s="1" t="s">
        <v>104</v>
      </c>
      <c r="I5150" s="1">
        <v>844</v>
      </c>
      <c r="J5150" s="1">
        <f>MONTH(BART_Rides[[#This Row],[Date]])</f>
        <v>2</v>
      </c>
      <c r="K5150" s="1">
        <f>WEEKDAY(BART_Rides[[#This Row],[Date]],2)</f>
        <v>1</v>
      </c>
      <c r="L5150" s="1" t="str">
        <f>LEFT(BART_Rides[[#This Row],[Lines]],1)</f>
        <v>O</v>
      </c>
      <c r="M5150" s="1" t="str">
        <f>IF(BART_Rides[[#This Row],[FirstLetter]]="Y","Yes","No")</f>
        <v>No</v>
      </c>
      <c r="N5150" s="1" t="str">
        <f>IF(OR(BART_Rides[[#This Row],[Station Code]]="EM", BART_Rides[[#This Row],[Station Code]]="MT", BART_Rides[[#This Row],[Station Code]]="PL", BART_Rides[[#This Row],[Station Code]]="CC"), "Yes", "No")</f>
        <v>No</v>
      </c>
    </row>
    <row r="5151" spans="6:14">
      <c r="F5151" s="3">
        <v>44236</v>
      </c>
      <c r="G5151" s="1" t="s">
        <v>27</v>
      </c>
      <c r="H5151" s="1" t="s">
        <v>104</v>
      </c>
      <c r="I5151" s="1">
        <v>865</v>
      </c>
      <c r="J5151" s="1">
        <f>MONTH(BART_Rides[[#This Row],[Date]])</f>
        <v>2</v>
      </c>
      <c r="K5151" s="1">
        <f>WEEKDAY(BART_Rides[[#This Row],[Date]],2)</f>
        <v>2</v>
      </c>
      <c r="L5151" s="1" t="str">
        <f>LEFT(BART_Rides[[#This Row],[Lines]],1)</f>
        <v>O</v>
      </c>
      <c r="M5151" s="1" t="str">
        <f>IF(BART_Rides[[#This Row],[FirstLetter]]="Y","Yes","No")</f>
        <v>No</v>
      </c>
      <c r="N5151" s="1" t="str">
        <f>IF(OR(BART_Rides[[#This Row],[Station Code]]="EM", BART_Rides[[#This Row],[Station Code]]="MT", BART_Rides[[#This Row],[Station Code]]="PL", BART_Rides[[#This Row],[Station Code]]="CC"), "Yes", "No")</f>
        <v>No</v>
      </c>
    </row>
    <row r="5152" spans="6:14">
      <c r="F5152" s="3">
        <v>44237</v>
      </c>
      <c r="G5152" s="1" t="s">
        <v>27</v>
      </c>
      <c r="H5152" s="1" t="s">
        <v>104</v>
      </c>
      <c r="I5152" s="1">
        <v>868</v>
      </c>
      <c r="J5152" s="1">
        <f>MONTH(BART_Rides[[#This Row],[Date]])</f>
        <v>2</v>
      </c>
      <c r="K5152" s="1">
        <f>WEEKDAY(BART_Rides[[#This Row],[Date]],2)</f>
        <v>3</v>
      </c>
      <c r="L5152" s="1" t="str">
        <f>LEFT(BART_Rides[[#This Row],[Lines]],1)</f>
        <v>O</v>
      </c>
      <c r="M5152" s="1" t="str">
        <f>IF(BART_Rides[[#This Row],[FirstLetter]]="Y","Yes","No")</f>
        <v>No</v>
      </c>
      <c r="N5152" s="1" t="str">
        <f>IF(OR(BART_Rides[[#This Row],[Station Code]]="EM", BART_Rides[[#This Row],[Station Code]]="MT", BART_Rides[[#This Row],[Station Code]]="PL", BART_Rides[[#This Row],[Station Code]]="CC"), "Yes", "No")</f>
        <v>No</v>
      </c>
    </row>
    <row r="5153" spans="6:14">
      <c r="F5153" s="3">
        <v>44238</v>
      </c>
      <c r="G5153" s="1" t="s">
        <v>27</v>
      </c>
      <c r="H5153" s="1" t="s">
        <v>104</v>
      </c>
      <c r="I5153" s="1">
        <v>833</v>
      </c>
      <c r="J5153" s="1">
        <f>MONTH(BART_Rides[[#This Row],[Date]])</f>
        <v>2</v>
      </c>
      <c r="K5153" s="1">
        <f>WEEKDAY(BART_Rides[[#This Row],[Date]],2)</f>
        <v>4</v>
      </c>
      <c r="L5153" s="1" t="str">
        <f>LEFT(BART_Rides[[#This Row],[Lines]],1)</f>
        <v>O</v>
      </c>
      <c r="M5153" s="1" t="str">
        <f>IF(BART_Rides[[#This Row],[FirstLetter]]="Y","Yes","No")</f>
        <v>No</v>
      </c>
      <c r="N5153" s="1" t="str">
        <f>IF(OR(BART_Rides[[#This Row],[Station Code]]="EM", BART_Rides[[#This Row],[Station Code]]="MT", BART_Rides[[#This Row],[Station Code]]="PL", BART_Rides[[#This Row],[Station Code]]="CC"), "Yes", "No")</f>
        <v>No</v>
      </c>
    </row>
    <row r="5154" spans="6:14">
      <c r="F5154" s="3">
        <v>44239</v>
      </c>
      <c r="G5154" s="1" t="s">
        <v>27</v>
      </c>
      <c r="H5154" s="1" t="s">
        <v>104</v>
      </c>
      <c r="I5154" s="1">
        <v>797</v>
      </c>
      <c r="J5154" s="1">
        <f>MONTH(BART_Rides[[#This Row],[Date]])</f>
        <v>2</v>
      </c>
      <c r="K5154" s="1">
        <f>WEEKDAY(BART_Rides[[#This Row],[Date]],2)</f>
        <v>5</v>
      </c>
      <c r="L5154" s="1" t="str">
        <f>LEFT(BART_Rides[[#This Row],[Lines]],1)</f>
        <v>O</v>
      </c>
      <c r="M5154" s="1" t="str">
        <f>IF(BART_Rides[[#This Row],[FirstLetter]]="Y","Yes","No")</f>
        <v>No</v>
      </c>
      <c r="N5154" s="1" t="str">
        <f>IF(OR(BART_Rides[[#This Row],[Station Code]]="EM", BART_Rides[[#This Row],[Station Code]]="MT", BART_Rides[[#This Row],[Station Code]]="PL", BART_Rides[[#This Row],[Station Code]]="CC"), "Yes", "No")</f>
        <v>No</v>
      </c>
    </row>
    <row r="5155" spans="6:14">
      <c r="F5155" s="3">
        <v>44240</v>
      </c>
      <c r="G5155" s="1" t="s">
        <v>27</v>
      </c>
      <c r="H5155" s="1" t="s">
        <v>104</v>
      </c>
      <c r="I5155" s="1">
        <v>484</v>
      </c>
      <c r="J5155" s="1">
        <f>MONTH(BART_Rides[[#This Row],[Date]])</f>
        <v>2</v>
      </c>
      <c r="K5155" s="1">
        <f>WEEKDAY(BART_Rides[[#This Row],[Date]],2)</f>
        <v>6</v>
      </c>
      <c r="L5155" s="1" t="str">
        <f>LEFT(BART_Rides[[#This Row],[Lines]],1)</f>
        <v>O</v>
      </c>
      <c r="M5155" s="1" t="str">
        <f>IF(BART_Rides[[#This Row],[FirstLetter]]="Y","Yes","No")</f>
        <v>No</v>
      </c>
      <c r="N5155" s="1" t="str">
        <f>IF(OR(BART_Rides[[#This Row],[Station Code]]="EM", BART_Rides[[#This Row],[Station Code]]="MT", BART_Rides[[#This Row],[Station Code]]="PL", BART_Rides[[#This Row],[Station Code]]="CC"), "Yes", "No")</f>
        <v>No</v>
      </c>
    </row>
    <row r="5156" spans="6:14">
      <c r="F5156" s="3">
        <v>44241</v>
      </c>
      <c r="G5156" s="1" t="s">
        <v>27</v>
      </c>
      <c r="H5156" s="1" t="s">
        <v>104</v>
      </c>
      <c r="I5156" s="1">
        <v>328</v>
      </c>
      <c r="J5156" s="1">
        <f>MONTH(BART_Rides[[#This Row],[Date]])</f>
        <v>2</v>
      </c>
      <c r="K5156" s="1">
        <f>WEEKDAY(BART_Rides[[#This Row],[Date]],2)</f>
        <v>7</v>
      </c>
      <c r="L5156" s="1" t="str">
        <f>LEFT(BART_Rides[[#This Row],[Lines]],1)</f>
        <v>O</v>
      </c>
      <c r="M5156" s="1" t="str">
        <f>IF(BART_Rides[[#This Row],[FirstLetter]]="Y","Yes","No")</f>
        <v>No</v>
      </c>
      <c r="N5156" s="1" t="str">
        <f>IF(OR(BART_Rides[[#This Row],[Station Code]]="EM", BART_Rides[[#This Row],[Station Code]]="MT", BART_Rides[[#This Row],[Station Code]]="PL", BART_Rides[[#This Row],[Station Code]]="CC"), "Yes", "No")</f>
        <v>No</v>
      </c>
    </row>
    <row r="5157" spans="6:14">
      <c r="F5157" s="3">
        <v>44242</v>
      </c>
      <c r="G5157" s="1" t="s">
        <v>27</v>
      </c>
      <c r="H5157" s="1" t="s">
        <v>104</v>
      </c>
      <c r="I5157" s="1">
        <v>451</v>
      </c>
      <c r="J5157" s="1">
        <f>MONTH(BART_Rides[[#This Row],[Date]])</f>
        <v>2</v>
      </c>
      <c r="K5157" s="1">
        <f>WEEKDAY(BART_Rides[[#This Row],[Date]],2)</f>
        <v>1</v>
      </c>
      <c r="L5157" s="1" t="str">
        <f>LEFT(BART_Rides[[#This Row],[Lines]],1)</f>
        <v>O</v>
      </c>
      <c r="M5157" s="1" t="str">
        <f>IF(BART_Rides[[#This Row],[FirstLetter]]="Y","Yes","No")</f>
        <v>No</v>
      </c>
      <c r="N5157" s="1" t="str">
        <f>IF(OR(BART_Rides[[#This Row],[Station Code]]="EM", BART_Rides[[#This Row],[Station Code]]="MT", BART_Rides[[#This Row],[Station Code]]="PL", BART_Rides[[#This Row],[Station Code]]="CC"), "Yes", "No")</f>
        <v>No</v>
      </c>
    </row>
    <row r="5158" spans="6:14">
      <c r="F5158" s="3">
        <v>44243</v>
      </c>
      <c r="G5158" s="1" t="s">
        <v>27</v>
      </c>
      <c r="H5158" s="1" t="s">
        <v>104</v>
      </c>
      <c r="I5158" s="1">
        <v>852</v>
      </c>
      <c r="J5158" s="1">
        <f>MONTH(BART_Rides[[#This Row],[Date]])</f>
        <v>2</v>
      </c>
      <c r="K5158" s="1">
        <f>WEEKDAY(BART_Rides[[#This Row],[Date]],2)</f>
        <v>2</v>
      </c>
      <c r="L5158" s="1" t="str">
        <f>LEFT(BART_Rides[[#This Row],[Lines]],1)</f>
        <v>O</v>
      </c>
      <c r="M5158" s="1" t="str">
        <f>IF(BART_Rides[[#This Row],[FirstLetter]]="Y","Yes","No")</f>
        <v>No</v>
      </c>
      <c r="N5158" s="1" t="str">
        <f>IF(OR(BART_Rides[[#This Row],[Station Code]]="EM", BART_Rides[[#This Row],[Station Code]]="MT", BART_Rides[[#This Row],[Station Code]]="PL", BART_Rides[[#This Row],[Station Code]]="CC"), "Yes", "No")</f>
        <v>No</v>
      </c>
    </row>
    <row r="5159" spans="6:14">
      <c r="F5159" s="3">
        <v>44244</v>
      </c>
      <c r="G5159" s="1" t="s">
        <v>27</v>
      </c>
      <c r="H5159" s="1" t="s">
        <v>104</v>
      </c>
      <c r="I5159" s="1">
        <v>869</v>
      </c>
      <c r="J5159" s="1">
        <f>MONTH(BART_Rides[[#This Row],[Date]])</f>
        <v>2</v>
      </c>
      <c r="K5159" s="1">
        <f>WEEKDAY(BART_Rides[[#This Row],[Date]],2)</f>
        <v>3</v>
      </c>
      <c r="L5159" s="1" t="str">
        <f>LEFT(BART_Rides[[#This Row],[Lines]],1)</f>
        <v>O</v>
      </c>
      <c r="M5159" s="1" t="str">
        <f>IF(BART_Rides[[#This Row],[FirstLetter]]="Y","Yes","No")</f>
        <v>No</v>
      </c>
      <c r="N5159" s="1" t="str">
        <f>IF(OR(BART_Rides[[#This Row],[Station Code]]="EM", BART_Rides[[#This Row],[Station Code]]="MT", BART_Rides[[#This Row],[Station Code]]="PL", BART_Rides[[#This Row],[Station Code]]="CC"), "Yes", "No")</f>
        <v>No</v>
      </c>
    </row>
    <row r="5160" spans="6:14">
      <c r="F5160" s="3">
        <v>44245</v>
      </c>
      <c r="G5160" s="1" t="s">
        <v>27</v>
      </c>
      <c r="H5160" s="1" t="s">
        <v>104</v>
      </c>
      <c r="I5160" s="1">
        <v>874</v>
      </c>
      <c r="J5160" s="1">
        <f>MONTH(BART_Rides[[#This Row],[Date]])</f>
        <v>2</v>
      </c>
      <c r="K5160" s="1">
        <f>WEEKDAY(BART_Rides[[#This Row],[Date]],2)</f>
        <v>4</v>
      </c>
      <c r="L5160" s="1" t="str">
        <f>LEFT(BART_Rides[[#This Row],[Lines]],1)</f>
        <v>O</v>
      </c>
      <c r="M5160" s="1" t="str">
        <f>IF(BART_Rides[[#This Row],[FirstLetter]]="Y","Yes","No")</f>
        <v>No</v>
      </c>
      <c r="N5160" s="1" t="str">
        <f>IF(OR(BART_Rides[[#This Row],[Station Code]]="EM", BART_Rides[[#This Row],[Station Code]]="MT", BART_Rides[[#This Row],[Station Code]]="PL", BART_Rides[[#This Row],[Station Code]]="CC"), "Yes", "No")</f>
        <v>No</v>
      </c>
    </row>
    <row r="5161" spans="6:14">
      <c r="F5161" s="3">
        <v>44246</v>
      </c>
      <c r="G5161" s="1" t="s">
        <v>27</v>
      </c>
      <c r="H5161" s="1" t="s">
        <v>104</v>
      </c>
      <c r="I5161" s="1">
        <v>814</v>
      </c>
      <c r="J5161" s="1">
        <f>MONTH(BART_Rides[[#This Row],[Date]])</f>
        <v>2</v>
      </c>
      <c r="K5161" s="1">
        <f>WEEKDAY(BART_Rides[[#This Row],[Date]],2)</f>
        <v>5</v>
      </c>
      <c r="L5161" s="1" t="str">
        <f>LEFT(BART_Rides[[#This Row],[Lines]],1)</f>
        <v>O</v>
      </c>
      <c r="M5161" s="1" t="str">
        <f>IF(BART_Rides[[#This Row],[FirstLetter]]="Y","Yes","No")</f>
        <v>No</v>
      </c>
      <c r="N5161" s="1" t="str">
        <f>IF(OR(BART_Rides[[#This Row],[Station Code]]="EM", BART_Rides[[#This Row],[Station Code]]="MT", BART_Rides[[#This Row],[Station Code]]="PL", BART_Rides[[#This Row],[Station Code]]="CC"), "Yes", "No")</f>
        <v>No</v>
      </c>
    </row>
    <row r="5162" spans="6:14">
      <c r="F5162" s="3">
        <v>44247</v>
      </c>
      <c r="G5162" s="1" t="s">
        <v>27</v>
      </c>
      <c r="H5162" s="1" t="s">
        <v>104</v>
      </c>
      <c r="I5162" s="1">
        <v>508</v>
      </c>
      <c r="J5162" s="1">
        <f>MONTH(BART_Rides[[#This Row],[Date]])</f>
        <v>2</v>
      </c>
      <c r="K5162" s="1">
        <f>WEEKDAY(BART_Rides[[#This Row],[Date]],2)</f>
        <v>6</v>
      </c>
      <c r="L5162" s="1" t="str">
        <f>LEFT(BART_Rides[[#This Row],[Lines]],1)</f>
        <v>O</v>
      </c>
      <c r="M5162" s="1" t="str">
        <f>IF(BART_Rides[[#This Row],[FirstLetter]]="Y","Yes","No")</f>
        <v>No</v>
      </c>
      <c r="N5162" s="1" t="str">
        <f>IF(OR(BART_Rides[[#This Row],[Station Code]]="EM", BART_Rides[[#This Row],[Station Code]]="MT", BART_Rides[[#This Row],[Station Code]]="PL", BART_Rides[[#This Row],[Station Code]]="CC"), "Yes", "No")</f>
        <v>No</v>
      </c>
    </row>
    <row r="5163" spans="6:14">
      <c r="F5163" s="3">
        <v>44248</v>
      </c>
      <c r="G5163" s="1" t="s">
        <v>27</v>
      </c>
      <c r="H5163" s="1" t="s">
        <v>104</v>
      </c>
      <c r="I5163" s="1">
        <v>300</v>
      </c>
      <c r="J5163" s="1">
        <f>MONTH(BART_Rides[[#This Row],[Date]])</f>
        <v>2</v>
      </c>
      <c r="K5163" s="1">
        <f>WEEKDAY(BART_Rides[[#This Row],[Date]],2)</f>
        <v>7</v>
      </c>
      <c r="L5163" s="1" t="str">
        <f>LEFT(BART_Rides[[#This Row],[Lines]],1)</f>
        <v>O</v>
      </c>
      <c r="M5163" s="1" t="str">
        <f>IF(BART_Rides[[#This Row],[FirstLetter]]="Y","Yes","No")</f>
        <v>No</v>
      </c>
      <c r="N5163" s="1" t="str">
        <f>IF(OR(BART_Rides[[#This Row],[Station Code]]="EM", BART_Rides[[#This Row],[Station Code]]="MT", BART_Rides[[#This Row],[Station Code]]="PL", BART_Rides[[#This Row],[Station Code]]="CC"), "Yes", "No")</f>
        <v>No</v>
      </c>
    </row>
    <row r="5164" spans="6:14">
      <c r="F5164" s="3">
        <v>44249</v>
      </c>
      <c r="G5164" s="1" t="s">
        <v>27</v>
      </c>
      <c r="H5164" s="1" t="s">
        <v>104</v>
      </c>
      <c r="I5164" s="1">
        <v>858</v>
      </c>
      <c r="J5164" s="1">
        <f>MONTH(BART_Rides[[#This Row],[Date]])</f>
        <v>2</v>
      </c>
      <c r="K5164" s="1">
        <f>WEEKDAY(BART_Rides[[#This Row],[Date]],2)</f>
        <v>1</v>
      </c>
      <c r="L5164" s="1" t="str">
        <f>LEFT(BART_Rides[[#This Row],[Lines]],1)</f>
        <v>O</v>
      </c>
      <c r="M5164" s="1" t="str">
        <f>IF(BART_Rides[[#This Row],[FirstLetter]]="Y","Yes","No")</f>
        <v>No</v>
      </c>
      <c r="N5164" s="1" t="str">
        <f>IF(OR(BART_Rides[[#This Row],[Station Code]]="EM", BART_Rides[[#This Row],[Station Code]]="MT", BART_Rides[[#This Row],[Station Code]]="PL", BART_Rides[[#This Row],[Station Code]]="CC"), "Yes", "No")</f>
        <v>No</v>
      </c>
    </row>
    <row r="5165" spans="6:14">
      <c r="F5165" s="3">
        <v>44250</v>
      </c>
      <c r="G5165" s="1" t="s">
        <v>27</v>
      </c>
      <c r="H5165" s="1" t="s">
        <v>104</v>
      </c>
      <c r="I5165" s="1">
        <v>863</v>
      </c>
      <c r="J5165" s="1">
        <f>MONTH(BART_Rides[[#This Row],[Date]])</f>
        <v>2</v>
      </c>
      <c r="K5165" s="1">
        <f>WEEKDAY(BART_Rides[[#This Row],[Date]],2)</f>
        <v>2</v>
      </c>
      <c r="L5165" s="1" t="str">
        <f>LEFT(BART_Rides[[#This Row],[Lines]],1)</f>
        <v>O</v>
      </c>
      <c r="M5165" s="1" t="str">
        <f>IF(BART_Rides[[#This Row],[FirstLetter]]="Y","Yes","No")</f>
        <v>No</v>
      </c>
      <c r="N5165" s="1" t="str">
        <f>IF(OR(BART_Rides[[#This Row],[Station Code]]="EM", BART_Rides[[#This Row],[Station Code]]="MT", BART_Rides[[#This Row],[Station Code]]="PL", BART_Rides[[#This Row],[Station Code]]="CC"), "Yes", "No")</f>
        <v>No</v>
      </c>
    </row>
    <row r="5166" spans="6:14">
      <c r="F5166" s="3">
        <v>44251</v>
      </c>
      <c r="G5166" s="1" t="s">
        <v>27</v>
      </c>
      <c r="H5166" s="1" t="s">
        <v>104</v>
      </c>
      <c r="I5166" s="1">
        <v>854</v>
      </c>
      <c r="J5166" s="1">
        <f>MONTH(BART_Rides[[#This Row],[Date]])</f>
        <v>2</v>
      </c>
      <c r="K5166" s="1">
        <f>WEEKDAY(BART_Rides[[#This Row],[Date]],2)</f>
        <v>3</v>
      </c>
      <c r="L5166" s="1" t="str">
        <f>LEFT(BART_Rides[[#This Row],[Lines]],1)</f>
        <v>O</v>
      </c>
      <c r="M5166" s="1" t="str">
        <f>IF(BART_Rides[[#This Row],[FirstLetter]]="Y","Yes","No")</f>
        <v>No</v>
      </c>
      <c r="N5166" s="1" t="str">
        <f>IF(OR(BART_Rides[[#This Row],[Station Code]]="EM", BART_Rides[[#This Row],[Station Code]]="MT", BART_Rides[[#This Row],[Station Code]]="PL", BART_Rides[[#This Row],[Station Code]]="CC"), "Yes", "No")</f>
        <v>No</v>
      </c>
    </row>
    <row r="5167" spans="6:14">
      <c r="F5167" s="3">
        <v>44252</v>
      </c>
      <c r="G5167" s="1" t="s">
        <v>27</v>
      </c>
      <c r="H5167" s="1" t="s">
        <v>104</v>
      </c>
      <c r="I5167" s="1">
        <v>903</v>
      </c>
      <c r="J5167" s="1">
        <f>MONTH(BART_Rides[[#This Row],[Date]])</f>
        <v>2</v>
      </c>
      <c r="K5167" s="1">
        <f>WEEKDAY(BART_Rides[[#This Row],[Date]],2)</f>
        <v>4</v>
      </c>
      <c r="L5167" s="1" t="str">
        <f>LEFT(BART_Rides[[#This Row],[Lines]],1)</f>
        <v>O</v>
      </c>
      <c r="M5167" s="1" t="str">
        <f>IF(BART_Rides[[#This Row],[FirstLetter]]="Y","Yes","No")</f>
        <v>No</v>
      </c>
      <c r="N5167" s="1" t="str">
        <f>IF(OR(BART_Rides[[#This Row],[Station Code]]="EM", BART_Rides[[#This Row],[Station Code]]="MT", BART_Rides[[#This Row],[Station Code]]="PL", BART_Rides[[#This Row],[Station Code]]="CC"), "Yes", "No")</f>
        <v>No</v>
      </c>
    </row>
    <row r="5168" spans="6:14">
      <c r="F5168" s="3">
        <v>44253</v>
      </c>
      <c r="G5168" s="1" t="s">
        <v>27</v>
      </c>
      <c r="H5168" s="1" t="s">
        <v>104</v>
      </c>
      <c r="I5168" s="1">
        <v>932</v>
      </c>
      <c r="J5168" s="1">
        <f>MONTH(BART_Rides[[#This Row],[Date]])</f>
        <v>2</v>
      </c>
      <c r="K5168" s="1">
        <f>WEEKDAY(BART_Rides[[#This Row],[Date]],2)</f>
        <v>5</v>
      </c>
      <c r="L5168" s="1" t="str">
        <f>LEFT(BART_Rides[[#This Row],[Lines]],1)</f>
        <v>O</v>
      </c>
      <c r="M5168" s="1" t="str">
        <f>IF(BART_Rides[[#This Row],[FirstLetter]]="Y","Yes","No")</f>
        <v>No</v>
      </c>
      <c r="N5168" s="1" t="str">
        <f>IF(OR(BART_Rides[[#This Row],[Station Code]]="EM", BART_Rides[[#This Row],[Station Code]]="MT", BART_Rides[[#This Row],[Station Code]]="PL", BART_Rides[[#This Row],[Station Code]]="CC"), "Yes", "No")</f>
        <v>No</v>
      </c>
    </row>
    <row r="5169" spans="6:14">
      <c r="F5169" s="3">
        <v>44254</v>
      </c>
      <c r="G5169" s="1" t="s">
        <v>27</v>
      </c>
      <c r="H5169" s="1" t="s">
        <v>104</v>
      </c>
      <c r="I5169" s="1">
        <v>470</v>
      </c>
      <c r="J5169" s="1">
        <f>MONTH(BART_Rides[[#This Row],[Date]])</f>
        <v>2</v>
      </c>
      <c r="K5169" s="1">
        <f>WEEKDAY(BART_Rides[[#This Row],[Date]],2)</f>
        <v>6</v>
      </c>
      <c r="L5169" s="1" t="str">
        <f>LEFT(BART_Rides[[#This Row],[Lines]],1)</f>
        <v>O</v>
      </c>
      <c r="M5169" s="1" t="str">
        <f>IF(BART_Rides[[#This Row],[FirstLetter]]="Y","Yes","No")</f>
        <v>No</v>
      </c>
      <c r="N5169" s="1" t="str">
        <f>IF(OR(BART_Rides[[#This Row],[Station Code]]="EM", BART_Rides[[#This Row],[Station Code]]="MT", BART_Rides[[#This Row],[Station Code]]="PL", BART_Rides[[#This Row],[Station Code]]="CC"), "Yes", "No")</f>
        <v>No</v>
      </c>
    </row>
    <row r="5170" spans="6:14">
      <c r="F5170" s="3">
        <v>44255</v>
      </c>
      <c r="G5170" s="1" t="s">
        <v>27</v>
      </c>
      <c r="H5170" s="1" t="s">
        <v>104</v>
      </c>
      <c r="I5170" s="1">
        <v>373</v>
      </c>
      <c r="J5170" s="1">
        <f>MONTH(BART_Rides[[#This Row],[Date]])</f>
        <v>2</v>
      </c>
      <c r="K5170" s="1">
        <f>WEEKDAY(BART_Rides[[#This Row],[Date]],2)</f>
        <v>7</v>
      </c>
      <c r="L5170" s="1" t="str">
        <f>LEFT(BART_Rides[[#This Row],[Lines]],1)</f>
        <v>O</v>
      </c>
      <c r="M5170" s="1" t="str">
        <f>IF(BART_Rides[[#This Row],[FirstLetter]]="Y","Yes","No")</f>
        <v>No</v>
      </c>
      <c r="N5170" s="1" t="str">
        <f>IF(OR(BART_Rides[[#This Row],[Station Code]]="EM", BART_Rides[[#This Row],[Station Code]]="MT", BART_Rides[[#This Row],[Station Code]]="PL", BART_Rides[[#This Row],[Station Code]]="CC"), "Yes", "No")</f>
        <v>No</v>
      </c>
    </row>
    <row r="5171" spans="6:14">
      <c r="F5171" s="3">
        <v>44256</v>
      </c>
      <c r="G5171" s="1" t="s">
        <v>27</v>
      </c>
      <c r="H5171" s="1" t="s">
        <v>104</v>
      </c>
      <c r="I5171" s="1">
        <v>907</v>
      </c>
      <c r="J5171" s="1">
        <f>MONTH(BART_Rides[[#This Row],[Date]])</f>
        <v>3</v>
      </c>
      <c r="K5171" s="1">
        <f>WEEKDAY(BART_Rides[[#This Row],[Date]],2)</f>
        <v>1</v>
      </c>
      <c r="L5171" s="1" t="str">
        <f>LEFT(BART_Rides[[#This Row],[Lines]],1)</f>
        <v>O</v>
      </c>
      <c r="M5171" s="1" t="str">
        <f>IF(BART_Rides[[#This Row],[FirstLetter]]="Y","Yes","No")</f>
        <v>No</v>
      </c>
      <c r="N5171" s="1" t="str">
        <f>IF(OR(BART_Rides[[#This Row],[Station Code]]="EM", BART_Rides[[#This Row],[Station Code]]="MT", BART_Rides[[#This Row],[Station Code]]="PL", BART_Rides[[#This Row],[Station Code]]="CC"), "Yes", "No")</f>
        <v>No</v>
      </c>
    </row>
    <row r="5172" spans="6:14">
      <c r="F5172" s="3">
        <v>44257</v>
      </c>
      <c r="G5172" s="1" t="s">
        <v>27</v>
      </c>
      <c r="H5172" s="1" t="s">
        <v>104</v>
      </c>
      <c r="I5172" s="1">
        <v>897</v>
      </c>
      <c r="J5172" s="1">
        <f>MONTH(BART_Rides[[#This Row],[Date]])</f>
        <v>3</v>
      </c>
      <c r="K5172" s="1">
        <f>WEEKDAY(BART_Rides[[#This Row],[Date]],2)</f>
        <v>2</v>
      </c>
      <c r="L5172" s="1" t="str">
        <f>LEFT(BART_Rides[[#This Row],[Lines]],1)</f>
        <v>O</v>
      </c>
      <c r="M5172" s="1" t="str">
        <f>IF(BART_Rides[[#This Row],[FirstLetter]]="Y","Yes","No")</f>
        <v>No</v>
      </c>
      <c r="N5172" s="1" t="str">
        <f>IF(OR(BART_Rides[[#This Row],[Station Code]]="EM", BART_Rides[[#This Row],[Station Code]]="MT", BART_Rides[[#This Row],[Station Code]]="PL", BART_Rides[[#This Row],[Station Code]]="CC"), "Yes", "No")</f>
        <v>No</v>
      </c>
    </row>
    <row r="5173" spans="6:14">
      <c r="F5173" s="3">
        <v>44258</v>
      </c>
      <c r="G5173" s="1" t="s">
        <v>27</v>
      </c>
      <c r="H5173" s="1" t="s">
        <v>104</v>
      </c>
      <c r="I5173" s="1">
        <v>922</v>
      </c>
      <c r="J5173" s="1">
        <f>MONTH(BART_Rides[[#This Row],[Date]])</f>
        <v>3</v>
      </c>
      <c r="K5173" s="1">
        <f>WEEKDAY(BART_Rides[[#This Row],[Date]],2)</f>
        <v>3</v>
      </c>
      <c r="L5173" s="1" t="str">
        <f>LEFT(BART_Rides[[#This Row],[Lines]],1)</f>
        <v>O</v>
      </c>
      <c r="M5173" s="1" t="str">
        <f>IF(BART_Rides[[#This Row],[FirstLetter]]="Y","Yes","No")</f>
        <v>No</v>
      </c>
      <c r="N5173" s="1" t="str">
        <f>IF(OR(BART_Rides[[#This Row],[Station Code]]="EM", BART_Rides[[#This Row],[Station Code]]="MT", BART_Rides[[#This Row],[Station Code]]="PL", BART_Rides[[#This Row],[Station Code]]="CC"), "Yes", "No")</f>
        <v>No</v>
      </c>
    </row>
    <row r="5174" spans="6:14">
      <c r="F5174" s="3">
        <v>44259</v>
      </c>
      <c r="G5174" s="1" t="s">
        <v>27</v>
      </c>
      <c r="H5174" s="1" t="s">
        <v>104</v>
      </c>
      <c r="I5174" s="1">
        <v>887</v>
      </c>
      <c r="J5174" s="1">
        <f>MONTH(BART_Rides[[#This Row],[Date]])</f>
        <v>3</v>
      </c>
      <c r="K5174" s="1">
        <f>WEEKDAY(BART_Rides[[#This Row],[Date]],2)</f>
        <v>4</v>
      </c>
      <c r="L5174" s="1" t="str">
        <f>LEFT(BART_Rides[[#This Row],[Lines]],1)</f>
        <v>O</v>
      </c>
      <c r="M5174" s="1" t="str">
        <f>IF(BART_Rides[[#This Row],[FirstLetter]]="Y","Yes","No")</f>
        <v>No</v>
      </c>
      <c r="N5174" s="1" t="str">
        <f>IF(OR(BART_Rides[[#This Row],[Station Code]]="EM", BART_Rides[[#This Row],[Station Code]]="MT", BART_Rides[[#This Row],[Station Code]]="PL", BART_Rides[[#This Row],[Station Code]]="CC"), "Yes", "No")</f>
        <v>No</v>
      </c>
    </row>
    <row r="5175" spans="6:14">
      <c r="F5175" s="3">
        <v>44260</v>
      </c>
      <c r="G5175" s="1" t="s">
        <v>27</v>
      </c>
      <c r="H5175" s="1" t="s">
        <v>104</v>
      </c>
      <c r="I5175" s="1">
        <v>922</v>
      </c>
      <c r="J5175" s="1">
        <f>MONTH(BART_Rides[[#This Row],[Date]])</f>
        <v>3</v>
      </c>
      <c r="K5175" s="1">
        <f>WEEKDAY(BART_Rides[[#This Row],[Date]],2)</f>
        <v>5</v>
      </c>
      <c r="L5175" s="1" t="str">
        <f>LEFT(BART_Rides[[#This Row],[Lines]],1)</f>
        <v>O</v>
      </c>
      <c r="M5175" s="1" t="str">
        <f>IF(BART_Rides[[#This Row],[FirstLetter]]="Y","Yes","No")</f>
        <v>No</v>
      </c>
      <c r="N5175" s="1" t="str">
        <f>IF(OR(BART_Rides[[#This Row],[Station Code]]="EM", BART_Rides[[#This Row],[Station Code]]="MT", BART_Rides[[#This Row],[Station Code]]="PL", BART_Rides[[#This Row],[Station Code]]="CC"), "Yes", "No")</f>
        <v>No</v>
      </c>
    </row>
    <row r="5176" spans="6:14">
      <c r="F5176" s="3">
        <v>44261</v>
      </c>
      <c r="G5176" s="1" t="s">
        <v>27</v>
      </c>
      <c r="H5176" s="1" t="s">
        <v>104</v>
      </c>
      <c r="I5176" s="1">
        <v>462</v>
      </c>
      <c r="J5176" s="1">
        <f>MONTH(BART_Rides[[#This Row],[Date]])</f>
        <v>3</v>
      </c>
      <c r="K5176" s="1">
        <f>WEEKDAY(BART_Rides[[#This Row],[Date]],2)</f>
        <v>6</v>
      </c>
      <c r="L5176" s="1" t="str">
        <f>LEFT(BART_Rides[[#This Row],[Lines]],1)</f>
        <v>O</v>
      </c>
      <c r="M5176" s="1" t="str">
        <f>IF(BART_Rides[[#This Row],[FirstLetter]]="Y","Yes","No")</f>
        <v>No</v>
      </c>
      <c r="N5176" s="1" t="str">
        <f>IF(OR(BART_Rides[[#This Row],[Station Code]]="EM", BART_Rides[[#This Row],[Station Code]]="MT", BART_Rides[[#This Row],[Station Code]]="PL", BART_Rides[[#This Row],[Station Code]]="CC"), "Yes", "No")</f>
        <v>No</v>
      </c>
    </row>
    <row r="5177" spans="6:14">
      <c r="F5177" s="3">
        <v>44262</v>
      </c>
      <c r="G5177" s="1" t="s">
        <v>27</v>
      </c>
      <c r="H5177" s="1" t="s">
        <v>104</v>
      </c>
      <c r="I5177" s="1">
        <v>343</v>
      </c>
      <c r="J5177" s="1">
        <f>MONTH(BART_Rides[[#This Row],[Date]])</f>
        <v>3</v>
      </c>
      <c r="K5177" s="1">
        <f>WEEKDAY(BART_Rides[[#This Row],[Date]],2)</f>
        <v>7</v>
      </c>
      <c r="L5177" s="1" t="str">
        <f>LEFT(BART_Rides[[#This Row],[Lines]],1)</f>
        <v>O</v>
      </c>
      <c r="M5177" s="1" t="str">
        <f>IF(BART_Rides[[#This Row],[FirstLetter]]="Y","Yes","No")</f>
        <v>No</v>
      </c>
      <c r="N5177" s="1" t="str">
        <f>IF(OR(BART_Rides[[#This Row],[Station Code]]="EM", BART_Rides[[#This Row],[Station Code]]="MT", BART_Rides[[#This Row],[Station Code]]="PL", BART_Rides[[#This Row],[Station Code]]="CC"), "Yes", "No")</f>
        <v>No</v>
      </c>
    </row>
    <row r="5178" spans="6:14">
      <c r="F5178" s="3">
        <v>44263</v>
      </c>
      <c r="G5178" s="1" t="s">
        <v>27</v>
      </c>
      <c r="H5178" s="1" t="s">
        <v>104</v>
      </c>
      <c r="I5178" s="1">
        <v>893</v>
      </c>
      <c r="J5178" s="1">
        <f>MONTH(BART_Rides[[#This Row],[Date]])</f>
        <v>3</v>
      </c>
      <c r="K5178" s="1">
        <f>WEEKDAY(BART_Rides[[#This Row],[Date]],2)</f>
        <v>1</v>
      </c>
      <c r="L5178" s="1" t="str">
        <f>LEFT(BART_Rides[[#This Row],[Lines]],1)</f>
        <v>O</v>
      </c>
      <c r="M5178" s="1" t="str">
        <f>IF(BART_Rides[[#This Row],[FirstLetter]]="Y","Yes","No")</f>
        <v>No</v>
      </c>
      <c r="N5178" s="1" t="str">
        <f>IF(OR(BART_Rides[[#This Row],[Station Code]]="EM", BART_Rides[[#This Row],[Station Code]]="MT", BART_Rides[[#This Row],[Station Code]]="PL", BART_Rides[[#This Row],[Station Code]]="CC"), "Yes", "No")</f>
        <v>No</v>
      </c>
    </row>
    <row r="5179" spans="6:14">
      <c r="F5179" s="3">
        <v>44264</v>
      </c>
      <c r="G5179" s="1" t="s">
        <v>27</v>
      </c>
      <c r="H5179" s="1" t="s">
        <v>104</v>
      </c>
      <c r="I5179" s="1">
        <v>871</v>
      </c>
      <c r="J5179" s="1">
        <f>MONTH(BART_Rides[[#This Row],[Date]])</f>
        <v>3</v>
      </c>
      <c r="K5179" s="1">
        <f>WEEKDAY(BART_Rides[[#This Row],[Date]],2)</f>
        <v>2</v>
      </c>
      <c r="L5179" s="1" t="str">
        <f>LEFT(BART_Rides[[#This Row],[Lines]],1)</f>
        <v>O</v>
      </c>
      <c r="M5179" s="1" t="str">
        <f>IF(BART_Rides[[#This Row],[FirstLetter]]="Y","Yes","No")</f>
        <v>No</v>
      </c>
      <c r="N5179" s="1" t="str">
        <f>IF(OR(BART_Rides[[#This Row],[Station Code]]="EM", BART_Rides[[#This Row],[Station Code]]="MT", BART_Rides[[#This Row],[Station Code]]="PL", BART_Rides[[#This Row],[Station Code]]="CC"), "Yes", "No")</f>
        <v>No</v>
      </c>
    </row>
    <row r="5180" spans="6:14">
      <c r="F5180" s="3">
        <v>44265</v>
      </c>
      <c r="G5180" s="1" t="s">
        <v>27</v>
      </c>
      <c r="H5180" s="1" t="s">
        <v>104</v>
      </c>
      <c r="I5180" s="1">
        <v>786</v>
      </c>
      <c r="J5180" s="1">
        <f>MONTH(BART_Rides[[#This Row],[Date]])</f>
        <v>3</v>
      </c>
      <c r="K5180" s="1">
        <f>WEEKDAY(BART_Rides[[#This Row],[Date]],2)</f>
        <v>3</v>
      </c>
      <c r="L5180" s="1" t="str">
        <f>LEFT(BART_Rides[[#This Row],[Lines]],1)</f>
        <v>O</v>
      </c>
      <c r="M5180" s="1" t="str">
        <f>IF(BART_Rides[[#This Row],[FirstLetter]]="Y","Yes","No")</f>
        <v>No</v>
      </c>
      <c r="N5180" s="1" t="str">
        <f>IF(OR(BART_Rides[[#This Row],[Station Code]]="EM", BART_Rides[[#This Row],[Station Code]]="MT", BART_Rides[[#This Row],[Station Code]]="PL", BART_Rides[[#This Row],[Station Code]]="CC"), "Yes", "No")</f>
        <v>No</v>
      </c>
    </row>
    <row r="5181" spans="6:14">
      <c r="F5181" s="3">
        <v>44266</v>
      </c>
      <c r="G5181" s="1" t="s">
        <v>27</v>
      </c>
      <c r="H5181" s="1" t="s">
        <v>104</v>
      </c>
      <c r="I5181" s="1">
        <v>888</v>
      </c>
      <c r="J5181" s="1">
        <f>MONTH(BART_Rides[[#This Row],[Date]])</f>
        <v>3</v>
      </c>
      <c r="K5181" s="1">
        <f>WEEKDAY(BART_Rides[[#This Row],[Date]],2)</f>
        <v>4</v>
      </c>
      <c r="L5181" s="1" t="str">
        <f>LEFT(BART_Rides[[#This Row],[Lines]],1)</f>
        <v>O</v>
      </c>
      <c r="M5181" s="1" t="str">
        <f>IF(BART_Rides[[#This Row],[FirstLetter]]="Y","Yes","No")</f>
        <v>No</v>
      </c>
      <c r="N5181" s="1" t="str">
        <f>IF(OR(BART_Rides[[#This Row],[Station Code]]="EM", BART_Rides[[#This Row],[Station Code]]="MT", BART_Rides[[#This Row],[Station Code]]="PL", BART_Rides[[#This Row],[Station Code]]="CC"), "Yes", "No")</f>
        <v>No</v>
      </c>
    </row>
    <row r="5182" spans="6:14">
      <c r="F5182" s="3">
        <v>44267</v>
      </c>
      <c r="G5182" s="1" t="s">
        <v>27</v>
      </c>
      <c r="H5182" s="1" t="s">
        <v>104</v>
      </c>
      <c r="I5182" s="1">
        <v>895</v>
      </c>
      <c r="J5182" s="1">
        <f>MONTH(BART_Rides[[#This Row],[Date]])</f>
        <v>3</v>
      </c>
      <c r="K5182" s="1">
        <f>WEEKDAY(BART_Rides[[#This Row],[Date]],2)</f>
        <v>5</v>
      </c>
      <c r="L5182" s="1" t="str">
        <f>LEFT(BART_Rides[[#This Row],[Lines]],1)</f>
        <v>O</v>
      </c>
      <c r="M5182" s="1" t="str">
        <f>IF(BART_Rides[[#This Row],[FirstLetter]]="Y","Yes","No")</f>
        <v>No</v>
      </c>
      <c r="N5182" s="1" t="str">
        <f>IF(OR(BART_Rides[[#This Row],[Station Code]]="EM", BART_Rides[[#This Row],[Station Code]]="MT", BART_Rides[[#This Row],[Station Code]]="PL", BART_Rides[[#This Row],[Station Code]]="CC"), "Yes", "No")</f>
        <v>No</v>
      </c>
    </row>
    <row r="5183" spans="6:14">
      <c r="F5183" s="3">
        <v>44268</v>
      </c>
      <c r="G5183" s="1" t="s">
        <v>27</v>
      </c>
      <c r="H5183" s="1" t="s">
        <v>104</v>
      </c>
      <c r="I5183" s="1">
        <v>508</v>
      </c>
      <c r="J5183" s="1">
        <f>MONTH(BART_Rides[[#This Row],[Date]])</f>
        <v>3</v>
      </c>
      <c r="K5183" s="1">
        <f>WEEKDAY(BART_Rides[[#This Row],[Date]],2)</f>
        <v>6</v>
      </c>
      <c r="L5183" s="1" t="str">
        <f>LEFT(BART_Rides[[#This Row],[Lines]],1)</f>
        <v>O</v>
      </c>
      <c r="M5183" s="1" t="str">
        <f>IF(BART_Rides[[#This Row],[FirstLetter]]="Y","Yes","No")</f>
        <v>No</v>
      </c>
      <c r="N5183" s="1" t="str">
        <f>IF(OR(BART_Rides[[#This Row],[Station Code]]="EM", BART_Rides[[#This Row],[Station Code]]="MT", BART_Rides[[#This Row],[Station Code]]="PL", BART_Rides[[#This Row],[Station Code]]="CC"), "Yes", "No")</f>
        <v>No</v>
      </c>
    </row>
    <row r="5184" spans="6:14">
      <c r="F5184" s="3">
        <v>44269</v>
      </c>
      <c r="G5184" s="1" t="s">
        <v>27</v>
      </c>
      <c r="H5184" s="1" t="s">
        <v>104</v>
      </c>
      <c r="I5184" s="1">
        <v>303</v>
      </c>
      <c r="J5184" s="1">
        <f>MONTH(BART_Rides[[#This Row],[Date]])</f>
        <v>3</v>
      </c>
      <c r="K5184" s="1">
        <f>WEEKDAY(BART_Rides[[#This Row],[Date]],2)</f>
        <v>7</v>
      </c>
      <c r="L5184" s="1" t="str">
        <f>LEFT(BART_Rides[[#This Row],[Lines]],1)</f>
        <v>O</v>
      </c>
      <c r="M5184" s="1" t="str">
        <f>IF(BART_Rides[[#This Row],[FirstLetter]]="Y","Yes","No")</f>
        <v>No</v>
      </c>
      <c r="N5184" s="1" t="str">
        <f>IF(OR(BART_Rides[[#This Row],[Station Code]]="EM", BART_Rides[[#This Row],[Station Code]]="MT", BART_Rides[[#This Row],[Station Code]]="PL", BART_Rides[[#This Row],[Station Code]]="CC"), "Yes", "No")</f>
        <v>No</v>
      </c>
    </row>
    <row r="5185" spans="6:14">
      <c r="F5185" s="3">
        <v>44270</v>
      </c>
      <c r="G5185" s="1" t="s">
        <v>27</v>
      </c>
      <c r="H5185" s="1" t="s">
        <v>104</v>
      </c>
      <c r="I5185" s="1">
        <v>860</v>
      </c>
      <c r="J5185" s="1">
        <f>MONTH(BART_Rides[[#This Row],[Date]])</f>
        <v>3</v>
      </c>
      <c r="K5185" s="1">
        <f>WEEKDAY(BART_Rides[[#This Row],[Date]],2)</f>
        <v>1</v>
      </c>
      <c r="L5185" s="1" t="str">
        <f>LEFT(BART_Rides[[#This Row],[Lines]],1)</f>
        <v>O</v>
      </c>
      <c r="M5185" s="1" t="str">
        <f>IF(BART_Rides[[#This Row],[FirstLetter]]="Y","Yes","No")</f>
        <v>No</v>
      </c>
      <c r="N5185" s="1" t="str">
        <f>IF(OR(BART_Rides[[#This Row],[Station Code]]="EM", BART_Rides[[#This Row],[Station Code]]="MT", BART_Rides[[#This Row],[Station Code]]="PL", BART_Rides[[#This Row],[Station Code]]="CC"), "Yes", "No")</f>
        <v>No</v>
      </c>
    </row>
    <row r="5186" spans="6:14">
      <c r="F5186" s="3">
        <v>44271</v>
      </c>
      <c r="G5186" s="1" t="s">
        <v>27</v>
      </c>
      <c r="H5186" s="1" t="s">
        <v>104</v>
      </c>
      <c r="I5186" s="1">
        <v>923</v>
      </c>
      <c r="J5186" s="1">
        <f>MONTH(BART_Rides[[#This Row],[Date]])</f>
        <v>3</v>
      </c>
      <c r="K5186" s="1">
        <f>WEEKDAY(BART_Rides[[#This Row],[Date]],2)</f>
        <v>2</v>
      </c>
      <c r="L5186" s="1" t="str">
        <f>LEFT(BART_Rides[[#This Row],[Lines]],1)</f>
        <v>O</v>
      </c>
      <c r="M5186" s="1" t="str">
        <f>IF(BART_Rides[[#This Row],[FirstLetter]]="Y","Yes","No")</f>
        <v>No</v>
      </c>
      <c r="N5186" s="1" t="str">
        <f>IF(OR(BART_Rides[[#This Row],[Station Code]]="EM", BART_Rides[[#This Row],[Station Code]]="MT", BART_Rides[[#This Row],[Station Code]]="PL", BART_Rides[[#This Row],[Station Code]]="CC"), "Yes", "No")</f>
        <v>No</v>
      </c>
    </row>
    <row r="5187" spans="6:14">
      <c r="F5187" s="3">
        <v>44272</v>
      </c>
      <c r="G5187" s="1" t="s">
        <v>27</v>
      </c>
      <c r="H5187" s="1" t="s">
        <v>104</v>
      </c>
      <c r="I5187" s="1">
        <v>925</v>
      </c>
      <c r="J5187" s="1">
        <f>MONTH(BART_Rides[[#This Row],[Date]])</f>
        <v>3</v>
      </c>
      <c r="K5187" s="1">
        <f>WEEKDAY(BART_Rides[[#This Row],[Date]],2)</f>
        <v>3</v>
      </c>
      <c r="L5187" s="1" t="str">
        <f>LEFT(BART_Rides[[#This Row],[Lines]],1)</f>
        <v>O</v>
      </c>
      <c r="M5187" s="1" t="str">
        <f>IF(BART_Rides[[#This Row],[FirstLetter]]="Y","Yes","No")</f>
        <v>No</v>
      </c>
      <c r="N5187" s="1" t="str">
        <f>IF(OR(BART_Rides[[#This Row],[Station Code]]="EM", BART_Rides[[#This Row],[Station Code]]="MT", BART_Rides[[#This Row],[Station Code]]="PL", BART_Rides[[#This Row],[Station Code]]="CC"), "Yes", "No")</f>
        <v>No</v>
      </c>
    </row>
    <row r="5188" spans="6:14">
      <c r="F5188" s="3">
        <v>44273</v>
      </c>
      <c r="G5188" s="1" t="s">
        <v>27</v>
      </c>
      <c r="H5188" s="1" t="s">
        <v>104</v>
      </c>
      <c r="I5188" s="1">
        <v>843</v>
      </c>
      <c r="J5188" s="1">
        <f>MONTH(BART_Rides[[#This Row],[Date]])</f>
        <v>3</v>
      </c>
      <c r="K5188" s="1">
        <f>WEEKDAY(BART_Rides[[#This Row],[Date]],2)</f>
        <v>4</v>
      </c>
      <c r="L5188" s="1" t="str">
        <f>LEFT(BART_Rides[[#This Row],[Lines]],1)</f>
        <v>O</v>
      </c>
      <c r="M5188" s="1" t="str">
        <f>IF(BART_Rides[[#This Row],[FirstLetter]]="Y","Yes","No")</f>
        <v>No</v>
      </c>
      <c r="N5188" s="1" t="str">
        <f>IF(OR(BART_Rides[[#This Row],[Station Code]]="EM", BART_Rides[[#This Row],[Station Code]]="MT", BART_Rides[[#This Row],[Station Code]]="PL", BART_Rides[[#This Row],[Station Code]]="CC"), "Yes", "No")</f>
        <v>No</v>
      </c>
    </row>
    <row r="5189" spans="6:14">
      <c r="F5189" s="3">
        <v>44274</v>
      </c>
      <c r="G5189" s="1" t="s">
        <v>27</v>
      </c>
      <c r="H5189" s="1" t="s">
        <v>104</v>
      </c>
      <c r="I5189" s="1">
        <v>908</v>
      </c>
      <c r="J5189" s="1">
        <f>MONTH(BART_Rides[[#This Row],[Date]])</f>
        <v>3</v>
      </c>
      <c r="K5189" s="1">
        <f>WEEKDAY(BART_Rides[[#This Row],[Date]],2)</f>
        <v>5</v>
      </c>
      <c r="L5189" s="1" t="str">
        <f>LEFT(BART_Rides[[#This Row],[Lines]],1)</f>
        <v>O</v>
      </c>
      <c r="M5189" s="1" t="str">
        <f>IF(BART_Rides[[#This Row],[FirstLetter]]="Y","Yes","No")</f>
        <v>No</v>
      </c>
      <c r="N5189" s="1" t="str">
        <f>IF(OR(BART_Rides[[#This Row],[Station Code]]="EM", BART_Rides[[#This Row],[Station Code]]="MT", BART_Rides[[#This Row],[Station Code]]="PL", BART_Rides[[#This Row],[Station Code]]="CC"), "Yes", "No")</f>
        <v>No</v>
      </c>
    </row>
    <row r="5190" spans="6:14">
      <c r="F5190" s="3">
        <v>44275</v>
      </c>
      <c r="G5190" s="1" t="s">
        <v>27</v>
      </c>
      <c r="H5190" s="1" t="s">
        <v>104</v>
      </c>
      <c r="I5190" s="1">
        <v>529</v>
      </c>
      <c r="J5190" s="1">
        <f>MONTH(BART_Rides[[#This Row],[Date]])</f>
        <v>3</v>
      </c>
      <c r="K5190" s="1">
        <f>WEEKDAY(BART_Rides[[#This Row],[Date]],2)</f>
        <v>6</v>
      </c>
      <c r="L5190" s="1" t="str">
        <f>LEFT(BART_Rides[[#This Row],[Lines]],1)</f>
        <v>O</v>
      </c>
      <c r="M5190" s="1" t="str">
        <f>IF(BART_Rides[[#This Row],[FirstLetter]]="Y","Yes","No")</f>
        <v>No</v>
      </c>
      <c r="N5190" s="1" t="str">
        <f>IF(OR(BART_Rides[[#This Row],[Station Code]]="EM", BART_Rides[[#This Row],[Station Code]]="MT", BART_Rides[[#This Row],[Station Code]]="PL", BART_Rides[[#This Row],[Station Code]]="CC"), "Yes", "No")</f>
        <v>No</v>
      </c>
    </row>
    <row r="5191" spans="6:14">
      <c r="F5191" s="3">
        <v>44276</v>
      </c>
      <c r="G5191" s="1" t="s">
        <v>27</v>
      </c>
      <c r="H5191" s="1" t="s">
        <v>104</v>
      </c>
      <c r="I5191" s="1">
        <v>395</v>
      </c>
      <c r="J5191" s="1">
        <f>MONTH(BART_Rides[[#This Row],[Date]])</f>
        <v>3</v>
      </c>
      <c r="K5191" s="1">
        <f>WEEKDAY(BART_Rides[[#This Row],[Date]],2)</f>
        <v>7</v>
      </c>
      <c r="L5191" s="1" t="str">
        <f>LEFT(BART_Rides[[#This Row],[Lines]],1)</f>
        <v>O</v>
      </c>
      <c r="M5191" s="1" t="str">
        <f>IF(BART_Rides[[#This Row],[FirstLetter]]="Y","Yes","No")</f>
        <v>No</v>
      </c>
      <c r="N5191" s="1" t="str">
        <f>IF(OR(BART_Rides[[#This Row],[Station Code]]="EM", BART_Rides[[#This Row],[Station Code]]="MT", BART_Rides[[#This Row],[Station Code]]="PL", BART_Rides[[#This Row],[Station Code]]="CC"), "Yes", "No")</f>
        <v>No</v>
      </c>
    </row>
    <row r="5192" spans="6:14">
      <c r="F5192" s="3">
        <v>44277</v>
      </c>
      <c r="G5192" s="1" t="s">
        <v>27</v>
      </c>
      <c r="H5192" s="1" t="s">
        <v>104</v>
      </c>
      <c r="I5192" s="1">
        <v>909</v>
      </c>
      <c r="J5192" s="1">
        <f>MONTH(BART_Rides[[#This Row],[Date]])</f>
        <v>3</v>
      </c>
      <c r="K5192" s="1">
        <f>WEEKDAY(BART_Rides[[#This Row],[Date]],2)</f>
        <v>1</v>
      </c>
      <c r="L5192" s="1" t="str">
        <f>LEFT(BART_Rides[[#This Row],[Lines]],1)</f>
        <v>O</v>
      </c>
      <c r="M5192" s="1" t="str">
        <f>IF(BART_Rides[[#This Row],[FirstLetter]]="Y","Yes","No")</f>
        <v>No</v>
      </c>
      <c r="N5192" s="1" t="str">
        <f>IF(OR(BART_Rides[[#This Row],[Station Code]]="EM", BART_Rides[[#This Row],[Station Code]]="MT", BART_Rides[[#This Row],[Station Code]]="PL", BART_Rides[[#This Row],[Station Code]]="CC"), "Yes", "No")</f>
        <v>No</v>
      </c>
    </row>
    <row r="5193" spans="6:14">
      <c r="F5193" s="3">
        <v>44278</v>
      </c>
      <c r="G5193" s="1" t="s">
        <v>27</v>
      </c>
      <c r="H5193" s="1" t="s">
        <v>104</v>
      </c>
      <c r="I5193" s="1">
        <v>973</v>
      </c>
      <c r="J5193" s="1">
        <f>MONTH(BART_Rides[[#This Row],[Date]])</f>
        <v>3</v>
      </c>
      <c r="K5193" s="1">
        <f>WEEKDAY(BART_Rides[[#This Row],[Date]],2)</f>
        <v>2</v>
      </c>
      <c r="L5193" s="1" t="str">
        <f>LEFT(BART_Rides[[#This Row],[Lines]],1)</f>
        <v>O</v>
      </c>
      <c r="M5193" s="1" t="str">
        <f>IF(BART_Rides[[#This Row],[FirstLetter]]="Y","Yes","No")</f>
        <v>No</v>
      </c>
      <c r="N5193" s="1" t="str">
        <f>IF(OR(BART_Rides[[#This Row],[Station Code]]="EM", BART_Rides[[#This Row],[Station Code]]="MT", BART_Rides[[#This Row],[Station Code]]="PL", BART_Rides[[#This Row],[Station Code]]="CC"), "Yes", "No")</f>
        <v>No</v>
      </c>
    </row>
    <row r="5194" spans="6:14">
      <c r="F5194" s="3">
        <v>44279</v>
      </c>
      <c r="G5194" s="1" t="s">
        <v>27</v>
      </c>
      <c r="H5194" s="1" t="s">
        <v>104</v>
      </c>
      <c r="I5194" s="1">
        <v>893</v>
      </c>
      <c r="J5194" s="1">
        <f>MONTH(BART_Rides[[#This Row],[Date]])</f>
        <v>3</v>
      </c>
      <c r="K5194" s="1">
        <f>WEEKDAY(BART_Rides[[#This Row],[Date]],2)</f>
        <v>3</v>
      </c>
      <c r="L5194" s="1" t="str">
        <f>LEFT(BART_Rides[[#This Row],[Lines]],1)</f>
        <v>O</v>
      </c>
      <c r="M5194" s="1" t="str">
        <f>IF(BART_Rides[[#This Row],[FirstLetter]]="Y","Yes","No")</f>
        <v>No</v>
      </c>
      <c r="N5194" s="1" t="str">
        <f>IF(OR(BART_Rides[[#This Row],[Station Code]]="EM", BART_Rides[[#This Row],[Station Code]]="MT", BART_Rides[[#This Row],[Station Code]]="PL", BART_Rides[[#This Row],[Station Code]]="CC"), "Yes", "No")</f>
        <v>No</v>
      </c>
    </row>
    <row r="5195" spans="6:14">
      <c r="F5195" s="3">
        <v>44280</v>
      </c>
      <c r="G5195" s="1" t="s">
        <v>27</v>
      </c>
      <c r="H5195" s="1" t="s">
        <v>104</v>
      </c>
      <c r="I5195" s="1">
        <v>930</v>
      </c>
      <c r="J5195" s="1">
        <f>MONTH(BART_Rides[[#This Row],[Date]])</f>
        <v>3</v>
      </c>
      <c r="K5195" s="1">
        <f>WEEKDAY(BART_Rides[[#This Row],[Date]],2)</f>
        <v>4</v>
      </c>
      <c r="L5195" s="1" t="str">
        <f>LEFT(BART_Rides[[#This Row],[Lines]],1)</f>
        <v>O</v>
      </c>
      <c r="M5195" s="1" t="str">
        <f>IF(BART_Rides[[#This Row],[FirstLetter]]="Y","Yes","No")</f>
        <v>No</v>
      </c>
      <c r="N5195" s="1" t="str">
        <f>IF(OR(BART_Rides[[#This Row],[Station Code]]="EM", BART_Rides[[#This Row],[Station Code]]="MT", BART_Rides[[#This Row],[Station Code]]="PL", BART_Rides[[#This Row],[Station Code]]="CC"), "Yes", "No")</f>
        <v>No</v>
      </c>
    </row>
    <row r="5196" spans="6:14">
      <c r="F5196" s="3">
        <v>44281</v>
      </c>
      <c r="G5196" s="1" t="s">
        <v>27</v>
      </c>
      <c r="H5196" s="1" t="s">
        <v>104</v>
      </c>
      <c r="I5196" s="1">
        <v>950</v>
      </c>
      <c r="J5196" s="1">
        <f>MONTH(BART_Rides[[#This Row],[Date]])</f>
        <v>3</v>
      </c>
      <c r="K5196" s="1">
        <f>WEEKDAY(BART_Rides[[#This Row],[Date]],2)</f>
        <v>5</v>
      </c>
      <c r="L5196" s="1" t="str">
        <f>LEFT(BART_Rides[[#This Row],[Lines]],1)</f>
        <v>O</v>
      </c>
      <c r="M5196" s="1" t="str">
        <f>IF(BART_Rides[[#This Row],[FirstLetter]]="Y","Yes","No")</f>
        <v>No</v>
      </c>
      <c r="N5196" s="1" t="str">
        <f>IF(OR(BART_Rides[[#This Row],[Station Code]]="EM", BART_Rides[[#This Row],[Station Code]]="MT", BART_Rides[[#This Row],[Station Code]]="PL", BART_Rides[[#This Row],[Station Code]]="CC"), "Yes", "No")</f>
        <v>No</v>
      </c>
    </row>
    <row r="5197" spans="6:14">
      <c r="F5197" s="3">
        <v>44282</v>
      </c>
      <c r="G5197" s="1" t="s">
        <v>27</v>
      </c>
      <c r="H5197" s="1" t="s">
        <v>104</v>
      </c>
      <c r="I5197" s="1">
        <v>471</v>
      </c>
      <c r="J5197" s="1">
        <f>MONTH(BART_Rides[[#This Row],[Date]])</f>
        <v>3</v>
      </c>
      <c r="K5197" s="1">
        <f>WEEKDAY(BART_Rides[[#This Row],[Date]],2)</f>
        <v>6</v>
      </c>
      <c r="L5197" s="1" t="str">
        <f>LEFT(BART_Rides[[#This Row],[Lines]],1)</f>
        <v>O</v>
      </c>
      <c r="M5197" s="1" t="str">
        <f>IF(BART_Rides[[#This Row],[FirstLetter]]="Y","Yes","No")</f>
        <v>No</v>
      </c>
      <c r="N5197" s="1" t="str">
        <f>IF(OR(BART_Rides[[#This Row],[Station Code]]="EM", BART_Rides[[#This Row],[Station Code]]="MT", BART_Rides[[#This Row],[Station Code]]="PL", BART_Rides[[#This Row],[Station Code]]="CC"), "Yes", "No")</f>
        <v>No</v>
      </c>
    </row>
    <row r="5198" spans="6:14">
      <c r="F5198" s="3">
        <v>44283</v>
      </c>
      <c r="G5198" s="1" t="s">
        <v>27</v>
      </c>
      <c r="H5198" s="1" t="s">
        <v>104</v>
      </c>
      <c r="I5198" s="1">
        <v>381</v>
      </c>
      <c r="J5198" s="1">
        <f>MONTH(BART_Rides[[#This Row],[Date]])</f>
        <v>3</v>
      </c>
      <c r="K5198" s="1">
        <f>WEEKDAY(BART_Rides[[#This Row],[Date]],2)</f>
        <v>7</v>
      </c>
      <c r="L5198" s="1" t="str">
        <f>LEFT(BART_Rides[[#This Row],[Lines]],1)</f>
        <v>O</v>
      </c>
      <c r="M5198" s="1" t="str">
        <f>IF(BART_Rides[[#This Row],[FirstLetter]]="Y","Yes","No")</f>
        <v>No</v>
      </c>
      <c r="N5198" s="1" t="str">
        <f>IF(OR(BART_Rides[[#This Row],[Station Code]]="EM", BART_Rides[[#This Row],[Station Code]]="MT", BART_Rides[[#This Row],[Station Code]]="PL", BART_Rides[[#This Row],[Station Code]]="CC"), "Yes", "No")</f>
        <v>No</v>
      </c>
    </row>
    <row r="5199" spans="6:14">
      <c r="F5199" s="3">
        <v>44284</v>
      </c>
      <c r="G5199" s="1" t="s">
        <v>27</v>
      </c>
      <c r="H5199" s="1" t="s">
        <v>104</v>
      </c>
      <c r="I5199" s="1">
        <v>945</v>
      </c>
      <c r="J5199" s="1">
        <f>MONTH(BART_Rides[[#This Row],[Date]])</f>
        <v>3</v>
      </c>
      <c r="K5199" s="1">
        <f>WEEKDAY(BART_Rides[[#This Row],[Date]],2)</f>
        <v>1</v>
      </c>
      <c r="L5199" s="1" t="str">
        <f>LEFT(BART_Rides[[#This Row],[Lines]],1)</f>
        <v>O</v>
      </c>
      <c r="M5199" s="1" t="str">
        <f>IF(BART_Rides[[#This Row],[FirstLetter]]="Y","Yes","No")</f>
        <v>No</v>
      </c>
      <c r="N5199" s="1" t="str">
        <f>IF(OR(BART_Rides[[#This Row],[Station Code]]="EM", BART_Rides[[#This Row],[Station Code]]="MT", BART_Rides[[#This Row],[Station Code]]="PL", BART_Rides[[#This Row],[Station Code]]="CC"), "Yes", "No")</f>
        <v>No</v>
      </c>
    </row>
    <row r="5200" spans="6:14">
      <c r="F5200" s="3">
        <v>44285</v>
      </c>
      <c r="G5200" s="1" t="s">
        <v>27</v>
      </c>
      <c r="H5200" s="1" t="s">
        <v>104</v>
      </c>
      <c r="I5200" s="1">
        <v>874</v>
      </c>
      <c r="J5200" s="1">
        <f>MONTH(BART_Rides[[#This Row],[Date]])</f>
        <v>3</v>
      </c>
      <c r="K5200" s="1">
        <f>WEEKDAY(BART_Rides[[#This Row],[Date]],2)</f>
        <v>2</v>
      </c>
      <c r="L5200" s="1" t="str">
        <f>LEFT(BART_Rides[[#This Row],[Lines]],1)</f>
        <v>O</v>
      </c>
      <c r="M5200" s="1" t="str">
        <f>IF(BART_Rides[[#This Row],[FirstLetter]]="Y","Yes","No")</f>
        <v>No</v>
      </c>
      <c r="N5200" s="1" t="str">
        <f>IF(OR(BART_Rides[[#This Row],[Station Code]]="EM", BART_Rides[[#This Row],[Station Code]]="MT", BART_Rides[[#This Row],[Station Code]]="PL", BART_Rides[[#This Row],[Station Code]]="CC"), "Yes", "No")</f>
        <v>No</v>
      </c>
    </row>
    <row r="5201" spans="6:14">
      <c r="F5201" s="3">
        <v>44286</v>
      </c>
      <c r="G5201" s="1" t="s">
        <v>27</v>
      </c>
      <c r="H5201" s="1" t="s">
        <v>104</v>
      </c>
      <c r="I5201" s="1">
        <v>907</v>
      </c>
      <c r="J5201" s="1">
        <f>MONTH(BART_Rides[[#This Row],[Date]])</f>
        <v>3</v>
      </c>
      <c r="K5201" s="1">
        <f>WEEKDAY(BART_Rides[[#This Row],[Date]],2)</f>
        <v>3</v>
      </c>
      <c r="L5201" s="1" t="str">
        <f>LEFT(BART_Rides[[#This Row],[Lines]],1)</f>
        <v>O</v>
      </c>
      <c r="M5201" s="1" t="str">
        <f>IF(BART_Rides[[#This Row],[FirstLetter]]="Y","Yes","No")</f>
        <v>No</v>
      </c>
      <c r="N5201" s="1" t="str">
        <f>IF(OR(BART_Rides[[#This Row],[Station Code]]="EM", BART_Rides[[#This Row],[Station Code]]="MT", BART_Rides[[#This Row],[Station Code]]="PL", BART_Rides[[#This Row],[Station Code]]="CC"), "Yes", "No")</f>
        <v>No</v>
      </c>
    </row>
    <row r="5202" spans="6:14">
      <c r="F5202" s="3">
        <v>44287</v>
      </c>
      <c r="G5202" s="1" t="s">
        <v>27</v>
      </c>
      <c r="H5202" s="1" t="s">
        <v>104</v>
      </c>
      <c r="I5202" s="1">
        <v>1018</v>
      </c>
      <c r="J5202" s="1">
        <f>MONTH(BART_Rides[[#This Row],[Date]])</f>
        <v>4</v>
      </c>
      <c r="K5202" s="1">
        <f>WEEKDAY(BART_Rides[[#This Row],[Date]],2)</f>
        <v>4</v>
      </c>
      <c r="L5202" s="1" t="str">
        <f>LEFT(BART_Rides[[#This Row],[Lines]],1)</f>
        <v>O</v>
      </c>
      <c r="M5202" s="1" t="str">
        <f>IF(BART_Rides[[#This Row],[FirstLetter]]="Y","Yes","No")</f>
        <v>No</v>
      </c>
      <c r="N5202" s="1" t="str">
        <f>IF(OR(BART_Rides[[#This Row],[Station Code]]="EM", BART_Rides[[#This Row],[Station Code]]="MT", BART_Rides[[#This Row],[Station Code]]="PL", BART_Rides[[#This Row],[Station Code]]="CC"), "Yes", "No")</f>
        <v>No</v>
      </c>
    </row>
    <row r="5203" spans="6:14">
      <c r="F5203" s="3">
        <v>44288</v>
      </c>
      <c r="G5203" s="1" t="s">
        <v>27</v>
      </c>
      <c r="H5203" s="1" t="s">
        <v>104</v>
      </c>
      <c r="I5203" s="1">
        <v>970</v>
      </c>
      <c r="J5203" s="1">
        <f>MONTH(BART_Rides[[#This Row],[Date]])</f>
        <v>4</v>
      </c>
      <c r="K5203" s="1">
        <f>WEEKDAY(BART_Rides[[#This Row],[Date]],2)</f>
        <v>5</v>
      </c>
      <c r="L5203" s="1" t="str">
        <f>LEFT(BART_Rides[[#This Row],[Lines]],1)</f>
        <v>O</v>
      </c>
      <c r="M5203" s="1" t="str">
        <f>IF(BART_Rides[[#This Row],[FirstLetter]]="Y","Yes","No")</f>
        <v>No</v>
      </c>
      <c r="N5203" s="1" t="str">
        <f>IF(OR(BART_Rides[[#This Row],[Station Code]]="EM", BART_Rides[[#This Row],[Station Code]]="MT", BART_Rides[[#This Row],[Station Code]]="PL", BART_Rides[[#This Row],[Station Code]]="CC"), "Yes", "No")</f>
        <v>No</v>
      </c>
    </row>
    <row r="5204" spans="6:14">
      <c r="F5204" s="3">
        <v>44289</v>
      </c>
      <c r="G5204" s="1" t="s">
        <v>27</v>
      </c>
      <c r="H5204" s="1" t="s">
        <v>104</v>
      </c>
      <c r="I5204" s="1">
        <v>490</v>
      </c>
      <c r="J5204" s="1">
        <f>MONTH(BART_Rides[[#This Row],[Date]])</f>
        <v>4</v>
      </c>
      <c r="K5204" s="1">
        <f>WEEKDAY(BART_Rides[[#This Row],[Date]],2)</f>
        <v>6</v>
      </c>
      <c r="L5204" s="1" t="str">
        <f>LEFT(BART_Rides[[#This Row],[Lines]],1)</f>
        <v>O</v>
      </c>
      <c r="M5204" s="1" t="str">
        <f>IF(BART_Rides[[#This Row],[FirstLetter]]="Y","Yes","No")</f>
        <v>No</v>
      </c>
      <c r="N5204" s="1" t="str">
        <f>IF(OR(BART_Rides[[#This Row],[Station Code]]="EM", BART_Rides[[#This Row],[Station Code]]="MT", BART_Rides[[#This Row],[Station Code]]="PL", BART_Rides[[#This Row],[Station Code]]="CC"), "Yes", "No")</f>
        <v>No</v>
      </c>
    </row>
    <row r="5205" spans="6:14">
      <c r="F5205" s="3">
        <v>44290</v>
      </c>
      <c r="G5205" s="1" t="s">
        <v>27</v>
      </c>
      <c r="H5205" s="1" t="s">
        <v>104</v>
      </c>
      <c r="I5205" s="1">
        <v>351</v>
      </c>
      <c r="J5205" s="1">
        <f>MONTH(BART_Rides[[#This Row],[Date]])</f>
        <v>4</v>
      </c>
      <c r="K5205" s="1">
        <f>WEEKDAY(BART_Rides[[#This Row],[Date]],2)</f>
        <v>7</v>
      </c>
      <c r="L5205" s="1" t="str">
        <f>LEFT(BART_Rides[[#This Row],[Lines]],1)</f>
        <v>O</v>
      </c>
      <c r="M5205" s="1" t="str">
        <f>IF(BART_Rides[[#This Row],[FirstLetter]]="Y","Yes","No")</f>
        <v>No</v>
      </c>
      <c r="N5205" s="1" t="str">
        <f>IF(OR(BART_Rides[[#This Row],[Station Code]]="EM", BART_Rides[[#This Row],[Station Code]]="MT", BART_Rides[[#This Row],[Station Code]]="PL", BART_Rides[[#This Row],[Station Code]]="CC"), "Yes", "No")</f>
        <v>No</v>
      </c>
    </row>
    <row r="5206" spans="6:14">
      <c r="F5206" s="3">
        <v>44291</v>
      </c>
      <c r="G5206" s="1" t="s">
        <v>27</v>
      </c>
      <c r="H5206" s="1" t="s">
        <v>104</v>
      </c>
      <c r="I5206" s="1">
        <v>952</v>
      </c>
      <c r="J5206" s="1">
        <f>MONTH(BART_Rides[[#This Row],[Date]])</f>
        <v>4</v>
      </c>
      <c r="K5206" s="1">
        <f>WEEKDAY(BART_Rides[[#This Row],[Date]],2)</f>
        <v>1</v>
      </c>
      <c r="L5206" s="1" t="str">
        <f>LEFT(BART_Rides[[#This Row],[Lines]],1)</f>
        <v>O</v>
      </c>
      <c r="M5206" s="1" t="str">
        <f>IF(BART_Rides[[#This Row],[FirstLetter]]="Y","Yes","No")</f>
        <v>No</v>
      </c>
      <c r="N5206" s="1" t="str">
        <f>IF(OR(BART_Rides[[#This Row],[Station Code]]="EM", BART_Rides[[#This Row],[Station Code]]="MT", BART_Rides[[#This Row],[Station Code]]="PL", BART_Rides[[#This Row],[Station Code]]="CC"), "Yes", "No")</f>
        <v>No</v>
      </c>
    </row>
    <row r="5207" spans="6:14">
      <c r="F5207" s="3">
        <v>44292</v>
      </c>
      <c r="G5207" s="1" t="s">
        <v>27</v>
      </c>
      <c r="H5207" s="1" t="s">
        <v>104</v>
      </c>
      <c r="I5207" s="1">
        <v>1014</v>
      </c>
      <c r="J5207" s="1">
        <f>MONTH(BART_Rides[[#This Row],[Date]])</f>
        <v>4</v>
      </c>
      <c r="K5207" s="1">
        <f>WEEKDAY(BART_Rides[[#This Row],[Date]],2)</f>
        <v>2</v>
      </c>
      <c r="L5207" s="1" t="str">
        <f>LEFT(BART_Rides[[#This Row],[Lines]],1)</f>
        <v>O</v>
      </c>
      <c r="M5207" s="1" t="str">
        <f>IF(BART_Rides[[#This Row],[FirstLetter]]="Y","Yes","No")</f>
        <v>No</v>
      </c>
      <c r="N5207" s="1" t="str">
        <f>IF(OR(BART_Rides[[#This Row],[Station Code]]="EM", BART_Rides[[#This Row],[Station Code]]="MT", BART_Rides[[#This Row],[Station Code]]="PL", BART_Rides[[#This Row],[Station Code]]="CC"), "Yes", "No")</f>
        <v>No</v>
      </c>
    </row>
    <row r="5208" spans="6:14">
      <c r="F5208" s="3">
        <v>44293</v>
      </c>
      <c r="G5208" s="1" t="s">
        <v>27</v>
      </c>
      <c r="H5208" s="1" t="s">
        <v>104</v>
      </c>
      <c r="I5208" s="1">
        <v>982</v>
      </c>
      <c r="J5208" s="1">
        <f>MONTH(BART_Rides[[#This Row],[Date]])</f>
        <v>4</v>
      </c>
      <c r="K5208" s="1">
        <f>WEEKDAY(BART_Rides[[#This Row],[Date]],2)</f>
        <v>3</v>
      </c>
      <c r="L5208" s="1" t="str">
        <f>LEFT(BART_Rides[[#This Row],[Lines]],1)</f>
        <v>O</v>
      </c>
      <c r="M5208" s="1" t="str">
        <f>IF(BART_Rides[[#This Row],[FirstLetter]]="Y","Yes","No")</f>
        <v>No</v>
      </c>
      <c r="N5208" s="1" t="str">
        <f>IF(OR(BART_Rides[[#This Row],[Station Code]]="EM", BART_Rides[[#This Row],[Station Code]]="MT", BART_Rides[[#This Row],[Station Code]]="PL", BART_Rides[[#This Row],[Station Code]]="CC"), "Yes", "No")</f>
        <v>No</v>
      </c>
    </row>
    <row r="5209" spans="6:14">
      <c r="F5209" s="3">
        <v>44294</v>
      </c>
      <c r="G5209" s="1" t="s">
        <v>27</v>
      </c>
      <c r="H5209" s="1" t="s">
        <v>104</v>
      </c>
      <c r="I5209" s="1">
        <v>966</v>
      </c>
      <c r="J5209" s="1">
        <f>MONTH(BART_Rides[[#This Row],[Date]])</f>
        <v>4</v>
      </c>
      <c r="K5209" s="1">
        <f>WEEKDAY(BART_Rides[[#This Row],[Date]],2)</f>
        <v>4</v>
      </c>
      <c r="L5209" s="1" t="str">
        <f>LEFT(BART_Rides[[#This Row],[Lines]],1)</f>
        <v>O</v>
      </c>
      <c r="M5209" s="1" t="str">
        <f>IF(BART_Rides[[#This Row],[FirstLetter]]="Y","Yes","No")</f>
        <v>No</v>
      </c>
      <c r="N5209" s="1" t="str">
        <f>IF(OR(BART_Rides[[#This Row],[Station Code]]="EM", BART_Rides[[#This Row],[Station Code]]="MT", BART_Rides[[#This Row],[Station Code]]="PL", BART_Rides[[#This Row],[Station Code]]="CC"), "Yes", "No")</f>
        <v>No</v>
      </c>
    </row>
    <row r="5210" spans="6:14">
      <c r="F5210" s="3">
        <v>44295</v>
      </c>
      <c r="G5210" s="1" t="s">
        <v>27</v>
      </c>
      <c r="H5210" s="1" t="s">
        <v>104</v>
      </c>
      <c r="I5210" s="1">
        <v>967</v>
      </c>
      <c r="J5210" s="1">
        <f>MONTH(BART_Rides[[#This Row],[Date]])</f>
        <v>4</v>
      </c>
      <c r="K5210" s="1">
        <f>WEEKDAY(BART_Rides[[#This Row],[Date]],2)</f>
        <v>5</v>
      </c>
      <c r="L5210" s="1" t="str">
        <f>LEFT(BART_Rides[[#This Row],[Lines]],1)</f>
        <v>O</v>
      </c>
      <c r="M5210" s="1" t="str">
        <f>IF(BART_Rides[[#This Row],[FirstLetter]]="Y","Yes","No")</f>
        <v>No</v>
      </c>
      <c r="N5210" s="1" t="str">
        <f>IF(OR(BART_Rides[[#This Row],[Station Code]]="EM", BART_Rides[[#This Row],[Station Code]]="MT", BART_Rides[[#This Row],[Station Code]]="PL", BART_Rides[[#This Row],[Station Code]]="CC"), "Yes", "No")</f>
        <v>No</v>
      </c>
    </row>
    <row r="5211" spans="6:14">
      <c r="F5211" s="3">
        <v>44296</v>
      </c>
      <c r="G5211" s="1" t="s">
        <v>27</v>
      </c>
      <c r="H5211" s="1" t="s">
        <v>104</v>
      </c>
      <c r="I5211" s="1">
        <v>525</v>
      </c>
      <c r="J5211" s="1">
        <f>MONTH(BART_Rides[[#This Row],[Date]])</f>
        <v>4</v>
      </c>
      <c r="K5211" s="1">
        <f>WEEKDAY(BART_Rides[[#This Row],[Date]],2)</f>
        <v>6</v>
      </c>
      <c r="L5211" s="1" t="str">
        <f>LEFT(BART_Rides[[#This Row],[Lines]],1)</f>
        <v>O</v>
      </c>
      <c r="M5211" s="1" t="str">
        <f>IF(BART_Rides[[#This Row],[FirstLetter]]="Y","Yes","No")</f>
        <v>No</v>
      </c>
      <c r="N5211" s="1" t="str">
        <f>IF(OR(BART_Rides[[#This Row],[Station Code]]="EM", BART_Rides[[#This Row],[Station Code]]="MT", BART_Rides[[#This Row],[Station Code]]="PL", BART_Rides[[#This Row],[Station Code]]="CC"), "Yes", "No")</f>
        <v>No</v>
      </c>
    </row>
    <row r="5212" spans="6:14">
      <c r="F5212" s="3">
        <v>44297</v>
      </c>
      <c r="G5212" s="1" t="s">
        <v>27</v>
      </c>
      <c r="H5212" s="1" t="s">
        <v>104</v>
      </c>
      <c r="I5212" s="1">
        <v>422</v>
      </c>
      <c r="J5212" s="1">
        <f>MONTH(BART_Rides[[#This Row],[Date]])</f>
        <v>4</v>
      </c>
      <c r="K5212" s="1">
        <f>WEEKDAY(BART_Rides[[#This Row],[Date]],2)</f>
        <v>7</v>
      </c>
      <c r="L5212" s="1" t="str">
        <f>LEFT(BART_Rides[[#This Row],[Lines]],1)</f>
        <v>O</v>
      </c>
      <c r="M5212" s="1" t="str">
        <f>IF(BART_Rides[[#This Row],[FirstLetter]]="Y","Yes","No")</f>
        <v>No</v>
      </c>
      <c r="N5212" s="1" t="str">
        <f>IF(OR(BART_Rides[[#This Row],[Station Code]]="EM", BART_Rides[[#This Row],[Station Code]]="MT", BART_Rides[[#This Row],[Station Code]]="PL", BART_Rides[[#This Row],[Station Code]]="CC"), "Yes", "No")</f>
        <v>No</v>
      </c>
    </row>
    <row r="5213" spans="6:14">
      <c r="F5213" s="3">
        <v>44298</v>
      </c>
      <c r="G5213" s="1" t="s">
        <v>27</v>
      </c>
      <c r="H5213" s="1" t="s">
        <v>104</v>
      </c>
      <c r="I5213" s="1">
        <v>977</v>
      </c>
      <c r="J5213" s="1">
        <f>MONTH(BART_Rides[[#This Row],[Date]])</f>
        <v>4</v>
      </c>
      <c r="K5213" s="1">
        <f>WEEKDAY(BART_Rides[[#This Row],[Date]],2)</f>
        <v>1</v>
      </c>
      <c r="L5213" s="1" t="str">
        <f>LEFT(BART_Rides[[#This Row],[Lines]],1)</f>
        <v>O</v>
      </c>
      <c r="M5213" s="1" t="str">
        <f>IF(BART_Rides[[#This Row],[FirstLetter]]="Y","Yes","No")</f>
        <v>No</v>
      </c>
      <c r="N5213" s="1" t="str">
        <f>IF(OR(BART_Rides[[#This Row],[Station Code]]="EM", BART_Rides[[#This Row],[Station Code]]="MT", BART_Rides[[#This Row],[Station Code]]="PL", BART_Rides[[#This Row],[Station Code]]="CC"), "Yes", "No")</f>
        <v>No</v>
      </c>
    </row>
    <row r="5214" spans="6:14">
      <c r="F5214" s="3">
        <v>44299</v>
      </c>
      <c r="G5214" s="1" t="s">
        <v>27</v>
      </c>
      <c r="H5214" s="1" t="s">
        <v>104</v>
      </c>
      <c r="I5214" s="1">
        <v>1022</v>
      </c>
      <c r="J5214" s="1">
        <f>MONTH(BART_Rides[[#This Row],[Date]])</f>
        <v>4</v>
      </c>
      <c r="K5214" s="1">
        <f>WEEKDAY(BART_Rides[[#This Row],[Date]],2)</f>
        <v>2</v>
      </c>
      <c r="L5214" s="1" t="str">
        <f>LEFT(BART_Rides[[#This Row],[Lines]],1)</f>
        <v>O</v>
      </c>
      <c r="M5214" s="1" t="str">
        <f>IF(BART_Rides[[#This Row],[FirstLetter]]="Y","Yes","No")</f>
        <v>No</v>
      </c>
      <c r="N5214" s="1" t="str">
        <f>IF(OR(BART_Rides[[#This Row],[Station Code]]="EM", BART_Rides[[#This Row],[Station Code]]="MT", BART_Rides[[#This Row],[Station Code]]="PL", BART_Rides[[#This Row],[Station Code]]="CC"), "Yes", "No")</f>
        <v>No</v>
      </c>
    </row>
    <row r="5215" spans="6:14">
      <c r="F5215" s="3">
        <v>44300</v>
      </c>
      <c r="G5215" s="1" t="s">
        <v>27</v>
      </c>
      <c r="H5215" s="1" t="s">
        <v>104</v>
      </c>
      <c r="I5215" s="1">
        <v>988</v>
      </c>
      <c r="J5215" s="1">
        <f>MONTH(BART_Rides[[#This Row],[Date]])</f>
        <v>4</v>
      </c>
      <c r="K5215" s="1">
        <f>WEEKDAY(BART_Rides[[#This Row],[Date]],2)</f>
        <v>3</v>
      </c>
      <c r="L5215" s="1" t="str">
        <f>LEFT(BART_Rides[[#This Row],[Lines]],1)</f>
        <v>O</v>
      </c>
      <c r="M5215" s="1" t="str">
        <f>IF(BART_Rides[[#This Row],[FirstLetter]]="Y","Yes","No")</f>
        <v>No</v>
      </c>
      <c r="N5215" s="1" t="str">
        <f>IF(OR(BART_Rides[[#This Row],[Station Code]]="EM", BART_Rides[[#This Row],[Station Code]]="MT", BART_Rides[[#This Row],[Station Code]]="PL", BART_Rides[[#This Row],[Station Code]]="CC"), "Yes", "No")</f>
        <v>No</v>
      </c>
    </row>
    <row r="5216" spans="6:14">
      <c r="F5216" s="3">
        <v>44301</v>
      </c>
      <c r="G5216" s="1" t="s">
        <v>27</v>
      </c>
      <c r="H5216" s="1" t="s">
        <v>104</v>
      </c>
      <c r="I5216" s="1">
        <v>1020</v>
      </c>
      <c r="J5216" s="1">
        <f>MONTH(BART_Rides[[#This Row],[Date]])</f>
        <v>4</v>
      </c>
      <c r="K5216" s="1">
        <f>WEEKDAY(BART_Rides[[#This Row],[Date]],2)</f>
        <v>4</v>
      </c>
      <c r="L5216" s="1" t="str">
        <f>LEFT(BART_Rides[[#This Row],[Lines]],1)</f>
        <v>O</v>
      </c>
      <c r="M5216" s="1" t="str">
        <f>IF(BART_Rides[[#This Row],[FirstLetter]]="Y","Yes","No")</f>
        <v>No</v>
      </c>
      <c r="N5216" s="1" t="str">
        <f>IF(OR(BART_Rides[[#This Row],[Station Code]]="EM", BART_Rides[[#This Row],[Station Code]]="MT", BART_Rides[[#This Row],[Station Code]]="PL", BART_Rides[[#This Row],[Station Code]]="CC"), "Yes", "No")</f>
        <v>No</v>
      </c>
    </row>
    <row r="5217" spans="6:14">
      <c r="F5217" s="3">
        <v>44302</v>
      </c>
      <c r="G5217" s="1" t="s">
        <v>27</v>
      </c>
      <c r="H5217" s="1" t="s">
        <v>104</v>
      </c>
      <c r="I5217" s="1">
        <v>1036</v>
      </c>
      <c r="J5217" s="1">
        <f>MONTH(BART_Rides[[#This Row],[Date]])</f>
        <v>4</v>
      </c>
      <c r="K5217" s="1">
        <f>WEEKDAY(BART_Rides[[#This Row],[Date]],2)</f>
        <v>5</v>
      </c>
      <c r="L5217" s="1" t="str">
        <f>LEFT(BART_Rides[[#This Row],[Lines]],1)</f>
        <v>O</v>
      </c>
      <c r="M5217" s="1" t="str">
        <f>IF(BART_Rides[[#This Row],[FirstLetter]]="Y","Yes","No")</f>
        <v>No</v>
      </c>
      <c r="N5217" s="1" t="str">
        <f>IF(OR(BART_Rides[[#This Row],[Station Code]]="EM", BART_Rides[[#This Row],[Station Code]]="MT", BART_Rides[[#This Row],[Station Code]]="PL", BART_Rides[[#This Row],[Station Code]]="CC"), "Yes", "No")</f>
        <v>No</v>
      </c>
    </row>
    <row r="5218" spans="6:14">
      <c r="F5218" s="3">
        <v>44303</v>
      </c>
      <c r="G5218" s="1" t="s">
        <v>27</v>
      </c>
      <c r="H5218" s="1" t="s">
        <v>104</v>
      </c>
      <c r="I5218" s="1">
        <v>566</v>
      </c>
      <c r="J5218" s="1">
        <f>MONTH(BART_Rides[[#This Row],[Date]])</f>
        <v>4</v>
      </c>
      <c r="K5218" s="1">
        <f>WEEKDAY(BART_Rides[[#This Row],[Date]],2)</f>
        <v>6</v>
      </c>
      <c r="L5218" s="1" t="str">
        <f>LEFT(BART_Rides[[#This Row],[Lines]],1)</f>
        <v>O</v>
      </c>
      <c r="M5218" s="1" t="str">
        <f>IF(BART_Rides[[#This Row],[FirstLetter]]="Y","Yes","No")</f>
        <v>No</v>
      </c>
      <c r="N5218" s="1" t="str">
        <f>IF(OR(BART_Rides[[#This Row],[Station Code]]="EM", BART_Rides[[#This Row],[Station Code]]="MT", BART_Rides[[#This Row],[Station Code]]="PL", BART_Rides[[#This Row],[Station Code]]="CC"), "Yes", "No")</f>
        <v>No</v>
      </c>
    </row>
    <row r="5219" spans="6:14">
      <c r="F5219" s="3">
        <v>44304</v>
      </c>
      <c r="G5219" s="1" t="s">
        <v>27</v>
      </c>
      <c r="H5219" s="1" t="s">
        <v>104</v>
      </c>
      <c r="I5219" s="1">
        <v>439</v>
      </c>
      <c r="J5219" s="1">
        <f>MONTH(BART_Rides[[#This Row],[Date]])</f>
        <v>4</v>
      </c>
      <c r="K5219" s="1">
        <f>WEEKDAY(BART_Rides[[#This Row],[Date]],2)</f>
        <v>7</v>
      </c>
      <c r="L5219" s="1" t="str">
        <f>LEFT(BART_Rides[[#This Row],[Lines]],1)</f>
        <v>O</v>
      </c>
      <c r="M5219" s="1" t="str">
        <f>IF(BART_Rides[[#This Row],[FirstLetter]]="Y","Yes","No")</f>
        <v>No</v>
      </c>
      <c r="N5219" s="1" t="str">
        <f>IF(OR(BART_Rides[[#This Row],[Station Code]]="EM", BART_Rides[[#This Row],[Station Code]]="MT", BART_Rides[[#This Row],[Station Code]]="PL", BART_Rides[[#This Row],[Station Code]]="CC"), "Yes", "No")</f>
        <v>No</v>
      </c>
    </row>
    <row r="5220" spans="6:14">
      <c r="F5220" s="3">
        <v>44305</v>
      </c>
      <c r="G5220" s="1" t="s">
        <v>27</v>
      </c>
      <c r="H5220" s="1" t="s">
        <v>104</v>
      </c>
      <c r="I5220" s="1">
        <v>971</v>
      </c>
      <c r="J5220" s="1">
        <f>MONTH(BART_Rides[[#This Row],[Date]])</f>
        <v>4</v>
      </c>
      <c r="K5220" s="1">
        <f>WEEKDAY(BART_Rides[[#This Row],[Date]],2)</f>
        <v>1</v>
      </c>
      <c r="L5220" s="1" t="str">
        <f>LEFT(BART_Rides[[#This Row],[Lines]],1)</f>
        <v>O</v>
      </c>
      <c r="M5220" s="1" t="str">
        <f>IF(BART_Rides[[#This Row],[FirstLetter]]="Y","Yes","No")</f>
        <v>No</v>
      </c>
      <c r="N5220" s="1" t="str">
        <f>IF(OR(BART_Rides[[#This Row],[Station Code]]="EM", BART_Rides[[#This Row],[Station Code]]="MT", BART_Rides[[#This Row],[Station Code]]="PL", BART_Rides[[#This Row],[Station Code]]="CC"), "Yes", "No")</f>
        <v>No</v>
      </c>
    </row>
    <row r="5221" spans="6:14">
      <c r="F5221" s="3">
        <v>44306</v>
      </c>
      <c r="G5221" s="1" t="s">
        <v>27</v>
      </c>
      <c r="H5221" s="1" t="s">
        <v>104</v>
      </c>
      <c r="I5221" s="1">
        <v>1016</v>
      </c>
      <c r="J5221" s="1">
        <f>MONTH(BART_Rides[[#This Row],[Date]])</f>
        <v>4</v>
      </c>
      <c r="K5221" s="1">
        <f>WEEKDAY(BART_Rides[[#This Row],[Date]],2)</f>
        <v>2</v>
      </c>
      <c r="L5221" s="1" t="str">
        <f>LEFT(BART_Rides[[#This Row],[Lines]],1)</f>
        <v>O</v>
      </c>
      <c r="M5221" s="1" t="str">
        <f>IF(BART_Rides[[#This Row],[FirstLetter]]="Y","Yes","No")</f>
        <v>No</v>
      </c>
      <c r="N5221" s="1" t="str">
        <f>IF(OR(BART_Rides[[#This Row],[Station Code]]="EM", BART_Rides[[#This Row],[Station Code]]="MT", BART_Rides[[#This Row],[Station Code]]="PL", BART_Rides[[#This Row],[Station Code]]="CC"), "Yes", "No")</f>
        <v>No</v>
      </c>
    </row>
    <row r="5222" spans="6:14">
      <c r="F5222" s="3">
        <v>44307</v>
      </c>
      <c r="G5222" s="1" t="s">
        <v>27</v>
      </c>
      <c r="H5222" s="1" t="s">
        <v>104</v>
      </c>
      <c r="I5222" s="1">
        <v>1000</v>
      </c>
      <c r="J5222" s="1">
        <f>MONTH(BART_Rides[[#This Row],[Date]])</f>
        <v>4</v>
      </c>
      <c r="K5222" s="1">
        <f>WEEKDAY(BART_Rides[[#This Row],[Date]],2)</f>
        <v>3</v>
      </c>
      <c r="L5222" s="1" t="str">
        <f>LEFT(BART_Rides[[#This Row],[Lines]],1)</f>
        <v>O</v>
      </c>
      <c r="M5222" s="1" t="str">
        <f>IF(BART_Rides[[#This Row],[FirstLetter]]="Y","Yes","No")</f>
        <v>No</v>
      </c>
      <c r="N5222" s="1" t="str">
        <f>IF(OR(BART_Rides[[#This Row],[Station Code]]="EM", BART_Rides[[#This Row],[Station Code]]="MT", BART_Rides[[#This Row],[Station Code]]="PL", BART_Rides[[#This Row],[Station Code]]="CC"), "Yes", "No")</f>
        <v>No</v>
      </c>
    </row>
    <row r="5223" spans="6:14">
      <c r="F5223" s="3">
        <v>44308</v>
      </c>
      <c r="G5223" s="1" t="s">
        <v>27</v>
      </c>
      <c r="H5223" s="1" t="s">
        <v>104</v>
      </c>
      <c r="I5223" s="1">
        <v>1000</v>
      </c>
      <c r="J5223" s="1">
        <f>MONTH(BART_Rides[[#This Row],[Date]])</f>
        <v>4</v>
      </c>
      <c r="K5223" s="1">
        <f>WEEKDAY(BART_Rides[[#This Row],[Date]],2)</f>
        <v>4</v>
      </c>
      <c r="L5223" s="1" t="str">
        <f>LEFT(BART_Rides[[#This Row],[Lines]],1)</f>
        <v>O</v>
      </c>
      <c r="M5223" s="1" t="str">
        <f>IF(BART_Rides[[#This Row],[FirstLetter]]="Y","Yes","No")</f>
        <v>No</v>
      </c>
      <c r="N5223" s="1" t="str">
        <f>IF(OR(BART_Rides[[#This Row],[Station Code]]="EM", BART_Rides[[#This Row],[Station Code]]="MT", BART_Rides[[#This Row],[Station Code]]="PL", BART_Rides[[#This Row],[Station Code]]="CC"), "Yes", "No")</f>
        <v>No</v>
      </c>
    </row>
    <row r="5224" spans="6:14">
      <c r="F5224" s="3">
        <v>44309</v>
      </c>
      <c r="G5224" s="1" t="s">
        <v>27</v>
      </c>
      <c r="H5224" s="1" t="s">
        <v>104</v>
      </c>
      <c r="I5224" s="1">
        <v>925</v>
      </c>
      <c r="J5224" s="1">
        <f>MONTH(BART_Rides[[#This Row],[Date]])</f>
        <v>4</v>
      </c>
      <c r="K5224" s="1">
        <f>WEEKDAY(BART_Rides[[#This Row],[Date]],2)</f>
        <v>5</v>
      </c>
      <c r="L5224" s="1" t="str">
        <f>LEFT(BART_Rides[[#This Row],[Lines]],1)</f>
        <v>O</v>
      </c>
      <c r="M5224" s="1" t="str">
        <f>IF(BART_Rides[[#This Row],[FirstLetter]]="Y","Yes","No")</f>
        <v>No</v>
      </c>
      <c r="N5224" s="1" t="str">
        <f>IF(OR(BART_Rides[[#This Row],[Station Code]]="EM", BART_Rides[[#This Row],[Station Code]]="MT", BART_Rides[[#This Row],[Station Code]]="PL", BART_Rides[[#This Row],[Station Code]]="CC"), "Yes", "No")</f>
        <v>No</v>
      </c>
    </row>
    <row r="5225" spans="6:14">
      <c r="F5225" s="3">
        <v>44310</v>
      </c>
      <c r="G5225" s="1" t="s">
        <v>27</v>
      </c>
      <c r="H5225" s="1" t="s">
        <v>104</v>
      </c>
      <c r="I5225" s="1">
        <v>557</v>
      </c>
      <c r="J5225" s="1">
        <f>MONTH(BART_Rides[[#This Row],[Date]])</f>
        <v>4</v>
      </c>
      <c r="K5225" s="1">
        <f>WEEKDAY(BART_Rides[[#This Row],[Date]],2)</f>
        <v>6</v>
      </c>
      <c r="L5225" s="1" t="str">
        <f>LEFT(BART_Rides[[#This Row],[Lines]],1)</f>
        <v>O</v>
      </c>
      <c r="M5225" s="1" t="str">
        <f>IF(BART_Rides[[#This Row],[FirstLetter]]="Y","Yes","No")</f>
        <v>No</v>
      </c>
      <c r="N5225" s="1" t="str">
        <f>IF(OR(BART_Rides[[#This Row],[Station Code]]="EM", BART_Rides[[#This Row],[Station Code]]="MT", BART_Rides[[#This Row],[Station Code]]="PL", BART_Rides[[#This Row],[Station Code]]="CC"), "Yes", "No")</f>
        <v>No</v>
      </c>
    </row>
    <row r="5226" spans="6:14">
      <c r="F5226" s="3">
        <v>44311</v>
      </c>
      <c r="G5226" s="1" t="s">
        <v>27</v>
      </c>
      <c r="H5226" s="1" t="s">
        <v>104</v>
      </c>
      <c r="I5226" s="1">
        <v>336</v>
      </c>
      <c r="J5226" s="1">
        <f>MONTH(BART_Rides[[#This Row],[Date]])</f>
        <v>4</v>
      </c>
      <c r="K5226" s="1">
        <f>WEEKDAY(BART_Rides[[#This Row],[Date]],2)</f>
        <v>7</v>
      </c>
      <c r="L5226" s="1" t="str">
        <f>LEFT(BART_Rides[[#This Row],[Lines]],1)</f>
        <v>O</v>
      </c>
      <c r="M5226" s="1" t="str">
        <f>IF(BART_Rides[[#This Row],[FirstLetter]]="Y","Yes","No")</f>
        <v>No</v>
      </c>
      <c r="N5226" s="1" t="str">
        <f>IF(OR(BART_Rides[[#This Row],[Station Code]]="EM", BART_Rides[[#This Row],[Station Code]]="MT", BART_Rides[[#This Row],[Station Code]]="PL", BART_Rides[[#This Row],[Station Code]]="CC"), "Yes", "No")</f>
        <v>No</v>
      </c>
    </row>
    <row r="5227" spans="6:14">
      <c r="F5227" s="3">
        <v>44312</v>
      </c>
      <c r="G5227" s="1" t="s">
        <v>27</v>
      </c>
      <c r="H5227" s="1" t="s">
        <v>104</v>
      </c>
      <c r="I5227" s="1">
        <v>903</v>
      </c>
      <c r="J5227" s="1">
        <f>MONTH(BART_Rides[[#This Row],[Date]])</f>
        <v>4</v>
      </c>
      <c r="K5227" s="1">
        <f>WEEKDAY(BART_Rides[[#This Row],[Date]],2)</f>
        <v>1</v>
      </c>
      <c r="L5227" s="1" t="str">
        <f>LEFT(BART_Rides[[#This Row],[Lines]],1)</f>
        <v>O</v>
      </c>
      <c r="M5227" s="1" t="str">
        <f>IF(BART_Rides[[#This Row],[FirstLetter]]="Y","Yes","No")</f>
        <v>No</v>
      </c>
      <c r="N5227" s="1" t="str">
        <f>IF(OR(BART_Rides[[#This Row],[Station Code]]="EM", BART_Rides[[#This Row],[Station Code]]="MT", BART_Rides[[#This Row],[Station Code]]="PL", BART_Rides[[#This Row],[Station Code]]="CC"), "Yes", "No")</f>
        <v>No</v>
      </c>
    </row>
    <row r="5228" spans="6:14">
      <c r="F5228" s="3">
        <v>44313</v>
      </c>
      <c r="G5228" s="1" t="s">
        <v>27</v>
      </c>
      <c r="H5228" s="1" t="s">
        <v>104</v>
      </c>
      <c r="I5228" s="1">
        <v>980</v>
      </c>
      <c r="J5228" s="1">
        <f>MONTH(BART_Rides[[#This Row],[Date]])</f>
        <v>4</v>
      </c>
      <c r="K5228" s="1">
        <f>WEEKDAY(BART_Rides[[#This Row],[Date]],2)</f>
        <v>2</v>
      </c>
      <c r="L5228" s="1" t="str">
        <f>LEFT(BART_Rides[[#This Row],[Lines]],1)</f>
        <v>O</v>
      </c>
      <c r="M5228" s="1" t="str">
        <f>IF(BART_Rides[[#This Row],[FirstLetter]]="Y","Yes","No")</f>
        <v>No</v>
      </c>
      <c r="N5228" s="1" t="str">
        <f>IF(OR(BART_Rides[[#This Row],[Station Code]]="EM", BART_Rides[[#This Row],[Station Code]]="MT", BART_Rides[[#This Row],[Station Code]]="PL", BART_Rides[[#This Row],[Station Code]]="CC"), "Yes", "No")</f>
        <v>No</v>
      </c>
    </row>
    <row r="5229" spans="6:14">
      <c r="F5229" s="3">
        <v>44314</v>
      </c>
      <c r="G5229" s="1" t="s">
        <v>27</v>
      </c>
      <c r="H5229" s="1" t="s">
        <v>104</v>
      </c>
      <c r="I5229" s="1">
        <v>929</v>
      </c>
      <c r="J5229" s="1">
        <f>MONTH(BART_Rides[[#This Row],[Date]])</f>
        <v>4</v>
      </c>
      <c r="K5229" s="1">
        <f>WEEKDAY(BART_Rides[[#This Row],[Date]],2)</f>
        <v>3</v>
      </c>
      <c r="L5229" s="1" t="str">
        <f>LEFT(BART_Rides[[#This Row],[Lines]],1)</f>
        <v>O</v>
      </c>
      <c r="M5229" s="1" t="str">
        <f>IF(BART_Rides[[#This Row],[FirstLetter]]="Y","Yes","No")</f>
        <v>No</v>
      </c>
      <c r="N5229" s="1" t="str">
        <f>IF(OR(BART_Rides[[#This Row],[Station Code]]="EM", BART_Rides[[#This Row],[Station Code]]="MT", BART_Rides[[#This Row],[Station Code]]="PL", BART_Rides[[#This Row],[Station Code]]="CC"), "Yes", "No")</f>
        <v>No</v>
      </c>
    </row>
    <row r="5230" spans="6:14">
      <c r="F5230" s="3">
        <v>44315</v>
      </c>
      <c r="G5230" s="1" t="s">
        <v>27</v>
      </c>
      <c r="H5230" s="1" t="s">
        <v>104</v>
      </c>
      <c r="I5230" s="1">
        <v>994</v>
      </c>
      <c r="J5230" s="1">
        <f>MONTH(BART_Rides[[#This Row],[Date]])</f>
        <v>4</v>
      </c>
      <c r="K5230" s="1">
        <f>WEEKDAY(BART_Rides[[#This Row],[Date]],2)</f>
        <v>4</v>
      </c>
      <c r="L5230" s="1" t="str">
        <f>LEFT(BART_Rides[[#This Row],[Lines]],1)</f>
        <v>O</v>
      </c>
      <c r="M5230" s="1" t="str">
        <f>IF(BART_Rides[[#This Row],[FirstLetter]]="Y","Yes","No")</f>
        <v>No</v>
      </c>
      <c r="N5230" s="1" t="str">
        <f>IF(OR(BART_Rides[[#This Row],[Station Code]]="EM", BART_Rides[[#This Row],[Station Code]]="MT", BART_Rides[[#This Row],[Station Code]]="PL", BART_Rides[[#This Row],[Station Code]]="CC"), "Yes", "No")</f>
        <v>No</v>
      </c>
    </row>
    <row r="5231" spans="6:14">
      <c r="F5231" s="3">
        <v>44316</v>
      </c>
      <c r="G5231" s="1" t="s">
        <v>27</v>
      </c>
      <c r="H5231" s="1" t="s">
        <v>104</v>
      </c>
      <c r="I5231" s="1">
        <v>993</v>
      </c>
      <c r="J5231" s="1">
        <f>MONTH(BART_Rides[[#This Row],[Date]])</f>
        <v>4</v>
      </c>
      <c r="K5231" s="1">
        <f>WEEKDAY(BART_Rides[[#This Row],[Date]],2)</f>
        <v>5</v>
      </c>
      <c r="L5231" s="1" t="str">
        <f>LEFT(BART_Rides[[#This Row],[Lines]],1)</f>
        <v>O</v>
      </c>
      <c r="M5231" s="1" t="str">
        <f>IF(BART_Rides[[#This Row],[FirstLetter]]="Y","Yes","No")</f>
        <v>No</v>
      </c>
      <c r="N5231" s="1" t="str">
        <f>IF(OR(BART_Rides[[#This Row],[Station Code]]="EM", BART_Rides[[#This Row],[Station Code]]="MT", BART_Rides[[#This Row],[Station Code]]="PL", BART_Rides[[#This Row],[Station Code]]="CC"), "Yes", "No")</f>
        <v>No</v>
      </c>
    </row>
    <row r="5232" spans="6:14">
      <c r="F5232" s="3">
        <v>44317</v>
      </c>
      <c r="G5232" s="1" t="s">
        <v>27</v>
      </c>
      <c r="H5232" s="1" t="s">
        <v>104</v>
      </c>
      <c r="I5232" s="1">
        <v>522</v>
      </c>
      <c r="J5232" s="1">
        <f>MONTH(BART_Rides[[#This Row],[Date]])</f>
        <v>5</v>
      </c>
      <c r="K5232" s="1">
        <f>WEEKDAY(BART_Rides[[#This Row],[Date]],2)</f>
        <v>6</v>
      </c>
      <c r="L5232" s="1" t="str">
        <f>LEFT(BART_Rides[[#This Row],[Lines]],1)</f>
        <v>O</v>
      </c>
      <c r="M5232" s="1" t="str">
        <f>IF(BART_Rides[[#This Row],[FirstLetter]]="Y","Yes","No")</f>
        <v>No</v>
      </c>
      <c r="N5232" s="1" t="str">
        <f>IF(OR(BART_Rides[[#This Row],[Station Code]]="EM", BART_Rides[[#This Row],[Station Code]]="MT", BART_Rides[[#This Row],[Station Code]]="PL", BART_Rides[[#This Row],[Station Code]]="CC"), "Yes", "No")</f>
        <v>No</v>
      </c>
    </row>
    <row r="5233" spans="6:14">
      <c r="F5233" s="3">
        <v>44318</v>
      </c>
      <c r="G5233" s="1" t="s">
        <v>27</v>
      </c>
      <c r="H5233" s="1" t="s">
        <v>104</v>
      </c>
      <c r="I5233" s="1">
        <v>446</v>
      </c>
      <c r="J5233" s="1">
        <f>MONTH(BART_Rides[[#This Row],[Date]])</f>
        <v>5</v>
      </c>
      <c r="K5233" s="1">
        <f>WEEKDAY(BART_Rides[[#This Row],[Date]],2)</f>
        <v>7</v>
      </c>
      <c r="L5233" s="1" t="str">
        <f>LEFT(BART_Rides[[#This Row],[Lines]],1)</f>
        <v>O</v>
      </c>
      <c r="M5233" s="1" t="str">
        <f>IF(BART_Rides[[#This Row],[FirstLetter]]="Y","Yes","No")</f>
        <v>No</v>
      </c>
      <c r="N5233" s="1" t="str">
        <f>IF(OR(BART_Rides[[#This Row],[Station Code]]="EM", BART_Rides[[#This Row],[Station Code]]="MT", BART_Rides[[#This Row],[Station Code]]="PL", BART_Rides[[#This Row],[Station Code]]="CC"), "Yes", "No")</f>
        <v>No</v>
      </c>
    </row>
    <row r="5234" spans="6:14">
      <c r="F5234" s="3">
        <v>44319</v>
      </c>
      <c r="G5234" s="1" t="s">
        <v>27</v>
      </c>
      <c r="H5234" s="1" t="s">
        <v>104</v>
      </c>
      <c r="I5234" s="1">
        <v>996</v>
      </c>
      <c r="J5234" s="1">
        <f>MONTH(BART_Rides[[#This Row],[Date]])</f>
        <v>5</v>
      </c>
      <c r="K5234" s="1">
        <f>WEEKDAY(BART_Rides[[#This Row],[Date]],2)</f>
        <v>1</v>
      </c>
      <c r="L5234" s="1" t="str">
        <f>LEFT(BART_Rides[[#This Row],[Lines]],1)</f>
        <v>O</v>
      </c>
      <c r="M5234" s="1" t="str">
        <f>IF(BART_Rides[[#This Row],[FirstLetter]]="Y","Yes","No")</f>
        <v>No</v>
      </c>
      <c r="N5234" s="1" t="str">
        <f>IF(OR(BART_Rides[[#This Row],[Station Code]]="EM", BART_Rides[[#This Row],[Station Code]]="MT", BART_Rides[[#This Row],[Station Code]]="PL", BART_Rides[[#This Row],[Station Code]]="CC"), "Yes", "No")</f>
        <v>No</v>
      </c>
    </row>
    <row r="5235" spans="6:14">
      <c r="F5235" s="3">
        <v>44320</v>
      </c>
      <c r="G5235" s="1" t="s">
        <v>27</v>
      </c>
      <c r="H5235" s="1" t="s">
        <v>104</v>
      </c>
      <c r="I5235" s="1">
        <v>1061</v>
      </c>
      <c r="J5235" s="1">
        <f>MONTH(BART_Rides[[#This Row],[Date]])</f>
        <v>5</v>
      </c>
      <c r="K5235" s="1">
        <f>WEEKDAY(BART_Rides[[#This Row],[Date]],2)</f>
        <v>2</v>
      </c>
      <c r="L5235" s="1" t="str">
        <f>LEFT(BART_Rides[[#This Row],[Lines]],1)</f>
        <v>O</v>
      </c>
      <c r="M5235" s="1" t="str">
        <f>IF(BART_Rides[[#This Row],[FirstLetter]]="Y","Yes","No")</f>
        <v>No</v>
      </c>
      <c r="N5235" s="1" t="str">
        <f>IF(OR(BART_Rides[[#This Row],[Station Code]]="EM", BART_Rides[[#This Row],[Station Code]]="MT", BART_Rides[[#This Row],[Station Code]]="PL", BART_Rides[[#This Row],[Station Code]]="CC"), "Yes", "No")</f>
        <v>No</v>
      </c>
    </row>
    <row r="5236" spans="6:14">
      <c r="F5236" s="3">
        <v>44321</v>
      </c>
      <c r="G5236" s="1" t="s">
        <v>27</v>
      </c>
      <c r="H5236" s="1" t="s">
        <v>104</v>
      </c>
      <c r="I5236" s="1">
        <v>988</v>
      </c>
      <c r="J5236" s="1">
        <f>MONTH(BART_Rides[[#This Row],[Date]])</f>
        <v>5</v>
      </c>
      <c r="K5236" s="1">
        <f>WEEKDAY(BART_Rides[[#This Row],[Date]],2)</f>
        <v>3</v>
      </c>
      <c r="L5236" s="1" t="str">
        <f>LEFT(BART_Rides[[#This Row],[Lines]],1)</f>
        <v>O</v>
      </c>
      <c r="M5236" s="1" t="str">
        <f>IF(BART_Rides[[#This Row],[FirstLetter]]="Y","Yes","No")</f>
        <v>No</v>
      </c>
      <c r="N5236" s="1" t="str">
        <f>IF(OR(BART_Rides[[#This Row],[Station Code]]="EM", BART_Rides[[#This Row],[Station Code]]="MT", BART_Rides[[#This Row],[Station Code]]="PL", BART_Rides[[#This Row],[Station Code]]="CC"), "Yes", "No")</f>
        <v>No</v>
      </c>
    </row>
    <row r="5237" spans="6:14">
      <c r="F5237" s="3">
        <v>44322</v>
      </c>
      <c r="G5237" s="1" t="s">
        <v>27</v>
      </c>
      <c r="H5237" s="1" t="s">
        <v>104</v>
      </c>
      <c r="I5237" s="1">
        <v>1069</v>
      </c>
      <c r="J5237" s="1">
        <f>MONTH(BART_Rides[[#This Row],[Date]])</f>
        <v>5</v>
      </c>
      <c r="K5237" s="1">
        <f>WEEKDAY(BART_Rides[[#This Row],[Date]],2)</f>
        <v>4</v>
      </c>
      <c r="L5237" s="1" t="str">
        <f>LEFT(BART_Rides[[#This Row],[Lines]],1)</f>
        <v>O</v>
      </c>
      <c r="M5237" s="1" t="str">
        <f>IF(BART_Rides[[#This Row],[FirstLetter]]="Y","Yes","No")</f>
        <v>No</v>
      </c>
      <c r="N5237" s="1" t="str">
        <f>IF(OR(BART_Rides[[#This Row],[Station Code]]="EM", BART_Rides[[#This Row],[Station Code]]="MT", BART_Rides[[#This Row],[Station Code]]="PL", BART_Rides[[#This Row],[Station Code]]="CC"), "Yes", "No")</f>
        <v>No</v>
      </c>
    </row>
    <row r="5238" spans="6:14">
      <c r="F5238" s="3">
        <v>44323</v>
      </c>
      <c r="G5238" s="1" t="s">
        <v>27</v>
      </c>
      <c r="H5238" s="1" t="s">
        <v>104</v>
      </c>
      <c r="I5238" s="1">
        <v>1010</v>
      </c>
      <c r="J5238" s="1">
        <f>MONTH(BART_Rides[[#This Row],[Date]])</f>
        <v>5</v>
      </c>
      <c r="K5238" s="1">
        <f>WEEKDAY(BART_Rides[[#This Row],[Date]],2)</f>
        <v>5</v>
      </c>
      <c r="L5238" s="1" t="str">
        <f>LEFT(BART_Rides[[#This Row],[Lines]],1)</f>
        <v>O</v>
      </c>
      <c r="M5238" s="1" t="str">
        <f>IF(BART_Rides[[#This Row],[FirstLetter]]="Y","Yes","No")</f>
        <v>No</v>
      </c>
      <c r="N5238" s="1" t="str">
        <f>IF(OR(BART_Rides[[#This Row],[Station Code]]="EM", BART_Rides[[#This Row],[Station Code]]="MT", BART_Rides[[#This Row],[Station Code]]="PL", BART_Rides[[#This Row],[Station Code]]="CC"), "Yes", "No")</f>
        <v>No</v>
      </c>
    </row>
    <row r="5239" spans="6:14">
      <c r="F5239" s="3">
        <v>44324</v>
      </c>
      <c r="G5239" s="1" t="s">
        <v>27</v>
      </c>
      <c r="H5239" s="1" t="s">
        <v>104</v>
      </c>
      <c r="I5239" s="1">
        <v>504</v>
      </c>
      <c r="J5239" s="1">
        <f>MONTH(BART_Rides[[#This Row],[Date]])</f>
        <v>5</v>
      </c>
      <c r="K5239" s="1">
        <f>WEEKDAY(BART_Rides[[#This Row],[Date]],2)</f>
        <v>6</v>
      </c>
      <c r="L5239" s="1" t="str">
        <f>LEFT(BART_Rides[[#This Row],[Lines]],1)</f>
        <v>O</v>
      </c>
      <c r="M5239" s="1" t="str">
        <f>IF(BART_Rides[[#This Row],[FirstLetter]]="Y","Yes","No")</f>
        <v>No</v>
      </c>
      <c r="N5239" s="1" t="str">
        <f>IF(OR(BART_Rides[[#This Row],[Station Code]]="EM", BART_Rides[[#This Row],[Station Code]]="MT", BART_Rides[[#This Row],[Station Code]]="PL", BART_Rides[[#This Row],[Station Code]]="CC"), "Yes", "No")</f>
        <v>No</v>
      </c>
    </row>
    <row r="5240" spans="6:14">
      <c r="F5240" s="3">
        <v>44325</v>
      </c>
      <c r="G5240" s="1" t="s">
        <v>27</v>
      </c>
      <c r="H5240" s="1" t="s">
        <v>104</v>
      </c>
      <c r="I5240" s="1">
        <v>409</v>
      </c>
      <c r="J5240" s="1">
        <f>MONTH(BART_Rides[[#This Row],[Date]])</f>
        <v>5</v>
      </c>
      <c r="K5240" s="1">
        <f>WEEKDAY(BART_Rides[[#This Row],[Date]],2)</f>
        <v>7</v>
      </c>
      <c r="L5240" s="1" t="str">
        <f>LEFT(BART_Rides[[#This Row],[Lines]],1)</f>
        <v>O</v>
      </c>
      <c r="M5240" s="1" t="str">
        <f>IF(BART_Rides[[#This Row],[FirstLetter]]="Y","Yes","No")</f>
        <v>No</v>
      </c>
      <c r="N5240" s="1" t="str">
        <f>IF(OR(BART_Rides[[#This Row],[Station Code]]="EM", BART_Rides[[#This Row],[Station Code]]="MT", BART_Rides[[#This Row],[Station Code]]="PL", BART_Rides[[#This Row],[Station Code]]="CC"), "Yes", "No")</f>
        <v>No</v>
      </c>
    </row>
    <row r="5241" spans="6:14">
      <c r="F5241" s="3">
        <v>44326</v>
      </c>
      <c r="G5241" s="1" t="s">
        <v>27</v>
      </c>
      <c r="H5241" s="1" t="s">
        <v>104</v>
      </c>
      <c r="I5241" s="1">
        <v>943</v>
      </c>
      <c r="J5241" s="1">
        <f>MONTH(BART_Rides[[#This Row],[Date]])</f>
        <v>5</v>
      </c>
      <c r="K5241" s="1">
        <f>WEEKDAY(BART_Rides[[#This Row],[Date]],2)</f>
        <v>1</v>
      </c>
      <c r="L5241" s="1" t="str">
        <f>LEFT(BART_Rides[[#This Row],[Lines]],1)</f>
        <v>O</v>
      </c>
      <c r="M5241" s="1" t="str">
        <f>IF(BART_Rides[[#This Row],[FirstLetter]]="Y","Yes","No")</f>
        <v>No</v>
      </c>
      <c r="N5241" s="1" t="str">
        <f>IF(OR(BART_Rides[[#This Row],[Station Code]]="EM", BART_Rides[[#This Row],[Station Code]]="MT", BART_Rides[[#This Row],[Station Code]]="PL", BART_Rides[[#This Row],[Station Code]]="CC"), "Yes", "No")</f>
        <v>No</v>
      </c>
    </row>
    <row r="5242" spans="6:14">
      <c r="F5242" s="3">
        <v>44327</v>
      </c>
      <c r="G5242" s="1" t="s">
        <v>27</v>
      </c>
      <c r="H5242" s="1" t="s">
        <v>104</v>
      </c>
      <c r="I5242" s="1">
        <v>1026</v>
      </c>
      <c r="J5242" s="1">
        <f>MONTH(BART_Rides[[#This Row],[Date]])</f>
        <v>5</v>
      </c>
      <c r="K5242" s="1">
        <f>WEEKDAY(BART_Rides[[#This Row],[Date]],2)</f>
        <v>2</v>
      </c>
      <c r="L5242" s="1" t="str">
        <f>LEFT(BART_Rides[[#This Row],[Lines]],1)</f>
        <v>O</v>
      </c>
      <c r="M5242" s="1" t="str">
        <f>IF(BART_Rides[[#This Row],[FirstLetter]]="Y","Yes","No")</f>
        <v>No</v>
      </c>
      <c r="N5242" s="1" t="str">
        <f>IF(OR(BART_Rides[[#This Row],[Station Code]]="EM", BART_Rides[[#This Row],[Station Code]]="MT", BART_Rides[[#This Row],[Station Code]]="PL", BART_Rides[[#This Row],[Station Code]]="CC"), "Yes", "No")</f>
        <v>No</v>
      </c>
    </row>
    <row r="5243" spans="6:14">
      <c r="F5243" s="3">
        <v>44328</v>
      </c>
      <c r="G5243" s="1" t="s">
        <v>27</v>
      </c>
      <c r="H5243" s="1" t="s">
        <v>104</v>
      </c>
      <c r="I5243" s="1">
        <v>997</v>
      </c>
      <c r="J5243" s="1">
        <f>MONTH(BART_Rides[[#This Row],[Date]])</f>
        <v>5</v>
      </c>
      <c r="K5243" s="1">
        <f>WEEKDAY(BART_Rides[[#This Row],[Date]],2)</f>
        <v>3</v>
      </c>
      <c r="L5243" s="1" t="str">
        <f>LEFT(BART_Rides[[#This Row],[Lines]],1)</f>
        <v>O</v>
      </c>
      <c r="M5243" s="1" t="str">
        <f>IF(BART_Rides[[#This Row],[FirstLetter]]="Y","Yes","No")</f>
        <v>No</v>
      </c>
      <c r="N5243" s="1" t="str">
        <f>IF(OR(BART_Rides[[#This Row],[Station Code]]="EM", BART_Rides[[#This Row],[Station Code]]="MT", BART_Rides[[#This Row],[Station Code]]="PL", BART_Rides[[#This Row],[Station Code]]="CC"), "Yes", "No")</f>
        <v>No</v>
      </c>
    </row>
    <row r="5244" spans="6:14">
      <c r="F5244" s="3">
        <v>44329</v>
      </c>
      <c r="G5244" s="1" t="s">
        <v>27</v>
      </c>
      <c r="H5244" s="1" t="s">
        <v>104</v>
      </c>
      <c r="I5244" s="1">
        <v>1036</v>
      </c>
      <c r="J5244" s="1">
        <f>MONTH(BART_Rides[[#This Row],[Date]])</f>
        <v>5</v>
      </c>
      <c r="K5244" s="1">
        <f>WEEKDAY(BART_Rides[[#This Row],[Date]],2)</f>
        <v>4</v>
      </c>
      <c r="L5244" s="1" t="str">
        <f>LEFT(BART_Rides[[#This Row],[Lines]],1)</f>
        <v>O</v>
      </c>
      <c r="M5244" s="1" t="str">
        <f>IF(BART_Rides[[#This Row],[FirstLetter]]="Y","Yes","No")</f>
        <v>No</v>
      </c>
      <c r="N5244" s="1" t="str">
        <f>IF(OR(BART_Rides[[#This Row],[Station Code]]="EM", BART_Rides[[#This Row],[Station Code]]="MT", BART_Rides[[#This Row],[Station Code]]="PL", BART_Rides[[#This Row],[Station Code]]="CC"), "Yes", "No")</f>
        <v>No</v>
      </c>
    </row>
    <row r="5245" spans="6:14">
      <c r="F5245" s="3">
        <v>44330</v>
      </c>
      <c r="G5245" s="1" t="s">
        <v>27</v>
      </c>
      <c r="H5245" s="1" t="s">
        <v>104</v>
      </c>
      <c r="I5245" s="1">
        <v>1005</v>
      </c>
      <c r="J5245" s="1">
        <f>MONTH(BART_Rides[[#This Row],[Date]])</f>
        <v>5</v>
      </c>
      <c r="K5245" s="1">
        <f>WEEKDAY(BART_Rides[[#This Row],[Date]],2)</f>
        <v>5</v>
      </c>
      <c r="L5245" s="1" t="str">
        <f>LEFT(BART_Rides[[#This Row],[Lines]],1)</f>
        <v>O</v>
      </c>
      <c r="M5245" s="1" t="str">
        <f>IF(BART_Rides[[#This Row],[FirstLetter]]="Y","Yes","No")</f>
        <v>No</v>
      </c>
      <c r="N5245" s="1" t="str">
        <f>IF(OR(BART_Rides[[#This Row],[Station Code]]="EM", BART_Rides[[#This Row],[Station Code]]="MT", BART_Rides[[#This Row],[Station Code]]="PL", BART_Rides[[#This Row],[Station Code]]="CC"), "Yes", "No")</f>
        <v>No</v>
      </c>
    </row>
    <row r="5246" spans="6:14">
      <c r="F5246" s="3">
        <v>44331</v>
      </c>
      <c r="G5246" s="1" t="s">
        <v>27</v>
      </c>
      <c r="H5246" s="1" t="s">
        <v>104</v>
      </c>
      <c r="I5246" s="1">
        <v>519</v>
      </c>
      <c r="J5246" s="1">
        <f>MONTH(BART_Rides[[#This Row],[Date]])</f>
        <v>5</v>
      </c>
      <c r="K5246" s="1">
        <f>WEEKDAY(BART_Rides[[#This Row],[Date]],2)</f>
        <v>6</v>
      </c>
      <c r="L5246" s="1" t="str">
        <f>LEFT(BART_Rides[[#This Row],[Lines]],1)</f>
        <v>O</v>
      </c>
      <c r="M5246" s="1" t="str">
        <f>IF(BART_Rides[[#This Row],[FirstLetter]]="Y","Yes","No")</f>
        <v>No</v>
      </c>
      <c r="N5246" s="1" t="str">
        <f>IF(OR(BART_Rides[[#This Row],[Station Code]]="EM", BART_Rides[[#This Row],[Station Code]]="MT", BART_Rides[[#This Row],[Station Code]]="PL", BART_Rides[[#This Row],[Station Code]]="CC"), "Yes", "No")</f>
        <v>No</v>
      </c>
    </row>
    <row r="5247" spans="6:14">
      <c r="F5247" s="3">
        <v>44332</v>
      </c>
      <c r="G5247" s="1" t="s">
        <v>27</v>
      </c>
      <c r="H5247" s="1" t="s">
        <v>104</v>
      </c>
      <c r="I5247" s="1">
        <v>368</v>
      </c>
      <c r="J5247" s="1">
        <f>MONTH(BART_Rides[[#This Row],[Date]])</f>
        <v>5</v>
      </c>
      <c r="K5247" s="1">
        <f>WEEKDAY(BART_Rides[[#This Row],[Date]],2)</f>
        <v>7</v>
      </c>
      <c r="L5247" s="1" t="str">
        <f>LEFT(BART_Rides[[#This Row],[Lines]],1)</f>
        <v>O</v>
      </c>
      <c r="M5247" s="1" t="str">
        <f>IF(BART_Rides[[#This Row],[FirstLetter]]="Y","Yes","No")</f>
        <v>No</v>
      </c>
      <c r="N5247" s="1" t="str">
        <f>IF(OR(BART_Rides[[#This Row],[Station Code]]="EM", BART_Rides[[#This Row],[Station Code]]="MT", BART_Rides[[#This Row],[Station Code]]="PL", BART_Rides[[#This Row],[Station Code]]="CC"), "Yes", "No")</f>
        <v>No</v>
      </c>
    </row>
    <row r="5248" spans="6:14">
      <c r="F5248" s="3">
        <v>44333</v>
      </c>
      <c r="G5248" s="1" t="s">
        <v>27</v>
      </c>
      <c r="H5248" s="1" t="s">
        <v>104</v>
      </c>
      <c r="I5248" s="1">
        <v>986</v>
      </c>
      <c r="J5248" s="1">
        <f>MONTH(BART_Rides[[#This Row],[Date]])</f>
        <v>5</v>
      </c>
      <c r="K5248" s="1">
        <f>WEEKDAY(BART_Rides[[#This Row],[Date]],2)</f>
        <v>1</v>
      </c>
      <c r="L5248" s="1" t="str">
        <f>LEFT(BART_Rides[[#This Row],[Lines]],1)</f>
        <v>O</v>
      </c>
      <c r="M5248" s="1" t="str">
        <f>IF(BART_Rides[[#This Row],[FirstLetter]]="Y","Yes","No")</f>
        <v>No</v>
      </c>
      <c r="N5248" s="1" t="str">
        <f>IF(OR(BART_Rides[[#This Row],[Station Code]]="EM", BART_Rides[[#This Row],[Station Code]]="MT", BART_Rides[[#This Row],[Station Code]]="PL", BART_Rides[[#This Row],[Station Code]]="CC"), "Yes", "No")</f>
        <v>No</v>
      </c>
    </row>
    <row r="5249" spans="6:14">
      <c r="F5249" s="3">
        <v>44334</v>
      </c>
      <c r="G5249" s="1" t="s">
        <v>27</v>
      </c>
      <c r="H5249" s="1" t="s">
        <v>104</v>
      </c>
      <c r="I5249" s="1">
        <v>1068</v>
      </c>
      <c r="J5249" s="1">
        <f>MONTH(BART_Rides[[#This Row],[Date]])</f>
        <v>5</v>
      </c>
      <c r="K5249" s="1">
        <f>WEEKDAY(BART_Rides[[#This Row],[Date]],2)</f>
        <v>2</v>
      </c>
      <c r="L5249" s="1" t="str">
        <f>LEFT(BART_Rides[[#This Row],[Lines]],1)</f>
        <v>O</v>
      </c>
      <c r="M5249" s="1" t="str">
        <f>IF(BART_Rides[[#This Row],[FirstLetter]]="Y","Yes","No")</f>
        <v>No</v>
      </c>
      <c r="N5249" s="1" t="str">
        <f>IF(OR(BART_Rides[[#This Row],[Station Code]]="EM", BART_Rides[[#This Row],[Station Code]]="MT", BART_Rides[[#This Row],[Station Code]]="PL", BART_Rides[[#This Row],[Station Code]]="CC"), "Yes", "No")</f>
        <v>No</v>
      </c>
    </row>
    <row r="5250" spans="6:14">
      <c r="F5250" s="3">
        <v>44335</v>
      </c>
      <c r="G5250" s="1" t="s">
        <v>27</v>
      </c>
      <c r="H5250" s="1" t="s">
        <v>104</v>
      </c>
      <c r="I5250" s="1">
        <v>1034</v>
      </c>
      <c r="J5250" s="1">
        <f>MONTH(BART_Rides[[#This Row],[Date]])</f>
        <v>5</v>
      </c>
      <c r="K5250" s="1">
        <f>WEEKDAY(BART_Rides[[#This Row],[Date]],2)</f>
        <v>3</v>
      </c>
      <c r="L5250" s="1" t="str">
        <f>LEFT(BART_Rides[[#This Row],[Lines]],1)</f>
        <v>O</v>
      </c>
      <c r="M5250" s="1" t="str">
        <f>IF(BART_Rides[[#This Row],[FirstLetter]]="Y","Yes","No")</f>
        <v>No</v>
      </c>
      <c r="N5250" s="1" t="str">
        <f>IF(OR(BART_Rides[[#This Row],[Station Code]]="EM", BART_Rides[[#This Row],[Station Code]]="MT", BART_Rides[[#This Row],[Station Code]]="PL", BART_Rides[[#This Row],[Station Code]]="CC"), "Yes", "No")</f>
        <v>No</v>
      </c>
    </row>
    <row r="5251" spans="6:14">
      <c r="F5251" s="3">
        <v>44336</v>
      </c>
      <c r="G5251" s="1" t="s">
        <v>27</v>
      </c>
      <c r="H5251" s="1" t="s">
        <v>104</v>
      </c>
      <c r="I5251" s="1">
        <v>1001</v>
      </c>
      <c r="J5251" s="1">
        <f>MONTH(BART_Rides[[#This Row],[Date]])</f>
        <v>5</v>
      </c>
      <c r="K5251" s="1">
        <f>WEEKDAY(BART_Rides[[#This Row],[Date]],2)</f>
        <v>4</v>
      </c>
      <c r="L5251" s="1" t="str">
        <f>LEFT(BART_Rides[[#This Row],[Lines]],1)</f>
        <v>O</v>
      </c>
      <c r="M5251" s="1" t="str">
        <f>IF(BART_Rides[[#This Row],[FirstLetter]]="Y","Yes","No")</f>
        <v>No</v>
      </c>
      <c r="N5251" s="1" t="str">
        <f>IF(OR(BART_Rides[[#This Row],[Station Code]]="EM", BART_Rides[[#This Row],[Station Code]]="MT", BART_Rides[[#This Row],[Station Code]]="PL", BART_Rides[[#This Row],[Station Code]]="CC"), "Yes", "No")</f>
        <v>No</v>
      </c>
    </row>
    <row r="5252" spans="6:14">
      <c r="F5252" s="3">
        <v>44337</v>
      </c>
      <c r="G5252" s="1" t="s">
        <v>27</v>
      </c>
      <c r="H5252" s="1" t="s">
        <v>104</v>
      </c>
      <c r="I5252" s="1">
        <v>1015</v>
      </c>
      <c r="J5252" s="1">
        <f>MONTH(BART_Rides[[#This Row],[Date]])</f>
        <v>5</v>
      </c>
      <c r="K5252" s="1">
        <f>WEEKDAY(BART_Rides[[#This Row],[Date]],2)</f>
        <v>5</v>
      </c>
      <c r="L5252" s="1" t="str">
        <f>LEFT(BART_Rides[[#This Row],[Lines]],1)</f>
        <v>O</v>
      </c>
      <c r="M5252" s="1" t="str">
        <f>IF(BART_Rides[[#This Row],[FirstLetter]]="Y","Yes","No")</f>
        <v>No</v>
      </c>
      <c r="N5252" s="1" t="str">
        <f>IF(OR(BART_Rides[[#This Row],[Station Code]]="EM", BART_Rides[[#This Row],[Station Code]]="MT", BART_Rides[[#This Row],[Station Code]]="PL", BART_Rides[[#This Row],[Station Code]]="CC"), "Yes", "No")</f>
        <v>No</v>
      </c>
    </row>
    <row r="5253" spans="6:14">
      <c r="F5253" s="3">
        <v>44338</v>
      </c>
      <c r="G5253" s="1" t="s">
        <v>27</v>
      </c>
      <c r="H5253" s="1" t="s">
        <v>104</v>
      </c>
      <c r="I5253" s="1">
        <v>545</v>
      </c>
      <c r="J5253" s="1">
        <f>MONTH(BART_Rides[[#This Row],[Date]])</f>
        <v>5</v>
      </c>
      <c r="K5253" s="1">
        <f>WEEKDAY(BART_Rides[[#This Row],[Date]],2)</f>
        <v>6</v>
      </c>
      <c r="L5253" s="1" t="str">
        <f>LEFT(BART_Rides[[#This Row],[Lines]],1)</f>
        <v>O</v>
      </c>
      <c r="M5253" s="1" t="str">
        <f>IF(BART_Rides[[#This Row],[FirstLetter]]="Y","Yes","No")</f>
        <v>No</v>
      </c>
      <c r="N5253" s="1" t="str">
        <f>IF(OR(BART_Rides[[#This Row],[Station Code]]="EM", BART_Rides[[#This Row],[Station Code]]="MT", BART_Rides[[#This Row],[Station Code]]="PL", BART_Rides[[#This Row],[Station Code]]="CC"), "Yes", "No")</f>
        <v>No</v>
      </c>
    </row>
    <row r="5254" spans="6:14">
      <c r="F5254" s="3">
        <v>44339</v>
      </c>
      <c r="G5254" s="1" t="s">
        <v>27</v>
      </c>
      <c r="H5254" s="1" t="s">
        <v>104</v>
      </c>
      <c r="I5254" s="1">
        <v>371</v>
      </c>
      <c r="J5254" s="1">
        <f>MONTH(BART_Rides[[#This Row],[Date]])</f>
        <v>5</v>
      </c>
      <c r="K5254" s="1">
        <f>WEEKDAY(BART_Rides[[#This Row],[Date]],2)</f>
        <v>7</v>
      </c>
      <c r="L5254" s="1" t="str">
        <f>LEFT(BART_Rides[[#This Row],[Lines]],1)</f>
        <v>O</v>
      </c>
      <c r="M5254" s="1" t="str">
        <f>IF(BART_Rides[[#This Row],[FirstLetter]]="Y","Yes","No")</f>
        <v>No</v>
      </c>
      <c r="N5254" s="1" t="str">
        <f>IF(OR(BART_Rides[[#This Row],[Station Code]]="EM", BART_Rides[[#This Row],[Station Code]]="MT", BART_Rides[[#This Row],[Station Code]]="PL", BART_Rides[[#This Row],[Station Code]]="CC"), "Yes", "No")</f>
        <v>No</v>
      </c>
    </row>
    <row r="5255" spans="6:14">
      <c r="F5255" s="3">
        <v>44340</v>
      </c>
      <c r="G5255" s="1" t="s">
        <v>27</v>
      </c>
      <c r="H5255" s="1" t="s">
        <v>104</v>
      </c>
      <c r="I5255" s="1">
        <v>1033</v>
      </c>
      <c r="J5255" s="1">
        <f>MONTH(BART_Rides[[#This Row],[Date]])</f>
        <v>5</v>
      </c>
      <c r="K5255" s="1">
        <f>WEEKDAY(BART_Rides[[#This Row],[Date]],2)</f>
        <v>1</v>
      </c>
      <c r="L5255" s="1" t="str">
        <f>LEFT(BART_Rides[[#This Row],[Lines]],1)</f>
        <v>O</v>
      </c>
      <c r="M5255" s="1" t="str">
        <f>IF(BART_Rides[[#This Row],[FirstLetter]]="Y","Yes","No")</f>
        <v>No</v>
      </c>
      <c r="N5255" s="1" t="str">
        <f>IF(OR(BART_Rides[[#This Row],[Station Code]]="EM", BART_Rides[[#This Row],[Station Code]]="MT", BART_Rides[[#This Row],[Station Code]]="PL", BART_Rides[[#This Row],[Station Code]]="CC"), "Yes", "No")</f>
        <v>No</v>
      </c>
    </row>
    <row r="5256" spans="6:14">
      <c r="F5256" s="3">
        <v>44341</v>
      </c>
      <c r="G5256" s="1" t="s">
        <v>27</v>
      </c>
      <c r="H5256" s="1" t="s">
        <v>104</v>
      </c>
      <c r="I5256" s="1">
        <v>1037</v>
      </c>
      <c r="J5256" s="1">
        <f>MONTH(BART_Rides[[#This Row],[Date]])</f>
        <v>5</v>
      </c>
      <c r="K5256" s="1">
        <f>WEEKDAY(BART_Rides[[#This Row],[Date]],2)</f>
        <v>2</v>
      </c>
      <c r="L5256" s="1" t="str">
        <f>LEFT(BART_Rides[[#This Row],[Lines]],1)</f>
        <v>O</v>
      </c>
      <c r="M5256" s="1" t="str">
        <f>IF(BART_Rides[[#This Row],[FirstLetter]]="Y","Yes","No")</f>
        <v>No</v>
      </c>
      <c r="N5256" s="1" t="str">
        <f>IF(OR(BART_Rides[[#This Row],[Station Code]]="EM", BART_Rides[[#This Row],[Station Code]]="MT", BART_Rides[[#This Row],[Station Code]]="PL", BART_Rides[[#This Row],[Station Code]]="CC"), "Yes", "No")</f>
        <v>No</v>
      </c>
    </row>
    <row r="5257" spans="6:14">
      <c r="F5257" s="3">
        <v>44342</v>
      </c>
      <c r="G5257" s="1" t="s">
        <v>27</v>
      </c>
      <c r="H5257" s="1" t="s">
        <v>104</v>
      </c>
      <c r="I5257" s="1">
        <v>976</v>
      </c>
      <c r="J5257" s="1">
        <f>MONTH(BART_Rides[[#This Row],[Date]])</f>
        <v>5</v>
      </c>
      <c r="K5257" s="1">
        <f>WEEKDAY(BART_Rides[[#This Row],[Date]],2)</f>
        <v>3</v>
      </c>
      <c r="L5257" s="1" t="str">
        <f>LEFT(BART_Rides[[#This Row],[Lines]],1)</f>
        <v>O</v>
      </c>
      <c r="M5257" s="1" t="str">
        <f>IF(BART_Rides[[#This Row],[FirstLetter]]="Y","Yes","No")</f>
        <v>No</v>
      </c>
      <c r="N5257" s="1" t="str">
        <f>IF(OR(BART_Rides[[#This Row],[Station Code]]="EM", BART_Rides[[#This Row],[Station Code]]="MT", BART_Rides[[#This Row],[Station Code]]="PL", BART_Rides[[#This Row],[Station Code]]="CC"), "Yes", "No")</f>
        <v>No</v>
      </c>
    </row>
    <row r="5258" spans="6:14">
      <c r="F5258" s="3">
        <v>44343</v>
      </c>
      <c r="G5258" s="1" t="s">
        <v>27</v>
      </c>
      <c r="H5258" s="1" t="s">
        <v>104</v>
      </c>
      <c r="I5258" s="1">
        <v>1065</v>
      </c>
      <c r="J5258" s="1">
        <f>MONTH(BART_Rides[[#This Row],[Date]])</f>
        <v>5</v>
      </c>
      <c r="K5258" s="1">
        <f>WEEKDAY(BART_Rides[[#This Row],[Date]],2)</f>
        <v>4</v>
      </c>
      <c r="L5258" s="1" t="str">
        <f>LEFT(BART_Rides[[#This Row],[Lines]],1)</f>
        <v>O</v>
      </c>
      <c r="M5258" s="1" t="str">
        <f>IF(BART_Rides[[#This Row],[FirstLetter]]="Y","Yes","No")</f>
        <v>No</v>
      </c>
      <c r="N5258" s="1" t="str">
        <f>IF(OR(BART_Rides[[#This Row],[Station Code]]="EM", BART_Rides[[#This Row],[Station Code]]="MT", BART_Rides[[#This Row],[Station Code]]="PL", BART_Rides[[#This Row],[Station Code]]="CC"), "Yes", "No")</f>
        <v>No</v>
      </c>
    </row>
    <row r="5259" spans="6:14">
      <c r="F5259" s="3">
        <v>44344</v>
      </c>
      <c r="G5259" s="1" t="s">
        <v>27</v>
      </c>
      <c r="H5259" s="1" t="s">
        <v>104</v>
      </c>
      <c r="I5259" s="1">
        <v>1038</v>
      </c>
      <c r="J5259" s="1">
        <f>MONTH(BART_Rides[[#This Row],[Date]])</f>
        <v>5</v>
      </c>
      <c r="K5259" s="1">
        <f>WEEKDAY(BART_Rides[[#This Row],[Date]],2)</f>
        <v>5</v>
      </c>
      <c r="L5259" s="1" t="str">
        <f>LEFT(BART_Rides[[#This Row],[Lines]],1)</f>
        <v>O</v>
      </c>
      <c r="M5259" s="1" t="str">
        <f>IF(BART_Rides[[#This Row],[FirstLetter]]="Y","Yes","No")</f>
        <v>No</v>
      </c>
      <c r="N5259" s="1" t="str">
        <f>IF(OR(BART_Rides[[#This Row],[Station Code]]="EM", BART_Rides[[#This Row],[Station Code]]="MT", BART_Rides[[#This Row],[Station Code]]="PL", BART_Rides[[#This Row],[Station Code]]="CC"), "Yes", "No")</f>
        <v>No</v>
      </c>
    </row>
    <row r="5260" spans="6:14">
      <c r="F5260" s="3">
        <v>44345</v>
      </c>
      <c r="G5260" s="1" t="s">
        <v>27</v>
      </c>
      <c r="H5260" s="1" t="s">
        <v>104</v>
      </c>
      <c r="I5260" s="1">
        <v>540</v>
      </c>
      <c r="J5260" s="1">
        <f>MONTH(BART_Rides[[#This Row],[Date]])</f>
        <v>5</v>
      </c>
      <c r="K5260" s="1">
        <f>WEEKDAY(BART_Rides[[#This Row],[Date]],2)</f>
        <v>6</v>
      </c>
      <c r="L5260" s="1" t="str">
        <f>LEFT(BART_Rides[[#This Row],[Lines]],1)</f>
        <v>O</v>
      </c>
      <c r="M5260" s="1" t="str">
        <f>IF(BART_Rides[[#This Row],[FirstLetter]]="Y","Yes","No")</f>
        <v>No</v>
      </c>
      <c r="N5260" s="1" t="str">
        <f>IF(OR(BART_Rides[[#This Row],[Station Code]]="EM", BART_Rides[[#This Row],[Station Code]]="MT", BART_Rides[[#This Row],[Station Code]]="PL", BART_Rides[[#This Row],[Station Code]]="CC"), "Yes", "No")</f>
        <v>No</v>
      </c>
    </row>
    <row r="5261" spans="6:14">
      <c r="F5261" s="3">
        <v>44346</v>
      </c>
      <c r="G5261" s="1" t="s">
        <v>27</v>
      </c>
      <c r="H5261" s="1" t="s">
        <v>104</v>
      </c>
      <c r="I5261" s="1">
        <v>444</v>
      </c>
      <c r="J5261" s="1">
        <f>MONTH(BART_Rides[[#This Row],[Date]])</f>
        <v>5</v>
      </c>
      <c r="K5261" s="1">
        <f>WEEKDAY(BART_Rides[[#This Row],[Date]],2)</f>
        <v>7</v>
      </c>
      <c r="L5261" s="1" t="str">
        <f>LEFT(BART_Rides[[#This Row],[Lines]],1)</f>
        <v>O</v>
      </c>
      <c r="M5261" s="1" t="str">
        <f>IF(BART_Rides[[#This Row],[FirstLetter]]="Y","Yes","No")</f>
        <v>No</v>
      </c>
      <c r="N5261" s="1" t="str">
        <f>IF(OR(BART_Rides[[#This Row],[Station Code]]="EM", BART_Rides[[#This Row],[Station Code]]="MT", BART_Rides[[#This Row],[Station Code]]="PL", BART_Rides[[#This Row],[Station Code]]="CC"), "Yes", "No")</f>
        <v>No</v>
      </c>
    </row>
    <row r="5262" spans="6:14">
      <c r="F5262" s="3">
        <v>44347</v>
      </c>
      <c r="G5262" s="1" t="s">
        <v>27</v>
      </c>
      <c r="H5262" s="1" t="s">
        <v>104</v>
      </c>
      <c r="I5262" s="1">
        <v>460</v>
      </c>
      <c r="J5262" s="1">
        <f>MONTH(BART_Rides[[#This Row],[Date]])</f>
        <v>5</v>
      </c>
      <c r="K5262" s="1">
        <f>WEEKDAY(BART_Rides[[#This Row],[Date]],2)</f>
        <v>1</v>
      </c>
      <c r="L5262" s="1" t="str">
        <f>LEFT(BART_Rides[[#This Row],[Lines]],1)</f>
        <v>O</v>
      </c>
      <c r="M5262" s="1" t="str">
        <f>IF(BART_Rides[[#This Row],[FirstLetter]]="Y","Yes","No")</f>
        <v>No</v>
      </c>
      <c r="N5262" s="1" t="str">
        <f>IF(OR(BART_Rides[[#This Row],[Station Code]]="EM", BART_Rides[[#This Row],[Station Code]]="MT", BART_Rides[[#This Row],[Station Code]]="PL", BART_Rides[[#This Row],[Station Code]]="CC"), "Yes", "No")</f>
        <v>No</v>
      </c>
    </row>
    <row r="5263" spans="6:14">
      <c r="F5263" s="3">
        <v>44348</v>
      </c>
      <c r="G5263" s="1" t="s">
        <v>27</v>
      </c>
      <c r="H5263" s="1" t="s">
        <v>104</v>
      </c>
      <c r="I5263" s="1">
        <v>1080</v>
      </c>
      <c r="J5263" s="1">
        <f>MONTH(BART_Rides[[#This Row],[Date]])</f>
        <v>6</v>
      </c>
      <c r="K5263" s="1">
        <f>WEEKDAY(BART_Rides[[#This Row],[Date]],2)</f>
        <v>2</v>
      </c>
      <c r="L5263" s="1" t="str">
        <f>LEFT(BART_Rides[[#This Row],[Lines]],1)</f>
        <v>O</v>
      </c>
      <c r="M5263" s="1" t="str">
        <f>IF(BART_Rides[[#This Row],[FirstLetter]]="Y","Yes","No")</f>
        <v>No</v>
      </c>
      <c r="N5263" s="1" t="str">
        <f>IF(OR(BART_Rides[[#This Row],[Station Code]]="EM", BART_Rides[[#This Row],[Station Code]]="MT", BART_Rides[[#This Row],[Station Code]]="PL", BART_Rides[[#This Row],[Station Code]]="CC"), "Yes", "No")</f>
        <v>No</v>
      </c>
    </row>
    <row r="5264" spans="6:14">
      <c r="F5264" s="3">
        <v>44349</v>
      </c>
      <c r="G5264" s="1" t="s">
        <v>27</v>
      </c>
      <c r="H5264" s="1" t="s">
        <v>104</v>
      </c>
      <c r="I5264" s="1">
        <v>1079</v>
      </c>
      <c r="J5264" s="1">
        <f>MONTH(BART_Rides[[#This Row],[Date]])</f>
        <v>6</v>
      </c>
      <c r="K5264" s="1">
        <f>WEEKDAY(BART_Rides[[#This Row],[Date]],2)</f>
        <v>3</v>
      </c>
      <c r="L5264" s="1" t="str">
        <f>LEFT(BART_Rides[[#This Row],[Lines]],1)</f>
        <v>O</v>
      </c>
      <c r="M5264" s="1" t="str">
        <f>IF(BART_Rides[[#This Row],[FirstLetter]]="Y","Yes","No")</f>
        <v>No</v>
      </c>
      <c r="N5264" s="1" t="str">
        <f>IF(OR(BART_Rides[[#This Row],[Station Code]]="EM", BART_Rides[[#This Row],[Station Code]]="MT", BART_Rides[[#This Row],[Station Code]]="PL", BART_Rides[[#This Row],[Station Code]]="CC"), "Yes", "No")</f>
        <v>No</v>
      </c>
    </row>
    <row r="5265" spans="6:14">
      <c r="F5265" s="3">
        <v>44350</v>
      </c>
      <c r="G5265" s="1" t="s">
        <v>27</v>
      </c>
      <c r="H5265" s="1" t="s">
        <v>104</v>
      </c>
      <c r="I5265" s="1">
        <v>1120</v>
      </c>
      <c r="J5265" s="1">
        <f>MONTH(BART_Rides[[#This Row],[Date]])</f>
        <v>6</v>
      </c>
      <c r="K5265" s="1">
        <f>WEEKDAY(BART_Rides[[#This Row],[Date]],2)</f>
        <v>4</v>
      </c>
      <c r="L5265" s="1" t="str">
        <f>LEFT(BART_Rides[[#This Row],[Lines]],1)</f>
        <v>O</v>
      </c>
      <c r="M5265" s="1" t="str">
        <f>IF(BART_Rides[[#This Row],[FirstLetter]]="Y","Yes","No")</f>
        <v>No</v>
      </c>
      <c r="N5265" s="1" t="str">
        <f>IF(OR(BART_Rides[[#This Row],[Station Code]]="EM", BART_Rides[[#This Row],[Station Code]]="MT", BART_Rides[[#This Row],[Station Code]]="PL", BART_Rides[[#This Row],[Station Code]]="CC"), "Yes", "No")</f>
        <v>No</v>
      </c>
    </row>
    <row r="5266" spans="6:14">
      <c r="F5266" s="3">
        <v>44351</v>
      </c>
      <c r="G5266" s="1" t="s">
        <v>27</v>
      </c>
      <c r="H5266" s="1" t="s">
        <v>104</v>
      </c>
      <c r="I5266" s="1">
        <v>1134</v>
      </c>
      <c r="J5266" s="1">
        <f>MONTH(BART_Rides[[#This Row],[Date]])</f>
        <v>6</v>
      </c>
      <c r="K5266" s="1">
        <f>WEEKDAY(BART_Rides[[#This Row],[Date]],2)</f>
        <v>5</v>
      </c>
      <c r="L5266" s="1" t="str">
        <f>LEFT(BART_Rides[[#This Row],[Lines]],1)</f>
        <v>O</v>
      </c>
      <c r="M5266" s="1" t="str">
        <f>IF(BART_Rides[[#This Row],[FirstLetter]]="Y","Yes","No")</f>
        <v>No</v>
      </c>
      <c r="N5266" s="1" t="str">
        <f>IF(OR(BART_Rides[[#This Row],[Station Code]]="EM", BART_Rides[[#This Row],[Station Code]]="MT", BART_Rides[[#This Row],[Station Code]]="PL", BART_Rides[[#This Row],[Station Code]]="CC"), "Yes", "No")</f>
        <v>No</v>
      </c>
    </row>
    <row r="5267" spans="6:14">
      <c r="F5267" s="3">
        <v>44352</v>
      </c>
      <c r="G5267" s="1" t="s">
        <v>27</v>
      </c>
      <c r="H5267" s="1" t="s">
        <v>104</v>
      </c>
      <c r="I5267" s="1">
        <v>524</v>
      </c>
      <c r="J5267" s="1">
        <f>MONTH(BART_Rides[[#This Row],[Date]])</f>
        <v>6</v>
      </c>
      <c r="K5267" s="1">
        <f>WEEKDAY(BART_Rides[[#This Row],[Date]],2)</f>
        <v>6</v>
      </c>
      <c r="L5267" s="1" t="str">
        <f>LEFT(BART_Rides[[#This Row],[Lines]],1)</f>
        <v>O</v>
      </c>
      <c r="M5267" s="1" t="str">
        <f>IF(BART_Rides[[#This Row],[FirstLetter]]="Y","Yes","No")</f>
        <v>No</v>
      </c>
      <c r="N5267" s="1" t="str">
        <f>IF(OR(BART_Rides[[#This Row],[Station Code]]="EM", BART_Rides[[#This Row],[Station Code]]="MT", BART_Rides[[#This Row],[Station Code]]="PL", BART_Rides[[#This Row],[Station Code]]="CC"), "Yes", "No")</f>
        <v>No</v>
      </c>
    </row>
    <row r="5268" spans="6:14">
      <c r="F5268" s="3">
        <v>44353</v>
      </c>
      <c r="G5268" s="1" t="s">
        <v>27</v>
      </c>
      <c r="H5268" s="1" t="s">
        <v>104</v>
      </c>
      <c r="I5268" s="1">
        <v>426</v>
      </c>
      <c r="J5268" s="1">
        <f>MONTH(BART_Rides[[#This Row],[Date]])</f>
        <v>6</v>
      </c>
      <c r="K5268" s="1">
        <f>WEEKDAY(BART_Rides[[#This Row],[Date]],2)</f>
        <v>7</v>
      </c>
      <c r="L5268" s="1" t="str">
        <f>LEFT(BART_Rides[[#This Row],[Lines]],1)</f>
        <v>O</v>
      </c>
      <c r="M5268" s="1" t="str">
        <f>IF(BART_Rides[[#This Row],[FirstLetter]]="Y","Yes","No")</f>
        <v>No</v>
      </c>
      <c r="N5268" s="1" t="str">
        <f>IF(OR(BART_Rides[[#This Row],[Station Code]]="EM", BART_Rides[[#This Row],[Station Code]]="MT", BART_Rides[[#This Row],[Station Code]]="PL", BART_Rides[[#This Row],[Station Code]]="CC"), "Yes", "No")</f>
        <v>No</v>
      </c>
    </row>
    <row r="5269" spans="6:14">
      <c r="F5269" s="3">
        <v>44354</v>
      </c>
      <c r="G5269" s="1" t="s">
        <v>27</v>
      </c>
      <c r="H5269" s="1" t="s">
        <v>104</v>
      </c>
      <c r="I5269" s="1">
        <v>1020</v>
      </c>
      <c r="J5269" s="1">
        <f>MONTH(BART_Rides[[#This Row],[Date]])</f>
        <v>6</v>
      </c>
      <c r="K5269" s="1">
        <f>WEEKDAY(BART_Rides[[#This Row],[Date]],2)</f>
        <v>1</v>
      </c>
      <c r="L5269" s="1" t="str">
        <f>LEFT(BART_Rides[[#This Row],[Lines]],1)</f>
        <v>O</v>
      </c>
      <c r="M5269" s="1" t="str">
        <f>IF(BART_Rides[[#This Row],[FirstLetter]]="Y","Yes","No")</f>
        <v>No</v>
      </c>
      <c r="N5269" s="1" t="str">
        <f>IF(OR(BART_Rides[[#This Row],[Station Code]]="EM", BART_Rides[[#This Row],[Station Code]]="MT", BART_Rides[[#This Row],[Station Code]]="PL", BART_Rides[[#This Row],[Station Code]]="CC"), "Yes", "No")</f>
        <v>No</v>
      </c>
    </row>
    <row r="5270" spans="6:14">
      <c r="F5270" s="3">
        <v>44355</v>
      </c>
      <c r="G5270" s="1" t="s">
        <v>27</v>
      </c>
      <c r="H5270" s="1" t="s">
        <v>104</v>
      </c>
      <c r="I5270" s="1">
        <v>1136</v>
      </c>
      <c r="J5270" s="1">
        <f>MONTH(BART_Rides[[#This Row],[Date]])</f>
        <v>6</v>
      </c>
      <c r="K5270" s="1">
        <f>WEEKDAY(BART_Rides[[#This Row],[Date]],2)</f>
        <v>2</v>
      </c>
      <c r="L5270" s="1" t="str">
        <f>LEFT(BART_Rides[[#This Row],[Lines]],1)</f>
        <v>O</v>
      </c>
      <c r="M5270" s="1" t="str">
        <f>IF(BART_Rides[[#This Row],[FirstLetter]]="Y","Yes","No")</f>
        <v>No</v>
      </c>
      <c r="N5270" s="1" t="str">
        <f>IF(OR(BART_Rides[[#This Row],[Station Code]]="EM", BART_Rides[[#This Row],[Station Code]]="MT", BART_Rides[[#This Row],[Station Code]]="PL", BART_Rides[[#This Row],[Station Code]]="CC"), "Yes", "No")</f>
        <v>No</v>
      </c>
    </row>
    <row r="5271" spans="6:14">
      <c r="F5271" s="3">
        <v>44356</v>
      </c>
      <c r="G5271" s="1" t="s">
        <v>27</v>
      </c>
      <c r="H5271" s="1" t="s">
        <v>104</v>
      </c>
      <c r="I5271" s="1">
        <v>1089</v>
      </c>
      <c r="J5271" s="1">
        <f>MONTH(BART_Rides[[#This Row],[Date]])</f>
        <v>6</v>
      </c>
      <c r="K5271" s="1">
        <f>WEEKDAY(BART_Rides[[#This Row],[Date]],2)</f>
        <v>3</v>
      </c>
      <c r="L5271" s="1" t="str">
        <f>LEFT(BART_Rides[[#This Row],[Lines]],1)</f>
        <v>O</v>
      </c>
      <c r="M5271" s="1" t="str">
        <f>IF(BART_Rides[[#This Row],[FirstLetter]]="Y","Yes","No")</f>
        <v>No</v>
      </c>
      <c r="N5271" s="1" t="str">
        <f>IF(OR(BART_Rides[[#This Row],[Station Code]]="EM", BART_Rides[[#This Row],[Station Code]]="MT", BART_Rides[[#This Row],[Station Code]]="PL", BART_Rides[[#This Row],[Station Code]]="CC"), "Yes", "No")</f>
        <v>No</v>
      </c>
    </row>
    <row r="5272" spans="6:14">
      <c r="F5272" s="3">
        <v>44357</v>
      </c>
      <c r="G5272" s="1" t="s">
        <v>27</v>
      </c>
      <c r="H5272" s="1" t="s">
        <v>104</v>
      </c>
      <c r="I5272" s="1">
        <v>1082</v>
      </c>
      <c r="J5272" s="1">
        <f>MONTH(BART_Rides[[#This Row],[Date]])</f>
        <v>6</v>
      </c>
      <c r="K5272" s="1">
        <f>WEEKDAY(BART_Rides[[#This Row],[Date]],2)</f>
        <v>4</v>
      </c>
      <c r="L5272" s="1" t="str">
        <f>LEFT(BART_Rides[[#This Row],[Lines]],1)</f>
        <v>O</v>
      </c>
      <c r="M5272" s="1" t="str">
        <f>IF(BART_Rides[[#This Row],[FirstLetter]]="Y","Yes","No")</f>
        <v>No</v>
      </c>
      <c r="N5272" s="1" t="str">
        <f>IF(OR(BART_Rides[[#This Row],[Station Code]]="EM", BART_Rides[[#This Row],[Station Code]]="MT", BART_Rides[[#This Row],[Station Code]]="PL", BART_Rides[[#This Row],[Station Code]]="CC"), "Yes", "No")</f>
        <v>No</v>
      </c>
    </row>
    <row r="5273" spans="6:14">
      <c r="F5273" s="3">
        <v>44358</v>
      </c>
      <c r="G5273" s="1" t="s">
        <v>27</v>
      </c>
      <c r="H5273" s="1" t="s">
        <v>104</v>
      </c>
      <c r="I5273" s="1">
        <v>1083</v>
      </c>
      <c r="J5273" s="1">
        <f>MONTH(BART_Rides[[#This Row],[Date]])</f>
        <v>6</v>
      </c>
      <c r="K5273" s="1">
        <f>WEEKDAY(BART_Rides[[#This Row],[Date]],2)</f>
        <v>5</v>
      </c>
      <c r="L5273" s="1" t="str">
        <f>LEFT(BART_Rides[[#This Row],[Lines]],1)</f>
        <v>O</v>
      </c>
      <c r="M5273" s="1" t="str">
        <f>IF(BART_Rides[[#This Row],[FirstLetter]]="Y","Yes","No")</f>
        <v>No</v>
      </c>
      <c r="N5273" s="1" t="str">
        <f>IF(OR(BART_Rides[[#This Row],[Station Code]]="EM", BART_Rides[[#This Row],[Station Code]]="MT", BART_Rides[[#This Row],[Station Code]]="PL", BART_Rides[[#This Row],[Station Code]]="CC"), "Yes", "No")</f>
        <v>No</v>
      </c>
    </row>
    <row r="5274" spans="6:14">
      <c r="F5274" s="3">
        <v>44359</v>
      </c>
      <c r="G5274" s="1" t="s">
        <v>27</v>
      </c>
      <c r="H5274" s="1" t="s">
        <v>104</v>
      </c>
      <c r="I5274" s="1">
        <v>571</v>
      </c>
      <c r="J5274" s="1">
        <f>MONTH(BART_Rides[[#This Row],[Date]])</f>
        <v>6</v>
      </c>
      <c r="K5274" s="1">
        <f>WEEKDAY(BART_Rides[[#This Row],[Date]],2)</f>
        <v>6</v>
      </c>
      <c r="L5274" s="1" t="str">
        <f>LEFT(BART_Rides[[#This Row],[Lines]],1)</f>
        <v>O</v>
      </c>
      <c r="M5274" s="1" t="str">
        <f>IF(BART_Rides[[#This Row],[FirstLetter]]="Y","Yes","No")</f>
        <v>No</v>
      </c>
      <c r="N5274" s="1" t="str">
        <f>IF(OR(BART_Rides[[#This Row],[Station Code]]="EM", BART_Rides[[#This Row],[Station Code]]="MT", BART_Rides[[#This Row],[Station Code]]="PL", BART_Rides[[#This Row],[Station Code]]="CC"), "Yes", "No")</f>
        <v>No</v>
      </c>
    </row>
    <row r="5275" spans="6:14">
      <c r="F5275" s="3">
        <v>44360</v>
      </c>
      <c r="G5275" s="1" t="s">
        <v>27</v>
      </c>
      <c r="H5275" s="1" t="s">
        <v>104</v>
      </c>
      <c r="I5275" s="1">
        <v>419</v>
      </c>
      <c r="J5275" s="1">
        <f>MONTH(BART_Rides[[#This Row],[Date]])</f>
        <v>6</v>
      </c>
      <c r="K5275" s="1">
        <f>WEEKDAY(BART_Rides[[#This Row],[Date]],2)</f>
        <v>7</v>
      </c>
      <c r="L5275" s="1" t="str">
        <f>LEFT(BART_Rides[[#This Row],[Lines]],1)</f>
        <v>O</v>
      </c>
      <c r="M5275" s="1" t="str">
        <f>IF(BART_Rides[[#This Row],[FirstLetter]]="Y","Yes","No")</f>
        <v>No</v>
      </c>
      <c r="N5275" s="1" t="str">
        <f>IF(OR(BART_Rides[[#This Row],[Station Code]]="EM", BART_Rides[[#This Row],[Station Code]]="MT", BART_Rides[[#This Row],[Station Code]]="PL", BART_Rides[[#This Row],[Station Code]]="CC"), "Yes", "No")</f>
        <v>No</v>
      </c>
    </row>
    <row r="5276" spans="6:14">
      <c r="F5276" s="3">
        <v>44361</v>
      </c>
      <c r="G5276" s="1" t="s">
        <v>27</v>
      </c>
      <c r="H5276" s="1" t="s">
        <v>104</v>
      </c>
      <c r="I5276" s="1">
        <v>1127</v>
      </c>
      <c r="J5276" s="1">
        <f>MONTH(BART_Rides[[#This Row],[Date]])</f>
        <v>6</v>
      </c>
      <c r="K5276" s="1">
        <f>WEEKDAY(BART_Rides[[#This Row],[Date]],2)</f>
        <v>1</v>
      </c>
      <c r="L5276" s="1" t="str">
        <f>LEFT(BART_Rides[[#This Row],[Lines]],1)</f>
        <v>O</v>
      </c>
      <c r="M5276" s="1" t="str">
        <f>IF(BART_Rides[[#This Row],[FirstLetter]]="Y","Yes","No")</f>
        <v>No</v>
      </c>
      <c r="N5276" s="1" t="str">
        <f>IF(OR(BART_Rides[[#This Row],[Station Code]]="EM", BART_Rides[[#This Row],[Station Code]]="MT", BART_Rides[[#This Row],[Station Code]]="PL", BART_Rides[[#This Row],[Station Code]]="CC"), "Yes", "No")</f>
        <v>No</v>
      </c>
    </row>
    <row r="5277" spans="6:14">
      <c r="F5277" s="3">
        <v>44362</v>
      </c>
      <c r="G5277" s="1" t="s">
        <v>27</v>
      </c>
      <c r="H5277" s="1" t="s">
        <v>104</v>
      </c>
      <c r="I5277" s="1">
        <v>1222</v>
      </c>
      <c r="J5277" s="1">
        <f>MONTH(BART_Rides[[#This Row],[Date]])</f>
        <v>6</v>
      </c>
      <c r="K5277" s="1">
        <f>WEEKDAY(BART_Rides[[#This Row],[Date]],2)</f>
        <v>2</v>
      </c>
      <c r="L5277" s="1" t="str">
        <f>LEFT(BART_Rides[[#This Row],[Lines]],1)</f>
        <v>O</v>
      </c>
      <c r="M5277" s="1" t="str">
        <f>IF(BART_Rides[[#This Row],[FirstLetter]]="Y","Yes","No")</f>
        <v>No</v>
      </c>
      <c r="N5277" s="1" t="str">
        <f>IF(OR(BART_Rides[[#This Row],[Station Code]]="EM", BART_Rides[[#This Row],[Station Code]]="MT", BART_Rides[[#This Row],[Station Code]]="PL", BART_Rides[[#This Row],[Station Code]]="CC"), "Yes", "No")</f>
        <v>No</v>
      </c>
    </row>
    <row r="5278" spans="6:14">
      <c r="F5278" s="3">
        <v>44363</v>
      </c>
      <c r="G5278" s="1" t="s">
        <v>27</v>
      </c>
      <c r="H5278" s="1" t="s">
        <v>104</v>
      </c>
      <c r="I5278" s="1">
        <v>1189</v>
      </c>
      <c r="J5278" s="1">
        <f>MONTH(BART_Rides[[#This Row],[Date]])</f>
        <v>6</v>
      </c>
      <c r="K5278" s="1">
        <f>WEEKDAY(BART_Rides[[#This Row],[Date]],2)</f>
        <v>3</v>
      </c>
      <c r="L5278" s="1" t="str">
        <f>LEFT(BART_Rides[[#This Row],[Lines]],1)</f>
        <v>O</v>
      </c>
      <c r="M5278" s="1" t="str">
        <f>IF(BART_Rides[[#This Row],[FirstLetter]]="Y","Yes","No")</f>
        <v>No</v>
      </c>
      <c r="N5278" s="1" t="str">
        <f>IF(OR(BART_Rides[[#This Row],[Station Code]]="EM", BART_Rides[[#This Row],[Station Code]]="MT", BART_Rides[[#This Row],[Station Code]]="PL", BART_Rides[[#This Row],[Station Code]]="CC"), "Yes", "No")</f>
        <v>No</v>
      </c>
    </row>
    <row r="5279" spans="6:14">
      <c r="F5279" s="3">
        <v>44364</v>
      </c>
      <c r="G5279" s="1" t="s">
        <v>27</v>
      </c>
      <c r="H5279" s="1" t="s">
        <v>104</v>
      </c>
      <c r="I5279" s="1">
        <v>1159</v>
      </c>
      <c r="J5279" s="1">
        <f>MONTH(BART_Rides[[#This Row],[Date]])</f>
        <v>6</v>
      </c>
      <c r="K5279" s="1">
        <f>WEEKDAY(BART_Rides[[#This Row],[Date]],2)</f>
        <v>4</v>
      </c>
      <c r="L5279" s="1" t="str">
        <f>LEFT(BART_Rides[[#This Row],[Lines]],1)</f>
        <v>O</v>
      </c>
      <c r="M5279" s="1" t="str">
        <f>IF(BART_Rides[[#This Row],[FirstLetter]]="Y","Yes","No")</f>
        <v>No</v>
      </c>
      <c r="N5279" s="1" t="str">
        <f>IF(OR(BART_Rides[[#This Row],[Station Code]]="EM", BART_Rides[[#This Row],[Station Code]]="MT", BART_Rides[[#This Row],[Station Code]]="PL", BART_Rides[[#This Row],[Station Code]]="CC"), "Yes", "No")</f>
        <v>No</v>
      </c>
    </row>
    <row r="5280" spans="6:14">
      <c r="F5280" s="3">
        <v>44365</v>
      </c>
      <c r="G5280" s="1" t="s">
        <v>27</v>
      </c>
      <c r="H5280" s="1" t="s">
        <v>104</v>
      </c>
      <c r="I5280" s="1">
        <v>1101</v>
      </c>
      <c r="J5280" s="1">
        <f>MONTH(BART_Rides[[#This Row],[Date]])</f>
        <v>6</v>
      </c>
      <c r="K5280" s="1">
        <f>WEEKDAY(BART_Rides[[#This Row],[Date]],2)</f>
        <v>5</v>
      </c>
      <c r="L5280" s="1" t="str">
        <f>LEFT(BART_Rides[[#This Row],[Lines]],1)</f>
        <v>O</v>
      </c>
      <c r="M5280" s="1" t="str">
        <f>IF(BART_Rides[[#This Row],[FirstLetter]]="Y","Yes","No")</f>
        <v>No</v>
      </c>
      <c r="N5280" s="1" t="str">
        <f>IF(OR(BART_Rides[[#This Row],[Station Code]]="EM", BART_Rides[[#This Row],[Station Code]]="MT", BART_Rides[[#This Row],[Station Code]]="PL", BART_Rides[[#This Row],[Station Code]]="CC"), "Yes", "No")</f>
        <v>No</v>
      </c>
    </row>
    <row r="5281" spans="6:14">
      <c r="F5281" s="3">
        <v>44366</v>
      </c>
      <c r="G5281" s="1" t="s">
        <v>27</v>
      </c>
      <c r="H5281" s="1" t="s">
        <v>104</v>
      </c>
      <c r="I5281" s="1">
        <v>728</v>
      </c>
      <c r="J5281" s="1">
        <f>MONTH(BART_Rides[[#This Row],[Date]])</f>
        <v>6</v>
      </c>
      <c r="K5281" s="1">
        <f>WEEKDAY(BART_Rides[[#This Row],[Date]],2)</f>
        <v>6</v>
      </c>
      <c r="L5281" s="1" t="str">
        <f>LEFT(BART_Rides[[#This Row],[Lines]],1)</f>
        <v>O</v>
      </c>
      <c r="M5281" s="1" t="str">
        <f>IF(BART_Rides[[#This Row],[FirstLetter]]="Y","Yes","No")</f>
        <v>No</v>
      </c>
      <c r="N5281" s="1" t="str">
        <f>IF(OR(BART_Rides[[#This Row],[Station Code]]="EM", BART_Rides[[#This Row],[Station Code]]="MT", BART_Rides[[#This Row],[Station Code]]="PL", BART_Rides[[#This Row],[Station Code]]="CC"), "Yes", "No")</f>
        <v>No</v>
      </c>
    </row>
    <row r="5282" spans="6:14">
      <c r="F5282" s="3">
        <v>44367</v>
      </c>
      <c r="G5282" s="1" t="s">
        <v>27</v>
      </c>
      <c r="H5282" s="1" t="s">
        <v>104</v>
      </c>
      <c r="I5282" s="1">
        <v>399</v>
      </c>
      <c r="J5282" s="1">
        <f>MONTH(BART_Rides[[#This Row],[Date]])</f>
        <v>6</v>
      </c>
      <c r="K5282" s="1">
        <f>WEEKDAY(BART_Rides[[#This Row],[Date]],2)</f>
        <v>7</v>
      </c>
      <c r="L5282" s="1" t="str">
        <f>LEFT(BART_Rides[[#This Row],[Lines]],1)</f>
        <v>O</v>
      </c>
      <c r="M5282" s="1" t="str">
        <f>IF(BART_Rides[[#This Row],[FirstLetter]]="Y","Yes","No")</f>
        <v>No</v>
      </c>
      <c r="N5282" s="1" t="str">
        <f>IF(OR(BART_Rides[[#This Row],[Station Code]]="EM", BART_Rides[[#This Row],[Station Code]]="MT", BART_Rides[[#This Row],[Station Code]]="PL", BART_Rides[[#This Row],[Station Code]]="CC"), "Yes", "No")</f>
        <v>No</v>
      </c>
    </row>
    <row r="5283" spans="6:14">
      <c r="F5283" s="3">
        <v>44368</v>
      </c>
      <c r="G5283" s="1" t="s">
        <v>27</v>
      </c>
      <c r="H5283" s="1" t="s">
        <v>104</v>
      </c>
      <c r="I5283" s="1">
        <v>1114</v>
      </c>
      <c r="J5283" s="1">
        <f>MONTH(BART_Rides[[#This Row],[Date]])</f>
        <v>6</v>
      </c>
      <c r="K5283" s="1">
        <f>WEEKDAY(BART_Rides[[#This Row],[Date]],2)</f>
        <v>1</v>
      </c>
      <c r="L5283" s="1" t="str">
        <f>LEFT(BART_Rides[[#This Row],[Lines]],1)</f>
        <v>O</v>
      </c>
      <c r="M5283" s="1" t="str">
        <f>IF(BART_Rides[[#This Row],[FirstLetter]]="Y","Yes","No")</f>
        <v>No</v>
      </c>
      <c r="N5283" s="1" t="str">
        <f>IF(OR(BART_Rides[[#This Row],[Station Code]]="EM", BART_Rides[[#This Row],[Station Code]]="MT", BART_Rides[[#This Row],[Station Code]]="PL", BART_Rides[[#This Row],[Station Code]]="CC"), "Yes", "No")</f>
        <v>No</v>
      </c>
    </row>
    <row r="5284" spans="6:14">
      <c r="F5284" s="3">
        <v>44369</v>
      </c>
      <c r="G5284" s="1" t="s">
        <v>27</v>
      </c>
      <c r="H5284" s="1" t="s">
        <v>104</v>
      </c>
      <c r="I5284" s="1">
        <v>1182</v>
      </c>
      <c r="J5284" s="1">
        <f>MONTH(BART_Rides[[#This Row],[Date]])</f>
        <v>6</v>
      </c>
      <c r="K5284" s="1">
        <f>WEEKDAY(BART_Rides[[#This Row],[Date]],2)</f>
        <v>2</v>
      </c>
      <c r="L5284" s="1" t="str">
        <f>LEFT(BART_Rides[[#This Row],[Lines]],1)</f>
        <v>O</v>
      </c>
      <c r="M5284" s="1" t="str">
        <f>IF(BART_Rides[[#This Row],[FirstLetter]]="Y","Yes","No")</f>
        <v>No</v>
      </c>
      <c r="N5284" s="1" t="str">
        <f>IF(OR(BART_Rides[[#This Row],[Station Code]]="EM", BART_Rides[[#This Row],[Station Code]]="MT", BART_Rides[[#This Row],[Station Code]]="PL", BART_Rides[[#This Row],[Station Code]]="CC"), "Yes", "No")</f>
        <v>No</v>
      </c>
    </row>
    <row r="5285" spans="6:14">
      <c r="F5285" s="3">
        <v>44370</v>
      </c>
      <c r="G5285" s="1" t="s">
        <v>27</v>
      </c>
      <c r="H5285" s="1" t="s">
        <v>104</v>
      </c>
      <c r="I5285" s="1">
        <v>1134</v>
      </c>
      <c r="J5285" s="1">
        <f>MONTH(BART_Rides[[#This Row],[Date]])</f>
        <v>6</v>
      </c>
      <c r="K5285" s="1">
        <f>WEEKDAY(BART_Rides[[#This Row],[Date]],2)</f>
        <v>3</v>
      </c>
      <c r="L5285" s="1" t="str">
        <f>LEFT(BART_Rides[[#This Row],[Lines]],1)</f>
        <v>O</v>
      </c>
      <c r="M5285" s="1" t="str">
        <f>IF(BART_Rides[[#This Row],[FirstLetter]]="Y","Yes","No")</f>
        <v>No</v>
      </c>
      <c r="N5285" s="1" t="str">
        <f>IF(OR(BART_Rides[[#This Row],[Station Code]]="EM", BART_Rides[[#This Row],[Station Code]]="MT", BART_Rides[[#This Row],[Station Code]]="PL", BART_Rides[[#This Row],[Station Code]]="CC"), "Yes", "No")</f>
        <v>No</v>
      </c>
    </row>
    <row r="5286" spans="6:14">
      <c r="F5286" s="3">
        <v>44371</v>
      </c>
      <c r="G5286" s="1" t="s">
        <v>27</v>
      </c>
      <c r="H5286" s="1" t="s">
        <v>104</v>
      </c>
      <c r="I5286" s="1">
        <v>1109</v>
      </c>
      <c r="J5286" s="1">
        <f>MONTH(BART_Rides[[#This Row],[Date]])</f>
        <v>6</v>
      </c>
      <c r="K5286" s="1">
        <f>WEEKDAY(BART_Rides[[#This Row],[Date]],2)</f>
        <v>4</v>
      </c>
      <c r="L5286" s="1" t="str">
        <f>LEFT(BART_Rides[[#This Row],[Lines]],1)</f>
        <v>O</v>
      </c>
      <c r="M5286" s="1" t="str">
        <f>IF(BART_Rides[[#This Row],[FirstLetter]]="Y","Yes","No")</f>
        <v>No</v>
      </c>
      <c r="N5286" s="1" t="str">
        <f>IF(OR(BART_Rides[[#This Row],[Station Code]]="EM", BART_Rides[[#This Row],[Station Code]]="MT", BART_Rides[[#This Row],[Station Code]]="PL", BART_Rides[[#This Row],[Station Code]]="CC"), "Yes", "No")</f>
        <v>No</v>
      </c>
    </row>
    <row r="5287" spans="6:14">
      <c r="F5287" s="3">
        <v>44372</v>
      </c>
      <c r="G5287" s="1" t="s">
        <v>27</v>
      </c>
      <c r="H5287" s="1" t="s">
        <v>104</v>
      </c>
      <c r="I5287" s="1">
        <v>1124</v>
      </c>
      <c r="J5287" s="1">
        <f>MONTH(BART_Rides[[#This Row],[Date]])</f>
        <v>6</v>
      </c>
      <c r="K5287" s="1">
        <f>WEEKDAY(BART_Rides[[#This Row],[Date]],2)</f>
        <v>5</v>
      </c>
      <c r="L5287" s="1" t="str">
        <f>LEFT(BART_Rides[[#This Row],[Lines]],1)</f>
        <v>O</v>
      </c>
      <c r="M5287" s="1" t="str">
        <f>IF(BART_Rides[[#This Row],[FirstLetter]]="Y","Yes","No")</f>
        <v>No</v>
      </c>
      <c r="N5287" s="1" t="str">
        <f>IF(OR(BART_Rides[[#This Row],[Station Code]]="EM", BART_Rides[[#This Row],[Station Code]]="MT", BART_Rides[[#This Row],[Station Code]]="PL", BART_Rides[[#This Row],[Station Code]]="CC"), "Yes", "No")</f>
        <v>No</v>
      </c>
    </row>
    <row r="5288" spans="6:14">
      <c r="F5288" s="3">
        <v>44373</v>
      </c>
      <c r="G5288" s="1" t="s">
        <v>27</v>
      </c>
      <c r="H5288" s="1" t="s">
        <v>104</v>
      </c>
      <c r="I5288" s="1">
        <v>605</v>
      </c>
      <c r="J5288" s="1">
        <f>MONTH(BART_Rides[[#This Row],[Date]])</f>
        <v>6</v>
      </c>
      <c r="K5288" s="1">
        <f>WEEKDAY(BART_Rides[[#This Row],[Date]],2)</f>
        <v>6</v>
      </c>
      <c r="L5288" s="1" t="str">
        <f>LEFT(BART_Rides[[#This Row],[Lines]],1)</f>
        <v>O</v>
      </c>
      <c r="M5288" s="1" t="str">
        <f>IF(BART_Rides[[#This Row],[FirstLetter]]="Y","Yes","No")</f>
        <v>No</v>
      </c>
      <c r="N5288" s="1" t="str">
        <f>IF(OR(BART_Rides[[#This Row],[Station Code]]="EM", BART_Rides[[#This Row],[Station Code]]="MT", BART_Rides[[#This Row],[Station Code]]="PL", BART_Rides[[#This Row],[Station Code]]="CC"), "Yes", "No")</f>
        <v>No</v>
      </c>
    </row>
    <row r="5289" spans="6:14">
      <c r="F5289" s="3">
        <v>44374</v>
      </c>
      <c r="G5289" s="1" t="s">
        <v>27</v>
      </c>
      <c r="H5289" s="1" t="s">
        <v>104</v>
      </c>
      <c r="I5289" s="1">
        <v>490</v>
      </c>
      <c r="J5289" s="1">
        <f>MONTH(BART_Rides[[#This Row],[Date]])</f>
        <v>6</v>
      </c>
      <c r="K5289" s="1">
        <f>WEEKDAY(BART_Rides[[#This Row],[Date]],2)</f>
        <v>7</v>
      </c>
      <c r="L5289" s="1" t="str">
        <f>LEFT(BART_Rides[[#This Row],[Lines]],1)</f>
        <v>O</v>
      </c>
      <c r="M5289" s="1" t="str">
        <f>IF(BART_Rides[[#This Row],[FirstLetter]]="Y","Yes","No")</f>
        <v>No</v>
      </c>
      <c r="N5289" s="1" t="str">
        <f>IF(OR(BART_Rides[[#This Row],[Station Code]]="EM", BART_Rides[[#This Row],[Station Code]]="MT", BART_Rides[[#This Row],[Station Code]]="PL", BART_Rides[[#This Row],[Station Code]]="CC"), "Yes", "No")</f>
        <v>No</v>
      </c>
    </row>
    <row r="5290" spans="6:14">
      <c r="F5290" s="3">
        <v>44375</v>
      </c>
      <c r="G5290" s="1" t="s">
        <v>27</v>
      </c>
      <c r="H5290" s="1" t="s">
        <v>104</v>
      </c>
      <c r="I5290" s="1">
        <v>1104</v>
      </c>
      <c r="J5290" s="1">
        <f>MONTH(BART_Rides[[#This Row],[Date]])</f>
        <v>6</v>
      </c>
      <c r="K5290" s="1">
        <f>WEEKDAY(BART_Rides[[#This Row],[Date]],2)</f>
        <v>1</v>
      </c>
      <c r="L5290" s="1" t="str">
        <f>LEFT(BART_Rides[[#This Row],[Lines]],1)</f>
        <v>O</v>
      </c>
      <c r="M5290" s="1" t="str">
        <f>IF(BART_Rides[[#This Row],[FirstLetter]]="Y","Yes","No")</f>
        <v>No</v>
      </c>
      <c r="N5290" s="1" t="str">
        <f>IF(OR(BART_Rides[[#This Row],[Station Code]]="EM", BART_Rides[[#This Row],[Station Code]]="MT", BART_Rides[[#This Row],[Station Code]]="PL", BART_Rides[[#This Row],[Station Code]]="CC"), "Yes", "No")</f>
        <v>No</v>
      </c>
    </row>
    <row r="5291" spans="6:14">
      <c r="F5291" s="3">
        <v>44376</v>
      </c>
      <c r="G5291" s="1" t="s">
        <v>27</v>
      </c>
      <c r="H5291" s="1" t="s">
        <v>104</v>
      </c>
      <c r="I5291" s="1">
        <v>1167</v>
      </c>
      <c r="J5291" s="1">
        <f>MONTH(BART_Rides[[#This Row],[Date]])</f>
        <v>6</v>
      </c>
      <c r="K5291" s="1">
        <f>WEEKDAY(BART_Rides[[#This Row],[Date]],2)</f>
        <v>2</v>
      </c>
      <c r="L5291" s="1" t="str">
        <f>LEFT(BART_Rides[[#This Row],[Lines]],1)</f>
        <v>O</v>
      </c>
      <c r="M5291" s="1" t="str">
        <f>IF(BART_Rides[[#This Row],[FirstLetter]]="Y","Yes","No")</f>
        <v>No</v>
      </c>
      <c r="N5291" s="1" t="str">
        <f>IF(OR(BART_Rides[[#This Row],[Station Code]]="EM", BART_Rides[[#This Row],[Station Code]]="MT", BART_Rides[[#This Row],[Station Code]]="PL", BART_Rides[[#This Row],[Station Code]]="CC"), "Yes", "No")</f>
        <v>No</v>
      </c>
    </row>
    <row r="5292" spans="6:14">
      <c r="F5292" s="3">
        <v>44377</v>
      </c>
      <c r="G5292" s="1" t="s">
        <v>27</v>
      </c>
      <c r="H5292" s="1" t="s">
        <v>104</v>
      </c>
      <c r="I5292" s="1">
        <v>1194</v>
      </c>
      <c r="J5292" s="1">
        <f>MONTH(BART_Rides[[#This Row],[Date]])</f>
        <v>6</v>
      </c>
      <c r="K5292" s="1">
        <f>WEEKDAY(BART_Rides[[#This Row],[Date]],2)</f>
        <v>3</v>
      </c>
      <c r="L5292" s="1" t="str">
        <f>LEFT(BART_Rides[[#This Row],[Lines]],1)</f>
        <v>O</v>
      </c>
      <c r="M5292" s="1" t="str">
        <f>IF(BART_Rides[[#This Row],[FirstLetter]]="Y","Yes","No")</f>
        <v>No</v>
      </c>
      <c r="N5292" s="1" t="str">
        <f>IF(OR(BART_Rides[[#This Row],[Station Code]]="EM", BART_Rides[[#This Row],[Station Code]]="MT", BART_Rides[[#This Row],[Station Code]]="PL", BART_Rides[[#This Row],[Station Code]]="CC"), "Yes", "No")</f>
        <v>No</v>
      </c>
    </row>
    <row r="5293" spans="6:14">
      <c r="F5293" s="3">
        <v>44378</v>
      </c>
      <c r="G5293" s="1" t="s">
        <v>27</v>
      </c>
      <c r="H5293" s="1" t="s">
        <v>104</v>
      </c>
      <c r="I5293" s="1">
        <v>1217</v>
      </c>
      <c r="J5293" s="1">
        <f>MONTH(BART_Rides[[#This Row],[Date]])</f>
        <v>7</v>
      </c>
      <c r="K5293" s="1">
        <f>WEEKDAY(BART_Rides[[#This Row],[Date]],2)</f>
        <v>4</v>
      </c>
      <c r="L5293" s="1" t="str">
        <f>LEFT(BART_Rides[[#This Row],[Lines]],1)</f>
        <v>O</v>
      </c>
      <c r="M5293" s="1" t="str">
        <f>IF(BART_Rides[[#This Row],[FirstLetter]]="Y","Yes","No")</f>
        <v>No</v>
      </c>
      <c r="N5293" s="1" t="str">
        <f>IF(OR(BART_Rides[[#This Row],[Station Code]]="EM", BART_Rides[[#This Row],[Station Code]]="MT", BART_Rides[[#This Row],[Station Code]]="PL", BART_Rides[[#This Row],[Station Code]]="CC"), "Yes", "No")</f>
        <v>No</v>
      </c>
    </row>
    <row r="5294" spans="6:14">
      <c r="F5294" s="3">
        <v>44379</v>
      </c>
      <c r="G5294" s="1" t="s">
        <v>27</v>
      </c>
      <c r="H5294" s="1" t="s">
        <v>104</v>
      </c>
      <c r="I5294" s="1">
        <v>1233</v>
      </c>
      <c r="J5294" s="1">
        <f>MONTH(BART_Rides[[#This Row],[Date]])</f>
        <v>7</v>
      </c>
      <c r="K5294" s="1">
        <f>WEEKDAY(BART_Rides[[#This Row],[Date]],2)</f>
        <v>5</v>
      </c>
      <c r="L5294" s="1" t="str">
        <f>LEFT(BART_Rides[[#This Row],[Lines]],1)</f>
        <v>O</v>
      </c>
      <c r="M5294" s="1" t="str">
        <f>IF(BART_Rides[[#This Row],[FirstLetter]]="Y","Yes","No")</f>
        <v>No</v>
      </c>
      <c r="N5294" s="1" t="str">
        <f>IF(OR(BART_Rides[[#This Row],[Station Code]]="EM", BART_Rides[[#This Row],[Station Code]]="MT", BART_Rides[[#This Row],[Station Code]]="PL", BART_Rides[[#This Row],[Station Code]]="CC"), "Yes", "No")</f>
        <v>No</v>
      </c>
    </row>
    <row r="5295" spans="6:14">
      <c r="F5295" s="3">
        <v>44380</v>
      </c>
      <c r="G5295" s="1" t="s">
        <v>27</v>
      </c>
      <c r="H5295" s="1" t="s">
        <v>104</v>
      </c>
      <c r="I5295" s="1">
        <v>624</v>
      </c>
      <c r="J5295" s="1">
        <f>MONTH(BART_Rides[[#This Row],[Date]])</f>
        <v>7</v>
      </c>
      <c r="K5295" s="1">
        <f>WEEKDAY(BART_Rides[[#This Row],[Date]],2)</f>
        <v>6</v>
      </c>
      <c r="L5295" s="1" t="str">
        <f>LEFT(BART_Rides[[#This Row],[Lines]],1)</f>
        <v>O</v>
      </c>
      <c r="M5295" s="1" t="str">
        <f>IF(BART_Rides[[#This Row],[FirstLetter]]="Y","Yes","No")</f>
        <v>No</v>
      </c>
      <c r="N5295" s="1" t="str">
        <f>IF(OR(BART_Rides[[#This Row],[Station Code]]="EM", BART_Rides[[#This Row],[Station Code]]="MT", BART_Rides[[#This Row],[Station Code]]="PL", BART_Rides[[#This Row],[Station Code]]="CC"), "Yes", "No")</f>
        <v>No</v>
      </c>
    </row>
    <row r="5296" spans="6:14">
      <c r="F5296" s="3">
        <v>44381</v>
      </c>
      <c r="G5296" s="1" t="s">
        <v>27</v>
      </c>
      <c r="H5296" s="1" t="s">
        <v>104</v>
      </c>
      <c r="I5296" s="1">
        <v>479</v>
      </c>
      <c r="J5296" s="1">
        <f>MONTH(BART_Rides[[#This Row],[Date]])</f>
        <v>7</v>
      </c>
      <c r="K5296" s="1">
        <f>WEEKDAY(BART_Rides[[#This Row],[Date]],2)</f>
        <v>7</v>
      </c>
      <c r="L5296" s="1" t="str">
        <f>LEFT(BART_Rides[[#This Row],[Lines]],1)</f>
        <v>O</v>
      </c>
      <c r="M5296" s="1" t="str">
        <f>IF(BART_Rides[[#This Row],[FirstLetter]]="Y","Yes","No")</f>
        <v>No</v>
      </c>
      <c r="N5296" s="1" t="str">
        <f>IF(OR(BART_Rides[[#This Row],[Station Code]]="EM", BART_Rides[[#This Row],[Station Code]]="MT", BART_Rides[[#This Row],[Station Code]]="PL", BART_Rides[[#This Row],[Station Code]]="CC"), "Yes", "No")</f>
        <v>No</v>
      </c>
    </row>
    <row r="5297" spans="6:14">
      <c r="F5297" s="3">
        <v>44382</v>
      </c>
      <c r="G5297" s="1" t="s">
        <v>27</v>
      </c>
      <c r="H5297" s="1" t="s">
        <v>104</v>
      </c>
      <c r="I5297" s="1">
        <v>654</v>
      </c>
      <c r="J5297" s="1">
        <f>MONTH(BART_Rides[[#This Row],[Date]])</f>
        <v>7</v>
      </c>
      <c r="K5297" s="1">
        <f>WEEKDAY(BART_Rides[[#This Row],[Date]],2)</f>
        <v>1</v>
      </c>
      <c r="L5297" s="1" t="str">
        <f>LEFT(BART_Rides[[#This Row],[Lines]],1)</f>
        <v>O</v>
      </c>
      <c r="M5297" s="1" t="str">
        <f>IF(BART_Rides[[#This Row],[FirstLetter]]="Y","Yes","No")</f>
        <v>No</v>
      </c>
      <c r="N5297" s="1" t="str">
        <f>IF(OR(BART_Rides[[#This Row],[Station Code]]="EM", BART_Rides[[#This Row],[Station Code]]="MT", BART_Rides[[#This Row],[Station Code]]="PL", BART_Rides[[#This Row],[Station Code]]="CC"), "Yes", "No")</f>
        <v>No</v>
      </c>
    </row>
    <row r="5298" spans="6:14">
      <c r="F5298" s="3">
        <v>44383</v>
      </c>
      <c r="G5298" s="1" t="s">
        <v>27</v>
      </c>
      <c r="H5298" s="1" t="s">
        <v>104</v>
      </c>
      <c r="I5298" s="1">
        <v>1135</v>
      </c>
      <c r="J5298" s="1">
        <f>MONTH(BART_Rides[[#This Row],[Date]])</f>
        <v>7</v>
      </c>
      <c r="K5298" s="1">
        <f>WEEKDAY(BART_Rides[[#This Row],[Date]],2)</f>
        <v>2</v>
      </c>
      <c r="L5298" s="1" t="str">
        <f>LEFT(BART_Rides[[#This Row],[Lines]],1)</f>
        <v>O</v>
      </c>
      <c r="M5298" s="1" t="str">
        <f>IF(BART_Rides[[#This Row],[FirstLetter]]="Y","Yes","No")</f>
        <v>No</v>
      </c>
      <c r="N5298" s="1" t="str">
        <f>IF(OR(BART_Rides[[#This Row],[Station Code]]="EM", BART_Rides[[#This Row],[Station Code]]="MT", BART_Rides[[#This Row],[Station Code]]="PL", BART_Rides[[#This Row],[Station Code]]="CC"), "Yes", "No")</f>
        <v>No</v>
      </c>
    </row>
    <row r="5299" spans="6:14">
      <c r="F5299" s="3">
        <v>44384</v>
      </c>
      <c r="G5299" s="1" t="s">
        <v>27</v>
      </c>
      <c r="H5299" s="1" t="s">
        <v>104</v>
      </c>
      <c r="I5299" s="1">
        <v>1174</v>
      </c>
      <c r="J5299" s="1">
        <f>MONTH(BART_Rides[[#This Row],[Date]])</f>
        <v>7</v>
      </c>
      <c r="K5299" s="1">
        <f>WEEKDAY(BART_Rides[[#This Row],[Date]],2)</f>
        <v>3</v>
      </c>
      <c r="L5299" s="1" t="str">
        <f>LEFT(BART_Rides[[#This Row],[Lines]],1)</f>
        <v>O</v>
      </c>
      <c r="M5299" s="1" t="str">
        <f>IF(BART_Rides[[#This Row],[FirstLetter]]="Y","Yes","No")</f>
        <v>No</v>
      </c>
      <c r="N5299" s="1" t="str">
        <f>IF(OR(BART_Rides[[#This Row],[Station Code]]="EM", BART_Rides[[#This Row],[Station Code]]="MT", BART_Rides[[#This Row],[Station Code]]="PL", BART_Rides[[#This Row],[Station Code]]="CC"), "Yes", "No")</f>
        <v>No</v>
      </c>
    </row>
    <row r="5300" spans="6:14">
      <c r="F5300" s="3">
        <v>44385</v>
      </c>
      <c r="G5300" s="1" t="s">
        <v>27</v>
      </c>
      <c r="H5300" s="1" t="s">
        <v>104</v>
      </c>
      <c r="I5300" s="1">
        <v>1223</v>
      </c>
      <c r="J5300" s="1">
        <f>MONTH(BART_Rides[[#This Row],[Date]])</f>
        <v>7</v>
      </c>
      <c r="K5300" s="1">
        <f>WEEKDAY(BART_Rides[[#This Row],[Date]],2)</f>
        <v>4</v>
      </c>
      <c r="L5300" s="1" t="str">
        <f>LEFT(BART_Rides[[#This Row],[Lines]],1)</f>
        <v>O</v>
      </c>
      <c r="M5300" s="1" t="str">
        <f>IF(BART_Rides[[#This Row],[FirstLetter]]="Y","Yes","No")</f>
        <v>No</v>
      </c>
      <c r="N5300" s="1" t="str">
        <f>IF(OR(BART_Rides[[#This Row],[Station Code]]="EM", BART_Rides[[#This Row],[Station Code]]="MT", BART_Rides[[#This Row],[Station Code]]="PL", BART_Rides[[#This Row],[Station Code]]="CC"), "Yes", "No")</f>
        <v>No</v>
      </c>
    </row>
    <row r="5301" spans="6:14">
      <c r="F5301" s="3">
        <v>44386</v>
      </c>
      <c r="G5301" s="1" t="s">
        <v>27</v>
      </c>
      <c r="H5301" s="1" t="s">
        <v>104</v>
      </c>
      <c r="I5301" s="1">
        <v>1060</v>
      </c>
      <c r="J5301" s="1">
        <f>MONTH(BART_Rides[[#This Row],[Date]])</f>
        <v>7</v>
      </c>
      <c r="K5301" s="1">
        <f>WEEKDAY(BART_Rides[[#This Row],[Date]],2)</f>
        <v>5</v>
      </c>
      <c r="L5301" s="1" t="str">
        <f>LEFT(BART_Rides[[#This Row],[Lines]],1)</f>
        <v>O</v>
      </c>
      <c r="M5301" s="1" t="str">
        <f>IF(BART_Rides[[#This Row],[FirstLetter]]="Y","Yes","No")</f>
        <v>No</v>
      </c>
      <c r="N5301" s="1" t="str">
        <f>IF(OR(BART_Rides[[#This Row],[Station Code]]="EM", BART_Rides[[#This Row],[Station Code]]="MT", BART_Rides[[#This Row],[Station Code]]="PL", BART_Rides[[#This Row],[Station Code]]="CC"), "Yes", "No")</f>
        <v>No</v>
      </c>
    </row>
    <row r="5302" spans="6:14">
      <c r="F5302" s="3">
        <v>44387</v>
      </c>
      <c r="G5302" s="1" t="s">
        <v>27</v>
      </c>
      <c r="H5302" s="1" t="s">
        <v>104</v>
      </c>
      <c r="I5302" s="1">
        <v>535</v>
      </c>
      <c r="J5302" s="1">
        <f>MONTH(BART_Rides[[#This Row],[Date]])</f>
        <v>7</v>
      </c>
      <c r="K5302" s="1">
        <f>WEEKDAY(BART_Rides[[#This Row],[Date]],2)</f>
        <v>6</v>
      </c>
      <c r="L5302" s="1" t="str">
        <f>LEFT(BART_Rides[[#This Row],[Lines]],1)</f>
        <v>O</v>
      </c>
      <c r="M5302" s="1" t="str">
        <f>IF(BART_Rides[[#This Row],[FirstLetter]]="Y","Yes","No")</f>
        <v>No</v>
      </c>
      <c r="N5302" s="1" t="str">
        <f>IF(OR(BART_Rides[[#This Row],[Station Code]]="EM", BART_Rides[[#This Row],[Station Code]]="MT", BART_Rides[[#This Row],[Station Code]]="PL", BART_Rides[[#This Row],[Station Code]]="CC"), "Yes", "No")</f>
        <v>No</v>
      </c>
    </row>
    <row r="5303" spans="6:14">
      <c r="F5303" s="3">
        <v>44388</v>
      </c>
      <c r="G5303" s="1" t="s">
        <v>27</v>
      </c>
      <c r="H5303" s="1" t="s">
        <v>104</v>
      </c>
      <c r="I5303" s="1">
        <v>445</v>
      </c>
      <c r="J5303" s="1">
        <f>MONTH(BART_Rides[[#This Row],[Date]])</f>
        <v>7</v>
      </c>
      <c r="K5303" s="1">
        <f>WEEKDAY(BART_Rides[[#This Row],[Date]],2)</f>
        <v>7</v>
      </c>
      <c r="L5303" s="1" t="str">
        <f>LEFT(BART_Rides[[#This Row],[Lines]],1)</f>
        <v>O</v>
      </c>
      <c r="M5303" s="1" t="str">
        <f>IF(BART_Rides[[#This Row],[FirstLetter]]="Y","Yes","No")</f>
        <v>No</v>
      </c>
      <c r="N5303" s="1" t="str">
        <f>IF(OR(BART_Rides[[#This Row],[Station Code]]="EM", BART_Rides[[#This Row],[Station Code]]="MT", BART_Rides[[#This Row],[Station Code]]="PL", BART_Rides[[#This Row],[Station Code]]="CC"), "Yes", "No")</f>
        <v>No</v>
      </c>
    </row>
    <row r="5304" spans="6:14">
      <c r="F5304" s="3">
        <v>44389</v>
      </c>
      <c r="G5304" s="1" t="s">
        <v>27</v>
      </c>
      <c r="H5304" s="1" t="s">
        <v>104</v>
      </c>
      <c r="I5304" s="1">
        <v>1203</v>
      </c>
      <c r="J5304" s="1">
        <f>MONTH(BART_Rides[[#This Row],[Date]])</f>
        <v>7</v>
      </c>
      <c r="K5304" s="1">
        <f>WEEKDAY(BART_Rides[[#This Row],[Date]],2)</f>
        <v>1</v>
      </c>
      <c r="L5304" s="1" t="str">
        <f>LEFT(BART_Rides[[#This Row],[Lines]],1)</f>
        <v>O</v>
      </c>
      <c r="M5304" s="1" t="str">
        <f>IF(BART_Rides[[#This Row],[FirstLetter]]="Y","Yes","No")</f>
        <v>No</v>
      </c>
      <c r="N5304" s="1" t="str">
        <f>IF(OR(BART_Rides[[#This Row],[Station Code]]="EM", BART_Rides[[#This Row],[Station Code]]="MT", BART_Rides[[#This Row],[Station Code]]="PL", BART_Rides[[#This Row],[Station Code]]="CC"), "Yes", "No")</f>
        <v>No</v>
      </c>
    </row>
    <row r="5305" spans="6:14">
      <c r="F5305" s="3">
        <v>44390</v>
      </c>
      <c r="G5305" s="1" t="s">
        <v>27</v>
      </c>
      <c r="H5305" s="1" t="s">
        <v>104</v>
      </c>
      <c r="I5305" s="1">
        <v>1187</v>
      </c>
      <c r="J5305" s="1">
        <f>MONTH(BART_Rides[[#This Row],[Date]])</f>
        <v>7</v>
      </c>
      <c r="K5305" s="1">
        <f>WEEKDAY(BART_Rides[[#This Row],[Date]],2)</f>
        <v>2</v>
      </c>
      <c r="L5305" s="1" t="str">
        <f>LEFT(BART_Rides[[#This Row],[Lines]],1)</f>
        <v>O</v>
      </c>
      <c r="M5305" s="1" t="str">
        <f>IF(BART_Rides[[#This Row],[FirstLetter]]="Y","Yes","No")</f>
        <v>No</v>
      </c>
      <c r="N5305" s="1" t="str">
        <f>IF(OR(BART_Rides[[#This Row],[Station Code]]="EM", BART_Rides[[#This Row],[Station Code]]="MT", BART_Rides[[#This Row],[Station Code]]="PL", BART_Rides[[#This Row],[Station Code]]="CC"), "Yes", "No")</f>
        <v>No</v>
      </c>
    </row>
    <row r="5306" spans="6:14">
      <c r="F5306" s="3">
        <v>44391</v>
      </c>
      <c r="G5306" s="1" t="s">
        <v>27</v>
      </c>
      <c r="H5306" s="1" t="s">
        <v>104</v>
      </c>
      <c r="I5306" s="1">
        <v>1167</v>
      </c>
      <c r="J5306" s="1">
        <f>MONTH(BART_Rides[[#This Row],[Date]])</f>
        <v>7</v>
      </c>
      <c r="K5306" s="1">
        <f>WEEKDAY(BART_Rides[[#This Row],[Date]],2)</f>
        <v>3</v>
      </c>
      <c r="L5306" s="1" t="str">
        <f>LEFT(BART_Rides[[#This Row],[Lines]],1)</f>
        <v>O</v>
      </c>
      <c r="M5306" s="1" t="str">
        <f>IF(BART_Rides[[#This Row],[FirstLetter]]="Y","Yes","No")</f>
        <v>No</v>
      </c>
      <c r="N5306" s="1" t="str">
        <f>IF(OR(BART_Rides[[#This Row],[Station Code]]="EM", BART_Rides[[#This Row],[Station Code]]="MT", BART_Rides[[#This Row],[Station Code]]="PL", BART_Rides[[#This Row],[Station Code]]="CC"), "Yes", "No")</f>
        <v>No</v>
      </c>
    </row>
    <row r="5307" spans="6:14">
      <c r="F5307" s="3">
        <v>44392</v>
      </c>
      <c r="G5307" s="1" t="s">
        <v>27</v>
      </c>
      <c r="H5307" s="1" t="s">
        <v>104</v>
      </c>
      <c r="I5307" s="1">
        <v>1272</v>
      </c>
      <c r="J5307" s="1">
        <f>MONTH(BART_Rides[[#This Row],[Date]])</f>
        <v>7</v>
      </c>
      <c r="K5307" s="1">
        <f>WEEKDAY(BART_Rides[[#This Row],[Date]],2)</f>
        <v>4</v>
      </c>
      <c r="L5307" s="1" t="str">
        <f>LEFT(BART_Rides[[#This Row],[Lines]],1)</f>
        <v>O</v>
      </c>
      <c r="M5307" s="1" t="str">
        <f>IF(BART_Rides[[#This Row],[FirstLetter]]="Y","Yes","No")</f>
        <v>No</v>
      </c>
      <c r="N5307" s="1" t="str">
        <f>IF(OR(BART_Rides[[#This Row],[Station Code]]="EM", BART_Rides[[#This Row],[Station Code]]="MT", BART_Rides[[#This Row],[Station Code]]="PL", BART_Rides[[#This Row],[Station Code]]="CC"), "Yes", "No")</f>
        <v>No</v>
      </c>
    </row>
    <row r="5308" spans="6:14">
      <c r="F5308" s="3">
        <v>44393</v>
      </c>
      <c r="G5308" s="1" t="s">
        <v>27</v>
      </c>
      <c r="H5308" s="1" t="s">
        <v>104</v>
      </c>
      <c r="I5308" s="1">
        <v>1189</v>
      </c>
      <c r="J5308" s="1">
        <f>MONTH(BART_Rides[[#This Row],[Date]])</f>
        <v>7</v>
      </c>
      <c r="K5308" s="1">
        <f>WEEKDAY(BART_Rides[[#This Row],[Date]],2)</f>
        <v>5</v>
      </c>
      <c r="L5308" s="1" t="str">
        <f>LEFT(BART_Rides[[#This Row],[Lines]],1)</f>
        <v>O</v>
      </c>
      <c r="M5308" s="1" t="str">
        <f>IF(BART_Rides[[#This Row],[FirstLetter]]="Y","Yes","No")</f>
        <v>No</v>
      </c>
      <c r="N5308" s="1" t="str">
        <f>IF(OR(BART_Rides[[#This Row],[Station Code]]="EM", BART_Rides[[#This Row],[Station Code]]="MT", BART_Rides[[#This Row],[Station Code]]="PL", BART_Rides[[#This Row],[Station Code]]="CC"), "Yes", "No")</f>
        <v>No</v>
      </c>
    </row>
    <row r="5309" spans="6:14">
      <c r="F5309" s="3">
        <v>44394</v>
      </c>
      <c r="G5309" s="1" t="s">
        <v>27</v>
      </c>
      <c r="H5309" s="1" t="s">
        <v>104</v>
      </c>
      <c r="I5309" s="1">
        <v>627</v>
      </c>
      <c r="J5309" s="1">
        <f>MONTH(BART_Rides[[#This Row],[Date]])</f>
        <v>7</v>
      </c>
      <c r="K5309" s="1">
        <f>WEEKDAY(BART_Rides[[#This Row],[Date]],2)</f>
        <v>6</v>
      </c>
      <c r="L5309" s="1" t="str">
        <f>LEFT(BART_Rides[[#This Row],[Lines]],1)</f>
        <v>O</v>
      </c>
      <c r="M5309" s="1" t="str">
        <f>IF(BART_Rides[[#This Row],[FirstLetter]]="Y","Yes","No")</f>
        <v>No</v>
      </c>
      <c r="N5309" s="1" t="str">
        <f>IF(OR(BART_Rides[[#This Row],[Station Code]]="EM", BART_Rides[[#This Row],[Station Code]]="MT", BART_Rides[[#This Row],[Station Code]]="PL", BART_Rides[[#This Row],[Station Code]]="CC"), "Yes", "No")</f>
        <v>No</v>
      </c>
    </row>
    <row r="5310" spans="6:14">
      <c r="F5310" s="3">
        <v>44395</v>
      </c>
      <c r="G5310" s="1" t="s">
        <v>27</v>
      </c>
      <c r="H5310" s="1" t="s">
        <v>104</v>
      </c>
      <c r="I5310" s="1">
        <v>453</v>
      </c>
      <c r="J5310" s="1">
        <f>MONTH(BART_Rides[[#This Row],[Date]])</f>
        <v>7</v>
      </c>
      <c r="K5310" s="1">
        <f>WEEKDAY(BART_Rides[[#This Row],[Date]],2)</f>
        <v>7</v>
      </c>
      <c r="L5310" s="1" t="str">
        <f>LEFT(BART_Rides[[#This Row],[Lines]],1)</f>
        <v>O</v>
      </c>
      <c r="M5310" s="1" t="str">
        <f>IF(BART_Rides[[#This Row],[FirstLetter]]="Y","Yes","No")</f>
        <v>No</v>
      </c>
      <c r="N5310" s="1" t="str">
        <f>IF(OR(BART_Rides[[#This Row],[Station Code]]="EM", BART_Rides[[#This Row],[Station Code]]="MT", BART_Rides[[#This Row],[Station Code]]="PL", BART_Rides[[#This Row],[Station Code]]="CC"), "Yes", "No")</f>
        <v>No</v>
      </c>
    </row>
    <row r="5311" spans="6:14">
      <c r="F5311" s="3">
        <v>44396</v>
      </c>
      <c r="G5311" s="1" t="s">
        <v>27</v>
      </c>
      <c r="H5311" s="1" t="s">
        <v>104</v>
      </c>
      <c r="I5311" s="1">
        <v>1163</v>
      </c>
      <c r="J5311" s="1">
        <f>MONTH(BART_Rides[[#This Row],[Date]])</f>
        <v>7</v>
      </c>
      <c r="K5311" s="1">
        <f>WEEKDAY(BART_Rides[[#This Row],[Date]],2)</f>
        <v>1</v>
      </c>
      <c r="L5311" s="1" t="str">
        <f>LEFT(BART_Rides[[#This Row],[Lines]],1)</f>
        <v>O</v>
      </c>
      <c r="M5311" s="1" t="str">
        <f>IF(BART_Rides[[#This Row],[FirstLetter]]="Y","Yes","No")</f>
        <v>No</v>
      </c>
      <c r="N5311" s="1" t="str">
        <f>IF(OR(BART_Rides[[#This Row],[Station Code]]="EM", BART_Rides[[#This Row],[Station Code]]="MT", BART_Rides[[#This Row],[Station Code]]="PL", BART_Rides[[#This Row],[Station Code]]="CC"), "Yes", "No")</f>
        <v>No</v>
      </c>
    </row>
    <row r="5312" spans="6:14">
      <c r="F5312" s="3">
        <v>44397</v>
      </c>
      <c r="G5312" s="1" t="s">
        <v>27</v>
      </c>
      <c r="H5312" s="1" t="s">
        <v>104</v>
      </c>
      <c r="I5312" s="1">
        <v>1200</v>
      </c>
      <c r="J5312" s="1">
        <f>MONTH(BART_Rides[[#This Row],[Date]])</f>
        <v>7</v>
      </c>
      <c r="K5312" s="1">
        <f>WEEKDAY(BART_Rides[[#This Row],[Date]],2)</f>
        <v>2</v>
      </c>
      <c r="L5312" s="1" t="str">
        <f>LEFT(BART_Rides[[#This Row],[Lines]],1)</f>
        <v>O</v>
      </c>
      <c r="M5312" s="1" t="str">
        <f>IF(BART_Rides[[#This Row],[FirstLetter]]="Y","Yes","No")</f>
        <v>No</v>
      </c>
      <c r="N5312" s="1" t="str">
        <f>IF(OR(BART_Rides[[#This Row],[Station Code]]="EM", BART_Rides[[#This Row],[Station Code]]="MT", BART_Rides[[#This Row],[Station Code]]="PL", BART_Rides[[#This Row],[Station Code]]="CC"), "Yes", "No")</f>
        <v>No</v>
      </c>
    </row>
    <row r="5313" spans="6:14">
      <c r="F5313" s="3">
        <v>44398</v>
      </c>
      <c r="G5313" s="1" t="s">
        <v>27</v>
      </c>
      <c r="H5313" s="1" t="s">
        <v>104</v>
      </c>
      <c r="I5313" s="1">
        <v>1253</v>
      </c>
      <c r="J5313" s="1">
        <f>MONTH(BART_Rides[[#This Row],[Date]])</f>
        <v>7</v>
      </c>
      <c r="K5313" s="1">
        <f>WEEKDAY(BART_Rides[[#This Row],[Date]],2)</f>
        <v>3</v>
      </c>
      <c r="L5313" s="1" t="str">
        <f>LEFT(BART_Rides[[#This Row],[Lines]],1)</f>
        <v>O</v>
      </c>
      <c r="M5313" s="1" t="str">
        <f>IF(BART_Rides[[#This Row],[FirstLetter]]="Y","Yes","No")</f>
        <v>No</v>
      </c>
      <c r="N5313" s="1" t="str">
        <f>IF(OR(BART_Rides[[#This Row],[Station Code]]="EM", BART_Rides[[#This Row],[Station Code]]="MT", BART_Rides[[#This Row],[Station Code]]="PL", BART_Rides[[#This Row],[Station Code]]="CC"), "Yes", "No")</f>
        <v>No</v>
      </c>
    </row>
    <row r="5314" spans="6:14">
      <c r="F5314" s="3">
        <v>44399</v>
      </c>
      <c r="G5314" s="1" t="s">
        <v>27</v>
      </c>
      <c r="H5314" s="1" t="s">
        <v>104</v>
      </c>
      <c r="I5314" s="1">
        <v>1222</v>
      </c>
      <c r="J5314" s="1">
        <f>MONTH(BART_Rides[[#This Row],[Date]])</f>
        <v>7</v>
      </c>
      <c r="K5314" s="1">
        <f>WEEKDAY(BART_Rides[[#This Row],[Date]],2)</f>
        <v>4</v>
      </c>
      <c r="L5314" s="1" t="str">
        <f>LEFT(BART_Rides[[#This Row],[Lines]],1)</f>
        <v>O</v>
      </c>
      <c r="M5314" s="1" t="str">
        <f>IF(BART_Rides[[#This Row],[FirstLetter]]="Y","Yes","No")</f>
        <v>No</v>
      </c>
      <c r="N5314" s="1" t="str">
        <f>IF(OR(BART_Rides[[#This Row],[Station Code]]="EM", BART_Rides[[#This Row],[Station Code]]="MT", BART_Rides[[#This Row],[Station Code]]="PL", BART_Rides[[#This Row],[Station Code]]="CC"), "Yes", "No")</f>
        <v>No</v>
      </c>
    </row>
    <row r="5315" spans="6:14">
      <c r="F5315" s="3">
        <v>44400</v>
      </c>
      <c r="G5315" s="1" t="s">
        <v>27</v>
      </c>
      <c r="H5315" s="1" t="s">
        <v>104</v>
      </c>
      <c r="I5315" s="1">
        <v>1110</v>
      </c>
      <c r="J5315" s="1">
        <f>MONTH(BART_Rides[[#This Row],[Date]])</f>
        <v>7</v>
      </c>
      <c r="K5315" s="1">
        <f>WEEKDAY(BART_Rides[[#This Row],[Date]],2)</f>
        <v>5</v>
      </c>
      <c r="L5315" s="1" t="str">
        <f>LEFT(BART_Rides[[#This Row],[Lines]],1)</f>
        <v>O</v>
      </c>
      <c r="M5315" s="1" t="str">
        <f>IF(BART_Rides[[#This Row],[FirstLetter]]="Y","Yes","No")</f>
        <v>No</v>
      </c>
      <c r="N5315" s="1" t="str">
        <f>IF(OR(BART_Rides[[#This Row],[Station Code]]="EM", BART_Rides[[#This Row],[Station Code]]="MT", BART_Rides[[#This Row],[Station Code]]="PL", BART_Rides[[#This Row],[Station Code]]="CC"), "Yes", "No")</f>
        <v>No</v>
      </c>
    </row>
    <row r="5316" spans="6:14">
      <c r="F5316" s="3">
        <v>44401</v>
      </c>
      <c r="G5316" s="1" t="s">
        <v>27</v>
      </c>
      <c r="H5316" s="1" t="s">
        <v>104</v>
      </c>
      <c r="I5316" s="1">
        <v>626</v>
      </c>
      <c r="J5316" s="1">
        <f>MONTH(BART_Rides[[#This Row],[Date]])</f>
        <v>7</v>
      </c>
      <c r="K5316" s="1">
        <f>WEEKDAY(BART_Rides[[#This Row],[Date]],2)</f>
        <v>6</v>
      </c>
      <c r="L5316" s="1" t="str">
        <f>LEFT(BART_Rides[[#This Row],[Lines]],1)</f>
        <v>O</v>
      </c>
      <c r="M5316" s="1" t="str">
        <f>IF(BART_Rides[[#This Row],[FirstLetter]]="Y","Yes","No")</f>
        <v>No</v>
      </c>
      <c r="N5316" s="1" t="str">
        <f>IF(OR(BART_Rides[[#This Row],[Station Code]]="EM", BART_Rides[[#This Row],[Station Code]]="MT", BART_Rides[[#This Row],[Station Code]]="PL", BART_Rides[[#This Row],[Station Code]]="CC"), "Yes", "No")</f>
        <v>No</v>
      </c>
    </row>
    <row r="5317" spans="6:14">
      <c r="F5317" s="3">
        <v>44402</v>
      </c>
      <c r="G5317" s="1" t="s">
        <v>27</v>
      </c>
      <c r="H5317" s="1" t="s">
        <v>104</v>
      </c>
      <c r="I5317" s="1">
        <v>434</v>
      </c>
      <c r="J5317" s="1">
        <f>MONTH(BART_Rides[[#This Row],[Date]])</f>
        <v>7</v>
      </c>
      <c r="K5317" s="1">
        <f>WEEKDAY(BART_Rides[[#This Row],[Date]],2)</f>
        <v>7</v>
      </c>
      <c r="L5317" s="1" t="str">
        <f>LEFT(BART_Rides[[#This Row],[Lines]],1)</f>
        <v>O</v>
      </c>
      <c r="M5317" s="1" t="str">
        <f>IF(BART_Rides[[#This Row],[FirstLetter]]="Y","Yes","No")</f>
        <v>No</v>
      </c>
      <c r="N5317" s="1" t="str">
        <f>IF(OR(BART_Rides[[#This Row],[Station Code]]="EM", BART_Rides[[#This Row],[Station Code]]="MT", BART_Rides[[#This Row],[Station Code]]="PL", BART_Rides[[#This Row],[Station Code]]="CC"), "Yes", "No")</f>
        <v>No</v>
      </c>
    </row>
    <row r="5318" spans="6:14">
      <c r="F5318" s="3">
        <v>44403</v>
      </c>
      <c r="G5318" s="1" t="s">
        <v>27</v>
      </c>
      <c r="H5318" s="1" t="s">
        <v>104</v>
      </c>
      <c r="I5318" s="1">
        <v>1102</v>
      </c>
      <c r="J5318" s="1">
        <f>MONTH(BART_Rides[[#This Row],[Date]])</f>
        <v>7</v>
      </c>
      <c r="K5318" s="1">
        <f>WEEKDAY(BART_Rides[[#This Row],[Date]],2)</f>
        <v>1</v>
      </c>
      <c r="L5318" s="1" t="str">
        <f>LEFT(BART_Rides[[#This Row],[Lines]],1)</f>
        <v>O</v>
      </c>
      <c r="M5318" s="1" t="str">
        <f>IF(BART_Rides[[#This Row],[FirstLetter]]="Y","Yes","No")</f>
        <v>No</v>
      </c>
      <c r="N5318" s="1" t="str">
        <f>IF(OR(BART_Rides[[#This Row],[Station Code]]="EM", BART_Rides[[#This Row],[Station Code]]="MT", BART_Rides[[#This Row],[Station Code]]="PL", BART_Rides[[#This Row],[Station Code]]="CC"), "Yes", "No")</f>
        <v>No</v>
      </c>
    </row>
    <row r="5319" spans="6:14">
      <c r="F5319" s="3">
        <v>44404</v>
      </c>
      <c r="G5319" s="1" t="s">
        <v>27</v>
      </c>
      <c r="H5319" s="1" t="s">
        <v>104</v>
      </c>
      <c r="I5319" s="1">
        <v>1192</v>
      </c>
      <c r="J5319" s="1">
        <f>MONTH(BART_Rides[[#This Row],[Date]])</f>
        <v>7</v>
      </c>
      <c r="K5319" s="1">
        <f>WEEKDAY(BART_Rides[[#This Row],[Date]],2)</f>
        <v>2</v>
      </c>
      <c r="L5319" s="1" t="str">
        <f>LEFT(BART_Rides[[#This Row],[Lines]],1)</f>
        <v>O</v>
      </c>
      <c r="M5319" s="1" t="str">
        <f>IF(BART_Rides[[#This Row],[FirstLetter]]="Y","Yes","No")</f>
        <v>No</v>
      </c>
      <c r="N5319" s="1" t="str">
        <f>IF(OR(BART_Rides[[#This Row],[Station Code]]="EM", BART_Rides[[#This Row],[Station Code]]="MT", BART_Rides[[#This Row],[Station Code]]="PL", BART_Rides[[#This Row],[Station Code]]="CC"), "Yes", "No")</f>
        <v>No</v>
      </c>
    </row>
    <row r="5320" spans="6:14">
      <c r="F5320" s="3">
        <v>44405</v>
      </c>
      <c r="G5320" s="1" t="s">
        <v>27</v>
      </c>
      <c r="H5320" s="1" t="s">
        <v>104</v>
      </c>
      <c r="I5320" s="1">
        <v>1166</v>
      </c>
      <c r="J5320" s="1">
        <f>MONTH(BART_Rides[[#This Row],[Date]])</f>
        <v>7</v>
      </c>
      <c r="K5320" s="1">
        <f>WEEKDAY(BART_Rides[[#This Row],[Date]],2)</f>
        <v>3</v>
      </c>
      <c r="L5320" s="1" t="str">
        <f>LEFT(BART_Rides[[#This Row],[Lines]],1)</f>
        <v>O</v>
      </c>
      <c r="M5320" s="1" t="str">
        <f>IF(BART_Rides[[#This Row],[FirstLetter]]="Y","Yes","No")</f>
        <v>No</v>
      </c>
      <c r="N5320" s="1" t="str">
        <f>IF(OR(BART_Rides[[#This Row],[Station Code]]="EM", BART_Rides[[#This Row],[Station Code]]="MT", BART_Rides[[#This Row],[Station Code]]="PL", BART_Rides[[#This Row],[Station Code]]="CC"), "Yes", "No")</f>
        <v>No</v>
      </c>
    </row>
    <row r="5321" spans="6:14">
      <c r="F5321" s="3">
        <v>44406</v>
      </c>
      <c r="G5321" s="1" t="s">
        <v>27</v>
      </c>
      <c r="H5321" s="1" t="s">
        <v>104</v>
      </c>
      <c r="I5321" s="1">
        <v>1182</v>
      </c>
      <c r="J5321" s="1">
        <f>MONTH(BART_Rides[[#This Row],[Date]])</f>
        <v>7</v>
      </c>
      <c r="K5321" s="1">
        <f>WEEKDAY(BART_Rides[[#This Row],[Date]],2)</f>
        <v>4</v>
      </c>
      <c r="L5321" s="1" t="str">
        <f>LEFT(BART_Rides[[#This Row],[Lines]],1)</f>
        <v>O</v>
      </c>
      <c r="M5321" s="1" t="str">
        <f>IF(BART_Rides[[#This Row],[FirstLetter]]="Y","Yes","No")</f>
        <v>No</v>
      </c>
      <c r="N5321" s="1" t="str">
        <f>IF(OR(BART_Rides[[#This Row],[Station Code]]="EM", BART_Rides[[#This Row],[Station Code]]="MT", BART_Rides[[#This Row],[Station Code]]="PL", BART_Rides[[#This Row],[Station Code]]="CC"), "Yes", "No")</f>
        <v>No</v>
      </c>
    </row>
    <row r="5322" spans="6:14">
      <c r="F5322" s="3">
        <v>44407</v>
      </c>
      <c r="G5322" s="1" t="s">
        <v>27</v>
      </c>
      <c r="H5322" s="1" t="s">
        <v>104</v>
      </c>
      <c r="I5322" s="1">
        <v>1112</v>
      </c>
      <c r="J5322" s="1">
        <f>MONTH(BART_Rides[[#This Row],[Date]])</f>
        <v>7</v>
      </c>
      <c r="K5322" s="1">
        <f>WEEKDAY(BART_Rides[[#This Row],[Date]],2)</f>
        <v>5</v>
      </c>
      <c r="L5322" s="1" t="str">
        <f>LEFT(BART_Rides[[#This Row],[Lines]],1)</f>
        <v>O</v>
      </c>
      <c r="M5322" s="1" t="str">
        <f>IF(BART_Rides[[#This Row],[FirstLetter]]="Y","Yes","No")</f>
        <v>No</v>
      </c>
      <c r="N5322" s="1" t="str">
        <f>IF(OR(BART_Rides[[#This Row],[Station Code]]="EM", BART_Rides[[#This Row],[Station Code]]="MT", BART_Rides[[#This Row],[Station Code]]="PL", BART_Rides[[#This Row],[Station Code]]="CC"), "Yes", "No")</f>
        <v>No</v>
      </c>
    </row>
    <row r="5323" spans="6:14">
      <c r="F5323" s="3">
        <v>44408</v>
      </c>
      <c r="G5323" s="1" t="s">
        <v>27</v>
      </c>
      <c r="H5323" s="1" t="s">
        <v>104</v>
      </c>
      <c r="I5323" s="1">
        <v>564</v>
      </c>
      <c r="J5323" s="1">
        <f>MONTH(BART_Rides[[#This Row],[Date]])</f>
        <v>7</v>
      </c>
      <c r="K5323" s="1">
        <f>WEEKDAY(BART_Rides[[#This Row],[Date]],2)</f>
        <v>6</v>
      </c>
      <c r="L5323" s="1" t="str">
        <f>LEFT(BART_Rides[[#This Row],[Lines]],1)</f>
        <v>O</v>
      </c>
      <c r="M5323" s="1" t="str">
        <f>IF(BART_Rides[[#This Row],[FirstLetter]]="Y","Yes","No")</f>
        <v>No</v>
      </c>
      <c r="N5323" s="1" t="str">
        <f>IF(OR(BART_Rides[[#This Row],[Station Code]]="EM", BART_Rides[[#This Row],[Station Code]]="MT", BART_Rides[[#This Row],[Station Code]]="PL", BART_Rides[[#This Row],[Station Code]]="CC"), "Yes", "No")</f>
        <v>No</v>
      </c>
    </row>
    <row r="5324" spans="6:14">
      <c r="F5324" s="3">
        <v>44409</v>
      </c>
      <c r="G5324" s="1" t="s">
        <v>27</v>
      </c>
      <c r="H5324" s="1" t="s">
        <v>104</v>
      </c>
      <c r="I5324" s="1">
        <v>465</v>
      </c>
      <c r="J5324" s="1">
        <f>MONTH(BART_Rides[[#This Row],[Date]])</f>
        <v>8</v>
      </c>
      <c r="K5324" s="1">
        <f>WEEKDAY(BART_Rides[[#This Row],[Date]],2)</f>
        <v>7</v>
      </c>
      <c r="L5324" s="1" t="str">
        <f>LEFT(BART_Rides[[#This Row],[Lines]],1)</f>
        <v>O</v>
      </c>
      <c r="M5324" s="1" t="str">
        <f>IF(BART_Rides[[#This Row],[FirstLetter]]="Y","Yes","No")</f>
        <v>No</v>
      </c>
      <c r="N5324" s="1" t="str">
        <f>IF(OR(BART_Rides[[#This Row],[Station Code]]="EM", BART_Rides[[#This Row],[Station Code]]="MT", BART_Rides[[#This Row],[Station Code]]="PL", BART_Rides[[#This Row],[Station Code]]="CC"), "Yes", "No")</f>
        <v>No</v>
      </c>
    </row>
    <row r="5325" spans="6:14">
      <c r="F5325" s="3">
        <v>44410</v>
      </c>
      <c r="G5325" s="1" t="s">
        <v>27</v>
      </c>
      <c r="H5325" s="1" t="s">
        <v>104</v>
      </c>
      <c r="I5325" s="1">
        <v>1182</v>
      </c>
      <c r="J5325" s="1">
        <f>MONTH(BART_Rides[[#This Row],[Date]])</f>
        <v>8</v>
      </c>
      <c r="K5325" s="1">
        <f>WEEKDAY(BART_Rides[[#This Row],[Date]],2)</f>
        <v>1</v>
      </c>
      <c r="L5325" s="1" t="str">
        <f>LEFT(BART_Rides[[#This Row],[Lines]],1)</f>
        <v>O</v>
      </c>
      <c r="M5325" s="1" t="str">
        <f>IF(BART_Rides[[#This Row],[FirstLetter]]="Y","Yes","No")</f>
        <v>No</v>
      </c>
      <c r="N5325" s="1" t="str">
        <f>IF(OR(BART_Rides[[#This Row],[Station Code]]="EM", BART_Rides[[#This Row],[Station Code]]="MT", BART_Rides[[#This Row],[Station Code]]="PL", BART_Rides[[#This Row],[Station Code]]="CC"), "Yes", "No")</f>
        <v>No</v>
      </c>
    </row>
    <row r="5326" spans="6:14">
      <c r="F5326" s="3">
        <v>44411</v>
      </c>
      <c r="G5326" s="1" t="s">
        <v>27</v>
      </c>
      <c r="H5326" s="1" t="s">
        <v>104</v>
      </c>
      <c r="I5326" s="1">
        <v>1313</v>
      </c>
      <c r="J5326" s="1">
        <f>MONTH(BART_Rides[[#This Row],[Date]])</f>
        <v>8</v>
      </c>
      <c r="K5326" s="1">
        <f>WEEKDAY(BART_Rides[[#This Row],[Date]],2)</f>
        <v>2</v>
      </c>
      <c r="L5326" s="1" t="str">
        <f>LEFT(BART_Rides[[#This Row],[Lines]],1)</f>
        <v>O</v>
      </c>
      <c r="M5326" s="1" t="str">
        <f>IF(BART_Rides[[#This Row],[FirstLetter]]="Y","Yes","No")</f>
        <v>No</v>
      </c>
      <c r="N5326" s="1" t="str">
        <f>IF(OR(BART_Rides[[#This Row],[Station Code]]="EM", BART_Rides[[#This Row],[Station Code]]="MT", BART_Rides[[#This Row],[Station Code]]="PL", BART_Rides[[#This Row],[Station Code]]="CC"), "Yes", "No")</f>
        <v>No</v>
      </c>
    </row>
    <row r="5327" spans="6:14">
      <c r="F5327" s="3">
        <v>44412</v>
      </c>
      <c r="G5327" s="1" t="s">
        <v>27</v>
      </c>
      <c r="H5327" s="1" t="s">
        <v>104</v>
      </c>
      <c r="I5327" s="1">
        <v>1285</v>
      </c>
      <c r="J5327" s="1">
        <f>MONTH(BART_Rides[[#This Row],[Date]])</f>
        <v>8</v>
      </c>
      <c r="K5327" s="1">
        <f>WEEKDAY(BART_Rides[[#This Row],[Date]],2)</f>
        <v>3</v>
      </c>
      <c r="L5327" s="1" t="str">
        <f>LEFT(BART_Rides[[#This Row],[Lines]],1)</f>
        <v>O</v>
      </c>
      <c r="M5327" s="1" t="str">
        <f>IF(BART_Rides[[#This Row],[FirstLetter]]="Y","Yes","No")</f>
        <v>No</v>
      </c>
      <c r="N5327" s="1" t="str">
        <f>IF(OR(BART_Rides[[#This Row],[Station Code]]="EM", BART_Rides[[#This Row],[Station Code]]="MT", BART_Rides[[#This Row],[Station Code]]="PL", BART_Rides[[#This Row],[Station Code]]="CC"), "Yes", "No")</f>
        <v>No</v>
      </c>
    </row>
    <row r="5328" spans="6:14">
      <c r="F5328" s="3">
        <v>44413</v>
      </c>
      <c r="G5328" s="1" t="s">
        <v>27</v>
      </c>
      <c r="H5328" s="1" t="s">
        <v>104</v>
      </c>
      <c r="I5328" s="1">
        <v>1233</v>
      </c>
      <c r="J5328" s="1">
        <f>MONTH(BART_Rides[[#This Row],[Date]])</f>
        <v>8</v>
      </c>
      <c r="K5328" s="1">
        <f>WEEKDAY(BART_Rides[[#This Row],[Date]],2)</f>
        <v>4</v>
      </c>
      <c r="L5328" s="1" t="str">
        <f>LEFT(BART_Rides[[#This Row],[Lines]],1)</f>
        <v>O</v>
      </c>
      <c r="M5328" s="1" t="str">
        <f>IF(BART_Rides[[#This Row],[FirstLetter]]="Y","Yes","No")</f>
        <v>No</v>
      </c>
      <c r="N5328" s="1" t="str">
        <f>IF(OR(BART_Rides[[#This Row],[Station Code]]="EM", BART_Rides[[#This Row],[Station Code]]="MT", BART_Rides[[#This Row],[Station Code]]="PL", BART_Rides[[#This Row],[Station Code]]="CC"), "Yes", "No")</f>
        <v>No</v>
      </c>
    </row>
    <row r="5329" spans="6:14">
      <c r="F5329" s="3">
        <v>44414</v>
      </c>
      <c r="G5329" s="1" t="s">
        <v>27</v>
      </c>
      <c r="H5329" s="1" t="s">
        <v>104</v>
      </c>
      <c r="I5329" s="1">
        <v>1282</v>
      </c>
      <c r="J5329" s="1">
        <f>MONTH(BART_Rides[[#This Row],[Date]])</f>
        <v>8</v>
      </c>
      <c r="K5329" s="1">
        <f>WEEKDAY(BART_Rides[[#This Row],[Date]],2)</f>
        <v>5</v>
      </c>
      <c r="L5329" s="1" t="str">
        <f>LEFT(BART_Rides[[#This Row],[Lines]],1)</f>
        <v>O</v>
      </c>
      <c r="M5329" s="1" t="str">
        <f>IF(BART_Rides[[#This Row],[FirstLetter]]="Y","Yes","No")</f>
        <v>No</v>
      </c>
      <c r="N5329" s="1" t="str">
        <f>IF(OR(BART_Rides[[#This Row],[Station Code]]="EM", BART_Rides[[#This Row],[Station Code]]="MT", BART_Rides[[#This Row],[Station Code]]="PL", BART_Rides[[#This Row],[Station Code]]="CC"), "Yes", "No")</f>
        <v>No</v>
      </c>
    </row>
    <row r="5330" spans="6:14">
      <c r="F5330" s="3">
        <v>44415</v>
      </c>
      <c r="G5330" s="1" t="s">
        <v>27</v>
      </c>
      <c r="H5330" s="1" t="s">
        <v>104</v>
      </c>
      <c r="I5330" s="1">
        <v>694</v>
      </c>
      <c r="J5330" s="1">
        <f>MONTH(BART_Rides[[#This Row],[Date]])</f>
        <v>8</v>
      </c>
      <c r="K5330" s="1">
        <f>WEEKDAY(BART_Rides[[#This Row],[Date]],2)</f>
        <v>6</v>
      </c>
      <c r="L5330" s="1" t="str">
        <f>LEFT(BART_Rides[[#This Row],[Lines]],1)</f>
        <v>O</v>
      </c>
      <c r="M5330" s="1" t="str">
        <f>IF(BART_Rides[[#This Row],[FirstLetter]]="Y","Yes","No")</f>
        <v>No</v>
      </c>
      <c r="N5330" s="1" t="str">
        <f>IF(OR(BART_Rides[[#This Row],[Station Code]]="EM", BART_Rides[[#This Row],[Station Code]]="MT", BART_Rides[[#This Row],[Station Code]]="PL", BART_Rides[[#This Row],[Station Code]]="CC"), "Yes", "No")</f>
        <v>No</v>
      </c>
    </row>
    <row r="5331" spans="6:14">
      <c r="F5331" s="3">
        <v>44416</v>
      </c>
      <c r="G5331" s="1" t="s">
        <v>27</v>
      </c>
      <c r="H5331" s="1" t="s">
        <v>104</v>
      </c>
      <c r="I5331" s="1">
        <v>447</v>
      </c>
      <c r="J5331" s="1">
        <f>MONTH(BART_Rides[[#This Row],[Date]])</f>
        <v>8</v>
      </c>
      <c r="K5331" s="1">
        <f>WEEKDAY(BART_Rides[[#This Row],[Date]],2)</f>
        <v>7</v>
      </c>
      <c r="L5331" s="1" t="str">
        <f>LEFT(BART_Rides[[#This Row],[Lines]],1)</f>
        <v>O</v>
      </c>
      <c r="M5331" s="1" t="str">
        <f>IF(BART_Rides[[#This Row],[FirstLetter]]="Y","Yes","No")</f>
        <v>No</v>
      </c>
      <c r="N5331" s="1" t="str">
        <f>IF(OR(BART_Rides[[#This Row],[Station Code]]="EM", BART_Rides[[#This Row],[Station Code]]="MT", BART_Rides[[#This Row],[Station Code]]="PL", BART_Rides[[#This Row],[Station Code]]="CC"), "Yes", "No")</f>
        <v>No</v>
      </c>
    </row>
    <row r="5332" spans="6:14">
      <c r="F5332" s="3">
        <v>44417</v>
      </c>
      <c r="G5332" s="1" t="s">
        <v>27</v>
      </c>
      <c r="H5332" s="1" t="s">
        <v>104</v>
      </c>
      <c r="I5332" s="1">
        <v>1183</v>
      </c>
      <c r="J5332" s="1">
        <f>MONTH(BART_Rides[[#This Row],[Date]])</f>
        <v>8</v>
      </c>
      <c r="K5332" s="1">
        <f>WEEKDAY(BART_Rides[[#This Row],[Date]],2)</f>
        <v>1</v>
      </c>
      <c r="L5332" s="1" t="str">
        <f>LEFT(BART_Rides[[#This Row],[Lines]],1)</f>
        <v>O</v>
      </c>
      <c r="M5332" s="1" t="str">
        <f>IF(BART_Rides[[#This Row],[FirstLetter]]="Y","Yes","No")</f>
        <v>No</v>
      </c>
      <c r="N5332" s="1" t="str">
        <f>IF(OR(BART_Rides[[#This Row],[Station Code]]="EM", BART_Rides[[#This Row],[Station Code]]="MT", BART_Rides[[#This Row],[Station Code]]="PL", BART_Rides[[#This Row],[Station Code]]="CC"), "Yes", "No")</f>
        <v>No</v>
      </c>
    </row>
    <row r="5333" spans="6:14">
      <c r="F5333" s="3">
        <v>44418</v>
      </c>
      <c r="G5333" s="1" t="s">
        <v>27</v>
      </c>
      <c r="H5333" s="1" t="s">
        <v>104</v>
      </c>
      <c r="I5333" s="1">
        <v>1387</v>
      </c>
      <c r="J5333" s="1">
        <f>MONTH(BART_Rides[[#This Row],[Date]])</f>
        <v>8</v>
      </c>
      <c r="K5333" s="1">
        <f>WEEKDAY(BART_Rides[[#This Row],[Date]],2)</f>
        <v>2</v>
      </c>
      <c r="L5333" s="1" t="str">
        <f>LEFT(BART_Rides[[#This Row],[Lines]],1)</f>
        <v>O</v>
      </c>
      <c r="M5333" s="1" t="str">
        <f>IF(BART_Rides[[#This Row],[FirstLetter]]="Y","Yes","No")</f>
        <v>No</v>
      </c>
      <c r="N5333" s="1" t="str">
        <f>IF(OR(BART_Rides[[#This Row],[Station Code]]="EM", BART_Rides[[#This Row],[Station Code]]="MT", BART_Rides[[#This Row],[Station Code]]="PL", BART_Rides[[#This Row],[Station Code]]="CC"), "Yes", "No")</f>
        <v>No</v>
      </c>
    </row>
    <row r="5334" spans="6:14">
      <c r="F5334" s="3">
        <v>44419</v>
      </c>
      <c r="G5334" s="1" t="s">
        <v>27</v>
      </c>
      <c r="H5334" s="1" t="s">
        <v>104</v>
      </c>
      <c r="I5334" s="1">
        <v>1260</v>
      </c>
      <c r="J5334" s="1">
        <f>MONTH(BART_Rides[[#This Row],[Date]])</f>
        <v>8</v>
      </c>
      <c r="K5334" s="1">
        <f>WEEKDAY(BART_Rides[[#This Row],[Date]],2)</f>
        <v>3</v>
      </c>
      <c r="L5334" s="1" t="str">
        <f>LEFT(BART_Rides[[#This Row],[Lines]],1)</f>
        <v>O</v>
      </c>
      <c r="M5334" s="1" t="str">
        <f>IF(BART_Rides[[#This Row],[FirstLetter]]="Y","Yes","No")</f>
        <v>No</v>
      </c>
      <c r="N5334" s="1" t="str">
        <f>IF(OR(BART_Rides[[#This Row],[Station Code]]="EM", BART_Rides[[#This Row],[Station Code]]="MT", BART_Rides[[#This Row],[Station Code]]="PL", BART_Rides[[#This Row],[Station Code]]="CC"), "Yes", "No")</f>
        <v>No</v>
      </c>
    </row>
    <row r="5335" spans="6:14">
      <c r="F5335" s="3">
        <v>44420</v>
      </c>
      <c r="G5335" s="1" t="s">
        <v>27</v>
      </c>
      <c r="H5335" s="1" t="s">
        <v>104</v>
      </c>
      <c r="I5335" s="1">
        <v>1307</v>
      </c>
      <c r="J5335" s="1">
        <f>MONTH(BART_Rides[[#This Row],[Date]])</f>
        <v>8</v>
      </c>
      <c r="K5335" s="1">
        <f>WEEKDAY(BART_Rides[[#This Row],[Date]],2)</f>
        <v>4</v>
      </c>
      <c r="L5335" s="1" t="str">
        <f>LEFT(BART_Rides[[#This Row],[Lines]],1)</f>
        <v>O</v>
      </c>
      <c r="M5335" s="1" t="str">
        <f>IF(BART_Rides[[#This Row],[FirstLetter]]="Y","Yes","No")</f>
        <v>No</v>
      </c>
      <c r="N5335" s="1" t="str">
        <f>IF(OR(BART_Rides[[#This Row],[Station Code]]="EM", BART_Rides[[#This Row],[Station Code]]="MT", BART_Rides[[#This Row],[Station Code]]="PL", BART_Rides[[#This Row],[Station Code]]="CC"), "Yes", "No")</f>
        <v>No</v>
      </c>
    </row>
    <row r="5336" spans="6:14">
      <c r="F5336" s="3">
        <v>44421</v>
      </c>
      <c r="G5336" s="1" t="s">
        <v>27</v>
      </c>
      <c r="H5336" s="1" t="s">
        <v>104</v>
      </c>
      <c r="I5336" s="1">
        <v>1294</v>
      </c>
      <c r="J5336" s="1">
        <f>MONTH(BART_Rides[[#This Row],[Date]])</f>
        <v>8</v>
      </c>
      <c r="K5336" s="1">
        <f>WEEKDAY(BART_Rides[[#This Row],[Date]],2)</f>
        <v>5</v>
      </c>
      <c r="L5336" s="1" t="str">
        <f>LEFT(BART_Rides[[#This Row],[Lines]],1)</f>
        <v>O</v>
      </c>
      <c r="M5336" s="1" t="str">
        <f>IF(BART_Rides[[#This Row],[FirstLetter]]="Y","Yes","No")</f>
        <v>No</v>
      </c>
      <c r="N5336" s="1" t="str">
        <f>IF(OR(BART_Rides[[#This Row],[Station Code]]="EM", BART_Rides[[#This Row],[Station Code]]="MT", BART_Rides[[#This Row],[Station Code]]="PL", BART_Rides[[#This Row],[Station Code]]="CC"), "Yes", "No")</f>
        <v>No</v>
      </c>
    </row>
    <row r="5337" spans="6:14">
      <c r="F5337" s="3">
        <v>44422</v>
      </c>
      <c r="G5337" s="1" t="s">
        <v>27</v>
      </c>
      <c r="H5337" s="1" t="s">
        <v>104</v>
      </c>
      <c r="I5337" s="1">
        <v>701</v>
      </c>
      <c r="J5337" s="1">
        <f>MONTH(BART_Rides[[#This Row],[Date]])</f>
        <v>8</v>
      </c>
      <c r="K5337" s="1">
        <f>WEEKDAY(BART_Rides[[#This Row],[Date]],2)</f>
        <v>6</v>
      </c>
      <c r="L5337" s="1" t="str">
        <f>LEFT(BART_Rides[[#This Row],[Lines]],1)</f>
        <v>O</v>
      </c>
      <c r="M5337" s="1" t="str">
        <f>IF(BART_Rides[[#This Row],[FirstLetter]]="Y","Yes","No")</f>
        <v>No</v>
      </c>
      <c r="N5337" s="1" t="str">
        <f>IF(OR(BART_Rides[[#This Row],[Station Code]]="EM", BART_Rides[[#This Row],[Station Code]]="MT", BART_Rides[[#This Row],[Station Code]]="PL", BART_Rides[[#This Row],[Station Code]]="CC"), "Yes", "No")</f>
        <v>No</v>
      </c>
    </row>
    <row r="5338" spans="6:14">
      <c r="F5338" s="3">
        <v>44423</v>
      </c>
      <c r="G5338" s="1" t="s">
        <v>27</v>
      </c>
      <c r="H5338" s="1" t="s">
        <v>104</v>
      </c>
      <c r="I5338" s="1">
        <v>479</v>
      </c>
      <c r="J5338" s="1">
        <f>MONTH(BART_Rides[[#This Row],[Date]])</f>
        <v>8</v>
      </c>
      <c r="K5338" s="1">
        <f>WEEKDAY(BART_Rides[[#This Row],[Date]],2)</f>
        <v>7</v>
      </c>
      <c r="L5338" s="1" t="str">
        <f>LEFT(BART_Rides[[#This Row],[Lines]],1)</f>
        <v>O</v>
      </c>
      <c r="M5338" s="1" t="str">
        <f>IF(BART_Rides[[#This Row],[FirstLetter]]="Y","Yes","No")</f>
        <v>No</v>
      </c>
      <c r="N5338" s="1" t="str">
        <f>IF(OR(BART_Rides[[#This Row],[Station Code]]="EM", BART_Rides[[#This Row],[Station Code]]="MT", BART_Rides[[#This Row],[Station Code]]="PL", BART_Rides[[#This Row],[Station Code]]="CC"), "Yes", "No")</f>
        <v>No</v>
      </c>
    </row>
    <row r="5339" spans="6:14">
      <c r="F5339" s="3">
        <v>44424</v>
      </c>
      <c r="G5339" s="1" t="s">
        <v>27</v>
      </c>
      <c r="H5339" s="1" t="s">
        <v>104</v>
      </c>
      <c r="I5339" s="1">
        <v>1258</v>
      </c>
      <c r="J5339" s="1">
        <f>MONTH(BART_Rides[[#This Row],[Date]])</f>
        <v>8</v>
      </c>
      <c r="K5339" s="1">
        <f>WEEKDAY(BART_Rides[[#This Row],[Date]],2)</f>
        <v>1</v>
      </c>
      <c r="L5339" s="1" t="str">
        <f>LEFT(BART_Rides[[#This Row],[Lines]],1)</f>
        <v>O</v>
      </c>
      <c r="M5339" s="1" t="str">
        <f>IF(BART_Rides[[#This Row],[FirstLetter]]="Y","Yes","No")</f>
        <v>No</v>
      </c>
      <c r="N5339" s="1" t="str">
        <f>IF(OR(BART_Rides[[#This Row],[Station Code]]="EM", BART_Rides[[#This Row],[Station Code]]="MT", BART_Rides[[#This Row],[Station Code]]="PL", BART_Rides[[#This Row],[Station Code]]="CC"), "Yes", "No")</f>
        <v>No</v>
      </c>
    </row>
    <row r="5340" spans="6:14">
      <c r="F5340" s="3">
        <v>44425</v>
      </c>
      <c r="G5340" s="1" t="s">
        <v>27</v>
      </c>
      <c r="H5340" s="1" t="s">
        <v>104</v>
      </c>
      <c r="I5340" s="1">
        <v>1352</v>
      </c>
      <c r="J5340" s="1">
        <f>MONTH(BART_Rides[[#This Row],[Date]])</f>
        <v>8</v>
      </c>
      <c r="K5340" s="1">
        <f>WEEKDAY(BART_Rides[[#This Row],[Date]],2)</f>
        <v>2</v>
      </c>
      <c r="L5340" s="1" t="str">
        <f>LEFT(BART_Rides[[#This Row],[Lines]],1)</f>
        <v>O</v>
      </c>
      <c r="M5340" s="1" t="str">
        <f>IF(BART_Rides[[#This Row],[FirstLetter]]="Y","Yes","No")</f>
        <v>No</v>
      </c>
      <c r="N5340" s="1" t="str">
        <f>IF(OR(BART_Rides[[#This Row],[Station Code]]="EM", BART_Rides[[#This Row],[Station Code]]="MT", BART_Rides[[#This Row],[Station Code]]="PL", BART_Rides[[#This Row],[Station Code]]="CC"), "Yes", "No")</f>
        <v>No</v>
      </c>
    </row>
    <row r="5341" spans="6:14">
      <c r="F5341" s="3">
        <v>44426</v>
      </c>
      <c r="G5341" s="1" t="s">
        <v>27</v>
      </c>
      <c r="H5341" s="1" t="s">
        <v>104</v>
      </c>
      <c r="I5341" s="1">
        <v>1451</v>
      </c>
      <c r="J5341" s="1">
        <f>MONTH(BART_Rides[[#This Row],[Date]])</f>
        <v>8</v>
      </c>
      <c r="K5341" s="1">
        <f>WEEKDAY(BART_Rides[[#This Row],[Date]],2)</f>
        <v>3</v>
      </c>
      <c r="L5341" s="1" t="str">
        <f>LEFT(BART_Rides[[#This Row],[Lines]],1)</f>
        <v>O</v>
      </c>
      <c r="M5341" s="1" t="str">
        <f>IF(BART_Rides[[#This Row],[FirstLetter]]="Y","Yes","No")</f>
        <v>No</v>
      </c>
      <c r="N5341" s="1" t="str">
        <f>IF(OR(BART_Rides[[#This Row],[Station Code]]="EM", BART_Rides[[#This Row],[Station Code]]="MT", BART_Rides[[#This Row],[Station Code]]="PL", BART_Rides[[#This Row],[Station Code]]="CC"), "Yes", "No")</f>
        <v>No</v>
      </c>
    </row>
    <row r="5342" spans="6:14">
      <c r="F5342" s="3">
        <v>44427</v>
      </c>
      <c r="G5342" s="1" t="s">
        <v>27</v>
      </c>
      <c r="H5342" s="1" t="s">
        <v>104</v>
      </c>
      <c r="I5342" s="1">
        <v>1503</v>
      </c>
      <c r="J5342" s="1">
        <f>MONTH(BART_Rides[[#This Row],[Date]])</f>
        <v>8</v>
      </c>
      <c r="K5342" s="1">
        <f>WEEKDAY(BART_Rides[[#This Row],[Date]],2)</f>
        <v>4</v>
      </c>
      <c r="L5342" s="1" t="str">
        <f>LEFT(BART_Rides[[#This Row],[Lines]],1)</f>
        <v>O</v>
      </c>
      <c r="M5342" s="1" t="str">
        <f>IF(BART_Rides[[#This Row],[FirstLetter]]="Y","Yes","No")</f>
        <v>No</v>
      </c>
      <c r="N5342" s="1" t="str">
        <f>IF(OR(BART_Rides[[#This Row],[Station Code]]="EM", BART_Rides[[#This Row],[Station Code]]="MT", BART_Rides[[#This Row],[Station Code]]="PL", BART_Rides[[#This Row],[Station Code]]="CC"), "Yes", "No")</f>
        <v>No</v>
      </c>
    </row>
    <row r="5343" spans="6:14">
      <c r="F5343" s="3">
        <v>44428</v>
      </c>
      <c r="G5343" s="1" t="s">
        <v>27</v>
      </c>
      <c r="H5343" s="1" t="s">
        <v>104</v>
      </c>
      <c r="I5343" s="1">
        <v>1393</v>
      </c>
      <c r="J5343" s="1">
        <f>MONTH(BART_Rides[[#This Row],[Date]])</f>
        <v>8</v>
      </c>
      <c r="K5343" s="1">
        <f>WEEKDAY(BART_Rides[[#This Row],[Date]],2)</f>
        <v>5</v>
      </c>
      <c r="L5343" s="1" t="str">
        <f>LEFT(BART_Rides[[#This Row],[Lines]],1)</f>
        <v>O</v>
      </c>
      <c r="M5343" s="1" t="str">
        <f>IF(BART_Rides[[#This Row],[FirstLetter]]="Y","Yes","No")</f>
        <v>No</v>
      </c>
      <c r="N5343" s="1" t="str">
        <f>IF(OR(BART_Rides[[#This Row],[Station Code]]="EM", BART_Rides[[#This Row],[Station Code]]="MT", BART_Rides[[#This Row],[Station Code]]="PL", BART_Rides[[#This Row],[Station Code]]="CC"), "Yes", "No")</f>
        <v>No</v>
      </c>
    </row>
    <row r="5344" spans="6:14">
      <c r="F5344" s="3">
        <v>44429</v>
      </c>
      <c r="G5344" s="1" t="s">
        <v>27</v>
      </c>
      <c r="H5344" s="1" t="s">
        <v>104</v>
      </c>
      <c r="I5344" s="1">
        <v>850</v>
      </c>
      <c r="J5344" s="1">
        <f>MONTH(BART_Rides[[#This Row],[Date]])</f>
        <v>8</v>
      </c>
      <c r="K5344" s="1">
        <f>WEEKDAY(BART_Rides[[#This Row],[Date]],2)</f>
        <v>6</v>
      </c>
      <c r="L5344" s="1" t="str">
        <f>LEFT(BART_Rides[[#This Row],[Lines]],1)</f>
        <v>O</v>
      </c>
      <c r="M5344" s="1" t="str">
        <f>IF(BART_Rides[[#This Row],[FirstLetter]]="Y","Yes","No")</f>
        <v>No</v>
      </c>
      <c r="N5344" s="1" t="str">
        <f>IF(OR(BART_Rides[[#This Row],[Station Code]]="EM", BART_Rides[[#This Row],[Station Code]]="MT", BART_Rides[[#This Row],[Station Code]]="PL", BART_Rides[[#This Row],[Station Code]]="CC"), "Yes", "No")</f>
        <v>No</v>
      </c>
    </row>
    <row r="5345" spans="6:14">
      <c r="F5345" s="3">
        <v>44430</v>
      </c>
      <c r="G5345" s="1" t="s">
        <v>27</v>
      </c>
      <c r="H5345" s="1" t="s">
        <v>104</v>
      </c>
      <c r="I5345" s="1">
        <v>620</v>
      </c>
      <c r="J5345" s="1">
        <f>MONTH(BART_Rides[[#This Row],[Date]])</f>
        <v>8</v>
      </c>
      <c r="K5345" s="1">
        <f>WEEKDAY(BART_Rides[[#This Row],[Date]],2)</f>
        <v>7</v>
      </c>
      <c r="L5345" s="1" t="str">
        <f>LEFT(BART_Rides[[#This Row],[Lines]],1)</f>
        <v>O</v>
      </c>
      <c r="M5345" s="1" t="str">
        <f>IF(BART_Rides[[#This Row],[FirstLetter]]="Y","Yes","No")</f>
        <v>No</v>
      </c>
      <c r="N5345" s="1" t="str">
        <f>IF(OR(BART_Rides[[#This Row],[Station Code]]="EM", BART_Rides[[#This Row],[Station Code]]="MT", BART_Rides[[#This Row],[Station Code]]="PL", BART_Rides[[#This Row],[Station Code]]="CC"), "Yes", "No")</f>
        <v>No</v>
      </c>
    </row>
    <row r="5346" spans="6:14">
      <c r="F5346" s="3">
        <v>44431</v>
      </c>
      <c r="G5346" s="1" t="s">
        <v>27</v>
      </c>
      <c r="H5346" s="1" t="s">
        <v>104</v>
      </c>
      <c r="I5346" s="1">
        <v>1472</v>
      </c>
      <c r="J5346" s="1">
        <f>MONTH(BART_Rides[[#This Row],[Date]])</f>
        <v>8</v>
      </c>
      <c r="K5346" s="1">
        <f>WEEKDAY(BART_Rides[[#This Row],[Date]],2)</f>
        <v>1</v>
      </c>
      <c r="L5346" s="1" t="str">
        <f>LEFT(BART_Rides[[#This Row],[Lines]],1)</f>
        <v>O</v>
      </c>
      <c r="M5346" s="1" t="str">
        <f>IF(BART_Rides[[#This Row],[FirstLetter]]="Y","Yes","No")</f>
        <v>No</v>
      </c>
      <c r="N5346" s="1" t="str">
        <f>IF(OR(BART_Rides[[#This Row],[Station Code]]="EM", BART_Rides[[#This Row],[Station Code]]="MT", BART_Rides[[#This Row],[Station Code]]="PL", BART_Rides[[#This Row],[Station Code]]="CC"), "Yes", "No")</f>
        <v>No</v>
      </c>
    </row>
    <row r="5347" spans="6:14">
      <c r="F5347" s="3">
        <v>44432</v>
      </c>
      <c r="G5347" s="1" t="s">
        <v>27</v>
      </c>
      <c r="H5347" s="1" t="s">
        <v>104</v>
      </c>
      <c r="I5347" s="1">
        <v>1582</v>
      </c>
      <c r="J5347" s="1">
        <f>MONTH(BART_Rides[[#This Row],[Date]])</f>
        <v>8</v>
      </c>
      <c r="K5347" s="1">
        <f>WEEKDAY(BART_Rides[[#This Row],[Date]],2)</f>
        <v>2</v>
      </c>
      <c r="L5347" s="1" t="str">
        <f>LEFT(BART_Rides[[#This Row],[Lines]],1)</f>
        <v>O</v>
      </c>
      <c r="M5347" s="1" t="str">
        <f>IF(BART_Rides[[#This Row],[FirstLetter]]="Y","Yes","No")</f>
        <v>No</v>
      </c>
      <c r="N5347" s="1" t="str">
        <f>IF(OR(BART_Rides[[#This Row],[Station Code]]="EM", BART_Rides[[#This Row],[Station Code]]="MT", BART_Rides[[#This Row],[Station Code]]="PL", BART_Rides[[#This Row],[Station Code]]="CC"), "Yes", "No")</f>
        <v>No</v>
      </c>
    </row>
    <row r="5348" spans="6:14">
      <c r="F5348" s="3">
        <v>44433</v>
      </c>
      <c r="G5348" s="1" t="s">
        <v>27</v>
      </c>
      <c r="H5348" s="1" t="s">
        <v>104</v>
      </c>
      <c r="I5348" s="1">
        <v>1513</v>
      </c>
      <c r="J5348" s="1">
        <f>MONTH(BART_Rides[[#This Row],[Date]])</f>
        <v>8</v>
      </c>
      <c r="K5348" s="1">
        <f>WEEKDAY(BART_Rides[[#This Row],[Date]],2)</f>
        <v>3</v>
      </c>
      <c r="L5348" s="1" t="str">
        <f>LEFT(BART_Rides[[#This Row],[Lines]],1)</f>
        <v>O</v>
      </c>
      <c r="M5348" s="1" t="str">
        <f>IF(BART_Rides[[#This Row],[FirstLetter]]="Y","Yes","No")</f>
        <v>No</v>
      </c>
      <c r="N5348" s="1" t="str">
        <f>IF(OR(BART_Rides[[#This Row],[Station Code]]="EM", BART_Rides[[#This Row],[Station Code]]="MT", BART_Rides[[#This Row],[Station Code]]="PL", BART_Rides[[#This Row],[Station Code]]="CC"), "Yes", "No")</f>
        <v>No</v>
      </c>
    </row>
    <row r="5349" spans="6:14">
      <c r="F5349" s="3">
        <v>44434</v>
      </c>
      <c r="G5349" s="1" t="s">
        <v>27</v>
      </c>
      <c r="H5349" s="1" t="s">
        <v>104</v>
      </c>
      <c r="I5349" s="1">
        <v>1555</v>
      </c>
      <c r="J5349" s="1">
        <f>MONTH(BART_Rides[[#This Row],[Date]])</f>
        <v>8</v>
      </c>
      <c r="K5349" s="1">
        <f>WEEKDAY(BART_Rides[[#This Row],[Date]],2)</f>
        <v>4</v>
      </c>
      <c r="L5349" s="1" t="str">
        <f>LEFT(BART_Rides[[#This Row],[Lines]],1)</f>
        <v>O</v>
      </c>
      <c r="M5349" s="1" t="str">
        <f>IF(BART_Rides[[#This Row],[FirstLetter]]="Y","Yes","No")</f>
        <v>No</v>
      </c>
      <c r="N5349" s="1" t="str">
        <f>IF(OR(BART_Rides[[#This Row],[Station Code]]="EM", BART_Rides[[#This Row],[Station Code]]="MT", BART_Rides[[#This Row],[Station Code]]="PL", BART_Rides[[#This Row],[Station Code]]="CC"), "Yes", "No")</f>
        <v>No</v>
      </c>
    </row>
    <row r="5350" spans="6:14">
      <c r="F5350" s="3">
        <v>44435</v>
      </c>
      <c r="G5350" s="1" t="s">
        <v>27</v>
      </c>
      <c r="H5350" s="1" t="s">
        <v>104</v>
      </c>
      <c r="I5350" s="1">
        <v>1403</v>
      </c>
      <c r="J5350" s="1">
        <f>MONTH(BART_Rides[[#This Row],[Date]])</f>
        <v>8</v>
      </c>
      <c r="K5350" s="1">
        <f>WEEKDAY(BART_Rides[[#This Row],[Date]],2)</f>
        <v>5</v>
      </c>
      <c r="L5350" s="1" t="str">
        <f>LEFT(BART_Rides[[#This Row],[Lines]],1)</f>
        <v>O</v>
      </c>
      <c r="M5350" s="1" t="str">
        <f>IF(BART_Rides[[#This Row],[FirstLetter]]="Y","Yes","No")</f>
        <v>No</v>
      </c>
      <c r="N5350" s="1" t="str">
        <f>IF(OR(BART_Rides[[#This Row],[Station Code]]="EM", BART_Rides[[#This Row],[Station Code]]="MT", BART_Rides[[#This Row],[Station Code]]="PL", BART_Rides[[#This Row],[Station Code]]="CC"), "Yes", "No")</f>
        <v>No</v>
      </c>
    </row>
    <row r="5351" spans="6:14">
      <c r="F5351" s="3">
        <v>44436</v>
      </c>
      <c r="G5351" s="1" t="s">
        <v>27</v>
      </c>
      <c r="H5351" s="1" t="s">
        <v>104</v>
      </c>
      <c r="I5351" s="1">
        <v>679</v>
      </c>
      <c r="J5351" s="1">
        <f>MONTH(BART_Rides[[#This Row],[Date]])</f>
        <v>8</v>
      </c>
      <c r="K5351" s="1">
        <f>WEEKDAY(BART_Rides[[#This Row],[Date]],2)</f>
        <v>6</v>
      </c>
      <c r="L5351" s="1" t="str">
        <f>LEFT(BART_Rides[[#This Row],[Lines]],1)</f>
        <v>O</v>
      </c>
      <c r="M5351" s="1" t="str">
        <f>IF(BART_Rides[[#This Row],[FirstLetter]]="Y","Yes","No")</f>
        <v>No</v>
      </c>
      <c r="N5351" s="1" t="str">
        <f>IF(OR(BART_Rides[[#This Row],[Station Code]]="EM", BART_Rides[[#This Row],[Station Code]]="MT", BART_Rides[[#This Row],[Station Code]]="PL", BART_Rides[[#This Row],[Station Code]]="CC"), "Yes", "No")</f>
        <v>No</v>
      </c>
    </row>
    <row r="5352" spans="6:14">
      <c r="F5352" s="3">
        <v>44437</v>
      </c>
      <c r="G5352" s="1" t="s">
        <v>27</v>
      </c>
      <c r="H5352" s="1" t="s">
        <v>104</v>
      </c>
      <c r="I5352" s="1">
        <v>522</v>
      </c>
      <c r="J5352" s="1">
        <f>MONTH(BART_Rides[[#This Row],[Date]])</f>
        <v>8</v>
      </c>
      <c r="K5352" s="1">
        <f>WEEKDAY(BART_Rides[[#This Row],[Date]],2)</f>
        <v>7</v>
      </c>
      <c r="L5352" s="1" t="str">
        <f>LEFT(BART_Rides[[#This Row],[Lines]],1)</f>
        <v>O</v>
      </c>
      <c r="M5352" s="1" t="str">
        <f>IF(BART_Rides[[#This Row],[FirstLetter]]="Y","Yes","No")</f>
        <v>No</v>
      </c>
      <c r="N5352" s="1" t="str">
        <f>IF(OR(BART_Rides[[#This Row],[Station Code]]="EM", BART_Rides[[#This Row],[Station Code]]="MT", BART_Rides[[#This Row],[Station Code]]="PL", BART_Rides[[#This Row],[Station Code]]="CC"), "Yes", "No")</f>
        <v>No</v>
      </c>
    </row>
    <row r="5353" spans="6:14">
      <c r="F5353" s="3">
        <v>44438</v>
      </c>
      <c r="G5353" s="1" t="s">
        <v>27</v>
      </c>
      <c r="H5353" s="1" t="s">
        <v>104</v>
      </c>
      <c r="I5353" s="1">
        <v>1480</v>
      </c>
      <c r="J5353" s="1">
        <f>MONTH(BART_Rides[[#This Row],[Date]])</f>
        <v>8</v>
      </c>
      <c r="K5353" s="1">
        <f>WEEKDAY(BART_Rides[[#This Row],[Date]],2)</f>
        <v>1</v>
      </c>
      <c r="L5353" s="1" t="str">
        <f>LEFT(BART_Rides[[#This Row],[Lines]],1)</f>
        <v>O</v>
      </c>
      <c r="M5353" s="1" t="str">
        <f>IF(BART_Rides[[#This Row],[FirstLetter]]="Y","Yes","No")</f>
        <v>No</v>
      </c>
      <c r="N5353" s="1" t="str">
        <f>IF(OR(BART_Rides[[#This Row],[Station Code]]="EM", BART_Rides[[#This Row],[Station Code]]="MT", BART_Rides[[#This Row],[Station Code]]="PL", BART_Rides[[#This Row],[Station Code]]="CC"), "Yes", "No")</f>
        <v>No</v>
      </c>
    </row>
    <row r="5354" spans="6:14">
      <c r="F5354" s="3">
        <v>44439</v>
      </c>
      <c r="G5354" s="1" t="s">
        <v>27</v>
      </c>
      <c r="H5354" s="1" t="s">
        <v>104</v>
      </c>
      <c r="I5354" s="1">
        <v>1565</v>
      </c>
      <c r="J5354" s="1">
        <f>MONTH(BART_Rides[[#This Row],[Date]])</f>
        <v>8</v>
      </c>
      <c r="K5354" s="1">
        <f>WEEKDAY(BART_Rides[[#This Row],[Date]],2)</f>
        <v>2</v>
      </c>
      <c r="L5354" s="1" t="str">
        <f>LEFT(BART_Rides[[#This Row],[Lines]],1)</f>
        <v>O</v>
      </c>
      <c r="M5354" s="1" t="str">
        <f>IF(BART_Rides[[#This Row],[FirstLetter]]="Y","Yes","No")</f>
        <v>No</v>
      </c>
      <c r="N5354" s="1" t="str">
        <f>IF(OR(BART_Rides[[#This Row],[Station Code]]="EM", BART_Rides[[#This Row],[Station Code]]="MT", BART_Rides[[#This Row],[Station Code]]="PL", BART_Rides[[#This Row],[Station Code]]="CC"), "Yes", "No")</f>
        <v>No</v>
      </c>
    </row>
    <row r="5355" spans="6:14">
      <c r="F5355" s="3">
        <v>44440</v>
      </c>
      <c r="G5355" s="1" t="s">
        <v>27</v>
      </c>
      <c r="H5355" s="1" t="s">
        <v>104</v>
      </c>
      <c r="I5355" s="1">
        <v>1590</v>
      </c>
      <c r="J5355" s="1">
        <f>MONTH(BART_Rides[[#This Row],[Date]])</f>
        <v>9</v>
      </c>
      <c r="K5355" s="1">
        <f>WEEKDAY(BART_Rides[[#This Row],[Date]],2)</f>
        <v>3</v>
      </c>
      <c r="L5355" s="1" t="str">
        <f>LEFT(BART_Rides[[#This Row],[Lines]],1)</f>
        <v>O</v>
      </c>
      <c r="M5355" s="1" t="str">
        <f>IF(BART_Rides[[#This Row],[FirstLetter]]="Y","Yes","No")</f>
        <v>No</v>
      </c>
      <c r="N5355" s="1" t="str">
        <f>IF(OR(BART_Rides[[#This Row],[Station Code]]="EM", BART_Rides[[#This Row],[Station Code]]="MT", BART_Rides[[#This Row],[Station Code]]="PL", BART_Rides[[#This Row],[Station Code]]="CC"), "Yes", "No")</f>
        <v>No</v>
      </c>
    </row>
    <row r="5356" spans="6:14">
      <c r="F5356" s="3">
        <v>44441</v>
      </c>
      <c r="G5356" s="1" t="s">
        <v>27</v>
      </c>
      <c r="H5356" s="1" t="s">
        <v>104</v>
      </c>
      <c r="I5356" s="1">
        <v>1618</v>
      </c>
      <c r="J5356" s="1">
        <f>MONTH(BART_Rides[[#This Row],[Date]])</f>
        <v>9</v>
      </c>
      <c r="K5356" s="1">
        <f>WEEKDAY(BART_Rides[[#This Row],[Date]],2)</f>
        <v>4</v>
      </c>
      <c r="L5356" s="1" t="str">
        <f>LEFT(BART_Rides[[#This Row],[Lines]],1)</f>
        <v>O</v>
      </c>
      <c r="M5356" s="1" t="str">
        <f>IF(BART_Rides[[#This Row],[FirstLetter]]="Y","Yes","No")</f>
        <v>No</v>
      </c>
      <c r="N5356" s="1" t="str">
        <f>IF(OR(BART_Rides[[#This Row],[Station Code]]="EM", BART_Rides[[#This Row],[Station Code]]="MT", BART_Rides[[#This Row],[Station Code]]="PL", BART_Rides[[#This Row],[Station Code]]="CC"), "Yes", "No")</f>
        <v>No</v>
      </c>
    </row>
    <row r="5357" spans="6:14">
      <c r="F5357" s="3">
        <v>44442</v>
      </c>
      <c r="G5357" s="1" t="s">
        <v>27</v>
      </c>
      <c r="H5357" s="1" t="s">
        <v>104</v>
      </c>
      <c r="I5357" s="1">
        <v>1439</v>
      </c>
      <c r="J5357" s="1">
        <f>MONTH(BART_Rides[[#This Row],[Date]])</f>
        <v>9</v>
      </c>
      <c r="K5357" s="1">
        <f>WEEKDAY(BART_Rides[[#This Row],[Date]],2)</f>
        <v>5</v>
      </c>
      <c r="L5357" s="1" t="str">
        <f>LEFT(BART_Rides[[#This Row],[Lines]],1)</f>
        <v>O</v>
      </c>
      <c r="M5357" s="1" t="str">
        <f>IF(BART_Rides[[#This Row],[FirstLetter]]="Y","Yes","No")</f>
        <v>No</v>
      </c>
      <c r="N5357" s="1" t="str">
        <f>IF(OR(BART_Rides[[#This Row],[Station Code]]="EM", BART_Rides[[#This Row],[Station Code]]="MT", BART_Rides[[#This Row],[Station Code]]="PL", BART_Rides[[#This Row],[Station Code]]="CC"), "Yes", "No")</f>
        <v>No</v>
      </c>
    </row>
    <row r="5358" spans="6:14">
      <c r="F5358" s="3">
        <v>44443</v>
      </c>
      <c r="G5358" s="1" t="s">
        <v>27</v>
      </c>
      <c r="H5358" s="1" t="s">
        <v>104</v>
      </c>
      <c r="I5358" s="1">
        <v>771</v>
      </c>
      <c r="J5358" s="1">
        <f>MONTH(BART_Rides[[#This Row],[Date]])</f>
        <v>9</v>
      </c>
      <c r="K5358" s="1">
        <f>WEEKDAY(BART_Rides[[#This Row],[Date]],2)</f>
        <v>6</v>
      </c>
      <c r="L5358" s="1" t="str">
        <f>LEFT(BART_Rides[[#This Row],[Lines]],1)</f>
        <v>O</v>
      </c>
      <c r="M5358" s="1" t="str">
        <f>IF(BART_Rides[[#This Row],[FirstLetter]]="Y","Yes","No")</f>
        <v>No</v>
      </c>
      <c r="N5358" s="1" t="str">
        <f>IF(OR(BART_Rides[[#This Row],[Station Code]]="EM", BART_Rides[[#This Row],[Station Code]]="MT", BART_Rides[[#This Row],[Station Code]]="PL", BART_Rides[[#This Row],[Station Code]]="CC"), "Yes", "No")</f>
        <v>No</v>
      </c>
    </row>
    <row r="5359" spans="6:14">
      <c r="F5359" s="3">
        <v>44444</v>
      </c>
      <c r="G5359" s="1" t="s">
        <v>27</v>
      </c>
      <c r="H5359" s="1" t="s">
        <v>104</v>
      </c>
      <c r="I5359" s="1">
        <v>543</v>
      </c>
      <c r="J5359" s="1">
        <f>MONTH(BART_Rides[[#This Row],[Date]])</f>
        <v>9</v>
      </c>
      <c r="K5359" s="1">
        <f>WEEKDAY(BART_Rides[[#This Row],[Date]],2)</f>
        <v>7</v>
      </c>
      <c r="L5359" s="1" t="str">
        <f>LEFT(BART_Rides[[#This Row],[Lines]],1)</f>
        <v>O</v>
      </c>
      <c r="M5359" s="1" t="str">
        <f>IF(BART_Rides[[#This Row],[FirstLetter]]="Y","Yes","No")</f>
        <v>No</v>
      </c>
      <c r="N5359" s="1" t="str">
        <f>IF(OR(BART_Rides[[#This Row],[Station Code]]="EM", BART_Rides[[#This Row],[Station Code]]="MT", BART_Rides[[#This Row],[Station Code]]="PL", BART_Rides[[#This Row],[Station Code]]="CC"), "Yes", "No")</f>
        <v>No</v>
      </c>
    </row>
    <row r="5360" spans="6:14">
      <c r="F5360" s="3">
        <v>44445</v>
      </c>
      <c r="G5360" s="1" t="s">
        <v>27</v>
      </c>
      <c r="H5360" s="1" t="s">
        <v>104</v>
      </c>
      <c r="I5360" s="1">
        <v>473</v>
      </c>
      <c r="J5360" s="1">
        <f>MONTH(BART_Rides[[#This Row],[Date]])</f>
        <v>9</v>
      </c>
      <c r="K5360" s="1">
        <f>WEEKDAY(BART_Rides[[#This Row],[Date]],2)</f>
        <v>1</v>
      </c>
      <c r="L5360" s="1" t="str">
        <f>LEFT(BART_Rides[[#This Row],[Lines]],1)</f>
        <v>O</v>
      </c>
      <c r="M5360" s="1" t="str">
        <f>IF(BART_Rides[[#This Row],[FirstLetter]]="Y","Yes","No")</f>
        <v>No</v>
      </c>
      <c r="N5360" s="1" t="str">
        <f>IF(OR(BART_Rides[[#This Row],[Station Code]]="EM", BART_Rides[[#This Row],[Station Code]]="MT", BART_Rides[[#This Row],[Station Code]]="PL", BART_Rides[[#This Row],[Station Code]]="CC"), "Yes", "No")</f>
        <v>No</v>
      </c>
    </row>
    <row r="5361" spans="6:14">
      <c r="F5361" s="3">
        <v>44446</v>
      </c>
      <c r="G5361" s="1" t="s">
        <v>27</v>
      </c>
      <c r="H5361" s="1" t="s">
        <v>104</v>
      </c>
      <c r="I5361" s="1">
        <v>1670</v>
      </c>
      <c r="J5361" s="1">
        <f>MONTH(BART_Rides[[#This Row],[Date]])</f>
        <v>9</v>
      </c>
      <c r="K5361" s="1">
        <f>WEEKDAY(BART_Rides[[#This Row],[Date]],2)</f>
        <v>2</v>
      </c>
      <c r="L5361" s="1" t="str">
        <f>LEFT(BART_Rides[[#This Row],[Lines]],1)</f>
        <v>O</v>
      </c>
      <c r="M5361" s="1" t="str">
        <f>IF(BART_Rides[[#This Row],[FirstLetter]]="Y","Yes","No")</f>
        <v>No</v>
      </c>
      <c r="N5361" s="1" t="str">
        <f>IF(OR(BART_Rides[[#This Row],[Station Code]]="EM", BART_Rides[[#This Row],[Station Code]]="MT", BART_Rides[[#This Row],[Station Code]]="PL", BART_Rides[[#This Row],[Station Code]]="CC"), "Yes", "No")</f>
        <v>No</v>
      </c>
    </row>
    <row r="5362" spans="6:14">
      <c r="F5362" s="3">
        <v>44447</v>
      </c>
      <c r="G5362" s="1" t="s">
        <v>27</v>
      </c>
      <c r="H5362" s="1" t="s">
        <v>104</v>
      </c>
      <c r="I5362" s="1">
        <v>1705</v>
      </c>
      <c r="J5362" s="1">
        <f>MONTH(BART_Rides[[#This Row],[Date]])</f>
        <v>9</v>
      </c>
      <c r="K5362" s="1">
        <f>WEEKDAY(BART_Rides[[#This Row],[Date]],2)</f>
        <v>3</v>
      </c>
      <c r="L5362" s="1" t="str">
        <f>LEFT(BART_Rides[[#This Row],[Lines]],1)</f>
        <v>O</v>
      </c>
      <c r="M5362" s="1" t="str">
        <f>IF(BART_Rides[[#This Row],[FirstLetter]]="Y","Yes","No")</f>
        <v>No</v>
      </c>
      <c r="N5362" s="1" t="str">
        <f>IF(OR(BART_Rides[[#This Row],[Station Code]]="EM", BART_Rides[[#This Row],[Station Code]]="MT", BART_Rides[[#This Row],[Station Code]]="PL", BART_Rides[[#This Row],[Station Code]]="CC"), "Yes", "No")</f>
        <v>No</v>
      </c>
    </row>
    <row r="5363" spans="6:14">
      <c r="F5363" s="3">
        <v>44448</v>
      </c>
      <c r="G5363" s="1" t="s">
        <v>27</v>
      </c>
      <c r="H5363" s="1" t="s">
        <v>104</v>
      </c>
      <c r="I5363" s="1">
        <v>1717</v>
      </c>
      <c r="J5363" s="1">
        <f>MONTH(BART_Rides[[#This Row],[Date]])</f>
        <v>9</v>
      </c>
      <c r="K5363" s="1">
        <f>WEEKDAY(BART_Rides[[#This Row],[Date]],2)</f>
        <v>4</v>
      </c>
      <c r="L5363" s="1" t="str">
        <f>LEFT(BART_Rides[[#This Row],[Lines]],1)</f>
        <v>O</v>
      </c>
      <c r="M5363" s="1" t="str">
        <f>IF(BART_Rides[[#This Row],[FirstLetter]]="Y","Yes","No")</f>
        <v>No</v>
      </c>
      <c r="N5363" s="1" t="str">
        <f>IF(OR(BART_Rides[[#This Row],[Station Code]]="EM", BART_Rides[[#This Row],[Station Code]]="MT", BART_Rides[[#This Row],[Station Code]]="PL", BART_Rides[[#This Row],[Station Code]]="CC"), "Yes", "No")</f>
        <v>No</v>
      </c>
    </row>
    <row r="5364" spans="6:14">
      <c r="F5364" s="3">
        <v>44449</v>
      </c>
      <c r="G5364" s="1" t="s">
        <v>27</v>
      </c>
      <c r="H5364" s="1" t="s">
        <v>104</v>
      </c>
      <c r="I5364" s="1">
        <v>1530</v>
      </c>
      <c r="J5364" s="1">
        <f>MONTH(BART_Rides[[#This Row],[Date]])</f>
        <v>9</v>
      </c>
      <c r="K5364" s="1">
        <f>WEEKDAY(BART_Rides[[#This Row],[Date]],2)</f>
        <v>5</v>
      </c>
      <c r="L5364" s="1" t="str">
        <f>LEFT(BART_Rides[[#This Row],[Lines]],1)</f>
        <v>O</v>
      </c>
      <c r="M5364" s="1" t="str">
        <f>IF(BART_Rides[[#This Row],[FirstLetter]]="Y","Yes","No")</f>
        <v>No</v>
      </c>
      <c r="N5364" s="1" t="str">
        <f>IF(OR(BART_Rides[[#This Row],[Station Code]]="EM", BART_Rides[[#This Row],[Station Code]]="MT", BART_Rides[[#This Row],[Station Code]]="PL", BART_Rides[[#This Row],[Station Code]]="CC"), "Yes", "No")</f>
        <v>No</v>
      </c>
    </row>
    <row r="5365" spans="6:14">
      <c r="F5365" s="3">
        <v>44450</v>
      </c>
      <c r="G5365" s="1" t="s">
        <v>27</v>
      </c>
      <c r="H5365" s="1" t="s">
        <v>104</v>
      </c>
      <c r="I5365" s="1">
        <v>798</v>
      </c>
      <c r="J5365" s="1">
        <f>MONTH(BART_Rides[[#This Row],[Date]])</f>
        <v>9</v>
      </c>
      <c r="K5365" s="1">
        <f>WEEKDAY(BART_Rides[[#This Row],[Date]],2)</f>
        <v>6</v>
      </c>
      <c r="L5365" s="1" t="str">
        <f>LEFT(BART_Rides[[#This Row],[Lines]],1)</f>
        <v>O</v>
      </c>
      <c r="M5365" s="1" t="str">
        <f>IF(BART_Rides[[#This Row],[FirstLetter]]="Y","Yes","No")</f>
        <v>No</v>
      </c>
      <c r="N5365" s="1" t="str">
        <f>IF(OR(BART_Rides[[#This Row],[Station Code]]="EM", BART_Rides[[#This Row],[Station Code]]="MT", BART_Rides[[#This Row],[Station Code]]="PL", BART_Rides[[#This Row],[Station Code]]="CC"), "Yes", "No")</f>
        <v>No</v>
      </c>
    </row>
    <row r="5366" spans="6:14">
      <c r="F5366" s="3">
        <v>44451</v>
      </c>
      <c r="G5366" s="1" t="s">
        <v>27</v>
      </c>
      <c r="H5366" s="1" t="s">
        <v>104</v>
      </c>
      <c r="I5366" s="1">
        <v>525</v>
      </c>
      <c r="J5366" s="1">
        <f>MONTH(BART_Rides[[#This Row],[Date]])</f>
        <v>9</v>
      </c>
      <c r="K5366" s="1">
        <f>WEEKDAY(BART_Rides[[#This Row],[Date]],2)</f>
        <v>7</v>
      </c>
      <c r="L5366" s="1" t="str">
        <f>LEFT(BART_Rides[[#This Row],[Lines]],1)</f>
        <v>O</v>
      </c>
      <c r="M5366" s="1" t="str">
        <f>IF(BART_Rides[[#This Row],[FirstLetter]]="Y","Yes","No")</f>
        <v>No</v>
      </c>
      <c r="N5366" s="1" t="str">
        <f>IF(OR(BART_Rides[[#This Row],[Station Code]]="EM", BART_Rides[[#This Row],[Station Code]]="MT", BART_Rides[[#This Row],[Station Code]]="PL", BART_Rides[[#This Row],[Station Code]]="CC"), "Yes", "No")</f>
        <v>No</v>
      </c>
    </row>
    <row r="5367" spans="6:14">
      <c r="F5367" s="3">
        <v>44452</v>
      </c>
      <c r="G5367" s="1" t="s">
        <v>27</v>
      </c>
      <c r="H5367" s="1" t="s">
        <v>104</v>
      </c>
      <c r="I5367" s="1">
        <v>1469</v>
      </c>
      <c r="J5367" s="1">
        <f>MONTH(BART_Rides[[#This Row],[Date]])</f>
        <v>9</v>
      </c>
      <c r="K5367" s="1">
        <f>WEEKDAY(BART_Rides[[#This Row],[Date]],2)</f>
        <v>1</v>
      </c>
      <c r="L5367" s="1" t="str">
        <f>LEFT(BART_Rides[[#This Row],[Lines]],1)</f>
        <v>O</v>
      </c>
      <c r="M5367" s="1" t="str">
        <f>IF(BART_Rides[[#This Row],[FirstLetter]]="Y","Yes","No")</f>
        <v>No</v>
      </c>
      <c r="N5367" s="1" t="str">
        <f>IF(OR(BART_Rides[[#This Row],[Station Code]]="EM", BART_Rides[[#This Row],[Station Code]]="MT", BART_Rides[[#This Row],[Station Code]]="PL", BART_Rides[[#This Row],[Station Code]]="CC"), "Yes", "No")</f>
        <v>No</v>
      </c>
    </row>
    <row r="5368" spans="6:14">
      <c r="F5368" s="3">
        <v>44453</v>
      </c>
      <c r="G5368" s="1" t="s">
        <v>27</v>
      </c>
      <c r="H5368" s="1" t="s">
        <v>104</v>
      </c>
      <c r="I5368" s="1">
        <v>1783</v>
      </c>
      <c r="J5368" s="1">
        <f>MONTH(BART_Rides[[#This Row],[Date]])</f>
        <v>9</v>
      </c>
      <c r="K5368" s="1">
        <f>WEEKDAY(BART_Rides[[#This Row],[Date]],2)</f>
        <v>2</v>
      </c>
      <c r="L5368" s="1" t="str">
        <f>LEFT(BART_Rides[[#This Row],[Lines]],1)</f>
        <v>O</v>
      </c>
      <c r="M5368" s="1" t="str">
        <f>IF(BART_Rides[[#This Row],[FirstLetter]]="Y","Yes","No")</f>
        <v>No</v>
      </c>
      <c r="N5368" s="1" t="str">
        <f>IF(OR(BART_Rides[[#This Row],[Station Code]]="EM", BART_Rides[[#This Row],[Station Code]]="MT", BART_Rides[[#This Row],[Station Code]]="PL", BART_Rides[[#This Row],[Station Code]]="CC"), "Yes", "No")</f>
        <v>No</v>
      </c>
    </row>
    <row r="5369" spans="6:14">
      <c r="F5369" s="3">
        <v>44454</v>
      </c>
      <c r="G5369" s="1" t="s">
        <v>27</v>
      </c>
      <c r="H5369" s="1" t="s">
        <v>104</v>
      </c>
      <c r="I5369" s="1">
        <v>1677</v>
      </c>
      <c r="J5369" s="1">
        <f>MONTH(BART_Rides[[#This Row],[Date]])</f>
        <v>9</v>
      </c>
      <c r="K5369" s="1">
        <f>WEEKDAY(BART_Rides[[#This Row],[Date]],2)</f>
        <v>3</v>
      </c>
      <c r="L5369" s="1" t="str">
        <f>LEFT(BART_Rides[[#This Row],[Lines]],1)</f>
        <v>O</v>
      </c>
      <c r="M5369" s="1" t="str">
        <f>IF(BART_Rides[[#This Row],[FirstLetter]]="Y","Yes","No")</f>
        <v>No</v>
      </c>
      <c r="N5369" s="1" t="str">
        <f>IF(OR(BART_Rides[[#This Row],[Station Code]]="EM", BART_Rides[[#This Row],[Station Code]]="MT", BART_Rides[[#This Row],[Station Code]]="PL", BART_Rides[[#This Row],[Station Code]]="CC"), "Yes", "No")</f>
        <v>No</v>
      </c>
    </row>
    <row r="5370" spans="6:14">
      <c r="F5370" s="3">
        <v>44455</v>
      </c>
      <c r="G5370" s="1" t="s">
        <v>27</v>
      </c>
      <c r="H5370" s="1" t="s">
        <v>104</v>
      </c>
      <c r="I5370" s="1">
        <v>1678</v>
      </c>
      <c r="J5370" s="1">
        <f>MONTH(BART_Rides[[#This Row],[Date]])</f>
        <v>9</v>
      </c>
      <c r="K5370" s="1">
        <f>WEEKDAY(BART_Rides[[#This Row],[Date]],2)</f>
        <v>4</v>
      </c>
      <c r="L5370" s="1" t="str">
        <f>LEFT(BART_Rides[[#This Row],[Lines]],1)</f>
        <v>O</v>
      </c>
      <c r="M5370" s="1" t="str">
        <f>IF(BART_Rides[[#This Row],[FirstLetter]]="Y","Yes","No")</f>
        <v>No</v>
      </c>
      <c r="N5370" s="1" t="str">
        <f>IF(OR(BART_Rides[[#This Row],[Station Code]]="EM", BART_Rides[[#This Row],[Station Code]]="MT", BART_Rides[[#This Row],[Station Code]]="PL", BART_Rides[[#This Row],[Station Code]]="CC"), "Yes", "No")</f>
        <v>No</v>
      </c>
    </row>
    <row r="5371" spans="6:14">
      <c r="F5371" s="3">
        <v>44456</v>
      </c>
      <c r="G5371" s="1" t="s">
        <v>27</v>
      </c>
      <c r="H5371" s="1" t="s">
        <v>104</v>
      </c>
      <c r="I5371" s="1">
        <v>1597</v>
      </c>
      <c r="J5371" s="1">
        <f>MONTH(BART_Rides[[#This Row],[Date]])</f>
        <v>9</v>
      </c>
      <c r="K5371" s="1">
        <f>WEEKDAY(BART_Rides[[#This Row],[Date]],2)</f>
        <v>5</v>
      </c>
      <c r="L5371" s="1" t="str">
        <f>LEFT(BART_Rides[[#This Row],[Lines]],1)</f>
        <v>O</v>
      </c>
      <c r="M5371" s="1" t="str">
        <f>IF(BART_Rides[[#This Row],[FirstLetter]]="Y","Yes","No")</f>
        <v>No</v>
      </c>
      <c r="N5371" s="1" t="str">
        <f>IF(OR(BART_Rides[[#This Row],[Station Code]]="EM", BART_Rides[[#This Row],[Station Code]]="MT", BART_Rides[[#This Row],[Station Code]]="PL", BART_Rides[[#This Row],[Station Code]]="CC"), "Yes", "No")</f>
        <v>No</v>
      </c>
    </row>
    <row r="5372" spans="6:14">
      <c r="F5372" s="3">
        <v>44457</v>
      </c>
      <c r="G5372" s="1" t="s">
        <v>27</v>
      </c>
      <c r="H5372" s="1" t="s">
        <v>104</v>
      </c>
      <c r="I5372" s="1">
        <v>880</v>
      </c>
      <c r="J5372" s="1">
        <f>MONTH(BART_Rides[[#This Row],[Date]])</f>
        <v>9</v>
      </c>
      <c r="K5372" s="1">
        <f>WEEKDAY(BART_Rides[[#This Row],[Date]],2)</f>
        <v>6</v>
      </c>
      <c r="L5372" s="1" t="str">
        <f>LEFT(BART_Rides[[#This Row],[Lines]],1)</f>
        <v>O</v>
      </c>
      <c r="M5372" s="1" t="str">
        <f>IF(BART_Rides[[#This Row],[FirstLetter]]="Y","Yes","No")</f>
        <v>No</v>
      </c>
      <c r="N5372" s="1" t="str">
        <f>IF(OR(BART_Rides[[#This Row],[Station Code]]="EM", BART_Rides[[#This Row],[Station Code]]="MT", BART_Rides[[#This Row],[Station Code]]="PL", BART_Rides[[#This Row],[Station Code]]="CC"), "Yes", "No")</f>
        <v>No</v>
      </c>
    </row>
    <row r="5373" spans="6:14">
      <c r="F5373" s="3">
        <v>44458</v>
      </c>
      <c r="G5373" s="1" t="s">
        <v>27</v>
      </c>
      <c r="H5373" s="1" t="s">
        <v>104</v>
      </c>
      <c r="I5373" s="1">
        <v>538</v>
      </c>
      <c r="J5373" s="1">
        <f>MONTH(BART_Rides[[#This Row],[Date]])</f>
        <v>9</v>
      </c>
      <c r="K5373" s="1">
        <f>WEEKDAY(BART_Rides[[#This Row],[Date]],2)</f>
        <v>7</v>
      </c>
      <c r="L5373" s="1" t="str">
        <f>LEFT(BART_Rides[[#This Row],[Lines]],1)</f>
        <v>O</v>
      </c>
      <c r="M5373" s="1" t="str">
        <f>IF(BART_Rides[[#This Row],[FirstLetter]]="Y","Yes","No")</f>
        <v>No</v>
      </c>
      <c r="N5373" s="1" t="str">
        <f>IF(OR(BART_Rides[[#This Row],[Station Code]]="EM", BART_Rides[[#This Row],[Station Code]]="MT", BART_Rides[[#This Row],[Station Code]]="PL", BART_Rides[[#This Row],[Station Code]]="CC"), "Yes", "No")</f>
        <v>No</v>
      </c>
    </row>
    <row r="5374" spans="6:14">
      <c r="F5374" s="3">
        <v>44459</v>
      </c>
      <c r="G5374" s="1" t="s">
        <v>27</v>
      </c>
      <c r="H5374" s="1" t="s">
        <v>104</v>
      </c>
      <c r="I5374" s="1">
        <v>1647</v>
      </c>
      <c r="J5374" s="1">
        <f>MONTH(BART_Rides[[#This Row],[Date]])</f>
        <v>9</v>
      </c>
      <c r="K5374" s="1">
        <f>WEEKDAY(BART_Rides[[#This Row],[Date]],2)</f>
        <v>1</v>
      </c>
      <c r="L5374" s="1" t="str">
        <f>LEFT(BART_Rides[[#This Row],[Lines]],1)</f>
        <v>O</v>
      </c>
      <c r="M5374" s="1" t="str">
        <f>IF(BART_Rides[[#This Row],[FirstLetter]]="Y","Yes","No")</f>
        <v>No</v>
      </c>
      <c r="N5374" s="1" t="str">
        <f>IF(OR(BART_Rides[[#This Row],[Station Code]]="EM", BART_Rides[[#This Row],[Station Code]]="MT", BART_Rides[[#This Row],[Station Code]]="PL", BART_Rides[[#This Row],[Station Code]]="CC"), "Yes", "No")</f>
        <v>No</v>
      </c>
    </row>
    <row r="5375" spans="6:14">
      <c r="F5375" s="3">
        <v>44460</v>
      </c>
      <c r="G5375" s="1" t="s">
        <v>27</v>
      </c>
      <c r="H5375" s="1" t="s">
        <v>104</v>
      </c>
      <c r="I5375" s="1">
        <v>1700</v>
      </c>
      <c r="J5375" s="1">
        <f>MONTH(BART_Rides[[#This Row],[Date]])</f>
        <v>9</v>
      </c>
      <c r="K5375" s="1">
        <f>WEEKDAY(BART_Rides[[#This Row],[Date]],2)</f>
        <v>2</v>
      </c>
      <c r="L5375" s="1" t="str">
        <f>LEFT(BART_Rides[[#This Row],[Lines]],1)</f>
        <v>O</v>
      </c>
      <c r="M5375" s="1" t="str">
        <f>IF(BART_Rides[[#This Row],[FirstLetter]]="Y","Yes","No")</f>
        <v>No</v>
      </c>
      <c r="N5375" s="1" t="str">
        <f>IF(OR(BART_Rides[[#This Row],[Station Code]]="EM", BART_Rides[[#This Row],[Station Code]]="MT", BART_Rides[[#This Row],[Station Code]]="PL", BART_Rides[[#This Row],[Station Code]]="CC"), "Yes", "No")</f>
        <v>No</v>
      </c>
    </row>
    <row r="5376" spans="6:14">
      <c r="F5376" s="3">
        <v>44461</v>
      </c>
      <c r="G5376" s="1" t="s">
        <v>27</v>
      </c>
      <c r="H5376" s="1" t="s">
        <v>104</v>
      </c>
      <c r="I5376" s="1">
        <v>1667</v>
      </c>
      <c r="J5376" s="1">
        <f>MONTH(BART_Rides[[#This Row],[Date]])</f>
        <v>9</v>
      </c>
      <c r="K5376" s="1">
        <f>WEEKDAY(BART_Rides[[#This Row],[Date]],2)</f>
        <v>3</v>
      </c>
      <c r="L5376" s="1" t="str">
        <f>LEFT(BART_Rides[[#This Row],[Lines]],1)</f>
        <v>O</v>
      </c>
      <c r="M5376" s="1" t="str">
        <f>IF(BART_Rides[[#This Row],[FirstLetter]]="Y","Yes","No")</f>
        <v>No</v>
      </c>
      <c r="N5376" s="1" t="str">
        <f>IF(OR(BART_Rides[[#This Row],[Station Code]]="EM", BART_Rides[[#This Row],[Station Code]]="MT", BART_Rides[[#This Row],[Station Code]]="PL", BART_Rides[[#This Row],[Station Code]]="CC"), "Yes", "No")</f>
        <v>No</v>
      </c>
    </row>
    <row r="5377" spans="6:14">
      <c r="F5377" s="3">
        <v>44462</v>
      </c>
      <c r="G5377" s="1" t="s">
        <v>27</v>
      </c>
      <c r="H5377" s="1" t="s">
        <v>104</v>
      </c>
      <c r="I5377" s="1">
        <v>1667</v>
      </c>
      <c r="J5377" s="1">
        <f>MONTH(BART_Rides[[#This Row],[Date]])</f>
        <v>9</v>
      </c>
      <c r="K5377" s="1">
        <f>WEEKDAY(BART_Rides[[#This Row],[Date]],2)</f>
        <v>4</v>
      </c>
      <c r="L5377" s="1" t="str">
        <f>LEFT(BART_Rides[[#This Row],[Lines]],1)</f>
        <v>O</v>
      </c>
      <c r="M5377" s="1" t="str">
        <f>IF(BART_Rides[[#This Row],[FirstLetter]]="Y","Yes","No")</f>
        <v>No</v>
      </c>
      <c r="N5377" s="1" t="str">
        <f>IF(OR(BART_Rides[[#This Row],[Station Code]]="EM", BART_Rides[[#This Row],[Station Code]]="MT", BART_Rides[[#This Row],[Station Code]]="PL", BART_Rides[[#This Row],[Station Code]]="CC"), "Yes", "No")</f>
        <v>No</v>
      </c>
    </row>
    <row r="5378" spans="6:14">
      <c r="F5378" s="3">
        <v>44463</v>
      </c>
      <c r="G5378" s="1" t="s">
        <v>27</v>
      </c>
      <c r="H5378" s="1" t="s">
        <v>104</v>
      </c>
      <c r="I5378" s="1">
        <v>1608</v>
      </c>
      <c r="J5378" s="1">
        <f>MONTH(BART_Rides[[#This Row],[Date]])</f>
        <v>9</v>
      </c>
      <c r="K5378" s="1">
        <f>WEEKDAY(BART_Rides[[#This Row],[Date]],2)</f>
        <v>5</v>
      </c>
      <c r="L5378" s="1" t="str">
        <f>LEFT(BART_Rides[[#This Row],[Lines]],1)</f>
        <v>O</v>
      </c>
      <c r="M5378" s="1" t="str">
        <f>IF(BART_Rides[[#This Row],[FirstLetter]]="Y","Yes","No")</f>
        <v>No</v>
      </c>
      <c r="N5378" s="1" t="str">
        <f>IF(OR(BART_Rides[[#This Row],[Station Code]]="EM", BART_Rides[[#This Row],[Station Code]]="MT", BART_Rides[[#This Row],[Station Code]]="PL", BART_Rides[[#This Row],[Station Code]]="CC"), "Yes", "No")</f>
        <v>No</v>
      </c>
    </row>
    <row r="5379" spans="6:14">
      <c r="F5379" s="3">
        <v>44464</v>
      </c>
      <c r="G5379" s="1" t="s">
        <v>27</v>
      </c>
      <c r="H5379" s="1" t="s">
        <v>104</v>
      </c>
      <c r="I5379" s="1">
        <v>865</v>
      </c>
      <c r="J5379" s="1">
        <f>MONTH(BART_Rides[[#This Row],[Date]])</f>
        <v>9</v>
      </c>
      <c r="K5379" s="1">
        <f>WEEKDAY(BART_Rides[[#This Row],[Date]],2)</f>
        <v>6</v>
      </c>
      <c r="L5379" s="1" t="str">
        <f>LEFT(BART_Rides[[#This Row],[Lines]],1)</f>
        <v>O</v>
      </c>
      <c r="M5379" s="1" t="str">
        <f>IF(BART_Rides[[#This Row],[FirstLetter]]="Y","Yes","No")</f>
        <v>No</v>
      </c>
      <c r="N5379" s="1" t="str">
        <f>IF(OR(BART_Rides[[#This Row],[Station Code]]="EM", BART_Rides[[#This Row],[Station Code]]="MT", BART_Rides[[#This Row],[Station Code]]="PL", BART_Rides[[#This Row],[Station Code]]="CC"), "Yes", "No")</f>
        <v>No</v>
      </c>
    </row>
    <row r="5380" spans="6:14">
      <c r="F5380" s="3">
        <v>44465</v>
      </c>
      <c r="G5380" s="1" t="s">
        <v>27</v>
      </c>
      <c r="H5380" s="1" t="s">
        <v>104</v>
      </c>
      <c r="I5380" s="1">
        <v>573</v>
      </c>
      <c r="J5380" s="1">
        <f>MONTH(BART_Rides[[#This Row],[Date]])</f>
        <v>9</v>
      </c>
      <c r="K5380" s="1">
        <f>WEEKDAY(BART_Rides[[#This Row],[Date]],2)</f>
        <v>7</v>
      </c>
      <c r="L5380" s="1" t="str">
        <f>LEFT(BART_Rides[[#This Row],[Lines]],1)</f>
        <v>O</v>
      </c>
      <c r="M5380" s="1" t="str">
        <f>IF(BART_Rides[[#This Row],[FirstLetter]]="Y","Yes","No")</f>
        <v>No</v>
      </c>
      <c r="N5380" s="1" t="str">
        <f>IF(OR(BART_Rides[[#This Row],[Station Code]]="EM", BART_Rides[[#This Row],[Station Code]]="MT", BART_Rides[[#This Row],[Station Code]]="PL", BART_Rides[[#This Row],[Station Code]]="CC"), "Yes", "No")</f>
        <v>No</v>
      </c>
    </row>
    <row r="5381" spans="6:14">
      <c r="F5381" s="3">
        <v>44466</v>
      </c>
      <c r="G5381" s="1" t="s">
        <v>27</v>
      </c>
      <c r="H5381" s="1" t="s">
        <v>104</v>
      </c>
      <c r="I5381" s="1">
        <v>1569</v>
      </c>
      <c r="J5381" s="1">
        <f>MONTH(BART_Rides[[#This Row],[Date]])</f>
        <v>9</v>
      </c>
      <c r="K5381" s="1">
        <f>WEEKDAY(BART_Rides[[#This Row],[Date]],2)</f>
        <v>1</v>
      </c>
      <c r="L5381" s="1" t="str">
        <f>LEFT(BART_Rides[[#This Row],[Lines]],1)</f>
        <v>O</v>
      </c>
      <c r="M5381" s="1" t="str">
        <f>IF(BART_Rides[[#This Row],[FirstLetter]]="Y","Yes","No")</f>
        <v>No</v>
      </c>
      <c r="N5381" s="1" t="str">
        <f>IF(OR(BART_Rides[[#This Row],[Station Code]]="EM", BART_Rides[[#This Row],[Station Code]]="MT", BART_Rides[[#This Row],[Station Code]]="PL", BART_Rides[[#This Row],[Station Code]]="CC"), "Yes", "No")</f>
        <v>No</v>
      </c>
    </row>
    <row r="5382" spans="6:14">
      <c r="F5382" s="3">
        <v>44467</v>
      </c>
      <c r="G5382" s="1" t="s">
        <v>27</v>
      </c>
      <c r="H5382" s="1" t="s">
        <v>104</v>
      </c>
      <c r="I5382" s="1">
        <v>1781</v>
      </c>
      <c r="J5382" s="1">
        <f>MONTH(BART_Rides[[#This Row],[Date]])</f>
        <v>9</v>
      </c>
      <c r="K5382" s="1">
        <f>WEEKDAY(BART_Rides[[#This Row],[Date]],2)</f>
        <v>2</v>
      </c>
      <c r="L5382" s="1" t="str">
        <f>LEFT(BART_Rides[[#This Row],[Lines]],1)</f>
        <v>O</v>
      </c>
      <c r="M5382" s="1" t="str">
        <f>IF(BART_Rides[[#This Row],[FirstLetter]]="Y","Yes","No")</f>
        <v>No</v>
      </c>
      <c r="N5382" s="1" t="str">
        <f>IF(OR(BART_Rides[[#This Row],[Station Code]]="EM", BART_Rides[[#This Row],[Station Code]]="MT", BART_Rides[[#This Row],[Station Code]]="PL", BART_Rides[[#This Row],[Station Code]]="CC"), "Yes", "No")</f>
        <v>No</v>
      </c>
    </row>
    <row r="5383" spans="6:14">
      <c r="F5383" s="3">
        <v>44468</v>
      </c>
      <c r="G5383" s="1" t="s">
        <v>27</v>
      </c>
      <c r="H5383" s="1" t="s">
        <v>104</v>
      </c>
      <c r="I5383" s="1">
        <v>1647</v>
      </c>
      <c r="J5383" s="1">
        <f>MONTH(BART_Rides[[#This Row],[Date]])</f>
        <v>9</v>
      </c>
      <c r="K5383" s="1">
        <f>WEEKDAY(BART_Rides[[#This Row],[Date]],2)</f>
        <v>3</v>
      </c>
      <c r="L5383" s="1" t="str">
        <f>LEFT(BART_Rides[[#This Row],[Lines]],1)</f>
        <v>O</v>
      </c>
      <c r="M5383" s="1" t="str">
        <f>IF(BART_Rides[[#This Row],[FirstLetter]]="Y","Yes","No")</f>
        <v>No</v>
      </c>
      <c r="N5383" s="1" t="str">
        <f>IF(OR(BART_Rides[[#This Row],[Station Code]]="EM", BART_Rides[[#This Row],[Station Code]]="MT", BART_Rides[[#This Row],[Station Code]]="PL", BART_Rides[[#This Row],[Station Code]]="CC"), "Yes", "No")</f>
        <v>No</v>
      </c>
    </row>
    <row r="5384" spans="6:14">
      <c r="F5384" s="3">
        <v>44469</v>
      </c>
      <c r="G5384" s="1" t="s">
        <v>27</v>
      </c>
      <c r="H5384" s="1" t="s">
        <v>104</v>
      </c>
      <c r="I5384" s="1">
        <v>1718</v>
      </c>
      <c r="J5384" s="1">
        <f>MONTH(BART_Rides[[#This Row],[Date]])</f>
        <v>9</v>
      </c>
      <c r="K5384" s="1">
        <f>WEEKDAY(BART_Rides[[#This Row],[Date]],2)</f>
        <v>4</v>
      </c>
      <c r="L5384" s="1" t="str">
        <f>LEFT(BART_Rides[[#This Row],[Lines]],1)</f>
        <v>O</v>
      </c>
      <c r="M5384" s="1" t="str">
        <f>IF(BART_Rides[[#This Row],[FirstLetter]]="Y","Yes","No")</f>
        <v>No</v>
      </c>
      <c r="N5384" s="1" t="str">
        <f>IF(OR(BART_Rides[[#This Row],[Station Code]]="EM", BART_Rides[[#This Row],[Station Code]]="MT", BART_Rides[[#This Row],[Station Code]]="PL", BART_Rides[[#This Row],[Station Code]]="CC"), "Yes", "No")</f>
        <v>No</v>
      </c>
    </row>
    <row r="5385" spans="6:14">
      <c r="F5385" s="3">
        <v>44470</v>
      </c>
      <c r="G5385" s="1" t="s">
        <v>27</v>
      </c>
      <c r="H5385" s="1" t="s">
        <v>104</v>
      </c>
      <c r="I5385" s="1">
        <v>1710</v>
      </c>
      <c r="J5385" s="1">
        <f>MONTH(BART_Rides[[#This Row],[Date]])</f>
        <v>10</v>
      </c>
      <c r="K5385" s="1">
        <f>WEEKDAY(BART_Rides[[#This Row],[Date]],2)</f>
        <v>5</v>
      </c>
      <c r="L5385" s="1" t="str">
        <f>LEFT(BART_Rides[[#This Row],[Lines]],1)</f>
        <v>O</v>
      </c>
      <c r="M5385" s="1" t="str">
        <f>IF(BART_Rides[[#This Row],[FirstLetter]]="Y","Yes","No")</f>
        <v>No</v>
      </c>
      <c r="N5385" s="1" t="str">
        <f>IF(OR(BART_Rides[[#This Row],[Station Code]]="EM", BART_Rides[[#This Row],[Station Code]]="MT", BART_Rides[[#This Row],[Station Code]]="PL", BART_Rides[[#This Row],[Station Code]]="CC"), "Yes", "No")</f>
        <v>No</v>
      </c>
    </row>
    <row r="5386" spans="6:14">
      <c r="F5386" s="3">
        <v>44471</v>
      </c>
      <c r="G5386" s="1" t="s">
        <v>27</v>
      </c>
      <c r="H5386" s="1" t="s">
        <v>104</v>
      </c>
      <c r="I5386" s="1">
        <v>930</v>
      </c>
      <c r="J5386" s="1">
        <f>MONTH(BART_Rides[[#This Row],[Date]])</f>
        <v>10</v>
      </c>
      <c r="K5386" s="1">
        <f>WEEKDAY(BART_Rides[[#This Row],[Date]],2)</f>
        <v>6</v>
      </c>
      <c r="L5386" s="1" t="str">
        <f>LEFT(BART_Rides[[#This Row],[Lines]],1)</f>
        <v>O</v>
      </c>
      <c r="M5386" s="1" t="str">
        <f>IF(BART_Rides[[#This Row],[FirstLetter]]="Y","Yes","No")</f>
        <v>No</v>
      </c>
      <c r="N5386" s="1" t="str">
        <f>IF(OR(BART_Rides[[#This Row],[Station Code]]="EM", BART_Rides[[#This Row],[Station Code]]="MT", BART_Rides[[#This Row],[Station Code]]="PL", BART_Rides[[#This Row],[Station Code]]="CC"), "Yes", "No")</f>
        <v>No</v>
      </c>
    </row>
    <row r="5387" spans="6:14">
      <c r="F5387" s="3">
        <v>44472</v>
      </c>
      <c r="G5387" s="1" t="s">
        <v>27</v>
      </c>
      <c r="H5387" s="1" t="s">
        <v>104</v>
      </c>
      <c r="I5387" s="1">
        <v>536</v>
      </c>
      <c r="J5387" s="1">
        <f>MONTH(BART_Rides[[#This Row],[Date]])</f>
        <v>10</v>
      </c>
      <c r="K5387" s="1">
        <f>WEEKDAY(BART_Rides[[#This Row],[Date]],2)</f>
        <v>7</v>
      </c>
      <c r="L5387" s="1" t="str">
        <f>LEFT(BART_Rides[[#This Row],[Lines]],1)</f>
        <v>O</v>
      </c>
      <c r="M5387" s="1" t="str">
        <f>IF(BART_Rides[[#This Row],[FirstLetter]]="Y","Yes","No")</f>
        <v>No</v>
      </c>
      <c r="N5387" s="1" t="str">
        <f>IF(OR(BART_Rides[[#This Row],[Station Code]]="EM", BART_Rides[[#This Row],[Station Code]]="MT", BART_Rides[[#This Row],[Station Code]]="PL", BART_Rides[[#This Row],[Station Code]]="CC"), "Yes", "No")</f>
        <v>No</v>
      </c>
    </row>
    <row r="5388" spans="6:14">
      <c r="F5388" s="3">
        <v>44473</v>
      </c>
      <c r="G5388" s="1" t="s">
        <v>27</v>
      </c>
      <c r="H5388" s="1" t="s">
        <v>104</v>
      </c>
      <c r="I5388" s="1">
        <v>1580</v>
      </c>
      <c r="J5388" s="1">
        <f>MONTH(BART_Rides[[#This Row],[Date]])</f>
        <v>10</v>
      </c>
      <c r="K5388" s="1">
        <f>WEEKDAY(BART_Rides[[#This Row],[Date]],2)</f>
        <v>1</v>
      </c>
      <c r="L5388" s="1" t="str">
        <f>LEFT(BART_Rides[[#This Row],[Lines]],1)</f>
        <v>O</v>
      </c>
      <c r="M5388" s="1" t="str">
        <f>IF(BART_Rides[[#This Row],[FirstLetter]]="Y","Yes","No")</f>
        <v>No</v>
      </c>
      <c r="N5388" s="1" t="str">
        <f>IF(OR(BART_Rides[[#This Row],[Station Code]]="EM", BART_Rides[[#This Row],[Station Code]]="MT", BART_Rides[[#This Row],[Station Code]]="PL", BART_Rides[[#This Row],[Station Code]]="CC"), "Yes", "No")</f>
        <v>No</v>
      </c>
    </row>
    <row r="5389" spans="6:14">
      <c r="F5389" s="3">
        <v>44474</v>
      </c>
      <c r="G5389" s="1" t="s">
        <v>27</v>
      </c>
      <c r="H5389" s="1" t="s">
        <v>104</v>
      </c>
      <c r="I5389" s="1">
        <v>1680</v>
      </c>
      <c r="J5389" s="1">
        <f>MONTH(BART_Rides[[#This Row],[Date]])</f>
        <v>10</v>
      </c>
      <c r="K5389" s="1">
        <f>WEEKDAY(BART_Rides[[#This Row],[Date]],2)</f>
        <v>2</v>
      </c>
      <c r="L5389" s="1" t="str">
        <f>LEFT(BART_Rides[[#This Row],[Lines]],1)</f>
        <v>O</v>
      </c>
      <c r="M5389" s="1" t="str">
        <f>IF(BART_Rides[[#This Row],[FirstLetter]]="Y","Yes","No")</f>
        <v>No</v>
      </c>
      <c r="N5389" s="1" t="str">
        <f>IF(OR(BART_Rides[[#This Row],[Station Code]]="EM", BART_Rides[[#This Row],[Station Code]]="MT", BART_Rides[[#This Row],[Station Code]]="PL", BART_Rides[[#This Row],[Station Code]]="CC"), "Yes", "No")</f>
        <v>No</v>
      </c>
    </row>
    <row r="5390" spans="6:14">
      <c r="F5390" s="3">
        <v>44475</v>
      </c>
      <c r="G5390" s="1" t="s">
        <v>27</v>
      </c>
      <c r="H5390" s="1" t="s">
        <v>104</v>
      </c>
      <c r="I5390" s="1">
        <v>1648</v>
      </c>
      <c r="J5390" s="1">
        <f>MONTH(BART_Rides[[#This Row],[Date]])</f>
        <v>10</v>
      </c>
      <c r="K5390" s="1">
        <f>WEEKDAY(BART_Rides[[#This Row],[Date]],2)</f>
        <v>3</v>
      </c>
      <c r="L5390" s="1" t="str">
        <f>LEFT(BART_Rides[[#This Row],[Lines]],1)</f>
        <v>O</v>
      </c>
      <c r="M5390" s="1" t="str">
        <f>IF(BART_Rides[[#This Row],[FirstLetter]]="Y","Yes","No")</f>
        <v>No</v>
      </c>
      <c r="N5390" s="1" t="str">
        <f>IF(OR(BART_Rides[[#This Row],[Station Code]]="EM", BART_Rides[[#This Row],[Station Code]]="MT", BART_Rides[[#This Row],[Station Code]]="PL", BART_Rides[[#This Row],[Station Code]]="CC"), "Yes", "No")</f>
        <v>No</v>
      </c>
    </row>
    <row r="5391" spans="6:14">
      <c r="F5391" s="3">
        <v>44476</v>
      </c>
      <c r="G5391" s="1" t="s">
        <v>27</v>
      </c>
      <c r="H5391" s="1" t="s">
        <v>104</v>
      </c>
      <c r="I5391" s="1">
        <v>1726</v>
      </c>
      <c r="J5391" s="1">
        <f>MONTH(BART_Rides[[#This Row],[Date]])</f>
        <v>10</v>
      </c>
      <c r="K5391" s="1">
        <f>WEEKDAY(BART_Rides[[#This Row],[Date]],2)</f>
        <v>4</v>
      </c>
      <c r="L5391" s="1" t="str">
        <f>LEFT(BART_Rides[[#This Row],[Lines]],1)</f>
        <v>O</v>
      </c>
      <c r="M5391" s="1" t="str">
        <f>IF(BART_Rides[[#This Row],[FirstLetter]]="Y","Yes","No")</f>
        <v>No</v>
      </c>
      <c r="N5391" s="1" t="str">
        <f>IF(OR(BART_Rides[[#This Row],[Station Code]]="EM", BART_Rides[[#This Row],[Station Code]]="MT", BART_Rides[[#This Row],[Station Code]]="PL", BART_Rides[[#This Row],[Station Code]]="CC"), "Yes", "No")</f>
        <v>No</v>
      </c>
    </row>
    <row r="5392" spans="6:14">
      <c r="F5392" s="3">
        <v>44477</v>
      </c>
      <c r="G5392" s="1" t="s">
        <v>27</v>
      </c>
      <c r="H5392" s="1" t="s">
        <v>104</v>
      </c>
      <c r="I5392" s="1">
        <v>1528</v>
      </c>
      <c r="J5392" s="1">
        <f>MONTH(BART_Rides[[#This Row],[Date]])</f>
        <v>10</v>
      </c>
      <c r="K5392" s="1">
        <f>WEEKDAY(BART_Rides[[#This Row],[Date]],2)</f>
        <v>5</v>
      </c>
      <c r="L5392" s="1" t="str">
        <f>LEFT(BART_Rides[[#This Row],[Lines]],1)</f>
        <v>O</v>
      </c>
      <c r="M5392" s="1" t="str">
        <f>IF(BART_Rides[[#This Row],[FirstLetter]]="Y","Yes","No")</f>
        <v>No</v>
      </c>
      <c r="N5392" s="1" t="str">
        <f>IF(OR(BART_Rides[[#This Row],[Station Code]]="EM", BART_Rides[[#This Row],[Station Code]]="MT", BART_Rides[[#This Row],[Station Code]]="PL", BART_Rides[[#This Row],[Station Code]]="CC"), "Yes", "No")</f>
        <v>No</v>
      </c>
    </row>
    <row r="5393" spans="6:14">
      <c r="F5393" s="3">
        <v>44478</v>
      </c>
      <c r="G5393" s="1" t="s">
        <v>27</v>
      </c>
      <c r="H5393" s="1" t="s">
        <v>104</v>
      </c>
      <c r="I5393" s="1">
        <v>904</v>
      </c>
      <c r="J5393" s="1">
        <f>MONTH(BART_Rides[[#This Row],[Date]])</f>
        <v>10</v>
      </c>
      <c r="K5393" s="1">
        <f>WEEKDAY(BART_Rides[[#This Row],[Date]],2)</f>
        <v>6</v>
      </c>
      <c r="L5393" s="1" t="str">
        <f>LEFT(BART_Rides[[#This Row],[Lines]],1)</f>
        <v>O</v>
      </c>
      <c r="M5393" s="1" t="str">
        <f>IF(BART_Rides[[#This Row],[FirstLetter]]="Y","Yes","No")</f>
        <v>No</v>
      </c>
      <c r="N5393" s="1" t="str">
        <f>IF(OR(BART_Rides[[#This Row],[Station Code]]="EM", BART_Rides[[#This Row],[Station Code]]="MT", BART_Rides[[#This Row],[Station Code]]="PL", BART_Rides[[#This Row],[Station Code]]="CC"), "Yes", "No")</f>
        <v>No</v>
      </c>
    </row>
    <row r="5394" spans="6:14">
      <c r="F5394" s="3">
        <v>44479</v>
      </c>
      <c r="G5394" s="1" t="s">
        <v>27</v>
      </c>
      <c r="H5394" s="1" t="s">
        <v>104</v>
      </c>
      <c r="I5394" s="1">
        <v>632</v>
      </c>
      <c r="J5394" s="1">
        <f>MONTH(BART_Rides[[#This Row],[Date]])</f>
        <v>10</v>
      </c>
      <c r="K5394" s="1">
        <f>WEEKDAY(BART_Rides[[#This Row],[Date]],2)</f>
        <v>7</v>
      </c>
      <c r="L5394" s="1" t="str">
        <f>LEFT(BART_Rides[[#This Row],[Lines]],1)</f>
        <v>O</v>
      </c>
      <c r="M5394" s="1" t="str">
        <f>IF(BART_Rides[[#This Row],[FirstLetter]]="Y","Yes","No")</f>
        <v>No</v>
      </c>
      <c r="N5394" s="1" t="str">
        <f>IF(OR(BART_Rides[[#This Row],[Station Code]]="EM", BART_Rides[[#This Row],[Station Code]]="MT", BART_Rides[[#This Row],[Station Code]]="PL", BART_Rides[[#This Row],[Station Code]]="CC"), "Yes", "No")</f>
        <v>No</v>
      </c>
    </row>
    <row r="5395" spans="6:14">
      <c r="F5395" s="3">
        <v>44480</v>
      </c>
      <c r="G5395" s="1" t="s">
        <v>27</v>
      </c>
      <c r="H5395" s="1" t="s">
        <v>104</v>
      </c>
      <c r="I5395" s="1">
        <v>1398</v>
      </c>
      <c r="J5395" s="1">
        <f>MONTH(BART_Rides[[#This Row],[Date]])</f>
        <v>10</v>
      </c>
      <c r="K5395" s="1">
        <f>WEEKDAY(BART_Rides[[#This Row],[Date]],2)</f>
        <v>1</v>
      </c>
      <c r="L5395" s="1" t="str">
        <f>LEFT(BART_Rides[[#This Row],[Lines]],1)</f>
        <v>O</v>
      </c>
      <c r="M5395" s="1" t="str">
        <f>IF(BART_Rides[[#This Row],[FirstLetter]]="Y","Yes","No")</f>
        <v>No</v>
      </c>
      <c r="N5395" s="1" t="str">
        <f>IF(OR(BART_Rides[[#This Row],[Station Code]]="EM", BART_Rides[[#This Row],[Station Code]]="MT", BART_Rides[[#This Row],[Station Code]]="PL", BART_Rides[[#This Row],[Station Code]]="CC"), "Yes", "No")</f>
        <v>No</v>
      </c>
    </row>
    <row r="5396" spans="6:14">
      <c r="F5396" s="3">
        <v>44481</v>
      </c>
      <c r="G5396" s="1" t="s">
        <v>27</v>
      </c>
      <c r="H5396" s="1" t="s">
        <v>104</v>
      </c>
      <c r="I5396" s="1">
        <v>1653</v>
      </c>
      <c r="J5396" s="1">
        <f>MONTH(BART_Rides[[#This Row],[Date]])</f>
        <v>10</v>
      </c>
      <c r="K5396" s="1">
        <f>WEEKDAY(BART_Rides[[#This Row],[Date]],2)</f>
        <v>2</v>
      </c>
      <c r="L5396" s="1" t="str">
        <f>LEFT(BART_Rides[[#This Row],[Lines]],1)</f>
        <v>O</v>
      </c>
      <c r="M5396" s="1" t="str">
        <f>IF(BART_Rides[[#This Row],[FirstLetter]]="Y","Yes","No")</f>
        <v>No</v>
      </c>
      <c r="N5396" s="1" t="str">
        <f>IF(OR(BART_Rides[[#This Row],[Station Code]]="EM", BART_Rides[[#This Row],[Station Code]]="MT", BART_Rides[[#This Row],[Station Code]]="PL", BART_Rides[[#This Row],[Station Code]]="CC"), "Yes", "No")</f>
        <v>No</v>
      </c>
    </row>
    <row r="5397" spans="6:14">
      <c r="F5397" s="3">
        <v>44482</v>
      </c>
      <c r="G5397" s="1" t="s">
        <v>27</v>
      </c>
      <c r="H5397" s="1" t="s">
        <v>104</v>
      </c>
      <c r="I5397" s="1">
        <v>1594</v>
      </c>
      <c r="J5397" s="1">
        <f>MONTH(BART_Rides[[#This Row],[Date]])</f>
        <v>10</v>
      </c>
      <c r="K5397" s="1">
        <f>WEEKDAY(BART_Rides[[#This Row],[Date]],2)</f>
        <v>3</v>
      </c>
      <c r="L5397" s="1" t="str">
        <f>LEFT(BART_Rides[[#This Row],[Lines]],1)</f>
        <v>O</v>
      </c>
      <c r="M5397" s="1" t="str">
        <f>IF(BART_Rides[[#This Row],[FirstLetter]]="Y","Yes","No")</f>
        <v>No</v>
      </c>
      <c r="N5397" s="1" t="str">
        <f>IF(OR(BART_Rides[[#This Row],[Station Code]]="EM", BART_Rides[[#This Row],[Station Code]]="MT", BART_Rides[[#This Row],[Station Code]]="PL", BART_Rides[[#This Row],[Station Code]]="CC"), "Yes", "No")</f>
        <v>No</v>
      </c>
    </row>
    <row r="5398" spans="6:14">
      <c r="F5398" s="3">
        <v>44483</v>
      </c>
      <c r="G5398" s="1" t="s">
        <v>27</v>
      </c>
      <c r="H5398" s="1" t="s">
        <v>104</v>
      </c>
      <c r="I5398" s="1">
        <v>1655</v>
      </c>
      <c r="J5398" s="1">
        <f>MONTH(BART_Rides[[#This Row],[Date]])</f>
        <v>10</v>
      </c>
      <c r="K5398" s="1">
        <f>WEEKDAY(BART_Rides[[#This Row],[Date]],2)</f>
        <v>4</v>
      </c>
      <c r="L5398" s="1" t="str">
        <f>LEFT(BART_Rides[[#This Row],[Lines]],1)</f>
        <v>O</v>
      </c>
      <c r="M5398" s="1" t="str">
        <f>IF(BART_Rides[[#This Row],[FirstLetter]]="Y","Yes","No")</f>
        <v>No</v>
      </c>
      <c r="N5398" s="1" t="str">
        <f>IF(OR(BART_Rides[[#This Row],[Station Code]]="EM", BART_Rides[[#This Row],[Station Code]]="MT", BART_Rides[[#This Row],[Station Code]]="PL", BART_Rides[[#This Row],[Station Code]]="CC"), "Yes", "No")</f>
        <v>No</v>
      </c>
    </row>
    <row r="5399" spans="6:14">
      <c r="F5399" s="3">
        <v>44484</v>
      </c>
      <c r="G5399" s="1" t="s">
        <v>27</v>
      </c>
      <c r="H5399" s="1" t="s">
        <v>104</v>
      </c>
      <c r="I5399" s="1">
        <v>1537</v>
      </c>
      <c r="J5399" s="1">
        <f>MONTH(BART_Rides[[#This Row],[Date]])</f>
        <v>10</v>
      </c>
      <c r="K5399" s="1">
        <f>WEEKDAY(BART_Rides[[#This Row],[Date]],2)</f>
        <v>5</v>
      </c>
      <c r="L5399" s="1" t="str">
        <f>LEFT(BART_Rides[[#This Row],[Lines]],1)</f>
        <v>O</v>
      </c>
      <c r="M5399" s="1" t="str">
        <f>IF(BART_Rides[[#This Row],[FirstLetter]]="Y","Yes","No")</f>
        <v>No</v>
      </c>
      <c r="N5399" s="1" t="str">
        <f>IF(OR(BART_Rides[[#This Row],[Station Code]]="EM", BART_Rides[[#This Row],[Station Code]]="MT", BART_Rides[[#This Row],[Station Code]]="PL", BART_Rides[[#This Row],[Station Code]]="CC"), "Yes", "No")</f>
        <v>No</v>
      </c>
    </row>
    <row r="5400" spans="6:14">
      <c r="F5400" s="3">
        <v>44485</v>
      </c>
      <c r="G5400" s="1" t="s">
        <v>27</v>
      </c>
      <c r="H5400" s="1" t="s">
        <v>104</v>
      </c>
      <c r="I5400" s="1">
        <v>760</v>
      </c>
      <c r="J5400" s="1">
        <f>MONTH(BART_Rides[[#This Row],[Date]])</f>
        <v>10</v>
      </c>
      <c r="K5400" s="1">
        <f>WEEKDAY(BART_Rides[[#This Row],[Date]],2)</f>
        <v>6</v>
      </c>
      <c r="L5400" s="1" t="str">
        <f>LEFT(BART_Rides[[#This Row],[Lines]],1)</f>
        <v>O</v>
      </c>
      <c r="M5400" s="1" t="str">
        <f>IF(BART_Rides[[#This Row],[FirstLetter]]="Y","Yes","No")</f>
        <v>No</v>
      </c>
      <c r="N5400" s="1" t="str">
        <f>IF(OR(BART_Rides[[#This Row],[Station Code]]="EM", BART_Rides[[#This Row],[Station Code]]="MT", BART_Rides[[#This Row],[Station Code]]="PL", BART_Rides[[#This Row],[Station Code]]="CC"), "Yes", "No")</f>
        <v>No</v>
      </c>
    </row>
    <row r="5401" spans="6:14">
      <c r="F5401" s="3">
        <v>44486</v>
      </c>
      <c r="G5401" s="1" t="s">
        <v>27</v>
      </c>
      <c r="H5401" s="1" t="s">
        <v>104</v>
      </c>
      <c r="I5401" s="1">
        <v>490</v>
      </c>
      <c r="J5401" s="1">
        <f>MONTH(BART_Rides[[#This Row],[Date]])</f>
        <v>10</v>
      </c>
      <c r="K5401" s="1">
        <f>WEEKDAY(BART_Rides[[#This Row],[Date]],2)</f>
        <v>7</v>
      </c>
      <c r="L5401" s="1" t="str">
        <f>LEFT(BART_Rides[[#This Row],[Lines]],1)</f>
        <v>O</v>
      </c>
      <c r="M5401" s="1" t="str">
        <f>IF(BART_Rides[[#This Row],[FirstLetter]]="Y","Yes","No")</f>
        <v>No</v>
      </c>
      <c r="N5401" s="1" t="str">
        <f>IF(OR(BART_Rides[[#This Row],[Station Code]]="EM", BART_Rides[[#This Row],[Station Code]]="MT", BART_Rides[[#This Row],[Station Code]]="PL", BART_Rides[[#This Row],[Station Code]]="CC"), "Yes", "No")</f>
        <v>No</v>
      </c>
    </row>
    <row r="5402" spans="6:14">
      <c r="F5402" s="3">
        <v>44487</v>
      </c>
      <c r="G5402" s="1" t="s">
        <v>27</v>
      </c>
      <c r="H5402" s="1" t="s">
        <v>104</v>
      </c>
      <c r="I5402" s="1">
        <v>1603</v>
      </c>
      <c r="J5402" s="1">
        <f>MONTH(BART_Rides[[#This Row],[Date]])</f>
        <v>10</v>
      </c>
      <c r="K5402" s="1">
        <f>WEEKDAY(BART_Rides[[#This Row],[Date]],2)</f>
        <v>1</v>
      </c>
      <c r="L5402" s="1" t="str">
        <f>LEFT(BART_Rides[[#This Row],[Lines]],1)</f>
        <v>O</v>
      </c>
      <c r="M5402" s="1" t="str">
        <f>IF(BART_Rides[[#This Row],[FirstLetter]]="Y","Yes","No")</f>
        <v>No</v>
      </c>
      <c r="N5402" s="1" t="str">
        <f>IF(OR(BART_Rides[[#This Row],[Station Code]]="EM", BART_Rides[[#This Row],[Station Code]]="MT", BART_Rides[[#This Row],[Station Code]]="PL", BART_Rides[[#This Row],[Station Code]]="CC"), "Yes", "No")</f>
        <v>No</v>
      </c>
    </row>
    <row r="5403" spans="6:14">
      <c r="F5403" s="3">
        <v>44488</v>
      </c>
      <c r="G5403" s="1" t="s">
        <v>27</v>
      </c>
      <c r="H5403" s="1" t="s">
        <v>104</v>
      </c>
      <c r="I5403" s="1">
        <v>1664</v>
      </c>
      <c r="J5403" s="1">
        <f>MONTH(BART_Rides[[#This Row],[Date]])</f>
        <v>10</v>
      </c>
      <c r="K5403" s="1">
        <f>WEEKDAY(BART_Rides[[#This Row],[Date]],2)</f>
        <v>2</v>
      </c>
      <c r="L5403" s="1" t="str">
        <f>LEFT(BART_Rides[[#This Row],[Lines]],1)</f>
        <v>O</v>
      </c>
      <c r="M5403" s="1" t="str">
        <f>IF(BART_Rides[[#This Row],[FirstLetter]]="Y","Yes","No")</f>
        <v>No</v>
      </c>
      <c r="N5403" s="1" t="str">
        <f>IF(OR(BART_Rides[[#This Row],[Station Code]]="EM", BART_Rides[[#This Row],[Station Code]]="MT", BART_Rides[[#This Row],[Station Code]]="PL", BART_Rides[[#This Row],[Station Code]]="CC"), "Yes", "No")</f>
        <v>No</v>
      </c>
    </row>
    <row r="5404" spans="6:14">
      <c r="F5404" s="3">
        <v>44489</v>
      </c>
      <c r="G5404" s="1" t="s">
        <v>27</v>
      </c>
      <c r="H5404" s="1" t="s">
        <v>104</v>
      </c>
      <c r="I5404" s="1">
        <v>1607</v>
      </c>
      <c r="J5404" s="1">
        <f>MONTH(BART_Rides[[#This Row],[Date]])</f>
        <v>10</v>
      </c>
      <c r="K5404" s="1">
        <f>WEEKDAY(BART_Rides[[#This Row],[Date]],2)</f>
        <v>3</v>
      </c>
      <c r="L5404" s="1" t="str">
        <f>LEFT(BART_Rides[[#This Row],[Lines]],1)</f>
        <v>O</v>
      </c>
      <c r="M5404" s="1" t="str">
        <f>IF(BART_Rides[[#This Row],[FirstLetter]]="Y","Yes","No")</f>
        <v>No</v>
      </c>
      <c r="N5404" s="1" t="str">
        <f>IF(OR(BART_Rides[[#This Row],[Station Code]]="EM", BART_Rides[[#This Row],[Station Code]]="MT", BART_Rides[[#This Row],[Station Code]]="PL", BART_Rides[[#This Row],[Station Code]]="CC"), "Yes", "No")</f>
        <v>No</v>
      </c>
    </row>
    <row r="5405" spans="6:14">
      <c r="F5405" s="3">
        <v>44490</v>
      </c>
      <c r="G5405" s="1" t="s">
        <v>27</v>
      </c>
      <c r="H5405" s="1" t="s">
        <v>104</v>
      </c>
      <c r="I5405" s="1">
        <v>1567</v>
      </c>
      <c r="J5405" s="1">
        <f>MONTH(BART_Rides[[#This Row],[Date]])</f>
        <v>10</v>
      </c>
      <c r="K5405" s="1">
        <f>WEEKDAY(BART_Rides[[#This Row],[Date]],2)</f>
        <v>4</v>
      </c>
      <c r="L5405" s="1" t="str">
        <f>LEFT(BART_Rides[[#This Row],[Lines]],1)</f>
        <v>O</v>
      </c>
      <c r="M5405" s="1" t="str">
        <f>IF(BART_Rides[[#This Row],[FirstLetter]]="Y","Yes","No")</f>
        <v>No</v>
      </c>
      <c r="N5405" s="1" t="str">
        <f>IF(OR(BART_Rides[[#This Row],[Station Code]]="EM", BART_Rides[[#This Row],[Station Code]]="MT", BART_Rides[[#This Row],[Station Code]]="PL", BART_Rides[[#This Row],[Station Code]]="CC"), "Yes", "No")</f>
        <v>No</v>
      </c>
    </row>
    <row r="5406" spans="6:14">
      <c r="F5406" s="3">
        <v>44491</v>
      </c>
      <c r="G5406" s="1" t="s">
        <v>27</v>
      </c>
      <c r="H5406" s="1" t="s">
        <v>104</v>
      </c>
      <c r="I5406" s="1">
        <v>1409</v>
      </c>
      <c r="J5406" s="1">
        <f>MONTH(BART_Rides[[#This Row],[Date]])</f>
        <v>10</v>
      </c>
      <c r="K5406" s="1">
        <f>WEEKDAY(BART_Rides[[#This Row],[Date]],2)</f>
        <v>5</v>
      </c>
      <c r="L5406" s="1" t="str">
        <f>LEFT(BART_Rides[[#This Row],[Lines]],1)</f>
        <v>O</v>
      </c>
      <c r="M5406" s="1" t="str">
        <f>IF(BART_Rides[[#This Row],[FirstLetter]]="Y","Yes","No")</f>
        <v>No</v>
      </c>
      <c r="N5406" s="1" t="str">
        <f>IF(OR(BART_Rides[[#This Row],[Station Code]]="EM", BART_Rides[[#This Row],[Station Code]]="MT", BART_Rides[[#This Row],[Station Code]]="PL", BART_Rides[[#This Row],[Station Code]]="CC"), "Yes", "No")</f>
        <v>No</v>
      </c>
    </row>
    <row r="5407" spans="6:14">
      <c r="F5407" s="3">
        <v>44492</v>
      </c>
      <c r="G5407" s="1" t="s">
        <v>27</v>
      </c>
      <c r="H5407" s="1" t="s">
        <v>104</v>
      </c>
      <c r="I5407" s="1">
        <v>779</v>
      </c>
      <c r="J5407" s="1">
        <f>MONTH(BART_Rides[[#This Row],[Date]])</f>
        <v>10</v>
      </c>
      <c r="K5407" s="1">
        <f>WEEKDAY(BART_Rides[[#This Row],[Date]],2)</f>
        <v>6</v>
      </c>
      <c r="L5407" s="1" t="str">
        <f>LEFT(BART_Rides[[#This Row],[Lines]],1)</f>
        <v>O</v>
      </c>
      <c r="M5407" s="1" t="str">
        <f>IF(BART_Rides[[#This Row],[FirstLetter]]="Y","Yes","No")</f>
        <v>No</v>
      </c>
      <c r="N5407" s="1" t="str">
        <f>IF(OR(BART_Rides[[#This Row],[Station Code]]="EM", BART_Rides[[#This Row],[Station Code]]="MT", BART_Rides[[#This Row],[Station Code]]="PL", BART_Rides[[#This Row],[Station Code]]="CC"), "Yes", "No")</f>
        <v>No</v>
      </c>
    </row>
    <row r="5408" spans="6:14">
      <c r="F5408" s="3">
        <v>44493</v>
      </c>
      <c r="G5408" s="1" t="s">
        <v>27</v>
      </c>
      <c r="H5408" s="1" t="s">
        <v>104</v>
      </c>
      <c r="I5408" s="1">
        <v>292</v>
      </c>
      <c r="J5408" s="1">
        <f>MONTH(BART_Rides[[#This Row],[Date]])</f>
        <v>10</v>
      </c>
      <c r="K5408" s="1">
        <f>WEEKDAY(BART_Rides[[#This Row],[Date]],2)</f>
        <v>7</v>
      </c>
      <c r="L5408" s="1" t="str">
        <f>LEFT(BART_Rides[[#This Row],[Lines]],1)</f>
        <v>O</v>
      </c>
      <c r="M5408" s="1" t="str">
        <f>IF(BART_Rides[[#This Row],[FirstLetter]]="Y","Yes","No")</f>
        <v>No</v>
      </c>
      <c r="N5408" s="1" t="str">
        <f>IF(OR(BART_Rides[[#This Row],[Station Code]]="EM", BART_Rides[[#This Row],[Station Code]]="MT", BART_Rides[[#This Row],[Station Code]]="PL", BART_Rides[[#This Row],[Station Code]]="CC"), "Yes", "No")</f>
        <v>No</v>
      </c>
    </row>
    <row r="5409" spans="6:14">
      <c r="F5409" s="3">
        <v>44494</v>
      </c>
      <c r="G5409" s="1" t="s">
        <v>27</v>
      </c>
      <c r="H5409" s="1" t="s">
        <v>104</v>
      </c>
      <c r="I5409" s="1">
        <v>1419</v>
      </c>
      <c r="J5409" s="1">
        <f>MONTH(BART_Rides[[#This Row],[Date]])</f>
        <v>10</v>
      </c>
      <c r="K5409" s="1">
        <f>WEEKDAY(BART_Rides[[#This Row],[Date]],2)</f>
        <v>1</v>
      </c>
      <c r="L5409" s="1" t="str">
        <f>LEFT(BART_Rides[[#This Row],[Lines]],1)</f>
        <v>O</v>
      </c>
      <c r="M5409" s="1" t="str">
        <f>IF(BART_Rides[[#This Row],[FirstLetter]]="Y","Yes","No")</f>
        <v>No</v>
      </c>
      <c r="N5409" s="1" t="str">
        <f>IF(OR(BART_Rides[[#This Row],[Station Code]]="EM", BART_Rides[[#This Row],[Station Code]]="MT", BART_Rides[[#This Row],[Station Code]]="PL", BART_Rides[[#This Row],[Station Code]]="CC"), "Yes", "No")</f>
        <v>No</v>
      </c>
    </row>
    <row r="5410" spans="6:14">
      <c r="F5410" s="3">
        <v>44495</v>
      </c>
      <c r="G5410" s="1" t="s">
        <v>27</v>
      </c>
      <c r="H5410" s="1" t="s">
        <v>104</v>
      </c>
      <c r="I5410" s="1">
        <v>1640</v>
      </c>
      <c r="J5410" s="1">
        <f>MONTH(BART_Rides[[#This Row],[Date]])</f>
        <v>10</v>
      </c>
      <c r="K5410" s="1">
        <f>WEEKDAY(BART_Rides[[#This Row],[Date]],2)</f>
        <v>2</v>
      </c>
      <c r="L5410" s="1" t="str">
        <f>LEFT(BART_Rides[[#This Row],[Lines]],1)</f>
        <v>O</v>
      </c>
      <c r="M5410" s="1" t="str">
        <f>IF(BART_Rides[[#This Row],[FirstLetter]]="Y","Yes","No")</f>
        <v>No</v>
      </c>
      <c r="N5410" s="1" t="str">
        <f>IF(OR(BART_Rides[[#This Row],[Station Code]]="EM", BART_Rides[[#This Row],[Station Code]]="MT", BART_Rides[[#This Row],[Station Code]]="PL", BART_Rides[[#This Row],[Station Code]]="CC"), "Yes", "No")</f>
        <v>No</v>
      </c>
    </row>
    <row r="5411" spans="6:14">
      <c r="F5411" s="3">
        <v>44496</v>
      </c>
      <c r="G5411" s="1" t="s">
        <v>27</v>
      </c>
      <c r="H5411" s="1" t="s">
        <v>104</v>
      </c>
      <c r="I5411" s="1">
        <v>1629</v>
      </c>
      <c r="J5411" s="1">
        <f>MONTH(BART_Rides[[#This Row],[Date]])</f>
        <v>10</v>
      </c>
      <c r="K5411" s="1">
        <f>WEEKDAY(BART_Rides[[#This Row],[Date]],2)</f>
        <v>3</v>
      </c>
      <c r="L5411" s="1" t="str">
        <f>LEFT(BART_Rides[[#This Row],[Lines]],1)</f>
        <v>O</v>
      </c>
      <c r="M5411" s="1" t="str">
        <f>IF(BART_Rides[[#This Row],[FirstLetter]]="Y","Yes","No")</f>
        <v>No</v>
      </c>
      <c r="N5411" s="1" t="str">
        <f>IF(OR(BART_Rides[[#This Row],[Station Code]]="EM", BART_Rides[[#This Row],[Station Code]]="MT", BART_Rides[[#This Row],[Station Code]]="PL", BART_Rides[[#This Row],[Station Code]]="CC"), "Yes", "No")</f>
        <v>No</v>
      </c>
    </row>
    <row r="5412" spans="6:14">
      <c r="F5412" s="3">
        <v>44497</v>
      </c>
      <c r="G5412" s="1" t="s">
        <v>27</v>
      </c>
      <c r="H5412" s="1" t="s">
        <v>104</v>
      </c>
      <c r="I5412" s="1">
        <v>1663</v>
      </c>
      <c r="J5412" s="1">
        <f>MONTH(BART_Rides[[#This Row],[Date]])</f>
        <v>10</v>
      </c>
      <c r="K5412" s="1">
        <f>WEEKDAY(BART_Rides[[#This Row],[Date]],2)</f>
        <v>4</v>
      </c>
      <c r="L5412" s="1" t="str">
        <f>LEFT(BART_Rides[[#This Row],[Lines]],1)</f>
        <v>O</v>
      </c>
      <c r="M5412" s="1" t="str">
        <f>IF(BART_Rides[[#This Row],[FirstLetter]]="Y","Yes","No")</f>
        <v>No</v>
      </c>
      <c r="N5412" s="1" t="str">
        <f>IF(OR(BART_Rides[[#This Row],[Station Code]]="EM", BART_Rides[[#This Row],[Station Code]]="MT", BART_Rides[[#This Row],[Station Code]]="PL", BART_Rides[[#This Row],[Station Code]]="CC"), "Yes", "No")</f>
        <v>No</v>
      </c>
    </row>
    <row r="5413" spans="6:14">
      <c r="F5413" s="3">
        <v>44498</v>
      </c>
      <c r="G5413" s="1" t="s">
        <v>27</v>
      </c>
      <c r="H5413" s="1" t="s">
        <v>104</v>
      </c>
      <c r="I5413" s="1">
        <v>1487</v>
      </c>
      <c r="J5413" s="1">
        <f>MONTH(BART_Rides[[#This Row],[Date]])</f>
        <v>10</v>
      </c>
      <c r="K5413" s="1">
        <f>WEEKDAY(BART_Rides[[#This Row],[Date]],2)</f>
        <v>5</v>
      </c>
      <c r="L5413" s="1" t="str">
        <f>LEFT(BART_Rides[[#This Row],[Lines]],1)</f>
        <v>O</v>
      </c>
      <c r="M5413" s="1" t="str">
        <f>IF(BART_Rides[[#This Row],[FirstLetter]]="Y","Yes","No")</f>
        <v>No</v>
      </c>
      <c r="N5413" s="1" t="str">
        <f>IF(OR(BART_Rides[[#This Row],[Station Code]]="EM", BART_Rides[[#This Row],[Station Code]]="MT", BART_Rides[[#This Row],[Station Code]]="PL", BART_Rides[[#This Row],[Station Code]]="CC"), "Yes", "No")</f>
        <v>No</v>
      </c>
    </row>
    <row r="5414" spans="6:14">
      <c r="F5414" s="3">
        <v>44499</v>
      </c>
      <c r="G5414" s="1" t="s">
        <v>27</v>
      </c>
      <c r="H5414" s="1" t="s">
        <v>104</v>
      </c>
      <c r="I5414" s="1">
        <v>727</v>
      </c>
      <c r="J5414" s="1">
        <f>MONTH(BART_Rides[[#This Row],[Date]])</f>
        <v>10</v>
      </c>
      <c r="K5414" s="1">
        <f>WEEKDAY(BART_Rides[[#This Row],[Date]],2)</f>
        <v>6</v>
      </c>
      <c r="L5414" s="1" t="str">
        <f>LEFT(BART_Rides[[#This Row],[Lines]],1)</f>
        <v>O</v>
      </c>
      <c r="M5414" s="1" t="str">
        <f>IF(BART_Rides[[#This Row],[FirstLetter]]="Y","Yes","No")</f>
        <v>No</v>
      </c>
      <c r="N5414" s="1" t="str">
        <f>IF(OR(BART_Rides[[#This Row],[Station Code]]="EM", BART_Rides[[#This Row],[Station Code]]="MT", BART_Rides[[#This Row],[Station Code]]="PL", BART_Rides[[#This Row],[Station Code]]="CC"), "Yes", "No")</f>
        <v>No</v>
      </c>
    </row>
    <row r="5415" spans="6:14">
      <c r="F5415" s="3">
        <v>44500</v>
      </c>
      <c r="G5415" s="1" t="s">
        <v>27</v>
      </c>
      <c r="H5415" s="1" t="s">
        <v>104</v>
      </c>
      <c r="I5415" s="1">
        <v>595</v>
      </c>
      <c r="J5415" s="1">
        <f>MONTH(BART_Rides[[#This Row],[Date]])</f>
        <v>10</v>
      </c>
      <c r="K5415" s="1">
        <f>WEEKDAY(BART_Rides[[#This Row],[Date]],2)</f>
        <v>7</v>
      </c>
      <c r="L5415" s="1" t="str">
        <f>LEFT(BART_Rides[[#This Row],[Lines]],1)</f>
        <v>O</v>
      </c>
      <c r="M5415" s="1" t="str">
        <f>IF(BART_Rides[[#This Row],[FirstLetter]]="Y","Yes","No")</f>
        <v>No</v>
      </c>
      <c r="N5415" s="1" t="str">
        <f>IF(OR(BART_Rides[[#This Row],[Station Code]]="EM", BART_Rides[[#This Row],[Station Code]]="MT", BART_Rides[[#This Row],[Station Code]]="PL", BART_Rides[[#This Row],[Station Code]]="CC"), "Yes", "No")</f>
        <v>No</v>
      </c>
    </row>
    <row r="5416" spans="6:14">
      <c r="F5416" s="3">
        <v>44501</v>
      </c>
      <c r="G5416" s="1" t="s">
        <v>27</v>
      </c>
      <c r="H5416" s="1" t="s">
        <v>104</v>
      </c>
      <c r="I5416" s="1">
        <v>1445</v>
      </c>
      <c r="J5416" s="1">
        <f>MONTH(BART_Rides[[#This Row],[Date]])</f>
        <v>11</v>
      </c>
      <c r="K5416" s="1">
        <f>WEEKDAY(BART_Rides[[#This Row],[Date]],2)</f>
        <v>1</v>
      </c>
      <c r="L5416" s="1" t="str">
        <f>LEFT(BART_Rides[[#This Row],[Lines]],1)</f>
        <v>O</v>
      </c>
      <c r="M5416" s="1" t="str">
        <f>IF(BART_Rides[[#This Row],[FirstLetter]]="Y","Yes","No")</f>
        <v>No</v>
      </c>
      <c r="N5416" s="1" t="str">
        <f>IF(OR(BART_Rides[[#This Row],[Station Code]]="EM", BART_Rides[[#This Row],[Station Code]]="MT", BART_Rides[[#This Row],[Station Code]]="PL", BART_Rides[[#This Row],[Station Code]]="CC"), "Yes", "No")</f>
        <v>No</v>
      </c>
    </row>
    <row r="5417" spans="6:14">
      <c r="F5417" s="3">
        <v>44502</v>
      </c>
      <c r="G5417" s="1" t="s">
        <v>27</v>
      </c>
      <c r="H5417" s="1" t="s">
        <v>104</v>
      </c>
      <c r="I5417" s="1">
        <v>1674</v>
      </c>
      <c r="J5417" s="1">
        <f>MONTH(BART_Rides[[#This Row],[Date]])</f>
        <v>11</v>
      </c>
      <c r="K5417" s="1">
        <f>WEEKDAY(BART_Rides[[#This Row],[Date]],2)</f>
        <v>2</v>
      </c>
      <c r="L5417" s="1" t="str">
        <f>LEFT(BART_Rides[[#This Row],[Lines]],1)</f>
        <v>O</v>
      </c>
      <c r="M5417" s="1" t="str">
        <f>IF(BART_Rides[[#This Row],[FirstLetter]]="Y","Yes","No")</f>
        <v>No</v>
      </c>
      <c r="N5417" s="1" t="str">
        <f>IF(OR(BART_Rides[[#This Row],[Station Code]]="EM", BART_Rides[[#This Row],[Station Code]]="MT", BART_Rides[[#This Row],[Station Code]]="PL", BART_Rides[[#This Row],[Station Code]]="CC"), "Yes", "No")</f>
        <v>No</v>
      </c>
    </row>
    <row r="5418" spans="6:14">
      <c r="F5418" s="3">
        <v>44503</v>
      </c>
      <c r="G5418" s="1" t="s">
        <v>27</v>
      </c>
      <c r="H5418" s="1" t="s">
        <v>104</v>
      </c>
      <c r="I5418" s="1">
        <v>1746</v>
      </c>
      <c r="J5418" s="1">
        <f>MONTH(BART_Rides[[#This Row],[Date]])</f>
        <v>11</v>
      </c>
      <c r="K5418" s="1">
        <f>WEEKDAY(BART_Rides[[#This Row],[Date]],2)</f>
        <v>3</v>
      </c>
      <c r="L5418" s="1" t="str">
        <f>LEFT(BART_Rides[[#This Row],[Lines]],1)</f>
        <v>O</v>
      </c>
      <c r="M5418" s="1" t="str">
        <f>IF(BART_Rides[[#This Row],[FirstLetter]]="Y","Yes","No")</f>
        <v>No</v>
      </c>
      <c r="N5418" s="1" t="str">
        <f>IF(OR(BART_Rides[[#This Row],[Station Code]]="EM", BART_Rides[[#This Row],[Station Code]]="MT", BART_Rides[[#This Row],[Station Code]]="PL", BART_Rides[[#This Row],[Station Code]]="CC"), "Yes", "No")</f>
        <v>No</v>
      </c>
    </row>
    <row r="5419" spans="6:14">
      <c r="F5419" s="3">
        <v>44504</v>
      </c>
      <c r="G5419" s="1" t="s">
        <v>27</v>
      </c>
      <c r="H5419" s="1" t="s">
        <v>104</v>
      </c>
      <c r="I5419" s="1">
        <v>1711</v>
      </c>
      <c r="J5419" s="1">
        <f>MONTH(BART_Rides[[#This Row],[Date]])</f>
        <v>11</v>
      </c>
      <c r="K5419" s="1">
        <f>WEEKDAY(BART_Rides[[#This Row],[Date]],2)</f>
        <v>4</v>
      </c>
      <c r="L5419" s="1" t="str">
        <f>LEFT(BART_Rides[[#This Row],[Lines]],1)</f>
        <v>O</v>
      </c>
      <c r="M5419" s="1" t="str">
        <f>IF(BART_Rides[[#This Row],[FirstLetter]]="Y","Yes","No")</f>
        <v>No</v>
      </c>
      <c r="N5419" s="1" t="str">
        <f>IF(OR(BART_Rides[[#This Row],[Station Code]]="EM", BART_Rides[[#This Row],[Station Code]]="MT", BART_Rides[[#This Row],[Station Code]]="PL", BART_Rides[[#This Row],[Station Code]]="CC"), "Yes", "No")</f>
        <v>No</v>
      </c>
    </row>
    <row r="5420" spans="6:14">
      <c r="F5420" s="3">
        <v>44505</v>
      </c>
      <c r="G5420" s="1" t="s">
        <v>27</v>
      </c>
      <c r="H5420" s="1" t="s">
        <v>104</v>
      </c>
      <c r="I5420" s="1">
        <v>1525</v>
      </c>
      <c r="J5420" s="1">
        <f>MONTH(BART_Rides[[#This Row],[Date]])</f>
        <v>11</v>
      </c>
      <c r="K5420" s="1">
        <f>WEEKDAY(BART_Rides[[#This Row],[Date]],2)</f>
        <v>5</v>
      </c>
      <c r="L5420" s="1" t="str">
        <f>LEFT(BART_Rides[[#This Row],[Lines]],1)</f>
        <v>O</v>
      </c>
      <c r="M5420" s="1" t="str">
        <f>IF(BART_Rides[[#This Row],[FirstLetter]]="Y","Yes","No")</f>
        <v>No</v>
      </c>
      <c r="N5420" s="1" t="str">
        <f>IF(OR(BART_Rides[[#This Row],[Station Code]]="EM", BART_Rides[[#This Row],[Station Code]]="MT", BART_Rides[[#This Row],[Station Code]]="PL", BART_Rides[[#This Row],[Station Code]]="CC"), "Yes", "No")</f>
        <v>No</v>
      </c>
    </row>
    <row r="5421" spans="6:14">
      <c r="F5421" s="3">
        <v>44506</v>
      </c>
      <c r="G5421" s="1" t="s">
        <v>27</v>
      </c>
      <c r="H5421" s="1" t="s">
        <v>104</v>
      </c>
      <c r="I5421" s="1">
        <v>814</v>
      </c>
      <c r="J5421" s="1">
        <f>MONTH(BART_Rides[[#This Row],[Date]])</f>
        <v>11</v>
      </c>
      <c r="K5421" s="1">
        <f>WEEKDAY(BART_Rides[[#This Row],[Date]],2)</f>
        <v>6</v>
      </c>
      <c r="L5421" s="1" t="str">
        <f>LEFT(BART_Rides[[#This Row],[Lines]],1)</f>
        <v>O</v>
      </c>
      <c r="M5421" s="1" t="str">
        <f>IF(BART_Rides[[#This Row],[FirstLetter]]="Y","Yes","No")</f>
        <v>No</v>
      </c>
      <c r="N5421" s="1" t="str">
        <f>IF(OR(BART_Rides[[#This Row],[Station Code]]="EM", BART_Rides[[#This Row],[Station Code]]="MT", BART_Rides[[#This Row],[Station Code]]="PL", BART_Rides[[#This Row],[Station Code]]="CC"), "Yes", "No")</f>
        <v>No</v>
      </c>
    </row>
    <row r="5422" spans="6:14">
      <c r="F5422" s="3">
        <v>44507</v>
      </c>
      <c r="G5422" s="1" t="s">
        <v>27</v>
      </c>
      <c r="H5422" s="1" t="s">
        <v>104</v>
      </c>
      <c r="I5422" s="1">
        <v>523</v>
      </c>
      <c r="J5422" s="1">
        <f>MONTH(BART_Rides[[#This Row],[Date]])</f>
        <v>11</v>
      </c>
      <c r="K5422" s="1">
        <f>WEEKDAY(BART_Rides[[#This Row],[Date]],2)</f>
        <v>7</v>
      </c>
      <c r="L5422" s="1" t="str">
        <f>LEFT(BART_Rides[[#This Row],[Lines]],1)</f>
        <v>O</v>
      </c>
      <c r="M5422" s="1" t="str">
        <f>IF(BART_Rides[[#This Row],[FirstLetter]]="Y","Yes","No")</f>
        <v>No</v>
      </c>
      <c r="N5422" s="1" t="str">
        <f>IF(OR(BART_Rides[[#This Row],[Station Code]]="EM", BART_Rides[[#This Row],[Station Code]]="MT", BART_Rides[[#This Row],[Station Code]]="PL", BART_Rides[[#This Row],[Station Code]]="CC"), "Yes", "No")</f>
        <v>No</v>
      </c>
    </row>
    <row r="5423" spans="6:14">
      <c r="F5423" s="3">
        <v>44508</v>
      </c>
      <c r="G5423" s="1" t="s">
        <v>27</v>
      </c>
      <c r="H5423" s="1" t="s">
        <v>104</v>
      </c>
      <c r="I5423" s="1">
        <v>1607</v>
      </c>
      <c r="J5423" s="1">
        <f>MONTH(BART_Rides[[#This Row],[Date]])</f>
        <v>11</v>
      </c>
      <c r="K5423" s="1">
        <f>WEEKDAY(BART_Rides[[#This Row],[Date]],2)</f>
        <v>1</v>
      </c>
      <c r="L5423" s="1" t="str">
        <f>LEFT(BART_Rides[[#This Row],[Lines]],1)</f>
        <v>O</v>
      </c>
      <c r="M5423" s="1" t="str">
        <f>IF(BART_Rides[[#This Row],[FirstLetter]]="Y","Yes","No")</f>
        <v>No</v>
      </c>
      <c r="N5423" s="1" t="str">
        <f>IF(OR(BART_Rides[[#This Row],[Station Code]]="EM", BART_Rides[[#This Row],[Station Code]]="MT", BART_Rides[[#This Row],[Station Code]]="PL", BART_Rides[[#This Row],[Station Code]]="CC"), "Yes", "No")</f>
        <v>No</v>
      </c>
    </row>
    <row r="5424" spans="6:14">
      <c r="F5424" s="3">
        <v>44509</v>
      </c>
      <c r="G5424" s="1" t="s">
        <v>27</v>
      </c>
      <c r="H5424" s="1" t="s">
        <v>104</v>
      </c>
      <c r="I5424" s="1">
        <v>1615</v>
      </c>
      <c r="J5424" s="1">
        <f>MONTH(BART_Rides[[#This Row],[Date]])</f>
        <v>11</v>
      </c>
      <c r="K5424" s="1">
        <f>WEEKDAY(BART_Rides[[#This Row],[Date]],2)</f>
        <v>2</v>
      </c>
      <c r="L5424" s="1" t="str">
        <f>LEFT(BART_Rides[[#This Row],[Lines]],1)</f>
        <v>O</v>
      </c>
      <c r="M5424" s="1" t="str">
        <f>IF(BART_Rides[[#This Row],[FirstLetter]]="Y","Yes","No")</f>
        <v>No</v>
      </c>
      <c r="N5424" s="1" t="str">
        <f>IF(OR(BART_Rides[[#This Row],[Station Code]]="EM", BART_Rides[[#This Row],[Station Code]]="MT", BART_Rides[[#This Row],[Station Code]]="PL", BART_Rides[[#This Row],[Station Code]]="CC"), "Yes", "No")</f>
        <v>No</v>
      </c>
    </row>
    <row r="5425" spans="6:14">
      <c r="F5425" s="3">
        <v>44510</v>
      </c>
      <c r="G5425" s="1" t="s">
        <v>27</v>
      </c>
      <c r="H5425" s="1" t="s">
        <v>104</v>
      </c>
      <c r="I5425" s="1">
        <v>1653</v>
      </c>
      <c r="J5425" s="1">
        <f>MONTH(BART_Rides[[#This Row],[Date]])</f>
        <v>11</v>
      </c>
      <c r="K5425" s="1">
        <f>WEEKDAY(BART_Rides[[#This Row],[Date]],2)</f>
        <v>3</v>
      </c>
      <c r="L5425" s="1" t="str">
        <f>LEFT(BART_Rides[[#This Row],[Lines]],1)</f>
        <v>O</v>
      </c>
      <c r="M5425" s="1" t="str">
        <f>IF(BART_Rides[[#This Row],[FirstLetter]]="Y","Yes","No")</f>
        <v>No</v>
      </c>
      <c r="N5425" s="1" t="str">
        <f>IF(OR(BART_Rides[[#This Row],[Station Code]]="EM", BART_Rides[[#This Row],[Station Code]]="MT", BART_Rides[[#This Row],[Station Code]]="PL", BART_Rides[[#This Row],[Station Code]]="CC"), "Yes", "No")</f>
        <v>No</v>
      </c>
    </row>
    <row r="5426" spans="6:14">
      <c r="F5426" s="3">
        <v>44511</v>
      </c>
      <c r="G5426" s="1" t="s">
        <v>27</v>
      </c>
      <c r="H5426" s="1" t="s">
        <v>104</v>
      </c>
      <c r="I5426" s="1">
        <v>1300</v>
      </c>
      <c r="J5426" s="1">
        <f>MONTH(BART_Rides[[#This Row],[Date]])</f>
        <v>11</v>
      </c>
      <c r="K5426" s="1">
        <f>WEEKDAY(BART_Rides[[#This Row],[Date]],2)</f>
        <v>4</v>
      </c>
      <c r="L5426" s="1" t="str">
        <f>LEFT(BART_Rides[[#This Row],[Lines]],1)</f>
        <v>O</v>
      </c>
      <c r="M5426" s="1" t="str">
        <f>IF(BART_Rides[[#This Row],[FirstLetter]]="Y","Yes","No")</f>
        <v>No</v>
      </c>
      <c r="N5426" s="1" t="str">
        <f>IF(OR(BART_Rides[[#This Row],[Station Code]]="EM", BART_Rides[[#This Row],[Station Code]]="MT", BART_Rides[[#This Row],[Station Code]]="PL", BART_Rides[[#This Row],[Station Code]]="CC"), "Yes", "No")</f>
        <v>No</v>
      </c>
    </row>
    <row r="5427" spans="6:14">
      <c r="F5427" s="3">
        <v>44512</v>
      </c>
      <c r="G5427" s="1" t="s">
        <v>27</v>
      </c>
      <c r="H5427" s="1" t="s">
        <v>104</v>
      </c>
      <c r="I5427" s="1">
        <v>1501</v>
      </c>
      <c r="J5427" s="1">
        <f>MONTH(BART_Rides[[#This Row],[Date]])</f>
        <v>11</v>
      </c>
      <c r="K5427" s="1">
        <f>WEEKDAY(BART_Rides[[#This Row],[Date]],2)</f>
        <v>5</v>
      </c>
      <c r="L5427" s="1" t="str">
        <f>LEFT(BART_Rides[[#This Row],[Lines]],1)</f>
        <v>O</v>
      </c>
      <c r="M5427" s="1" t="str">
        <f>IF(BART_Rides[[#This Row],[FirstLetter]]="Y","Yes","No")</f>
        <v>No</v>
      </c>
      <c r="N5427" s="1" t="str">
        <f>IF(OR(BART_Rides[[#This Row],[Station Code]]="EM", BART_Rides[[#This Row],[Station Code]]="MT", BART_Rides[[#This Row],[Station Code]]="PL", BART_Rides[[#This Row],[Station Code]]="CC"), "Yes", "No")</f>
        <v>No</v>
      </c>
    </row>
    <row r="5428" spans="6:14">
      <c r="F5428" s="3">
        <v>44513</v>
      </c>
      <c r="G5428" s="1" t="s">
        <v>27</v>
      </c>
      <c r="H5428" s="1" t="s">
        <v>104</v>
      </c>
      <c r="I5428" s="1">
        <v>820</v>
      </c>
      <c r="J5428" s="1">
        <f>MONTH(BART_Rides[[#This Row],[Date]])</f>
        <v>11</v>
      </c>
      <c r="K5428" s="1">
        <f>WEEKDAY(BART_Rides[[#This Row],[Date]],2)</f>
        <v>6</v>
      </c>
      <c r="L5428" s="1" t="str">
        <f>LEFT(BART_Rides[[#This Row],[Lines]],1)</f>
        <v>O</v>
      </c>
      <c r="M5428" s="1" t="str">
        <f>IF(BART_Rides[[#This Row],[FirstLetter]]="Y","Yes","No")</f>
        <v>No</v>
      </c>
      <c r="N5428" s="1" t="str">
        <f>IF(OR(BART_Rides[[#This Row],[Station Code]]="EM", BART_Rides[[#This Row],[Station Code]]="MT", BART_Rides[[#This Row],[Station Code]]="PL", BART_Rides[[#This Row],[Station Code]]="CC"), "Yes", "No")</f>
        <v>No</v>
      </c>
    </row>
    <row r="5429" spans="6:14">
      <c r="F5429" s="3">
        <v>44514</v>
      </c>
      <c r="G5429" s="1" t="s">
        <v>27</v>
      </c>
      <c r="H5429" s="1" t="s">
        <v>104</v>
      </c>
      <c r="I5429" s="1">
        <v>523</v>
      </c>
      <c r="J5429" s="1">
        <f>MONTH(BART_Rides[[#This Row],[Date]])</f>
        <v>11</v>
      </c>
      <c r="K5429" s="1">
        <f>WEEKDAY(BART_Rides[[#This Row],[Date]],2)</f>
        <v>7</v>
      </c>
      <c r="L5429" s="1" t="str">
        <f>LEFT(BART_Rides[[#This Row],[Lines]],1)</f>
        <v>O</v>
      </c>
      <c r="M5429" s="1" t="str">
        <f>IF(BART_Rides[[#This Row],[FirstLetter]]="Y","Yes","No")</f>
        <v>No</v>
      </c>
      <c r="N5429" s="1" t="str">
        <f>IF(OR(BART_Rides[[#This Row],[Station Code]]="EM", BART_Rides[[#This Row],[Station Code]]="MT", BART_Rides[[#This Row],[Station Code]]="PL", BART_Rides[[#This Row],[Station Code]]="CC"), "Yes", "No")</f>
        <v>No</v>
      </c>
    </row>
    <row r="5430" spans="6:14">
      <c r="F5430" s="3">
        <v>44515</v>
      </c>
      <c r="G5430" s="1" t="s">
        <v>27</v>
      </c>
      <c r="H5430" s="1" t="s">
        <v>104</v>
      </c>
      <c r="I5430" s="1">
        <v>1569</v>
      </c>
      <c r="J5430" s="1">
        <f>MONTH(BART_Rides[[#This Row],[Date]])</f>
        <v>11</v>
      </c>
      <c r="K5430" s="1">
        <f>WEEKDAY(BART_Rides[[#This Row],[Date]],2)</f>
        <v>1</v>
      </c>
      <c r="L5430" s="1" t="str">
        <f>LEFT(BART_Rides[[#This Row],[Lines]],1)</f>
        <v>O</v>
      </c>
      <c r="M5430" s="1" t="str">
        <f>IF(BART_Rides[[#This Row],[FirstLetter]]="Y","Yes","No")</f>
        <v>No</v>
      </c>
      <c r="N5430" s="1" t="str">
        <f>IF(OR(BART_Rides[[#This Row],[Station Code]]="EM", BART_Rides[[#This Row],[Station Code]]="MT", BART_Rides[[#This Row],[Station Code]]="PL", BART_Rides[[#This Row],[Station Code]]="CC"), "Yes", "No")</f>
        <v>No</v>
      </c>
    </row>
    <row r="5431" spans="6:14">
      <c r="F5431" s="3">
        <v>44516</v>
      </c>
      <c r="G5431" s="1" t="s">
        <v>27</v>
      </c>
      <c r="H5431" s="1" t="s">
        <v>104</v>
      </c>
      <c r="I5431" s="1">
        <v>1682</v>
      </c>
      <c r="J5431" s="1">
        <f>MONTH(BART_Rides[[#This Row],[Date]])</f>
        <v>11</v>
      </c>
      <c r="K5431" s="1">
        <f>WEEKDAY(BART_Rides[[#This Row],[Date]],2)</f>
        <v>2</v>
      </c>
      <c r="L5431" s="1" t="str">
        <f>LEFT(BART_Rides[[#This Row],[Lines]],1)</f>
        <v>O</v>
      </c>
      <c r="M5431" s="1" t="str">
        <f>IF(BART_Rides[[#This Row],[FirstLetter]]="Y","Yes","No")</f>
        <v>No</v>
      </c>
      <c r="N5431" s="1" t="str">
        <f>IF(OR(BART_Rides[[#This Row],[Station Code]]="EM", BART_Rides[[#This Row],[Station Code]]="MT", BART_Rides[[#This Row],[Station Code]]="PL", BART_Rides[[#This Row],[Station Code]]="CC"), "Yes", "No")</f>
        <v>No</v>
      </c>
    </row>
    <row r="5432" spans="6:14">
      <c r="F5432" s="3">
        <v>44517</v>
      </c>
      <c r="G5432" s="1" t="s">
        <v>27</v>
      </c>
      <c r="H5432" s="1" t="s">
        <v>104</v>
      </c>
      <c r="I5432" s="1">
        <v>1673</v>
      </c>
      <c r="J5432" s="1">
        <f>MONTH(BART_Rides[[#This Row],[Date]])</f>
        <v>11</v>
      </c>
      <c r="K5432" s="1">
        <f>WEEKDAY(BART_Rides[[#This Row],[Date]],2)</f>
        <v>3</v>
      </c>
      <c r="L5432" s="1" t="str">
        <f>LEFT(BART_Rides[[#This Row],[Lines]],1)</f>
        <v>O</v>
      </c>
      <c r="M5432" s="1" t="str">
        <f>IF(BART_Rides[[#This Row],[FirstLetter]]="Y","Yes","No")</f>
        <v>No</v>
      </c>
      <c r="N5432" s="1" t="str">
        <f>IF(OR(BART_Rides[[#This Row],[Station Code]]="EM", BART_Rides[[#This Row],[Station Code]]="MT", BART_Rides[[#This Row],[Station Code]]="PL", BART_Rides[[#This Row],[Station Code]]="CC"), "Yes", "No")</f>
        <v>No</v>
      </c>
    </row>
    <row r="5433" spans="6:14">
      <c r="F5433" s="3">
        <v>44518</v>
      </c>
      <c r="G5433" s="1" t="s">
        <v>27</v>
      </c>
      <c r="H5433" s="1" t="s">
        <v>104</v>
      </c>
      <c r="I5433" s="1">
        <v>1760</v>
      </c>
      <c r="J5433" s="1">
        <f>MONTH(BART_Rides[[#This Row],[Date]])</f>
        <v>11</v>
      </c>
      <c r="K5433" s="1">
        <f>WEEKDAY(BART_Rides[[#This Row],[Date]],2)</f>
        <v>4</v>
      </c>
      <c r="L5433" s="1" t="str">
        <f>LEFT(BART_Rides[[#This Row],[Lines]],1)</f>
        <v>O</v>
      </c>
      <c r="M5433" s="1" t="str">
        <f>IF(BART_Rides[[#This Row],[FirstLetter]]="Y","Yes","No")</f>
        <v>No</v>
      </c>
      <c r="N5433" s="1" t="str">
        <f>IF(OR(BART_Rides[[#This Row],[Station Code]]="EM", BART_Rides[[#This Row],[Station Code]]="MT", BART_Rides[[#This Row],[Station Code]]="PL", BART_Rides[[#This Row],[Station Code]]="CC"), "Yes", "No")</f>
        <v>No</v>
      </c>
    </row>
    <row r="5434" spans="6:14">
      <c r="F5434" s="3">
        <v>44519</v>
      </c>
      <c r="G5434" s="1" t="s">
        <v>27</v>
      </c>
      <c r="H5434" s="1" t="s">
        <v>104</v>
      </c>
      <c r="I5434" s="1">
        <v>1504</v>
      </c>
      <c r="J5434" s="1">
        <f>MONTH(BART_Rides[[#This Row],[Date]])</f>
        <v>11</v>
      </c>
      <c r="K5434" s="1">
        <f>WEEKDAY(BART_Rides[[#This Row],[Date]],2)</f>
        <v>5</v>
      </c>
      <c r="L5434" s="1" t="str">
        <f>LEFT(BART_Rides[[#This Row],[Lines]],1)</f>
        <v>O</v>
      </c>
      <c r="M5434" s="1" t="str">
        <f>IF(BART_Rides[[#This Row],[FirstLetter]]="Y","Yes","No")</f>
        <v>No</v>
      </c>
      <c r="N5434" s="1" t="str">
        <f>IF(OR(BART_Rides[[#This Row],[Station Code]]="EM", BART_Rides[[#This Row],[Station Code]]="MT", BART_Rides[[#This Row],[Station Code]]="PL", BART_Rides[[#This Row],[Station Code]]="CC"), "Yes", "No")</f>
        <v>No</v>
      </c>
    </row>
    <row r="5435" spans="6:14">
      <c r="F5435" s="3">
        <v>44520</v>
      </c>
      <c r="G5435" s="1" t="s">
        <v>27</v>
      </c>
      <c r="H5435" s="1" t="s">
        <v>104</v>
      </c>
      <c r="I5435" s="1">
        <v>833</v>
      </c>
      <c r="J5435" s="1">
        <f>MONTH(BART_Rides[[#This Row],[Date]])</f>
        <v>11</v>
      </c>
      <c r="K5435" s="1">
        <f>WEEKDAY(BART_Rides[[#This Row],[Date]],2)</f>
        <v>6</v>
      </c>
      <c r="L5435" s="1" t="str">
        <f>LEFT(BART_Rides[[#This Row],[Lines]],1)</f>
        <v>O</v>
      </c>
      <c r="M5435" s="1" t="str">
        <f>IF(BART_Rides[[#This Row],[FirstLetter]]="Y","Yes","No")</f>
        <v>No</v>
      </c>
      <c r="N5435" s="1" t="str">
        <f>IF(OR(BART_Rides[[#This Row],[Station Code]]="EM", BART_Rides[[#This Row],[Station Code]]="MT", BART_Rides[[#This Row],[Station Code]]="PL", BART_Rides[[#This Row],[Station Code]]="CC"), "Yes", "No")</f>
        <v>No</v>
      </c>
    </row>
    <row r="5436" spans="6:14">
      <c r="F5436" s="3">
        <v>44521</v>
      </c>
      <c r="G5436" s="1" t="s">
        <v>27</v>
      </c>
      <c r="H5436" s="1" t="s">
        <v>104</v>
      </c>
      <c r="I5436" s="1">
        <v>549</v>
      </c>
      <c r="J5436" s="1">
        <f>MONTH(BART_Rides[[#This Row],[Date]])</f>
        <v>11</v>
      </c>
      <c r="K5436" s="1">
        <f>WEEKDAY(BART_Rides[[#This Row],[Date]],2)</f>
        <v>7</v>
      </c>
      <c r="L5436" s="1" t="str">
        <f>LEFT(BART_Rides[[#This Row],[Lines]],1)</f>
        <v>O</v>
      </c>
      <c r="M5436" s="1" t="str">
        <f>IF(BART_Rides[[#This Row],[FirstLetter]]="Y","Yes","No")</f>
        <v>No</v>
      </c>
      <c r="N5436" s="1" t="str">
        <f>IF(OR(BART_Rides[[#This Row],[Station Code]]="EM", BART_Rides[[#This Row],[Station Code]]="MT", BART_Rides[[#This Row],[Station Code]]="PL", BART_Rides[[#This Row],[Station Code]]="CC"), "Yes", "No")</f>
        <v>No</v>
      </c>
    </row>
    <row r="5437" spans="6:14">
      <c r="F5437" s="3">
        <v>44522</v>
      </c>
      <c r="G5437" s="1" t="s">
        <v>27</v>
      </c>
      <c r="H5437" s="1" t="s">
        <v>104</v>
      </c>
      <c r="I5437" s="1">
        <v>1536</v>
      </c>
      <c r="J5437" s="1">
        <f>MONTH(BART_Rides[[#This Row],[Date]])</f>
        <v>11</v>
      </c>
      <c r="K5437" s="1">
        <f>WEEKDAY(BART_Rides[[#This Row],[Date]],2)</f>
        <v>1</v>
      </c>
      <c r="L5437" s="1" t="str">
        <f>LEFT(BART_Rides[[#This Row],[Lines]],1)</f>
        <v>O</v>
      </c>
      <c r="M5437" s="1" t="str">
        <f>IF(BART_Rides[[#This Row],[FirstLetter]]="Y","Yes","No")</f>
        <v>No</v>
      </c>
      <c r="N5437" s="1" t="str">
        <f>IF(OR(BART_Rides[[#This Row],[Station Code]]="EM", BART_Rides[[#This Row],[Station Code]]="MT", BART_Rides[[#This Row],[Station Code]]="PL", BART_Rides[[#This Row],[Station Code]]="CC"), "Yes", "No")</f>
        <v>No</v>
      </c>
    </row>
    <row r="5438" spans="6:14">
      <c r="F5438" s="3">
        <v>44523</v>
      </c>
      <c r="G5438" s="1" t="s">
        <v>27</v>
      </c>
      <c r="H5438" s="1" t="s">
        <v>104</v>
      </c>
      <c r="I5438" s="1">
        <v>1536</v>
      </c>
      <c r="J5438" s="1">
        <f>MONTH(BART_Rides[[#This Row],[Date]])</f>
        <v>11</v>
      </c>
      <c r="K5438" s="1">
        <f>WEEKDAY(BART_Rides[[#This Row],[Date]],2)</f>
        <v>2</v>
      </c>
      <c r="L5438" s="1" t="str">
        <f>LEFT(BART_Rides[[#This Row],[Lines]],1)</f>
        <v>O</v>
      </c>
      <c r="M5438" s="1" t="str">
        <f>IF(BART_Rides[[#This Row],[FirstLetter]]="Y","Yes","No")</f>
        <v>No</v>
      </c>
      <c r="N5438" s="1" t="str">
        <f>IF(OR(BART_Rides[[#This Row],[Station Code]]="EM", BART_Rides[[#This Row],[Station Code]]="MT", BART_Rides[[#This Row],[Station Code]]="PL", BART_Rides[[#This Row],[Station Code]]="CC"), "Yes", "No")</f>
        <v>No</v>
      </c>
    </row>
    <row r="5439" spans="6:14">
      <c r="F5439" s="3">
        <v>44524</v>
      </c>
      <c r="G5439" s="1" t="s">
        <v>27</v>
      </c>
      <c r="H5439" s="1" t="s">
        <v>104</v>
      </c>
      <c r="I5439" s="1">
        <v>1346</v>
      </c>
      <c r="J5439" s="1">
        <f>MONTH(BART_Rides[[#This Row],[Date]])</f>
        <v>11</v>
      </c>
      <c r="K5439" s="1">
        <f>WEEKDAY(BART_Rides[[#This Row],[Date]],2)</f>
        <v>3</v>
      </c>
      <c r="L5439" s="1" t="str">
        <f>LEFT(BART_Rides[[#This Row],[Lines]],1)</f>
        <v>O</v>
      </c>
      <c r="M5439" s="1" t="str">
        <f>IF(BART_Rides[[#This Row],[FirstLetter]]="Y","Yes","No")</f>
        <v>No</v>
      </c>
      <c r="N5439" s="1" t="str">
        <f>IF(OR(BART_Rides[[#This Row],[Station Code]]="EM", BART_Rides[[#This Row],[Station Code]]="MT", BART_Rides[[#This Row],[Station Code]]="PL", BART_Rides[[#This Row],[Station Code]]="CC"), "Yes", "No")</f>
        <v>No</v>
      </c>
    </row>
    <row r="5440" spans="6:14">
      <c r="F5440" s="3">
        <v>44525</v>
      </c>
      <c r="G5440" s="1" t="s">
        <v>27</v>
      </c>
      <c r="H5440" s="1" t="s">
        <v>104</v>
      </c>
      <c r="I5440" s="1">
        <v>449</v>
      </c>
      <c r="J5440" s="1">
        <f>MONTH(BART_Rides[[#This Row],[Date]])</f>
        <v>11</v>
      </c>
      <c r="K5440" s="1">
        <f>WEEKDAY(BART_Rides[[#This Row],[Date]],2)</f>
        <v>4</v>
      </c>
      <c r="L5440" s="1" t="str">
        <f>LEFT(BART_Rides[[#This Row],[Lines]],1)</f>
        <v>O</v>
      </c>
      <c r="M5440" s="1" t="str">
        <f>IF(BART_Rides[[#This Row],[FirstLetter]]="Y","Yes","No")</f>
        <v>No</v>
      </c>
      <c r="N5440" s="1" t="str">
        <f>IF(OR(BART_Rides[[#This Row],[Station Code]]="EM", BART_Rides[[#This Row],[Station Code]]="MT", BART_Rides[[#This Row],[Station Code]]="PL", BART_Rides[[#This Row],[Station Code]]="CC"), "Yes", "No")</f>
        <v>No</v>
      </c>
    </row>
    <row r="5441" spans="6:14">
      <c r="F5441" s="3">
        <v>44526</v>
      </c>
      <c r="G5441" s="1" t="s">
        <v>27</v>
      </c>
      <c r="H5441" s="1" t="s">
        <v>104</v>
      </c>
      <c r="I5441" s="1">
        <v>833</v>
      </c>
      <c r="J5441" s="1">
        <f>MONTH(BART_Rides[[#This Row],[Date]])</f>
        <v>11</v>
      </c>
      <c r="K5441" s="1">
        <f>WEEKDAY(BART_Rides[[#This Row],[Date]],2)</f>
        <v>5</v>
      </c>
      <c r="L5441" s="1" t="str">
        <f>LEFT(BART_Rides[[#This Row],[Lines]],1)</f>
        <v>O</v>
      </c>
      <c r="M5441" s="1" t="str">
        <f>IF(BART_Rides[[#This Row],[FirstLetter]]="Y","Yes","No")</f>
        <v>No</v>
      </c>
      <c r="N5441" s="1" t="str">
        <f>IF(OR(BART_Rides[[#This Row],[Station Code]]="EM", BART_Rides[[#This Row],[Station Code]]="MT", BART_Rides[[#This Row],[Station Code]]="PL", BART_Rides[[#This Row],[Station Code]]="CC"), "Yes", "No")</f>
        <v>No</v>
      </c>
    </row>
    <row r="5442" spans="6:14">
      <c r="F5442" s="3">
        <v>44527</v>
      </c>
      <c r="G5442" s="1" t="s">
        <v>27</v>
      </c>
      <c r="H5442" s="1" t="s">
        <v>104</v>
      </c>
      <c r="I5442" s="1">
        <v>703</v>
      </c>
      <c r="J5442" s="1">
        <f>MONTH(BART_Rides[[#This Row],[Date]])</f>
        <v>11</v>
      </c>
      <c r="K5442" s="1">
        <f>WEEKDAY(BART_Rides[[#This Row],[Date]],2)</f>
        <v>6</v>
      </c>
      <c r="L5442" s="1" t="str">
        <f>LEFT(BART_Rides[[#This Row],[Lines]],1)</f>
        <v>O</v>
      </c>
      <c r="M5442" s="1" t="str">
        <f>IF(BART_Rides[[#This Row],[FirstLetter]]="Y","Yes","No")</f>
        <v>No</v>
      </c>
      <c r="N5442" s="1" t="str">
        <f>IF(OR(BART_Rides[[#This Row],[Station Code]]="EM", BART_Rides[[#This Row],[Station Code]]="MT", BART_Rides[[#This Row],[Station Code]]="PL", BART_Rides[[#This Row],[Station Code]]="CC"), "Yes", "No")</f>
        <v>No</v>
      </c>
    </row>
    <row r="5443" spans="6:14">
      <c r="F5443" s="3">
        <v>44528</v>
      </c>
      <c r="G5443" s="1" t="s">
        <v>27</v>
      </c>
      <c r="H5443" s="1" t="s">
        <v>104</v>
      </c>
      <c r="I5443" s="1">
        <v>541</v>
      </c>
      <c r="J5443" s="1">
        <f>MONTH(BART_Rides[[#This Row],[Date]])</f>
        <v>11</v>
      </c>
      <c r="K5443" s="1">
        <f>WEEKDAY(BART_Rides[[#This Row],[Date]],2)</f>
        <v>7</v>
      </c>
      <c r="L5443" s="1" t="str">
        <f>LEFT(BART_Rides[[#This Row],[Lines]],1)</f>
        <v>O</v>
      </c>
      <c r="M5443" s="1" t="str">
        <f>IF(BART_Rides[[#This Row],[FirstLetter]]="Y","Yes","No")</f>
        <v>No</v>
      </c>
      <c r="N5443" s="1" t="str">
        <f>IF(OR(BART_Rides[[#This Row],[Station Code]]="EM", BART_Rides[[#This Row],[Station Code]]="MT", BART_Rides[[#This Row],[Station Code]]="PL", BART_Rides[[#This Row],[Station Code]]="CC"), "Yes", "No")</f>
        <v>No</v>
      </c>
    </row>
    <row r="5444" spans="6:14">
      <c r="F5444" s="3">
        <v>44529</v>
      </c>
      <c r="G5444" s="1" t="s">
        <v>27</v>
      </c>
      <c r="H5444" s="1" t="s">
        <v>104</v>
      </c>
      <c r="I5444" s="1">
        <v>1575</v>
      </c>
      <c r="J5444" s="1">
        <f>MONTH(BART_Rides[[#This Row],[Date]])</f>
        <v>11</v>
      </c>
      <c r="K5444" s="1">
        <f>WEEKDAY(BART_Rides[[#This Row],[Date]],2)</f>
        <v>1</v>
      </c>
      <c r="L5444" s="1" t="str">
        <f>LEFT(BART_Rides[[#This Row],[Lines]],1)</f>
        <v>O</v>
      </c>
      <c r="M5444" s="1" t="str">
        <f>IF(BART_Rides[[#This Row],[FirstLetter]]="Y","Yes","No")</f>
        <v>No</v>
      </c>
      <c r="N5444" s="1" t="str">
        <f>IF(OR(BART_Rides[[#This Row],[Station Code]]="EM", BART_Rides[[#This Row],[Station Code]]="MT", BART_Rides[[#This Row],[Station Code]]="PL", BART_Rides[[#This Row],[Station Code]]="CC"), "Yes", "No")</f>
        <v>No</v>
      </c>
    </row>
    <row r="5445" spans="6:14">
      <c r="F5445" s="3">
        <v>44530</v>
      </c>
      <c r="G5445" s="1" t="s">
        <v>27</v>
      </c>
      <c r="H5445" s="1" t="s">
        <v>104</v>
      </c>
      <c r="I5445" s="1">
        <v>1678</v>
      </c>
      <c r="J5445" s="1">
        <f>MONTH(BART_Rides[[#This Row],[Date]])</f>
        <v>11</v>
      </c>
      <c r="K5445" s="1">
        <f>WEEKDAY(BART_Rides[[#This Row],[Date]],2)</f>
        <v>2</v>
      </c>
      <c r="L5445" s="1" t="str">
        <f>LEFT(BART_Rides[[#This Row],[Lines]],1)</f>
        <v>O</v>
      </c>
      <c r="M5445" s="1" t="str">
        <f>IF(BART_Rides[[#This Row],[FirstLetter]]="Y","Yes","No")</f>
        <v>No</v>
      </c>
      <c r="N5445" s="1" t="str">
        <f>IF(OR(BART_Rides[[#This Row],[Station Code]]="EM", BART_Rides[[#This Row],[Station Code]]="MT", BART_Rides[[#This Row],[Station Code]]="PL", BART_Rides[[#This Row],[Station Code]]="CC"), "Yes", "No")</f>
        <v>No</v>
      </c>
    </row>
    <row r="5446" spans="6:14">
      <c r="F5446" s="3">
        <v>44531</v>
      </c>
      <c r="G5446" s="1" t="s">
        <v>27</v>
      </c>
      <c r="H5446" s="1" t="s">
        <v>104</v>
      </c>
      <c r="I5446" s="1">
        <v>1748</v>
      </c>
      <c r="J5446" s="1">
        <f>MONTH(BART_Rides[[#This Row],[Date]])</f>
        <v>12</v>
      </c>
      <c r="K5446" s="1">
        <f>WEEKDAY(BART_Rides[[#This Row],[Date]],2)</f>
        <v>3</v>
      </c>
      <c r="L5446" s="1" t="str">
        <f>LEFT(BART_Rides[[#This Row],[Lines]],1)</f>
        <v>O</v>
      </c>
      <c r="M5446" s="1" t="str">
        <f>IF(BART_Rides[[#This Row],[FirstLetter]]="Y","Yes","No")</f>
        <v>No</v>
      </c>
      <c r="N5446" s="1" t="str">
        <f>IF(OR(BART_Rides[[#This Row],[Station Code]]="EM", BART_Rides[[#This Row],[Station Code]]="MT", BART_Rides[[#This Row],[Station Code]]="PL", BART_Rides[[#This Row],[Station Code]]="CC"), "Yes", "No")</f>
        <v>No</v>
      </c>
    </row>
    <row r="5447" spans="6:14">
      <c r="F5447" s="3">
        <v>44532</v>
      </c>
      <c r="G5447" s="1" t="s">
        <v>27</v>
      </c>
      <c r="H5447" s="1" t="s">
        <v>104</v>
      </c>
      <c r="I5447" s="1">
        <v>1693</v>
      </c>
      <c r="J5447" s="1">
        <f>MONTH(BART_Rides[[#This Row],[Date]])</f>
        <v>12</v>
      </c>
      <c r="K5447" s="1">
        <f>WEEKDAY(BART_Rides[[#This Row],[Date]],2)</f>
        <v>4</v>
      </c>
      <c r="L5447" s="1" t="str">
        <f>LEFT(BART_Rides[[#This Row],[Lines]],1)</f>
        <v>O</v>
      </c>
      <c r="M5447" s="1" t="str">
        <f>IF(BART_Rides[[#This Row],[FirstLetter]]="Y","Yes","No")</f>
        <v>No</v>
      </c>
      <c r="N5447" s="1" t="str">
        <f>IF(OR(BART_Rides[[#This Row],[Station Code]]="EM", BART_Rides[[#This Row],[Station Code]]="MT", BART_Rides[[#This Row],[Station Code]]="PL", BART_Rides[[#This Row],[Station Code]]="CC"), "Yes", "No")</f>
        <v>No</v>
      </c>
    </row>
    <row r="5448" spans="6:14">
      <c r="F5448" s="3">
        <v>44533</v>
      </c>
      <c r="G5448" s="1" t="s">
        <v>27</v>
      </c>
      <c r="H5448" s="1" t="s">
        <v>104</v>
      </c>
      <c r="I5448" s="1">
        <v>1577</v>
      </c>
      <c r="J5448" s="1">
        <f>MONTH(BART_Rides[[#This Row],[Date]])</f>
        <v>12</v>
      </c>
      <c r="K5448" s="1">
        <f>WEEKDAY(BART_Rides[[#This Row],[Date]],2)</f>
        <v>5</v>
      </c>
      <c r="L5448" s="1" t="str">
        <f>LEFT(BART_Rides[[#This Row],[Lines]],1)</f>
        <v>O</v>
      </c>
      <c r="M5448" s="1" t="str">
        <f>IF(BART_Rides[[#This Row],[FirstLetter]]="Y","Yes","No")</f>
        <v>No</v>
      </c>
      <c r="N5448" s="1" t="str">
        <f>IF(OR(BART_Rides[[#This Row],[Station Code]]="EM", BART_Rides[[#This Row],[Station Code]]="MT", BART_Rides[[#This Row],[Station Code]]="PL", BART_Rides[[#This Row],[Station Code]]="CC"), "Yes", "No")</f>
        <v>No</v>
      </c>
    </row>
    <row r="5449" spans="6:14">
      <c r="F5449" s="3">
        <v>44534</v>
      </c>
      <c r="G5449" s="1" t="s">
        <v>27</v>
      </c>
      <c r="H5449" s="1" t="s">
        <v>104</v>
      </c>
      <c r="I5449" s="1">
        <v>822</v>
      </c>
      <c r="J5449" s="1">
        <f>MONTH(BART_Rides[[#This Row],[Date]])</f>
        <v>12</v>
      </c>
      <c r="K5449" s="1">
        <f>WEEKDAY(BART_Rides[[#This Row],[Date]],2)</f>
        <v>6</v>
      </c>
      <c r="L5449" s="1" t="str">
        <f>LEFT(BART_Rides[[#This Row],[Lines]],1)</f>
        <v>O</v>
      </c>
      <c r="M5449" s="1" t="str">
        <f>IF(BART_Rides[[#This Row],[FirstLetter]]="Y","Yes","No")</f>
        <v>No</v>
      </c>
      <c r="N5449" s="1" t="str">
        <f>IF(OR(BART_Rides[[#This Row],[Station Code]]="EM", BART_Rides[[#This Row],[Station Code]]="MT", BART_Rides[[#This Row],[Station Code]]="PL", BART_Rides[[#This Row],[Station Code]]="CC"), "Yes", "No")</f>
        <v>No</v>
      </c>
    </row>
    <row r="5450" spans="6:14">
      <c r="F5450" s="3">
        <v>44535</v>
      </c>
      <c r="G5450" s="1" t="s">
        <v>27</v>
      </c>
      <c r="H5450" s="1" t="s">
        <v>104</v>
      </c>
      <c r="I5450" s="1">
        <v>516</v>
      </c>
      <c r="J5450" s="1">
        <f>MONTH(BART_Rides[[#This Row],[Date]])</f>
        <v>12</v>
      </c>
      <c r="K5450" s="1">
        <f>WEEKDAY(BART_Rides[[#This Row],[Date]],2)</f>
        <v>7</v>
      </c>
      <c r="L5450" s="1" t="str">
        <f>LEFT(BART_Rides[[#This Row],[Lines]],1)</f>
        <v>O</v>
      </c>
      <c r="M5450" s="1" t="str">
        <f>IF(BART_Rides[[#This Row],[FirstLetter]]="Y","Yes","No")</f>
        <v>No</v>
      </c>
      <c r="N5450" s="1" t="str">
        <f>IF(OR(BART_Rides[[#This Row],[Station Code]]="EM", BART_Rides[[#This Row],[Station Code]]="MT", BART_Rides[[#This Row],[Station Code]]="PL", BART_Rides[[#This Row],[Station Code]]="CC"), "Yes", "No")</f>
        <v>No</v>
      </c>
    </row>
    <row r="5451" spans="6:14">
      <c r="F5451" s="3">
        <v>44536</v>
      </c>
      <c r="G5451" s="1" t="s">
        <v>27</v>
      </c>
      <c r="H5451" s="1" t="s">
        <v>104</v>
      </c>
      <c r="I5451" s="1">
        <v>1533</v>
      </c>
      <c r="J5451" s="1">
        <f>MONTH(BART_Rides[[#This Row],[Date]])</f>
        <v>12</v>
      </c>
      <c r="K5451" s="1">
        <f>WEEKDAY(BART_Rides[[#This Row],[Date]],2)</f>
        <v>1</v>
      </c>
      <c r="L5451" s="1" t="str">
        <f>LEFT(BART_Rides[[#This Row],[Lines]],1)</f>
        <v>O</v>
      </c>
      <c r="M5451" s="1" t="str">
        <f>IF(BART_Rides[[#This Row],[FirstLetter]]="Y","Yes","No")</f>
        <v>No</v>
      </c>
      <c r="N5451" s="1" t="str">
        <f>IF(OR(BART_Rides[[#This Row],[Station Code]]="EM", BART_Rides[[#This Row],[Station Code]]="MT", BART_Rides[[#This Row],[Station Code]]="PL", BART_Rides[[#This Row],[Station Code]]="CC"), "Yes", "No")</f>
        <v>No</v>
      </c>
    </row>
    <row r="5452" spans="6:14">
      <c r="F5452" s="3">
        <v>44537</v>
      </c>
      <c r="G5452" s="1" t="s">
        <v>27</v>
      </c>
      <c r="H5452" s="1" t="s">
        <v>104</v>
      </c>
      <c r="I5452" s="1">
        <v>1612</v>
      </c>
      <c r="J5452" s="1">
        <f>MONTH(BART_Rides[[#This Row],[Date]])</f>
        <v>12</v>
      </c>
      <c r="K5452" s="1">
        <f>WEEKDAY(BART_Rides[[#This Row],[Date]],2)</f>
        <v>2</v>
      </c>
      <c r="L5452" s="1" t="str">
        <f>LEFT(BART_Rides[[#This Row],[Lines]],1)</f>
        <v>O</v>
      </c>
      <c r="M5452" s="1" t="str">
        <f>IF(BART_Rides[[#This Row],[FirstLetter]]="Y","Yes","No")</f>
        <v>No</v>
      </c>
      <c r="N5452" s="1" t="str">
        <f>IF(OR(BART_Rides[[#This Row],[Station Code]]="EM", BART_Rides[[#This Row],[Station Code]]="MT", BART_Rides[[#This Row],[Station Code]]="PL", BART_Rides[[#This Row],[Station Code]]="CC"), "Yes", "No")</f>
        <v>No</v>
      </c>
    </row>
    <row r="5453" spans="6:14">
      <c r="F5453" s="3">
        <v>44538</v>
      </c>
      <c r="G5453" s="1" t="s">
        <v>27</v>
      </c>
      <c r="H5453" s="1" t="s">
        <v>104</v>
      </c>
      <c r="I5453" s="1">
        <v>1600</v>
      </c>
      <c r="J5453" s="1">
        <f>MONTH(BART_Rides[[#This Row],[Date]])</f>
        <v>12</v>
      </c>
      <c r="K5453" s="1">
        <f>WEEKDAY(BART_Rides[[#This Row],[Date]],2)</f>
        <v>3</v>
      </c>
      <c r="L5453" s="1" t="str">
        <f>LEFT(BART_Rides[[#This Row],[Lines]],1)</f>
        <v>O</v>
      </c>
      <c r="M5453" s="1" t="str">
        <f>IF(BART_Rides[[#This Row],[FirstLetter]]="Y","Yes","No")</f>
        <v>No</v>
      </c>
      <c r="N5453" s="1" t="str">
        <f>IF(OR(BART_Rides[[#This Row],[Station Code]]="EM", BART_Rides[[#This Row],[Station Code]]="MT", BART_Rides[[#This Row],[Station Code]]="PL", BART_Rides[[#This Row],[Station Code]]="CC"), "Yes", "No")</f>
        <v>No</v>
      </c>
    </row>
    <row r="5454" spans="6:14">
      <c r="F5454" s="3">
        <v>44539</v>
      </c>
      <c r="G5454" s="1" t="s">
        <v>27</v>
      </c>
      <c r="H5454" s="1" t="s">
        <v>104</v>
      </c>
      <c r="I5454" s="1">
        <v>1615</v>
      </c>
      <c r="J5454" s="1">
        <f>MONTH(BART_Rides[[#This Row],[Date]])</f>
        <v>12</v>
      </c>
      <c r="K5454" s="1">
        <f>WEEKDAY(BART_Rides[[#This Row],[Date]],2)</f>
        <v>4</v>
      </c>
      <c r="L5454" s="1" t="str">
        <f>LEFT(BART_Rides[[#This Row],[Lines]],1)</f>
        <v>O</v>
      </c>
      <c r="M5454" s="1" t="str">
        <f>IF(BART_Rides[[#This Row],[FirstLetter]]="Y","Yes","No")</f>
        <v>No</v>
      </c>
      <c r="N5454" s="1" t="str">
        <f>IF(OR(BART_Rides[[#This Row],[Station Code]]="EM", BART_Rides[[#This Row],[Station Code]]="MT", BART_Rides[[#This Row],[Station Code]]="PL", BART_Rides[[#This Row],[Station Code]]="CC"), "Yes", "No")</f>
        <v>No</v>
      </c>
    </row>
    <row r="5455" spans="6:14">
      <c r="F5455" s="3">
        <v>44540</v>
      </c>
      <c r="G5455" s="1" t="s">
        <v>27</v>
      </c>
      <c r="H5455" s="1" t="s">
        <v>104</v>
      </c>
      <c r="I5455" s="1">
        <v>1539</v>
      </c>
      <c r="J5455" s="1">
        <f>MONTH(BART_Rides[[#This Row],[Date]])</f>
        <v>12</v>
      </c>
      <c r="K5455" s="1">
        <f>WEEKDAY(BART_Rides[[#This Row],[Date]],2)</f>
        <v>5</v>
      </c>
      <c r="L5455" s="1" t="str">
        <f>LEFT(BART_Rides[[#This Row],[Lines]],1)</f>
        <v>O</v>
      </c>
      <c r="M5455" s="1" t="str">
        <f>IF(BART_Rides[[#This Row],[FirstLetter]]="Y","Yes","No")</f>
        <v>No</v>
      </c>
      <c r="N5455" s="1" t="str">
        <f>IF(OR(BART_Rides[[#This Row],[Station Code]]="EM", BART_Rides[[#This Row],[Station Code]]="MT", BART_Rides[[#This Row],[Station Code]]="PL", BART_Rides[[#This Row],[Station Code]]="CC"), "Yes", "No")</f>
        <v>No</v>
      </c>
    </row>
    <row r="5456" spans="6:14">
      <c r="F5456" s="3">
        <v>44541</v>
      </c>
      <c r="G5456" s="1" t="s">
        <v>27</v>
      </c>
      <c r="H5456" s="1" t="s">
        <v>104</v>
      </c>
      <c r="I5456" s="1">
        <v>847</v>
      </c>
      <c r="J5456" s="1">
        <f>MONTH(BART_Rides[[#This Row],[Date]])</f>
        <v>12</v>
      </c>
      <c r="K5456" s="1">
        <f>WEEKDAY(BART_Rides[[#This Row],[Date]],2)</f>
        <v>6</v>
      </c>
      <c r="L5456" s="1" t="str">
        <f>LEFT(BART_Rides[[#This Row],[Lines]],1)</f>
        <v>O</v>
      </c>
      <c r="M5456" s="1" t="str">
        <f>IF(BART_Rides[[#This Row],[FirstLetter]]="Y","Yes","No")</f>
        <v>No</v>
      </c>
      <c r="N5456" s="1" t="str">
        <f>IF(OR(BART_Rides[[#This Row],[Station Code]]="EM", BART_Rides[[#This Row],[Station Code]]="MT", BART_Rides[[#This Row],[Station Code]]="PL", BART_Rides[[#This Row],[Station Code]]="CC"), "Yes", "No")</f>
        <v>No</v>
      </c>
    </row>
    <row r="5457" spans="6:14">
      <c r="F5457" s="3">
        <v>44542</v>
      </c>
      <c r="G5457" s="1" t="s">
        <v>27</v>
      </c>
      <c r="H5457" s="1" t="s">
        <v>104</v>
      </c>
      <c r="I5457" s="1">
        <v>400</v>
      </c>
      <c r="J5457" s="1">
        <f>MONTH(BART_Rides[[#This Row],[Date]])</f>
        <v>12</v>
      </c>
      <c r="K5457" s="1">
        <f>WEEKDAY(BART_Rides[[#This Row],[Date]],2)</f>
        <v>7</v>
      </c>
      <c r="L5457" s="1" t="str">
        <f>LEFT(BART_Rides[[#This Row],[Lines]],1)</f>
        <v>O</v>
      </c>
      <c r="M5457" s="1" t="str">
        <f>IF(BART_Rides[[#This Row],[FirstLetter]]="Y","Yes","No")</f>
        <v>No</v>
      </c>
      <c r="N5457" s="1" t="str">
        <f>IF(OR(BART_Rides[[#This Row],[Station Code]]="EM", BART_Rides[[#This Row],[Station Code]]="MT", BART_Rides[[#This Row],[Station Code]]="PL", BART_Rides[[#This Row],[Station Code]]="CC"), "Yes", "No")</f>
        <v>No</v>
      </c>
    </row>
    <row r="5458" spans="6:14">
      <c r="F5458" s="3">
        <v>44543</v>
      </c>
      <c r="G5458" s="1" t="s">
        <v>27</v>
      </c>
      <c r="H5458" s="1" t="s">
        <v>104</v>
      </c>
      <c r="I5458" s="1">
        <v>1269</v>
      </c>
      <c r="J5458" s="1">
        <f>MONTH(BART_Rides[[#This Row],[Date]])</f>
        <v>12</v>
      </c>
      <c r="K5458" s="1">
        <f>WEEKDAY(BART_Rides[[#This Row],[Date]],2)</f>
        <v>1</v>
      </c>
      <c r="L5458" s="1" t="str">
        <f>LEFT(BART_Rides[[#This Row],[Lines]],1)</f>
        <v>O</v>
      </c>
      <c r="M5458" s="1" t="str">
        <f>IF(BART_Rides[[#This Row],[FirstLetter]]="Y","Yes","No")</f>
        <v>No</v>
      </c>
      <c r="N5458" s="1" t="str">
        <f>IF(OR(BART_Rides[[#This Row],[Station Code]]="EM", BART_Rides[[#This Row],[Station Code]]="MT", BART_Rides[[#This Row],[Station Code]]="PL", BART_Rides[[#This Row],[Station Code]]="CC"), "Yes", "No")</f>
        <v>No</v>
      </c>
    </row>
    <row r="5459" spans="6:14">
      <c r="F5459" s="3">
        <v>44544</v>
      </c>
      <c r="G5459" s="1" t="s">
        <v>27</v>
      </c>
      <c r="H5459" s="1" t="s">
        <v>104</v>
      </c>
      <c r="I5459" s="1">
        <v>1475</v>
      </c>
      <c r="J5459" s="1">
        <f>MONTH(BART_Rides[[#This Row],[Date]])</f>
        <v>12</v>
      </c>
      <c r="K5459" s="1">
        <f>WEEKDAY(BART_Rides[[#This Row],[Date]],2)</f>
        <v>2</v>
      </c>
      <c r="L5459" s="1" t="str">
        <f>LEFT(BART_Rides[[#This Row],[Lines]],1)</f>
        <v>O</v>
      </c>
      <c r="M5459" s="1" t="str">
        <f>IF(BART_Rides[[#This Row],[FirstLetter]]="Y","Yes","No")</f>
        <v>No</v>
      </c>
      <c r="N5459" s="1" t="str">
        <f>IF(OR(BART_Rides[[#This Row],[Station Code]]="EM", BART_Rides[[#This Row],[Station Code]]="MT", BART_Rides[[#This Row],[Station Code]]="PL", BART_Rides[[#This Row],[Station Code]]="CC"), "Yes", "No")</f>
        <v>No</v>
      </c>
    </row>
    <row r="5460" spans="6:14">
      <c r="F5460" s="3">
        <v>44545</v>
      </c>
      <c r="G5460" s="1" t="s">
        <v>27</v>
      </c>
      <c r="H5460" s="1" t="s">
        <v>104</v>
      </c>
      <c r="I5460" s="1">
        <v>1481</v>
      </c>
      <c r="J5460" s="1">
        <f>MONTH(BART_Rides[[#This Row],[Date]])</f>
        <v>12</v>
      </c>
      <c r="K5460" s="1">
        <f>WEEKDAY(BART_Rides[[#This Row],[Date]],2)</f>
        <v>3</v>
      </c>
      <c r="L5460" s="1" t="str">
        <f>LEFT(BART_Rides[[#This Row],[Lines]],1)</f>
        <v>O</v>
      </c>
      <c r="M5460" s="1" t="str">
        <f>IF(BART_Rides[[#This Row],[FirstLetter]]="Y","Yes","No")</f>
        <v>No</v>
      </c>
      <c r="N5460" s="1" t="str">
        <f>IF(OR(BART_Rides[[#This Row],[Station Code]]="EM", BART_Rides[[#This Row],[Station Code]]="MT", BART_Rides[[#This Row],[Station Code]]="PL", BART_Rides[[#This Row],[Station Code]]="CC"), "Yes", "No")</f>
        <v>No</v>
      </c>
    </row>
    <row r="5461" spans="6:14">
      <c r="F5461" s="3">
        <v>44546</v>
      </c>
      <c r="G5461" s="1" t="s">
        <v>27</v>
      </c>
      <c r="H5461" s="1" t="s">
        <v>104</v>
      </c>
      <c r="I5461" s="1">
        <v>1539</v>
      </c>
      <c r="J5461" s="1">
        <f>MONTH(BART_Rides[[#This Row],[Date]])</f>
        <v>12</v>
      </c>
      <c r="K5461" s="1">
        <f>WEEKDAY(BART_Rides[[#This Row],[Date]],2)</f>
        <v>4</v>
      </c>
      <c r="L5461" s="1" t="str">
        <f>LEFT(BART_Rides[[#This Row],[Lines]],1)</f>
        <v>O</v>
      </c>
      <c r="M5461" s="1" t="str">
        <f>IF(BART_Rides[[#This Row],[FirstLetter]]="Y","Yes","No")</f>
        <v>No</v>
      </c>
      <c r="N5461" s="1" t="str">
        <f>IF(OR(BART_Rides[[#This Row],[Station Code]]="EM", BART_Rides[[#This Row],[Station Code]]="MT", BART_Rides[[#This Row],[Station Code]]="PL", BART_Rides[[#This Row],[Station Code]]="CC"), "Yes", "No")</f>
        <v>No</v>
      </c>
    </row>
    <row r="5462" spans="6:14">
      <c r="F5462" s="3">
        <v>44547</v>
      </c>
      <c r="G5462" s="1" t="s">
        <v>27</v>
      </c>
      <c r="H5462" s="1" t="s">
        <v>104</v>
      </c>
      <c r="I5462" s="1">
        <v>1479</v>
      </c>
      <c r="J5462" s="1">
        <f>MONTH(BART_Rides[[#This Row],[Date]])</f>
        <v>12</v>
      </c>
      <c r="K5462" s="1">
        <f>WEEKDAY(BART_Rides[[#This Row],[Date]],2)</f>
        <v>5</v>
      </c>
      <c r="L5462" s="1" t="str">
        <f>LEFT(BART_Rides[[#This Row],[Lines]],1)</f>
        <v>O</v>
      </c>
      <c r="M5462" s="1" t="str">
        <f>IF(BART_Rides[[#This Row],[FirstLetter]]="Y","Yes","No")</f>
        <v>No</v>
      </c>
      <c r="N5462" s="1" t="str">
        <f>IF(OR(BART_Rides[[#This Row],[Station Code]]="EM", BART_Rides[[#This Row],[Station Code]]="MT", BART_Rides[[#This Row],[Station Code]]="PL", BART_Rides[[#This Row],[Station Code]]="CC"), "Yes", "No")</f>
        <v>No</v>
      </c>
    </row>
    <row r="5463" spans="6:14">
      <c r="F5463" s="3">
        <v>44548</v>
      </c>
      <c r="G5463" s="1" t="s">
        <v>27</v>
      </c>
      <c r="H5463" s="1" t="s">
        <v>104</v>
      </c>
      <c r="I5463" s="1">
        <v>794</v>
      </c>
      <c r="J5463" s="1">
        <f>MONTH(BART_Rides[[#This Row],[Date]])</f>
        <v>12</v>
      </c>
      <c r="K5463" s="1">
        <f>WEEKDAY(BART_Rides[[#This Row],[Date]],2)</f>
        <v>6</v>
      </c>
      <c r="L5463" s="1" t="str">
        <f>LEFT(BART_Rides[[#This Row],[Lines]],1)</f>
        <v>O</v>
      </c>
      <c r="M5463" s="1" t="str">
        <f>IF(BART_Rides[[#This Row],[FirstLetter]]="Y","Yes","No")</f>
        <v>No</v>
      </c>
      <c r="N5463" s="1" t="str">
        <f>IF(OR(BART_Rides[[#This Row],[Station Code]]="EM", BART_Rides[[#This Row],[Station Code]]="MT", BART_Rides[[#This Row],[Station Code]]="PL", BART_Rides[[#This Row],[Station Code]]="CC"), "Yes", "No")</f>
        <v>No</v>
      </c>
    </row>
    <row r="5464" spans="6:14">
      <c r="F5464" s="3">
        <v>44549</v>
      </c>
      <c r="G5464" s="1" t="s">
        <v>27</v>
      </c>
      <c r="H5464" s="1" t="s">
        <v>104</v>
      </c>
      <c r="I5464" s="1">
        <v>509</v>
      </c>
      <c r="J5464" s="1">
        <f>MONTH(BART_Rides[[#This Row],[Date]])</f>
        <v>12</v>
      </c>
      <c r="K5464" s="1">
        <f>WEEKDAY(BART_Rides[[#This Row],[Date]],2)</f>
        <v>7</v>
      </c>
      <c r="L5464" s="1" t="str">
        <f>LEFT(BART_Rides[[#This Row],[Lines]],1)</f>
        <v>O</v>
      </c>
      <c r="M5464" s="1" t="str">
        <f>IF(BART_Rides[[#This Row],[FirstLetter]]="Y","Yes","No")</f>
        <v>No</v>
      </c>
      <c r="N5464" s="1" t="str">
        <f>IF(OR(BART_Rides[[#This Row],[Station Code]]="EM", BART_Rides[[#This Row],[Station Code]]="MT", BART_Rides[[#This Row],[Station Code]]="PL", BART_Rides[[#This Row],[Station Code]]="CC"), "Yes", "No")</f>
        <v>No</v>
      </c>
    </row>
    <row r="5465" spans="6:14">
      <c r="F5465" s="3">
        <v>44550</v>
      </c>
      <c r="G5465" s="1" t="s">
        <v>27</v>
      </c>
      <c r="H5465" s="1" t="s">
        <v>104</v>
      </c>
      <c r="I5465" s="1">
        <v>1297</v>
      </c>
      <c r="J5465" s="1">
        <f>MONTH(BART_Rides[[#This Row],[Date]])</f>
        <v>12</v>
      </c>
      <c r="K5465" s="1">
        <f>WEEKDAY(BART_Rides[[#This Row],[Date]],2)</f>
        <v>1</v>
      </c>
      <c r="L5465" s="1" t="str">
        <f>LEFT(BART_Rides[[#This Row],[Lines]],1)</f>
        <v>O</v>
      </c>
      <c r="M5465" s="1" t="str">
        <f>IF(BART_Rides[[#This Row],[FirstLetter]]="Y","Yes","No")</f>
        <v>No</v>
      </c>
      <c r="N5465" s="1" t="str">
        <f>IF(OR(BART_Rides[[#This Row],[Station Code]]="EM", BART_Rides[[#This Row],[Station Code]]="MT", BART_Rides[[#This Row],[Station Code]]="PL", BART_Rides[[#This Row],[Station Code]]="CC"), "Yes", "No")</f>
        <v>No</v>
      </c>
    </row>
    <row r="5466" spans="6:14">
      <c r="F5466" s="3">
        <v>44551</v>
      </c>
      <c r="G5466" s="1" t="s">
        <v>27</v>
      </c>
      <c r="H5466" s="1" t="s">
        <v>104</v>
      </c>
      <c r="I5466" s="1">
        <v>1272</v>
      </c>
      <c r="J5466" s="1">
        <f>MONTH(BART_Rides[[#This Row],[Date]])</f>
        <v>12</v>
      </c>
      <c r="K5466" s="1">
        <f>WEEKDAY(BART_Rides[[#This Row],[Date]],2)</f>
        <v>2</v>
      </c>
      <c r="L5466" s="1" t="str">
        <f>LEFT(BART_Rides[[#This Row],[Lines]],1)</f>
        <v>O</v>
      </c>
      <c r="M5466" s="1" t="str">
        <f>IF(BART_Rides[[#This Row],[FirstLetter]]="Y","Yes","No")</f>
        <v>No</v>
      </c>
      <c r="N5466" s="1" t="str">
        <f>IF(OR(BART_Rides[[#This Row],[Station Code]]="EM", BART_Rides[[#This Row],[Station Code]]="MT", BART_Rides[[#This Row],[Station Code]]="PL", BART_Rides[[#This Row],[Station Code]]="CC"), "Yes", "No")</f>
        <v>No</v>
      </c>
    </row>
    <row r="5467" spans="6:14">
      <c r="F5467" s="3">
        <v>44552</v>
      </c>
      <c r="G5467" s="1" t="s">
        <v>27</v>
      </c>
      <c r="H5467" s="1" t="s">
        <v>104</v>
      </c>
      <c r="I5467" s="1">
        <v>1160</v>
      </c>
      <c r="J5467" s="1">
        <f>MONTH(BART_Rides[[#This Row],[Date]])</f>
        <v>12</v>
      </c>
      <c r="K5467" s="1">
        <f>WEEKDAY(BART_Rides[[#This Row],[Date]],2)</f>
        <v>3</v>
      </c>
      <c r="L5467" s="1" t="str">
        <f>LEFT(BART_Rides[[#This Row],[Lines]],1)</f>
        <v>O</v>
      </c>
      <c r="M5467" s="1" t="str">
        <f>IF(BART_Rides[[#This Row],[FirstLetter]]="Y","Yes","No")</f>
        <v>No</v>
      </c>
      <c r="N5467" s="1" t="str">
        <f>IF(OR(BART_Rides[[#This Row],[Station Code]]="EM", BART_Rides[[#This Row],[Station Code]]="MT", BART_Rides[[#This Row],[Station Code]]="PL", BART_Rides[[#This Row],[Station Code]]="CC"), "Yes", "No")</f>
        <v>No</v>
      </c>
    </row>
    <row r="5468" spans="6:14">
      <c r="F5468" s="3">
        <v>44553</v>
      </c>
      <c r="G5468" s="1" t="s">
        <v>27</v>
      </c>
      <c r="H5468" s="1" t="s">
        <v>104</v>
      </c>
      <c r="I5468" s="1">
        <v>1029</v>
      </c>
      <c r="J5468" s="1">
        <f>MONTH(BART_Rides[[#This Row],[Date]])</f>
        <v>12</v>
      </c>
      <c r="K5468" s="1">
        <f>WEEKDAY(BART_Rides[[#This Row],[Date]],2)</f>
        <v>4</v>
      </c>
      <c r="L5468" s="1" t="str">
        <f>LEFT(BART_Rides[[#This Row],[Lines]],1)</f>
        <v>O</v>
      </c>
      <c r="M5468" s="1" t="str">
        <f>IF(BART_Rides[[#This Row],[FirstLetter]]="Y","Yes","No")</f>
        <v>No</v>
      </c>
      <c r="N5468" s="1" t="str">
        <f>IF(OR(BART_Rides[[#This Row],[Station Code]]="EM", BART_Rides[[#This Row],[Station Code]]="MT", BART_Rides[[#This Row],[Station Code]]="PL", BART_Rides[[#This Row],[Station Code]]="CC"), "Yes", "No")</f>
        <v>No</v>
      </c>
    </row>
    <row r="5469" spans="6:14">
      <c r="F5469" s="3">
        <v>44554</v>
      </c>
      <c r="G5469" s="1" t="s">
        <v>27</v>
      </c>
      <c r="H5469" s="1" t="s">
        <v>104</v>
      </c>
      <c r="I5469" s="1">
        <v>665</v>
      </c>
      <c r="J5469" s="1">
        <f>MONTH(BART_Rides[[#This Row],[Date]])</f>
        <v>12</v>
      </c>
      <c r="K5469" s="1">
        <f>WEEKDAY(BART_Rides[[#This Row],[Date]],2)</f>
        <v>5</v>
      </c>
      <c r="L5469" s="1" t="str">
        <f>LEFT(BART_Rides[[#This Row],[Lines]],1)</f>
        <v>O</v>
      </c>
      <c r="M5469" s="1" t="str">
        <f>IF(BART_Rides[[#This Row],[FirstLetter]]="Y","Yes","No")</f>
        <v>No</v>
      </c>
      <c r="N5469" s="1" t="str">
        <f>IF(OR(BART_Rides[[#This Row],[Station Code]]="EM", BART_Rides[[#This Row],[Station Code]]="MT", BART_Rides[[#This Row],[Station Code]]="PL", BART_Rides[[#This Row],[Station Code]]="CC"), "Yes", "No")</f>
        <v>No</v>
      </c>
    </row>
    <row r="5470" spans="6:14">
      <c r="F5470" s="3">
        <v>44555</v>
      </c>
      <c r="G5470" s="1" t="s">
        <v>27</v>
      </c>
      <c r="H5470" s="1" t="s">
        <v>104</v>
      </c>
      <c r="I5470" s="1">
        <v>253</v>
      </c>
      <c r="J5470" s="1">
        <f>MONTH(BART_Rides[[#This Row],[Date]])</f>
        <v>12</v>
      </c>
      <c r="K5470" s="1">
        <f>WEEKDAY(BART_Rides[[#This Row],[Date]],2)</f>
        <v>6</v>
      </c>
      <c r="L5470" s="1" t="str">
        <f>LEFT(BART_Rides[[#This Row],[Lines]],1)</f>
        <v>O</v>
      </c>
      <c r="M5470" s="1" t="str">
        <f>IF(BART_Rides[[#This Row],[FirstLetter]]="Y","Yes","No")</f>
        <v>No</v>
      </c>
      <c r="N5470" s="1" t="str">
        <f>IF(OR(BART_Rides[[#This Row],[Station Code]]="EM", BART_Rides[[#This Row],[Station Code]]="MT", BART_Rides[[#This Row],[Station Code]]="PL", BART_Rides[[#This Row],[Station Code]]="CC"), "Yes", "No")</f>
        <v>No</v>
      </c>
    </row>
    <row r="5471" spans="6:14">
      <c r="F5471" s="3">
        <v>44556</v>
      </c>
      <c r="G5471" s="1" t="s">
        <v>27</v>
      </c>
      <c r="H5471" s="1" t="s">
        <v>104</v>
      </c>
      <c r="I5471" s="1">
        <v>348</v>
      </c>
      <c r="J5471" s="1">
        <f>MONTH(BART_Rides[[#This Row],[Date]])</f>
        <v>12</v>
      </c>
      <c r="K5471" s="1">
        <f>WEEKDAY(BART_Rides[[#This Row],[Date]],2)</f>
        <v>7</v>
      </c>
      <c r="L5471" s="1" t="str">
        <f>LEFT(BART_Rides[[#This Row],[Lines]],1)</f>
        <v>O</v>
      </c>
      <c r="M5471" s="1" t="str">
        <f>IF(BART_Rides[[#This Row],[FirstLetter]]="Y","Yes","No")</f>
        <v>No</v>
      </c>
      <c r="N5471" s="1" t="str">
        <f>IF(OR(BART_Rides[[#This Row],[Station Code]]="EM", BART_Rides[[#This Row],[Station Code]]="MT", BART_Rides[[#This Row],[Station Code]]="PL", BART_Rides[[#This Row],[Station Code]]="CC"), "Yes", "No")</f>
        <v>No</v>
      </c>
    </row>
    <row r="5472" spans="6:14">
      <c r="F5472" s="3">
        <v>44557</v>
      </c>
      <c r="G5472" s="1" t="s">
        <v>27</v>
      </c>
      <c r="H5472" s="1" t="s">
        <v>104</v>
      </c>
      <c r="I5472" s="1">
        <v>879</v>
      </c>
      <c r="J5472" s="1">
        <f>MONTH(BART_Rides[[#This Row],[Date]])</f>
        <v>12</v>
      </c>
      <c r="K5472" s="1">
        <f>WEEKDAY(BART_Rides[[#This Row],[Date]],2)</f>
        <v>1</v>
      </c>
      <c r="L5472" s="1" t="str">
        <f>LEFT(BART_Rides[[#This Row],[Lines]],1)</f>
        <v>O</v>
      </c>
      <c r="M5472" s="1" t="str">
        <f>IF(BART_Rides[[#This Row],[FirstLetter]]="Y","Yes","No")</f>
        <v>No</v>
      </c>
      <c r="N5472" s="1" t="str">
        <f>IF(OR(BART_Rides[[#This Row],[Station Code]]="EM", BART_Rides[[#This Row],[Station Code]]="MT", BART_Rides[[#This Row],[Station Code]]="PL", BART_Rides[[#This Row],[Station Code]]="CC"), "Yes", "No")</f>
        <v>No</v>
      </c>
    </row>
    <row r="5473" spans="6:14">
      <c r="F5473" s="3">
        <v>44558</v>
      </c>
      <c r="G5473" s="1" t="s">
        <v>27</v>
      </c>
      <c r="H5473" s="1" t="s">
        <v>104</v>
      </c>
      <c r="I5473" s="1">
        <v>1123</v>
      </c>
      <c r="J5473" s="1">
        <f>MONTH(BART_Rides[[#This Row],[Date]])</f>
        <v>12</v>
      </c>
      <c r="K5473" s="1">
        <f>WEEKDAY(BART_Rides[[#This Row],[Date]],2)</f>
        <v>2</v>
      </c>
      <c r="L5473" s="1" t="str">
        <f>LEFT(BART_Rides[[#This Row],[Lines]],1)</f>
        <v>O</v>
      </c>
      <c r="M5473" s="1" t="str">
        <f>IF(BART_Rides[[#This Row],[FirstLetter]]="Y","Yes","No")</f>
        <v>No</v>
      </c>
      <c r="N5473" s="1" t="str">
        <f>IF(OR(BART_Rides[[#This Row],[Station Code]]="EM", BART_Rides[[#This Row],[Station Code]]="MT", BART_Rides[[#This Row],[Station Code]]="PL", BART_Rides[[#This Row],[Station Code]]="CC"), "Yes", "No")</f>
        <v>No</v>
      </c>
    </row>
    <row r="5474" spans="6:14">
      <c r="F5474" s="3">
        <v>44559</v>
      </c>
      <c r="G5474" s="1" t="s">
        <v>27</v>
      </c>
      <c r="H5474" s="1" t="s">
        <v>104</v>
      </c>
      <c r="I5474" s="1">
        <v>992</v>
      </c>
      <c r="J5474" s="1">
        <f>MONTH(BART_Rides[[#This Row],[Date]])</f>
        <v>12</v>
      </c>
      <c r="K5474" s="1">
        <f>WEEKDAY(BART_Rides[[#This Row],[Date]],2)</f>
        <v>3</v>
      </c>
      <c r="L5474" s="1" t="str">
        <f>LEFT(BART_Rides[[#This Row],[Lines]],1)</f>
        <v>O</v>
      </c>
      <c r="M5474" s="1" t="str">
        <f>IF(BART_Rides[[#This Row],[FirstLetter]]="Y","Yes","No")</f>
        <v>No</v>
      </c>
      <c r="N5474" s="1" t="str">
        <f>IF(OR(BART_Rides[[#This Row],[Station Code]]="EM", BART_Rides[[#This Row],[Station Code]]="MT", BART_Rides[[#This Row],[Station Code]]="PL", BART_Rides[[#This Row],[Station Code]]="CC"), "Yes", "No")</f>
        <v>No</v>
      </c>
    </row>
    <row r="5475" spans="6:14">
      <c r="F5475" s="3">
        <v>44560</v>
      </c>
      <c r="G5475" s="1" t="s">
        <v>27</v>
      </c>
      <c r="H5475" s="1" t="s">
        <v>104</v>
      </c>
      <c r="I5475" s="1">
        <v>1083</v>
      </c>
      <c r="J5475" s="1">
        <f>MONTH(BART_Rides[[#This Row],[Date]])</f>
        <v>12</v>
      </c>
      <c r="K5475" s="1">
        <f>WEEKDAY(BART_Rides[[#This Row],[Date]],2)</f>
        <v>4</v>
      </c>
      <c r="L5475" s="1" t="str">
        <f>LEFT(BART_Rides[[#This Row],[Lines]],1)</f>
        <v>O</v>
      </c>
      <c r="M5475" s="1" t="str">
        <f>IF(BART_Rides[[#This Row],[FirstLetter]]="Y","Yes","No")</f>
        <v>No</v>
      </c>
      <c r="N5475" s="1" t="str">
        <f>IF(OR(BART_Rides[[#This Row],[Station Code]]="EM", BART_Rides[[#This Row],[Station Code]]="MT", BART_Rides[[#This Row],[Station Code]]="PL", BART_Rides[[#This Row],[Station Code]]="CC"), "Yes", "No")</f>
        <v>No</v>
      </c>
    </row>
    <row r="5476" spans="6:14">
      <c r="F5476" s="3">
        <v>44561</v>
      </c>
      <c r="G5476" s="1" t="s">
        <v>27</v>
      </c>
      <c r="H5476" s="1" t="s">
        <v>104</v>
      </c>
      <c r="I5476" s="1">
        <v>767</v>
      </c>
      <c r="J5476" s="1">
        <f>MONTH(BART_Rides[[#This Row],[Date]])</f>
        <v>12</v>
      </c>
      <c r="K5476" s="1">
        <f>WEEKDAY(BART_Rides[[#This Row],[Date]],2)</f>
        <v>5</v>
      </c>
      <c r="L5476" s="1" t="str">
        <f>LEFT(BART_Rides[[#This Row],[Lines]],1)</f>
        <v>O</v>
      </c>
      <c r="M5476" s="1" t="str">
        <f>IF(BART_Rides[[#This Row],[FirstLetter]]="Y","Yes","No")</f>
        <v>No</v>
      </c>
      <c r="N5476" s="1" t="str">
        <f>IF(OR(BART_Rides[[#This Row],[Station Code]]="EM", BART_Rides[[#This Row],[Station Code]]="MT", BART_Rides[[#This Row],[Station Code]]="PL", BART_Rides[[#This Row],[Station Code]]="CC"), "Yes", "No")</f>
        <v>No</v>
      </c>
    </row>
    <row r="5477" spans="6:14">
      <c r="F5477" s="3">
        <v>44197</v>
      </c>
      <c r="G5477" s="1" t="s">
        <v>29</v>
      </c>
      <c r="H5477" s="1" t="s">
        <v>104</v>
      </c>
      <c r="I5477" s="1">
        <v>176</v>
      </c>
      <c r="J5477" s="1">
        <f>MONTH(BART_Rides[[#This Row],[Date]])</f>
        <v>1</v>
      </c>
      <c r="K5477" s="1">
        <f>WEEKDAY(BART_Rides[[#This Row],[Date]],2)</f>
        <v>5</v>
      </c>
      <c r="L5477" s="1" t="str">
        <f>LEFT(BART_Rides[[#This Row],[Lines]],1)</f>
        <v>O</v>
      </c>
      <c r="M5477" s="1" t="str">
        <f>IF(BART_Rides[[#This Row],[FirstLetter]]="Y","Yes","No")</f>
        <v>No</v>
      </c>
      <c r="N5477" s="1" t="str">
        <f>IF(OR(BART_Rides[[#This Row],[Station Code]]="EM", BART_Rides[[#This Row],[Station Code]]="MT", BART_Rides[[#This Row],[Station Code]]="PL", BART_Rides[[#This Row],[Station Code]]="CC"), "Yes", "No")</f>
        <v>No</v>
      </c>
    </row>
    <row r="5478" spans="6:14">
      <c r="F5478" s="3">
        <v>44198</v>
      </c>
      <c r="G5478" s="1" t="s">
        <v>29</v>
      </c>
      <c r="H5478" s="1" t="s">
        <v>104</v>
      </c>
      <c r="I5478" s="1">
        <v>178</v>
      </c>
      <c r="J5478" s="1">
        <f>MONTH(BART_Rides[[#This Row],[Date]])</f>
        <v>1</v>
      </c>
      <c r="K5478" s="1">
        <f>WEEKDAY(BART_Rides[[#This Row],[Date]],2)</f>
        <v>6</v>
      </c>
      <c r="L5478" s="1" t="str">
        <f>LEFT(BART_Rides[[#This Row],[Lines]],1)</f>
        <v>O</v>
      </c>
      <c r="M5478" s="1" t="str">
        <f>IF(BART_Rides[[#This Row],[FirstLetter]]="Y","Yes","No")</f>
        <v>No</v>
      </c>
      <c r="N5478" s="1" t="str">
        <f>IF(OR(BART_Rides[[#This Row],[Station Code]]="EM", BART_Rides[[#This Row],[Station Code]]="MT", BART_Rides[[#This Row],[Station Code]]="PL", BART_Rides[[#This Row],[Station Code]]="CC"), "Yes", "No")</f>
        <v>No</v>
      </c>
    </row>
    <row r="5479" spans="6:14">
      <c r="F5479" s="3">
        <v>44199</v>
      </c>
      <c r="G5479" s="1" t="s">
        <v>29</v>
      </c>
      <c r="H5479" s="1" t="s">
        <v>104</v>
      </c>
      <c r="I5479" s="1">
        <v>160</v>
      </c>
      <c r="J5479" s="1">
        <f>MONTH(BART_Rides[[#This Row],[Date]])</f>
        <v>1</v>
      </c>
      <c r="K5479" s="1">
        <f>WEEKDAY(BART_Rides[[#This Row],[Date]],2)</f>
        <v>7</v>
      </c>
      <c r="L5479" s="1" t="str">
        <f>LEFT(BART_Rides[[#This Row],[Lines]],1)</f>
        <v>O</v>
      </c>
      <c r="M5479" s="1" t="str">
        <f>IF(BART_Rides[[#This Row],[FirstLetter]]="Y","Yes","No")</f>
        <v>No</v>
      </c>
      <c r="N5479" s="1" t="str">
        <f>IF(OR(BART_Rides[[#This Row],[Station Code]]="EM", BART_Rides[[#This Row],[Station Code]]="MT", BART_Rides[[#This Row],[Station Code]]="PL", BART_Rides[[#This Row],[Station Code]]="CC"), "Yes", "No")</f>
        <v>No</v>
      </c>
    </row>
    <row r="5480" spans="6:14">
      <c r="F5480" s="3">
        <v>44200</v>
      </c>
      <c r="G5480" s="1" t="s">
        <v>29</v>
      </c>
      <c r="H5480" s="1" t="s">
        <v>104</v>
      </c>
      <c r="I5480" s="1">
        <v>505</v>
      </c>
      <c r="J5480" s="1">
        <f>MONTH(BART_Rides[[#This Row],[Date]])</f>
        <v>1</v>
      </c>
      <c r="K5480" s="1">
        <f>WEEKDAY(BART_Rides[[#This Row],[Date]],2)</f>
        <v>1</v>
      </c>
      <c r="L5480" s="1" t="str">
        <f>LEFT(BART_Rides[[#This Row],[Lines]],1)</f>
        <v>O</v>
      </c>
      <c r="M5480" s="1" t="str">
        <f>IF(BART_Rides[[#This Row],[FirstLetter]]="Y","Yes","No")</f>
        <v>No</v>
      </c>
      <c r="N5480" s="1" t="str">
        <f>IF(OR(BART_Rides[[#This Row],[Station Code]]="EM", BART_Rides[[#This Row],[Station Code]]="MT", BART_Rides[[#This Row],[Station Code]]="PL", BART_Rides[[#This Row],[Station Code]]="CC"), "Yes", "No")</f>
        <v>No</v>
      </c>
    </row>
    <row r="5481" spans="6:14">
      <c r="F5481" s="3">
        <v>44201</v>
      </c>
      <c r="G5481" s="1" t="s">
        <v>29</v>
      </c>
      <c r="H5481" s="1" t="s">
        <v>104</v>
      </c>
      <c r="I5481" s="1">
        <v>541</v>
      </c>
      <c r="J5481" s="1">
        <f>MONTH(BART_Rides[[#This Row],[Date]])</f>
        <v>1</v>
      </c>
      <c r="K5481" s="1">
        <f>WEEKDAY(BART_Rides[[#This Row],[Date]],2)</f>
        <v>2</v>
      </c>
      <c r="L5481" s="1" t="str">
        <f>LEFT(BART_Rides[[#This Row],[Lines]],1)</f>
        <v>O</v>
      </c>
      <c r="M5481" s="1" t="str">
        <f>IF(BART_Rides[[#This Row],[FirstLetter]]="Y","Yes","No")</f>
        <v>No</v>
      </c>
      <c r="N5481" s="1" t="str">
        <f>IF(OR(BART_Rides[[#This Row],[Station Code]]="EM", BART_Rides[[#This Row],[Station Code]]="MT", BART_Rides[[#This Row],[Station Code]]="PL", BART_Rides[[#This Row],[Station Code]]="CC"), "Yes", "No")</f>
        <v>No</v>
      </c>
    </row>
    <row r="5482" spans="6:14">
      <c r="F5482" s="3">
        <v>44202</v>
      </c>
      <c r="G5482" s="1" t="s">
        <v>29</v>
      </c>
      <c r="H5482" s="1" t="s">
        <v>104</v>
      </c>
      <c r="I5482" s="1">
        <v>532</v>
      </c>
      <c r="J5482" s="1">
        <f>MONTH(BART_Rides[[#This Row],[Date]])</f>
        <v>1</v>
      </c>
      <c r="K5482" s="1">
        <f>WEEKDAY(BART_Rides[[#This Row],[Date]],2)</f>
        <v>3</v>
      </c>
      <c r="L5482" s="1" t="str">
        <f>LEFT(BART_Rides[[#This Row],[Lines]],1)</f>
        <v>O</v>
      </c>
      <c r="M5482" s="1" t="str">
        <f>IF(BART_Rides[[#This Row],[FirstLetter]]="Y","Yes","No")</f>
        <v>No</v>
      </c>
      <c r="N5482" s="1" t="str">
        <f>IF(OR(BART_Rides[[#This Row],[Station Code]]="EM", BART_Rides[[#This Row],[Station Code]]="MT", BART_Rides[[#This Row],[Station Code]]="PL", BART_Rides[[#This Row],[Station Code]]="CC"), "Yes", "No")</f>
        <v>No</v>
      </c>
    </row>
    <row r="5483" spans="6:14">
      <c r="F5483" s="3">
        <v>44203</v>
      </c>
      <c r="G5483" s="1" t="s">
        <v>29</v>
      </c>
      <c r="H5483" s="1" t="s">
        <v>104</v>
      </c>
      <c r="I5483" s="1">
        <v>542</v>
      </c>
      <c r="J5483" s="1">
        <f>MONTH(BART_Rides[[#This Row],[Date]])</f>
        <v>1</v>
      </c>
      <c r="K5483" s="1">
        <f>WEEKDAY(BART_Rides[[#This Row],[Date]],2)</f>
        <v>4</v>
      </c>
      <c r="L5483" s="1" t="str">
        <f>LEFT(BART_Rides[[#This Row],[Lines]],1)</f>
        <v>O</v>
      </c>
      <c r="M5483" s="1" t="str">
        <f>IF(BART_Rides[[#This Row],[FirstLetter]]="Y","Yes","No")</f>
        <v>No</v>
      </c>
      <c r="N5483" s="1" t="str">
        <f>IF(OR(BART_Rides[[#This Row],[Station Code]]="EM", BART_Rides[[#This Row],[Station Code]]="MT", BART_Rides[[#This Row],[Station Code]]="PL", BART_Rides[[#This Row],[Station Code]]="CC"), "Yes", "No")</f>
        <v>No</v>
      </c>
    </row>
    <row r="5484" spans="6:14">
      <c r="F5484" s="3">
        <v>44204</v>
      </c>
      <c r="G5484" s="1" t="s">
        <v>29</v>
      </c>
      <c r="H5484" s="1" t="s">
        <v>104</v>
      </c>
      <c r="I5484" s="1">
        <v>543</v>
      </c>
      <c r="J5484" s="1">
        <f>MONTH(BART_Rides[[#This Row],[Date]])</f>
        <v>1</v>
      </c>
      <c r="K5484" s="1">
        <f>WEEKDAY(BART_Rides[[#This Row],[Date]],2)</f>
        <v>5</v>
      </c>
      <c r="L5484" s="1" t="str">
        <f>LEFT(BART_Rides[[#This Row],[Lines]],1)</f>
        <v>O</v>
      </c>
      <c r="M5484" s="1" t="str">
        <f>IF(BART_Rides[[#This Row],[FirstLetter]]="Y","Yes","No")</f>
        <v>No</v>
      </c>
      <c r="N5484" s="1" t="str">
        <f>IF(OR(BART_Rides[[#This Row],[Station Code]]="EM", BART_Rides[[#This Row],[Station Code]]="MT", BART_Rides[[#This Row],[Station Code]]="PL", BART_Rides[[#This Row],[Station Code]]="CC"), "Yes", "No")</f>
        <v>No</v>
      </c>
    </row>
    <row r="5485" spans="6:14">
      <c r="F5485" s="3">
        <v>44205</v>
      </c>
      <c r="G5485" s="1" t="s">
        <v>29</v>
      </c>
      <c r="H5485" s="1" t="s">
        <v>104</v>
      </c>
      <c r="I5485" s="1">
        <v>259</v>
      </c>
      <c r="J5485" s="1">
        <f>MONTH(BART_Rides[[#This Row],[Date]])</f>
        <v>1</v>
      </c>
      <c r="K5485" s="1">
        <f>WEEKDAY(BART_Rides[[#This Row],[Date]],2)</f>
        <v>6</v>
      </c>
      <c r="L5485" s="1" t="str">
        <f>LEFT(BART_Rides[[#This Row],[Lines]],1)</f>
        <v>O</v>
      </c>
      <c r="M5485" s="1" t="str">
        <f>IF(BART_Rides[[#This Row],[FirstLetter]]="Y","Yes","No")</f>
        <v>No</v>
      </c>
      <c r="N5485" s="1" t="str">
        <f>IF(OR(BART_Rides[[#This Row],[Station Code]]="EM", BART_Rides[[#This Row],[Station Code]]="MT", BART_Rides[[#This Row],[Station Code]]="PL", BART_Rides[[#This Row],[Station Code]]="CC"), "Yes", "No")</f>
        <v>No</v>
      </c>
    </row>
    <row r="5486" spans="6:14">
      <c r="F5486" s="3">
        <v>44206</v>
      </c>
      <c r="G5486" s="1" t="s">
        <v>29</v>
      </c>
      <c r="H5486" s="1" t="s">
        <v>104</v>
      </c>
      <c r="I5486" s="1">
        <v>153</v>
      </c>
      <c r="J5486" s="1">
        <f>MONTH(BART_Rides[[#This Row],[Date]])</f>
        <v>1</v>
      </c>
      <c r="K5486" s="1">
        <f>WEEKDAY(BART_Rides[[#This Row],[Date]],2)</f>
        <v>7</v>
      </c>
      <c r="L5486" s="1" t="str">
        <f>LEFT(BART_Rides[[#This Row],[Lines]],1)</f>
        <v>O</v>
      </c>
      <c r="M5486" s="1" t="str">
        <f>IF(BART_Rides[[#This Row],[FirstLetter]]="Y","Yes","No")</f>
        <v>No</v>
      </c>
      <c r="N5486" s="1" t="str">
        <f>IF(OR(BART_Rides[[#This Row],[Station Code]]="EM", BART_Rides[[#This Row],[Station Code]]="MT", BART_Rides[[#This Row],[Station Code]]="PL", BART_Rides[[#This Row],[Station Code]]="CC"), "Yes", "No")</f>
        <v>No</v>
      </c>
    </row>
    <row r="5487" spans="6:14">
      <c r="F5487" s="3">
        <v>44207</v>
      </c>
      <c r="G5487" s="1" t="s">
        <v>29</v>
      </c>
      <c r="H5487" s="1" t="s">
        <v>104</v>
      </c>
      <c r="I5487" s="1">
        <v>545</v>
      </c>
      <c r="J5487" s="1">
        <f>MONTH(BART_Rides[[#This Row],[Date]])</f>
        <v>1</v>
      </c>
      <c r="K5487" s="1">
        <f>WEEKDAY(BART_Rides[[#This Row],[Date]],2)</f>
        <v>1</v>
      </c>
      <c r="L5487" s="1" t="str">
        <f>LEFT(BART_Rides[[#This Row],[Lines]],1)</f>
        <v>O</v>
      </c>
      <c r="M5487" s="1" t="str">
        <f>IF(BART_Rides[[#This Row],[FirstLetter]]="Y","Yes","No")</f>
        <v>No</v>
      </c>
      <c r="N5487" s="1" t="str">
        <f>IF(OR(BART_Rides[[#This Row],[Station Code]]="EM", BART_Rides[[#This Row],[Station Code]]="MT", BART_Rides[[#This Row],[Station Code]]="PL", BART_Rides[[#This Row],[Station Code]]="CC"), "Yes", "No")</f>
        <v>No</v>
      </c>
    </row>
    <row r="5488" spans="6:14">
      <c r="F5488" s="3">
        <v>44208</v>
      </c>
      <c r="G5488" s="1" t="s">
        <v>29</v>
      </c>
      <c r="H5488" s="1" t="s">
        <v>104</v>
      </c>
      <c r="I5488" s="1">
        <v>567</v>
      </c>
      <c r="J5488" s="1">
        <f>MONTH(BART_Rides[[#This Row],[Date]])</f>
        <v>1</v>
      </c>
      <c r="K5488" s="1">
        <f>WEEKDAY(BART_Rides[[#This Row],[Date]],2)</f>
        <v>2</v>
      </c>
      <c r="L5488" s="1" t="str">
        <f>LEFT(BART_Rides[[#This Row],[Lines]],1)</f>
        <v>O</v>
      </c>
      <c r="M5488" s="1" t="str">
        <f>IF(BART_Rides[[#This Row],[FirstLetter]]="Y","Yes","No")</f>
        <v>No</v>
      </c>
      <c r="N5488" s="1" t="str">
        <f>IF(OR(BART_Rides[[#This Row],[Station Code]]="EM", BART_Rides[[#This Row],[Station Code]]="MT", BART_Rides[[#This Row],[Station Code]]="PL", BART_Rides[[#This Row],[Station Code]]="CC"), "Yes", "No")</f>
        <v>No</v>
      </c>
    </row>
    <row r="5489" spans="6:14">
      <c r="F5489" s="3">
        <v>44209</v>
      </c>
      <c r="G5489" s="1" t="s">
        <v>29</v>
      </c>
      <c r="H5489" s="1" t="s">
        <v>104</v>
      </c>
      <c r="I5489" s="1">
        <v>589</v>
      </c>
      <c r="J5489" s="1">
        <f>MONTH(BART_Rides[[#This Row],[Date]])</f>
        <v>1</v>
      </c>
      <c r="K5489" s="1">
        <f>WEEKDAY(BART_Rides[[#This Row],[Date]],2)</f>
        <v>3</v>
      </c>
      <c r="L5489" s="1" t="str">
        <f>LEFT(BART_Rides[[#This Row],[Lines]],1)</f>
        <v>O</v>
      </c>
      <c r="M5489" s="1" t="str">
        <f>IF(BART_Rides[[#This Row],[FirstLetter]]="Y","Yes","No")</f>
        <v>No</v>
      </c>
      <c r="N5489" s="1" t="str">
        <f>IF(OR(BART_Rides[[#This Row],[Station Code]]="EM", BART_Rides[[#This Row],[Station Code]]="MT", BART_Rides[[#This Row],[Station Code]]="PL", BART_Rides[[#This Row],[Station Code]]="CC"), "Yes", "No")</f>
        <v>No</v>
      </c>
    </row>
    <row r="5490" spans="6:14">
      <c r="F5490" s="3">
        <v>44210</v>
      </c>
      <c r="G5490" s="1" t="s">
        <v>29</v>
      </c>
      <c r="H5490" s="1" t="s">
        <v>104</v>
      </c>
      <c r="I5490" s="1">
        <v>526</v>
      </c>
      <c r="J5490" s="1">
        <f>MONTH(BART_Rides[[#This Row],[Date]])</f>
        <v>1</v>
      </c>
      <c r="K5490" s="1">
        <f>WEEKDAY(BART_Rides[[#This Row],[Date]],2)</f>
        <v>4</v>
      </c>
      <c r="L5490" s="1" t="str">
        <f>LEFT(BART_Rides[[#This Row],[Lines]],1)</f>
        <v>O</v>
      </c>
      <c r="M5490" s="1" t="str">
        <f>IF(BART_Rides[[#This Row],[FirstLetter]]="Y","Yes","No")</f>
        <v>No</v>
      </c>
      <c r="N5490" s="1" t="str">
        <f>IF(OR(BART_Rides[[#This Row],[Station Code]]="EM", BART_Rides[[#This Row],[Station Code]]="MT", BART_Rides[[#This Row],[Station Code]]="PL", BART_Rides[[#This Row],[Station Code]]="CC"), "Yes", "No")</f>
        <v>No</v>
      </c>
    </row>
    <row r="5491" spans="6:14">
      <c r="F5491" s="3">
        <v>44211</v>
      </c>
      <c r="G5491" s="1" t="s">
        <v>29</v>
      </c>
      <c r="H5491" s="1" t="s">
        <v>104</v>
      </c>
      <c r="I5491" s="1">
        <v>531</v>
      </c>
      <c r="J5491" s="1">
        <f>MONTH(BART_Rides[[#This Row],[Date]])</f>
        <v>1</v>
      </c>
      <c r="K5491" s="1">
        <f>WEEKDAY(BART_Rides[[#This Row],[Date]],2)</f>
        <v>5</v>
      </c>
      <c r="L5491" s="1" t="str">
        <f>LEFT(BART_Rides[[#This Row],[Lines]],1)</f>
        <v>O</v>
      </c>
      <c r="M5491" s="1" t="str">
        <f>IF(BART_Rides[[#This Row],[FirstLetter]]="Y","Yes","No")</f>
        <v>No</v>
      </c>
      <c r="N5491" s="1" t="str">
        <f>IF(OR(BART_Rides[[#This Row],[Station Code]]="EM", BART_Rides[[#This Row],[Station Code]]="MT", BART_Rides[[#This Row],[Station Code]]="PL", BART_Rides[[#This Row],[Station Code]]="CC"), "Yes", "No")</f>
        <v>No</v>
      </c>
    </row>
    <row r="5492" spans="6:14">
      <c r="F5492" s="3">
        <v>44212</v>
      </c>
      <c r="G5492" s="1" t="s">
        <v>29</v>
      </c>
      <c r="H5492" s="1" t="s">
        <v>104</v>
      </c>
      <c r="I5492" s="1">
        <v>248</v>
      </c>
      <c r="J5492" s="1">
        <f>MONTH(BART_Rides[[#This Row],[Date]])</f>
        <v>1</v>
      </c>
      <c r="K5492" s="1">
        <f>WEEKDAY(BART_Rides[[#This Row],[Date]],2)</f>
        <v>6</v>
      </c>
      <c r="L5492" s="1" t="str">
        <f>LEFT(BART_Rides[[#This Row],[Lines]],1)</f>
        <v>O</v>
      </c>
      <c r="M5492" s="1" t="str">
        <f>IF(BART_Rides[[#This Row],[FirstLetter]]="Y","Yes","No")</f>
        <v>No</v>
      </c>
      <c r="N5492" s="1" t="str">
        <f>IF(OR(BART_Rides[[#This Row],[Station Code]]="EM", BART_Rides[[#This Row],[Station Code]]="MT", BART_Rides[[#This Row],[Station Code]]="PL", BART_Rides[[#This Row],[Station Code]]="CC"), "Yes", "No")</f>
        <v>No</v>
      </c>
    </row>
    <row r="5493" spans="6:14">
      <c r="F5493" s="3">
        <v>44213</v>
      </c>
      <c r="G5493" s="1" t="s">
        <v>29</v>
      </c>
      <c r="H5493" s="1" t="s">
        <v>104</v>
      </c>
      <c r="I5493" s="1">
        <v>171</v>
      </c>
      <c r="J5493" s="1">
        <f>MONTH(BART_Rides[[#This Row],[Date]])</f>
        <v>1</v>
      </c>
      <c r="K5493" s="1">
        <f>WEEKDAY(BART_Rides[[#This Row],[Date]],2)</f>
        <v>7</v>
      </c>
      <c r="L5493" s="1" t="str">
        <f>LEFT(BART_Rides[[#This Row],[Lines]],1)</f>
        <v>O</v>
      </c>
      <c r="M5493" s="1" t="str">
        <f>IF(BART_Rides[[#This Row],[FirstLetter]]="Y","Yes","No")</f>
        <v>No</v>
      </c>
      <c r="N5493" s="1" t="str">
        <f>IF(OR(BART_Rides[[#This Row],[Station Code]]="EM", BART_Rides[[#This Row],[Station Code]]="MT", BART_Rides[[#This Row],[Station Code]]="PL", BART_Rides[[#This Row],[Station Code]]="CC"), "Yes", "No")</f>
        <v>No</v>
      </c>
    </row>
    <row r="5494" spans="6:14">
      <c r="F5494" s="3">
        <v>44214</v>
      </c>
      <c r="G5494" s="1" t="s">
        <v>29</v>
      </c>
      <c r="H5494" s="1" t="s">
        <v>104</v>
      </c>
      <c r="I5494" s="1">
        <v>321</v>
      </c>
      <c r="J5494" s="1">
        <f>MONTH(BART_Rides[[#This Row],[Date]])</f>
        <v>1</v>
      </c>
      <c r="K5494" s="1">
        <f>WEEKDAY(BART_Rides[[#This Row],[Date]],2)</f>
        <v>1</v>
      </c>
      <c r="L5494" s="1" t="str">
        <f>LEFT(BART_Rides[[#This Row],[Lines]],1)</f>
        <v>O</v>
      </c>
      <c r="M5494" s="1" t="str">
        <f>IF(BART_Rides[[#This Row],[FirstLetter]]="Y","Yes","No")</f>
        <v>No</v>
      </c>
      <c r="N5494" s="1" t="str">
        <f>IF(OR(BART_Rides[[#This Row],[Station Code]]="EM", BART_Rides[[#This Row],[Station Code]]="MT", BART_Rides[[#This Row],[Station Code]]="PL", BART_Rides[[#This Row],[Station Code]]="CC"), "Yes", "No")</f>
        <v>No</v>
      </c>
    </row>
    <row r="5495" spans="6:14">
      <c r="F5495" s="3">
        <v>44215</v>
      </c>
      <c r="G5495" s="1" t="s">
        <v>29</v>
      </c>
      <c r="H5495" s="1" t="s">
        <v>104</v>
      </c>
      <c r="I5495" s="1">
        <v>532</v>
      </c>
      <c r="J5495" s="1">
        <f>MONTH(BART_Rides[[#This Row],[Date]])</f>
        <v>1</v>
      </c>
      <c r="K5495" s="1">
        <f>WEEKDAY(BART_Rides[[#This Row],[Date]],2)</f>
        <v>2</v>
      </c>
      <c r="L5495" s="1" t="str">
        <f>LEFT(BART_Rides[[#This Row],[Lines]],1)</f>
        <v>O</v>
      </c>
      <c r="M5495" s="1" t="str">
        <f>IF(BART_Rides[[#This Row],[FirstLetter]]="Y","Yes","No")</f>
        <v>No</v>
      </c>
      <c r="N5495" s="1" t="str">
        <f>IF(OR(BART_Rides[[#This Row],[Station Code]]="EM", BART_Rides[[#This Row],[Station Code]]="MT", BART_Rides[[#This Row],[Station Code]]="PL", BART_Rides[[#This Row],[Station Code]]="CC"), "Yes", "No")</f>
        <v>No</v>
      </c>
    </row>
    <row r="5496" spans="6:14">
      <c r="F5496" s="3">
        <v>44216</v>
      </c>
      <c r="G5496" s="1" t="s">
        <v>29</v>
      </c>
      <c r="H5496" s="1" t="s">
        <v>104</v>
      </c>
      <c r="I5496" s="1">
        <v>566</v>
      </c>
      <c r="J5496" s="1">
        <f>MONTH(BART_Rides[[#This Row],[Date]])</f>
        <v>1</v>
      </c>
      <c r="K5496" s="1">
        <f>WEEKDAY(BART_Rides[[#This Row],[Date]],2)</f>
        <v>3</v>
      </c>
      <c r="L5496" s="1" t="str">
        <f>LEFT(BART_Rides[[#This Row],[Lines]],1)</f>
        <v>O</v>
      </c>
      <c r="M5496" s="1" t="str">
        <f>IF(BART_Rides[[#This Row],[FirstLetter]]="Y","Yes","No")</f>
        <v>No</v>
      </c>
      <c r="N5496" s="1" t="str">
        <f>IF(OR(BART_Rides[[#This Row],[Station Code]]="EM", BART_Rides[[#This Row],[Station Code]]="MT", BART_Rides[[#This Row],[Station Code]]="PL", BART_Rides[[#This Row],[Station Code]]="CC"), "Yes", "No")</f>
        <v>No</v>
      </c>
    </row>
    <row r="5497" spans="6:14">
      <c r="F5497" s="3">
        <v>44217</v>
      </c>
      <c r="G5497" s="1" t="s">
        <v>29</v>
      </c>
      <c r="H5497" s="1" t="s">
        <v>104</v>
      </c>
      <c r="I5497" s="1">
        <v>576</v>
      </c>
      <c r="J5497" s="1">
        <f>MONTH(BART_Rides[[#This Row],[Date]])</f>
        <v>1</v>
      </c>
      <c r="K5497" s="1">
        <f>WEEKDAY(BART_Rides[[#This Row],[Date]],2)</f>
        <v>4</v>
      </c>
      <c r="L5497" s="1" t="str">
        <f>LEFT(BART_Rides[[#This Row],[Lines]],1)</f>
        <v>O</v>
      </c>
      <c r="M5497" s="1" t="str">
        <f>IF(BART_Rides[[#This Row],[FirstLetter]]="Y","Yes","No")</f>
        <v>No</v>
      </c>
      <c r="N5497" s="1" t="str">
        <f>IF(OR(BART_Rides[[#This Row],[Station Code]]="EM", BART_Rides[[#This Row],[Station Code]]="MT", BART_Rides[[#This Row],[Station Code]]="PL", BART_Rides[[#This Row],[Station Code]]="CC"), "Yes", "No")</f>
        <v>No</v>
      </c>
    </row>
    <row r="5498" spans="6:14">
      <c r="F5498" s="3">
        <v>44218</v>
      </c>
      <c r="G5498" s="1" t="s">
        <v>29</v>
      </c>
      <c r="H5498" s="1" t="s">
        <v>104</v>
      </c>
      <c r="I5498" s="1">
        <v>520</v>
      </c>
      <c r="J5498" s="1">
        <f>MONTH(BART_Rides[[#This Row],[Date]])</f>
        <v>1</v>
      </c>
      <c r="K5498" s="1">
        <f>WEEKDAY(BART_Rides[[#This Row],[Date]],2)</f>
        <v>5</v>
      </c>
      <c r="L5498" s="1" t="str">
        <f>LEFT(BART_Rides[[#This Row],[Lines]],1)</f>
        <v>O</v>
      </c>
      <c r="M5498" s="1" t="str">
        <f>IF(BART_Rides[[#This Row],[FirstLetter]]="Y","Yes","No")</f>
        <v>No</v>
      </c>
      <c r="N5498" s="1" t="str">
        <f>IF(OR(BART_Rides[[#This Row],[Station Code]]="EM", BART_Rides[[#This Row],[Station Code]]="MT", BART_Rides[[#This Row],[Station Code]]="PL", BART_Rides[[#This Row],[Station Code]]="CC"), "Yes", "No")</f>
        <v>No</v>
      </c>
    </row>
    <row r="5499" spans="6:14">
      <c r="F5499" s="3">
        <v>44219</v>
      </c>
      <c r="G5499" s="1" t="s">
        <v>29</v>
      </c>
      <c r="H5499" s="1" t="s">
        <v>104</v>
      </c>
      <c r="I5499" s="1">
        <v>245</v>
      </c>
      <c r="J5499" s="1">
        <f>MONTH(BART_Rides[[#This Row],[Date]])</f>
        <v>1</v>
      </c>
      <c r="K5499" s="1">
        <f>WEEKDAY(BART_Rides[[#This Row],[Date]],2)</f>
        <v>6</v>
      </c>
      <c r="L5499" s="1" t="str">
        <f>LEFT(BART_Rides[[#This Row],[Lines]],1)</f>
        <v>O</v>
      </c>
      <c r="M5499" s="1" t="str">
        <f>IF(BART_Rides[[#This Row],[FirstLetter]]="Y","Yes","No")</f>
        <v>No</v>
      </c>
      <c r="N5499" s="1" t="str">
        <f>IF(OR(BART_Rides[[#This Row],[Station Code]]="EM", BART_Rides[[#This Row],[Station Code]]="MT", BART_Rides[[#This Row],[Station Code]]="PL", BART_Rides[[#This Row],[Station Code]]="CC"), "Yes", "No")</f>
        <v>No</v>
      </c>
    </row>
    <row r="5500" spans="6:14">
      <c r="F5500" s="3">
        <v>44220</v>
      </c>
      <c r="G5500" s="1" t="s">
        <v>29</v>
      </c>
      <c r="H5500" s="1" t="s">
        <v>104</v>
      </c>
      <c r="I5500" s="1">
        <v>132</v>
      </c>
      <c r="J5500" s="1">
        <f>MONTH(BART_Rides[[#This Row],[Date]])</f>
        <v>1</v>
      </c>
      <c r="K5500" s="1">
        <f>WEEKDAY(BART_Rides[[#This Row],[Date]],2)</f>
        <v>7</v>
      </c>
      <c r="L5500" s="1" t="str">
        <f>LEFT(BART_Rides[[#This Row],[Lines]],1)</f>
        <v>O</v>
      </c>
      <c r="M5500" s="1" t="str">
        <f>IF(BART_Rides[[#This Row],[FirstLetter]]="Y","Yes","No")</f>
        <v>No</v>
      </c>
      <c r="N5500" s="1" t="str">
        <f>IF(OR(BART_Rides[[#This Row],[Station Code]]="EM", BART_Rides[[#This Row],[Station Code]]="MT", BART_Rides[[#This Row],[Station Code]]="PL", BART_Rides[[#This Row],[Station Code]]="CC"), "Yes", "No")</f>
        <v>No</v>
      </c>
    </row>
    <row r="5501" spans="6:14">
      <c r="F5501" s="3">
        <v>44221</v>
      </c>
      <c r="G5501" s="1" t="s">
        <v>29</v>
      </c>
      <c r="H5501" s="1" t="s">
        <v>104</v>
      </c>
      <c r="I5501" s="1">
        <v>563</v>
      </c>
      <c r="J5501" s="1">
        <f>MONTH(BART_Rides[[#This Row],[Date]])</f>
        <v>1</v>
      </c>
      <c r="K5501" s="1">
        <f>WEEKDAY(BART_Rides[[#This Row],[Date]],2)</f>
        <v>1</v>
      </c>
      <c r="L5501" s="1" t="str">
        <f>LEFT(BART_Rides[[#This Row],[Lines]],1)</f>
        <v>O</v>
      </c>
      <c r="M5501" s="1" t="str">
        <f>IF(BART_Rides[[#This Row],[FirstLetter]]="Y","Yes","No")</f>
        <v>No</v>
      </c>
      <c r="N5501" s="1" t="str">
        <f>IF(OR(BART_Rides[[#This Row],[Station Code]]="EM", BART_Rides[[#This Row],[Station Code]]="MT", BART_Rides[[#This Row],[Station Code]]="PL", BART_Rides[[#This Row],[Station Code]]="CC"), "Yes", "No")</f>
        <v>No</v>
      </c>
    </row>
    <row r="5502" spans="6:14">
      <c r="F5502" s="3">
        <v>44222</v>
      </c>
      <c r="G5502" s="1" t="s">
        <v>29</v>
      </c>
      <c r="H5502" s="1" t="s">
        <v>104</v>
      </c>
      <c r="I5502" s="1">
        <v>548</v>
      </c>
      <c r="J5502" s="1">
        <f>MONTH(BART_Rides[[#This Row],[Date]])</f>
        <v>1</v>
      </c>
      <c r="K5502" s="1">
        <f>WEEKDAY(BART_Rides[[#This Row],[Date]],2)</f>
        <v>2</v>
      </c>
      <c r="L5502" s="1" t="str">
        <f>LEFT(BART_Rides[[#This Row],[Lines]],1)</f>
        <v>O</v>
      </c>
      <c r="M5502" s="1" t="str">
        <f>IF(BART_Rides[[#This Row],[FirstLetter]]="Y","Yes","No")</f>
        <v>No</v>
      </c>
      <c r="N5502" s="1" t="str">
        <f>IF(OR(BART_Rides[[#This Row],[Station Code]]="EM", BART_Rides[[#This Row],[Station Code]]="MT", BART_Rides[[#This Row],[Station Code]]="PL", BART_Rides[[#This Row],[Station Code]]="CC"), "Yes", "No")</f>
        <v>No</v>
      </c>
    </row>
    <row r="5503" spans="6:14">
      <c r="F5503" s="3">
        <v>44223</v>
      </c>
      <c r="G5503" s="1" t="s">
        <v>29</v>
      </c>
      <c r="H5503" s="1" t="s">
        <v>104</v>
      </c>
      <c r="I5503" s="1">
        <v>529</v>
      </c>
      <c r="J5503" s="1">
        <f>MONTH(BART_Rides[[#This Row],[Date]])</f>
        <v>1</v>
      </c>
      <c r="K5503" s="1">
        <f>WEEKDAY(BART_Rides[[#This Row],[Date]],2)</f>
        <v>3</v>
      </c>
      <c r="L5503" s="1" t="str">
        <f>LEFT(BART_Rides[[#This Row],[Lines]],1)</f>
        <v>O</v>
      </c>
      <c r="M5503" s="1" t="str">
        <f>IF(BART_Rides[[#This Row],[FirstLetter]]="Y","Yes","No")</f>
        <v>No</v>
      </c>
      <c r="N5503" s="1" t="str">
        <f>IF(OR(BART_Rides[[#This Row],[Station Code]]="EM", BART_Rides[[#This Row],[Station Code]]="MT", BART_Rides[[#This Row],[Station Code]]="PL", BART_Rides[[#This Row],[Station Code]]="CC"), "Yes", "No")</f>
        <v>No</v>
      </c>
    </row>
    <row r="5504" spans="6:14">
      <c r="F5504" s="3">
        <v>44224</v>
      </c>
      <c r="G5504" s="1" t="s">
        <v>29</v>
      </c>
      <c r="H5504" s="1" t="s">
        <v>104</v>
      </c>
      <c r="I5504" s="1">
        <v>489</v>
      </c>
      <c r="J5504" s="1">
        <f>MONTH(BART_Rides[[#This Row],[Date]])</f>
        <v>1</v>
      </c>
      <c r="K5504" s="1">
        <f>WEEKDAY(BART_Rides[[#This Row],[Date]],2)</f>
        <v>4</v>
      </c>
      <c r="L5504" s="1" t="str">
        <f>LEFT(BART_Rides[[#This Row],[Lines]],1)</f>
        <v>O</v>
      </c>
      <c r="M5504" s="1" t="str">
        <f>IF(BART_Rides[[#This Row],[FirstLetter]]="Y","Yes","No")</f>
        <v>No</v>
      </c>
      <c r="N5504" s="1" t="str">
        <f>IF(OR(BART_Rides[[#This Row],[Station Code]]="EM", BART_Rides[[#This Row],[Station Code]]="MT", BART_Rides[[#This Row],[Station Code]]="PL", BART_Rides[[#This Row],[Station Code]]="CC"), "Yes", "No")</f>
        <v>No</v>
      </c>
    </row>
    <row r="5505" spans="6:14">
      <c r="F5505" s="3">
        <v>44225</v>
      </c>
      <c r="G5505" s="1" t="s">
        <v>29</v>
      </c>
      <c r="H5505" s="1" t="s">
        <v>104</v>
      </c>
      <c r="I5505" s="1">
        <v>534</v>
      </c>
      <c r="J5505" s="1">
        <f>MONTH(BART_Rides[[#This Row],[Date]])</f>
        <v>1</v>
      </c>
      <c r="K5505" s="1">
        <f>WEEKDAY(BART_Rides[[#This Row],[Date]],2)</f>
        <v>5</v>
      </c>
      <c r="L5505" s="1" t="str">
        <f>LEFT(BART_Rides[[#This Row],[Lines]],1)</f>
        <v>O</v>
      </c>
      <c r="M5505" s="1" t="str">
        <f>IF(BART_Rides[[#This Row],[FirstLetter]]="Y","Yes","No")</f>
        <v>No</v>
      </c>
      <c r="N5505" s="1" t="str">
        <f>IF(OR(BART_Rides[[#This Row],[Station Code]]="EM", BART_Rides[[#This Row],[Station Code]]="MT", BART_Rides[[#This Row],[Station Code]]="PL", BART_Rides[[#This Row],[Station Code]]="CC"), "Yes", "No")</f>
        <v>No</v>
      </c>
    </row>
    <row r="5506" spans="6:14">
      <c r="F5506" s="3">
        <v>44226</v>
      </c>
      <c r="G5506" s="1" t="s">
        <v>29</v>
      </c>
      <c r="H5506" s="1" t="s">
        <v>104</v>
      </c>
      <c r="I5506" s="1">
        <v>253</v>
      </c>
      <c r="J5506" s="1">
        <f>MONTH(BART_Rides[[#This Row],[Date]])</f>
        <v>1</v>
      </c>
      <c r="K5506" s="1">
        <f>WEEKDAY(BART_Rides[[#This Row],[Date]],2)</f>
        <v>6</v>
      </c>
      <c r="L5506" s="1" t="str">
        <f>LEFT(BART_Rides[[#This Row],[Lines]],1)</f>
        <v>O</v>
      </c>
      <c r="M5506" s="1" t="str">
        <f>IF(BART_Rides[[#This Row],[FirstLetter]]="Y","Yes","No")</f>
        <v>No</v>
      </c>
      <c r="N5506" s="1" t="str">
        <f>IF(OR(BART_Rides[[#This Row],[Station Code]]="EM", BART_Rides[[#This Row],[Station Code]]="MT", BART_Rides[[#This Row],[Station Code]]="PL", BART_Rides[[#This Row],[Station Code]]="CC"), "Yes", "No")</f>
        <v>No</v>
      </c>
    </row>
    <row r="5507" spans="6:14">
      <c r="F5507" s="3">
        <v>44227</v>
      </c>
      <c r="G5507" s="1" t="s">
        <v>29</v>
      </c>
      <c r="H5507" s="1" t="s">
        <v>104</v>
      </c>
      <c r="I5507" s="1">
        <v>145</v>
      </c>
      <c r="J5507" s="1">
        <f>MONTH(BART_Rides[[#This Row],[Date]])</f>
        <v>1</v>
      </c>
      <c r="K5507" s="1">
        <f>WEEKDAY(BART_Rides[[#This Row],[Date]],2)</f>
        <v>7</v>
      </c>
      <c r="L5507" s="1" t="str">
        <f>LEFT(BART_Rides[[#This Row],[Lines]],1)</f>
        <v>O</v>
      </c>
      <c r="M5507" s="1" t="str">
        <f>IF(BART_Rides[[#This Row],[FirstLetter]]="Y","Yes","No")</f>
        <v>No</v>
      </c>
      <c r="N5507" s="1" t="str">
        <f>IF(OR(BART_Rides[[#This Row],[Station Code]]="EM", BART_Rides[[#This Row],[Station Code]]="MT", BART_Rides[[#This Row],[Station Code]]="PL", BART_Rides[[#This Row],[Station Code]]="CC"), "Yes", "No")</f>
        <v>No</v>
      </c>
    </row>
    <row r="5508" spans="6:14">
      <c r="F5508" s="3">
        <v>44228</v>
      </c>
      <c r="G5508" s="1" t="s">
        <v>29</v>
      </c>
      <c r="H5508" s="1" t="s">
        <v>104</v>
      </c>
      <c r="I5508" s="1">
        <v>569</v>
      </c>
      <c r="J5508" s="1">
        <f>MONTH(BART_Rides[[#This Row],[Date]])</f>
        <v>2</v>
      </c>
      <c r="K5508" s="1">
        <f>WEEKDAY(BART_Rides[[#This Row],[Date]],2)</f>
        <v>1</v>
      </c>
      <c r="L5508" s="1" t="str">
        <f>LEFT(BART_Rides[[#This Row],[Lines]],1)</f>
        <v>O</v>
      </c>
      <c r="M5508" s="1" t="str">
        <f>IF(BART_Rides[[#This Row],[FirstLetter]]="Y","Yes","No")</f>
        <v>No</v>
      </c>
      <c r="N5508" s="1" t="str">
        <f>IF(OR(BART_Rides[[#This Row],[Station Code]]="EM", BART_Rides[[#This Row],[Station Code]]="MT", BART_Rides[[#This Row],[Station Code]]="PL", BART_Rides[[#This Row],[Station Code]]="CC"), "Yes", "No")</f>
        <v>No</v>
      </c>
    </row>
    <row r="5509" spans="6:14">
      <c r="F5509" s="3">
        <v>44229</v>
      </c>
      <c r="G5509" s="1" t="s">
        <v>29</v>
      </c>
      <c r="H5509" s="1" t="s">
        <v>104</v>
      </c>
      <c r="I5509" s="1">
        <v>550</v>
      </c>
      <c r="J5509" s="1">
        <f>MONTH(BART_Rides[[#This Row],[Date]])</f>
        <v>2</v>
      </c>
      <c r="K5509" s="1">
        <f>WEEKDAY(BART_Rides[[#This Row],[Date]],2)</f>
        <v>2</v>
      </c>
      <c r="L5509" s="1" t="str">
        <f>LEFT(BART_Rides[[#This Row],[Lines]],1)</f>
        <v>O</v>
      </c>
      <c r="M5509" s="1" t="str">
        <f>IF(BART_Rides[[#This Row],[FirstLetter]]="Y","Yes","No")</f>
        <v>No</v>
      </c>
      <c r="N5509" s="1" t="str">
        <f>IF(OR(BART_Rides[[#This Row],[Station Code]]="EM", BART_Rides[[#This Row],[Station Code]]="MT", BART_Rides[[#This Row],[Station Code]]="PL", BART_Rides[[#This Row],[Station Code]]="CC"), "Yes", "No")</f>
        <v>No</v>
      </c>
    </row>
    <row r="5510" spans="6:14">
      <c r="F5510" s="3">
        <v>44230</v>
      </c>
      <c r="G5510" s="1" t="s">
        <v>29</v>
      </c>
      <c r="H5510" s="1" t="s">
        <v>104</v>
      </c>
      <c r="I5510" s="1">
        <v>587</v>
      </c>
      <c r="J5510" s="1">
        <f>MONTH(BART_Rides[[#This Row],[Date]])</f>
        <v>2</v>
      </c>
      <c r="K5510" s="1">
        <f>WEEKDAY(BART_Rides[[#This Row],[Date]],2)</f>
        <v>3</v>
      </c>
      <c r="L5510" s="1" t="str">
        <f>LEFT(BART_Rides[[#This Row],[Lines]],1)</f>
        <v>O</v>
      </c>
      <c r="M5510" s="1" t="str">
        <f>IF(BART_Rides[[#This Row],[FirstLetter]]="Y","Yes","No")</f>
        <v>No</v>
      </c>
      <c r="N5510" s="1" t="str">
        <f>IF(OR(BART_Rides[[#This Row],[Station Code]]="EM", BART_Rides[[#This Row],[Station Code]]="MT", BART_Rides[[#This Row],[Station Code]]="PL", BART_Rides[[#This Row],[Station Code]]="CC"), "Yes", "No")</f>
        <v>No</v>
      </c>
    </row>
    <row r="5511" spans="6:14">
      <c r="F5511" s="3">
        <v>44231</v>
      </c>
      <c r="G5511" s="1" t="s">
        <v>29</v>
      </c>
      <c r="H5511" s="1" t="s">
        <v>104</v>
      </c>
      <c r="I5511" s="1">
        <v>561</v>
      </c>
      <c r="J5511" s="1">
        <f>MONTH(BART_Rides[[#This Row],[Date]])</f>
        <v>2</v>
      </c>
      <c r="K5511" s="1">
        <f>WEEKDAY(BART_Rides[[#This Row],[Date]],2)</f>
        <v>4</v>
      </c>
      <c r="L5511" s="1" t="str">
        <f>LEFT(BART_Rides[[#This Row],[Lines]],1)</f>
        <v>O</v>
      </c>
      <c r="M5511" s="1" t="str">
        <f>IF(BART_Rides[[#This Row],[FirstLetter]]="Y","Yes","No")</f>
        <v>No</v>
      </c>
      <c r="N5511" s="1" t="str">
        <f>IF(OR(BART_Rides[[#This Row],[Station Code]]="EM", BART_Rides[[#This Row],[Station Code]]="MT", BART_Rides[[#This Row],[Station Code]]="PL", BART_Rides[[#This Row],[Station Code]]="CC"), "Yes", "No")</f>
        <v>No</v>
      </c>
    </row>
    <row r="5512" spans="6:14">
      <c r="F5512" s="3">
        <v>44232</v>
      </c>
      <c r="G5512" s="1" t="s">
        <v>29</v>
      </c>
      <c r="H5512" s="1" t="s">
        <v>104</v>
      </c>
      <c r="I5512" s="1">
        <v>572</v>
      </c>
      <c r="J5512" s="1">
        <f>MONTH(BART_Rides[[#This Row],[Date]])</f>
        <v>2</v>
      </c>
      <c r="K5512" s="1">
        <f>WEEKDAY(BART_Rides[[#This Row],[Date]],2)</f>
        <v>5</v>
      </c>
      <c r="L5512" s="1" t="str">
        <f>LEFT(BART_Rides[[#This Row],[Lines]],1)</f>
        <v>O</v>
      </c>
      <c r="M5512" s="1" t="str">
        <f>IF(BART_Rides[[#This Row],[FirstLetter]]="Y","Yes","No")</f>
        <v>No</v>
      </c>
      <c r="N5512" s="1" t="str">
        <f>IF(OR(BART_Rides[[#This Row],[Station Code]]="EM", BART_Rides[[#This Row],[Station Code]]="MT", BART_Rides[[#This Row],[Station Code]]="PL", BART_Rides[[#This Row],[Station Code]]="CC"), "Yes", "No")</f>
        <v>No</v>
      </c>
    </row>
    <row r="5513" spans="6:14">
      <c r="F5513" s="3">
        <v>44233</v>
      </c>
      <c r="G5513" s="1" t="s">
        <v>29</v>
      </c>
      <c r="H5513" s="1" t="s">
        <v>104</v>
      </c>
      <c r="I5513" s="1">
        <v>282</v>
      </c>
      <c r="J5513" s="1">
        <f>MONTH(BART_Rides[[#This Row],[Date]])</f>
        <v>2</v>
      </c>
      <c r="K5513" s="1">
        <f>WEEKDAY(BART_Rides[[#This Row],[Date]],2)</f>
        <v>6</v>
      </c>
      <c r="L5513" s="1" t="str">
        <f>LEFT(BART_Rides[[#This Row],[Lines]],1)</f>
        <v>O</v>
      </c>
      <c r="M5513" s="1" t="str">
        <f>IF(BART_Rides[[#This Row],[FirstLetter]]="Y","Yes","No")</f>
        <v>No</v>
      </c>
      <c r="N5513" s="1" t="str">
        <f>IF(OR(BART_Rides[[#This Row],[Station Code]]="EM", BART_Rides[[#This Row],[Station Code]]="MT", BART_Rides[[#This Row],[Station Code]]="PL", BART_Rides[[#This Row],[Station Code]]="CC"), "Yes", "No")</f>
        <v>No</v>
      </c>
    </row>
    <row r="5514" spans="6:14">
      <c r="F5514" s="3">
        <v>44234</v>
      </c>
      <c r="G5514" s="1" t="s">
        <v>29</v>
      </c>
      <c r="H5514" s="1" t="s">
        <v>104</v>
      </c>
      <c r="I5514" s="1">
        <v>151</v>
      </c>
      <c r="J5514" s="1">
        <f>MONTH(BART_Rides[[#This Row],[Date]])</f>
        <v>2</v>
      </c>
      <c r="K5514" s="1">
        <f>WEEKDAY(BART_Rides[[#This Row],[Date]],2)</f>
        <v>7</v>
      </c>
      <c r="L5514" s="1" t="str">
        <f>LEFT(BART_Rides[[#This Row],[Lines]],1)</f>
        <v>O</v>
      </c>
      <c r="M5514" s="1" t="str">
        <f>IF(BART_Rides[[#This Row],[FirstLetter]]="Y","Yes","No")</f>
        <v>No</v>
      </c>
      <c r="N5514" s="1" t="str">
        <f>IF(OR(BART_Rides[[#This Row],[Station Code]]="EM", BART_Rides[[#This Row],[Station Code]]="MT", BART_Rides[[#This Row],[Station Code]]="PL", BART_Rides[[#This Row],[Station Code]]="CC"), "Yes", "No")</f>
        <v>No</v>
      </c>
    </row>
    <row r="5515" spans="6:14">
      <c r="F5515" s="3">
        <v>44235</v>
      </c>
      <c r="G5515" s="1" t="s">
        <v>29</v>
      </c>
      <c r="H5515" s="1" t="s">
        <v>104</v>
      </c>
      <c r="I5515" s="1">
        <v>556</v>
      </c>
      <c r="J5515" s="1">
        <f>MONTH(BART_Rides[[#This Row],[Date]])</f>
        <v>2</v>
      </c>
      <c r="K5515" s="1">
        <f>WEEKDAY(BART_Rides[[#This Row],[Date]],2)</f>
        <v>1</v>
      </c>
      <c r="L5515" s="1" t="str">
        <f>LEFT(BART_Rides[[#This Row],[Lines]],1)</f>
        <v>O</v>
      </c>
      <c r="M5515" s="1" t="str">
        <f>IF(BART_Rides[[#This Row],[FirstLetter]]="Y","Yes","No")</f>
        <v>No</v>
      </c>
      <c r="N5515" s="1" t="str">
        <f>IF(OR(BART_Rides[[#This Row],[Station Code]]="EM", BART_Rides[[#This Row],[Station Code]]="MT", BART_Rides[[#This Row],[Station Code]]="PL", BART_Rides[[#This Row],[Station Code]]="CC"), "Yes", "No")</f>
        <v>No</v>
      </c>
    </row>
    <row r="5516" spans="6:14">
      <c r="F5516" s="3">
        <v>44236</v>
      </c>
      <c r="G5516" s="1" t="s">
        <v>29</v>
      </c>
      <c r="H5516" s="1" t="s">
        <v>104</v>
      </c>
      <c r="I5516" s="1">
        <v>585</v>
      </c>
      <c r="J5516" s="1">
        <f>MONTH(BART_Rides[[#This Row],[Date]])</f>
        <v>2</v>
      </c>
      <c r="K5516" s="1">
        <f>WEEKDAY(BART_Rides[[#This Row],[Date]],2)</f>
        <v>2</v>
      </c>
      <c r="L5516" s="1" t="str">
        <f>LEFT(BART_Rides[[#This Row],[Lines]],1)</f>
        <v>O</v>
      </c>
      <c r="M5516" s="1" t="str">
        <f>IF(BART_Rides[[#This Row],[FirstLetter]]="Y","Yes","No")</f>
        <v>No</v>
      </c>
      <c r="N5516" s="1" t="str">
        <f>IF(OR(BART_Rides[[#This Row],[Station Code]]="EM", BART_Rides[[#This Row],[Station Code]]="MT", BART_Rides[[#This Row],[Station Code]]="PL", BART_Rides[[#This Row],[Station Code]]="CC"), "Yes", "No")</f>
        <v>No</v>
      </c>
    </row>
    <row r="5517" spans="6:14">
      <c r="F5517" s="3">
        <v>44237</v>
      </c>
      <c r="G5517" s="1" t="s">
        <v>29</v>
      </c>
      <c r="H5517" s="1" t="s">
        <v>104</v>
      </c>
      <c r="I5517" s="1">
        <v>595</v>
      </c>
      <c r="J5517" s="1">
        <f>MONTH(BART_Rides[[#This Row],[Date]])</f>
        <v>2</v>
      </c>
      <c r="K5517" s="1">
        <f>WEEKDAY(BART_Rides[[#This Row],[Date]],2)</f>
        <v>3</v>
      </c>
      <c r="L5517" s="1" t="str">
        <f>LEFT(BART_Rides[[#This Row],[Lines]],1)</f>
        <v>O</v>
      </c>
      <c r="M5517" s="1" t="str">
        <f>IF(BART_Rides[[#This Row],[FirstLetter]]="Y","Yes","No")</f>
        <v>No</v>
      </c>
      <c r="N5517" s="1" t="str">
        <f>IF(OR(BART_Rides[[#This Row],[Station Code]]="EM", BART_Rides[[#This Row],[Station Code]]="MT", BART_Rides[[#This Row],[Station Code]]="PL", BART_Rides[[#This Row],[Station Code]]="CC"), "Yes", "No")</f>
        <v>No</v>
      </c>
    </row>
    <row r="5518" spans="6:14">
      <c r="F5518" s="3">
        <v>44238</v>
      </c>
      <c r="G5518" s="1" t="s">
        <v>29</v>
      </c>
      <c r="H5518" s="1" t="s">
        <v>104</v>
      </c>
      <c r="I5518" s="1">
        <v>551</v>
      </c>
      <c r="J5518" s="1">
        <f>MONTH(BART_Rides[[#This Row],[Date]])</f>
        <v>2</v>
      </c>
      <c r="K5518" s="1">
        <f>WEEKDAY(BART_Rides[[#This Row],[Date]],2)</f>
        <v>4</v>
      </c>
      <c r="L5518" s="1" t="str">
        <f>LEFT(BART_Rides[[#This Row],[Lines]],1)</f>
        <v>O</v>
      </c>
      <c r="M5518" s="1" t="str">
        <f>IF(BART_Rides[[#This Row],[FirstLetter]]="Y","Yes","No")</f>
        <v>No</v>
      </c>
      <c r="N5518" s="1" t="str">
        <f>IF(OR(BART_Rides[[#This Row],[Station Code]]="EM", BART_Rides[[#This Row],[Station Code]]="MT", BART_Rides[[#This Row],[Station Code]]="PL", BART_Rides[[#This Row],[Station Code]]="CC"), "Yes", "No")</f>
        <v>No</v>
      </c>
    </row>
    <row r="5519" spans="6:14">
      <c r="F5519" s="3">
        <v>44239</v>
      </c>
      <c r="G5519" s="1" t="s">
        <v>29</v>
      </c>
      <c r="H5519" s="1" t="s">
        <v>104</v>
      </c>
      <c r="I5519" s="1">
        <v>502</v>
      </c>
      <c r="J5519" s="1">
        <f>MONTH(BART_Rides[[#This Row],[Date]])</f>
        <v>2</v>
      </c>
      <c r="K5519" s="1">
        <f>WEEKDAY(BART_Rides[[#This Row],[Date]],2)</f>
        <v>5</v>
      </c>
      <c r="L5519" s="1" t="str">
        <f>LEFT(BART_Rides[[#This Row],[Lines]],1)</f>
        <v>O</v>
      </c>
      <c r="M5519" s="1" t="str">
        <f>IF(BART_Rides[[#This Row],[FirstLetter]]="Y","Yes","No")</f>
        <v>No</v>
      </c>
      <c r="N5519" s="1" t="str">
        <f>IF(OR(BART_Rides[[#This Row],[Station Code]]="EM", BART_Rides[[#This Row],[Station Code]]="MT", BART_Rides[[#This Row],[Station Code]]="PL", BART_Rides[[#This Row],[Station Code]]="CC"), "Yes", "No")</f>
        <v>No</v>
      </c>
    </row>
    <row r="5520" spans="6:14">
      <c r="F5520" s="3">
        <v>44240</v>
      </c>
      <c r="G5520" s="1" t="s">
        <v>29</v>
      </c>
      <c r="H5520" s="1" t="s">
        <v>104</v>
      </c>
      <c r="I5520" s="1">
        <v>230</v>
      </c>
      <c r="J5520" s="1">
        <f>MONTH(BART_Rides[[#This Row],[Date]])</f>
        <v>2</v>
      </c>
      <c r="K5520" s="1">
        <f>WEEKDAY(BART_Rides[[#This Row],[Date]],2)</f>
        <v>6</v>
      </c>
      <c r="L5520" s="1" t="str">
        <f>LEFT(BART_Rides[[#This Row],[Lines]],1)</f>
        <v>O</v>
      </c>
      <c r="M5520" s="1" t="str">
        <f>IF(BART_Rides[[#This Row],[FirstLetter]]="Y","Yes","No")</f>
        <v>No</v>
      </c>
      <c r="N5520" s="1" t="str">
        <f>IF(OR(BART_Rides[[#This Row],[Station Code]]="EM", BART_Rides[[#This Row],[Station Code]]="MT", BART_Rides[[#This Row],[Station Code]]="PL", BART_Rides[[#This Row],[Station Code]]="CC"), "Yes", "No")</f>
        <v>No</v>
      </c>
    </row>
    <row r="5521" spans="6:14">
      <c r="F5521" s="3">
        <v>44241</v>
      </c>
      <c r="G5521" s="1" t="s">
        <v>29</v>
      </c>
      <c r="H5521" s="1" t="s">
        <v>104</v>
      </c>
      <c r="I5521" s="1">
        <v>189</v>
      </c>
      <c r="J5521" s="1">
        <f>MONTH(BART_Rides[[#This Row],[Date]])</f>
        <v>2</v>
      </c>
      <c r="K5521" s="1">
        <f>WEEKDAY(BART_Rides[[#This Row],[Date]],2)</f>
        <v>7</v>
      </c>
      <c r="L5521" s="1" t="str">
        <f>LEFT(BART_Rides[[#This Row],[Lines]],1)</f>
        <v>O</v>
      </c>
      <c r="M5521" s="1" t="str">
        <f>IF(BART_Rides[[#This Row],[FirstLetter]]="Y","Yes","No")</f>
        <v>No</v>
      </c>
      <c r="N5521" s="1" t="str">
        <f>IF(OR(BART_Rides[[#This Row],[Station Code]]="EM", BART_Rides[[#This Row],[Station Code]]="MT", BART_Rides[[#This Row],[Station Code]]="PL", BART_Rides[[#This Row],[Station Code]]="CC"), "Yes", "No")</f>
        <v>No</v>
      </c>
    </row>
    <row r="5522" spans="6:14">
      <c r="F5522" s="3">
        <v>44242</v>
      </c>
      <c r="G5522" s="1" t="s">
        <v>29</v>
      </c>
      <c r="H5522" s="1" t="s">
        <v>104</v>
      </c>
      <c r="I5522" s="1">
        <v>261</v>
      </c>
      <c r="J5522" s="1">
        <f>MONTH(BART_Rides[[#This Row],[Date]])</f>
        <v>2</v>
      </c>
      <c r="K5522" s="1">
        <f>WEEKDAY(BART_Rides[[#This Row],[Date]],2)</f>
        <v>1</v>
      </c>
      <c r="L5522" s="1" t="str">
        <f>LEFT(BART_Rides[[#This Row],[Lines]],1)</f>
        <v>O</v>
      </c>
      <c r="M5522" s="1" t="str">
        <f>IF(BART_Rides[[#This Row],[FirstLetter]]="Y","Yes","No")</f>
        <v>No</v>
      </c>
      <c r="N5522" s="1" t="str">
        <f>IF(OR(BART_Rides[[#This Row],[Station Code]]="EM", BART_Rides[[#This Row],[Station Code]]="MT", BART_Rides[[#This Row],[Station Code]]="PL", BART_Rides[[#This Row],[Station Code]]="CC"), "Yes", "No")</f>
        <v>No</v>
      </c>
    </row>
    <row r="5523" spans="6:14">
      <c r="F5523" s="3">
        <v>44243</v>
      </c>
      <c r="G5523" s="1" t="s">
        <v>29</v>
      </c>
      <c r="H5523" s="1" t="s">
        <v>104</v>
      </c>
      <c r="I5523" s="1">
        <v>579</v>
      </c>
      <c r="J5523" s="1">
        <f>MONTH(BART_Rides[[#This Row],[Date]])</f>
        <v>2</v>
      </c>
      <c r="K5523" s="1">
        <f>WEEKDAY(BART_Rides[[#This Row],[Date]],2)</f>
        <v>2</v>
      </c>
      <c r="L5523" s="1" t="str">
        <f>LEFT(BART_Rides[[#This Row],[Lines]],1)</f>
        <v>O</v>
      </c>
      <c r="M5523" s="1" t="str">
        <f>IF(BART_Rides[[#This Row],[FirstLetter]]="Y","Yes","No")</f>
        <v>No</v>
      </c>
      <c r="N5523" s="1" t="str">
        <f>IF(OR(BART_Rides[[#This Row],[Station Code]]="EM", BART_Rides[[#This Row],[Station Code]]="MT", BART_Rides[[#This Row],[Station Code]]="PL", BART_Rides[[#This Row],[Station Code]]="CC"), "Yes", "No")</f>
        <v>No</v>
      </c>
    </row>
    <row r="5524" spans="6:14">
      <c r="F5524" s="3">
        <v>44244</v>
      </c>
      <c r="G5524" s="1" t="s">
        <v>29</v>
      </c>
      <c r="H5524" s="1" t="s">
        <v>104</v>
      </c>
      <c r="I5524" s="1">
        <v>594</v>
      </c>
      <c r="J5524" s="1">
        <f>MONTH(BART_Rides[[#This Row],[Date]])</f>
        <v>2</v>
      </c>
      <c r="K5524" s="1">
        <f>WEEKDAY(BART_Rides[[#This Row],[Date]],2)</f>
        <v>3</v>
      </c>
      <c r="L5524" s="1" t="str">
        <f>LEFT(BART_Rides[[#This Row],[Lines]],1)</f>
        <v>O</v>
      </c>
      <c r="M5524" s="1" t="str">
        <f>IF(BART_Rides[[#This Row],[FirstLetter]]="Y","Yes","No")</f>
        <v>No</v>
      </c>
      <c r="N5524" s="1" t="str">
        <f>IF(OR(BART_Rides[[#This Row],[Station Code]]="EM", BART_Rides[[#This Row],[Station Code]]="MT", BART_Rides[[#This Row],[Station Code]]="PL", BART_Rides[[#This Row],[Station Code]]="CC"), "Yes", "No")</f>
        <v>No</v>
      </c>
    </row>
    <row r="5525" spans="6:14">
      <c r="F5525" s="3">
        <v>44245</v>
      </c>
      <c r="G5525" s="1" t="s">
        <v>29</v>
      </c>
      <c r="H5525" s="1" t="s">
        <v>104</v>
      </c>
      <c r="I5525" s="1">
        <v>584</v>
      </c>
      <c r="J5525" s="1">
        <f>MONTH(BART_Rides[[#This Row],[Date]])</f>
        <v>2</v>
      </c>
      <c r="K5525" s="1">
        <f>WEEKDAY(BART_Rides[[#This Row],[Date]],2)</f>
        <v>4</v>
      </c>
      <c r="L5525" s="1" t="str">
        <f>LEFT(BART_Rides[[#This Row],[Lines]],1)</f>
        <v>O</v>
      </c>
      <c r="M5525" s="1" t="str">
        <f>IF(BART_Rides[[#This Row],[FirstLetter]]="Y","Yes","No")</f>
        <v>No</v>
      </c>
      <c r="N5525" s="1" t="str">
        <f>IF(OR(BART_Rides[[#This Row],[Station Code]]="EM", BART_Rides[[#This Row],[Station Code]]="MT", BART_Rides[[#This Row],[Station Code]]="PL", BART_Rides[[#This Row],[Station Code]]="CC"), "Yes", "No")</f>
        <v>No</v>
      </c>
    </row>
    <row r="5526" spans="6:14">
      <c r="F5526" s="3">
        <v>44246</v>
      </c>
      <c r="G5526" s="1" t="s">
        <v>29</v>
      </c>
      <c r="H5526" s="1" t="s">
        <v>104</v>
      </c>
      <c r="I5526" s="1">
        <v>569</v>
      </c>
      <c r="J5526" s="1">
        <f>MONTH(BART_Rides[[#This Row],[Date]])</f>
        <v>2</v>
      </c>
      <c r="K5526" s="1">
        <f>WEEKDAY(BART_Rides[[#This Row],[Date]],2)</f>
        <v>5</v>
      </c>
      <c r="L5526" s="1" t="str">
        <f>LEFT(BART_Rides[[#This Row],[Lines]],1)</f>
        <v>O</v>
      </c>
      <c r="M5526" s="1" t="str">
        <f>IF(BART_Rides[[#This Row],[FirstLetter]]="Y","Yes","No")</f>
        <v>No</v>
      </c>
      <c r="N5526" s="1" t="str">
        <f>IF(OR(BART_Rides[[#This Row],[Station Code]]="EM", BART_Rides[[#This Row],[Station Code]]="MT", BART_Rides[[#This Row],[Station Code]]="PL", BART_Rides[[#This Row],[Station Code]]="CC"), "Yes", "No")</f>
        <v>No</v>
      </c>
    </row>
    <row r="5527" spans="6:14">
      <c r="F5527" s="3">
        <v>44247</v>
      </c>
      <c r="G5527" s="1" t="s">
        <v>29</v>
      </c>
      <c r="H5527" s="1" t="s">
        <v>104</v>
      </c>
      <c r="I5527" s="1">
        <v>250</v>
      </c>
      <c r="J5527" s="1">
        <f>MONTH(BART_Rides[[#This Row],[Date]])</f>
        <v>2</v>
      </c>
      <c r="K5527" s="1">
        <f>WEEKDAY(BART_Rides[[#This Row],[Date]],2)</f>
        <v>6</v>
      </c>
      <c r="L5527" s="1" t="str">
        <f>LEFT(BART_Rides[[#This Row],[Lines]],1)</f>
        <v>O</v>
      </c>
      <c r="M5527" s="1" t="str">
        <f>IF(BART_Rides[[#This Row],[FirstLetter]]="Y","Yes","No")</f>
        <v>No</v>
      </c>
      <c r="N5527" s="1" t="str">
        <f>IF(OR(BART_Rides[[#This Row],[Station Code]]="EM", BART_Rides[[#This Row],[Station Code]]="MT", BART_Rides[[#This Row],[Station Code]]="PL", BART_Rides[[#This Row],[Station Code]]="CC"), "Yes", "No")</f>
        <v>No</v>
      </c>
    </row>
    <row r="5528" spans="6:14">
      <c r="F5528" s="3">
        <v>44248</v>
      </c>
      <c r="G5528" s="1" t="s">
        <v>29</v>
      </c>
      <c r="H5528" s="1" t="s">
        <v>104</v>
      </c>
      <c r="I5528" s="1">
        <v>167</v>
      </c>
      <c r="J5528" s="1">
        <f>MONTH(BART_Rides[[#This Row],[Date]])</f>
        <v>2</v>
      </c>
      <c r="K5528" s="1">
        <f>WEEKDAY(BART_Rides[[#This Row],[Date]],2)</f>
        <v>7</v>
      </c>
      <c r="L5528" s="1" t="str">
        <f>LEFT(BART_Rides[[#This Row],[Lines]],1)</f>
        <v>O</v>
      </c>
      <c r="M5528" s="1" t="str">
        <f>IF(BART_Rides[[#This Row],[FirstLetter]]="Y","Yes","No")</f>
        <v>No</v>
      </c>
      <c r="N5528" s="1" t="str">
        <f>IF(OR(BART_Rides[[#This Row],[Station Code]]="EM", BART_Rides[[#This Row],[Station Code]]="MT", BART_Rides[[#This Row],[Station Code]]="PL", BART_Rides[[#This Row],[Station Code]]="CC"), "Yes", "No")</f>
        <v>No</v>
      </c>
    </row>
    <row r="5529" spans="6:14">
      <c r="F5529" s="3">
        <v>44249</v>
      </c>
      <c r="G5529" s="1" t="s">
        <v>29</v>
      </c>
      <c r="H5529" s="1" t="s">
        <v>104</v>
      </c>
      <c r="I5529" s="1">
        <v>591</v>
      </c>
      <c r="J5529" s="1">
        <f>MONTH(BART_Rides[[#This Row],[Date]])</f>
        <v>2</v>
      </c>
      <c r="K5529" s="1">
        <f>WEEKDAY(BART_Rides[[#This Row],[Date]],2)</f>
        <v>1</v>
      </c>
      <c r="L5529" s="1" t="str">
        <f>LEFT(BART_Rides[[#This Row],[Lines]],1)</f>
        <v>O</v>
      </c>
      <c r="M5529" s="1" t="str">
        <f>IF(BART_Rides[[#This Row],[FirstLetter]]="Y","Yes","No")</f>
        <v>No</v>
      </c>
      <c r="N5529" s="1" t="str">
        <f>IF(OR(BART_Rides[[#This Row],[Station Code]]="EM", BART_Rides[[#This Row],[Station Code]]="MT", BART_Rides[[#This Row],[Station Code]]="PL", BART_Rides[[#This Row],[Station Code]]="CC"), "Yes", "No")</f>
        <v>No</v>
      </c>
    </row>
    <row r="5530" spans="6:14">
      <c r="F5530" s="3">
        <v>44250</v>
      </c>
      <c r="G5530" s="1" t="s">
        <v>29</v>
      </c>
      <c r="H5530" s="1" t="s">
        <v>104</v>
      </c>
      <c r="I5530" s="1">
        <v>597</v>
      </c>
      <c r="J5530" s="1">
        <f>MONTH(BART_Rides[[#This Row],[Date]])</f>
        <v>2</v>
      </c>
      <c r="K5530" s="1">
        <f>WEEKDAY(BART_Rides[[#This Row],[Date]],2)</f>
        <v>2</v>
      </c>
      <c r="L5530" s="1" t="str">
        <f>LEFT(BART_Rides[[#This Row],[Lines]],1)</f>
        <v>O</v>
      </c>
      <c r="M5530" s="1" t="str">
        <f>IF(BART_Rides[[#This Row],[FirstLetter]]="Y","Yes","No")</f>
        <v>No</v>
      </c>
      <c r="N5530" s="1" t="str">
        <f>IF(OR(BART_Rides[[#This Row],[Station Code]]="EM", BART_Rides[[#This Row],[Station Code]]="MT", BART_Rides[[#This Row],[Station Code]]="PL", BART_Rides[[#This Row],[Station Code]]="CC"), "Yes", "No")</f>
        <v>No</v>
      </c>
    </row>
    <row r="5531" spans="6:14">
      <c r="F5531" s="3">
        <v>44251</v>
      </c>
      <c r="G5531" s="1" t="s">
        <v>29</v>
      </c>
      <c r="H5531" s="1" t="s">
        <v>104</v>
      </c>
      <c r="I5531" s="1">
        <v>592</v>
      </c>
      <c r="J5531" s="1">
        <f>MONTH(BART_Rides[[#This Row],[Date]])</f>
        <v>2</v>
      </c>
      <c r="K5531" s="1">
        <f>WEEKDAY(BART_Rides[[#This Row],[Date]],2)</f>
        <v>3</v>
      </c>
      <c r="L5531" s="1" t="str">
        <f>LEFT(BART_Rides[[#This Row],[Lines]],1)</f>
        <v>O</v>
      </c>
      <c r="M5531" s="1" t="str">
        <f>IF(BART_Rides[[#This Row],[FirstLetter]]="Y","Yes","No")</f>
        <v>No</v>
      </c>
      <c r="N5531" s="1" t="str">
        <f>IF(OR(BART_Rides[[#This Row],[Station Code]]="EM", BART_Rides[[#This Row],[Station Code]]="MT", BART_Rides[[#This Row],[Station Code]]="PL", BART_Rides[[#This Row],[Station Code]]="CC"), "Yes", "No")</f>
        <v>No</v>
      </c>
    </row>
    <row r="5532" spans="6:14">
      <c r="F5532" s="3">
        <v>44252</v>
      </c>
      <c r="G5532" s="1" t="s">
        <v>29</v>
      </c>
      <c r="H5532" s="1" t="s">
        <v>104</v>
      </c>
      <c r="I5532" s="1">
        <v>576</v>
      </c>
      <c r="J5532" s="1">
        <f>MONTH(BART_Rides[[#This Row],[Date]])</f>
        <v>2</v>
      </c>
      <c r="K5532" s="1">
        <f>WEEKDAY(BART_Rides[[#This Row],[Date]],2)</f>
        <v>4</v>
      </c>
      <c r="L5532" s="1" t="str">
        <f>LEFT(BART_Rides[[#This Row],[Lines]],1)</f>
        <v>O</v>
      </c>
      <c r="M5532" s="1" t="str">
        <f>IF(BART_Rides[[#This Row],[FirstLetter]]="Y","Yes","No")</f>
        <v>No</v>
      </c>
      <c r="N5532" s="1" t="str">
        <f>IF(OR(BART_Rides[[#This Row],[Station Code]]="EM", BART_Rides[[#This Row],[Station Code]]="MT", BART_Rides[[#This Row],[Station Code]]="PL", BART_Rides[[#This Row],[Station Code]]="CC"), "Yes", "No")</f>
        <v>No</v>
      </c>
    </row>
    <row r="5533" spans="6:14">
      <c r="F5533" s="3">
        <v>44253</v>
      </c>
      <c r="G5533" s="1" t="s">
        <v>29</v>
      </c>
      <c r="H5533" s="1" t="s">
        <v>104</v>
      </c>
      <c r="I5533" s="1">
        <v>570</v>
      </c>
      <c r="J5533" s="1">
        <f>MONTH(BART_Rides[[#This Row],[Date]])</f>
        <v>2</v>
      </c>
      <c r="K5533" s="1">
        <f>WEEKDAY(BART_Rides[[#This Row],[Date]],2)</f>
        <v>5</v>
      </c>
      <c r="L5533" s="1" t="str">
        <f>LEFT(BART_Rides[[#This Row],[Lines]],1)</f>
        <v>O</v>
      </c>
      <c r="M5533" s="1" t="str">
        <f>IF(BART_Rides[[#This Row],[FirstLetter]]="Y","Yes","No")</f>
        <v>No</v>
      </c>
      <c r="N5533" s="1" t="str">
        <f>IF(OR(BART_Rides[[#This Row],[Station Code]]="EM", BART_Rides[[#This Row],[Station Code]]="MT", BART_Rides[[#This Row],[Station Code]]="PL", BART_Rides[[#This Row],[Station Code]]="CC"), "Yes", "No")</f>
        <v>No</v>
      </c>
    </row>
    <row r="5534" spans="6:14">
      <c r="F5534" s="3">
        <v>44254</v>
      </c>
      <c r="G5534" s="1" t="s">
        <v>29</v>
      </c>
      <c r="H5534" s="1" t="s">
        <v>104</v>
      </c>
      <c r="I5534" s="1">
        <v>264</v>
      </c>
      <c r="J5534" s="1">
        <f>MONTH(BART_Rides[[#This Row],[Date]])</f>
        <v>2</v>
      </c>
      <c r="K5534" s="1">
        <f>WEEKDAY(BART_Rides[[#This Row],[Date]],2)</f>
        <v>6</v>
      </c>
      <c r="L5534" s="1" t="str">
        <f>LEFT(BART_Rides[[#This Row],[Lines]],1)</f>
        <v>O</v>
      </c>
      <c r="M5534" s="1" t="str">
        <f>IF(BART_Rides[[#This Row],[FirstLetter]]="Y","Yes","No")</f>
        <v>No</v>
      </c>
      <c r="N5534" s="1" t="str">
        <f>IF(OR(BART_Rides[[#This Row],[Station Code]]="EM", BART_Rides[[#This Row],[Station Code]]="MT", BART_Rides[[#This Row],[Station Code]]="PL", BART_Rides[[#This Row],[Station Code]]="CC"), "Yes", "No")</f>
        <v>No</v>
      </c>
    </row>
    <row r="5535" spans="6:14">
      <c r="F5535" s="3">
        <v>44255</v>
      </c>
      <c r="G5535" s="1" t="s">
        <v>29</v>
      </c>
      <c r="H5535" s="1" t="s">
        <v>104</v>
      </c>
      <c r="I5535" s="1">
        <v>212</v>
      </c>
      <c r="J5535" s="1">
        <f>MONTH(BART_Rides[[#This Row],[Date]])</f>
        <v>2</v>
      </c>
      <c r="K5535" s="1">
        <f>WEEKDAY(BART_Rides[[#This Row],[Date]],2)</f>
        <v>7</v>
      </c>
      <c r="L5535" s="1" t="str">
        <f>LEFT(BART_Rides[[#This Row],[Lines]],1)</f>
        <v>O</v>
      </c>
      <c r="M5535" s="1" t="str">
        <f>IF(BART_Rides[[#This Row],[FirstLetter]]="Y","Yes","No")</f>
        <v>No</v>
      </c>
      <c r="N5535" s="1" t="str">
        <f>IF(OR(BART_Rides[[#This Row],[Station Code]]="EM", BART_Rides[[#This Row],[Station Code]]="MT", BART_Rides[[#This Row],[Station Code]]="PL", BART_Rides[[#This Row],[Station Code]]="CC"), "Yes", "No")</f>
        <v>No</v>
      </c>
    </row>
    <row r="5536" spans="6:14">
      <c r="F5536" s="3">
        <v>44256</v>
      </c>
      <c r="G5536" s="1" t="s">
        <v>29</v>
      </c>
      <c r="H5536" s="1" t="s">
        <v>104</v>
      </c>
      <c r="I5536" s="1">
        <v>611</v>
      </c>
      <c r="J5536" s="1">
        <f>MONTH(BART_Rides[[#This Row],[Date]])</f>
        <v>3</v>
      </c>
      <c r="K5536" s="1">
        <f>WEEKDAY(BART_Rides[[#This Row],[Date]],2)</f>
        <v>1</v>
      </c>
      <c r="L5536" s="1" t="str">
        <f>LEFT(BART_Rides[[#This Row],[Lines]],1)</f>
        <v>O</v>
      </c>
      <c r="M5536" s="1" t="str">
        <f>IF(BART_Rides[[#This Row],[FirstLetter]]="Y","Yes","No")</f>
        <v>No</v>
      </c>
      <c r="N5536" s="1" t="str">
        <f>IF(OR(BART_Rides[[#This Row],[Station Code]]="EM", BART_Rides[[#This Row],[Station Code]]="MT", BART_Rides[[#This Row],[Station Code]]="PL", BART_Rides[[#This Row],[Station Code]]="CC"), "Yes", "No")</f>
        <v>No</v>
      </c>
    </row>
    <row r="5537" spans="6:14">
      <c r="F5537" s="3">
        <v>44257</v>
      </c>
      <c r="G5537" s="1" t="s">
        <v>29</v>
      </c>
      <c r="H5537" s="1" t="s">
        <v>104</v>
      </c>
      <c r="I5537" s="1">
        <v>609</v>
      </c>
      <c r="J5537" s="1">
        <f>MONTH(BART_Rides[[#This Row],[Date]])</f>
        <v>3</v>
      </c>
      <c r="K5537" s="1">
        <f>WEEKDAY(BART_Rides[[#This Row],[Date]],2)</f>
        <v>2</v>
      </c>
      <c r="L5537" s="1" t="str">
        <f>LEFT(BART_Rides[[#This Row],[Lines]],1)</f>
        <v>O</v>
      </c>
      <c r="M5537" s="1" t="str">
        <f>IF(BART_Rides[[#This Row],[FirstLetter]]="Y","Yes","No")</f>
        <v>No</v>
      </c>
      <c r="N5537" s="1" t="str">
        <f>IF(OR(BART_Rides[[#This Row],[Station Code]]="EM", BART_Rides[[#This Row],[Station Code]]="MT", BART_Rides[[#This Row],[Station Code]]="PL", BART_Rides[[#This Row],[Station Code]]="CC"), "Yes", "No")</f>
        <v>No</v>
      </c>
    </row>
    <row r="5538" spans="6:14">
      <c r="F5538" s="3">
        <v>44258</v>
      </c>
      <c r="G5538" s="1" t="s">
        <v>29</v>
      </c>
      <c r="H5538" s="1" t="s">
        <v>104</v>
      </c>
      <c r="I5538" s="1">
        <v>612</v>
      </c>
      <c r="J5538" s="1">
        <f>MONTH(BART_Rides[[#This Row],[Date]])</f>
        <v>3</v>
      </c>
      <c r="K5538" s="1">
        <f>WEEKDAY(BART_Rides[[#This Row],[Date]],2)</f>
        <v>3</v>
      </c>
      <c r="L5538" s="1" t="str">
        <f>LEFT(BART_Rides[[#This Row],[Lines]],1)</f>
        <v>O</v>
      </c>
      <c r="M5538" s="1" t="str">
        <f>IF(BART_Rides[[#This Row],[FirstLetter]]="Y","Yes","No")</f>
        <v>No</v>
      </c>
      <c r="N5538" s="1" t="str">
        <f>IF(OR(BART_Rides[[#This Row],[Station Code]]="EM", BART_Rides[[#This Row],[Station Code]]="MT", BART_Rides[[#This Row],[Station Code]]="PL", BART_Rides[[#This Row],[Station Code]]="CC"), "Yes", "No")</f>
        <v>No</v>
      </c>
    </row>
    <row r="5539" spans="6:14">
      <c r="F5539" s="3">
        <v>44259</v>
      </c>
      <c r="G5539" s="1" t="s">
        <v>29</v>
      </c>
      <c r="H5539" s="1" t="s">
        <v>104</v>
      </c>
      <c r="I5539" s="1">
        <v>603</v>
      </c>
      <c r="J5539" s="1">
        <f>MONTH(BART_Rides[[#This Row],[Date]])</f>
        <v>3</v>
      </c>
      <c r="K5539" s="1">
        <f>WEEKDAY(BART_Rides[[#This Row],[Date]],2)</f>
        <v>4</v>
      </c>
      <c r="L5539" s="1" t="str">
        <f>LEFT(BART_Rides[[#This Row],[Lines]],1)</f>
        <v>O</v>
      </c>
      <c r="M5539" s="1" t="str">
        <f>IF(BART_Rides[[#This Row],[FirstLetter]]="Y","Yes","No")</f>
        <v>No</v>
      </c>
      <c r="N5539" s="1" t="str">
        <f>IF(OR(BART_Rides[[#This Row],[Station Code]]="EM", BART_Rides[[#This Row],[Station Code]]="MT", BART_Rides[[#This Row],[Station Code]]="PL", BART_Rides[[#This Row],[Station Code]]="CC"), "Yes", "No")</f>
        <v>No</v>
      </c>
    </row>
    <row r="5540" spans="6:14">
      <c r="F5540" s="3">
        <v>44260</v>
      </c>
      <c r="G5540" s="1" t="s">
        <v>29</v>
      </c>
      <c r="H5540" s="1" t="s">
        <v>104</v>
      </c>
      <c r="I5540" s="1">
        <v>592</v>
      </c>
      <c r="J5540" s="1">
        <f>MONTH(BART_Rides[[#This Row],[Date]])</f>
        <v>3</v>
      </c>
      <c r="K5540" s="1">
        <f>WEEKDAY(BART_Rides[[#This Row],[Date]],2)</f>
        <v>5</v>
      </c>
      <c r="L5540" s="1" t="str">
        <f>LEFT(BART_Rides[[#This Row],[Lines]],1)</f>
        <v>O</v>
      </c>
      <c r="M5540" s="1" t="str">
        <f>IF(BART_Rides[[#This Row],[FirstLetter]]="Y","Yes","No")</f>
        <v>No</v>
      </c>
      <c r="N5540" s="1" t="str">
        <f>IF(OR(BART_Rides[[#This Row],[Station Code]]="EM", BART_Rides[[#This Row],[Station Code]]="MT", BART_Rides[[#This Row],[Station Code]]="PL", BART_Rides[[#This Row],[Station Code]]="CC"), "Yes", "No")</f>
        <v>No</v>
      </c>
    </row>
    <row r="5541" spans="6:14">
      <c r="F5541" s="3">
        <v>44261</v>
      </c>
      <c r="G5541" s="1" t="s">
        <v>29</v>
      </c>
      <c r="H5541" s="1" t="s">
        <v>104</v>
      </c>
      <c r="I5541" s="1">
        <v>265</v>
      </c>
      <c r="J5541" s="1">
        <f>MONTH(BART_Rides[[#This Row],[Date]])</f>
        <v>3</v>
      </c>
      <c r="K5541" s="1">
        <f>WEEKDAY(BART_Rides[[#This Row],[Date]],2)</f>
        <v>6</v>
      </c>
      <c r="L5541" s="1" t="str">
        <f>LEFT(BART_Rides[[#This Row],[Lines]],1)</f>
        <v>O</v>
      </c>
      <c r="M5541" s="1" t="str">
        <f>IF(BART_Rides[[#This Row],[FirstLetter]]="Y","Yes","No")</f>
        <v>No</v>
      </c>
      <c r="N5541" s="1" t="str">
        <f>IF(OR(BART_Rides[[#This Row],[Station Code]]="EM", BART_Rides[[#This Row],[Station Code]]="MT", BART_Rides[[#This Row],[Station Code]]="PL", BART_Rides[[#This Row],[Station Code]]="CC"), "Yes", "No")</f>
        <v>No</v>
      </c>
    </row>
    <row r="5542" spans="6:14">
      <c r="F5542" s="3">
        <v>44262</v>
      </c>
      <c r="G5542" s="1" t="s">
        <v>29</v>
      </c>
      <c r="H5542" s="1" t="s">
        <v>104</v>
      </c>
      <c r="I5542" s="1">
        <v>215</v>
      </c>
      <c r="J5542" s="1">
        <f>MONTH(BART_Rides[[#This Row],[Date]])</f>
        <v>3</v>
      </c>
      <c r="K5542" s="1">
        <f>WEEKDAY(BART_Rides[[#This Row],[Date]],2)</f>
        <v>7</v>
      </c>
      <c r="L5542" s="1" t="str">
        <f>LEFT(BART_Rides[[#This Row],[Lines]],1)</f>
        <v>O</v>
      </c>
      <c r="M5542" s="1" t="str">
        <f>IF(BART_Rides[[#This Row],[FirstLetter]]="Y","Yes","No")</f>
        <v>No</v>
      </c>
      <c r="N5542" s="1" t="str">
        <f>IF(OR(BART_Rides[[#This Row],[Station Code]]="EM", BART_Rides[[#This Row],[Station Code]]="MT", BART_Rides[[#This Row],[Station Code]]="PL", BART_Rides[[#This Row],[Station Code]]="CC"), "Yes", "No")</f>
        <v>No</v>
      </c>
    </row>
    <row r="5543" spans="6:14">
      <c r="F5543" s="3">
        <v>44263</v>
      </c>
      <c r="G5543" s="1" t="s">
        <v>29</v>
      </c>
      <c r="H5543" s="1" t="s">
        <v>104</v>
      </c>
      <c r="I5543" s="1">
        <v>617</v>
      </c>
      <c r="J5543" s="1">
        <f>MONTH(BART_Rides[[#This Row],[Date]])</f>
        <v>3</v>
      </c>
      <c r="K5543" s="1">
        <f>WEEKDAY(BART_Rides[[#This Row],[Date]],2)</f>
        <v>1</v>
      </c>
      <c r="L5543" s="1" t="str">
        <f>LEFT(BART_Rides[[#This Row],[Lines]],1)</f>
        <v>O</v>
      </c>
      <c r="M5543" s="1" t="str">
        <f>IF(BART_Rides[[#This Row],[FirstLetter]]="Y","Yes","No")</f>
        <v>No</v>
      </c>
      <c r="N5543" s="1" t="str">
        <f>IF(OR(BART_Rides[[#This Row],[Station Code]]="EM", BART_Rides[[#This Row],[Station Code]]="MT", BART_Rides[[#This Row],[Station Code]]="PL", BART_Rides[[#This Row],[Station Code]]="CC"), "Yes", "No")</f>
        <v>No</v>
      </c>
    </row>
    <row r="5544" spans="6:14">
      <c r="F5544" s="3">
        <v>44264</v>
      </c>
      <c r="G5544" s="1" t="s">
        <v>29</v>
      </c>
      <c r="H5544" s="1" t="s">
        <v>104</v>
      </c>
      <c r="I5544" s="1">
        <v>571</v>
      </c>
      <c r="J5544" s="1">
        <f>MONTH(BART_Rides[[#This Row],[Date]])</f>
        <v>3</v>
      </c>
      <c r="K5544" s="1">
        <f>WEEKDAY(BART_Rides[[#This Row],[Date]],2)</f>
        <v>2</v>
      </c>
      <c r="L5544" s="1" t="str">
        <f>LEFT(BART_Rides[[#This Row],[Lines]],1)</f>
        <v>O</v>
      </c>
      <c r="M5544" s="1" t="str">
        <f>IF(BART_Rides[[#This Row],[FirstLetter]]="Y","Yes","No")</f>
        <v>No</v>
      </c>
      <c r="N5544" s="1" t="str">
        <f>IF(OR(BART_Rides[[#This Row],[Station Code]]="EM", BART_Rides[[#This Row],[Station Code]]="MT", BART_Rides[[#This Row],[Station Code]]="PL", BART_Rides[[#This Row],[Station Code]]="CC"), "Yes", "No")</f>
        <v>No</v>
      </c>
    </row>
    <row r="5545" spans="6:14">
      <c r="F5545" s="3">
        <v>44265</v>
      </c>
      <c r="G5545" s="1" t="s">
        <v>29</v>
      </c>
      <c r="H5545" s="1" t="s">
        <v>104</v>
      </c>
      <c r="I5545" s="1">
        <v>572</v>
      </c>
      <c r="J5545" s="1">
        <f>MONTH(BART_Rides[[#This Row],[Date]])</f>
        <v>3</v>
      </c>
      <c r="K5545" s="1">
        <f>WEEKDAY(BART_Rides[[#This Row],[Date]],2)</f>
        <v>3</v>
      </c>
      <c r="L5545" s="1" t="str">
        <f>LEFT(BART_Rides[[#This Row],[Lines]],1)</f>
        <v>O</v>
      </c>
      <c r="M5545" s="1" t="str">
        <f>IF(BART_Rides[[#This Row],[FirstLetter]]="Y","Yes","No")</f>
        <v>No</v>
      </c>
      <c r="N5545" s="1" t="str">
        <f>IF(OR(BART_Rides[[#This Row],[Station Code]]="EM", BART_Rides[[#This Row],[Station Code]]="MT", BART_Rides[[#This Row],[Station Code]]="PL", BART_Rides[[#This Row],[Station Code]]="CC"), "Yes", "No")</f>
        <v>No</v>
      </c>
    </row>
    <row r="5546" spans="6:14">
      <c r="F5546" s="3">
        <v>44266</v>
      </c>
      <c r="G5546" s="1" t="s">
        <v>29</v>
      </c>
      <c r="H5546" s="1" t="s">
        <v>104</v>
      </c>
      <c r="I5546" s="1">
        <v>638</v>
      </c>
      <c r="J5546" s="1">
        <f>MONTH(BART_Rides[[#This Row],[Date]])</f>
        <v>3</v>
      </c>
      <c r="K5546" s="1">
        <f>WEEKDAY(BART_Rides[[#This Row],[Date]],2)</f>
        <v>4</v>
      </c>
      <c r="L5546" s="1" t="str">
        <f>LEFT(BART_Rides[[#This Row],[Lines]],1)</f>
        <v>O</v>
      </c>
      <c r="M5546" s="1" t="str">
        <f>IF(BART_Rides[[#This Row],[FirstLetter]]="Y","Yes","No")</f>
        <v>No</v>
      </c>
      <c r="N5546" s="1" t="str">
        <f>IF(OR(BART_Rides[[#This Row],[Station Code]]="EM", BART_Rides[[#This Row],[Station Code]]="MT", BART_Rides[[#This Row],[Station Code]]="PL", BART_Rides[[#This Row],[Station Code]]="CC"), "Yes", "No")</f>
        <v>No</v>
      </c>
    </row>
    <row r="5547" spans="6:14">
      <c r="F5547" s="3">
        <v>44267</v>
      </c>
      <c r="G5547" s="1" t="s">
        <v>29</v>
      </c>
      <c r="H5547" s="1" t="s">
        <v>104</v>
      </c>
      <c r="I5547" s="1">
        <v>599</v>
      </c>
      <c r="J5547" s="1">
        <f>MONTH(BART_Rides[[#This Row],[Date]])</f>
        <v>3</v>
      </c>
      <c r="K5547" s="1">
        <f>WEEKDAY(BART_Rides[[#This Row],[Date]],2)</f>
        <v>5</v>
      </c>
      <c r="L5547" s="1" t="str">
        <f>LEFT(BART_Rides[[#This Row],[Lines]],1)</f>
        <v>O</v>
      </c>
      <c r="M5547" s="1" t="str">
        <f>IF(BART_Rides[[#This Row],[FirstLetter]]="Y","Yes","No")</f>
        <v>No</v>
      </c>
      <c r="N5547" s="1" t="str">
        <f>IF(OR(BART_Rides[[#This Row],[Station Code]]="EM", BART_Rides[[#This Row],[Station Code]]="MT", BART_Rides[[#This Row],[Station Code]]="PL", BART_Rides[[#This Row],[Station Code]]="CC"), "Yes", "No")</f>
        <v>No</v>
      </c>
    </row>
    <row r="5548" spans="6:14">
      <c r="F5548" s="3">
        <v>44268</v>
      </c>
      <c r="G5548" s="1" t="s">
        <v>29</v>
      </c>
      <c r="H5548" s="1" t="s">
        <v>104</v>
      </c>
      <c r="I5548" s="1">
        <v>273</v>
      </c>
      <c r="J5548" s="1">
        <f>MONTH(BART_Rides[[#This Row],[Date]])</f>
        <v>3</v>
      </c>
      <c r="K5548" s="1">
        <f>WEEKDAY(BART_Rides[[#This Row],[Date]],2)</f>
        <v>6</v>
      </c>
      <c r="L5548" s="1" t="str">
        <f>LEFT(BART_Rides[[#This Row],[Lines]],1)</f>
        <v>O</v>
      </c>
      <c r="M5548" s="1" t="str">
        <f>IF(BART_Rides[[#This Row],[FirstLetter]]="Y","Yes","No")</f>
        <v>No</v>
      </c>
      <c r="N5548" s="1" t="str">
        <f>IF(OR(BART_Rides[[#This Row],[Station Code]]="EM", BART_Rides[[#This Row],[Station Code]]="MT", BART_Rides[[#This Row],[Station Code]]="PL", BART_Rides[[#This Row],[Station Code]]="CC"), "Yes", "No")</f>
        <v>No</v>
      </c>
    </row>
    <row r="5549" spans="6:14">
      <c r="F5549" s="3">
        <v>44269</v>
      </c>
      <c r="G5549" s="1" t="s">
        <v>29</v>
      </c>
      <c r="H5549" s="1" t="s">
        <v>104</v>
      </c>
      <c r="I5549" s="1">
        <v>205</v>
      </c>
      <c r="J5549" s="1">
        <f>MONTH(BART_Rides[[#This Row],[Date]])</f>
        <v>3</v>
      </c>
      <c r="K5549" s="1">
        <f>WEEKDAY(BART_Rides[[#This Row],[Date]],2)</f>
        <v>7</v>
      </c>
      <c r="L5549" s="1" t="str">
        <f>LEFT(BART_Rides[[#This Row],[Lines]],1)</f>
        <v>O</v>
      </c>
      <c r="M5549" s="1" t="str">
        <f>IF(BART_Rides[[#This Row],[FirstLetter]]="Y","Yes","No")</f>
        <v>No</v>
      </c>
      <c r="N5549" s="1" t="str">
        <f>IF(OR(BART_Rides[[#This Row],[Station Code]]="EM", BART_Rides[[#This Row],[Station Code]]="MT", BART_Rides[[#This Row],[Station Code]]="PL", BART_Rides[[#This Row],[Station Code]]="CC"), "Yes", "No")</f>
        <v>No</v>
      </c>
    </row>
    <row r="5550" spans="6:14">
      <c r="F5550" s="3">
        <v>44270</v>
      </c>
      <c r="G5550" s="1" t="s">
        <v>29</v>
      </c>
      <c r="H5550" s="1" t="s">
        <v>104</v>
      </c>
      <c r="I5550" s="1">
        <v>562</v>
      </c>
      <c r="J5550" s="1">
        <f>MONTH(BART_Rides[[#This Row],[Date]])</f>
        <v>3</v>
      </c>
      <c r="K5550" s="1">
        <f>WEEKDAY(BART_Rides[[#This Row],[Date]],2)</f>
        <v>1</v>
      </c>
      <c r="L5550" s="1" t="str">
        <f>LEFT(BART_Rides[[#This Row],[Lines]],1)</f>
        <v>O</v>
      </c>
      <c r="M5550" s="1" t="str">
        <f>IF(BART_Rides[[#This Row],[FirstLetter]]="Y","Yes","No")</f>
        <v>No</v>
      </c>
      <c r="N5550" s="1" t="str">
        <f>IF(OR(BART_Rides[[#This Row],[Station Code]]="EM", BART_Rides[[#This Row],[Station Code]]="MT", BART_Rides[[#This Row],[Station Code]]="PL", BART_Rides[[#This Row],[Station Code]]="CC"), "Yes", "No")</f>
        <v>No</v>
      </c>
    </row>
    <row r="5551" spans="6:14">
      <c r="F5551" s="3">
        <v>44271</v>
      </c>
      <c r="G5551" s="1" t="s">
        <v>29</v>
      </c>
      <c r="H5551" s="1" t="s">
        <v>104</v>
      </c>
      <c r="I5551" s="1">
        <v>619</v>
      </c>
      <c r="J5551" s="1">
        <f>MONTH(BART_Rides[[#This Row],[Date]])</f>
        <v>3</v>
      </c>
      <c r="K5551" s="1">
        <f>WEEKDAY(BART_Rides[[#This Row],[Date]],2)</f>
        <v>2</v>
      </c>
      <c r="L5551" s="1" t="str">
        <f>LEFT(BART_Rides[[#This Row],[Lines]],1)</f>
        <v>O</v>
      </c>
      <c r="M5551" s="1" t="str">
        <f>IF(BART_Rides[[#This Row],[FirstLetter]]="Y","Yes","No")</f>
        <v>No</v>
      </c>
      <c r="N5551" s="1" t="str">
        <f>IF(OR(BART_Rides[[#This Row],[Station Code]]="EM", BART_Rides[[#This Row],[Station Code]]="MT", BART_Rides[[#This Row],[Station Code]]="PL", BART_Rides[[#This Row],[Station Code]]="CC"), "Yes", "No")</f>
        <v>No</v>
      </c>
    </row>
    <row r="5552" spans="6:14">
      <c r="F5552" s="3">
        <v>44272</v>
      </c>
      <c r="G5552" s="1" t="s">
        <v>29</v>
      </c>
      <c r="H5552" s="1" t="s">
        <v>104</v>
      </c>
      <c r="I5552" s="1">
        <v>622</v>
      </c>
      <c r="J5552" s="1">
        <f>MONTH(BART_Rides[[#This Row],[Date]])</f>
        <v>3</v>
      </c>
      <c r="K5552" s="1">
        <f>WEEKDAY(BART_Rides[[#This Row],[Date]],2)</f>
        <v>3</v>
      </c>
      <c r="L5552" s="1" t="str">
        <f>LEFT(BART_Rides[[#This Row],[Lines]],1)</f>
        <v>O</v>
      </c>
      <c r="M5552" s="1" t="str">
        <f>IF(BART_Rides[[#This Row],[FirstLetter]]="Y","Yes","No")</f>
        <v>No</v>
      </c>
      <c r="N5552" s="1" t="str">
        <f>IF(OR(BART_Rides[[#This Row],[Station Code]]="EM", BART_Rides[[#This Row],[Station Code]]="MT", BART_Rides[[#This Row],[Station Code]]="PL", BART_Rides[[#This Row],[Station Code]]="CC"), "Yes", "No")</f>
        <v>No</v>
      </c>
    </row>
    <row r="5553" spans="6:14">
      <c r="F5553" s="3">
        <v>44273</v>
      </c>
      <c r="G5553" s="1" t="s">
        <v>29</v>
      </c>
      <c r="H5553" s="1" t="s">
        <v>104</v>
      </c>
      <c r="I5553" s="1">
        <v>567</v>
      </c>
      <c r="J5553" s="1">
        <f>MONTH(BART_Rides[[#This Row],[Date]])</f>
        <v>3</v>
      </c>
      <c r="K5553" s="1">
        <f>WEEKDAY(BART_Rides[[#This Row],[Date]],2)</f>
        <v>4</v>
      </c>
      <c r="L5553" s="1" t="str">
        <f>LEFT(BART_Rides[[#This Row],[Lines]],1)</f>
        <v>O</v>
      </c>
      <c r="M5553" s="1" t="str">
        <f>IF(BART_Rides[[#This Row],[FirstLetter]]="Y","Yes","No")</f>
        <v>No</v>
      </c>
      <c r="N5553" s="1" t="str">
        <f>IF(OR(BART_Rides[[#This Row],[Station Code]]="EM", BART_Rides[[#This Row],[Station Code]]="MT", BART_Rides[[#This Row],[Station Code]]="PL", BART_Rides[[#This Row],[Station Code]]="CC"), "Yes", "No")</f>
        <v>No</v>
      </c>
    </row>
    <row r="5554" spans="6:14">
      <c r="F5554" s="3">
        <v>44274</v>
      </c>
      <c r="G5554" s="1" t="s">
        <v>29</v>
      </c>
      <c r="H5554" s="1" t="s">
        <v>104</v>
      </c>
      <c r="I5554" s="1">
        <v>592</v>
      </c>
      <c r="J5554" s="1">
        <f>MONTH(BART_Rides[[#This Row],[Date]])</f>
        <v>3</v>
      </c>
      <c r="K5554" s="1">
        <f>WEEKDAY(BART_Rides[[#This Row],[Date]],2)</f>
        <v>5</v>
      </c>
      <c r="L5554" s="1" t="str">
        <f>LEFT(BART_Rides[[#This Row],[Lines]],1)</f>
        <v>O</v>
      </c>
      <c r="M5554" s="1" t="str">
        <f>IF(BART_Rides[[#This Row],[FirstLetter]]="Y","Yes","No")</f>
        <v>No</v>
      </c>
      <c r="N5554" s="1" t="str">
        <f>IF(OR(BART_Rides[[#This Row],[Station Code]]="EM", BART_Rides[[#This Row],[Station Code]]="MT", BART_Rides[[#This Row],[Station Code]]="PL", BART_Rides[[#This Row],[Station Code]]="CC"), "Yes", "No")</f>
        <v>No</v>
      </c>
    </row>
    <row r="5555" spans="6:14">
      <c r="F5555" s="3">
        <v>44275</v>
      </c>
      <c r="G5555" s="1" t="s">
        <v>29</v>
      </c>
      <c r="H5555" s="1" t="s">
        <v>104</v>
      </c>
      <c r="I5555" s="1">
        <v>265</v>
      </c>
      <c r="J5555" s="1">
        <f>MONTH(BART_Rides[[#This Row],[Date]])</f>
        <v>3</v>
      </c>
      <c r="K5555" s="1">
        <f>WEEKDAY(BART_Rides[[#This Row],[Date]],2)</f>
        <v>6</v>
      </c>
      <c r="L5555" s="1" t="str">
        <f>LEFT(BART_Rides[[#This Row],[Lines]],1)</f>
        <v>O</v>
      </c>
      <c r="M5555" s="1" t="str">
        <f>IF(BART_Rides[[#This Row],[FirstLetter]]="Y","Yes","No")</f>
        <v>No</v>
      </c>
      <c r="N5555" s="1" t="str">
        <f>IF(OR(BART_Rides[[#This Row],[Station Code]]="EM", BART_Rides[[#This Row],[Station Code]]="MT", BART_Rides[[#This Row],[Station Code]]="PL", BART_Rides[[#This Row],[Station Code]]="CC"), "Yes", "No")</f>
        <v>No</v>
      </c>
    </row>
    <row r="5556" spans="6:14">
      <c r="F5556" s="3">
        <v>44276</v>
      </c>
      <c r="G5556" s="1" t="s">
        <v>29</v>
      </c>
      <c r="H5556" s="1" t="s">
        <v>104</v>
      </c>
      <c r="I5556" s="1">
        <v>208</v>
      </c>
      <c r="J5556" s="1">
        <f>MONTH(BART_Rides[[#This Row],[Date]])</f>
        <v>3</v>
      </c>
      <c r="K5556" s="1">
        <f>WEEKDAY(BART_Rides[[#This Row],[Date]],2)</f>
        <v>7</v>
      </c>
      <c r="L5556" s="1" t="str">
        <f>LEFT(BART_Rides[[#This Row],[Lines]],1)</f>
        <v>O</v>
      </c>
      <c r="M5556" s="1" t="str">
        <f>IF(BART_Rides[[#This Row],[FirstLetter]]="Y","Yes","No")</f>
        <v>No</v>
      </c>
      <c r="N5556" s="1" t="str">
        <f>IF(OR(BART_Rides[[#This Row],[Station Code]]="EM", BART_Rides[[#This Row],[Station Code]]="MT", BART_Rides[[#This Row],[Station Code]]="PL", BART_Rides[[#This Row],[Station Code]]="CC"), "Yes", "No")</f>
        <v>No</v>
      </c>
    </row>
    <row r="5557" spans="6:14">
      <c r="F5557" s="3">
        <v>44277</v>
      </c>
      <c r="G5557" s="1" t="s">
        <v>29</v>
      </c>
      <c r="H5557" s="1" t="s">
        <v>104</v>
      </c>
      <c r="I5557" s="1">
        <v>632</v>
      </c>
      <c r="J5557" s="1">
        <f>MONTH(BART_Rides[[#This Row],[Date]])</f>
        <v>3</v>
      </c>
      <c r="K5557" s="1">
        <f>WEEKDAY(BART_Rides[[#This Row],[Date]],2)</f>
        <v>1</v>
      </c>
      <c r="L5557" s="1" t="str">
        <f>LEFT(BART_Rides[[#This Row],[Lines]],1)</f>
        <v>O</v>
      </c>
      <c r="M5557" s="1" t="str">
        <f>IF(BART_Rides[[#This Row],[FirstLetter]]="Y","Yes","No")</f>
        <v>No</v>
      </c>
      <c r="N5557" s="1" t="str">
        <f>IF(OR(BART_Rides[[#This Row],[Station Code]]="EM", BART_Rides[[#This Row],[Station Code]]="MT", BART_Rides[[#This Row],[Station Code]]="PL", BART_Rides[[#This Row],[Station Code]]="CC"), "Yes", "No")</f>
        <v>No</v>
      </c>
    </row>
    <row r="5558" spans="6:14">
      <c r="F5558" s="3">
        <v>44278</v>
      </c>
      <c r="G5558" s="1" t="s">
        <v>29</v>
      </c>
      <c r="H5558" s="1" t="s">
        <v>104</v>
      </c>
      <c r="I5558" s="1">
        <v>614</v>
      </c>
      <c r="J5558" s="1">
        <f>MONTH(BART_Rides[[#This Row],[Date]])</f>
        <v>3</v>
      </c>
      <c r="K5558" s="1">
        <f>WEEKDAY(BART_Rides[[#This Row],[Date]],2)</f>
        <v>2</v>
      </c>
      <c r="L5558" s="1" t="str">
        <f>LEFT(BART_Rides[[#This Row],[Lines]],1)</f>
        <v>O</v>
      </c>
      <c r="M5558" s="1" t="str">
        <f>IF(BART_Rides[[#This Row],[FirstLetter]]="Y","Yes","No")</f>
        <v>No</v>
      </c>
      <c r="N5558" s="1" t="str">
        <f>IF(OR(BART_Rides[[#This Row],[Station Code]]="EM", BART_Rides[[#This Row],[Station Code]]="MT", BART_Rides[[#This Row],[Station Code]]="PL", BART_Rides[[#This Row],[Station Code]]="CC"), "Yes", "No")</f>
        <v>No</v>
      </c>
    </row>
    <row r="5559" spans="6:14">
      <c r="F5559" s="3">
        <v>44279</v>
      </c>
      <c r="G5559" s="1" t="s">
        <v>29</v>
      </c>
      <c r="H5559" s="1" t="s">
        <v>104</v>
      </c>
      <c r="I5559" s="1">
        <v>629</v>
      </c>
      <c r="J5559" s="1">
        <f>MONTH(BART_Rides[[#This Row],[Date]])</f>
        <v>3</v>
      </c>
      <c r="K5559" s="1">
        <f>WEEKDAY(BART_Rides[[#This Row],[Date]],2)</f>
        <v>3</v>
      </c>
      <c r="L5559" s="1" t="str">
        <f>LEFT(BART_Rides[[#This Row],[Lines]],1)</f>
        <v>O</v>
      </c>
      <c r="M5559" s="1" t="str">
        <f>IF(BART_Rides[[#This Row],[FirstLetter]]="Y","Yes","No")</f>
        <v>No</v>
      </c>
      <c r="N5559" s="1" t="str">
        <f>IF(OR(BART_Rides[[#This Row],[Station Code]]="EM", BART_Rides[[#This Row],[Station Code]]="MT", BART_Rides[[#This Row],[Station Code]]="PL", BART_Rides[[#This Row],[Station Code]]="CC"), "Yes", "No")</f>
        <v>No</v>
      </c>
    </row>
    <row r="5560" spans="6:14">
      <c r="F5560" s="3">
        <v>44280</v>
      </c>
      <c r="G5560" s="1" t="s">
        <v>29</v>
      </c>
      <c r="H5560" s="1" t="s">
        <v>104</v>
      </c>
      <c r="I5560" s="1">
        <v>612</v>
      </c>
      <c r="J5560" s="1">
        <f>MONTH(BART_Rides[[#This Row],[Date]])</f>
        <v>3</v>
      </c>
      <c r="K5560" s="1">
        <f>WEEKDAY(BART_Rides[[#This Row],[Date]],2)</f>
        <v>4</v>
      </c>
      <c r="L5560" s="1" t="str">
        <f>LEFT(BART_Rides[[#This Row],[Lines]],1)</f>
        <v>O</v>
      </c>
      <c r="M5560" s="1" t="str">
        <f>IF(BART_Rides[[#This Row],[FirstLetter]]="Y","Yes","No")</f>
        <v>No</v>
      </c>
      <c r="N5560" s="1" t="str">
        <f>IF(OR(BART_Rides[[#This Row],[Station Code]]="EM", BART_Rides[[#This Row],[Station Code]]="MT", BART_Rides[[#This Row],[Station Code]]="PL", BART_Rides[[#This Row],[Station Code]]="CC"), "Yes", "No")</f>
        <v>No</v>
      </c>
    </row>
    <row r="5561" spans="6:14">
      <c r="F5561" s="3">
        <v>44281</v>
      </c>
      <c r="G5561" s="1" t="s">
        <v>29</v>
      </c>
      <c r="H5561" s="1" t="s">
        <v>104</v>
      </c>
      <c r="I5561" s="1">
        <v>587</v>
      </c>
      <c r="J5561" s="1">
        <f>MONTH(BART_Rides[[#This Row],[Date]])</f>
        <v>3</v>
      </c>
      <c r="K5561" s="1">
        <f>WEEKDAY(BART_Rides[[#This Row],[Date]],2)</f>
        <v>5</v>
      </c>
      <c r="L5561" s="1" t="str">
        <f>LEFT(BART_Rides[[#This Row],[Lines]],1)</f>
        <v>O</v>
      </c>
      <c r="M5561" s="1" t="str">
        <f>IF(BART_Rides[[#This Row],[FirstLetter]]="Y","Yes","No")</f>
        <v>No</v>
      </c>
      <c r="N5561" s="1" t="str">
        <f>IF(OR(BART_Rides[[#This Row],[Station Code]]="EM", BART_Rides[[#This Row],[Station Code]]="MT", BART_Rides[[#This Row],[Station Code]]="PL", BART_Rides[[#This Row],[Station Code]]="CC"), "Yes", "No")</f>
        <v>No</v>
      </c>
    </row>
    <row r="5562" spans="6:14">
      <c r="F5562" s="3">
        <v>44282</v>
      </c>
      <c r="G5562" s="1" t="s">
        <v>29</v>
      </c>
      <c r="H5562" s="1" t="s">
        <v>104</v>
      </c>
      <c r="I5562" s="1">
        <v>265</v>
      </c>
      <c r="J5562" s="1">
        <f>MONTH(BART_Rides[[#This Row],[Date]])</f>
        <v>3</v>
      </c>
      <c r="K5562" s="1">
        <f>WEEKDAY(BART_Rides[[#This Row],[Date]],2)</f>
        <v>6</v>
      </c>
      <c r="L5562" s="1" t="str">
        <f>LEFT(BART_Rides[[#This Row],[Lines]],1)</f>
        <v>O</v>
      </c>
      <c r="M5562" s="1" t="str">
        <f>IF(BART_Rides[[#This Row],[FirstLetter]]="Y","Yes","No")</f>
        <v>No</v>
      </c>
      <c r="N5562" s="1" t="str">
        <f>IF(OR(BART_Rides[[#This Row],[Station Code]]="EM", BART_Rides[[#This Row],[Station Code]]="MT", BART_Rides[[#This Row],[Station Code]]="PL", BART_Rides[[#This Row],[Station Code]]="CC"), "Yes", "No")</f>
        <v>No</v>
      </c>
    </row>
    <row r="5563" spans="6:14">
      <c r="F5563" s="3">
        <v>44283</v>
      </c>
      <c r="G5563" s="1" t="s">
        <v>29</v>
      </c>
      <c r="H5563" s="1" t="s">
        <v>104</v>
      </c>
      <c r="I5563" s="1">
        <v>269</v>
      </c>
      <c r="J5563" s="1">
        <f>MONTH(BART_Rides[[#This Row],[Date]])</f>
        <v>3</v>
      </c>
      <c r="K5563" s="1">
        <f>WEEKDAY(BART_Rides[[#This Row],[Date]],2)</f>
        <v>7</v>
      </c>
      <c r="L5563" s="1" t="str">
        <f>LEFT(BART_Rides[[#This Row],[Lines]],1)</f>
        <v>O</v>
      </c>
      <c r="M5563" s="1" t="str">
        <f>IF(BART_Rides[[#This Row],[FirstLetter]]="Y","Yes","No")</f>
        <v>No</v>
      </c>
      <c r="N5563" s="1" t="str">
        <f>IF(OR(BART_Rides[[#This Row],[Station Code]]="EM", BART_Rides[[#This Row],[Station Code]]="MT", BART_Rides[[#This Row],[Station Code]]="PL", BART_Rides[[#This Row],[Station Code]]="CC"), "Yes", "No")</f>
        <v>No</v>
      </c>
    </row>
    <row r="5564" spans="6:14">
      <c r="F5564" s="3">
        <v>44284</v>
      </c>
      <c r="G5564" s="1" t="s">
        <v>29</v>
      </c>
      <c r="H5564" s="1" t="s">
        <v>104</v>
      </c>
      <c r="I5564" s="1">
        <v>604</v>
      </c>
      <c r="J5564" s="1">
        <f>MONTH(BART_Rides[[#This Row],[Date]])</f>
        <v>3</v>
      </c>
      <c r="K5564" s="1">
        <f>WEEKDAY(BART_Rides[[#This Row],[Date]],2)</f>
        <v>1</v>
      </c>
      <c r="L5564" s="1" t="str">
        <f>LEFT(BART_Rides[[#This Row],[Lines]],1)</f>
        <v>O</v>
      </c>
      <c r="M5564" s="1" t="str">
        <f>IF(BART_Rides[[#This Row],[FirstLetter]]="Y","Yes","No")</f>
        <v>No</v>
      </c>
      <c r="N5564" s="1" t="str">
        <f>IF(OR(BART_Rides[[#This Row],[Station Code]]="EM", BART_Rides[[#This Row],[Station Code]]="MT", BART_Rides[[#This Row],[Station Code]]="PL", BART_Rides[[#This Row],[Station Code]]="CC"), "Yes", "No")</f>
        <v>No</v>
      </c>
    </row>
    <row r="5565" spans="6:14">
      <c r="F5565" s="3">
        <v>44285</v>
      </c>
      <c r="G5565" s="1" t="s">
        <v>29</v>
      </c>
      <c r="H5565" s="1" t="s">
        <v>104</v>
      </c>
      <c r="I5565" s="1">
        <v>657</v>
      </c>
      <c r="J5565" s="1">
        <f>MONTH(BART_Rides[[#This Row],[Date]])</f>
        <v>3</v>
      </c>
      <c r="K5565" s="1">
        <f>WEEKDAY(BART_Rides[[#This Row],[Date]],2)</f>
        <v>2</v>
      </c>
      <c r="L5565" s="1" t="str">
        <f>LEFT(BART_Rides[[#This Row],[Lines]],1)</f>
        <v>O</v>
      </c>
      <c r="M5565" s="1" t="str">
        <f>IF(BART_Rides[[#This Row],[FirstLetter]]="Y","Yes","No")</f>
        <v>No</v>
      </c>
      <c r="N5565" s="1" t="str">
        <f>IF(OR(BART_Rides[[#This Row],[Station Code]]="EM", BART_Rides[[#This Row],[Station Code]]="MT", BART_Rides[[#This Row],[Station Code]]="PL", BART_Rides[[#This Row],[Station Code]]="CC"), "Yes", "No")</f>
        <v>No</v>
      </c>
    </row>
    <row r="5566" spans="6:14">
      <c r="F5566" s="3">
        <v>44286</v>
      </c>
      <c r="G5566" s="1" t="s">
        <v>29</v>
      </c>
      <c r="H5566" s="1" t="s">
        <v>104</v>
      </c>
      <c r="I5566" s="1">
        <v>624</v>
      </c>
      <c r="J5566" s="1">
        <f>MONTH(BART_Rides[[#This Row],[Date]])</f>
        <v>3</v>
      </c>
      <c r="K5566" s="1">
        <f>WEEKDAY(BART_Rides[[#This Row],[Date]],2)</f>
        <v>3</v>
      </c>
      <c r="L5566" s="1" t="str">
        <f>LEFT(BART_Rides[[#This Row],[Lines]],1)</f>
        <v>O</v>
      </c>
      <c r="M5566" s="1" t="str">
        <f>IF(BART_Rides[[#This Row],[FirstLetter]]="Y","Yes","No")</f>
        <v>No</v>
      </c>
      <c r="N5566" s="1" t="str">
        <f>IF(OR(BART_Rides[[#This Row],[Station Code]]="EM", BART_Rides[[#This Row],[Station Code]]="MT", BART_Rides[[#This Row],[Station Code]]="PL", BART_Rides[[#This Row],[Station Code]]="CC"), "Yes", "No")</f>
        <v>No</v>
      </c>
    </row>
    <row r="5567" spans="6:14">
      <c r="F5567" s="3">
        <v>44287</v>
      </c>
      <c r="G5567" s="1" t="s">
        <v>29</v>
      </c>
      <c r="H5567" s="1" t="s">
        <v>104</v>
      </c>
      <c r="I5567" s="1">
        <v>653</v>
      </c>
      <c r="J5567" s="1">
        <f>MONTH(BART_Rides[[#This Row],[Date]])</f>
        <v>4</v>
      </c>
      <c r="K5567" s="1">
        <f>WEEKDAY(BART_Rides[[#This Row],[Date]],2)</f>
        <v>4</v>
      </c>
      <c r="L5567" s="1" t="str">
        <f>LEFT(BART_Rides[[#This Row],[Lines]],1)</f>
        <v>O</v>
      </c>
      <c r="M5567" s="1" t="str">
        <f>IF(BART_Rides[[#This Row],[FirstLetter]]="Y","Yes","No")</f>
        <v>No</v>
      </c>
      <c r="N5567" s="1" t="str">
        <f>IF(OR(BART_Rides[[#This Row],[Station Code]]="EM", BART_Rides[[#This Row],[Station Code]]="MT", BART_Rides[[#This Row],[Station Code]]="PL", BART_Rides[[#This Row],[Station Code]]="CC"), "Yes", "No")</f>
        <v>No</v>
      </c>
    </row>
    <row r="5568" spans="6:14">
      <c r="F5568" s="3">
        <v>44288</v>
      </c>
      <c r="G5568" s="1" t="s">
        <v>29</v>
      </c>
      <c r="H5568" s="1" t="s">
        <v>104</v>
      </c>
      <c r="I5568" s="1">
        <v>605</v>
      </c>
      <c r="J5568" s="1">
        <f>MONTH(BART_Rides[[#This Row],[Date]])</f>
        <v>4</v>
      </c>
      <c r="K5568" s="1">
        <f>WEEKDAY(BART_Rides[[#This Row],[Date]],2)</f>
        <v>5</v>
      </c>
      <c r="L5568" s="1" t="str">
        <f>LEFT(BART_Rides[[#This Row],[Lines]],1)</f>
        <v>O</v>
      </c>
      <c r="M5568" s="1" t="str">
        <f>IF(BART_Rides[[#This Row],[FirstLetter]]="Y","Yes","No")</f>
        <v>No</v>
      </c>
      <c r="N5568" s="1" t="str">
        <f>IF(OR(BART_Rides[[#This Row],[Station Code]]="EM", BART_Rides[[#This Row],[Station Code]]="MT", BART_Rides[[#This Row],[Station Code]]="PL", BART_Rides[[#This Row],[Station Code]]="CC"), "Yes", "No")</f>
        <v>No</v>
      </c>
    </row>
    <row r="5569" spans="6:14">
      <c r="F5569" s="3">
        <v>44289</v>
      </c>
      <c r="G5569" s="1" t="s">
        <v>29</v>
      </c>
      <c r="H5569" s="1" t="s">
        <v>104</v>
      </c>
      <c r="I5569" s="1">
        <v>300</v>
      </c>
      <c r="J5569" s="1">
        <f>MONTH(BART_Rides[[#This Row],[Date]])</f>
        <v>4</v>
      </c>
      <c r="K5569" s="1">
        <f>WEEKDAY(BART_Rides[[#This Row],[Date]],2)</f>
        <v>6</v>
      </c>
      <c r="L5569" s="1" t="str">
        <f>LEFT(BART_Rides[[#This Row],[Lines]],1)</f>
        <v>O</v>
      </c>
      <c r="M5569" s="1" t="str">
        <f>IF(BART_Rides[[#This Row],[FirstLetter]]="Y","Yes","No")</f>
        <v>No</v>
      </c>
      <c r="N5569" s="1" t="str">
        <f>IF(OR(BART_Rides[[#This Row],[Station Code]]="EM", BART_Rides[[#This Row],[Station Code]]="MT", BART_Rides[[#This Row],[Station Code]]="PL", BART_Rides[[#This Row],[Station Code]]="CC"), "Yes", "No")</f>
        <v>No</v>
      </c>
    </row>
    <row r="5570" spans="6:14">
      <c r="F5570" s="3">
        <v>44290</v>
      </c>
      <c r="G5570" s="1" t="s">
        <v>29</v>
      </c>
      <c r="H5570" s="1" t="s">
        <v>104</v>
      </c>
      <c r="I5570" s="1">
        <v>244</v>
      </c>
      <c r="J5570" s="1">
        <f>MONTH(BART_Rides[[#This Row],[Date]])</f>
        <v>4</v>
      </c>
      <c r="K5570" s="1">
        <f>WEEKDAY(BART_Rides[[#This Row],[Date]],2)</f>
        <v>7</v>
      </c>
      <c r="L5570" s="1" t="str">
        <f>LEFT(BART_Rides[[#This Row],[Lines]],1)</f>
        <v>O</v>
      </c>
      <c r="M5570" s="1" t="str">
        <f>IF(BART_Rides[[#This Row],[FirstLetter]]="Y","Yes","No")</f>
        <v>No</v>
      </c>
      <c r="N5570" s="1" t="str">
        <f>IF(OR(BART_Rides[[#This Row],[Station Code]]="EM", BART_Rides[[#This Row],[Station Code]]="MT", BART_Rides[[#This Row],[Station Code]]="PL", BART_Rides[[#This Row],[Station Code]]="CC"), "Yes", "No")</f>
        <v>No</v>
      </c>
    </row>
    <row r="5571" spans="6:14">
      <c r="F5571" s="3">
        <v>44291</v>
      </c>
      <c r="G5571" s="1" t="s">
        <v>29</v>
      </c>
      <c r="H5571" s="1" t="s">
        <v>104</v>
      </c>
      <c r="I5571" s="1">
        <v>624</v>
      </c>
      <c r="J5571" s="1">
        <f>MONTH(BART_Rides[[#This Row],[Date]])</f>
        <v>4</v>
      </c>
      <c r="K5571" s="1">
        <f>WEEKDAY(BART_Rides[[#This Row],[Date]],2)</f>
        <v>1</v>
      </c>
      <c r="L5571" s="1" t="str">
        <f>LEFT(BART_Rides[[#This Row],[Lines]],1)</f>
        <v>O</v>
      </c>
      <c r="M5571" s="1" t="str">
        <f>IF(BART_Rides[[#This Row],[FirstLetter]]="Y","Yes","No")</f>
        <v>No</v>
      </c>
      <c r="N5571" s="1" t="str">
        <f>IF(OR(BART_Rides[[#This Row],[Station Code]]="EM", BART_Rides[[#This Row],[Station Code]]="MT", BART_Rides[[#This Row],[Station Code]]="PL", BART_Rides[[#This Row],[Station Code]]="CC"), "Yes", "No")</f>
        <v>No</v>
      </c>
    </row>
    <row r="5572" spans="6:14">
      <c r="F5572" s="3">
        <v>44292</v>
      </c>
      <c r="G5572" s="1" t="s">
        <v>29</v>
      </c>
      <c r="H5572" s="1" t="s">
        <v>104</v>
      </c>
      <c r="I5572" s="1">
        <v>668</v>
      </c>
      <c r="J5572" s="1">
        <f>MONTH(BART_Rides[[#This Row],[Date]])</f>
        <v>4</v>
      </c>
      <c r="K5572" s="1">
        <f>WEEKDAY(BART_Rides[[#This Row],[Date]],2)</f>
        <v>2</v>
      </c>
      <c r="L5572" s="1" t="str">
        <f>LEFT(BART_Rides[[#This Row],[Lines]],1)</f>
        <v>O</v>
      </c>
      <c r="M5572" s="1" t="str">
        <f>IF(BART_Rides[[#This Row],[FirstLetter]]="Y","Yes","No")</f>
        <v>No</v>
      </c>
      <c r="N5572" s="1" t="str">
        <f>IF(OR(BART_Rides[[#This Row],[Station Code]]="EM", BART_Rides[[#This Row],[Station Code]]="MT", BART_Rides[[#This Row],[Station Code]]="PL", BART_Rides[[#This Row],[Station Code]]="CC"), "Yes", "No")</f>
        <v>No</v>
      </c>
    </row>
    <row r="5573" spans="6:14">
      <c r="F5573" s="3">
        <v>44293</v>
      </c>
      <c r="G5573" s="1" t="s">
        <v>29</v>
      </c>
      <c r="H5573" s="1" t="s">
        <v>104</v>
      </c>
      <c r="I5573" s="1">
        <v>704</v>
      </c>
      <c r="J5573" s="1">
        <f>MONTH(BART_Rides[[#This Row],[Date]])</f>
        <v>4</v>
      </c>
      <c r="K5573" s="1">
        <f>WEEKDAY(BART_Rides[[#This Row],[Date]],2)</f>
        <v>3</v>
      </c>
      <c r="L5573" s="1" t="str">
        <f>LEFT(BART_Rides[[#This Row],[Lines]],1)</f>
        <v>O</v>
      </c>
      <c r="M5573" s="1" t="str">
        <f>IF(BART_Rides[[#This Row],[FirstLetter]]="Y","Yes","No")</f>
        <v>No</v>
      </c>
      <c r="N5573" s="1" t="str">
        <f>IF(OR(BART_Rides[[#This Row],[Station Code]]="EM", BART_Rides[[#This Row],[Station Code]]="MT", BART_Rides[[#This Row],[Station Code]]="PL", BART_Rides[[#This Row],[Station Code]]="CC"), "Yes", "No")</f>
        <v>No</v>
      </c>
    </row>
    <row r="5574" spans="6:14">
      <c r="F5574" s="3">
        <v>44294</v>
      </c>
      <c r="G5574" s="1" t="s">
        <v>29</v>
      </c>
      <c r="H5574" s="1" t="s">
        <v>104</v>
      </c>
      <c r="I5574" s="1">
        <v>611</v>
      </c>
      <c r="J5574" s="1">
        <f>MONTH(BART_Rides[[#This Row],[Date]])</f>
        <v>4</v>
      </c>
      <c r="K5574" s="1">
        <f>WEEKDAY(BART_Rides[[#This Row],[Date]],2)</f>
        <v>4</v>
      </c>
      <c r="L5574" s="1" t="str">
        <f>LEFT(BART_Rides[[#This Row],[Lines]],1)</f>
        <v>O</v>
      </c>
      <c r="M5574" s="1" t="str">
        <f>IF(BART_Rides[[#This Row],[FirstLetter]]="Y","Yes","No")</f>
        <v>No</v>
      </c>
      <c r="N5574" s="1" t="str">
        <f>IF(OR(BART_Rides[[#This Row],[Station Code]]="EM", BART_Rides[[#This Row],[Station Code]]="MT", BART_Rides[[#This Row],[Station Code]]="PL", BART_Rides[[#This Row],[Station Code]]="CC"), "Yes", "No")</f>
        <v>No</v>
      </c>
    </row>
    <row r="5575" spans="6:14">
      <c r="F5575" s="3">
        <v>44295</v>
      </c>
      <c r="G5575" s="1" t="s">
        <v>29</v>
      </c>
      <c r="H5575" s="1" t="s">
        <v>104</v>
      </c>
      <c r="I5575" s="1">
        <v>624</v>
      </c>
      <c r="J5575" s="1">
        <f>MONTH(BART_Rides[[#This Row],[Date]])</f>
        <v>4</v>
      </c>
      <c r="K5575" s="1">
        <f>WEEKDAY(BART_Rides[[#This Row],[Date]],2)</f>
        <v>5</v>
      </c>
      <c r="L5575" s="1" t="str">
        <f>LEFT(BART_Rides[[#This Row],[Lines]],1)</f>
        <v>O</v>
      </c>
      <c r="M5575" s="1" t="str">
        <f>IF(BART_Rides[[#This Row],[FirstLetter]]="Y","Yes","No")</f>
        <v>No</v>
      </c>
      <c r="N5575" s="1" t="str">
        <f>IF(OR(BART_Rides[[#This Row],[Station Code]]="EM", BART_Rides[[#This Row],[Station Code]]="MT", BART_Rides[[#This Row],[Station Code]]="PL", BART_Rides[[#This Row],[Station Code]]="CC"), "Yes", "No")</f>
        <v>No</v>
      </c>
    </row>
    <row r="5576" spans="6:14">
      <c r="F5576" s="3">
        <v>44296</v>
      </c>
      <c r="G5576" s="1" t="s">
        <v>29</v>
      </c>
      <c r="H5576" s="1" t="s">
        <v>104</v>
      </c>
      <c r="I5576" s="1">
        <v>312</v>
      </c>
      <c r="J5576" s="1">
        <f>MONTH(BART_Rides[[#This Row],[Date]])</f>
        <v>4</v>
      </c>
      <c r="K5576" s="1">
        <f>WEEKDAY(BART_Rides[[#This Row],[Date]],2)</f>
        <v>6</v>
      </c>
      <c r="L5576" s="1" t="str">
        <f>LEFT(BART_Rides[[#This Row],[Lines]],1)</f>
        <v>O</v>
      </c>
      <c r="M5576" s="1" t="str">
        <f>IF(BART_Rides[[#This Row],[FirstLetter]]="Y","Yes","No")</f>
        <v>No</v>
      </c>
      <c r="N5576" s="1" t="str">
        <f>IF(OR(BART_Rides[[#This Row],[Station Code]]="EM", BART_Rides[[#This Row],[Station Code]]="MT", BART_Rides[[#This Row],[Station Code]]="PL", BART_Rides[[#This Row],[Station Code]]="CC"), "Yes", "No")</f>
        <v>No</v>
      </c>
    </row>
    <row r="5577" spans="6:14">
      <c r="F5577" s="3">
        <v>44297</v>
      </c>
      <c r="G5577" s="1" t="s">
        <v>29</v>
      </c>
      <c r="H5577" s="1" t="s">
        <v>104</v>
      </c>
      <c r="I5577" s="1">
        <v>257</v>
      </c>
      <c r="J5577" s="1">
        <f>MONTH(BART_Rides[[#This Row],[Date]])</f>
        <v>4</v>
      </c>
      <c r="K5577" s="1">
        <f>WEEKDAY(BART_Rides[[#This Row],[Date]],2)</f>
        <v>7</v>
      </c>
      <c r="L5577" s="1" t="str">
        <f>LEFT(BART_Rides[[#This Row],[Lines]],1)</f>
        <v>O</v>
      </c>
      <c r="M5577" s="1" t="str">
        <f>IF(BART_Rides[[#This Row],[FirstLetter]]="Y","Yes","No")</f>
        <v>No</v>
      </c>
      <c r="N5577" s="1" t="str">
        <f>IF(OR(BART_Rides[[#This Row],[Station Code]]="EM", BART_Rides[[#This Row],[Station Code]]="MT", BART_Rides[[#This Row],[Station Code]]="PL", BART_Rides[[#This Row],[Station Code]]="CC"), "Yes", "No")</f>
        <v>No</v>
      </c>
    </row>
    <row r="5578" spans="6:14">
      <c r="F5578" s="3">
        <v>44298</v>
      </c>
      <c r="G5578" s="1" t="s">
        <v>29</v>
      </c>
      <c r="H5578" s="1" t="s">
        <v>104</v>
      </c>
      <c r="I5578" s="1">
        <v>640</v>
      </c>
      <c r="J5578" s="1">
        <f>MONTH(BART_Rides[[#This Row],[Date]])</f>
        <v>4</v>
      </c>
      <c r="K5578" s="1">
        <f>WEEKDAY(BART_Rides[[#This Row],[Date]],2)</f>
        <v>1</v>
      </c>
      <c r="L5578" s="1" t="str">
        <f>LEFT(BART_Rides[[#This Row],[Lines]],1)</f>
        <v>O</v>
      </c>
      <c r="M5578" s="1" t="str">
        <f>IF(BART_Rides[[#This Row],[FirstLetter]]="Y","Yes","No")</f>
        <v>No</v>
      </c>
      <c r="N5578" s="1" t="str">
        <f>IF(OR(BART_Rides[[#This Row],[Station Code]]="EM", BART_Rides[[#This Row],[Station Code]]="MT", BART_Rides[[#This Row],[Station Code]]="PL", BART_Rides[[#This Row],[Station Code]]="CC"), "Yes", "No")</f>
        <v>No</v>
      </c>
    </row>
    <row r="5579" spans="6:14">
      <c r="F5579" s="3">
        <v>44299</v>
      </c>
      <c r="G5579" s="1" t="s">
        <v>29</v>
      </c>
      <c r="H5579" s="1" t="s">
        <v>104</v>
      </c>
      <c r="I5579" s="1">
        <v>641</v>
      </c>
      <c r="J5579" s="1">
        <f>MONTH(BART_Rides[[#This Row],[Date]])</f>
        <v>4</v>
      </c>
      <c r="K5579" s="1">
        <f>WEEKDAY(BART_Rides[[#This Row],[Date]],2)</f>
        <v>2</v>
      </c>
      <c r="L5579" s="1" t="str">
        <f>LEFT(BART_Rides[[#This Row],[Lines]],1)</f>
        <v>O</v>
      </c>
      <c r="M5579" s="1" t="str">
        <f>IF(BART_Rides[[#This Row],[FirstLetter]]="Y","Yes","No")</f>
        <v>No</v>
      </c>
      <c r="N5579" s="1" t="str">
        <f>IF(OR(BART_Rides[[#This Row],[Station Code]]="EM", BART_Rides[[#This Row],[Station Code]]="MT", BART_Rides[[#This Row],[Station Code]]="PL", BART_Rides[[#This Row],[Station Code]]="CC"), "Yes", "No")</f>
        <v>No</v>
      </c>
    </row>
    <row r="5580" spans="6:14">
      <c r="F5580" s="3">
        <v>44300</v>
      </c>
      <c r="G5580" s="1" t="s">
        <v>29</v>
      </c>
      <c r="H5580" s="1" t="s">
        <v>104</v>
      </c>
      <c r="I5580" s="1">
        <v>656</v>
      </c>
      <c r="J5580" s="1">
        <f>MONTH(BART_Rides[[#This Row],[Date]])</f>
        <v>4</v>
      </c>
      <c r="K5580" s="1">
        <f>WEEKDAY(BART_Rides[[#This Row],[Date]],2)</f>
        <v>3</v>
      </c>
      <c r="L5580" s="1" t="str">
        <f>LEFT(BART_Rides[[#This Row],[Lines]],1)</f>
        <v>O</v>
      </c>
      <c r="M5580" s="1" t="str">
        <f>IF(BART_Rides[[#This Row],[FirstLetter]]="Y","Yes","No")</f>
        <v>No</v>
      </c>
      <c r="N5580" s="1" t="str">
        <f>IF(OR(BART_Rides[[#This Row],[Station Code]]="EM", BART_Rides[[#This Row],[Station Code]]="MT", BART_Rides[[#This Row],[Station Code]]="PL", BART_Rides[[#This Row],[Station Code]]="CC"), "Yes", "No")</f>
        <v>No</v>
      </c>
    </row>
    <row r="5581" spans="6:14">
      <c r="F5581" s="3">
        <v>44301</v>
      </c>
      <c r="G5581" s="1" t="s">
        <v>29</v>
      </c>
      <c r="H5581" s="1" t="s">
        <v>104</v>
      </c>
      <c r="I5581" s="1">
        <v>673</v>
      </c>
      <c r="J5581" s="1">
        <f>MONTH(BART_Rides[[#This Row],[Date]])</f>
        <v>4</v>
      </c>
      <c r="K5581" s="1">
        <f>WEEKDAY(BART_Rides[[#This Row],[Date]],2)</f>
        <v>4</v>
      </c>
      <c r="L5581" s="1" t="str">
        <f>LEFT(BART_Rides[[#This Row],[Lines]],1)</f>
        <v>O</v>
      </c>
      <c r="M5581" s="1" t="str">
        <f>IF(BART_Rides[[#This Row],[FirstLetter]]="Y","Yes","No")</f>
        <v>No</v>
      </c>
      <c r="N5581" s="1" t="str">
        <f>IF(OR(BART_Rides[[#This Row],[Station Code]]="EM", BART_Rides[[#This Row],[Station Code]]="MT", BART_Rides[[#This Row],[Station Code]]="PL", BART_Rides[[#This Row],[Station Code]]="CC"), "Yes", "No")</f>
        <v>No</v>
      </c>
    </row>
    <row r="5582" spans="6:14">
      <c r="F5582" s="3">
        <v>44302</v>
      </c>
      <c r="G5582" s="1" t="s">
        <v>29</v>
      </c>
      <c r="H5582" s="1" t="s">
        <v>104</v>
      </c>
      <c r="I5582" s="1">
        <v>619</v>
      </c>
      <c r="J5582" s="1">
        <f>MONTH(BART_Rides[[#This Row],[Date]])</f>
        <v>4</v>
      </c>
      <c r="K5582" s="1">
        <f>WEEKDAY(BART_Rides[[#This Row],[Date]],2)</f>
        <v>5</v>
      </c>
      <c r="L5582" s="1" t="str">
        <f>LEFT(BART_Rides[[#This Row],[Lines]],1)</f>
        <v>O</v>
      </c>
      <c r="M5582" s="1" t="str">
        <f>IF(BART_Rides[[#This Row],[FirstLetter]]="Y","Yes","No")</f>
        <v>No</v>
      </c>
      <c r="N5582" s="1" t="str">
        <f>IF(OR(BART_Rides[[#This Row],[Station Code]]="EM", BART_Rides[[#This Row],[Station Code]]="MT", BART_Rides[[#This Row],[Station Code]]="PL", BART_Rides[[#This Row],[Station Code]]="CC"), "Yes", "No")</f>
        <v>No</v>
      </c>
    </row>
    <row r="5583" spans="6:14">
      <c r="F5583" s="3">
        <v>44303</v>
      </c>
      <c r="G5583" s="1" t="s">
        <v>29</v>
      </c>
      <c r="H5583" s="1" t="s">
        <v>104</v>
      </c>
      <c r="I5583" s="1">
        <v>299</v>
      </c>
      <c r="J5583" s="1">
        <f>MONTH(BART_Rides[[#This Row],[Date]])</f>
        <v>4</v>
      </c>
      <c r="K5583" s="1">
        <f>WEEKDAY(BART_Rides[[#This Row],[Date]],2)</f>
        <v>6</v>
      </c>
      <c r="L5583" s="1" t="str">
        <f>LEFT(BART_Rides[[#This Row],[Lines]],1)</f>
        <v>O</v>
      </c>
      <c r="M5583" s="1" t="str">
        <f>IF(BART_Rides[[#This Row],[FirstLetter]]="Y","Yes","No")</f>
        <v>No</v>
      </c>
      <c r="N5583" s="1" t="str">
        <f>IF(OR(BART_Rides[[#This Row],[Station Code]]="EM", BART_Rides[[#This Row],[Station Code]]="MT", BART_Rides[[#This Row],[Station Code]]="PL", BART_Rides[[#This Row],[Station Code]]="CC"), "Yes", "No")</f>
        <v>No</v>
      </c>
    </row>
    <row r="5584" spans="6:14">
      <c r="F5584" s="3">
        <v>44304</v>
      </c>
      <c r="G5584" s="1" t="s">
        <v>29</v>
      </c>
      <c r="H5584" s="1" t="s">
        <v>104</v>
      </c>
      <c r="I5584" s="1">
        <v>259</v>
      </c>
      <c r="J5584" s="1">
        <f>MONTH(BART_Rides[[#This Row],[Date]])</f>
        <v>4</v>
      </c>
      <c r="K5584" s="1">
        <f>WEEKDAY(BART_Rides[[#This Row],[Date]],2)</f>
        <v>7</v>
      </c>
      <c r="L5584" s="1" t="str">
        <f>LEFT(BART_Rides[[#This Row],[Lines]],1)</f>
        <v>O</v>
      </c>
      <c r="M5584" s="1" t="str">
        <f>IF(BART_Rides[[#This Row],[FirstLetter]]="Y","Yes","No")</f>
        <v>No</v>
      </c>
      <c r="N5584" s="1" t="str">
        <f>IF(OR(BART_Rides[[#This Row],[Station Code]]="EM", BART_Rides[[#This Row],[Station Code]]="MT", BART_Rides[[#This Row],[Station Code]]="PL", BART_Rides[[#This Row],[Station Code]]="CC"), "Yes", "No")</f>
        <v>No</v>
      </c>
    </row>
    <row r="5585" spans="6:14">
      <c r="F5585" s="3">
        <v>44305</v>
      </c>
      <c r="G5585" s="1" t="s">
        <v>29</v>
      </c>
      <c r="H5585" s="1" t="s">
        <v>104</v>
      </c>
      <c r="I5585" s="1">
        <v>622</v>
      </c>
      <c r="J5585" s="1">
        <f>MONTH(BART_Rides[[#This Row],[Date]])</f>
        <v>4</v>
      </c>
      <c r="K5585" s="1">
        <f>WEEKDAY(BART_Rides[[#This Row],[Date]],2)</f>
        <v>1</v>
      </c>
      <c r="L5585" s="1" t="str">
        <f>LEFT(BART_Rides[[#This Row],[Lines]],1)</f>
        <v>O</v>
      </c>
      <c r="M5585" s="1" t="str">
        <f>IF(BART_Rides[[#This Row],[FirstLetter]]="Y","Yes","No")</f>
        <v>No</v>
      </c>
      <c r="N5585" s="1" t="str">
        <f>IF(OR(BART_Rides[[#This Row],[Station Code]]="EM", BART_Rides[[#This Row],[Station Code]]="MT", BART_Rides[[#This Row],[Station Code]]="PL", BART_Rides[[#This Row],[Station Code]]="CC"), "Yes", "No")</f>
        <v>No</v>
      </c>
    </row>
    <row r="5586" spans="6:14">
      <c r="F5586" s="3">
        <v>44306</v>
      </c>
      <c r="G5586" s="1" t="s">
        <v>29</v>
      </c>
      <c r="H5586" s="1" t="s">
        <v>104</v>
      </c>
      <c r="I5586" s="1">
        <v>632</v>
      </c>
      <c r="J5586" s="1">
        <f>MONTH(BART_Rides[[#This Row],[Date]])</f>
        <v>4</v>
      </c>
      <c r="K5586" s="1">
        <f>WEEKDAY(BART_Rides[[#This Row],[Date]],2)</f>
        <v>2</v>
      </c>
      <c r="L5586" s="1" t="str">
        <f>LEFT(BART_Rides[[#This Row],[Lines]],1)</f>
        <v>O</v>
      </c>
      <c r="M5586" s="1" t="str">
        <f>IF(BART_Rides[[#This Row],[FirstLetter]]="Y","Yes","No")</f>
        <v>No</v>
      </c>
      <c r="N5586" s="1" t="str">
        <f>IF(OR(BART_Rides[[#This Row],[Station Code]]="EM", BART_Rides[[#This Row],[Station Code]]="MT", BART_Rides[[#This Row],[Station Code]]="PL", BART_Rides[[#This Row],[Station Code]]="CC"), "Yes", "No")</f>
        <v>No</v>
      </c>
    </row>
    <row r="5587" spans="6:14">
      <c r="F5587" s="3">
        <v>44307</v>
      </c>
      <c r="G5587" s="1" t="s">
        <v>29</v>
      </c>
      <c r="H5587" s="1" t="s">
        <v>104</v>
      </c>
      <c r="I5587" s="1">
        <v>656</v>
      </c>
      <c r="J5587" s="1">
        <f>MONTH(BART_Rides[[#This Row],[Date]])</f>
        <v>4</v>
      </c>
      <c r="K5587" s="1">
        <f>WEEKDAY(BART_Rides[[#This Row],[Date]],2)</f>
        <v>3</v>
      </c>
      <c r="L5587" s="1" t="str">
        <f>LEFT(BART_Rides[[#This Row],[Lines]],1)</f>
        <v>O</v>
      </c>
      <c r="M5587" s="1" t="str">
        <f>IF(BART_Rides[[#This Row],[FirstLetter]]="Y","Yes","No")</f>
        <v>No</v>
      </c>
      <c r="N5587" s="1" t="str">
        <f>IF(OR(BART_Rides[[#This Row],[Station Code]]="EM", BART_Rides[[#This Row],[Station Code]]="MT", BART_Rides[[#This Row],[Station Code]]="PL", BART_Rides[[#This Row],[Station Code]]="CC"), "Yes", "No")</f>
        <v>No</v>
      </c>
    </row>
    <row r="5588" spans="6:14">
      <c r="F5588" s="3">
        <v>44308</v>
      </c>
      <c r="G5588" s="1" t="s">
        <v>29</v>
      </c>
      <c r="H5588" s="1" t="s">
        <v>104</v>
      </c>
      <c r="I5588" s="1">
        <v>663</v>
      </c>
      <c r="J5588" s="1">
        <f>MONTH(BART_Rides[[#This Row],[Date]])</f>
        <v>4</v>
      </c>
      <c r="K5588" s="1">
        <f>WEEKDAY(BART_Rides[[#This Row],[Date]],2)</f>
        <v>4</v>
      </c>
      <c r="L5588" s="1" t="str">
        <f>LEFT(BART_Rides[[#This Row],[Lines]],1)</f>
        <v>O</v>
      </c>
      <c r="M5588" s="1" t="str">
        <f>IF(BART_Rides[[#This Row],[FirstLetter]]="Y","Yes","No")</f>
        <v>No</v>
      </c>
      <c r="N5588" s="1" t="str">
        <f>IF(OR(BART_Rides[[#This Row],[Station Code]]="EM", BART_Rides[[#This Row],[Station Code]]="MT", BART_Rides[[#This Row],[Station Code]]="PL", BART_Rides[[#This Row],[Station Code]]="CC"), "Yes", "No")</f>
        <v>No</v>
      </c>
    </row>
    <row r="5589" spans="6:14">
      <c r="F5589" s="3">
        <v>44309</v>
      </c>
      <c r="G5589" s="1" t="s">
        <v>29</v>
      </c>
      <c r="H5589" s="1" t="s">
        <v>104</v>
      </c>
      <c r="I5589" s="1">
        <v>608</v>
      </c>
      <c r="J5589" s="1">
        <f>MONTH(BART_Rides[[#This Row],[Date]])</f>
        <v>4</v>
      </c>
      <c r="K5589" s="1">
        <f>WEEKDAY(BART_Rides[[#This Row],[Date]],2)</f>
        <v>5</v>
      </c>
      <c r="L5589" s="1" t="str">
        <f>LEFT(BART_Rides[[#This Row],[Lines]],1)</f>
        <v>O</v>
      </c>
      <c r="M5589" s="1" t="str">
        <f>IF(BART_Rides[[#This Row],[FirstLetter]]="Y","Yes","No")</f>
        <v>No</v>
      </c>
      <c r="N5589" s="1" t="str">
        <f>IF(OR(BART_Rides[[#This Row],[Station Code]]="EM", BART_Rides[[#This Row],[Station Code]]="MT", BART_Rides[[#This Row],[Station Code]]="PL", BART_Rides[[#This Row],[Station Code]]="CC"), "Yes", "No")</f>
        <v>No</v>
      </c>
    </row>
    <row r="5590" spans="6:14">
      <c r="F5590" s="3">
        <v>44310</v>
      </c>
      <c r="G5590" s="1" t="s">
        <v>29</v>
      </c>
      <c r="H5590" s="1" t="s">
        <v>104</v>
      </c>
      <c r="I5590" s="1">
        <v>309</v>
      </c>
      <c r="J5590" s="1">
        <f>MONTH(BART_Rides[[#This Row],[Date]])</f>
        <v>4</v>
      </c>
      <c r="K5590" s="1">
        <f>WEEKDAY(BART_Rides[[#This Row],[Date]],2)</f>
        <v>6</v>
      </c>
      <c r="L5590" s="1" t="str">
        <f>LEFT(BART_Rides[[#This Row],[Lines]],1)</f>
        <v>O</v>
      </c>
      <c r="M5590" s="1" t="str">
        <f>IF(BART_Rides[[#This Row],[FirstLetter]]="Y","Yes","No")</f>
        <v>No</v>
      </c>
      <c r="N5590" s="1" t="str">
        <f>IF(OR(BART_Rides[[#This Row],[Station Code]]="EM", BART_Rides[[#This Row],[Station Code]]="MT", BART_Rides[[#This Row],[Station Code]]="PL", BART_Rides[[#This Row],[Station Code]]="CC"), "Yes", "No")</f>
        <v>No</v>
      </c>
    </row>
    <row r="5591" spans="6:14">
      <c r="F5591" s="3">
        <v>44311</v>
      </c>
      <c r="G5591" s="1" t="s">
        <v>29</v>
      </c>
      <c r="H5591" s="1" t="s">
        <v>104</v>
      </c>
      <c r="I5591" s="1">
        <v>184</v>
      </c>
      <c r="J5591" s="1">
        <f>MONTH(BART_Rides[[#This Row],[Date]])</f>
        <v>4</v>
      </c>
      <c r="K5591" s="1">
        <f>WEEKDAY(BART_Rides[[#This Row],[Date]],2)</f>
        <v>7</v>
      </c>
      <c r="L5591" s="1" t="str">
        <f>LEFT(BART_Rides[[#This Row],[Lines]],1)</f>
        <v>O</v>
      </c>
      <c r="M5591" s="1" t="str">
        <f>IF(BART_Rides[[#This Row],[FirstLetter]]="Y","Yes","No")</f>
        <v>No</v>
      </c>
      <c r="N5591" s="1" t="str">
        <f>IF(OR(BART_Rides[[#This Row],[Station Code]]="EM", BART_Rides[[#This Row],[Station Code]]="MT", BART_Rides[[#This Row],[Station Code]]="PL", BART_Rides[[#This Row],[Station Code]]="CC"), "Yes", "No")</f>
        <v>No</v>
      </c>
    </row>
    <row r="5592" spans="6:14">
      <c r="F5592" s="3">
        <v>44312</v>
      </c>
      <c r="G5592" s="1" t="s">
        <v>29</v>
      </c>
      <c r="H5592" s="1" t="s">
        <v>104</v>
      </c>
      <c r="I5592" s="1">
        <v>654</v>
      </c>
      <c r="J5592" s="1">
        <f>MONTH(BART_Rides[[#This Row],[Date]])</f>
        <v>4</v>
      </c>
      <c r="K5592" s="1">
        <f>WEEKDAY(BART_Rides[[#This Row],[Date]],2)</f>
        <v>1</v>
      </c>
      <c r="L5592" s="1" t="str">
        <f>LEFT(BART_Rides[[#This Row],[Lines]],1)</f>
        <v>O</v>
      </c>
      <c r="M5592" s="1" t="str">
        <f>IF(BART_Rides[[#This Row],[FirstLetter]]="Y","Yes","No")</f>
        <v>No</v>
      </c>
      <c r="N5592" s="1" t="str">
        <f>IF(OR(BART_Rides[[#This Row],[Station Code]]="EM", BART_Rides[[#This Row],[Station Code]]="MT", BART_Rides[[#This Row],[Station Code]]="PL", BART_Rides[[#This Row],[Station Code]]="CC"), "Yes", "No")</f>
        <v>No</v>
      </c>
    </row>
    <row r="5593" spans="6:14">
      <c r="F5593" s="3">
        <v>44313</v>
      </c>
      <c r="G5593" s="1" t="s">
        <v>29</v>
      </c>
      <c r="H5593" s="1" t="s">
        <v>104</v>
      </c>
      <c r="I5593" s="1">
        <v>652</v>
      </c>
      <c r="J5593" s="1">
        <f>MONTH(BART_Rides[[#This Row],[Date]])</f>
        <v>4</v>
      </c>
      <c r="K5593" s="1">
        <f>WEEKDAY(BART_Rides[[#This Row],[Date]],2)</f>
        <v>2</v>
      </c>
      <c r="L5593" s="1" t="str">
        <f>LEFT(BART_Rides[[#This Row],[Lines]],1)</f>
        <v>O</v>
      </c>
      <c r="M5593" s="1" t="str">
        <f>IF(BART_Rides[[#This Row],[FirstLetter]]="Y","Yes","No")</f>
        <v>No</v>
      </c>
      <c r="N5593" s="1" t="str">
        <f>IF(OR(BART_Rides[[#This Row],[Station Code]]="EM", BART_Rides[[#This Row],[Station Code]]="MT", BART_Rides[[#This Row],[Station Code]]="PL", BART_Rides[[#This Row],[Station Code]]="CC"), "Yes", "No")</f>
        <v>No</v>
      </c>
    </row>
    <row r="5594" spans="6:14">
      <c r="F5594" s="3">
        <v>44314</v>
      </c>
      <c r="G5594" s="1" t="s">
        <v>29</v>
      </c>
      <c r="H5594" s="1" t="s">
        <v>104</v>
      </c>
      <c r="I5594" s="1">
        <v>661</v>
      </c>
      <c r="J5594" s="1">
        <f>MONTH(BART_Rides[[#This Row],[Date]])</f>
        <v>4</v>
      </c>
      <c r="K5594" s="1">
        <f>WEEKDAY(BART_Rides[[#This Row],[Date]],2)</f>
        <v>3</v>
      </c>
      <c r="L5594" s="1" t="str">
        <f>LEFT(BART_Rides[[#This Row],[Lines]],1)</f>
        <v>O</v>
      </c>
      <c r="M5594" s="1" t="str">
        <f>IF(BART_Rides[[#This Row],[FirstLetter]]="Y","Yes","No")</f>
        <v>No</v>
      </c>
      <c r="N5594" s="1" t="str">
        <f>IF(OR(BART_Rides[[#This Row],[Station Code]]="EM", BART_Rides[[#This Row],[Station Code]]="MT", BART_Rides[[#This Row],[Station Code]]="PL", BART_Rides[[#This Row],[Station Code]]="CC"), "Yes", "No")</f>
        <v>No</v>
      </c>
    </row>
    <row r="5595" spans="6:14">
      <c r="F5595" s="3">
        <v>44315</v>
      </c>
      <c r="G5595" s="1" t="s">
        <v>29</v>
      </c>
      <c r="H5595" s="1" t="s">
        <v>104</v>
      </c>
      <c r="I5595" s="1">
        <v>624</v>
      </c>
      <c r="J5595" s="1">
        <f>MONTH(BART_Rides[[#This Row],[Date]])</f>
        <v>4</v>
      </c>
      <c r="K5595" s="1">
        <f>WEEKDAY(BART_Rides[[#This Row],[Date]],2)</f>
        <v>4</v>
      </c>
      <c r="L5595" s="1" t="str">
        <f>LEFT(BART_Rides[[#This Row],[Lines]],1)</f>
        <v>O</v>
      </c>
      <c r="M5595" s="1" t="str">
        <f>IF(BART_Rides[[#This Row],[FirstLetter]]="Y","Yes","No")</f>
        <v>No</v>
      </c>
      <c r="N5595" s="1" t="str">
        <f>IF(OR(BART_Rides[[#This Row],[Station Code]]="EM", BART_Rides[[#This Row],[Station Code]]="MT", BART_Rides[[#This Row],[Station Code]]="PL", BART_Rides[[#This Row],[Station Code]]="CC"), "Yes", "No")</f>
        <v>No</v>
      </c>
    </row>
    <row r="5596" spans="6:14">
      <c r="F5596" s="3">
        <v>44316</v>
      </c>
      <c r="G5596" s="1" t="s">
        <v>29</v>
      </c>
      <c r="H5596" s="1" t="s">
        <v>104</v>
      </c>
      <c r="I5596" s="1">
        <v>615</v>
      </c>
      <c r="J5596" s="1">
        <f>MONTH(BART_Rides[[#This Row],[Date]])</f>
        <v>4</v>
      </c>
      <c r="K5596" s="1">
        <f>WEEKDAY(BART_Rides[[#This Row],[Date]],2)</f>
        <v>5</v>
      </c>
      <c r="L5596" s="1" t="str">
        <f>LEFT(BART_Rides[[#This Row],[Lines]],1)</f>
        <v>O</v>
      </c>
      <c r="M5596" s="1" t="str">
        <f>IF(BART_Rides[[#This Row],[FirstLetter]]="Y","Yes","No")</f>
        <v>No</v>
      </c>
      <c r="N5596" s="1" t="str">
        <f>IF(OR(BART_Rides[[#This Row],[Station Code]]="EM", BART_Rides[[#This Row],[Station Code]]="MT", BART_Rides[[#This Row],[Station Code]]="PL", BART_Rides[[#This Row],[Station Code]]="CC"), "Yes", "No")</f>
        <v>No</v>
      </c>
    </row>
    <row r="5597" spans="6:14">
      <c r="F5597" s="3">
        <v>44317</v>
      </c>
      <c r="G5597" s="1" t="s">
        <v>29</v>
      </c>
      <c r="H5597" s="1" t="s">
        <v>104</v>
      </c>
      <c r="I5597" s="1">
        <v>319</v>
      </c>
      <c r="J5597" s="1">
        <f>MONTH(BART_Rides[[#This Row],[Date]])</f>
        <v>5</v>
      </c>
      <c r="K5597" s="1">
        <f>WEEKDAY(BART_Rides[[#This Row],[Date]],2)</f>
        <v>6</v>
      </c>
      <c r="L5597" s="1" t="str">
        <f>LEFT(BART_Rides[[#This Row],[Lines]],1)</f>
        <v>O</v>
      </c>
      <c r="M5597" s="1" t="str">
        <f>IF(BART_Rides[[#This Row],[FirstLetter]]="Y","Yes","No")</f>
        <v>No</v>
      </c>
      <c r="N5597" s="1" t="str">
        <f>IF(OR(BART_Rides[[#This Row],[Station Code]]="EM", BART_Rides[[#This Row],[Station Code]]="MT", BART_Rides[[#This Row],[Station Code]]="PL", BART_Rides[[#This Row],[Station Code]]="CC"), "Yes", "No")</f>
        <v>No</v>
      </c>
    </row>
    <row r="5598" spans="6:14">
      <c r="F5598" s="3">
        <v>44318</v>
      </c>
      <c r="G5598" s="1" t="s">
        <v>29</v>
      </c>
      <c r="H5598" s="1" t="s">
        <v>104</v>
      </c>
      <c r="I5598" s="1">
        <v>229</v>
      </c>
      <c r="J5598" s="1">
        <f>MONTH(BART_Rides[[#This Row],[Date]])</f>
        <v>5</v>
      </c>
      <c r="K5598" s="1">
        <f>WEEKDAY(BART_Rides[[#This Row],[Date]],2)</f>
        <v>7</v>
      </c>
      <c r="L5598" s="1" t="str">
        <f>LEFT(BART_Rides[[#This Row],[Lines]],1)</f>
        <v>O</v>
      </c>
      <c r="M5598" s="1" t="str">
        <f>IF(BART_Rides[[#This Row],[FirstLetter]]="Y","Yes","No")</f>
        <v>No</v>
      </c>
      <c r="N5598" s="1" t="str">
        <f>IF(OR(BART_Rides[[#This Row],[Station Code]]="EM", BART_Rides[[#This Row],[Station Code]]="MT", BART_Rides[[#This Row],[Station Code]]="PL", BART_Rides[[#This Row],[Station Code]]="CC"), "Yes", "No")</f>
        <v>No</v>
      </c>
    </row>
    <row r="5599" spans="6:14">
      <c r="F5599" s="3">
        <v>44319</v>
      </c>
      <c r="G5599" s="1" t="s">
        <v>29</v>
      </c>
      <c r="H5599" s="1" t="s">
        <v>104</v>
      </c>
      <c r="I5599" s="1">
        <v>662</v>
      </c>
      <c r="J5599" s="1">
        <f>MONTH(BART_Rides[[#This Row],[Date]])</f>
        <v>5</v>
      </c>
      <c r="K5599" s="1">
        <f>WEEKDAY(BART_Rides[[#This Row],[Date]],2)</f>
        <v>1</v>
      </c>
      <c r="L5599" s="1" t="str">
        <f>LEFT(BART_Rides[[#This Row],[Lines]],1)</f>
        <v>O</v>
      </c>
      <c r="M5599" s="1" t="str">
        <f>IF(BART_Rides[[#This Row],[FirstLetter]]="Y","Yes","No")</f>
        <v>No</v>
      </c>
      <c r="N5599" s="1" t="str">
        <f>IF(OR(BART_Rides[[#This Row],[Station Code]]="EM", BART_Rides[[#This Row],[Station Code]]="MT", BART_Rides[[#This Row],[Station Code]]="PL", BART_Rides[[#This Row],[Station Code]]="CC"), "Yes", "No")</f>
        <v>No</v>
      </c>
    </row>
    <row r="5600" spans="6:14">
      <c r="F5600" s="3">
        <v>44320</v>
      </c>
      <c r="G5600" s="1" t="s">
        <v>29</v>
      </c>
      <c r="H5600" s="1" t="s">
        <v>104</v>
      </c>
      <c r="I5600" s="1">
        <v>652</v>
      </c>
      <c r="J5600" s="1">
        <f>MONTH(BART_Rides[[#This Row],[Date]])</f>
        <v>5</v>
      </c>
      <c r="K5600" s="1">
        <f>WEEKDAY(BART_Rides[[#This Row],[Date]],2)</f>
        <v>2</v>
      </c>
      <c r="L5600" s="1" t="str">
        <f>LEFT(BART_Rides[[#This Row],[Lines]],1)</f>
        <v>O</v>
      </c>
      <c r="M5600" s="1" t="str">
        <f>IF(BART_Rides[[#This Row],[FirstLetter]]="Y","Yes","No")</f>
        <v>No</v>
      </c>
      <c r="N5600" s="1" t="str">
        <f>IF(OR(BART_Rides[[#This Row],[Station Code]]="EM", BART_Rides[[#This Row],[Station Code]]="MT", BART_Rides[[#This Row],[Station Code]]="PL", BART_Rides[[#This Row],[Station Code]]="CC"), "Yes", "No")</f>
        <v>No</v>
      </c>
    </row>
    <row r="5601" spans="6:14">
      <c r="F5601" s="3">
        <v>44321</v>
      </c>
      <c r="G5601" s="1" t="s">
        <v>29</v>
      </c>
      <c r="H5601" s="1" t="s">
        <v>104</v>
      </c>
      <c r="I5601" s="1">
        <v>650</v>
      </c>
      <c r="J5601" s="1">
        <f>MONTH(BART_Rides[[#This Row],[Date]])</f>
        <v>5</v>
      </c>
      <c r="K5601" s="1">
        <f>WEEKDAY(BART_Rides[[#This Row],[Date]],2)</f>
        <v>3</v>
      </c>
      <c r="L5601" s="1" t="str">
        <f>LEFT(BART_Rides[[#This Row],[Lines]],1)</f>
        <v>O</v>
      </c>
      <c r="M5601" s="1" t="str">
        <f>IF(BART_Rides[[#This Row],[FirstLetter]]="Y","Yes","No")</f>
        <v>No</v>
      </c>
      <c r="N5601" s="1" t="str">
        <f>IF(OR(BART_Rides[[#This Row],[Station Code]]="EM", BART_Rides[[#This Row],[Station Code]]="MT", BART_Rides[[#This Row],[Station Code]]="PL", BART_Rides[[#This Row],[Station Code]]="CC"), "Yes", "No")</f>
        <v>No</v>
      </c>
    </row>
    <row r="5602" spans="6:14">
      <c r="F5602" s="3">
        <v>44322</v>
      </c>
      <c r="G5602" s="1" t="s">
        <v>29</v>
      </c>
      <c r="H5602" s="1" t="s">
        <v>104</v>
      </c>
      <c r="I5602" s="1">
        <v>617</v>
      </c>
      <c r="J5602" s="1">
        <f>MONTH(BART_Rides[[#This Row],[Date]])</f>
        <v>5</v>
      </c>
      <c r="K5602" s="1">
        <f>WEEKDAY(BART_Rides[[#This Row],[Date]],2)</f>
        <v>4</v>
      </c>
      <c r="L5602" s="1" t="str">
        <f>LEFT(BART_Rides[[#This Row],[Lines]],1)</f>
        <v>O</v>
      </c>
      <c r="M5602" s="1" t="str">
        <f>IF(BART_Rides[[#This Row],[FirstLetter]]="Y","Yes","No")</f>
        <v>No</v>
      </c>
      <c r="N5602" s="1" t="str">
        <f>IF(OR(BART_Rides[[#This Row],[Station Code]]="EM", BART_Rides[[#This Row],[Station Code]]="MT", BART_Rides[[#This Row],[Station Code]]="PL", BART_Rides[[#This Row],[Station Code]]="CC"), "Yes", "No")</f>
        <v>No</v>
      </c>
    </row>
    <row r="5603" spans="6:14">
      <c r="F5603" s="3">
        <v>44323</v>
      </c>
      <c r="G5603" s="1" t="s">
        <v>29</v>
      </c>
      <c r="H5603" s="1" t="s">
        <v>104</v>
      </c>
      <c r="I5603" s="1">
        <v>637</v>
      </c>
      <c r="J5603" s="1">
        <f>MONTH(BART_Rides[[#This Row],[Date]])</f>
        <v>5</v>
      </c>
      <c r="K5603" s="1">
        <f>WEEKDAY(BART_Rides[[#This Row],[Date]],2)</f>
        <v>5</v>
      </c>
      <c r="L5603" s="1" t="str">
        <f>LEFT(BART_Rides[[#This Row],[Lines]],1)</f>
        <v>O</v>
      </c>
      <c r="M5603" s="1" t="str">
        <f>IF(BART_Rides[[#This Row],[FirstLetter]]="Y","Yes","No")</f>
        <v>No</v>
      </c>
      <c r="N5603" s="1" t="str">
        <f>IF(OR(BART_Rides[[#This Row],[Station Code]]="EM", BART_Rides[[#This Row],[Station Code]]="MT", BART_Rides[[#This Row],[Station Code]]="PL", BART_Rides[[#This Row],[Station Code]]="CC"), "Yes", "No")</f>
        <v>No</v>
      </c>
    </row>
    <row r="5604" spans="6:14">
      <c r="F5604" s="3">
        <v>44324</v>
      </c>
      <c r="G5604" s="1" t="s">
        <v>29</v>
      </c>
      <c r="H5604" s="1" t="s">
        <v>104</v>
      </c>
      <c r="I5604" s="1">
        <v>296</v>
      </c>
      <c r="J5604" s="1">
        <f>MONTH(BART_Rides[[#This Row],[Date]])</f>
        <v>5</v>
      </c>
      <c r="K5604" s="1">
        <f>WEEKDAY(BART_Rides[[#This Row],[Date]],2)</f>
        <v>6</v>
      </c>
      <c r="L5604" s="1" t="str">
        <f>LEFT(BART_Rides[[#This Row],[Lines]],1)</f>
        <v>O</v>
      </c>
      <c r="M5604" s="1" t="str">
        <f>IF(BART_Rides[[#This Row],[FirstLetter]]="Y","Yes","No")</f>
        <v>No</v>
      </c>
      <c r="N5604" s="1" t="str">
        <f>IF(OR(BART_Rides[[#This Row],[Station Code]]="EM", BART_Rides[[#This Row],[Station Code]]="MT", BART_Rides[[#This Row],[Station Code]]="PL", BART_Rides[[#This Row],[Station Code]]="CC"), "Yes", "No")</f>
        <v>No</v>
      </c>
    </row>
    <row r="5605" spans="6:14">
      <c r="F5605" s="3">
        <v>44325</v>
      </c>
      <c r="G5605" s="1" t="s">
        <v>29</v>
      </c>
      <c r="H5605" s="1" t="s">
        <v>104</v>
      </c>
      <c r="I5605" s="1">
        <v>248</v>
      </c>
      <c r="J5605" s="1">
        <f>MONTH(BART_Rides[[#This Row],[Date]])</f>
        <v>5</v>
      </c>
      <c r="K5605" s="1">
        <f>WEEKDAY(BART_Rides[[#This Row],[Date]],2)</f>
        <v>7</v>
      </c>
      <c r="L5605" s="1" t="str">
        <f>LEFT(BART_Rides[[#This Row],[Lines]],1)</f>
        <v>O</v>
      </c>
      <c r="M5605" s="1" t="str">
        <f>IF(BART_Rides[[#This Row],[FirstLetter]]="Y","Yes","No")</f>
        <v>No</v>
      </c>
      <c r="N5605" s="1" t="str">
        <f>IF(OR(BART_Rides[[#This Row],[Station Code]]="EM", BART_Rides[[#This Row],[Station Code]]="MT", BART_Rides[[#This Row],[Station Code]]="PL", BART_Rides[[#This Row],[Station Code]]="CC"), "Yes", "No")</f>
        <v>No</v>
      </c>
    </row>
    <row r="5606" spans="6:14">
      <c r="F5606" s="3">
        <v>44326</v>
      </c>
      <c r="G5606" s="1" t="s">
        <v>29</v>
      </c>
      <c r="H5606" s="1" t="s">
        <v>104</v>
      </c>
      <c r="I5606" s="1">
        <v>631</v>
      </c>
      <c r="J5606" s="1">
        <f>MONTH(BART_Rides[[#This Row],[Date]])</f>
        <v>5</v>
      </c>
      <c r="K5606" s="1">
        <f>WEEKDAY(BART_Rides[[#This Row],[Date]],2)</f>
        <v>1</v>
      </c>
      <c r="L5606" s="1" t="str">
        <f>LEFT(BART_Rides[[#This Row],[Lines]],1)</f>
        <v>O</v>
      </c>
      <c r="M5606" s="1" t="str">
        <f>IF(BART_Rides[[#This Row],[FirstLetter]]="Y","Yes","No")</f>
        <v>No</v>
      </c>
      <c r="N5606" s="1" t="str">
        <f>IF(OR(BART_Rides[[#This Row],[Station Code]]="EM", BART_Rides[[#This Row],[Station Code]]="MT", BART_Rides[[#This Row],[Station Code]]="PL", BART_Rides[[#This Row],[Station Code]]="CC"), "Yes", "No")</f>
        <v>No</v>
      </c>
    </row>
    <row r="5607" spans="6:14">
      <c r="F5607" s="3">
        <v>44327</v>
      </c>
      <c r="G5607" s="1" t="s">
        <v>29</v>
      </c>
      <c r="H5607" s="1" t="s">
        <v>104</v>
      </c>
      <c r="I5607" s="1">
        <v>645</v>
      </c>
      <c r="J5607" s="1">
        <f>MONTH(BART_Rides[[#This Row],[Date]])</f>
        <v>5</v>
      </c>
      <c r="K5607" s="1">
        <f>WEEKDAY(BART_Rides[[#This Row],[Date]],2)</f>
        <v>2</v>
      </c>
      <c r="L5607" s="1" t="str">
        <f>LEFT(BART_Rides[[#This Row],[Lines]],1)</f>
        <v>O</v>
      </c>
      <c r="M5607" s="1" t="str">
        <f>IF(BART_Rides[[#This Row],[FirstLetter]]="Y","Yes","No")</f>
        <v>No</v>
      </c>
      <c r="N5607" s="1" t="str">
        <f>IF(OR(BART_Rides[[#This Row],[Station Code]]="EM", BART_Rides[[#This Row],[Station Code]]="MT", BART_Rides[[#This Row],[Station Code]]="PL", BART_Rides[[#This Row],[Station Code]]="CC"), "Yes", "No")</f>
        <v>No</v>
      </c>
    </row>
    <row r="5608" spans="6:14">
      <c r="F5608" s="3">
        <v>44328</v>
      </c>
      <c r="G5608" s="1" t="s">
        <v>29</v>
      </c>
      <c r="H5608" s="1" t="s">
        <v>104</v>
      </c>
      <c r="I5608" s="1">
        <v>685</v>
      </c>
      <c r="J5608" s="1">
        <f>MONTH(BART_Rides[[#This Row],[Date]])</f>
        <v>5</v>
      </c>
      <c r="K5608" s="1">
        <f>WEEKDAY(BART_Rides[[#This Row],[Date]],2)</f>
        <v>3</v>
      </c>
      <c r="L5608" s="1" t="str">
        <f>LEFT(BART_Rides[[#This Row],[Lines]],1)</f>
        <v>O</v>
      </c>
      <c r="M5608" s="1" t="str">
        <f>IF(BART_Rides[[#This Row],[FirstLetter]]="Y","Yes","No")</f>
        <v>No</v>
      </c>
      <c r="N5608" s="1" t="str">
        <f>IF(OR(BART_Rides[[#This Row],[Station Code]]="EM", BART_Rides[[#This Row],[Station Code]]="MT", BART_Rides[[#This Row],[Station Code]]="PL", BART_Rides[[#This Row],[Station Code]]="CC"), "Yes", "No")</f>
        <v>No</v>
      </c>
    </row>
    <row r="5609" spans="6:14">
      <c r="F5609" s="3">
        <v>44329</v>
      </c>
      <c r="G5609" s="1" t="s">
        <v>29</v>
      </c>
      <c r="H5609" s="1" t="s">
        <v>104</v>
      </c>
      <c r="I5609" s="1">
        <v>683</v>
      </c>
      <c r="J5609" s="1">
        <f>MONTH(BART_Rides[[#This Row],[Date]])</f>
        <v>5</v>
      </c>
      <c r="K5609" s="1">
        <f>WEEKDAY(BART_Rides[[#This Row],[Date]],2)</f>
        <v>4</v>
      </c>
      <c r="L5609" s="1" t="str">
        <f>LEFT(BART_Rides[[#This Row],[Lines]],1)</f>
        <v>O</v>
      </c>
      <c r="M5609" s="1" t="str">
        <f>IF(BART_Rides[[#This Row],[FirstLetter]]="Y","Yes","No")</f>
        <v>No</v>
      </c>
      <c r="N5609" s="1" t="str">
        <f>IF(OR(BART_Rides[[#This Row],[Station Code]]="EM", BART_Rides[[#This Row],[Station Code]]="MT", BART_Rides[[#This Row],[Station Code]]="PL", BART_Rides[[#This Row],[Station Code]]="CC"), "Yes", "No")</f>
        <v>No</v>
      </c>
    </row>
    <row r="5610" spans="6:14">
      <c r="F5610" s="3">
        <v>44330</v>
      </c>
      <c r="G5610" s="1" t="s">
        <v>29</v>
      </c>
      <c r="H5610" s="1" t="s">
        <v>104</v>
      </c>
      <c r="I5610" s="1">
        <v>629</v>
      </c>
      <c r="J5610" s="1">
        <f>MONTH(BART_Rides[[#This Row],[Date]])</f>
        <v>5</v>
      </c>
      <c r="K5610" s="1">
        <f>WEEKDAY(BART_Rides[[#This Row],[Date]],2)</f>
        <v>5</v>
      </c>
      <c r="L5610" s="1" t="str">
        <f>LEFT(BART_Rides[[#This Row],[Lines]],1)</f>
        <v>O</v>
      </c>
      <c r="M5610" s="1" t="str">
        <f>IF(BART_Rides[[#This Row],[FirstLetter]]="Y","Yes","No")</f>
        <v>No</v>
      </c>
      <c r="N5610" s="1" t="str">
        <f>IF(OR(BART_Rides[[#This Row],[Station Code]]="EM", BART_Rides[[#This Row],[Station Code]]="MT", BART_Rides[[#This Row],[Station Code]]="PL", BART_Rides[[#This Row],[Station Code]]="CC"), "Yes", "No")</f>
        <v>No</v>
      </c>
    </row>
    <row r="5611" spans="6:14">
      <c r="F5611" s="3">
        <v>44331</v>
      </c>
      <c r="G5611" s="1" t="s">
        <v>29</v>
      </c>
      <c r="H5611" s="1" t="s">
        <v>104</v>
      </c>
      <c r="I5611" s="1">
        <v>541</v>
      </c>
      <c r="J5611" s="1">
        <f>MONTH(BART_Rides[[#This Row],[Date]])</f>
        <v>5</v>
      </c>
      <c r="K5611" s="1">
        <f>WEEKDAY(BART_Rides[[#This Row],[Date]],2)</f>
        <v>6</v>
      </c>
      <c r="L5611" s="1" t="str">
        <f>LEFT(BART_Rides[[#This Row],[Lines]],1)</f>
        <v>O</v>
      </c>
      <c r="M5611" s="1" t="str">
        <f>IF(BART_Rides[[#This Row],[FirstLetter]]="Y","Yes","No")</f>
        <v>No</v>
      </c>
      <c r="N5611" s="1" t="str">
        <f>IF(OR(BART_Rides[[#This Row],[Station Code]]="EM", BART_Rides[[#This Row],[Station Code]]="MT", BART_Rides[[#This Row],[Station Code]]="PL", BART_Rides[[#This Row],[Station Code]]="CC"), "Yes", "No")</f>
        <v>No</v>
      </c>
    </row>
    <row r="5612" spans="6:14">
      <c r="F5612" s="3">
        <v>44332</v>
      </c>
      <c r="G5612" s="1" t="s">
        <v>29</v>
      </c>
      <c r="H5612" s="1" t="s">
        <v>104</v>
      </c>
      <c r="I5612" s="1">
        <v>301</v>
      </c>
      <c r="J5612" s="1">
        <f>MONTH(BART_Rides[[#This Row],[Date]])</f>
        <v>5</v>
      </c>
      <c r="K5612" s="1">
        <f>WEEKDAY(BART_Rides[[#This Row],[Date]],2)</f>
        <v>7</v>
      </c>
      <c r="L5612" s="1" t="str">
        <f>LEFT(BART_Rides[[#This Row],[Lines]],1)</f>
        <v>O</v>
      </c>
      <c r="M5612" s="1" t="str">
        <f>IF(BART_Rides[[#This Row],[FirstLetter]]="Y","Yes","No")</f>
        <v>No</v>
      </c>
      <c r="N5612" s="1" t="str">
        <f>IF(OR(BART_Rides[[#This Row],[Station Code]]="EM", BART_Rides[[#This Row],[Station Code]]="MT", BART_Rides[[#This Row],[Station Code]]="PL", BART_Rides[[#This Row],[Station Code]]="CC"), "Yes", "No")</f>
        <v>No</v>
      </c>
    </row>
    <row r="5613" spans="6:14">
      <c r="F5613" s="3">
        <v>44333</v>
      </c>
      <c r="G5613" s="1" t="s">
        <v>29</v>
      </c>
      <c r="H5613" s="1" t="s">
        <v>104</v>
      </c>
      <c r="I5613" s="1">
        <v>666</v>
      </c>
      <c r="J5613" s="1">
        <f>MONTH(BART_Rides[[#This Row],[Date]])</f>
        <v>5</v>
      </c>
      <c r="K5613" s="1">
        <f>WEEKDAY(BART_Rides[[#This Row],[Date]],2)</f>
        <v>1</v>
      </c>
      <c r="L5613" s="1" t="str">
        <f>LEFT(BART_Rides[[#This Row],[Lines]],1)</f>
        <v>O</v>
      </c>
      <c r="M5613" s="1" t="str">
        <f>IF(BART_Rides[[#This Row],[FirstLetter]]="Y","Yes","No")</f>
        <v>No</v>
      </c>
      <c r="N5613" s="1" t="str">
        <f>IF(OR(BART_Rides[[#This Row],[Station Code]]="EM", BART_Rides[[#This Row],[Station Code]]="MT", BART_Rides[[#This Row],[Station Code]]="PL", BART_Rides[[#This Row],[Station Code]]="CC"), "Yes", "No")</f>
        <v>No</v>
      </c>
    </row>
    <row r="5614" spans="6:14">
      <c r="F5614" s="3">
        <v>44334</v>
      </c>
      <c r="G5614" s="1" t="s">
        <v>29</v>
      </c>
      <c r="H5614" s="1" t="s">
        <v>104</v>
      </c>
      <c r="I5614" s="1">
        <v>702</v>
      </c>
      <c r="J5614" s="1">
        <f>MONTH(BART_Rides[[#This Row],[Date]])</f>
        <v>5</v>
      </c>
      <c r="K5614" s="1">
        <f>WEEKDAY(BART_Rides[[#This Row],[Date]],2)</f>
        <v>2</v>
      </c>
      <c r="L5614" s="1" t="str">
        <f>LEFT(BART_Rides[[#This Row],[Lines]],1)</f>
        <v>O</v>
      </c>
      <c r="M5614" s="1" t="str">
        <f>IF(BART_Rides[[#This Row],[FirstLetter]]="Y","Yes","No")</f>
        <v>No</v>
      </c>
      <c r="N5614" s="1" t="str">
        <f>IF(OR(BART_Rides[[#This Row],[Station Code]]="EM", BART_Rides[[#This Row],[Station Code]]="MT", BART_Rides[[#This Row],[Station Code]]="PL", BART_Rides[[#This Row],[Station Code]]="CC"), "Yes", "No")</f>
        <v>No</v>
      </c>
    </row>
    <row r="5615" spans="6:14">
      <c r="F5615" s="3">
        <v>44335</v>
      </c>
      <c r="G5615" s="1" t="s">
        <v>29</v>
      </c>
      <c r="H5615" s="1" t="s">
        <v>104</v>
      </c>
      <c r="I5615" s="1">
        <v>670</v>
      </c>
      <c r="J5615" s="1">
        <f>MONTH(BART_Rides[[#This Row],[Date]])</f>
        <v>5</v>
      </c>
      <c r="K5615" s="1">
        <f>WEEKDAY(BART_Rides[[#This Row],[Date]],2)</f>
        <v>3</v>
      </c>
      <c r="L5615" s="1" t="str">
        <f>LEFT(BART_Rides[[#This Row],[Lines]],1)</f>
        <v>O</v>
      </c>
      <c r="M5615" s="1" t="str">
        <f>IF(BART_Rides[[#This Row],[FirstLetter]]="Y","Yes","No")</f>
        <v>No</v>
      </c>
      <c r="N5615" s="1" t="str">
        <f>IF(OR(BART_Rides[[#This Row],[Station Code]]="EM", BART_Rides[[#This Row],[Station Code]]="MT", BART_Rides[[#This Row],[Station Code]]="PL", BART_Rides[[#This Row],[Station Code]]="CC"), "Yes", "No")</f>
        <v>No</v>
      </c>
    </row>
    <row r="5616" spans="6:14">
      <c r="F5616" s="3">
        <v>44336</v>
      </c>
      <c r="G5616" s="1" t="s">
        <v>29</v>
      </c>
      <c r="H5616" s="1" t="s">
        <v>104</v>
      </c>
      <c r="I5616" s="1">
        <v>644</v>
      </c>
      <c r="J5616" s="1">
        <f>MONTH(BART_Rides[[#This Row],[Date]])</f>
        <v>5</v>
      </c>
      <c r="K5616" s="1">
        <f>WEEKDAY(BART_Rides[[#This Row],[Date]],2)</f>
        <v>4</v>
      </c>
      <c r="L5616" s="1" t="str">
        <f>LEFT(BART_Rides[[#This Row],[Lines]],1)</f>
        <v>O</v>
      </c>
      <c r="M5616" s="1" t="str">
        <f>IF(BART_Rides[[#This Row],[FirstLetter]]="Y","Yes","No")</f>
        <v>No</v>
      </c>
      <c r="N5616" s="1" t="str">
        <f>IF(OR(BART_Rides[[#This Row],[Station Code]]="EM", BART_Rides[[#This Row],[Station Code]]="MT", BART_Rides[[#This Row],[Station Code]]="PL", BART_Rides[[#This Row],[Station Code]]="CC"), "Yes", "No")</f>
        <v>No</v>
      </c>
    </row>
    <row r="5617" spans="6:14">
      <c r="F5617" s="3">
        <v>44337</v>
      </c>
      <c r="G5617" s="1" t="s">
        <v>29</v>
      </c>
      <c r="H5617" s="1" t="s">
        <v>104</v>
      </c>
      <c r="I5617" s="1">
        <v>627</v>
      </c>
      <c r="J5617" s="1">
        <f>MONTH(BART_Rides[[#This Row],[Date]])</f>
        <v>5</v>
      </c>
      <c r="K5617" s="1">
        <f>WEEKDAY(BART_Rides[[#This Row],[Date]],2)</f>
        <v>5</v>
      </c>
      <c r="L5617" s="1" t="str">
        <f>LEFT(BART_Rides[[#This Row],[Lines]],1)</f>
        <v>O</v>
      </c>
      <c r="M5617" s="1" t="str">
        <f>IF(BART_Rides[[#This Row],[FirstLetter]]="Y","Yes","No")</f>
        <v>No</v>
      </c>
      <c r="N5617" s="1" t="str">
        <f>IF(OR(BART_Rides[[#This Row],[Station Code]]="EM", BART_Rides[[#This Row],[Station Code]]="MT", BART_Rides[[#This Row],[Station Code]]="PL", BART_Rides[[#This Row],[Station Code]]="CC"), "Yes", "No")</f>
        <v>No</v>
      </c>
    </row>
    <row r="5618" spans="6:14">
      <c r="F5618" s="3">
        <v>44338</v>
      </c>
      <c r="G5618" s="1" t="s">
        <v>29</v>
      </c>
      <c r="H5618" s="1" t="s">
        <v>104</v>
      </c>
      <c r="I5618" s="1">
        <v>327</v>
      </c>
      <c r="J5618" s="1">
        <f>MONTH(BART_Rides[[#This Row],[Date]])</f>
        <v>5</v>
      </c>
      <c r="K5618" s="1">
        <f>WEEKDAY(BART_Rides[[#This Row],[Date]],2)</f>
        <v>6</v>
      </c>
      <c r="L5618" s="1" t="str">
        <f>LEFT(BART_Rides[[#This Row],[Lines]],1)</f>
        <v>O</v>
      </c>
      <c r="M5618" s="1" t="str">
        <f>IF(BART_Rides[[#This Row],[FirstLetter]]="Y","Yes","No")</f>
        <v>No</v>
      </c>
      <c r="N5618" s="1" t="str">
        <f>IF(OR(BART_Rides[[#This Row],[Station Code]]="EM", BART_Rides[[#This Row],[Station Code]]="MT", BART_Rides[[#This Row],[Station Code]]="PL", BART_Rides[[#This Row],[Station Code]]="CC"), "Yes", "No")</f>
        <v>No</v>
      </c>
    </row>
    <row r="5619" spans="6:14">
      <c r="F5619" s="3">
        <v>44339</v>
      </c>
      <c r="G5619" s="1" t="s">
        <v>29</v>
      </c>
      <c r="H5619" s="1" t="s">
        <v>104</v>
      </c>
      <c r="I5619" s="1">
        <v>250</v>
      </c>
      <c r="J5619" s="1">
        <f>MONTH(BART_Rides[[#This Row],[Date]])</f>
        <v>5</v>
      </c>
      <c r="K5619" s="1">
        <f>WEEKDAY(BART_Rides[[#This Row],[Date]],2)</f>
        <v>7</v>
      </c>
      <c r="L5619" s="1" t="str">
        <f>LEFT(BART_Rides[[#This Row],[Lines]],1)</f>
        <v>O</v>
      </c>
      <c r="M5619" s="1" t="str">
        <f>IF(BART_Rides[[#This Row],[FirstLetter]]="Y","Yes","No")</f>
        <v>No</v>
      </c>
      <c r="N5619" s="1" t="str">
        <f>IF(OR(BART_Rides[[#This Row],[Station Code]]="EM", BART_Rides[[#This Row],[Station Code]]="MT", BART_Rides[[#This Row],[Station Code]]="PL", BART_Rides[[#This Row],[Station Code]]="CC"), "Yes", "No")</f>
        <v>No</v>
      </c>
    </row>
    <row r="5620" spans="6:14">
      <c r="F5620" s="3">
        <v>44340</v>
      </c>
      <c r="G5620" s="1" t="s">
        <v>29</v>
      </c>
      <c r="H5620" s="1" t="s">
        <v>104</v>
      </c>
      <c r="I5620" s="1">
        <v>650</v>
      </c>
      <c r="J5620" s="1">
        <f>MONTH(BART_Rides[[#This Row],[Date]])</f>
        <v>5</v>
      </c>
      <c r="K5620" s="1">
        <f>WEEKDAY(BART_Rides[[#This Row],[Date]],2)</f>
        <v>1</v>
      </c>
      <c r="L5620" s="1" t="str">
        <f>LEFT(BART_Rides[[#This Row],[Lines]],1)</f>
        <v>O</v>
      </c>
      <c r="M5620" s="1" t="str">
        <f>IF(BART_Rides[[#This Row],[FirstLetter]]="Y","Yes","No")</f>
        <v>No</v>
      </c>
      <c r="N5620" s="1" t="str">
        <f>IF(OR(BART_Rides[[#This Row],[Station Code]]="EM", BART_Rides[[#This Row],[Station Code]]="MT", BART_Rides[[#This Row],[Station Code]]="PL", BART_Rides[[#This Row],[Station Code]]="CC"), "Yes", "No")</f>
        <v>No</v>
      </c>
    </row>
    <row r="5621" spans="6:14">
      <c r="F5621" s="3">
        <v>44341</v>
      </c>
      <c r="G5621" s="1" t="s">
        <v>29</v>
      </c>
      <c r="H5621" s="1" t="s">
        <v>104</v>
      </c>
      <c r="I5621" s="1">
        <v>623</v>
      </c>
      <c r="J5621" s="1">
        <f>MONTH(BART_Rides[[#This Row],[Date]])</f>
        <v>5</v>
      </c>
      <c r="K5621" s="1">
        <f>WEEKDAY(BART_Rides[[#This Row],[Date]],2)</f>
        <v>2</v>
      </c>
      <c r="L5621" s="1" t="str">
        <f>LEFT(BART_Rides[[#This Row],[Lines]],1)</f>
        <v>O</v>
      </c>
      <c r="M5621" s="1" t="str">
        <f>IF(BART_Rides[[#This Row],[FirstLetter]]="Y","Yes","No")</f>
        <v>No</v>
      </c>
      <c r="N5621" s="1" t="str">
        <f>IF(OR(BART_Rides[[#This Row],[Station Code]]="EM", BART_Rides[[#This Row],[Station Code]]="MT", BART_Rides[[#This Row],[Station Code]]="PL", BART_Rides[[#This Row],[Station Code]]="CC"), "Yes", "No")</f>
        <v>No</v>
      </c>
    </row>
    <row r="5622" spans="6:14">
      <c r="F5622" s="3">
        <v>44342</v>
      </c>
      <c r="G5622" s="1" t="s">
        <v>29</v>
      </c>
      <c r="H5622" s="1" t="s">
        <v>104</v>
      </c>
      <c r="I5622" s="1">
        <v>683</v>
      </c>
      <c r="J5622" s="1">
        <f>MONTH(BART_Rides[[#This Row],[Date]])</f>
        <v>5</v>
      </c>
      <c r="K5622" s="1">
        <f>WEEKDAY(BART_Rides[[#This Row],[Date]],2)</f>
        <v>3</v>
      </c>
      <c r="L5622" s="1" t="str">
        <f>LEFT(BART_Rides[[#This Row],[Lines]],1)</f>
        <v>O</v>
      </c>
      <c r="M5622" s="1" t="str">
        <f>IF(BART_Rides[[#This Row],[FirstLetter]]="Y","Yes","No")</f>
        <v>No</v>
      </c>
      <c r="N5622" s="1" t="str">
        <f>IF(OR(BART_Rides[[#This Row],[Station Code]]="EM", BART_Rides[[#This Row],[Station Code]]="MT", BART_Rides[[#This Row],[Station Code]]="PL", BART_Rides[[#This Row],[Station Code]]="CC"), "Yes", "No")</f>
        <v>No</v>
      </c>
    </row>
    <row r="5623" spans="6:14">
      <c r="F5623" s="3">
        <v>44343</v>
      </c>
      <c r="G5623" s="1" t="s">
        <v>29</v>
      </c>
      <c r="H5623" s="1" t="s">
        <v>104</v>
      </c>
      <c r="I5623" s="1">
        <v>676</v>
      </c>
      <c r="J5623" s="1">
        <f>MONTH(BART_Rides[[#This Row],[Date]])</f>
        <v>5</v>
      </c>
      <c r="K5623" s="1">
        <f>WEEKDAY(BART_Rides[[#This Row],[Date]],2)</f>
        <v>4</v>
      </c>
      <c r="L5623" s="1" t="str">
        <f>LEFT(BART_Rides[[#This Row],[Lines]],1)</f>
        <v>O</v>
      </c>
      <c r="M5623" s="1" t="str">
        <f>IF(BART_Rides[[#This Row],[FirstLetter]]="Y","Yes","No")</f>
        <v>No</v>
      </c>
      <c r="N5623" s="1" t="str">
        <f>IF(OR(BART_Rides[[#This Row],[Station Code]]="EM", BART_Rides[[#This Row],[Station Code]]="MT", BART_Rides[[#This Row],[Station Code]]="PL", BART_Rides[[#This Row],[Station Code]]="CC"), "Yes", "No")</f>
        <v>No</v>
      </c>
    </row>
    <row r="5624" spans="6:14">
      <c r="F5624" s="3">
        <v>44344</v>
      </c>
      <c r="G5624" s="1" t="s">
        <v>29</v>
      </c>
      <c r="H5624" s="1" t="s">
        <v>104</v>
      </c>
      <c r="I5624" s="1">
        <v>698</v>
      </c>
      <c r="J5624" s="1">
        <f>MONTH(BART_Rides[[#This Row],[Date]])</f>
        <v>5</v>
      </c>
      <c r="K5624" s="1">
        <f>WEEKDAY(BART_Rides[[#This Row],[Date]],2)</f>
        <v>5</v>
      </c>
      <c r="L5624" s="1" t="str">
        <f>LEFT(BART_Rides[[#This Row],[Lines]],1)</f>
        <v>O</v>
      </c>
      <c r="M5624" s="1" t="str">
        <f>IF(BART_Rides[[#This Row],[FirstLetter]]="Y","Yes","No")</f>
        <v>No</v>
      </c>
      <c r="N5624" s="1" t="str">
        <f>IF(OR(BART_Rides[[#This Row],[Station Code]]="EM", BART_Rides[[#This Row],[Station Code]]="MT", BART_Rides[[#This Row],[Station Code]]="PL", BART_Rides[[#This Row],[Station Code]]="CC"), "Yes", "No")</f>
        <v>No</v>
      </c>
    </row>
    <row r="5625" spans="6:14">
      <c r="F5625" s="3">
        <v>44345</v>
      </c>
      <c r="G5625" s="1" t="s">
        <v>29</v>
      </c>
      <c r="H5625" s="1" t="s">
        <v>104</v>
      </c>
      <c r="I5625" s="1">
        <v>545</v>
      </c>
      <c r="J5625" s="1">
        <f>MONTH(BART_Rides[[#This Row],[Date]])</f>
        <v>5</v>
      </c>
      <c r="K5625" s="1">
        <f>WEEKDAY(BART_Rides[[#This Row],[Date]],2)</f>
        <v>6</v>
      </c>
      <c r="L5625" s="1" t="str">
        <f>LEFT(BART_Rides[[#This Row],[Lines]],1)</f>
        <v>O</v>
      </c>
      <c r="M5625" s="1" t="str">
        <f>IF(BART_Rides[[#This Row],[FirstLetter]]="Y","Yes","No")</f>
        <v>No</v>
      </c>
      <c r="N5625" s="1" t="str">
        <f>IF(OR(BART_Rides[[#This Row],[Station Code]]="EM", BART_Rides[[#This Row],[Station Code]]="MT", BART_Rides[[#This Row],[Station Code]]="PL", BART_Rides[[#This Row],[Station Code]]="CC"), "Yes", "No")</f>
        <v>No</v>
      </c>
    </row>
    <row r="5626" spans="6:14">
      <c r="F5626" s="3">
        <v>44346</v>
      </c>
      <c r="G5626" s="1" t="s">
        <v>29</v>
      </c>
      <c r="H5626" s="1" t="s">
        <v>104</v>
      </c>
      <c r="I5626" s="1">
        <v>380</v>
      </c>
      <c r="J5626" s="1">
        <f>MONTH(BART_Rides[[#This Row],[Date]])</f>
        <v>5</v>
      </c>
      <c r="K5626" s="1">
        <f>WEEKDAY(BART_Rides[[#This Row],[Date]],2)</f>
        <v>7</v>
      </c>
      <c r="L5626" s="1" t="str">
        <f>LEFT(BART_Rides[[#This Row],[Lines]],1)</f>
        <v>O</v>
      </c>
      <c r="M5626" s="1" t="str">
        <f>IF(BART_Rides[[#This Row],[FirstLetter]]="Y","Yes","No")</f>
        <v>No</v>
      </c>
      <c r="N5626" s="1" t="str">
        <f>IF(OR(BART_Rides[[#This Row],[Station Code]]="EM", BART_Rides[[#This Row],[Station Code]]="MT", BART_Rides[[#This Row],[Station Code]]="PL", BART_Rides[[#This Row],[Station Code]]="CC"), "Yes", "No")</f>
        <v>No</v>
      </c>
    </row>
    <row r="5627" spans="6:14">
      <c r="F5627" s="3">
        <v>44347</v>
      </c>
      <c r="G5627" s="1" t="s">
        <v>29</v>
      </c>
      <c r="H5627" s="1" t="s">
        <v>104</v>
      </c>
      <c r="I5627" s="1">
        <v>418</v>
      </c>
      <c r="J5627" s="1">
        <f>MONTH(BART_Rides[[#This Row],[Date]])</f>
        <v>5</v>
      </c>
      <c r="K5627" s="1">
        <f>WEEKDAY(BART_Rides[[#This Row],[Date]],2)</f>
        <v>1</v>
      </c>
      <c r="L5627" s="1" t="str">
        <f>LEFT(BART_Rides[[#This Row],[Lines]],1)</f>
        <v>O</v>
      </c>
      <c r="M5627" s="1" t="str">
        <f>IF(BART_Rides[[#This Row],[FirstLetter]]="Y","Yes","No")</f>
        <v>No</v>
      </c>
      <c r="N5627" s="1" t="str">
        <f>IF(OR(BART_Rides[[#This Row],[Station Code]]="EM", BART_Rides[[#This Row],[Station Code]]="MT", BART_Rides[[#This Row],[Station Code]]="PL", BART_Rides[[#This Row],[Station Code]]="CC"), "Yes", "No")</f>
        <v>No</v>
      </c>
    </row>
    <row r="5628" spans="6:14">
      <c r="F5628" s="3">
        <v>44348</v>
      </c>
      <c r="G5628" s="1" t="s">
        <v>29</v>
      </c>
      <c r="H5628" s="1" t="s">
        <v>104</v>
      </c>
      <c r="I5628" s="1">
        <v>708</v>
      </c>
      <c r="J5628" s="1">
        <f>MONTH(BART_Rides[[#This Row],[Date]])</f>
        <v>6</v>
      </c>
      <c r="K5628" s="1">
        <f>WEEKDAY(BART_Rides[[#This Row],[Date]],2)</f>
        <v>2</v>
      </c>
      <c r="L5628" s="1" t="str">
        <f>LEFT(BART_Rides[[#This Row],[Lines]],1)</f>
        <v>O</v>
      </c>
      <c r="M5628" s="1" t="str">
        <f>IF(BART_Rides[[#This Row],[FirstLetter]]="Y","Yes","No")</f>
        <v>No</v>
      </c>
      <c r="N5628" s="1" t="str">
        <f>IF(OR(BART_Rides[[#This Row],[Station Code]]="EM", BART_Rides[[#This Row],[Station Code]]="MT", BART_Rides[[#This Row],[Station Code]]="PL", BART_Rides[[#This Row],[Station Code]]="CC"), "Yes", "No")</f>
        <v>No</v>
      </c>
    </row>
    <row r="5629" spans="6:14">
      <c r="F5629" s="3">
        <v>44349</v>
      </c>
      <c r="G5629" s="1" t="s">
        <v>29</v>
      </c>
      <c r="H5629" s="1" t="s">
        <v>104</v>
      </c>
      <c r="I5629" s="1">
        <v>718</v>
      </c>
      <c r="J5629" s="1">
        <f>MONTH(BART_Rides[[#This Row],[Date]])</f>
        <v>6</v>
      </c>
      <c r="K5629" s="1">
        <f>WEEKDAY(BART_Rides[[#This Row],[Date]],2)</f>
        <v>3</v>
      </c>
      <c r="L5629" s="1" t="str">
        <f>LEFT(BART_Rides[[#This Row],[Lines]],1)</f>
        <v>O</v>
      </c>
      <c r="M5629" s="1" t="str">
        <f>IF(BART_Rides[[#This Row],[FirstLetter]]="Y","Yes","No")</f>
        <v>No</v>
      </c>
      <c r="N5629" s="1" t="str">
        <f>IF(OR(BART_Rides[[#This Row],[Station Code]]="EM", BART_Rides[[#This Row],[Station Code]]="MT", BART_Rides[[#This Row],[Station Code]]="PL", BART_Rides[[#This Row],[Station Code]]="CC"), "Yes", "No")</f>
        <v>No</v>
      </c>
    </row>
    <row r="5630" spans="6:14">
      <c r="F5630" s="3">
        <v>44350</v>
      </c>
      <c r="G5630" s="1" t="s">
        <v>29</v>
      </c>
      <c r="H5630" s="1" t="s">
        <v>104</v>
      </c>
      <c r="I5630" s="1">
        <v>729</v>
      </c>
      <c r="J5630" s="1">
        <f>MONTH(BART_Rides[[#This Row],[Date]])</f>
        <v>6</v>
      </c>
      <c r="K5630" s="1">
        <f>WEEKDAY(BART_Rides[[#This Row],[Date]],2)</f>
        <v>4</v>
      </c>
      <c r="L5630" s="1" t="str">
        <f>LEFT(BART_Rides[[#This Row],[Lines]],1)</f>
        <v>O</v>
      </c>
      <c r="M5630" s="1" t="str">
        <f>IF(BART_Rides[[#This Row],[FirstLetter]]="Y","Yes","No")</f>
        <v>No</v>
      </c>
      <c r="N5630" s="1" t="str">
        <f>IF(OR(BART_Rides[[#This Row],[Station Code]]="EM", BART_Rides[[#This Row],[Station Code]]="MT", BART_Rides[[#This Row],[Station Code]]="PL", BART_Rides[[#This Row],[Station Code]]="CC"), "Yes", "No")</f>
        <v>No</v>
      </c>
    </row>
    <row r="5631" spans="6:14">
      <c r="F5631" s="3">
        <v>44351</v>
      </c>
      <c r="G5631" s="1" t="s">
        <v>29</v>
      </c>
      <c r="H5631" s="1" t="s">
        <v>104</v>
      </c>
      <c r="I5631" s="1">
        <v>663</v>
      </c>
      <c r="J5631" s="1">
        <f>MONTH(BART_Rides[[#This Row],[Date]])</f>
        <v>6</v>
      </c>
      <c r="K5631" s="1">
        <f>WEEKDAY(BART_Rides[[#This Row],[Date]],2)</f>
        <v>5</v>
      </c>
      <c r="L5631" s="1" t="str">
        <f>LEFT(BART_Rides[[#This Row],[Lines]],1)</f>
        <v>O</v>
      </c>
      <c r="M5631" s="1" t="str">
        <f>IF(BART_Rides[[#This Row],[FirstLetter]]="Y","Yes","No")</f>
        <v>No</v>
      </c>
      <c r="N5631" s="1" t="str">
        <f>IF(OR(BART_Rides[[#This Row],[Station Code]]="EM", BART_Rides[[#This Row],[Station Code]]="MT", BART_Rides[[#This Row],[Station Code]]="PL", BART_Rides[[#This Row],[Station Code]]="CC"), "Yes", "No")</f>
        <v>No</v>
      </c>
    </row>
    <row r="5632" spans="6:14">
      <c r="F5632" s="3">
        <v>44352</v>
      </c>
      <c r="G5632" s="1" t="s">
        <v>29</v>
      </c>
      <c r="H5632" s="1" t="s">
        <v>104</v>
      </c>
      <c r="I5632" s="1">
        <v>347</v>
      </c>
      <c r="J5632" s="1">
        <f>MONTH(BART_Rides[[#This Row],[Date]])</f>
        <v>6</v>
      </c>
      <c r="K5632" s="1">
        <f>WEEKDAY(BART_Rides[[#This Row],[Date]],2)</f>
        <v>6</v>
      </c>
      <c r="L5632" s="1" t="str">
        <f>LEFT(BART_Rides[[#This Row],[Lines]],1)</f>
        <v>O</v>
      </c>
      <c r="M5632" s="1" t="str">
        <f>IF(BART_Rides[[#This Row],[FirstLetter]]="Y","Yes","No")</f>
        <v>No</v>
      </c>
      <c r="N5632" s="1" t="str">
        <f>IF(OR(BART_Rides[[#This Row],[Station Code]]="EM", BART_Rides[[#This Row],[Station Code]]="MT", BART_Rides[[#This Row],[Station Code]]="PL", BART_Rides[[#This Row],[Station Code]]="CC"), "Yes", "No")</f>
        <v>No</v>
      </c>
    </row>
    <row r="5633" spans="6:14">
      <c r="F5633" s="3">
        <v>44353</v>
      </c>
      <c r="G5633" s="1" t="s">
        <v>29</v>
      </c>
      <c r="H5633" s="1" t="s">
        <v>104</v>
      </c>
      <c r="I5633" s="1">
        <v>269</v>
      </c>
      <c r="J5633" s="1">
        <f>MONTH(BART_Rides[[#This Row],[Date]])</f>
        <v>6</v>
      </c>
      <c r="K5633" s="1">
        <f>WEEKDAY(BART_Rides[[#This Row],[Date]],2)</f>
        <v>7</v>
      </c>
      <c r="L5633" s="1" t="str">
        <f>LEFT(BART_Rides[[#This Row],[Lines]],1)</f>
        <v>O</v>
      </c>
      <c r="M5633" s="1" t="str">
        <f>IF(BART_Rides[[#This Row],[FirstLetter]]="Y","Yes","No")</f>
        <v>No</v>
      </c>
      <c r="N5633" s="1" t="str">
        <f>IF(OR(BART_Rides[[#This Row],[Station Code]]="EM", BART_Rides[[#This Row],[Station Code]]="MT", BART_Rides[[#This Row],[Station Code]]="PL", BART_Rides[[#This Row],[Station Code]]="CC"), "Yes", "No")</f>
        <v>No</v>
      </c>
    </row>
    <row r="5634" spans="6:14">
      <c r="F5634" s="3">
        <v>44354</v>
      </c>
      <c r="G5634" s="1" t="s">
        <v>29</v>
      </c>
      <c r="H5634" s="1" t="s">
        <v>104</v>
      </c>
      <c r="I5634" s="1">
        <v>669</v>
      </c>
      <c r="J5634" s="1">
        <f>MONTH(BART_Rides[[#This Row],[Date]])</f>
        <v>6</v>
      </c>
      <c r="K5634" s="1">
        <f>WEEKDAY(BART_Rides[[#This Row],[Date]],2)</f>
        <v>1</v>
      </c>
      <c r="L5634" s="1" t="str">
        <f>LEFT(BART_Rides[[#This Row],[Lines]],1)</f>
        <v>O</v>
      </c>
      <c r="M5634" s="1" t="str">
        <f>IF(BART_Rides[[#This Row],[FirstLetter]]="Y","Yes","No")</f>
        <v>No</v>
      </c>
      <c r="N5634" s="1" t="str">
        <f>IF(OR(BART_Rides[[#This Row],[Station Code]]="EM", BART_Rides[[#This Row],[Station Code]]="MT", BART_Rides[[#This Row],[Station Code]]="PL", BART_Rides[[#This Row],[Station Code]]="CC"), "Yes", "No")</f>
        <v>No</v>
      </c>
    </row>
    <row r="5635" spans="6:14">
      <c r="F5635" s="3">
        <v>44355</v>
      </c>
      <c r="G5635" s="1" t="s">
        <v>29</v>
      </c>
      <c r="H5635" s="1" t="s">
        <v>104</v>
      </c>
      <c r="I5635" s="1">
        <v>723</v>
      </c>
      <c r="J5635" s="1">
        <f>MONTH(BART_Rides[[#This Row],[Date]])</f>
        <v>6</v>
      </c>
      <c r="K5635" s="1">
        <f>WEEKDAY(BART_Rides[[#This Row],[Date]],2)</f>
        <v>2</v>
      </c>
      <c r="L5635" s="1" t="str">
        <f>LEFT(BART_Rides[[#This Row],[Lines]],1)</f>
        <v>O</v>
      </c>
      <c r="M5635" s="1" t="str">
        <f>IF(BART_Rides[[#This Row],[FirstLetter]]="Y","Yes","No")</f>
        <v>No</v>
      </c>
      <c r="N5635" s="1" t="str">
        <f>IF(OR(BART_Rides[[#This Row],[Station Code]]="EM", BART_Rides[[#This Row],[Station Code]]="MT", BART_Rides[[#This Row],[Station Code]]="PL", BART_Rides[[#This Row],[Station Code]]="CC"), "Yes", "No")</f>
        <v>No</v>
      </c>
    </row>
    <row r="5636" spans="6:14">
      <c r="F5636" s="3">
        <v>44356</v>
      </c>
      <c r="G5636" s="1" t="s">
        <v>29</v>
      </c>
      <c r="H5636" s="1" t="s">
        <v>104</v>
      </c>
      <c r="I5636" s="1">
        <v>748</v>
      </c>
      <c r="J5636" s="1">
        <f>MONTH(BART_Rides[[#This Row],[Date]])</f>
        <v>6</v>
      </c>
      <c r="K5636" s="1">
        <f>WEEKDAY(BART_Rides[[#This Row],[Date]],2)</f>
        <v>3</v>
      </c>
      <c r="L5636" s="1" t="str">
        <f>LEFT(BART_Rides[[#This Row],[Lines]],1)</f>
        <v>O</v>
      </c>
      <c r="M5636" s="1" t="str">
        <f>IF(BART_Rides[[#This Row],[FirstLetter]]="Y","Yes","No")</f>
        <v>No</v>
      </c>
      <c r="N5636" s="1" t="str">
        <f>IF(OR(BART_Rides[[#This Row],[Station Code]]="EM", BART_Rides[[#This Row],[Station Code]]="MT", BART_Rides[[#This Row],[Station Code]]="PL", BART_Rides[[#This Row],[Station Code]]="CC"), "Yes", "No")</f>
        <v>No</v>
      </c>
    </row>
    <row r="5637" spans="6:14">
      <c r="F5637" s="3">
        <v>44357</v>
      </c>
      <c r="G5637" s="1" t="s">
        <v>29</v>
      </c>
      <c r="H5637" s="1" t="s">
        <v>104</v>
      </c>
      <c r="I5637" s="1">
        <v>758</v>
      </c>
      <c r="J5637" s="1">
        <f>MONTH(BART_Rides[[#This Row],[Date]])</f>
        <v>6</v>
      </c>
      <c r="K5637" s="1">
        <f>WEEKDAY(BART_Rides[[#This Row],[Date]],2)</f>
        <v>4</v>
      </c>
      <c r="L5637" s="1" t="str">
        <f>LEFT(BART_Rides[[#This Row],[Lines]],1)</f>
        <v>O</v>
      </c>
      <c r="M5637" s="1" t="str">
        <f>IF(BART_Rides[[#This Row],[FirstLetter]]="Y","Yes","No")</f>
        <v>No</v>
      </c>
      <c r="N5637" s="1" t="str">
        <f>IF(OR(BART_Rides[[#This Row],[Station Code]]="EM", BART_Rides[[#This Row],[Station Code]]="MT", BART_Rides[[#This Row],[Station Code]]="PL", BART_Rides[[#This Row],[Station Code]]="CC"), "Yes", "No")</f>
        <v>No</v>
      </c>
    </row>
    <row r="5638" spans="6:14">
      <c r="F5638" s="3">
        <v>44358</v>
      </c>
      <c r="G5638" s="1" t="s">
        <v>29</v>
      </c>
      <c r="H5638" s="1" t="s">
        <v>104</v>
      </c>
      <c r="I5638" s="1">
        <v>715</v>
      </c>
      <c r="J5638" s="1">
        <f>MONTH(BART_Rides[[#This Row],[Date]])</f>
        <v>6</v>
      </c>
      <c r="K5638" s="1">
        <f>WEEKDAY(BART_Rides[[#This Row],[Date]],2)</f>
        <v>5</v>
      </c>
      <c r="L5638" s="1" t="str">
        <f>LEFT(BART_Rides[[#This Row],[Lines]],1)</f>
        <v>O</v>
      </c>
      <c r="M5638" s="1" t="str">
        <f>IF(BART_Rides[[#This Row],[FirstLetter]]="Y","Yes","No")</f>
        <v>No</v>
      </c>
      <c r="N5638" s="1" t="str">
        <f>IF(OR(BART_Rides[[#This Row],[Station Code]]="EM", BART_Rides[[#This Row],[Station Code]]="MT", BART_Rides[[#This Row],[Station Code]]="PL", BART_Rides[[#This Row],[Station Code]]="CC"), "Yes", "No")</f>
        <v>No</v>
      </c>
    </row>
    <row r="5639" spans="6:14">
      <c r="F5639" s="3">
        <v>44359</v>
      </c>
      <c r="G5639" s="1" t="s">
        <v>29</v>
      </c>
      <c r="H5639" s="1" t="s">
        <v>104</v>
      </c>
      <c r="I5639" s="1">
        <v>332</v>
      </c>
      <c r="J5639" s="1">
        <f>MONTH(BART_Rides[[#This Row],[Date]])</f>
        <v>6</v>
      </c>
      <c r="K5639" s="1">
        <f>WEEKDAY(BART_Rides[[#This Row],[Date]],2)</f>
        <v>6</v>
      </c>
      <c r="L5639" s="1" t="str">
        <f>LEFT(BART_Rides[[#This Row],[Lines]],1)</f>
        <v>O</v>
      </c>
      <c r="M5639" s="1" t="str">
        <f>IF(BART_Rides[[#This Row],[FirstLetter]]="Y","Yes","No")</f>
        <v>No</v>
      </c>
      <c r="N5639" s="1" t="str">
        <f>IF(OR(BART_Rides[[#This Row],[Station Code]]="EM", BART_Rides[[#This Row],[Station Code]]="MT", BART_Rides[[#This Row],[Station Code]]="PL", BART_Rides[[#This Row],[Station Code]]="CC"), "Yes", "No")</f>
        <v>No</v>
      </c>
    </row>
    <row r="5640" spans="6:14">
      <c r="F5640" s="3">
        <v>44360</v>
      </c>
      <c r="G5640" s="1" t="s">
        <v>29</v>
      </c>
      <c r="H5640" s="1" t="s">
        <v>104</v>
      </c>
      <c r="I5640" s="1">
        <v>272</v>
      </c>
      <c r="J5640" s="1">
        <f>MONTH(BART_Rides[[#This Row],[Date]])</f>
        <v>6</v>
      </c>
      <c r="K5640" s="1">
        <f>WEEKDAY(BART_Rides[[#This Row],[Date]],2)</f>
        <v>7</v>
      </c>
      <c r="L5640" s="1" t="str">
        <f>LEFT(BART_Rides[[#This Row],[Lines]],1)</f>
        <v>O</v>
      </c>
      <c r="M5640" s="1" t="str">
        <f>IF(BART_Rides[[#This Row],[FirstLetter]]="Y","Yes","No")</f>
        <v>No</v>
      </c>
      <c r="N5640" s="1" t="str">
        <f>IF(OR(BART_Rides[[#This Row],[Station Code]]="EM", BART_Rides[[#This Row],[Station Code]]="MT", BART_Rides[[#This Row],[Station Code]]="PL", BART_Rides[[#This Row],[Station Code]]="CC"), "Yes", "No")</f>
        <v>No</v>
      </c>
    </row>
    <row r="5641" spans="6:14">
      <c r="F5641" s="3">
        <v>44361</v>
      </c>
      <c r="G5641" s="1" t="s">
        <v>29</v>
      </c>
      <c r="H5641" s="1" t="s">
        <v>104</v>
      </c>
      <c r="I5641" s="1">
        <v>668</v>
      </c>
      <c r="J5641" s="1">
        <f>MONTH(BART_Rides[[#This Row],[Date]])</f>
        <v>6</v>
      </c>
      <c r="K5641" s="1">
        <f>WEEKDAY(BART_Rides[[#This Row],[Date]],2)</f>
        <v>1</v>
      </c>
      <c r="L5641" s="1" t="str">
        <f>LEFT(BART_Rides[[#This Row],[Lines]],1)</f>
        <v>O</v>
      </c>
      <c r="M5641" s="1" t="str">
        <f>IF(BART_Rides[[#This Row],[FirstLetter]]="Y","Yes","No")</f>
        <v>No</v>
      </c>
      <c r="N5641" s="1" t="str">
        <f>IF(OR(BART_Rides[[#This Row],[Station Code]]="EM", BART_Rides[[#This Row],[Station Code]]="MT", BART_Rides[[#This Row],[Station Code]]="PL", BART_Rides[[#This Row],[Station Code]]="CC"), "Yes", "No")</f>
        <v>No</v>
      </c>
    </row>
    <row r="5642" spans="6:14">
      <c r="F5642" s="3">
        <v>44362</v>
      </c>
      <c r="G5642" s="1" t="s">
        <v>29</v>
      </c>
      <c r="H5642" s="1" t="s">
        <v>104</v>
      </c>
      <c r="I5642" s="1">
        <v>771</v>
      </c>
      <c r="J5642" s="1">
        <f>MONTH(BART_Rides[[#This Row],[Date]])</f>
        <v>6</v>
      </c>
      <c r="K5642" s="1">
        <f>WEEKDAY(BART_Rides[[#This Row],[Date]],2)</f>
        <v>2</v>
      </c>
      <c r="L5642" s="1" t="str">
        <f>LEFT(BART_Rides[[#This Row],[Lines]],1)</f>
        <v>O</v>
      </c>
      <c r="M5642" s="1" t="str">
        <f>IF(BART_Rides[[#This Row],[FirstLetter]]="Y","Yes","No")</f>
        <v>No</v>
      </c>
      <c r="N5642" s="1" t="str">
        <f>IF(OR(BART_Rides[[#This Row],[Station Code]]="EM", BART_Rides[[#This Row],[Station Code]]="MT", BART_Rides[[#This Row],[Station Code]]="PL", BART_Rides[[#This Row],[Station Code]]="CC"), "Yes", "No")</f>
        <v>No</v>
      </c>
    </row>
    <row r="5643" spans="6:14">
      <c r="F5643" s="3">
        <v>44363</v>
      </c>
      <c r="G5643" s="1" t="s">
        <v>29</v>
      </c>
      <c r="H5643" s="1" t="s">
        <v>104</v>
      </c>
      <c r="I5643" s="1">
        <v>730</v>
      </c>
      <c r="J5643" s="1">
        <f>MONTH(BART_Rides[[#This Row],[Date]])</f>
        <v>6</v>
      </c>
      <c r="K5643" s="1">
        <f>WEEKDAY(BART_Rides[[#This Row],[Date]],2)</f>
        <v>3</v>
      </c>
      <c r="L5643" s="1" t="str">
        <f>LEFT(BART_Rides[[#This Row],[Lines]],1)</f>
        <v>O</v>
      </c>
      <c r="M5643" s="1" t="str">
        <f>IF(BART_Rides[[#This Row],[FirstLetter]]="Y","Yes","No")</f>
        <v>No</v>
      </c>
      <c r="N5643" s="1" t="str">
        <f>IF(OR(BART_Rides[[#This Row],[Station Code]]="EM", BART_Rides[[#This Row],[Station Code]]="MT", BART_Rides[[#This Row],[Station Code]]="PL", BART_Rides[[#This Row],[Station Code]]="CC"), "Yes", "No")</f>
        <v>No</v>
      </c>
    </row>
    <row r="5644" spans="6:14">
      <c r="F5644" s="3">
        <v>44364</v>
      </c>
      <c r="G5644" s="1" t="s">
        <v>29</v>
      </c>
      <c r="H5644" s="1" t="s">
        <v>104</v>
      </c>
      <c r="I5644" s="1">
        <v>727</v>
      </c>
      <c r="J5644" s="1">
        <f>MONTH(BART_Rides[[#This Row],[Date]])</f>
        <v>6</v>
      </c>
      <c r="K5644" s="1">
        <f>WEEKDAY(BART_Rides[[#This Row],[Date]],2)</f>
        <v>4</v>
      </c>
      <c r="L5644" s="1" t="str">
        <f>LEFT(BART_Rides[[#This Row],[Lines]],1)</f>
        <v>O</v>
      </c>
      <c r="M5644" s="1" t="str">
        <f>IF(BART_Rides[[#This Row],[FirstLetter]]="Y","Yes","No")</f>
        <v>No</v>
      </c>
      <c r="N5644" s="1" t="str">
        <f>IF(OR(BART_Rides[[#This Row],[Station Code]]="EM", BART_Rides[[#This Row],[Station Code]]="MT", BART_Rides[[#This Row],[Station Code]]="PL", BART_Rides[[#This Row],[Station Code]]="CC"), "Yes", "No")</f>
        <v>No</v>
      </c>
    </row>
    <row r="5645" spans="6:14">
      <c r="F5645" s="3">
        <v>44365</v>
      </c>
      <c r="G5645" s="1" t="s">
        <v>29</v>
      </c>
      <c r="H5645" s="1" t="s">
        <v>104</v>
      </c>
      <c r="I5645" s="1">
        <v>665</v>
      </c>
      <c r="J5645" s="1">
        <f>MONTH(BART_Rides[[#This Row],[Date]])</f>
        <v>6</v>
      </c>
      <c r="K5645" s="1">
        <f>WEEKDAY(BART_Rides[[#This Row],[Date]],2)</f>
        <v>5</v>
      </c>
      <c r="L5645" s="1" t="str">
        <f>LEFT(BART_Rides[[#This Row],[Lines]],1)</f>
        <v>O</v>
      </c>
      <c r="M5645" s="1" t="str">
        <f>IF(BART_Rides[[#This Row],[FirstLetter]]="Y","Yes","No")</f>
        <v>No</v>
      </c>
      <c r="N5645" s="1" t="str">
        <f>IF(OR(BART_Rides[[#This Row],[Station Code]]="EM", BART_Rides[[#This Row],[Station Code]]="MT", BART_Rides[[#This Row],[Station Code]]="PL", BART_Rides[[#This Row],[Station Code]]="CC"), "Yes", "No")</f>
        <v>No</v>
      </c>
    </row>
    <row r="5646" spans="6:14">
      <c r="F5646" s="3">
        <v>44366</v>
      </c>
      <c r="G5646" s="1" t="s">
        <v>29</v>
      </c>
      <c r="H5646" s="1" t="s">
        <v>104</v>
      </c>
      <c r="I5646" s="1">
        <v>557</v>
      </c>
      <c r="J5646" s="1">
        <f>MONTH(BART_Rides[[#This Row],[Date]])</f>
        <v>6</v>
      </c>
      <c r="K5646" s="1">
        <f>WEEKDAY(BART_Rides[[#This Row],[Date]],2)</f>
        <v>6</v>
      </c>
      <c r="L5646" s="1" t="str">
        <f>LEFT(BART_Rides[[#This Row],[Lines]],1)</f>
        <v>O</v>
      </c>
      <c r="M5646" s="1" t="str">
        <f>IF(BART_Rides[[#This Row],[FirstLetter]]="Y","Yes","No")</f>
        <v>No</v>
      </c>
      <c r="N5646" s="1" t="str">
        <f>IF(OR(BART_Rides[[#This Row],[Station Code]]="EM", BART_Rides[[#This Row],[Station Code]]="MT", BART_Rides[[#This Row],[Station Code]]="PL", BART_Rides[[#This Row],[Station Code]]="CC"), "Yes", "No")</f>
        <v>No</v>
      </c>
    </row>
    <row r="5647" spans="6:14">
      <c r="F5647" s="3">
        <v>44367</v>
      </c>
      <c r="G5647" s="1" t="s">
        <v>29</v>
      </c>
      <c r="H5647" s="1" t="s">
        <v>104</v>
      </c>
      <c r="I5647" s="1">
        <v>404</v>
      </c>
      <c r="J5647" s="1">
        <f>MONTH(BART_Rides[[#This Row],[Date]])</f>
        <v>6</v>
      </c>
      <c r="K5647" s="1">
        <f>WEEKDAY(BART_Rides[[#This Row],[Date]],2)</f>
        <v>7</v>
      </c>
      <c r="L5647" s="1" t="str">
        <f>LEFT(BART_Rides[[#This Row],[Lines]],1)</f>
        <v>O</v>
      </c>
      <c r="M5647" s="1" t="str">
        <f>IF(BART_Rides[[#This Row],[FirstLetter]]="Y","Yes","No")</f>
        <v>No</v>
      </c>
      <c r="N5647" s="1" t="str">
        <f>IF(OR(BART_Rides[[#This Row],[Station Code]]="EM", BART_Rides[[#This Row],[Station Code]]="MT", BART_Rides[[#This Row],[Station Code]]="PL", BART_Rides[[#This Row],[Station Code]]="CC"), "Yes", "No")</f>
        <v>No</v>
      </c>
    </row>
    <row r="5648" spans="6:14">
      <c r="F5648" s="3">
        <v>44368</v>
      </c>
      <c r="G5648" s="1" t="s">
        <v>29</v>
      </c>
      <c r="H5648" s="1" t="s">
        <v>104</v>
      </c>
      <c r="I5648" s="1">
        <v>766</v>
      </c>
      <c r="J5648" s="1">
        <f>MONTH(BART_Rides[[#This Row],[Date]])</f>
        <v>6</v>
      </c>
      <c r="K5648" s="1">
        <f>WEEKDAY(BART_Rides[[#This Row],[Date]],2)</f>
        <v>1</v>
      </c>
      <c r="L5648" s="1" t="str">
        <f>LEFT(BART_Rides[[#This Row],[Lines]],1)</f>
        <v>O</v>
      </c>
      <c r="M5648" s="1" t="str">
        <f>IF(BART_Rides[[#This Row],[FirstLetter]]="Y","Yes","No")</f>
        <v>No</v>
      </c>
      <c r="N5648" s="1" t="str">
        <f>IF(OR(BART_Rides[[#This Row],[Station Code]]="EM", BART_Rides[[#This Row],[Station Code]]="MT", BART_Rides[[#This Row],[Station Code]]="PL", BART_Rides[[#This Row],[Station Code]]="CC"), "Yes", "No")</f>
        <v>No</v>
      </c>
    </row>
    <row r="5649" spans="6:14">
      <c r="F5649" s="3">
        <v>44369</v>
      </c>
      <c r="G5649" s="1" t="s">
        <v>29</v>
      </c>
      <c r="H5649" s="1" t="s">
        <v>104</v>
      </c>
      <c r="I5649" s="1">
        <v>715</v>
      </c>
      <c r="J5649" s="1">
        <f>MONTH(BART_Rides[[#This Row],[Date]])</f>
        <v>6</v>
      </c>
      <c r="K5649" s="1">
        <f>WEEKDAY(BART_Rides[[#This Row],[Date]],2)</f>
        <v>2</v>
      </c>
      <c r="L5649" s="1" t="str">
        <f>LEFT(BART_Rides[[#This Row],[Lines]],1)</f>
        <v>O</v>
      </c>
      <c r="M5649" s="1" t="str">
        <f>IF(BART_Rides[[#This Row],[FirstLetter]]="Y","Yes","No")</f>
        <v>No</v>
      </c>
      <c r="N5649" s="1" t="str">
        <f>IF(OR(BART_Rides[[#This Row],[Station Code]]="EM", BART_Rides[[#This Row],[Station Code]]="MT", BART_Rides[[#This Row],[Station Code]]="PL", BART_Rides[[#This Row],[Station Code]]="CC"), "Yes", "No")</f>
        <v>No</v>
      </c>
    </row>
    <row r="5650" spans="6:14">
      <c r="F5650" s="3">
        <v>44370</v>
      </c>
      <c r="G5650" s="1" t="s">
        <v>29</v>
      </c>
      <c r="H5650" s="1" t="s">
        <v>104</v>
      </c>
      <c r="I5650" s="1">
        <v>754</v>
      </c>
      <c r="J5650" s="1">
        <f>MONTH(BART_Rides[[#This Row],[Date]])</f>
        <v>6</v>
      </c>
      <c r="K5650" s="1">
        <f>WEEKDAY(BART_Rides[[#This Row],[Date]],2)</f>
        <v>3</v>
      </c>
      <c r="L5650" s="1" t="str">
        <f>LEFT(BART_Rides[[#This Row],[Lines]],1)</f>
        <v>O</v>
      </c>
      <c r="M5650" s="1" t="str">
        <f>IF(BART_Rides[[#This Row],[FirstLetter]]="Y","Yes","No")</f>
        <v>No</v>
      </c>
      <c r="N5650" s="1" t="str">
        <f>IF(OR(BART_Rides[[#This Row],[Station Code]]="EM", BART_Rides[[#This Row],[Station Code]]="MT", BART_Rides[[#This Row],[Station Code]]="PL", BART_Rides[[#This Row],[Station Code]]="CC"), "Yes", "No")</f>
        <v>No</v>
      </c>
    </row>
    <row r="5651" spans="6:14">
      <c r="F5651" s="3">
        <v>44371</v>
      </c>
      <c r="G5651" s="1" t="s">
        <v>29</v>
      </c>
      <c r="H5651" s="1" t="s">
        <v>104</v>
      </c>
      <c r="I5651" s="1">
        <v>778</v>
      </c>
      <c r="J5651" s="1">
        <f>MONTH(BART_Rides[[#This Row],[Date]])</f>
        <v>6</v>
      </c>
      <c r="K5651" s="1">
        <f>WEEKDAY(BART_Rides[[#This Row],[Date]],2)</f>
        <v>4</v>
      </c>
      <c r="L5651" s="1" t="str">
        <f>LEFT(BART_Rides[[#This Row],[Lines]],1)</f>
        <v>O</v>
      </c>
      <c r="M5651" s="1" t="str">
        <f>IF(BART_Rides[[#This Row],[FirstLetter]]="Y","Yes","No")</f>
        <v>No</v>
      </c>
      <c r="N5651" s="1" t="str">
        <f>IF(OR(BART_Rides[[#This Row],[Station Code]]="EM", BART_Rides[[#This Row],[Station Code]]="MT", BART_Rides[[#This Row],[Station Code]]="PL", BART_Rides[[#This Row],[Station Code]]="CC"), "Yes", "No")</f>
        <v>No</v>
      </c>
    </row>
    <row r="5652" spans="6:14">
      <c r="F5652" s="3">
        <v>44372</v>
      </c>
      <c r="G5652" s="1" t="s">
        <v>29</v>
      </c>
      <c r="H5652" s="1" t="s">
        <v>104</v>
      </c>
      <c r="I5652" s="1">
        <v>748</v>
      </c>
      <c r="J5652" s="1">
        <f>MONTH(BART_Rides[[#This Row],[Date]])</f>
        <v>6</v>
      </c>
      <c r="K5652" s="1">
        <f>WEEKDAY(BART_Rides[[#This Row],[Date]],2)</f>
        <v>5</v>
      </c>
      <c r="L5652" s="1" t="str">
        <f>LEFT(BART_Rides[[#This Row],[Lines]],1)</f>
        <v>O</v>
      </c>
      <c r="M5652" s="1" t="str">
        <f>IF(BART_Rides[[#This Row],[FirstLetter]]="Y","Yes","No")</f>
        <v>No</v>
      </c>
      <c r="N5652" s="1" t="str">
        <f>IF(OR(BART_Rides[[#This Row],[Station Code]]="EM", BART_Rides[[#This Row],[Station Code]]="MT", BART_Rides[[#This Row],[Station Code]]="PL", BART_Rides[[#This Row],[Station Code]]="CC"), "Yes", "No")</f>
        <v>No</v>
      </c>
    </row>
    <row r="5653" spans="6:14">
      <c r="F5653" s="3">
        <v>44373</v>
      </c>
      <c r="G5653" s="1" t="s">
        <v>29</v>
      </c>
      <c r="H5653" s="1" t="s">
        <v>104</v>
      </c>
      <c r="I5653" s="1">
        <v>372</v>
      </c>
      <c r="J5653" s="1">
        <f>MONTH(BART_Rides[[#This Row],[Date]])</f>
        <v>6</v>
      </c>
      <c r="K5653" s="1">
        <f>WEEKDAY(BART_Rides[[#This Row],[Date]],2)</f>
        <v>6</v>
      </c>
      <c r="L5653" s="1" t="str">
        <f>LEFT(BART_Rides[[#This Row],[Lines]],1)</f>
        <v>O</v>
      </c>
      <c r="M5653" s="1" t="str">
        <f>IF(BART_Rides[[#This Row],[FirstLetter]]="Y","Yes","No")</f>
        <v>No</v>
      </c>
      <c r="N5653" s="1" t="str">
        <f>IF(OR(BART_Rides[[#This Row],[Station Code]]="EM", BART_Rides[[#This Row],[Station Code]]="MT", BART_Rides[[#This Row],[Station Code]]="PL", BART_Rides[[#This Row],[Station Code]]="CC"), "Yes", "No")</f>
        <v>No</v>
      </c>
    </row>
    <row r="5654" spans="6:14">
      <c r="F5654" s="3">
        <v>44374</v>
      </c>
      <c r="G5654" s="1" t="s">
        <v>29</v>
      </c>
      <c r="H5654" s="1" t="s">
        <v>104</v>
      </c>
      <c r="I5654" s="1">
        <v>281</v>
      </c>
      <c r="J5654" s="1">
        <f>MONTH(BART_Rides[[#This Row],[Date]])</f>
        <v>6</v>
      </c>
      <c r="K5654" s="1">
        <f>WEEKDAY(BART_Rides[[#This Row],[Date]],2)</f>
        <v>7</v>
      </c>
      <c r="L5654" s="1" t="str">
        <f>LEFT(BART_Rides[[#This Row],[Lines]],1)</f>
        <v>O</v>
      </c>
      <c r="M5654" s="1" t="str">
        <f>IF(BART_Rides[[#This Row],[FirstLetter]]="Y","Yes","No")</f>
        <v>No</v>
      </c>
      <c r="N5654" s="1" t="str">
        <f>IF(OR(BART_Rides[[#This Row],[Station Code]]="EM", BART_Rides[[#This Row],[Station Code]]="MT", BART_Rides[[#This Row],[Station Code]]="PL", BART_Rides[[#This Row],[Station Code]]="CC"), "Yes", "No")</f>
        <v>No</v>
      </c>
    </row>
    <row r="5655" spans="6:14">
      <c r="F5655" s="3">
        <v>44375</v>
      </c>
      <c r="G5655" s="1" t="s">
        <v>29</v>
      </c>
      <c r="H5655" s="1" t="s">
        <v>104</v>
      </c>
      <c r="I5655" s="1">
        <v>715</v>
      </c>
      <c r="J5655" s="1">
        <f>MONTH(BART_Rides[[#This Row],[Date]])</f>
        <v>6</v>
      </c>
      <c r="K5655" s="1">
        <f>WEEKDAY(BART_Rides[[#This Row],[Date]],2)</f>
        <v>1</v>
      </c>
      <c r="L5655" s="1" t="str">
        <f>LEFT(BART_Rides[[#This Row],[Lines]],1)</f>
        <v>O</v>
      </c>
      <c r="M5655" s="1" t="str">
        <f>IF(BART_Rides[[#This Row],[FirstLetter]]="Y","Yes","No")</f>
        <v>No</v>
      </c>
      <c r="N5655" s="1" t="str">
        <f>IF(OR(BART_Rides[[#This Row],[Station Code]]="EM", BART_Rides[[#This Row],[Station Code]]="MT", BART_Rides[[#This Row],[Station Code]]="PL", BART_Rides[[#This Row],[Station Code]]="CC"), "Yes", "No")</f>
        <v>No</v>
      </c>
    </row>
    <row r="5656" spans="6:14">
      <c r="F5656" s="3">
        <v>44376</v>
      </c>
      <c r="G5656" s="1" t="s">
        <v>29</v>
      </c>
      <c r="H5656" s="1" t="s">
        <v>104</v>
      </c>
      <c r="I5656" s="1">
        <v>721</v>
      </c>
      <c r="J5656" s="1">
        <f>MONTH(BART_Rides[[#This Row],[Date]])</f>
        <v>6</v>
      </c>
      <c r="K5656" s="1">
        <f>WEEKDAY(BART_Rides[[#This Row],[Date]],2)</f>
        <v>2</v>
      </c>
      <c r="L5656" s="1" t="str">
        <f>LEFT(BART_Rides[[#This Row],[Lines]],1)</f>
        <v>O</v>
      </c>
      <c r="M5656" s="1" t="str">
        <f>IF(BART_Rides[[#This Row],[FirstLetter]]="Y","Yes","No")</f>
        <v>No</v>
      </c>
      <c r="N5656" s="1" t="str">
        <f>IF(OR(BART_Rides[[#This Row],[Station Code]]="EM", BART_Rides[[#This Row],[Station Code]]="MT", BART_Rides[[#This Row],[Station Code]]="PL", BART_Rides[[#This Row],[Station Code]]="CC"), "Yes", "No")</f>
        <v>No</v>
      </c>
    </row>
    <row r="5657" spans="6:14">
      <c r="F5657" s="3">
        <v>44377</v>
      </c>
      <c r="G5657" s="1" t="s">
        <v>29</v>
      </c>
      <c r="H5657" s="1" t="s">
        <v>104</v>
      </c>
      <c r="I5657" s="1">
        <v>742</v>
      </c>
      <c r="J5657" s="1">
        <f>MONTH(BART_Rides[[#This Row],[Date]])</f>
        <v>6</v>
      </c>
      <c r="K5657" s="1">
        <f>WEEKDAY(BART_Rides[[#This Row],[Date]],2)</f>
        <v>3</v>
      </c>
      <c r="L5657" s="1" t="str">
        <f>LEFT(BART_Rides[[#This Row],[Lines]],1)</f>
        <v>O</v>
      </c>
      <c r="M5657" s="1" t="str">
        <f>IF(BART_Rides[[#This Row],[FirstLetter]]="Y","Yes","No")</f>
        <v>No</v>
      </c>
      <c r="N5657" s="1" t="str">
        <f>IF(OR(BART_Rides[[#This Row],[Station Code]]="EM", BART_Rides[[#This Row],[Station Code]]="MT", BART_Rides[[#This Row],[Station Code]]="PL", BART_Rides[[#This Row],[Station Code]]="CC"), "Yes", "No")</f>
        <v>No</v>
      </c>
    </row>
    <row r="5658" spans="6:14">
      <c r="F5658" s="3">
        <v>44378</v>
      </c>
      <c r="G5658" s="1" t="s">
        <v>29</v>
      </c>
      <c r="H5658" s="1" t="s">
        <v>104</v>
      </c>
      <c r="I5658" s="1">
        <v>785</v>
      </c>
      <c r="J5658" s="1">
        <f>MONTH(BART_Rides[[#This Row],[Date]])</f>
        <v>7</v>
      </c>
      <c r="K5658" s="1">
        <f>WEEKDAY(BART_Rides[[#This Row],[Date]],2)</f>
        <v>4</v>
      </c>
      <c r="L5658" s="1" t="str">
        <f>LEFT(BART_Rides[[#This Row],[Lines]],1)</f>
        <v>O</v>
      </c>
      <c r="M5658" s="1" t="str">
        <f>IF(BART_Rides[[#This Row],[FirstLetter]]="Y","Yes","No")</f>
        <v>No</v>
      </c>
      <c r="N5658" s="1" t="str">
        <f>IF(OR(BART_Rides[[#This Row],[Station Code]]="EM", BART_Rides[[#This Row],[Station Code]]="MT", BART_Rides[[#This Row],[Station Code]]="PL", BART_Rides[[#This Row],[Station Code]]="CC"), "Yes", "No")</f>
        <v>No</v>
      </c>
    </row>
    <row r="5659" spans="6:14">
      <c r="F5659" s="3">
        <v>44379</v>
      </c>
      <c r="G5659" s="1" t="s">
        <v>29</v>
      </c>
      <c r="H5659" s="1" t="s">
        <v>104</v>
      </c>
      <c r="I5659" s="1">
        <v>721</v>
      </c>
      <c r="J5659" s="1">
        <f>MONTH(BART_Rides[[#This Row],[Date]])</f>
        <v>7</v>
      </c>
      <c r="K5659" s="1">
        <f>WEEKDAY(BART_Rides[[#This Row],[Date]],2)</f>
        <v>5</v>
      </c>
      <c r="L5659" s="1" t="str">
        <f>LEFT(BART_Rides[[#This Row],[Lines]],1)</f>
        <v>O</v>
      </c>
      <c r="M5659" s="1" t="str">
        <f>IF(BART_Rides[[#This Row],[FirstLetter]]="Y","Yes","No")</f>
        <v>No</v>
      </c>
      <c r="N5659" s="1" t="str">
        <f>IF(OR(BART_Rides[[#This Row],[Station Code]]="EM", BART_Rides[[#This Row],[Station Code]]="MT", BART_Rides[[#This Row],[Station Code]]="PL", BART_Rides[[#This Row],[Station Code]]="CC"), "Yes", "No")</f>
        <v>No</v>
      </c>
    </row>
    <row r="5660" spans="6:14">
      <c r="F5660" s="3">
        <v>44380</v>
      </c>
      <c r="G5660" s="1" t="s">
        <v>29</v>
      </c>
      <c r="H5660" s="1" t="s">
        <v>104</v>
      </c>
      <c r="I5660" s="1">
        <v>333</v>
      </c>
      <c r="J5660" s="1">
        <f>MONTH(BART_Rides[[#This Row],[Date]])</f>
        <v>7</v>
      </c>
      <c r="K5660" s="1">
        <f>WEEKDAY(BART_Rides[[#This Row],[Date]],2)</f>
        <v>6</v>
      </c>
      <c r="L5660" s="1" t="str">
        <f>LEFT(BART_Rides[[#This Row],[Lines]],1)</f>
        <v>O</v>
      </c>
      <c r="M5660" s="1" t="str">
        <f>IF(BART_Rides[[#This Row],[FirstLetter]]="Y","Yes","No")</f>
        <v>No</v>
      </c>
      <c r="N5660" s="1" t="str">
        <f>IF(OR(BART_Rides[[#This Row],[Station Code]]="EM", BART_Rides[[#This Row],[Station Code]]="MT", BART_Rides[[#This Row],[Station Code]]="PL", BART_Rides[[#This Row],[Station Code]]="CC"), "Yes", "No")</f>
        <v>No</v>
      </c>
    </row>
    <row r="5661" spans="6:14">
      <c r="F5661" s="3">
        <v>44381</v>
      </c>
      <c r="G5661" s="1" t="s">
        <v>29</v>
      </c>
      <c r="H5661" s="1" t="s">
        <v>104</v>
      </c>
      <c r="I5661" s="1">
        <v>301</v>
      </c>
      <c r="J5661" s="1">
        <f>MONTH(BART_Rides[[#This Row],[Date]])</f>
        <v>7</v>
      </c>
      <c r="K5661" s="1">
        <f>WEEKDAY(BART_Rides[[#This Row],[Date]],2)</f>
        <v>7</v>
      </c>
      <c r="L5661" s="1" t="str">
        <f>LEFT(BART_Rides[[#This Row],[Lines]],1)</f>
        <v>O</v>
      </c>
      <c r="M5661" s="1" t="str">
        <f>IF(BART_Rides[[#This Row],[FirstLetter]]="Y","Yes","No")</f>
        <v>No</v>
      </c>
      <c r="N5661" s="1" t="str">
        <f>IF(OR(BART_Rides[[#This Row],[Station Code]]="EM", BART_Rides[[#This Row],[Station Code]]="MT", BART_Rides[[#This Row],[Station Code]]="PL", BART_Rides[[#This Row],[Station Code]]="CC"), "Yes", "No")</f>
        <v>No</v>
      </c>
    </row>
    <row r="5662" spans="6:14">
      <c r="F5662" s="3">
        <v>44382</v>
      </c>
      <c r="G5662" s="1" t="s">
        <v>29</v>
      </c>
      <c r="H5662" s="1" t="s">
        <v>104</v>
      </c>
      <c r="I5662" s="1">
        <v>401</v>
      </c>
      <c r="J5662" s="1">
        <f>MONTH(BART_Rides[[#This Row],[Date]])</f>
        <v>7</v>
      </c>
      <c r="K5662" s="1">
        <f>WEEKDAY(BART_Rides[[#This Row],[Date]],2)</f>
        <v>1</v>
      </c>
      <c r="L5662" s="1" t="str">
        <f>LEFT(BART_Rides[[#This Row],[Lines]],1)</f>
        <v>O</v>
      </c>
      <c r="M5662" s="1" t="str">
        <f>IF(BART_Rides[[#This Row],[FirstLetter]]="Y","Yes","No")</f>
        <v>No</v>
      </c>
      <c r="N5662" s="1" t="str">
        <f>IF(OR(BART_Rides[[#This Row],[Station Code]]="EM", BART_Rides[[#This Row],[Station Code]]="MT", BART_Rides[[#This Row],[Station Code]]="PL", BART_Rides[[#This Row],[Station Code]]="CC"), "Yes", "No")</f>
        <v>No</v>
      </c>
    </row>
    <row r="5663" spans="6:14">
      <c r="F5663" s="3">
        <v>44383</v>
      </c>
      <c r="G5663" s="1" t="s">
        <v>29</v>
      </c>
      <c r="H5663" s="1" t="s">
        <v>104</v>
      </c>
      <c r="I5663" s="1">
        <v>768</v>
      </c>
      <c r="J5663" s="1">
        <f>MONTH(BART_Rides[[#This Row],[Date]])</f>
        <v>7</v>
      </c>
      <c r="K5663" s="1">
        <f>WEEKDAY(BART_Rides[[#This Row],[Date]],2)</f>
        <v>2</v>
      </c>
      <c r="L5663" s="1" t="str">
        <f>LEFT(BART_Rides[[#This Row],[Lines]],1)</f>
        <v>O</v>
      </c>
      <c r="M5663" s="1" t="str">
        <f>IF(BART_Rides[[#This Row],[FirstLetter]]="Y","Yes","No")</f>
        <v>No</v>
      </c>
      <c r="N5663" s="1" t="str">
        <f>IF(OR(BART_Rides[[#This Row],[Station Code]]="EM", BART_Rides[[#This Row],[Station Code]]="MT", BART_Rides[[#This Row],[Station Code]]="PL", BART_Rides[[#This Row],[Station Code]]="CC"), "Yes", "No")</f>
        <v>No</v>
      </c>
    </row>
    <row r="5664" spans="6:14">
      <c r="F5664" s="3">
        <v>44384</v>
      </c>
      <c r="G5664" s="1" t="s">
        <v>29</v>
      </c>
      <c r="H5664" s="1" t="s">
        <v>104</v>
      </c>
      <c r="I5664" s="1">
        <v>754</v>
      </c>
      <c r="J5664" s="1">
        <f>MONTH(BART_Rides[[#This Row],[Date]])</f>
        <v>7</v>
      </c>
      <c r="K5664" s="1">
        <f>WEEKDAY(BART_Rides[[#This Row],[Date]],2)</f>
        <v>3</v>
      </c>
      <c r="L5664" s="1" t="str">
        <f>LEFT(BART_Rides[[#This Row],[Lines]],1)</f>
        <v>O</v>
      </c>
      <c r="M5664" s="1" t="str">
        <f>IF(BART_Rides[[#This Row],[FirstLetter]]="Y","Yes","No")</f>
        <v>No</v>
      </c>
      <c r="N5664" s="1" t="str">
        <f>IF(OR(BART_Rides[[#This Row],[Station Code]]="EM", BART_Rides[[#This Row],[Station Code]]="MT", BART_Rides[[#This Row],[Station Code]]="PL", BART_Rides[[#This Row],[Station Code]]="CC"), "Yes", "No")</f>
        <v>No</v>
      </c>
    </row>
    <row r="5665" spans="6:14">
      <c r="F5665" s="3">
        <v>44385</v>
      </c>
      <c r="G5665" s="1" t="s">
        <v>29</v>
      </c>
      <c r="H5665" s="1" t="s">
        <v>104</v>
      </c>
      <c r="I5665" s="1">
        <v>733</v>
      </c>
      <c r="J5665" s="1">
        <f>MONTH(BART_Rides[[#This Row],[Date]])</f>
        <v>7</v>
      </c>
      <c r="K5665" s="1">
        <f>WEEKDAY(BART_Rides[[#This Row],[Date]],2)</f>
        <v>4</v>
      </c>
      <c r="L5665" s="1" t="str">
        <f>LEFT(BART_Rides[[#This Row],[Lines]],1)</f>
        <v>O</v>
      </c>
      <c r="M5665" s="1" t="str">
        <f>IF(BART_Rides[[#This Row],[FirstLetter]]="Y","Yes","No")</f>
        <v>No</v>
      </c>
      <c r="N5665" s="1" t="str">
        <f>IF(OR(BART_Rides[[#This Row],[Station Code]]="EM", BART_Rides[[#This Row],[Station Code]]="MT", BART_Rides[[#This Row],[Station Code]]="PL", BART_Rides[[#This Row],[Station Code]]="CC"), "Yes", "No")</f>
        <v>No</v>
      </c>
    </row>
    <row r="5666" spans="6:14">
      <c r="F5666" s="3">
        <v>44386</v>
      </c>
      <c r="G5666" s="1" t="s">
        <v>29</v>
      </c>
      <c r="H5666" s="1" t="s">
        <v>104</v>
      </c>
      <c r="I5666" s="1">
        <v>698</v>
      </c>
      <c r="J5666" s="1">
        <f>MONTH(BART_Rides[[#This Row],[Date]])</f>
        <v>7</v>
      </c>
      <c r="K5666" s="1">
        <f>WEEKDAY(BART_Rides[[#This Row],[Date]],2)</f>
        <v>5</v>
      </c>
      <c r="L5666" s="1" t="str">
        <f>LEFT(BART_Rides[[#This Row],[Lines]],1)</f>
        <v>O</v>
      </c>
      <c r="M5666" s="1" t="str">
        <f>IF(BART_Rides[[#This Row],[FirstLetter]]="Y","Yes","No")</f>
        <v>No</v>
      </c>
      <c r="N5666" s="1" t="str">
        <f>IF(OR(BART_Rides[[#This Row],[Station Code]]="EM", BART_Rides[[#This Row],[Station Code]]="MT", BART_Rides[[#This Row],[Station Code]]="PL", BART_Rides[[#This Row],[Station Code]]="CC"), "Yes", "No")</f>
        <v>No</v>
      </c>
    </row>
    <row r="5667" spans="6:14">
      <c r="F5667" s="3">
        <v>44387</v>
      </c>
      <c r="G5667" s="1" t="s">
        <v>29</v>
      </c>
      <c r="H5667" s="1" t="s">
        <v>104</v>
      </c>
      <c r="I5667" s="1">
        <v>390</v>
      </c>
      <c r="J5667" s="1">
        <f>MONTH(BART_Rides[[#This Row],[Date]])</f>
        <v>7</v>
      </c>
      <c r="K5667" s="1">
        <f>WEEKDAY(BART_Rides[[#This Row],[Date]],2)</f>
        <v>6</v>
      </c>
      <c r="L5667" s="1" t="str">
        <f>LEFT(BART_Rides[[#This Row],[Lines]],1)</f>
        <v>O</v>
      </c>
      <c r="M5667" s="1" t="str">
        <f>IF(BART_Rides[[#This Row],[FirstLetter]]="Y","Yes","No")</f>
        <v>No</v>
      </c>
      <c r="N5667" s="1" t="str">
        <f>IF(OR(BART_Rides[[#This Row],[Station Code]]="EM", BART_Rides[[#This Row],[Station Code]]="MT", BART_Rides[[#This Row],[Station Code]]="PL", BART_Rides[[#This Row],[Station Code]]="CC"), "Yes", "No")</f>
        <v>No</v>
      </c>
    </row>
    <row r="5668" spans="6:14">
      <c r="F5668" s="3">
        <v>44388</v>
      </c>
      <c r="G5668" s="1" t="s">
        <v>29</v>
      </c>
      <c r="H5668" s="1" t="s">
        <v>104</v>
      </c>
      <c r="I5668" s="1">
        <v>300</v>
      </c>
      <c r="J5668" s="1">
        <f>MONTH(BART_Rides[[#This Row],[Date]])</f>
        <v>7</v>
      </c>
      <c r="K5668" s="1">
        <f>WEEKDAY(BART_Rides[[#This Row],[Date]],2)</f>
        <v>7</v>
      </c>
      <c r="L5668" s="1" t="str">
        <f>LEFT(BART_Rides[[#This Row],[Lines]],1)</f>
        <v>O</v>
      </c>
      <c r="M5668" s="1" t="str">
        <f>IF(BART_Rides[[#This Row],[FirstLetter]]="Y","Yes","No")</f>
        <v>No</v>
      </c>
      <c r="N5668" s="1" t="str">
        <f>IF(OR(BART_Rides[[#This Row],[Station Code]]="EM", BART_Rides[[#This Row],[Station Code]]="MT", BART_Rides[[#This Row],[Station Code]]="PL", BART_Rides[[#This Row],[Station Code]]="CC"), "Yes", "No")</f>
        <v>No</v>
      </c>
    </row>
    <row r="5669" spans="6:14">
      <c r="F5669" s="3">
        <v>44389</v>
      </c>
      <c r="G5669" s="1" t="s">
        <v>29</v>
      </c>
      <c r="H5669" s="1" t="s">
        <v>104</v>
      </c>
      <c r="I5669" s="1">
        <v>736</v>
      </c>
      <c r="J5669" s="1">
        <f>MONTH(BART_Rides[[#This Row],[Date]])</f>
        <v>7</v>
      </c>
      <c r="K5669" s="1">
        <f>WEEKDAY(BART_Rides[[#This Row],[Date]],2)</f>
        <v>1</v>
      </c>
      <c r="L5669" s="1" t="str">
        <f>LEFT(BART_Rides[[#This Row],[Lines]],1)</f>
        <v>O</v>
      </c>
      <c r="M5669" s="1" t="str">
        <f>IF(BART_Rides[[#This Row],[FirstLetter]]="Y","Yes","No")</f>
        <v>No</v>
      </c>
      <c r="N5669" s="1" t="str">
        <f>IF(OR(BART_Rides[[#This Row],[Station Code]]="EM", BART_Rides[[#This Row],[Station Code]]="MT", BART_Rides[[#This Row],[Station Code]]="PL", BART_Rides[[#This Row],[Station Code]]="CC"), "Yes", "No")</f>
        <v>No</v>
      </c>
    </row>
    <row r="5670" spans="6:14">
      <c r="F5670" s="3">
        <v>44390</v>
      </c>
      <c r="G5670" s="1" t="s">
        <v>29</v>
      </c>
      <c r="H5670" s="1" t="s">
        <v>104</v>
      </c>
      <c r="I5670" s="1">
        <v>775</v>
      </c>
      <c r="J5670" s="1">
        <f>MONTH(BART_Rides[[#This Row],[Date]])</f>
        <v>7</v>
      </c>
      <c r="K5670" s="1">
        <f>WEEKDAY(BART_Rides[[#This Row],[Date]],2)</f>
        <v>2</v>
      </c>
      <c r="L5670" s="1" t="str">
        <f>LEFT(BART_Rides[[#This Row],[Lines]],1)</f>
        <v>O</v>
      </c>
      <c r="M5670" s="1" t="str">
        <f>IF(BART_Rides[[#This Row],[FirstLetter]]="Y","Yes","No")</f>
        <v>No</v>
      </c>
      <c r="N5670" s="1" t="str">
        <f>IF(OR(BART_Rides[[#This Row],[Station Code]]="EM", BART_Rides[[#This Row],[Station Code]]="MT", BART_Rides[[#This Row],[Station Code]]="PL", BART_Rides[[#This Row],[Station Code]]="CC"), "Yes", "No")</f>
        <v>No</v>
      </c>
    </row>
    <row r="5671" spans="6:14">
      <c r="F5671" s="3">
        <v>44391</v>
      </c>
      <c r="G5671" s="1" t="s">
        <v>29</v>
      </c>
      <c r="H5671" s="1" t="s">
        <v>104</v>
      </c>
      <c r="I5671" s="1">
        <v>771</v>
      </c>
      <c r="J5671" s="1">
        <f>MONTH(BART_Rides[[#This Row],[Date]])</f>
        <v>7</v>
      </c>
      <c r="K5671" s="1">
        <f>WEEKDAY(BART_Rides[[#This Row],[Date]],2)</f>
        <v>3</v>
      </c>
      <c r="L5671" s="1" t="str">
        <f>LEFT(BART_Rides[[#This Row],[Lines]],1)</f>
        <v>O</v>
      </c>
      <c r="M5671" s="1" t="str">
        <f>IF(BART_Rides[[#This Row],[FirstLetter]]="Y","Yes","No")</f>
        <v>No</v>
      </c>
      <c r="N5671" s="1" t="str">
        <f>IF(OR(BART_Rides[[#This Row],[Station Code]]="EM", BART_Rides[[#This Row],[Station Code]]="MT", BART_Rides[[#This Row],[Station Code]]="PL", BART_Rides[[#This Row],[Station Code]]="CC"), "Yes", "No")</f>
        <v>No</v>
      </c>
    </row>
    <row r="5672" spans="6:14">
      <c r="F5672" s="3">
        <v>44392</v>
      </c>
      <c r="G5672" s="1" t="s">
        <v>29</v>
      </c>
      <c r="H5672" s="1" t="s">
        <v>104</v>
      </c>
      <c r="I5672" s="1">
        <v>765</v>
      </c>
      <c r="J5672" s="1">
        <f>MONTH(BART_Rides[[#This Row],[Date]])</f>
        <v>7</v>
      </c>
      <c r="K5672" s="1">
        <f>WEEKDAY(BART_Rides[[#This Row],[Date]],2)</f>
        <v>4</v>
      </c>
      <c r="L5672" s="1" t="str">
        <f>LEFT(BART_Rides[[#This Row],[Lines]],1)</f>
        <v>O</v>
      </c>
      <c r="M5672" s="1" t="str">
        <f>IF(BART_Rides[[#This Row],[FirstLetter]]="Y","Yes","No")</f>
        <v>No</v>
      </c>
      <c r="N5672" s="1" t="str">
        <f>IF(OR(BART_Rides[[#This Row],[Station Code]]="EM", BART_Rides[[#This Row],[Station Code]]="MT", BART_Rides[[#This Row],[Station Code]]="PL", BART_Rides[[#This Row],[Station Code]]="CC"), "Yes", "No")</f>
        <v>No</v>
      </c>
    </row>
    <row r="5673" spans="6:14">
      <c r="F5673" s="3">
        <v>44393</v>
      </c>
      <c r="G5673" s="1" t="s">
        <v>29</v>
      </c>
      <c r="H5673" s="1" t="s">
        <v>104</v>
      </c>
      <c r="I5673" s="1">
        <v>733</v>
      </c>
      <c r="J5673" s="1">
        <f>MONTH(BART_Rides[[#This Row],[Date]])</f>
        <v>7</v>
      </c>
      <c r="K5673" s="1">
        <f>WEEKDAY(BART_Rides[[#This Row],[Date]],2)</f>
        <v>5</v>
      </c>
      <c r="L5673" s="1" t="str">
        <f>LEFT(BART_Rides[[#This Row],[Lines]],1)</f>
        <v>O</v>
      </c>
      <c r="M5673" s="1" t="str">
        <f>IF(BART_Rides[[#This Row],[FirstLetter]]="Y","Yes","No")</f>
        <v>No</v>
      </c>
      <c r="N5673" s="1" t="str">
        <f>IF(OR(BART_Rides[[#This Row],[Station Code]]="EM", BART_Rides[[#This Row],[Station Code]]="MT", BART_Rides[[#This Row],[Station Code]]="PL", BART_Rides[[#This Row],[Station Code]]="CC"), "Yes", "No")</f>
        <v>No</v>
      </c>
    </row>
    <row r="5674" spans="6:14">
      <c r="F5674" s="3">
        <v>44394</v>
      </c>
      <c r="G5674" s="1" t="s">
        <v>29</v>
      </c>
      <c r="H5674" s="1" t="s">
        <v>104</v>
      </c>
      <c r="I5674" s="1">
        <v>370</v>
      </c>
      <c r="J5674" s="1">
        <f>MONTH(BART_Rides[[#This Row],[Date]])</f>
        <v>7</v>
      </c>
      <c r="K5674" s="1">
        <f>WEEKDAY(BART_Rides[[#This Row],[Date]],2)</f>
        <v>6</v>
      </c>
      <c r="L5674" s="1" t="str">
        <f>LEFT(BART_Rides[[#This Row],[Lines]],1)</f>
        <v>O</v>
      </c>
      <c r="M5674" s="1" t="str">
        <f>IF(BART_Rides[[#This Row],[FirstLetter]]="Y","Yes","No")</f>
        <v>No</v>
      </c>
      <c r="N5674" s="1" t="str">
        <f>IF(OR(BART_Rides[[#This Row],[Station Code]]="EM", BART_Rides[[#This Row],[Station Code]]="MT", BART_Rides[[#This Row],[Station Code]]="PL", BART_Rides[[#This Row],[Station Code]]="CC"), "Yes", "No")</f>
        <v>No</v>
      </c>
    </row>
    <row r="5675" spans="6:14">
      <c r="F5675" s="3">
        <v>44395</v>
      </c>
      <c r="G5675" s="1" t="s">
        <v>29</v>
      </c>
      <c r="H5675" s="1" t="s">
        <v>104</v>
      </c>
      <c r="I5675" s="1">
        <v>275</v>
      </c>
      <c r="J5675" s="1">
        <f>MONTH(BART_Rides[[#This Row],[Date]])</f>
        <v>7</v>
      </c>
      <c r="K5675" s="1">
        <f>WEEKDAY(BART_Rides[[#This Row],[Date]],2)</f>
        <v>7</v>
      </c>
      <c r="L5675" s="1" t="str">
        <f>LEFT(BART_Rides[[#This Row],[Lines]],1)</f>
        <v>O</v>
      </c>
      <c r="M5675" s="1" t="str">
        <f>IF(BART_Rides[[#This Row],[FirstLetter]]="Y","Yes","No")</f>
        <v>No</v>
      </c>
      <c r="N5675" s="1" t="str">
        <f>IF(OR(BART_Rides[[#This Row],[Station Code]]="EM", BART_Rides[[#This Row],[Station Code]]="MT", BART_Rides[[#This Row],[Station Code]]="PL", BART_Rides[[#This Row],[Station Code]]="CC"), "Yes", "No")</f>
        <v>No</v>
      </c>
    </row>
    <row r="5676" spans="6:14">
      <c r="F5676" s="3">
        <v>44396</v>
      </c>
      <c r="G5676" s="1" t="s">
        <v>29</v>
      </c>
      <c r="H5676" s="1" t="s">
        <v>104</v>
      </c>
      <c r="I5676" s="1">
        <v>802</v>
      </c>
      <c r="J5676" s="1">
        <f>MONTH(BART_Rides[[#This Row],[Date]])</f>
        <v>7</v>
      </c>
      <c r="K5676" s="1">
        <f>WEEKDAY(BART_Rides[[#This Row],[Date]],2)</f>
        <v>1</v>
      </c>
      <c r="L5676" s="1" t="str">
        <f>LEFT(BART_Rides[[#This Row],[Lines]],1)</f>
        <v>O</v>
      </c>
      <c r="M5676" s="1" t="str">
        <f>IF(BART_Rides[[#This Row],[FirstLetter]]="Y","Yes","No")</f>
        <v>No</v>
      </c>
      <c r="N5676" s="1" t="str">
        <f>IF(OR(BART_Rides[[#This Row],[Station Code]]="EM", BART_Rides[[#This Row],[Station Code]]="MT", BART_Rides[[#This Row],[Station Code]]="PL", BART_Rides[[#This Row],[Station Code]]="CC"), "Yes", "No")</f>
        <v>No</v>
      </c>
    </row>
    <row r="5677" spans="6:14">
      <c r="F5677" s="3">
        <v>44397</v>
      </c>
      <c r="G5677" s="1" t="s">
        <v>29</v>
      </c>
      <c r="H5677" s="1" t="s">
        <v>104</v>
      </c>
      <c r="I5677" s="1">
        <v>812</v>
      </c>
      <c r="J5677" s="1">
        <f>MONTH(BART_Rides[[#This Row],[Date]])</f>
        <v>7</v>
      </c>
      <c r="K5677" s="1">
        <f>WEEKDAY(BART_Rides[[#This Row],[Date]],2)</f>
        <v>2</v>
      </c>
      <c r="L5677" s="1" t="str">
        <f>LEFT(BART_Rides[[#This Row],[Lines]],1)</f>
        <v>O</v>
      </c>
      <c r="M5677" s="1" t="str">
        <f>IF(BART_Rides[[#This Row],[FirstLetter]]="Y","Yes","No")</f>
        <v>No</v>
      </c>
      <c r="N5677" s="1" t="str">
        <f>IF(OR(BART_Rides[[#This Row],[Station Code]]="EM", BART_Rides[[#This Row],[Station Code]]="MT", BART_Rides[[#This Row],[Station Code]]="PL", BART_Rides[[#This Row],[Station Code]]="CC"), "Yes", "No")</f>
        <v>No</v>
      </c>
    </row>
    <row r="5678" spans="6:14">
      <c r="F5678" s="3">
        <v>44398</v>
      </c>
      <c r="G5678" s="1" t="s">
        <v>29</v>
      </c>
      <c r="H5678" s="1" t="s">
        <v>104</v>
      </c>
      <c r="I5678" s="1">
        <v>797</v>
      </c>
      <c r="J5678" s="1">
        <f>MONTH(BART_Rides[[#This Row],[Date]])</f>
        <v>7</v>
      </c>
      <c r="K5678" s="1">
        <f>WEEKDAY(BART_Rides[[#This Row],[Date]],2)</f>
        <v>3</v>
      </c>
      <c r="L5678" s="1" t="str">
        <f>LEFT(BART_Rides[[#This Row],[Lines]],1)</f>
        <v>O</v>
      </c>
      <c r="M5678" s="1" t="str">
        <f>IF(BART_Rides[[#This Row],[FirstLetter]]="Y","Yes","No")</f>
        <v>No</v>
      </c>
      <c r="N5678" s="1" t="str">
        <f>IF(OR(BART_Rides[[#This Row],[Station Code]]="EM", BART_Rides[[#This Row],[Station Code]]="MT", BART_Rides[[#This Row],[Station Code]]="PL", BART_Rides[[#This Row],[Station Code]]="CC"), "Yes", "No")</f>
        <v>No</v>
      </c>
    </row>
    <row r="5679" spans="6:14">
      <c r="F5679" s="3">
        <v>44399</v>
      </c>
      <c r="G5679" s="1" t="s">
        <v>29</v>
      </c>
      <c r="H5679" s="1" t="s">
        <v>104</v>
      </c>
      <c r="I5679" s="1">
        <v>793</v>
      </c>
      <c r="J5679" s="1">
        <f>MONTH(BART_Rides[[#This Row],[Date]])</f>
        <v>7</v>
      </c>
      <c r="K5679" s="1">
        <f>WEEKDAY(BART_Rides[[#This Row],[Date]],2)</f>
        <v>4</v>
      </c>
      <c r="L5679" s="1" t="str">
        <f>LEFT(BART_Rides[[#This Row],[Lines]],1)</f>
        <v>O</v>
      </c>
      <c r="M5679" s="1" t="str">
        <f>IF(BART_Rides[[#This Row],[FirstLetter]]="Y","Yes","No")</f>
        <v>No</v>
      </c>
      <c r="N5679" s="1" t="str">
        <f>IF(OR(BART_Rides[[#This Row],[Station Code]]="EM", BART_Rides[[#This Row],[Station Code]]="MT", BART_Rides[[#This Row],[Station Code]]="PL", BART_Rides[[#This Row],[Station Code]]="CC"), "Yes", "No")</f>
        <v>No</v>
      </c>
    </row>
    <row r="5680" spans="6:14">
      <c r="F5680" s="3">
        <v>44400</v>
      </c>
      <c r="G5680" s="1" t="s">
        <v>29</v>
      </c>
      <c r="H5680" s="1" t="s">
        <v>104</v>
      </c>
      <c r="I5680" s="1">
        <v>782</v>
      </c>
      <c r="J5680" s="1">
        <f>MONTH(BART_Rides[[#This Row],[Date]])</f>
        <v>7</v>
      </c>
      <c r="K5680" s="1">
        <f>WEEKDAY(BART_Rides[[#This Row],[Date]],2)</f>
        <v>5</v>
      </c>
      <c r="L5680" s="1" t="str">
        <f>LEFT(BART_Rides[[#This Row],[Lines]],1)</f>
        <v>O</v>
      </c>
      <c r="M5680" s="1" t="str">
        <f>IF(BART_Rides[[#This Row],[FirstLetter]]="Y","Yes","No")</f>
        <v>No</v>
      </c>
      <c r="N5680" s="1" t="str">
        <f>IF(OR(BART_Rides[[#This Row],[Station Code]]="EM", BART_Rides[[#This Row],[Station Code]]="MT", BART_Rides[[#This Row],[Station Code]]="PL", BART_Rides[[#This Row],[Station Code]]="CC"), "Yes", "No")</f>
        <v>No</v>
      </c>
    </row>
    <row r="5681" spans="6:14">
      <c r="F5681" s="3">
        <v>44401</v>
      </c>
      <c r="G5681" s="1" t="s">
        <v>29</v>
      </c>
      <c r="H5681" s="1" t="s">
        <v>104</v>
      </c>
      <c r="I5681" s="1">
        <v>389</v>
      </c>
      <c r="J5681" s="1">
        <f>MONTH(BART_Rides[[#This Row],[Date]])</f>
        <v>7</v>
      </c>
      <c r="K5681" s="1">
        <f>WEEKDAY(BART_Rides[[#This Row],[Date]],2)</f>
        <v>6</v>
      </c>
      <c r="L5681" s="1" t="str">
        <f>LEFT(BART_Rides[[#This Row],[Lines]],1)</f>
        <v>O</v>
      </c>
      <c r="M5681" s="1" t="str">
        <f>IF(BART_Rides[[#This Row],[FirstLetter]]="Y","Yes","No")</f>
        <v>No</v>
      </c>
      <c r="N5681" s="1" t="str">
        <f>IF(OR(BART_Rides[[#This Row],[Station Code]]="EM", BART_Rides[[#This Row],[Station Code]]="MT", BART_Rides[[#This Row],[Station Code]]="PL", BART_Rides[[#This Row],[Station Code]]="CC"), "Yes", "No")</f>
        <v>No</v>
      </c>
    </row>
    <row r="5682" spans="6:14">
      <c r="F5682" s="3">
        <v>44402</v>
      </c>
      <c r="G5682" s="1" t="s">
        <v>29</v>
      </c>
      <c r="H5682" s="1" t="s">
        <v>104</v>
      </c>
      <c r="I5682" s="1">
        <v>305</v>
      </c>
      <c r="J5682" s="1">
        <f>MONTH(BART_Rides[[#This Row],[Date]])</f>
        <v>7</v>
      </c>
      <c r="K5682" s="1">
        <f>WEEKDAY(BART_Rides[[#This Row],[Date]],2)</f>
        <v>7</v>
      </c>
      <c r="L5682" s="1" t="str">
        <f>LEFT(BART_Rides[[#This Row],[Lines]],1)</f>
        <v>O</v>
      </c>
      <c r="M5682" s="1" t="str">
        <f>IF(BART_Rides[[#This Row],[FirstLetter]]="Y","Yes","No")</f>
        <v>No</v>
      </c>
      <c r="N5682" s="1" t="str">
        <f>IF(OR(BART_Rides[[#This Row],[Station Code]]="EM", BART_Rides[[#This Row],[Station Code]]="MT", BART_Rides[[#This Row],[Station Code]]="PL", BART_Rides[[#This Row],[Station Code]]="CC"), "Yes", "No")</f>
        <v>No</v>
      </c>
    </row>
    <row r="5683" spans="6:14">
      <c r="F5683" s="3">
        <v>44403</v>
      </c>
      <c r="G5683" s="1" t="s">
        <v>29</v>
      </c>
      <c r="H5683" s="1" t="s">
        <v>104</v>
      </c>
      <c r="I5683" s="1">
        <v>832</v>
      </c>
      <c r="J5683" s="1">
        <f>MONTH(BART_Rides[[#This Row],[Date]])</f>
        <v>7</v>
      </c>
      <c r="K5683" s="1">
        <f>WEEKDAY(BART_Rides[[#This Row],[Date]],2)</f>
        <v>1</v>
      </c>
      <c r="L5683" s="1" t="str">
        <f>LEFT(BART_Rides[[#This Row],[Lines]],1)</f>
        <v>O</v>
      </c>
      <c r="M5683" s="1" t="str">
        <f>IF(BART_Rides[[#This Row],[FirstLetter]]="Y","Yes","No")</f>
        <v>No</v>
      </c>
      <c r="N5683" s="1" t="str">
        <f>IF(OR(BART_Rides[[#This Row],[Station Code]]="EM", BART_Rides[[#This Row],[Station Code]]="MT", BART_Rides[[#This Row],[Station Code]]="PL", BART_Rides[[#This Row],[Station Code]]="CC"), "Yes", "No")</f>
        <v>No</v>
      </c>
    </row>
    <row r="5684" spans="6:14">
      <c r="F5684" s="3">
        <v>44404</v>
      </c>
      <c r="G5684" s="1" t="s">
        <v>29</v>
      </c>
      <c r="H5684" s="1" t="s">
        <v>104</v>
      </c>
      <c r="I5684" s="1">
        <v>848</v>
      </c>
      <c r="J5684" s="1">
        <f>MONTH(BART_Rides[[#This Row],[Date]])</f>
        <v>7</v>
      </c>
      <c r="K5684" s="1">
        <f>WEEKDAY(BART_Rides[[#This Row],[Date]],2)</f>
        <v>2</v>
      </c>
      <c r="L5684" s="1" t="str">
        <f>LEFT(BART_Rides[[#This Row],[Lines]],1)</f>
        <v>O</v>
      </c>
      <c r="M5684" s="1" t="str">
        <f>IF(BART_Rides[[#This Row],[FirstLetter]]="Y","Yes","No")</f>
        <v>No</v>
      </c>
      <c r="N5684" s="1" t="str">
        <f>IF(OR(BART_Rides[[#This Row],[Station Code]]="EM", BART_Rides[[#This Row],[Station Code]]="MT", BART_Rides[[#This Row],[Station Code]]="PL", BART_Rides[[#This Row],[Station Code]]="CC"), "Yes", "No")</f>
        <v>No</v>
      </c>
    </row>
    <row r="5685" spans="6:14">
      <c r="F5685" s="3">
        <v>44405</v>
      </c>
      <c r="G5685" s="1" t="s">
        <v>29</v>
      </c>
      <c r="H5685" s="1" t="s">
        <v>104</v>
      </c>
      <c r="I5685" s="1">
        <v>794</v>
      </c>
      <c r="J5685" s="1">
        <f>MONTH(BART_Rides[[#This Row],[Date]])</f>
        <v>7</v>
      </c>
      <c r="K5685" s="1">
        <f>WEEKDAY(BART_Rides[[#This Row],[Date]],2)</f>
        <v>3</v>
      </c>
      <c r="L5685" s="1" t="str">
        <f>LEFT(BART_Rides[[#This Row],[Lines]],1)</f>
        <v>O</v>
      </c>
      <c r="M5685" s="1" t="str">
        <f>IF(BART_Rides[[#This Row],[FirstLetter]]="Y","Yes","No")</f>
        <v>No</v>
      </c>
      <c r="N5685" s="1" t="str">
        <f>IF(OR(BART_Rides[[#This Row],[Station Code]]="EM", BART_Rides[[#This Row],[Station Code]]="MT", BART_Rides[[#This Row],[Station Code]]="PL", BART_Rides[[#This Row],[Station Code]]="CC"), "Yes", "No")</f>
        <v>No</v>
      </c>
    </row>
    <row r="5686" spans="6:14">
      <c r="F5686" s="3">
        <v>44406</v>
      </c>
      <c r="G5686" s="1" t="s">
        <v>29</v>
      </c>
      <c r="H5686" s="1" t="s">
        <v>104</v>
      </c>
      <c r="I5686" s="1">
        <v>809</v>
      </c>
      <c r="J5686" s="1">
        <f>MONTH(BART_Rides[[#This Row],[Date]])</f>
        <v>7</v>
      </c>
      <c r="K5686" s="1">
        <f>WEEKDAY(BART_Rides[[#This Row],[Date]],2)</f>
        <v>4</v>
      </c>
      <c r="L5686" s="1" t="str">
        <f>LEFT(BART_Rides[[#This Row],[Lines]],1)</f>
        <v>O</v>
      </c>
      <c r="M5686" s="1" t="str">
        <f>IF(BART_Rides[[#This Row],[FirstLetter]]="Y","Yes","No")</f>
        <v>No</v>
      </c>
      <c r="N5686" s="1" t="str">
        <f>IF(OR(BART_Rides[[#This Row],[Station Code]]="EM", BART_Rides[[#This Row],[Station Code]]="MT", BART_Rides[[#This Row],[Station Code]]="PL", BART_Rides[[#This Row],[Station Code]]="CC"), "Yes", "No")</f>
        <v>No</v>
      </c>
    </row>
    <row r="5687" spans="6:14">
      <c r="F5687" s="3">
        <v>44407</v>
      </c>
      <c r="G5687" s="1" t="s">
        <v>29</v>
      </c>
      <c r="H5687" s="1" t="s">
        <v>104</v>
      </c>
      <c r="I5687" s="1">
        <v>764</v>
      </c>
      <c r="J5687" s="1">
        <f>MONTH(BART_Rides[[#This Row],[Date]])</f>
        <v>7</v>
      </c>
      <c r="K5687" s="1">
        <f>WEEKDAY(BART_Rides[[#This Row],[Date]],2)</f>
        <v>5</v>
      </c>
      <c r="L5687" s="1" t="str">
        <f>LEFT(BART_Rides[[#This Row],[Lines]],1)</f>
        <v>O</v>
      </c>
      <c r="M5687" s="1" t="str">
        <f>IF(BART_Rides[[#This Row],[FirstLetter]]="Y","Yes","No")</f>
        <v>No</v>
      </c>
      <c r="N5687" s="1" t="str">
        <f>IF(OR(BART_Rides[[#This Row],[Station Code]]="EM", BART_Rides[[#This Row],[Station Code]]="MT", BART_Rides[[#This Row],[Station Code]]="PL", BART_Rides[[#This Row],[Station Code]]="CC"), "Yes", "No")</f>
        <v>No</v>
      </c>
    </row>
    <row r="5688" spans="6:14">
      <c r="F5688" s="3">
        <v>44408</v>
      </c>
      <c r="G5688" s="1" t="s">
        <v>29</v>
      </c>
      <c r="H5688" s="1" t="s">
        <v>104</v>
      </c>
      <c r="I5688" s="1">
        <v>368</v>
      </c>
      <c r="J5688" s="1">
        <f>MONTH(BART_Rides[[#This Row],[Date]])</f>
        <v>7</v>
      </c>
      <c r="K5688" s="1">
        <f>WEEKDAY(BART_Rides[[#This Row],[Date]],2)</f>
        <v>6</v>
      </c>
      <c r="L5688" s="1" t="str">
        <f>LEFT(BART_Rides[[#This Row],[Lines]],1)</f>
        <v>O</v>
      </c>
      <c r="M5688" s="1" t="str">
        <f>IF(BART_Rides[[#This Row],[FirstLetter]]="Y","Yes","No")</f>
        <v>No</v>
      </c>
      <c r="N5688" s="1" t="str">
        <f>IF(OR(BART_Rides[[#This Row],[Station Code]]="EM", BART_Rides[[#This Row],[Station Code]]="MT", BART_Rides[[#This Row],[Station Code]]="PL", BART_Rides[[#This Row],[Station Code]]="CC"), "Yes", "No")</f>
        <v>No</v>
      </c>
    </row>
    <row r="5689" spans="6:14">
      <c r="F5689" s="3">
        <v>44409</v>
      </c>
      <c r="G5689" s="1" t="s">
        <v>29</v>
      </c>
      <c r="H5689" s="1" t="s">
        <v>104</v>
      </c>
      <c r="I5689" s="1">
        <v>281</v>
      </c>
      <c r="J5689" s="1">
        <f>MONTH(BART_Rides[[#This Row],[Date]])</f>
        <v>8</v>
      </c>
      <c r="K5689" s="1">
        <f>WEEKDAY(BART_Rides[[#This Row],[Date]],2)</f>
        <v>7</v>
      </c>
      <c r="L5689" s="1" t="str">
        <f>LEFT(BART_Rides[[#This Row],[Lines]],1)</f>
        <v>O</v>
      </c>
      <c r="M5689" s="1" t="str">
        <f>IF(BART_Rides[[#This Row],[FirstLetter]]="Y","Yes","No")</f>
        <v>No</v>
      </c>
      <c r="N5689" s="1" t="str">
        <f>IF(OR(BART_Rides[[#This Row],[Station Code]]="EM", BART_Rides[[#This Row],[Station Code]]="MT", BART_Rides[[#This Row],[Station Code]]="PL", BART_Rides[[#This Row],[Station Code]]="CC"), "Yes", "No")</f>
        <v>No</v>
      </c>
    </row>
    <row r="5690" spans="6:14">
      <c r="F5690" s="3">
        <v>44410</v>
      </c>
      <c r="G5690" s="1" t="s">
        <v>29</v>
      </c>
      <c r="H5690" s="1" t="s">
        <v>104</v>
      </c>
      <c r="I5690" s="1">
        <v>776</v>
      </c>
      <c r="J5690" s="1">
        <f>MONTH(BART_Rides[[#This Row],[Date]])</f>
        <v>8</v>
      </c>
      <c r="K5690" s="1">
        <f>WEEKDAY(BART_Rides[[#This Row],[Date]],2)</f>
        <v>1</v>
      </c>
      <c r="L5690" s="1" t="str">
        <f>LEFT(BART_Rides[[#This Row],[Lines]],1)</f>
        <v>O</v>
      </c>
      <c r="M5690" s="1" t="str">
        <f>IF(BART_Rides[[#This Row],[FirstLetter]]="Y","Yes","No")</f>
        <v>No</v>
      </c>
      <c r="N5690" s="1" t="str">
        <f>IF(OR(BART_Rides[[#This Row],[Station Code]]="EM", BART_Rides[[#This Row],[Station Code]]="MT", BART_Rides[[#This Row],[Station Code]]="PL", BART_Rides[[#This Row],[Station Code]]="CC"), "Yes", "No")</f>
        <v>No</v>
      </c>
    </row>
    <row r="5691" spans="6:14">
      <c r="F5691" s="3">
        <v>44411</v>
      </c>
      <c r="G5691" s="1" t="s">
        <v>29</v>
      </c>
      <c r="H5691" s="1" t="s">
        <v>104</v>
      </c>
      <c r="I5691" s="1">
        <v>836</v>
      </c>
      <c r="J5691" s="1">
        <f>MONTH(BART_Rides[[#This Row],[Date]])</f>
        <v>8</v>
      </c>
      <c r="K5691" s="1">
        <f>WEEKDAY(BART_Rides[[#This Row],[Date]],2)</f>
        <v>2</v>
      </c>
      <c r="L5691" s="1" t="str">
        <f>LEFT(BART_Rides[[#This Row],[Lines]],1)</f>
        <v>O</v>
      </c>
      <c r="M5691" s="1" t="str">
        <f>IF(BART_Rides[[#This Row],[FirstLetter]]="Y","Yes","No")</f>
        <v>No</v>
      </c>
      <c r="N5691" s="1" t="str">
        <f>IF(OR(BART_Rides[[#This Row],[Station Code]]="EM", BART_Rides[[#This Row],[Station Code]]="MT", BART_Rides[[#This Row],[Station Code]]="PL", BART_Rides[[#This Row],[Station Code]]="CC"), "Yes", "No")</f>
        <v>No</v>
      </c>
    </row>
    <row r="5692" spans="6:14">
      <c r="F5692" s="3">
        <v>44412</v>
      </c>
      <c r="G5692" s="1" t="s">
        <v>29</v>
      </c>
      <c r="H5692" s="1" t="s">
        <v>104</v>
      </c>
      <c r="I5692" s="1">
        <v>850</v>
      </c>
      <c r="J5692" s="1">
        <f>MONTH(BART_Rides[[#This Row],[Date]])</f>
        <v>8</v>
      </c>
      <c r="K5692" s="1">
        <f>WEEKDAY(BART_Rides[[#This Row],[Date]],2)</f>
        <v>3</v>
      </c>
      <c r="L5692" s="1" t="str">
        <f>LEFT(BART_Rides[[#This Row],[Lines]],1)</f>
        <v>O</v>
      </c>
      <c r="M5692" s="1" t="str">
        <f>IF(BART_Rides[[#This Row],[FirstLetter]]="Y","Yes","No")</f>
        <v>No</v>
      </c>
      <c r="N5692" s="1" t="str">
        <f>IF(OR(BART_Rides[[#This Row],[Station Code]]="EM", BART_Rides[[#This Row],[Station Code]]="MT", BART_Rides[[#This Row],[Station Code]]="PL", BART_Rides[[#This Row],[Station Code]]="CC"), "Yes", "No")</f>
        <v>No</v>
      </c>
    </row>
    <row r="5693" spans="6:14">
      <c r="F5693" s="3">
        <v>44413</v>
      </c>
      <c r="G5693" s="1" t="s">
        <v>29</v>
      </c>
      <c r="H5693" s="1" t="s">
        <v>104</v>
      </c>
      <c r="I5693" s="1">
        <v>809</v>
      </c>
      <c r="J5693" s="1">
        <f>MONTH(BART_Rides[[#This Row],[Date]])</f>
        <v>8</v>
      </c>
      <c r="K5693" s="1">
        <f>WEEKDAY(BART_Rides[[#This Row],[Date]],2)</f>
        <v>4</v>
      </c>
      <c r="L5693" s="1" t="str">
        <f>LEFT(BART_Rides[[#This Row],[Lines]],1)</f>
        <v>O</v>
      </c>
      <c r="M5693" s="1" t="str">
        <f>IF(BART_Rides[[#This Row],[FirstLetter]]="Y","Yes","No")</f>
        <v>No</v>
      </c>
      <c r="N5693" s="1" t="str">
        <f>IF(OR(BART_Rides[[#This Row],[Station Code]]="EM", BART_Rides[[#This Row],[Station Code]]="MT", BART_Rides[[#This Row],[Station Code]]="PL", BART_Rides[[#This Row],[Station Code]]="CC"), "Yes", "No")</f>
        <v>No</v>
      </c>
    </row>
    <row r="5694" spans="6:14">
      <c r="F5694" s="3">
        <v>44414</v>
      </c>
      <c r="G5694" s="1" t="s">
        <v>29</v>
      </c>
      <c r="H5694" s="1" t="s">
        <v>104</v>
      </c>
      <c r="I5694" s="1">
        <v>839</v>
      </c>
      <c r="J5694" s="1">
        <f>MONTH(BART_Rides[[#This Row],[Date]])</f>
        <v>8</v>
      </c>
      <c r="K5694" s="1">
        <f>WEEKDAY(BART_Rides[[#This Row],[Date]],2)</f>
        <v>5</v>
      </c>
      <c r="L5694" s="1" t="str">
        <f>LEFT(BART_Rides[[#This Row],[Lines]],1)</f>
        <v>O</v>
      </c>
      <c r="M5694" s="1" t="str">
        <f>IF(BART_Rides[[#This Row],[FirstLetter]]="Y","Yes","No")</f>
        <v>No</v>
      </c>
      <c r="N5694" s="1" t="str">
        <f>IF(OR(BART_Rides[[#This Row],[Station Code]]="EM", BART_Rides[[#This Row],[Station Code]]="MT", BART_Rides[[#This Row],[Station Code]]="PL", BART_Rides[[#This Row],[Station Code]]="CC"), "Yes", "No")</f>
        <v>No</v>
      </c>
    </row>
    <row r="5695" spans="6:14">
      <c r="F5695" s="3">
        <v>44415</v>
      </c>
      <c r="G5695" s="1" t="s">
        <v>29</v>
      </c>
      <c r="H5695" s="1" t="s">
        <v>104</v>
      </c>
      <c r="I5695" s="1">
        <v>410</v>
      </c>
      <c r="J5695" s="1">
        <f>MONTH(BART_Rides[[#This Row],[Date]])</f>
        <v>8</v>
      </c>
      <c r="K5695" s="1">
        <f>WEEKDAY(BART_Rides[[#This Row],[Date]],2)</f>
        <v>6</v>
      </c>
      <c r="L5695" s="1" t="str">
        <f>LEFT(BART_Rides[[#This Row],[Lines]],1)</f>
        <v>O</v>
      </c>
      <c r="M5695" s="1" t="str">
        <f>IF(BART_Rides[[#This Row],[FirstLetter]]="Y","Yes","No")</f>
        <v>No</v>
      </c>
      <c r="N5695" s="1" t="str">
        <f>IF(OR(BART_Rides[[#This Row],[Station Code]]="EM", BART_Rides[[#This Row],[Station Code]]="MT", BART_Rides[[#This Row],[Station Code]]="PL", BART_Rides[[#This Row],[Station Code]]="CC"), "Yes", "No")</f>
        <v>No</v>
      </c>
    </row>
    <row r="5696" spans="6:14">
      <c r="F5696" s="3">
        <v>44416</v>
      </c>
      <c r="G5696" s="1" t="s">
        <v>29</v>
      </c>
      <c r="H5696" s="1" t="s">
        <v>104</v>
      </c>
      <c r="I5696" s="1">
        <v>280</v>
      </c>
      <c r="J5696" s="1">
        <f>MONTH(BART_Rides[[#This Row],[Date]])</f>
        <v>8</v>
      </c>
      <c r="K5696" s="1">
        <f>WEEKDAY(BART_Rides[[#This Row],[Date]],2)</f>
        <v>7</v>
      </c>
      <c r="L5696" s="1" t="str">
        <f>LEFT(BART_Rides[[#This Row],[Lines]],1)</f>
        <v>O</v>
      </c>
      <c r="M5696" s="1" t="str">
        <f>IF(BART_Rides[[#This Row],[FirstLetter]]="Y","Yes","No")</f>
        <v>No</v>
      </c>
      <c r="N5696" s="1" t="str">
        <f>IF(OR(BART_Rides[[#This Row],[Station Code]]="EM", BART_Rides[[#This Row],[Station Code]]="MT", BART_Rides[[#This Row],[Station Code]]="PL", BART_Rides[[#This Row],[Station Code]]="CC"), "Yes", "No")</f>
        <v>No</v>
      </c>
    </row>
    <row r="5697" spans="6:14">
      <c r="F5697" s="3">
        <v>44417</v>
      </c>
      <c r="G5697" s="1" t="s">
        <v>29</v>
      </c>
      <c r="H5697" s="1" t="s">
        <v>104</v>
      </c>
      <c r="I5697" s="1">
        <v>774</v>
      </c>
      <c r="J5697" s="1">
        <f>MONTH(BART_Rides[[#This Row],[Date]])</f>
        <v>8</v>
      </c>
      <c r="K5697" s="1">
        <f>WEEKDAY(BART_Rides[[#This Row],[Date]],2)</f>
        <v>1</v>
      </c>
      <c r="L5697" s="1" t="str">
        <f>LEFT(BART_Rides[[#This Row],[Lines]],1)</f>
        <v>O</v>
      </c>
      <c r="M5697" s="1" t="str">
        <f>IF(BART_Rides[[#This Row],[FirstLetter]]="Y","Yes","No")</f>
        <v>No</v>
      </c>
      <c r="N5697" s="1" t="str">
        <f>IF(OR(BART_Rides[[#This Row],[Station Code]]="EM", BART_Rides[[#This Row],[Station Code]]="MT", BART_Rides[[#This Row],[Station Code]]="PL", BART_Rides[[#This Row],[Station Code]]="CC"), "Yes", "No")</f>
        <v>No</v>
      </c>
    </row>
    <row r="5698" spans="6:14">
      <c r="F5698" s="3">
        <v>44418</v>
      </c>
      <c r="G5698" s="1" t="s">
        <v>29</v>
      </c>
      <c r="H5698" s="1" t="s">
        <v>104</v>
      </c>
      <c r="I5698" s="1">
        <v>856</v>
      </c>
      <c r="J5698" s="1">
        <f>MONTH(BART_Rides[[#This Row],[Date]])</f>
        <v>8</v>
      </c>
      <c r="K5698" s="1">
        <f>WEEKDAY(BART_Rides[[#This Row],[Date]],2)</f>
        <v>2</v>
      </c>
      <c r="L5698" s="1" t="str">
        <f>LEFT(BART_Rides[[#This Row],[Lines]],1)</f>
        <v>O</v>
      </c>
      <c r="M5698" s="1" t="str">
        <f>IF(BART_Rides[[#This Row],[FirstLetter]]="Y","Yes","No")</f>
        <v>No</v>
      </c>
      <c r="N5698" s="1" t="str">
        <f>IF(OR(BART_Rides[[#This Row],[Station Code]]="EM", BART_Rides[[#This Row],[Station Code]]="MT", BART_Rides[[#This Row],[Station Code]]="PL", BART_Rides[[#This Row],[Station Code]]="CC"), "Yes", "No")</f>
        <v>No</v>
      </c>
    </row>
    <row r="5699" spans="6:14">
      <c r="F5699" s="3">
        <v>44419</v>
      </c>
      <c r="G5699" s="1" t="s">
        <v>29</v>
      </c>
      <c r="H5699" s="1" t="s">
        <v>104</v>
      </c>
      <c r="I5699" s="1">
        <v>835</v>
      </c>
      <c r="J5699" s="1">
        <f>MONTH(BART_Rides[[#This Row],[Date]])</f>
        <v>8</v>
      </c>
      <c r="K5699" s="1">
        <f>WEEKDAY(BART_Rides[[#This Row],[Date]],2)</f>
        <v>3</v>
      </c>
      <c r="L5699" s="1" t="str">
        <f>LEFT(BART_Rides[[#This Row],[Lines]],1)</f>
        <v>O</v>
      </c>
      <c r="M5699" s="1" t="str">
        <f>IF(BART_Rides[[#This Row],[FirstLetter]]="Y","Yes","No")</f>
        <v>No</v>
      </c>
      <c r="N5699" s="1" t="str">
        <f>IF(OR(BART_Rides[[#This Row],[Station Code]]="EM", BART_Rides[[#This Row],[Station Code]]="MT", BART_Rides[[#This Row],[Station Code]]="PL", BART_Rides[[#This Row],[Station Code]]="CC"), "Yes", "No")</f>
        <v>No</v>
      </c>
    </row>
    <row r="5700" spans="6:14">
      <c r="F5700" s="3">
        <v>44420</v>
      </c>
      <c r="G5700" s="1" t="s">
        <v>29</v>
      </c>
      <c r="H5700" s="1" t="s">
        <v>104</v>
      </c>
      <c r="I5700" s="1">
        <v>854</v>
      </c>
      <c r="J5700" s="1">
        <f>MONTH(BART_Rides[[#This Row],[Date]])</f>
        <v>8</v>
      </c>
      <c r="K5700" s="1">
        <f>WEEKDAY(BART_Rides[[#This Row],[Date]],2)</f>
        <v>4</v>
      </c>
      <c r="L5700" s="1" t="str">
        <f>LEFT(BART_Rides[[#This Row],[Lines]],1)</f>
        <v>O</v>
      </c>
      <c r="M5700" s="1" t="str">
        <f>IF(BART_Rides[[#This Row],[FirstLetter]]="Y","Yes","No")</f>
        <v>No</v>
      </c>
      <c r="N5700" s="1" t="str">
        <f>IF(OR(BART_Rides[[#This Row],[Station Code]]="EM", BART_Rides[[#This Row],[Station Code]]="MT", BART_Rides[[#This Row],[Station Code]]="PL", BART_Rides[[#This Row],[Station Code]]="CC"), "Yes", "No")</f>
        <v>No</v>
      </c>
    </row>
    <row r="5701" spans="6:14">
      <c r="F5701" s="3">
        <v>44421</v>
      </c>
      <c r="G5701" s="1" t="s">
        <v>29</v>
      </c>
      <c r="H5701" s="1" t="s">
        <v>104</v>
      </c>
      <c r="I5701" s="1">
        <v>823</v>
      </c>
      <c r="J5701" s="1">
        <f>MONTH(BART_Rides[[#This Row],[Date]])</f>
        <v>8</v>
      </c>
      <c r="K5701" s="1">
        <f>WEEKDAY(BART_Rides[[#This Row],[Date]],2)</f>
        <v>5</v>
      </c>
      <c r="L5701" s="1" t="str">
        <f>LEFT(BART_Rides[[#This Row],[Lines]],1)</f>
        <v>O</v>
      </c>
      <c r="M5701" s="1" t="str">
        <f>IF(BART_Rides[[#This Row],[FirstLetter]]="Y","Yes","No")</f>
        <v>No</v>
      </c>
      <c r="N5701" s="1" t="str">
        <f>IF(OR(BART_Rides[[#This Row],[Station Code]]="EM", BART_Rides[[#This Row],[Station Code]]="MT", BART_Rides[[#This Row],[Station Code]]="PL", BART_Rides[[#This Row],[Station Code]]="CC"), "Yes", "No")</f>
        <v>No</v>
      </c>
    </row>
    <row r="5702" spans="6:14">
      <c r="F5702" s="3">
        <v>44422</v>
      </c>
      <c r="G5702" s="1" t="s">
        <v>29</v>
      </c>
      <c r="H5702" s="1" t="s">
        <v>104</v>
      </c>
      <c r="I5702" s="1">
        <v>398</v>
      </c>
      <c r="J5702" s="1">
        <f>MONTH(BART_Rides[[#This Row],[Date]])</f>
        <v>8</v>
      </c>
      <c r="K5702" s="1">
        <f>WEEKDAY(BART_Rides[[#This Row],[Date]],2)</f>
        <v>6</v>
      </c>
      <c r="L5702" s="1" t="str">
        <f>LEFT(BART_Rides[[#This Row],[Lines]],1)</f>
        <v>O</v>
      </c>
      <c r="M5702" s="1" t="str">
        <f>IF(BART_Rides[[#This Row],[FirstLetter]]="Y","Yes","No")</f>
        <v>No</v>
      </c>
      <c r="N5702" s="1" t="str">
        <f>IF(OR(BART_Rides[[#This Row],[Station Code]]="EM", BART_Rides[[#This Row],[Station Code]]="MT", BART_Rides[[#This Row],[Station Code]]="PL", BART_Rides[[#This Row],[Station Code]]="CC"), "Yes", "No")</f>
        <v>No</v>
      </c>
    </row>
    <row r="5703" spans="6:14">
      <c r="F5703" s="3">
        <v>44423</v>
      </c>
      <c r="G5703" s="1" t="s">
        <v>29</v>
      </c>
      <c r="H5703" s="1" t="s">
        <v>104</v>
      </c>
      <c r="I5703" s="1">
        <v>297</v>
      </c>
      <c r="J5703" s="1">
        <f>MONTH(BART_Rides[[#This Row],[Date]])</f>
        <v>8</v>
      </c>
      <c r="K5703" s="1">
        <f>WEEKDAY(BART_Rides[[#This Row],[Date]],2)</f>
        <v>7</v>
      </c>
      <c r="L5703" s="1" t="str">
        <f>LEFT(BART_Rides[[#This Row],[Lines]],1)</f>
        <v>O</v>
      </c>
      <c r="M5703" s="1" t="str">
        <f>IF(BART_Rides[[#This Row],[FirstLetter]]="Y","Yes","No")</f>
        <v>No</v>
      </c>
      <c r="N5703" s="1" t="str">
        <f>IF(OR(BART_Rides[[#This Row],[Station Code]]="EM", BART_Rides[[#This Row],[Station Code]]="MT", BART_Rides[[#This Row],[Station Code]]="PL", BART_Rides[[#This Row],[Station Code]]="CC"), "Yes", "No")</f>
        <v>No</v>
      </c>
    </row>
    <row r="5704" spans="6:14">
      <c r="F5704" s="3">
        <v>44424</v>
      </c>
      <c r="G5704" s="1" t="s">
        <v>29</v>
      </c>
      <c r="H5704" s="1" t="s">
        <v>104</v>
      </c>
      <c r="I5704" s="1">
        <v>843</v>
      </c>
      <c r="J5704" s="1">
        <f>MONTH(BART_Rides[[#This Row],[Date]])</f>
        <v>8</v>
      </c>
      <c r="K5704" s="1">
        <f>WEEKDAY(BART_Rides[[#This Row],[Date]],2)</f>
        <v>1</v>
      </c>
      <c r="L5704" s="1" t="str">
        <f>LEFT(BART_Rides[[#This Row],[Lines]],1)</f>
        <v>O</v>
      </c>
      <c r="M5704" s="1" t="str">
        <f>IF(BART_Rides[[#This Row],[FirstLetter]]="Y","Yes","No")</f>
        <v>No</v>
      </c>
      <c r="N5704" s="1" t="str">
        <f>IF(OR(BART_Rides[[#This Row],[Station Code]]="EM", BART_Rides[[#This Row],[Station Code]]="MT", BART_Rides[[#This Row],[Station Code]]="PL", BART_Rides[[#This Row],[Station Code]]="CC"), "Yes", "No")</f>
        <v>No</v>
      </c>
    </row>
    <row r="5705" spans="6:14">
      <c r="F5705" s="3">
        <v>44425</v>
      </c>
      <c r="G5705" s="1" t="s">
        <v>29</v>
      </c>
      <c r="H5705" s="1" t="s">
        <v>104</v>
      </c>
      <c r="I5705" s="1">
        <v>880</v>
      </c>
      <c r="J5705" s="1">
        <f>MONTH(BART_Rides[[#This Row],[Date]])</f>
        <v>8</v>
      </c>
      <c r="K5705" s="1">
        <f>WEEKDAY(BART_Rides[[#This Row],[Date]],2)</f>
        <v>2</v>
      </c>
      <c r="L5705" s="1" t="str">
        <f>LEFT(BART_Rides[[#This Row],[Lines]],1)</f>
        <v>O</v>
      </c>
      <c r="M5705" s="1" t="str">
        <f>IF(BART_Rides[[#This Row],[FirstLetter]]="Y","Yes","No")</f>
        <v>No</v>
      </c>
      <c r="N5705" s="1" t="str">
        <f>IF(OR(BART_Rides[[#This Row],[Station Code]]="EM", BART_Rides[[#This Row],[Station Code]]="MT", BART_Rides[[#This Row],[Station Code]]="PL", BART_Rides[[#This Row],[Station Code]]="CC"), "Yes", "No")</f>
        <v>No</v>
      </c>
    </row>
    <row r="5706" spans="6:14">
      <c r="F5706" s="3">
        <v>44426</v>
      </c>
      <c r="G5706" s="1" t="s">
        <v>29</v>
      </c>
      <c r="H5706" s="1" t="s">
        <v>104</v>
      </c>
      <c r="I5706" s="1">
        <v>914</v>
      </c>
      <c r="J5706" s="1">
        <f>MONTH(BART_Rides[[#This Row],[Date]])</f>
        <v>8</v>
      </c>
      <c r="K5706" s="1">
        <f>WEEKDAY(BART_Rides[[#This Row],[Date]],2)</f>
        <v>3</v>
      </c>
      <c r="L5706" s="1" t="str">
        <f>LEFT(BART_Rides[[#This Row],[Lines]],1)</f>
        <v>O</v>
      </c>
      <c r="M5706" s="1" t="str">
        <f>IF(BART_Rides[[#This Row],[FirstLetter]]="Y","Yes","No")</f>
        <v>No</v>
      </c>
      <c r="N5706" s="1" t="str">
        <f>IF(OR(BART_Rides[[#This Row],[Station Code]]="EM", BART_Rides[[#This Row],[Station Code]]="MT", BART_Rides[[#This Row],[Station Code]]="PL", BART_Rides[[#This Row],[Station Code]]="CC"), "Yes", "No")</f>
        <v>No</v>
      </c>
    </row>
    <row r="5707" spans="6:14">
      <c r="F5707" s="3">
        <v>44427</v>
      </c>
      <c r="G5707" s="1" t="s">
        <v>29</v>
      </c>
      <c r="H5707" s="1" t="s">
        <v>104</v>
      </c>
      <c r="I5707" s="1">
        <v>859</v>
      </c>
      <c r="J5707" s="1">
        <f>MONTH(BART_Rides[[#This Row],[Date]])</f>
        <v>8</v>
      </c>
      <c r="K5707" s="1">
        <f>WEEKDAY(BART_Rides[[#This Row],[Date]],2)</f>
        <v>4</v>
      </c>
      <c r="L5707" s="1" t="str">
        <f>LEFT(BART_Rides[[#This Row],[Lines]],1)</f>
        <v>O</v>
      </c>
      <c r="M5707" s="1" t="str">
        <f>IF(BART_Rides[[#This Row],[FirstLetter]]="Y","Yes","No")</f>
        <v>No</v>
      </c>
      <c r="N5707" s="1" t="str">
        <f>IF(OR(BART_Rides[[#This Row],[Station Code]]="EM", BART_Rides[[#This Row],[Station Code]]="MT", BART_Rides[[#This Row],[Station Code]]="PL", BART_Rides[[#This Row],[Station Code]]="CC"), "Yes", "No")</f>
        <v>No</v>
      </c>
    </row>
    <row r="5708" spans="6:14">
      <c r="F5708" s="3">
        <v>44428</v>
      </c>
      <c r="G5708" s="1" t="s">
        <v>29</v>
      </c>
      <c r="H5708" s="1" t="s">
        <v>104</v>
      </c>
      <c r="I5708" s="1">
        <v>922</v>
      </c>
      <c r="J5708" s="1">
        <f>MONTH(BART_Rides[[#This Row],[Date]])</f>
        <v>8</v>
      </c>
      <c r="K5708" s="1">
        <f>WEEKDAY(BART_Rides[[#This Row],[Date]],2)</f>
        <v>5</v>
      </c>
      <c r="L5708" s="1" t="str">
        <f>LEFT(BART_Rides[[#This Row],[Lines]],1)</f>
        <v>O</v>
      </c>
      <c r="M5708" s="1" t="str">
        <f>IF(BART_Rides[[#This Row],[FirstLetter]]="Y","Yes","No")</f>
        <v>No</v>
      </c>
      <c r="N5708" s="1" t="str">
        <f>IF(OR(BART_Rides[[#This Row],[Station Code]]="EM", BART_Rides[[#This Row],[Station Code]]="MT", BART_Rides[[#This Row],[Station Code]]="PL", BART_Rides[[#This Row],[Station Code]]="CC"), "Yes", "No")</f>
        <v>No</v>
      </c>
    </row>
    <row r="5709" spans="6:14">
      <c r="F5709" s="3">
        <v>44429</v>
      </c>
      <c r="G5709" s="1" t="s">
        <v>29</v>
      </c>
      <c r="H5709" s="1" t="s">
        <v>104</v>
      </c>
      <c r="I5709" s="1">
        <v>450</v>
      </c>
      <c r="J5709" s="1">
        <f>MONTH(BART_Rides[[#This Row],[Date]])</f>
        <v>8</v>
      </c>
      <c r="K5709" s="1">
        <f>WEEKDAY(BART_Rides[[#This Row],[Date]],2)</f>
        <v>6</v>
      </c>
      <c r="L5709" s="1" t="str">
        <f>LEFT(BART_Rides[[#This Row],[Lines]],1)</f>
        <v>O</v>
      </c>
      <c r="M5709" s="1" t="str">
        <f>IF(BART_Rides[[#This Row],[FirstLetter]]="Y","Yes","No")</f>
        <v>No</v>
      </c>
      <c r="N5709" s="1" t="str">
        <f>IF(OR(BART_Rides[[#This Row],[Station Code]]="EM", BART_Rides[[#This Row],[Station Code]]="MT", BART_Rides[[#This Row],[Station Code]]="PL", BART_Rides[[#This Row],[Station Code]]="CC"), "Yes", "No")</f>
        <v>No</v>
      </c>
    </row>
    <row r="5710" spans="6:14">
      <c r="F5710" s="3">
        <v>44430</v>
      </c>
      <c r="G5710" s="1" t="s">
        <v>29</v>
      </c>
      <c r="H5710" s="1" t="s">
        <v>104</v>
      </c>
      <c r="I5710" s="1">
        <v>365</v>
      </c>
      <c r="J5710" s="1">
        <f>MONTH(BART_Rides[[#This Row],[Date]])</f>
        <v>8</v>
      </c>
      <c r="K5710" s="1">
        <f>WEEKDAY(BART_Rides[[#This Row],[Date]],2)</f>
        <v>7</v>
      </c>
      <c r="L5710" s="1" t="str">
        <f>LEFT(BART_Rides[[#This Row],[Lines]],1)</f>
        <v>O</v>
      </c>
      <c r="M5710" s="1" t="str">
        <f>IF(BART_Rides[[#This Row],[FirstLetter]]="Y","Yes","No")</f>
        <v>No</v>
      </c>
      <c r="N5710" s="1" t="str">
        <f>IF(OR(BART_Rides[[#This Row],[Station Code]]="EM", BART_Rides[[#This Row],[Station Code]]="MT", BART_Rides[[#This Row],[Station Code]]="PL", BART_Rides[[#This Row],[Station Code]]="CC"), "Yes", "No")</f>
        <v>No</v>
      </c>
    </row>
    <row r="5711" spans="6:14">
      <c r="F5711" s="3">
        <v>44431</v>
      </c>
      <c r="G5711" s="1" t="s">
        <v>29</v>
      </c>
      <c r="H5711" s="1" t="s">
        <v>104</v>
      </c>
      <c r="I5711" s="1">
        <v>881</v>
      </c>
      <c r="J5711" s="1">
        <f>MONTH(BART_Rides[[#This Row],[Date]])</f>
        <v>8</v>
      </c>
      <c r="K5711" s="1">
        <f>WEEKDAY(BART_Rides[[#This Row],[Date]],2)</f>
        <v>1</v>
      </c>
      <c r="L5711" s="1" t="str">
        <f>LEFT(BART_Rides[[#This Row],[Lines]],1)</f>
        <v>O</v>
      </c>
      <c r="M5711" s="1" t="str">
        <f>IF(BART_Rides[[#This Row],[FirstLetter]]="Y","Yes","No")</f>
        <v>No</v>
      </c>
      <c r="N5711" s="1" t="str">
        <f>IF(OR(BART_Rides[[#This Row],[Station Code]]="EM", BART_Rides[[#This Row],[Station Code]]="MT", BART_Rides[[#This Row],[Station Code]]="PL", BART_Rides[[#This Row],[Station Code]]="CC"), "Yes", "No")</f>
        <v>No</v>
      </c>
    </row>
    <row r="5712" spans="6:14">
      <c r="F5712" s="3">
        <v>44432</v>
      </c>
      <c r="G5712" s="1" t="s">
        <v>29</v>
      </c>
      <c r="H5712" s="1" t="s">
        <v>104</v>
      </c>
      <c r="I5712" s="1">
        <v>921</v>
      </c>
      <c r="J5712" s="1">
        <f>MONTH(BART_Rides[[#This Row],[Date]])</f>
        <v>8</v>
      </c>
      <c r="K5712" s="1">
        <f>WEEKDAY(BART_Rides[[#This Row],[Date]],2)</f>
        <v>2</v>
      </c>
      <c r="L5712" s="1" t="str">
        <f>LEFT(BART_Rides[[#This Row],[Lines]],1)</f>
        <v>O</v>
      </c>
      <c r="M5712" s="1" t="str">
        <f>IF(BART_Rides[[#This Row],[FirstLetter]]="Y","Yes","No")</f>
        <v>No</v>
      </c>
      <c r="N5712" s="1" t="str">
        <f>IF(OR(BART_Rides[[#This Row],[Station Code]]="EM", BART_Rides[[#This Row],[Station Code]]="MT", BART_Rides[[#This Row],[Station Code]]="PL", BART_Rides[[#This Row],[Station Code]]="CC"), "Yes", "No")</f>
        <v>No</v>
      </c>
    </row>
    <row r="5713" spans="6:14">
      <c r="F5713" s="3">
        <v>44433</v>
      </c>
      <c r="G5713" s="1" t="s">
        <v>29</v>
      </c>
      <c r="H5713" s="1" t="s">
        <v>104</v>
      </c>
      <c r="I5713" s="1">
        <v>920</v>
      </c>
      <c r="J5713" s="1">
        <f>MONTH(BART_Rides[[#This Row],[Date]])</f>
        <v>8</v>
      </c>
      <c r="K5713" s="1">
        <f>WEEKDAY(BART_Rides[[#This Row],[Date]],2)</f>
        <v>3</v>
      </c>
      <c r="L5713" s="1" t="str">
        <f>LEFT(BART_Rides[[#This Row],[Lines]],1)</f>
        <v>O</v>
      </c>
      <c r="M5713" s="1" t="str">
        <f>IF(BART_Rides[[#This Row],[FirstLetter]]="Y","Yes","No")</f>
        <v>No</v>
      </c>
      <c r="N5713" s="1" t="str">
        <f>IF(OR(BART_Rides[[#This Row],[Station Code]]="EM", BART_Rides[[#This Row],[Station Code]]="MT", BART_Rides[[#This Row],[Station Code]]="PL", BART_Rides[[#This Row],[Station Code]]="CC"), "Yes", "No")</f>
        <v>No</v>
      </c>
    </row>
    <row r="5714" spans="6:14">
      <c r="F5714" s="3">
        <v>44434</v>
      </c>
      <c r="G5714" s="1" t="s">
        <v>29</v>
      </c>
      <c r="H5714" s="1" t="s">
        <v>104</v>
      </c>
      <c r="I5714" s="1">
        <v>940</v>
      </c>
      <c r="J5714" s="1">
        <f>MONTH(BART_Rides[[#This Row],[Date]])</f>
        <v>8</v>
      </c>
      <c r="K5714" s="1">
        <f>WEEKDAY(BART_Rides[[#This Row],[Date]],2)</f>
        <v>4</v>
      </c>
      <c r="L5714" s="1" t="str">
        <f>LEFT(BART_Rides[[#This Row],[Lines]],1)</f>
        <v>O</v>
      </c>
      <c r="M5714" s="1" t="str">
        <f>IF(BART_Rides[[#This Row],[FirstLetter]]="Y","Yes","No")</f>
        <v>No</v>
      </c>
      <c r="N5714" s="1" t="str">
        <f>IF(OR(BART_Rides[[#This Row],[Station Code]]="EM", BART_Rides[[#This Row],[Station Code]]="MT", BART_Rides[[#This Row],[Station Code]]="PL", BART_Rides[[#This Row],[Station Code]]="CC"), "Yes", "No")</f>
        <v>No</v>
      </c>
    </row>
    <row r="5715" spans="6:14">
      <c r="F5715" s="3">
        <v>44435</v>
      </c>
      <c r="G5715" s="1" t="s">
        <v>29</v>
      </c>
      <c r="H5715" s="1" t="s">
        <v>104</v>
      </c>
      <c r="I5715" s="1">
        <v>918</v>
      </c>
      <c r="J5715" s="1">
        <f>MONTH(BART_Rides[[#This Row],[Date]])</f>
        <v>8</v>
      </c>
      <c r="K5715" s="1">
        <f>WEEKDAY(BART_Rides[[#This Row],[Date]],2)</f>
        <v>5</v>
      </c>
      <c r="L5715" s="1" t="str">
        <f>LEFT(BART_Rides[[#This Row],[Lines]],1)</f>
        <v>O</v>
      </c>
      <c r="M5715" s="1" t="str">
        <f>IF(BART_Rides[[#This Row],[FirstLetter]]="Y","Yes","No")</f>
        <v>No</v>
      </c>
      <c r="N5715" s="1" t="str">
        <f>IF(OR(BART_Rides[[#This Row],[Station Code]]="EM", BART_Rides[[#This Row],[Station Code]]="MT", BART_Rides[[#This Row],[Station Code]]="PL", BART_Rides[[#This Row],[Station Code]]="CC"), "Yes", "No")</f>
        <v>No</v>
      </c>
    </row>
    <row r="5716" spans="6:14">
      <c r="F5716" s="3">
        <v>44436</v>
      </c>
      <c r="G5716" s="1" t="s">
        <v>29</v>
      </c>
      <c r="H5716" s="1" t="s">
        <v>104</v>
      </c>
      <c r="I5716" s="1">
        <v>424</v>
      </c>
      <c r="J5716" s="1">
        <f>MONTH(BART_Rides[[#This Row],[Date]])</f>
        <v>8</v>
      </c>
      <c r="K5716" s="1">
        <f>WEEKDAY(BART_Rides[[#This Row],[Date]],2)</f>
        <v>6</v>
      </c>
      <c r="L5716" s="1" t="str">
        <f>LEFT(BART_Rides[[#This Row],[Lines]],1)</f>
        <v>O</v>
      </c>
      <c r="M5716" s="1" t="str">
        <f>IF(BART_Rides[[#This Row],[FirstLetter]]="Y","Yes","No")</f>
        <v>No</v>
      </c>
      <c r="N5716" s="1" t="str">
        <f>IF(OR(BART_Rides[[#This Row],[Station Code]]="EM", BART_Rides[[#This Row],[Station Code]]="MT", BART_Rides[[#This Row],[Station Code]]="PL", BART_Rides[[#This Row],[Station Code]]="CC"), "Yes", "No")</f>
        <v>No</v>
      </c>
    </row>
    <row r="5717" spans="6:14">
      <c r="F5717" s="3">
        <v>44437</v>
      </c>
      <c r="G5717" s="1" t="s">
        <v>29</v>
      </c>
      <c r="H5717" s="1" t="s">
        <v>104</v>
      </c>
      <c r="I5717" s="1">
        <v>337</v>
      </c>
      <c r="J5717" s="1">
        <f>MONTH(BART_Rides[[#This Row],[Date]])</f>
        <v>8</v>
      </c>
      <c r="K5717" s="1">
        <f>WEEKDAY(BART_Rides[[#This Row],[Date]],2)</f>
        <v>7</v>
      </c>
      <c r="L5717" s="1" t="str">
        <f>LEFT(BART_Rides[[#This Row],[Lines]],1)</f>
        <v>O</v>
      </c>
      <c r="M5717" s="1" t="str">
        <f>IF(BART_Rides[[#This Row],[FirstLetter]]="Y","Yes","No")</f>
        <v>No</v>
      </c>
      <c r="N5717" s="1" t="str">
        <f>IF(OR(BART_Rides[[#This Row],[Station Code]]="EM", BART_Rides[[#This Row],[Station Code]]="MT", BART_Rides[[#This Row],[Station Code]]="PL", BART_Rides[[#This Row],[Station Code]]="CC"), "Yes", "No")</f>
        <v>No</v>
      </c>
    </row>
    <row r="5718" spans="6:14">
      <c r="F5718" s="3">
        <v>44438</v>
      </c>
      <c r="G5718" s="1" t="s">
        <v>29</v>
      </c>
      <c r="H5718" s="1" t="s">
        <v>104</v>
      </c>
      <c r="I5718" s="1">
        <v>892</v>
      </c>
      <c r="J5718" s="1">
        <f>MONTH(BART_Rides[[#This Row],[Date]])</f>
        <v>8</v>
      </c>
      <c r="K5718" s="1">
        <f>WEEKDAY(BART_Rides[[#This Row],[Date]],2)</f>
        <v>1</v>
      </c>
      <c r="L5718" s="1" t="str">
        <f>LEFT(BART_Rides[[#This Row],[Lines]],1)</f>
        <v>O</v>
      </c>
      <c r="M5718" s="1" t="str">
        <f>IF(BART_Rides[[#This Row],[FirstLetter]]="Y","Yes","No")</f>
        <v>No</v>
      </c>
      <c r="N5718" s="1" t="str">
        <f>IF(OR(BART_Rides[[#This Row],[Station Code]]="EM", BART_Rides[[#This Row],[Station Code]]="MT", BART_Rides[[#This Row],[Station Code]]="PL", BART_Rides[[#This Row],[Station Code]]="CC"), "Yes", "No")</f>
        <v>No</v>
      </c>
    </row>
    <row r="5719" spans="6:14">
      <c r="F5719" s="3">
        <v>44439</v>
      </c>
      <c r="G5719" s="1" t="s">
        <v>29</v>
      </c>
      <c r="H5719" s="1" t="s">
        <v>104</v>
      </c>
      <c r="I5719" s="1">
        <v>945</v>
      </c>
      <c r="J5719" s="1">
        <f>MONTH(BART_Rides[[#This Row],[Date]])</f>
        <v>8</v>
      </c>
      <c r="K5719" s="1">
        <f>WEEKDAY(BART_Rides[[#This Row],[Date]],2)</f>
        <v>2</v>
      </c>
      <c r="L5719" s="1" t="str">
        <f>LEFT(BART_Rides[[#This Row],[Lines]],1)</f>
        <v>O</v>
      </c>
      <c r="M5719" s="1" t="str">
        <f>IF(BART_Rides[[#This Row],[FirstLetter]]="Y","Yes","No")</f>
        <v>No</v>
      </c>
      <c r="N5719" s="1" t="str">
        <f>IF(OR(BART_Rides[[#This Row],[Station Code]]="EM", BART_Rides[[#This Row],[Station Code]]="MT", BART_Rides[[#This Row],[Station Code]]="PL", BART_Rides[[#This Row],[Station Code]]="CC"), "Yes", "No")</f>
        <v>No</v>
      </c>
    </row>
    <row r="5720" spans="6:14">
      <c r="F5720" s="3">
        <v>44440</v>
      </c>
      <c r="G5720" s="1" t="s">
        <v>29</v>
      </c>
      <c r="H5720" s="1" t="s">
        <v>104</v>
      </c>
      <c r="I5720" s="1">
        <v>962</v>
      </c>
      <c r="J5720" s="1">
        <f>MONTH(BART_Rides[[#This Row],[Date]])</f>
        <v>9</v>
      </c>
      <c r="K5720" s="1">
        <f>WEEKDAY(BART_Rides[[#This Row],[Date]],2)</f>
        <v>3</v>
      </c>
      <c r="L5720" s="1" t="str">
        <f>LEFT(BART_Rides[[#This Row],[Lines]],1)</f>
        <v>O</v>
      </c>
      <c r="M5720" s="1" t="str">
        <f>IF(BART_Rides[[#This Row],[FirstLetter]]="Y","Yes","No")</f>
        <v>No</v>
      </c>
      <c r="N5720" s="1" t="str">
        <f>IF(OR(BART_Rides[[#This Row],[Station Code]]="EM", BART_Rides[[#This Row],[Station Code]]="MT", BART_Rides[[#This Row],[Station Code]]="PL", BART_Rides[[#This Row],[Station Code]]="CC"), "Yes", "No")</f>
        <v>No</v>
      </c>
    </row>
    <row r="5721" spans="6:14">
      <c r="F5721" s="3">
        <v>44441</v>
      </c>
      <c r="G5721" s="1" t="s">
        <v>29</v>
      </c>
      <c r="H5721" s="1" t="s">
        <v>104</v>
      </c>
      <c r="I5721" s="1">
        <v>956</v>
      </c>
      <c r="J5721" s="1">
        <f>MONTH(BART_Rides[[#This Row],[Date]])</f>
        <v>9</v>
      </c>
      <c r="K5721" s="1">
        <f>WEEKDAY(BART_Rides[[#This Row],[Date]],2)</f>
        <v>4</v>
      </c>
      <c r="L5721" s="1" t="str">
        <f>LEFT(BART_Rides[[#This Row],[Lines]],1)</f>
        <v>O</v>
      </c>
      <c r="M5721" s="1" t="str">
        <f>IF(BART_Rides[[#This Row],[FirstLetter]]="Y","Yes","No")</f>
        <v>No</v>
      </c>
      <c r="N5721" s="1" t="str">
        <f>IF(OR(BART_Rides[[#This Row],[Station Code]]="EM", BART_Rides[[#This Row],[Station Code]]="MT", BART_Rides[[#This Row],[Station Code]]="PL", BART_Rides[[#This Row],[Station Code]]="CC"), "Yes", "No")</f>
        <v>No</v>
      </c>
    </row>
    <row r="5722" spans="6:14">
      <c r="F5722" s="3">
        <v>44442</v>
      </c>
      <c r="G5722" s="1" t="s">
        <v>29</v>
      </c>
      <c r="H5722" s="1" t="s">
        <v>104</v>
      </c>
      <c r="I5722" s="1">
        <v>933</v>
      </c>
      <c r="J5722" s="1">
        <f>MONTH(BART_Rides[[#This Row],[Date]])</f>
        <v>9</v>
      </c>
      <c r="K5722" s="1">
        <f>WEEKDAY(BART_Rides[[#This Row],[Date]],2)</f>
        <v>5</v>
      </c>
      <c r="L5722" s="1" t="str">
        <f>LEFT(BART_Rides[[#This Row],[Lines]],1)</f>
        <v>O</v>
      </c>
      <c r="M5722" s="1" t="str">
        <f>IF(BART_Rides[[#This Row],[FirstLetter]]="Y","Yes","No")</f>
        <v>No</v>
      </c>
      <c r="N5722" s="1" t="str">
        <f>IF(OR(BART_Rides[[#This Row],[Station Code]]="EM", BART_Rides[[#This Row],[Station Code]]="MT", BART_Rides[[#This Row],[Station Code]]="PL", BART_Rides[[#This Row],[Station Code]]="CC"), "Yes", "No")</f>
        <v>No</v>
      </c>
    </row>
    <row r="5723" spans="6:14">
      <c r="F5723" s="3">
        <v>44443</v>
      </c>
      <c r="G5723" s="1" t="s">
        <v>29</v>
      </c>
      <c r="H5723" s="1" t="s">
        <v>104</v>
      </c>
      <c r="I5723" s="1">
        <v>486</v>
      </c>
      <c r="J5723" s="1">
        <f>MONTH(BART_Rides[[#This Row],[Date]])</f>
        <v>9</v>
      </c>
      <c r="K5723" s="1">
        <f>WEEKDAY(BART_Rides[[#This Row],[Date]],2)</f>
        <v>6</v>
      </c>
      <c r="L5723" s="1" t="str">
        <f>LEFT(BART_Rides[[#This Row],[Lines]],1)</f>
        <v>O</v>
      </c>
      <c r="M5723" s="1" t="str">
        <f>IF(BART_Rides[[#This Row],[FirstLetter]]="Y","Yes","No")</f>
        <v>No</v>
      </c>
      <c r="N5723" s="1" t="str">
        <f>IF(OR(BART_Rides[[#This Row],[Station Code]]="EM", BART_Rides[[#This Row],[Station Code]]="MT", BART_Rides[[#This Row],[Station Code]]="PL", BART_Rides[[#This Row],[Station Code]]="CC"), "Yes", "No")</f>
        <v>No</v>
      </c>
    </row>
    <row r="5724" spans="6:14">
      <c r="F5724" s="3">
        <v>44444</v>
      </c>
      <c r="G5724" s="1" t="s">
        <v>29</v>
      </c>
      <c r="H5724" s="1" t="s">
        <v>104</v>
      </c>
      <c r="I5724" s="1">
        <v>370</v>
      </c>
      <c r="J5724" s="1">
        <f>MONTH(BART_Rides[[#This Row],[Date]])</f>
        <v>9</v>
      </c>
      <c r="K5724" s="1">
        <f>WEEKDAY(BART_Rides[[#This Row],[Date]],2)</f>
        <v>7</v>
      </c>
      <c r="L5724" s="1" t="str">
        <f>LEFT(BART_Rides[[#This Row],[Lines]],1)</f>
        <v>O</v>
      </c>
      <c r="M5724" s="1" t="str">
        <f>IF(BART_Rides[[#This Row],[FirstLetter]]="Y","Yes","No")</f>
        <v>No</v>
      </c>
      <c r="N5724" s="1" t="str">
        <f>IF(OR(BART_Rides[[#This Row],[Station Code]]="EM", BART_Rides[[#This Row],[Station Code]]="MT", BART_Rides[[#This Row],[Station Code]]="PL", BART_Rides[[#This Row],[Station Code]]="CC"), "Yes", "No")</f>
        <v>No</v>
      </c>
    </row>
    <row r="5725" spans="6:14">
      <c r="F5725" s="3">
        <v>44445</v>
      </c>
      <c r="G5725" s="1" t="s">
        <v>29</v>
      </c>
      <c r="H5725" s="1" t="s">
        <v>104</v>
      </c>
      <c r="I5725" s="1">
        <v>348</v>
      </c>
      <c r="J5725" s="1">
        <f>MONTH(BART_Rides[[#This Row],[Date]])</f>
        <v>9</v>
      </c>
      <c r="K5725" s="1">
        <f>WEEKDAY(BART_Rides[[#This Row],[Date]],2)</f>
        <v>1</v>
      </c>
      <c r="L5725" s="1" t="str">
        <f>LEFT(BART_Rides[[#This Row],[Lines]],1)</f>
        <v>O</v>
      </c>
      <c r="M5725" s="1" t="str">
        <f>IF(BART_Rides[[#This Row],[FirstLetter]]="Y","Yes","No")</f>
        <v>No</v>
      </c>
      <c r="N5725" s="1" t="str">
        <f>IF(OR(BART_Rides[[#This Row],[Station Code]]="EM", BART_Rides[[#This Row],[Station Code]]="MT", BART_Rides[[#This Row],[Station Code]]="PL", BART_Rides[[#This Row],[Station Code]]="CC"), "Yes", "No")</f>
        <v>No</v>
      </c>
    </row>
    <row r="5726" spans="6:14">
      <c r="F5726" s="3">
        <v>44446</v>
      </c>
      <c r="G5726" s="1" t="s">
        <v>29</v>
      </c>
      <c r="H5726" s="1" t="s">
        <v>104</v>
      </c>
      <c r="I5726" s="1">
        <v>961</v>
      </c>
      <c r="J5726" s="1">
        <f>MONTH(BART_Rides[[#This Row],[Date]])</f>
        <v>9</v>
      </c>
      <c r="K5726" s="1">
        <f>WEEKDAY(BART_Rides[[#This Row],[Date]],2)</f>
        <v>2</v>
      </c>
      <c r="L5726" s="1" t="str">
        <f>LEFT(BART_Rides[[#This Row],[Lines]],1)</f>
        <v>O</v>
      </c>
      <c r="M5726" s="1" t="str">
        <f>IF(BART_Rides[[#This Row],[FirstLetter]]="Y","Yes","No")</f>
        <v>No</v>
      </c>
      <c r="N5726" s="1" t="str">
        <f>IF(OR(BART_Rides[[#This Row],[Station Code]]="EM", BART_Rides[[#This Row],[Station Code]]="MT", BART_Rides[[#This Row],[Station Code]]="PL", BART_Rides[[#This Row],[Station Code]]="CC"), "Yes", "No")</f>
        <v>No</v>
      </c>
    </row>
    <row r="5727" spans="6:14">
      <c r="F5727" s="3">
        <v>44447</v>
      </c>
      <c r="G5727" s="1" t="s">
        <v>29</v>
      </c>
      <c r="H5727" s="1" t="s">
        <v>104</v>
      </c>
      <c r="I5727" s="1">
        <v>991</v>
      </c>
      <c r="J5727" s="1">
        <f>MONTH(BART_Rides[[#This Row],[Date]])</f>
        <v>9</v>
      </c>
      <c r="K5727" s="1">
        <f>WEEKDAY(BART_Rides[[#This Row],[Date]],2)</f>
        <v>3</v>
      </c>
      <c r="L5727" s="1" t="str">
        <f>LEFT(BART_Rides[[#This Row],[Lines]],1)</f>
        <v>O</v>
      </c>
      <c r="M5727" s="1" t="str">
        <f>IF(BART_Rides[[#This Row],[FirstLetter]]="Y","Yes","No")</f>
        <v>No</v>
      </c>
      <c r="N5727" s="1" t="str">
        <f>IF(OR(BART_Rides[[#This Row],[Station Code]]="EM", BART_Rides[[#This Row],[Station Code]]="MT", BART_Rides[[#This Row],[Station Code]]="PL", BART_Rides[[#This Row],[Station Code]]="CC"), "Yes", "No")</f>
        <v>No</v>
      </c>
    </row>
    <row r="5728" spans="6:14">
      <c r="F5728" s="3">
        <v>44448</v>
      </c>
      <c r="G5728" s="1" t="s">
        <v>29</v>
      </c>
      <c r="H5728" s="1" t="s">
        <v>104</v>
      </c>
      <c r="I5728" s="1">
        <v>1026</v>
      </c>
      <c r="J5728" s="1">
        <f>MONTH(BART_Rides[[#This Row],[Date]])</f>
        <v>9</v>
      </c>
      <c r="K5728" s="1">
        <f>WEEKDAY(BART_Rides[[#This Row],[Date]],2)</f>
        <v>4</v>
      </c>
      <c r="L5728" s="1" t="str">
        <f>LEFT(BART_Rides[[#This Row],[Lines]],1)</f>
        <v>O</v>
      </c>
      <c r="M5728" s="1" t="str">
        <f>IF(BART_Rides[[#This Row],[FirstLetter]]="Y","Yes","No")</f>
        <v>No</v>
      </c>
      <c r="N5728" s="1" t="str">
        <f>IF(OR(BART_Rides[[#This Row],[Station Code]]="EM", BART_Rides[[#This Row],[Station Code]]="MT", BART_Rides[[#This Row],[Station Code]]="PL", BART_Rides[[#This Row],[Station Code]]="CC"), "Yes", "No")</f>
        <v>No</v>
      </c>
    </row>
    <row r="5729" spans="6:14">
      <c r="F5729" s="3">
        <v>44449</v>
      </c>
      <c r="G5729" s="1" t="s">
        <v>29</v>
      </c>
      <c r="H5729" s="1" t="s">
        <v>104</v>
      </c>
      <c r="I5729" s="1">
        <v>955</v>
      </c>
      <c r="J5729" s="1">
        <f>MONTH(BART_Rides[[#This Row],[Date]])</f>
        <v>9</v>
      </c>
      <c r="K5729" s="1">
        <f>WEEKDAY(BART_Rides[[#This Row],[Date]],2)</f>
        <v>5</v>
      </c>
      <c r="L5729" s="1" t="str">
        <f>LEFT(BART_Rides[[#This Row],[Lines]],1)</f>
        <v>O</v>
      </c>
      <c r="M5729" s="1" t="str">
        <f>IF(BART_Rides[[#This Row],[FirstLetter]]="Y","Yes","No")</f>
        <v>No</v>
      </c>
      <c r="N5729" s="1" t="str">
        <f>IF(OR(BART_Rides[[#This Row],[Station Code]]="EM", BART_Rides[[#This Row],[Station Code]]="MT", BART_Rides[[#This Row],[Station Code]]="PL", BART_Rides[[#This Row],[Station Code]]="CC"), "Yes", "No")</f>
        <v>No</v>
      </c>
    </row>
    <row r="5730" spans="6:14">
      <c r="F5730" s="3">
        <v>44450</v>
      </c>
      <c r="G5730" s="1" t="s">
        <v>29</v>
      </c>
      <c r="H5730" s="1" t="s">
        <v>104</v>
      </c>
      <c r="I5730" s="1">
        <v>453</v>
      </c>
      <c r="J5730" s="1">
        <f>MONTH(BART_Rides[[#This Row],[Date]])</f>
        <v>9</v>
      </c>
      <c r="K5730" s="1">
        <f>WEEKDAY(BART_Rides[[#This Row],[Date]],2)</f>
        <v>6</v>
      </c>
      <c r="L5730" s="1" t="str">
        <f>LEFT(BART_Rides[[#This Row],[Lines]],1)</f>
        <v>O</v>
      </c>
      <c r="M5730" s="1" t="str">
        <f>IF(BART_Rides[[#This Row],[FirstLetter]]="Y","Yes","No")</f>
        <v>No</v>
      </c>
      <c r="N5730" s="1" t="str">
        <f>IF(OR(BART_Rides[[#This Row],[Station Code]]="EM", BART_Rides[[#This Row],[Station Code]]="MT", BART_Rides[[#This Row],[Station Code]]="PL", BART_Rides[[#This Row],[Station Code]]="CC"), "Yes", "No")</f>
        <v>No</v>
      </c>
    </row>
    <row r="5731" spans="6:14">
      <c r="F5731" s="3">
        <v>44451</v>
      </c>
      <c r="G5731" s="1" t="s">
        <v>29</v>
      </c>
      <c r="H5731" s="1" t="s">
        <v>104</v>
      </c>
      <c r="I5731" s="1">
        <v>319</v>
      </c>
      <c r="J5731" s="1">
        <f>MONTH(BART_Rides[[#This Row],[Date]])</f>
        <v>9</v>
      </c>
      <c r="K5731" s="1">
        <f>WEEKDAY(BART_Rides[[#This Row],[Date]],2)</f>
        <v>7</v>
      </c>
      <c r="L5731" s="1" t="str">
        <f>LEFT(BART_Rides[[#This Row],[Lines]],1)</f>
        <v>O</v>
      </c>
      <c r="M5731" s="1" t="str">
        <f>IF(BART_Rides[[#This Row],[FirstLetter]]="Y","Yes","No")</f>
        <v>No</v>
      </c>
      <c r="N5731" s="1" t="str">
        <f>IF(OR(BART_Rides[[#This Row],[Station Code]]="EM", BART_Rides[[#This Row],[Station Code]]="MT", BART_Rides[[#This Row],[Station Code]]="PL", BART_Rides[[#This Row],[Station Code]]="CC"), "Yes", "No")</f>
        <v>No</v>
      </c>
    </row>
    <row r="5732" spans="6:14">
      <c r="F5732" s="3">
        <v>44452</v>
      </c>
      <c r="G5732" s="1" t="s">
        <v>29</v>
      </c>
      <c r="H5732" s="1" t="s">
        <v>104</v>
      </c>
      <c r="I5732" s="1">
        <v>1061</v>
      </c>
      <c r="J5732" s="1">
        <f>MONTH(BART_Rides[[#This Row],[Date]])</f>
        <v>9</v>
      </c>
      <c r="K5732" s="1">
        <f>WEEKDAY(BART_Rides[[#This Row],[Date]],2)</f>
        <v>1</v>
      </c>
      <c r="L5732" s="1" t="str">
        <f>LEFT(BART_Rides[[#This Row],[Lines]],1)</f>
        <v>O</v>
      </c>
      <c r="M5732" s="1" t="str">
        <f>IF(BART_Rides[[#This Row],[FirstLetter]]="Y","Yes","No")</f>
        <v>No</v>
      </c>
      <c r="N5732" s="1" t="str">
        <f>IF(OR(BART_Rides[[#This Row],[Station Code]]="EM", BART_Rides[[#This Row],[Station Code]]="MT", BART_Rides[[#This Row],[Station Code]]="PL", BART_Rides[[#This Row],[Station Code]]="CC"), "Yes", "No")</f>
        <v>No</v>
      </c>
    </row>
    <row r="5733" spans="6:14">
      <c r="F5733" s="3">
        <v>44453</v>
      </c>
      <c r="G5733" s="1" t="s">
        <v>29</v>
      </c>
      <c r="H5733" s="1" t="s">
        <v>104</v>
      </c>
      <c r="I5733" s="1">
        <v>1036</v>
      </c>
      <c r="J5733" s="1">
        <f>MONTH(BART_Rides[[#This Row],[Date]])</f>
        <v>9</v>
      </c>
      <c r="K5733" s="1">
        <f>WEEKDAY(BART_Rides[[#This Row],[Date]],2)</f>
        <v>2</v>
      </c>
      <c r="L5733" s="1" t="str">
        <f>LEFT(BART_Rides[[#This Row],[Lines]],1)</f>
        <v>O</v>
      </c>
      <c r="M5733" s="1" t="str">
        <f>IF(BART_Rides[[#This Row],[FirstLetter]]="Y","Yes","No")</f>
        <v>No</v>
      </c>
      <c r="N5733" s="1" t="str">
        <f>IF(OR(BART_Rides[[#This Row],[Station Code]]="EM", BART_Rides[[#This Row],[Station Code]]="MT", BART_Rides[[#This Row],[Station Code]]="PL", BART_Rides[[#This Row],[Station Code]]="CC"), "Yes", "No")</f>
        <v>No</v>
      </c>
    </row>
    <row r="5734" spans="6:14">
      <c r="F5734" s="3">
        <v>44454</v>
      </c>
      <c r="G5734" s="1" t="s">
        <v>29</v>
      </c>
      <c r="H5734" s="1" t="s">
        <v>104</v>
      </c>
      <c r="I5734" s="1">
        <v>1025</v>
      </c>
      <c r="J5734" s="1">
        <f>MONTH(BART_Rides[[#This Row],[Date]])</f>
        <v>9</v>
      </c>
      <c r="K5734" s="1">
        <f>WEEKDAY(BART_Rides[[#This Row],[Date]],2)</f>
        <v>3</v>
      </c>
      <c r="L5734" s="1" t="str">
        <f>LEFT(BART_Rides[[#This Row],[Lines]],1)</f>
        <v>O</v>
      </c>
      <c r="M5734" s="1" t="str">
        <f>IF(BART_Rides[[#This Row],[FirstLetter]]="Y","Yes","No")</f>
        <v>No</v>
      </c>
      <c r="N5734" s="1" t="str">
        <f>IF(OR(BART_Rides[[#This Row],[Station Code]]="EM", BART_Rides[[#This Row],[Station Code]]="MT", BART_Rides[[#This Row],[Station Code]]="PL", BART_Rides[[#This Row],[Station Code]]="CC"), "Yes", "No")</f>
        <v>No</v>
      </c>
    </row>
    <row r="5735" spans="6:14">
      <c r="F5735" s="3">
        <v>44455</v>
      </c>
      <c r="G5735" s="1" t="s">
        <v>29</v>
      </c>
      <c r="H5735" s="1" t="s">
        <v>104</v>
      </c>
      <c r="I5735" s="1">
        <v>984</v>
      </c>
      <c r="J5735" s="1">
        <f>MONTH(BART_Rides[[#This Row],[Date]])</f>
        <v>9</v>
      </c>
      <c r="K5735" s="1">
        <f>WEEKDAY(BART_Rides[[#This Row],[Date]],2)</f>
        <v>4</v>
      </c>
      <c r="L5735" s="1" t="str">
        <f>LEFT(BART_Rides[[#This Row],[Lines]],1)</f>
        <v>O</v>
      </c>
      <c r="M5735" s="1" t="str">
        <f>IF(BART_Rides[[#This Row],[FirstLetter]]="Y","Yes","No")</f>
        <v>No</v>
      </c>
      <c r="N5735" s="1" t="str">
        <f>IF(OR(BART_Rides[[#This Row],[Station Code]]="EM", BART_Rides[[#This Row],[Station Code]]="MT", BART_Rides[[#This Row],[Station Code]]="PL", BART_Rides[[#This Row],[Station Code]]="CC"), "Yes", "No")</f>
        <v>No</v>
      </c>
    </row>
    <row r="5736" spans="6:14">
      <c r="F5736" s="3">
        <v>44456</v>
      </c>
      <c r="G5736" s="1" t="s">
        <v>29</v>
      </c>
      <c r="H5736" s="1" t="s">
        <v>104</v>
      </c>
      <c r="I5736" s="1">
        <v>952</v>
      </c>
      <c r="J5736" s="1">
        <f>MONTH(BART_Rides[[#This Row],[Date]])</f>
        <v>9</v>
      </c>
      <c r="K5736" s="1">
        <f>WEEKDAY(BART_Rides[[#This Row],[Date]],2)</f>
        <v>5</v>
      </c>
      <c r="L5736" s="1" t="str">
        <f>LEFT(BART_Rides[[#This Row],[Lines]],1)</f>
        <v>O</v>
      </c>
      <c r="M5736" s="1" t="str">
        <f>IF(BART_Rides[[#This Row],[FirstLetter]]="Y","Yes","No")</f>
        <v>No</v>
      </c>
      <c r="N5736" s="1" t="str">
        <f>IF(OR(BART_Rides[[#This Row],[Station Code]]="EM", BART_Rides[[#This Row],[Station Code]]="MT", BART_Rides[[#This Row],[Station Code]]="PL", BART_Rides[[#This Row],[Station Code]]="CC"), "Yes", "No")</f>
        <v>No</v>
      </c>
    </row>
    <row r="5737" spans="6:14">
      <c r="F5737" s="3">
        <v>44457</v>
      </c>
      <c r="G5737" s="1" t="s">
        <v>29</v>
      </c>
      <c r="H5737" s="1" t="s">
        <v>104</v>
      </c>
      <c r="I5737" s="1">
        <v>488</v>
      </c>
      <c r="J5737" s="1">
        <f>MONTH(BART_Rides[[#This Row],[Date]])</f>
        <v>9</v>
      </c>
      <c r="K5737" s="1">
        <f>WEEKDAY(BART_Rides[[#This Row],[Date]],2)</f>
        <v>6</v>
      </c>
      <c r="L5737" s="1" t="str">
        <f>LEFT(BART_Rides[[#This Row],[Lines]],1)</f>
        <v>O</v>
      </c>
      <c r="M5737" s="1" t="str">
        <f>IF(BART_Rides[[#This Row],[FirstLetter]]="Y","Yes","No")</f>
        <v>No</v>
      </c>
      <c r="N5737" s="1" t="str">
        <f>IF(OR(BART_Rides[[#This Row],[Station Code]]="EM", BART_Rides[[#This Row],[Station Code]]="MT", BART_Rides[[#This Row],[Station Code]]="PL", BART_Rides[[#This Row],[Station Code]]="CC"), "Yes", "No")</f>
        <v>No</v>
      </c>
    </row>
    <row r="5738" spans="6:14">
      <c r="F5738" s="3">
        <v>44458</v>
      </c>
      <c r="G5738" s="1" t="s">
        <v>29</v>
      </c>
      <c r="H5738" s="1" t="s">
        <v>104</v>
      </c>
      <c r="I5738" s="1">
        <v>349</v>
      </c>
      <c r="J5738" s="1">
        <f>MONTH(BART_Rides[[#This Row],[Date]])</f>
        <v>9</v>
      </c>
      <c r="K5738" s="1">
        <f>WEEKDAY(BART_Rides[[#This Row],[Date]],2)</f>
        <v>7</v>
      </c>
      <c r="L5738" s="1" t="str">
        <f>LEFT(BART_Rides[[#This Row],[Lines]],1)</f>
        <v>O</v>
      </c>
      <c r="M5738" s="1" t="str">
        <f>IF(BART_Rides[[#This Row],[FirstLetter]]="Y","Yes","No")</f>
        <v>No</v>
      </c>
      <c r="N5738" s="1" t="str">
        <f>IF(OR(BART_Rides[[#This Row],[Station Code]]="EM", BART_Rides[[#This Row],[Station Code]]="MT", BART_Rides[[#This Row],[Station Code]]="PL", BART_Rides[[#This Row],[Station Code]]="CC"), "Yes", "No")</f>
        <v>No</v>
      </c>
    </row>
    <row r="5739" spans="6:14">
      <c r="F5739" s="3">
        <v>44459</v>
      </c>
      <c r="G5739" s="1" t="s">
        <v>29</v>
      </c>
      <c r="H5739" s="1" t="s">
        <v>104</v>
      </c>
      <c r="I5739" s="1">
        <v>977</v>
      </c>
      <c r="J5739" s="1">
        <f>MONTH(BART_Rides[[#This Row],[Date]])</f>
        <v>9</v>
      </c>
      <c r="K5739" s="1">
        <f>WEEKDAY(BART_Rides[[#This Row],[Date]],2)</f>
        <v>1</v>
      </c>
      <c r="L5739" s="1" t="str">
        <f>LEFT(BART_Rides[[#This Row],[Lines]],1)</f>
        <v>O</v>
      </c>
      <c r="M5739" s="1" t="str">
        <f>IF(BART_Rides[[#This Row],[FirstLetter]]="Y","Yes","No")</f>
        <v>No</v>
      </c>
      <c r="N5739" s="1" t="str">
        <f>IF(OR(BART_Rides[[#This Row],[Station Code]]="EM", BART_Rides[[#This Row],[Station Code]]="MT", BART_Rides[[#This Row],[Station Code]]="PL", BART_Rides[[#This Row],[Station Code]]="CC"), "Yes", "No")</f>
        <v>No</v>
      </c>
    </row>
    <row r="5740" spans="6:14">
      <c r="F5740" s="3">
        <v>44460</v>
      </c>
      <c r="G5740" s="1" t="s">
        <v>29</v>
      </c>
      <c r="H5740" s="1" t="s">
        <v>104</v>
      </c>
      <c r="I5740" s="1">
        <v>990</v>
      </c>
      <c r="J5740" s="1">
        <f>MONTH(BART_Rides[[#This Row],[Date]])</f>
        <v>9</v>
      </c>
      <c r="K5740" s="1">
        <f>WEEKDAY(BART_Rides[[#This Row],[Date]],2)</f>
        <v>2</v>
      </c>
      <c r="L5740" s="1" t="str">
        <f>LEFT(BART_Rides[[#This Row],[Lines]],1)</f>
        <v>O</v>
      </c>
      <c r="M5740" s="1" t="str">
        <f>IF(BART_Rides[[#This Row],[FirstLetter]]="Y","Yes","No")</f>
        <v>No</v>
      </c>
      <c r="N5740" s="1" t="str">
        <f>IF(OR(BART_Rides[[#This Row],[Station Code]]="EM", BART_Rides[[#This Row],[Station Code]]="MT", BART_Rides[[#This Row],[Station Code]]="PL", BART_Rides[[#This Row],[Station Code]]="CC"), "Yes", "No")</f>
        <v>No</v>
      </c>
    </row>
    <row r="5741" spans="6:14">
      <c r="F5741" s="3">
        <v>44461</v>
      </c>
      <c r="G5741" s="1" t="s">
        <v>29</v>
      </c>
      <c r="H5741" s="1" t="s">
        <v>104</v>
      </c>
      <c r="I5741" s="1">
        <v>1034</v>
      </c>
      <c r="J5741" s="1">
        <f>MONTH(BART_Rides[[#This Row],[Date]])</f>
        <v>9</v>
      </c>
      <c r="K5741" s="1">
        <f>WEEKDAY(BART_Rides[[#This Row],[Date]],2)</f>
        <v>3</v>
      </c>
      <c r="L5741" s="1" t="str">
        <f>LEFT(BART_Rides[[#This Row],[Lines]],1)</f>
        <v>O</v>
      </c>
      <c r="M5741" s="1" t="str">
        <f>IF(BART_Rides[[#This Row],[FirstLetter]]="Y","Yes","No")</f>
        <v>No</v>
      </c>
      <c r="N5741" s="1" t="str">
        <f>IF(OR(BART_Rides[[#This Row],[Station Code]]="EM", BART_Rides[[#This Row],[Station Code]]="MT", BART_Rides[[#This Row],[Station Code]]="PL", BART_Rides[[#This Row],[Station Code]]="CC"), "Yes", "No")</f>
        <v>No</v>
      </c>
    </row>
    <row r="5742" spans="6:14">
      <c r="F5742" s="3">
        <v>44462</v>
      </c>
      <c r="G5742" s="1" t="s">
        <v>29</v>
      </c>
      <c r="H5742" s="1" t="s">
        <v>104</v>
      </c>
      <c r="I5742" s="1">
        <v>1031</v>
      </c>
      <c r="J5742" s="1">
        <f>MONTH(BART_Rides[[#This Row],[Date]])</f>
        <v>9</v>
      </c>
      <c r="K5742" s="1">
        <f>WEEKDAY(BART_Rides[[#This Row],[Date]],2)</f>
        <v>4</v>
      </c>
      <c r="L5742" s="1" t="str">
        <f>LEFT(BART_Rides[[#This Row],[Lines]],1)</f>
        <v>O</v>
      </c>
      <c r="M5742" s="1" t="str">
        <f>IF(BART_Rides[[#This Row],[FirstLetter]]="Y","Yes","No")</f>
        <v>No</v>
      </c>
      <c r="N5742" s="1" t="str">
        <f>IF(OR(BART_Rides[[#This Row],[Station Code]]="EM", BART_Rides[[#This Row],[Station Code]]="MT", BART_Rides[[#This Row],[Station Code]]="PL", BART_Rides[[#This Row],[Station Code]]="CC"), "Yes", "No")</f>
        <v>No</v>
      </c>
    </row>
    <row r="5743" spans="6:14">
      <c r="F5743" s="3">
        <v>44463</v>
      </c>
      <c r="G5743" s="1" t="s">
        <v>29</v>
      </c>
      <c r="H5743" s="1" t="s">
        <v>104</v>
      </c>
      <c r="I5743" s="1">
        <v>1045</v>
      </c>
      <c r="J5743" s="1">
        <f>MONTH(BART_Rides[[#This Row],[Date]])</f>
        <v>9</v>
      </c>
      <c r="K5743" s="1">
        <f>WEEKDAY(BART_Rides[[#This Row],[Date]],2)</f>
        <v>5</v>
      </c>
      <c r="L5743" s="1" t="str">
        <f>LEFT(BART_Rides[[#This Row],[Lines]],1)</f>
        <v>O</v>
      </c>
      <c r="M5743" s="1" t="str">
        <f>IF(BART_Rides[[#This Row],[FirstLetter]]="Y","Yes","No")</f>
        <v>No</v>
      </c>
      <c r="N5743" s="1" t="str">
        <f>IF(OR(BART_Rides[[#This Row],[Station Code]]="EM", BART_Rides[[#This Row],[Station Code]]="MT", BART_Rides[[#This Row],[Station Code]]="PL", BART_Rides[[#This Row],[Station Code]]="CC"), "Yes", "No")</f>
        <v>No</v>
      </c>
    </row>
    <row r="5744" spans="6:14">
      <c r="F5744" s="3">
        <v>44464</v>
      </c>
      <c r="G5744" s="1" t="s">
        <v>29</v>
      </c>
      <c r="H5744" s="1" t="s">
        <v>104</v>
      </c>
      <c r="I5744" s="1">
        <v>481</v>
      </c>
      <c r="J5744" s="1">
        <f>MONTH(BART_Rides[[#This Row],[Date]])</f>
        <v>9</v>
      </c>
      <c r="K5744" s="1">
        <f>WEEKDAY(BART_Rides[[#This Row],[Date]],2)</f>
        <v>6</v>
      </c>
      <c r="L5744" s="1" t="str">
        <f>LEFT(BART_Rides[[#This Row],[Lines]],1)</f>
        <v>O</v>
      </c>
      <c r="M5744" s="1" t="str">
        <f>IF(BART_Rides[[#This Row],[FirstLetter]]="Y","Yes","No")</f>
        <v>No</v>
      </c>
      <c r="N5744" s="1" t="str">
        <f>IF(OR(BART_Rides[[#This Row],[Station Code]]="EM", BART_Rides[[#This Row],[Station Code]]="MT", BART_Rides[[#This Row],[Station Code]]="PL", BART_Rides[[#This Row],[Station Code]]="CC"), "Yes", "No")</f>
        <v>No</v>
      </c>
    </row>
    <row r="5745" spans="6:14">
      <c r="F5745" s="3">
        <v>44465</v>
      </c>
      <c r="G5745" s="1" t="s">
        <v>29</v>
      </c>
      <c r="H5745" s="1" t="s">
        <v>104</v>
      </c>
      <c r="I5745" s="1">
        <v>375</v>
      </c>
      <c r="J5745" s="1">
        <f>MONTH(BART_Rides[[#This Row],[Date]])</f>
        <v>9</v>
      </c>
      <c r="K5745" s="1">
        <f>WEEKDAY(BART_Rides[[#This Row],[Date]],2)</f>
        <v>7</v>
      </c>
      <c r="L5745" s="1" t="str">
        <f>LEFT(BART_Rides[[#This Row],[Lines]],1)</f>
        <v>O</v>
      </c>
      <c r="M5745" s="1" t="str">
        <f>IF(BART_Rides[[#This Row],[FirstLetter]]="Y","Yes","No")</f>
        <v>No</v>
      </c>
      <c r="N5745" s="1" t="str">
        <f>IF(OR(BART_Rides[[#This Row],[Station Code]]="EM", BART_Rides[[#This Row],[Station Code]]="MT", BART_Rides[[#This Row],[Station Code]]="PL", BART_Rides[[#This Row],[Station Code]]="CC"), "Yes", "No")</f>
        <v>No</v>
      </c>
    </row>
    <row r="5746" spans="6:14">
      <c r="F5746" s="3">
        <v>44466</v>
      </c>
      <c r="G5746" s="1" t="s">
        <v>29</v>
      </c>
      <c r="H5746" s="1" t="s">
        <v>104</v>
      </c>
      <c r="I5746" s="1">
        <v>922</v>
      </c>
      <c r="J5746" s="1">
        <f>MONTH(BART_Rides[[#This Row],[Date]])</f>
        <v>9</v>
      </c>
      <c r="K5746" s="1">
        <f>WEEKDAY(BART_Rides[[#This Row],[Date]],2)</f>
        <v>1</v>
      </c>
      <c r="L5746" s="1" t="str">
        <f>LEFT(BART_Rides[[#This Row],[Lines]],1)</f>
        <v>O</v>
      </c>
      <c r="M5746" s="1" t="str">
        <f>IF(BART_Rides[[#This Row],[FirstLetter]]="Y","Yes","No")</f>
        <v>No</v>
      </c>
      <c r="N5746" s="1" t="str">
        <f>IF(OR(BART_Rides[[#This Row],[Station Code]]="EM", BART_Rides[[#This Row],[Station Code]]="MT", BART_Rides[[#This Row],[Station Code]]="PL", BART_Rides[[#This Row],[Station Code]]="CC"), "Yes", "No")</f>
        <v>No</v>
      </c>
    </row>
    <row r="5747" spans="6:14">
      <c r="F5747" s="3">
        <v>44467</v>
      </c>
      <c r="G5747" s="1" t="s">
        <v>29</v>
      </c>
      <c r="H5747" s="1" t="s">
        <v>104</v>
      </c>
      <c r="I5747" s="1">
        <v>1010</v>
      </c>
      <c r="J5747" s="1">
        <f>MONTH(BART_Rides[[#This Row],[Date]])</f>
        <v>9</v>
      </c>
      <c r="K5747" s="1">
        <f>WEEKDAY(BART_Rides[[#This Row],[Date]],2)</f>
        <v>2</v>
      </c>
      <c r="L5747" s="1" t="str">
        <f>LEFT(BART_Rides[[#This Row],[Lines]],1)</f>
        <v>O</v>
      </c>
      <c r="M5747" s="1" t="str">
        <f>IF(BART_Rides[[#This Row],[FirstLetter]]="Y","Yes","No")</f>
        <v>No</v>
      </c>
      <c r="N5747" s="1" t="str">
        <f>IF(OR(BART_Rides[[#This Row],[Station Code]]="EM", BART_Rides[[#This Row],[Station Code]]="MT", BART_Rides[[#This Row],[Station Code]]="PL", BART_Rides[[#This Row],[Station Code]]="CC"), "Yes", "No")</f>
        <v>No</v>
      </c>
    </row>
    <row r="5748" spans="6:14">
      <c r="F5748" s="3">
        <v>44468</v>
      </c>
      <c r="G5748" s="1" t="s">
        <v>29</v>
      </c>
      <c r="H5748" s="1" t="s">
        <v>104</v>
      </c>
      <c r="I5748" s="1">
        <v>1015</v>
      </c>
      <c r="J5748" s="1">
        <f>MONTH(BART_Rides[[#This Row],[Date]])</f>
        <v>9</v>
      </c>
      <c r="K5748" s="1">
        <f>WEEKDAY(BART_Rides[[#This Row],[Date]],2)</f>
        <v>3</v>
      </c>
      <c r="L5748" s="1" t="str">
        <f>LEFT(BART_Rides[[#This Row],[Lines]],1)</f>
        <v>O</v>
      </c>
      <c r="M5748" s="1" t="str">
        <f>IF(BART_Rides[[#This Row],[FirstLetter]]="Y","Yes","No")</f>
        <v>No</v>
      </c>
      <c r="N5748" s="1" t="str">
        <f>IF(OR(BART_Rides[[#This Row],[Station Code]]="EM", BART_Rides[[#This Row],[Station Code]]="MT", BART_Rides[[#This Row],[Station Code]]="PL", BART_Rides[[#This Row],[Station Code]]="CC"), "Yes", "No")</f>
        <v>No</v>
      </c>
    </row>
    <row r="5749" spans="6:14">
      <c r="F5749" s="3">
        <v>44469</v>
      </c>
      <c r="G5749" s="1" t="s">
        <v>29</v>
      </c>
      <c r="H5749" s="1" t="s">
        <v>104</v>
      </c>
      <c r="I5749" s="1">
        <v>1120</v>
      </c>
      <c r="J5749" s="1">
        <f>MONTH(BART_Rides[[#This Row],[Date]])</f>
        <v>9</v>
      </c>
      <c r="K5749" s="1">
        <f>WEEKDAY(BART_Rides[[#This Row],[Date]],2)</f>
        <v>4</v>
      </c>
      <c r="L5749" s="1" t="str">
        <f>LEFT(BART_Rides[[#This Row],[Lines]],1)</f>
        <v>O</v>
      </c>
      <c r="M5749" s="1" t="str">
        <f>IF(BART_Rides[[#This Row],[FirstLetter]]="Y","Yes","No")</f>
        <v>No</v>
      </c>
      <c r="N5749" s="1" t="str">
        <f>IF(OR(BART_Rides[[#This Row],[Station Code]]="EM", BART_Rides[[#This Row],[Station Code]]="MT", BART_Rides[[#This Row],[Station Code]]="PL", BART_Rides[[#This Row],[Station Code]]="CC"), "Yes", "No")</f>
        <v>No</v>
      </c>
    </row>
    <row r="5750" spans="6:14">
      <c r="F5750" s="3">
        <v>44470</v>
      </c>
      <c r="G5750" s="1" t="s">
        <v>29</v>
      </c>
      <c r="H5750" s="1" t="s">
        <v>104</v>
      </c>
      <c r="I5750" s="1">
        <v>1069</v>
      </c>
      <c r="J5750" s="1">
        <f>MONTH(BART_Rides[[#This Row],[Date]])</f>
        <v>10</v>
      </c>
      <c r="K5750" s="1">
        <f>WEEKDAY(BART_Rides[[#This Row],[Date]],2)</f>
        <v>5</v>
      </c>
      <c r="L5750" s="1" t="str">
        <f>LEFT(BART_Rides[[#This Row],[Lines]],1)</f>
        <v>O</v>
      </c>
      <c r="M5750" s="1" t="str">
        <f>IF(BART_Rides[[#This Row],[FirstLetter]]="Y","Yes","No")</f>
        <v>No</v>
      </c>
      <c r="N5750" s="1" t="str">
        <f>IF(OR(BART_Rides[[#This Row],[Station Code]]="EM", BART_Rides[[#This Row],[Station Code]]="MT", BART_Rides[[#This Row],[Station Code]]="PL", BART_Rides[[#This Row],[Station Code]]="CC"), "Yes", "No")</f>
        <v>No</v>
      </c>
    </row>
    <row r="5751" spans="6:14">
      <c r="F5751" s="3">
        <v>44471</v>
      </c>
      <c r="G5751" s="1" t="s">
        <v>29</v>
      </c>
      <c r="H5751" s="1" t="s">
        <v>104</v>
      </c>
      <c r="I5751" s="1">
        <v>929</v>
      </c>
      <c r="J5751" s="1">
        <f>MONTH(BART_Rides[[#This Row],[Date]])</f>
        <v>10</v>
      </c>
      <c r="K5751" s="1">
        <f>WEEKDAY(BART_Rides[[#This Row],[Date]],2)</f>
        <v>6</v>
      </c>
      <c r="L5751" s="1" t="str">
        <f>LEFT(BART_Rides[[#This Row],[Lines]],1)</f>
        <v>O</v>
      </c>
      <c r="M5751" s="1" t="str">
        <f>IF(BART_Rides[[#This Row],[FirstLetter]]="Y","Yes","No")</f>
        <v>No</v>
      </c>
      <c r="N5751" s="1" t="str">
        <f>IF(OR(BART_Rides[[#This Row],[Station Code]]="EM", BART_Rides[[#This Row],[Station Code]]="MT", BART_Rides[[#This Row],[Station Code]]="PL", BART_Rides[[#This Row],[Station Code]]="CC"), "Yes", "No")</f>
        <v>No</v>
      </c>
    </row>
    <row r="5752" spans="6:14">
      <c r="F5752" s="3">
        <v>44472</v>
      </c>
      <c r="G5752" s="1" t="s">
        <v>29</v>
      </c>
      <c r="H5752" s="1" t="s">
        <v>104</v>
      </c>
      <c r="I5752" s="1">
        <v>563</v>
      </c>
      <c r="J5752" s="1">
        <f>MONTH(BART_Rides[[#This Row],[Date]])</f>
        <v>10</v>
      </c>
      <c r="K5752" s="1">
        <f>WEEKDAY(BART_Rides[[#This Row],[Date]],2)</f>
        <v>7</v>
      </c>
      <c r="L5752" s="1" t="str">
        <f>LEFT(BART_Rides[[#This Row],[Lines]],1)</f>
        <v>O</v>
      </c>
      <c r="M5752" s="1" t="str">
        <f>IF(BART_Rides[[#This Row],[FirstLetter]]="Y","Yes","No")</f>
        <v>No</v>
      </c>
      <c r="N5752" s="1" t="str">
        <f>IF(OR(BART_Rides[[#This Row],[Station Code]]="EM", BART_Rides[[#This Row],[Station Code]]="MT", BART_Rides[[#This Row],[Station Code]]="PL", BART_Rides[[#This Row],[Station Code]]="CC"), "Yes", "No")</f>
        <v>No</v>
      </c>
    </row>
    <row r="5753" spans="6:14">
      <c r="F5753" s="3">
        <v>44473</v>
      </c>
      <c r="G5753" s="1" t="s">
        <v>29</v>
      </c>
      <c r="H5753" s="1" t="s">
        <v>104</v>
      </c>
      <c r="I5753" s="1">
        <v>982</v>
      </c>
      <c r="J5753" s="1">
        <f>MONTH(BART_Rides[[#This Row],[Date]])</f>
        <v>10</v>
      </c>
      <c r="K5753" s="1">
        <f>WEEKDAY(BART_Rides[[#This Row],[Date]],2)</f>
        <v>1</v>
      </c>
      <c r="L5753" s="1" t="str">
        <f>LEFT(BART_Rides[[#This Row],[Lines]],1)</f>
        <v>O</v>
      </c>
      <c r="M5753" s="1" t="str">
        <f>IF(BART_Rides[[#This Row],[FirstLetter]]="Y","Yes","No")</f>
        <v>No</v>
      </c>
      <c r="N5753" s="1" t="str">
        <f>IF(OR(BART_Rides[[#This Row],[Station Code]]="EM", BART_Rides[[#This Row],[Station Code]]="MT", BART_Rides[[#This Row],[Station Code]]="PL", BART_Rides[[#This Row],[Station Code]]="CC"), "Yes", "No")</f>
        <v>No</v>
      </c>
    </row>
    <row r="5754" spans="6:14">
      <c r="F5754" s="3">
        <v>44474</v>
      </c>
      <c r="G5754" s="1" t="s">
        <v>29</v>
      </c>
      <c r="H5754" s="1" t="s">
        <v>104</v>
      </c>
      <c r="I5754" s="1">
        <v>1066</v>
      </c>
      <c r="J5754" s="1">
        <f>MONTH(BART_Rides[[#This Row],[Date]])</f>
        <v>10</v>
      </c>
      <c r="K5754" s="1">
        <f>WEEKDAY(BART_Rides[[#This Row],[Date]],2)</f>
        <v>2</v>
      </c>
      <c r="L5754" s="1" t="str">
        <f>LEFT(BART_Rides[[#This Row],[Lines]],1)</f>
        <v>O</v>
      </c>
      <c r="M5754" s="1" t="str">
        <f>IF(BART_Rides[[#This Row],[FirstLetter]]="Y","Yes","No")</f>
        <v>No</v>
      </c>
      <c r="N5754" s="1" t="str">
        <f>IF(OR(BART_Rides[[#This Row],[Station Code]]="EM", BART_Rides[[#This Row],[Station Code]]="MT", BART_Rides[[#This Row],[Station Code]]="PL", BART_Rides[[#This Row],[Station Code]]="CC"), "Yes", "No")</f>
        <v>No</v>
      </c>
    </row>
    <row r="5755" spans="6:14">
      <c r="F5755" s="3">
        <v>44475</v>
      </c>
      <c r="G5755" s="1" t="s">
        <v>29</v>
      </c>
      <c r="H5755" s="1" t="s">
        <v>104</v>
      </c>
      <c r="I5755" s="1">
        <v>1008</v>
      </c>
      <c r="J5755" s="1">
        <f>MONTH(BART_Rides[[#This Row],[Date]])</f>
        <v>10</v>
      </c>
      <c r="K5755" s="1">
        <f>WEEKDAY(BART_Rides[[#This Row],[Date]],2)</f>
        <v>3</v>
      </c>
      <c r="L5755" s="1" t="str">
        <f>LEFT(BART_Rides[[#This Row],[Lines]],1)</f>
        <v>O</v>
      </c>
      <c r="M5755" s="1" t="str">
        <f>IF(BART_Rides[[#This Row],[FirstLetter]]="Y","Yes","No")</f>
        <v>No</v>
      </c>
      <c r="N5755" s="1" t="str">
        <f>IF(OR(BART_Rides[[#This Row],[Station Code]]="EM", BART_Rides[[#This Row],[Station Code]]="MT", BART_Rides[[#This Row],[Station Code]]="PL", BART_Rides[[#This Row],[Station Code]]="CC"), "Yes", "No")</f>
        <v>No</v>
      </c>
    </row>
    <row r="5756" spans="6:14">
      <c r="F5756" s="3">
        <v>44476</v>
      </c>
      <c r="G5756" s="1" t="s">
        <v>29</v>
      </c>
      <c r="H5756" s="1" t="s">
        <v>104</v>
      </c>
      <c r="I5756" s="1">
        <v>1040</v>
      </c>
      <c r="J5756" s="1">
        <f>MONTH(BART_Rides[[#This Row],[Date]])</f>
        <v>10</v>
      </c>
      <c r="K5756" s="1">
        <f>WEEKDAY(BART_Rides[[#This Row],[Date]],2)</f>
        <v>4</v>
      </c>
      <c r="L5756" s="1" t="str">
        <f>LEFT(BART_Rides[[#This Row],[Lines]],1)</f>
        <v>O</v>
      </c>
      <c r="M5756" s="1" t="str">
        <f>IF(BART_Rides[[#This Row],[FirstLetter]]="Y","Yes","No")</f>
        <v>No</v>
      </c>
      <c r="N5756" s="1" t="str">
        <f>IF(OR(BART_Rides[[#This Row],[Station Code]]="EM", BART_Rides[[#This Row],[Station Code]]="MT", BART_Rides[[#This Row],[Station Code]]="PL", BART_Rides[[#This Row],[Station Code]]="CC"), "Yes", "No")</f>
        <v>No</v>
      </c>
    </row>
    <row r="5757" spans="6:14">
      <c r="F5757" s="3">
        <v>44477</v>
      </c>
      <c r="G5757" s="1" t="s">
        <v>29</v>
      </c>
      <c r="H5757" s="1" t="s">
        <v>104</v>
      </c>
      <c r="I5757" s="1">
        <v>1017</v>
      </c>
      <c r="J5757" s="1">
        <f>MONTH(BART_Rides[[#This Row],[Date]])</f>
        <v>10</v>
      </c>
      <c r="K5757" s="1">
        <f>WEEKDAY(BART_Rides[[#This Row],[Date]],2)</f>
        <v>5</v>
      </c>
      <c r="L5757" s="1" t="str">
        <f>LEFT(BART_Rides[[#This Row],[Lines]],1)</f>
        <v>O</v>
      </c>
      <c r="M5757" s="1" t="str">
        <f>IF(BART_Rides[[#This Row],[FirstLetter]]="Y","Yes","No")</f>
        <v>No</v>
      </c>
      <c r="N5757" s="1" t="str">
        <f>IF(OR(BART_Rides[[#This Row],[Station Code]]="EM", BART_Rides[[#This Row],[Station Code]]="MT", BART_Rides[[#This Row],[Station Code]]="PL", BART_Rides[[#This Row],[Station Code]]="CC"), "Yes", "No")</f>
        <v>No</v>
      </c>
    </row>
    <row r="5758" spans="6:14">
      <c r="F5758" s="3">
        <v>44478</v>
      </c>
      <c r="G5758" s="1" t="s">
        <v>29</v>
      </c>
      <c r="H5758" s="1" t="s">
        <v>104</v>
      </c>
      <c r="I5758" s="1">
        <v>505</v>
      </c>
      <c r="J5758" s="1">
        <f>MONTH(BART_Rides[[#This Row],[Date]])</f>
        <v>10</v>
      </c>
      <c r="K5758" s="1">
        <f>WEEKDAY(BART_Rides[[#This Row],[Date]],2)</f>
        <v>6</v>
      </c>
      <c r="L5758" s="1" t="str">
        <f>LEFT(BART_Rides[[#This Row],[Lines]],1)</f>
        <v>O</v>
      </c>
      <c r="M5758" s="1" t="str">
        <f>IF(BART_Rides[[#This Row],[FirstLetter]]="Y","Yes","No")</f>
        <v>No</v>
      </c>
      <c r="N5758" s="1" t="str">
        <f>IF(OR(BART_Rides[[#This Row],[Station Code]]="EM", BART_Rides[[#This Row],[Station Code]]="MT", BART_Rides[[#This Row],[Station Code]]="PL", BART_Rides[[#This Row],[Station Code]]="CC"), "Yes", "No")</f>
        <v>No</v>
      </c>
    </row>
    <row r="5759" spans="6:14">
      <c r="F5759" s="3">
        <v>44479</v>
      </c>
      <c r="G5759" s="1" t="s">
        <v>29</v>
      </c>
      <c r="H5759" s="1" t="s">
        <v>104</v>
      </c>
      <c r="I5759" s="1">
        <v>406</v>
      </c>
      <c r="J5759" s="1">
        <f>MONTH(BART_Rides[[#This Row],[Date]])</f>
        <v>10</v>
      </c>
      <c r="K5759" s="1">
        <f>WEEKDAY(BART_Rides[[#This Row],[Date]],2)</f>
        <v>7</v>
      </c>
      <c r="L5759" s="1" t="str">
        <f>LEFT(BART_Rides[[#This Row],[Lines]],1)</f>
        <v>O</v>
      </c>
      <c r="M5759" s="1" t="str">
        <f>IF(BART_Rides[[#This Row],[FirstLetter]]="Y","Yes","No")</f>
        <v>No</v>
      </c>
      <c r="N5759" s="1" t="str">
        <f>IF(OR(BART_Rides[[#This Row],[Station Code]]="EM", BART_Rides[[#This Row],[Station Code]]="MT", BART_Rides[[#This Row],[Station Code]]="PL", BART_Rides[[#This Row],[Station Code]]="CC"), "Yes", "No")</f>
        <v>No</v>
      </c>
    </row>
    <row r="5760" spans="6:14">
      <c r="F5760" s="3">
        <v>44480</v>
      </c>
      <c r="G5760" s="1" t="s">
        <v>29</v>
      </c>
      <c r="H5760" s="1" t="s">
        <v>104</v>
      </c>
      <c r="I5760" s="1">
        <v>820</v>
      </c>
      <c r="J5760" s="1">
        <f>MONTH(BART_Rides[[#This Row],[Date]])</f>
        <v>10</v>
      </c>
      <c r="K5760" s="1">
        <f>WEEKDAY(BART_Rides[[#This Row],[Date]],2)</f>
        <v>1</v>
      </c>
      <c r="L5760" s="1" t="str">
        <f>LEFT(BART_Rides[[#This Row],[Lines]],1)</f>
        <v>O</v>
      </c>
      <c r="M5760" s="1" t="str">
        <f>IF(BART_Rides[[#This Row],[FirstLetter]]="Y","Yes","No")</f>
        <v>No</v>
      </c>
      <c r="N5760" s="1" t="str">
        <f>IF(OR(BART_Rides[[#This Row],[Station Code]]="EM", BART_Rides[[#This Row],[Station Code]]="MT", BART_Rides[[#This Row],[Station Code]]="PL", BART_Rides[[#This Row],[Station Code]]="CC"), "Yes", "No")</f>
        <v>No</v>
      </c>
    </row>
    <row r="5761" spans="6:14">
      <c r="F5761" s="3">
        <v>44481</v>
      </c>
      <c r="G5761" s="1" t="s">
        <v>29</v>
      </c>
      <c r="H5761" s="1" t="s">
        <v>104</v>
      </c>
      <c r="I5761" s="1">
        <v>1018</v>
      </c>
      <c r="J5761" s="1">
        <f>MONTH(BART_Rides[[#This Row],[Date]])</f>
        <v>10</v>
      </c>
      <c r="K5761" s="1">
        <f>WEEKDAY(BART_Rides[[#This Row],[Date]],2)</f>
        <v>2</v>
      </c>
      <c r="L5761" s="1" t="str">
        <f>LEFT(BART_Rides[[#This Row],[Lines]],1)</f>
        <v>O</v>
      </c>
      <c r="M5761" s="1" t="str">
        <f>IF(BART_Rides[[#This Row],[FirstLetter]]="Y","Yes","No")</f>
        <v>No</v>
      </c>
      <c r="N5761" s="1" t="str">
        <f>IF(OR(BART_Rides[[#This Row],[Station Code]]="EM", BART_Rides[[#This Row],[Station Code]]="MT", BART_Rides[[#This Row],[Station Code]]="PL", BART_Rides[[#This Row],[Station Code]]="CC"), "Yes", "No")</f>
        <v>No</v>
      </c>
    </row>
    <row r="5762" spans="6:14">
      <c r="F5762" s="3">
        <v>44482</v>
      </c>
      <c r="G5762" s="1" t="s">
        <v>29</v>
      </c>
      <c r="H5762" s="1" t="s">
        <v>104</v>
      </c>
      <c r="I5762" s="1">
        <v>1041</v>
      </c>
      <c r="J5762" s="1">
        <f>MONTH(BART_Rides[[#This Row],[Date]])</f>
        <v>10</v>
      </c>
      <c r="K5762" s="1">
        <f>WEEKDAY(BART_Rides[[#This Row],[Date]],2)</f>
        <v>3</v>
      </c>
      <c r="L5762" s="1" t="str">
        <f>LEFT(BART_Rides[[#This Row],[Lines]],1)</f>
        <v>O</v>
      </c>
      <c r="M5762" s="1" t="str">
        <f>IF(BART_Rides[[#This Row],[FirstLetter]]="Y","Yes","No")</f>
        <v>No</v>
      </c>
      <c r="N5762" s="1" t="str">
        <f>IF(OR(BART_Rides[[#This Row],[Station Code]]="EM", BART_Rides[[#This Row],[Station Code]]="MT", BART_Rides[[#This Row],[Station Code]]="PL", BART_Rides[[#This Row],[Station Code]]="CC"), "Yes", "No")</f>
        <v>No</v>
      </c>
    </row>
    <row r="5763" spans="6:14">
      <c r="F5763" s="3">
        <v>44483</v>
      </c>
      <c r="G5763" s="1" t="s">
        <v>29</v>
      </c>
      <c r="H5763" s="1" t="s">
        <v>104</v>
      </c>
      <c r="I5763" s="1">
        <v>1015</v>
      </c>
      <c r="J5763" s="1">
        <f>MONTH(BART_Rides[[#This Row],[Date]])</f>
        <v>10</v>
      </c>
      <c r="K5763" s="1">
        <f>WEEKDAY(BART_Rides[[#This Row],[Date]],2)</f>
        <v>4</v>
      </c>
      <c r="L5763" s="1" t="str">
        <f>LEFT(BART_Rides[[#This Row],[Lines]],1)</f>
        <v>O</v>
      </c>
      <c r="M5763" s="1" t="str">
        <f>IF(BART_Rides[[#This Row],[FirstLetter]]="Y","Yes","No")</f>
        <v>No</v>
      </c>
      <c r="N5763" s="1" t="str">
        <f>IF(OR(BART_Rides[[#This Row],[Station Code]]="EM", BART_Rides[[#This Row],[Station Code]]="MT", BART_Rides[[#This Row],[Station Code]]="PL", BART_Rides[[#This Row],[Station Code]]="CC"), "Yes", "No")</f>
        <v>No</v>
      </c>
    </row>
    <row r="5764" spans="6:14">
      <c r="F5764" s="3">
        <v>44484</v>
      </c>
      <c r="G5764" s="1" t="s">
        <v>29</v>
      </c>
      <c r="H5764" s="1" t="s">
        <v>104</v>
      </c>
      <c r="I5764" s="1">
        <v>984</v>
      </c>
      <c r="J5764" s="1">
        <f>MONTH(BART_Rides[[#This Row],[Date]])</f>
        <v>10</v>
      </c>
      <c r="K5764" s="1">
        <f>WEEKDAY(BART_Rides[[#This Row],[Date]],2)</f>
        <v>5</v>
      </c>
      <c r="L5764" s="1" t="str">
        <f>LEFT(BART_Rides[[#This Row],[Lines]],1)</f>
        <v>O</v>
      </c>
      <c r="M5764" s="1" t="str">
        <f>IF(BART_Rides[[#This Row],[FirstLetter]]="Y","Yes","No")</f>
        <v>No</v>
      </c>
      <c r="N5764" s="1" t="str">
        <f>IF(OR(BART_Rides[[#This Row],[Station Code]]="EM", BART_Rides[[#This Row],[Station Code]]="MT", BART_Rides[[#This Row],[Station Code]]="PL", BART_Rides[[#This Row],[Station Code]]="CC"), "Yes", "No")</f>
        <v>No</v>
      </c>
    </row>
    <row r="5765" spans="6:14">
      <c r="F5765" s="3">
        <v>44485</v>
      </c>
      <c r="G5765" s="1" t="s">
        <v>29</v>
      </c>
      <c r="H5765" s="1" t="s">
        <v>104</v>
      </c>
      <c r="I5765" s="1">
        <v>700</v>
      </c>
      <c r="J5765" s="1">
        <f>MONTH(BART_Rides[[#This Row],[Date]])</f>
        <v>10</v>
      </c>
      <c r="K5765" s="1">
        <f>WEEKDAY(BART_Rides[[#This Row],[Date]],2)</f>
        <v>6</v>
      </c>
      <c r="L5765" s="1" t="str">
        <f>LEFT(BART_Rides[[#This Row],[Lines]],1)</f>
        <v>O</v>
      </c>
      <c r="M5765" s="1" t="str">
        <f>IF(BART_Rides[[#This Row],[FirstLetter]]="Y","Yes","No")</f>
        <v>No</v>
      </c>
      <c r="N5765" s="1" t="str">
        <f>IF(OR(BART_Rides[[#This Row],[Station Code]]="EM", BART_Rides[[#This Row],[Station Code]]="MT", BART_Rides[[#This Row],[Station Code]]="PL", BART_Rides[[#This Row],[Station Code]]="CC"), "Yes", "No")</f>
        <v>No</v>
      </c>
    </row>
    <row r="5766" spans="6:14">
      <c r="F5766" s="3">
        <v>44486</v>
      </c>
      <c r="G5766" s="1" t="s">
        <v>29</v>
      </c>
      <c r="H5766" s="1" t="s">
        <v>104</v>
      </c>
      <c r="I5766" s="1">
        <v>440</v>
      </c>
      <c r="J5766" s="1">
        <f>MONTH(BART_Rides[[#This Row],[Date]])</f>
        <v>10</v>
      </c>
      <c r="K5766" s="1">
        <f>WEEKDAY(BART_Rides[[#This Row],[Date]],2)</f>
        <v>7</v>
      </c>
      <c r="L5766" s="1" t="str">
        <f>LEFT(BART_Rides[[#This Row],[Lines]],1)</f>
        <v>O</v>
      </c>
      <c r="M5766" s="1" t="str">
        <f>IF(BART_Rides[[#This Row],[FirstLetter]]="Y","Yes","No")</f>
        <v>No</v>
      </c>
      <c r="N5766" s="1" t="str">
        <f>IF(OR(BART_Rides[[#This Row],[Station Code]]="EM", BART_Rides[[#This Row],[Station Code]]="MT", BART_Rides[[#This Row],[Station Code]]="PL", BART_Rides[[#This Row],[Station Code]]="CC"), "Yes", "No")</f>
        <v>No</v>
      </c>
    </row>
    <row r="5767" spans="6:14">
      <c r="F5767" s="3">
        <v>44487</v>
      </c>
      <c r="G5767" s="1" t="s">
        <v>29</v>
      </c>
      <c r="H5767" s="1" t="s">
        <v>104</v>
      </c>
      <c r="I5767" s="1">
        <v>972</v>
      </c>
      <c r="J5767" s="1">
        <f>MONTH(BART_Rides[[#This Row],[Date]])</f>
        <v>10</v>
      </c>
      <c r="K5767" s="1">
        <f>WEEKDAY(BART_Rides[[#This Row],[Date]],2)</f>
        <v>1</v>
      </c>
      <c r="L5767" s="1" t="str">
        <f>LEFT(BART_Rides[[#This Row],[Lines]],1)</f>
        <v>O</v>
      </c>
      <c r="M5767" s="1" t="str">
        <f>IF(BART_Rides[[#This Row],[FirstLetter]]="Y","Yes","No")</f>
        <v>No</v>
      </c>
      <c r="N5767" s="1" t="str">
        <f>IF(OR(BART_Rides[[#This Row],[Station Code]]="EM", BART_Rides[[#This Row],[Station Code]]="MT", BART_Rides[[#This Row],[Station Code]]="PL", BART_Rides[[#This Row],[Station Code]]="CC"), "Yes", "No")</f>
        <v>No</v>
      </c>
    </row>
    <row r="5768" spans="6:14">
      <c r="F5768" s="3">
        <v>44488</v>
      </c>
      <c r="G5768" s="1" t="s">
        <v>29</v>
      </c>
      <c r="H5768" s="1" t="s">
        <v>104</v>
      </c>
      <c r="I5768" s="1">
        <v>1052</v>
      </c>
      <c r="J5768" s="1">
        <f>MONTH(BART_Rides[[#This Row],[Date]])</f>
        <v>10</v>
      </c>
      <c r="K5768" s="1">
        <f>WEEKDAY(BART_Rides[[#This Row],[Date]],2)</f>
        <v>2</v>
      </c>
      <c r="L5768" s="1" t="str">
        <f>LEFT(BART_Rides[[#This Row],[Lines]],1)</f>
        <v>O</v>
      </c>
      <c r="M5768" s="1" t="str">
        <f>IF(BART_Rides[[#This Row],[FirstLetter]]="Y","Yes","No")</f>
        <v>No</v>
      </c>
      <c r="N5768" s="1" t="str">
        <f>IF(OR(BART_Rides[[#This Row],[Station Code]]="EM", BART_Rides[[#This Row],[Station Code]]="MT", BART_Rides[[#This Row],[Station Code]]="PL", BART_Rides[[#This Row],[Station Code]]="CC"), "Yes", "No")</f>
        <v>No</v>
      </c>
    </row>
    <row r="5769" spans="6:14">
      <c r="F5769" s="3">
        <v>44489</v>
      </c>
      <c r="G5769" s="1" t="s">
        <v>29</v>
      </c>
      <c r="H5769" s="1" t="s">
        <v>104</v>
      </c>
      <c r="I5769" s="1">
        <v>1011</v>
      </c>
      <c r="J5769" s="1">
        <f>MONTH(BART_Rides[[#This Row],[Date]])</f>
        <v>10</v>
      </c>
      <c r="K5769" s="1">
        <f>WEEKDAY(BART_Rides[[#This Row],[Date]],2)</f>
        <v>3</v>
      </c>
      <c r="L5769" s="1" t="str">
        <f>LEFT(BART_Rides[[#This Row],[Lines]],1)</f>
        <v>O</v>
      </c>
      <c r="M5769" s="1" t="str">
        <f>IF(BART_Rides[[#This Row],[FirstLetter]]="Y","Yes","No")</f>
        <v>No</v>
      </c>
      <c r="N5769" s="1" t="str">
        <f>IF(OR(BART_Rides[[#This Row],[Station Code]]="EM", BART_Rides[[#This Row],[Station Code]]="MT", BART_Rides[[#This Row],[Station Code]]="PL", BART_Rides[[#This Row],[Station Code]]="CC"), "Yes", "No")</f>
        <v>No</v>
      </c>
    </row>
    <row r="5770" spans="6:14">
      <c r="F5770" s="3">
        <v>44490</v>
      </c>
      <c r="G5770" s="1" t="s">
        <v>29</v>
      </c>
      <c r="H5770" s="1" t="s">
        <v>104</v>
      </c>
      <c r="I5770" s="1">
        <v>1041</v>
      </c>
      <c r="J5770" s="1">
        <f>MONTH(BART_Rides[[#This Row],[Date]])</f>
        <v>10</v>
      </c>
      <c r="K5770" s="1">
        <f>WEEKDAY(BART_Rides[[#This Row],[Date]],2)</f>
        <v>4</v>
      </c>
      <c r="L5770" s="1" t="str">
        <f>LEFT(BART_Rides[[#This Row],[Lines]],1)</f>
        <v>O</v>
      </c>
      <c r="M5770" s="1" t="str">
        <f>IF(BART_Rides[[#This Row],[FirstLetter]]="Y","Yes","No")</f>
        <v>No</v>
      </c>
      <c r="N5770" s="1" t="str">
        <f>IF(OR(BART_Rides[[#This Row],[Station Code]]="EM", BART_Rides[[#This Row],[Station Code]]="MT", BART_Rides[[#This Row],[Station Code]]="PL", BART_Rides[[#This Row],[Station Code]]="CC"), "Yes", "No")</f>
        <v>No</v>
      </c>
    </row>
    <row r="5771" spans="6:14">
      <c r="F5771" s="3">
        <v>44491</v>
      </c>
      <c r="G5771" s="1" t="s">
        <v>29</v>
      </c>
      <c r="H5771" s="1" t="s">
        <v>104</v>
      </c>
      <c r="I5771" s="1">
        <v>910</v>
      </c>
      <c r="J5771" s="1">
        <f>MONTH(BART_Rides[[#This Row],[Date]])</f>
        <v>10</v>
      </c>
      <c r="K5771" s="1">
        <f>WEEKDAY(BART_Rides[[#This Row],[Date]],2)</f>
        <v>5</v>
      </c>
      <c r="L5771" s="1" t="str">
        <f>LEFT(BART_Rides[[#This Row],[Lines]],1)</f>
        <v>O</v>
      </c>
      <c r="M5771" s="1" t="str">
        <f>IF(BART_Rides[[#This Row],[FirstLetter]]="Y","Yes","No")</f>
        <v>No</v>
      </c>
      <c r="N5771" s="1" t="str">
        <f>IF(OR(BART_Rides[[#This Row],[Station Code]]="EM", BART_Rides[[#This Row],[Station Code]]="MT", BART_Rides[[#This Row],[Station Code]]="PL", BART_Rides[[#This Row],[Station Code]]="CC"), "Yes", "No")</f>
        <v>No</v>
      </c>
    </row>
    <row r="5772" spans="6:14">
      <c r="F5772" s="3">
        <v>44492</v>
      </c>
      <c r="G5772" s="1" t="s">
        <v>29</v>
      </c>
      <c r="H5772" s="1" t="s">
        <v>104</v>
      </c>
      <c r="I5772" s="1">
        <v>437</v>
      </c>
      <c r="J5772" s="1">
        <f>MONTH(BART_Rides[[#This Row],[Date]])</f>
        <v>10</v>
      </c>
      <c r="K5772" s="1">
        <f>WEEKDAY(BART_Rides[[#This Row],[Date]],2)</f>
        <v>6</v>
      </c>
      <c r="L5772" s="1" t="str">
        <f>LEFT(BART_Rides[[#This Row],[Lines]],1)</f>
        <v>O</v>
      </c>
      <c r="M5772" s="1" t="str">
        <f>IF(BART_Rides[[#This Row],[FirstLetter]]="Y","Yes","No")</f>
        <v>No</v>
      </c>
      <c r="N5772" s="1" t="str">
        <f>IF(OR(BART_Rides[[#This Row],[Station Code]]="EM", BART_Rides[[#This Row],[Station Code]]="MT", BART_Rides[[#This Row],[Station Code]]="PL", BART_Rides[[#This Row],[Station Code]]="CC"), "Yes", "No")</f>
        <v>No</v>
      </c>
    </row>
    <row r="5773" spans="6:14">
      <c r="F5773" s="3">
        <v>44493</v>
      </c>
      <c r="G5773" s="1" t="s">
        <v>29</v>
      </c>
      <c r="H5773" s="1" t="s">
        <v>104</v>
      </c>
      <c r="I5773" s="1">
        <v>204</v>
      </c>
      <c r="J5773" s="1">
        <f>MONTH(BART_Rides[[#This Row],[Date]])</f>
        <v>10</v>
      </c>
      <c r="K5773" s="1">
        <f>WEEKDAY(BART_Rides[[#This Row],[Date]],2)</f>
        <v>7</v>
      </c>
      <c r="L5773" s="1" t="str">
        <f>LEFT(BART_Rides[[#This Row],[Lines]],1)</f>
        <v>O</v>
      </c>
      <c r="M5773" s="1" t="str">
        <f>IF(BART_Rides[[#This Row],[FirstLetter]]="Y","Yes","No")</f>
        <v>No</v>
      </c>
      <c r="N5773" s="1" t="str">
        <f>IF(OR(BART_Rides[[#This Row],[Station Code]]="EM", BART_Rides[[#This Row],[Station Code]]="MT", BART_Rides[[#This Row],[Station Code]]="PL", BART_Rides[[#This Row],[Station Code]]="CC"), "Yes", "No")</f>
        <v>No</v>
      </c>
    </row>
    <row r="5774" spans="6:14">
      <c r="F5774" s="3">
        <v>44494</v>
      </c>
      <c r="G5774" s="1" t="s">
        <v>29</v>
      </c>
      <c r="H5774" s="1" t="s">
        <v>104</v>
      </c>
      <c r="I5774" s="1">
        <v>855</v>
      </c>
      <c r="J5774" s="1">
        <f>MONTH(BART_Rides[[#This Row],[Date]])</f>
        <v>10</v>
      </c>
      <c r="K5774" s="1">
        <f>WEEKDAY(BART_Rides[[#This Row],[Date]],2)</f>
        <v>1</v>
      </c>
      <c r="L5774" s="1" t="str">
        <f>LEFT(BART_Rides[[#This Row],[Lines]],1)</f>
        <v>O</v>
      </c>
      <c r="M5774" s="1" t="str">
        <f>IF(BART_Rides[[#This Row],[FirstLetter]]="Y","Yes","No")</f>
        <v>No</v>
      </c>
      <c r="N5774" s="1" t="str">
        <f>IF(OR(BART_Rides[[#This Row],[Station Code]]="EM", BART_Rides[[#This Row],[Station Code]]="MT", BART_Rides[[#This Row],[Station Code]]="PL", BART_Rides[[#This Row],[Station Code]]="CC"), "Yes", "No")</f>
        <v>No</v>
      </c>
    </row>
    <row r="5775" spans="6:14">
      <c r="F5775" s="3">
        <v>44495</v>
      </c>
      <c r="G5775" s="1" t="s">
        <v>29</v>
      </c>
      <c r="H5775" s="1" t="s">
        <v>104</v>
      </c>
      <c r="I5775" s="1">
        <v>1009</v>
      </c>
      <c r="J5775" s="1">
        <f>MONTH(BART_Rides[[#This Row],[Date]])</f>
        <v>10</v>
      </c>
      <c r="K5775" s="1">
        <f>WEEKDAY(BART_Rides[[#This Row],[Date]],2)</f>
        <v>2</v>
      </c>
      <c r="L5775" s="1" t="str">
        <f>LEFT(BART_Rides[[#This Row],[Lines]],1)</f>
        <v>O</v>
      </c>
      <c r="M5775" s="1" t="str">
        <f>IF(BART_Rides[[#This Row],[FirstLetter]]="Y","Yes","No")</f>
        <v>No</v>
      </c>
      <c r="N5775" s="1" t="str">
        <f>IF(OR(BART_Rides[[#This Row],[Station Code]]="EM", BART_Rides[[#This Row],[Station Code]]="MT", BART_Rides[[#This Row],[Station Code]]="PL", BART_Rides[[#This Row],[Station Code]]="CC"), "Yes", "No")</f>
        <v>No</v>
      </c>
    </row>
    <row r="5776" spans="6:14">
      <c r="F5776" s="3">
        <v>44496</v>
      </c>
      <c r="G5776" s="1" t="s">
        <v>29</v>
      </c>
      <c r="H5776" s="1" t="s">
        <v>104</v>
      </c>
      <c r="I5776" s="1">
        <v>1040</v>
      </c>
      <c r="J5776" s="1">
        <f>MONTH(BART_Rides[[#This Row],[Date]])</f>
        <v>10</v>
      </c>
      <c r="K5776" s="1">
        <f>WEEKDAY(BART_Rides[[#This Row],[Date]],2)</f>
        <v>3</v>
      </c>
      <c r="L5776" s="1" t="str">
        <f>LEFT(BART_Rides[[#This Row],[Lines]],1)</f>
        <v>O</v>
      </c>
      <c r="M5776" s="1" t="str">
        <f>IF(BART_Rides[[#This Row],[FirstLetter]]="Y","Yes","No")</f>
        <v>No</v>
      </c>
      <c r="N5776" s="1" t="str">
        <f>IF(OR(BART_Rides[[#This Row],[Station Code]]="EM", BART_Rides[[#This Row],[Station Code]]="MT", BART_Rides[[#This Row],[Station Code]]="PL", BART_Rides[[#This Row],[Station Code]]="CC"), "Yes", "No")</f>
        <v>No</v>
      </c>
    </row>
    <row r="5777" spans="6:14">
      <c r="F5777" s="3">
        <v>44497</v>
      </c>
      <c r="G5777" s="1" t="s">
        <v>29</v>
      </c>
      <c r="H5777" s="1" t="s">
        <v>104</v>
      </c>
      <c r="I5777" s="1">
        <v>1080</v>
      </c>
      <c r="J5777" s="1">
        <f>MONTH(BART_Rides[[#This Row],[Date]])</f>
        <v>10</v>
      </c>
      <c r="K5777" s="1">
        <f>WEEKDAY(BART_Rides[[#This Row],[Date]],2)</f>
        <v>4</v>
      </c>
      <c r="L5777" s="1" t="str">
        <f>LEFT(BART_Rides[[#This Row],[Lines]],1)</f>
        <v>O</v>
      </c>
      <c r="M5777" s="1" t="str">
        <f>IF(BART_Rides[[#This Row],[FirstLetter]]="Y","Yes","No")</f>
        <v>No</v>
      </c>
      <c r="N5777" s="1" t="str">
        <f>IF(OR(BART_Rides[[#This Row],[Station Code]]="EM", BART_Rides[[#This Row],[Station Code]]="MT", BART_Rides[[#This Row],[Station Code]]="PL", BART_Rides[[#This Row],[Station Code]]="CC"), "Yes", "No")</f>
        <v>No</v>
      </c>
    </row>
    <row r="5778" spans="6:14">
      <c r="F5778" s="3">
        <v>44498</v>
      </c>
      <c r="G5778" s="1" t="s">
        <v>29</v>
      </c>
      <c r="H5778" s="1" t="s">
        <v>104</v>
      </c>
      <c r="I5778" s="1">
        <v>1050</v>
      </c>
      <c r="J5778" s="1">
        <f>MONTH(BART_Rides[[#This Row],[Date]])</f>
        <v>10</v>
      </c>
      <c r="K5778" s="1">
        <f>WEEKDAY(BART_Rides[[#This Row],[Date]],2)</f>
        <v>5</v>
      </c>
      <c r="L5778" s="1" t="str">
        <f>LEFT(BART_Rides[[#This Row],[Lines]],1)</f>
        <v>O</v>
      </c>
      <c r="M5778" s="1" t="str">
        <f>IF(BART_Rides[[#This Row],[FirstLetter]]="Y","Yes","No")</f>
        <v>No</v>
      </c>
      <c r="N5778" s="1" t="str">
        <f>IF(OR(BART_Rides[[#This Row],[Station Code]]="EM", BART_Rides[[#This Row],[Station Code]]="MT", BART_Rides[[#This Row],[Station Code]]="PL", BART_Rides[[#This Row],[Station Code]]="CC"), "Yes", "No")</f>
        <v>No</v>
      </c>
    </row>
    <row r="5779" spans="6:14">
      <c r="F5779" s="3">
        <v>44499</v>
      </c>
      <c r="G5779" s="1" t="s">
        <v>29</v>
      </c>
      <c r="H5779" s="1" t="s">
        <v>104</v>
      </c>
      <c r="I5779" s="1">
        <v>509</v>
      </c>
      <c r="J5779" s="1">
        <f>MONTH(BART_Rides[[#This Row],[Date]])</f>
        <v>10</v>
      </c>
      <c r="K5779" s="1">
        <f>WEEKDAY(BART_Rides[[#This Row],[Date]],2)</f>
        <v>6</v>
      </c>
      <c r="L5779" s="1" t="str">
        <f>LEFT(BART_Rides[[#This Row],[Lines]],1)</f>
        <v>O</v>
      </c>
      <c r="M5779" s="1" t="str">
        <f>IF(BART_Rides[[#This Row],[FirstLetter]]="Y","Yes","No")</f>
        <v>No</v>
      </c>
      <c r="N5779" s="1" t="str">
        <f>IF(OR(BART_Rides[[#This Row],[Station Code]]="EM", BART_Rides[[#This Row],[Station Code]]="MT", BART_Rides[[#This Row],[Station Code]]="PL", BART_Rides[[#This Row],[Station Code]]="CC"), "Yes", "No")</f>
        <v>No</v>
      </c>
    </row>
    <row r="5780" spans="6:14">
      <c r="F5780" s="3">
        <v>44500</v>
      </c>
      <c r="G5780" s="1" t="s">
        <v>29</v>
      </c>
      <c r="H5780" s="1" t="s">
        <v>104</v>
      </c>
      <c r="I5780" s="1">
        <v>393</v>
      </c>
      <c r="J5780" s="1">
        <f>MONTH(BART_Rides[[#This Row],[Date]])</f>
        <v>10</v>
      </c>
      <c r="K5780" s="1">
        <f>WEEKDAY(BART_Rides[[#This Row],[Date]],2)</f>
        <v>7</v>
      </c>
      <c r="L5780" s="1" t="str">
        <f>LEFT(BART_Rides[[#This Row],[Lines]],1)</f>
        <v>O</v>
      </c>
      <c r="M5780" s="1" t="str">
        <f>IF(BART_Rides[[#This Row],[FirstLetter]]="Y","Yes","No")</f>
        <v>No</v>
      </c>
      <c r="N5780" s="1" t="str">
        <f>IF(OR(BART_Rides[[#This Row],[Station Code]]="EM", BART_Rides[[#This Row],[Station Code]]="MT", BART_Rides[[#This Row],[Station Code]]="PL", BART_Rides[[#This Row],[Station Code]]="CC"), "Yes", "No")</f>
        <v>No</v>
      </c>
    </row>
    <row r="5781" spans="6:14">
      <c r="F5781" s="3">
        <v>44501</v>
      </c>
      <c r="G5781" s="1" t="s">
        <v>29</v>
      </c>
      <c r="H5781" s="1" t="s">
        <v>104</v>
      </c>
      <c r="I5781" s="1">
        <v>912</v>
      </c>
      <c r="J5781" s="1">
        <f>MONTH(BART_Rides[[#This Row],[Date]])</f>
        <v>11</v>
      </c>
      <c r="K5781" s="1">
        <f>WEEKDAY(BART_Rides[[#This Row],[Date]],2)</f>
        <v>1</v>
      </c>
      <c r="L5781" s="1" t="str">
        <f>LEFT(BART_Rides[[#This Row],[Lines]],1)</f>
        <v>O</v>
      </c>
      <c r="M5781" s="1" t="str">
        <f>IF(BART_Rides[[#This Row],[FirstLetter]]="Y","Yes","No")</f>
        <v>No</v>
      </c>
      <c r="N5781" s="1" t="str">
        <f>IF(OR(BART_Rides[[#This Row],[Station Code]]="EM", BART_Rides[[#This Row],[Station Code]]="MT", BART_Rides[[#This Row],[Station Code]]="PL", BART_Rides[[#This Row],[Station Code]]="CC"), "Yes", "No")</f>
        <v>No</v>
      </c>
    </row>
    <row r="5782" spans="6:14">
      <c r="F5782" s="3">
        <v>44502</v>
      </c>
      <c r="G5782" s="1" t="s">
        <v>29</v>
      </c>
      <c r="H5782" s="1" t="s">
        <v>104</v>
      </c>
      <c r="I5782" s="1">
        <v>1023</v>
      </c>
      <c r="J5782" s="1">
        <f>MONTH(BART_Rides[[#This Row],[Date]])</f>
        <v>11</v>
      </c>
      <c r="K5782" s="1">
        <f>WEEKDAY(BART_Rides[[#This Row],[Date]],2)</f>
        <v>2</v>
      </c>
      <c r="L5782" s="1" t="str">
        <f>LEFT(BART_Rides[[#This Row],[Lines]],1)</f>
        <v>O</v>
      </c>
      <c r="M5782" s="1" t="str">
        <f>IF(BART_Rides[[#This Row],[FirstLetter]]="Y","Yes","No")</f>
        <v>No</v>
      </c>
      <c r="N5782" s="1" t="str">
        <f>IF(OR(BART_Rides[[#This Row],[Station Code]]="EM", BART_Rides[[#This Row],[Station Code]]="MT", BART_Rides[[#This Row],[Station Code]]="PL", BART_Rides[[#This Row],[Station Code]]="CC"), "Yes", "No")</f>
        <v>No</v>
      </c>
    </row>
    <row r="5783" spans="6:14">
      <c r="F5783" s="3">
        <v>44503</v>
      </c>
      <c r="G5783" s="1" t="s">
        <v>29</v>
      </c>
      <c r="H5783" s="1" t="s">
        <v>104</v>
      </c>
      <c r="I5783" s="1">
        <v>1083</v>
      </c>
      <c r="J5783" s="1">
        <f>MONTH(BART_Rides[[#This Row],[Date]])</f>
        <v>11</v>
      </c>
      <c r="K5783" s="1">
        <f>WEEKDAY(BART_Rides[[#This Row],[Date]],2)</f>
        <v>3</v>
      </c>
      <c r="L5783" s="1" t="str">
        <f>LEFT(BART_Rides[[#This Row],[Lines]],1)</f>
        <v>O</v>
      </c>
      <c r="M5783" s="1" t="str">
        <f>IF(BART_Rides[[#This Row],[FirstLetter]]="Y","Yes","No")</f>
        <v>No</v>
      </c>
      <c r="N5783" s="1" t="str">
        <f>IF(OR(BART_Rides[[#This Row],[Station Code]]="EM", BART_Rides[[#This Row],[Station Code]]="MT", BART_Rides[[#This Row],[Station Code]]="PL", BART_Rides[[#This Row],[Station Code]]="CC"), "Yes", "No")</f>
        <v>No</v>
      </c>
    </row>
    <row r="5784" spans="6:14">
      <c r="F5784" s="3">
        <v>44504</v>
      </c>
      <c r="G5784" s="1" t="s">
        <v>29</v>
      </c>
      <c r="H5784" s="1" t="s">
        <v>104</v>
      </c>
      <c r="I5784" s="1">
        <v>1088</v>
      </c>
      <c r="J5784" s="1">
        <f>MONTH(BART_Rides[[#This Row],[Date]])</f>
        <v>11</v>
      </c>
      <c r="K5784" s="1">
        <f>WEEKDAY(BART_Rides[[#This Row],[Date]],2)</f>
        <v>4</v>
      </c>
      <c r="L5784" s="1" t="str">
        <f>LEFT(BART_Rides[[#This Row],[Lines]],1)</f>
        <v>O</v>
      </c>
      <c r="M5784" s="1" t="str">
        <f>IF(BART_Rides[[#This Row],[FirstLetter]]="Y","Yes","No")</f>
        <v>No</v>
      </c>
      <c r="N5784" s="1" t="str">
        <f>IF(OR(BART_Rides[[#This Row],[Station Code]]="EM", BART_Rides[[#This Row],[Station Code]]="MT", BART_Rides[[#This Row],[Station Code]]="PL", BART_Rides[[#This Row],[Station Code]]="CC"), "Yes", "No")</f>
        <v>No</v>
      </c>
    </row>
    <row r="5785" spans="6:14">
      <c r="F5785" s="3">
        <v>44505</v>
      </c>
      <c r="G5785" s="1" t="s">
        <v>29</v>
      </c>
      <c r="H5785" s="1" t="s">
        <v>104</v>
      </c>
      <c r="I5785" s="1">
        <v>1123</v>
      </c>
      <c r="J5785" s="1">
        <f>MONTH(BART_Rides[[#This Row],[Date]])</f>
        <v>11</v>
      </c>
      <c r="K5785" s="1">
        <f>WEEKDAY(BART_Rides[[#This Row],[Date]],2)</f>
        <v>5</v>
      </c>
      <c r="L5785" s="1" t="str">
        <f>LEFT(BART_Rides[[#This Row],[Lines]],1)</f>
        <v>O</v>
      </c>
      <c r="M5785" s="1" t="str">
        <f>IF(BART_Rides[[#This Row],[FirstLetter]]="Y","Yes","No")</f>
        <v>No</v>
      </c>
      <c r="N5785" s="1" t="str">
        <f>IF(OR(BART_Rides[[#This Row],[Station Code]]="EM", BART_Rides[[#This Row],[Station Code]]="MT", BART_Rides[[#This Row],[Station Code]]="PL", BART_Rides[[#This Row],[Station Code]]="CC"), "Yes", "No")</f>
        <v>No</v>
      </c>
    </row>
    <row r="5786" spans="6:14">
      <c r="F5786" s="3">
        <v>44506</v>
      </c>
      <c r="G5786" s="1" t="s">
        <v>29</v>
      </c>
      <c r="H5786" s="1" t="s">
        <v>104</v>
      </c>
      <c r="I5786" s="1">
        <v>481</v>
      </c>
      <c r="J5786" s="1">
        <f>MONTH(BART_Rides[[#This Row],[Date]])</f>
        <v>11</v>
      </c>
      <c r="K5786" s="1">
        <f>WEEKDAY(BART_Rides[[#This Row],[Date]],2)</f>
        <v>6</v>
      </c>
      <c r="L5786" s="1" t="str">
        <f>LEFT(BART_Rides[[#This Row],[Lines]],1)</f>
        <v>O</v>
      </c>
      <c r="M5786" s="1" t="str">
        <f>IF(BART_Rides[[#This Row],[FirstLetter]]="Y","Yes","No")</f>
        <v>No</v>
      </c>
      <c r="N5786" s="1" t="str">
        <f>IF(OR(BART_Rides[[#This Row],[Station Code]]="EM", BART_Rides[[#This Row],[Station Code]]="MT", BART_Rides[[#This Row],[Station Code]]="PL", BART_Rides[[#This Row],[Station Code]]="CC"), "Yes", "No")</f>
        <v>No</v>
      </c>
    </row>
    <row r="5787" spans="6:14">
      <c r="F5787" s="3">
        <v>44507</v>
      </c>
      <c r="G5787" s="1" t="s">
        <v>29</v>
      </c>
      <c r="H5787" s="1" t="s">
        <v>104</v>
      </c>
      <c r="I5787" s="1">
        <v>324</v>
      </c>
      <c r="J5787" s="1">
        <f>MONTH(BART_Rides[[#This Row],[Date]])</f>
        <v>11</v>
      </c>
      <c r="K5787" s="1">
        <f>WEEKDAY(BART_Rides[[#This Row],[Date]],2)</f>
        <v>7</v>
      </c>
      <c r="L5787" s="1" t="str">
        <f>LEFT(BART_Rides[[#This Row],[Lines]],1)</f>
        <v>O</v>
      </c>
      <c r="M5787" s="1" t="str">
        <f>IF(BART_Rides[[#This Row],[FirstLetter]]="Y","Yes","No")</f>
        <v>No</v>
      </c>
      <c r="N5787" s="1" t="str">
        <f>IF(OR(BART_Rides[[#This Row],[Station Code]]="EM", BART_Rides[[#This Row],[Station Code]]="MT", BART_Rides[[#This Row],[Station Code]]="PL", BART_Rides[[#This Row],[Station Code]]="CC"), "Yes", "No")</f>
        <v>No</v>
      </c>
    </row>
    <row r="5788" spans="6:14">
      <c r="F5788" s="3">
        <v>44508</v>
      </c>
      <c r="G5788" s="1" t="s">
        <v>29</v>
      </c>
      <c r="H5788" s="1" t="s">
        <v>104</v>
      </c>
      <c r="I5788" s="1">
        <v>998</v>
      </c>
      <c r="J5788" s="1">
        <f>MONTH(BART_Rides[[#This Row],[Date]])</f>
        <v>11</v>
      </c>
      <c r="K5788" s="1">
        <f>WEEKDAY(BART_Rides[[#This Row],[Date]],2)</f>
        <v>1</v>
      </c>
      <c r="L5788" s="1" t="str">
        <f>LEFT(BART_Rides[[#This Row],[Lines]],1)</f>
        <v>O</v>
      </c>
      <c r="M5788" s="1" t="str">
        <f>IF(BART_Rides[[#This Row],[FirstLetter]]="Y","Yes","No")</f>
        <v>No</v>
      </c>
      <c r="N5788" s="1" t="str">
        <f>IF(OR(BART_Rides[[#This Row],[Station Code]]="EM", BART_Rides[[#This Row],[Station Code]]="MT", BART_Rides[[#This Row],[Station Code]]="PL", BART_Rides[[#This Row],[Station Code]]="CC"), "Yes", "No")</f>
        <v>No</v>
      </c>
    </row>
    <row r="5789" spans="6:14">
      <c r="F5789" s="3">
        <v>44509</v>
      </c>
      <c r="G5789" s="1" t="s">
        <v>29</v>
      </c>
      <c r="H5789" s="1" t="s">
        <v>104</v>
      </c>
      <c r="I5789" s="1">
        <v>1037</v>
      </c>
      <c r="J5789" s="1">
        <f>MONTH(BART_Rides[[#This Row],[Date]])</f>
        <v>11</v>
      </c>
      <c r="K5789" s="1">
        <f>WEEKDAY(BART_Rides[[#This Row],[Date]],2)</f>
        <v>2</v>
      </c>
      <c r="L5789" s="1" t="str">
        <f>LEFT(BART_Rides[[#This Row],[Lines]],1)</f>
        <v>O</v>
      </c>
      <c r="M5789" s="1" t="str">
        <f>IF(BART_Rides[[#This Row],[FirstLetter]]="Y","Yes","No")</f>
        <v>No</v>
      </c>
      <c r="N5789" s="1" t="str">
        <f>IF(OR(BART_Rides[[#This Row],[Station Code]]="EM", BART_Rides[[#This Row],[Station Code]]="MT", BART_Rides[[#This Row],[Station Code]]="PL", BART_Rides[[#This Row],[Station Code]]="CC"), "Yes", "No")</f>
        <v>No</v>
      </c>
    </row>
    <row r="5790" spans="6:14">
      <c r="F5790" s="3">
        <v>44510</v>
      </c>
      <c r="G5790" s="1" t="s">
        <v>29</v>
      </c>
      <c r="H5790" s="1" t="s">
        <v>104</v>
      </c>
      <c r="I5790" s="1">
        <v>1077</v>
      </c>
      <c r="J5790" s="1">
        <f>MONTH(BART_Rides[[#This Row],[Date]])</f>
        <v>11</v>
      </c>
      <c r="K5790" s="1">
        <f>WEEKDAY(BART_Rides[[#This Row],[Date]],2)</f>
        <v>3</v>
      </c>
      <c r="L5790" s="1" t="str">
        <f>LEFT(BART_Rides[[#This Row],[Lines]],1)</f>
        <v>O</v>
      </c>
      <c r="M5790" s="1" t="str">
        <f>IF(BART_Rides[[#This Row],[FirstLetter]]="Y","Yes","No")</f>
        <v>No</v>
      </c>
      <c r="N5790" s="1" t="str">
        <f>IF(OR(BART_Rides[[#This Row],[Station Code]]="EM", BART_Rides[[#This Row],[Station Code]]="MT", BART_Rides[[#This Row],[Station Code]]="PL", BART_Rides[[#This Row],[Station Code]]="CC"), "Yes", "No")</f>
        <v>No</v>
      </c>
    </row>
    <row r="5791" spans="6:14">
      <c r="F5791" s="3">
        <v>44511</v>
      </c>
      <c r="G5791" s="1" t="s">
        <v>29</v>
      </c>
      <c r="H5791" s="1" t="s">
        <v>104</v>
      </c>
      <c r="I5791" s="1">
        <v>839</v>
      </c>
      <c r="J5791" s="1">
        <f>MONTH(BART_Rides[[#This Row],[Date]])</f>
        <v>11</v>
      </c>
      <c r="K5791" s="1">
        <f>WEEKDAY(BART_Rides[[#This Row],[Date]],2)</f>
        <v>4</v>
      </c>
      <c r="L5791" s="1" t="str">
        <f>LEFT(BART_Rides[[#This Row],[Lines]],1)</f>
        <v>O</v>
      </c>
      <c r="M5791" s="1" t="str">
        <f>IF(BART_Rides[[#This Row],[FirstLetter]]="Y","Yes","No")</f>
        <v>No</v>
      </c>
      <c r="N5791" s="1" t="str">
        <f>IF(OR(BART_Rides[[#This Row],[Station Code]]="EM", BART_Rides[[#This Row],[Station Code]]="MT", BART_Rides[[#This Row],[Station Code]]="PL", BART_Rides[[#This Row],[Station Code]]="CC"), "Yes", "No")</f>
        <v>No</v>
      </c>
    </row>
    <row r="5792" spans="6:14">
      <c r="F5792" s="3">
        <v>44512</v>
      </c>
      <c r="G5792" s="1" t="s">
        <v>29</v>
      </c>
      <c r="H5792" s="1" t="s">
        <v>104</v>
      </c>
      <c r="I5792" s="1">
        <v>979</v>
      </c>
      <c r="J5792" s="1">
        <f>MONTH(BART_Rides[[#This Row],[Date]])</f>
        <v>11</v>
      </c>
      <c r="K5792" s="1">
        <f>WEEKDAY(BART_Rides[[#This Row],[Date]],2)</f>
        <v>5</v>
      </c>
      <c r="L5792" s="1" t="str">
        <f>LEFT(BART_Rides[[#This Row],[Lines]],1)</f>
        <v>O</v>
      </c>
      <c r="M5792" s="1" t="str">
        <f>IF(BART_Rides[[#This Row],[FirstLetter]]="Y","Yes","No")</f>
        <v>No</v>
      </c>
      <c r="N5792" s="1" t="str">
        <f>IF(OR(BART_Rides[[#This Row],[Station Code]]="EM", BART_Rides[[#This Row],[Station Code]]="MT", BART_Rides[[#This Row],[Station Code]]="PL", BART_Rides[[#This Row],[Station Code]]="CC"), "Yes", "No")</f>
        <v>No</v>
      </c>
    </row>
    <row r="5793" spans="6:14">
      <c r="F5793" s="3">
        <v>44513</v>
      </c>
      <c r="G5793" s="1" t="s">
        <v>29</v>
      </c>
      <c r="H5793" s="1" t="s">
        <v>104</v>
      </c>
      <c r="I5793" s="1">
        <v>503</v>
      </c>
      <c r="J5793" s="1">
        <f>MONTH(BART_Rides[[#This Row],[Date]])</f>
        <v>11</v>
      </c>
      <c r="K5793" s="1">
        <f>WEEKDAY(BART_Rides[[#This Row],[Date]],2)</f>
        <v>6</v>
      </c>
      <c r="L5793" s="1" t="str">
        <f>LEFT(BART_Rides[[#This Row],[Lines]],1)</f>
        <v>O</v>
      </c>
      <c r="M5793" s="1" t="str">
        <f>IF(BART_Rides[[#This Row],[FirstLetter]]="Y","Yes","No")</f>
        <v>No</v>
      </c>
      <c r="N5793" s="1" t="str">
        <f>IF(OR(BART_Rides[[#This Row],[Station Code]]="EM", BART_Rides[[#This Row],[Station Code]]="MT", BART_Rides[[#This Row],[Station Code]]="PL", BART_Rides[[#This Row],[Station Code]]="CC"), "Yes", "No")</f>
        <v>No</v>
      </c>
    </row>
    <row r="5794" spans="6:14">
      <c r="F5794" s="3">
        <v>44514</v>
      </c>
      <c r="G5794" s="1" t="s">
        <v>29</v>
      </c>
      <c r="H5794" s="1" t="s">
        <v>104</v>
      </c>
      <c r="I5794" s="1">
        <v>331</v>
      </c>
      <c r="J5794" s="1">
        <f>MONTH(BART_Rides[[#This Row],[Date]])</f>
        <v>11</v>
      </c>
      <c r="K5794" s="1">
        <f>WEEKDAY(BART_Rides[[#This Row],[Date]],2)</f>
        <v>7</v>
      </c>
      <c r="L5794" s="1" t="str">
        <f>LEFT(BART_Rides[[#This Row],[Lines]],1)</f>
        <v>O</v>
      </c>
      <c r="M5794" s="1" t="str">
        <f>IF(BART_Rides[[#This Row],[FirstLetter]]="Y","Yes","No")</f>
        <v>No</v>
      </c>
      <c r="N5794" s="1" t="str">
        <f>IF(OR(BART_Rides[[#This Row],[Station Code]]="EM", BART_Rides[[#This Row],[Station Code]]="MT", BART_Rides[[#This Row],[Station Code]]="PL", BART_Rides[[#This Row],[Station Code]]="CC"), "Yes", "No")</f>
        <v>No</v>
      </c>
    </row>
    <row r="5795" spans="6:14">
      <c r="F5795" s="3">
        <v>44515</v>
      </c>
      <c r="G5795" s="1" t="s">
        <v>29</v>
      </c>
      <c r="H5795" s="1" t="s">
        <v>104</v>
      </c>
      <c r="I5795" s="1">
        <v>1017</v>
      </c>
      <c r="J5795" s="1">
        <f>MONTH(BART_Rides[[#This Row],[Date]])</f>
        <v>11</v>
      </c>
      <c r="K5795" s="1">
        <f>WEEKDAY(BART_Rides[[#This Row],[Date]],2)</f>
        <v>1</v>
      </c>
      <c r="L5795" s="1" t="str">
        <f>LEFT(BART_Rides[[#This Row],[Lines]],1)</f>
        <v>O</v>
      </c>
      <c r="M5795" s="1" t="str">
        <f>IF(BART_Rides[[#This Row],[FirstLetter]]="Y","Yes","No")</f>
        <v>No</v>
      </c>
      <c r="N5795" s="1" t="str">
        <f>IF(OR(BART_Rides[[#This Row],[Station Code]]="EM", BART_Rides[[#This Row],[Station Code]]="MT", BART_Rides[[#This Row],[Station Code]]="PL", BART_Rides[[#This Row],[Station Code]]="CC"), "Yes", "No")</f>
        <v>No</v>
      </c>
    </row>
    <row r="5796" spans="6:14">
      <c r="F5796" s="3">
        <v>44516</v>
      </c>
      <c r="G5796" s="1" t="s">
        <v>29</v>
      </c>
      <c r="H5796" s="1" t="s">
        <v>104</v>
      </c>
      <c r="I5796" s="1">
        <v>1069</v>
      </c>
      <c r="J5796" s="1">
        <f>MONTH(BART_Rides[[#This Row],[Date]])</f>
        <v>11</v>
      </c>
      <c r="K5796" s="1">
        <f>WEEKDAY(BART_Rides[[#This Row],[Date]],2)</f>
        <v>2</v>
      </c>
      <c r="L5796" s="1" t="str">
        <f>LEFT(BART_Rides[[#This Row],[Lines]],1)</f>
        <v>O</v>
      </c>
      <c r="M5796" s="1" t="str">
        <f>IF(BART_Rides[[#This Row],[FirstLetter]]="Y","Yes","No")</f>
        <v>No</v>
      </c>
      <c r="N5796" s="1" t="str">
        <f>IF(OR(BART_Rides[[#This Row],[Station Code]]="EM", BART_Rides[[#This Row],[Station Code]]="MT", BART_Rides[[#This Row],[Station Code]]="PL", BART_Rides[[#This Row],[Station Code]]="CC"), "Yes", "No")</f>
        <v>No</v>
      </c>
    </row>
    <row r="5797" spans="6:14">
      <c r="F5797" s="3">
        <v>44517</v>
      </c>
      <c r="G5797" s="1" t="s">
        <v>29</v>
      </c>
      <c r="H5797" s="1" t="s">
        <v>104</v>
      </c>
      <c r="I5797" s="1">
        <v>1079</v>
      </c>
      <c r="J5797" s="1">
        <f>MONTH(BART_Rides[[#This Row],[Date]])</f>
        <v>11</v>
      </c>
      <c r="K5797" s="1">
        <f>WEEKDAY(BART_Rides[[#This Row],[Date]],2)</f>
        <v>3</v>
      </c>
      <c r="L5797" s="1" t="str">
        <f>LEFT(BART_Rides[[#This Row],[Lines]],1)</f>
        <v>O</v>
      </c>
      <c r="M5797" s="1" t="str">
        <f>IF(BART_Rides[[#This Row],[FirstLetter]]="Y","Yes","No")</f>
        <v>No</v>
      </c>
      <c r="N5797" s="1" t="str">
        <f>IF(OR(BART_Rides[[#This Row],[Station Code]]="EM", BART_Rides[[#This Row],[Station Code]]="MT", BART_Rides[[#This Row],[Station Code]]="PL", BART_Rides[[#This Row],[Station Code]]="CC"), "Yes", "No")</f>
        <v>No</v>
      </c>
    </row>
    <row r="5798" spans="6:14">
      <c r="F5798" s="3">
        <v>44518</v>
      </c>
      <c r="G5798" s="1" t="s">
        <v>29</v>
      </c>
      <c r="H5798" s="1" t="s">
        <v>104</v>
      </c>
      <c r="I5798" s="1">
        <v>1094</v>
      </c>
      <c r="J5798" s="1">
        <f>MONTH(BART_Rides[[#This Row],[Date]])</f>
        <v>11</v>
      </c>
      <c r="K5798" s="1">
        <f>WEEKDAY(BART_Rides[[#This Row],[Date]],2)</f>
        <v>4</v>
      </c>
      <c r="L5798" s="1" t="str">
        <f>LEFT(BART_Rides[[#This Row],[Lines]],1)</f>
        <v>O</v>
      </c>
      <c r="M5798" s="1" t="str">
        <f>IF(BART_Rides[[#This Row],[FirstLetter]]="Y","Yes","No")</f>
        <v>No</v>
      </c>
      <c r="N5798" s="1" t="str">
        <f>IF(OR(BART_Rides[[#This Row],[Station Code]]="EM", BART_Rides[[#This Row],[Station Code]]="MT", BART_Rides[[#This Row],[Station Code]]="PL", BART_Rides[[#This Row],[Station Code]]="CC"), "Yes", "No")</f>
        <v>No</v>
      </c>
    </row>
    <row r="5799" spans="6:14">
      <c r="F5799" s="3">
        <v>44519</v>
      </c>
      <c r="G5799" s="1" t="s">
        <v>29</v>
      </c>
      <c r="H5799" s="1" t="s">
        <v>104</v>
      </c>
      <c r="I5799" s="1">
        <v>1060</v>
      </c>
      <c r="J5799" s="1">
        <f>MONTH(BART_Rides[[#This Row],[Date]])</f>
        <v>11</v>
      </c>
      <c r="K5799" s="1">
        <f>WEEKDAY(BART_Rides[[#This Row],[Date]],2)</f>
        <v>5</v>
      </c>
      <c r="L5799" s="1" t="str">
        <f>LEFT(BART_Rides[[#This Row],[Lines]],1)</f>
        <v>O</v>
      </c>
      <c r="M5799" s="1" t="str">
        <f>IF(BART_Rides[[#This Row],[FirstLetter]]="Y","Yes","No")</f>
        <v>No</v>
      </c>
      <c r="N5799" s="1" t="str">
        <f>IF(OR(BART_Rides[[#This Row],[Station Code]]="EM", BART_Rides[[#This Row],[Station Code]]="MT", BART_Rides[[#This Row],[Station Code]]="PL", BART_Rides[[#This Row],[Station Code]]="CC"), "Yes", "No")</f>
        <v>No</v>
      </c>
    </row>
    <row r="5800" spans="6:14">
      <c r="F5800" s="3">
        <v>44520</v>
      </c>
      <c r="G5800" s="1" t="s">
        <v>29</v>
      </c>
      <c r="H5800" s="1" t="s">
        <v>104</v>
      </c>
      <c r="I5800" s="1">
        <v>477</v>
      </c>
      <c r="J5800" s="1">
        <f>MONTH(BART_Rides[[#This Row],[Date]])</f>
        <v>11</v>
      </c>
      <c r="K5800" s="1">
        <f>WEEKDAY(BART_Rides[[#This Row],[Date]],2)</f>
        <v>6</v>
      </c>
      <c r="L5800" s="1" t="str">
        <f>LEFT(BART_Rides[[#This Row],[Lines]],1)</f>
        <v>O</v>
      </c>
      <c r="M5800" s="1" t="str">
        <f>IF(BART_Rides[[#This Row],[FirstLetter]]="Y","Yes","No")</f>
        <v>No</v>
      </c>
      <c r="N5800" s="1" t="str">
        <f>IF(OR(BART_Rides[[#This Row],[Station Code]]="EM", BART_Rides[[#This Row],[Station Code]]="MT", BART_Rides[[#This Row],[Station Code]]="PL", BART_Rides[[#This Row],[Station Code]]="CC"), "Yes", "No")</f>
        <v>No</v>
      </c>
    </row>
    <row r="5801" spans="6:14">
      <c r="F5801" s="3">
        <v>44521</v>
      </c>
      <c r="G5801" s="1" t="s">
        <v>29</v>
      </c>
      <c r="H5801" s="1" t="s">
        <v>104</v>
      </c>
      <c r="I5801" s="1">
        <v>331</v>
      </c>
      <c r="J5801" s="1">
        <f>MONTH(BART_Rides[[#This Row],[Date]])</f>
        <v>11</v>
      </c>
      <c r="K5801" s="1">
        <f>WEEKDAY(BART_Rides[[#This Row],[Date]],2)</f>
        <v>7</v>
      </c>
      <c r="L5801" s="1" t="str">
        <f>LEFT(BART_Rides[[#This Row],[Lines]],1)</f>
        <v>O</v>
      </c>
      <c r="M5801" s="1" t="str">
        <f>IF(BART_Rides[[#This Row],[FirstLetter]]="Y","Yes","No")</f>
        <v>No</v>
      </c>
      <c r="N5801" s="1" t="str">
        <f>IF(OR(BART_Rides[[#This Row],[Station Code]]="EM", BART_Rides[[#This Row],[Station Code]]="MT", BART_Rides[[#This Row],[Station Code]]="PL", BART_Rides[[#This Row],[Station Code]]="CC"), "Yes", "No")</f>
        <v>No</v>
      </c>
    </row>
    <row r="5802" spans="6:14">
      <c r="F5802" s="3">
        <v>44522</v>
      </c>
      <c r="G5802" s="1" t="s">
        <v>29</v>
      </c>
      <c r="H5802" s="1" t="s">
        <v>104</v>
      </c>
      <c r="I5802" s="1">
        <v>925</v>
      </c>
      <c r="J5802" s="1">
        <f>MONTH(BART_Rides[[#This Row],[Date]])</f>
        <v>11</v>
      </c>
      <c r="K5802" s="1">
        <f>WEEKDAY(BART_Rides[[#This Row],[Date]],2)</f>
        <v>1</v>
      </c>
      <c r="L5802" s="1" t="str">
        <f>LEFT(BART_Rides[[#This Row],[Lines]],1)</f>
        <v>O</v>
      </c>
      <c r="M5802" s="1" t="str">
        <f>IF(BART_Rides[[#This Row],[FirstLetter]]="Y","Yes","No")</f>
        <v>No</v>
      </c>
      <c r="N5802" s="1" t="str">
        <f>IF(OR(BART_Rides[[#This Row],[Station Code]]="EM", BART_Rides[[#This Row],[Station Code]]="MT", BART_Rides[[#This Row],[Station Code]]="PL", BART_Rides[[#This Row],[Station Code]]="CC"), "Yes", "No")</f>
        <v>No</v>
      </c>
    </row>
    <row r="5803" spans="6:14">
      <c r="F5803" s="3">
        <v>44523</v>
      </c>
      <c r="G5803" s="1" t="s">
        <v>29</v>
      </c>
      <c r="H5803" s="1" t="s">
        <v>104</v>
      </c>
      <c r="I5803" s="1">
        <v>958</v>
      </c>
      <c r="J5803" s="1">
        <f>MONTH(BART_Rides[[#This Row],[Date]])</f>
        <v>11</v>
      </c>
      <c r="K5803" s="1">
        <f>WEEKDAY(BART_Rides[[#This Row],[Date]],2)</f>
        <v>2</v>
      </c>
      <c r="L5803" s="1" t="str">
        <f>LEFT(BART_Rides[[#This Row],[Lines]],1)</f>
        <v>O</v>
      </c>
      <c r="M5803" s="1" t="str">
        <f>IF(BART_Rides[[#This Row],[FirstLetter]]="Y","Yes","No")</f>
        <v>No</v>
      </c>
      <c r="N5803" s="1" t="str">
        <f>IF(OR(BART_Rides[[#This Row],[Station Code]]="EM", BART_Rides[[#This Row],[Station Code]]="MT", BART_Rides[[#This Row],[Station Code]]="PL", BART_Rides[[#This Row],[Station Code]]="CC"), "Yes", "No")</f>
        <v>No</v>
      </c>
    </row>
    <row r="5804" spans="6:14">
      <c r="F5804" s="3">
        <v>44524</v>
      </c>
      <c r="G5804" s="1" t="s">
        <v>29</v>
      </c>
      <c r="H5804" s="1" t="s">
        <v>104</v>
      </c>
      <c r="I5804" s="1">
        <v>877</v>
      </c>
      <c r="J5804" s="1">
        <f>MONTH(BART_Rides[[#This Row],[Date]])</f>
        <v>11</v>
      </c>
      <c r="K5804" s="1">
        <f>WEEKDAY(BART_Rides[[#This Row],[Date]],2)</f>
        <v>3</v>
      </c>
      <c r="L5804" s="1" t="str">
        <f>LEFT(BART_Rides[[#This Row],[Lines]],1)</f>
        <v>O</v>
      </c>
      <c r="M5804" s="1" t="str">
        <f>IF(BART_Rides[[#This Row],[FirstLetter]]="Y","Yes","No")</f>
        <v>No</v>
      </c>
      <c r="N5804" s="1" t="str">
        <f>IF(OR(BART_Rides[[#This Row],[Station Code]]="EM", BART_Rides[[#This Row],[Station Code]]="MT", BART_Rides[[#This Row],[Station Code]]="PL", BART_Rides[[#This Row],[Station Code]]="CC"), "Yes", "No")</f>
        <v>No</v>
      </c>
    </row>
    <row r="5805" spans="6:14">
      <c r="F5805" s="3">
        <v>44525</v>
      </c>
      <c r="G5805" s="1" t="s">
        <v>29</v>
      </c>
      <c r="H5805" s="1" t="s">
        <v>104</v>
      </c>
      <c r="I5805" s="1">
        <v>334</v>
      </c>
      <c r="J5805" s="1">
        <f>MONTH(BART_Rides[[#This Row],[Date]])</f>
        <v>11</v>
      </c>
      <c r="K5805" s="1">
        <f>WEEKDAY(BART_Rides[[#This Row],[Date]],2)</f>
        <v>4</v>
      </c>
      <c r="L5805" s="1" t="str">
        <f>LEFT(BART_Rides[[#This Row],[Lines]],1)</f>
        <v>O</v>
      </c>
      <c r="M5805" s="1" t="str">
        <f>IF(BART_Rides[[#This Row],[FirstLetter]]="Y","Yes","No")</f>
        <v>No</v>
      </c>
      <c r="N5805" s="1" t="str">
        <f>IF(OR(BART_Rides[[#This Row],[Station Code]]="EM", BART_Rides[[#This Row],[Station Code]]="MT", BART_Rides[[#This Row],[Station Code]]="PL", BART_Rides[[#This Row],[Station Code]]="CC"), "Yes", "No")</f>
        <v>No</v>
      </c>
    </row>
    <row r="5806" spans="6:14">
      <c r="F5806" s="3">
        <v>44526</v>
      </c>
      <c r="G5806" s="1" t="s">
        <v>29</v>
      </c>
      <c r="H5806" s="1" t="s">
        <v>104</v>
      </c>
      <c r="I5806" s="1">
        <v>524</v>
      </c>
      <c r="J5806" s="1">
        <f>MONTH(BART_Rides[[#This Row],[Date]])</f>
        <v>11</v>
      </c>
      <c r="K5806" s="1">
        <f>WEEKDAY(BART_Rides[[#This Row],[Date]],2)</f>
        <v>5</v>
      </c>
      <c r="L5806" s="1" t="str">
        <f>LEFT(BART_Rides[[#This Row],[Lines]],1)</f>
        <v>O</v>
      </c>
      <c r="M5806" s="1" t="str">
        <f>IF(BART_Rides[[#This Row],[FirstLetter]]="Y","Yes","No")</f>
        <v>No</v>
      </c>
      <c r="N5806" s="1" t="str">
        <f>IF(OR(BART_Rides[[#This Row],[Station Code]]="EM", BART_Rides[[#This Row],[Station Code]]="MT", BART_Rides[[#This Row],[Station Code]]="PL", BART_Rides[[#This Row],[Station Code]]="CC"), "Yes", "No")</f>
        <v>No</v>
      </c>
    </row>
    <row r="5807" spans="6:14">
      <c r="F5807" s="3">
        <v>44527</v>
      </c>
      <c r="G5807" s="1" t="s">
        <v>29</v>
      </c>
      <c r="H5807" s="1" t="s">
        <v>104</v>
      </c>
      <c r="I5807" s="1">
        <v>477</v>
      </c>
      <c r="J5807" s="1">
        <f>MONTH(BART_Rides[[#This Row],[Date]])</f>
        <v>11</v>
      </c>
      <c r="K5807" s="1">
        <f>WEEKDAY(BART_Rides[[#This Row],[Date]],2)</f>
        <v>6</v>
      </c>
      <c r="L5807" s="1" t="str">
        <f>LEFT(BART_Rides[[#This Row],[Lines]],1)</f>
        <v>O</v>
      </c>
      <c r="M5807" s="1" t="str">
        <f>IF(BART_Rides[[#This Row],[FirstLetter]]="Y","Yes","No")</f>
        <v>No</v>
      </c>
      <c r="N5807" s="1" t="str">
        <f>IF(OR(BART_Rides[[#This Row],[Station Code]]="EM", BART_Rides[[#This Row],[Station Code]]="MT", BART_Rides[[#This Row],[Station Code]]="PL", BART_Rides[[#This Row],[Station Code]]="CC"), "Yes", "No")</f>
        <v>No</v>
      </c>
    </row>
    <row r="5808" spans="6:14">
      <c r="F5808" s="3">
        <v>44528</v>
      </c>
      <c r="G5808" s="1" t="s">
        <v>29</v>
      </c>
      <c r="H5808" s="1" t="s">
        <v>104</v>
      </c>
      <c r="I5808" s="1">
        <v>326</v>
      </c>
      <c r="J5808" s="1">
        <f>MONTH(BART_Rides[[#This Row],[Date]])</f>
        <v>11</v>
      </c>
      <c r="K5808" s="1">
        <f>WEEKDAY(BART_Rides[[#This Row],[Date]],2)</f>
        <v>7</v>
      </c>
      <c r="L5808" s="1" t="str">
        <f>LEFT(BART_Rides[[#This Row],[Lines]],1)</f>
        <v>O</v>
      </c>
      <c r="M5808" s="1" t="str">
        <f>IF(BART_Rides[[#This Row],[FirstLetter]]="Y","Yes","No")</f>
        <v>No</v>
      </c>
      <c r="N5808" s="1" t="str">
        <f>IF(OR(BART_Rides[[#This Row],[Station Code]]="EM", BART_Rides[[#This Row],[Station Code]]="MT", BART_Rides[[#This Row],[Station Code]]="PL", BART_Rides[[#This Row],[Station Code]]="CC"), "Yes", "No")</f>
        <v>No</v>
      </c>
    </row>
    <row r="5809" spans="6:14">
      <c r="F5809" s="3">
        <v>44529</v>
      </c>
      <c r="G5809" s="1" t="s">
        <v>29</v>
      </c>
      <c r="H5809" s="1" t="s">
        <v>104</v>
      </c>
      <c r="I5809" s="1">
        <v>975</v>
      </c>
      <c r="J5809" s="1">
        <f>MONTH(BART_Rides[[#This Row],[Date]])</f>
        <v>11</v>
      </c>
      <c r="K5809" s="1">
        <f>WEEKDAY(BART_Rides[[#This Row],[Date]],2)</f>
        <v>1</v>
      </c>
      <c r="L5809" s="1" t="str">
        <f>LEFT(BART_Rides[[#This Row],[Lines]],1)</f>
        <v>O</v>
      </c>
      <c r="M5809" s="1" t="str">
        <f>IF(BART_Rides[[#This Row],[FirstLetter]]="Y","Yes","No")</f>
        <v>No</v>
      </c>
      <c r="N5809" s="1" t="str">
        <f>IF(OR(BART_Rides[[#This Row],[Station Code]]="EM", BART_Rides[[#This Row],[Station Code]]="MT", BART_Rides[[#This Row],[Station Code]]="PL", BART_Rides[[#This Row],[Station Code]]="CC"), "Yes", "No")</f>
        <v>No</v>
      </c>
    </row>
    <row r="5810" spans="6:14">
      <c r="F5810" s="3">
        <v>44530</v>
      </c>
      <c r="G5810" s="1" t="s">
        <v>29</v>
      </c>
      <c r="H5810" s="1" t="s">
        <v>104</v>
      </c>
      <c r="I5810" s="1">
        <v>1034</v>
      </c>
      <c r="J5810" s="1">
        <f>MONTH(BART_Rides[[#This Row],[Date]])</f>
        <v>11</v>
      </c>
      <c r="K5810" s="1">
        <f>WEEKDAY(BART_Rides[[#This Row],[Date]],2)</f>
        <v>2</v>
      </c>
      <c r="L5810" s="1" t="str">
        <f>LEFT(BART_Rides[[#This Row],[Lines]],1)</f>
        <v>O</v>
      </c>
      <c r="M5810" s="1" t="str">
        <f>IF(BART_Rides[[#This Row],[FirstLetter]]="Y","Yes","No")</f>
        <v>No</v>
      </c>
      <c r="N5810" s="1" t="str">
        <f>IF(OR(BART_Rides[[#This Row],[Station Code]]="EM", BART_Rides[[#This Row],[Station Code]]="MT", BART_Rides[[#This Row],[Station Code]]="PL", BART_Rides[[#This Row],[Station Code]]="CC"), "Yes", "No")</f>
        <v>No</v>
      </c>
    </row>
    <row r="5811" spans="6:14">
      <c r="F5811" s="3">
        <v>44531</v>
      </c>
      <c r="G5811" s="1" t="s">
        <v>29</v>
      </c>
      <c r="H5811" s="1" t="s">
        <v>104</v>
      </c>
      <c r="I5811" s="1">
        <v>1086</v>
      </c>
      <c r="J5811" s="1">
        <f>MONTH(BART_Rides[[#This Row],[Date]])</f>
        <v>12</v>
      </c>
      <c r="K5811" s="1">
        <f>WEEKDAY(BART_Rides[[#This Row],[Date]],2)</f>
        <v>3</v>
      </c>
      <c r="L5811" s="1" t="str">
        <f>LEFT(BART_Rides[[#This Row],[Lines]],1)</f>
        <v>O</v>
      </c>
      <c r="M5811" s="1" t="str">
        <f>IF(BART_Rides[[#This Row],[FirstLetter]]="Y","Yes","No")</f>
        <v>No</v>
      </c>
      <c r="N5811" s="1" t="str">
        <f>IF(OR(BART_Rides[[#This Row],[Station Code]]="EM", BART_Rides[[#This Row],[Station Code]]="MT", BART_Rides[[#This Row],[Station Code]]="PL", BART_Rides[[#This Row],[Station Code]]="CC"), "Yes", "No")</f>
        <v>No</v>
      </c>
    </row>
    <row r="5812" spans="6:14">
      <c r="F5812" s="3">
        <v>44532</v>
      </c>
      <c r="G5812" s="1" t="s">
        <v>29</v>
      </c>
      <c r="H5812" s="1" t="s">
        <v>104</v>
      </c>
      <c r="I5812" s="1">
        <v>1120</v>
      </c>
      <c r="J5812" s="1">
        <f>MONTH(BART_Rides[[#This Row],[Date]])</f>
        <v>12</v>
      </c>
      <c r="K5812" s="1">
        <f>WEEKDAY(BART_Rides[[#This Row],[Date]],2)</f>
        <v>4</v>
      </c>
      <c r="L5812" s="1" t="str">
        <f>LEFT(BART_Rides[[#This Row],[Lines]],1)</f>
        <v>O</v>
      </c>
      <c r="M5812" s="1" t="str">
        <f>IF(BART_Rides[[#This Row],[FirstLetter]]="Y","Yes","No")</f>
        <v>No</v>
      </c>
      <c r="N5812" s="1" t="str">
        <f>IF(OR(BART_Rides[[#This Row],[Station Code]]="EM", BART_Rides[[#This Row],[Station Code]]="MT", BART_Rides[[#This Row],[Station Code]]="PL", BART_Rides[[#This Row],[Station Code]]="CC"), "Yes", "No")</f>
        <v>No</v>
      </c>
    </row>
    <row r="5813" spans="6:14">
      <c r="F5813" s="3">
        <v>44533</v>
      </c>
      <c r="G5813" s="1" t="s">
        <v>29</v>
      </c>
      <c r="H5813" s="1" t="s">
        <v>104</v>
      </c>
      <c r="I5813" s="1">
        <v>1027</v>
      </c>
      <c r="J5813" s="1">
        <f>MONTH(BART_Rides[[#This Row],[Date]])</f>
        <v>12</v>
      </c>
      <c r="K5813" s="1">
        <f>WEEKDAY(BART_Rides[[#This Row],[Date]],2)</f>
        <v>5</v>
      </c>
      <c r="L5813" s="1" t="str">
        <f>LEFT(BART_Rides[[#This Row],[Lines]],1)</f>
        <v>O</v>
      </c>
      <c r="M5813" s="1" t="str">
        <f>IF(BART_Rides[[#This Row],[FirstLetter]]="Y","Yes","No")</f>
        <v>No</v>
      </c>
      <c r="N5813" s="1" t="str">
        <f>IF(OR(BART_Rides[[#This Row],[Station Code]]="EM", BART_Rides[[#This Row],[Station Code]]="MT", BART_Rides[[#This Row],[Station Code]]="PL", BART_Rides[[#This Row],[Station Code]]="CC"), "Yes", "No")</f>
        <v>No</v>
      </c>
    </row>
    <row r="5814" spans="6:14">
      <c r="F5814" s="3">
        <v>44534</v>
      </c>
      <c r="G5814" s="1" t="s">
        <v>29</v>
      </c>
      <c r="H5814" s="1" t="s">
        <v>104</v>
      </c>
      <c r="I5814" s="1">
        <v>515</v>
      </c>
      <c r="J5814" s="1">
        <f>MONTH(BART_Rides[[#This Row],[Date]])</f>
        <v>12</v>
      </c>
      <c r="K5814" s="1">
        <f>WEEKDAY(BART_Rides[[#This Row],[Date]],2)</f>
        <v>6</v>
      </c>
      <c r="L5814" s="1" t="str">
        <f>LEFT(BART_Rides[[#This Row],[Lines]],1)</f>
        <v>O</v>
      </c>
      <c r="M5814" s="1" t="str">
        <f>IF(BART_Rides[[#This Row],[FirstLetter]]="Y","Yes","No")</f>
        <v>No</v>
      </c>
      <c r="N5814" s="1" t="str">
        <f>IF(OR(BART_Rides[[#This Row],[Station Code]]="EM", BART_Rides[[#This Row],[Station Code]]="MT", BART_Rides[[#This Row],[Station Code]]="PL", BART_Rides[[#This Row],[Station Code]]="CC"), "Yes", "No")</f>
        <v>No</v>
      </c>
    </row>
    <row r="5815" spans="6:14">
      <c r="F5815" s="3">
        <v>44535</v>
      </c>
      <c r="G5815" s="1" t="s">
        <v>29</v>
      </c>
      <c r="H5815" s="1" t="s">
        <v>104</v>
      </c>
      <c r="I5815" s="1">
        <v>308</v>
      </c>
      <c r="J5815" s="1">
        <f>MONTH(BART_Rides[[#This Row],[Date]])</f>
        <v>12</v>
      </c>
      <c r="K5815" s="1">
        <f>WEEKDAY(BART_Rides[[#This Row],[Date]],2)</f>
        <v>7</v>
      </c>
      <c r="L5815" s="1" t="str">
        <f>LEFT(BART_Rides[[#This Row],[Lines]],1)</f>
        <v>O</v>
      </c>
      <c r="M5815" s="1" t="str">
        <f>IF(BART_Rides[[#This Row],[FirstLetter]]="Y","Yes","No")</f>
        <v>No</v>
      </c>
      <c r="N5815" s="1" t="str">
        <f>IF(OR(BART_Rides[[#This Row],[Station Code]]="EM", BART_Rides[[#This Row],[Station Code]]="MT", BART_Rides[[#This Row],[Station Code]]="PL", BART_Rides[[#This Row],[Station Code]]="CC"), "Yes", "No")</f>
        <v>No</v>
      </c>
    </row>
    <row r="5816" spans="6:14">
      <c r="F5816" s="3">
        <v>44536</v>
      </c>
      <c r="G5816" s="1" t="s">
        <v>29</v>
      </c>
      <c r="H5816" s="1" t="s">
        <v>104</v>
      </c>
      <c r="I5816" s="1">
        <v>1018</v>
      </c>
      <c r="J5816" s="1">
        <f>MONTH(BART_Rides[[#This Row],[Date]])</f>
        <v>12</v>
      </c>
      <c r="K5816" s="1">
        <f>WEEKDAY(BART_Rides[[#This Row],[Date]],2)</f>
        <v>1</v>
      </c>
      <c r="L5816" s="1" t="str">
        <f>LEFT(BART_Rides[[#This Row],[Lines]],1)</f>
        <v>O</v>
      </c>
      <c r="M5816" s="1" t="str">
        <f>IF(BART_Rides[[#This Row],[FirstLetter]]="Y","Yes","No")</f>
        <v>No</v>
      </c>
      <c r="N5816" s="1" t="str">
        <f>IF(OR(BART_Rides[[#This Row],[Station Code]]="EM", BART_Rides[[#This Row],[Station Code]]="MT", BART_Rides[[#This Row],[Station Code]]="PL", BART_Rides[[#This Row],[Station Code]]="CC"), "Yes", "No")</f>
        <v>No</v>
      </c>
    </row>
    <row r="5817" spans="6:14">
      <c r="F5817" s="3">
        <v>44537</v>
      </c>
      <c r="G5817" s="1" t="s">
        <v>29</v>
      </c>
      <c r="H5817" s="1" t="s">
        <v>104</v>
      </c>
      <c r="I5817" s="1">
        <v>1067</v>
      </c>
      <c r="J5817" s="1">
        <f>MONTH(BART_Rides[[#This Row],[Date]])</f>
        <v>12</v>
      </c>
      <c r="K5817" s="1">
        <f>WEEKDAY(BART_Rides[[#This Row],[Date]],2)</f>
        <v>2</v>
      </c>
      <c r="L5817" s="1" t="str">
        <f>LEFT(BART_Rides[[#This Row],[Lines]],1)</f>
        <v>O</v>
      </c>
      <c r="M5817" s="1" t="str">
        <f>IF(BART_Rides[[#This Row],[FirstLetter]]="Y","Yes","No")</f>
        <v>No</v>
      </c>
      <c r="N5817" s="1" t="str">
        <f>IF(OR(BART_Rides[[#This Row],[Station Code]]="EM", BART_Rides[[#This Row],[Station Code]]="MT", BART_Rides[[#This Row],[Station Code]]="PL", BART_Rides[[#This Row],[Station Code]]="CC"), "Yes", "No")</f>
        <v>No</v>
      </c>
    </row>
    <row r="5818" spans="6:14">
      <c r="F5818" s="3">
        <v>44538</v>
      </c>
      <c r="G5818" s="1" t="s">
        <v>29</v>
      </c>
      <c r="H5818" s="1" t="s">
        <v>104</v>
      </c>
      <c r="I5818" s="1">
        <v>1074</v>
      </c>
      <c r="J5818" s="1">
        <f>MONTH(BART_Rides[[#This Row],[Date]])</f>
        <v>12</v>
      </c>
      <c r="K5818" s="1">
        <f>WEEKDAY(BART_Rides[[#This Row],[Date]],2)</f>
        <v>3</v>
      </c>
      <c r="L5818" s="1" t="str">
        <f>LEFT(BART_Rides[[#This Row],[Lines]],1)</f>
        <v>O</v>
      </c>
      <c r="M5818" s="1" t="str">
        <f>IF(BART_Rides[[#This Row],[FirstLetter]]="Y","Yes","No")</f>
        <v>No</v>
      </c>
      <c r="N5818" s="1" t="str">
        <f>IF(OR(BART_Rides[[#This Row],[Station Code]]="EM", BART_Rides[[#This Row],[Station Code]]="MT", BART_Rides[[#This Row],[Station Code]]="PL", BART_Rides[[#This Row],[Station Code]]="CC"), "Yes", "No")</f>
        <v>No</v>
      </c>
    </row>
    <row r="5819" spans="6:14">
      <c r="F5819" s="3">
        <v>44539</v>
      </c>
      <c r="G5819" s="1" t="s">
        <v>29</v>
      </c>
      <c r="H5819" s="1" t="s">
        <v>104</v>
      </c>
      <c r="I5819" s="1">
        <v>1068</v>
      </c>
      <c r="J5819" s="1">
        <f>MONTH(BART_Rides[[#This Row],[Date]])</f>
        <v>12</v>
      </c>
      <c r="K5819" s="1">
        <f>WEEKDAY(BART_Rides[[#This Row],[Date]],2)</f>
        <v>4</v>
      </c>
      <c r="L5819" s="1" t="str">
        <f>LEFT(BART_Rides[[#This Row],[Lines]],1)</f>
        <v>O</v>
      </c>
      <c r="M5819" s="1" t="str">
        <f>IF(BART_Rides[[#This Row],[FirstLetter]]="Y","Yes","No")</f>
        <v>No</v>
      </c>
      <c r="N5819" s="1" t="str">
        <f>IF(OR(BART_Rides[[#This Row],[Station Code]]="EM", BART_Rides[[#This Row],[Station Code]]="MT", BART_Rides[[#This Row],[Station Code]]="PL", BART_Rides[[#This Row],[Station Code]]="CC"), "Yes", "No")</f>
        <v>No</v>
      </c>
    </row>
    <row r="5820" spans="6:14">
      <c r="F5820" s="3">
        <v>44540</v>
      </c>
      <c r="G5820" s="1" t="s">
        <v>29</v>
      </c>
      <c r="H5820" s="1" t="s">
        <v>104</v>
      </c>
      <c r="I5820" s="1">
        <v>1025</v>
      </c>
      <c r="J5820" s="1">
        <f>MONTH(BART_Rides[[#This Row],[Date]])</f>
        <v>12</v>
      </c>
      <c r="K5820" s="1">
        <f>WEEKDAY(BART_Rides[[#This Row],[Date]],2)</f>
        <v>5</v>
      </c>
      <c r="L5820" s="1" t="str">
        <f>LEFT(BART_Rides[[#This Row],[Lines]],1)</f>
        <v>O</v>
      </c>
      <c r="M5820" s="1" t="str">
        <f>IF(BART_Rides[[#This Row],[FirstLetter]]="Y","Yes","No")</f>
        <v>No</v>
      </c>
      <c r="N5820" s="1" t="str">
        <f>IF(OR(BART_Rides[[#This Row],[Station Code]]="EM", BART_Rides[[#This Row],[Station Code]]="MT", BART_Rides[[#This Row],[Station Code]]="PL", BART_Rides[[#This Row],[Station Code]]="CC"), "Yes", "No")</f>
        <v>No</v>
      </c>
    </row>
    <row r="5821" spans="6:14">
      <c r="F5821" s="3">
        <v>44541</v>
      </c>
      <c r="G5821" s="1" t="s">
        <v>29</v>
      </c>
      <c r="H5821" s="1" t="s">
        <v>104</v>
      </c>
      <c r="I5821" s="1">
        <v>482</v>
      </c>
      <c r="J5821" s="1">
        <f>MONTH(BART_Rides[[#This Row],[Date]])</f>
        <v>12</v>
      </c>
      <c r="K5821" s="1">
        <f>WEEKDAY(BART_Rides[[#This Row],[Date]],2)</f>
        <v>6</v>
      </c>
      <c r="L5821" s="1" t="str">
        <f>LEFT(BART_Rides[[#This Row],[Lines]],1)</f>
        <v>O</v>
      </c>
      <c r="M5821" s="1" t="str">
        <f>IF(BART_Rides[[#This Row],[FirstLetter]]="Y","Yes","No")</f>
        <v>No</v>
      </c>
      <c r="N5821" s="1" t="str">
        <f>IF(OR(BART_Rides[[#This Row],[Station Code]]="EM", BART_Rides[[#This Row],[Station Code]]="MT", BART_Rides[[#This Row],[Station Code]]="PL", BART_Rides[[#This Row],[Station Code]]="CC"), "Yes", "No")</f>
        <v>No</v>
      </c>
    </row>
    <row r="5822" spans="6:14">
      <c r="F5822" s="3">
        <v>44542</v>
      </c>
      <c r="G5822" s="1" t="s">
        <v>29</v>
      </c>
      <c r="H5822" s="1" t="s">
        <v>104</v>
      </c>
      <c r="I5822" s="1">
        <v>229</v>
      </c>
      <c r="J5822" s="1">
        <f>MONTH(BART_Rides[[#This Row],[Date]])</f>
        <v>12</v>
      </c>
      <c r="K5822" s="1">
        <f>WEEKDAY(BART_Rides[[#This Row],[Date]],2)</f>
        <v>7</v>
      </c>
      <c r="L5822" s="1" t="str">
        <f>LEFT(BART_Rides[[#This Row],[Lines]],1)</f>
        <v>O</v>
      </c>
      <c r="M5822" s="1" t="str">
        <f>IF(BART_Rides[[#This Row],[FirstLetter]]="Y","Yes","No")</f>
        <v>No</v>
      </c>
      <c r="N5822" s="1" t="str">
        <f>IF(OR(BART_Rides[[#This Row],[Station Code]]="EM", BART_Rides[[#This Row],[Station Code]]="MT", BART_Rides[[#This Row],[Station Code]]="PL", BART_Rides[[#This Row],[Station Code]]="CC"), "Yes", "No")</f>
        <v>No</v>
      </c>
    </row>
    <row r="5823" spans="6:14">
      <c r="F5823" s="3">
        <v>44543</v>
      </c>
      <c r="G5823" s="1" t="s">
        <v>29</v>
      </c>
      <c r="H5823" s="1" t="s">
        <v>104</v>
      </c>
      <c r="I5823" s="1">
        <v>860</v>
      </c>
      <c r="J5823" s="1">
        <f>MONTH(BART_Rides[[#This Row],[Date]])</f>
        <v>12</v>
      </c>
      <c r="K5823" s="1">
        <f>WEEKDAY(BART_Rides[[#This Row],[Date]],2)</f>
        <v>1</v>
      </c>
      <c r="L5823" s="1" t="str">
        <f>LEFT(BART_Rides[[#This Row],[Lines]],1)</f>
        <v>O</v>
      </c>
      <c r="M5823" s="1" t="str">
        <f>IF(BART_Rides[[#This Row],[FirstLetter]]="Y","Yes","No")</f>
        <v>No</v>
      </c>
      <c r="N5823" s="1" t="str">
        <f>IF(OR(BART_Rides[[#This Row],[Station Code]]="EM", BART_Rides[[#This Row],[Station Code]]="MT", BART_Rides[[#This Row],[Station Code]]="PL", BART_Rides[[#This Row],[Station Code]]="CC"), "Yes", "No")</f>
        <v>No</v>
      </c>
    </row>
    <row r="5824" spans="6:14">
      <c r="F5824" s="3">
        <v>44544</v>
      </c>
      <c r="G5824" s="1" t="s">
        <v>29</v>
      </c>
      <c r="H5824" s="1" t="s">
        <v>104</v>
      </c>
      <c r="I5824" s="1">
        <v>986</v>
      </c>
      <c r="J5824" s="1">
        <f>MONTH(BART_Rides[[#This Row],[Date]])</f>
        <v>12</v>
      </c>
      <c r="K5824" s="1">
        <f>WEEKDAY(BART_Rides[[#This Row],[Date]],2)</f>
        <v>2</v>
      </c>
      <c r="L5824" s="1" t="str">
        <f>LEFT(BART_Rides[[#This Row],[Lines]],1)</f>
        <v>O</v>
      </c>
      <c r="M5824" s="1" t="str">
        <f>IF(BART_Rides[[#This Row],[FirstLetter]]="Y","Yes","No")</f>
        <v>No</v>
      </c>
      <c r="N5824" s="1" t="str">
        <f>IF(OR(BART_Rides[[#This Row],[Station Code]]="EM", BART_Rides[[#This Row],[Station Code]]="MT", BART_Rides[[#This Row],[Station Code]]="PL", BART_Rides[[#This Row],[Station Code]]="CC"), "Yes", "No")</f>
        <v>No</v>
      </c>
    </row>
    <row r="5825" spans="6:14">
      <c r="F5825" s="3">
        <v>44545</v>
      </c>
      <c r="G5825" s="1" t="s">
        <v>29</v>
      </c>
      <c r="H5825" s="1" t="s">
        <v>104</v>
      </c>
      <c r="I5825" s="1">
        <v>979</v>
      </c>
      <c r="J5825" s="1">
        <f>MONTH(BART_Rides[[#This Row],[Date]])</f>
        <v>12</v>
      </c>
      <c r="K5825" s="1">
        <f>WEEKDAY(BART_Rides[[#This Row],[Date]],2)</f>
        <v>3</v>
      </c>
      <c r="L5825" s="1" t="str">
        <f>LEFT(BART_Rides[[#This Row],[Lines]],1)</f>
        <v>O</v>
      </c>
      <c r="M5825" s="1" t="str">
        <f>IF(BART_Rides[[#This Row],[FirstLetter]]="Y","Yes","No")</f>
        <v>No</v>
      </c>
      <c r="N5825" s="1" t="str">
        <f>IF(OR(BART_Rides[[#This Row],[Station Code]]="EM", BART_Rides[[#This Row],[Station Code]]="MT", BART_Rides[[#This Row],[Station Code]]="PL", BART_Rides[[#This Row],[Station Code]]="CC"), "Yes", "No")</f>
        <v>No</v>
      </c>
    </row>
    <row r="5826" spans="6:14">
      <c r="F5826" s="3">
        <v>44546</v>
      </c>
      <c r="G5826" s="1" t="s">
        <v>29</v>
      </c>
      <c r="H5826" s="1" t="s">
        <v>104</v>
      </c>
      <c r="I5826" s="1">
        <v>1036</v>
      </c>
      <c r="J5826" s="1">
        <f>MONTH(BART_Rides[[#This Row],[Date]])</f>
        <v>12</v>
      </c>
      <c r="K5826" s="1">
        <f>WEEKDAY(BART_Rides[[#This Row],[Date]],2)</f>
        <v>4</v>
      </c>
      <c r="L5826" s="1" t="str">
        <f>LEFT(BART_Rides[[#This Row],[Lines]],1)</f>
        <v>O</v>
      </c>
      <c r="M5826" s="1" t="str">
        <f>IF(BART_Rides[[#This Row],[FirstLetter]]="Y","Yes","No")</f>
        <v>No</v>
      </c>
      <c r="N5826" s="1" t="str">
        <f>IF(OR(BART_Rides[[#This Row],[Station Code]]="EM", BART_Rides[[#This Row],[Station Code]]="MT", BART_Rides[[#This Row],[Station Code]]="PL", BART_Rides[[#This Row],[Station Code]]="CC"), "Yes", "No")</f>
        <v>No</v>
      </c>
    </row>
    <row r="5827" spans="6:14">
      <c r="F5827" s="3">
        <v>44547</v>
      </c>
      <c r="G5827" s="1" t="s">
        <v>29</v>
      </c>
      <c r="H5827" s="1" t="s">
        <v>104</v>
      </c>
      <c r="I5827" s="1">
        <v>992</v>
      </c>
      <c r="J5827" s="1">
        <f>MONTH(BART_Rides[[#This Row],[Date]])</f>
        <v>12</v>
      </c>
      <c r="K5827" s="1">
        <f>WEEKDAY(BART_Rides[[#This Row],[Date]],2)</f>
        <v>5</v>
      </c>
      <c r="L5827" s="1" t="str">
        <f>LEFT(BART_Rides[[#This Row],[Lines]],1)</f>
        <v>O</v>
      </c>
      <c r="M5827" s="1" t="str">
        <f>IF(BART_Rides[[#This Row],[FirstLetter]]="Y","Yes","No")</f>
        <v>No</v>
      </c>
      <c r="N5827" s="1" t="str">
        <f>IF(OR(BART_Rides[[#This Row],[Station Code]]="EM", BART_Rides[[#This Row],[Station Code]]="MT", BART_Rides[[#This Row],[Station Code]]="PL", BART_Rides[[#This Row],[Station Code]]="CC"), "Yes", "No")</f>
        <v>No</v>
      </c>
    </row>
    <row r="5828" spans="6:14">
      <c r="F5828" s="3">
        <v>44548</v>
      </c>
      <c r="G5828" s="1" t="s">
        <v>29</v>
      </c>
      <c r="H5828" s="1" t="s">
        <v>104</v>
      </c>
      <c r="I5828" s="1">
        <v>528</v>
      </c>
      <c r="J5828" s="1">
        <f>MONTH(BART_Rides[[#This Row],[Date]])</f>
        <v>12</v>
      </c>
      <c r="K5828" s="1">
        <f>WEEKDAY(BART_Rides[[#This Row],[Date]],2)</f>
        <v>6</v>
      </c>
      <c r="L5828" s="1" t="str">
        <f>LEFT(BART_Rides[[#This Row],[Lines]],1)</f>
        <v>O</v>
      </c>
      <c r="M5828" s="1" t="str">
        <f>IF(BART_Rides[[#This Row],[FirstLetter]]="Y","Yes","No")</f>
        <v>No</v>
      </c>
      <c r="N5828" s="1" t="str">
        <f>IF(OR(BART_Rides[[#This Row],[Station Code]]="EM", BART_Rides[[#This Row],[Station Code]]="MT", BART_Rides[[#This Row],[Station Code]]="PL", BART_Rides[[#This Row],[Station Code]]="CC"), "Yes", "No")</f>
        <v>No</v>
      </c>
    </row>
    <row r="5829" spans="6:14">
      <c r="F5829" s="3">
        <v>44549</v>
      </c>
      <c r="G5829" s="1" t="s">
        <v>29</v>
      </c>
      <c r="H5829" s="1" t="s">
        <v>104</v>
      </c>
      <c r="I5829" s="1">
        <v>307</v>
      </c>
      <c r="J5829" s="1">
        <f>MONTH(BART_Rides[[#This Row],[Date]])</f>
        <v>12</v>
      </c>
      <c r="K5829" s="1">
        <f>WEEKDAY(BART_Rides[[#This Row],[Date]],2)</f>
        <v>7</v>
      </c>
      <c r="L5829" s="1" t="str">
        <f>LEFT(BART_Rides[[#This Row],[Lines]],1)</f>
        <v>O</v>
      </c>
      <c r="M5829" s="1" t="str">
        <f>IF(BART_Rides[[#This Row],[FirstLetter]]="Y","Yes","No")</f>
        <v>No</v>
      </c>
      <c r="N5829" s="1" t="str">
        <f>IF(OR(BART_Rides[[#This Row],[Station Code]]="EM", BART_Rides[[#This Row],[Station Code]]="MT", BART_Rides[[#This Row],[Station Code]]="PL", BART_Rides[[#This Row],[Station Code]]="CC"), "Yes", "No")</f>
        <v>No</v>
      </c>
    </row>
    <row r="5830" spans="6:14">
      <c r="F5830" s="3">
        <v>44550</v>
      </c>
      <c r="G5830" s="1" t="s">
        <v>29</v>
      </c>
      <c r="H5830" s="1" t="s">
        <v>104</v>
      </c>
      <c r="I5830" s="1">
        <v>963</v>
      </c>
      <c r="J5830" s="1">
        <f>MONTH(BART_Rides[[#This Row],[Date]])</f>
        <v>12</v>
      </c>
      <c r="K5830" s="1">
        <f>WEEKDAY(BART_Rides[[#This Row],[Date]],2)</f>
        <v>1</v>
      </c>
      <c r="L5830" s="1" t="str">
        <f>LEFT(BART_Rides[[#This Row],[Lines]],1)</f>
        <v>O</v>
      </c>
      <c r="M5830" s="1" t="str">
        <f>IF(BART_Rides[[#This Row],[FirstLetter]]="Y","Yes","No")</f>
        <v>No</v>
      </c>
      <c r="N5830" s="1" t="str">
        <f>IF(OR(BART_Rides[[#This Row],[Station Code]]="EM", BART_Rides[[#This Row],[Station Code]]="MT", BART_Rides[[#This Row],[Station Code]]="PL", BART_Rides[[#This Row],[Station Code]]="CC"), "Yes", "No")</f>
        <v>No</v>
      </c>
    </row>
    <row r="5831" spans="6:14">
      <c r="F5831" s="3">
        <v>44551</v>
      </c>
      <c r="G5831" s="1" t="s">
        <v>29</v>
      </c>
      <c r="H5831" s="1" t="s">
        <v>104</v>
      </c>
      <c r="I5831" s="1">
        <v>867</v>
      </c>
      <c r="J5831" s="1">
        <f>MONTH(BART_Rides[[#This Row],[Date]])</f>
        <v>12</v>
      </c>
      <c r="K5831" s="1">
        <f>WEEKDAY(BART_Rides[[#This Row],[Date]],2)</f>
        <v>2</v>
      </c>
      <c r="L5831" s="1" t="str">
        <f>LEFT(BART_Rides[[#This Row],[Lines]],1)</f>
        <v>O</v>
      </c>
      <c r="M5831" s="1" t="str">
        <f>IF(BART_Rides[[#This Row],[FirstLetter]]="Y","Yes","No")</f>
        <v>No</v>
      </c>
      <c r="N5831" s="1" t="str">
        <f>IF(OR(BART_Rides[[#This Row],[Station Code]]="EM", BART_Rides[[#This Row],[Station Code]]="MT", BART_Rides[[#This Row],[Station Code]]="PL", BART_Rides[[#This Row],[Station Code]]="CC"), "Yes", "No")</f>
        <v>No</v>
      </c>
    </row>
    <row r="5832" spans="6:14">
      <c r="F5832" s="3">
        <v>44552</v>
      </c>
      <c r="G5832" s="1" t="s">
        <v>29</v>
      </c>
      <c r="H5832" s="1" t="s">
        <v>104</v>
      </c>
      <c r="I5832" s="1">
        <v>803</v>
      </c>
      <c r="J5832" s="1">
        <f>MONTH(BART_Rides[[#This Row],[Date]])</f>
        <v>12</v>
      </c>
      <c r="K5832" s="1">
        <f>WEEKDAY(BART_Rides[[#This Row],[Date]],2)</f>
        <v>3</v>
      </c>
      <c r="L5832" s="1" t="str">
        <f>LEFT(BART_Rides[[#This Row],[Lines]],1)</f>
        <v>O</v>
      </c>
      <c r="M5832" s="1" t="str">
        <f>IF(BART_Rides[[#This Row],[FirstLetter]]="Y","Yes","No")</f>
        <v>No</v>
      </c>
      <c r="N5832" s="1" t="str">
        <f>IF(OR(BART_Rides[[#This Row],[Station Code]]="EM", BART_Rides[[#This Row],[Station Code]]="MT", BART_Rides[[#This Row],[Station Code]]="PL", BART_Rides[[#This Row],[Station Code]]="CC"), "Yes", "No")</f>
        <v>No</v>
      </c>
    </row>
    <row r="5833" spans="6:14">
      <c r="F5833" s="3">
        <v>44553</v>
      </c>
      <c r="G5833" s="1" t="s">
        <v>29</v>
      </c>
      <c r="H5833" s="1" t="s">
        <v>104</v>
      </c>
      <c r="I5833" s="1">
        <v>668</v>
      </c>
      <c r="J5833" s="1">
        <f>MONTH(BART_Rides[[#This Row],[Date]])</f>
        <v>12</v>
      </c>
      <c r="K5833" s="1">
        <f>WEEKDAY(BART_Rides[[#This Row],[Date]],2)</f>
        <v>4</v>
      </c>
      <c r="L5833" s="1" t="str">
        <f>LEFT(BART_Rides[[#This Row],[Lines]],1)</f>
        <v>O</v>
      </c>
      <c r="M5833" s="1" t="str">
        <f>IF(BART_Rides[[#This Row],[FirstLetter]]="Y","Yes","No")</f>
        <v>No</v>
      </c>
      <c r="N5833" s="1" t="str">
        <f>IF(OR(BART_Rides[[#This Row],[Station Code]]="EM", BART_Rides[[#This Row],[Station Code]]="MT", BART_Rides[[#This Row],[Station Code]]="PL", BART_Rides[[#This Row],[Station Code]]="CC"), "Yes", "No")</f>
        <v>No</v>
      </c>
    </row>
    <row r="5834" spans="6:14">
      <c r="F5834" s="3">
        <v>44554</v>
      </c>
      <c r="G5834" s="1" t="s">
        <v>29</v>
      </c>
      <c r="H5834" s="1" t="s">
        <v>104</v>
      </c>
      <c r="I5834" s="1">
        <v>423</v>
      </c>
      <c r="J5834" s="1">
        <f>MONTH(BART_Rides[[#This Row],[Date]])</f>
        <v>12</v>
      </c>
      <c r="K5834" s="1">
        <f>WEEKDAY(BART_Rides[[#This Row],[Date]],2)</f>
        <v>5</v>
      </c>
      <c r="L5834" s="1" t="str">
        <f>LEFT(BART_Rides[[#This Row],[Lines]],1)</f>
        <v>O</v>
      </c>
      <c r="M5834" s="1" t="str">
        <f>IF(BART_Rides[[#This Row],[FirstLetter]]="Y","Yes","No")</f>
        <v>No</v>
      </c>
      <c r="N5834" s="1" t="str">
        <f>IF(OR(BART_Rides[[#This Row],[Station Code]]="EM", BART_Rides[[#This Row],[Station Code]]="MT", BART_Rides[[#This Row],[Station Code]]="PL", BART_Rides[[#This Row],[Station Code]]="CC"), "Yes", "No")</f>
        <v>No</v>
      </c>
    </row>
    <row r="5835" spans="6:14">
      <c r="F5835" s="3">
        <v>44555</v>
      </c>
      <c r="G5835" s="1" t="s">
        <v>29</v>
      </c>
      <c r="H5835" s="1" t="s">
        <v>104</v>
      </c>
      <c r="I5835" s="1">
        <v>178</v>
      </c>
      <c r="J5835" s="1">
        <f>MONTH(BART_Rides[[#This Row],[Date]])</f>
        <v>12</v>
      </c>
      <c r="K5835" s="1">
        <f>WEEKDAY(BART_Rides[[#This Row],[Date]],2)</f>
        <v>6</v>
      </c>
      <c r="L5835" s="1" t="str">
        <f>LEFT(BART_Rides[[#This Row],[Lines]],1)</f>
        <v>O</v>
      </c>
      <c r="M5835" s="1" t="str">
        <f>IF(BART_Rides[[#This Row],[FirstLetter]]="Y","Yes","No")</f>
        <v>No</v>
      </c>
      <c r="N5835" s="1" t="str">
        <f>IF(OR(BART_Rides[[#This Row],[Station Code]]="EM", BART_Rides[[#This Row],[Station Code]]="MT", BART_Rides[[#This Row],[Station Code]]="PL", BART_Rides[[#This Row],[Station Code]]="CC"), "Yes", "No")</f>
        <v>No</v>
      </c>
    </row>
    <row r="5836" spans="6:14">
      <c r="F5836" s="3">
        <v>44556</v>
      </c>
      <c r="G5836" s="1" t="s">
        <v>29</v>
      </c>
      <c r="H5836" s="1" t="s">
        <v>104</v>
      </c>
      <c r="I5836" s="1">
        <v>224</v>
      </c>
      <c r="J5836" s="1">
        <f>MONTH(BART_Rides[[#This Row],[Date]])</f>
        <v>12</v>
      </c>
      <c r="K5836" s="1">
        <f>WEEKDAY(BART_Rides[[#This Row],[Date]],2)</f>
        <v>7</v>
      </c>
      <c r="L5836" s="1" t="str">
        <f>LEFT(BART_Rides[[#This Row],[Lines]],1)</f>
        <v>O</v>
      </c>
      <c r="M5836" s="1" t="str">
        <f>IF(BART_Rides[[#This Row],[FirstLetter]]="Y","Yes","No")</f>
        <v>No</v>
      </c>
      <c r="N5836" s="1" t="str">
        <f>IF(OR(BART_Rides[[#This Row],[Station Code]]="EM", BART_Rides[[#This Row],[Station Code]]="MT", BART_Rides[[#This Row],[Station Code]]="PL", BART_Rides[[#This Row],[Station Code]]="CC"), "Yes", "No")</f>
        <v>No</v>
      </c>
    </row>
    <row r="5837" spans="6:14">
      <c r="F5837" s="3">
        <v>44557</v>
      </c>
      <c r="G5837" s="1" t="s">
        <v>29</v>
      </c>
      <c r="H5837" s="1" t="s">
        <v>104</v>
      </c>
      <c r="I5837" s="1">
        <v>598</v>
      </c>
      <c r="J5837" s="1">
        <f>MONTH(BART_Rides[[#This Row],[Date]])</f>
        <v>12</v>
      </c>
      <c r="K5837" s="1">
        <f>WEEKDAY(BART_Rides[[#This Row],[Date]],2)</f>
        <v>1</v>
      </c>
      <c r="L5837" s="1" t="str">
        <f>LEFT(BART_Rides[[#This Row],[Lines]],1)</f>
        <v>O</v>
      </c>
      <c r="M5837" s="1" t="str">
        <f>IF(BART_Rides[[#This Row],[FirstLetter]]="Y","Yes","No")</f>
        <v>No</v>
      </c>
      <c r="N5837" s="1" t="str">
        <f>IF(OR(BART_Rides[[#This Row],[Station Code]]="EM", BART_Rides[[#This Row],[Station Code]]="MT", BART_Rides[[#This Row],[Station Code]]="PL", BART_Rides[[#This Row],[Station Code]]="CC"), "Yes", "No")</f>
        <v>No</v>
      </c>
    </row>
    <row r="5838" spans="6:14">
      <c r="F5838" s="3">
        <v>44558</v>
      </c>
      <c r="G5838" s="1" t="s">
        <v>29</v>
      </c>
      <c r="H5838" s="1" t="s">
        <v>104</v>
      </c>
      <c r="I5838" s="1">
        <v>701</v>
      </c>
      <c r="J5838" s="1">
        <f>MONTH(BART_Rides[[#This Row],[Date]])</f>
        <v>12</v>
      </c>
      <c r="K5838" s="1">
        <f>WEEKDAY(BART_Rides[[#This Row],[Date]],2)</f>
        <v>2</v>
      </c>
      <c r="L5838" s="1" t="str">
        <f>LEFT(BART_Rides[[#This Row],[Lines]],1)</f>
        <v>O</v>
      </c>
      <c r="M5838" s="1" t="str">
        <f>IF(BART_Rides[[#This Row],[FirstLetter]]="Y","Yes","No")</f>
        <v>No</v>
      </c>
      <c r="N5838" s="1" t="str">
        <f>IF(OR(BART_Rides[[#This Row],[Station Code]]="EM", BART_Rides[[#This Row],[Station Code]]="MT", BART_Rides[[#This Row],[Station Code]]="PL", BART_Rides[[#This Row],[Station Code]]="CC"), "Yes", "No")</f>
        <v>No</v>
      </c>
    </row>
    <row r="5839" spans="6:14">
      <c r="F5839" s="3">
        <v>44559</v>
      </c>
      <c r="G5839" s="1" t="s">
        <v>29</v>
      </c>
      <c r="H5839" s="1" t="s">
        <v>104</v>
      </c>
      <c r="I5839" s="1">
        <v>642</v>
      </c>
      <c r="J5839" s="1">
        <f>MONTH(BART_Rides[[#This Row],[Date]])</f>
        <v>12</v>
      </c>
      <c r="K5839" s="1">
        <f>WEEKDAY(BART_Rides[[#This Row],[Date]],2)</f>
        <v>3</v>
      </c>
      <c r="L5839" s="1" t="str">
        <f>LEFT(BART_Rides[[#This Row],[Lines]],1)</f>
        <v>O</v>
      </c>
      <c r="M5839" s="1" t="str">
        <f>IF(BART_Rides[[#This Row],[FirstLetter]]="Y","Yes","No")</f>
        <v>No</v>
      </c>
      <c r="N5839" s="1" t="str">
        <f>IF(OR(BART_Rides[[#This Row],[Station Code]]="EM", BART_Rides[[#This Row],[Station Code]]="MT", BART_Rides[[#This Row],[Station Code]]="PL", BART_Rides[[#This Row],[Station Code]]="CC"), "Yes", "No")</f>
        <v>No</v>
      </c>
    </row>
    <row r="5840" spans="6:14">
      <c r="F5840" s="3">
        <v>44560</v>
      </c>
      <c r="G5840" s="1" t="s">
        <v>29</v>
      </c>
      <c r="H5840" s="1" t="s">
        <v>104</v>
      </c>
      <c r="I5840" s="1">
        <v>706</v>
      </c>
      <c r="J5840" s="1">
        <f>MONTH(BART_Rides[[#This Row],[Date]])</f>
        <v>12</v>
      </c>
      <c r="K5840" s="1">
        <f>WEEKDAY(BART_Rides[[#This Row],[Date]],2)</f>
        <v>4</v>
      </c>
      <c r="L5840" s="1" t="str">
        <f>LEFT(BART_Rides[[#This Row],[Lines]],1)</f>
        <v>O</v>
      </c>
      <c r="M5840" s="1" t="str">
        <f>IF(BART_Rides[[#This Row],[FirstLetter]]="Y","Yes","No")</f>
        <v>No</v>
      </c>
      <c r="N5840" s="1" t="str">
        <f>IF(OR(BART_Rides[[#This Row],[Station Code]]="EM", BART_Rides[[#This Row],[Station Code]]="MT", BART_Rides[[#This Row],[Station Code]]="PL", BART_Rides[[#This Row],[Station Code]]="CC"), "Yes", "No")</f>
        <v>No</v>
      </c>
    </row>
    <row r="5841" spans="6:14">
      <c r="F5841" s="3">
        <v>44561</v>
      </c>
      <c r="G5841" s="1" t="s">
        <v>29</v>
      </c>
      <c r="H5841" s="1" t="s">
        <v>104</v>
      </c>
      <c r="I5841" s="1">
        <v>464</v>
      </c>
      <c r="J5841" s="1">
        <f>MONTH(BART_Rides[[#This Row],[Date]])</f>
        <v>12</v>
      </c>
      <c r="K5841" s="1">
        <f>WEEKDAY(BART_Rides[[#This Row],[Date]],2)</f>
        <v>5</v>
      </c>
      <c r="L5841" s="1" t="str">
        <f>LEFT(BART_Rides[[#This Row],[Lines]],1)</f>
        <v>O</v>
      </c>
      <c r="M5841" s="1" t="str">
        <f>IF(BART_Rides[[#This Row],[FirstLetter]]="Y","Yes","No")</f>
        <v>No</v>
      </c>
      <c r="N5841" s="1" t="str">
        <f>IF(OR(BART_Rides[[#This Row],[Station Code]]="EM", BART_Rides[[#This Row],[Station Code]]="MT", BART_Rides[[#This Row],[Station Code]]="PL", BART_Rides[[#This Row],[Station Code]]="CC"), "Yes", "No")</f>
        <v>No</v>
      </c>
    </row>
    <row r="5842" spans="6:14">
      <c r="F5842" s="3">
        <v>44197</v>
      </c>
      <c r="G5842" s="1" t="s">
        <v>31</v>
      </c>
      <c r="H5842" s="1" t="s">
        <v>104</v>
      </c>
      <c r="I5842" s="1">
        <v>147</v>
      </c>
      <c r="J5842" s="1">
        <f>MONTH(BART_Rides[[#This Row],[Date]])</f>
        <v>1</v>
      </c>
      <c r="K5842" s="1">
        <f>WEEKDAY(BART_Rides[[#This Row],[Date]],2)</f>
        <v>5</v>
      </c>
      <c r="L5842" s="1" t="str">
        <f>LEFT(BART_Rides[[#This Row],[Lines]],1)</f>
        <v>O</v>
      </c>
      <c r="M5842" s="1" t="str">
        <f>IF(BART_Rides[[#This Row],[FirstLetter]]="Y","Yes","No")</f>
        <v>No</v>
      </c>
      <c r="N5842" s="1" t="str">
        <f>IF(OR(BART_Rides[[#This Row],[Station Code]]="EM", BART_Rides[[#This Row],[Station Code]]="MT", BART_Rides[[#This Row],[Station Code]]="PL", BART_Rides[[#This Row],[Station Code]]="CC"), "Yes", "No")</f>
        <v>No</v>
      </c>
    </row>
    <row r="5843" spans="6:14">
      <c r="F5843" s="3">
        <v>44198</v>
      </c>
      <c r="G5843" s="1" t="s">
        <v>31</v>
      </c>
      <c r="H5843" s="1" t="s">
        <v>104</v>
      </c>
      <c r="I5843" s="1">
        <v>187</v>
      </c>
      <c r="J5843" s="1">
        <f>MONTH(BART_Rides[[#This Row],[Date]])</f>
        <v>1</v>
      </c>
      <c r="K5843" s="1">
        <f>WEEKDAY(BART_Rides[[#This Row],[Date]],2)</f>
        <v>6</v>
      </c>
      <c r="L5843" s="1" t="str">
        <f>LEFT(BART_Rides[[#This Row],[Lines]],1)</f>
        <v>O</v>
      </c>
      <c r="M5843" s="1" t="str">
        <f>IF(BART_Rides[[#This Row],[FirstLetter]]="Y","Yes","No")</f>
        <v>No</v>
      </c>
      <c r="N5843" s="1" t="str">
        <f>IF(OR(BART_Rides[[#This Row],[Station Code]]="EM", BART_Rides[[#This Row],[Station Code]]="MT", BART_Rides[[#This Row],[Station Code]]="PL", BART_Rides[[#This Row],[Station Code]]="CC"), "Yes", "No")</f>
        <v>No</v>
      </c>
    </row>
    <row r="5844" spans="6:14">
      <c r="F5844" s="3">
        <v>44199</v>
      </c>
      <c r="G5844" s="1" t="s">
        <v>31</v>
      </c>
      <c r="H5844" s="1" t="s">
        <v>104</v>
      </c>
      <c r="I5844" s="1">
        <v>147</v>
      </c>
      <c r="J5844" s="1">
        <f>MONTH(BART_Rides[[#This Row],[Date]])</f>
        <v>1</v>
      </c>
      <c r="K5844" s="1">
        <f>WEEKDAY(BART_Rides[[#This Row],[Date]],2)</f>
        <v>7</v>
      </c>
      <c r="L5844" s="1" t="str">
        <f>LEFT(BART_Rides[[#This Row],[Lines]],1)</f>
        <v>O</v>
      </c>
      <c r="M5844" s="1" t="str">
        <f>IF(BART_Rides[[#This Row],[FirstLetter]]="Y","Yes","No")</f>
        <v>No</v>
      </c>
      <c r="N5844" s="1" t="str">
        <f>IF(OR(BART_Rides[[#This Row],[Station Code]]="EM", BART_Rides[[#This Row],[Station Code]]="MT", BART_Rides[[#This Row],[Station Code]]="PL", BART_Rides[[#This Row],[Station Code]]="CC"), "Yes", "No")</f>
        <v>No</v>
      </c>
    </row>
    <row r="5845" spans="6:14">
      <c r="F5845" s="3">
        <v>44200</v>
      </c>
      <c r="G5845" s="1" t="s">
        <v>31</v>
      </c>
      <c r="H5845" s="1" t="s">
        <v>104</v>
      </c>
      <c r="I5845" s="1">
        <v>407</v>
      </c>
      <c r="J5845" s="1">
        <f>MONTH(BART_Rides[[#This Row],[Date]])</f>
        <v>1</v>
      </c>
      <c r="K5845" s="1">
        <f>WEEKDAY(BART_Rides[[#This Row],[Date]],2)</f>
        <v>1</v>
      </c>
      <c r="L5845" s="1" t="str">
        <f>LEFT(BART_Rides[[#This Row],[Lines]],1)</f>
        <v>O</v>
      </c>
      <c r="M5845" s="1" t="str">
        <f>IF(BART_Rides[[#This Row],[FirstLetter]]="Y","Yes","No")</f>
        <v>No</v>
      </c>
      <c r="N5845" s="1" t="str">
        <f>IF(OR(BART_Rides[[#This Row],[Station Code]]="EM", BART_Rides[[#This Row],[Station Code]]="MT", BART_Rides[[#This Row],[Station Code]]="PL", BART_Rides[[#This Row],[Station Code]]="CC"), "Yes", "No")</f>
        <v>No</v>
      </c>
    </row>
    <row r="5846" spans="6:14">
      <c r="F5846" s="3">
        <v>44201</v>
      </c>
      <c r="G5846" s="1" t="s">
        <v>31</v>
      </c>
      <c r="H5846" s="1" t="s">
        <v>104</v>
      </c>
      <c r="I5846" s="1">
        <v>480</v>
      </c>
      <c r="J5846" s="1">
        <f>MONTH(BART_Rides[[#This Row],[Date]])</f>
        <v>1</v>
      </c>
      <c r="K5846" s="1">
        <f>WEEKDAY(BART_Rides[[#This Row],[Date]],2)</f>
        <v>2</v>
      </c>
      <c r="L5846" s="1" t="str">
        <f>LEFT(BART_Rides[[#This Row],[Lines]],1)</f>
        <v>O</v>
      </c>
      <c r="M5846" s="1" t="str">
        <f>IF(BART_Rides[[#This Row],[FirstLetter]]="Y","Yes","No")</f>
        <v>No</v>
      </c>
      <c r="N5846" s="1" t="str">
        <f>IF(OR(BART_Rides[[#This Row],[Station Code]]="EM", BART_Rides[[#This Row],[Station Code]]="MT", BART_Rides[[#This Row],[Station Code]]="PL", BART_Rides[[#This Row],[Station Code]]="CC"), "Yes", "No")</f>
        <v>No</v>
      </c>
    </row>
    <row r="5847" spans="6:14">
      <c r="F5847" s="3">
        <v>44202</v>
      </c>
      <c r="G5847" s="1" t="s">
        <v>31</v>
      </c>
      <c r="H5847" s="1" t="s">
        <v>104</v>
      </c>
      <c r="I5847" s="1">
        <v>465</v>
      </c>
      <c r="J5847" s="1">
        <f>MONTH(BART_Rides[[#This Row],[Date]])</f>
        <v>1</v>
      </c>
      <c r="K5847" s="1">
        <f>WEEKDAY(BART_Rides[[#This Row],[Date]],2)</f>
        <v>3</v>
      </c>
      <c r="L5847" s="1" t="str">
        <f>LEFT(BART_Rides[[#This Row],[Lines]],1)</f>
        <v>O</v>
      </c>
      <c r="M5847" s="1" t="str">
        <f>IF(BART_Rides[[#This Row],[FirstLetter]]="Y","Yes","No")</f>
        <v>No</v>
      </c>
      <c r="N5847" s="1" t="str">
        <f>IF(OR(BART_Rides[[#This Row],[Station Code]]="EM", BART_Rides[[#This Row],[Station Code]]="MT", BART_Rides[[#This Row],[Station Code]]="PL", BART_Rides[[#This Row],[Station Code]]="CC"), "Yes", "No")</f>
        <v>No</v>
      </c>
    </row>
    <row r="5848" spans="6:14">
      <c r="F5848" s="3">
        <v>44203</v>
      </c>
      <c r="G5848" s="1" t="s">
        <v>31</v>
      </c>
      <c r="H5848" s="1" t="s">
        <v>104</v>
      </c>
      <c r="I5848" s="1">
        <v>496</v>
      </c>
      <c r="J5848" s="1">
        <f>MONTH(BART_Rides[[#This Row],[Date]])</f>
        <v>1</v>
      </c>
      <c r="K5848" s="1">
        <f>WEEKDAY(BART_Rides[[#This Row],[Date]],2)</f>
        <v>4</v>
      </c>
      <c r="L5848" s="1" t="str">
        <f>LEFT(BART_Rides[[#This Row],[Lines]],1)</f>
        <v>O</v>
      </c>
      <c r="M5848" s="1" t="str">
        <f>IF(BART_Rides[[#This Row],[FirstLetter]]="Y","Yes","No")</f>
        <v>No</v>
      </c>
      <c r="N5848" s="1" t="str">
        <f>IF(OR(BART_Rides[[#This Row],[Station Code]]="EM", BART_Rides[[#This Row],[Station Code]]="MT", BART_Rides[[#This Row],[Station Code]]="PL", BART_Rides[[#This Row],[Station Code]]="CC"), "Yes", "No")</f>
        <v>No</v>
      </c>
    </row>
    <row r="5849" spans="6:14">
      <c r="F5849" s="3">
        <v>44204</v>
      </c>
      <c r="G5849" s="1" t="s">
        <v>31</v>
      </c>
      <c r="H5849" s="1" t="s">
        <v>104</v>
      </c>
      <c r="I5849" s="1">
        <v>461</v>
      </c>
      <c r="J5849" s="1">
        <f>MONTH(BART_Rides[[#This Row],[Date]])</f>
        <v>1</v>
      </c>
      <c r="K5849" s="1">
        <f>WEEKDAY(BART_Rides[[#This Row],[Date]],2)</f>
        <v>5</v>
      </c>
      <c r="L5849" s="1" t="str">
        <f>LEFT(BART_Rides[[#This Row],[Lines]],1)</f>
        <v>O</v>
      </c>
      <c r="M5849" s="1" t="str">
        <f>IF(BART_Rides[[#This Row],[FirstLetter]]="Y","Yes","No")</f>
        <v>No</v>
      </c>
      <c r="N5849" s="1" t="str">
        <f>IF(OR(BART_Rides[[#This Row],[Station Code]]="EM", BART_Rides[[#This Row],[Station Code]]="MT", BART_Rides[[#This Row],[Station Code]]="PL", BART_Rides[[#This Row],[Station Code]]="CC"), "Yes", "No")</f>
        <v>No</v>
      </c>
    </row>
    <row r="5850" spans="6:14">
      <c r="F5850" s="3">
        <v>44205</v>
      </c>
      <c r="G5850" s="1" t="s">
        <v>31</v>
      </c>
      <c r="H5850" s="1" t="s">
        <v>104</v>
      </c>
      <c r="I5850" s="1">
        <v>243</v>
      </c>
      <c r="J5850" s="1">
        <f>MONTH(BART_Rides[[#This Row],[Date]])</f>
        <v>1</v>
      </c>
      <c r="K5850" s="1">
        <f>WEEKDAY(BART_Rides[[#This Row],[Date]],2)</f>
        <v>6</v>
      </c>
      <c r="L5850" s="1" t="str">
        <f>LEFT(BART_Rides[[#This Row],[Lines]],1)</f>
        <v>O</v>
      </c>
      <c r="M5850" s="1" t="str">
        <f>IF(BART_Rides[[#This Row],[FirstLetter]]="Y","Yes","No")</f>
        <v>No</v>
      </c>
      <c r="N5850" s="1" t="str">
        <f>IF(OR(BART_Rides[[#This Row],[Station Code]]="EM", BART_Rides[[#This Row],[Station Code]]="MT", BART_Rides[[#This Row],[Station Code]]="PL", BART_Rides[[#This Row],[Station Code]]="CC"), "Yes", "No")</f>
        <v>No</v>
      </c>
    </row>
    <row r="5851" spans="6:14">
      <c r="F5851" s="3">
        <v>44206</v>
      </c>
      <c r="G5851" s="1" t="s">
        <v>31</v>
      </c>
      <c r="H5851" s="1" t="s">
        <v>104</v>
      </c>
      <c r="I5851" s="1">
        <v>177</v>
      </c>
      <c r="J5851" s="1">
        <f>MONTH(BART_Rides[[#This Row],[Date]])</f>
        <v>1</v>
      </c>
      <c r="K5851" s="1">
        <f>WEEKDAY(BART_Rides[[#This Row],[Date]],2)</f>
        <v>7</v>
      </c>
      <c r="L5851" s="1" t="str">
        <f>LEFT(BART_Rides[[#This Row],[Lines]],1)</f>
        <v>O</v>
      </c>
      <c r="M5851" s="1" t="str">
        <f>IF(BART_Rides[[#This Row],[FirstLetter]]="Y","Yes","No")</f>
        <v>No</v>
      </c>
      <c r="N5851" s="1" t="str">
        <f>IF(OR(BART_Rides[[#This Row],[Station Code]]="EM", BART_Rides[[#This Row],[Station Code]]="MT", BART_Rides[[#This Row],[Station Code]]="PL", BART_Rides[[#This Row],[Station Code]]="CC"), "Yes", "No")</f>
        <v>No</v>
      </c>
    </row>
    <row r="5852" spans="6:14">
      <c r="F5852" s="3">
        <v>44207</v>
      </c>
      <c r="G5852" s="1" t="s">
        <v>31</v>
      </c>
      <c r="H5852" s="1" t="s">
        <v>104</v>
      </c>
      <c r="I5852" s="1">
        <v>479</v>
      </c>
      <c r="J5852" s="1">
        <f>MONTH(BART_Rides[[#This Row],[Date]])</f>
        <v>1</v>
      </c>
      <c r="K5852" s="1">
        <f>WEEKDAY(BART_Rides[[#This Row],[Date]],2)</f>
        <v>1</v>
      </c>
      <c r="L5852" s="1" t="str">
        <f>LEFT(BART_Rides[[#This Row],[Lines]],1)</f>
        <v>O</v>
      </c>
      <c r="M5852" s="1" t="str">
        <f>IF(BART_Rides[[#This Row],[FirstLetter]]="Y","Yes","No")</f>
        <v>No</v>
      </c>
      <c r="N5852" s="1" t="str">
        <f>IF(OR(BART_Rides[[#This Row],[Station Code]]="EM", BART_Rides[[#This Row],[Station Code]]="MT", BART_Rides[[#This Row],[Station Code]]="PL", BART_Rides[[#This Row],[Station Code]]="CC"), "Yes", "No")</f>
        <v>No</v>
      </c>
    </row>
    <row r="5853" spans="6:14">
      <c r="F5853" s="3">
        <v>44208</v>
      </c>
      <c r="G5853" s="1" t="s">
        <v>31</v>
      </c>
      <c r="H5853" s="1" t="s">
        <v>104</v>
      </c>
      <c r="I5853" s="1">
        <v>483</v>
      </c>
      <c r="J5853" s="1">
        <f>MONTH(BART_Rides[[#This Row],[Date]])</f>
        <v>1</v>
      </c>
      <c r="K5853" s="1">
        <f>WEEKDAY(BART_Rides[[#This Row],[Date]],2)</f>
        <v>2</v>
      </c>
      <c r="L5853" s="1" t="str">
        <f>LEFT(BART_Rides[[#This Row],[Lines]],1)</f>
        <v>O</v>
      </c>
      <c r="M5853" s="1" t="str">
        <f>IF(BART_Rides[[#This Row],[FirstLetter]]="Y","Yes","No")</f>
        <v>No</v>
      </c>
      <c r="N5853" s="1" t="str">
        <f>IF(OR(BART_Rides[[#This Row],[Station Code]]="EM", BART_Rides[[#This Row],[Station Code]]="MT", BART_Rides[[#This Row],[Station Code]]="PL", BART_Rides[[#This Row],[Station Code]]="CC"), "Yes", "No")</f>
        <v>No</v>
      </c>
    </row>
    <row r="5854" spans="6:14">
      <c r="F5854" s="3">
        <v>44209</v>
      </c>
      <c r="G5854" s="1" t="s">
        <v>31</v>
      </c>
      <c r="H5854" s="1" t="s">
        <v>104</v>
      </c>
      <c r="I5854" s="1">
        <v>491</v>
      </c>
      <c r="J5854" s="1">
        <f>MONTH(BART_Rides[[#This Row],[Date]])</f>
        <v>1</v>
      </c>
      <c r="K5854" s="1">
        <f>WEEKDAY(BART_Rides[[#This Row],[Date]],2)</f>
        <v>3</v>
      </c>
      <c r="L5854" s="1" t="str">
        <f>LEFT(BART_Rides[[#This Row],[Lines]],1)</f>
        <v>O</v>
      </c>
      <c r="M5854" s="1" t="str">
        <f>IF(BART_Rides[[#This Row],[FirstLetter]]="Y","Yes","No")</f>
        <v>No</v>
      </c>
      <c r="N5854" s="1" t="str">
        <f>IF(OR(BART_Rides[[#This Row],[Station Code]]="EM", BART_Rides[[#This Row],[Station Code]]="MT", BART_Rides[[#This Row],[Station Code]]="PL", BART_Rides[[#This Row],[Station Code]]="CC"), "Yes", "No")</f>
        <v>No</v>
      </c>
    </row>
    <row r="5855" spans="6:14">
      <c r="F5855" s="3">
        <v>44210</v>
      </c>
      <c r="G5855" s="1" t="s">
        <v>31</v>
      </c>
      <c r="H5855" s="1" t="s">
        <v>104</v>
      </c>
      <c r="I5855" s="1">
        <v>497</v>
      </c>
      <c r="J5855" s="1">
        <f>MONTH(BART_Rides[[#This Row],[Date]])</f>
        <v>1</v>
      </c>
      <c r="K5855" s="1">
        <f>WEEKDAY(BART_Rides[[#This Row],[Date]],2)</f>
        <v>4</v>
      </c>
      <c r="L5855" s="1" t="str">
        <f>LEFT(BART_Rides[[#This Row],[Lines]],1)</f>
        <v>O</v>
      </c>
      <c r="M5855" s="1" t="str">
        <f>IF(BART_Rides[[#This Row],[FirstLetter]]="Y","Yes","No")</f>
        <v>No</v>
      </c>
      <c r="N5855" s="1" t="str">
        <f>IF(OR(BART_Rides[[#This Row],[Station Code]]="EM", BART_Rides[[#This Row],[Station Code]]="MT", BART_Rides[[#This Row],[Station Code]]="PL", BART_Rides[[#This Row],[Station Code]]="CC"), "Yes", "No")</f>
        <v>No</v>
      </c>
    </row>
    <row r="5856" spans="6:14">
      <c r="F5856" s="3">
        <v>44211</v>
      </c>
      <c r="G5856" s="1" t="s">
        <v>31</v>
      </c>
      <c r="H5856" s="1" t="s">
        <v>104</v>
      </c>
      <c r="I5856" s="1">
        <v>482</v>
      </c>
      <c r="J5856" s="1">
        <f>MONTH(BART_Rides[[#This Row],[Date]])</f>
        <v>1</v>
      </c>
      <c r="K5856" s="1">
        <f>WEEKDAY(BART_Rides[[#This Row],[Date]],2)</f>
        <v>5</v>
      </c>
      <c r="L5856" s="1" t="str">
        <f>LEFT(BART_Rides[[#This Row],[Lines]],1)</f>
        <v>O</v>
      </c>
      <c r="M5856" s="1" t="str">
        <f>IF(BART_Rides[[#This Row],[FirstLetter]]="Y","Yes","No")</f>
        <v>No</v>
      </c>
      <c r="N5856" s="1" t="str">
        <f>IF(OR(BART_Rides[[#This Row],[Station Code]]="EM", BART_Rides[[#This Row],[Station Code]]="MT", BART_Rides[[#This Row],[Station Code]]="PL", BART_Rides[[#This Row],[Station Code]]="CC"), "Yes", "No")</f>
        <v>No</v>
      </c>
    </row>
    <row r="5857" spans="6:14">
      <c r="F5857" s="3">
        <v>44212</v>
      </c>
      <c r="G5857" s="1" t="s">
        <v>31</v>
      </c>
      <c r="H5857" s="1" t="s">
        <v>104</v>
      </c>
      <c r="I5857" s="1">
        <v>258</v>
      </c>
      <c r="J5857" s="1">
        <f>MONTH(BART_Rides[[#This Row],[Date]])</f>
        <v>1</v>
      </c>
      <c r="K5857" s="1">
        <f>WEEKDAY(BART_Rides[[#This Row],[Date]],2)</f>
        <v>6</v>
      </c>
      <c r="L5857" s="1" t="str">
        <f>LEFT(BART_Rides[[#This Row],[Lines]],1)</f>
        <v>O</v>
      </c>
      <c r="M5857" s="1" t="str">
        <f>IF(BART_Rides[[#This Row],[FirstLetter]]="Y","Yes","No")</f>
        <v>No</v>
      </c>
      <c r="N5857" s="1" t="str">
        <f>IF(OR(BART_Rides[[#This Row],[Station Code]]="EM", BART_Rides[[#This Row],[Station Code]]="MT", BART_Rides[[#This Row],[Station Code]]="PL", BART_Rides[[#This Row],[Station Code]]="CC"), "Yes", "No")</f>
        <v>No</v>
      </c>
    </row>
    <row r="5858" spans="6:14">
      <c r="F5858" s="3">
        <v>44213</v>
      </c>
      <c r="G5858" s="1" t="s">
        <v>31</v>
      </c>
      <c r="H5858" s="1" t="s">
        <v>104</v>
      </c>
      <c r="I5858" s="1">
        <v>185</v>
      </c>
      <c r="J5858" s="1">
        <f>MONTH(BART_Rides[[#This Row],[Date]])</f>
        <v>1</v>
      </c>
      <c r="K5858" s="1">
        <f>WEEKDAY(BART_Rides[[#This Row],[Date]],2)</f>
        <v>7</v>
      </c>
      <c r="L5858" s="1" t="str">
        <f>LEFT(BART_Rides[[#This Row],[Lines]],1)</f>
        <v>O</v>
      </c>
      <c r="M5858" s="1" t="str">
        <f>IF(BART_Rides[[#This Row],[FirstLetter]]="Y","Yes","No")</f>
        <v>No</v>
      </c>
      <c r="N5858" s="1" t="str">
        <f>IF(OR(BART_Rides[[#This Row],[Station Code]]="EM", BART_Rides[[#This Row],[Station Code]]="MT", BART_Rides[[#This Row],[Station Code]]="PL", BART_Rides[[#This Row],[Station Code]]="CC"), "Yes", "No")</f>
        <v>No</v>
      </c>
    </row>
    <row r="5859" spans="6:14">
      <c r="F5859" s="3">
        <v>44214</v>
      </c>
      <c r="G5859" s="1" t="s">
        <v>31</v>
      </c>
      <c r="H5859" s="1" t="s">
        <v>104</v>
      </c>
      <c r="I5859" s="1">
        <v>288</v>
      </c>
      <c r="J5859" s="1">
        <f>MONTH(BART_Rides[[#This Row],[Date]])</f>
        <v>1</v>
      </c>
      <c r="K5859" s="1">
        <f>WEEKDAY(BART_Rides[[#This Row],[Date]],2)</f>
        <v>1</v>
      </c>
      <c r="L5859" s="1" t="str">
        <f>LEFT(BART_Rides[[#This Row],[Lines]],1)</f>
        <v>O</v>
      </c>
      <c r="M5859" s="1" t="str">
        <f>IF(BART_Rides[[#This Row],[FirstLetter]]="Y","Yes","No")</f>
        <v>No</v>
      </c>
      <c r="N5859" s="1" t="str">
        <f>IF(OR(BART_Rides[[#This Row],[Station Code]]="EM", BART_Rides[[#This Row],[Station Code]]="MT", BART_Rides[[#This Row],[Station Code]]="PL", BART_Rides[[#This Row],[Station Code]]="CC"), "Yes", "No")</f>
        <v>No</v>
      </c>
    </row>
    <row r="5860" spans="6:14">
      <c r="F5860" s="3">
        <v>44215</v>
      </c>
      <c r="G5860" s="1" t="s">
        <v>31</v>
      </c>
      <c r="H5860" s="1" t="s">
        <v>104</v>
      </c>
      <c r="I5860" s="1">
        <v>474</v>
      </c>
      <c r="J5860" s="1">
        <f>MONTH(BART_Rides[[#This Row],[Date]])</f>
        <v>1</v>
      </c>
      <c r="K5860" s="1">
        <f>WEEKDAY(BART_Rides[[#This Row],[Date]],2)</f>
        <v>2</v>
      </c>
      <c r="L5860" s="1" t="str">
        <f>LEFT(BART_Rides[[#This Row],[Lines]],1)</f>
        <v>O</v>
      </c>
      <c r="M5860" s="1" t="str">
        <f>IF(BART_Rides[[#This Row],[FirstLetter]]="Y","Yes","No")</f>
        <v>No</v>
      </c>
      <c r="N5860" s="1" t="str">
        <f>IF(OR(BART_Rides[[#This Row],[Station Code]]="EM", BART_Rides[[#This Row],[Station Code]]="MT", BART_Rides[[#This Row],[Station Code]]="PL", BART_Rides[[#This Row],[Station Code]]="CC"), "Yes", "No")</f>
        <v>No</v>
      </c>
    </row>
    <row r="5861" spans="6:14">
      <c r="F5861" s="3">
        <v>44216</v>
      </c>
      <c r="G5861" s="1" t="s">
        <v>31</v>
      </c>
      <c r="H5861" s="1" t="s">
        <v>104</v>
      </c>
      <c r="I5861" s="1">
        <v>467</v>
      </c>
      <c r="J5861" s="1">
        <f>MONTH(BART_Rides[[#This Row],[Date]])</f>
        <v>1</v>
      </c>
      <c r="K5861" s="1">
        <f>WEEKDAY(BART_Rides[[#This Row],[Date]],2)</f>
        <v>3</v>
      </c>
      <c r="L5861" s="1" t="str">
        <f>LEFT(BART_Rides[[#This Row],[Lines]],1)</f>
        <v>O</v>
      </c>
      <c r="M5861" s="1" t="str">
        <f>IF(BART_Rides[[#This Row],[FirstLetter]]="Y","Yes","No")</f>
        <v>No</v>
      </c>
      <c r="N5861" s="1" t="str">
        <f>IF(OR(BART_Rides[[#This Row],[Station Code]]="EM", BART_Rides[[#This Row],[Station Code]]="MT", BART_Rides[[#This Row],[Station Code]]="PL", BART_Rides[[#This Row],[Station Code]]="CC"), "Yes", "No")</f>
        <v>No</v>
      </c>
    </row>
    <row r="5862" spans="6:14">
      <c r="F5862" s="3">
        <v>44217</v>
      </c>
      <c r="G5862" s="1" t="s">
        <v>31</v>
      </c>
      <c r="H5862" s="1" t="s">
        <v>104</v>
      </c>
      <c r="I5862" s="1">
        <v>495</v>
      </c>
      <c r="J5862" s="1">
        <f>MONTH(BART_Rides[[#This Row],[Date]])</f>
        <v>1</v>
      </c>
      <c r="K5862" s="1">
        <f>WEEKDAY(BART_Rides[[#This Row],[Date]],2)</f>
        <v>4</v>
      </c>
      <c r="L5862" s="1" t="str">
        <f>LEFT(BART_Rides[[#This Row],[Lines]],1)</f>
        <v>O</v>
      </c>
      <c r="M5862" s="1" t="str">
        <f>IF(BART_Rides[[#This Row],[FirstLetter]]="Y","Yes","No")</f>
        <v>No</v>
      </c>
      <c r="N5862" s="1" t="str">
        <f>IF(OR(BART_Rides[[#This Row],[Station Code]]="EM", BART_Rides[[#This Row],[Station Code]]="MT", BART_Rides[[#This Row],[Station Code]]="PL", BART_Rides[[#This Row],[Station Code]]="CC"), "Yes", "No")</f>
        <v>No</v>
      </c>
    </row>
    <row r="5863" spans="6:14">
      <c r="F5863" s="3">
        <v>44218</v>
      </c>
      <c r="G5863" s="1" t="s">
        <v>31</v>
      </c>
      <c r="H5863" s="1" t="s">
        <v>104</v>
      </c>
      <c r="I5863" s="1">
        <v>458</v>
      </c>
      <c r="J5863" s="1">
        <f>MONTH(BART_Rides[[#This Row],[Date]])</f>
        <v>1</v>
      </c>
      <c r="K5863" s="1">
        <f>WEEKDAY(BART_Rides[[#This Row],[Date]],2)</f>
        <v>5</v>
      </c>
      <c r="L5863" s="1" t="str">
        <f>LEFT(BART_Rides[[#This Row],[Lines]],1)</f>
        <v>O</v>
      </c>
      <c r="M5863" s="1" t="str">
        <f>IF(BART_Rides[[#This Row],[FirstLetter]]="Y","Yes","No")</f>
        <v>No</v>
      </c>
      <c r="N5863" s="1" t="str">
        <f>IF(OR(BART_Rides[[#This Row],[Station Code]]="EM", BART_Rides[[#This Row],[Station Code]]="MT", BART_Rides[[#This Row],[Station Code]]="PL", BART_Rides[[#This Row],[Station Code]]="CC"), "Yes", "No")</f>
        <v>No</v>
      </c>
    </row>
    <row r="5864" spans="6:14">
      <c r="F5864" s="3">
        <v>44219</v>
      </c>
      <c r="G5864" s="1" t="s">
        <v>31</v>
      </c>
      <c r="H5864" s="1" t="s">
        <v>104</v>
      </c>
      <c r="I5864" s="1">
        <v>263</v>
      </c>
      <c r="J5864" s="1">
        <f>MONTH(BART_Rides[[#This Row],[Date]])</f>
        <v>1</v>
      </c>
      <c r="K5864" s="1">
        <f>WEEKDAY(BART_Rides[[#This Row],[Date]],2)</f>
        <v>6</v>
      </c>
      <c r="L5864" s="1" t="str">
        <f>LEFT(BART_Rides[[#This Row],[Lines]],1)</f>
        <v>O</v>
      </c>
      <c r="M5864" s="1" t="str">
        <f>IF(BART_Rides[[#This Row],[FirstLetter]]="Y","Yes","No")</f>
        <v>No</v>
      </c>
      <c r="N5864" s="1" t="str">
        <f>IF(OR(BART_Rides[[#This Row],[Station Code]]="EM", BART_Rides[[#This Row],[Station Code]]="MT", BART_Rides[[#This Row],[Station Code]]="PL", BART_Rides[[#This Row],[Station Code]]="CC"), "Yes", "No")</f>
        <v>No</v>
      </c>
    </row>
    <row r="5865" spans="6:14">
      <c r="F5865" s="3">
        <v>44220</v>
      </c>
      <c r="G5865" s="1" t="s">
        <v>31</v>
      </c>
      <c r="H5865" s="1" t="s">
        <v>104</v>
      </c>
      <c r="I5865" s="1">
        <v>142</v>
      </c>
      <c r="J5865" s="1">
        <f>MONTH(BART_Rides[[#This Row],[Date]])</f>
        <v>1</v>
      </c>
      <c r="K5865" s="1">
        <f>WEEKDAY(BART_Rides[[#This Row],[Date]],2)</f>
        <v>7</v>
      </c>
      <c r="L5865" s="1" t="str">
        <f>LEFT(BART_Rides[[#This Row],[Lines]],1)</f>
        <v>O</v>
      </c>
      <c r="M5865" s="1" t="str">
        <f>IF(BART_Rides[[#This Row],[FirstLetter]]="Y","Yes","No")</f>
        <v>No</v>
      </c>
      <c r="N5865" s="1" t="str">
        <f>IF(OR(BART_Rides[[#This Row],[Station Code]]="EM", BART_Rides[[#This Row],[Station Code]]="MT", BART_Rides[[#This Row],[Station Code]]="PL", BART_Rides[[#This Row],[Station Code]]="CC"), "Yes", "No")</f>
        <v>No</v>
      </c>
    </row>
    <row r="5866" spans="6:14">
      <c r="F5866" s="3">
        <v>44221</v>
      </c>
      <c r="G5866" s="1" t="s">
        <v>31</v>
      </c>
      <c r="H5866" s="1" t="s">
        <v>104</v>
      </c>
      <c r="I5866" s="1">
        <v>503</v>
      </c>
      <c r="J5866" s="1">
        <f>MONTH(BART_Rides[[#This Row],[Date]])</f>
        <v>1</v>
      </c>
      <c r="K5866" s="1">
        <f>WEEKDAY(BART_Rides[[#This Row],[Date]],2)</f>
        <v>1</v>
      </c>
      <c r="L5866" s="1" t="str">
        <f>LEFT(BART_Rides[[#This Row],[Lines]],1)</f>
        <v>O</v>
      </c>
      <c r="M5866" s="1" t="str">
        <f>IF(BART_Rides[[#This Row],[FirstLetter]]="Y","Yes","No")</f>
        <v>No</v>
      </c>
      <c r="N5866" s="1" t="str">
        <f>IF(OR(BART_Rides[[#This Row],[Station Code]]="EM", BART_Rides[[#This Row],[Station Code]]="MT", BART_Rides[[#This Row],[Station Code]]="PL", BART_Rides[[#This Row],[Station Code]]="CC"), "Yes", "No")</f>
        <v>No</v>
      </c>
    </row>
    <row r="5867" spans="6:14">
      <c r="F5867" s="3">
        <v>44222</v>
      </c>
      <c r="G5867" s="1" t="s">
        <v>31</v>
      </c>
      <c r="H5867" s="1" t="s">
        <v>104</v>
      </c>
      <c r="I5867" s="1">
        <v>456</v>
      </c>
      <c r="J5867" s="1">
        <f>MONTH(BART_Rides[[#This Row],[Date]])</f>
        <v>1</v>
      </c>
      <c r="K5867" s="1">
        <f>WEEKDAY(BART_Rides[[#This Row],[Date]],2)</f>
        <v>2</v>
      </c>
      <c r="L5867" s="1" t="str">
        <f>LEFT(BART_Rides[[#This Row],[Lines]],1)</f>
        <v>O</v>
      </c>
      <c r="M5867" s="1" t="str">
        <f>IF(BART_Rides[[#This Row],[FirstLetter]]="Y","Yes","No")</f>
        <v>No</v>
      </c>
      <c r="N5867" s="1" t="str">
        <f>IF(OR(BART_Rides[[#This Row],[Station Code]]="EM", BART_Rides[[#This Row],[Station Code]]="MT", BART_Rides[[#This Row],[Station Code]]="PL", BART_Rides[[#This Row],[Station Code]]="CC"), "Yes", "No")</f>
        <v>No</v>
      </c>
    </row>
    <row r="5868" spans="6:14">
      <c r="F5868" s="3">
        <v>44223</v>
      </c>
      <c r="G5868" s="1" t="s">
        <v>31</v>
      </c>
      <c r="H5868" s="1" t="s">
        <v>104</v>
      </c>
      <c r="I5868" s="1">
        <v>444</v>
      </c>
      <c r="J5868" s="1">
        <f>MONTH(BART_Rides[[#This Row],[Date]])</f>
        <v>1</v>
      </c>
      <c r="K5868" s="1">
        <f>WEEKDAY(BART_Rides[[#This Row],[Date]],2)</f>
        <v>3</v>
      </c>
      <c r="L5868" s="1" t="str">
        <f>LEFT(BART_Rides[[#This Row],[Lines]],1)</f>
        <v>O</v>
      </c>
      <c r="M5868" s="1" t="str">
        <f>IF(BART_Rides[[#This Row],[FirstLetter]]="Y","Yes","No")</f>
        <v>No</v>
      </c>
      <c r="N5868" s="1" t="str">
        <f>IF(OR(BART_Rides[[#This Row],[Station Code]]="EM", BART_Rides[[#This Row],[Station Code]]="MT", BART_Rides[[#This Row],[Station Code]]="PL", BART_Rides[[#This Row],[Station Code]]="CC"), "Yes", "No")</f>
        <v>No</v>
      </c>
    </row>
    <row r="5869" spans="6:14">
      <c r="F5869" s="3">
        <v>44224</v>
      </c>
      <c r="G5869" s="1" t="s">
        <v>31</v>
      </c>
      <c r="H5869" s="1" t="s">
        <v>104</v>
      </c>
      <c r="I5869" s="1">
        <v>441</v>
      </c>
      <c r="J5869" s="1">
        <f>MONTH(BART_Rides[[#This Row],[Date]])</f>
        <v>1</v>
      </c>
      <c r="K5869" s="1">
        <f>WEEKDAY(BART_Rides[[#This Row],[Date]],2)</f>
        <v>4</v>
      </c>
      <c r="L5869" s="1" t="str">
        <f>LEFT(BART_Rides[[#This Row],[Lines]],1)</f>
        <v>O</v>
      </c>
      <c r="M5869" s="1" t="str">
        <f>IF(BART_Rides[[#This Row],[FirstLetter]]="Y","Yes","No")</f>
        <v>No</v>
      </c>
      <c r="N5869" s="1" t="str">
        <f>IF(OR(BART_Rides[[#This Row],[Station Code]]="EM", BART_Rides[[#This Row],[Station Code]]="MT", BART_Rides[[#This Row],[Station Code]]="PL", BART_Rides[[#This Row],[Station Code]]="CC"), "Yes", "No")</f>
        <v>No</v>
      </c>
    </row>
    <row r="5870" spans="6:14">
      <c r="F5870" s="3">
        <v>44225</v>
      </c>
      <c r="G5870" s="1" t="s">
        <v>31</v>
      </c>
      <c r="H5870" s="1" t="s">
        <v>104</v>
      </c>
      <c r="I5870" s="1">
        <v>501</v>
      </c>
      <c r="J5870" s="1">
        <f>MONTH(BART_Rides[[#This Row],[Date]])</f>
        <v>1</v>
      </c>
      <c r="K5870" s="1">
        <f>WEEKDAY(BART_Rides[[#This Row],[Date]],2)</f>
        <v>5</v>
      </c>
      <c r="L5870" s="1" t="str">
        <f>LEFT(BART_Rides[[#This Row],[Lines]],1)</f>
        <v>O</v>
      </c>
      <c r="M5870" s="1" t="str">
        <f>IF(BART_Rides[[#This Row],[FirstLetter]]="Y","Yes","No")</f>
        <v>No</v>
      </c>
      <c r="N5870" s="1" t="str">
        <f>IF(OR(BART_Rides[[#This Row],[Station Code]]="EM", BART_Rides[[#This Row],[Station Code]]="MT", BART_Rides[[#This Row],[Station Code]]="PL", BART_Rides[[#This Row],[Station Code]]="CC"), "Yes", "No")</f>
        <v>No</v>
      </c>
    </row>
    <row r="5871" spans="6:14">
      <c r="F5871" s="3">
        <v>44226</v>
      </c>
      <c r="G5871" s="1" t="s">
        <v>31</v>
      </c>
      <c r="H5871" s="1" t="s">
        <v>104</v>
      </c>
      <c r="I5871" s="1">
        <v>269</v>
      </c>
      <c r="J5871" s="1">
        <f>MONTH(BART_Rides[[#This Row],[Date]])</f>
        <v>1</v>
      </c>
      <c r="K5871" s="1">
        <f>WEEKDAY(BART_Rides[[#This Row],[Date]],2)</f>
        <v>6</v>
      </c>
      <c r="L5871" s="1" t="str">
        <f>LEFT(BART_Rides[[#This Row],[Lines]],1)</f>
        <v>O</v>
      </c>
      <c r="M5871" s="1" t="str">
        <f>IF(BART_Rides[[#This Row],[FirstLetter]]="Y","Yes","No")</f>
        <v>No</v>
      </c>
      <c r="N5871" s="1" t="str">
        <f>IF(OR(BART_Rides[[#This Row],[Station Code]]="EM", BART_Rides[[#This Row],[Station Code]]="MT", BART_Rides[[#This Row],[Station Code]]="PL", BART_Rides[[#This Row],[Station Code]]="CC"), "Yes", "No")</f>
        <v>No</v>
      </c>
    </row>
    <row r="5872" spans="6:14">
      <c r="F5872" s="3">
        <v>44227</v>
      </c>
      <c r="G5872" s="1" t="s">
        <v>31</v>
      </c>
      <c r="H5872" s="1" t="s">
        <v>104</v>
      </c>
      <c r="I5872" s="1">
        <v>189</v>
      </c>
      <c r="J5872" s="1">
        <f>MONTH(BART_Rides[[#This Row],[Date]])</f>
        <v>1</v>
      </c>
      <c r="K5872" s="1">
        <f>WEEKDAY(BART_Rides[[#This Row],[Date]],2)</f>
        <v>7</v>
      </c>
      <c r="L5872" s="1" t="str">
        <f>LEFT(BART_Rides[[#This Row],[Lines]],1)</f>
        <v>O</v>
      </c>
      <c r="M5872" s="1" t="str">
        <f>IF(BART_Rides[[#This Row],[FirstLetter]]="Y","Yes","No")</f>
        <v>No</v>
      </c>
      <c r="N5872" s="1" t="str">
        <f>IF(OR(BART_Rides[[#This Row],[Station Code]]="EM", BART_Rides[[#This Row],[Station Code]]="MT", BART_Rides[[#This Row],[Station Code]]="PL", BART_Rides[[#This Row],[Station Code]]="CC"), "Yes", "No")</f>
        <v>No</v>
      </c>
    </row>
    <row r="5873" spans="6:14">
      <c r="F5873" s="3">
        <v>44228</v>
      </c>
      <c r="G5873" s="1" t="s">
        <v>31</v>
      </c>
      <c r="H5873" s="1" t="s">
        <v>104</v>
      </c>
      <c r="I5873" s="1">
        <v>509</v>
      </c>
      <c r="J5873" s="1">
        <f>MONTH(BART_Rides[[#This Row],[Date]])</f>
        <v>2</v>
      </c>
      <c r="K5873" s="1">
        <f>WEEKDAY(BART_Rides[[#This Row],[Date]],2)</f>
        <v>1</v>
      </c>
      <c r="L5873" s="1" t="str">
        <f>LEFT(BART_Rides[[#This Row],[Lines]],1)</f>
        <v>O</v>
      </c>
      <c r="M5873" s="1" t="str">
        <f>IF(BART_Rides[[#This Row],[FirstLetter]]="Y","Yes","No")</f>
        <v>No</v>
      </c>
      <c r="N5873" s="1" t="str">
        <f>IF(OR(BART_Rides[[#This Row],[Station Code]]="EM", BART_Rides[[#This Row],[Station Code]]="MT", BART_Rides[[#This Row],[Station Code]]="PL", BART_Rides[[#This Row],[Station Code]]="CC"), "Yes", "No")</f>
        <v>No</v>
      </c>
    </row>
    <row r="5874" spans="6:14">
      <c r="F5874" s="3">
        <v>44229</v>
      </c>
      <c r="G5874" s="1" t="s">
        <v>31</v>
      </c>
      <c r="H5874" s="1" t="s">
        <v>104</v>
      </c>
      <c r="I5874" s="1">
        <v>482</v>
      </c>
      <c r="J5874" s="1">
        <f>MONTH(BART_Rides[[#This Row],[Date]])</f>
        <v>2</v>
      </c>
      <c r="K5874" s="1">
        <f>WEEKDAY(BART_Rides[[#This Row],[Date]],2)</f>
        <v>2</v>
      </c>
      <c r="L5874" s="1" t="str">
        <f>LEFT(BART_Rides[[#This Row],[Lines]],1)</f>
        <v>O</v>
      </c>
      <c r="M5874" s="1" t="str">
        <f>IF(BART_Rides[[#This Row],[FirstLetter]]="Y","Yes","No")</f>
        <v>No</v>
      </c>
      <c r="N5874" s="1" t="str">
        <f>IF(OR(BART_Rides[[#This Row],[Station Code]]="EM", BART_Rides[[#This Row],[Station Code]]="MT", BART_Rides[[#This Row],[Station Code]]="PL", BART_Rides[[#This Row],[Station Code]]="CC"), "Yes", "No")</f>
        <v>No</v>
      </c>
    </row>
    <row r="5875" spans="6:14">
      <c r="F5875" s="3">
        <v>44230</v>
      </c>
      <c r="G5875" s="1" t="s">
        <v>31</v>
      </c>
      <c r="H5875" s="1" t="s">
        <v>104</v>
      </c>
      <c r="I5875" s="1">
        <v>519</v>
      </c>
      <c r="J5875" s="1">
        <f>MONTH(BART_Rides[[#This Row],[Date]])</f>
        <v>2</v>
      </c>
      <c r="K5875" s="1">
        <f>WEEKDAY(BART_Rides[[#This Row],[Date]],2)</f>
        <v>3</v>
      </c>
      <c r="L5875" s="1" t="str">
        <f>LEFT(BART_Rides[[#This Row],[Lines]],1)</f>
        <v>O</v>
      </c>
      <c r="M5875" s="1" t="str">
        <f>IF(BART_Rides[[#This Row],[FirstLetter]]="Y","Yes","No")</f>
        <v>No</v>
      </c>
      <c r="N5875" s="1" t="str">
        <f>IF(OR(BART_Rides[[#This Row],[Station Code]]="EM", BART_Rides[[#This Row],[Station Code]]="MT", BART_Rides[[#This Row],[Station Code]]="PL", BART_Rides[[#This Row],[Station Code]]="CC"), "Yes", "No")</f>
        <v>No</v>
      </c>
    </row>
    <row r="5876" spans="6:14">
      <c r="F5876" s="3">
        <v>44231</v>
      </c>
      <c r="G5876" s="1" t="s">
        <v>31</v>
      </c>
      <c r="H5876" s="1" t="s">
        <v>104</v>
      </c>
      <c r="I5876" s="1">
        <v>527</v>
      </c>
      <c r="J5876" s="1">
        <f>MONTH(BART_Rides[[#This Row],[Date]])</f>
        <v>2</v>
      </c>
      <c r="K5876" s="1">
        <f>WEEKDAY(BART_Rides[[#This Row],[Date]],2)</f>
        <v>4</v>
      </c>
      <c r="L5876" s="1" t="str">
        <f>LEFT(BART_Rides[[#This Row],[Lines]],1)</f>
        <v>O</v>
      </c>
      <c r="M5876" s="1" t="str">
        <f>IF(BART_Rides[[#This Row],[FirstLetter]]="Y","Yes","No")</f>
        <v>No</v>
      </c>
      <c r="N5876" s="1" t="str">
        <f>IF(OR(BART_Rides[[#This Row],[Station Code]]="EM", BART_Rides[[#This Row],[Station Code]]="MT", BART_Rides[[#This Row],[Station Code]]="PL", BART_Rides[[#This Row],[Station Code]]="CC"), "Yes", "No")</f>
        <v>No</v>
      </c>
    </row>
    <row r="5877" spans="6:14">
      <c r="F5877" s="3">
        <v>44232</v>
      </c>
      <c r="G5877" s="1" t="s">
        <v>31</v>
      </c>
      <c r="H5877" s="1" t="s">
        <v>104</v>
      </c>
      <c r="I5877" s="1">
        <v>519</v>
      </c>
      <c r="J5877" s="1">
        <f>MONTH(BART_Rides[[#This Row],[Date]])</f>
        <v>2</v>
      </c>
      <c r="K5877" s="1">
        <f>WEEKDAY(BART_Rides[[#This Row],[Date]],2)</f>
        <v>5</v>
      </c>
      <c r="L5877" s="1" t="str">
        <f>LEFT(BART_Rides[[#This Row],[Lines]],1)</f>
        <v>O</v>
      </c>
      <c r="M5877" s="1" t="str">
        <f>IF(BART_Rides[[#This Row],[FirstLetter]]="Y","Yes","No")</f>
        <v>No</v>
      </c>
      <c r="N5877" s="1" t="str">
        <f>IF(OR(BART_Rides[[#This Row],[Station Code]]="EM", BART_Rides[[#This Row],[Station Code]]="MT", BART_Rides[[#This Row],[Station Code]]="PL", BART_Rides[[#This Row],[Station Code]]="CC"), "Yes", "No")</f>
        <v>No</v>
      </c>
    </row>
    <row r="5878" spans="6:14">
      <c r="F5878" s="3">
        <v>44233</v>
      </c>
      <c r="G5878" s="1" t="s">
        <v>31</v>
      </c>
      <c r="H5878" s="1" t="s">
        <v>104</v>
      </c>
      <c r="I5878" s="1">
        <v>282</v>
      </c>
      <c r="J5878" s="1">
        <f>MONTH(BART_Rides[[#This Row],[Date]])</f>
        <v>2</v>
      </c>
      <c r="K5878" s="1">
        <f>WEEKDAY(BART_Rides[[#This Row],[Date]],2)</f>
        <v>6</v>
      </c>
      <c r="L5878" s="1" t="str">
        <f>LEFT(BART_Rides[[#This Row],[Lines]],1)</f>
        <v>O</v>
      </c>
      <c r="M5878" s="1" t="str">
        <f>IF(BART_Rides[[#This Row],[FirstLetter]]="Y","Yes","No")</f>
        <v>No</v>
      </c>
      <c r="N5878" s="1" t="str">
        <f>IF(OR(BART_Rides[[#This Row],[Station Code]]="EM", BART_Rides[[#This Row],[Station Code]]="MT", BART_Rides[[#This Row],[Station Code]]="PL", BART_Rides[[#This Row],[Station Code]]="CC"), "Yes", "No")</f>
        <v>No</v>
      </c>
    </row>
    <row r="5879" spans="6:14">
      <c r="F5879" s="3">
        <v>44234</v>
      </c>
      <c r="G5879" s="1" t="s">
        <v>31</v>
      </c>
      <c r="H5879" s="1" t="s">
        <v>104</v>
      </c>
      <c r="I5879" s="1">
        <v>205</v>
      </c>
      <c r="J5879" s="1">
        <f>MONTH(BART_Rides[[#This Row],[Date]])</f>
        <v>2</v>
      </c>
      <c r="K5879" s="1">
        <f>WEEKDAY(BART_Rides[[#This Row],[Date]],2)</f>
        <v>7</v>
      </c>
      <c r="L5879" s="1" t="str">
        <f>LEFT(BART_Rides[[#This Row],[Lines]],1)</f>
        <v>O</v>
      </c>
      <c r="M5879" s="1" t="str">
        <f>IF(BART_Rides[[#This Row],[FirstLetter]]="Y","Yes","No")</f>
        <v>No</v>
      </c>
      <c r="N5879" s="1" t="str">
        <f>IF(OR(BART_Rides[[#This Row],[Station Code]]="EM", BART_Rides[[#This Row],[Station Code]]="MT", BART_Rides[[#This Row],[Station Code]]="PL", BART_Rides[[#This Row],[Station Code]]="CC"), "Yes", "No")</f>
        <v>No</v>
      </c>
    </row>
    <row r="5880" spans="6:14">
      <c r="F5880" s="3">
        <v>44235</v>
      </c>
      <c r="G5880" s="1" t="s">
        <v>31</v>
      </c>
      <c r="H5880" s="1" t="s">
        <v>104</v>
      </c>
      <c r="I5880" s="1">
        <v>521</v>
      </c>
      <c r="J5880" s="1">
        <f>MONTH(BART_Rides[[#This Row],[Date]])</f>
        <v>2</v>
      </c>
      <c r="K5880" s="1">
        <f>WEEKDAY(BART_Rides[[#This Row],[Date]],2)</f>
        <v>1</v>
      </c>
      <c r="L5880" s="1" t="str">
        <f>LEFT(BART_Rides[[#This Row],[Lines]],1)</f>
        <v>O</v>
      </c>
      <c r="M5880" s="1" t="str">
        <f>IF(BART_Rides[[#This Row],[FirstLetter]]="Y","Yes","No")</f>
        <v>No</v>
      </c>
      <c r="N5880" s="1" t="str">
        <f>IF(OR(BART_Rides[[#This Row],[Station Code]]="EM", BART_Rides[[#This Row],[Station Code]]="MT", BART_Rides[[#This Row],[Station Code]]="PL", BART_Rides[[#This Row],[Station Code]]="CC"), "Yes", "No")</f>
        <v>No</v>
      </c>
    </row>
    <row r="5881" spans="6:14">
      <c r="F5881" s="3">
        <v>44236</v>
      </c>
      <c r="G5881" s="1" t="s">
        <v>31</v>
      </c>
      <c r="H5881" s="1" t="s">
        <v>104</v>
      </c>
      <c r="I5881" s="1">
        <v>528</v>
      </c>
      <c r="J5881" s="1">
        <f>MONTH(BART_Rides[[#This Row],[Date]])</f>
        <v>2</v>
      </c>
      <c r="K5881" s="1">
        <f>WEEKDAY(BART_Rides[[#This Row],[Date]],2)</f>
        <v>2</v>
      </c>
      <c r="L5881" s="1" t="str">
        <f>LEFT(BART_Rides[[#This Row],[Lines]],1)</f>
        <v>O</v>
      </c>
      <c r="M5881" s="1" t="str">
        <f>IF(BART_Rides[[#This Row],[FirstLetter]]="Y","Yes","No")</f>
        <v>No</v>
      </c>
      <c r="N5881" s="1" t="str">
        <f>IF(OR(BART_Rides[[#This Row],[Station Code]]="EM", BART_Rides[[#This Row],[Station Code]]="MT", BART_Rides[[#This Row],[Station Code]]="PL", BART_Rides[[#This Row],[Station Code]]="CC"), "Yes", "No")</f>
        <v>No</v>
      </c>
    </row>
    <row r="5882" spans="6:14">
      <c r="F5882" s="3">
        <v>44237</v>
      </c>
      <c r="G5882" s="1" t="s">
        <v>31</v>
      </c>
      <c r="H5882" s="1" t="s">
        <v>104</v>
      </c>
      <c r="I5882" s="1">
        <v>525</v>
      </c>
      <c r="J5882" s="1">
        <f>MONTH(BART_Rides[[#This Row],[Date]])</f>
        <v>2</v>
      </c>
      <c r="K5882" s="1">
        <f>WEEKDAY(BART_Rides[[#This Row],[Date]],2)</f>
        <v>3</v>
      </c>
      <c r="L5882" s="1" t="str">
        <f>LEFT(BART_Rides[[#This Row],[Lines]],1)</f>
        <v>O</v>
      </c>
      <c r="M5882" s="1" t="str">
        <f>IF(BART_Rides[[#This Row],[FirstLetter]]="Y","Yes","No")</f>
        <v>No</v>
      </c>
      <c r="N5882" s="1" t="str">
        <f>IF(OR(BART_Rides[[#This Row],[Station Code]]="EM", BART_Rides[[#This Row],[Station Code]]="MT", BART_Rides[[#This Row],[Station Code]]="PL", BART_Rides[[#This Row],[Station Code]]="CC"), "Yes", "No")</f>
        <v>No</v>
      </c>
    </row>
    <row r="5883" spans="6:14">
      <c r="F5883" s="3">
        <v>44238</v>
      </c>
      <c r="G5883" s="1" t="s">
        <v>31</v>
      </c>
      <c r="H5883" s="1" t="s">
        <v>104</v>
      </c>
      <c r="I5883" s="1">
        <v>491</v>
      </c>
      <c r="J5883" s="1">
        <f>MONTH(BART_Rides[[#This Row],[Date]])</f>
        <v>2</v>
      </c>
      <c r="K5883" s="1">
        <f>WEEKDAY(BART_Rides[[#This Row],[Date]],2)</f>
        <v>4</v>
      </c>
      <c r="L5883" s="1" t="str">
        <f>LEFT(BART_Rides[[#This Row],[Lines]],1)</f>
        <v>O</v>
      </c>
      <c r="M5883" s="1" t="str">
        <f>IF(BART_Rides[[#This Row],[FirstLetter]]="Y","Yes","No")</f>
        <v>No</v>
      </c>
      <c r="N5883" s="1" t="str">
        <f>IF(OR(BART_Rides[[#This Row],[Station Code]]="EM", BART_Rides[[#This Row],[Station Code]]="MT", BART_Rides[[#This Row],[Station Code]]="PL", BART_Rides[[#This Row],[Station Code]]="CC"), "Yes", "No")</f>
        <v>No</v>
      </c>
    </row>
    <row r="5884" spans="6:14">
      <c r="F5884" s="3">
        <v>44239</v>
      </c>
      <c r="G5884" s="1" t="s">
        <v>31</v>
      </c>
      <c r="H5884" s="1" t="s">
        <v>104</v>
      </c>
      <c r="I5884" s="1">
        <v>502</v>
      </c>
      <c r="J5884" s="1">
        <f>MONTH(BART_Rides[[#This Row],[Date]])</f>
        <v>2</v>
      </c>
      <c r="K5884" s="1">
        <f>WEEKDAY(BART_Rides[[#This Row],[Date]],2)</f>
        <v>5</v>
      </c>
      <c r="L5884" s="1" t="str">
        <f>LEFT(BART_Rides[[#This Row],[Lines]],1)</f>
        <v>O</v>
      </c>
      <c r="M5884" s="1" t="str">
        <f>IF(BART_Rides[[#This Row],[FirstLetter]]="Y","Yes","No")</f>
        <v>No</v>
      </c>
      <c r="N5884" s="1" t="str">
        <f>IF(OR(BART_Rides[[#This Row],[Station Code]]="EM", BART_Rides[[#This Row],[Station Code]]="MT", BART_Rides[[#This Row],[Station Code]]="PL", BART_Rides[[#This Row],[Station Code]]="CC"), "Yes", "No")</f>
        <v>No</v>
      </c>
    </row>
    <row r="5885" spans="6:14">
      <c r="F5885" s="3">
        <v>44240</v>
      </c>
      <c r="G5885" s="1" t="s">
        <v>31</v>
      </c>
      <c r="H5885" s="1" t="s">
        <v>104</v>
      </c>
      <c r="I5885" s="1">
        <v>287</v>
      </c>
      <c r="J5885" s="1">
        <f>MONTH(BART_Rides[[#This Row],[Date]])</f>
        <v>2</v>
      </c>
      <c r="K5885" s="1">
        <f>WEEKDAY(BART_Rides[[#This Row],[Date]],2)</f>
        <v>6</v>
      </c>
      <c r="L5885" s="1" t="str">
        <f>LEFT(BART_Rides[[#This Row],[Lines]],1)</f>
        <v>O</v>
      </c>
      <c r="M5885" s="1" t="str">
        <f>IF(BART_Rides[[#This Row],[FirstLetter]]="Y","Yes","No")</f>
        <v>No</v>
      </c>
      <c r="N5885" s="1" t="str">
        <f>IF(OR(BART_Rides[[#This Row],[Station Code]]="EM", BART_Rides[[#This Row],[Station Code]]="MT", BART_Rides[[#This Row],[Station Code]]="PL", BART_Rides[[#This Row],[Station Code]]="CC"), "Yes", "No")</f>
        <v>No</v>
      </c>
    </row>
    <row r="5886" spans="6:14">
      <c r="F5886" s="3">
        <v>44241</v>
      </c>
      <c r="G5886" s="1" t="s">
        <v>31</v>
      </c>
      <c r="H5886" s="1" t="s">
        <v>104</v>
      </c>
      <c r="I5886" s="1">
        <v>208</v>
      </c>
      <c r="J5886" s="1">
        <f>MONTH(BART_Rides[[#This Row],[Date]])</f>
        <v>2</v>
      </c>
      <c r="K5886" s="1">
        <f>WEEKDAY(BART_Rides[[#This Row],[Date]],2)</f>
        <v>7</v>
      </c>
      <c r="L5886" s="1" t="str">
        <f>LEFT(BART_Rides[[#This Row],[Lines]],1)</f>
        <v>O</v>
      </c>
      <c r="M5886" s="1" t="str">
        <f>IF(BART_Rides[[#This Row],[FirstLetter]]="Y","Yes","No")</f>
        <v>No</v>
      </c>
      <c r="N5886" s="1" t="str">
        <f>IF(OR(BART_Rides[[#This Row],[Station Code]]="EM", BART_Rides[[#This Row],[Station Code]]="MT", BART_Rides[[#This Row],[Station Code]]="PL", BART_Rides[[#This Row],[Station Code]]="CC"), "Yes", "No")</f>
        <v>No</v>
      </c>
    </row>
    <row r="5887" spans="6:14">
      <c r="F5887" s="3">
        <v>44242</v>
      </c>
      <c r="G5887" s="1" t="s">
        <v>31</v>
      </c>
      <c r="H5887" s="1" t="s">
        <v>104</v>
      </c>
      <c r="I5887" s="1">
        <v>221</v>
      </c>
      <c r="J5887" s="1">
        <f>MONTH(BART_Rides[[#This Row],[Date]])</f>
        <v>2</v>
      </c>
      <c r="K5887" s="1">
        <f>WEEKDAY(BART_Rides[[#This Row],[Date]],2)</f>
        <v>1</v>
      </c>
      <c r="L5887" s="1" t="str">
        <f>LEFT(BART_Rides[[#This Row],[Lines]],1)</f>
        <v>O</v>
      </c>
      <c r="M5887" s="1" t="str">
        <f>IF(BART_Rides[[#This Row],[FirstLetter]]="Y","Yes","No")</f>
        <v>No</v>
      </c>
      <c r="N5887" s="1" t="str">
        <f>IF(OR(BART_Rides[[#This Row],[Station Code]]="EM", BART_Rides[[#This Row],[Station Code]]="MT", BART_Rides[[#This Row],[Station Code]]="PL", BART_Rides[[#This Row],[Station Code]]="CC"), "Yes", "No")</f>
        <v>No</v>
      </c>
    </row>
    <row r="5888" spans="6:14">
      <c r="F5888" s="3">
        <v>44243</v>
      </c>
      <c r="G5888" s="1" t="s">
        <v>31</v>
      </c>
      <c r="H5888" s="1" t="s">
        <v>104</v>
      </c>
      <c r="I5888" s="1">
        <v>541</v>
      </c>
      <c r="J5888" s="1">
        <f>MONTH(BART_Rides[[#This Row],[Date]])</f>
        <v>2</v>
      </c>
      <c r="K5888" s="1">
        <f>WEEKDAY(BART_Rides[[#This Row],[Date]],2)</f>
        <v>2</v>
      </c>
      <c r="L5888" s="1" t="str">
        <f>LEFT(BART_Rides[[#This Row],[Lines]],1)</f>
        <v>O</v>
      </c>
      <c r="M5888" s="1" t="str">
        <f>IF(BART_Rides[[#This Row],[FirstLetter]]="Y","Yes","No")</f>
        <v>No</v>
      </c>
      <c r="N5888" s="1" t="str">
        <f>IF(OR(BART_Rides[[#This Row],[Station Code]]="EM", BART_Rides[[#This Row],[Station Code]]="MT", BART_Rides[[#This Row],[Station Code]]="PL", BART_Rides[[#This Row],[Station Code]]="CC"), "Yes", "No")</f>
        <v>No</v>
      </c>
    </row>
    <row r="5889" spans="6:14">
      <c r="F5889" s="3">
        <v>44244</v>
      </c>
      <c r="G5889" s="1" t="s">
        <v>31</v>
      </c>
      <c r="H5889" s="1" t="s">
        <v>104</v>
      </c>
      <c r="I5889" s="1">
        <v>546</v>
      </c>
      <c r="J5889" s="1">
        <f>MONTH(BART_Rides[[#This Row],[Date]])</f>
        <v>2</v>
      </c>
      <c r="K5889" s="1">
        <f>WEEKDAY(BART_Rides[[#This Row],[Date]],2)</f>
        <v>3</v>
      </c>
      <c r="L5889" s="1" t="str">
        <f>LEFT(BART_Rides[[#This Row],[Lines]],1)</f>
        <v>O</v>
      </c>
      <c r="M5889" s="1" t="str">
        <f>IF(BART_Rides[[#This Row],[FirstLetter]]="Y","Yes","No")</f>
        <v>No</v>
      </c>
      <c r="N5889" s="1" t="str">
        <f>IF(OR(BART_Rides[[#This Row],[Station Code]]="EM", BART_Rides[[#This Row],[Station Code]]="MT", BART_Rides[[#This Row],[Station Code]]="PL", BART_Rides[[#This Row],[Station Code]]="CC"), "Yes", "No")</f>
        <v>No</v>
      </c>
    </row>
    <row r="5890" spans="6:14">
      <c r="F5890" s="3">
        <v>44245</v>
      </c>
      <c r="G5890" s="1" t="s">
        <v>31</v>
      </c>
      <c r="H5890" s="1" t="s">
        <v>104</v>
      </c>
      <c r="I5890" s="1">
        <v>561</v>
      </c>
      <c r="J5890" s="1">
        <f>MONTH(BART_Rides[[#This Row],[Date]])</f>
        <v>2</v>
      </c>
      <c r="K5890" s="1">
        <f>WEEKDAY(BART_Rides[[#This Row],[Date]],2)</f>
        <v>4</v>
      </c>
      <c r="L5890" s="1" t="str">
        <f>LEFT(BART_Rides[[#This Row],[Lines]],1)</f>
        <v>O</v>
      </c>
      <c r="M5890" s="1" t="str">
        <f>IF(BART_Rides[[#This Row],[FirstLetter]]="Y","Yes","No")</f>
        <v>No</v>
      </c>
      <c r="N5890" s="1" t="str">
        <f>IF(OR(BART_Rides[[#This Row],[Station Code]]="EM", BART_Rides[[#This Row],[Station Code]]="MT", BART_Rides[[#This Row],[Station Code]]="PL", BART_Rides[[#This Row],[Station Code]]="CC"), "Yes", "No")</f>
        <v>No</v>
      </c>
    </row>
    <row r="5891" spans="6:14">
      <c r="F5891" s="3">
        <v>44246</v>
      </c>
      <c r="G5891" s="1" t="s">
        <v>31</v>
      </c>
      <c r="H5891" s="1" t="s">
        <v>104</v>
      </c>
      <c r="I5891" s="1">
        <v>529</v>
      </c>
      <c r="J5891" s="1">
        <f>MONTH(BART_Rides[[#This Row],[Date]])</f>
        <v>2</v>
      </c>
      <c r="K5891" s="1">
        <f>WEEKDAY(BART_Rides[[#This Row],[Date]],2)</f>
        <v>5</v>
      </c>
      <c r="L5891" s="1" t="str">
        <f>LEFT(BART_Rides[[#This Row],[Lines]],1)</f>
        <v>O</v>
      </c>
      <c r="M5891" s="1" t="str">
        <f>IF(BART_Rides[[#This Row],[FirstLetter]]="Y","Yes","No")</f>
        <v>No</v>
      </c>
      <c r="N5891" s="1" t="str">
        <f>IF(OR(BART_Rides[[#This Row],[Station Code]]="EM", BART_Rides[[#This Row],[Station Code]]="MT", BART_Rides[[#This Row],[Station Code]]="PL", BART_Rides[[#This Row],[Station Code]]="CC"), "Yes", "No")</f>
        <v>No</v>
      </c>
    </row>
    <row r="5892" spans="6:14">
      <c r="F5892" s="3">
        <v>44247</v>
      </c>
      <c r="G5892" s="1" t="s">
        <v>31</v>
      </c>
      <c r="H5892" s="1" t="s">
        <v>104</v>
      </c>
      <c r="I5892" s="1">
        <v>260</v>
      </c>
      <c r="J5892" s="1">
        <f>MONTH(BART_Rides[[#This Row],[Date]])</f>
        <v>2</v>
      </c>
      <c r="K5892" s="1">
        <f>WEEKDAY(BART_Rides[[#This Row],[Date]],2)</f>
        <v>6</v>
      </c>
      <c r="L5892" s="1" t="str">
        <f>LEFT(BART_Rides[[#This Row],[Lines]],1)</f>
        <v>O</v>
      </c>
      <c r="M5892" s="1" t="str">
        <f>IF(BART_Rides[[#This Row],[FirstLetter]]="Y","Yes","No")</f>
        <v>No</v>
      </c>
      <c r="N5892" s="1" t="str">
        <f>IF(OR(BART_Rides[[#This Row],[Station Code]]="EM", BART_Rides[[#This Row],[Station Code]]="MT", BART_Rides[[#This Row],[Station Code]]="PL", BART_Rides[[#This Row],[Station Code]]="CC"), "Yes", "No")</f>
        <v>No</v>
      </c>
    </row>
    <row r="5893" spans="6:14">
      <c r="F5893" s="3">
        <v>44248</v>
      </c>
      <c r="G5893" s="1" t="s">
        <v>31</v>
      </c>
      <c r="H5893" s="1" t="s">
        <v>104</v>
      </c>
      <c r="I5893" s="1">
        <v>179</v>
      </c>
      <c r="J5893" s="1">
        <f>MONTH(BART_Rides[[#This Row],[Date]])</f>
        <v>2</v>
      </c>
      <c r="K5893" s="1">
        <f>WEEKDAY(BART_Rides[[#This Row],[Date]],2)</f>
        <v>7</v>
      </c>
      <c r="L5893" s="1" t="str">
        <f>LEFT(BART_Rides[[#This Row],[Lines]],1)</f>
        <v>O</v>
      </c>
      <c r="M5893" s="1" t="str">
        <f>IF(BART_Rides[[#This Row],[FirstLetter]]="Y","Yes","No")</f>
        <v>No</v>
      </c>
      <c r="N5893" s="1" t="str">
        <f>IF(OR(BART_Rides[[#This Row],[Station Code]]="EM", BART_Rides[[#This Row],[Station Code]]="MT", BART_Rides[[#This Row],[Station Code]]="PL", BART_Rides[[#This Row],[Station Code]]="CC"), "Yes", "No")</f>
        <v>No</v>
      </c>
    </row>
    <row r="5894" spans="6:14">
      <c r="F5894" s="3">
        <v>44249</v>
      </c>
      <c r="G5894" s="1" t="s">
        <v>31</v>
      </c>
      <c r="H5894" s="1" t="s">
        <v>104</v>
      </c>
      <c r="I5894" s="1">
        <v>522</v>
      </c>
      <c r="J5894" s="1">
        <f>MONTH(BART_Rides[[#This Row],[Date]])</f>
        <v>2</v>
      </c>
      <c r="K5894" s="1">
        <f>WEEKDAY(BART_Rides[[#This Row],[Date]],2)</f>
        <v>1</v>
      </c>
      <c r="L5894" s="1" t="str">
        <f>LEFT(BART_Rides[[#This Row],[Lines]],1)</f>
        <v>O</v>
      </c>
      <c r="M5894" s="1" t="str">
        <f>IF(BART_Rides[[#This Row],[FirstLetter]]="Y","Yes","No")</f>
        <v>No</v>
      </c>
      <c r="N5894" s="1" t="str">
        <f>IF(OR(BART_Rides[[#This Row],[Station Code]]="EM", BART_Rides[[#This Row],[Station Code]]="MT", BART_Rides[[#This Row],[Station Code]]="PL", BART_Rides[[#This Row],[Station Code]]="CC"), "Yes", "No")</f>
        <v>No</v>
      </c>
    </row>
    <row r="5895" spans="6:14">
      <c r="F5895" s="3">
        <v>44250</v>
      </c>
      <c r="G5895" s="1" t="s">
        <v>31</v>
      </c>
      <c r="H5895" s="1" t="s">
        <v>104</v>
      </c>
      <c r="I5895" s="1">
        <v>551</v>
      </c>
      <c r="J5895" s="1">
        <f>MONTH(BART_Rides[[#This Row],[Date]])</f>
        <v>2</v>
      </c>
      <c r="K5895" s="1">
        <f>WEEKDAY(BART_Rides[[#This Row],[Date]],2)</f>
        <v>2</v>
      </c>
      <c r="L5895" s="1" t="str">
        <f>LEFT(BART_Rides[[#This Row],[Lines]],1)</f>
        <v>O</v>
      </c>
      <c r="M5895" s="1" t="str">
        <f>IF(BART_Rides[[#This Row],[FirstLetter]]="Y","Yes","No")</f>
        <v>No</v>
      </c>
      <c r="N5895" s="1" t="str">
        <f>IF(OR(BART_Rides[[#This Row],[Station Code]]="EM", BART_Rides[[#This Row],[Station Code]]="MT", BART_Rides[[#This Row],[Station Code]]="PL", BART_Rides[[#This Row],[Station Code]]="CC"), "Yes", "No")</f>
        <v>No</v>
      </c>
    </row>
    <row r="5896" spans="6:14">
      <c r="F5896" s="3">
        <v>44251</v>
      </c>
      <c r="G5896" s="1" t="s">
        <v>31</v>
      </c>
      <c r="H5896" s="1" t="s">
        <v>104</v>
      </c>
      <c r="I5896" s="1">
        <v>526</v>
      </c>
      <c r="J5896" s="1">
        <f>MONTH(BART_Rides[[#This Row],[Date]])</f>
        <v>2</v>
      </c>
      <c r="K5896" s="1">
        <f>WEEKDAY(BART_Rides[[#This Row],[Date]],2)</f>
        <v>3</v>
      </c>
      <c r="L5896" s="1" t="str">
        <f>LEFT(BART_Rides[[#This Row],[Lines]],1)</f>
        <v>O</v>
      </c>
      <c r="M5896" s="1" t="str">
        <f>IF(BART_Rides[[#This Row],[FirstLetter]]="Y","Yes","No")</f>
        <v>No</v>
      </c>
      <c r="N5896" s="1" t="str">
        <f>IF(OR(BART_Rides[[#This Row],[Station Code]]="EM", BART_Rides[[#This Row],[Station Code]]="MT", BART_Rides[[#This Row],[Station Code]]="PL", BART_Rides[[#This Row],[Station Code]]="CC"), "Yes", "No")</f>
        <v>No</v>
      </c>
    </row>
    <row r="5897" spans="6:14">
      <c r="F5897" s="3">
        <v>44252</v>
      </c>
      <c r="G5897" s="1" t="s">
        <v>31</v>
      </c>
      <c r="H5897" s="1" t="s">
        <v>104</v>
      </c>
      <c r="I5897" s="1">
        <v>534</v>
      </c>
      <c r="J5897" s="1">
        <f>MONTH(BART_Rides[[#This Row],[Date]])</f>
        <v>2</v>
      </c>
      <c r="K5897" s="1">
        <f>WEEKDAY(BART_Rides[[#This Row],[Date]],2)</f>
        <v>4</v>
      </c>
      <c r="L5897" s="1" t="str">
        <f>LEFT(BART_Rides[[#This Row],[Lines]],1)</f>
        <v>O</v>
      </c>
      <c r="M5897" s="1" t="str">
        <f>IF(BART_Rides[[#This Row],[FirstLetter]]="Y","Yes","No")</f>
        <v>No</v>
      </c>
      <c r="N5897" s="1" t="str">
        <f>IF(OR(BART_Rides[[#This Row],[Station Code]]="EM", BART_Rides[[#This Row],[Station Code]]="MT", BART_Rides[[#This Row],[Station Code]]="PL", BART_Rides[[#This Row],[Station Code]]="CC"), "Yes", "No")</f>
        <v>No</v>
      </c>
    </row>
    <row r="5898" spans="6:14">
      <c r="F5898" s="3">
        <v>44253</v>
      </c>
      <c r="G5898" s="1" t="s">
        <v>31</v>
      </c>
      <c r="H5898" s="1" t="s">
        <v>104</v>
      </c>
      <c r="I5898" s="1">
        <v>549</v>
      </c>
      <c r="J5898" s="1">
        <f>MONTH(BART_Rides[[#This Row],[Date]])</f>
        <v>2</v>
      </c>
      <c r="K5898" s="1">
        <f>WEEKDAY(BART_Rides[[#This Row],[Date]],2)</f>
        <v>5</v>
      </c>
      <c r="L5898" s="1" t="str">
        <f>LEFT(BART_Rides[[#This Row],[Lines]],1)</f>
        <v>O</v>
      </c>
      <c r="M5898" s="1" t="str">
        <f>IF(BART_Rides[[#This Row],[FirstLetter]]="Y","Yes","No")</f>
        <v>No</v>
      </c>
      <c r="N5898" s="1" t="str">
        <f>IF(OR(BART_Rides[[#This Row],[Station Code]]="EM", BART_Rides[[#This Row],[Station Code]]="MT", BART_Rides[[#This Row],[Station Code]]="PL", BART_Rides[[#This Row],[Station Code]]="CC"), "Yes", "No")</f>
        <v>No</v>
      </c>
    </row>
    <row r="5899" spans="6:14">
      <c r="F5899" s="3">
        <v>44254</v>
      </c>
      <c r="G5899" s="1" t="s">
        <v>31</v>
      </c>
      <c r="H5899" s="1" t="s">
        <v>104</v>
      </c>
      <c r="I5899" s="1">
        <v>290</v>
      </c>
      <c r="J5899" s="1">
        <f>MONTH(BART_Rides[[#This Row],[Date]])</f>
        <v>2</v>
      </c>
      <c r="K5899" s="1">
        <f>WEEKDAY(BART_Rides[[#This Row],[Date]],2)</f>
        <v>6</v>
      </c>
      <c r="L5899" s="1" t="str">
        <f>LEFT(BART_Rides[[#This Row],[Lines]],1)</f>
        <v>O</v>
      </c>
      <c r="M5899" s="1" t="str">
        <f>IF(BART_Rides[[#This Row],[FirstLetter]]="Y","Yes","No")</f>
        <v>No</v>
      </c>
      <c r="N5899" s="1" t="str">
        <f>IF(OR(BART_Rides[[#This Row],[Station Code]]="EM", BART_Rides[[#This Row],[Station Code]]="MT", BART_Rides[[#This Row],[Station Code]]="PL", BART_Rides[[#This Row],[Station Code]]="CC"), "Yes", "No")</f>
        <v>No</v>
      </c>
    </row>
    <row r="5900" spans="6:14">
      <c r="F5900" s="3">
        <v>44255</v>
      </c>
      <c r="G5900" s="1" t="s">
        <v>31</v>
      </c>
      <c r="H5900" s="1" t="s">
        <v>104</v>
      </c>
      <c r="I5900" s="1">
        <v>214</v>
      </c>
      <c r="J5900" s="1">
        <f>MONTH(BART_Rides[[#This Row],[Date]])</f>
        <v>2</v>
      </c>
      <c r="K5900" s="1">
        <f>WEEKDAY(BART_Rides[[#This Row],[Date]],2)</f>
        <v>7</v>
      </c>
      <c r="L5900" s="1" t="str">
        <f>LEFT(BART_Rides[[#This Row],[Lines]],1)</f>
        <v>O</v>
      </c>
      <c r="M5900" s="1" t="str">
        <f>IF(BART_Rides[[#This Row],[FirstLetter]]="Y","Yes","No")</f>
        <v>No</v>
      </c>
      <c r="N5900" s="1" t="str">
        <f>IF(OR(BART_Rides[[#This Row],[Station Code]]="EM", BART_Rides[[#This Row],[Station Code]]="MT", BART_Rides[[#This Row],[Station Code]]="PL", BART_Rides[[#This Row],[Station Code]]="CC"), "Yes", "No")</f>
        <v>No</v>
      </c>
    </row>
    <row r="5901" spans="6:14">
      <c r="F5901" s="3">
        <v>44256</v>
      </c>
      <c r="G5901" s="1" t="s">
        <v>31</v>
      </c>
      <c r="H5901" s="1" t="s">
        <v>104</v>
      </c>
      <c r="I5901" s="1">
        <v>543</v>
      </c>
      <c r="J5901" s="1">
        <f>MONTH(BART_Rides[[#This Row],[Date]])</f>
        <v>3</v>
      </c>
      <c r="K5901" s="1">
        <f>WEEKDAY(BART_Rides[[#This Row],[Date]],2)</f>
        <v>1</v>
      </c>
      <c r="L5901" s="1" t="str">
        <f>LEFT(BART_Rides[[#This Row],[Lines]],1)</f>
        <v>O</v>
      </c>
      <c r="M5901" s="1" t="str">
        <f>IF(BART_Rides[[#This Row],[FirstLetter]]="Y","Yes","No")</f>
        <v>No</v>
      </c>
      <c r="N5901" s="1" t="str">
        <f>IF(OR(BART_Rides[[#This Row],[Station Code]]="EM", BART_Rides[[#This Row],[Station Code]]="MT", BART_Rides[[#This Row],[Station Code]]="PL", BART_Rides[[#This Row],[Station Code]]="CC"), "Yes", "No")</f>
        <v>No</v>
      </c>
    </row>
    <row r="5902" spans="6:14">
      <c r="F5902" s="3">
        <v>44257</v>
      </c>
      <c r="G5902" s="1" t="s">
        <v>31</v>
      </c>
      <c r="H5902" s="1" t="s">
        <v>104</v>
      </c>
      <c r="I5902" s="1">
        <v>552</v>
      </c>
      <c r="J5902" s="1">
        <f>MONTH(BART_Rides[[#This Row],[Date]])</f>
        <v>3</v>
      </c>
      <c r="K5902" s="1">
        <f>WEEKDAY(BART_Rides[[#This Row],[Date]],2)</f>
        <v>2</v>
      </c>
      <c r="L5902" s="1" t="str">
        <f>LEFT(BART_Rides[[#This Row],[Lines]],1)</f>
        <v>O</v>
      </c>
      <c r="M5902" s="1" t="str">
        <f>IF(BART_Rides[[#This Row],[FirstLetter]]="Y","Yes","No")</f>
        <v>No</v>
      </c>
      <c r="N5902" s="1" t="str">
        <f>IF(OR(BART_Rides[[#This Row],[Station Code]]="EM", BART_Rides[[#This Row],[Station Code]]="MT", BART_Rides[[#This Row],[Station Code]]="PL", BART_Rides[[#This Row],[Station Code]]="CC"), "Yes", "No")</f>
        <v>No</v>
      </c>
    </row>
    <row r="5903" spans="6:14">
      <c r="F5903" s="3">
        <v>44258</v>
      </c>
      <c r="G5903" s="1" t="s">
        <v>31</v>
      </c>
      <c r="H5903" s="1" t="s">
        <v>104</v>
      </c>
      <c r="I5903" s="1">
        <v>568</v>
      </c>
      <c r="J5903" s="1">
        <f>MONTH(BART_Rides[[#This Row],[Date]])</f>
        <v>3</v>
      </c>
      <c r="K5903" s="1">
        <f>WEEKDAY(BART_Rides[[#This Row],[Date]],2)</f>
        <v>3</v>
      </c>
      <c r="L5903" s="1" t="str">
        <f>LEFT(BART_Rides[[#This Row],[Lines]],1)</f>
        <v>O</v>
      </c>
      <c r="M5903" s="1" t="str">
        <f>IF(BART_Rides[[#This Row],[FirstLetter]]="Y","Yes","No")</f>
        <v>No</v>
      </c>
      <c r="N5903" s="1" t="str">
        <f>IF(OR(BART_Rides[[#This Row],[Station Code]]="EM", BART_Rides[[#This Row],[Station Code]]="MT", BART_Rides[[#This Row],[Station Code]]="PL", BART_Rides[[#This Row],[Station Code]]="CC"), "Yes", "No")</f>
        <v>No</v>
      </c>
    </row>
    <row r="5904" spans="6:14">
      <c r="F5904" s="3">
        <v>44259</v>
      </c>
      <c r="G5904" s="1" t="s">
        <v>31</v>
      </c>
      <c r="H5904" s="1" t="s">
        <v>104</v>
      </c>
      <c r="I5904" s="1">
        <v>572</v>
      </c>
      <c r="J5904" s="1">
        <f>MONTH(BART_Rides[[#This Row],[Date]])</f>
        <v>3</v>
      </c>
      <c r="K5904" s="1">
        <f>WEEKDAY(BART_Rides[[#This Row],[Date]],2)</f>
        <v>4</v>
      </c>
      <c r="L5904" s="1" t="str">
        <f>LEFT(BART_Rides[[#This Row],[Lines]],1)</f>
        <v>O</v>
      </c>
      <c r="M5904" s="1" t="str">
        <f>IF(BART_Rides[[#This Row],[FirstLetter]]="Y","Yes","No")</f>
        <v>No</v>
      </c>
      <c r="N5904" s="1" t="str">
        <f>IF(OR(BART_Rides[[#This Row],[Station Code]]="EM", BART_Rides[[#This Row],[Station Code]]="MT", BART_Rides[[#This Row],[Station Code]]="PL", BART_Rides[[#This Row],[Station Code]]="CC"), "Yes", "No")</f>
        <v>No</v>
      </c>
    </row>
    <row r="5905" spans="6:14">
      <c r="F5905" s="3">
        <v>44260</v>
      </c>
      <c r="G5905" s="1" t="s">
        <v>31</v>
      </c>
      <c r="H5905" s="1" t="s">
        <v>104</v>
      </c>
      <c r="I5905" s="1">
        <v>563</v>
      </c>
      <c r="J5905" s="1">
        <f>MONTH(BART_Rides[[#This Row],[Date]])</f>
        <v>3</v>
      </c>
      <c r="K5905" s="1">
        <f>WEEKDAY(BART_Rides[[#This Row],[Date]],2)</f>
        <v>5</v>
      </c>
      <c r="L5905" s="1" t="str">
        <f>LEFT(BART_Rides[[#This Row],[Lines]],1)</f>
        <v>O</v>
      </c>
      <c r="M5905" s="1" t="str">
        <f>IF(BART_Rides[[#This Row],[FirstLetter]]="Y","Yes","No")</f>
        <v>No</v>
      </c>
      <c r="N5905" s="1" t="str">
        <f>IF(OR(BART_Rides[[#This Row],[Station Code]]="EM", BART_Rides[[#This Row],[Station Code]]="MT", BART_Rides[[#This Row],[Station Code]]="PL", BART_Rides[[#This Row],[Station Code]]="CC"), "Yes", "No")</f>
        <v>No</v>
      </c>
    </row>
    <row r="5906" spans="6:14">
      <c r="F5906" s="3">
        <v>44261</v>
      </c>
      <c r="G5906" s="1" t="s">
        <v>31</v>
      </c>
      <c r="H5906" s="1" t="s">
        <v>104</v>
      </c>
      <c r="I5906" s="1">
        <v>299</v>
      </c>
      <c r="J5906" s="1">
        <f>MONTH(BART_Rides[[#This Row],[Date]])</f>
        <v>3</v>
      </c>
      <c r="K5906" s="1">
        <f>WEEKDAY(BART_Rides[[#This Row],[Date]],2)</f>
        <v>6</v>
      </c>
      <c r="L5906" s="1" t="str">
        <f>LEFT(BART_Rides[[#This Row],[Lines]],1)</f>
        <v>O</v>
      </c>
      <c r="M5906" s="1" t="str">
        <f>IF(BART_Rides[[#This Row],[FirstLetter]]="Y","Yes","No")</f>
        <v>No</v>
      </c>
      <c r="N5906" s="1" t="str">
        <f>IF(OR(BART_Rides[[#This Row],[Station Code]]="EM", BART_Rides[[#This Row],[Station Code]]="MT", BART_Rides[[#This Row],[Station Code]]="PL", BART_Rides[[#This Row],[Station Code]]="CC"), "Yes", "No")</f>
        <v>No</v>
      </c>
    </row>
    <row r="5907" spans="6:14">
      <c r="F5907" s="3">
        <v>44262</v>
      </c>
      <c r="G5907" s="1" t="s">
        <v>31</v>
      </c>
      <c r="H5907" s="1" t="s">
        <v>104</v>
      </c>
      <c r="I5907" s="1">
        <v>218</v>
      </c>
      <c r="J5907" s="1">
        <f>MONTH(BART_Rides[[#This Row],[Date]])</f>
        <v>3</v>
      </c>
      <c r="K5907" s="1">
        <f>WEEKDAY(BART_Rides[[#This Row],[Date]],2)</f>
        <v>7</v>
      </c>
      <c r="L5907" s="1" t="str">
        <f>LEFT(BART_Rides[[#This Row],[Lines]],1)</f>
        <v>O</v>
      </c>
      <c r="M5907" s="1" t="str">
        <f>IF(BART_Rides[[#This Row],[FirstLetter]]="Y","Yes","No")</f>
        <v>No</v>
      </c>
      <c r="N5907" s="1" t="str">
        <f>IF(OR(BART_Rides[[#This Row],[Station Code]]="EM", BART_Rides[[#This Row],[Station Code]]="MT", BART_Rides[[#This Row],[Station Code]]="PL", BART_Rides[[#This Row],[Station Code]]="CC"), "Yes", "No")</f>
        <v>No</v>
      </c>
    </row>
    <row r="5908" spans="6:14">
      <c r="F5908" s="3">
        <v>44263</v>
      </c>
      <c r="G5908" s="1" t="s">
        <v>31</v>
      </c>
      <c r="H5908" s="1" t="s">
        <v>104</v>
      </c>
      <c r="I5908" s="1">
        <v>545</v>
      </c>
      <c r="J5908" s="1">
        <f>MONTH(BART_Rides[[#This Row],[Date]])</f>
        <v>3</v>
      </c>
      <c r="K5908" s="1">
        <f>WEEKDAY(BART_Rides[[#This Row],[Date]],2)</f>
        <v>1</v>
      </c>
      <c r="L5908" s="1" t="str">
        <f>LEFT(BART_Rides[[#This Row],[Lines]],1)</f>
        <v>O</v>
      </c>
      <c r="M5908" s="1" t="str">
        <f>IF(BART_Rides[[#This Row],[FirstLetter]]="Y","Yes","No")</f>
        <v>No</v>
      </c>
      <c r="N5908" s="1" t="str">
        <f>IF(OR(BART_Rides[[#This Row],[Station Code]]="EM", BART_Rides[[#This Row],[Station Code]]="MT", BART_Rides[[#This Row],[Station Code]]="PL", BART_Rides[[#This Row],[Station Code]]="CC"), "Yes", "No")</f>
        <v>No</v>
      </c>
    </row>
    <row r="5909" spans="6:14">
      <c r="F5909" s="3">
        <v>44264</v>
      </c>
      <c r="G5909" s="1" t="s">
        <v>31</v>
      </c>
      <c r="H5909" s="1" t="s">
        <v>104</v>
      </c>
      <c r="I5909" s="1">
        <v>552</v>
      </c>
      <c r="J5909" s="1">
        <f>MONTH(BART_Rides[[#This Row],[Date]])</f>
        <v>3</v>
      </c>
      <c r="K5909" s="1">
        <f>WEEKDAY(BART_Rides[[#This Row],[Date]],2)</f>
        <v>2</v>
      </c>
      <c r="L5909" s="1" t="str">
        <f>LEFT(BART_Rides[[#This Row],[Lines]],1)</f>
        <v>O</v>
      </c>
      <c r="M5909" s="1" t="str">
        <f>IF(BART_Rides[[#This Row],[FirstLetter]]="Y","Yes","No")</f>
        <v>No</v>
      </c>
      <c r="N5909" s="1" t="str">
        <f>IF(OR(BART_Rides[[#This Row],[Station Code]]="EM", BART_Rides[[#This Row],[Station Code]]="MT", BART_Rides[[#This Row],[Station Code]]="PL", BART_Rides[[#This Row],[Station Code]]="CC"), "Yes", "No")</f>
        <v>No</v>
      </c>
    </row>
    <row r="5910" spans="6:14">
      <c r="F5910" s="3">
        <v>44265</v>
      </c>
      <c r="G5910" s="1" t="s">
        <v>31</v>
      </c>
      <c r="H5910" s="1" t="s">
        <v>104</v>
      </c>
      <c r="I5910" s="1">
        <v>515</v>
      </c>
      <c r="J5910" s="1">
        <f>MONTH(BART_Rides[[#This Row],[Date]])</f>
        <v>3</v>
      </c>
      <c r="K5910" s="1">
        <f>WEEKDAY(BART_Rides[[#This Row],[Date]],2)</f>
        <v>3</v>
      </c>
      <c r="L5910" s="1" t="str">
        <f>LEFT(BART_Rides[[#This Row],[Lines]],1)</f>
        <v>O</v>
      </c>
      <c r="M5910" s="1" t="str">
        <f>IF(BART_Rides[[#This Row],[FirstLetter]]="Y","Yes","No")</f>
        <v>No</v>
      </c>
      <c r="N5910" s="1" t="str">
        <f>IF(OR(BART_Rides[[#This Row],[Station Code]]="EM", BART_Rides[[#This Row],[Station Code]]="MT", BART_Rides[[#This Row],[Station Code]]="PL", BART_Rides[[#This Row],[Station Code]]="CC"), "Yes", "No")</f>
        <v>No</v>
      </c>
    </row>
    <row r="5911" spans="6:14">
      <c r="F5911" s="3">
        <v>44266</v>
      </c>
      <c r="G5911" s="1" t="s">
        <v>31</v>
      </c>
      <c r="H5911" s="1" t="s">
        <v>104</v>
      </c>
      <c r="I5911" s="1">
        <v>539</v>
      </c>
      <c r="J5911" s="1">
        <f>MONTH(BART_Rides[[#This Row],[Date]])</f>
        <v>3</v>
      </c>
      <c r="K5911" s="1">
        <f>WEEKDAY(BART_Rides[[#This Row],[Date]],2)</f>
        <v>4</v>
      </c>
      <c r="L5911" s="1" t="str">
        <f>LEFT(BART_Rides[[#This Row],[Lines]],1)</f>
        <v>O</v>
      </c>
      <c r="M5911" s="1" t="str">
        <f>IF(BART_Rides[[#This Row],[FirstLetter]]="Y","Yes","No")</f>
        <v>No</v>
      </c>
      <c r="N5911" s="1" t="str">
        <f>IF(OR(BART_Rides[[#This Row],[Station Code]]="EM", BART_Rides[[#This Row],[Station Code]]="MT", BART_Rides[[#This Row],[Station Code]]="PL", BART_Rides[[#This Row],[Station Code]]="CC"), "Yes", "No")</f>
        <v>No</v>
      </c>
    </row>
    <row r="5912" spans="6:14">
      <c r="F5912" s="3">
        <v>44267</v>
      </c>
      <c r="G5912" s="1" t="s">
        <v>31</v>
      </c>
      <c r="H5912" s="1" t="s">
        <v>104</v>
      </c>
      <c r="I5912" s="1">
        <v>539</v>
      </c>
      <c r="J5912" s="1">
        <f>MONTH(BART_Rides[[#This Row],[Date]])</f>
        <v>3</v>
      </c>
      <c r="K5912" s="1">
        <f>WEEKDAY(BART_Rides[[#This Row],[Date]],2)</f>
        <v>5</v>
      </c>
      <c r="L5912" s="1" t="str">
        <f>LEFT(BART_Rides[[#This Row],[Lines]],1)</f>
        <v>O</v>
      </c>
      <c r="M5912" s="1" t="str">
        <f>IF(BART_Rides[[#This Row],[FirstLetter]]="Y","Yes","No")</f>
        <v>No</v>
      </c>
      <c r="N5912" s="1" t="str">
        <f>IF(OR(BART_Rides[[#This Row],[Station Code]]="EM", BART_Rides[[#This Row],[Station Code]]="MT", BART_Rides[[#This Row],[Station Code]]="PL", BART_Rides[[#This Row],[Station Code]]="CC"), "Yes", "No")</f>
        <v>No</v>
      </c>
    </row>
    <row r="5913" spans="6:14">
      <c r="F5913" s="3">
        <v>44268</v>
      </c>
      <c r="G5913" s="1" t="s">
        <v>31</v>
      </c>
      <c r="H5913" s="1" t="s">
        <v>104</v>
      </c>
      <c r="I5913" s="1">
        <v>300</v>
      </c>
      <c r="J5913" s="1">
        <f>MONTH(BART_Rides[[#This Row],[Date]])</f>
        <v>3</v>
      </c>
      <c r="K5913" s="1">
        <f>WEEKDAY(BART_Rides[[#This Row],[Date]],2)</f>
        <v>6</v>
      </c>
      <c r="L5913" s="1" t="str">
        <f>LEFT(BART_Rides[[#This Row],[Lines]],1)</f>
        <v>O</v>
      </c>
      <c r="M5913" s="1" t="str">
        <f>IF(BART_Rides[[#This Row],[FirstLetter]]="Y","Yes","No")</f>
        <v>No</v>
      </c>
      <c r="N5913" s="1" t="str">
        <f>IF(OR(BART_Rides[[#This Row],[Station Code]]="EM", BART_Rides[[#This Row],[Station Code]]="MT", BART_Rides[[#This Row],[Station Code]]="PL", BART_Rides[[#This Row],[Station Code]]="CC"), "Yes", "No")</f>
        <v>No</v>
      </c>
    </row>
    <row r="5914" spans="6:14">
      <c r="F5914" s="3">
        <v>44269</v>
      </c>
      <c r="G5914" s="1" t="s">
        <v>31</v>
      </c>
      <c r="H5914" s="1" t="s">
        <v>104</v>
      </c>
      <c r="I5914" s="1">
        <v>175</v>
      </c>
      <c r="J5914" s="1">
        <f>MONTH(BART_Rides[[#This Row],[Date]])</f>
        <v>3</v>
      </c>
      <c r="K5914" s="1">
        <f>WEEKDAY(BART_Rides[[#This Row],[Date]],2)</f>
        <v>7</v>
      </c>
      <c r="L5914" s="1" t="str">
        <f>LEFT(BART_Rides[[#This Row],[Lines]],1)</f>
        <v>O</v>
      </c>
      <c r="M5914" s="1" t="str">
        <f>IF(BART_Rides[[#This Row],[FirstLetter]]="Y","Yes","No")</f>
        <v>No</v>
      </c>
      <c r="N5914" s="1" t="str">
        <f>IF(OR(BART_Rides[[#This Row],[Station Code]]="EM", BART_Rides[[#This Row],[Station Code]]="MT", BART_Rides[[#This Row],[Station Code]]="PL", BART_Rides[[#This Row],[Station Code]]="CC"), "Yes", "No")</f>
        <v>No</v>
      </c>
    </row>
    <row r="5915" spans="6:14">
      <c r="F5915" s="3">
        <v>44270</v>
      </c>
      <c r="G5915" s="1" t="s">
        <v>31</v>
      </c>
      <c r="H5915" s="1" t="s">
        <v>104</v>
      </c>
      <c r="I5915" s="1">
        <v>520</v>
      </c>
      <c r="J5915" s="1">
        <f>MONTH(BART_Rides[[#This Row],[Date]])</f>
        <v>3</v>
      </c>
      <c r="K5915" s="1">
        <f>WEEKDAY(BART_Rides[[#This Row],[Date]],2)</f>
        <v>1</v>
      </c>
      <c r="L5915" s="1" t="str">
        <f>LEFT(BART_Rides[[#This Row],[Lines]],1)</f>
        <v>O</v>
      </c>
      <c r="M5915" s="1" t="str">
        <f>IF(BART_Rides[[#This Row],[FirstLetter]]="Y","Yes","No")</f>
        <v>No</v>
      </c>
      <c r="N5915" s="1" t="str">
        <f>IF(OR(BART_Rides[[#This Row],[Station Code]]="EM", BART_Rides[[#This Row],[Station Code]]="MT", BART_Rides[[#This Row],[Station Code]]="PL", BART_Rides[[#This Row],[Station Code]]="CC"), "Yes", "No")</f>
        <v>No</v>
      </c>
    </row>
    <row r="5916" spans="6:14">
      <c r="F5916" s="3">
        <v>44271</v>
      </c>
      <c r="G5916" s="1" t="s">
        <v>31</v>
      </c>
      <c r="H5916" s="1" t="s">
        <v>104</v>
      </c>
      <c r="I5916" s="1">
        <v>537</v>
      </c>
      <c r="J5916" s="1">
        <f>MONTH(BART_Rides[[#This Row],[Date]])</f>
        <v>3</v>
      </c>
      <c r="K5916" s="1">
        <f>WEEKDAY(BART_Rides[[#This Row],[Date]],2)</f>
        <v>2</v>
      </c>
      <c r="L5916" s="1" t="str">
        <f>LEFT(BART_Rides[[#This Row],[Lines]],1)</f>
        <v>O</v>
      </c>
      <c r="M5916" s="1" t="str">
        <f>IF(BART_Rides[[#This Row],[FirstLetter]]="Y","Yes","No")</f>
        <v>No</v>
      </c>
      <c r="N5916" s="1" t="str">
        <f>IF(OR(BART_Rides[[#This Row],[Station Code]]="EM", BART_Rides[[#This Row],[Station Code]]="MT", BART_Rides[[#This Row],[Station Code]]="PL", BART_Rides[[#This Row],[Station Code]]="CC"), "Yes", "No")</f>
        <v>No</v>
      </c>
    </row>
    <row r="5917" spans="6:14">
      <c r="F5917" s="3">
        <v>44272</v>
      </c>
      <c r="G5917" s="1" t="s">
        <v>31</v>
      </c>
      <c r="H5917" s="1" t="s">
        <v>104</v>
      </c>
      <c r="I5917" s="1">
        <v>551</v>
      </c>
      <c r="J5917" s="1">
        <f>MONTH(BART_Rides[[#This Row],[Date]])</f>
        <v>3</v>
      </c>
      <c r="K5917" s="1">
        <f>WEEKDAY(BART_Rides[[#This Row],[Date]],2)</f>
        <v>3</v>
      </c>
      <c r="L5917" s="1" t="str">
        <f>LEFT(BART_Rides[[#This Row],[Lines]],1)</f>
        <v>O</v>
      </c>
      <c r="M5917" s="1" t="str">
        <f>IF(BART_Rides[[#This Row],[FirstLetter]]="Y","Yes","No")</f>
        <v>No</v>
      </c>
      <c r="N5917" s="1" t="str">
        <f>IF(OR(BART_Rides[[#This Row],[Station Code]]="EM", BART_Rides[[#This Row],[Station Code]]="MT", BART_Rides[[#This Row],[Station Code]]="PL", BART_Rides[[#This Row],[Station Code]]="CC"), "Yes", "No")</f>
        <v>No</v>
      </c>
    </row>
    <row r="5918" spans="6:14">
      <c r="F5918" s="3">
        <v>44273</v>
      </c>
      <c r="G5918" s="1" t="s">
        <v>31</v>
      </c>
      <c r="H5918" s="1" t="s">
        <v>104</v>
      </c>
      <c r="I5918" s="1">
        <v>531</v>
      </c>
      <c r="J5918" s="1">
        <f>MONTH(BART_Rides[[#This Row],[Date]])</f>
        <v>3</v>
      </c>
      <c r="K5918" s="1">
        <f>WEEKDAY(BART_Rides[[#This Row],[Date]],2)</f>
        <v>4</v>
      </c>
      <c r="L5918" s="1" t="str">
        <f>LEFT(BART_Rides[[#This Row],[Lines]],1)</f>
        <v>O</v>
      </c>
      <c r="M5918" s="1" t="str">
        <f>IF(BART_Rides[[#This Row],[FirstLetter]]="Y","Yes","No")</f>
        <v>No</v>
      </c>
      <c r="N5918" s="1" t="str">
        <f>IF(OR(BART_Rides[[#This Row],[Station Code]]="EM", BART_Rides[[#This Row],[Station Code]]="MT", BART_Rides[[#This Row],[Station Code]]="PL", BART_Rides[[#This Row],[Station Code]]="CC"), "Yes", "No")</f>
        <v>No</v>
      </c>
    </row>
    <row r="5919" spans="6:14">
      <c r="F5919" s="3">
        <v>44274</v>
      </c>
      <c r="G5919" s="1" t="s">
        <v>31</v>
      </c>
      <c r="H5919" s="1" t="s">
        <v>104</v>
      </c>
      <c r="I5919" s="1">
        <v>548</v>
      </c>
      <c r="J5919" s="1">
        <f>MONTH(BART_Rides[[#This Row],[Date]])</f>
        <v>3</v>
      </c>
      <c r="K5919" s="1">
        <f>WEEKDAY(BART_Rides[[#This Row],[Date]],2)</f>
        <v>5</v>
      </c>
      <c r="L5919" s="1" t="str">
        <f>LEFT(BART_Rides[[#This Row],[Lines]],1)</f>
        <v>O</v>
      </c>
      <c r="M5919" s="1" t="str">
        <f>IF(BART_Rides[[#This Row],[FirstLetter]]="Y","Yes","No")</f>
        <v>No</v>
      </c>
      <c r="N5919" s="1" t="str">
        <f>IF(OR(BART_Rides[[#This Row],[Station Code]]="EM", BART_Rides[[#This Row],[Station Code]]="MT", BART_Rides[[#This Row],[Station Code]]="PL", BART_Rides[[#This Row],[Station Code]]="CC"), "Yes", "No")</f>
        <v>No</v>
      </c>
    </row>
    <row r="5920" spans="6:14">
      <c r="F5920" s="3">
        <v>44275</v>
      </c>
      <c r="G5920" s="1" t="s">
        <v>31</v>
      </c>
      <c r="H5920" s="1" t="s">
        <v>104</v>
      </c>
      <c r="I5920" s="1">
        <v>310</v>
      </c>
      <c r="J5920" s="1">
        <f>MONTH(BART_Rides[[#This Row],[Date]])</f>
        <v>3</v>
      </c>
      <c r="K5920" s="1">
        <f>WEEKDAY(BART_Rides[[#This Row],[Date]],2)</f>
        <v>6</v>
      </c>
      <c r="L5920" s="1" t="str">
        <f>LEFT(BART_Rides[[#This Row],[Lines]],1)</f>
        <v>O</v>
      </c>
      <c r="M5920" s="1" t="str">
        <f>IF(BART_Rides[[#This Row],[FirstLetter]]="Y","Yes","No")</f>
        <v>No</v>
      </c>
      <c r="N5920" s="1" t="str">
        <f>IF(OR(BART_Rides[[#This Row],[Station Code]]="EM", BART_Rides[[#This Row],[Station Code]]="MT", BART_Rides[[#This Row],[Station Code]]="PL", BART_Rides[[#This Row],[Station Code]]="CC"), "Yes", "No")</f>
        <v>No</v>
      </c>
    </row>
    <row r="5921" spans="6:14">
      <c r="F5921" s="3">
        <v>44276</v>
      </c>
      <c r="G5921" s="1" t="s">
        <v>31</v>
      </c>
      <c r="H5921" s="1" t="s">
        <v>104</v>
      </c>
      <c r="I5921" s="1">
        <v>233</v>
      </c>
      <c r="J5921" s="1">
        <f>MONTH(BART_Rides[[#This Row],[Date]])</f>
        <v>3</v>
      </c>
      <c r="K5921" s="1">
        <f>WEEKDAY(BART_Rides[[#This Row],[Date]],2)</f>
        <v>7</v>
      </c>
      <c r="L5921" s="1" t="str">
        <f>LEFT(BART_Rides[[#This Row],[Lines]],1)</f>
        <v>O</v>
      </c>
      <c r="M5921" s="1" t="str">
        <f>IF(BART_Rides[[#This Row],[FirstLetter]]="Y","Yes","No")</f>
        <v>No</v>
      </c>
      <c r="N5921" s="1" t="str">
        <f>IF(OR(BART_Rides[[#This Row],[Station Code]]="EM", BART_Rides[[#This Row],[Station Code]]="MT", BART_Rides[[#This Row],[Station Code]]="PL", BART_Rides[[#This Row],[Station Code]]="CC"), "Yes", "No")</f>
        <v>No</v>
      </c>
    </row>
    <row r="5922" spans="6:14">
      <c r="F5922" s="3">
        <v>44277</v>
      </c>
      <c r="G5922" s="1" t="s">
        <v>31</v>
      </c>
      <c r="H5922" s="1" t="s">
        <v>104</v>
      </c>
      <c r="I5922" s="1">
        <v>505</v>
      </c>
      <c r="J5922" s="1">
        <f>MONTH(BART_Rides[[#This Row],[Date]])</f>
        <v>3</v>
      </c>
      <c r="K5922" s="1">
        <f>WEEKDAY(BART_Rides[[#This Row],[Date]],2)</f>
        <v>1</v>
      </c>
      <c r="L5922" s="1" t="str">
        <f>LEFT(BART_Rides[[#This Row],[Lines]],1)</f>
        <v>O</v>
      </c>
      <c r="M5922" s="1" t="str">
        <f>IF(BART_Rides[[#This Row],[FirstLetter]]="Y","Yes","No")</f>
        <v>No</v>
      </c>
      <c r="N5922" s="1" t="str">
        <f>IF(OR(BART_Rides[[#This Row],[Station Code]]="EM", BART_Rides[[#This Row],[Station Code]]="MT", BART_Rides[[#This Row],[Station Code]]="PL", BART_Rides[[#This Row],[Station Code]]="CC"), "Yes", "No")</f>
        <v>No</v>
      </c>
    </row>
    <row r="5923" spans="6:14">
      <c r="F5923" s="3">
        <v>44278</v>
      </c>
      <c r="G5923" s="1" t="s">
        <v>31</v>
      </c>
      <c r="H5923" s="1" t="s">
        <v>104</v>
      </c>
      <c r="I5923" s="1">
        <v>597</v>
      </c>
      <c r="J5923" s="1">
        <f>MONTH(BART_Rides[[#This Row],[Date]])</f>
        <v>3</v>
      </c>
      <c r="K5923" s="1">
        <f>WEEKDAY(BART_Rides[[#This Row],[Date]],2)</f>
        <v>2</v>
      </c>
      <c r="L5923" s="1" t="str">
        <f>LEFT(BART_Rides[[#This Row],[Lines]],1)</f>
        <v>O</v>
      </c>
      <c r="M5923" s="1" t="str">
        <f>IF(BART_Rides[[#This Row],[FirstLetter]]="Y","Yes","No")</f>
        <v>No</v>
      </c>
      <c r="N5923" s="1" t="str">
        <f>IF(OR(BART_Rides[[#This Row],[Station Code]]="EM", BART_Rides[[#This Row],[Station Code]]="MT", BART_Rides[[#This Row],[Station Code]]="PL", BART_Rides[[#This Row],[Station Code]]="CC"), "Yes", "No")</f>
        <v>No</v>
      </c>
    </row>
    <row r="5924" spans="6:14">
      <c r="F5924" s="3">
        <v>44279</v>
      </c>
      <c r="G5924" s="1" t="s">
        <v>31</v>
      </c>
      <c r="H5924" s="1" t="s">
        <v>104</v>
      </c>
      <c r="I5924" s="1">
        <v>582</v>
      </c>
      <c r="J5924" s="1">
        <f>MONTH(BART_Rides[[#This Row],[Date]])</f>
        <v>3</v>
      </c>
      <c r="K5924" s="1">
        <f>WEEKDAY(BART_Rides[[#This Row],[Date]],2)</f>
        <v>3</v>
      </c>
      <c r="L5924" s="1" t="str">
        <f>LEFT(BART_Rides[[#This Row],[Lines]],1)</f>
        <v>O</v>
      </c>
      <c r="M5924" s="1" t="str">
        <f>IF(BART_Rides[[#This Row],[FirstLetter]]="Y","Yes","No")</f>
        <v>No</v>
      </c>
      <c r="N5924" s="1" t="str">
        <f>IF(OR(BART_Rides[[#This Row],[Station Code]]="EM", BART_Rides[[#This Row],[Station Code]]="MT", BART_Rides[[#This Row],[Station Code]]="PL", BART_Rides[[#This Row],[Station Code]]="CC"), "Yes", "No")</f>
        <v>No</v>
      </c>
    </row>
    <row r="5925" spans="6:14">
      <c r="F5925" s="3">
        <v>44280</v>
      </c>
      <c r="G5925" s="1" t="s">
        <v>31</v>
      </c>
      <c r="H5925" s="1" t="s">
        <v>104</v>
      </c>
      <c r="I5925" s="1">
        <v>590</v>
      </c>
      <c r="J5925" s="1">
        <f>MONTH(BART_Rides[[#This Row],[Date]])</f>
        <v>3</v>
      </c>
      <c r="K5925" s="1">
        <f>WEEKDAY(BART_Rides[[#This Row],[Date]],2)</f>
        <v>4</v>
      </c>
      <c r="L5925" s="1" t="str">
        <f>LEFT(BART_Rides[[#This Row],[Lines]],1)</f>
        <v>O</v>
      </c>
      <c r="M5925" s="1" t="str">
        <f>IF(BART_Rides[[#This Row],[FirstLetter]]="Y","Yes","No")</f>
        <v>No</v>
      </c>
      <c r="N5925" s="1" t="str">
        <f>IF(OR(BART_Rides[[#This Row],[Station Code]]="EM", BART_Rides[[#This Row],[Station Code]]="MT", BART_Rides[[#This Row],[Station Code]]="PL", BART_Rides[[#This Row],[Station Code]]="CC"), "Yes", "No")</f>
        <v>No</v>
      </c>
    </row>
    <row r="5926" spans="6:14">
      <c r="F5926" s="3">
        <v>44281</v>
      </c>
      <c r="G5926" s="1" t="s">
        <v>31</v>
      </c>
      <c r="H5926" s="1" t="s">
        <v>104</v>
      </c>
      <c r="I5926" s="1">
        <v>568</v>
      </c>
      <c r="J5926" s="1">
        <f>MONTH(BART_Rides[[#This Row],[Date]])</f>
        <v>3</v>
      </c>
      <c r="K5926" s="1">
        <f>WEEKDAY(BART_Rides[[#This Row],[Date]],2)</f>
        <v>5</v>
      </c>
      <c r="L5926" s="1" t="str">
        <f>LEFT(BART_Rides[[#This Row],[Lines]],1)</f>
        <v>O</v>
      </c>
      <c r="M5926" s="1" t="str">
        <f>IF(BART_Rides[[#This Row],[FirstLetter]]="Y","Yes","No")</f>
        <v>No</v>
      </c>
      <c r="N5926" s="1" t="str">
        <f>IF(OR(BART_Rides[[#This Row],[Station Code]]="EM", BART_Rides[[#This Row],[Station Code]]="MT", BART_Rides[[#This Row],[Station Code]]="PL", BART_Rides[[#This Row],[Station Code]]="CC"), "Yes", "No")</f>
        <v>No</v>
      </c>
    </row>
    <row r="5927" spans="6:14">
      <c r="F5927" s="3">
        <v>44282</v>
      </c>
      <c r="G5927" s="1" t="s">
        <v>31</v>
      </c>
      <c r="H5927" s="1" t="s">
        <v>104</v>
      </c>
      <c r="I5927" s="1">
        <v>348</v>
      </c>
      <c r="J5927" s="1">
        <f>MONTH(BART_Rides[[#This Row],[Date]])</f>
        <v>3</v>
      </c>
      <c r="K5927" s="1">
        <f>WEEKDAY(BART_Rides[[#This Row],[Date]],2)</f>
        <v>6</v>
      </c>
      <c r="L5927" s="1" t="str">
        <f>LEFT(BART_Rides[[#This Row],[Lines]],1)</f>
        <v>O</v>
      </c>
      <c r="M5927" s="1" t="str">
        <f>IF(BART_Rides[[#This Row],[FirstLetter]]="Y","Yes","No")</f>
        <v>No</v>
      </c>
      <c r="N5927" s="1" t="str">
        <f>IF(OR(BART_Rides[[#This Row],[Station Code]]="EM", BART_Rides[[#This Row],[Station Code]]="MT", BART_Rides[[#This Row],[Station Code]]="PL", BART_Rides[[#This Row],[Station Code]]="CC"), "Yes", "No")</f>
        <v>No</v>
      </c>
    </row>
    <row r="5928" spans="6:14">
      <c r="F5928" s="3">
        <v>44283</v>
      </c>
      <c r="G5928" s="1" t="s">
        <v>31</v>
      </c>
      <c r="H5928" s="1" t="s">
        <v>104</v>
      </c>
      <c r="I5928" s="1">
        <v>238</v>
      </c>
      <c r="J5928" s="1">
        <f>MONTH(BART_Rides[[#This Row],[Date]])</f>
        <v>3</v>
      </c>
      <c r="K5928" s="1">
        <f>WEEKDAY(BART_Rides[[#This Row],[Date]],2)</f>
        <v>7</v>
      </c>
      <c r="L5928" s="1" t="str">
        <f>LEFT(BART_Rides[[#This Row],[Lines]],1)</f>
        <v>O</v>
      </c>
      <c r="M5928" s="1" t="str">
        <f>IF(BART_Rides[[#This Row],[FirstLetter]]="Y","Yes","No")</f>
        <v>No</v>
      </c>
      <c r="N5928" s="1" t="str">
        <f>IF(OR(BART_Rides[[#This Row],[Station Code]]="EM", BART_Rides[[#This Row],[Station Code]]="MT", BART_Rides[[#This Row],[Station Code]]="PL", BART_Rides[[#This Row],[Station Code]]="CC"), "Yes", "No")</f>
        <v>No</v>
      </c>
    </row>
    <row r="5929" spans="6:14">
      <c r="F5929" s="3">
        <v>44284</v>
      </c>
      <c r="G5929" s="1" t="s">
        <v>31</v>
      </c>
      <c r="H5929" s="1" t="s">
        <v>104</v>
      </c>
      <c r="I5929" s="1">
        <v>573</v>
      </c>
      <c r="J5929" s="1">
        <f>MONTH(BART_Rides[[#This Row],[Date]])</f>
        <v>3</v>
      </c>
      <c r="K5929" s="1">
        <f>WEEKDAY(BART_Rides[[#This Row],[Date]],2)</f>
        <v>1</v>
      </c>
      <c r="L5929" s="1" t="str">
        <f>LEFT(BART_Rides[[#This Row],[Lines]],1)</f>
        <v>O</v>
      </c>
      <c r="M5929" s="1" t="str">
        <f>IF(BART_Rides[[#This Row],[FirstLetter]]="Y","Yes","No")</f>
        <v>No</v>
      </c>
      <c r="N5929" s="1" t="str">
        <f>IF(OR(BART_Rides[[#This Row],[Station Code]]="EM", BART_Rides[[#This Row],[Station Code]]="MT", BART_Rides[[#This Row],[Station Code]]="PL", BART_Rides[[#This Row],[Station Code]]="CC"), "Yes", "No")</f>
        <v>No</v>
      </c>
    </row>
    <row r="5930" spans="6:14">
      <c r="F5930" s="3">
        <v>44285</v>
      </c>
      <c r="G5930" s="1" t="s">
        <v>31</v>
      </c>
      <c r="H5930" s="1" t="s">
        <v>104</v>
      </c>
      <c r="I5930" s="1">
        <v>616</v>
      </c>
      <c r="J5930" s="1">
        <f>MONTH(BART_Rides[[#This Row],[Date]])</f>
        <v>3</v>
      </c>
      <c r="K5930" s="1">
        <f>WEEKDAY(BART_Rides[[#This Row],[Date]],2)</f>
        <v>2</v>
      </c>
      <c r="L5930" s="1" t="str">
        <f>LEFT(BART_Rides[[#This Row],[Lines]],1)</f>
        <v>O</v>
      </c>
      <c r="M5930" s="1" t="str">
        <f>IF(BART_Rides[[#This Row],[FirstLetter]]="Y","Yes","No")</f>
        <v>No</v>
      </c>
      <c r="N5930" s="1" t="str">
        <f>IF(OR(BART_Rides[[#This Row],[Station Code]]="EM", BART_Rides[[#This Row],[Station Code]]="MT", BART_Rides[[#This Row],[Station Code]]="PL", BART_Rides[[#This Row],[Station Code]]="CC"), "Yes", "No")</f>
        <v>No</v>
      </c>
    </row>
    <row r="5931" spans="6:14">
      <c r="F5931" s="3">
        <v>44286</v>
      </c>
      <c r="G5931" s="1" t="s">
        <v>31</v>
      </c>
      <c r="H5931" s="1" t="s">
        <v>104</v>
      </c>
      <c r="I5931" s="1">
        <v>574</v>
      </c>
      <c r="J5931" s="1">
        <f>MONTH(BART_Rides[[#This Row],[Date]])</f>
        <v>3</v>
      </c>
      <c r="K5931" s="1">
        <f>WEEKDAY(BART_Rides[[#This Row],[Date]],2)</f>
        <v>3</v>
      </c>
      <c r="L5931" s="1" t="str">
        <f>LEFT(BART_Rides[[#This Row],[Lines]],1)</f>
        <v>O</v>
      </c>
      <c r="M5931" s="1" t="str">
        <f>IF(BART_Rides[[#This Row],[FirstLetter]]="Y","Yes","No")</f>
        <v>No</v>
      </c>
      <c r="N5931" s="1" t="str">
        <f>IF(OR(BART_Rides[[#This Row],[Station Code]]="EM", BART_Rides[[#This Row],[Station Code]]="MT", BART_Rides[[#This Row],[Station Code]]="PL", BART_Rides[[#This Row],[Station Code]]="CC"), "Yes", "No")</f>
        <v>No</v>
      </c>
    </row>
    <row r="5932" spans="6:14">
      <c r="F5932" s="3">
        <v>44287</v>
      </c>
      <c r="G5932" s="1" t="s">
        <v>31</v>
      </c>
      <c r="H5932" s="1" t="s">
        <v>104</v>
      </c>
      <c r="I5932" s="1">
        <v>628</v>
      </c>
      <c r="J5932" s="1">
        <f>MONTH(BART_Rides[[#This Row],[Date]])</f>
        <v>4</v>
      </c>
      <c r="K5932" s="1">
        <f>WEEKDAY(BART_Rides[[#This Row],[Date]],2)</f>
        <v>4</v>
      </c>
      <c r="L5932" s="1" t="str">
        <f>LEFT(BART_Rides[[#This Row],[Lines]],1)</f>
        <v>O</v>
      </c>
      <c r="M5932" s="1" t="str">
        <f>IF(BART_Rides[[#This Row],[FirstLetter]]="Y","Yes","No")</f>
        <v>No</v>
      </c>
      <c r="N5932" s="1" t="str">
        <f>IF(OR(BART_Rides[[#This Row],[Station Code]]="EM", BART_Rides[[#This Row],[Station Code]]="MT", BART_Rides[[#This Row],[Station Code]]="PL", BART_Rides[[#This Row],[Station Code]]="CC"), "Yes", "No")</f>
        <v>No</v>
      </c>
    </row>
    <row r="5933" spans="6:14">
      <c r="F5933" s="3">
        <v>44288</v>
      </c>
      <c r="G5933" s="1" t="s">
        <v>31</v>
      </c>
      <c r="H5933" s="1" t="s">
        <v>104</v>
      </c>
      <c r="I5933" s="1">
        <v>614</v>
      </c>
      <c r="J5933" s="1">
        <f>MONTH(BART_Rides[[#This Row],[Date]])</f>
        <v>4</v>
      </c>
      <c r="K5933" s="1">
        <f>WEEKDAY(BART_Rides[[#This Row],[Date]],2)</f>
        <v>5</v>
      </c>
      <c r="L5933" s="1" t="str">
        <f>LEFT(BART_Rides[[#This Row],[Lines]],1)</f>
        <v>O</v>
      </c>
      <c r="M5933" s="1" t="str">
        <f>IF(BART_Rides[[#This Row],[FirstLetter]]="Y","Yes","No")</f>
        <v>No</v>
      </c>
      <c r="N5933" s="1" t="str">
        <f>IF(OR(BART_Rides[[#This Row],[Station Code]]="EM", BART_Rides[[#This Row],[Station Code]]="MT", BART_Rides[[#This Row],[Station Code]]="PL", BART_Rides[[#This Row],[Station Code]]="CC"), "Yes", "No")</f>
        <v>No</v>
      </c>
    </row>
    <row r="5934" spans="6:14">
      <c r="F5934" s="3">
        <v>44289</v>
      </c>
      <c r="G5934" s="1" t="s">
        <v>31</v>
      </c>
      <c r="H5934" s="1" t="s">
        <v>104</v>
      </c>
      <c r="I5934" s="1">
        <v>343</v>
      </c>
      <c r="J5934" s="1">
        <f>MONTH(BART_Rides[[#This Row],[Date]])</f>
        <v>4</v>
      </c>
      <c r="K5934" s="1">
        <f>WEEKDAY(BART_Rides[[#This Row],[Date]],2)</f>
        <v>6</v>
      </c>
      <c r="L5934" s="1" t="str">
        <f>LEFT(BART_Rides[[#This Row],[Lines]],1)</f>
        <v>O</v>
      </c>
      <c r="M5934" s="1" t="str">
        <f>IF(BART_Rides[[#This Row],[FirstLetter]]="Y","Yes","No")</f>
        <v>No</v>
      </c>
      <c r="N5934" s="1" t="str">
        <f>IF(OR(BART_Rides[[#This Row],[Station Code]]="EM", BART_Rides[[#This Row],[Station Code]]="MT", BART_Rides[[#This Row],[Station Code]]="PL", BART_Rides[[#This Row],[Station Code]]="CC"), "Yes", "No")</f>
        <v>No</v>
      </c>
    </row>
    <row r="5935" spans="6:14">
      <c r="F5935" s="3">
        <v>44290</v>
      </c>
      <c r="G5935" s="1" t="s">
        <v>31</v>
      </c>
      <c r="H5935" s="1" t="s">
        <v>104</v>
      </c>
      <c r="I5935" s="1">
        <v>218</v>
      </c>
      <c r="J5935" s="1">
        <f>MONTH(BART_Rides[[#This Row],[Date]])</f>
        <v>4</v>
      </c>
      <c r="K5935" s="1">
        <f>WEEKDAY(BART_Rides[[#This Row],[Date]],2)</f>
        <v>7</v>
      </c>
      <c r="L5935" s="1" t="str">
        <f>LEFT(BART_Rides[[#This Row],[Lines]],1)</f>
        <v>O</v>
      </c>
      <c r="M5935" s="1" t="str">
        <f>IF(BART_Rides[[#This Row],[FirstLetter]]="Y","Yes","No")</f>
        <v>No</v>
      </c>
      <c r="N5935" s="1" t="str">
        <f>IF(OR(BART_Rides[[#This Row],[Station Code]]="EM", BART_Rides[[#This Row],[Station Code]]="MT", BART_Rides[[#This Row],[Station Code]]="PL", BART_Rides[[#This Row],[Station Code]]="CC"), "Yes", "No")</f>
        <v>No</v>
      </c>
    </row>
    <row r="5936" spans="6:14">
      <c r="F5936" s="3">
        <v>44291</v>
      </c>
      <c r="G5936" s="1" t="s">
        <v>31</v>
      </c>
      <c r="H5936" s="1" t="s">
        <v>104</v>
      </c>
      <c r="I5936" s="1">
        <v>574</v>
      </c>
      <c r="J5936" s="1">
        <f>MONTH(BART_Rides[[#This Row],[Date]])</f>
        <v>4</v>
      </c>
      <c r="K5936" s="1">
        <f>WEEKDAY(BART_Rides[[#This Row],[Date]],2)</f>
        <v>1</v>
      </c>
      <c r="L5936" s="1" t="str">
        <f>LEFT(BART_Rides[[#This Row],[Lines]],1)</f>
        <v>O</v>
      </c>
      <c r="M5936" s="1" t="str">
        <f>IF(BART_Rides[[#This Row],[FirstLetter]]="Y","Yes","No")</f>
        <v>No</v>
      </c>
      <c r="N5936" s="1" t="str">
        <f>IF(OR(BART_Rides[[#This Row],[Station Code]]="EM", BART_Rides[[#This Row],[Station Code]]="MT", BART_Rides[[#This Row],[Station Code]]="PL", BART_Rides[[#This Row],[Station Code]]="CC"), "Yes", "No")</f>
        <v>No</v>
      </c>
    </row>
    <row r="5937" spans="6:14">
      <c r="F5937" s="3">
        <v>44292</v>
      </c>
      <c r="G5937" s="1" t="s">
        <v>31</v>
      </c>
      <c r="H5937" s="1" t="s">
        <v>104</v>
      </c>
      <c r="I5937" s="1">
        <v>630</v>
      </c>
      <c r="J5937" s="1">
        <f>MONTH(BART_Rides[[#This Row],[Date]])</f>
        <v>4</v>
      </c>
      <c r="K5937" s="1">
        <f>WEEKDAY(BART_Rides[[#This Row],[Date]],2)</f>
        <v>2</v>
      </c>
      <c r="L5937" s="1" t="str">
        <f>LEFT(BART_Rides[[#This Row],[Lines]],1)</f>
        <v>O</v>
      </c>
      <c r="M5937" s="1" t="str">
        <f>IF(BART_Rides[[#This Row],[FirstLetter]]="Y","Yes","No")</f>
        <v>No</v>
      </c>
      <c r="N5937" s="1" t="str">
        <f>IF(OR(BART_Rides[[#This Row],[Station Code]]="EM", BART_Rides[[#This Row],[Station Code]]="MT", BART_Rides[[#This Row],[Station Code]]="PL", BART_Rides[[#This Row],[Station Code]]="CC"), "Yes", "No")</f>
        <v>No</v>
      </c>
    </row>
    <row r="5938" spans="6:14">
      <c r="F5938" s="3">
        <v>44293</v>
      </c>
      <c r="G5938" s="1" t="s">
        <v>31</v>
      </c>
      <c r="H5938" s="1" t="s">
        <v>104</v>
      </c>
      <c r="I5938" s="1">
        <v>628</v>
      </c>
      <c r="J5938" s="1">
        <f>MONTH(BART_Rides[[#This Row],[Date]])</f>
        <v>4</v>
      </c>
      <c r="K5938" s="1">
        <f>WEEKDAY(BART_Rides[[#This Row],[Date]],2)</f>
        <v>3</v>
      </c>
      <c r="L5938" s="1" t="str">
        <f>LEFT(BART_Rides[[#This Row],[Lines]],1)</f>
        <v>O</v>
      </c>
      <c r="M5938" s="1" t="str">
        <f>IF(BART_Rides[[#This Row],[FirstLetter]]="Y","Yes","No")</f>
        <v>No</v>
      </c>
      <c r="N5938" s="1" t="str">
        <f>IF(OR(BART_Rides[[#This Row],[Station Code]]="EM", BART_Rides[[#This Row],[Station Code]]="MT", BART_Rides[[#This Row],[Station Code]]="PL", BART_Rides[[#This Row],[Station Code]]="CC"), "Yes", "No")</f>
        <v>No</v>
      </c>
    </row>
    <row r="5939" spans="6:14">
      <c r="F5939" s="3">
        <v>44294</v>
      </c>
      <c r="G5939" s="1" t="s">
        <v>31</v>
      </c>
      <c r="H5939" s="1" t="s">
        <v>104</v>
      </c>
      <c r="I5939" s="1">
        <v>617</v>
      </c>
      <c r="J5939" s="1">
        <f>MONTH(BART_Rides[[#This Row],[Date]])</f>
        <v>4</v>
      </c>
      <c r="K5939" s="1">
        <f>WEEKDAY(BART_Rides[[#This Row],[Date]],2)</f>
        <v>4</v>
      </c>
      <c r="L5939" s="1" t="str">
        <f>LEFT(BART_Rides[[#This Row],[Lines]],1)</f>
        <v>O</v>
      </c>
      <c r="M5939" s="1" t="str">
        <f>IF(BART_Rides[[#This Row],[FirstLetter]]="Y","Yes","No")</f>
        <v>No</v>
      </c>
      <c r="N5939" s="1" t="str">
        <f>IF(OR(BART_Rides[[#This Row],[Station Code]]="EM", BART_Rides[[#This Row],[Station Code]]="MT", BART_Rides[[#This Row],[Station Code]]="PL", BART_Rides[[#This Row],[Station Code]]="CC"), "Yes", "No")</f>
        <v>No</v>
      </c>
    </row>
    <row r="5940" spans="6:14">
      <c r="F5940" s="3">
        <v>44295</v>
      </c>
      <c r="G5940" s="1" t="s">
        <v>31</v>
      </c>
      <c r="H5940" s="1" t="s">
        <v>104</v>
      </c>
      <c r="I5940" s="1">
        <v>642</v>
      </c>
      <c r="J5940" s="1">
        <f>MONTH(BART_Rides[[#This Row],[Date]])</f>
        <v>4</v>
      </c>
      <c r="K5940" s="1">
        <f>WEEKDAY(BART_Rides[[#This Row],[Date]],2)</f>
        <v>5</v>
      </c>
      <c r="L5940" s="1" t="str">
        <f>LEFT(BART_Rides[[#This Row],[Lines]],1)</f>
        <v>O</v>
      </c>
      <c r="M5940" s="1" t="str">
        <f>IF(BART_Rides[[#This Row],[FirstLetter]]="Y","Yes","No")</f>
        <v>No</v>
      </c>
      <c r="N5940" s="1" t="str">
        <f>IF(OR(BART_Rides[[#This Row],[Station Code]]="EM", BART_Rides[[#This Row],[Station Code]]="MT", BART_Rides[[#This Row],[Station Code]]="PL", BART_Rides[[#This Row],[Station Code]]="CC"), "Yes", "No")</f>
        <v>No</v>
      </c>
    </row>
    <row r="5941" spans="6:14">
      <c r="F5941" s="3">
        <v>44296</v>
      </c>
      <c r="G5941" s="1" t="s">
        <v>31</v>
      </c>
      <c r="H5941" s="1" t="s">
        <v>104</v>
      </c>
      <c r="I5941" s="1">
        <v>343</v>
      </c>
      <c r="J5941" s="1">
        <f>MONTH(BART_Rides[[#This Row],[Date]])</f>
        <v>4</v>
      </c>
      <c r="K5941" s="1">
        <f>WEEKDAY(BART_Rides[[#This Row],[Date]],2)</f>
        <v>6</v>
      </c>
      <c r="L5941" s="1" t="str">
        <f>LEFT(BART_Rides[[#This Row],[Lines]],1)</f>
        <v>O</v>
      </c>
      <c r="M5941" s="1" t="str">
        <f>IF(BART_Rides[[#This Row],[FirstLetter]]="Y","Yes","No")</f>
        <v>No</v>
      </c>
      <c r="N5941" s="1" t="str">
        <f>IF(OR(BART_Rides[[#This Row],[Station Code]]="EM", BART_Rides[[#This Row],[Station Code]]="MT", BART_Rides[[#This Row],[Station Code]]="PL", BART_Rides[[#This Row],[Station Code]]="CC"), "Yes", "No")</f>
        <v>No</v>
      </c>
    </row>
    <row r="5942" spans="6:14">
      <c r="F5942" s="3">
        <v>44297</v>
      </c>
      <c r="G5942" s="1" t="s">
        <v>31</v>
      </c>
      <c r="H5942" s="1" t="s">
        <v>104</v>
      </c>
      <c r="I5942" s="1">
        <v>272</v>
      </c>
      <c r="J5942" s="1">
        <f>MONTH(BART_Rides[[#This Row],[Date]])</f>
        <v>4</v>
      </c>
      <c r="K5942" s="1">
        <f>WEEKDAY(BART_Rides[[#This Row],[Date]],2)</f>
        <v>7</v>
      </c>
      <c r="L5942" s="1" t="str">
        <f>LEFT(BART_Rides[[#This Row],[Lines]],1)</f>
        <v>O</v>
      </c>
      <c r="M5942" s="1" t="str">
        <f>IF(BART_Rides[[#This Row],[FirstLetter]]="Y","Yes","No")</f>
        <v>No</v>
      </c>
      <c r="N5942" s="1" t="str">
        <f>IF(OR(BART_Rides[[#This Row],[Station Code]]="EM", BART_Rides[[#This Row],[Station Code]]="MT", BART_Rides[[#This Row],[Station Code]]="PL", BART_Rides[[#This Row],[Station Code]]="CC"), "Yes", "No")</f>
        <v>No</v>
      </c>
    </row>
    <row r="5943" spans="6:14">
      <c r="F5943" s="3">
        <v>44298</v>
      </c>
      <c r="G5943" s="1" t="s">
        <v>31</v>
      </c>
      <c r="H5943" s="1" t="s">
        <v>104</v>
      </c>
      <c r="I5943" s="1">
        <v>613</v>
      </c>
      <c r="J5943" s="1">
        <f>MONTH(BART_Rides[[#This Row],[Date]])</f>
        <v>4</v>
      </c>
      <c r="K5943" s="1">
        <f>WEEKDAY(BART_Rides[[#This Row],[Date]],2)</f>
        <v>1</v>
      </c>
      <c r="L5943" s="1" t="str">
        <f>LEFT(BART_Rides[[#This Row],[Lines]],1)</f>
        <v>O</v>
      </c>
      <c r="M5943" s="1" t="str">
        <f>IF(BART_Rides[[#This Row],[FirstLetter]]="Y","Yes","No")</f>
        <v>No</v>
      </c>
      <c r="N5943" s="1" t="str">
        <f>IF(OR(BART_Rides[[#This Row],[Station Code]]="EM", BART_Rides[[#This Row],[Station Code]]="MT", BART_Rides[[#This Row],[Station Code]]="PL", BART_Rides[[#This Row],[Station Code]]="CC"), "Yes", "No")</f>
        <v>No</v>
      </c>
    </row>
    <row r="5944" spans="6:14">
      <c r="F5944" s="3">
        <v>44299</v>
      </c>
      <c r="G5944" s="1" t="s">
        <v>31</v>
      </c>
      <c r="H5944" s="1" t="s">
        <v>104</v>
      </c>
      <c r="I5944" s="1">
        <v>603</v>
      </c>
      <c r="J5944" s="1">
        <f>MONTH(BART_Rides[[#This Row],[Date]])</f>
        <v>4</v>
      </c>
      <c r="K5944" s="1">
        <f>WEEKDAY(BART_Rides[[#This Row],[Date]],2)</f>
        <v>2</v>
      </c>
      <c r="L5944" s="1" t="str">
        <f>LEFT(BART_Rides[[#This Row],[Lines]],1)</f>
        <v>O</v>
      </c>
      <c r="M5944" s="1" t="str">
        <f>IF(BART_Rides[[#This Row],[FirstLetter]]="Y","Yes","No")</f>
        <v>No</v>
      </c>
      <c r="N5944" s="1" t="str">
        <f>IF(OR(BART_Rides[[#This Row],[Station Code]]="EM", BART_Rides[[#This Row],[Station Code]]="MT", BART_Rides[[#This Row],[Station Code]]="PL", BART_Rides[[#This Row],[Station Code]]="CC"), "Yes", "No")</f>
        <v>No</v>
      </c>
    </row>
    <row r="5945" spans="6:14">
      <c r="F5945" s="3">
        <v>44300</v>
      </c>
      <c r="G5945" s="1" t="s">
        <v>31</v>
      </c>
      <c r="H5945" s="1" t="s">
        <v>104</v>
      </c>
      <c r="I5945" s="1">
        <v>633</v>
      </c>
      <c r="J5945" s="1">
        <f>MONTH(BART_Rides[[#This Row],[Date]])</f>
        <v>4</v>
      </c>
      <c r="K5945" s="1">
        <f>WEEKDAY(BART_Rides[[#This Row],[Date]],2)</f>
        <v>3</v>
      </c>
      <c r="L5945" s="1" t="str">
        <f>LEFT(BART_Rides[[#This Row],[Lines]],1)</f>
        <v>O</v>
      </c>
      <c r="M5945" s="1" t="str">
        <f>IF(BART_Rides[[#This Row],[FirstLetter]]="Y","Yes","No")</f>
        <v>No</v>
      </c>
      <c r="N5945" s="1" t="str">
        <f>IF(OR(BART_Rides[[#This Row],[Station Code]]="EM", BART_Rides[[#This Row],[Station Code]]="MT", BART_Rides[[#This Row],[Station Code]]="PL", BART_Rides[[#This Row],[Station Code]]="CC"), "Yes", "No")</f>
        <v>No</v>
      </c>
    </row>
    <row r="5946" spans="6:14">
      <c r="F5946" s="3">
        <v>44301</v>
      </c>
      <c r="G5946" s="1" t="s">
        <v>31</v>
      </c>
      <c r="H5946" s="1" t="s">
        <v>104</v>
      </c>
      <c r="I5946" s="1">
        <v>611</v>
      </c>
      <c r="J5946" s="1">
        <f>MONTH(BART_Rides[[#This Row],[Date]])</f>
        <v>4</v>
      </c>
      <c r="K5946" s="1">
        <f>WEEKDAY(BART_Rides[[#This Row],[Date]],2)</f>
        <v>4</v>
      </c>
      <c r="L5946" s="1" t="str">
        <f>LEFT(BART_Rides[[#This Row],[Lines]],1)</f>
        <v>O</v>
      </c>
      <c r="M5946" s="1" t="str">
        <f>IF(BART_Rides[[#This Row],[FirstLetter]]="Y","Yes","No")</f>
        <v>No</v>
      </c>
      <c r="N5946" s="1" t="str">
        <f>IF(OR(BART_Rides[[#This Row],[Station Code]]="EM", BART_Rides[[#This Row],[Station Code]]="MT", BART_Rides[[#This Row],[Station Code]]="PL", BART_Rides[[#This Row],[Station Code]]="CC"), "Yes", "No")</f>
        <v>No</v>
      </c>
    </row>
    <row r="5947" spans="6:14">
      <c r="F5947" s="3">
        <v>44302</v>
      </c>
      <c r="G5947" s="1" t="s">
        <v>31</v>
      </c>
      <c r="H5947" s="1" t="s">
        <v>104</v>
      </c>
      <c r="I5947" s="1">
        <v>636</v>
      </c>
      <c r="J5947" s="1">
        <f>MONTH(BART_Rides[[#This Row],[Date]])</f>
        <v>4</v>
      </c>
      <c r="K5947" s="1">
        <f>WEEKDAY(BART_Rides[[#This Row],[Date]],2)</f>
        <v>5</v>
      </c>
      <c r="L5947" s="1" t="str">
        <f>LEFT(BART_Rides[[#This Row],[Lines]],1)</f>
        <v>O</v>
      </c>
      <c r="M5947" s="1" t="str">
        <f>IF(BART_Rides[[#This Row],[FirstLetter]]="Y","Yes","No")</f>
        <v>No</v>
      </c>
      <c r="N5947" s="1" t="str">
        <f>IF(OR(BART_Rides[[#This Row],[Station Code]]="EM", BART_Rides[[#This Row],[Station Code]]="MT", BART_Rides[[#This Row],[Station Code]]="PL", BART_Rides[[#This Row],[Station Code]]="CC"), "Yes", "No")</f>
        <v>No</v>
      </c>
    </row>
    <row r="5948" spans="6:14">
      <c r="F5948" s="3">
        <v>44303</v>
      </c>
      <c r="G5948" s="1" t="s">
        <v>31</v>
      </c>
      <c r="H5948" s="1" t="s">
        <v>104</v>
      </c>
      <c r="I5948" s="1">
        <v>349</v>
      </c>
      <c r="J5948" s="1">
        <f>MONTH(BART_Rides[[#This Row],[Date]])</f>
        <v>4</v>
      </c>
      <c r="K5948" s="1">
        <f>WEEKDAY(BART_Rides[[#This Row],[Date]],2)</f>
        <v>6</v>
      </c>
      <c r="L5948" s="1" t="str">
        <f>LEFT(BART_Rides[[#This Row],[Lines]],1)</f>
        <v>O</v>
      </c>
      <c r="M5948" s="1" t="str">
        <f>IF(BART_Rides[[#This Row],[FirstLetter]]="Y","Yes","No")</f>
        <v>No</v>
      </c>
      <c r="N5948" s="1" t="str">
        <f>IF(OR(BART_Rides[[#This Row],[Station Code]]="EM", BART_Rides[[#This Row],[Station Code]]="MT", BART_Rides[[#This Row],[Station Code]]="PL", BART_Rides[[#This Row],[Station Code]]="CC"), "Yes", "No")</f>
        <v>No</v>
      </c>
    </row>
    <row r="5949" spans="6:14">
      <c r="F5949" s="3">
        <v>44304</v>
      </c>
      <c r="G5949" s="1" t="s">
        <v>31</v>
      </c>
      <c r="H5949" s="1" t="s">
        <v>104</v>
      </c>
      <c r="I5949" s="1">
        <v>279</v>
      </c>
      <c r="J5949" s="1">
        <f>MONTH(BART_Rides[[#This Row],[Date]])</f>
        <v>4</v>
      </c>
      <c r="K5949" s="1">
        <f>WEEKDAY(BART_Rides[[#This Row],[Date]],2)</f>
        <v>7</v>
      </c>
      <c r="L5949" s="1" t="str">
        <f>LEFT(BART_Rides[[#This Row],[Lines]],1)</f>
        <v>O</v>
      </c>
      <c r="M5949" s="1" t="str">
        <f>IF(BART_Rides[[#This Row],[FirstLetter]]="Y","Yes","No")</f>
        <v>No</v>
      </c>
      <c r="N5949" s="1" t="str">
        <f>IF(OR(BART_Rides[[#This Row],[Station Code]]="EM", BART_Rides[[#This Row],[Station Code]]="MT", BART_Rides[[#This Row],[Station Code]]="PL", BART_Rides[[#This Row],[Station Code]]="CC"), "Yes", "No")</f>
        <v>No</v>
      </c>
    </row>
    <row r="5950" spans="6:14">
      <c r="F5950" s="3">
        <v>44305</v>
      </c>
      <c r="G5950" s="1" t="s">
        <v>31</v>
      </c>
      <c r="H5950" s="1" t="s">
        <v>104</v>
      </c>
      <c r="I5950" s="1">
        <v>609</v>
      </c>
      <c r="J5950" s="1">
        <f>MONTH(BART_Rides[[#This Row],[Date]])</f>
        <v>4</v>
      </c>
      <c r="K5950" s="1">
        <f>WEEKDAY(BART_Rides[[#This Row],[Date]],2)</f>
        <v>1</v>
      </c>
      <c r="L5950" s="1" t="str">
        <f>LEFT(BART_Rides[[#This Row],[Lines]],1)</f>
        <v>O</v>
      </c>
      <c r="M5950" s="1" t="str">
        <f>IF(BART_Rides[[#This Row],[FirstLetter]]="Y","Yes","No")</f>
        <v>No</v>
      </c>
      <c r="N5950" s="1" t="str">
        <f>IF(OR(BART_Rides[[#This Row],[Station Code]]="EM", BART_Rides[[#This Row],[Station Code]]="MT", BART_Rides[[#This Row],[Station Code]]="PL", BART_Rides[[#This Row],[Station Code]]="CC"), "Yes", "No")</f>
        <v>No</v>
      </c>
    </row>
    <row r="5951" spans="6:14">
      <c r="F5951" s="3">
        <v>44306</v>
      </c>
      <c r="G5951" s="1" t="s">
        <v>31</v>
      </c>
      <c r="H5951" s="1" t="s">
        <v>104</v>
      </c>
      <c r="I5951" s="1">
        <v>642</v>
      </c>
      <c r="J5951" s="1">
        <f>MONTH(BART_Rides[[#This Row],[Date]])</f>
        <v>4</v>
      </c>
      <c r="K5951" s="1">
        <f>WEEKDAY(BART_Rides[[#This Row],[Date]],2)</f>
        <v>2</v>
      </c>
      <c r="L5951" s="1" t="str">
        <f>LEFT(BART_Rides[[#This Row],[Lines]],1)</f>
        <v>O</v>
      </c>
      <c r="M5951" s="1" t="str">
        <f>IF(BART_Rides[[#This Row],[FirstLetter]]="Y","Yes","No")</f>
        <v>No</v>
      </c>
      <c r="N5951" s="1" t="str">
        <f>IF(OR(BART_Rides[[#This Row],[Station Code]]="EM", BART_Rides[[#This Row],[Station Code]]="MT", BART_Rides[[#This Row],[Station Code]]="PL", BART_Rides[[#This Row],[Station Code]]="CC"), "Yes", "No")</f>
        <v>No</v>
      </c>
    </row>
    <row r="5952" spans="6:14">
      <c r="F5952" s="3">
        <v>44307</v>
      </c>
      <c r="G5952" s="1" t="s">
        <v>31</v>
      </c>
      <c r="H5952" s="1" t="s">
        <v>104</v>
      </c>
      <c r="I5952" s="1">
        <v>629</v>
      </c>
      <c r="J5952" s="1">
        <f>MONTH(BART_Rides[[#This Row],[Date]])</f>
        <v>4</v>
      </c>
      <c r="K5952" s="1">
        <f>WEEKDAY(BART_Rides[[#This Row],[Date]],2)</f>
        <v>3</v>
      </c>
      <c r="L5952" s="1" t="str">
        <f>LEFT(BART_Rides[[#This Row],[Lines]],1)</f>
        <v>O</v>
      </c>
      <c r="M5952" s="1" t="str">
        <f>IF(BART_Rides[[#This Row],[FirstLetter]]="Y","Yes","No")</f>
        <v>No</v>
      </c>
      <c r="N5952" s="1" t="str">
        <f>IF(OR(BART_Rides[[#This Row],[Station Code]]="EM", BART_Rides[[#This Row],[Station Code]]="MT", BART_Rides[[#This Row],[Station Code]]="PL", BART_Rides[[#This Row],[Station Code]]="CC"), "Yes", "No")</f>
        <v>No</v>
      </c>
    </row>
    <row r="5953" spans="6:14">
      <c r="F5953" s="3">
        <v>44308</v>
      </c>
      <c r="G5953" s="1" t="s">
        <v>31</v>
      </c>
      <c r="H5953" s="1" t="s">
        <v>104</v>
      </c>
      <c r="I5953" s="1">
        <v>607</v>
      </c>
      <c r="J5953" s="1">
        <f>MONTH(BART_Rides[[#This Row],[Date]])</f>
        <v>4</v>
      </c>
      <c r="K5953" s="1">
        <f>WEEKDAY(BART_Rides[[#This Row],[Date]],2)</f>
        <v>4</v>
      </c>
      <c r="L5953" s="1" t="str">
        <f>LEFT(BART_Rides[[#This Row],[Lines]],1)</f>
        <v>O</v>
      </c>
      <c r="M5953" s="1" t="str">
        <f>IF(BART_Rides[[#This Row],[FirstLetter]]="Y","Yes","No")</f>
        <v>No</v>
      </c>
      <c r="N5953" s="1" t="str">
        <f>IF(OR(BART_Rides[[#This Row],[Station Code]]="EM", BART_Rides[[#This Row],[Station Code]]="MT", BART_Rides[[#This Row],[Station Code]]="PL", BART_Rides[[#This Row],[Station Code]]="CC"), "Yes", "No")</f>
        <v>No</v>
      </c>
    </row>
    <row r="5954" spans="6:14">
      <c r="F5954" s="3">
        <v>44309</v>
      </c>
      <c r="G5954" s="1" t="s">
        <v>31</v>
      </c>
      <c r="H5954" s="1" t="s">
        <v>104</v>
      </c>
      <c r="I5954" s="1">
        <v>622</v>
      </c>
      <c r="J5954" s="1">
        <f>MONTH(BART_Rides[[#This Row],[Date]])</f>
        <v>4</v>
      </c>
      <c r="K5954" s="1">
        <f>WEEKDAY(BART_Rides[[#This Row],[Date]],2)</f>
        <v>5</v>
      </c>
      <c r="L5954" s="1" t="str">
        <f>LEFT(BART_Rides[[#This Row],[Lines]],1)</f>
        <v>O</v>
      </c>
      <c r="M5954" s="1" t="str">
        <f>IF(BART_Rides[[#This Row],[FirstLetter]]="Y","Yes","No")</f>
        <v>No</v>
      </c>
      <c r="N5954" s="1" t="str">
        <f>IF(OR(BART_Rides[[#This Row],[Station Code]]="EM", BART_Rides[[#This Row],[Station Code]]="MT", BART_Rides[[#This Row],[Station Code]]="PL", BART_Rides[[#This Row],[Station Code]]="CC"), "Yes", "No")</f>
        <v>No</v>
      </c>
    </row>
    <row r="5955" spans="6:14">
      <c r="F5955" s="3">
        <v>44310</v>
      </c>
      <c r="G5955" s="1" t="s">
        <v>31</v>
      </c>
      <c r="H5955" s="1" t="s">
        <v>104</v>
      </c>
      <c r="I5955" s="1">
        <v>343</v>
      </c>
      <c r="J5955" s="1">
        <f>MONTH(BART_Rides[[#This Row],[Date]])</f>
        <v>4</v>
      </c>
      <c r="K5955" s="1">
        <f>WEEKDAY(BART_Rides[[#This Row],[Date]],2)</f>
        <v>6</v>
      </c>
      <c r="L5955" s="1" t="str">
        <f>LEFT(BART_Rides[[#This Row],[Lines]],1)</f>
        <v>O</v>
      </c>
      <c r="M5955" s="1" t="str">
        <f>IF(BART_Rides[[#This Row],[FirstLetter]]="Y","Yes","No")</f>
        <v>No</v>
      </c>
      <c r="N5955" s="1" t="str">
        <f>IF(OR(BART_Rides[[#This Row],[Station Code]]="EM", BART_Rides[[#This Row],[Station Code]]="MT", BART_Rides[[#This Row],[Station Code]]="PL", BART_Rides[[#This Row],[Station Code]]="CC"), "Yes", "No")</f>
        <v>No</v>
      </c>
    </row>
    <row r="5956" spans="6:14">
      <c r="F5956" s="3">
        <v>44311</v>
      </c>
      <c r="G5956" s="1" t="s">
        <v>31</v>
      </c>
      <c r="H5956" s="1" t="s">
        <v>104</v>
      </c>
      <c r="I5956" s="1">
        <v>230</v>
      </c>
      <c r="J5956" s="1">
        <f>MONTH(BART_Rides[[#This Row],[Date]])</f>
        <v>4</v>
      </c>
      <c r="K5956" s="1">
        <f>WEEKDAY(BART_Rides[[#This Row],[Date]],2)</f>
        <v>7</v>
      </c>
      <c r="L5956" s="1" t="str">
        <f>LEFT(BART_Rides[[#This Row],[Lines]],1)</f>
        <v>O</v>
      </c>
      <c r="M5956" s="1" t="str">
        <f>IF(BART_Rides[[#This Row],[FirstLetter]]="Y","Yes","No")</f>
        <v>No</v>
      </c>
      <c r="N5956" s="1" t="str">
        <f>IF(OR(BART_Rides[[#This Row],[Station Code]]="EM", BART_Rides[[#This Row],[Station Code]]="MT", BART_Rides[[#This Row],[Station Code]]="PL", BART_Rides[[#This Row],[Station Code]]="CC"), "Yes", "No")</f>
        <v>No</v>
      </c>
    </row>
    <row r="5957" spans="6:14">
      <c r="F5957" s="3">
        <v>44312</v>
      </c>
      <c r="G5957" s="1" t="s">
        <v>31</v>
      </c>
      <c r="H5957" s="1" t="s">
        <v>104</v>
      </c>
      <c r="I5957" s="1">
        <v>634</v>
      </c>
      <c r="J5957" s="1">
        <f>MONTH(BART_Rides[[#This Row],[Date]])</f>
        <v>4</v>
      </c>
      <c r="K5957" s="1">
        <f>WEEKDAY(BART_Rides[[#This Row],[Date]],2)</f>
        <v>1</v>
      </c>
      <c r="L5957" s="1" t="str">
        <f>LEFT(BART_Rides[[#This Row],[Lines]],1)</f>
        <v>O</v>
      </c>
      <c r="M5957" s="1" t="str">
        <f>IF(BART_Rides[[#This Row],[FirstLetter]]="Y","Yes","No")</f>
        <v>No</v>
      </c>
      <c r="N5957" s="1" t="str">
        <f>IF(OR(BART_Rides[[#This Row],[Station Code]]="EM", BART_Rides[[#This Row],[Station Code]]="MT", BART_Rides[[#This Row],[Station Code]]="PL", BART_Rides[[#This Row],[Station Code]]="CC"), "Yes", "No")</f>
        <v>No</v>
      </c>
    </row>
    <row r="5958" spans="6:14">
      <c r="F5958" s="3">
        <v>44313</v>
      </c>
      <c r="G5958" s="1" t="s">
        <v>31</v>
      </c>
      <c r="H5958" s="1" t="s">
        <v>104</v>
      </c>
      <c r="I5958" s="1">
        <v>656</v>
      </c>
      <c r="J5958" s="1">
        <f>MONTH(BART_Rides[[#This Row],[Date]])</f>
        <v>4</v>
      </c>
      <c r="K5958" s="1">
        <f>WEEKDAY(BART_Rides[[#This Row],[Date]],2)</f>
        <v>2</v>
      </c>
      <c r="L5958" s="1" t="str">
        <f>LEFT(BART_Rides[[#This Row],[Lines]],1)</f>
        <v>O</v>
      </c>
      <c r="M5958" s="1" t="str">
        <f>IF(BART_Rides[[#This Row],[FirstLetter]]="Y","Yes","No")</f>
        <v>No</v>
      </c>
      <c r="N5958" s="1" t="str">
        <f>IF(OR(BART_Rides[[#This Row],[Station Code]]="EM", BART_Rides[[#This Row],[Station Code]]="MT", BART_Rides[[#This Row],[Station Code]]="PL", BART_Rides[[#This Row],[Station Code]]="CC"), "Yes", "No")</f>
        <v>No</v>
      </c>
    </row>
    <row r="5959" spans="6:14">
      <c r="F5959" s="3">
        <v>44314</v>
      </c>
      <c r="G5959" s="1" t="s">
        <v>31</v>
      </c>
      <c r="H5959" s="1" t="s">
        <v>104</v>
      </c>
      <c r="I5959" s="1">
        <v>634</v>
      </c>
      <c r="J5959" s="1">
        <f>MONTH(BART_Rides[[#This Row],[Date]])</f>
        <v>4</v>
      </c>
      <c r="K5959" s="1">
        <f>WEEKDAY(BART_Rides[[#This Row],[Date]],2)</f>
        <v>3</v>
      </c>
      <c r="L5959" s="1" t="str">
        <f>LEFT(BART_Rides[[#This Row],[Lines]],1)</f>
        <v>O</v>
      </c>
      <c r="M5959" s="1" t="str">
        <f>IF(BART_Rides[[#This Row],[FirstLetter]]="Y","Yes","No")</f>
        <v>No</v>
      </c>
      <c r="N5959" s="1" t="str">
        <f>IF(OR(BART_Rides[[#This Row],[Station Code]]="EM", BART_Rides[[#This Row],[Station Code]]="MT", BART_Rides[[#This Row],[Station Code]]="PL", BART_Rides[[#This Row],[Station Code]]="CC"), "Yes", "No")</f>
        <v>No</v>
      </c>
    </row>
    <row r="5960" spans="6:14">
      <c r="F5960" s="3">
        <v>44315</v>
      </c>
      <c r="G5960" s="1" t="s">
        <v>31</v>
      </c>
      <c r="H5960" s="1" t="s">
        <v>104</v>
      </c>
      <c r="I5960" s="1">
        <v>639</v>
      </c>
      <c r="J5960" s="1">
        <f>MONTH(BART_Rides[[#This Row],[Date]])</f>
        <v>4</v>
      </c>
      <c r="K5960" s="1">
        <f>WEEKDAY(BART_Rides[[#This Row],[Date]],2)</f>
        <v>4</v>
      </c>
      <c r="L5960" s="1" t="str">
        <f>LEFT(BART_Rides[[#This Row],[Lines]],1)</f>
        <v>O</v>
      </c>
      <c r="M5960" s="1" t="str">
        <f>IF(BART_Rides[[#This Row],[FirstLetter]]="Y","Yes","No")</f>
        <v>No</v>
      </c>
      <c r="N5960" s="1" t="str">
        <f>IF(OR(BART_Rides[[#This Row],[Station Code]]="EM", BART_Rides[[#This Row],[Station Code]]="MT", BART_Rides[[#This Row],[Station Code]]="PL", BART_Rides[[#This Row],[Station Code]]="CC"), "Yes", "No")</f>
        <v>No</v>
      </c>
    </row>
    <row r="5961" spans="6:14">
      <c r="F5961" s="3">
        <v>44316</v>
      </c>
      <c r="G5961" s="1" t="s">
        <v>31</v>
      </c>
      <c r="H5961" s="1" t="s">
        <v>104</v>
      </c>
      <c r="I5961" s="1">
        <v>702</v>
      </c>
      <c r="J5961" s="1">
        <f>MONTH(BART_Rides[[#This Row],[Date]])</f>
        <v>4</v>
      </c>
      <c r="K5961" s="1">
        <f>WEEKDAY(BART_Rides[[#This Row],[Date]],2)</f>
        <v>5</v>
      </c>
      <c r="L5961" s="1" t="str">
        <f>LEFT(BART_Rides[[#This Row],[Lines]],1)</f>
        <v>O</v>
      </c>
      <c r="M5961" s="1" t="str">
        <f>IF(BART_Rides[[#This Row],[FirstLetter]]="Y","Yes","No")</f>
        <v>No</v>
      </c>
      <c r="N5961" s="1" t="str">
        <f>IF(OR(BART_Rides[[#This Row],[Station Code]]="EM", BART_Rides[[#This Row],[Station Code]]="MT", BART_Rides[[#This Row],[Station Code]]="PL", BART_Rides[[#This Row],[Station Code]]="CC"), "Yes", "No")</f>
        <v>No</v>
      </c>
    </row>
    <row r="5962" spans="6:14">
      <c r="F5962" s="3">
        <v>44317</v>
      </c>
      <c r="G5962" s="1" t="s">
        <v>31</v>
      </c>
      <c r="H5962" s="1" t="s">
        <v>104</v>
      </c>
      <c r="I5962" s="1">
        <v>381</v>
      </c>
      <c r="J5962" s="1">
        <f>MONTH(BART_Rides[[#This Row],[Date]])</f>
        <v>5</v>
      </c>
      <c r="K5962" s="1">
        <f>WEEKDAY(BART_Rides[[#This Row],[Date]],2)</f>
        <v>6</v>
      </c>
      <c r="L5962" s="1" t="str">
        <f>LEFT(BART_Rides[[#This Row],[Lines]],1)</f>
        <v>O</v>
      </c>
      <c r="M5962" s="1" t="str">
        <f>IF(BART_Rides[[#This Row],[FirstLetter]]="Y","Yes","No")</f>
        <v>No</v>
      </c>
      <c r="N5962" s="1" t="str">
        <f>IF(OR(BART_Rides[[#This Row],[Station Code]]="EM", BART_Rides[[#This Row],[Station Code]]="MT", BART_Rides[[#This Row],[Station Code]]="PL", BART_Rides[[#This Row],[Station Code]]="CC"), "Yes", "No")</f>
        <v>No</v>
      </c>
    </row>
    <row r="5963" spans="6:14">
      <c r="F5963" s="3">
        <v>44318</v>
      </c>
      <c r="G5963" s="1" t="s">
        <v>31</v>
      </c>
      <c r="H5963" s="1" t="s">
        <v>104</v>
      </c>
      <c r="I5963" s="1">
        <v>240</v>
      </c>
      <c r="J5963" s="1">
        <f>MONTH(BART_Rides[[#This Row],[Date]])</f>
        <v>5</v>
      </c>
      <c r="K5963" s="1">
        <f>WEEKDAY(BART_Rides[[#This Row],[Date]],2)</f>
        <v>7</v>
      </c>
      <c r="L5963" s="1" t="str">
        <f>LEFT(BART_Rides[[#This Row],[Lines]],1)</f>
        <v>O</v>
      </c>
      <c r="M5963" s="1" t="str">
        <f>IF(BART_Rides[[#This Row],[FirstLetter]]="Y","Yes","No")</f>
        <v>No</v>
      </c>
      <c r="N5963" s="1" t="str">
        <f>IF(OR(BART_Rides[[#This Row],[Station Code]]="EM", BART_Rides[[#This Row],[Station Code]]="MT", BART_Rides[[#This Row],[Station Code]]="PL", BART_Rides[[#This Row],[Station Code]]="CC"), "Yes", "No")</f>
        <v>No</v>
      </c>
    </row>
    <row r="5964" spans="6:14">
      <c r="F5964" s="3">
        <v>44319</v>
      </c>
      <c r="G5964" s="1" t="s">
        <v>31</v>
      </c>
      <c r="H5964" s="1" t="s">
        <v>104</v>
      </c>
      <c r="I5964" s="1">
        <v>667</v>
      </c>
      <c r="J5964" s="1">
        <f>MONTH(BART_Rides[[#This Row],[Date]])</f>
        <v>5</v>
      </c>
      <c r="K5964" s="1">
        <f>WEEKDAY(BART_Rides[[#This Row],[Date]],2)</f>
        <v>1</v>
      </c>
      <c r="L5964" s="1" t="str">
        <f>LEFT(BART_Rides[[#This Row],[Lines]],1)</f>
        <v>O</v>
      </c>
      <c r="M5964" s="1" t="str">
        <f>IF(BART_Rides[[#This Row],[FirstLetter]]="Y","Yes","No")</f>
        <v>No</v>
      </c>
      <c r="N5964" s="1" t="str">
        <f>IF(OR(BART_Rides[[#This Row],[Station Code]]="EM", BART_Rides[[#This Row],[Station Code]]="MT", BART_Rides[[#This Row],[Station Code]]="PL", BART_Rides[[#This Row],[Station Code]]="CC"), "Yes", "No")</f>
        <v>No</v>
      </c>
    </row>
    <row r="5965" spans="6:14">
      <c r="F5965" s="3">
        <v>44320</v>
      </c>
      <c r="G5965" s="1" t="s">
        <v>31</v>
      </c>
      <c r="H5965" s="1" t="s">
        <v>104</v>
      </c>
      <c r="I5965" s="1">
        <v>607</v>
      </c>
      <c r="J5965" s="1">
        <f>MONTH(BART_Rides[[#This Row],[Date]])</f>
        <v>5</v>
      </c>
      <c r="K5965" s="1">
        <f>WEEKDAY(BART_Rides[[#This Row],[Date]],2)</f>
        <v>2</v>
      </c>
      <c r="L5965" s="1" t="str">
        <f>LEFT(BART_Rides[[#This Row],[Lines]],1)</f>
        <v>O</v>
      </c>
      <c r="M5965" s="1" t="str">
        <f>IF(BART_Rides[[#This Row],[FirstLetter]]="Y","Yes","No")</f>
        <v>No</v>
      </c>
      <c r="N5965" s="1" t="str">
        <f>IF(OR(BART_Rides[[#This Row],[Station Code]]="EM", BART_Rides[[#This Row],[Station Code]]="MT", BART_Rides[[#This Row],[Station Code]]="PL", BART_Rides[[#This Row],[Station Code]]="CC"), "Yes", "No")</f>
        <v>No</v>
      </c>
    </row>
    <row r="5966" spans="6:14">
      <c r="F5966" s="3">
        <v>44321</v>
      </c>
      <c r="G5966" s="1" t="s">
        <v>31</v>
      </c>
      <c r="H5966" s="1" t="s">
        <v>104</v>
      </c>
      <c r="I5966" s="1">
        <v>614</v>
      </c>
      <c r="J5966" s="1">
        <f>MONTH(BART_Rides[[#This Row],[Date]])</f>
        <v>5</v>
      </c>
      <c r="K5966" s="1">
        <f>WEEKDAY(BART_Rides[[#This Row],[Date]],2)</f>
        <v>3</v>
      </c>
      <c r="L5966" s="1" t="str">
        <f>LEFT(BART_Rides[[#This Row],[Lines]],1)</f>
        <v>O</v>
      </c>
      <c r="M5966" s="1" t="str">
        <f>IF(BART_Rides[[#This Row],[FirstLetter]]="Y","Yes","No")</f>
        <v>No</v>
      </c>
      <c r="N5966" s="1" t="str">
        <f>IF(OR(BART_Rides[[#This Row],[Station Code]]="EM", BART_Rides[[#This Row],[Station Code]]="MT", BART_Rides[[#This Row],[Station Code]]="PL", BART_Rides[[#This Row],[Station Code]]="CC"), "Yes", "No")</f>
        <v>No</v>
      </c>
    </row>
    <row r="5967" spans="6:14">
      <c r="F5967" s="3">
        <v>44322</v>
      </c>
      <c r="G5967" s="1" t="s">
        <v>31</v>
      </c>
      <c r="H5967" s="1" t="s">
        <v>104</v>
      </c>
      <c r="I5967" s="1">
        <v>677</v>
      </c>
      <c r="J5967" s="1">
        <f>MONTH(BART_Rides[[#This Row],[Date]])</f>
        <v>5</v>
      </c>
      <c r="K5967" s="1">
        <f>WEEKDAY(BART_Rides[[#This Row],[Date]],2)</f>
        <v>4</v>
      </c>
      <c r="L5967" s="1" t="str">
        <f>LEFT(BART_Rides[[#This Row],[Lines]],1)</f>
        <v>O</v>
      </c>
      <c r="M5967" s="1" t="str">
        <f>IF(BART_Rides[[#This Row],[FirstLetter]]="Y","Yes","No")</f>
        <v>No</v>
      </c>
      <c r="N5967" s="1" t="str">
        <f>IF(OR(BART_Rides[[#This Row],[Station Code]]="EM", BART_Rides[[#This Row],[Station Code]]="MT", BART_Rides[[#This Row],[Station Code]]="PL", BART_Rides[[#This Row],[Station Code]]="CC"), "Yes", "No")</f>
        <v>No</v>
      </c>
    </row>
    <row r="5968" spans="6:14">
      <c r="F5968" s="3">
        <v>44323</v>
      </c>
      <c r="G5968" s="1" t="s">
        <v>31</v>
      </c>
      <c r="H5968" s="1" t="s">
        <v>104</v>
      </c>
      <c r="I5968" s="1">
        <v>727</v>
      </c>
      <c r="J5968" s="1">
        <f>MONTH(BART_Rides[[#This Row],[Date]])</f>
        <v>5</v>
      </c>
      <c r="K5968" s="1">
        <f>WEEKDAY(BART_Rides[[#This Row],[Date]],2)</f>
        <v>5</v>
      </c>
      <c r="L5968" s="1" t="str">
        <f>LEFT(BART_Rides[[#This Row],[Lines]],1)</f>
        <v>O</v>
      </c>
      <c r="M5968" s="1" t="str">
        <f>IF(BART_Rides[[#This Row],[FirstLetter]]="Y","Yes","No")</f>
        <v>No</v>
      </c>
      <c r="N5968" s="1" t="str">
        <f>IF(OR(BART_Rides[[#This Row],[Station Code]]="EM", BART_Rides[[#This Row],[Station Code]]="MT", BART_Rides[[#This Row],[Station Code]]="PL", BART_Rides[[#This Row],[Station Code]]="CC"), "Yes", "No")</f>
        <v>No</v>
      </c>
    </row>
    <row r="5969" spans="6:14">
      <c r="F5969" s="3">
        <v>44324</v>
      </c>
      <c r="G5969" s="1" t="s">
        <v>31</v>
      </c>
      <c r="H5969" s="1" t="s">
        <v>104</v>
      </c>
      <c r="I5969" s="1">
        <v>394</v>
      </c>
      <c r="J5969" s="1">
        <f>MONTH(BART_Rides[[#This Row],[Date]])</f>
        <v>5</v>
      </c>
      <c r="K5969" s="1">
        <f>WEEKDAY(BART_Rides[[#This Row],[Date]],2)</f>
        <v>6</v>
      </c>
      <c r="L5969" s="1" t="str">
        <f>LEFT(BART_Rides[[#This Row],[Lines]],1)</f>
        <v>O</v>
      </c>
      <c r="M5969" s="1" t="str">
        <f>IF(BART_Rides[[#This Row],[FirstLetter]]="Y","Yes","No")</f>
        <v>No</v>
      </c>
      <c r="N5969" s="1" t="str">
        <f>IF(OR(BART_Rides[[#This Row],[Station Code]]="EM", BART_Rides[[#This Row],[Station Code]]="MT", BART_Rides[[#This Row],[Station Code]]="PL", BART_Rides[[#This Row],[Station Code]]="CC"), "Yes", "No")</f>
        <v>No</v>
      </c>
    </row>
    <row r="5970" spans="6:14">
      <c r="F5970" s="3">
        <v>44325</v>
      </c>
      <c r="G5970" s="1" t="s">
        <v>31</v>
      </c>
      <c r="H5970" s="1" t="s">
        <v>104</v>
      </c>
      <c r="I5970" s="1">
        <v>292</v>
      </c>
      <c r="J5970" s="1">
        <f>MONTH(BART_Rides[[#This Row],[Date]])</f>
        <v>5</v>
      </c>
      <c r="K5970" s="1">
        <f>WEEKDAY(BART_Rides[[#This Row],[Date]],2)</f>
        <v>7</v>
      </c>
      <c r="L5970" s="1" t="str">
        <f>LEFT(BART_Rides[[#This Row],[Lines]],1)</f>
        <v>O</v>
      </c>
      <c r="M5970" s="1" t="str">
        <f>IF(BART_Rides[[#This Row],[FirstLetter]]="Y","Yes","No")</f>
        <v>No</v>
      </c>
      <c r="N5970" s="1" t="str">
        <f>IF(OR(BART_Rides[[#This Row],[Station Code]]="EM", BART_Rides[[#This Row],[Station Code]]="MT", BART_Rides[[#This Row],[Station Code]]="PL", BART_Rides[[#This Row],[Station Code]]="CC"), "Yes", "No")</f>
        <v>No</v>
      </c>
    </row>
    <row r="5971" spans="6:14">
      <c r="F5971" s="3">
        <v>44326</v>
      </c>
      <c r="G5971" s="1" t="s">
        <v>31</v>
      </c>
      <c r="H5971" s="1" t="s">
        <v>104</v>
      </c>
      <c r="I5971" s="1">
        <v>626</v>
      </c>
      <c r="J5971" s="1">
        <f>MONTH(BART_Rides[[#This Row],[Date]])</f>
        <v>5</v>
      </c>
      <c r="K5971" s="1">
        <f>WEEKDAY(BART_Rides[[#This Row],[Date]],2)</f>
        <v>1</v>
      </c>
      <c r="L5971" s="1" t="str">
        <f>LEFT(BART_Rides[[#This Row],[Lines]],1)</f>
        <v>O</v>
      </c>
      <c r="M5971" s="1" t="str">
        <f>IF(BART_Rides[[#This Row],[FirstLetter]]="Y","Yes","No")</f>
        <v>No</v>
      </c>
      <c r="N5971" s="1" t="str">
        <f>IF(OR(BART_Rides[[#This Row],[Station Code]]="EM", BART_Rides[[#This Row],[Station Code]]="MT", BART_Rides[[#This Row],[Station Code]]="PL", BART_Rides[[#This Row],[Station Code]]="CC"), "Yes", "No")</f>
        <v>No</v>
      </c>
    </row>
    <row r="5972" spans="6:14">
      <c r="F5972" s="3">
        <v>44327</v>
      </c>
      <c r="G5972" s="1" t="s">
        <v>31</v>
      </c>
      <c r="H5972" s="1" t="s">
        <v>104</v>
      </c>
      <c r="I5972" s="1">
        <v>655</v>
      </c>
      <c r="J5972" s="1">
        <f>MONTH(BART_Rides[[#This Row],[Date]])</f>
        <v>5</v>
      </c>
      <c r="K5972" s="1">
        <f>WEEKDAY(BART_Rides[[#This Row],[Date]],2)</f>
        <v>2</v>
      </c>
      <c r="L5972" s="1" t="str">
        <f>LEFT(BART_Rides[[#This Row],[Lines]],1)</f>
        <v>O</v>
      </c>
      <c r="M5972" s="1" t="str">
        <f>IF(BART_Rides[[#This Row],[FirstLetter]]="Y","Yes","No")</f>
        <v>No</v>
      </c>
      <c r="N5972" s="1" t="str">
        <f>IF(OR(BART_Rides[[#This Row],[Station Code]]="EM", BART_Rides[[#This Row],[Station Code]]="MT", BART_Rides[[#This Row],[Station Code]]="PL", BART_Rides[[#This Row],[Station Code]]="CC"), "Yes", "No")</f>
        <v>No</v>
      </c>
    </row>
    <row r="5973" spans="6:14">
      <c r="F5973" s="3">
        <v>44328</v>
      </c>
      <c r="G5973" s="1" t="s">
        <v>31</v>
      </c>
      <c r="H5973" s="1" t="s">
        <v>104</v>
      </c>
      <c r="I5973" s="1">
        <v>634</v>
      </c>
      <c r="J5973" s="1">
        <f>MONTH(BART_Rides[[#This Row],[Date]])</f>
        <v>5</v>
      </c>
      <c r="K5973" s="1">
        <f>WEEKDAY(BART_Rides[[#This Row],[Date]],2)</f>
        <v>3</v>
      </c>
      <c r="L5973" s="1" t="str">
        <f>LEFT(BART_Rides[[#This Row],[Lines]],1)</f>
        <v>O</v>
      </c>
      <c r="M5973" s="1" t="str">
        <f>IF(BART_Rides[[#This Row],[FirstLetter]]="Y","Yes","No")</f>
        <v>No</v>
      </c>
      <c r="N5973" s="1" t="str">
        <f>IF(OR(BART_Rides[[#This Row],[Station Code]]="EM", BART_Rides[[#This Row],[Station Code]]="MT", BART_Rides[[#This Row],[Station Code]]="PL", BART_Rides[[#This Row],[Station Code]]="CC"), "Yes", "No")</f>
        <v>No</v>
      </c>
    </row>
    <row r="5974" spans="6:14">
      <c r="F5974" s="3">
        <v>44329</v>
      </c>
      <c r="G5974" s="1" t="s">
        <v>31</v>
      </c>
      <c r="H5974" s="1" t="s">
        <v>104</v>
      </c>
      <c r="I5974" s="1">
        <v>656</v>
      </c>
      <c r="J5974" s="1">
        <f>MONTH(BART_Rides[[#This Row],[Date]])</f>
        <v>5</v>
      </c>
      <c r="K5974" s="1">
        <f>WEEKDAY(BART_Rides[[#This Row],[Date]],2)</f>
        <v>4</v>
      </c>
      <c r="L5974" s="1" t="str">
        <f>LEFT(BART_Rides[[#This Row],[Lines]],1)</f>
        <v>O</v>
      </c>
      <c r="M5974" s="1" t="str">
        <f>IF(BART_Rides[[#This Row],[FirstLetter]]="Y","Yes","No")</f>
        <v>No</v>
      </c>
      <c r="N5974" s="1" t="str">
        <f>IF(OR(BART_Rides[[#This Row],[Station Code]]="EM", BART_Rides[[#This Row],[Station Code]]="MT", BART_Rides[[#This Row],[Station Code]]="PL", BART_Rides[[#This Row],[Station Code]]="CC"), "Yes", "No")</f>
        <v>No</v>
      </c>
    </row>
    <row r="5975" spans="6:14">
      <c r="F5975" s="3">
        <v>44330</v>
      </c>
      <c r="G5975" s="1" t="s">
        <v>31</v>
      </c>
      <c r="H5975" s="1" t="s">
        <v>104</v>
      </c>
      <c r="I5975" s="1">
        <v>651</v>
      </c>
      <c r="J5975" s="1">
        <f>MONTH(BART_Rides[[#This Row],[Date]])</f>
        <v>5</v>
      </c>
      <c r="K5975" s="1">
        <f>WEEKDAY(BART_Rides[[#This Row],[Date]],2)</f>
        <v>5</v>
      </c>
      <c r="L5975" s="1" t="str">
        <f>LEFT(BART_Rides[[#This Row],[Lines]],1)</f>
        <v>O</v>
      </c>
      <c r="M5975" s="1" t="str">
        <f>IF(BART_Rides[[#This Row],[FirstLetter]]="Y","Yes","No")</f>
        <v>No</v>
      </c>
      <c r="N5975" s="1" t="str">
        <f>IF(OR(BART_Rides[[#This Row],[Station Code]]="EM", BART_Rides[[#This Row],[Station Code]]="MT", BART_Rides[[#This Row],[Station Code]]="PL", BART_Rides[[#This Row],[Station Code]]="CC"), "Yes", "No")</f>
        <v>No</v>
      </c>
    </row>
    <row r="5976" spans="6:14">
      <c r="F5976" s="3">
        <v>44331</v>
      </c>
      <c r="G5976" s="1" t="s">
        <v>31</v>
      </c>
      <c r="H5976" s="1" t="s">
        <v>104</v>
      </c>
      <c r="I5976" s="1">
        <v>133</v>
      </c>
      <c r="J5976" s="1">
        <f>MONTH(BART_Rides[[#This Row],[Date]])</f>
        <v>5</v>
      </c>
      <c r="K5976" s="1">
        <f>WEEKDAY(BART_Rides[[#This Row],[Date]],2)</f>
        <v>6</v>
      </c>
      <c r="L5976" s="1" t="str">
        <f>LEFT(BART_Rides[[#This Row],[Lines]],1)</f>
        <v>O</v>
      </c>
      <c r="M5976" s="1" t="str">
        <f>IF(BART_Rides[[#This Row],[FirstLetter]]="Y","Yes","No")</f>
        <v>No</v>
      </c>
      <c r="N5976" s="1" t="str">
        <f>IF(OR(BART_Rides[[#This Row],[Station Code]]="EM", BART_Rides[[#This Row],[Station Code]]="MT", BART_Rides[[#This Row],[Station Code]]="PL", BART_Rides[[#This Row],[Station Code]]="CC"), "Yes", "No")</f>
        <v>No</v>
      </c>
    </row>
    <row r="5977" spans="6:14">
      <c r="F5977" s="3">
        <v>44332</v>
      </c>
      <c r="G5977" s="1" t="s">
        <v>31</v>
      </c>
      <c r="H5977" s="1" t="s">
        <v>104</v>
      </c>
      <c r="I5977" s="1">
        <v>101</v>
      </c>
      <c r="J5977" s="1">
        <f>MONTH(BART_Rides[[#This Row],[Date]])</f>
        <v>5</v>
      </c>
      <c r="K5977" s="1">
        <f>WEEKDAY(BART_Rides[[#This Row],[Date]],2)</f>
        <v>7</v>
      </c>
      <c r="L5977" s="1" t="str">
        <f>LEFT(BART_Rides[[#This Row],[Lines]],1)</f>
        <v>O</v>
      </c>
      <c r="M5977" s="1" t="str">
        <f>IF(BART_Rides[[#This Row],[FirstLetter]]="Y","Yes","No")</f>
        <v>No</v>
      </c>
      <c r="N5977" s="1" t="str">
        <f>IF(OR(BART_Rides[[#This Row],[Station Code]]="EM", BART_Rides[[#This Row],[Station Code]]="MT", BART_Rides[[#This Row],[Station Code]]="PL", BART_Rides[[#This Row],[Station Code]]="CC"), "Yes", "No")</f>
        <v>No</v>
      </c>
    </row>
    <row r="5978" spans="6:14">
      <c r="F5978" s="3">
        <v>44333</v>
      </c>
      <c r="G5978" s="1" t="s">
        <v>31</v>
      </c>
      <c r="H5978" s="1" t="s">
        <v>104</v>
      </c>
      <c r="I5978" s="1">
        <v>620</v>
      </c>
      <c r="J5978" s="1">
        <f>MONTH(BART_Rides[[#This Row],[Date]])</f>
        <v>5</v>
      </c>
      <c r="K5978" s="1">
        <f>WEEKDAY(BART_Rides[[#This Row],[Date]],2)</f>
        <v>1</v>
      </c>
      <c r="L5978" s="1" t="str">
        <f>LEFT(BART_Rides[[#This Row],[Lines]],1)</f>
        <v>O</v>
      </c>
      <c r="M5978" s="1" t="str">
        <f>IF(BART_Rides[[#This Row],[FirstLetter]]="Y","Yes","No")</f>
        <v>No</v>
      </c>
      <c r="N5978" s="1" t="str">
        <f>IF(OR(BART_Rides[[#This Row],[Station Code]]="EM", BART_Rides[[#This Row],[Station Code]]="MT", BART_Rides[[#This Row],[Station Code]]="PL", BART_Rides[[#This Row],[Station Code]]="CC"), "Yes", "No")</f>
        <v>No</v>
      </c>
    </row>
    <row r="5979" spans="6:14">
      <c r="F5979" s="3">
        <v>44334</v>
      </c>
      <c r="G5979" s="1" t="s">
        <v>31</v>
      </c>
      <c r="H5979" s="1" t="s">
        <v>104</v>
      </c>
      <c r="I5979" s="1">
        <v>672</v>
      </c>
      <c r="J5979" s="1">
        <f>MONTH(BART_Rides[[#This Row],[Date]])</f>
        <v>5</v>
      </c>
      <c r="K5979" s="1">
        <f>WEEKDAY(BART_Rides[[#This Row],[Date]],2)</f>
        <v>2</v>
      </c>
      <c r="L5979" s="1" t="str">
        <f>LEFT(BART_Rides[[#This Row],[Lines]],1)</f>
        <v>O</v>
      </c>
      <c r="M5979" s="1" t="str">
        <f>IF(BART_Rides[[#This Row],[FirstLetter]]="Y","Yes","No")</f>
        <v>No</v>
      </c>
      <c r="N5979" s="1" t="str">
        <f>IF(OR(BART_Rides[[#This Row],[Station Code]]="EM", BART_Rides[[#This Row],[Station Code]]="MT", BART_Rides[[#This Row],[Station Code]]="PL", BART_Rides[[#This Row],[Station Code]]="CC"), "Yes", "No")</f>
        <v>No</v>
      </c>
    </row>
    <row r="5980" spans="6:14">
      <c r="F5980" s="3">
        <v>44335</v>
      </c>
      <c r="G5980" s="1" t="s">
        <v>31</v>
      </c>
      <c r="H5980" s="1" t="s">
        <v>104</v>
      </c>
      <c r="I5980" s="1">
        <v>694</v>
      </c>
      <c r="J5980" s="1">
        <f>MONTH(BART_Rides[[#This Row],[Date]])</f>
        <v>5</v>
      </c>
      <c r="K5980" s="1">
        <f>WEEKDAY(BART_Rides[[#This Row],[Date]],2)</f>
        <v>3</v>
      </c>
      <c r="L5980" s="1" t="str">
        <f>LEFT(BART_Rides[[#This Row],[Lines]],1)</f>
        <v>O</v>
      </c>
      <c r="M5980" s="1" t="str">
        <f>IF(BART_Rides[[#This Row],[FirstLetter]]="Y","Yes","No")</f>
        <v>No</v>
      </c>
      <c r="N5980" s="1" t="str">
        <f>IF(OR(BART_Rides[[#This Row],[Station Code]]="EM", BART_Rides[[#This Row],[Station Code]]="MT", BART_Rides[[#This Row],[Station Code]]="PL", BART_Rides[[#This Row],[Station Code]]="CC"), "Yes", "No")</f>
        <v>No</v>
      </c>
    </row>
    <row r="5981" spans="6:14">
      <c r="F5981" s="3">
        <v>44336</v>
      </c>
      <c r="G5981" s="1" t="s">
        <v>31</v>
      </c>
      <c r="H5981" s="1" t="s">
        <v>104</v>
      </c>
      <c r="I5981" s="1">
        <v>663</v>
      </c>
      <c r="J5981" s="1">
        <f>MONTH(BART_Rides[[#This Row],[Date]])</f>
        <v>5</v>
      </c>
      <c r="K5981" s="1">
        <f>WEEKDAY(BART_Rides[[#This Row],[Date]],2)</f>
        <v>4</v>
      </c>
      <c r="L5981" s="1" t="str">
        <f>LEFT(BART_Rides[[#This Row],[Lines]],1)</f>
        <v>O</v>
      </c>
      <c r="M5981" s="1" t="str">
        <f>IF(BART_Rides[[#This Row],[FirstLetter]]="Y","Yes","No")</f>
        <v>No</v>
      </c>
      <c r="N5981" s="1" t="str">
        <f>IF(OR(BART_Rides[[#This Row],[Station Code]]="EM", BART_Rides[[#This Row],[Station Code]]="MT", BART_Rides[[#This Row],[Station Code]]="PL", BART_Rides[[#This Row],[Station Code]]="CC"), "Yes", "No")</f>
        <v>No</v>
      </c>
    </row>
    <row r="5982" spans="6:14">
      <c r="F5982" s="3">
        <v>44337</v>
      </c>
      <c r="G5982" s="1" t="s">
        <v>31</v>
      </c>
      <c r="H5982" s="1" t="s">
        <v>104</v>
      </c>
      <c r="I5982" s="1">
        <v>645</v>
      </c>
      <c r="J5982" s="1">
        <f>MONTH(BART_Rides[[#This Row],[Date]])</f>
        <v>5</v>
      </c>
      <c r="K5982" s="1">
        <f>WEEKDAY(BART_Rides[[#This Row],[Date]],2)</f>
        <v>5</v>
      </c>
      <c r="L5982" s="1" t="str">
        <f>LEFT(BART_Rides[[#This Row],[Lines]],1)</f>
        <v>O</v>
      </c>
      <c r="M5982" s="1" t="str">
        <f>IF(BART_Rides[[#This Row],[FirstLetter]]="Y","Yes","No")</f>
        <v>No</v>
      </c>
      <c r="N5982" s="1" t="str">
        <f>IF(OR(BART_Rides[[#This Row],[Station Code]]="EM", BART_Rides[[#This Row],[Station Code]]="MT", BART_Rides[[#This Row],[Station Code]]="PL", BART_Rides[[#This Row],[Station Code]]="CC"), "Yes", "No")</f>
        <v>No</v>
      </c>
    </row>
    <row r="5983" spans="6:14">
      <c r="F5983" s="3">
        <v>44338</v>
      </c>
      <c r="G5983" s="1" t="s">
        <v>31</v>
      </c>
      <c r="H5983" s="1" t="s">
        <v>104</v>
      </c>
      <c r="I5983" s="1">
        <v>345</v>
      </c>
      <c r="J5983" s="1">
        <f>MONTH(BART_Rides[[#This Row],[Date]])</f>
        <v>5</v>
      </c>
      <c r="K5983" s="1">
        <f>WEEKDAY(BART_Rides[[#This Row],[Date]],2)</f>
        <v>6</v>
      </c>
      <c r="L5983" s="1" t="str">
        <f>LEFT(BART_Rides[[#This Row],[Lines]],1)</f>
        <v>O</v>
      </c>
      <c r="M5983" s="1" t="str">
        <f>IF(BART_Rides[[#This Row],[FirstLetter]]="Y","Yes","No")</f>
        <v>No</v>
      </c>
      <c r="N5983" s="1" t="str">
        <f>IF(OR(BART_Rides[[#This Row],[Station Code]]="EM", BART_Rides[[#This Row],[Station Code]]="MT", BART_Rides[[#This Row],[Station Code]]="PL", BART_Rides[[#This Row],[Station Code]]="CC"), "Yes", "No")</f>
        <v>No</v>
      </c>
    </row>
    <row r="5984" spans="6:14">
      <c r="F5984" s="3">
        <v>44339</v>
      </c>
      <c r="G5984" s="1" t="s">
        <v>31</v>
      </c>
      <c r="H5984" s="1" t="s">
        <v>104</v>
      </c>
      <c r="I5984" s="1">
        <v>253</v>
      </c>
      <c r="J5984" s="1">
        <f>MONTH(BART_Rides[[#This Row],[Date]])</f>
        <v>5</v>
      </c>
      <c r="K5984" s="1">
        <f>WEEKDAY(BART_Rides[[#This Row],[Date]],2)</f>
        <v>7</v>
      </c>
      <c r="L5984" s="1" t="str">
        <f>LEFT(BART_Rides[[#This Row],[Lines]],1)</f>
        <v>O</v>
      </c>
      <c r="M5984" s="1" t="str">
        <f>IF(BART_Rides[[#This Row],[FirstLetter]]="Y","Yes","No")</f>
        <v>No</v>
      </c>
      <c r="N5984" s="1" t="str">
        <f>IF(OR(BART_Rides[[#This Row],[Station Code]]="EM", BART_Rides[[#This Row],[Station Code]]="MT", BART_Rides[[#This Row],[Station Code]]="PL", BART_Rides[[#This Row],[Station Code]]="CC"), "Yes", "No")</f>
        <v>No</v>
      </c>
    </row>
    <row r="5985" spans="6:14">
      <c r="F5985" s="3">
        <v>44340</v>
      </c>
      <c r="G5985" s="1" t="s">
        <v>31</v>
      </c>
      <c r="H5985" s="1" t="s">
        <v>104</v>
      </c>
      <c r="I5985" s="1">
        <v>693</v>
      </c>
      <c r="J5985" s="1">
        <f>MONTH(BART_Rides[[#This Row],[Date]])</f>
        <v>5</v>
      </c>
      <c r="K5985" s="1">
        <f>WEEKDAY(BART_Rides[[#This Row],[Date]],2)</f>
        <v>1</v>
      </c>
      <c r="L5985" s="1" t="str">
        <f>LEFT(BART_Rides[[#This Row],[Lines]],1)</f>
        <v>O</v>
      </c>
      <c r="M5985" s="1" t="str">
        <f>IF(BART_Rides[[#This Row],[FirstLetter]]="Y","Yes","No")</f>
        <v>No</v>
      </c>
      <c r="N5985" s="1" t="str">
        <f>IF(OR(BART_Rides[[#This Row],[Station Code]]="EM", BART_Rides[[#This Row],[Station Code]]="MT", BART_Rides[[#This Row],[Station Code]]="PL", BART_Rides[[#This Row],[Station Code]]="CC"), "Yes", "No")</f>
        <v>No</v>
      </c>
    </row>
    <row r="5986" spans="6:14">
      <c r="F5986" s="3">
        <v>44341</v>
      </c>
      <c r="G5986" s="1" t="s">
        <v>31</v>
      </c>
      <c r="H5986" s="1" t="s">
        <v>104</v>
      </c>
      <c r="I5986" s="1">
        <v>690</v>
      </c>
      <c r="J5986" s="1">
        <f>MONTH(BART_Rides[[#This Row],[Date]])</f>
        <v>5</v>
      </c>
      <c r="K5986" s="1">
        <f>WEEKDAY(BART_Rides[[#This Row],[Date]],2)</f>
        <v>2</v>
      </c>
      <c r="L5986" s="1" t="str">
        <f>LEFT(BART_Rides[[#This Row],[Lines]],1)</f>
        <v>O</v>
      </c>
      <c r="M5986" s="1" t="str">
        <f>IF(BART_Rides[[#This Row],[FirstLetter]]="Y","Yes","No")</f>
        <v>No</v>
      </c>
      <c r="N5986" s="1" t="str">
        <f>IF(OR(BART_Rides[[#This Row],[Station Code]]="EM", BART_Rides[[#This Row],[Station Code]]="MT", BART_Rides[[#This Row],[Station Code]]="PL", BART_Rides[[#This Row],[Station Code]]="CC"), "Yes", "No")</f>
        <v>No</v>
      </c>
    </row>
    <row r="5987" spans="6:14">
      <c r="F5987" s="3">
        <v>44342</v>
      </c>
      <c r="G5987" s="1" t="s">
        <v>31</v>
      </c>
      <c r="H5987" s="1" t="s">
        <v>104</v>
      </c>
      <c r="I5987" s="1">
        <v>689</v>
      </c>
      <c r="J5987" s="1">
        <f>MONTH(BART_Rides[[#This Row],[Date]])</f>
        <v>5</v>
      </c>
      <c r="K5987" s="1">
        <f>WEEKDAY(BART_Rides[[#This Row],[Date]],2)</f>
        <v>3</v>
      </c>
      <c r="L5987" s="1" t="str">
        <f>LEFT(BART_Rides[[#This Row],[Lines]],1)</f>
        <v>O</v>
      </c>
      <c r="M5987" s="1" t="str">
        <f>IF(BART_Rides[[#This Row],[FirstLetter]]="Y","Yes","No")</f>
        <v>No</v>
      </c>
      <c r="N5987" s="1" t="str">
        <f>IF(OR(BART_Rides[[#This Row],[Station Code]]="EM", BART_Rides[[#This Row],[Station Code]]="MT", BART_Rides[[#This Row],[Station Code]]="PL", BART_Rides[[#This Row],[Station Code]]="CC"), "Yes", "No")</f>
        <v>No</v>
      </c>
    </row>
    <row r="5988" spans="6:14">
      <c r="F5988" s="3">
        <v>44343</v>
      </c>
      <c r="G5988" s="1" t="s">
        <v>31</v>
      </c>
      <c r="H5988" s="1" t="s">
        <v>104</v>
      </c>
      <c r="I5988" s="1">
        <v>678</v>
      </c>
      <c r="J5988" s="1">
        <f>MONTH(BART_Rides[[#This Row],[Date]])</f>
        <v>5</v>
      </c>
      <c r="K5988" s="1">
        <f>WEEKDAY(BART_Rides[[#This Row],[Date]],2)</f>
        <v>4</v>
      </c>
      <c r="L5988" s="1" t="str">
        <f>LEFT(BART_Rides[[#This Row],[Lines]],1)</f>
        <v>O</v>
      </c>
      <c r="M5988" s="1" t="str">
        <f>IF(BART_Rides[[#This Row],[FirstLetter]]="Y","Yes","No")</f>
        <v>No</v>
      </c>
      <c r="N5988" s="1" t="str">
        <f>IF(OR(BART_Rides[[#This Row],[Station Code]]="EM", BART_Rides[[#This Row],[Station Code]]="MT", BART_Rides[[#This Row],[Station Code]]="PL", BART_Rides[[#This Row],[Station Code]]="CC"), "Yes", "No")</f>
        <v>No</v>
      </c>
    </row>
    <row r="5989" spans="6:14">
      <c r="F5989" s="3">
        <v>44344</v>
      </c>
      <c r="G5989" s="1" t="s">
        <v>31</v>
      </c>
      <c r="H5989" s="1" t="s">
        <v>104</v>
      </c>
      <c r="I5989" s="1">
        <v>690</v>
      </c>
      <c r="J5989" s="1">
        <f>MONTH(BART_Rides[[#This Row],[Date]])</f>
        <v>5</v>
      </c>
      <c r="K5989" s="1">
        <f>WEEKDAY(BART_Rides[[#This Row],[Date]],2)</f>
        <v>5</v>
      </c>
      <c r="L5989" s="1" t="str">
        <f>LEFT(BART_Rides[[#This Row],[Lines]],1)</f>
        <v>O</v>
      </c>
      <c r="M5989" s="1" t="str">
        <f>IF(BART_Rides[[#This Row],[FirstLetter]]="Y","Yes","No")</f>
        <v>No</v>
      </c>
      <c r="N5989" s="1" t="str">
        <f>IF(OR(BART_Rides[[#This Row],[Station Code]]="EM", BART_Rides[[#This Row],[Station Code]]="MT", BART_Rides[[#This Row],[Station Code]]="PL", BART_Rides[[#This Row],[Station Code]]="CC"), "Yes", "No")</f>
        <v>No</v>
      </c>
    </row>
    <row r="5990" spans="6:14">
      <c r="F5990" s="3">
        <v>44345</v>
      </c>
      <c r="G5990" s="1" t="s">
        <v>31</v>
      </c>
      <c r="H5990" s="1" t="s">
        <v>104</v>
      </c>
      <c r="I5990" s="1">
        <v>105</v>
      </c>
      <c r="J5990" s="1">
        <f>MONTH(BART_Rides[[#This Row],[Date]])</f>
        <v>5</v>
      </c>
      <c r="K5990" s="1">
        <f>WEEKDAY(BART_Rides[[#This Row],[Date]],2)</f>
        <v>6</v>
      </c>
      <c r="L5990" s="1" t="str">
        <f>LEFT(BART_Rides[[#This Row],[Lines]],1)</f>
        <v>O</v>
      </c>
      <c r="M5990" s="1" t="str">
        <f>IF(BART_Rides[[#This Row],[FirstLetter]]="Y","Yes","No")</f>
        <v>No</v>
      </c>
      <c r="N5990" s="1" t="str">
        <f>IF(OR(BART_Rides[[#This Row],[Station Code]]="EM", BART_Rides[[#This Row],[Station Code]]="MT", BART_Rides[[#This Row],[Station Code]]="PL", BART_Rides[[#This Row],[Station Code]]="CC"), "Yes", "No")</f>
        <v>No</v>
      </c>
    </row>
    <row r="5991" spans="6:14">
      <c r="F5991" s="3">
        <v>44346</v>
      </c>
      <c r="G5991" s="1" t="s">
        <v>31</v>
      </c>
      <c r="H5991" s="1" t="s">
        <v>104</v>
      </c>
      <c r="I5991" s="1">
        <v>106</v>
      </c>
      <c r="J5991" s="1">
        <f>MONTH(BART_Rides[[#This Row],[Date]])</f>
        <v>5</v>
      </c>
      <c r="K5991" s="1">
        <f>WEEKDAY(BART_Rides[[#This Row],[Date]],2)</f>
        <v>7</v>
      </c>
      <c r="L5991" s="1" t="str">
        <f>LEFT(BART_Rides[[#This Row],[Lines]],1)</f>
        <v>O</v>
      </c>
      <c r="M5991" s="1" t="str">
        <f>IF(BART_Rides[[#This Row],[FirstLetter]]="Y","Yes","No")</f>
        <v>No</v>
      </c>
      <c r="N5991" s="1" t="str">
        <f>IF(OR(BART_Rides[[#This Row],[Station Code]]="EM", BART_Rides[[#This Row],[Station Code]]="MT", BART_Rides[[#This Row],[Station Code]]="PL", BART_Rides[[#This Row],[Station Code]]="CC"), "Yes", "No")</f>
        <v>No</v>
      </c>
    </row>
    <row r="5992" spans="6:14">
      <c r="F5992" s="3">
        <v>44347</v>
      </c>
      <c r="G5992" s="1" t="s">
        <v>31</v>
      </c>
      <c r="H5992" s="1" t="s">
        <v>104</v>
      </c>
      <c r="I5992" s="1">
        <v>100</v>
      </c>
      <c r="J5992" s="1">
        <f>MONTH(BART_Rides[[#This Row],[Date]])</f>
        <v>5</v>
      </c>
      <c r="K5992" s="1">
        <f>WEEKDAY(BART_Rides[[#This Row],[Date]],2)</f>
        <v>1</v>
      </c>
      <c r="L5992" s="1" t="str">
        <f>LEFT(BART_Rides[[#This Row],[Lines]],1)</f>
        <v>O</v>
      </c>
      <c r="M5992" s="1" t="str">
        <f>IF(BART_Rides[[#This Row],[FirstLetter]]="Y","Yes","No")</f>
        <v>No</v>
      </c>
      <c r="N5992" s="1" t="str">
        <f>IF(OR(BART_Rides[[#This Row],[Station Code]]="EM", BART_Rides[[#This Row],[Station Code]]="MT", BART_Rides[[#This Row],[Station Code]]="PL", BART_Rides[[#This Row],[Station Code]]="CC"), "Yes", "No")</f>
        <v>No</v>
      </c>
    </row>
    <row r="5993" spans="6:14">
      <c r="F5993" s="3">
        <v>44348</v>
      </c>
      <c r="G5993" s="1" t="s">
        <v>31</v>
      </c>
      <c r="H5993" s="1" t="s">
        <v>104</v>
      </c>
      <c r="I5993" s="1">
        <v>672</v>
      </c>
      <c r="J5993" s="1">
        <f>MONTH(BART_Rides[[#This Row],[Date]])</f>
        <v>6</v>
      </c>
      <c r="K5993" s="1">
        <f>WEEKDAY(BART_Rides[[#This Row],[Date]],2)</f>
        <v>2</v>
      </c>
      <c r="L5993" s="1" t="str">
        <f>LEFT(BART_Rides[[#This Row],[Lines]],1)</f>
        <v>O</v>
      </c>
      <c r="M5993" s="1" t="str">
        <f>IF(BART_Rides[[#This Row],[FirstLetter]]="Y","Yes","No")</f>
        <v>No</v>
      </c>
      <c r="N5993" s="1" t="str">
        <f>IF(OR(BART_Rides[[#This Row],[Station Code]]="EM", BART_Rides[[#This Row],[Station Code]]="MT", BART_Rides[[#This Row],[Station Code]]="PL", BART_Rides[[#This Row],[Station Code]]="CC"), "Yes", "No")</f>
        <v>No</v>
      </c>
    </row>
    <row r="5994" spans="6:14">
      <c r="F5994" s="3">
        <v>44349</v>
      </c>
      <c r="G5994" s="1" t="s">
        <v>31</v>
      </c>
      <c r="H5994" s="1" t="s">
        <v>104</v>
      </c>
      <c r="I5994" s="1">
        <v>687</v>
      </c>
      <c r="J5994" s="1">
        <f>MONTH(BART_Rides[[#This Row],[Date]])</f>
        <v>6</v>
      </c>
      <c r="K5994" s="1">
        <f>WEEKDAY(BART_Rides[[#This Row],[Date]],2)</f>
        <v>3</v>
      </c>
      <c r="L5994" s="1" t="str">
        <f>LEFT(BART_Rides[[#This Row],[Lines]],1)</f>
        <v>O</v>
      </c>
      <c r="M5994" s="1" t="str">
        <f>IF(BART_Rides[[#This Row],[FirstLetter]]="Y","Yes","No")</f>
        <v>No</v>
      </c>
      <c r="N5994" s="1" t="str">
        <f>IF(OR(BART_Rides[[#This Row],[Station Code]]="EM", BART_Rides[[#This Row],[Station Code]]="MT", BART_Rides[[#This Row],[Station Code]]="PL", BART_Rides[[#This Row],[Station Code]]="CC"), "Yes", "No")</f>
        <v>No</v>
      </c>
    </row>
    <row r="5995" spans="6:14">
      <c r="F5995" s="3">
        <v>44350</v>
      </c>
      <c r="G5995" s="1" t="s">
        <v>31</v>
      </c>
      <c r="H5995" s="1" t="s">
        <v>104</v>
      </c>
      <c r="I5995" s="1">
        <v>704</v>
      </c>
      <c r="J5995" s="1">
        <f>MONTH(BART_Rides[[#This Row],[Date]])</f>
        <v>6</v>
      </c>
      <c r="K5995" s="1">
        <f>WEEKDAY(BART_Rides[[#This Row],[Date]],2)</f>
        <v>4</v>
      </c>
      <c r="L5995" s="1" t="str">
        <f>LEFT(BART_Rides[[#This Row],[Lines]],1)</f>
        <v>O</v>
      </c>
      <c r="M5995" s="1" t="str">
        <f>IF(BART_Rides[[#This Row],[FirstLetter]]="Y","Yes","No")</f>
        <v>No</v>
      </c>
      <c r="N5995" s="1" t="str">
        <f>IF(OR(BART_Rides[[#This Row],[Station Code]]="EM", BART_Rides[[#This Row],[Station Code]]="MT", BART_Rides[[#This Row],[Station Code]]="PL", BART_Rides[[#This Row],[Station Code]]="CC"), "Yes", "No")</f>
        <v>No</v>
      </c>
    </row>
    <row r="5996" spans="6:14">
      <c r="F5996" s="3">
        <v>44351</v>
      </c>
      <c r="G5996" s="1" t="s">
        <v>31</v>
      </c>
      <c r="H5996" s="1" t="s">
        <v>104</v>
      </c>
      <c r="I5996" s="1">
        <v>680</v>
      </c>
      <c r="J5996" s="1">
        <f>MONTH(BART_Rides[[#This Row],[Date]])</f>
        <v>6</v>
      </c>
      <c r="K5996" s="1">
        <f>WEEKDAY(BART_Rides[[#This Row],[Date]],2)</f>
        <v>5</v>
      </c>
      <c r="L5996" s="1" t="str">
        <f>LEFT(BART_Rides[[#This Row],[Lines]],1)</f>
        <v>O</v>
      </c>
      <c r="M5996" s="1" t="str">
        <f>IF(BART_Rides[[#This Row],[FirstLetter]]="Y","Yes","No")</f>
        <v>No</v>
      </c>
      <c r="N5996" s="1" t="str">
        <f>IF(OR(BART_Rides[[#This Row],[Station Code]]="EM", BART_Rides[[#This Row],[Station Code]]="MT", BART_Rides[[#This Row],[Station Code]]="PL", BART_Rides[[#This Row],[Station Code]]="CC"), "Yes", "No")</f>
        <v>No</v>
      </c>
    </row>
    <row r="5997" spans="6:14">
      <c r="F5997" s="3">
        <v>44352</v>
      </c>
      <c r="G5997" s="1" t="s">
        <v>31</v>
      </c>
      <c r="H5997" s="1" t="s">
        <v>104</v>
      </c>
      <c r="I5997" s="1">
        <v>399</v>
      </c>
      <c r="J5997" s="1">
        <f>MONTH(BART_Rides[[#This Row],[Date]])</f>
        <v>6</v>
      </c>
      <c r="K5997" s="1">
        <f>WEEKDAY(BART_Rides[[#This Row],[Date]],2)</f>
        <v>6</v>
      </c>
      <c r="L5997" s="1" t="str">
        <f>LEFT(BART_Rides[[#This Row],[Lines]],1)</f>
        <v>O</v>
      </c>
      <c r="M5997" s="1" t="str">
        <f>IF(BART_Rides[[#This Row],[FirstLetter]]="Y","Yes","No")</f>
        <v>No</v>
      </c>
      <c r="N5997" s="1" t="str">
        <f>IF(OR(BART_Rides[[#This Row],[Station Code]]="EM", BART_Rides[[#This Row],[Station Code]]="MT", BART_Rides[[#This Row],[Station Code]]="PL", BART_Rides[[#This Row],[Station Code]]="CC"), "Yes", "No")</f>
        <v>No</v>
      </c>
    </row>
    <row r="5998" spans="6:14">
      <c r="F5998" s="3">
        <v>44353</v>
      </c>
      <c r="G5998" s="1" t="s">
        <v>31</v>
      </c>
      <c r="H5998" s="1" t="s">
        <v>104</v>
      </c>
      <c r="I5998" s="1">
        <v>289</v>
      </c>
      <c r="J5998" s="1">
        <f>MONTH(BART_Rides[[#This Row],[Date]])</f>
        <v>6</v>
      </c>
      <c r="K5998" s="1">
        <f>WEEKDAY(BART_Rides[[#This Row],[Date]],2)</f>
        <v>7</v>
      </c>
      <c r="L5998" s="1" t="str">
        <f>LEFT(BART_Rides[[#This Row],[Lines]],1)</f>
        <v>O</v>
      </c>
      <c r="M5998" s="1" t="str">
        <f>IF(BART_Rides[[#This Row],[FirstLetter]]="Y","Yes","No")</f>
        <v>No</v>
      </c>
      <c r="N5998" s="1" t="str">
        <f>IF(OR(BART_Rides[[#This Row],[Station Code]]="EM", BART_Rides[[#This Row],[Station Code]]="MT", BART_Rides[[#This Row],[Station Code]]="PL", BART_Rides[[#This Row],[Station Code]]="CC"), "Yes", "No")</f>
        <v>No</v>
      </c>
    </row>
    <row r="5999" spans="6:14">
      <c r="F5999" s="3">
        <v>44354</v>
      </c>
      <c r="G5999" s="1" t="s">
        <v>31</v>
      </c>
      <c r="H5999" s="1" t="s">
        <v>104</v>
      </c>
      <c r="I5999" s="1">
        <v>717</v>
      </c>
      <c r="J5999" s="1">
        <f>MONTH(BART_Rides[[#This Row],[Date]])</f>
        <v>6</v>
      </c>
      <c r="K5999" s="1">
        <f>WEEKDAY(BART_Rides[[#This Row],[Date]],2)</f>
        <v>1</v>
      </c>
      <c r="L5999" s="1" t="str">
        <f>LEFT(BART_Rides[[#This Row],[Lines]],1)</f>
        <v>O</v>
      </c>
      <c r="M5999" s="1" t="str">
        <f>IF(BART_Rides[[#This Row],[FirstLetter]]="Y","Yes","No")</f>
        <v>No</v>
      </c>
      <c r="N5999" s="1" t="str">
        <f>IF(OR(BART_Rides[[#This Row],[Station Code]]="EM", BART_Rides[[#This Row],[Station Code]]="MT", BART_Rides[[#This Row],[Station Code]]="PL", BART_Rides[[#This Row],[Station Code]]="CC"), "Yes", "No")</f>
        <v>No</v>
      </c>
    </row>
    <row r="6000" spans="6:14">
      <c r="F6000" s="3">
        <v>44355</v>
      </c>
      <c r="G6000" s="1" t="s">
        <v>31</v>
      </c>
      <c r="H6000" s="1" t="s">
        <v>104</v>
      </c>
      <c r="I6000" s="1">
        <v>701</v>
      </c>
      <c r="J6000" s="1">
        <f>MONTH(BART_Rides[[#This Row],[Date]])</f>
        <v>6</v>
      </c>
      <c r="K6000" s="1">
        <f>WEEKDAY(BART_Rides[[#This Row],[Date]],2)</f>
        <v>2</v>
      </c>
      <c r="L6000" s="1" t="str">
        <f>LEFT(BART_Rides[[#This Row],[Lines]],1)</f>
        <v>O</v>
      </c>
      <c r="M6000" s="1" t="str">
        <f>IF(BART_Rides[[#This Row],[FirstLetter]]="Y","Yes","No")</f>
        <v>No</v>
      </c>
      <c r="N6000" s="1" t="str">
        <f>IF(OR(BART_Rides[[#This Row],[Station Code]]="EM", BART_Rides[[#This Row],[Station Code]]="MT", BART_Rides[[#This Row],[Station Code]]="PL", BART_Rides[[#This Row],[Station Code]]="CC"), "Yes", "No")</f>
        <v>No</v>
      </c>
    </row>
    <row r="6001" spans="6:14">
      <c r="F6001" s="3">
        <v>44356</v>
      </c>
      <c r="G6001" s="1" t="s">
        <v>31</v>
      </c>
      <c r="H6001" s="1" t="s">
        <v>104</v>
      </c>
      <c r="I6001" s="1">
        <v>708</v>
      </c>
      <c r="J6001" s="1">
        <f>MONTH(BART_Rides[[#This Row],[Date]])</f>
        <v>6</v>
      </c>
      <c r="K6001" s="1">
        <f>WEEKDAY(BART_Rides[[#This Row],[Date]],2)</f>
        <v>3</v>
      </c>
      <c r="L6001" s="1" t="str">
        <f>LEFT(BART_Rides[[#This Row],[Lines]],1)</f>
        <v>O</v>
      </c>
      <c r="M6001" s="1" t="str">
        <f>IF(BART_Rides[[#This Row],[FirstLetter]]="Y","Yes","No")</f>
        <v>No</v>
      </c>
      <c r="N6001" s="1" t="str">
        <f>IF(OR(BART_Rides[[#This Row],[Station Code]]="EM", BART_Rides[[#This Row],[Station Code]]="MT", BART_Rides[[#This Row],[Station Code]]="PL", BART_Rides[[#This Row],[Station Code]]="CC"), "Yes", "No")</f>
        <v>No</v>
      </c>
    </row>
    <row r="6002" spans="6:14">
      <c r="F6002" s="3">
        <v>44357</v>
      </c>
      <c r="G6002" s="1" t="s">
        <v>31</v>
      </c>
      <c r="H6002" s="1" t="s">
        <v>104</v>
      </c>
      <c r="I6002" s="1">
        <v>743</v>
      </c>
      <c r="J6002" s="1">
        <f>MONTH(BART_Rides[[#This Row],[Date]])</f>
        <v>6</v>
      </c>
      <c r="K6002" s="1">
        <f>WEEKDAY(BART_Rides[[#This Row],[Date]],2)</f>
        <v>4</v>
      </c>
      <c r="L6002" s="1" t="str">
        <f>LEFT(BART_Rides[[#This Row],[Lines]],1)</f>
        <v>O</v>
      </c>
      <c r="M6002" s="1" t="str">
        <f>IF(BART_Rides[[#This Row],[FirstLetter]]="Y","Yes","No")</f>
        <v>No</v>
      </c>
      <c r="N6002" s="1" t="str">
        <f>IF(OR(BART_Rides[[#This Row],[Station Code]]="EM", BART_Rides[[#This Row],[Station Code]]="MT", BART_Rides[[#This Row],[Station Code]]="PL", BART_Rides[[#This Row],[Station Code]]="CC"), "Yes", "No")</f>
        <v>No</v>
      </c>
    </row>
    <row r="6003" spans="6:14">
      <c r="F6003" s="3">
        <v>44358</v>
      </c>
      <c r="G6003" s="1" t="s">
        <v>31</v>
      </c>
      <c r="H6003" s="1" t="s">
        <v>104</v>
      </c>
      <c r="I6003" s="1">
        <v>733</v>
      </c>
      <c r="J6003" s="1">
        <f>MONTH(BART_Rides[[#This Row],[Date]])</f>
        <v>6</v>
      </c>
      <c r="K6003" s="1">
        <f>WEEKDAY(BART_Rides[[#This Row],[Date]],2)</f>
        <v>5</v>
      </c>
      <c r="L6003" s="1" t="str">
        <f>LEFT(BART_Rides[[#This Row],[Lines]],1)</f>
        <v>O</v>
      </c>
      <c r="M6003" s="1" t="str">
        <f>IF(BART_Rides[[#This Row],[FirstLetter]]="Y","Yes","No")</f>
        <v>No</v>
      </c>
      <c r="N6003" s="1" t="str">
        <f>IF(OR(BART_Rides[[#This Row],[Station Code]]="EM", BART_Rides[[#This Row],[Station Code]]="MT", BART_Rides[[#This Row],[Station Code]]="PL", BART_Rides[[#This Row],[Station Code]]="CC"), "Yes", "No")</f>
        <v>No</v>
      </c>
    </row>
    <row r="6004" spans="6:14">
      <c r="F6004" s="3">
        <v>44359</v>
      </c>
      <c r="G6004" s="1" t="s">
        <v>31</v>
      </c>
      <c r="H6004" s="1" t="s">
        <v>104</v>
      </c>
      <c r="I6004" s="1">
        <v>407</v>
      </c>
      <c r="J6004" s="1">
        <f>MONTH(BART_Rides[[#This Row],[Date]])</f>
        <v>6</v>
      </c>
      <c r="K6004" s="1">
        <f>WEEKDAY(BART_Rides[[#This Row],[Date]],2)</f>
        <v>6</v>
      </c>
      <c r="L6004" s="1" t="str">
        <f>LEFT(BART_Rides[[#This Row],[Lines]],1)</f>
        <v>O</v>
      </c>
      <c r="M6004" s="1" t="str">
        <f>IF(BART_Rides[[#This Row],[FirstLetter]]="Y","Yes","No")</f>
        <v>No</v>
      </c>
      <c r="N6004" s="1" t="str">
        <f>IF(OR(BART_Rides[[#This Row],[Station Code]]="EM", BART_Rides[[#This Row],[Station Code]]="MT", BART_Rides[[#This Row],[Station Code]]="PL", BART_Rides[[#This Row],[Station Code]]="CC"), "Yes", "No")</f>
        <v>No</v>
      </c>
    </row>
    <row r="6005" spans="6:14">
      <c r="F6005" s="3">
        <v>44360</v>
      </c>
      <c r="G6005" s="1" t="s">
        <v>31</v>
      </c>
      <c r="H6005" s="1" t="s">
        <v>104</v>
      </c>
      <c r="I6005" s="1">
        <v>325</v>
      </c>
      <c r="J6005" s="1">
        <f>MONTH(BART_Rides[[#This Row],[Date]])</f>
        <v>6</v>
      </c>
      <c r="K6005" s="1">
        <f>WEEKDAY(BART_Rides[[#This Row],[Date]],2)</f>
        <v>7</v>
      </c>
      <c r="L6005" s="1" t="str">
        <f>LEFT(BART_Rides[[#This Row],[Lines]],1)</f>
        <v>O</v>
      </c>
      <c r="M6005" s="1" t="str">
        <f>IF(BART_Rides[[#This Row],[FirstLetter]]="Y","Yes","No")</f>
        <v>No</v>
      </c>
      <c r="N6005" s="1" t="str">
        <f>IF(OR(BART_Rides[[#This Row],[Station Code]]="EM", BART_Rides[[#This Row],[Station Code]]="MT", BART_Rides[[#This Row],[Station Code]]="PL", BART_Rides[[#This Row],[Station Code]]="CC"), "Yes", "No")</f>
        <v>No</v>
      </c>
    </row>
    <row r="6006" spans="6:14">
      <c r="F6006" s="3">
        <v>44361</v>
      </c>
      <c r="G6006" s="1" t="s">
        <v>31</v>
      </c>
      <c r="H6006" s="1" t="s">
        <v>104</v>
      </c>
      <c r="I6006" s="1">
        <v>780</v>
      </c>
      <c r="J6006" s="1">
        <f>MONTH(BART_Rides[[#This Row],[Date]])</f>
        <v>6</v>
      </c>
      <c r="K6006" s="1">
        <f>WEEKDAY(BART_Rides[[#This Row],[Date]],2)</f>
        <v>1</v>
      </c>
      <c r="L6006" s="1" t="str">
        <f>LEFT(BART_Rides[[#This Row],[Lines]],1)</f>
        <v>O</v>
      </c>
      <c r="M6006" s="1" t="str">
        <f>IF(BART_Rides[[#This Row],[FirstLetter]]="Y","Yes","No")</f>
        <v>No</v>
      </c>
      <c r="N6006" s="1" t="str">
        <f>IF(OR(BART_Rides[[#This Row],[Station Code]]="EM", BART_Rides[[#This Row],[Station Code]]="MT", BART_Rides[[#This Row],[Station Code]]="PL", BART_Rides[[#This Row],[Station Code]]="CC"), "Yes", "No")</f>
        <v>No</v>
      </c>
    </row>
    <row r="6007" spans="6:14">
      <c r="F6007" s="3">
        <v>44362</v>
      </c>
      <c r="G6007" s="1" t="s">
        <v>31</v>
      </c>
      <c r="H6007" s="1" t="s">
        <v>104</v>
      </c>
      <c r="I6007" s="1">
        <v>810</v>
      </c>
      <c r="J6007" s="1">
        <f>MONTH(BART_Rides[[#This Row],[Date]])</f>
        <v>6</v>
      </c>
      <c r="K6007" s="1">
        <f>WEEKDAY(BART_Rides[[#This Row],[Date]],2)</f>
        <v>2</v>
      </c>
      <c r="L6007" s="1" t="str">
        <f>LEFT(BART_Rides[[#This Row],[Lines]],1)</f>
        <v>O</v>
      </c>
      <c r="M6007" s="1" t="str">
        <f>IF(BART_Rides[[#This Row],[FirstLetter]]="Y","Yes","No")</f>
        <v>No</v>
      </c>
      <c r="N6007" s="1" t="str">
        <f>IF(OR(BART_Rides[[#This Row],[Station Code]]="EM", BART_Rides[[#This Row],[Station Code]]="MT", BART_Rides[[#This Row],[Station Code]]="PL", BART_Rides[[#This Row],[Station Code]]="CC"), "Yes", "No")</f>
        <v>No</v>
      </c>
    </row>
    <row r="6008" spans="6:14">
      <c r="F6008" s="3">
        <v>44363</v>
      </c>
      <c r="G6008" s="1" t="s">
        <v>31</v>
      </c>
      <c r="H6008" s="1" t="s">
        <v>104</v>
      </c>
      <c r="I6008" s="1">
        <v>810</v>
      </c>
      <c r="J6008" s="1">
        <f>MONTH(BART_Rides[[#This Row],[Date]])</f>
        <v>6</v>
      </c>
      <c r="K6008" s="1">
        <f>WEEKDAY(BART_Rides[[#This Row],[Date]],2)</f>
        <v>3</v>
      </c>
      <c r="L6008" s="1" t="str">
        <f>LEFT(BART_Rides[[#This Row],[Lines]],1)</f>
        <v>O</v>
      </c>
      <c r="M6008" s="1" t="str">
        <f>IF(BART_Rides[[#This Row],[FirstLetter]]="Y","Yes","No")</f>
        <v>No</v>
      </c>
      <c r="N6008" s="1" t="str">
        <f>IF(OR(BART_Rides[[#This Row],[Station Code]]="EM", BART_Rides[[#This Row],[Station Code]]="MT", BART_Rides[[#This Row],[Station Code]]="PL", BART_Rides[[#This Row],[Station Code]]="CC"), "Yes", "No")</f>
        <v>No</v>
      </c>
    </row>
    <row r="6009" spans="6:14">
      <c r="F6009" s="3">
        <v>44364</v>
      </c>
      <c r="G6009" s="1" t="s">
        <v>31</v>
      </c>
      <c r="H6009" s="1" t="s">
        <v>104</v>
      </c>
      <c r="I6009" s="1">
        <v>800</v>
      </c>
      <c r="J6009" s="1">
        <f>MONTH(BART_Rides[[#This Row],[Date]])</f>
        <v>6</v>
      </c>
      <c r="K6009" s="1">
        <f>WEEKDAY(BART_Rides[[#This Row],[Date]],2)</f>
        <v>4</v>
      </c>
      <c r="L6009" s="1" t="str">
        <f>LEFT(BART_Rides[[#This Row],[Lines]],1)</f>
        <v>O</v>
      </c>
      <c r="M6009" s="1" t="str">
        <f>IF(BART_Rides[[#This Row],[FirstLetter]]="Y","Yes","No")</f>
        <v>No</v>
      </c>
      <c r="N6009" s="1" t="str">
        <f>IF(OR(BART_Rides[[#This Row],[Station Code]]="EM", BART_Rides[[#This Row],[Station Code]]="MT", BART_Rides[[#This Row],[Station Code]]="PL", BART_Rides[[#This Row],[Station Code]]="CC"), "Yes", "No")</f>
        <v>No</v>
      </c>
    </row>
    <row r="6010" spans="6:14">
      <c r="F6010" s="3">
        <v>44365</v>
      </c>
      <c r="G6010" s="1" t="s">
        <v>31</v>
      </c>
      <c r="H6010" s="1" t="s">
        <v>104</v>
      </c>
      <c r="I6010" s="1">
        <v>738</v>
      </c>
      <c r="J6010" s="1">
        <f>MONTH(BART_Rides[[#This Row],[Date]])</f>
        <v>6</v>
      </c>
      <c r="K6010" s="1">
        <f>WEEKDAY(BART_Rides[[#This Row],[Date]],2)</f>
        <v>5</v>
      </c>
      <c r="L6010" s="1" t="str">
        <f>LEFT(BART_Rides[[#This Row],[Lines]],1)</f>
        <v>O</v>
      </c>
      <c r="M6010" s="1" t="str">
        <f>IF(BART_Rides[[#This Row],[FirstLetter]]="Y","Yes","No")</f>
        <v>No</v>
      </c>
      <c r="N6010" s="1" t="str">
        <f>IF(OR(BART_Rides[[#This Row],[Station Code]]="EM", BART_Rides[[#This Row],[Station Code]]="MT", BART_Rides[[#This Row],[Station Code]]="PL", BART_Rides[[#This Row],[Station Code]]="CC"), "Yes", "No")</f>
        <v>No</v>
      </c>
    </row>
    <row r="6011" spans="6:14">
      <c r="F6011" s="3">
        <v>44366</v>
      </c>
      <c r="G6011" s="1" t="s">
        <v>31</v>
      </c>
      <c r="H6011" s="1" t="s">
        <v>104</v>
      </c>
      <c r="I6011" s="1">
        <v>115</v>
      </c>
      <c r="J6011" s="1">
        <f>MONTH(BART_Rides[[#This Row],[Date]])</f>
        <v>6</v>
      </c>
      <c r="K6011" s="1">
        <f>WEEKDAY(BART_Rides[[#This Row],[Date]],2)</f>
        <v>6</v>
      </c>
      <c r="L6011" s="1" t="str">
        <f>LEFT(BART_Rides[[#This Row],[Lines]],1)</f>
        <v>O</v>
      </c>
      <c r="M6011" s="1" t="str">
        <f>IF(BART_Rides[[#This Row],[FirstLetter]]="Y","Yes","No")</f>
        <v>No</v>
      </c>
      <c r="N6011" s="1" t="str">
        <f>IF(OR(BART_Rides[[#This Row],[Station Code]]="EM", BART_Rides[[#This Row],[Station Code]]="MT", BART_Rides[[#This Row],[Station Code]]="PL", BART_Rides[[#This Row],[Station Code]]="CC"), "Yes", "No")</f>
        <v>No</v>
      </c>
    </row>
    <row r="6012" spans="6:14">
      <c r="F6012" s="3">
        <v>44367</v>
      </c>
      <c r="G6012" s="1" t="s">
        <v>31</v>
      </c>
      <c r="H6012" s="1" t="s">
        <v>104</v>
      </c>
      <c r="I6012" s="1">
        <v>123</v>
      </c>
      <c r="J6012" s="1">
        <f>MONTH(BART_Rides[[#This Row],[Date]])</f>
        <v>6</v>
      </c>
      <c r="K6012" s="1">
        <f>WEEKDAY(BART_Rides[[#This Row],[Date]],2)</f>
        <v>7</v>
      </c>
      <c r="L6012" s="1" t="str">
        <f>LEFT(BART_Rides[[#This Row],[Lines]],1)</f>
        <v>O</v>
      </c>
      <c r="M6012" s="1" t="str">
        <f>IF(BART_Rides[[#This Row],[FirstLetter]]="Y","Yes","No")</f>
        <v>No</v>
      </c>
      <c r="N6012" s="1" t="str">
        <f>IF(OR(BART_Rides[[#This Row],[Station Code]]="EM", BART_Rides[[#This Row],[Station Code]]="MT", BART_Rides[[#This Row],[Station Code]]="PL", BART_Rides[[#This Row],[Station Code]]="CC"), "Yes", "No")</f>
        <v>No</v>
      </c>
    </row>
    <row r="6013" spans="6:14">
      <c r="F6013" s="3">
        <v>44368</v>
      </c>
      <c r="G6013" s="1" t="s">
        <v>31</v>
      </c>
      <c r="H6013" s="1" t="s">
        <v>104</v>
      </c>
      <c r="I6013" s="1">
        <v>772</v>
      </c>
      <c r="J6013" s="1">
        <f>MONTH(BART_Rides[[#This Row],[Date]])</f>
        <v>6</v>
      </c>
      <c r="K6013" s="1">
        <f>WEEKDAY(BART_Rides[[#This Row],[Date]],2)</f>
        <v>1</v>
      </c>
      <c r="L6013" s="1" t="str">
        <f>LEFT(BART_Rides[[#This Row],[Lines]],1)</f>
        <v>O</v>
      </c>
      <c r="M6013" s="1" t="str">
        <f>IF(BART_Rides[[#This Row],[FirstLetter]]="Y","Yes","No")</f>
        <v>No</v>
      </c>
      <c r="N6013" s="1" t="str">
        <f>IF(OR(BART_Rides[[#This Row],[Station Code]]="EM", BART_Rides[[#This Row],[Station Code]]="MT", BART_Rides[[#This Row],[Station Code]]="PL", BART_Rides[[#This Row],[Station Code]]="CC"), "Yes", "No")</f>
        <v>No</v>
      </c>
    </row>
    <row r="6014" spans="6:14">
      <c r="F6014" s="3">
        <v>44369</v>
      </c>
      <c r="G6014" s="1" t="s">
        <v>31</v>
      </c>
      <c r="H6014" s="1" t="s">
        <v>104</v>
      </c>
      <c r="I6014" s="1">
        <v>811</v>
      </c>
      <c r="J6014" s="1">
        <f>MONTH(BART_Rides[[#This Row],[Date]])</f>
        <v>6</v>
      </c>
      <c r="K6014" s="1">
        <f>WEEKDAY(BART_Rides[[#This Row],[Date]],2)</f>
        <v>2</v>
      </c>
      <c r="L6014" s="1" t="str">
        <f>LEFT(BART_Rides[[#This Row],[Lines]],1)</f>
        <v>O</v>
      </c>
      <c r="M6014" s="1" t="str">
        <f>IF(BART_Rides[[#This Row],[FirstLetter]]="Y","Yes","No")</f>
        <v>No</v>
      </c>
      <c r="N6014" s="1" t="str">
        <f>IF(OR(BART_Rides[[#This Row],[Station Code]]="EM", BART_Rides[[#This Row],[Station Code]]="MT", BART_Rides[[#This Row],[Station Code]]="PL", BART_Rides[[#This Row],[Station Code]]="CC"), "Yes", "No")</f>
        <v>No</v>
      </c>
    </row>
    <row r="6015" spans="6:14">
      <c r="F6015" s="3">
        <v>44370</v>
      </c>
      <c r="G6015" s="1" t="s">
        <v>31</v>
      </c>
      <c r="H6015" s="1" t="s">
        <v>104</v>
      </c>
      <c r="I6015" s="1">
        <v>760</v>
      </c>
      <c r="J6015" s="1">
        <f>MONTH(BART_Rides[[#This Row],[Date]])</f>
        <v>6</v>
      </c>
      <c r="K6015" s="1">
        <f>WEEKDAY(BART_Rides[[#This Row],[Date]],2)</f>
        <v>3</v>
      </c>
      <c r="L6015" s="1" t="str">
        <f>LEFT(BART_Rides[[#This Row],[Lines]],1)</f>
        <v>O</v>
      </c>
      <c r="M6015" s="1" t="str">
        <f>IF(BART_Rides[[#This Row],[FirstLetter]]="Y","Yes","No")</f>
        <v>No</v>
      </c>
      <c r="N6015" s="1" t="str">
        <f>IF(OR(BART_Rides[[#This Row],[Station Code]]="EM", BART_Rides[[#This Row],[Station Code]]="MT", BART_Rides[[#This Row],[Station Code]]="PL", BART_Rides[[#This Row],[Station Code]]="CC"), "Yes", "No")</f>
        <v>No</v>
      </c>
    </row>
    <row r="6016" spans="6:14">
      <c r="F6016" s="3">
        <v>44371</v>
      </c>
      <c r="G6016" s="1" t="s">
        <v>31</v>
      </c>
      <c r="H6016" s="1" t="s">
        <v>104</v>
      </c>
      <c r="I6016" s="1">
        <v>742</v>
      </c>
      <c r="J6016" s="1">
        <f>MONTH(BART_Rides[[#This Row],[Date]])</f>
        <v>6</v>
      </c>
      <c r="K6016" s="1">
        <f>WEEKDAY(BART_Rides[[#This Row],[Date]],2)</f>
        <v>4</v>
      </c>
      <c r="L6016" s="1" t="str">
        <f>LEFT(BART_Rides[[#This Row],[Lines]],1)</f>
        <v>O</v>
      </c>
      <c r="M6016" s="1" t="str">
        <f>IF(BART_Rides[[#This Row],[FirstLetter]]="Y","Yes","No")</f>
        <v>No</v>
      </c>
      <c r="N6016" s="1" t="str">
        <f>IF(OR(BART_Rides[[#This Row],[Station Code]]="EM", BART_Rides[[#This Row],[Station Code]]="MT", BART_Rides[[#This Row],[Station Code]]="PL", BART_Rides[[#This Row],[Station Code]]="CC"), "Yes", "No")</f>
        <v>No</v>
      </c>
    </row>
    <row r="6017" spans="6:14">
      <c r="F6017" s="3">
        <v>44372</v>
      </c>
      <c r="G6017" s="1" t="s">
        <v>31</v>
      </c>
      <c r="H6017" s="1" t="s">
        <v>104</v>
      </c>
      <c r="I6017" s="1">
        <v>782</v>
      </c>
      <c r="J6017" s="1">
        <f>MONTH(BART_Rides[[#This Row],[Date]])</f>
        <v>6</v>
      </c>
      <c r="K6017" s="1">
        <f>WEEKDAY(BART_Rides[[#This Row],[Date]],2)</f>
        <v>5</v>
      </c>
      <c r="L6017" s="1" t="str">
        <f>LEFT(BART_Rides[[#This Row],[Lines]],1)</f>
        <v>O</v>
      </c>
      <c r="M6017" s="1" t="str">
        <f>IF(BART_Rides[[#This Row],[FirstLetter]]="Y","Yes","No")</f>
        <v>No</v>
      </c>
      <c r="N6017" s="1" t="str">
        <f>IF(OR(BART_Rides[[#This Row],[Station Code]]="EM", BART_Rides[[#This Row],[Station Code]]="MT", BART_Rides[[#This Row],[Station Code]]="PL", BART_Rides[[#This Row],[Station Code]]="CC"), "Yes", "No")</f>
        <v>No</v>
      </c>
    </row>
    <row r="6018" spans="6:14">
      <c r="F6018" s="3">
        <v>44373</v>
      </c>
      <c r="G6018" s="1" t="s">
        <v>31</v>
      </c>
      <c r="H6018" s="1" t="s">
        <v>104</v>
      </c>
      <c r="I6018" s="1">
        <v>503</v>
      </c>
      <c r="J6018" s="1">
        <f>MONTH(BART_Rides[[#This Row],[Date]])</f>
        <v>6</v>
      </c>
      <c r="K6018" s="1">
        <f>WEEKDAY(BART_Rides[[#This Row],[Date]],2)</f>
        <v>6</v>
      </c>
      <c r="L6018" s="1" t="str">
        <f>LEFT(BART_Rides[[#This Row],[Lines]],1)</f>
        <v>O</v>
      </c>
      <c r="M6018" s="1" t="str">
        <f>IF(BART_Rides[[#This Row],[FirstLetter]]="Y","Yes","No")</f>
        <v>No</v>
      </c>
      <c r="N6018" s="1" t="str">
        <f>IF(OR(BART_Rides[[#This Row],[Station Code]]="EM", BART_Rides[[#This Row],[Station Code]]="MT", BART_Rides[[#This Row],[Station Code]]="PL", BART_Rides[[#This Row],[Station Code]]="CC"), "Yes", "No")</f>
        <v>No</v>
      </c>
    </row>
    <row r="6019" spans="6:14">
      <c r="F6019" s="3">
        <v>44374</v>
      </c>
      <c r="G6019" s="1" t="s">
        <v>31</v>
      </c>
      <c r="H6019" s="1" t="s">
        <v>104</v>
      </c>
      <c r="I6019" s="1">
        <v>411</v>
      </c>
      <c r="J6019" s="1">
        <f>MONTH(BART_Rides[[#This Row],[Date]])</f>
        <v>6</v>
      </c>
      <c r="K6019" s="1">
        <f>WEEKDAY(BART_Rides[[#This Row],[Date]],2)</f>
        <v>7</v>
      </c>
      <c r="L6019" s="1" t="str">
        <f>LEFT(BART_Rides[[#This Row],[Lines]],1)</f>
        <v>O</v>
      </c>
      <c r="M6019" s="1" t="str">
        <f>IF(BART_Rides[[#This Row],[FirstLetter]]="Y","Yes","No")</f>
        <v>No</v>
      </c>
      <c r="N6019" s="1" t="str">
        <f>IF(OR(BART_Rides[[#This Row],[Station Code]]="EM", BART_Rides[[#This Row],[Station Code]]="MT", BART_Rides[[#This Row],[Station Code]]="PL", BART_Rides[[#This Row],[Station Code]]="CC"), "Yes", "No")</f>
        <v>No</v>
      </c>
    </row>
    <row r="6020" spans="6:14">
      <c r="F6020" s="3">
        <v>44375</v>
      </c>
      <c r="G6020" s="1" t="s">
        <v>31</v>
      </c>
      <c r="H6020" s="1" t="s">
        <v>104</v>
      </c>
      <c r="I6020" s="1">
        <v>759</v>
      </c>
      <c r="J6020" s="1">
        <f>MONTH(BART_Rides[[#This Row],[Date]])</f>
        <v>6</v>
      </c>
      <c r="K6020" s="1">
        <f>WEEKDAY(BART_Rides[[#This Row],[Date]],2)</f>
        <v>1</v>
      </c>
      <c r="L6020" s="1" t="str">
        <f>LEFT(BART_Rides[[#This Row],[Lines]],1)</f>
        <v>O</v>
      </c>
      <c r="M6020" s="1" t="str">
        <f>IF(BART_Rides[[#This Row],[FirstLetter]]="Y","Yes","No")</f>
        <v>No</v>
      </c>
      <c r="N6020" s="1" t="str">
        <f>IF(OR(BART_Rides[[#This Row],[Station Code]]="EM", BART_Rides[[#This Row],[Station Code]]="MT", BART_Rides[[#This Row],[Station Code]]="PL", BART_Rides[[#This Row],[Station Code]]="CC"), "Yes", "No")</f>
        <v>No</v>
      </c>
    </row>
    <row r="6021" spans="6:14">
      <c r="F6021" s="3">
        <v>44376</v>
      </c>
      <c r="G6021" s="1" t="s">
        <v>31</v>
      </c>
      <c r="H6021" s="1" t="s">
        <v>104</v>
      </c>
      <c r="I6021" s="1">
        <v>804</v>
      </c>
      <c r="J6021" s="1">
        <f>MONTH(BART_Rides[[#This Row],[Date]])</f>
        <v>6</v>
      </c>
      <c r="K6021" s="1">
        <f>WEEKDAY(BART_Rides[[#This Row],[Date]],2)</f>
        <v>2</v>
      </c>
      <c r="L6021" s="1" t="str">
        <f>LEFT(BART_Rides[[#This Row],[Lines]],1)</f>
        <v>O</v>
      </c>
      <c r="M6021" s="1" t="str">
        <f>IF(BART_Rides[[#This Row],[FirstLetter]]="Y","Yes","No")</f>
        <v>No</v>
      </c>
      <c r="N6021" s="1" t="str">
        <f>IF(OR(BART_Rides[[#This Row],[Station Code]]="EM", BART_Rides[[#This Row],[Station Code]]="MT", BART_Rides[[#This Row],[Station Code]]="PL", BART_Rides[[#This Row],[Station Code]]="CC"), "Yes", "No")</f>
        <v>No</v>
      </c>
    </row>
    <row r="6022" spans="6:14">
      <c r="F6022" s="3">
        <v>44377</v>
      </c>
      <c r="G6022" s="1" t="s">
        <v>31</v>
      </c>
      <c r="H6022" s="1" t="s">
        <v>104</v>
      </c>
      <c r="I6022" s="1">
        <v>816</v>
      </c>
      <c r="J6022" s="1">
        <f>MONTH(BART_Rides[[#This Row],[Date]])</f>
        <v>6</v>
      </c>
      <c r="K6022" s="1">
        <f>WEEKDAY(BART_Rides[[#This Row],[Date]],2)</f>
        <v>3</v>
      </c>
      <c r="L6022" s="1" t="str">
        <f>LEFT(BART_Rides[[#This Row],[Lines]],1)</f>
        <v>O</v>
      </c>
      <c r="M6022" s="1" t="str">
        <f>IF(BART_Rides[[#This Row],[FirstLetter]]="Y","Yes","No")</f>
        <v>No</v>
      </c>
      <c r="N6022" s="1" t="str">
        <f>IF(OR(BART_Rides[[#This Row],[Station Code]]="EM", BART_Rides[[#This Row],[Station Code]]="MT", BART_Rides[[#This Row],[Station Code]]="PL", BART_Rides[[#This Row],[Station Code]]="CC"), "Yes", "No")</f>
        <v>No</v>
      </c>
    </row>
    <row r="6023" spans="6:14">
      <c r="F6023" s="3">
        <v>44378</v>
      </c>
      <c r="G6023" s="1" t="s">
        <v>31</v>
      </c>
      <c r="H6023" s="1" t="s">
        <v>104</v>
      </c>
      <c r="I6023" s="1">
        <v>843</v>
      </c>
      <c r="J6023" s="1">
        <f>MONTH(BART_Rides[[#This Row],[Date]])</f>
        <v>7</v>
      </c>
      <c r="K6023" s="1">
        <f>WEEKDAY(BART_Rides[[#This Row],[Date]],2)</f>
        <v>4</v>
      </c>
      <c r="L6023" s="1" t="str">
        <f>LEFT(BART_Rides[[#This Row],[Lines]],1)</f>
        <v>O</v>
      </c>
      <c r="M6023" s="1" t="str">
        <f>IF(BART_Rides[[#This Row],[FirstLetter]]="Y","Yes","No")</f>
        <v>No</v>
      </c>
      <c r="N6023" s="1" t="str">
        <f>IF(OR(BART_Rides[[#This Row],[Station Code]]="EM", BART_Rides[[#This Row],[Station Code]]="MT", BART_Rides[[#This Row],[Station Code]]="PL", BART_Rides[[#This Row],[Station Code]]="CC"), "Yes", "No")</f>
        <v>No</v>
      </c>
    </row>
    <row r="6024" spans="6:14">
      <c r="F6024" s="3">
        <v>44379</v>
      </c>
      <c r="G6024" s="1" t="s">
        <v>31</v>
      </c>
      <c r="H6024" s="1" t="s">
        <v>104</v>
      </c>
      <c r="I6024" s="1">
        <v>784</v>
      </c>
      <c r="J6024" s="1">
        <f>MONTH(BART_Rides[[#This Row],[Date]])</f>
        <v>7</v>
      </c>
      <c r="K6024" s="1">
        <f>WEEKDAY(BART_Rides[[#This Row],[Date]],2)</f>
        <v>5</v>
      </c>
      <c r="L6024" s="1" t="str">
        <f>LEFT(BART_Rides[[#This Row],[Lines]],1)</f>
        <v>O</v>
      </c>
      <c r="M6024" s="1" t="str">
        <f>IF(BART_Rides[[#This Row],[FirstLetter]]="Y","Yes","No")</f>
        <v>No</v>
      </c>
      <c r="N6024" s="1" t="str">
        <f>IF(OR(BART_Rides[[#This Row],[Station Code]]="EM", BART_Rides[[#This Row],[Station Code]]="MT", BART_Rides[[#This Row],[Station Code]]="PL", BART_Rides[[#This Row],[Station Code]]="CC"), "Yes", "No")</f>
        <v>No</v>
      </c>
    </row>
    <row r="6025" spans="6:14">
      <c r="F6025" s="3">
        <v>44380</v>
      </c>
      <c r="G6025" s="1" t="s">
        <v>31</v>
      </c>
      <c r="H6025" s="1" t="s">
        <v>104</v>
      </c>
      <c r="I6025" s="1">
        <v>475</v>
      </c>
      <c r="J6025" s="1">
        <f>MONTH(BART_Rides[[#This Row],[Date]])</f>
        <v>7</v>
      </c>
      <c r="K6025" s="1">
        <f>WEEKDAY(BART_Rides[[#This Row],[Date]],2)</f>
        <v>6</v>
      </c>
      <c r="L6025" s="1" t="str">
        <f>LEFT(BART_Rides[[#This Row],[Lines]],1)</f>
        <v>O</v>
      </c>
      <c r="M6025" s="1" t="str">
        <f>IF(BART_Rides[[#This Row],[FirstLetter]]="Y","Yes","No")</f>
        <v>No</v>
      </c>
      <c r="N6025" s="1" t="str">
        <f>IF(OR(BART_Rides[[#This Row],[Station Code]]="EM", BART_Rides[[#This Row],[Station Code]]="MT", BART_Rides[[#This Row],[Station Code]]="PL", BART_Rides[[#This Row],[Station Code]]="CC"), "Yes", "No")</f>
        <v>No</v>
      </c>
    </row>
    <row r="6026" spans="6:14">
      <c r="F6026" s="3">
        <v>44381</v>
      </c>
      <c r="G6026" s="1" t="s">
        <v>31</v>
      </c>
      <c r="H6026" s="1" t="s">
        <v>104</v>
      </c>
      <c r="I6026" s="1">
        <v>462</v>
      </c>
      <c r="J6026" s="1">
        <f>MONTH(BART_Rides[[#This Row],[Date]])</f>
        <v>7</v>
      </c>
      <c r="K6026" s="1">
        <f>WEEKDAY(BART_Rides[[#This Row],[Date]],2)</f>
        <v>7</v>
      </c>
      <c r="L6026" s="1" t="str">
        <f>LEFT(BART_Rides[[#This Row],[Lines]],1)</f>
        <v>O</v>
      </c>
      <c r="M6026" s="1" t="str">
        <f>IF(BART_Rides[[#This Row],[FirstLetter]]="Y","Yes","No")</f>
        <v>No</v>
      </c>
      <c r="N6026" s="1" t="str">
        <f>IF(OR(BART_Rides[[#This Row],[Station Code]]="EM", BART_Rides[[#This Row],[Station Code]]="MT", BART_Rides[[#This Row],[Station Code]]="PL", BART_Rides[[#This Row],[Station Code]]="CC"), "Yes", "No")</f>
        <v>No</v>
      </c>
    </row>
    <row r="6027" spans="6:14">
      <c r="F6027" s="3">
        <v>44382</v>
      </c>
      <c r="G6027" s="1" t="s">
        <v>31</v>
      </c>
      <c r="H6027" s="1" t="s">
        <v>104</v>
      </c>
      <c r="I6027" s="1">
        <v>402</v>
      </c>
      <c r="J6027" s="1">
        <f>MONTH(BART_Rides[[#This Row],[Date]])</f>
        <v>7</v>
      </c>
      <c r="K6027" s="1">
        <f>WEEKDAY(BART_Rides[[#This Row],[Date]],2)</f>
        <v>1</v>
      </c>
      <c r="L6027" s="1" t="str">
        <f>LEFT(BART_Rides[[#This Row],[Lines]],1)</f>
        <v>O</v>
      </c>
      <c r="M6027" s="1" t="str">
        <f>IF(BART_Rides[[#This Row],[FirstLetter]]="Y","Yes","No")</f>
        <v>No</v>
      </c>
      <c r="N6027" s="1" t="str">
        <f>IF(OR(BART_Rides[[#This Row],[Station Code]]="EM", BART_Rides[[#This Row],[Station Code]]="MT", BART_Rides[[#This Row],[Station Code]]="PL", BART_Rides[[#This Row],[Station Code]]="CC"), "Yes", "No")</f>
        <v>No</v>
      </c>
    </row>
    <row r="6028" spans="6:14">
      <c r="F6028" s="3">
        <v>44383</v>
      </c>
      <c r="G6028" s="1" t="s">
        <v>31</v>
      </c>
      <c r="H6028" s="1" t="s">
        <v>104</v>
      </c>
      <c r="I6028" s="1">
        <v>810</v>
      </c>
      <c r="J6028" s="1">
        <f>MONTH(BART_Rides[[#This Row],[Date]])</f>
        <v>7</v>
      </c>
      <c r="K6028" s="1">
        <f>WEEKDAY(BART_Rides[[#This Row],[Date]],2)</f>
        <v>2</v>
      </c>
      <c r="L6028" s="1" t="str">
        <f>LEFT(BART_Rides[[#This Row],[Lines]],1)</f>
        <v>O</v>
      </c>
      <c r="M6028" s="1" t="str">
        <f>IF(BART_Rides[[#This Row],[FirstLetter]]="Y","Yes","No")</f>
        <v>No</v>
      </c>
      <c r="N6028" s="1" t="str">
        <f>IF(OR(BART_Rides[[#This Row],[Station Code]]="EM", BART_Rides[[#This Row],[Station Code]]="MT", BART_Rides[[#This Row],[Station Code]]="PL", BART_Rides[[#This Row],[Station Code]]="CC"), "Yes", "No")</f>
        <v>No</v>
      </c>
    </row>
    <row r="6029" spans="6:14">
      <c r="F6029" s="3">
        <v>44384</v>
      </c>
      <c r="G6029" s="1" t="s">
        <v>31</v>
      </c>
      <c r="H6029" s="1" t="s">
        <v>104</v>
      </c>
      <c r="I6029" s="1">
        <v>853</v>
      </c>
      <c r="J6029" s="1">
        <f>MONTH(BART_Rides[[#This Row],[Date]])</f>
        <v>7</v>
      </c>
      <c r="K6029" s="1">
        <f>WEEKDAY(BART_Rides[[#This Row],[Date]],2)</f>
        <v>3</v>
      </c>
      <c r="L6029" s="1" t="str">
        <f>LEFT(BART_Rides[[#This Row],[Lines]],1)</f>
        <v>O</v>
      </c>
      <c r="M6029" s="1" t="str">
        <f>IF(BART_Rides[[#This Row],[FirstLetter]]="Y","Yes","No")</f>
        <v>No</v>
      </c>
      <c r="N6029" s="1" t="str">
        <f>IF(OR(BART_Rides[[#This Row],[Station Code]]="EM", BART_Rides[[#This Row],[Station Code]]="MT", BART_Rides[[#This Row],[Station Code]]="PL", BART_Rides[[#This Row],[Station Code]]="CC"), "Yes", "No")</f>
        <v>No</v>
      </c>
    </row>
    <row r="6030" spans="6:14">
      <c r="F6030" s="3">
        <v>44385</v>
      </c>
      <c r="G6030" s="1" t="s">
        <v>31</v>
      </c>
      <c r="H6030" s="1" t="s">
        <v>104</v>
      </c>
      <c r="I6030" s="1">
        <v>828</v>
      </c>
      <c r="J6030" s="1">
        <f>MONTH(BART_Rides[[#This Row],[Date]])</f>
        <v>7</v>
      </c>
      <c r="K6030" s="1">
        <f>WEEKDAY(BART_Rides[[#This Row],[Date]],2)</f>
        <v>4</v>
      </c>
      <c r="L6030" s="1" t="str">
        <f>LEFT(BART_Rides[[#This Row],[Lines]],1)</f>
        <v>O</v>
      </c>
      <c r="M6030" s="1" t="str">
        <f>IF(BART_Rides[[#This Row],[FirstLetter]]="Y","Yes","No")</f>
        <v>No</v>
      </c>
      <c r="N6030" s="1" t="str">
        <f>IF(OR(BART_Rides[[#This Row],[Station Code]]="EM", BART_Rides[[#This Row],[Station Code]]="MT", BART_Rides[[#This Row],[Station Code]]="PL", BART_Rides[[#This Row],[Station Code]]="CC"), "Yes", "No")</f>
        <v>No</v>
      </c>
    </row>
    <row r="6031" spans="6:14">
      <c r="F6031" s="3">
        <v>44386</v>
      </c>
      <c r="G6031" s="1" t="s">
        <v>31</v>
      </c>
      <c r="H6031" s="1" t="s">
        <v>104</v>
      </c>
      <c r="I6031" s="1">
        <v>744</v>
      </c>
      <c r="J6031" s="1">
        <f>MONTH(BART_Rides[[#This Row],[Date]])</f>
        <v>7</v>
      </c>
      <c r="K6031" s="1">
        <f>WEEKDAY(BART_Rides[[#This Row],[Date]],2)</f>
        <v>5</v>
      </c>
      <c r="L6031" s="1" t="str">
        <f>LEFT(BART_Rides[[#This Row],[Lines]],1)</f>
        <v>O</v>
      </c>
      <c r="M6031" s="1" t="str">
        <f>IF(BART_Rides[[#This Row],[FirstLetter]]="Y","Yes","No")</f>
        <v>No</v>
      </c>
      <c r="N6031" s="1" t="str">
        <f>IF(OR(BART_Rides[[#This Row],[Station Code]]="EM", BART_Rides[[#This Row],[Station Code]]="MT", BART_Rides[[#This Row],[Station Code]]="PL", BART_Rides[[#This Row],[Station Code]]="CC"), "Yes", "No")</f>
        <v>No</v>
      </c>
    </row>
    <row r="6032" spans="6:14">
      <c r="F6032" s="3">
        <v>44387</v>
      </c>
      <c r="G6032" s="1" t="s">
        <v>31</v>
      </c>
      <c r="H6032" s="1" t="s">
        <v>104</v>
      </c>
      <c r="I6032" s="1">
        <v>444</v>
      </c>
      <c r="J6032" s="1">
        <f>MONTH(BART_Rides[[#This Row],[Date]])</f>
        <v>7</v>
      </c>
      <c r="K6032" s="1">
        <f>WEEKDAY(BART_Rides[[#This Row],[Date]],2)</f>
        <v>6</v>
      </c>
      <c r="L6032" s="1" t="str">
        <f>LEFT(BART_Rides[[#This Row],[Lines]],1)</f>
        <v>O</v>
      </c>
      <c r="M6032" s="1" t="str">
        <f>IF(BART_Rides[[#This Row],[FirstLetter]]="Y","Yes","No")</f>
        <v>No</v>
      </c>
      <c r="N6032" s="1" t="str">
        <f>IF(OR(BART_Rides[[#This Row],[Station Code]]="EM", BART_Rides[[#This Row],[Station Code]]="MT", BART_Rides[[#This Row],[Station Code]]="PL", BART_Rides[[#This Row],[Station Code]]="CC"), "Yes", "No")</f>
        <v>No</v>
      </c>
    </row>
    <row r="6033" spans="6:14">
      <c r="F6033" s="3">
        <v>44388</v>
      </c>
      <c r="G6033" s="1" t="s">
        <v>31</v>
      </c>
      <c r="H6033" s="1" t="s">
        <v>104</v>
      </c>
      <c r="I6033" s="1">
        <v>326</v>
      </c>
      <c r="J6033" s="1">
        <f>MONTH(BART_Rides[[#This Row],[Date]])</f>
        <v>7</v>
      </c>
      <c r="K6033" s="1">
        <f>WEEKDAY(BART_Rides[[#This Row],[Date]],2)</f>
        <v>7</v>
      </c>
      <c r="L6033" s="1" t="str">
        <f>LEFT(BART_Rides[[#This Row],[Lines]],1)</f>
        <v>O</v>
      </c>
      <c r="M6033" s="1" t="str">
        <f>IF(BART_Rides[[#This Row],[FirstLetter]]="Y","Yes","No")</f>
        <v>No</v>
      </c>
      <c r="N6033" s="1" t="str">
        <f>IF(OR(BART_Rides[[#This Row],[Station Code]]="EM", BART_Rides[[#This Row],[Station Code]]="MT", BART_Rides[[#This Row],[Station Code]]="PL", BART_Rides[[#This Row],[Station Code]]="CC"), "Yes", "No")</f>
        <v>No</v>
      </c>
    </row>
    <row r="6034" spans="6:14">
      <c r="F6034" s="3">
        <v>44389</v>
      </c>
      <c r="G6034" s="1" t="s">
        <v>31</v>
      </c>
      <c r="H6034" s="1" t="s">
        <v>104</v>
      </c>
      <c r="I6034" s="1">
        <v>797</v>
      </c>
      <c r="J6034" s="1">
        <f>MONTH(BART_Rides[[#This Row],[Date]])</f>
        <v>7</v>
      </c>
      <c r="K6034" s="1">
        <f>WEEKDAY(BART_Rides[[#This Row],[Date]],2)</f>
        <v>1</v>
      </c>
      <c r="L6034" s="1" t="str">
        <f>LEFT(BART_Rides[[#This Row],[Lines]],1)</f>
        <v>O</v>
      </c>
      <c r="M6034" s="1" t="str">
        <f>IF(BART_Rides[[#This Row],[FirstLetter]]="Y","Yes","No")</f>
        <v>No</v>
      </c>
      <c r="N6034" s="1" t="str">
        <f>IF(OR(BART_Rides[[#This Row],[Station Code]]="EM", BART_Rides[[#This Row],[Station Code]]="MT", BART_Rides[[#This Row],[Station Code]]="PL", BART_Rides[[#This Row],[Station Code]]="CC"), "Yes", "No")</f>
        <v>No</v>
      </c>
    </row>
    <row r="6035" spans="6:14">
      <c r="F6035" s="3">
        <v>44390</v>
      </c>
      <c r="G6035" s="1" t="s">
        <v>31</v>
      </c>
      <c r="H6035" s="1" t="s">
        <v>104</v>
      </c>
      <c r="I6035" s="1">
        <v>872</v>
      </c>
      <c r="J6035" s="1">
        <f>MONTH(BART_Rides[[#This Row],[Date]])</f>
        <v>7</v>
      </c>
      <c r="K6035" s="1">
        <f>WEEKDAY(BART_Rides[[#This Row],[Date]],2)</f>
        <v>2</v>
      </c>
      <c r="L6035" s="1" t="str">
        <f>LEFT(BART_Rides[[#This Row],[Lines]],1)</f>
        <v>O</v>
      </c>
      <c r="M6035" s="1" t="str">
        <f>IF(BART_Rides[[#This Row],[FirstLetter]]="Y","Yes","No")</f>
        <v>No</v>
      </c>
      <c r="N6035" s="1" t="str">
        <f>IF(OR(BART_Rides[[#This Row],[Station Code]]="EM", BART_Rides[[#This Row],[Station Code]]="MT", BART_Rides[[#This Row],[Station Code]]="PL", BART_Rides[[#This Row],[Station Code]]="CC"), "Yes", "No")</f>
        <v>No</v>
      </c>
    </row>
    <row r="6036" spans="6:14">
      <c r="F6036" s="3">
        <v>44391</v>
      </c>
      <c r="G6036" s="1" t="s">
        <v>31</v>
      </c>
      <c r="H6036" s="1" t="s">
        <v>104</v>
      </c>
      <c r="I6036" s="1">
        <v>850</v>
      </c>
      <c r="J6036" s="1">
        <f>MONTH(BART_Rides[[#This Row],[Date]])</f>
        <v>7</v>
      </c>
      <c r="K6036" s="1">
        <f>WEEKDAY(BART_Rides[[#This Row],[Date]],2)</f>
        <v>3</v>
      </c>
      <c r="L6036" s="1" t="str">
        <f>LEFT(BART_Rides[[#This Row],[Lines]],1)</f>
        <v>O</v>
      </c>
      <c r="M6036" s="1" t="str">
        <f>IF(BART_Rides[[#This Row],[FirstLetter]]="Y","Yes","No")</f>
        <v>No</v>
      </c>
      <c r="N6036" s="1" t="str">
        <f>IF(OR(BART_Rides[[#This Row],[Station Code]]="EM", BART_Rides[[#This Row],[Station Code]]="MT", BART_Rides[[#This Row],[Station Code]]="PL", BART_Rides[[#This Row],[Station Code]]="CC"), "Yes", "No")</f>
        <v>No</v>
      </c>
    </row>
    <row r="6037" spans="6:14">
      <c r="F6037" s="3">
        <v>44392</v>
      </c>
      <c r="G6037" s="1" t="s">
        <v>31</v>
      </c>
      <c r="H6037" s="1" t="s">
        <v>104</v>
      </c>
      <c r="I6037" s="1">
        <v>856</v>
      </c>
      <c r="J6037" s="1">
        <f>MONTH(BART_Rides[[#This Row],[Date]])</f>
        <v>7</v>
      </c>
      <c r="K6037" s="1">
        <f>WEEKDAY(BART_Rides[[#This Row],[Date]],2)</f>
        <v>4</v>
      </c>
      <c r="L6037" s="1" t="str">
        <f>LEFT(BART_Rides[[#This Row],[Lines]],1)</f>
        <v>O</v>
      </c>
      <c r="M6037" s="1" t="str">
        <f>IF(BART_Rides[[#This Row],[FirstLetter]]="Y","Yes","No")</f>
        <v>No</v>
      </c>
      <c r="N6037" s="1" t="str">
        <f>IF(OR(BART_Rides[[#This Row],[Station Code]]="EM", BART_Rides[[#This Row],[Station Code]]="MT", BART_Rides[[#This Row],[Station Code]]="PL", BART_Rides[[#This Row],[Station Code]]="CC"), "Yes", "No")</f>
        <v>No</v>
      </c>
    </row>
    <row r="6038" spans="6:14">
      <c r="F6038" s="3">
        <v>44393</v>
      </c>
      <c r="G6038" s="1" t="s">
        <v>31</v>
      </c>
      <c r="H6038" s="1" t="s">
        <v>104</v>
      </c>
      <c r="I6038" s="1">
        <v>873</v>
      </c>
      <c r="J6038" s="1">
        <f>MONTH(BART_Rides[[#This Row],[Date]])</f>
        <v>7</v>
      </c>
      <c r="K6038" s="1">
        <f>WEEKDAY(BART_Rides[[#This Row],[Date]],2)</f>
        <v>5</v>
      </c>
      <c r="L6038" s="1" t="str">
        <f>LEFT(BART_Rides[[#This Row],[Lines]],1)</f>
        <v>O</v>
      </c>
      <c r="M6038" s="1" t="str">
        <f>IF(BART_Rides[[#This Row],[FirstLetter]]="Y","Yes","No")</f>
        <v>No</v>
      </c>
      <c r="N6038" s="1" t="str">
        <f>IF(OR(BART_Rides[[#This Row],[Station Code]]="EM", BART_Rides[[#This Row],[Station Code]]="MT", BART_Rides[[#This Row],[Station Code]]="PL", BART_Rides[[#This Row],[Station Code]]="CC"), "Yes", "No")</f>
        <v>No</v>
      </c>
    </row>
    <row r="6039" spans="6:14">
      <c r="F6039" s="3">
        <v>44394</v>
      </c>
      <c r="G6039" s="1" t="s">
        <v>31</v>
      </c>
      <c r="H6039" s="1" t="s">
        <v>104</v>
      </c>
      <c r="I6039" s="1">
        <v>492</v>
      </c>
      <c r="J6039" s="1">
        <f>MONTH(BART_Rides[[#This Row],[Date]])</f>
        <v>7</v>
      </c>
      <c r="K6039" s="1">
        <f>WEEKDAY(BART_Rides[[#This Row],[Date]],2)</f>
        <v>6</v>
      </c>
      <c r="L6039" s="1" t="str">
        <f>LEFT(BART_Rides[[#This Row],[Lines]],1)</f>
        <v>O</v>
      </c>
      <c r="M6039" s="1" t="str">
        <f>IF(BART_Rides[[#This Row],[FirstLetter]]="Y","Yes","No")</f>
        <v>No</v>
      </c>
      <c r="N6039" s="1" t="str">
        <f>IF(OR(BART_Rides[[#This Row],[Station Code]]="EM", BART_Rides[[#This Row],[Station Code]]="MT", BART_Rides[[#This Row],[Station Code]]="PL", BART_Rides[[#This Row],[Station Code]]="CC"), "Yes", "No")</f>
        <v>No</v>
      </c>
    </row>
    <row r="6040" spans="6:14">
      <c r="F6040" s="3">
        <v>44395</v>
      </c>
      <c r="G6040" s="1" t="s">
        <v>31</v>
      </c>
      <c r="H6040" s="1" t="s">
        <v>104</v>
      </c>
      <c r="I6040" s="1">
        <v>387</v>
      </c>
      <c r="J6040" s="1">
        <f>MONTH(BART_Rides[[#This Row],[Date]])</f>
        <v>7</v>
      </c>
      <c r="K6040" s="1">
        <f>WEEKDAY(BART_Rides[[#This Row],[Date]],2)</f>
        <v>7</v>
      </c>
      <c r="L6040" s="1" t="str">
        <f>LEFT(BART_Rides[[#This Row],[Lines]],1)</f>
        <v>O</v>
      </c>
      <c r="M6040" s="1" t="str">
        <f>IF(BART_Rides[[#This Row],[FirstLetter]]="Y","Yes","No")</f>
        <v>No</v>
      </c>
      <c r="N6040" s="1" t="str">
        <f>IF(OR(BART_Rides[[#This Row],[Station Code]]="EM", BART_Rides[[#This Row],[Station Code]]="MT", BART_Rides[[#This Row],[Station Code]]="PL", BART_Rides[[#This Row],[Station Code]]="CC"), "Yes", "No")</f>
        <v>No</v>
      </c>
    </row>
    <row r="6041" spans="6:14">
      <c r="F6041" s="3">
        <v>44396</v>
      </c>
      <c r="G6041" s="1" t="s">
        <v>31</v>
      </c>
      <c r="H6041" s="1" t="s">
        <v>104</v>
      </c>
      <c r="I6041" s="1">
        <v>873</v>
      </c>
      <c r="J6041" s="1">
        <f>MONTH(BART_Rides[[#This Row],[Date]])</f>
        <v>7</v>
      </c>
      <c r="K6041" s="1">
        <f>WEEKDAY(BART_Rides[[#This Row],[Date]],2)</f>
        <v>1</v>
      </c>
      <c r="L6041" s="1" t="str">
        <f>LEFT(BART_Rides[[#This Row],[Lines]],1)</f>
        <v>O</v>
      </c>
      <c r="M6041" s="1" t="str">
        <f>IF(BART_Rides[[#This Row],[FirstLetter]]="Y","Yes","No")</f>
        <v>No</v>
      </c>
      <c r="N6041" s="1" t="str">
        <f>IF(OR(BART_Rides[[#This Row],[Station Code]]="EM", BART_Rides[[#This Row],[Station Code]]="MT", BART_Rides[[#This Row],[Station Code]]="PL", BART_Rides[[#This Row],[Station Code]]="CC"), "Yes", "No")</f>
        <v>No</v>
      </c>
    </row>
    <row r="6042" spans="6:14">
      <c r="F6042" s="3">
        <v>44397</v>
      </c>
      <c r="G6042" s="1" t="s">
        <v>31</v>
      </c>
      <c r="H6042" s="1" t="s">
        <v>104</v>
      </c>
      <c r="I6042" s="1">
        <v>922</v>
      </c>
      <c r="J6042" s="1">
        <f>MONTH(BART_Rides[[#This Row],[Date]])</f>
        <v>7</v>
      </c>
      <c r="K6042" s="1">
        <f>WEEKDAY(BART_Rides[[#This Row],[Date]],2)</f>
        <v>2</v>
      </c>
      <c r="L6042" s="1" t="str">
        <f>LEFT(BART_Rides[[#This Row],[Lines]],1)</f>
        <v>O</v>
      </c>
      <c r="M6042" s="1" t="str">
        <f>IF(BART_Rides[[#This Row],[FirstLetter]]="Y","Yes","No")</f>
        <v>No</v>
      </c>
      <c r="N6042" s="1" t="str">
        <f>IF(OR(BART_Rides[[#This Row],[Station Code]]="EM", BART_Rides[[#This Row],[Station Code]]="MT", BART_Rides[[#This Row],[Station Code]]="PL", BART_Rides[[#This Row],[Station Code]]="CC"), "Yes", "No")</f>
        <v>No</v>
      </c>
    </row>
    <row r="6043" spans="6:14">
      <c r="F6043" s="3">
        <v>44398</v>
      </c>
      <c r="G6043" s="1" t="s">
        <v>31</v>
      </c>
      <c r="H6043" s="1" t="s">
        <v>104</v>
      </c>
      <c r="I6043" s="1">
        <v>931</v>
      </c>
      <c r="J6043" s="1">
        <f>MONTH(BART_Rides[[#This Row],[Date]])</f>
        <v>7</v>
      </c>
      <c r="K6043" s="1">
        <f>WEEKDAY(BART_Rides[[#This Row],[Date]],2)</f>
        <v>3</v>
      </c>
      <c r="L6043" s="1" t="str">
        <f>LEFT(BART_Rides[[#This Row],[Lines]],1)</f>
        <v>O</v>
      </c>
      <c r="M6043" s="1" t="str">
        <f>IF(BART_Rides[[#This Row],[FirstLetter]]="Y","Yes","No")</f>
        <v>No</v>
      </c>
      <c r="N6043" s="1" t="str">
        <f>IF(OR(BART_Rides[[#This Row],[Station Code]]="EM", BART_Rides[[#This Row],[Station Code]]="MT", BART_Rides[[#This Row],[Station Code]]="PL", BART_Rides[[#This Row],[Station Code]]="CC"), "Yes", "No")</f>
        <v>No</v>
      </c>
    </row>
    <row r="6044" spans="6:14">
      <c r="F6044" s="3">
        <v>44399</v>
      </c>
      <c r="G6044" s="1" t="s">
        <v>31</v>
      </c>
      <c r="H6044" s="1" t="s">
        <v>104</v>
      </c>
      <c r="I6044" s="1">
        <v>892</v>
      </c>
      <c r="J6044" s="1">
        <f>MONTH(BART_Rides[[#This Row],[Date]])</f>
        <v>7</v>
      </c>
      <c r="K6044" s="1">
        <f>WEEKDAY(BART_Rides[[#This Row],[Date]],2)</f>
        <v>4</v>
      </c>
      <c r="L6044" s="1" t="str">
        <f>LEFT(BART_Rides[[#This Row],[Lines]],1)</f>
        <v>O</v>
      </c>
      <c r="M6044" s="1" t="str">
        <f>IF(BART_Rides[[#This Row],[FirstLetter]]="Y","Yes","No")</f>
        <v>No</v>
      </c>
      <c r="N6044" s="1" t="str">
        <f>IF(OR(BART_Rides[[#This Row],[Station Code]]="EM", BART_Rides[[#This Row],[Station Code]]="MT", BART_Rides[[#This Row],[Station Code]]="PL", BART_Rides[[#This Row],[Station Code]]="CC"), "Yes", "No")</f>
        <v>No</v>
      </c>
    </row>
    <row r="6045" spans="6:14">
      <c r="F6045" s="3">
        <v>44400</v>
      </c>
      <c r="G6045" s="1" t="s">
        <v>31</v>
      </c>
      <c r="H6045" s="1" t="s">
        <v>104</v>
      </c>
      <c r="I6045" s="1">
        <v>858</v>
      </c>
      <c r="J6045" s="1">
        <f>MONTH(BART_Rides[[#This Row],[Date]])</f>
        <v>7</v>
      </c>
      <c r="K6045" s="1">
        <f>WEEKDAY(BART_Rides[[#This Row],[Date]],2)</f>
        <v>5</v>
      </c>
      <c r="L6045" s="1" t="str">
        <f>LEFT(BART_Rides[[#This Row],[Lines]],1)</f>
        <v>O</v>
      </c>
      <c r="M6045" s="1" t="str">
        <f>IF(BART_Rides[[#This Row],[FirstLetter]]="Y","Yes","No")</f>
        <v>No</v>
      </c>
      <c r="N6045" s="1" t="str">
        <f>IF(OR(BART_Rides[[#This Row],[Station Code]]="EM", BART_Rides[[#This Row],[Station Code]]="MT", BART_Rides[[#This Row],[Station Code]]="PL", BART_Rides[[#This Row],[Station Code]]="CC"), "Yes", "No")</f>
        <v>No</v>
      </c>
    </row>
    <row r="6046" spans="6:14">
      <c r="F6046" s="3">
        <v>44401</v>
      </c>
      <c r="G6046" s="1" t="s">
        <v>31</v>
      </c>
      <c r="H6046" s="1" t="s">
        <v>104</v>
      </c>
      <c r="I6046" s="1">
        <v>479</v>
      </c>
      <c r="J6046" s="1">
        <f>MONTH(BART_Rides[[#This Row],[Date]])</f>
        <v>7</v>
      </c>
      <c r="K6046" s="1">
        <f>WEEKDAY(BART_Rides[[#This Row],[Date]],2)</f>
        <v>6</v>
      </c>
      <c r="L6046" s="1" t="str">
        <f>LEFT(BART_Rides[[#This Row],[Lines]],1)</f>
        <v>O</v>
      </c>
      <c r="M6046" s="1" t="str">
        <f>IF(BART_Rides[[#This Row],[FirstLetter]]="Y","Yes","No")</f>
        <v>No</v>
      </c>
      <c r="N6046" s="1" t="str">
        <f>IF(OR(BART_Rides[[#This Row],[Station Code]]="EM", BART_Rides[[#This Row],[Station Code]]="MT", BART_Rides[[#This Row],[Station Code]]="PL", BART_Rides[[#This Row],[Station Code]]="CC"), "Yes", "No")</f>
        <v>No</v>
      </c>
    </row>
    <row r="6047" spans="6:14">
      <c r="F6047" s="3">
        <v>44402</v>
      </c>
      <c r="G6047" s="1" t="s">
        <v>31</v>
      </c>
      <c r="H6047" s="1" t="s">
        <v>104</v>
      </c>
      <c r="I6047" s="1">
        <v>342</v>
      </c>
      <c r="J6047" s="1">
        <f>MONTH(BART_Rides[[#This Row],[Date]])</f>
        <v>7</v>
      </c>
      <c r="K6047" s="1">
        <f>WEEKDAY(BART_Rides[[#This Row],[Date]],2)</f>
        <v>7</v>
      </c>
      <c r="L6047" s="1" t="str">
        <f>LEFT(BART_Rides[[#This Row],[Lines]],1)</f>
        <v>O</v>
      </c>
      <c r="M6047" s="1" t="str">
        <f>IF(BART_Rides[[#This Row],[FirstLetter]]="Y","Yes","No")</f>
        <v>No</v>
      </c>
      <c r="N6047" s="1" t="str">
        <f>IF(OR(BART_Rides[[#This Row],[Station Code]]="EM", BART_Rides[[#This Row],[Station Code]]="MT", BART_Rides[[#This Row],[Station Code]]="PL", BART_Rides[[#This Row],[Station Code]]="CC"), "Yes", "No")</f>
        <v>No</v>
      </c>
    </row>
    <row r="6048" spans="6:14">
      <c r="F6048" s="3">
        <v>44403</v>
      </c>
      <c r="G6048" s="1" t="s">
        <v>31</v>
      </c>
      <c r="H6048" s="1" t="s">
        <v>104</v>
      </c>
      <c r="I6048" s="1">
        <v>835</v>
      </c>
      <c r="J6048" s="1">
        <f>MONTH(BART_Rides[[#This Row],[Date]])</f>
        <v>7</v>
      </c>
      <c r="K6048" s="1">
        <f>WEEKDAY(BART_Rides[[#This Row],[Date]],2)</f>
        <v>1</v>
      </c>
      <c r="L6048" s="1" t="str">
        <f>LEFT(BART_Rides[[#This Row],[Lines]],1)</f>
        <v>O</v>
      </c>
      <c r="M6048" s="1" t="str">
        <f>IF(BART_Rides[[#This Row],[FirstLetter]]="Y","Yes","No")</f>
        <v>No</v>
      </c>
      <c r="N6048" s="1" t="str">
        <f>IF(OR(BART_Rides[[#This Row],[Station Code]]="EM", BART_Rides[[#This Row],[Station Code]]="MT", BART_Rides[[#This Row],[Station Code]]="PL", BART_Rides[[#This Row],[Station Code]]="CC"), "Yes", "No")</f>
        <v>No</v>
      </c>
    </row>
    <row r="6049" spans="6:14">
      <c r="F6049" s="3">
        <v>44404</v>
      </c>
      <c r="G6049" s="1" t="s">
        <v>31</v>
      </c>
      <c r="H6049" s="1" t="s">
        <v>104</v>
      </c>
      <c r="I6049" s="1">
        <v>913</v>
      </c>
      <c r="J6049" s="1">
        <f>MONTH(BART_Rides[[#This Row],[Date]])</f>
        <v>7</v>
      </c>
      <c r="K6049" s="1">
        <f>WEEKDAY(BART_Rides[[#This Row],[Date]],2)</f>
        <v>2</v>
      </c>
      <c r="L6049" s="1" t="str">
        <f>LEFT(BART_Rides[[#This Row],[Lines]],1)</f>
        <v>O</v>
      </c>
      <c r="M6049" s="1" t="str">
        <f>IF(BART_Rides[[#This Row],[FirstLetter]]="Y","Yes","No")</f>
        <v>No</v>
      </c>
      <c r="N6049" s="1" t="str">
        <f>IF(OR(BART_Rides[[#This Row],[Station Code]]="EM", BART_Rides[[#This Row],[Station Code]]="MT", BART_Rides[[#This Row],[Station Code]]="PL", BART_Rides[[#This Row],[Station Code]]="CC"), "Yes", "No")</f>
        <v>No</v>
      </c>
    </row>
    <row r="6050" spans="6:14">
      <c r="F6050" s="3">
        <v>44405</v>
      </c>
      <c r="G6050" s="1" t="s">
        <v>31</v>
      </c>
      <c r="H6050" s="1" t="s">
        <v>104</v>
      </c>
      <c r="I6050" s="1">
        <v>832</v>
      </c>
      <c r="J6050" s="1">
        <f>MONTH(BART_Rides[[#This Row],[Date]])</f>
        <v>7</v>
      </c>
      <c r="K6050" s="1">
        <f>WEEKDAY(BART_Rides[[#This Row],[Date]],2)</f>
        <v>3</v>
      </c>
      <c r="L6050" s="1" t="str">
        <f>LEFT(BART_Rides[[#This Row],[Lines]],1)</f>
        <v>O</v>
      </c>
      <c r="M6050" s="1" t="str">
        <f>IF(BART_Rides[[#This Row],[FirstLetter]]="Y","Yes","No")</f>
        <v>No</v>
      </c>
      <c r="N6050" s="1" t="str">
        <f>IF(OR(BART_Rides[[#This Row],[Station Code]]="EM", BART_Rides[[#This Row],[Station Code]]="MT", BART_Rides[[#This Row],[Station Code]]="PL", BART_Rides[[#This Row],[Station Code]]="CC"), "Yes", "No")</f>
        <v>No</v>
      </c>
    </row>
    <row r="6051" spans="6:14">
      <c r="F6051" s="3">
        <v>44406</v>
      </c>
      <c r="G6051" s="1" t="s">
        <v>31</v>
      </c>
      <c r="H6051" s="1" t="s">
        <v>104</v>
      </c>
      <c r="I6051" s="1">
        <v>877</v>
      </c>
      <c r="J6051" s="1">
        <f>MONTH(BART_Rides[[#This Row],[Date]])</f>
        <v>7</v>
      </c>
      <c r="K6051" s="1">
        <f>WEEKDAY(BART_Rides[[#This Row],[Date]],2)</f>
        <v>4</v>
      </c>
      <c r="L6051" s="1" t="str">
        <f>LEFT(BART_Rides[[#This Row],[Lines]],1)</f>
        <v>O</v>
      </c>
      <c r="M6051" s="1" t="str">
        <f>IF(BART_Rides[[#This Row],[FirstLetter]]="Y","Yes","No")</f>
        <v>No</v>
      </c>
      <c r="N6051" s="1" t="str">
        <f>IF(OR(BART_Rides[[#This Row],[Station Code]]="EM", BART_Rides[[#This Row],[Station Code]]="MT", BART_Rides[[#This Row],[Station Code]]="PL", BART_Rides[[#This Row],[Station Code]]="CC"), "Yes", "No")</f>
        <v>No</v>
      </c>
    </row>
    <row r="6052" spans="6:14">
      <c r="F6052" s="3">
        <v>44407</v>
      </c>
      <c r="G6052" s="1" t="s">
        <v>31</v>
      </c>
      <c r="H6052" s="1" t="s">
        <v>104</v>
      </c>
      <c r="I6052" s="1">
        <v>844</v>
      </c>
      <c r="J6052" s="1">
        <f>MONTH(BART_Rides[[#This Row],[Date]])</f>
        <v>7</v>
      </c>
      <c r="K6052" s="1">
        <f>WEEKDAY(BART_Rides[[#This Row],[Date]],2)</f>
        <v>5</v>
      </c>
      <c r="L6052" s="1" t="str">
        <f>LEFT(BART_Rides[[#This Row],[Lines]],1)</f>
        <v>O</v>
      </c>
      <c r="M6052" s="1" t="str">
        <f>IF(BART_Rides[[#This Row],[FirstLetter]]="Y","Yes","No")</f>
        <v>No</v>
      </c>
      <c r="N6052" s="1" t="str">
        <f>IF(OR(BART_Rides[[#This Row],[Station Code]]="EM", BART_Rides[[#This Row],[Station Code]]="MT", BART_Rides[[#This Row],[Station Code]]="PL", BART_Rides[[#This Row],[Station Code]]="CC"), "Yes", "No")</f>
        <v>No</v>
      </c>
    </row>
    <row r="6053" spans="6:14">
      <c r="F6053" s="3">
        <v>44408</v>
      </c>
      <c r="G6053" s="1" t="s">
        <v>31</v>
      </c>
      <c r="H6053" s="1" t="s">
        <v>104</v>
      </c>
      <c r="I6053" s="1">
        <v>467</v>
      </c>
      <c r="J6053" s="1">
        <f>MONTH(BART_Rides[[#This Row],[Date]])</f>
        <v>7</v>
      </c>
      <c r="K6053" s="1">
        <f>WEEKDAY(BART_Rides[[#This Row],[Date]],2)</f>
        <v>6</v>
      </c>
      <c r="L6053" s="1" t="str">
        <f>LEFT(BART_Rides[[#This Row],[Lines]],1)</f>
        <v>O</v>
      </c>
      <c r="M6053" s="1" t="str">
        <f>IF(BART_Rides[[#This Row],[FirstLetter]]="Y","Yes","No")</f>
        <v>No</v>
      </c>
      <c r="N6053" s="1" t="str">
        <f>IF(OR(BART_Rides[[#This Row],[Station Code]]="EM", BART_Rides[[#This Row],[Station Code]]="MT", BART_Rides[[#This Row],[Station Code]]="PL", BART_Rides[[#This Row],[Station Code]]="CC"), "Yes", "No")</f>
        <v>No</v>
      </c>
    </row>
    <row r="6054" spans="6:14">
      <c r="F6054" s="3">
        <v>44409</v>
      </c>
      <c r="G6054" s="1" t="s">
        <v>31</v>
      </c>
      <c r="H6054" s="1" t="s">
        <v>104</v>
      </c>
      <c r="I6054" s="1">
        <v>329</v>
      </c>
      <c r="J6054" s="1">
        <f>MONTH(BART_Rides[[#This Row],[Date]])</f>
        <v>8</v>
      </c>
      <c r="K6054" s="1">
        <f>WEEKDAY(BART_Rides[[#This Row],[Date]],2)</f>
        <v>7</v>
      </c>
      <c r="L6054" s="1" t="str">
        <f>LEFT(BART_Rides[[#This Row],[Lines]],1)</f>
        <v>O</v>
      </c>
      <c r="M6054" s="1" t="str">
        <f>IF(BART_Rides[[#This Row],[FirstLetter]]="Y","Yes","No")</f>
        <v>No</v>
      </c>
      <c r="N6054" s="1" t="str">
        <f>IF(OR(BART_Rides[[#This Row],[Station Code]]="EM", BART_Rides[[#This Row],[Station Code]]="MT", BART_Rides[[#This Row],[Station Code]]="PL", BART_Rides[[#This Row],[Station Code]]="CC"), "Yes", "No")</f>
        <v>No</v>
      </c>
    </row>
    <row r="6055" spans="6:14">
      <c r="F6055" s="3">
        <v>44410</v>
      </c>
      <c r="G6055" s="1" t="s">
        <v>31</v>
      </c>
      <c r="H6055" s="1" t="s">
        <v>104</v>
      </c>
      <c r="I6055" s="1">
        <v>824</v>
      </c>
      <c r="J6055" s="1">
        <f>MONTH(BART_Rides[[#This Row],[Date]])</f>
        <v>8</v>
      </c>
      <c r="K6055" s="1">
        <f>WEEKDAY(BART_Rides[[#This Row],[Date]],2)</f>
        <v>1</v>
      </c>
      <c r="L6055" s="1" t="str">
        <f>LEFT(BART_Rides[[#This Row],[Lines]],1)</f>
        <v>O</v>
      </c>
      <c r="M6055" s="1" t="str">
        <f>IF(BART_Rides[[#This Row],[FirstLetter]]="Y","Yes","No")</f>
        <v>No</v>
      </c>
      <c r="N6055" s="1" t="str">
        <f>IF(OR(BART_Rides[[#This Row],[Station Code]]="EM", BART_Rides[[#This Row],[Station Code]]="MT", BART_Rides[[#This Row],[Station Code]]="PL", BART_Rides[[#This Row],[Station Code]]="CC"), "Yes", "No")</f>
        <v>No</v>
      </c>
    </row>
    <row r="6056" spans="6:14">
      <c r="F6056" s="3">
        <v>44411</v>
      </c>
      <c r="G6056" s="1" t="s">
        <v>31</v>
      </c>
      <c r="H6056" s="1" t="s">
        <v>104</v>
      </c>
      <c r="I6056" s="1">
        <v>911</v>
      </c>
      <c r="J6056" s="1">
        <f>MONTH(BART_Rides[[#This Row],[Date]])</f>
        <v>8</v>
      </c>
      <c r="K6056" s="1">
        <f>WEEKDAY(BART_Rides[[#This Row],[Date]],2)</f>
        <v>2</v>
      </c>
      <c r="L6056" s="1" t="str">
        <f>LEFT(BART_Rides[[#This Row],[Lines]],1)</f>
        <v>O</v>
      </c>
      <c r="M6056" s="1" t="str">
        <f>IF(BART_Rides[[#This Row],[FirstLetter]]="Y","Yes","No")</f>
        <v>No</v>
      </c>
      <c r="N6056" s="1" t="str">
        <f>IF(OR(BART_Rides[[#This Row],[Station Code]]="EM", BART_Rides[[#This Row],[Station Code]]="MT", BART_Rides[[#This Row],[Station Code]]="PL", BART_Rides[[#This Row],[Station Code]]="CC"), "Yes", "No")</f>
        <v>No</v>
      </c>
    </row>
    <row r="6057" spans="6:14">
      <c r="F6057" s="3">
        <v>44412</v>
      </c>
      <c r="G6057" s="1" t="s">
        <v>31</v>
      </c>
      <c r="H6057" s="1" t="s">
        <v>104</v>
      </c>
      <c r="I6057" s="1">
        <v>910</v>
      </c>
      <c r="J6057" s="1">
        <f>MONTH(BART_Rides[[#This Row],[Date]])</f>
        <v>8</v>
      </c>
      <c r="K6057" s="1">
        <f>WEEKDAY(BART_Rides[[#This Row],[Date]],2)</f>
        <v>3</v>
      </c>
      <c r="L6057" s="1" t="str">
        <f>LEFT(BART_Rides[[#This Row],[Lines]],1)</f>
        <v>O</v>
      </c>
      <c r="M6057" s="1" t="str">
        <f>IF(BART_Rides[[#This Row],[FirstLetter]]="Y","Yes","No")</f>
        <v>No</v>
      </c>
      <c r="N6057" s="1" t="str">
        <f>IF(OR(BART_Rides[[#This Row],[Station Code]]="EM", BART_Rides[[#This Row],[Station Code]]="MT", BART_Rides[[#This Row],[Station Code]]="PL", BART_Rides[[#This Row],[Station Code]]="CC"), "Yes", "No")</f>
        <v>No</v>
      </c>
    </row>
    <row r="6058" spans="6:14">
      <c r="F6058" s="3">
        <v>44413</v>
      </c>
      <c r="G6058" s="1" t="s">
        <v>31</v>
      </c>
      <c r="H6058" s="1" t="s">
        <v>104</v>
      </c>
      <c r="I6058" s="1">
        <v>889</v>
      </c>
      <c r="J6058" s="1">
        <f>MONTH(BART_Rides[[#This Row],[Date]])</f>
        <v>8</v>
      </c>
      <c r="K6058" s="1">
        <f>WEEKDAY(BART_Rides[[#This Row],[Date]],2)</f>
        <v>4</v>
      </c>
      <c r="L6058" s="1" t="str">
        <f>LEFT(BART_Rides[[#This Row],[Lines]],1)</f>
        <v>O</v>
      </c>
      <c r="M6058" s="1" t="str">
        <f>IF(BART_Rides[[#This Row],[FirstLetter]]="Y","Yes","No")</f>
        <v>No</v>
      </c>
      <c r="N6058" s="1" t="str">
        <f>IF(OR(BART_Rides[[#This Row],[Station Code]]="EM", BART_Rides[[#This Row],[Station Code]]="MT", BART_Rides[[#This Row],[Station Code]]="PL", BART_Rides[[#This Row],[Station Code]]="CC"), "Yes", "No")</f>
        <v>No</v>
      </c>
    </row>
    <row r="6059" spans="6:14">
      <c r="F6059" s="3">
        <v>44414</v>
      </c>
      <c r="G6059" s="1" t="s">
        <v>31</v>
      </c>
      <c r="H6059" s="1" t="s">
        <v>104</v>
      </c>
      <c r="I6059" s="1">
        <v>929</v>
      </c>
      <c r="J6059" s="1">
        <f>MONTH(BART_Rides[[#This Row],[Date]])</f>
        <v>8</v>
      </c>
      <c r="K6059" s="1">
        <f>WEEKDAY(BART_Rides[[#This Row],[Date]],2)</f>
        <v>5</v>
      </c>
      <c r="L6059" s="1" t="str">
        <f>LEFT(BART_Rides[[#This Row],[Lines]],1)</f>
        <v>O</v>
      </c>
      <c r="M6059" s="1" t="str">
        <f>IF(BART_Rides[[#This Row],[FirstLetter]]="Y","Yes","No")</f>
        <v>No</v>
      </c>
      <c r="N6059" s="1" t="str">
        <f>IF(OR(BART_Rides[[#This Row],[Station Code]]="EM", BART_Rides[[#This Row],[Station Code]]="MT", BART_Rides[[#This Row],[Station Code]]="PL", BART_Rides[[#This Row],[Station Code]]="CC"), "Yes", "No")</f>
        <v>No</v>
      </c>
    </row>
    <row r="6060" spans="6:14">
      <c r="F6060" s="3">
        <v>44415</v>
      </c>
      <c r="G6060" s="1" t="s">
        <v>31</v>
      </c>
      <c r="H6060" s="1" t="s">
        <v>104</v>
      </c>
      <c r="I6060" s="1">
        <v>467</v>
      </c>
      <c r="J6060" s="1">
        <f>MONTH(BART_Rides[[#This Row],[Date]])</f>
        <v>8</v>
      </c>
      <c r="K6060" s="1">
        <f>WEEKDAY(BART_Rides[[#This Row],[Date]],2)</f>
        <v>6</v>
      </c>
      <c r="L6060" s="1" t="str">
        <f>LEFT(BART_Rides[[#This Row],[Lines]],1)</f>
        <v>O</v>
      </c>
      <c r="M6060" s="1" t="str">
        <f>IF(BART_Rides[[#This Row],[FirstLetter]]="Y","Yes","No")</f>
        <v>No</v>
      </c>
      <c r="N6060" s="1" t="str">
        <f>IF(OR(BART_Rides[[#This Row],[Station Code]]="EM", BART_Rides[[#This Row],[Station Code]]="MT", BART_Rides[[#This Row],[Station Code]]="PL", BART_Rides[[#This Row],[Station Code]]="CC"), "Yes", "No")</f>
        <v>No</v>
      </c>
    </row>
    <row r="6061" spans="6:14">
      <c r="F6061" s="3">
        <v>44416</v>
      </c>
      <c r="G6061" s="1" t="s">
        <v>31</v>
      </c>
      <c r="H6061" s="1" t="s">
        <v>104</v>
      </c>
      <c r="I6061" s="1">
        <v>412</v>
      </c>
      <c r="J6061" s="1">
        <f>MONTH(BART_Rides[[#This Row],[Date]])</f>
        <v>8</v>
      </c>
      <c r="K6061" s="1">
        <f>WEEKDAY(BART_Rides[[#This Row],[Date]],2)</f>
        <v>7</v>
      </c>
      <c r="L6061" s="1" t="str">
        <f>LEFT(BART_Rides[[#This Row],[Lines]],1)</f>
        <v>O</v>
      </c>
      <c r="M6061" s="1" t="str">
        <f>IF(BART_Rides[[#This Row],[FirstLetter]]="Y","Yes","No")</f>
        <v>No</v>
      </c>
      <c r="N6061" s="1" t="str">
        <f>IF(OR(BART_Rides[[#This Row],[Station Code]]="EM", BART_Rides[[#This Row],[Station Code]]="MT", BART_Rides[[#This Row],[Station Code]]="PL", BART_Rides[[#This Row],[Station Code]]="CC"), "Yes", "No")</f>
        <v>No</v>
      </c>
    </row>
    <row r="6062" spans="6:14">
      <c r="F6062" s="3">
        <v>44417</v>
      </c>
      <c r="G6062" s="1" t="s">
        <v>31</v>
      </c>
      <c r="H6062" s="1" t="s">
        <v>104</v>
      </c>
      <c r="I6062" s="1">
        <v>827</v>
      </c>
      <c r="J6062" s="1">
        <f>MONTH(BART_Rides[[#This Row],[Date]])</f>
        <v>8</v>
      </c>
      <c r="K6062" s="1">
        <f>WEEKDAY(BART_Rides[[#This Row],[Date]],2)</f>
        <v>1</v>
      </c>
      <c r="L6062" s="1" t="str">
        <f>LEFT(BART_Rides[[#This Row],[Lines]],1)</f>
        <v>O</v>
      </c>
      <c r="M6062" s="1" t="str">
        <f>IF(BART_Rides[[#This Row],[FirstLetter]]="Y","Yes","No")</f>
        <v>No</v>
      </c>
      <c r="N6062" s="1" t="str">
        <f>IF(OR(BART_Rides[[#This Row],[Station Code]]="EM", BART_Rides[[#This Row],[Station Code]]="MT", BART_Rides[[#This Row],[Station Code]]="PL", BART_Rides[[#This Row],[Station Code]]="CC"), "Yes", "No")</f>
        <v>No</v>
      </c>
    </row>
    <row r="6063" spans="6:14">
      <c r="F6063" s="3">
        <v>44418</v>
      </c>
      <c r="G6063" s="1" t="s">
        <v>31</v>
      </c>
      <c r="H6063" s="1" t="s">
        <v>104</v>
      </c>
      <c r="I6063" s="1">
        <v>912</v>
      </c>
      <c r="J6063" s="1">
        <f>MONTH(BART_Rides[[#This Row],[Date]])</f>
        <v>8</v>
      </c>
      <c r="K6063" s="1">
        <f>WEEKDAY(BART_Rides[[#This Row],[Date]],2)</f>
        <v>2</v>
      </c>
      <c r="L6063" s="1" t="str">
        <f>LEFT(BART_Rides[[#This Row],[Lines]],1)</f>
        <v>O</v>
      </c>
      <c r="M6063" s="1" t="str">
        <f>IF(BART_Rides[[#This Row],[FirstLetter]]="Y","Yes","No")</f>
        <v>No</v>
      </c>
      <c r="N6063" s="1" t="str">
        <f>IF(OR(BART_Rides[[#This Row],[Station Code]]="EM", BART_Rides[[#This Row],[Station Code]]="MT", BART_Rides[[#This Row],[Station Code]]="PL", BART_Rides[[#This Row],[Station Code]]="CC"), "Yes", "No")</f>
        <v>No</v>
      </c>
    </row>
    <row r="6064" spans="6:14">
      <c r="F6064" s="3">
        <v>44419</v>
      </c>
      <c r="G6064" s="1" t="s">
        <v>31</v>
      </c>
      <c r="H6064" s="1" t="s">
        <v>104</v>
      </c>
      <c r="I6064" s="1">
        <v>901</v>
      </c>
      <c r="J6064" s="1">
        <f>MONTH(BART_Rides[[#This Row],[Date]])</f>
        <v>8</v>
      </c>
      <c r="K6064" s="1">
        <f>WEEKDAY(BART_Rides[[#This Row],[Date]],2)</f>
        <v>3</v>
      </c>
      <c r="L6064" s="1" t="str">
        <f>LEFT(BART_Rides[[#This Row],[Lines]],1)</f>
        <v>O</v>
      </c>
      <c r="M6064" s="1" t="str">
        <f>IF(BART_Rides[[#This Row],[FirstLetter]]="Y","Yes","No")</f>
        <v>No</v>
      </c>
      <c r="N6064" s="1" t="str">
        <f>IF(OR(BART_Rides[[#This Row],[Station Code]]="EM", BART_Rides[[#This Row],[Station Code]]="MT", BART_Rides[[#This Row],[Station Code]]="PL", BART_Rides[[#This Row],[Station Code]]="CC"), "Yes", "No")</f>
        <v>No</v>
      </c>
    </row>
    <row r="6065" spans="6:14">
      <c r="F6065" s="3">
        <v>44420</v>
      </c>
      <c r="G6065" s="1" t="s">
        <v>31</v>
      </c>
      <c r="H6065" s="1" t="s">
        <v>104</v>
      </c>
      <c r="I6065" s="1">
        <v>875</v>
      </c>
      <c r="J6065" s="1">
        <f>MONTH(BART_Rides[[#This Row],[Date]])</f>
        <v>8</v>
      </c>
      <c r="K6065" s="1">
        <f>WEEKDAY(BART_Rides[[#This Row],[Date]],2)</f>
        <v>4</v>
      </c>
      <c r="L6065" s="1" t="str">
        <f>LEFT(BART_Rides[[#This Row],[Lines]],1)</f>
        <v>O</v>
      </c>
      <c r="M6065" s="1" t="str">
        <f>IF(BART_Rides[[#This Row],[FirstLetter]]="Y","Yes","No")</f>
        <v>No</v>
      </c>
      <c r="N6065" s="1" t="str">
        <f>IF(OR(BART_Rides[[#This Row],[Station Code]]="EM", BART_Rides[[#This Row],[Station Code]]="MT", BART_Rides[[#This Row],[Station Code]]="PL", BART_Rides[[#This Row],[Station Code]]="CC"), "Yes", "No")</f>
        <v>No</v>
      </c>
    </row>
    <row r="6066" spans="6:14">
      <c r="F6066" s="3">
        <v>44421</v>
      </c>
      <c r="G6066" s="1" t="s">
        <v>31</v>
      </c>
      <c r="H6066" s="1" t="s">
        <v>104</v>
      </c>
      <c r="I6066" s="1">
        <v>893</v>
      </c>
      <c r="J6066" s="1">
        <f>MONTH(BART_Rides[[#This Row],[Date]])</f>
        <v>8</v>
      </c>
      <c r="K6066" s="1">
        <f>WEEKDAY(BART_Rides[[#This Row],[Date]],2)</f>
        <v>5</v>
      </c>
      <c r="L6066" s="1" t="str">
        <f>LEFT(BART_Rides[[#This Row],[Lines]],1)</f>
        <v>O</v>
      </c>
      <c r="M6066" s="1" t="str">
        <f>IF(BART_Rides[[#This Row],[FirstLetter]]="Y","Yes","No")</f>
        <v>No</v>
      </c>
      <c r="N6066" s="1" t="str">
        <f>IF(OR(BART_Rides[[#This Row],[Station Code]]="EM", BART_Rides[[#This Row],[Station Code]]="MT", BART_Rides[[#This Row],[Station Code]]="PL", BART_Rides[[#This Row],[Station Code]]="CC"), "Yes", "No")</f>
        <v>No</v>
      </c>
    </row>
    <row r="6067" spans="6:14">
      <c r="F6067" s="3">
        <v>44422</v>
      </c>
      <c r="G6067" s="1" t="s">
        <v>31</v>
      </c>
      <c r="H6067" s="1" t="s">
        <v>104</v>
      </c>
      <c r="I6067" s="1">
        <v>500</v>
      </c>
      <c r="J6067" s="1">
        <f>MONTH(BART_Rides[[#This Row],[Date]])</f>
        <v>8</v>
      </c>
      <c r="K6067" s="1">
        <f>WEEKDAY(BART_Rides[[#This Row],[Date]],2)</f>
        <v>6</v>
      </c>
      <c r="L6067" s="1" t="str">
        <f>LEFT(BART_Rides[[#This Row],[Lines]],1)</f>
        <v>O</v>
      </c>
      <c r="M6067" s="1" t="str">
        <f>IF(BART_Rides[[#This Row],[FirstLetter]]="Y","Yes","No")</f>
        <v>No</v>
      </c>
      <c r="N6067" s="1" t="str">
        <f>IF(OR(BART_Rides[[#This Row],[Station Code]]="EM", BART_Rides[[#This Row],[Station Code]]="MT", BART_Rides[[#This Row],[Station Code]]="PL", BART_Rides[[#This Row],[Station Code]]="CC"), "Yes", "No")</f>
        <v>No</v>
      </c>
    </row>
    <row r="6068" spans="6:14">
      <c r="F6068" s="3">
        <v>44423</v>
      </c>
      <c r="G6068" s="1" t="s">
        <v>31</v>
      </c>
      <c r="H6068" s="1" t="s">
        <v>104</v>
      </c>
      <c r="I6068" s="1">
        <v>329</v>
      </c>
      <c r="J6068" s="1">
        <f>MONTH(BART_Rides[[#This Row],[Date]])</f>
        <v>8</v>
      </c>
      <c r="K6068" s="1">
        <f>WEEKDAY(BART_Rides[[#This Row],[Date]],2)</f>
        <v>7</v>
      </c>
      <c r="L6068" s="1" t="str">
        <f>LEFT(BART_Rides[[#This Row],[Lines]],1)</f>
        <v>O</v>
      </c>
      <c r="M6068" s="1" t="str">
        <f>IF(BART_Rides[[#This Row],[FirstLetter]]="Y","Yes","No")</f>
        <v>No</v>
      </c>
      <c r="N6068" s="1" t="str">
        <f>IF(OR(BART_Rides[[#This Row],[Station Code]]="EM", BART_Rides[[#This Row],[Station Code]]="MT", BART_Rides[[#This Row],[Station Code]]="PL", BART_Rides[[#This Row],[Station Code]]="CC"), "Yes", "No")</f>
        <v>No</v>
      </c>
    </row>
    <row r="6069" spans="6:14">
      <c r="F6069" s="3">
        <v>44424</v>
      </c>
      <c r="G6069" s="1" t="s">
        <v>31</v>
      </c>
      <c r="H6069" s="1" t="s">
        <v>104</v>
      </c>
      <c r="I6069" s="1">
        <v>928</v>
      </c>
      <c r="J6069" s="1">
        <f>MONTH(BART_Rides[[#This Row],[Date]])</f>
        <v>8</v>
      </c>
      <c r="K6069" s="1">
        <f>WEEKDAY(BART_Rides[[#This Row],[Date]],2)</f>
        <v>1</v>
      </c>
      <c r="L6069" s="1" t="str">
        <f>LEFT(BART_Rides[[#This Row],[Lines]],1)</f>
        <v>O</v>
      </c>
      <c r="M6069" s="1" t="str">
        <f>IF(BART_Rides[[#This Row],[FirstLetter]]="Y","Yes","No")</f>
        <v>No</v>
      </c>
      <c r="N6069" s="1" t="str">
        <f>IF(OR(BART_Rides[[#This Row],[Station Code]]="EM", BART_Rides[[#This Row],[Station Code]]="MT", BART_Rides[[#This Row],[Station Code]]="PL", BART_Rides[[#This Row],[Station Code]]="CC"), "Yes", "No")</f>
        <v>No</v>
      </c>
    </row>
    <row r="6070" spans="6:14">
      <c r="F6070" s="3">
        <v>44425</v>
      </c>
      <c r="G6070" s="1" t="s">
        <v>31</v>
      </c>
      <c r="H6070" s="1" t="s">
        <v>104</v>
      </c>
      <c r="I6070" s="1">
        <v>914</v>
      </c>
      <c r="J6070" s="1">
        <f>MONTH(BART_Rides[[#This Row],[Date]])</f>
        <v>8</v>
      </c>
      <c r="K6070" s="1">
        <f>WEEKDAY(BART_Rides[[#This Row],[Date]],2)</f>
        <v>2</v>
      </c>
      <c r="L6070" s="1" t="str">
        <f>LEFT(BART_Rides[[#This Row],[Lines]],1)</f>
        <v>O</v>
      </c>
      <c r="M6070" s="1" t="str">
        <f>IF(BART_Rides[[#This Row],[FirstLetter]]="Y","Yes","No")</f>
        <v>No</v>
      </c>
      <c r="N6070" s="1" t="str">
        <f>IF(OR(BART_Rides[[#This Row],[Station Code]]="EM", BART_Rides[[#This Row],[Station Code]]="MT", BART_Rides[[#This Row],[Station Code]]="PL", BART_Rides[[#This Row],[Station Code]]="CC"), "Yes", "No")</f>
        <v>No</v>
      </c>
    </row>
    <row r="6071" spans="6:14">
      <c r="F6071" s="3">
        <v>44426</v>
      </c>
      <c r="G6071" s="1" t="s">
        <v>31</v>
      </c>
      <c r="H6071" s="1" t="s">
        <v>104</v>
      </c>
      <c r="I6071" s="1">
        <v>981</v>
      </c>
      <c r="J6071" s="1">
        <f>MONTH(BART_Rides[[#This Row],[Date]])</f>
        <v>8</v>
      </c>
      <c r="K6071" s="1">
        <f>WEEKDAY(BART_Rides[[#This Row],[Date]],2)</f>
        <v>3</v>
      </c>
      <c r="L6071" s="1" t="str">
        <f>LEFT(BART_Rides[[#This Row],[Lines]],1)</f>
        <v>O</v>
      </c>
      <c r="M6071" s="1" t="str">
        <f>IF(BART_Rides[[#This Row],[FirstLetter]]="Y","Yes","No")</f>
        <v>No</v>
      </c>
      <c r="N6071" s="1" t="str">
        <f>IF(OR(BART_Rides[[#This Row],[Station Code]]="EM", BART_Rides[[#This Row],[Station Code]]="MT", BART_Rides[[#This Row],[Station Code]]="PL", BART_Rides[[#This Row],[Station Code]]="CC"), "Yes", "No")</f>
        <v>No</v>
      </c>
    </row>
    <row r="6072" spans="6:14">
      <c r="F6072" s="3">
        <v>44427</v>
      </c>
      <c r="G6072" s="1" t="s">
        <v>31</v>
      </c>
      <c r="H6072" s="1" t="s">
        <v>104</v>
      </c>
      <c r="I6072" s="1">
        <v>969</v>
      </c>
      <c r="J6072" s="1">
        <f>MONTH(BART_Rides[[#This Row],[Date]])</f>
        <v>8</v>
      </c>
      <c r="K6072" s="1">
        <f>WEEKDAY(BART_Rides[[#This Row],[Date]],2)</f>
        <v>4</v>
      </c>
      <c r="L6072" s="1" t="str">
        <f>LEFT(BART_Rides[[#This Row],[Lines]],1)</f>
        <v>O</v>
      </c>
      <c r="M6072" s="1" t="str">
        <f>IF(BART_Rides[[#This Row],[FirstLetter]]="Y","Yes","No")</f>
        <v>No</v>
      </c>
      <c r="N6072" s="1" t="str">
        <f>IF(OR(BART_Rides[[#This Row],[Station Code]]="EM", BART_Rides[[#This Row],[Station Code]]="MT", BART_Rides[[#This Row],[Station Code]]="PL", BART_Rides[[#This Row],[Station Code]]="CC"), "Yes", "No")</f>
        <v>No</v>
      </c>
    </row>
    <row r="6073" spans="6:14">
      <c r="F6073" s="3">
        <v>44428</v>
      </c>
      <c r="G6073" s="1" t="s">
        <v>31</v>
      </c>
      <c r="H6073" s="1" t="s">
        <v>104</v>
      </c>
      <c r="I6073" s="1">
        <v>1053</v>
      </c>
      <c r="J6073" s="1">
        <f>MONTH(BART_Rides[[#This Row],[Date]])</f>
        <v>8</v>
      </c>
      <c r="K6073" s="1">
        <f>WEEKDAY(BART_Rides[[#This Row],[Date]],2)</f>
        <v>5</v>
      </c>
      <c r="L6073" s="1" t="str">
        <f>LEFT(BART_Rides[[#This Row],[Lines]],1)</f>
        <v>O</v>
      </c>
      <c r="M6073" s="1" t="str">
        <f>IF(BART_Rides[[#This Row],[FirstLetter]]="Y","Yes","No")</f>
        <v>No</v>
      </c>
      <c r="N6073" s="1" t="str">
        <f>IF(OR(BART_Rides[[#This Row],[Station Code]]="EM", BART_Rides[[#This Row],[Station Code]]="MT", BART_Rides[[#This Row],[Station Code]]="PL", BART_Rides[[#This Row],[Station Code]]="CC"), "Yes", "No")</f>
        <v>No</v>
      </c>
    </row>
    <row r="6074" spans="6:14">
      <c r="F6074" s="3">
        <v>44429</v>
      </c>
      <c r="G6074" s="1" t="s">
        <v>31</v>
      </c>
      <c r="H6074" s="1" t="s">
        <v>104</v>
      </c>
      <c r="I6074" s="1">
        <v>610</v>
      </c>
      <c r="J6074" s="1">
        <f>MONTH(BART_Rides[[#This Row],[Date]])</f>
        <v>8</v>
      </c>
      <c r="K6074" s="1">
        <f>WEEKDAY(BART_Rides[[#This Row],[Date]],2)</f>
        <v>6</v>
      </c>
      <c r="L6074" s="1" t="str">
        <f>LEFT(BART_Rides[[#This Row],[Lines]],1)</f>
        <v>O</v>
      </c>
      <c r="M6074" s="1" t="str">
        <f>IF(BART_Rides[[#This Row],[FirstLetter]]="Y","Yes","No")</f>
        <v>No</v>
      </c>
      <c r="N6074" s="1" t="str">
        <f>IF(OR(BART_Rides[[#This Row],[Station Code]]="EM", BART_Rides[[#This Row],[Station Code]]="MT", BART_Rides[[#This Row],[Station Code]]="PL", BART_Rides[[#This Row],[Station Code]]="CC"), "Yes", "No")</f>
        <v>No</v>
      </c>
    </row>
    <row r="6075" spans="6:14">
      <c r="F6075" s="3">
        <v>44430</v>
      </c>
      <c r="G6075" s="1" t="s">
        <v>31</v>
      </c>
      <c r="H6075" s="1" t="s">
        <v>104</v>
      </c>
      <c r="I6075" s="1">
        <v>479</v>
      </c>
      <c r="J6075" s="1">
        <f>MONTH(BART_Rides[[#This Row],[Date]])</f>
        <v>8</v>
      </c>
      <c r="K6075" s="1">
        <f>WEEKDAY(BART_Rides[[#This Row],[Date]],2)</f>
        <v>7</v>
      </c>
      <c r="L6075" s="1" t="str">
        <f>LEFT(BART_Rides[[#This Row],[Lines]],1)</f>
        <v>O</v>
      </c>
      <c r="M6075" s="1" t="str">
        <f>IF(BART_Rides[[#This Row],[FirstLetter]]="Y","Yes","No")</f>
        <v>No</v>
      </c>
      <c r="N6075" s="1" t="str">
        <f>IF(OR(BART_Rides[[#This Row],[Station Code]]="EM", BART_Rides[[#This Row],[Station Code]]="MT", BART_Rides[[#This Row],[Station Code]]="PL", BART_Rides[[#This Row],[Station Code]]="CC"), "Yes", "No")</f>
        <v>No</v>
      </c>
    </row>
    <row r="6076" spans="6:14">
      <c r="F6076" s="3">
        <v>44431</v>
      </c>
      <c r="G6076" s="1" t="s">
        <v>31</v>
      </c>
      <c r="H6076" s="1" t="s">
        <v>104</v>
      </c>
      <c r="I6076" s="1">
        <v>970</v>
      </c>
      <c r="J6076" s="1">
        <f>MONTH(BART_Rides[[#This Row],[Date]])</f>
        <v>8</v>
      </c>
      <c r="K6076" s="1">
        <f>WEEKDAY(BART_Rides[[#This Row],[Date]],2)</f>
        <v>1</v>
      </c>
      <c r="L6076" s="1" t="str">
        <f>LEFT(BART_Rides[[#This Row],[Lines]],1)</f>
        <v>O</v>
      </c>
      <c r="M6076" s="1" t="str">
        <f>IF(BART_Rides[[#This Row],[FirstLetter]]="Y","Yes","No")</f>
        <v>No</v>
      </c>
      <c r="N6076" s="1" t="str">
        <f>IF(OR(BART_Rides[[#This Row],[Station Code]]="EM", BART_Rides[[#This Row],[Station Code]]="MT", BART_Rides[[#This Row],[Station Code]]="PL", BART_Rides[[#This Row],[Station Code]]="CC"), "Yes", "No")</f>
        <v>No</v>
      </c>
    </row>
    <row r="6077" spans="6:14">
      <c r="F6077" s="3">
        <v>44432</v>
      </c>
      <c r="G6077" s="1" t="s">
        <v>31</v>
      </c>
      <c r="H6077" s="1" t="s">
        <v>104</v>
      </c>
      <c r="I6077" s="1">
        <v>1042</v>
      </c>
      <c r="J6077" s="1">
        <f>MONTH(BART_Rides[[#This Row],[Date]])</f>
        <v>8</v>
      </c>
      <c r="K6077" s="1">
        <f>WEEKDAY(BART_Rides[[#This Row],[Date]],2)</f>
        <v>2</v>
      </c>
      <c r="L6077" s="1" t="str">
        <f>LEFT(BART_Rides[[#This Row],[Lines]],1)</f>
        <v>O</v>
      </c>
      <c r="M6077" s="1" t="str">
        <f>IF(BART_Rides[[#This Row],[FirstLetter]]="Y","Yes","No")</f>
        <v>No</v>
      </c>
      <c r="N6077" s="1" t="str">
        <f>IF(OR(BART_Rides[[#This Row],[Station Code]]="EM", BART_Rides[[#This Row],[Station Code]]="MT", BART_Rides[[#This Row],[Station Code]]="PL", BART_Rides[[#This Row],[Station Code]]="CC"), "Yes", "No")</f>
        <v>No</v>
      </c>
    </row>
    <row r="6078" spans="6:14">
      <c r="F6078" s="3">
        <v>44433</v>
      </c>
      <c r="G6078" s="1" t="s">
        <v>31</v>
      </c>
      <c r="H6078" s="1" t="s">
        <v>104</v>
      </c>
      <c r="I6078" s="1">
        <v>1036</v>
      </c>
      <c r="J6078" s="1">
        <f>MONTH(BART_Rides[[#This Row],[Date]])</f>
        <v>8</v>
      </c>
      <c r="K6078" s="1">
        <f>WEEKDAY(BART_Rides[[#This Row],[Date]],2)</f>
        <v>3</v>
      </c>
      <c r="L6078" s="1" t="str">
        <f>LEFT(BART_Rides[[#This Row],[Lines]],1)</f>
        <v>O</v>
      </c>
      <c r="M6078" s="1" t="str">
        <f>IF(BART_Rides[[#This Row],[FirstLetter]]="Y","Yes","No")</f>
        <v>No</v>
      </c>
      <c r="N6078" s="1" t="str">
        <f>IF(OR(BART_Rides[[#This Row],[Station Code]]="EM", BART_Rides[[#This Row],[Station Code]]="MT", BART_Rides[[#This Row],[Station Code]]="PL", BART_Rides[[#This Row],[Station Code]]="CC"), "Yes", "No")</f>
        <v>No</v>
      </c>
    </row>
    <row r="6079" spans="6:14">
      <c r="F6079" s="3">
        <v>44434</v>
      </c>
      <c r="G6079" s="1" t="s">
        <v>31</v>
      </c>
      <c r="H6079" s="1" t="s">
        <v>104</v>
      </c>
      <c r="I6079" s="1">
        <v>1062</v>
      </c>
      <c r="J6079" s="1">
        <f>MONTH(BART_Rides[[#This Row],[Date]])</f>
        <v>8</v>
      </c>
      <c r="K6079" s="1">
        <f>WEEKDAY(BART_Rides[[#This Row],[Date]],2)</f>
        <v>4</v>
      </c>
      <c r="L6079" s="1" t="str">
        <f>LEFT(BART_Rides[[#This Row],[Lines]],1)</f>
        <v>O</v>
      </c>
      <c r="M6079" s="1" t="str">
        <f>IF(BART_Rides[[#This Row],[FirstLetter]]="Y","Yes","No")</f>
        <v>No</v>
      </c>
      <c r="N6079" s="1" t="str">
        <f>IF(OR(BART_Rides[[#This Row],[Station Code]]="EM", BART_Rides[[#This Row],[Station Code]]="MT", BART_Rides[[#This Row],[Station Code]]="PL", BART_Rides[[#This Row],[Station Code]]="CC"), "Yes", "No")</f>
        <v>No</v>
      </c>
    </row>
    <row r="6080" spans="6:14">
      <c r="F6080" s="3">
        <v>44435</v>
      </c>
      <c r="G6080" s="1" t="s">
        <v>31</v>
      </c>
      <c r="H6080" s="1" t="s">
        <v>104</v>
      </c>
      <c r="I6080" s="1">
        <v>1087</v>
      </c>
      <c r="J6080" s="1">
        <f>MONTH(BART_Rides[[#This Row],[Date]])</f>
        <v>8</v>
      </c>
      <c r="K6080" s="1">
        <f>WEEKDAY(BART_Rides[[#This Row],[Date]],2)</f>
        <v>5</v>
      </c>
      <c r="L6080" s="1" t="str">
        <f>LEFT(BART_Rides[[#This Row],[Lines]],1)</f>
        <v>O</v>
      </c>
      <c r="M6080" s="1" t="str">
        <f>IF(BART_Rides[[#This Row],[FirstLetter]]="Y","Yes","No")</f>
        <v>No</v>
      </c>
      <c r="N6080" s="1" t="str">
        <f>IF(OR(BART_Rides[[#This Row],[Station Code]]="EM", BART_Rides[[#This Row],[Station Code]]="MT", BART_Rides[[#This Row],[Station Code]]="PL", BART_Rides[[#This Row],[Station Code]]="CC"), "Yes", "No")</f>
        <v>No</v>
      </c>
    </row>
    <row r="6081" spans="6:14">
      <c r="F6081" s="3">
        <v>44436</v>
      </c>
      <c r="G6081" s="1" t="s">
        <v>31</v>
      </c>
      <c r="H6081" s="1" t="s">
        <v>104</v>
      </c>
      <c r="I6081" s="1">
        <v>578</v>
      </c>
      <c r="J6081" s="1">
        <f>MONTH(BART_Rides[[#This Row],[Date]])</f>
        <v>8</v>
      </c>
      <c r="K6081" s="1">
        <f>WEEKDAY(BART_Rides[[#This Row],[Date]],2)</f>
        <v>6</v>
      </c>
      <c r="L6081" s="1" t="str">
        <f>LEFT(BART_Rides[[#This Row],[Lines]],1)</f>
        <v>O</v>
      </c>
      <c r="M6081" s="1" t="str">
        <f>IF(BART_Rides[[#This Row],[FirstLetter]]="Y","Yes","No")</f>
        <v>No</v>
      </c>
      <c r="N6081" s="1" t="str">
        <f>IF(OR(BART_Rides[[#This Row],[Station Code]]="EM", BART_Rides[[#This Row],[Station Code]]="MT", BART_Rides[[#This Row],[Station Code]]="PL", BART_Rides[[#This Row],[Station Code]]="CC"), "Yes", "No")</f>
        <v>No</v>
      </c>
    </row>
    <row r="6082" spans="6:14">
      <c r="F6082" s="3">
        <v>44437</v>
      </c>
      <c r="G6082" s="1" t="s">
        <v>31</v>
      </c>
      <c r="H6082" s="1" t="s">
        <v>104</v>
      </c>
      <c r="I6082" s="1">
        <v>428</v>
      </c>
      <c r="J6082" s="1">
        <f>MONTH(BART_Rides[[#This Row],[Date]])</f>
        <v>8</v>
      </c>
      <c r="K6082" s="1">
        <f>WEEKDAY(BART_Rides[[#This Row],[Date]],2)</f>
        <v>7</v>
      </c>
      <c r="L6082" s="1" t="str">
        <f>LEFT(BART_Rides[[#This Row],[Lines]],1)</f>
        <v>O</v>
      </c>
      <c r="M6082" s="1" t="str">
        <f>IF(BART_Rides[[#This Row],[FirstLetter]]="Y","Yes","No")</f>
        <v>No</v>
      </c>
      <c r="N6082" s="1" t="str">
        <f>IF(OR(BART_Rides[[#This Row],[Station Code]]="EM", BART_Rides[[#This Row],[Station Code]]="MT", BART_Rides[[#This Row],[Station Code]]="PL", BART_Rides[[#This Row],[Station Code]]="CC"), "Yes", "No")</f>
        <v>No</v>
      </c>
    </row>
    <row r="6083" spans="6:14">
      <c r="F6083" s="3">
        <v>44438</v>
      </c>
      <c r="G6083" s="1" t="s">
        <v>31</v>
      </c>
      <c r="H6083" s="1" t="s">
        <v>104</v>
      </c>
      <c r="I6083" s="1">
        <v>1007</v>
      </c>
      <c r="J6083" s="1">
        <f>MONTH(BART_Rides[[#This Row],[Date]])</f>
        <v>8</v>
      </c>
      <c r="K6083" s="1">
        <f>WEEKDAY(BART_Rides[[#This Row],[Date]],2)</f>
        <v>1</v>
      </c>
      <c r="L6083" s="1" t="str">
        <f>LEFT(BART_Rides[[#This Row],[Lines]],1)</f>
        <v>O</v>
      </c>
      <c r="M6083" s="1" t="str">
        <f>IF(BART_Rides[[#This Row],[FirstLetter]]="Y","Yes","No")</f>
        <v>No</v>
      </c>
      <c r="N6083" s="1" t="str">
        <f>IF(OR(BART_Rides[[#This Row],[Station Code]]="EM", BART_Rides[[#This Row],[Station Code]]="MT", BART_Rides[[#This Row],[Station Code]]="PL", BART_Rides[[#This Row],[Station Code]]="CC"), "Yes", "No")</f>
        <v>No</v>
      </c>
    </row>
    <row r="6084" spans="6:14">
      <c r="F6084" s="3">
        <v>44439</v>
      </c>
      <c r="G6084" s="1" t="s">
        <v>31</v>
      </c>
      <c r="H6084" s="1" t="s">
        <v>104</v>
      </c>
      <c r="I6084" s="1">
        <v>1067</v>
      </c>
      <c r="J6084" s="1">
        <f>MONTH(BART_Rides[[#This Row],[Date]])</f>
        <v>8</v>
      </c>
      <c r="K6084" s="1">
        <f>WEEKDAY(BART_Rides[[#This Row],[Date]],2)</f>
        <v>2</v>
      </c>
      <c r="L6084" s="1" t="str">
        <f>LEFT(BART_Rides[[#This Row],[Lines]],1)</f>
        <v>O</v>
      </c>
      <c r="M6084" s="1" t="str">
        <f>IF(BART_Rides[[#This Row],[FirstLetter]]="Y","Yes","No")</f>
        <v>No</v>
      </c>
      <c r="N6084" s="1" t="str">
        <f>IF(OR(BART_Rides[[#This Row],[Station Code]]="EM", BART_Rides[[#This Row],[Station Code]]="MT", BART_Rides[[#This Row],[Station Code]]="PL", BART_Rides[[#This Row],[Station Code]]="CC"), "Yes", "No")</f>
        <v>No</v>
      </c>
    </row>
    <row r="6085" spans="6:14">
      <c r="F6085" s="3">
        <v>44440</v>
      </c>
      <c r="G6085" s="1" t="s">
        <v>31</v>
      </c>
      <c r="H6085" s="1" t="s">
        <v>104</v>
      </c>
      <c r="I6085" s="1">
        <v>1030</v>
      </c>
      <c r="J6085" s="1">
        <f>MONTH(BART_Rides[[#This Row],[Date]])</f>
        <v>9</v>
      </c>
      <c r="K6085" s="1">
        <f>WEEKDAY(BART_Rides[[#This Row],[Date]],2)</f>
        <v>3</v>
      </c>
      <c r="L6085" s="1" t="str">
        <f>LEFT(BART_Rides[[#This Row],[Lines]],1)</f>
        <v>O</v>
      </c>
      <c r="M6085" s="1" t="str">
        <f>IF(BART_Rides[[#This Row],[FirstLetter]]="Y","Yes","No")</f>
        <v>No</v>
      </c>
      <c r="N6085" s="1" t="str">
        <f>IF(OR(BART_Rides[[#This Row],[Station Code]]="EM", BART_Rides[[#This Row],[Station Code]]="MT", BART_Rides[[#This Row],[Station Code]]="PL", BART_Rides[[#This Row],[Station Code]]="CC"), "Yes", "No")</f>
        <v>No</v>
      </c>
    </row>
    <row r="6086" spans="6:14">
      <c r="F6086" s="3">
        <v>44441</v>
      </c>
      <c r="G6086" s="1" t="s">
        <v>31</v>
      </c>
      <c r="H6086" s="1" t="s">
        <v>104</v>
      </c>
      <c r="I6086" s="1">
        <v>1092</v>
      </c>
      <c r="J6086" s="1">
        <f>MONTH(BART_Rides[[#This Row],[Date]])</f>
        <v>9</v>
      </c>
      <c r="K6086" s="1">
        <f>WEEKDAY(BART_Rides[[#This Row],[Date]],2)</f>
        <v>4</v>
      </c>
      <c r="L6086" s="1" t="str">
        <f>LEFT(BART_Rides[[#This Row],[Lines]],1)</f>
        <v>O</v>
      </c>
      <c r="M6086" s="1" t="str">
        <f>IF(BART_Rides[[#This Row],[FirstLetter]]="Y","Yes","No")</f>
        <v>No</v>
      </c>
      <c r="N6086" s="1" t="str">
        <f>IF(OR(BART_Rides[[#This Row],[Station Code]]="EM", BART_Rides[[#This Row],[Station Code]]="MT", BART_Rides[[#This Row],[Station Code]]="PL", BART_Rides[[#This Row],[Station Code]]="CC"), "Yes", "No")</f>
        <v>No</v>
      </c>
    </row>
    <row r="6087" spans="6:14">
      <c r="F6087" s="3">
        <v>44442</v>
      </c>
      <c r="G6087" s="1" t="s">
        <v>31</v>
      </c>
      <c r="H6087" s="1" t="s">
        <v>104</v>
      </c>
      <c r="I6087" s="1">
        <v>1056</v>
      </c>
      <c r="J6087" s="1">
        <f>MONTH(BART_Rides[[#This Row],[Date]])</f>
        <v>9</v>
      </c>
      <c r="K6087" s="1">
        <f>WEEKDAY(BART_Rides[[#This Row],[Date]],2)</f>
        <v>5</v>
      </c>
      <c r="L6087" s="1" t="str">
        <f>LEFT(BART_Rides[[#This Row],[Lines]],1)</f>
        <v>O</v>
      </c>
      <c r="M6087" s="1" t="str">
        <f>IF(BART_Rides[[#This Row],[FirstLetter]]="Y","Yes","No")</f>
        <v>No</v>
      </c>
      <c r="N6087" s="1" t="str">
        <f>IF(OR(BART_Rides[[#This Row],[Station Code]]="EM", BART_Rides[[#This Row],[Station Code]]="MT", BART_Rides[[#This Row],[Station Code]]="PL", BART_Rides[[#This Row],[Station Code]]="CC"), "Yes", "No")</f>
        <v>No</v>
      </c>
    </row>
    <row r="6088" spans="6:14">
      <c r="F6088" s="3">
        <v>44443</v>
      </c>
      <c r="G6088" s="1" t="s">
        <v>31</v>
      </c>
      <c r="H6088" s="1" t="s">
        <v>104</v>
      </c>
      <c r="I6088" s="1">
        <v>607</v>
      </c>
      <c r="J6088" s="1">
        <f>MONTH(BART_Rides[[#This Row],[Date]])</f>
        <v>9</v>
      </c>
      <c r="K6088" s="1">
        <f>WEEKDAY(BART_Rides[[#This Row],[Date]],2)</f>
        <v>6</v>
      </c>
      <c r="L6088" s="1" t="str">
        <f>LEFT(BART_Rides[[#This Row],[Lines]],1)</f>
        <v>O</v>
      </c>
      <c r="M6088" s="1" t="str">
        <f>IF(BART_Rides[[#This Row],[FirstLetter]]="Y","Yes","No")</f>
        <v>No</v>
      </c>
      <c r="N6088" s="1" t="str">
        <f>IF(OR(BART_Rides[[#This Row],[Station Code]]="EM", BART_Rides[[#This Row],[Station Code]]="MT", BART_Rides[[#This Row],[Station Code]]="PL", BART_Rides[[#This Row],[Station Code]]="CC"), "Yes", "No")</f>
        <v>No</v>
      </c>
    </row>
    <row r="6089" spans="6:14">
      <c r="F6089" s="3">
        <v>44444</v>
      </c>
      <c r="G6089" s="1" t="s">
        <v>31</v>
      </c>
      <c r="H6089" s="1" t="s">
        <v>104</v>
      </c>
      <c r="I6089" s="1">
        <v>470</v>
      </c>
      <c r="J6089" s="1">
        <f>MONTH(BART_Rides[[#This Row],[Date]])</f>
        <v>9</v>
      </c>
      <c r="K6089" s="1">
        <f>WEEKDAY(BART_Rides[[#This Row],[Date]],2)</f>
        <v>7</v>
      </c>
      <c r="L6089" s="1" t="str">
        <f>LEFT(BART_Rides[[#This Row],[Lines]],1)</f>
        <v>O</v>
      </c>
      <c r="M6089" s="1" t="str">
        <f>IF(BART_Rides[[#This Row],[FirstLetter]]="Y","Yes","No")</f>
        <v>No</v>
      </c>
      <c r="N6089" s="1" t="str">
        <f>IF(OR(BART_Rides[[#This Row],[Station Code]]="EM", BART_Rides[[#This Row],[Station Code]]="MT", BART_Rides[[#This Row],[Station Code]]="PL", BART_Rides[[#This Row],[Station Code]]="CC"), "Yes", "No")</f>
        <v>No</v>
      </c>
    </row>
    <row r="6090" spans="6:14">
      <c r="F6090" s="3">
        <v>44445</v>
      </c>
      <c r="G6090" s="1" t="s">
        <v>31</v>
      </c>
      <c r="H6090" s="1" t="s">
        <v>104</v>
      </c>
      <c r="I6090" s="1">
        <v>381</v>
      </c>
      <c r="J6090" s="1">
        <f>MONTH(BART_Rides[[#This Row],[Date]])</f>
        <v>9</v>
      </c>
      <c r="K6090" s="1">
        <f>WEEKDAY(BART_Rides[[#This Row],[Date]],2)</f>
        <v>1</v>
      </c>
      <c r="L6090" s="1" t="str">
        <f>LEFT(BART_Rides[[#This Row],[Lines]],1)</f>
        <v>O</v>
      </c>
      <c r="M6090" s="1" t="str">
        <f>IF(BART_Rides[[#This Row],[FirstLetter]]="Y","Yes","No")</f>
        <v>No</v>
      </c>
      <c r="N6090" s="1" t="str">
        <f>IF(OR(BART_Rides[[#This Row],[Station Code]]="EM", BART_Rides[[#This Row],[Station Code]]="MT", BART_Rides[[#This Row],[Station Code]]="PL", BART_Rides[[#This Row],[Station Code]]="CC"), "Yes", "No")</f>
        <v>No</v>
      </c>
    </row>
    <row r="6091" spans="6:14">
      <c r="F6091" s="3">
        <v>44446</v>
      </c>
      <c r="G6091" s="1" t="s">
        <v>31</v>
      </c>
      <c r="H6091" s="1" t="s">
        <v>104</v>
      </c>
      <c r="I6091" s="1">
        <v>1118</v>
      </c>
      <c r="J6091" s="1">
        <f>MONTH(BART_Rides[[#This Row],[Date]])</f>
        <v>9</v>
      </c>
      <c r="K6091" s="1">
        <f>WEEKDAY(BART_Rides[[#This Row],[Date]],2)</f>
        <v>2</v>
      </c>
      <c r="L6091" s="1" t="str">
        <f>LEFT(BART_Rides[[#This Row],[Lines]],1)</f>
        <v>O</v>
      </c>
      <c r="M6091" s="1" t="str">
        <f>IF(BART_Rides[[#This Row],[FirstLetter]]="Y","Yes","No")</f>
        <v>No</v>
      </c>
      <c r="N6091" s="1" t="str">
        <f>IF(OR(BART_Rides[[#This Row],[Station Code]]="EM", BART_Rides[[#This Row],[Station Code]]="MT", BART_Rides[[#This Row],[Station Code]]="PL", BART_Rides[[#This Row],[Station Code]]="CC"), "Yes", "No")</f>
        <v>No</v>
      </c>
    </row>
    <row r="6092" spans="6:14">
      <c r="F6092" s="3">
        <v>44447</v>
      </c>
      <c r="G6092" s="1" t="s">
        <v>31</v>
      </c>
      <c r="H6092" s="1" t="s">
        <v>104</v>
      </c>
      <c r="I6092" s="1">
        <v>1110</v>
      </c>
      <c r="J6092" s="1">
        <f>MONTH(BART_Rides[[#This Row],[Date]])</f>
        <v>9</v>
      </c>
      <c r="K6092" s="1">
        <f>WEEKDAY(BART_Rides[[#This Row],[Date]],2)</f>
        <v>3</v>
      </c>
      <c r="L6092" s="1" t="str">
        <f>LEFT(BART_Rides[[#This Row],[Lines]],1)</f>
        <v>O</v>
      </c>
      <c r="M6092" s="1" t="str">
        <f>IF(BART_Rides[[#This Row],[FirstLetter]]="Y","Yes","No")</f>
        <v>No</v>
      </c>
      <c r="N6092" s="1" t="str">
        <f>IF(OR(BART_Rides[[#This Row],[Station Code]]="EM", BART_Rides[[#This Row],[Station Code]]="MT", BART_Rides[[#This Row],[Station Code]]="PL", BART_Rides[[#This Row],[Station Code]]="CC"), "Yes", "No")</f>
        <v>No</v>
      </c>
    </row>
    <row r="6093" spans="6:14">
      <c r="F6093" s="3">
        <v>44448</v>
      </c>
      <c r="G6093" s="1" t="s">
        <v>31</v>
      </c>
      <c r="H6093" s="1" t="s">
        <v>104</v>
      </c>
      <c r="I6093" s="1">
        <v>1136</v>
      </c>
      <c r="J6093" s="1">
        <f>MONTH(BART_Rides[[#This Row],[Date]])</f>
        <v>9</v>
      </c>
      <c r="K6093" s="1">
        <f>WEEKDAY(BART_Rides[[#This Row],[Date]],2)</f>
        <v>4</v>
      </c>
      <c r="L6093" s="1" t="str">
        <f>LEFT(BART_Rides[[#This Row],[Lines]],1)</f>
        <v>O</v>
      </c>
      <c r="M6093" s="1" t="str">
        <f>IF(BART_Rides[[#This Row],[FirstLetter]]="Y","Yes","No")</f>
        <v>No</v>
      </c>
      <c r="N6093" s="1" t="str">
        <f>IF(OR(BART_Rides[[#This Row],[Station Code]]="EM", BART_Rides[[#This Row],[Station Code]]="MT", BART_Rides[[#This Row],[Station Code]]="PL", BART_Rides[[#This Row],[Station Code]]="CC"), "Yes", "No")</f>
        <v>No</v>
      </c>
    </row>
    <row r="6094" spans="6:14">
      <c r="F6094" s="3">
        <v>44449</v>
      </c>
      <c r="G6094" s="1" t="s">
        <v>31</v>
      </c>
      <c r="H6094" s="1" t="s">
        <v>104</v>
      </c>
      <c r="I6094" s="1">
        <v>1133</v>
      </c>
      <c r="J6094" s="1">
        <f>MONTH(BART_Rides[[#This Row],[Date]])</f>
        <v>9</v>
      </c>
      <c r="K6094" s="1">
        <f>WEEKDAY(BART_Rides[[#This Row],[Date]],2)</f>
        <v>5</v>
      </c>
      <c r="L6094" s="1" t="str">
        <f>LEFT(BART_Rides[[#This Row],[Lines]],1)</f>
        <v>O</v>
      </c>
      <c r="M6094" s="1" t="str">
        <f>IF(BART_Rides[[#This Row],[FirstLetter]]="Y","Yes","No")</f>
        <v>No</v>
      </c>
      <c r="N6094" s="1" t="str">
        <f>IF(OR(BART_Rides[[#This Row],[Station Code]]="EM", BART_Rides[[#This Row],[Station Code]]="MT", BART_Rides[[#This Row],[Station Code]]="PL", BART_Rides[[#This Row],[Station Code]]="CC"), "Yes", "No")</f>
        <v>No</v>
      </c>
    </row>
    <row r="6095" spans="6:14">
      <c r="F6095" s="3">
        <v>44450</v>
      </c>
      <c r="G6095" s="1" t="s">
        <v>31</v>
      </c>
      <c r="H6095" s="1" t="s">
        <v>104</v>
      </c>
      <c r="I6095" s="1">
        <v>609</v>
      </c>
      <c r="J6095" s="1">
        <f>MONTH(BART_Rides[[#This Row],[Date]])</f>
        <v>9</v>
      </c>
      <c r="K6095" s="1">
        <f>WEEKDAY(BART_Rides[[#This Row],[Date]],2)</f>
        <v>6</v>
      </c>
      <c r="L6095" s="1" t="str">
        <f>LEFT(BART_Rides[[#This Row],[Lines]],1)</f>
        <v>O</v>
      </c>
      <c r="M6095" s="1" t="str">
        <f>IF(BART_Rides[[#This Row],[FirstLetter]]="Y","Yes","No")</f>
        <v>No</v>
      </c>
      <c r="N6095" s="1" t="str">
        <f>IF(OR(BART_Rides[[#This Row],[Station Code]]="EM", BART_Rides[[#This Row],[Station Code]]="MT", BART_Rides[[#This Row],[Station Code]]="PL", BART_Rides[[#This Row],[Station Code]]="CC"), "Yes", "No")</f>
        <v>No</v>
      </c>
    </row>
    <row r="6096" spans="6:14">
      <c r="F6096" s="3">
        <v>44451</v>
      </c>
      <c r="G6096" s="1" t="s">
        <v>31</v>
      </c>
      <c r="H6096" s="1" t="s">
        <v>104</v>
      </c>
      <c r="I6096" s="1">
        <v>412</v>
      </c>
      <c r="J6096" s="1">
        <f>MONTH(BART_Rides[[#This Row],[Date]])</f>
        <v>9</v>
      </c>
      <c r="K6096" s="1">
        <f>WEEKDAY(BART_Rides[[#This Row],[Date]],2)</f>
        <v>7</v>
      </c>
      <c r="L6096" s="1" t="str">
        <f>LEFT(BART_Rides[[#This Row],[Lines]],1)</f>
        <v>O</v>
      </c>
      <c r="M6096" s="1" t="str">
        <f>IF(BART_Rides[[#This Row],[FirstLetter]]="Y","Yes","No")</f>
        <v>No</v>
      </c>
      <c r="N6096" s="1" t="str">
        <f>IF(OR(BART_Rides[[#This Row],[Station Code]]="EM", BART_Rides[[#This Row],[Station Code]]="MT", BART_Rides[[#This Row],[Station Code]]="PL", BART_Rides[[#This Row],[Station Code]]="CC"), "Yes", "No")</f>
        <v>No</v>
      </c>
    </row>
    <row r="6097" spans="6:14">
      <c r="F6097" s="3">
        <v>44452</v>
      </c>
      <c r="G6097" s="1" t="s">
        <v>31</v>
      </c>
      <c r="H6097" s="1" t="s">
        <v>104</v>
      </c>
      <c r="I6097" s="1">
        <v>1034</v>
      </c>
      <c r="J6097" s="1">
        <f>MONTH(BART_Rides[[#This Row],[Date]])</f>
        <v>9</v>
      </c>
      <c r="K6097" s="1">
        <f>WEEKDAY(BART_Rides[[#This Row],[Date]],2)</f>
        <v>1</v>
      </c>
      <c r="L6097" s="1" t="str">
        <f>LEFT(BART_Rides[[#This Row],[Lines]],1)</f>
        <v>O</v>
      </c>
      <c r="M6097" s="1" t="str">
        <f>IF(BART_Rides[[#This Row],[FirstLetter]]="Y","Yes","No")</f>
        <v>No</v>
      </c>
      <c r="N6097" s="1" t="str">
        <f>IF(OR(BART_Rides[[#This Row],[Station Code]]="EM", BART_Rides[[#This Row],[Station Code]]="MT", BART_Rides[[#This Row],[Station Code]]="PL", BART_Rides[[#This Row],[Station Code]]="CC"), "Yes", "No")</f>
        <v>No</v>
      </c>
    </row>
    <row r="6098" spans="6:14">
      <c r="F6098" s="3">
        <v>44453</v>
      </c>
      <c r="G6098" s="1" t="s">
        <v>31</v>
      </c>
      <c r="H6098" s="1" t="s">
        <v>104</v>
      </c>
      <c r="I6098" s="1">
        <v>1142</v>
      </c>
      <c r="J6098" s="1">
        <f>MONTH(BART_Rides[[#This Row],[Date]])</f>
        <v>9</v>
      </c>
      <c r="K6098" s="1">
        <f>WEEKDAY(BART_Rides[[#This Row],[Date]],2)</f>
        <v>2</v>
      </c>
      <c r="L6098" s="1" t="str">
        <f>LEFT(BART_Rides[[#This Row],[Lines]],1)</f>
        <v>O</v>
      </c>
      <c r="M6098" s="1" t="str">
        <f>IF(BART_Rides[[#This Row],[FirstLetter]]="Y","Yes","No")</f>
        <v>No</v>
      </c>
      <c r="N6098" s="1" t="str">
        <f>IF(OR(BART_Rides[[#This Row],[Station Code]]="EM", BART_Rides[[#This Row],[Station Code]]="MT", BART_Rides[[#This Row],[Station Code]]="PL", BART_Rides[[#This Row],[Station Code]]="CC"), "Yes", "No")</f>
        <v>No</v>
      </c>
    </row>
    <row r="6099" spans="6:14">
      <c r="F6099" s="3">
        <v>44454</v>
      </c>
      <c r="G6099" s="1" t="s">
        <v>31</v>
      </c>
      <c r="H6099" s="1" t="s">
        <v>104</v>
      </c>
      <c r="I6099" s="1">
        <v>1133</v>
      </c>
      <c r="J6099" s="1">
        <f>MONTH(BART_Rides[[#This Row],[Date]])</f>
        <v>9</v>
      </c>
      <c r="K6099" s="1">
        <f>WEEKDAY(BART_Rides[[#This Row],[Date]],2)</f>
        <v>3</v>
      </c>
      <c r="L6099" s="1" t="str">
        <f>LEFT(BART_Rides[[#This Row],[Lines]],1)</f>
        <v>O</v>
      </c>
      <c r="M6099" s="1" t="str">
        <f>IF(BART_Rides[[#This Row],[FirstLetter]]="Y","Yes","No")</f>
        <v>No</v>
      </c>
      <c r="N6099" s="1" t="str">
        <f>IF(OR(BART_Rides[[#This Row],[Station Code]]="EM", BART_Rides[[#This Row],[Station Code]]="MT", BART_Rides[[#This Row],[Station Code]]="PL", BART_Rides[[#This Row],[Station Code]]="CC"), "Yes", "No")</f>
        <v>No</v>
      </c>
    </row>
    <row r="6100" spans="6:14">
      <c r="F6100" s="3">
        <v>44455</v>
      </c>
      <c r="G6100" s="1" t="s">
        <v>31</v>
      </c>
      <c r="H6100" s="1" t="s">
        <v>104</v>
      </c>
      <c r="I6100" s="1">
        <v>1191</v>
      </c>
      <c r="J6100" s="1">
        <f>MONTH(BART_Rides[[#This Row],[Date]])</f>
        <v>9</v>
      </c>
      <c r="K6100" s="1">
        <f>WEEKDAY(BART_Rides[[#This Row],[Date]],2)</f>
        <v>4</v>
      </c>
      <c r="L6100" s="1" t="str">
        <f>LEFT(BART_Rides[[#This Row],[Lines]],1)</f>
        <v>O</v>
      </c>
      <c r="M6100" s="1" t="str">
        <f>IF(BART_Rides[[#This Row],[FirstLetter]]="Y","Yes","No")</f>
        <v>No</v>
      </c>
      <c r="N6100" s="1" t="str">
        <f>IF(OR(BART_Rides[[#This Row],[Station Code]]="EM", BART_Rides[[#This Row],[Station Code]]="MT", BART_Rides[[#This Row],[Station Code]]="PL", BART_Rides[[#This Row],[Station Code]]="CC"), "Yes", "No")</f>
        <v>No</v>
      </c>
    </row>
    <row r="6101" spans="6:14">
      <c r="F6101" s="3">
        <v>44456</v>
      </c>
      <c r="G6101" s="1" t="s">
        <v>31</v>
      </c>
      <c r="H6101" s="1" t="s">
        <v>104</v>
      </c>
      <c r="I6101" s="1">
        <v>1112</v>
      </c>
      <c r="J6101" s="1">
        <f>MONTH(BART_Rides[[#This Row],[Date]])</f>
        <v>9</v>
      </c>
      <c r="K6101" s="1">
        <f>WEEKDAY(BART_Rides[[#This Row],[Date]],2)</f>
        <v>5</v>
      </c>
      <c r="L6101" s="1" t="str">
        <f>LEFT(BART_Rides[[#This Row],[Lines]],1)</f>
        <v>O</v>
      </c>
      <c r="M6101" s="1" t="str">
        <f>IF(BART_Rides[[#This Row],[FirstLetter]]="Y","Yes","No")</f>
        <v>No</v>
      </c>
      <c r="N6101" s="1" t="str">
        <f>IF(OR(BART_Rides[[#This Row],[Station Code]]="EM", BART_Rides[[#This Row],[Station Code]]="MT", BART_Rides[[#This Row],[Station Code]]="PL", BART_Rides[[#This Row],[Station Code]]="CC"), "Yes", "No")</f>
        <v>No</v>
      </c>
    </row>
    <row r="6102" spans="6:14">
      <c r="F6102" s="3">
        <v>44457</v>
      </c>
      <c r="G6102" s="1" t="s">
        <v>31</v>
      </c>
      <c r="H6102" s="1" t="s">
        <v>104</v>
      </c>
      <c r="I6102" s="1">
        <v>703</v>
      </c>
      <c r="J6102" s="1">
        <f>MONTH(BART_Rides[[#This Row],[Date]])</f>
        <v>9</v>
      </c>
      <c r="K6102" s="1">
        <f>WEEKDAY(BART_Rides[[#This Row],[Date]],2)</f>
        <v>6</v>
      </c>
      <c r="L6102" s="1" t="str">
        <f>LEFT(BART_Rides[[#This Row],[Lines]],1)</f>
        <v>O</v>
      </c>
      <c r="M6102" s="1" t="str">
        <f>IF(BART_Rides[[#This Row],[FirstLetter]]="Y","Yes","No")</f>
        <v>No</v>
      </c>
      <c r="N6102" s="1" t="str">
        <f>IF(OR(BART_Rides[[#This Row],[Station Code]]="EM", BART_Rides[[#This Row],[Station Code]]="MT", BART_Rides[[#This Row],[Station Code]]="PL", BART_Rides[[#This Row],[Station Code]]="CC"), "Yes", "No")</f>
        <v>No</v>
      </c>
    </row>
    <row r="6103" spans="6:14">
      <c r="F6103" s="3">
        <v>44458</v>
      </c>
      <c r="G6103" s="1" t="s">
        <v>31</v>
      </c>
      <c r="H6103" s="1" t="s">
        <v>104</v>
      </c>
      <c r="I6103" s="1">
        <v>409</v>
      </c>
      <c r="J6103" s="1">
        <f>MONTH(BART_Rides[[#This Row],[Date]])</f>
        <v>9</v>
      </c>
      <c r="K6103" s="1">
        <f>WEEKDAY(BART_Rides[[#This Row],[Date]],2)</f>
        <v>7</v>
      </c>
      <c r="L6103" s="1" t="str">
        <f>LEFT(BART_Rides[[#This Row],[Lines]],1)</f>
        <v>O</v>
      </c>
      <c r="M6103" s="1" t="str">
        <f>IF(BART_Rides[[#This Row],[FirstLetter]]="Y","Yes","No")</f>
        <v>No</v>
      </c>
      <c r="N6103" s="1" t="str">
        <f>IF(OR(BART_Rides[[#This Row],[Station Code]]="EM", BART_Rides[[#This Row],[Station Code]]="MT", BART_Rides[[#This Row],[Station Code]]="PL", BART_Rides[[#This Row],[Station Code]]="CC"), "Yes", "No")</f>
        <v>No</v>
      </c>
    </row>
    <row r="6104" spans="6:14">
      <c r="F6104" s="3">
        <v>44459</v>
      </c>
      <c r="G6104" s="1" t="s">
        <v>31</v>
      </c>
      <c r="H6104" s="1" t="s">
        <v>104</v>
      </c>
      <c r="I6104" s="1">
        <v>1160</v>
      </c>
      <c r="J6104" s="1">
        <f>MONTH(BART_Rides[[#This Row],[Date]])</f>
        <v>9</v>
      </c>
      <c r="K6104" s="1">
        <f>WEEKDAY(BART_Rides[[#This Row],[Date]],2)</f>
        <v>1</v>
      </c>
      <c r="L6104" s="1" t="str">
        <f>LEFT(BART_Rides[[#This Row],[Lines]],1)</f>
        <v>O</v>
      </c>
      <c r="M6104" s="1" t="str">
        <f>IF(BART_Rides[[#This Row],[FirstLetter]]="Y","Yes","No")</f>
        <v>No</v>
      </c>
      <c r="N6104" s="1" t="str">
        <f>IF(OR(BART_Rides[[#This Row],[Station Code]]="EM", BART_Rides[[#This Row],[Station Code]]="MT", BART_Rides[[#This Row],[Station Code]]="PL", BART_Rides[[#This Row],[Station Code]]="CC"), "Yes", "No")</f>
        <v>No</v>
      </c>
    </row>
    <row r="6105" spans="6:14">
      <c r="F6105" s="3">
        <v>44460</v>
      </c>
      <c r="G6105" s="1" t="s">
        <v>31</v>
      </c>
      <c r="H6105" s="1" t="s">
        <v>104</v>
      </c>
      <c r="I6105" s="1">
        <v>1182</v>
      </c>
      <c r="J6105" s="1">
        <f>MONTH(BART_Rides[[#This Row],[Date]])</f>
        <v>9</v>
      </c>
      <c r="K6105" s="1">
        <f>WEEKDAY(BART_Rides[[#This Row],[Date]],2)</f>
        <v>2</v>
      </c>
      <c r="L6105" s="1" t="str">
        <f>LEFT(BART_Rides[[#This Row],[Lines]],1)</f>
        <v>O</v>
      </c>
      <c r="M6105" s="1" t="str">
        <f>IF(BART_Rides[[#This Row],[FirstLetter]]="Y","Yes","No")</f>
        <v>No</v>
      </c>
      <c r="N6105" s="1" t="str">
        <f>IF(OR(BART_Rides[[#This Row],[Station Code]]="EM", BART_Rides[[#This Row],[Station Code]]="MT", BART_Rides[[#This Row],[Station Code]]="PL", BART_Rides[[#This Row],[Station Code]]="CC"), "Yes", "No")</f>
        <v>No</v>
      </c>
    </row>
    <row r="6106" spans="6:14">
      <c r="F6106" s="3">
        <v>44461</v>
      </c>
      <c r="G6106" s="1" t="s">
        <v>31</v>
      </c>
      <c r="H6106" s="1" t="s">
        <v>104</v>
      </c>
      <c r="I6106" s="1">
        <v>1107</v>
      </c>
      <c r="J6106" s="1">
        <f>MONTH(BART_Rides[[#This Row],[Date]])</f>
        <v>9</v>
      </c>
      <c r="K6106" s="1">
        <f>WEEKDAY(BART_Rides[[#This Row],[Date]],2)</f>
        <v>3</v>
      </c>
      <c r="L6106" s="1" t="str">
        <f>LEFT(BART_Rides[[#This Row],[Lines]],1)</f>
        <v>O</v>
      </c>
      <c r="M6106" s="1" t="str">
        <f>IF(BART_Rides[[#This Row],[FirstLetter]]="Y","Yes","No")</f>
        <v>No</v>
      </c>
      <c r="N6106" s="1" t="str">
        <f>IF(OR(BART_Rides[[#This Row],[Station Code]]="EM", BART_Rides[[#This Row],[Station Code]]="MT", BART_Rides[[#This Row],[Station Code]]="PL", BART_Rides[[#This Row],[Station Code]]="CC"), "Yes", "No")</f>
        <v>No</v>
      </c>
    </row>
    <row r="6107" spans="6:14">
      <c r="F6107" s="3">
        <v>44462</v>
      </c>
      <c r="G6107" s="1" t="s">
        <v>31</v>
      </c>
      <c r="H6107" s="1" t="s">
        <v>104</v>
      </c>
      <c r="I6107" s="1">
        <v>1177</v>
      </c>
      <c r="J6107" s="1">
        <f>MONTH(BART_Rides[[#This Row],[Date]])</f>
        <v>9</v>
      </c>
      <c r="K6107" s="1">
        <f>WEEKDAY(BART_Rides[[#This Row],[Date]],2)</f>
        <v>4</v>
      </c>
      <c r="L6107" s="1" t="str">
        <f>LEFT(BART_Rides[[#This Row],[Lines]],1)</f>
        <v>O</v>
      </c>
      <c r="M6107" s="1" t="str">
        <f>IF(BART_Rides[[#This Row],[FirstLetter]]="Y","Yes","No")</f>
        <v>No</v>
      </c>
      <c r="N6107" s="1" t="str">
        <f>IF(OR(BART_Rides[[#This Row],[Station Code]]="EM", BART_Rides[[#This Row],[Station Code]]="MT", BART_Rides[[#This Row],[Station Code]]="PL", BART_Rides[[#This Row],[Station Code]]="CC"), "Yes", "No")</f>
        <v>No</v>
      </c>
    </row>
    <row r="6108" spans="6:14">
      <c r="F6108" s="3">
        <v>44463</v>
      </c>
      <c r="G6108" s="1" t="s">
        <v>31</v>
      </c>
      <c r="H6108" s="1" t="s">
        <v>104</v>
      </c>
      <c r="I6108" s="1">
        <v>1168</v>
      </c>
      <c r="J6108" s="1">
        <f>MONTH(BART_Rides[[#This Row],[Date]])</f>
        <v>9</v>
      </c>
      <c r="K6108" s="1">
        <f>WEEKDAY(BART_Rides[[#This Row],[Date]],2)</f>
        <v>5</v>
      </c>
      <c r="L6108" s="1" t="str">
        <f>LEFT(BART_Rides[[#This Row],[Lines]],1)</f>
        <v>O</v>
      </c>
      <c r="M6108" s="1" t="str">
        <f>IF(BART_Rides[[#This Row],[FirstLetter]]="Y","Yes","No")</f>
        <v>No</v>
      </c>
      <c r="N6108" s="1" t="str">
        <f>IF(OR(BART_Rides[[#This Row],[Station Code]]="EM", BART_Rides[[#This Row],[Station Code]]="MT", BART_Rides[[#This Row],[Station Code]]="PL", BART_Rides[[#This Row],[Station Code]]="CC"), "Yes", "No")</f>
        <v>No</v>
      </c>
    </row>
    <row r="6109" spans="6:14">
      <c r="F6109" s="3">
        <v>44464</v>
      </c>
      <c r="G6109" s="1" t="s">
        <v>31</v>
      </c>
      <c r="H6109" s="1" t="s">
        <v>104</v>
      </c>
      <c r="I6109" s="1">
        <v>624</v>
      </c>
      <c r="J6109" s="1">
        <f>MONTH(BART_Rides[[#This Row],[Date]])</f>
        <v>9</v>
      </c>
      <c r="K6109" s="1">
        <f>WEEKDAY(BART_Rides[[#This Row],[Date]],2)</f>
        <v>6</v>
      </c>
      <c r="L6109" s="1" t="str">
        <f>LEFT(BART_Rides[[#This Row],[Lines]],1)</f>
        <v>O</v>
      </c>
      <c r="M6109" s="1" t="str">
        <f>IF(BART_Rides[[#This Row],[FirstLetter]]="Y","Yes","No")</f>
        <v>No</v>
      </c>
      <c r="N6109" s="1" t="str">
        <f>IF(OR(BART_Rides[[#This Row],[Station Code]]="EM", BART_Rides[[#This Row],[Station Code]]="MT", BART_Rides[[#This Row],[Station Code]]="PL", BART_Rides[[#This Row],[Station Code]]="CC"), "Yes", "No")</f>
        <v>No</v>
      </c>
    </row>
    <row r="6110" spans="6:14">
      <c r="F6110" s="3">
        <v>44465</v>
      </c>
      <c r="G6110" s="1" t="s">
        <v>31</v>
      </c>
      <c r="H6110" s="1" t="s">
        <v>104</v>
      </c>
      <c r="I6110" s="1">
        <v>448</v>
      </c>
      <c r="J6110" s="1">
        <f>MONTH(BART_Rides[[#This Row],[Date]])</f>
        <v>9</v>
      </c>
      <c r="K6110" s="1">
        <f>WEEKDAY(BART_Rides[[#This Row],[Date]],2)</f>
        <v>7</v>
      </c>
      <c r="L6110" s="1" t="str">
        <f>LEFT(BART_Rides[[#This Row],[Lines]],1)</f>
        <v>O</v>
      </c>
      <c r="M6110" s="1" t="str">
        <f>IF(BART_Rides[[#This Row],[FirstLetter]]="Y","Yes","No")</f>
        <v>No</v>
      </c>
      <c r="N6110" s="1" t="str">
        <f>IF(OR(BART_Rides[[#This Row],[Station Code]]="EM", BART_Rides[[#This Row],[Station Code]]="MT", BART_Rides[[#This Row],[Station Code]]="PL", BART_Rides[[#This Row],[Station Code]]="CC"), "Yes", "No")</f>
        <v>No</v>
      </c>
    </row>
    <row r="6111" spans="6:14">
      <c r="F6111" s="3">
        <v>44466</v>
      </c>
      <c r="G6111" s="1" t="s">
        <v>31</v>
      </c>
      <c r="H6111" s="1" t="s">
        <v>104</v>
      </c>
      <c r="I6111" s="1">
        <v>1091</v>
      </c>
      <c r="J6111" s="1">
        <f>MONTH(BART_Rides[[#This Row],[Date]])</f>
        <v>9</v>
      </c>
      <c r="K6111" s="1">
        <f>WEEKDAY(BART_Rides[[#This Row],[Date]],2)</f>
        <v>1</v>
      </c>
      <c r="L6111" s="1" t="str">
        <f>LEFT(BART_Rides[[#This Row],[Lines]],1)</f>
        <v>O</v>
      </c>
      <c r="M6111" s="1" t="str">
        <f>IF(BART_Rides[[#This Row],[FirstLetter]]="Y","Yes","No")</f>
        <v>No</v>
      </c>
      <c r="N6111" s="1" t="str">
        <f>IF(OR(BART_Rides[[#This Row],[Station Code]]="EM", BART_Rides[[#This Row],[Station Code]]="MT", BART_Rides[[#This Row],[Station Code]]="PL", BART_Rides[[#This Row],[Station Code]]="CC"), "Yes", "No")</f>
        <v>No</v>
      </c>
    </row>
    <row r="6112" spans="6:14">
      <c r="F6112" s="3">
        <v>44467</v>
      </c>
      <c r="G6112" s="1" t="s">
        <v>31</v>
      </c>
      <c r="H6112" s="1" t="s">
        <v>104</v>
      </c>
      <c r="I6112" s="1">
        <v>1195</v>
      </c>
      <c r="J6112" s="1">
        <f>MONTH(BART_Rides[[#This Row],[Date]])</f>
        <v>9</v>
      </c>
      <c r="K6112" s="1">
        <f>WEEKDAY(BART_Rides[[#This Row],[Date]],2)</f>
        <v>2</v>
      </c>
      <c r="L6112" s="1" t="str">
        <f>LEFT(BART_Rides[[#This Row],[Lines]],1)</f>
        <v>O</v>
      </c>
      <c r="M6112" s="1" t="str">
        <f>IF(BART_Rides[[#This Row],[FirstLetter]]="Y","Yes","No")</f>
        <v>No</v>
      </c>
      <c r="N6112" s="1" t="str">
        <f>IF(OR(BART_Rides[[#This Row],[Station Code]]="EM", BART_Rides[[#This Row],[Station Code]]="MT", BART_Rides[[#This Row],[Station Code]]="PL", BART_Rides[[#This Row],[Station Code]]="CC"), "Yes", "No")</f>
        <v>No</v>
      </c>
    </row>
    <row r="6113" spans="6:14">
      <c r="F6113" s="3">
        <v>44468</v>
      </c>
      <c r="G6113" s="1" t="s">
        <v>31</v>
      </c>
      <c r="H6113" s="1" t="s">
        <v>104</v>
      </c>
      <c r="I6113" s="1">
        <v>1185</v>
      </c>
      <c r="J6113" s="1">
        <f>MONTH(BART_Rides[[#This Row],[Date]])</f>
        <v>9</v>
      </c>
      <c r="K6113" s="1">
        <f>WEEKDAY(BART_Rides[[#This Row],[Date]],2)</f>
        <v>3</v>
      </c>
      <c r="L6113" s="1" t="str">
        <f>LEFT(BART_Rides[[#This Row],[Lines]],1)</f>
        <v>O</v>
      </c>
      <c r="M6113" s="1" t="str">
        <f>IF(BART_Rides[[#This Row],[FirstLetter]]="Y","Yes","No")</f>
        <v>No</v>
      </c>
      <c r="N6113" s="1" t="str">
        <f>IF(OR(BART_Rides[[#This Row],[Station Code]]="EM", BART_Rides[[#This Row],[Station Code]]="MT", BART_Rides[[#This Row],[Station Code]]="PL", BART_Rides[[#This Row],[Station Code]]="CC"), "Yes", "No")</f>
        <v>No</v>
      </c>
    </row>
    <row r="6114" spans="6:14">
      <c r="F6114" s="3">
        <v>44469</v>
      </c>
      <c r="G6114" s="1" t="s">
        <v>31</v>
      </c>
      <c r="H6114" s="1" t="s">
        <v>104</v>
      </c>
      <c r="I6114" s="1">
        <v>1182</v>
      </c>
      <c r="J6114" s="1">
        <f>MONTH(BART_Rides[[#This Row],[Date]])</f>
        <v>9</v>
      </c>
      <c r="K6114" s="1">
        <f>WEEKDAY(BART_Rides[[#This Row],[Date]],2)</f>
        <v>4</v>
      </c>
      <c r="L6114" s="1" t="str">
        <f>LEFT(BART_Rides[[#This Row],[Lines]],1)</f>
        <v>O</v>
      </c>
      <c r="M6114" s="1" t="str">
        <f>IF(BART_Rides[[#This Row],[FirstLetter]]="Y","Yes","No")</f>
        <v>No</v>
      </c>
      <c r="N6114" s="1" t="str">
        <f>IF(OR(BART_Rides[[#This Row],[Station Code]]="EM", BART_Rides[[#This Row],[Station Code]]="MT", BART_Rides[[#This Row],[Station Code]]="PL", BART_Rides[[#This Row],[Station Code]]="CC"), "Yes", "No")</f>
        <v>No</v>
      </c>
    </row>
    <row r="6115" spans="6:14">
      <c r="F6115" s="3">
        <v>44470</v>
      </c>
      <c r="G6115" s="1" t="s">
        <v>31</v>
      </c>
      <c r="H6115" s="1" t="s">
        <v>104</v>
      </c>
      <c r="I6115" s="1">
        <v>1196</v>
      </c>
      <c r="J6115" s="1">
        <f>MONTH(BART_Rides[[#This Row],[Date]])</f>
        <v>10</v>
      </c>
      <c r="K6115" s="1">
        <f>WEEKDAY(BART_Rides[[#This Row],[Date]],2)</f>
        <v>5</v>
      </c>
      <c r="L6115" s="1" t="str">
        <f>LEFT(BART_Rides[[#This Row],[Lines]],1)</f>
        <v>O</v>
      </c>
      <c r="M6115" s="1" t="str">
        <f>IF(BART_Rides[[#This Row],[FirstLetter]]="Y","Yes","No")</f>
        <v>No</v>
      </c>
      <c r="N6115" s="1" t="str">
        <f>IF(OR(BART_Rides[[#This Row],[Station Code]]="EM", BART_Rides[[#This Row],[Station Code]]="MT", BART_Rides[[#This Row],[Station Code]]="PL", BART_Rides[[#This Row],[Station Code]]="CC"), "Yes", "No")</f>
        <v>No</v>
      </c>
    </row>
    <row r="6116" spans="6:14">
      <c r="F6116" s="3">
        <v>44471</v>
      </c>
      <c r="G6116" s="1" t="s">
        <v>31</v>
      </c>
      <c r="H6116" s="1" t="s">
        <v>104</v>
      </c>
      <c r="I6116" s="1">
        <v>246</v>
      </c>
      <c r="J6116" s="1">
        <f>MONTH(BART_Rides[[#This Row],[Date]])</f>
        <v>10</v>
      </c>
      <c r="K6116" s="1">
        <f>WEEKDAY(BART_Rides[[#This Row],[Date]],2)</f>
        <v>6</v>
      </c>
      <c r="L6116" s="1" t="str">
        <f>LEFT(BART_Rides[[#This Row],[Lines]],1)</f>
        <v>O</v>
      </c>
      <c r="M6116" s="1" t="str">
        <f>IF(BART_Rides[[#This Row],[FirstLetter]]="Y","Yes","No")</f>
        <v>No</v>
      </c>
      <c r="N6116" s="1" t="str">
        <f>IF(OR(BART_Rides[[#This Row],[Station Code]]="EM", BART_Rides[[#This Row],[Station Code]]="MT", BART_Rides[[#This Row],[Station Code]]="PL", BART_Rides[[#This Row],[Station Code]]="CC"), "Yes", "No")</f>
        <v>No</v>
      </c>
    </row>
    <row r="6117" spans="6:14">
      <c r="F6117" s="3">
        <v>44472</v>
      </c>
      <c r="G6117" s="1" t="s">
        <v>31</v>
      </c>
      <c r="H6117" s="1" t="s">
        <v>104</v>
      </c>
      <c r="I6117" s="1">
        <v>182</v>
      </c>
      <c r="J6117" s="1">
        <f>MONTH(BART_Rides[[#This Row],[Date]])</f>
        <v>10</v>
      </c>
      <c r="K6117" s="1">
        <f>WEEKDAY(BART_Rides[[#This Row],[Date]],2)</f>
        <v>7</v>
      </c>
      <c r="L6117" s="1" t="str">
        <f>LEFT(BART_Rides[[#This Row],[Lines]],1)</f>
        <v>O</v>
      </c>
      <c r="M6117" s="1" t="str">
        <f>IF(BART_Rides[[#This Row],[FirstLetter]]="Y","Yes","No")</f>
        <v>No</v>
      </c>
      <c r="N6117" s="1" t="str">
        <f>IF(OR(BART_Rides[[#This Row],[Station Code]]="EM", BART_Rides[[#This Row],[Station Code]]="MT", BART_Rides[[#This Row],[Station Code]]="PL", BART_Rides[[#This Row],[Station Code]]="CC"), "Yes", "No")</f>
        <v>No</v>
      </c>
    </row>
    <row r="6118" spans="6:14">
      <c r="F6118" s="3">
        <v>44473</v>
      </c>
      <c r="G6118" s="1" t="s">
        <v>31</v>
      </c>
      <c r="H6118" s="1" t="s">
        <v>104</v>
      </c>
      <c r="I6118" s="1">
        <v>1088</v>
      </c>
      <c r="J6118" s="1">
        <f>MONTH(BART_Rides[[#This Row],[Date]])</f>
        <v>10</v>
      </c>
      <c r="K6118" s="1">
        <f>WEEKDAY(BART_Rides[[#This Row],[Date]],2)</f>
        <v>1</v>
      </c>
      <c r="L6118" s="1" t="str">
        <f>LEFT(BART_Rides[[#This Row],[Lines]],1)</f>
        <v>O</v>
      </c>
      <c r="M6118" s="1" t="str">
        <f>IF(BART_Rides[[#This Row],[FirstLetter]]="Y","Yes","No")</f>
        <v>No</v>
      </c>
      <c r="N6118" s="1" t="str">
        <f>IF(OR(BART_Rides[[#This Row],[Station Code]]="EM", BART_Rides[[#This Row],[Station Code]]="MT", BART_Rides[[#This Row],[Station Code]]="PL", BART_Rides[[#This Row],[Station Code]]="CC"), "Yes", "No")</f>
        <v>No</v>
      </c>
    </row>
    <row r="6119" spans="6:14">
      <c r="F6119" s="3">
        <v>44474</v>
      </c>
      <c r="G6119" s="1" t="s">
        <v>31</v>
      </c>
      <c r="H6119" s="1" t="s">
        <v>104</v>
      </c>
      <c r="I6119" s="1">
        <v>1116</v>
      </c>
      <c r="J6119" s="1">
        <f>MONTH(BART_Rides[[#This Row],[Date]])</f>
        <v>10</v>
      </c>
      <c r="K6119" s="1">
        <f>WEEKDAY(BART_Rides[[#This Row],[Date]],2)</f>
        <v>2</v>
      </c>
      <c r="L6119" s="1" t="str">
        <f>LEFT(BART_Rides[[#This Row],[Lines]],1)</f>
        <v>O</v>
      </c>
      <c r="M6119" s="1" t="str">
        <f>IF(BART_Rides[[#This Row],[FirstLetter]]="Y","Yes","No")</f>
        <v>No</v>
      </c>
      <c r="N6119" s="1" t="str">
        <f>IF(OR(BART_Rides[[#This Row],[Station Code]]="EM", BART_Rides[[#This Row],[Station Code]]="MT", BART_Rides[[#This Row],[Station Code]]="PL", BART_Rides[[#This Row],[Station Code]]="CC"), "Yes", "No")</f>
        <v>No</v>
      </c>
    </row>
    <row r="6120" spans="6:14">
      <c r="F6120" s="3">
        <v>44475</v>
      </c>
      <c r="G6120" s="1" t="s">
        <v>31</v>
      </c>
      <c r="H6120" s="1" t="s">
        <v>104</v>
      </c>
      <c r="I6120" s="1">
        <v>1144</v>
      </c>
      <c r="J6120" s="1">
        <f>MONTH(BART_Rides[[#This Row],[Date]])</f>
        <v>10</v>
      </c>
      <c r="K6120" s="1">
        <f>WEEKDAY(BART_Rides[[#This Row],[Date]],2)</f>
        <v>3</v>
      </c>
      <c r="L6120" s="1" t="str">
        <f>LEFT(BART_Rides[[#This Row],[Lines]],1)</f>
        <v>O</v>
      </c>
      <c r="M6120" s="1" t="str">
        <f>IF(BART_Rides[[#This Row],[FirstLetter]]="Y","Yes","No")</f>
        <v>No</v>
      </c>
      <c r="N6120" s="1" t="str">
        <f>IF(OR(BART_Rides[[#This Row],[Station Code]]="EM", BART_Rides[[#This Row],[Station Code]]="MT", BART_Rides[[#This Row],[Station Code]]="PL", BART_Rides[[#This Row],[Station Code]]="CC"), "Yes", "No")</f>
        <v>No</v>
      </c>
    </row>
    <row r="6121" spans="6:14">
      <c r="F6121" s="3">
        <v>44476</v>
      </c>
      <c r="G6121" s="1" t="s">
        <v>31</v>
      </c>
      <c r="H6121" s="1" t="s">
        <v>104</v>
      </c>
      <c r="I6121" s="1">
        <v>1132</v>
      </c>
      <c r="J6121" s="1">
        <f>MONTH(BART_Rides[[#This Row],[Date]])</f>
        <v>10</v>
      </c>
      <c r="K6121" s="1">
        <f>WEEKDAY(BART_Rides[[#This Row],[Date]],2)</f>
        <v>4</v>
      </c>
      <c r="L6121" s="1" t="str">
        <f>LEFT(BART_Rides[[#This Row],[Lines]],1)</f>
        <v>O</v>
      </c>
      <c r="M6121" s="1" t="str">
        <f>IF(BART_Rides[[#This Row],[FirstLetter]]="Y","Yes","No")</f>
        <v>No</v>
      </c>
      <c r="N6121" s="1" t="str">
        <f>IF(OR(BART_Rides[[#This Row],[Station Code]]="EM", BART_Rides[[#This Row],[Station Code]]="MT", BART_Rides[[#This Row],[Station Code]]="PL", BART_Rides[[#This Row],[Station Code]]="CC"), "Yes", "No")</f>
        <v>No</v>
      </c>
    </row>
    <row r="6122" spans="6:14">
      <c r="F6122" s="3">
        <v>44477</v>
      </c>
      <c r="G6122" s="1" t="s">
        <v>31</v>
      </c>
      <c r="H6122" s="1" t="s">
        <v>104</v>
      </c>
      <c r="I6122" s="1">
        <v>1210</v>
      </c>
      <c r="J6122" s="1">
        <f>MONTH(BART_Rides[[#This Row],[Date]])</f>
        <v>10</v>
      </c>
      <c r="K6122" s="1">
        <f>WEEKDAY(BART_Rides[[#This Row],[Date]],2)</f>
        <v>5</v>
      </c>
      <c r="L6122" s="1" t="str">
        <f>LEFT(BART_Rides[[#This Row],[Lines]],1)</f>
        <v>O</v>
      </c>
      <c r="M6122" s="1" t="str">
        <f>IF(BART_Rides[[#This Row],[FirstLetter]]="Y","Yes","No")</f>
        <v>No</v>
      </c>
      <c r="N6122" s="1" t="str">
        <f>IF(OR(BART_Rides[[#This Row],[Station Code]]="EM", BART_Rides[[#This Row],[Station Code]]="MT", BART_Rides[[#This Row],[Station Code]]="PL", BART_Rides[[#This Row],[Station Code]]="CC"), "Yes", "No")</f>
        <v>No</v>
      </c>
    </row>
    <row r="6123" spans="6:14">
      <c r="F6123" s="3">
        <v>44478</v>
      </c>
      <c r="G6123" s="1" t="s">
        <v>31</v>
      </c>
      <c r="H6123" s="1" t="s">
        <v>104</v>
      </c>
      <c r="I6123" s="1">
        <v>723</v>
      </c>
      <c r="J6123" s="1">
        <f>MONTH(BART_Rides[[#This Row],[Date]])</f>
        <v>10</v>
      </c>
      <c r="K6123" s="1">
        <f>WEEKDAY(BART_Rides[[#This Row],[Date]],2)</f>
        <v>6</v>
      </c>
      <c r="L6123" s="1" t="str">
        <f>LEFT(BART_Rides[[#This Row],[Lines]],1)</f>
        <v>O</v>
      </c>
      <c r="M6123" s="1" t="str">
        <f>IF(BART_Rides[[#This Row],[FirstLetter]]="Y","Yes","No")</f>
        <v>No</v>
      </c>
      <c r="N6123" s="1" t="str">
        <f>IF(OR(BART_Rides[[#This Row],[Station Code]]="EM", BART_Rides[[#This Row],[Station Code]]="MT", BART_Rides[[#This Row],[Station Code]]="PL", BART_Rides[[#This Row],[Station Code]]="CC"), "Yes", "No")</f>
        <v>No</v>
      </c>
    </row>
    <row r="6124" spans="6:14">
      <c r="F6124" s="3">
        <v>44479</v>
      </c>
      <c r="G6124" s="1" t="s">
        <v>31</v>
      </c>
      <c r="H6124" s="1" t="s">
        <v>104</v>
      </c>
      <c r="I6124" s="1">
        <v>494</v>
      </c>
      <c r="J6124" s="1">
        <f>MONTH(BART_Rides[[#This Row],[Date]])</f>
        <v>10</v>
      </c>
      <c r="K6124" s="1">
        <f>WEEKDAY(BART_Rides[[#This Row],[Date]],2)</f>
        <v>7</v>
      </c>
      <c r="L6124" s="1" t="str">
        <f>LEFT(BART_Rides[[#This Row],[Lines]],1)</f>
        <v>O</v>
      </c>
      <c r="M6124" s="1" t="str">
        <f>IF(BART_Rides[[#This Row],[FirstLetter]]="Y","Yes","No")</f>
        <v>No</v>
      </c>
      <c r="N6124" s="1" t="str">
        <f>IF(OR(BART_Rides[[#This Row],[Station Code]]="EM", BART_Rides[[#This Row],[Station Code]]="MT", BART_Rides[[#This Row],[Station Code]]="PL", BART_Rides[[#This Row],[Station Code]]="CC"), "Yes", "No")</f>
        <v>No</v>
      </c>
    </row>
    <row r="6125" spans="6:14">
      <c r="F6125" s="3">
        <v>44480</v>
      </c>
      <c r="G6125" s="1" t="s">
        <v>31</v>
      </c>
      <c r="H6125" s="1" t="s">
        <v>104</v>
      </c>
      <c r="I6125" s="1">
        <v>963</v>
      </c>
      <c r="J6125" s="1">
        <f>MONTH(BART_Rides[[#This Row],[Date]])</f>
        <v>10</v>
      </c>
      <c r="K6125" s="1">
        <f>WEEKDAY(BART_Rides[[#This Row],[Date]],2)</f>
        <v>1</v>
      </c>
      <c r="L6125" s="1" t="str">
        <f>LEFT(BART_Rides[[#This Row],[Lines]],1)</f>
        <v>O</v>
      </c>
      <c r="M6125" s="1" t="str">
        <f>IF(BART_Rides[[#This Row],[FirstLetter]]="Y","Yes","No")</f>
        <v>No</v>
      </c>
      <c r="N6125" s="1" t="str">
        <f>IF(OR(BART_Rides[[#This Row],[Station Code]]="EM", BART_Rides[[#This Row],[Station Code]]="MT", BART_Rides[[#This Row],[Station Code]]="PL", BART_Rides[[#This Row],[Station Code]]="CC"), "Yes", "No")</f>
        <v>No</v>
      </c>
    </row>
    <row r="6126" spans="6:14">
      <c r="F6126" s="3">
        <v>44481</v>
      </c>
      <c r="G6126" s="1" t="s">
        <v>31</v>
      </c>
      <c r="H6126" s="1" t="s">
        <v>104</v>
      </c>
      <c r="I6126" s="1">
        <v>1102</v>
      </c>
      <c r="J6126" s="1">
        <f>MONTH(BART_Rides[[#This Row],[Date]])</f>
        <v>10</v>
      </c>
      <c r="K6126" s="1">
        <f>WEEKDAY(BART_Rides[[#This Row],[Date]],2)</f>
        <v>2</v>
      </c>
      <c r="L6126" s="1" t="str">
        <f>LEFT(BART_Rides[[#This Row],[Lines]],1)</f>
        <v>O</v>
      </c>
      <c r="M6126" s="1" t="str">
        <f>IF(BART_Rides[[#This Row],[FirstLetter]]="Y","Yes","No")</f>
        <v>No</v>
      </c>
      <c r="N6126" s="1" t="str">
        <f>IF(OR(BART_Rides[[#This Row],[Station Code]]="EM", BART_Rides[[#This Row],[Station Code]]="MT", BART_Rides[[#This Row],[Station Code]]="PL", BART_Rides[[#This Row],[Station Code]]="CC"), "Yes", "No")</f>
        <v>No</v>
      </c>
    </row>
    <row r="6127" spans="6:14">
      <c r="F6127" s="3">
        <v>44482</v>
      </c>
      <c r="G6127" s="1" t="s">
        <v>31</v>
      </c>
      <c r="H6127" s="1" t="s">
        <v>104</v>
      </c>
      <c r="I6127" s="1">
        <v>1134</v>
      </c>
      <c r="J6127" s="1">
        <f>MONTH(BART_Rides[[#This Row],[Date]])</f>
        <v>10</v>
      </c>
      <c r="K6127" s="1">
        <f>WEEKDAY(BART_Rides[[#This Row],[Date]],2)</f>
        <v>3</v>
      </c>
      <c r="L6127" s="1" t="str">
        <f>LEFT(BART_Rides[[#This Row],[Lines]],1)</f>
        <v>O</v>
      </c>
      <c r="M6127" s="1" t="str">
        <f>IF(BART_Rides[[#This Row],[FirstLetter]]="Y","Yes","No")</f>
        <v>No</v>
      </c>
      <c r="N6127" s="1" t="str">
        <f>IF(OR(BART_Rides[[#This Row],[Station Code]]="EM", BART_Rides[[#This Row],[Station Code]]="MT", BART_Rides[[#This Row],[Station Code]]="PL", BART_Rides[[#This Row],[Station Code]]="CC"), "Yes", "No")</f>
        <v>No</v>
      </c>
    </row>
    <row r="6128" spans="6:14">
      <c r="F6128" s="3">
        <v>44483</v>
      </c>
      <c r="G6128" s="1" t="s">
        <v>31</v>
      </c>
      <c r="H6128" s="1" t="s">
        <v>104</v>
      </c>
      <c r="I6128" s="1">
        <v>1220</v>
      </c>
      <c r="J6128" s="1">
        <f>MONTH(BART_Rides[[#This Row],[Date]])</f>
        <v>10</v>
      </c>
      <c r="K6128" s="1">
        <f>WEEKDAY(BART_Rides[[#This Row],[Date]],2)</f>
        <v>4</v>
      </c>
      <c r="L6128" s="1" t="str">
        <f>LEFT(BART_Rides[[#This Row],[Lines]],1)</f>
        <v>O</v>
      </c>
      <c r="M6128" s="1" t="str">
        <f>IF(BART_Rides[[#This Row],[FirstLetter]]="Y","Yes","No")</f>
        <v>No</v>
      </c>
      <c r="N6128" s="1" t="str">
        <f>IF(OR(BART_Rides[[#This Row],[Station Code]]="EM", BART_Rides[[#This Row],[Station Code]]="MT", BART_Rides[[#This Row],[Station Code]]="PL", BART_Rides[[#This Row],[Station Code]]="CC"), "Yes", "No")</f>
        <v>No</v>
      </c>
    </row>
    <row r="6129" spans="6:14">
      <c r="F6129" s="3">
        <v>44484</v>
      </c>
      <c r="G6129" s="1" t="s">
        <v>31</v>
      </c>
      <c r="H6129" s="1" t="s">
        <v>104</v>
      </c>
      <c r="I6129" s="1">
        <v>1174</v>
      </c>
      <c r="J6129" s="1">
        <f>MONTH(BART_Rides[[#This Row],[Date]])</f>
        <v>10</v>
      </c>
      <c r="K6129" s="1">
        <f>WEEKDAY(BART_Rides[[#This Row],[Date]],2)</f>
        <v>5</v>
      </c>
      <c r="L6129" s="1" t="str">
        <f>LEFT(BART_Rides[[#This Row],[Lines]],1)</f>
        <v>O</v>
      </c>
      <c r="M6129" s="1" t="str">
        <f>IF(BART_Rides[[#This Row],[FirstLetter]]="Y","Yes","No")</f>
        <v>No</v>
      </c>
      <c r="N6129" s="1" t="str">
        <f>IF(OR(BART_Rides[[#This Row],[Station Code]]="EM", BART_Rides[[#This Row],[Station Code]]="MT", BART_Rides[[#This Row],[Station Code]]="PL", BART_Rides[[#This Row],[Station Code]]="CC"), "Yes", "No")</f>
        <v>No</v>
      </c>
    </row>
    <row r="6130" spans="6:14">
      <c r="F6130" s="3">
        <v>44485</v>
      </c>
      <c r="G6130" s="1" t="s">
        <v>31</v>
      </c>
      <c r="H6130" s="1" t="s">
        <v>104</v>
      </c>
      <c r="I6130" s="1">
        <v>225</v>
      </c>
      <c r="J6130" s="1">
        <f>MONTH(BART_Rides[[#This Row],[Date]])</f>
        <v>10</v>
      </c>
      <c r="K6130" s="1">
        <f>WEEKDAY(BART_Rides[[#This Row],[Date]],2)</f>
        <v>6</v>
      </c>
      <c r="L6130" s="1" t="str">
        <f>LEFT(BART_Rides[[#This Row],[Lines]],1)</f>
        <v>O</v>
      </c>
      <c r="M6130" s="1" t="str">
        <f>IF(BART_Rides[[#This Row],[FirstLetter]]="Y","Yes","No")</f>
        <v>No</v>
      </c>
      <c r="N6130" s="1" t="str">
        <f>IF(OR(BART_Rides[[#This Row],[Station Code]]="EM", BART_Rides[[#This Row],[Station Code]]="MT", BART_Rides[[#This Row],[Station Code]]="PL", BART_Rides[[#This Row],[Station Code]]="CC"), "Yes", "No")</f>
        <v>No</v>
      </c>
    </row>
    <row r="6131" spans="6:14">
      <c r="F6131" s="3">
        <v>44486</v>
      </c>
      <c r="G6131" s="1" t="s">
        <v>31</v>
      </c>
      <c r="H6131" s="1" t="s">
        <v>104</v>
      </c>
      <c r="I6131" s="1">
        <v>152</v>
      </c>
      <c r="J6131" s="1">
        <f>MONTH(BART_Rides[[#This Row],[Date]])</f>
        <v>10</v>
      </c>
      <c r="K6131" s="1">
        <f>WEEKDAY(BART_Rides[[#This Row],[Date]],2)</f>
        <v>7</v>
      </c>
      <c r="L6131" s="1" t="str">
        <f>LEFT(BART_Rides[[#This Row],[Lines]],1)</f>
        <v>O</v>
      </c>
      <c r="M6131" s="1" t="str">
        <f>IF(BART_Rides[[#This Row],[FirstLetter]]="Y","Yes","No")</f>
        <v>No</v>
      </c>
      <c r="N6131" s="1" t="str">
        <f>IF(OR(BART_Rides[[#This Row],[Station Code]]="EM", BART_Rides[[#This Row],[Station Code]]="MT", BART_Rides[[#This Row],[Station Code]]="PL", BART_Rides[[#This Row],[Station Code]]="CC"), "Yes", "No")</f>
        <v>No</v>
      </c>
    </row>
    <row r="6132" spans="6:14">
      <c r="F6132" s="3">
        <v>44487</v>
      </c>
      <c r="G6132" s="1" t="s">
        <v>31</v>
      </c>
      <c r="H6132" s="1" t="s">
        <v>104</v>
      </c>
      <c r="I6132" s="1">
        <v>1124</v>
      </c>
      <c r="J6132" s="1">
        <f>MONTH(BART_Rides[[#This Row],[Date]])</f>
        <v>10</v>
      </c>
      <c r="K6132" s="1">
        <f>WEEKDAY(BART_Rides[[#This Row],[Date]],2)</f>
        <v>1</v>
      </c>
      <c r="L6132" s="1" t="str">
        <f>LEFT(BART_Rides[[#This Row],[Lines]],1)</f>
        <v>O</v>
      </c>
      <c r="M6132" s="1" t="str">
        <f>IF(BART_Rides[[#This Row],[FirstLetter]]="Y","Yes","No")</f>
        <v>No</v>
      </c>
      <c r="N6132" s="1" t="str">
        <f>IF(OR(BART_Rides[[#This Row],[Station Code]]="EM", BART_Rides[[#This Row],[Station Code]]="MT", BART_Rides[[#This Row],[Station Code]]="PL", BART_Rides[[#This Row],[Station Code]]="CC"), "Yes", "No")</f>
        <v>No</v>
      </c>
    </row>
    <row r="6133" spans="6:14">
      <c r="F6133" s="3">
        <v>44488</v>
      </c>
      <c r="G6133" s="1" t="s">
        <v>31</v>
      </c>
      <c r="H6133" s="1" t="s">
        <v>104</v>
      </c>
      <c r="I6133" s="1">
        <v>1184</v>
      </c>
      <c r="J6133" s="1">
        <f>MONTH(BART_Rides[[#This Row],[Date]])</f>
        <v>10</v>
      </c>
      <c r="K6133" s="1">
        <f>WEEKDAY(BART_Rides[[#This Row],[Date]],2)</f>
        <v>2</v>
      </c>
      <c r="L6133" s="1" t="str">
        <f>LEFT(BART_Rides[[#This Row],[Lines]],1)</f>
        <v>O</v>
      </c>
      <c r="M6133" s="1" t="str">
        <f>IF(BART_Rides[[#This Row],[FirstLetter]]="Y","Yes","No")</f>
        <v>No</v>
      </c>
      <c r="N6133" s="1" t="str">
        <f>IF(OR(BART_Rides[[#This Row],[Station Code]]="EM", BART_Rides[[#This Row],[Station Code]]="MT", BART_Rides[[#This Row],[Station Code]]="PL", BART_Rides[[#This Row],[Station Code]]="CC"), "Yes", "No")</f>
        <v>No</v>
      </c>
    </row>
    <row r="6134" spans="6:14">
      <c r="F6134" s="3">
        <v>44489</v>
      </c>
      <c r="G6134" s="1" t="s">
        <v>31</v>
      </c>
      <c r="H6134" s="1" t="s">
        <v>104</v>
      </c>
      <c r="I6134" s="1">
        <v>1104</v>
      </c>
      <c r="J6134" s="1">
        <f>MONTH(BART_Rides[[#This Row],[Date]])</f>
        <v>10</v>
      </c>
      <c r="K6134" s="1">
        <f>WEEKDAY(BART_Rides[[#This Row],[Date]],2)</f>
        <v>3</v>
      </c>
      <c r="L6134" s="1" t="str">
        <f>LEFT(BART_Rides[[#This Row],[Lines]],1)</f>
        <v>O</v>
      </c>
      <c r="M6134" s="1" t="str">
        <f>IF(BART_Rides[[#This Row],[FirstLetter]]="Y","Yes","No")</f>
        <v>No</v>
      </c>
      <c r="N6134" s="1" t="str">
        <f>IF(OR(BART_Rides[[#This Row],[Station Code]]="EM", BART_Rides[[#This Row],[Station Code]]="MT", BART_Rides[[#This Row],[Station Code]]="PL", BART_Rides[[#This Row],[Station Code]]="CC"), "Yes", "No")</f>
        <v>No</v>
      </c>
    </row>
    <row r="6135" spans="6:14">
      <c r="F6135" s="3">
        <v>44490</v>
      </c>
      <c r="G6135" s="1" t="s">
        <v>31</v>
      </c>
      <c r="H6135" s="1" t="s">
        <v>104</v>
      </c>
      <c r="I6135" s="1">
        <v>1097</v>
      </c>
      <c r="J6135" s="1">
        <f>MONTH(BART_Rides[[#This Row],[Date]])</f>
        <v>10</v>
      </c>
      <c r="K6135" s="1">
        <f>WEEKDAY(BART_Rides[[#This Row],[Date]],2)</f>
        <v>4</v>
      </c>
      <c r="L6135" s="1" t="str">
        <f>LEFT(BART_Rides[[#This Row],[Lines]],1)</f>
        <v>O</v>
      </c>
      <c r="M6135" s="1" t="str">
        <f>IF(BART_Rides[[#This Row],[FirstLetter]]="Y","Yes","No")</f>
        <v>No</v>
      </c>
      <c r="N6135" s="1" t="str">
        <f>IF(OR(BART_Rides[[#This Row],[Station Code]]="EM", BART_Rides[[#This Row],[Station Code]]="MT", BART_Rides[[#This Row],[Station Code]]="PL", BART_Rides[[#This Row],[Station Code]]="CC"), "Yes", "No")</f>
        <v>No</v>
      </c>
    </row>
    <row r="6136" spans="6:14">
      <c r="F6136" s="3">
        <v>44491</v>
      </c>
      <c r="G6136" s="1" t="s">
        <v>31</v>
      </c>
      <c r="H6136" s="1" t="s">
        <v>104</v>
      </c>
      <c r="I6136" s="1">
        <v>963</v>
      </c>
      <c r="J6136" s="1">
        <f>MONTH(BART_Rides[[#This Row],[Date]])</f>
        <v>10</v>
      </c>
      <c r="K6136" s="1">
        <f>WEEKDAY(BART_Rides[[#This Row],[Date]],2)</f>
        <v>5</v>
      </c>
      <c r="L6136" s="1" t="str">
        <f>LEFT(BART_Rides[[#This Row],[Lines]],1)</f>
        <v>O</v>
      </c>
      <c r="M6136" s="1" t="str">
        <f>IF(BART_Rides[[#This Row],[FirstLetter]]="Y","Yes","No")</f>
        <v>No</v>
      </c>
      <c r="N6136" s="1" t="str">
        <f>IF(OR(BART_Rides[[#This Row],[Station Code]]="EM", BART_Rides[[#This Row],[Station Code]]="MT", BART_Rides[[#This Row],[Station Code]]="PL", BART_Rides[[#This Row],[Station Code]]="CC"), "Yes", "No")</f>
        <v>No</v>
      </c>
    </row>
    <row r="6137" spans="6:14">
      <c r="F6137" s="3">
        <v>44492</v>
      </c>
      <c r="G6137" s="1" t="s">
        <v>31</v>
      </c>
      <c r="H6137" s="1" t="s">
        <v>104</v>
      </c>
      <c r="I6137" s="1">
        <v>574</v>
      </c>
      <c r="J6137" s="1">
        <f>MONTH(BART_Rides[[#This Row],[Date]])</f>
        <v>10</v>
      </c>
      <c r="K6137" s="1">
        <f>WEEKDAY(BART_Rides[[#This Row],[Date]],2)</f>
        <v>6</v>
      </c>
      <c r="L6137" s="1" t="str">
        <f>LEFT(BART_Rides[[#This Row],[Lines]],1)</f>
        <v>O</v>
      </c>
      <c r="M6137" s="1" t="str">
        <f>IF(BART_Rides[[#This Row],[FirstLetter]]="Y","Yes","No")</f>
        <v>No</v>
      </c>
      <c r="N6137" s="1" t="str">
        <f>IF(OR(BART_Rides[[#This Row],[Station Code]]="EM", BART_Rides[[#This Row],[Station Code]]="MT", BART_Rides[[#This Row],[Station Code]]="PL", BART_Rides[[#This Row],[Station Code]]="CC"), "Yes", "No")</f>
        <v>No</v>
      </c>
    </row>
    <row r="6138" spans="6:14">
      <c r="F6138" s="3">
        <v>44493</v>
      </c>
      <c r="G6138" s="1" t="s">
        <v>31</v>
      </c>
      <c r="H6138" s="1" t="s">
        <v>104</v>
      </c>
      <c r="I6138" s="1">
        <v>262</v>
      </c>
      <c r="J6138" s="1">
        <f>MONTH(BART_Rides[[#This Row],[Date]])</f>
        <v>10</v>
      </c>
      <c r="K6138" s="1">
        <f>WEEKDAY(BART_Rides[[#This Row],[Date]],2)</f>
        <v>7</v>
      </c>
      <c r="L6138" s="1" t="str">
        <f>LEFT(BART_Rides[[#This Row],[Lines]],1)</f>
        <v>O</v>
      </c>
      <c r="M6138" s="1" t="str">
        <f>IF(BART_Rides[[#This Row],[FirstLetter]]="Y","Yes","No")</f>
        <v>No</v>
      </c>
      <c r="N6138" s="1" t="str">
        <f>IF(OR(BART_Rides[[#This Row],[Station Code]]="EM", BART_Rides[[#This Row],[Station Code]]="MT", BART_Rides[[#This Row],[Station Code]]="PL", BART_Rides[[#This Row],[Station Code]]="CC"), "Yes", "No")</f>
        <v>No</v>
      </c>
    </row>
    <row r="6139" spans="6:14">
      <c r="F6139" s="3">
        <v>44494</v>
      </c>
      <c r="G6139" s="1" t="s">
        <v>31</v>
      </c>
      <c r="H6139" s="1" t="s">
        <v>104</v>
      </c>
      <c r="I6139" s="1">
        <v>1050</v>
      </c>
      <c r="J6139" s="1">
        <f>MONTH(BART_Rides[[#This Row],[Date]])</f>
        <v>10</v>
      </c>
      <c r="K6139" s="1">
        <f>WEEKDAY(BART_Rides[[#This Row],[Date]],2)</f>
        <v>1</v>
      </c>
      <c r="L6139" s="1" t="str">
        <f>LEFT(BART_Rides[[#This Row],[Lines]],1)</f>
        <v>O</v>
      </c>
      <c r="M6139" s="1" t="str">
        <f>IF(BART_Rides[[#This Row],[FirstLetter]]="Y","Yes","No")</f>
        <v>No</v>
      </c>
      <c r="N6139" s="1" t="str">
        <f>IF(OR(BART_Rides[[#This Row],[Station Code]]="EM", BART_Rides[[#This Row],[Station Code]]="MT", BART_Rides[[#This Row],[Station Code]]="PL", BART_Rides[[#This Row],[Station Code]]="CC"), "Yes", "No")</f>
        <v>No</v>
      </c>
    </row>
    <row r="6140" spans="6:14">
      <c r="F6140" s="3">
        <v>44495</v>
      </c>
      <c r="G6140" s="1" t="s">
        <v>31</v>
      </c>
      <c r="H6140" s="1" t="s">
        <v>104</v>
      </c>
      <c r="I6140" s="1">
        <v>1144</v>
      </c>
      <c r="J6140" s="1">
        <f>MONTH(BART_Rides[[#This Row],[Date]])</f>
        <v>10</v>
      </c>
      <c r="K6140" s="1">
        <f>WEEKDAY(BART_Rides[[#This Row],[Date]],2)</f>
        <v>2</v>
      </c>
      <c r="L6140" s="1" t="str">
        <f>LEFT(BART_Rides[[#This Row],[Lines]],1)</f>
        <v>O</v>
      </c>
      <c r="M6140" s="1" t="str">
        <f>IF(BART_Rides[[#This Row],[FirstLetter]]="Y","Yes","No")</f>
        <v>No</v>
      </c>
      <c r="N6140" s="1" t="str">
        <f>IF(OR(BART_Rides[[#This Row],[Station Code]]="EM", BART_Rides[[#This Row],[Station Code]]="MT", BART_Rides[[#This Row],[Station Code]]="PL", BART_Rides[[#This Row],[Station Code]]="CC"), "Yes", "No")</f>
        <v>No</v>
      </c>
    </row>
    <row r="6141" spans="6:14">
      <c r="F6141" s="3">
        <v>44496</v>
      </c>
      <c r="G6141" s="1" t="s">
        <v>31</v>
      </c>
      <c r="H6141" s="1" t="s">
        <v>104</v>
      </c>
      <c r="I6141" s="1">
        <v>1150</v>
      </c>
      <c r="J6141" s="1">
        <f>MONTH(BART_Rides[[#This Row],[Date]])</f>
        <v>10</v>
      </c>
      <c r="K6141" s="1">
        <f>WEEKDAY(BART_Rides[[#This Row],[Date]],2)</f>
        <v>3</v>
      </c>
      <c r="L6141" s="1" t="str">
        <f>LEFT(BART_Rides[[#This Row],[Lines]],1)</f>
        <v>O</v>
      </c>
      <c r="M6141" s="1" t="str">
        <f>IF(BART_Rides[[#This Row],[FirstLetter]]="Y","Yes","No")</f>
        <v>No</v>
      </c>
      <c r="N6141" s="1" t="str">
        <f>IF(OR(BART_Rides[[#This Row],[Station Code]]="EM", BART_Rides[[#This Row],[Station Code]]="MT", BART_Rides[[#This Row],[Station Code]]="PL", BART_Rides[[#This Row],[Station Code]]="CC"), "Yes", "No")</f>
        <v>No</v>
      </c>
    </row>
    <row r="6142" spans="6:14">
      <c r="F6142" s="3">
        <v>44497</v>
      </c>
      <c r="G6142" s="1" t="s">
        <v>31</v>
      </c>
      <c r="H6142" s="1" t="s">
        <v>104</v>
      </c>
      <c r="I6142" s="1">
        <v>1171</v>
      </c>
      <c r="J6142" s="1">
        <f>MONTH(BART_Rides[[#This Row],[Date]])</f>
        <v>10</v>
      </c>
      <c r="K6142" s="1">
        <f>WEEKDAY(BART_Rides[[#This Row],[Date]],2)</f>
        <v>4</v>
      </c>
      <c r="L6142" s="1" t="str">
        <f>LEFT(BART_Rides[[#This Row],[Lines]],1)</f>
        <v>O</v>
      </c>
      <c r="M6142" s="1" t="str">
        <f>IF(BART_Rides[[#This Row],[FirstLetter]]="Y","Yes","No")</f>
        <v>No</v>
      </c>
      <c r="N6142" s="1" t="str">
        <f>IF(OR(BART_Rides[[#This Row],[Station Code]]="EM", BART_Rides[[#This Row],[Station Code]]="MT", BART_Rides[[#This Row],[Station Code]]="PL", BART_Rides[[#This Row],[Station Code]]="CC"), "Yes", "No")</f>
        <v>No</v>
      </c>
    </row>
    <row r="6143" spans="6:14">
      <c r="F6143" s="3">
        <v>44498</v>
      </c>
      <c r="G6143" s="1" t="s">
        <v>31</v>
      </c>
      <c r="H6143" s="1" t="s">
        <v>104</v>
      </c>
      <c r="I6143" s="1">
        <v>1156</v>
      </c>
      <c r="J6143" s="1">
        <f>MONTH(BART_Rides[[#This Row],[Date]])</f>
        <v>10</v>
      </c>
      <c r="K6143" s="1">
        <f>WEEKDAY(BART_Rides[[#This Row],[Date]],2)</f>
        <v>5</v>
      </c>
      <c r="L6143" s="1" t="str">
        <f>LEFT(BART_Rides[[#This Row],[Lines]],1)</f>
        <v>O</v>
      </c>
      <c r="M6143" s="1" t="str">
        <f>IF(BART_Rides[[#This Row],[FirstLetter]]="Y","Yes","No")</f>
        <v>No</v>
      </c>
      <c r="N6143" s="1" t="str">
        <f>IF(OR(BART_Rides[[#This Row],[Station Code]]="EM", BART_Rides[[#This Row],[Station Code]]="MT", BART_Rides[[#This Row],[Station Code]]="PL", BART_Rides[[#This Row],[Station Code]]="CC"), "Yes", "No")</f>
        <v>No</v>
      </c>
    </row>
    <row r="6144" spans="6:14">
      <c r="F6144" s="3">
        <v>44499</v>
      </c>
      <c r="G6144" s="1" t="s">
        <v>31</v>
      </c>
      <c r="H6144" s="1" t="s">
        <v>104</v>
      </c>
      <c r="I6144" s="1">
        <v>540</v>
      </c>
      <c r="J6144" s="1">
        <f>MONTH(BART_Rides[[#This Row],[Date]])</f>
        <v>10</v>
      </c>
      <c r="K6144" s="1">
        <f>WEEKDAY(BART_Rides[[#This Row],[Date]],2)</f>
        <v>6</v>
      </c>
      <c r="L6144" s="1" t="str">
        <f>LEFT(BART_Rides[[#This Row],[Lines]],1)</f>
        <v>O</v>
      </c>
      <c r="M6144" s="1" t="str">
        <f>IF(BART_Rides[[#This Row],[FirstLetter]]="Y","Yes","No")</f>
        <v>No</v>
      </c>
      <c r="N6144" s="1" t="str">
        <f>IF(OR(BART_Rides[[#This Row],[Station Code]]="EM", BART_Rides[[#This Row],[Station Code]]="MT", BART_Rides[[#This Row],[Station Code]]="PL", BART_Rides[[#This Row],[Station Code]]="CC"), "Yes", "No")</f>
        <v>No</v>
      </c>
    </row>
    <row r="6145" spans="6:14">
      <c r="F6145" s="3">
        <v>44500</v>
      </c>
      <c r="G6145" s="1" t="s">
        <v>31</v>
      </c>
      <c r="H6145" s="1" t="s">
        <v>104</v>
      </c>
      <c r="I6145" s="1">
        <v>445</v>
      </c>
      <c r="J6145" s="1">
        <f>MONTH(BART_Rides[[#This Row],[Date]])</f>
        <v>10</v>
      </c>
      <c r="K6145" s="1">
        <f>WEEKDAY(BART_Rides[[#This Row],[Date]],2)</f>
        <v>7</v>
      </c>
      <c r="L6145" s="1" t="str">
        <f>LEFT(BART_Rides[[#This Row],[Lines]],1)</f>
        <v>O</v>
      </c>
      <c r="M6145" s="1" t="str">
        <f>IF(BART_Rides[[#This Row],[FirstLetter]]="Y","Yes","No")</f>
        <v>No</v>
      </c>
      <c r="N6145" s="1" t="str">
        <f>IF(OR(BART_Rides[[#This Row],[Station Code]]="EM", BART_Rides[[#This Row],[Station Code]]="MT", BART_Rides[[#This Row],[Station Code]]="PL", BART_Rides[[#This Row],[Station Code]]="CC"), "Yes", "No")</f>
        <v>No</v>
      </c>
    </row>
    <row r="6146" spans="6:14">
      <c r="F6146" s="3">
        <v>44501</v>
      </c>
      <c r="G6146" s="1" t="s">
        <v>31</v>
      </c>
      <c r="H6146" s="1" t="s">
        <v>104</v>
      </c>
      <c r="I6146" s="1">
        <v>1045</v>
      </c>
      <c r="J6146" s="1">
        <f>MONTH(BART_Rides[[#This Row],[Date]])</f>
        <v>11</v>
      </c>
      <c r="K6146" s="1">
        <f>WEEKDAY(BART_Rides[[#This Row],[Date]],2)</f>
        <v>1</v>
      </c>
      <c r="L6146" s="1" t="str">
        <f>LEFT(BART_Rides[[#This Row],[Lines]],1)</f>
        <v>O</v>
      </c>
      <c r="M6146" s="1" t="str">
        <f>IF(BART_Rides[[#This Row],[FirstLetter]]="Y","Yes","No")</f>
        <v>No</v>
      </c>
      <c r="N6146" s="1" t="str">
        <f>IF(OR(BART_Rides[[#This Row],[Station Code]]="EM", BART_Rides[[#This Row],[Station Code]]="MT", BART_Rides[[#This Row],[Station Code]]="PL", BART_Rides[[#This Row],[Station Code]]="CC"), "Yes", "No")</f>
        <v>No</v>
      </c>
    </row>
    <row r="6147" spans="6:14">
      <c r="F6147" s="3">
        <v>44502</v>
      </c>
      <c r="G6147" s="1" t="s">
        <v>31</v>
      </c>
      <c r="H6147" s="1" t="s">
        <v>104</v>
      </c>
      <c r="I6147" s="1">
        <v>1221</v>
      </c>
      <c r="J6147" s="1">
        <f>MONTH(BART_Rides[[#This Row],[Date]])</f>
        <v>11</v>
      </c>
      <c r="K6147" s="1">
        <f>WEEKDAY(BART_Rides[[#This Row],[Date]],2)</f>
        <v>2</v>
      </c>
      <c r="L6147" s="1" t="str">
        <f>LEFT(BART_Rides[[#This Row],[Lines]],1)</f>
        <v>O</v>
      </c>
      <c r="M6147" s="1" t="str">
        <f>IF(BART_Rides[[#This Row],[FirstLetter]]="Y","Yes","No")</f>
        <v>No</v>
      </c>
      <c r="N6147" s="1" t="str">
        <f>IF(OR(BART_Rides[[#This Row],[Station Code]]="EM", BART_Rides[[#This Row],[Station Code]]="MT", BART_Rides[[#This Row],[Station Code]]="PL", BART_Rides[[#This Row],[Station Code]]="CC"), "Yes", "No")</f>
        <v>No</v>
      </c>
    </row>
    <row r="6148" spans="6:14">
      <c r="F6148" s="3">
        <v>44503</v>
      </c>
      <c r="G6148" s="1" t="s">
        <v>31</v>
      </c>
      <c r="H6148" s="1" t="s">
        <v>104</v>
      </c>
      <c r="I6148" s="1">
        <v>1203</v>
      </c>
      <c r="J6148" s="1">
        <f>MONTH(BART_Rides[[#This Row],[Date]])</f>
        <v>11</v>
      </c>
      <c r="K6148" s="1">
        <f>WEEKDAY(BART_Rides[[#This Row],[Date]],2)</f>
        <v>3</v>
      </c>
      <c r="L6148" s="1" t="str">
        <f>LEFT(BART_Rides[[#This Row],[Lines]],1)</f>
        <v>O</v>
      </c>
      <c r="M6148" s="1" t="str">
        <f>IF(BART_Rides[[#This Row],[FirstLetter]]="Y","Yes","No")</f>
        <v>No</v>
      </c>
      <c r="N6148" s="1" t="str">
        <f>IF(OR(BART_Rides[[#This Row],[Station Code]]="EM", BART_Rides[[#This Row],[Station Code]]="MT", BART_Rides[[#This Row],[Station Code]]="PL", BART_Rides[[#This Row],[Station Code]]="CC"), "Yes", "No")</f>
        <v>No</v>
      </c>
    </row>
    <row r="6149" spans="6:14">
      <c r="F6149" s="3">
        <v>44504</v>
      </c>
      <c r="G6149" s="1" t="s">
        <v>31</v>
      </c>
      <c r="H6149" s="1" t="s">
        <v>104</v>
      </c>
      <c r="I6149" s="1">
        <v>1160</v>
      </c>
      <c r="J6149" s="1">
        <f>MONTH(BART_Rides[[#This Row],[Date]])</f>
        <v>11</v>
      </c>
      <c r="K6149" s="1">
        <f>WEEKDAY(BART_Rides[[#This Row],[Date]],2)</f>
        <v>4</v>
      </c>
      <c r="L6149" s="1" t="str">
        <f>LEFT(BART_Rides[[#This Row],[Lines]],1)</f>
        <v>O</v>
      </c>
      <c r="M6149" s="1" t="str">
        <f>IF(BART_Rides[[#This Row],[FirstLetter]]="Y","Yes","No")</f>
        <v>No</v>
      </c>
      <c r="N6149" s="1" t="str">
        <f>IF(OR(BART_Rides[[#This Row],[Station Code]]="EM", BART_Rides[[#This Row],[Station Code]]="MT", BART_Rides[[#This Row],[Station Code]]="PL", BART_Rides[[#This Row],[Station Code]]="CC"), "Yes", "No")</f>
        <v>No</v>
      </c>
    </row>
    <row r="6150" spans="6:14">
      <c r="F6150" s="3">
        <v>44505</v>
      </c>
      <c r="G6150" s="1" t="s">
        <v>31</v>
      </c>
      <c r="H6150" s="1" t="s">
        <v>104</v>
      </c>
      <c r="I6150" s="1">
        <v>1166</v>
      </c>
      <c r="J6150" s="1">
        <f>MONTH(BART_Rides[[#This Row],[Date]])</f>
        <v>11</v>
      </c>
      <c r="K6150" s="1">
        <f>WEEKDAY(BART_Rides[[#This Row],[Date]],2)</f>
        <v>5</v>
      </c>
      <c r="L6150" s="1" t="str">
        <f>LEFT(BART_Rides[[#This Row],[Lines]],1)</f>
        <v>O</v>
      </c>
      <c r="M6150" s="1" t="str">
        <f>IF(BART_Rides[[#This Row],[FirstLetter]]="Y","Yes","No")</f>
        <v>No</v>
      </c>
      <c r="N6150" s="1" t="str">
        <f>IF(OR(BART_Rides[[#This Row],[Station Code]]="EM", BART_Rides[[#This Row],[Station Code]]="MT", BART_Rides[[#This Row],[Station Code]]="PL", BART_Rides[[#This Row],[Station Code]]="CC"), "Yes", "No")</f>
        <v>No</v>
      </c>
    </row>
    <row r="6151" spans="6:14">
      <c r="F6151" s="3">
        <v>44506</v>
      </c>
      <c r="G6151" s="1" t="s">
        <v>31</v>
      </c>
      <c r="H6151" s="1" t="s">
        <v>104</v>
      </c>
      <c r="I6151" s="1">
        <v>594</v>
      </c>
      <c r="J6151" s="1">
        <f>MONTH(BART_Rides[[#This Row],[Date]])</f>
        <v>11</v>
      </c>
      <c r="K6151" s="1">
        <f>WEEKDAY(BART_Rides[[#This Row],[Date]],2)</f>
        <v>6</v>
      </c>
      <c r="L6151" s="1" t="str">
        <f>LEFT(BART_Rides[[#This Row],[Lines]],1)</f>
        <v>O</v>
      </c>
      <c r="M6151" s="1" t="str">
        <f>IF(BART_Rides[[#This Row],[FirstLetter]]="Y","Yes","No")</f>
        <v>No</v>
      </c>
      <c r="N6151" s="1" t="str">
        <f>IF(OR(BART_Rides[[#This Row],[Station Code]]="EM", BART_Rides[[#This Row],[Station Code]]="MT", BART_Rides[[#This Row],[Station Code]]="PL", BART_Rides[[#This Row],[Station Code]]="CC"), "Yes", "No")</f>
        <v>No</v>
      </c>
    </row>
    <row r="6152" spans="6:14">
      <c r="F6152" s="3">
        <v>44507</v>
      </c>
      <c r="G6152" s="1" t="s">
        <v>31</v>
      </c>
      <c r="H6152" s="1" t="s">
        <v>104</v>
      </c>
      <c r="I6152" s="1">
        <v>421</v>
      </c>
      <c r="J6152" s="1">
        <f>MONTH(BART_Rides[[#This Row],[Date]])</f>
        <v>11</v>
      </c>
      <c r="K6152" s="1">
        <f>WEEKDAY(BART_Rides[[#This Row],[Date]],2)</f>
        <v>7</v>
      </c>
      <c r="L6152" s="1" t="str">
        <f>LEFT(BART_Rides[[#This Row],[Lines]],1)</f>
        <v>O</v>
      </c>
      <c r="M6152" s="1" t="str">
        <f>IF(BART_Rides[[#This Row],[FirstLetter]]="Y","Yes","No")</f>
        <v>No</v>
      </c>
      <c r="N6152" s="1" t="str">
        <f>IF(OR(BART_Rides[[#This Row],[Station Code]]="EM", BART_Rides[[#This Row],[Station Code]]="MT", BART_Rides[[#This Row],[Station Code]]="PL", BART_Rides[[#This Row],[Station Code]]="CC"), "Yes", "No")</f>
        <v>No</v>
      </c>
    </row>
    <row r="6153" spans="6:14">
      <c r="F6153" s="3">
        <v>44508</v>
      </c>
      <c r="G6153" s="1" t="s">
        <v>31</v>
      </c>
      <c r="H6153" s="1" t="s">
        <v>104</v>
      </c>
      <c r="I6153" s="1">
        <v>1165</v>
      </c>
      <c r="J6153" s="1">
        <f>MONTH(BART_Rides[[#This Row],[Date]])</f>
        <v>11</v>
      </c>
      <c r="K6153" s="1">
        <f>WEEKDAY(BART_Rides[[#This Row],[Date]],2)</f>
        <v>1</v>
      </c>
      <c r="L6153" s="1" t="str">
        <f>LEFT(BART_Rides[[#This Row],[Lines]],1)</f>
        <v>O</v>
      </c>
      <c r="M6153" s="1" t="str">
        <f>IF(BART_Rides[[#This Row],[FirstLetter]]="Y","Yes","No")</f>
        <v>No</v>
      </c>
      <c r="N6153" s="1" t="str">
        <f>IF(OR(BART_Rides[[#This Row],[Station Code]]="EM", BART_Rides[[#This Row],[Station Code]]="MT", BART_Rides[[#This Row],[Station Code]]="PL", BART_Rides[[#This Row],[Station Code]]="CC"), "Yes", "No")</f>
        <v>No</v>
      </c>
    </row>
    <row r="6154" spans="6:14">
      <c r="F6154" s="3">
        <v>44509</v>
      </c>
      <c r="G6154" s="1" t="s">
        <v>31</v>
      </c>
      <c r="H6154" s="1" t="s">
        <v>104</v>
      </c>
      <c r="I6154" s="1">
        <v>1219</v>
      </c>
      <c r="J6154" s="1">
        <f>MONTH(BART_Rides[[#This Row],[Date]])</f>
        <v>11</v>
      </c>
      <c r="K6154" s="1">
        <f>WEEKDAY(BART_Rides[[#This Row],[Date]],2)</f>
        <v>2</v>
      </c>
      <c r="L6154" s="1" t="str">
        <f>LEFT(BART_Rides[[#This Row],[Lines]],1)</f>
        <v>O</v>
      </c>
      <c r="M6154" s="1" t="str">
        <f>IF(BART_Rides[[#This Row],[FirstLetter]]="Y","Yes","No")</f>
        <v>No</v>
      </c>
      <c r="N6154" s="1" t="str">
        <f>IF(OR(BART_Rides[[#This Row],[Station Code]]="EM", BART_Rides[[#This Row],[Station Code]]="MT", BART_Rides[[#This Row],[Station Code]]="PL", BART_Rides[[#This Row],[Station Code]]="CC"), "Yes", "No")</f>
        <v>No</v>
      </c>
    </row>
    <row r="6155" spans="6:14">
      <c r="F6155" s="3">
        <v>44510</v>
      </c>
      <c r="G6155" s="1" t="s">
        <v>31</v>
      </c>
      <c r="H6155" s="1" t="s">
        <v>104</v>
      </c>
      <c r="I6155" s="1">
        <v>1246</v>
      </c>
      <c r="J6155" s="1">
        <f>MONTH(BART_Rides[[#This Row],[Date]])</f>
        <v>11</v>
      </c>
      <c r="K6155" s="1">
        <f>WEEKDAY(BART_Rides[[#This Row],[Date]],2)</f>
        <v>3</v>
      </c>
      <c r="L6155" s="1" t="str">
        <f>LEFT(BART_Rides[[#This Row],[Lines]],1)</f>
        <v>O</v>
      </c>
      <c r="M6155" s="1" t="str">
        <f>IF(BART_Rides[[#This Row],[FirstLetter]]="Y","Yes","No")</f>
        <v>No</v>
      </c>
      <c r="N6155" s="1" t="str">
        <f>IF(OR(BART_Rides[[#This Row],[Station Code]]="EM", BART_Rides[[#This Row],[Station Code]]="MT", BART_Rides[[#This Row],[Station Code]]="PL", BART_Rides[[#This Row],[Station Code]]="CC"), "Yes", "No")</f>
        <v>No</v>
      </c>
    </row>
    <row r="6156" spans="6:14">
      <c r="F6156" s="3">
        <v>44511</v>
      </c>
      <c r="G6156" s="1" t="s">
        <v>31</v>
      </c>
      <c r="H6156" s="1" t="s">
        <v>104</v>
      </c>
      <c r="I6156" s="1">
        <v>1062</v>
      </c>
      <c r="J6156" s="1">
        <f>MONTH(BART_Rides[[#This Row],[Date]])</f>
        <v>11</v>
      </c>
      <c r="K6156" s="1">
        <f>WEEKDAY(BART_Rides[[#This Row],[Date]],2)</f>
        <v>4</v>
      </c>
      <c r="L6156" s="1" t="str">
        <f>LEFT(BART_Rides[[#This Row],[Lines]],1)</f>
        <v>O</v>
      </c>
      <c r="M6156" s="1" t="str">
        <f>IF(BART_Rides[[#This Row],[FirstLetter]]="Y","Yes","No")</f>
        <v>No</v>
      </c>
      <c r="N6156" s="1" t="str">
        <f>IF(OR(BART_Rides[[#This Row],[Station Code]]="EM", BART_Rides[[#This Row],[Station Code]]="MT", BART_Rides[[#This Row],[Station Code]]="PL", BART_Rides[[#This Row],[Station Code]]="CC"), "Yes", "No")</f>
        <v>No</v>
      </c>
    </row>
    <row r="6157" spans="6:14">
      <c r="F6157" s="3">
        <v>44512</v>
      </c>
      <c r="G6157" s="1" t="s">
        <v>31</v>
      </c>
      <c r="H6157" s="1" t="s">
        <v>104</v>
      </c>
      <c r="I6157" s="1">
        <v>1163</v>
      </c>
      <c r="J6157" s="1">
        <f>MONTH(BART_Rides[[#This Row],[Date]])</f>
        <v>11</v>
      </c>
      <c r="K6157" s="1">
        <f>WEEKDAY(BART_Rides[[#This Row],[Date]],2)</f>
        <v>5</v>
      </c>
      <c r="L6157" s="1" t="str">
        <f>LEFT(BART_Rides[[#This Row],[Lines]],1)</f>
        <v>O</v>
      </c>
      <c r="M6157" s="1" t="str">
        <f>IF(BART_Rides[[#This Row],[FirstLetter]]="Y","Yes","No")</f>
        <v>No</v>
      </c>
      <c r="N6157" s="1" t="str">
        <f>IF(OR(BART_Rides[[#This Row],[Station Code]]="EM", BART_Rides[[#This Row],[Station Code]]="MT", BART_Rides[[#This Row],[Station Code]]="PL", BART_Rides[[#This Row],[Station Code]]="CC"), "Yes", "No")</f>
        <v>No</v>
      </c>
    </row>
    <row r="6158" spans="6:14">
      <c r="F6158" s="3">
        <v>44513</v>
      </c>
      <c r="G6158" s="1" t="s">
        <v>31</v>
      </c>
      <c r="H6158" s="1" t="s">
        <v>104</v>
      </c>
      <c r="I6158" s="1">
        <v>674</v>
      </c>
      <c r="J6158" s="1">
        <f>MONTH(BART_Rides[[#This Row],[Date]])</f>
        <v>11</v>
      </c>
      <c r="K6158" s="1">
        <f>WEEKDAY(BART_Rides[[#This Row],[Date]],2)</f>
        <v>6</v>
      </c>
      <c r="L6158" s="1" t="str">
        <f>LEFT(BART_Rides[[#This Row],[Lines]],1)</f>
        <v>O</v>
      </c>
      <c r="M6158" s="1" t="str">
        <f>IF(BART_Rides[[#This Row],[FirstLetter]]="Y","Yes","No")</f>
        <v>No</v>
      </c>
      <c r="N6158" s="1" t="str">
        <f>IF(OR(BART_Rides[[#This Row],[Station Code]]="EM", BART_Rides[[#This Row],[Station Code]]="MT", BART_Rides[[#This Row],[Station Code]]="PL", BART_Rides[[#This Row],[Station Code]]="CC"), "Yes", "No")</f>
        <v>No</v>
      </c>
    </row>
    <row r="6159" spans="6:14">
      <c r="F6159" s="3">
        <v>44514</v>
      </c>
      <c r="G6159" s="1" t="s">
        <v>31</v>
      </c>
      <c r="H6159" s="1" t="s">
        <v>104</v>
      </c>
      <c r="I6159" s="1">
        <v>395</v>
      </c>
      <c r="J6159" s="1">
        <f>MONTH(BART_Rides[[#This Row],[Date]])</f>
        <v>11</v>
      </c>
      <c r="K6159" s="1">
        <f>WEEKDAY(BART_Rides[[#This Row],[Date]],2)</f>
        <v>7</v>
      </c>
      <c r="L6159" s="1" t="str">
        <f>LEFT(BART_Rides[[#This Row],[Lines]],1)</f>
        <v>O</v>
      </c>
      <c r="M6159" s="1" t="str">
        <f>IF(BART_Rides[[#This Row],[FirstLetter]]="Y","Yes","No")</f>
        <v>No</v>
      </c>
      <c r="N6159" s="1" t="str">
        <f>IF(OR(BART_Rides[[#This Row],[Station Code]]="EM", BART_Rides[[#This Row],[Station Code]]="MT", BART_Rides[[#This Row],[Station Code]]="PL", BART_Rides[[#This Row],[Station Code]]="CC"), "Yes", "No")</f>
        <v>No</v>
      </c>
    </row>
    <row r="6160" spans="6:14">
      <c r="F6160" s="3">
        <v>44515</v>
      </c>
      <c r="G6160" s="1" t="s">
        <v>31</v>
      </c>
      <c r="H6160" s="1" t="s">
        <v>104</v>
      </c>
      <c r="I6160" s="1">
        <v>1144</v>
      </c>
      <c r="J6160" s="1">
        <f>MONTH(BART_Rides[[#This Row],[Date]])</f>
        <v>11</v>
      </c>
      <c r="K6160" s="1">
        <f>WEEKDAY(BART_Rides[[#This Row],[Date]],2)</f>
        <v>1</v>
      </c>
      <c r="L6160" s="1" t="str">
        <f>LEFT(BART_Rides[[#This Row],[Lines]],1)</f>
        <v>O</v>
      </c>
      <c r="M6160" s="1" t="str">
        <f>IF(BART_Rides[[#This Row],[FirstLetter]]="Y","Yes","No")</f>
        <v>No</v>
      </c>
      <c r="N6160" s="1" t="str">
        <f>IF(OR(BART_Rides[[#This Row],[Station Code]]="EM", BART_Rides[[#This Row],[Station Code]]="MT", BART_Rides[[#This Row],[Station Code]]="PL", BART_Rides[[#This Row],[Station Code]]="CC"), "Yes", "No")</f>
        <v>No</v>
      </c>
    </row>
    <row r="6161" spans="6:14">
      <c r="F6161" s="3">
        <v>44516</v>
      </c>
      <c r="G6161" s="1" t="s">
        <v>31</v>
      </c>
      <c r="H6161" s="1" t="s">
        <v>104</v>
      </c>
      <c r="I6161" s="1">
        <v>1271</v>
      </c>
      <c r="J6161" s="1">
        <f>MONTH(BART_Rides[[#This Row],[Date]])</f>
        <v>11</v>
      </c>
      <c r="K6161" s="1">
        <f>WEEKDAY(BART_Rides[[#This Row],[Date]],2)</f>
        <v>2</v>
      </c>
      <c r="L6161" s="1" t="str">
        <f>LEFT(BART_Rides[[#This Row],[Lines]],1)</f>
        <v>O</v>
      </c>
      <c r="M6161" s="1" t="str">
        <f>IF(BART_Rides[[#This Row],[FirstLetter]]="Y","Yes","No")</f>
        <v>No</v>
      </c>
      <c r="N6161" s="1" t="str">
        <f>IF(OR(BART_Rides[[#This Row],[Station Code]]="EM", BART_Rides[[#This Row],[Station Code]]="MT", BART_Rides[[#This Row],[Station Code]]="PL", BART_Rides[[#This Row],[Station Code]]="CC"), "Yes", "No")</f>
        <v>No</v>
      </c>
    </row>
    <row r="6162" spans="6:14">
      <c r="F6162" s="3">
        <v>44517</v>
      </c>
      <c r="G6162" s="1" t="s">
        <v>31</v>
      </c>
      <c r="H6162" s="1" t="s">
        <v>104</v>
      </c>
      <c r="I6162" s="1">
        <v>1254</v>
      </c>
      <c r="J6162" s="1">
        <f>MONTH(BART_Rides[[#This Row],[Date]])</f>
        <v>11</v>
      </c>
      <c r="K6162" s="1">
        <f>WEEKDAY(BART_Rides[[#This Row],[Date]],2)</f>
        <v>3</v>
      </c>
      <c r="L6162" s="1" t="str">
        <f>LEFT(BART_Rides[[#This Row],[Lines]],1)</f>
        <v>O</v>
      </c>
      <c r="M6162" s="1" t="str">
        <f>IF(BART_Rides[[#This Row],[FirstLetter]]="Y","Yes","No")</f>
        <v>No</v>
      </c>
      <c r="N6162" s="1" t="str">
        <f>IF(OR(BART_Rides[[#This Row],[Station Code]]="EM", BART_Rides[[#This Row],[Station Code]]="MT", BART_Rides[[#This Row],[Station Code]]="PL", BART_Rides[[#This Row],[Station Code]]="CC"), "Yes", "No")</f>
        <v>No</v>
      </c>
    </row>
    <row r="6163" spans="6:14">
      <c r="F6163" s="3">
        <v>44518</v>
      </c>
      <c r="G6163" s="1" t="s">
        <v>31</v>
      </c>
      <c r="H6163" s="1" t="s">
        <v>104</v>
      </c>
      <c r="I6163" s="1">
        <v>1251</v>
      </c>
      <c r="J6163" s="1">
        <f>MONTH(BART_Rides[[#This Row],[Date]])</f>
        <v>11</v>
      </c>
      <c r="K6163" s="1">
        <f>WEEKDAY(BART_Rides[[#This Row],[Date]],2)</f>
        <v>4</v>
      </c>
      <c r="L6163" s="1" t="str">
        <f>LEFT(BART_Rides[[#This Row],[Lines]],1)</f>
        <v>O</v>
      </c>
      <c r="M6163" s="1" t="str">
        <f>IF(BART_Rides[[#This Row],[FirstLetter]]="Y","Yes","No")</f>
        <v>No</v>
      </c>
      <c r="N6163" s="1" t="str">
        <f>IF(OR(BART_Rides[[#This Row],[Station Code]]="EM", BART_Rides[[#This Row],[Station Code]]="MT", BART_Rides[[#This Row],[Station Code]]="PL", BART_Rides[[#This Row],[Station Code]]="CC"), "Yes", "No")</f>
        <v>No</v>
      </c>
    </row>
    <row r="6164" spans="6:14">
      <c r="F6164" s="3">
        <v>44519</v>
      </c>
      <c r="G6164" s="1" t="s">
        <v>31</v>
      </c>
      <c r="H6164" s="1" t="s">
        <v>104</v>
      </c>
      <c r="I6164" s="1">
        <v>1210</v>
      </c>
      <c r="J6164" s="1">
        <f>MONTH(BART_Rides[[#This Row],[Date]])</f>
        <v>11</v>
      </c>
      <c r="K6164" s="1">
        <f>WEEKDAY(BART_Rides[[#This Row],[Date]],2)</f>
        <v>5</v>
      </c>
      <c r="L6164" s="1" t="str">
        <f>LEFT(BART_Rides[[#This Row],[Lines]],1)</f>
        <v>O</v>
      </c>
      <c r="M6164" s="1" t="str">
        <f>IF(BART_Rides[[#This Row],[FirstLetter]]="Y","Yes","No")</f>
        <v>No</v>
      </c>
      <c r="N6164" s="1" t="str">
        <f>IF(OR(BART_Rides[[#This Row],[Station Code]]="EM", BART_Rides[[#This Row],[Station Code]]="MT", BART_Rides[[#This Row],[Station Code]]="PL", BART_Rides[[#This Row],[Station Code]]="CC"), "Yes", "No")</f>
        <v>No</v>
      </c>
    </row>
    <row r="6165" spans="6:14">
      <c r="F6165" s="3">
        <v>44520</v>
      </c>
      <c r="G6165" s="1" t="s">
        <v>31</v>
      </c>
      <c r="H6165" s="1" t="s">
        <v>104</v>
      </c>
      <c r="I6165" s="1">
        <v>612</v>
      </c>
      <c r="J6165" s="1">
        <f>MONTH(BART_Rides[[#This Row],[Date]])</f>
        <v>11</v>
      </c>
      <c r="K6165" s="1">
        <f>WEEKDAY(BART_Rides[[#This Row],[Date]],2)</f>
        <v>6</v>
      </c>
      <c r="L6165" s="1" t="str">
        <f>LEFT(BART_Rides[[#This Row],[Lines]],1)</f>
        <v>O</v>
      </c>
      <c r="M6165" s="1" t="str">
        <f>IF(BART_Rides[[#This Row],[FirstLetter]]="Y","Yes","No")</f>
        <v>No</v>
      </c>
      <c r="N6165" s="1" t="str">
        <f>IF(OR(BART_Rides[[#This Row],[Station Code]]="EM", BART_Rides[[#This Row],[Station Code]]="MT", BART_Rides[[#This Row],[Station Code]]="PL", BART_Rides[[#This Row],[Station Code]]="CC"), "Yes", "No")</f>
        <v>No</v>
      </c>
    </row>
    <row r="6166" spans="6:14">
      <c r="F6166" s="3">
        <v>44521</v>
      </c>
      <c r="G6166" s="1" t="s">
        <v>31</v>
      </c>
      <c r="H6166" s="1" t="s">
        <v>104</v>
      </c>
      <c r="I6166" s="1">
        <v>434</v>
      </c>
      <c r="J6166" s="1">
        <f>MONTH(BART_Rides[[#This Row],[Date]])</f>
        <v>11</v>
      </c>
      <c r="K6166" s="1">
        <f>WEEKDAY(BART_Rides[[#This Row],[Date]],2)</f>
        <v>7</v>
      </c>
      <c r="L6166" s="1" t="str">
        <f>LEFT(BART_Rides[[#This Row],[Lines]],1)</f>
        <v>O</v>
      </c>
      <c r="M6166" s="1" t="str">
        <f>IF(BART_Rides[[#This Row],[FirstLetter]]="Y","Yes","No")</f>
        <v>No</v>
      </c>
      <c r="N6166" s="1" t="str">
        <f>IF(OR(BART_Rides[[#This Row],[Station Code]]="EM", BART_Rides[[#This Row],[Station Code]]="MT", BART_Rides[[#This Row],[Station Code]]="PL", BART_Rides[[#This Row],[Station Code]]="CC"), "Yes", "No")</f>
        <v>No</v>
      </c>
    </row>
    <row r="6167" spans="6:14">
      <c r="F6167" s="3">
        <v>44522</v>
      </c>
      <c r="G6167" s="1" t="s">
        <v>31</v>
      </c>
      <c r="H6167" s="1" t="s">
        <v>104</v>
      </c>
      <c r="I6167" s="1">
        <v>1110</v>
      </c>
      <c r="J6167" s="1">
        <f>MONTH(BART_Rides[[#This Row],[Date]])</f>
        <v>11</v>
      </c>
      <c r="K6167" s="1">
        <f>WEEKDAY(BART_Rides[[#This Row],[Date]],2)</f>
        <v>1</v>
      </c>
      <c r="L6167" s="1" t="str">
        <f>LEFT(BART_Rides[[#This Row],[Lines]],1)</f>
        <v>O</v>
      </c>
      <c r="M6167" s="1" t="str">
        <f>IF(BART_Rides[[#This Row],[FirstLetter]]="Y","Yes","No")</f>
        <v>No</v>
      </c>
      <c r="N6167" s="1" t="str">
        <f>IF(OR(BART_Rides[[#This Row],[Station Code]]="EM", BART_Rides[[#This Row],[Station Code]]="MT", BART_Rides[[#This Row],[Station Code]]="PL", BART_Rides[[#This Row],[Station Code]]="CC"), "Yes", "No")</f>
        <v>No</v>
      </c>
    </row>
    <row r="6168" spans="6:14">
      <c r="F6168" s="3">
        <v>44523</v>
      </c>
      <c r="G6168" s="1" t="s">
        <v>31</v>
      </c>
      <c r="H6168" s="1" t="s">
        <v>104</v>
      </c>
      <c r="I6168" s="1">
        <v>1149</v>
      </c>
      <c r="J6168" s="1">
        <f>MONTH(BART_Rides[[#This Row],[Date]])</f>
        <v>11</v>
      </c>
      <c r="K6168" s="1">
        <f>WEEKDAY(BART_Rides[[#This Row],[Date]],2)</f>
        <v>2</v>
      </c>
      <c r="L6168" s="1" t="str">
        <f>LEFT(BART_Rides[[#This Row],[Lines]],1)</f>
        <v>O</v>
      </c>
      <c r="M6168" s="1" t="str">
        <f>IF(BART_Rides[[#This Row],[FirstLetter]]="Y","Yes","No")</f>
        <v>No</v>
      </c>
      <c r="N6168" s="1" t="str">
        <f>IF(OR(BART_Rides[[#This Row],[Station Code]]="EM", BART_Rides[[#This Row],[Station Code]]="MT", BART_Rides[[#This Row],[Station Code]]="PL", BART_Rides[[#This Row],[Station Code]]="CC"), "Yes", "No")</f>
        <v>No</v>
      </c>
    </row>
    <row r="6169" spans="6:14">
      <c r="F6169" s="3">
        <v>44524</v>
      </c>
      <c r="G6169" s="1" t="s">
        <v>31</v>
      </c>
      <c r="H6169" s="1" t="s">
        <v>104</v>
      </c>
      <c r="I6169" s="1">
        <v>1056</v>
      </c>
      <c r="J6169" s="1">
        <f>MONTH(BART_Rides[[#This Row],[Date]])</f>
        <v>11</v>
      </c>
      <c r="K6169" s="1">
        <f>WEEKDAY(BART_Rides[[#This Row],[Date]],2)</f>
        <v>3</v>
      </c>
      <c r="L6169" s="1" t="str">
        <f>LEFT(BART_Rides[[#This Row],[Lines]],1)</f>
        <v>O</v>
      </c>
      <c r="M6169" s="1" t="str">
        <f>IF(BART_Rides[[#This Row],[FirstLetter]]="Y","Yes","No")</f>
        <v>No</v>
      </c>
      <c r="N6169" s="1" t="str">
        <f>IF(OR(BART_Rides[[#This Row],[Station Code]]="EM", BART_Rides[[#This Row],[Station Code]]="MT", BART_Rides[[#This Row],[Station Code]]="PL", BART_Rides[[#This Row],[Station Code]]="CC"), "Yes", "No")</f>
        <v>No</v>
      </c>
    </row>
    <row r="6170" spans="6:14">
      <c r="F6170" s="3">
        <v>44525</v>
      </c>
      <c r="G6170" s="1" t="s">
        <v>31</v>
      </c>
      <c r="H6170" s="1" t="s">
        <v>104</v>
      </c>
      <c r="I6170" s="1">
        <v>437</v>
      </c>
      <c r="J6170" s="1">
        <f>MONTH(BART_Rides[[#This Row],[Date]])</f>
        <v>11</v>
      </c>
      <c r="K6170" s="1">
        <f>WEEKDAY(BART_Rides[[#This Row],[Date]],2)</f>
        <v>4</v>
      </c>
      <c r="L6170" s="1" t="str">
        <f>LEFT(BART_Rides[[#This Row],[Lines]],1)</f>
        <v>O</v>
      </c>
      <c r="M6170" s="1" t="str">
        <f>IF(BART_Rides[[#This Row],[FirstLetter]]="Y","Yes","No")</f>
        <v>No</v>
      </c>
      <c r="N6170" s="1" t="str">
        <f>IF(OR(BART_Rides[[#This Row],[Station Code]]="EM", BART_Rides[[#This Row],[Station Code]]="MT", BART_Rides[[#This Row],[Station Code]]="PL", BART_Rides[[#This Row],[Station Code]]="CC"), "Yes", "No")</f>
        <v>No</v>
      </c>
    </row>
    <row r="6171" spans="6:14">
      <c r="F6171" s="3">
        <v>44526</v>
      </c>
      <c r="G6171" s="1" t="s">
        <v>31</v>
      </c>
      <c r="H6171" s="1" t="s">
        <v>104</v>
      </c>
      <c r="I6171" s="1">
        <v>673</v>
      </c>
      <c r="J6171" s="1">
        <f>MONTH(BART_Rides[[#This Row],[Date]])</f>
        <v>11</v>
      </c>
      <c r="K6171" s="1">
        <f>WEEKDAY(BART_Rides[[#This Row],[Date]],2)</f>
        <v>5</v>
      </c>
      <c r="L6171" s="1" t="str">
        <f>LEFT(BART_Rides[[#This Row],[Lines]],1)</f>
        <v>O</v>
      </c>
      <c r="M6171" s="1" t="str">
        <f>IF(BART_Rides[[#This Row],[FirstLetter]]="Y","Yes","No")</f>
        <v>No</v>
      </c>
      <c r="N6171" s="1" t="str">
        <f>IF(OR(BART_Rides[[#This Row],[Station Code]]="EM", BART_Rides[[#This Row],[Station Code]]="MT", BART_Rides[[#This Row],[Station Code]]="PL", BART_Rides[[#This Row],[Station Code]]="CC"), "Yes", "No")</f>
        <v>No</v>
      </c>
    </row>
    <row r="6172" spans="6:14">
      <c r="F6172" s="3">
        <v>44527</v>
      </c>
      <c r="G6172" s="1" t="s">
        <v>31</v>
      </c>
      <c r="H6172" s="1" t="s">
        <v>104</v>
      </c>
      <c r="I6172" s="1">
        <v>523</v>
      </c>
      <c r="J6172" s="1">
        <f>MONTH(BART_Rides[[#This Row],[Date]])</f>
        <v>11</v>
      </c>
      <c r="K6172" s="1">
        <f>WEEKDAY(BART_Rides[[#This Row],[Date]],2)</f>
        <v>6</v>
      </c>
      <c r="L6172" s="1" t="str">
        <f>LEFT(BART_Rides[[#This Row],[Lines]],1)</f>
        <v>O</v>
      </c>
      <c r="M6172" s="1" t="str">
        <f>IF(BART_Rides[[#This Row],[FirstLetter]]="Y","Yes","No")</f>
        <v>No</v>
      </c>
      <c r="N6172" s="1" t="str">
        <f>IF(OR(BART_Rides[[#This Row],[Station Code]]="EM", BART_Rides[[#This Row],[Station Code]]="MT", BART_Rides[[#This Row],[Station Code]]="PL", BART_Rides[[#This Row],[Station Code]]="CC"), "Yes", "No")</f>
        <v>No</v>
      </c>
    </row>
    <row r="6173" spans="6:14">
      <c r="F6173" s="3">
        <v>44528</v>
      </c>
      <c r="G6173" s="1" t="s">
        <v>31</v>
      </c>
      <c r="H6173" s="1" t="s">
        <v>104</v>
      </c>
      <c r="I6173" s="1">
        <v>388</v>
      </c>
      <c r="J6173" s="1">
        <f>MONTH(BART_Rides[[#This Row],[Date]])</f>
        <v>11</v>
      </c>
      <c r="K6173" s="1">
        <f>WEEKDAY(BART_Rides[[#This Row],[Date]],2)</f>
        <v>7</v>
      </c>
      <c r="L6173" s="1" t="str">
        <f>LEFT(BART_Rides[[#This Row],[Lines]],1)</f>
        <v>O</v>
      </c>
      <c r="M6173" s="1" t="str">
        <f>IF(BART_Rides[[#This Row],[FirstLetter]]="Y","Yes","No")</f>
        <v>No</v>
      </c>
      <c r="N6173" s="1" t="str">
        <f>IF(OR(BART_Rides[[#This Row],[Station Code]]="EM", BART_Rides[[#This Row],[Station Code]]="MT", BART_Rides[[#This Row],[Station Code]]="PL", BART_Rides[[#This Row],[Station Code]]="CC"), "Yes", "No")</f>
        <v>No</v>
      </c>
    </row>
    <row r="6174" spans="6:14">
      <c r="F6174" s="3">
        <v>44529</v>
      </c>
      <c r="G6174" s="1" t="s">
        <v>31</v>
      </c>
      <c r="H6174" s="1" t="s">
        <v>104</v>
      </c>
      <c r="I6174" s="1">
        <v>1147</v>
      </c>
      <c r="J6174" s="1">
        <f>MONTH(BART_Rides[[#This Row],[Date]])</f>
        <v>11</v>
      </c>
      <c r="K6174" s="1">
        <f>WEEKDAY(BART_Rides[[#This Row],[Date]],2)</f>
        <v>1</v>
      </c>
      <c r="L6174" s="1" t="str">
        <f>LEFT(BART_Rides[[#This Row],[Lines]],1)</f>
        <v>O</v>
      </c>
      <c r="M6174" s="1" t="str">
        <f>IF(BART_Rides[[#This Row],[FirstLetter]]="Y","Yes","No")</f>
        <v>No</v>
      </c>
      <c r="N6174" s="1" t="str">
        <f>IF(OR(BART_Rides[[#This Row],[Station Code]]="EM", BART_Rides[[#This Row],[Station Code]]="MT", BART_Rides[[#This Row],[Station Code]]="PL", BART_Rides[[#This Row],[Station Code]]="CC"), "Yes", "No")</f>
        <v>No</v>
      </c>
    </row>
    <row r="6175" spans="6:14">
      <c r="F6175" s="3">
        <v>44530</v>
      </c>
      <c r="G6175" s="1" t="s">
        <v>31</v>
      </c>
      <c r="H6175" s="1" t="s">
        <v>104</v>
      </c>
      <c r="I6175" s="1">
        <v>1209</v>
      </c>
      <c r="J6175" s="1">
        <f>MONTH(BART_Rides[[#This Row],[Date]])</f>
        <v>11</v>
      </c>
      <c r="K6175" s="1">
        <f>WEEKDAY(BART_Rides[[#This Row],[Date]],2)</f>
        <v>2</v>
      </c>
      <c r="L6175" s="1" t="str">
        <f>LEFT(BART_Rides[[#This Row],[Lines]],1)</f>
        <v>O</v>
      </c>
      <c r="M6175" s="1" t="str">
        <f>IF(BART_Rides[[#This Row],[FirstLetter]]="Y","Yes","No")</f>
        <v>No</v>
      </c>
      <c r="N6175" s="1" t="str">
        <f>IF(OR(BART_Rides[[#This Row],[Station Code]]="EM", BART_Rides[[#This Row],[Station Code]]="MT", BART_Rides[[#This Row],[Station Code]]="PL", BART_Rides[[#This Row],[Station Code]]="CC"), "Yes", "No")</f>
        <v>No</v>
      </c>
    </row>
    <row r="6176" spans="6:14">
      <c r="F6176" s="3">
        <v>44531</v>
      </c>
      <c r="G6176" s="1" t="s">
        <v>31</v>
      </c>
      <c r="H6176" s="1" t="s">
        <v>104</v>
      </c>
      <c r="I6176" s="1">
        <v>1197</v>
      </c>
      <c r="J6176" s="1">
        <f>MONTH(BART_Rides[[#This Row],[Date]])</f>
        <v>12</v>
      </c>
      <c r="K6176" s="1">
        <f>WEEKDAY(BART_Rides[[#This Row],[Date]],2)</f>
        <v>3</v>
      </c>
      <c r="L6176" s="1" t="str">
        <f>LEFT(BART_Rides[[#This Row],[Lines]],1)</f>
        <v>O</v>
      </c>
      <c r="M6176" s="1" t="str">
        <f>IF(BART_Rides[[#This Row],[FirstLetter]]="Y","Yes","No")</f>
        <v>No</v>
      </c>
      <c r="N6176" s="1" t="str">
        <f>IF(OR(BART_Rides[[#This Row],[Station Code]]="EM", BART_Rides[[#This Row],[Station Code]]="MT", BART_Rides[[#This Row],[Station Code]]="PL", BART_Rides[[#This Row],[Station Code]]="CC"), "Yes", "No")</f>
        <v>No</v>
      </c>
    </row>
    <row r="6177" spans="6:14">
      <c r="F6177" s="3">
        <v>44532</v>
      </c>
      <c r="G6177" s="1" t="s">
        <v>31</v>
      </c>
      <c r="H6177" s="1" t="s">
        <v>104</v>
      </c>
      <c r="I6177" s="1">
        <v>1223</v>
      </c>
      <c r="J6177" s="1">
        <f>MONTH(BART_Rides[[#This Row],[Date]])</f>
        <v>12</v>
      </c>
      <c r="K6177" s="1">
        <f>WEEKDAY(BART_Rides[[#This Row],[Date]],2)</f>
        <v>4</v>
      </c>
      <c r="L6177" s="1" t="str">
        <f>LEFT(BART_Rides[[#This Row],[Lines]],1)</f>
        <v>O</v>
      </c>
      <c r="M6177" s="1" t="str">
        <f>IF(BART_Rides[[#This Row],[FirstLetter]]="Y","Yes","No")</f>
        <v>No</v>
      </c>
      <c r="N6177" s="1" t="str">
        <f>IF(OR(BART_Rides[[#This Row],[Station Code]]="EM", BART_Rides[[#This Row],[Station Code]]="MT", BART_Rides[[#This Row],[Station Code]]="PL", BART_Rides[[#This Row],[Station Code]]="CC"), "Yes", "No")</f>
        <v>No</v>
      </c>
    </row>
    <row r="6178" spans="6:14">
      <c r="F6178" s="3">
        <v>44533</v>
      </c>
      <c r="G6178" s="1" t="s">
        <v>31</v>
      </c>
      <c r="H6178" s="1" t="s">
        <v>104</v>
      </c>
      <c r="I6178" s="1">
        <v>1224</v>
      </c>
      <c r="J6178" s="1">
        <f>MONTH(BART_Rides[[#This Row],[Date]])</f>
        <v>12</v>
      </c>
      <c r="K6178" s="1">
        <f>WEEKDAY(BART_Rides[[#This Row],[Date]],2)</f>
        <v>5</v>
      </c>
      <c r="L6178" s="1" t="str">
        <f>LEFT(BART_Rides[[#This Row],[Lines]],1)</f>
        <v>O</v>
      </c>
      <c r="M6178" s="1" t="str">
        <f>IF(BART_Rides[[#This Row],[FirstLetter]]="Y","Yes","No")</f>
        <v>No</v>
      </c>
      <c r="N6178" s="1" t="str">
        <f>IF(OR(BART_Rides[[#This Row],[Station Code]]="EM", BART_Rides[[#This Row],[Station Code]]="MT", BART_Rides[[#This Row],[Station Code]]="PL", BART_Rides[[#This Row],[Station Code]]="CC"), "Yes", "No")</f>
        <v>No</v>
      </c>
    </row>
    <row r="6179" spans="6:14">
      <c r="F6179" s="3">
        <v>44534</v>
      </c>
      <c r="G6179" s="1" t="s">
        <v>31</v>
      </c>
      <c r="H6179" s="1" t="s">
        <v>104</v>
      </c>
      <c r="I6179" s="1">
        <v>619</v>
      </c>
      <c r="J6179" s="1">
        <f>MONTH(BART_Rides[[#This Row],[Date]])</f>
        <v>12</v>
      </c>
      <c r="K6179" s="1">
        <f>WEEKDAY(BART_Rides[[#This Row],[Date]],2)</f>
        <v>6</v>
      </c>
      <c r="L6179" s="1" t="str">
        <f>LEFT(BART_Rides[[#This Row],[Lines]],1)</f>
        <v>O</v>
      </c>
      <c r="M6179" s="1" t="str">
        <f>IF(BART_Rides[[#This Row],[FirstLetter]]="Y","Yes","No")</f>
        <v>No</v>
      </c>
      <c r="N6179" s="1" t="str">
        <f>IF(OR(BART_Rides[[#This Row],[Station Code]]="EM", BART_Rides[[#This Row],[Station Code]]="MT", BART_Rides[[#This Row],[Station Code]]="PL", BART_Rides[[#This Row],[Station Code]]="CC"), "Yes", "No")</f>
        <v>No</v>
      </c>
    </row>
    <row r="6180" spans="6:14">
      <c r="F6180" s="3">
        <v>44535</v>
      </c>
      <c r="G6180" s="1" t="s">
        <v>31</v>
      </c>
      <c r="H6180" s="1" t="s">
        <v>104</v>
      </c>
      <c r="I6180" s="1">
        <v>380</v>
      </c>
      <c r="J6180" s="1">
        <f>MONTH(BART_Rides[[#This Row],[Date]])</f>
        <v>12</v>
      </c>
      <c r="K6180" s="1">
        <f>WEEKDAY(BART_Rides[[#This Row],[Date]],2)</f>
        <v>7</v>
      </c>
      <c r="L6180" s="1" t="str">
        <f>LEFT(BART_Rides[[#This Row],[Lines]],1)</f>
        <v>O</v>
      </c>
      <c r="M6180" s="1" t="str">
        <f>IF(BART_Rides[[#This Row],[FirstLetter]]="Y","Yes","No")</f>
        <v>No</v>
      </c>
      <c r="N6180" s="1" t="str">
        <f>IF(OR(BART_Rides[[#This Row],[Station Code]]="EM", BART_Rides[[#This Row],[Station Code]]="MT", BART_Rides[[#This Row],[Station Code]]="PL", BART_Rides[[#This Row],[Station Code]]="CC"), "Yes", "No")</f>
        <v>No</v>
      </c>
    </row>
    <row r="6181" spans="6:14">
      <c r="F6181" s="3">
        <v>44536</v>
      </c>
      <c r="G6181" s="1" t="s">
        <v>31</v>
      </c>
      <c r="H6181" s="1" t="s">
        <v>104</v>
      </c>
      <c r="I6181" s="1">
        <v>1183</v>
      </c>
      <c r="J6181" s="1">
        <f>MONTH(BART_Rides[[#This Row],[Date]])</f>
        <v>12</v>
      </c>
      <c r="K6181" s="1">
        <f>WEEKDAY(BART_Rides[[#This Row],[Date]],2)</f>
        <v>1</v>
      </c>
      <c r="L6181" s="1" t="str">
        <f>LEFT(BART_Rides[[#This Row],[Lines]],1)</f>
        <v>O</v>
      </c>
      <c r="M6181" s="1" t="str">
        <f>IF(BART_Rides[[#This Row],[FirstLetter]]="Y","Yes","No")</f>
        <v>No</v>
      </c>
      <c r="N6181" s="1" t="str">
        <f>IF(OR(BART_Rides[[#This Row],[Station Code]]="EM", BART_Rides[[#This Row],[Station Code]]="MT", BART_Rides[[#This Row],[Station Code]]="PL", BART_Rides[[#This Row],[Station Code]]="CC"), "Yes", "No")</f>
        <v>No</v>
      </c>
    </row>
    <row r="6182" spans="6:14">
      <c r="F6182" s="3">
        <v>44537</v>
      </c>
      <c r="G6182" s="1" t="s">
        <v>31</v>
      </c>
      <c r="H6182" s="1" t="s">
        <v>104</v>
      </c>
      <c r="I6182" s="1">
        <v>1214</v>
      </c>
      <c r="J6182" s="1">
        <f>MONTH(BART_Rides[[#This Row],[Date]])</f>
        <v>12</v>
      </c>
      <c r="K6182" s="1">
        <f>WEEKDAY(BART_Rides[[#This Row],[Date]],2)</f>
        <v>2</v>
      </c>
      <c r="L6182" s="1" t="str">
        <f>LEFT(BART_Rides[[#This Row],[Lines]],1)</f>
        <v>O</v>
      </c>
      <c r="M6182" s="1" t="str">
        <f>IF(BART_Rides[[#This Row],[FirstLetter]]="Y","Yes","No")</f>
        <v>No</v>
      </c>
      <c r="N6182" s="1" t="str">
        <f>IF(OR(BART_Rides[[#This Row],[Station Code]]="EM", BART_Rides[[#This Row],[Station Code]]="MT", BART_Rides[[#This Row],[Station Code]]="PL", BART_Rides[[#This Row],[Station Code]]="CC"), "Yes", "No")</f>
        <v>No</v>
      </c>
    </row>
    <row r="6183" spans="6:14">
      <c r="F6183" s="3">
        <v>44538</v>
      </c>
      <c r="G6183" s="1" t="s">
        <v>31</v>
      </c>
      <c r="H6183" s="1" t="s">
        <v>104</v>
      </c>
      <c r="I6183" s="1">
        <v>1252</v>
      </c>
      <c r="J6183" s="1">
        <f>MONTH(BART_Rides[[#This Row],[Date]])</f>
        <v>12</v>
      </c>
      <c r="K6183" s="1">
        <f>WEEKDAY(BART_Rides[[#This Row],[Date]],2)</f>
        <v>3</v>
      </c>
      <c r="L6183" s="1" t="str">
        <f>LEFT(BART_Rides[[#This Row],[Lines]],1)</f>
        <v>O</v>
      </c>
      <c r="M6183" s="1" t="str">
        <f>IF(BART_Rides[[#This Row],[FirstLetter]]="Y","Yes","No")</f>
        <v>No</v>
      </c>
      <c r="N6183" s="1" t="str">
        <f>IF(OR(BART_Rides[[#This Row],[Station Code]]="EM", BART_Rides[[#This Row],[Station Code]]="MT", BART_Rides[[#This Row],[Station Code]]="PL", BART_Rides[[#This Row],[Station Code]]="CC"), "Yes", "No")</f>
        <v>No</v>
      </c>
    </row>
    <row r="6184" spans="6:14">
      <c r="F6184" s="3">
        <v>44539</v>
      </c>
      <c r="G6184" s="1" t="s">
        <v>31</v>
      </c>
      <c r="H6184" s="1" t="s">
        <v>104</v>
      </c>
      <c r="I6184" s="1">
        <v>1193</v>
      </c>
      <c r="J6184" s="1">
        <f>MONTH(BART_Rides[[#This Row],[Date]])</f>
        <v>12</v>
      </c>
      <c r="K6184" s="1">
        <f>WEEKDAY(BART_Rides[[#This Row],[Date]],2)</f>
        <v>4</v>
      </c>
      <c r="L6184" s="1" t="str">
        <f>LEFT(BART_Rides[[#This Row],[Lines]],1)</f>
        <v>O</v>
      </c>
      <c r="M6184" s="1" t="str">
        <f>IF(BART_Rides[[#This Row],[FirstLetter]]="Y","Yes","No")</f>
        <v>No</v>
      </c>
      <c r="N6184" s="1" t="str">
        <f>IF(OR(BART_Rides[[#This Row],[Station Code]]="EM", BART_Rides[[#This Row],[Station Code]]="MT", BART_Rides[[#This Row],[Station Code]]="PL", BART_Rides[[#This Row],[Station Code]]="CC"), "Yes", "No")</f>
        <v>No</v>
      </c>
    </row>
    <row r="6185" spans="6:14">
      <c r="F6185" s="3">
        <v>44540</v>
      </c>
      <c r="G6185" s="1" t="s">
        <v>31</v>
      </c>
      <c r="H6185" s="1" t="s">
        <v>104</v>
      </c>
      <c r="I6185" s="1">
        <v>1169</v>
      </c>
      <c r="J6185" s="1">
        <f>MONTH(BART_Rides[[#This Row],[Date]])</f>
        <v>12</v>
      </c>
      <c r="K6185" s="1">
        <f>WEEKDAY(BART_Rides[[#This Row],[Date]],2)</f>
        <v>5</v>
      </c>
      <c r="L6185" s="1" t="str">
        <f>LEFT(BART_Rides[[#This Row],[Lines]],1)</f>
        <v>O</v>
      </c>
      <c r="M6185" s="1" t="str">
        <f>IF(BART_Rides[[#This Row],[FirstLetter]]="Y","Yes","No")</f>
        <v>No</v>
      </c>
      <c r="N6185" s="1" t="str">
        <f>IF(OR(BART_Rides[[#This Row],[Station Code]]="EM", BART_Rides[[#This Row],[Station Code]]="MT", BART_Rides[[#This Row],[Station Code]]="PL", BART_Rides[[#This Row],[Station Code]]="CC"), "Yes", "No")</f>
        <v>No</v>
      </c>
    </row>
    <row r="6186" spans="6:14">
      <c r="F6186" s="3">
        <v>44541</v>
      </c>
      <c r="G6186" s="1" t="s">
        <v>31</v>
      </c>
      <c r="H6186" s="1" t="s">
        <v>104</v>
      </c>
      <c r="I6186" s="1">
        <v>624</v>
      </c>
      <c r="J6186" s="1">
        <f>MONTH(BART_Rides[[#This Row],[Date]])</f>
        <v>12</v>
      </c>
      <c r="K6186" s="1">
        <f>WEEKDAY(BART_Rides[[#This Row],[Date]],2)</f>
        <v>6</v>
      </c>
      <c r="L6186" s="1" t="str">
        <f>LEFT(BART_Rides[[#This Row],[Lines]],1)</f>
        <v>O</v>
      </c>
      <c r="M6186" s="1" t="str">
        <f>IF(BART_Rides[[#This Row],[FirstLetter]]="Y","Yes","No")</f>
        <v>No</v>
      </c>
      <c r="N6186" s="1" t="str">
        <f>IF(OR(BART_Rides[[#This Row],[Station Code]]="EM", BART_Rides[[#This Row],[Station Code]]="MT", BART_Rides[[#This Row],[Station Code]]="PL", BART_Rides[[#This Row],[Station Code]]="CC"), "Yes", "No")</f>
        <v>No</v>
      </c>
    </row>
    <row r="6187" spans="6:14">
      <c r="F6187" s="3">
        <v>44542</v>
      </c>
      <c r="G6187" s="1" t="s">
        <v>31</v>
      </c>
      <c r="H6187" s="1" t="s">
        <v>104</v>
      </c>
      <c r="I6187" s="1">
        <v>326</v>
      </c>
      <c r="J6187" s="1">
        <f>MONTH(BART_Rides[[#This Row],[Date]])</f>
        <v>12</v>
      </c>
      <c r="K6187" s="1">
        <f>WEEKDAY(BART_Rides[[#This Row],[Date]],2)</f>
        <v>7</v>
      </c>
      <c r="L6187" s="1" t="str">
        <f>LEFT(BART_Rides[[#This Row],[Lines]],1)</f>
        <v>O</v>
      </c>
      <c r="M6187" s="1" t="str">
        <f>IF(BART_Rides[[#This Row],[FirstLetter]]="Y","Yes","No")</f>
        <v>No</v>
      </c>
      <c r="N6187" s="1" t="str">
        <f>IF(OR(BART_Rides[[#This Row],[Station Code]]="EM", BART_Rides[[#This Row],[Station Code]]="MT", BART_Rides[[#This Row],[Station Code]]="PL", BART_Rides[[#This Row],[Station Code]]="CC"), "Yes", "No")</f>
        <v>No</v>
      </c>
    </row>
    <row r="6188" spans="6:14">
      <c r="F6188" s="3">
        <v>44543</v>
      </c>
      <c r="G6188" s="1" t="s">
        <v>31</v>
      </c>
      <c r="H6188" s="1" t="s">
        <v>104</v>
      </c>
      <c r="I6188" s="1">
        <v>979</v>
      </c>
      <c r="J6188" s="1">
        <f>MONTH(BART_Rides[[#This Row],[Date]])</f>
        <v>12</v>
      </c>
      <c r="K6188" s="1">
        <f>WEEKDAY(BART_Rides[[#This Row],[Date]],2)</f>
        <v>1</v>
      </c>
      <c r="L6188" s="1" t="str">
        <f>LEFT(BART_Rides[[#This Row],[Lines]],1)</f>
        <v>O</v>
      </c>
      <c r="M6188" s="1" t="str">
        <f>IF(BART_Rides[[#This Row],[FirstLetter]]="Y","Yes","No")</f>
        <v>No</v>
      </c>
      <c r="N6188" s="1" t="str">
        <f>IF(OR(BART_Rides[[#This Row],[Station Code]]="EM", BART_Rides[[#This Row],[Station Code]]="MT", BART_Rides[[#This Row],[Station Code]]="PL", BART_Rides[[#This Row],[Station Code]]="CC"), "Yes", "No")</f>
        <v>No</v>
      </c>
    </row>
    <row r="6189" spans="6:14">
      <c r="F6189" s="3">
        <v>44544</v>
      </c>
      <c r="G6189" s="1" t="s">
        <v>31</v>
      </c>
      <c r="H6189" s="1" t="s">
        <v>104</v>
      </c>
      <c r="I6189" s="1">
        <v>1172</v>
      </c>
      <c r="J6189" s="1">
        <f>MONTH(BART_Rides[[#This Row],[Date]])</f>
        <v>12</v>
      </c>
      <c r="K6189" s="1">
        <f>WEEKDAY(BART_Rides[[#This Row],[Date]],2)</f>
        <v>2</v>
      </c>
      <c r="L6189" s="1" t="str">
        <f>LEFT(BART_Rides[[#This Row],[Lines]],1)</f>
        <v>O</v>
      </c>
      <c r="M6189" s="1" t="str">
        <f>IF(BART_Rides[[#This Row],[FirstLetter]]="Y","Yes","No")</f>
        <v>No</v>
      </c>
      <c r="N6189" s="1" t="str">
        <f>IF(OR(BART_Rides[[#This Row],[Station Code]]="EM", BART_Rides[[#This Row],[Station Code]]="MT", BART_Rides[[#This Row],[Station Code]]="PL", BART_Rides[[#This Row],[Station Code]]="CC"), "Yes", "No")</f>
        <v>No</v>
      </c>
    </row>
    <row r="6190" spans="6:14">
      <c r="F6190" s="3">
        <v>44545</v>
      </c>
      <c r="G6190" s="1" t="s">
        <v>31</v>
      </c>
      <c r="H6190" s="1" t="s">
        <v>104</v>
      </c>
      <c r="I6190" s="1">
        <v>1160</v>
      </c>
      <c r="J6190" s="1">
        <f>MONTH(BART_Rides[[#This Row],[Date]])</f>
        <v>12</v>
      </c>
      <c r="K6190" s="1">
        <f>WEEKDAY(BART_Rides[[#This Row],[Date]],2)</f>
        <v>3</v>
      </c>
      <c r="L6190" s="1" t="str">
        <f>LEFT(BART_Rides[[#This Row],[Lines]],1)</f>
        <v>O</v>
      </c>
      <c r="M6190" s="1" t="str">
        <f>IF(BART_Rides[[#This Row],[FirstLetter]]="Y","Yes","No")</f>
        <v>No</v>
      </c>
      <c r="N6190" s="1" t="str">
        <f>IF(OR(BART_Rides[[#This Row],[Station Code]]="EM", BART_Rides[[#This Row],[Station Code]]="MT", BART_Rides[[#This Row],[Station Code]]="PL", BART_Rides[[#This Row],[Station Code]]="CC"), "Yes", "No")</f>
        <v>No</v>
      </c>
    </row>
    <row r="6191" spans="6:14">
      <c r="F6191" s="3">
        <v>44546</v>
      </c>
      <c r="G6191" s="1" t="s">
        <v>31</v>
      </c>
      <c r="H6191" s="1" t="s">
        <v>104</v>
      </c>
      <c r="I6191" s="1">
        <v>1247</v>
      </c>
      <c r="J6191" s="1">
        <f>MONTH(BART_Rides[[#This Row],[Date]])</f>
        <v>12</v>
      </c>
      <c r="K6191" s="1">
        <f>WEEKDAY(BART_Rides[[#This Row],[Date]],2)</f>
        <v>4</v>
      </c>
      <c r="L6191" s="1" t="str">
        <f>LEFT(BART_Rides[[#This Row],[Lines]],1)</f>
        <v>O</v>
      </c>
      <c r="M6191" s="1" t="str">
        <f>IF(BART_Rides[[#This Row],[FirstLetter]]="Y","Yes","No")</f>
        <v>No</v>
      </c>
      <c r="N6191" s="1" t="str">
        <f>IF(OR(BART_Rides[[#This Row],[Station Code]]="EM", BART_Rides[[#This Row],[Station Code]]="MT", BART_Rides[[#This Row],[Station Code]]="PL", BART_Rides[[#This Row],[Station Code]]="CC"), "Yes", "No")</f>
        <v>No</v>
      </c>
    </row>
    <row r="6192" spans="6:14">
      <c r="F6192" s="3">
        <v>44547</v>
      </c>
      <c r="G6192" s="1" t="s">
        <v>31</v>
      </c>
      <c r="H6192" s="1" t="s">
        <v>104</v>
      </c>
      <c r="I6192" s="1">
        <v>1162</v>
      </c>
      <c r="J6192" s="1">
        <f>MONTH(BART_Rides[[#This Row],[Date]])</f>
        <v>12</v>
      </c>
      <c r="K6192" s="1">
        <f>WEEKDAY(BART_Rides[[#This Row],[Date]],2)</f>
        <v>5</v>
      </c>
      <c r="L6192" s="1" t="str">
        <f>LEFT(BART_Rides[[#This Row],[Lines]],1)</f>
        <v>O</v>
      </c>
      <c r="M6192" s="1" t="str">
        <f>IF(BART_Rides[[#This Row],[FirstLetter]]="Y","Yes","No")</f>
        <v>No</v>
      </c>
      <c r="N6192" s="1" t="str">
        <f>IF(OR(BART_Rides[[#This Row],[Station Code]]="EM", BART_Rides[[#This Row],[Station Code]]="MT", BART_Rides[[#This Row],[Station Code]]="PL", BART_Rides[[#This Row],[Station Code]]="CC"), "Yes", "No")</f>
        <v>No</v>
      </c>
    </row>
    <row r="6193" spans="6:14">
      <c r="F6193" s="3">
        <v>44548</v>
      </c>
      <c r="G6193" s="1" t="s">
        <v>31</v>
      </c>
      <c r="H6193" s="1" t="s">
        <v>104</v>
      </c>
      <c r="I6193" s="1">
        <v>672</v>
      </c>
      <c r="J6193" s="1">
        <f>MONTH(BART_Rides[[#This Row],[Date]])</f>
        <v>12</v>
      </c>
      <c r="K6193" s="1">
        <f>WEEKDAY(BART_Rides[[#This Row],[Date]],2)</f>
        <v>6</v>
      </c>
      <c r="L6193" s="1" t="str">
        <f>LEFT(BART_Rides[[#This Row],[Lines]],1)</f>
        <v>O</v>
      </c>
      <c r="M6193" s="1" t="str">
        <f>IF(BART_Rides[[#This Row],[FirstLetter]]="Y","Yes","No")</f>
        <v>No</v>
      </c>
      <c r="N6193" s="1" t="str">
        <f>IF(OR(BART_Rides[[#This Row],[Station Code]]="EM", BART_Rides[[#This Row],[Station Code]]="MT", BART_Rides[[#This Row],[Station Code]]="PL", BART_Rides[[#This Row],[Station Code]]="CC"), "Yes", "No")</f>
        <v>No</v>
      </c>
    </row>
    <row r="6194" spans="6:14">
      <c r="F6194" s="3">
        <v>44549</v>
      </c>
      <c r="G6194" s="1" t="s">
        <v>31</v>
      </c>
      <c r="H6194" s="1" t="s">
        <v>104</v>
      </c>
      <c r="I6194" s="1">
        <v>434</v>
      </c>
      <c r="J6194" s="1">
        <f>MONTH(BART_Rides[[#This Row],[Date]])</f>
        <v>12</v>
      </c>
      <c r="K6194" s="1">
        <f>WEEKDAY(BART_Rides[[#This Row],[Date]],2)</f>
        <v>7</v>
      </c>
      <c r="L6194" s="1" t="str">
        <f>LEFT(BART_Rides[[#This Row],[Lines]],1)</f>
        <v>O</v>
      </c>
      <c r="M6194" s="1" t="str">
        <f>IF(BART_Rides[[#This Row],[FirstLetter]]="Y","Yes","No")</f>
        <v>No</v>
      </c>
      <c r="N6194" s="1" t="str">
        <f>IF(OR(BART_Rides[[#This Row],[Station Code]]="EM", BART_Rides[[#This Row],[Station Code]]="MT", BART_Rides[[#This Row],[Station Code]]="PL", BART_Rides[[#This Row],[Station Code]]="CC"), "Yes", "No")</f>
        <v>No</v>
      </c>
    </row>
    <row r="6195" spans="6:14">
      <c r="F6195" s="3">
        <v>44550</v>
      </c>
      <c r="G6195" s="1" t="s">
        <v>31</v>
      </c>
      <c r="H6195" s="1" t="s">
        <v>104</v>
      </c>
      <c r="I6195" s="1">
        <v>1097</v>
      </c>
      <c r="J6195" s="1">
        <f>MONTH(BART_Rides[[#This Row],[Date]])</f>
        <v>12</v>
      </c>
      <c r="K6195" s="1">
        <f>WEEKDAY(BART_Rides[[#This Row],[Date]],2)</f>
        <v>1</v>
      </c>
      <c r="L6195" s="1" t="str">
        <f>LEFT(BART_Rides[[#This Row],[Lines]],1)</f>
        <v>O</v>
      </c>
      <c r="M6195" s="1" t="str">
        <f>IF(BART_Rides[[#This Row],[FirstLetter]]="Y","Yes","No")</f>
        <v>No</v>
      </c>
      <c r="N6195" s="1" t="str">
        <f>IF(OR(BART_Rides[[#This Row],[Station Code]]="EM", BART_Rides[[#This Row],[Station Code]]="MT", BART_Rides[[#This Row],[Station Code]]="PL", BART_Rides[[#This Row],[Station Code]]="CC"), "Yes", "No")</f>
        <v>No</v>
      </c>
    </row>
    <row r="6196" spans="6:14">
      <c r="F6196" s="3">
        <v>44551</v>
      </c>
      <c r="G6196" s="1" t="s">
        <v>31</v>
      </c>
      <c r="H6196" s="1" t="s">
        <v>104</v>
      </c>
      <c r="I6196" s="1">
        <v>981</v>
      </c>
      <c r="J6196" s="1">
        <f>MONTH(BART_Rides[[#This Row],[Date]])</f>
        <v>12</v>
      </c>
      <c r="K6196" s="1">
        <f>WEEKDAY(BART_Rides[[#This Row],[Date]],2)</f>
        <v>2</v>
      </c>
      <c r="L6196" s="1" t="str">
        <f>LEFT(BART_Rides[[#This Row],[Lines]],1)</f>
        <v>O</v>
      </c>
      <c r="M6196" s="1" t="str">
        <f>IF(BART_Rides[[#This Row],[FirstLetter]]="Y","Yes","No")</f>
        <v>No</v>
      </c>
      <c r="N6196" s="1" t="str">
        <f>IF(OR(BART_Rides[[#This Row],[Station Code]]="EM", BART_Rides[[#This Row],[Station Code]]="MT", BART_Rides[[#This Row],[Station Code]]="PL", BART_Rides[[#This Row],[Station Code]]="CC"), "Yes", "No")</f>
        <v>No</v>
      </c>
    </row>
    <row r="6197" spans="6:14">
      <c r="F6197" s="3">
        <v>44552</v>
      </c>
      <c r="G6197" s="1" t="s">
        <v>31</v>
      </c>
      <c r="H6197" s="1" t="s">
        <v>104</v>
      </c>
      <c r="I6197" s="1">
        <v>908</v>
      </c>
      <c r="J6197" s="1">
        <f>MONTH(BART_Rides[[#This Row],[Date]])</f>
        <v>12</v>
      </c>
      <c r="K6197" s="1">
        <f>WEEKDAY(BART_Rides[[#This Row],[Date]],2)</f>
        <v>3</v>
      </c>
      <c r="L6197" s="1" t="str">
        <f>LEFT(BART_Rides[[#This Row],[Lines]],1)</f>
        <v>O</v>
      </c>
      <c r="M6197" s="1" t="str">
        <f>IF(BART_Rides[[#This Row],[FirstLetter]]="Y","Yes","No")</f>
        <v>No</v>
      </c>
      <c r="N6197" s="1" t="str">
        <f>IF(OR(BART_Rides[[#This Row],[Station Code]]="EM", BART_Rides[[#This Row],[Station Code]]="MT", BART_Rides[[#This Row],[Station Code]]="PL", BART_Rides[[#This Row],[Station Code]]="CC"), "Yes", "No")</f>
        <v>No</v>
      </c>
    </row>
    <row r="6198" spans="6:14">
      <c r="F6198" s="3">
        <v>44553</v>
      </c>
      <c r="G6198" s="1" t="s">
        <v>31</v>
      </c>
      <c r="H6198" s="1" t="s">
        <v>104</v>
      </c>
      <c r="I6198" s="1">
        <v>792</v>
      </c>
      <c r="J6198" s="1">
        <f>MONTH(BART_Rides[[#This Row],[Date]])</f>
        <v>12</v>
      </c>
      <c r="K6198" s="1">
        <f>WEEKDAY(BART_Rides[[#This Row],[Date]],2)</f>
        <v>4</v>
      </c>
      <c r="L6198" s="1" t="str">
        <f>LEFT(BART_Rides[[#This Row],[Lines]],1)</f>
        <v>O</v>
      </c>
      <c r="M6198" s="1" t="str">
        <f>IF(BART_Rides[[#This Row],[FirstLetter]]="Y","Yes","No")</f>
        <v>No</v>
      </c>
      <c r="N6198" s="1" t="str">
        <f>IF(OR(BART_Rides[[#This Row],[Station Code]]="EM", BART_Rides[[#This Row],[Station Code]]="MT", BART_Rides[[#This Row],[Station Code]]="PL", BART_Rides[[#This Row],[Station Code]]="CC"), "Yes", "No")</f>
        <v>No</v>
      </c>
    </row>
    <row r="6199" spans="6:14">
      <c r="F6199" s="3">
        <v>44554</v>
      </c>
      <c r="G6199" s="1" t="s">
        <v>31</v>
      </c>
      <c r="H6199" s="1" t="s">
        <v>104</v>
      </c>
      <c r="I6199" s="1">
        <v>486</v>
      </c>
      <c r="J6199" s="1">
        <f>MONTH(BART_Rides[[#This Row],[Date]])</f>
        <v>12</v>
      </c>
      <c r="K6199" s="1">
        <f>WEEKDAY(BART_Rides[[#This Row],[Date]],2)</f>
        <v>5</v>
      </c>
      <c r="L6199" s="1" t="str">
        <f>LEFT(BART_Rides[[#This Row],[Lines]],1)</f>
        <v>O</v>
      </c>
      <c r="M6199" s="1" t="str">
        <f>IF(BART_Rides[[#This Row],[FirstLetter]]="Y","Yes","No")</f>
        <v>No</v>
      </c>
      <c r="N6199" s="1" t="str">
        <f>IF(OR(BART_Rides[[#This Row],[Station Code]]="EM", BART_Rides[[#This Row],[Station Code]]="MT", BART_Rides[[#This Row],[Station Code]]="PL", BART_Rides[[#This Row],[Station Code]]="CC"), "Yes", "No")</f>
        <v>No</v>
      </c>
    </row>
    <row r="6200" spans="6:14">
      <c r="F6200" s="3">
        <v>44555</v>
      </c>
      <c r="G6200" s="1" t="s">
        <v>31</v>
      </c>
      <c r="H6200" s="1" t="s">
        <v>104</v>
      </c>
      <c r="I6200" s="1">
        <v>187</v>
      </c>
      <c r="J6200" s="1">
        <f>MONTH(BART_Rides[[#This Row],[Date]])</f>
        <v>12</v>
      </c>
      <c r="K6200" s="1">
        <f>WEEKDAY(BART_Rides[[#This Row],[Date]],2)</f>
        <v>6</v>
      </c>
      <c r="L6200" s="1" t="str">
        <f>LEFT(BART_Rides[[#This Row],[Lines]],1)</f>
        <v>O</v>
      </c>
      <c r="M6200" s="1" t="str">
        <f>IF(BART_Rides[[#This Row],[FirstLetter]]="Y","Yes","No")</f>
        <v>No</v>
      </c>
      <c r="N6200" s="1" t="str">
        <f>IF(OR(BART_Rides[[#This Row],[Station Code]]="EM", BART_Rides[[#This Row],[Station Code]]="MT", BART_Rides[[#This Row],[Station Code]]="PL", BART_Rides[[#This Row],[Station Code]]="CC"), "Yes", "No")</f>
        <v>No</v>
      </c>
    </row>
    <row r="6201" spans="6:14">
      <c r="F6201" s="3">
        <v>44556</v>
      </c>
      <c r="G6201" s="1" t="s">
        <v>31</v>
      </c>
      <c r="H6201" s="1" t="s">
        <v>104</v>
      </c>
      <c r="I6201" s="1">
        <v>252</v>
      </c>
      <c r="J6201" s="1">
        <f>MONTH(BART_Rides[[#This Row],[Date]])</f>
        <v>12</v>
      </c>
      <c r="K6201" s="1">
        <f>WEEKDAY(BART_Rides[[#This Row],[Date]],2)</f>
        <v>7</v>
      </c>
      <c r="L6201" s="1" t="str">
        <f>LEFT(BART_Rides[[#This Row],[Lines]],1)</f>
        <v>O</v>
      </c>
      <c r="M6201" s="1" t="str">
        <f>IF(BART_Rides[[#This Row],[FirstLetter]]="Y","Yes","No")</f>
        <v>No</v>
      </c>
      <c r="N6201" s="1" t="str">
        <f>IF(OR(BART_Rides[[#This Row],[Station Code]]="EM", BART_Rides[[#This Row],[Station Code]]="MT", BART_Rides[[#This Row],[Station Code]]="PL", BART_Rides[[#This Row],[Station Code]]="CC"), "Yes", "No")</f>
        <v>No</v>
      </c>
    </row>
    <row r="6202" spans="6:14">
      <c r="F6202" s="3">
        <v>44557</v>
      </c>
      <c r="G6202" s="1" t="s">
        <v>31</v>
      </c>
      <c r="H6202" s="1" t="s">
        <v>104</v>
      </c>
      <c r="I6202" s="1">
        <v>740</v>
      </c>
      <c r="J6202" s="1">
        <f>MONTH(BART_Rides[[#This Row],[Date]])</f>
        <v>12</v>
      </c>
      <c r="K6202" s="1">
        <f>WEEKDAY(BART_Rides[[#This Row],[Date]],2)</f>
        <v>1</v>
      </c>
      <c r="L6202" s="1" t="str">
        <f>LEFT(BART_Rides[[#This Row],[Lines]],1)</f>
        <v>O</v>
      </c>
      <c r="M6202" s="1" t="str">
        <f>IF(BART_Rides[[#This Row],[FirstLetter]]="Y","Yes","No")</f>
        <v>No</v>
      </c>
      <c r="N6202" s="1" t="str">
        <f>IF(OR(BART_Rides[[#This Row],[Station Code]]="EM", BART_Rides[[#This Row],[Station Code]]="MT", BART_Rides[[#This Row],[Station Code]]="PL", BART_Rides[[#This Row],[Station Code]]="CC"), "Yes", "No")</f>
        <v>No</v>
      </c>
    </row>
    <row r="6203" spans="6:14">
      <c r="F6203" s="3">
        <v>44558</v>
      </c>
      <c r="G6203" s="1" t="s">
        <v>31</v>
      </c>
      <c r="H6203" s="1" t="s">
        <v>104</v>
      </c>
      <c r="I6203" s="1">
        <v>807</v>
      </c>
      <c r="J6203" s="1">
        <f>MONTH(BART_Rides[[#This Row],[Date]])</f>
        <v>12</v>
      </c>
      <c r="K6203" s="1">
        <f>WEEKDAY(BART_Rides[[#This Row],[Date]],2)</f>
        <v>2</v>
      </c>
      <c r="L6203" s="1" t="str">
        <f>LEFT(BART_Rides[[#This Row],[Lines]],1)</f>
        <v>O</v>
      </c>
      <c r="M6203" s="1" t="str">
        <f>IF(BART_Rides[[#This Row],[FirstLetter]]="Y","Yes","No")</f>
        <v>No</v>
      </c>
      <c r="N6203" s="1" t="str">
        <f>IF(OR(BART_Rides[[#This Row],[Station Code]]="EM", BART_Rides[[#This Row],[Station Code]]="MT", BART_Rides[[#This Row],[Station Code]]="PL", BART_Rides[[#This Row],[Station Code]]="CC"), "Yes", "No")</f>
        <v>No</v>
      </c>
    </row>
    <row r="6204" spans="6:14">
      <c r="F6204" s="3">
        <v>44559</v>
      </c>
      <c r="G6204" s="1" t="s">
        <v>31</v>
      </c>
      <c r="H6204" s="1" t="s">
        <v>104</v>
      </c>
      <c r="I6204" s="1">
        <v>752</v>
      </c>
      <c r="J6204" s="1">
        <f>MONTH(BART_Rides[[#This Row],[Date]])</f>
        <v>12</v>
      </c>
      <c r="K6204" s="1">
        <f>WEEKDAY(BART_Rides[[#This Row],[Date]],2)</f>
        <v>3</v>
      </c>
      <c r="L6204" s="1" t="str">
        <f>LEFT(BART_Rides[[#This Row],[Lines]],1)</f>
        <v>O</v>
      </c>
      <c r="M6204" s="1" t="str">
        <f>IF(BART_Rides[[#This Row],[FirstLetter]]="Y","Yes","No")</f>
        <v>No</v>
      </c>
      <c r="N6204" s="1" t="str">
        <f>IF(OR(BART_Rides[[#This Row],[Station Code]]="EM", BART_Rides[[#This Row],[Station Code]]="MT", BART_Rides[[#This Row],[Station Code]]="PL", BART_Rides[[#This Row],[Station Code]]="CC"), "Yes", "No")</f>
        <v>No</v>
      </c>
    </row>
    <row r="6205" spans="6:14">
      <c r="F6205" s="3">
        <v>44560</v>
      </c>
      <c r="G6205" s="1" t="s">
        <v>31</v>
      </c>
      <c r="H6205" s="1" t="s">
        <v>104</v>
      </c>
      <c r="I6205" s="1">
        <v>888</v>
      </c>
      <c r="J6205" s="1">
        <f>MONTH(BART_Rides[[#This Row],[Date]])</f>
        <v>12</v>
      </c>
      <c r="K6205" s="1">
        <f>WEEKDAY(BART_Rides[[#This Row],[Date]],2)</f>
        <v>4</v>
      </c>
      <c r="L6205" s="1" t="str">
        <f>LEFT(BART_Rides[[#This Row],[Lines]],1)</f>
        <v>O</v>
      </c>
      <c r="M6205" s="1" t="str">
        <f>IF(BART_Rides[[#This Row],[FirstLetter]]="Y","Yes","No")</f>
        <v>No</v>
      </c>
      <c r="N6205" s="1" t="str">
        <f>IF(OR(BART_Rides[[#This Row],[Station Code]]="EM", BART_Rides[[#This Row],[Station Code]]="MT", BART_Rides[[#This Row],[Station Code]]="PL", BART_Rides[[#This Row],[Station Code]]="CC"), "Yes", "No")</f>
        <v>No</v>
      </c>
    </row>
    <row r="6206" spans="6:14">
      <c r="F6206" s="3">
        <v>44561</v>
      </c>
      <c r="G6206" s="1" t="s">
        <v>31</v>
      </c>
      <c r="H6206" s="1" t="s">
        <v>104</v>
      </c>
      <c r="I6206" s="1">
        <v>508</v>
      </c>
      <c r="J6206" s="1">
        <f>MONTH(BART_Rides[[#This Row],[Date]])</f>
        <v>12</v>
      </c>
      <c r="K6206" s="1">
        <f>WEEKDAY(BART_Rides[[#This Row],[Date]],2)</f>
        <v>5</v>
      </c>
      <c r="L6206" s="1" t="str">
        <f>LEFT(BART_Rides[[#This Row],[Lines]],1)</f>
        <v>O</v>
      </c>
      <c r="M6206" s="1" t="str">
        <f>IF(BART_Rides[[#This Row],[FirstLetter]]="Y","Yes","No")</f>
        <v>No</v>
      </c>
      <c r="N6206" s="1" t="str">
        <f>IF(OR(BART_Rides[[#This Row],[Station Code]]="EM", BART_Rides[[#This Row],[Station Code]]="MT", BART_Rides[[#This Row],[Station Code]]="PL", BART_Rides[[#This Row],[Station Code]]="CC"), "Yes", "No")</f>
        <v>No</v>
      </c>
    </row>
    <row r="6207" spans="6:14">
      <c r="F6207" s="3">
        <v>44197</v>
      </c>
      <c r="G6207" s="1" t="s">
        <v>33</v>
      </c>
      <c r="H6207" s="1" t="s">
        <v>104</v>
      </c>
      <c r="I6207" s="1">
        <v>157</v>
      </c>
      <c r="J6207" s="1">
        <f>MONTH(BART_Rides[[#This Row],[Date]])</f>
        <v>1</v>
      </c>
      <c r="K6207" s="1">
        <f>WEEKDAY(BART_Rides[[#This Row],[Date]],2)</f>
        <v>5</v>
      </c>
      <c r="L6207" s="1" t="str">
        <f>LEFT(BART_Rides[[#This Row],[Lines]],1)</f>
        <v>O</v>
      </c>
      <c r="M6207" s="1" t="str">
        <f>IF(BART_Rides[[#This Row],[FirstLetter]]="Y","Yes","No")</f>
        <v>No</v>
      </c>
      <c r="N6207" s="1" t="str">
        <f>IF(OR(BART_Rides[[#This Row],[Station Code]]="EM", BART_Rides[[#This Row],[Station Code]]="MT", BART_Rides[[#This Row],[Station Code]]="PL", BART_Rides[[#This Row],[Station Code]]="CC"), "Yes", "No")</f>
        <v>No</v>
      </c>
    </row>
    <row r="6208" spans="6:14">
      <c r="F6208" s="3">
        <v>44198</v>
      </c>
      <c r="G6208" s="1" t="s">
        <v>33</v>
      </c>
      <c r="H6208" s="1" t="s">
        <v>104</v>
      </c>
      <c r="I6208" s="1">
        <v>190</v>
      </c>
      <c r="J6208" s="1">
        <f>MONTH(BART_Rides[[#This Row],[Date]])</f>
        <v>1</v>
      </c>
      <c r="K6208" s="1">
        <f>WEEKDAY(BART_Rides[[#This Row],[Date]],2)</f>
        <v>6</v>
      </c>
      <c r="L6208" s="1" t="str">
        <f>LEFT(BART_Rides[[#This Row],[Lines]],1)</f>
        <v>O</v>
      </c>
      <c r="M6208" s="1" t="str">
        <f>IF(BART_Rides[[#This Row],[FirstLetter]]="Y","Yes","No")</f>
        <v>No</v>
      </c>
      <c r="N6208" s="1" t="str">
        <f>IF(OR(BART_Rides[[#This Row],[Station Code]]="EM", BART_Rides[[#This Row],[Station Code]]="MT", BART_Rides[[#This Row],[Station Code]]="PL", BART_Rides[[#This Row],[Station Code]]="CC"), "Yes", "No")</f>
        <v>No</v>
      </c>
    </row>
    <row r="6209" spans="6:14">
      <c r="F6209" s="3">
        <v>44199</v>
      </c>
      <c r="G6209" s="1" t="s">
        <v>33</v>
      </c>
      <c r="H6209" s="1" t="s">
        <v>104</v>
      </c>
      <c r="I6209" s="1">
        <v>178</v>
      </c>
      <c r="J6209" s="1">
        <f>MONTH(BART_Rides[[#This Row],[Date]])</f>
        <v>1</v>
      </c>
      <c r="K6209" s="1">
        <f>WEEKDAY(BART_Rides[[#This Row],[Date]],2)</f>
        <v>7</v>
      </c>
      <c r="L6209" s="1" t="str">
        <f>LEFT(BART_Rides[[#This Row],[Lines]],1)</f>
        <v>O</v>
      </c>
      <c r="M6209" s="1" t="str">
        <f>IF(BART_Rides[[#This Row],[FirstLetter]]="Y","Yes","No")</f>
        <v>No</v>
      </c>
      <c r="N6209" s="1" t="str">
        <f>IF(OR(BART_Rides[[#This Row],[Station Code]]="EM", BART_Rides[[#This Row],[Station Code]]="MT", BART_Rides[[#This Row],[Station Code]]="PL", BART_Rides[[#This Row],[Station Code]]="CC"), "Yes", "No")</f>
        <v>No</v>
      </c>
    </row>
    <row r="6210" spans="6:14">
      <c r="F6210" s="3">
        <v>44200</v>
      </c>
      <c r="G6210" s="1" t="s">
        <v>33</v>
      </c>
      <c r="H6210" s="1" t="s">
        <v>104</v>
      </c>
      <c r="I6210" s="1">
        <v>538</v>
      </c>
      <c r="J6210" s="1">
        <f>MONTH(BART_Rides[[#This Row],[Date]])</f>
        <v>1</v>
      </c>
      <c r="K6210" s="1">
        <f>WEEKDAY(BART_Rides[[#This Row],[Date]],2)</f>
        <v>1</v>
      </c>
      <c r="L6210" s="1" t="str">
        <f>LEFT(BART_Rides[[#This Row],[Lines]],1)</f>
        <v>O</v>
      </c>
      <c r="M6210" s="1" t="str">
        <f>IF(BART_Rides[[#This Row],[FirstLetter]]="Y","Yes","No")</f>
        <v>No</v>
      </c>
      <c r="N6210" s="1" t="str">
        <f>IF(OR(BART_Rides[[#This Row],[Station Code]]="EM", BART_Rides[[#This Row],[Station Code]]="MT", BART_Rides[[#This Row],[Station Code]]="PL", BART_Rides[[#This Row],[Station Code]]="CC"), "Yes", "No")</f>
        <v>No</v>
      </c>
    </row>
    <row r="6211" spans="6:14">
      <c r="F6211" s="3">
        <v>44201</v>
      </c>
      <c r="G6211" s="1" t="s">
        <v>33</v>
      </c>
      <c r="H6211" s="1" t="s">
        <v>104</v>
      </c>
      <c r="I6211" s="1">
        <v>593</v>
      </c>
      <c r="J6211" s="1">
        <f>MONTH(BART_Rides[[#This Row],[Date]])</f>
        <v>1</v>
      </c>
      <c r="K6211" s="1">
        <f>WEEKDAY(BART_Rides[[#This Row],[Date]],2)</f>
        <v>2</v>
      </c>
      <c r="L6211" s="1" t="str">
        <f>LEFT(BART_Rides[[#This Row],[Lines]],1)</f>
        <v>O</v>
      </c>
      <c r="M6211" s="1" t="str">
        <f>IF(BART_Rides[[#This Row],[FirstLetter]]="Y","Yes","No")</f>
        <v>No</v>
      </c>
      <c r="N6211" s="1" t="str">
        <f>IF(OR(BART_Rides[[#This Row],[Station Code]]="EM", BART_Rides[[#This Row],[Station Code]]="MT", BART_Rides[[#This Row],[Station Code]]="PL", BART_Rides[[#This Row],[Station Code]]="CC"), "Yes", "No")</f>
        <v>No</v>
      </c>
    </row>
    <row r="6212" spans="6:14">
      <c r="F6212" s="3">
        <v>44202</v>
      </c>
      <c r="G6212" s="1" t="s">
        <v>33</v>
      </c>
      <c r="H6212" s="1" t="s">
        <v>104</v>
      </c>
      <c r="I6212" s="1">
        <v>482</v>
      </c>
      <c r="J6212" s="1">
        <f>MONTH(BART_Rides[[#This Row],[Date]])</f>
        <v>1</v>
      </c>
      <c r="K6212" s="1">
        <f>WEEKDAY(BART_Rides[[#This Row],[Date]],2)</f>
        <v>3</v>
      </c>
      <c r="L6212" s="1" t="str">
        <f>LEFT(BART_Rides[[#This Row],[Lines]],1)</f>
        <v>O</v>
      </c>
      <c r="M6212" s="1" t="str">
        <f>IF(BART_Rides[[#This Row],[FirstLetter]]="Y","Yes","No")</f>
        <v>No</v>
      </c>
      <c r="N6212" s="1" t="str">
        <f>IF(OR(BART_Rides[[#This Row],[Station Code]]="EM", BART_Rides[[#This Row],[Station Code]]="MT", BART_Rides[[#This Row],[Station Code]]="PL", BART_Rides[[#This Row],[Station Code]]="CC"), "Yes", "No")</f>
        <v>No</v>
      </c>
    </row>
    <row r="6213" spans="6:14">
      <c r="F6213" s="3">
        <v>44203</v>
      </c>
      <c r="G6213" s="1" t="s">
        <v>33</v>
      </c>
      <c r="H6213" s="1" t="s">
        <v>104</v>
      </c>
      <c r="I6213" s="1">
        <v>461</v>
      </c>
      <c r="J6213" s="1">
        <f>MONTH(BART_Rides[[#This Row],[Date]])</f>
        <v>1</v>
      </c>
      <c r="K6213" s="1">
        <f>WEEKDAY(BART_Rides[[#This Row],[Date]],2)</f>
        <v>4</v>
      </c>
      <c r="L6213" s="1" t="str">
        <f>LEFT(BART_Rides[[#This Row],[Lines]],1)</f>
        <v>O</v>
      </c>
      <c r="M6213" s="1" t="str">
        <f>IF(BART_Rides[[#This Row],[FirstLetter]]="Y","Yes","No")</f>
        <v>No</v>
      </c>
      <c r="N6213" s="1" t="str">
        <f>IF(OR(BART_Rides[[#This Row],[Station Code]]="EM", BART_Rides[[#This Row],[Station Code]]="MT", BART_Rides[[#This Row],[Station Code]]="PL", BART_Rides[[#This Row],[Station Code]]="CC"), "Yes", "No")</f>
        <v>No</v>
      </c>
    </row>
    <row r="6214" spans="6:14">
      <c r="F6214" s="3">
        <v>44204</v>
      </c>
      <c r="G6214" s="1" t="s">
        <v>33</v>
      </c>
      <c r="H6214" s="1" t="s">
        <v>104</v>
      </c>
      <c r="I6214" s="1">
        <v>487</v>
      </c>
      <c r="J6214" s="1">
        <f>MONTH(BART_Rides[[#This Row],[Date]])</f>
        <v>1</v>
      </c>
      <c r="K6214" s="1">
        <f>WEEKDAY(BART_Rides[[#This Row],[Date]],2)</f>
        <v>5</v>
      </c>
      <c r="L6214" s="1" t="str">
        <f>LEFT(BART_Rides[[#This Row],[Lines]],1)</f>
        <v>O</v>
      </c>
      <c r="M6214" s="1" t="str">
        <f>IF(BART_Rides[[#This Row],[FirstLetter]]="Y","Yes","No")</f>
        <v>No</v>
      </c>
      <c r="N6214" s="1" t="str">
        <f>IF(OR(BART_Rides[[#This Row],[Station Code]]="EM", BART_Rides[[#This Row],[Station Code]]="MT", BART_Rides[[#This Row],[Station Code]]="PL", BART_Rides[[#This Row],[Station Code]]="CC"), "Yes", "No")</f>
        <v>No</v>
      </c>
    </row>
    <row r="6215" spans="6:14">
      <c r="F6215" s="3">
        <v>44205</v>
      </c>
      <c r="G6215" s="1" t="s">
        <v>33</v>
      </c>
      <c r="H6215" s="1" t="s">
        <v>104</v>
      </c>
      <c r="I6215" s="1">
        <v>247</v>
      </c>
      <c r="J6215" s="1">
        <f>MONTH(BART_Rides[[#This Row],[Date]])</f>
        <v>1</v>
      </c>
      <c r="K6215" s="1">
        <f>WEEKDAY(BART_Rides[[#This Row],[Date]],2)</f>
        <v>6</v>
      </c>
      <c r="L6215" s="1" t="str">
        <f>LEFT(BART_Rides[[#This Row],[Lines]],1)</f>
        <v>O</v>
      </c>
      <c r="M6215" s="1" t="str">
        <f>IF(BART_Rides[[#This Row],[FirstLetter]]="Y","Yes","No")</f>
        <v>No</v>
      </c>
      <c r="N6215" s="1" t="str">
        <f>IF(OR(BART_Rides[[#This Row],[Station Code]]="EM", BART_Rides[[#This Row],[Station Code]]="MT", BART_Rides[[#This Row],[Station Code]]="PL", BART_Rides[[#This Row],[Station Code]]="CC"), "Yes", "No")</f>
        <v>No</v>
      </c>
    </row>
    <row r="6216" spans="6:14">
      <c r="F6216" s="3">
        <v>44206</v>
      </c>
      <c r="G6216" s="1" t="s">
        <v>33</v>
      </c>
      <c r="H6216" s="1" t="s">
        <v>104</v>
      </c>
      <c r="I6216" s="1">
        <v>171</v>
      </c>
      <c r="J6216" s="1">
        <f>MONTH(BART_Rides[[#This Row],[Date]])</f>
        <v>1</v>
      </c>
      <c r="K6216" s="1">
        <f>WEEKDAY(BART_Rides[[#This Row],[Date]],2)</f>
        <v>7</v>
      </c>
      <c r="L6216" s="1" t="str">
        <f>LEFT(BART_Rides[[#This Row],[Lines]],1)</f>
        <v>O</v>
      </c>
      <c r="M6216" s="1" t="str">
        <f>IF(BART_Rides[[#This Row],[FirstLetter]]="Y","Yes","No")</f>
        <v>No</v>
      </c>
      <c r="N6216" s="1" t="str">
        <f>IF(OR(BART_Rides[[#This Row],[Station Code]]="EM", BART_Rides[[#This Row],[Station Code]]="MT", BART_Rides[[#This Row],[Station Code]]="PL", BART_Rides[[#This Row],[Station Code]]="CC"), "Yes", "No")</f>
        <v>No</v>
      </c>
    </row>
    <row r="6217" spans="6:14">
      <c r="F6217" s="3">
        <v>44207</v>
      </c>
      <c r="G6217" s="1" t="s">
        <v>33</v>
      </c>
      <c r="H6217" s="1" t="s">
        <v>104</v>
      </c>
      <c r="I6217" s="1">
        <v>504</v>
      </c>
      <c r="J6217" s="1">
        <f>MONTH(BART_Rides[[#This Row],[Date]])</f>
        <v>1</v>
      </c>
      <c r="K6217" s="1">
        <f>WEEKDAY(BART_Rides[[#This Row],[Date]],2)</f>
        <v>1</v>
      </c>
      <c r="L6217" s="1" t="str">
        <f>LEFT(BART_Rides[[#This Row],[Lines]],1)</f>
        <v>O</v>
      </c>
      <c r="M6217" s="1" t="str">
        <f>IF(BART_Rides[[#This Row],[FirstLetter]]="Y","Yes","No")</f>
        <v>No</v>
      </c>
      <c r="N6217" s="1" t="str">
        <f>IF(OR(BART_Rides[[#This Row],[Station Code]]="EM", BART_Rides[[#This Row],[Station Code]]="MT", BART_Rides[[#This Row],[Station Code]]="PL", BART_Rides[[#This Row],[Station Code]]="CC"), "Yes", "No")</f>
        <v>No</v>
      </c>
    </row>
    <row r="6218" spans="6:14">
      <c r="F6218" s="3">
        <v>44208</v>
      </c>
      <c r="G6218" s="1" t="s">
        <v>33</v>
      </c>
      <c r="H6218" s="1" t="s">
        <v>104</v>
      </c>
      <c r="I6218" s="1">
        <v>554</v>
      </c>
      <c r="J6218" s="1">
        <f>MONTH(BART_Rides[[#This Row],[Date]])</f>
        <v>1</v>
      </c>
      <c r="K6218" s="1">
        <f>WEEKDAY(BART_Rides[[#This Row],[Date]],2)</f>
        <v>2</v>
      </c>
      <c r="L6218" s="1" t="str">
        <f>LEFT(BART_Rides[[#This Row],[Lines]],1)</f>
        <v>O</v>
      </c>
      <c r="M6218" s="1" t="str">
        <f>IF(BART_Rides[[#This Row],[FirstLetter]]="Y","Yes","No")</f>
        <v>No</v>
      </c>
      <c r="N6218" s="1" t="str">
        <f>IF(OR(BART_Rides[[#This Row],[Station Code]]="EM", BART_Rides[[#This Row],[Station Code]]="MT", BART_Rides[[#This Row],[Station Code]]="PL", BART_Rides[[#This Row],[Station Code]]="CC"), "Yes", "No")</f>
        <v>No</v>
      </c>
    </row>
    <row r="6219" spans="6:14">
      <c r="F6219" s="3">
        <v>44209</v>
      </c>
      <c r="G6219" s="1" t="s">
        <v>33</v>
      </c>
      <c r="H6219" s="1" t="s">
        <v>104</v>
      </c>
      <c r="I6219" s="1">
        <v>492</v>
      </c>
      <c r="J6219" s="1">
        <f>MONTH(BART_Rides[[#This Row],[Date]])</f>
        <v>1</v>
      </c>
      <c r="K6219" s="1">
        <f>WEEKDAY(BART_Rides[[#This Row],[Date]],2)</f>
        <v>3</v>
      </c>
      <c r="L6219" s="1" t="str">
        <f>LEFT(BART_Rides[[#This Row],[Lines]],1)</f>
        <v>O</v>
      </c>
      <c r="M6219" s="1" t="str">
        <f>IF(BART_Rides[[#This Row],[FirstLetter]]="Y","Yes","No")</f>
        <v>No</v>
      </c>
      <c r="N6219" s="1" t="str">
        <f>IF(OR(BART_Rides[[#This Row],[Station Code]]="EM", BART_Rides[[#This Row],[Station Code]]="MT", BART_Rides[[#This Row],[Station Code]]="PL", BART_Rides[[#This Row],[Station Code]]="CC"), "Yes", "No")</f>
        <v>No</v>
      </c>
    </row>
    <row r="6220" spans="6:14">
      <c r="F6220" s="3">
        <v>44210</v>
      </c>
      <c r="G6220" s="1" t="s">
        <v>33</v>
      </c>
      <c r="H6220" s="1" t="s">
        <v>104</v>
      </c>
      <c r="I6220" s="1">
        <v>477</v>
      </c>
      <c r="J6220" s="1">
        <f>MONTH(BART_Rides[[#This Row],[Date]])</f>
        <v>1</v>
      </c>
      <c r="K6220" s="1">
        <f>WEEKDAY(BART_Rides[[#This Row],[Date]],2)</f>
        <v>4</v>
      </c>
      <c r="L6220" s="1" t="str">
        <f>LEFT(BART_Rides[[#This Row],[Lines]],1)</f>
        <v>O</v>
      </c>
      <c r="M6220" s="1" t="str">
        <f>IF(BART_Rides[[#This Row],[FirstLetter]]="Y","Yes","No")</f>
        <v>No</v>
      </c>
      <c r="N6220" s="1" t="str">
        <f>IF(OR(BART_Rides[[#This Row],[Station Code]]="EM", BART_Rides[[#This Row],[Station Code]]="MT", BART_Rides[[#This Row],[Station Code]]="PL", BART_Rides[[#This Row],[Station Code]]="CC"), "Yes", "No")</f>
        <v>No</v>
      </c>
    </row>
    <row r="6221" spans="6:14">
      <c r="F6221" s="3">
        <v>44211</v>
      </c>
      <c r="G6221" s="1" t="s">
        <v>33</v>
      </c>
      <c r="H6221" s="1" t="s">
        <v>104</v>
      </c>
      <c r="I6221" s="1">
        <v>490</v>
      </c>
      <c r="J6221" s="1">
        <f>MONTH(BART_Rides[[#This Row],[Date]])</f>
        <v>1</v>
      </c>
      <c r="K6221" s="1">
        <f>WEEKDAY(BART_Rides[[#This Row],[Date]],2)</f>
        <v>5</v>
      </c>
      <c r="L6221" s="1" t="str">
        <f>LEFT(BART_Rides[[#This Row],[Lines]],1)</f>
        <v>O</v>
      </c>
      <c r="M6221" s="1" t="str">
        <f>IF(BART_Rides[[#This Row],[FirstLetter]]="Y","Yes","No")</f>
        <v>No</v>
      </c>
      <c r="N6221" s="1" t="str">
        <f>IF(OR(BART_Rides[[#This Row],[Station Code]]="EM", BART_Rides[[#This Row],[Station Code]]="MT", BART_Rides[[#This Row],[Station Code]]="PL", BART_Rides[[#This Row],[Station Code]]="CC"), "Yes", "No")</f>
        <v>No</v>
      </c>
    </row>
    <row r="6222" spans="6:14">
      <c r="F6222" s="3">
        <v>44212</v>
      </c>
      <c r="G6222" s="1" t="s">
        <v>33</v>
      </c>
      <c r="H6222" s="1" t="s">
        <v>104</v>
      </c>
      <c r="I6222" s="1">
        <v>275</v>
      </c>
      <c r="J6222" s="1">
        <f>MONTH(BART_Rides[[#This Row],[Date]])</f>
        <v>1</v>
      </c>
      <c r="K6222" s="1">
        <f>WEEKDAY(BART_Rides[[#This Row],[Date]],2)</f>
        <v>6</v>
      </c>
      <c r="L6222" s="1" t="str">
        <f>LEFT(BART_Rides[[#This Row],[Lines]],1)</f>
        <v>O</v>
      </c>
      <c r="M6222" s="1" t="str">
        <f>IF(BART_Rides[[#This Row],[FirstLetter]]="Y","Yes","No")</f>
        <v>No</v>
      </c>
      <c r="N6222" s="1" t="str">
        <f>IF(OR(BART_Rides[[#This Row],[Station Code]]="EM", BART_Rides[[#This Row],[Station Code]]="MT", BART_Rides[[#This Row],[Station Code]]="PL", BART_Rides[[#This Row],[Station Code]]="CC"), "Yes", "No")</f>
        <v>No</v>
      </c>
    </row>
    <row r="6223" spans="6:14">
      <c r="F6223" s="3">
        <v>44213</v>
      </c>
      <c r="G6223" s="1" t="s">
        <v>33</v>
      </c>
      <c r="H6223" s="1" t="s">
        <v>104</v>
      </c>
      <c r="I6223" s="1">
        <v>167</v>
      </c>
      <c r="J6223" s="1">
        <f>MONTH(BART_Rides[[#This Row],[Date]])</f>
        <v>1</v>
      </c>
      <c r="K6223" s="1">
        <f>WEEKDAY(BART_Rides[[#This Row],[Date]],2)</f>
        <v>7</v>
      </c>
      <c r="L6223" s="1" t="str">
        <f>LEFT(BART_Rides[[#This Row],[Lines]],1)</f>
        <v>O</v>
      </c>
      <c r="M6223" s="1" t="str">
        <f>IF(BART_Rides[[#This Row],[FirstLetter]]="Y","Yes","No")</f>
        <v>No</v>
      </c>
      <c r="N6223" s="1" t="str">
        <f>IF(OR(BART_Rides[[#This Row],[Station Code]]="EM", BART_Rides[[#This Row],[Station Code]]="MT", BART_Rides[[#This Row],[Station Code]]="PL", BART_Rides[[#This Row],[Station Code]]="CC"), "Yes", "No")</f>
        <v>No</v>
      </c>
    </row>
    <row r="6224" spans="6:14">
      <c r="F6224" s="3">
        <v>44214</v>
      </c>
      <c r="G6224" s="1" t="s">
        <v>33</v>
      </c>
      <c r="H6224" s="1" t="s">
        <v>104</v>
      </c>
      <c r="I6224" s="1">
        <v>252</v>
      </c>
      <c r="J6224" s="1">
        <f>MONTH(BART_Rides[[#This Row],[Date]])</f>
        <v>1</v>
      </c>
      <c r="K6224" s="1">
        <f>WEEKDAY(BART_Rides[[#This Row],[Date]],2)</f>
        <v>1</v>
      </c>
      <c r="L6224" s="1" t="str">
        <f>LEFT(BART_Rides[[#This Row],[Lines]],1)</f>
        <v>O</v>
      </c>
      <c r="M6224" s="1" t="str">
        <f>IF(BART_Rides[[#This Row],[FirstLetter]]="Y","Yes","No")</f>
        <v>No</v>
      </c>
      <c r="N6224" s="1" t="str">
        <f>IF(OR(BART_Rides[[#This Row],[Station Code]]="EM", BART_Rides[[#This Row],[Station Code]]="MT", BART_Rides[[#This Row],[Station Code]]="PL", BART_Rides[[#This Row],[Station Code]]="CC"), "Yes", "No")</f>
        <v>No</v>
      </c>
    </row>
    <row r="6225" spans="6:14">
      <c r="F6225" s="3">
        <v>44215</v>
      </c>
      <c r="G6225" s="1" t="s">
        <v>33</v>
      </c>
      <c r="H6225" s="1" t="s">
        <v>104</v>
      </c>
      <c r="I6225" s="1">
        <v>435</v>
      </c>
      <c r="J6225" s="1">
        <f>MONTH(BART_Rides[[#This Row],[Date]])</f>
        <v>1</v>
      </c>
      <c r="K6225" s="1">
        <f>WEEKDAY(BART_Rides[[#This Row],[Date]],2)</f>
        <v>2</v>
      </c>
      <c r="L6225" s="1" t="str">
        <f>LEFT(BART_Rides[[#This Row],[Lines]],1)</f>
        <v>O</v>
      </c>
      <c r="M6225" s="1" t="str">
        <f>IF(BART_Rides[[#This Row],[FirstLetter]]="Y","Yes","No")</f>
        <v>No</v>
      </c>
      <c r="N6225" s="1" t="str">
        <f>IF(OR(BART_Rides[[#This Row],[Station Code]]="EM", BART_Rides[[#This Row],[Station Code]]="MT", BART_Rides[[#This Row],[Station Code]]="PL", BART_Rides[[#This Row],[Station Code]]="CC"), "Yes", "No")</f>
        <v>No</v>
      </c>
    </row>
    <row r="6226" spans="6:14">
      <c r="F6226" s="3">
        <v>44216</v>
      </c>
      <c r="G6226" s="1" t="s">
        <v>33</v>
      </c>
      <c r="H6226" s="1" t="s">
        <v>104</v>
      </c>
      <c r="I6226" s="1">
        <v>476</v>
      </c>
      <c r="J6226" s="1">
        <f>MONTH(BART_Rides[[#This Row],[Date]])</f>
        <v>1</v>
      </c>
      <c r="K6226" s="1">
        <f>WEEKDAY(BART_Rides[[#This Row],[Date]],2)</f>
        <v>3</v>
      </c>
      <c r="L6226" s="1" t="str">
        <f>LEFT(BART_Rides[[#This Row],[Lines]],1)</f>
        <v>O</v>
      </c>
      <c r="M6226" s="1" t="str">
        <f>IF(BART_Rides[[#This Row],[FirstLetter]]="Y","Yes","No")</f>
        <v>No</v>
      </c>
      <c r="N6226" s="1" t="str">
        <f>IF(OR(BART_Rides[[#This Row],[Station Code]]="EM", BART_Rides[[#This Row],[Station Code]]="MT", BART_Rides[[#This Row],[Station Code]]="PL", BART_Rides[[#This Row],[Station Code]]="CC"), "Yes", "No")</f>
        <v>No</v>
      </c>
    </row>
    <row r="6227" spans="6:14">
      <c r="F6227" s="3">
        <v>44217</v>
      </c>
      <c r="G6227" s="1" t="s">
        <v>33</v>
      </c>
      <c r="H6227" s="1" t="s">
        <v>104</v>
      </c>
      <c r="I6227" s="1">
        <v>472</v>
      </c>
      <c r="J6227" s="1">
        <f>MONTH(BART_Rides[[#This Row],[Date]])</f>
        <v>1</v>
      </c>
      <c r="K6227" s="1">
        <f>WEEKDAY(BART_Rides[[#This Row],[Date]],2)</f>
        <v>4</v>
      </c>
      <c r="L6227" s="1" t="str">
        <f>LEFT(BART_Rides[[#This Row],[Lines]],1)</f>
        <v>O</v>
      </c>
      <c r="M6227" s="1" t="str">
        <f>IF(BART_Rides[[#This Row],[FirstLetter]]="Y","Yes","No")</f>
        <v>No</v>
      </c>
      <c r="N6227" s="1" t="str">
        <f>IF(OR(BART_Rides[[#This Row],[Station Code]]="EM", BART_Rides[[#This Row],[Station Code]]="MT", BART_Rides[[#This Row],[Station Code]]="PL", BART_Rides[[#This Row],[Station Code]]="CC"), "Yes", "No")</f>
        <v>No</v>
      </c>
    </row>
    <row r="6228" spans="6:14">
      <c r="F6228" s="3">
        <v>44218</v>
      </c>
      <c r="G6228" s="1" t="s">
        <v>33</v>
      </c>
      <c r="H6228" s="1" t="s">
        <v>104</v>
      </c>
      <c r="I6228" s="1">
        <v>444</v>
      </c>
      <c r="J6228" s="1">
        <f>MONTH(BART_Rides[[#This Row],[Date]])</f>
        <v>1</v>
      </c>
      <c r="K6228" s="1">
        <f>WEEKDAY(BART_Rides[[#This Row],[Date]],2)</f>
        <v>5</v>
      </c>
      <c r="L6228" s="1" t="str">
        <f>LEFT(BART_Rides[[#This Row],[Lines]],1)</f>
        <v>O</v>
      </c>
      <c r="M6228" s="1" t="str">
        <f>IF(BART_Rides[[#This Row],[FirstLetter]]="Y","Yes","No")</f>
        <v>No</v>
      </c>
      <c r="N6228" s="1" t="str">
        <f>IF(OR(BART_Rides[[#This Row],[Station Code]]="EM", BART_Rides[[#This Row],[Station Code]]="MT", BART_Rides[[#This Row],[Station Code]]="PL", BART_Rides[[#This Row],[Station Code]]="CC"), "Yes", "No")</f>
        <v>No</v>
      </c>
    </row>
    <row r="6229" spans="6:14">
      <c r="F6229" s="3">
        <v>44219</v>
      </c>
      <c r="G6229" s="1" t="s">
        <v>33</v>
      </c>
      <c r="H6229" s="1" t="s">
        <v>104</v>
      </c>
      <c r="I6229" s="1">
        <v>257</v>
      </c>
      <c r="J6229" s="1">
        <f>MONTH(BART_Rides[[#This Row],[Date]])</f>
        <v>1</v>
      </c>
      <c r="K6229" s="1">
        <f>WEEKDAY(BART_Rides[[#This Row],[Date]],2)</f>
        <v>6</v>
      </c>
      <c r="L6229" s="1" t="str">
        <f>LEFT(BART_Rides[[#This Row],[Lines]],1)</f>
        <v>O</v>
      </c>
      <c r="M6229" s="1" t="str">
        <f>IF(BART_Rides[[#This Row],[FirstLetter]]="Y","Yes","No")</f>
        <v>No</v>
      </c>
      <c r="N6229" s="1" t="str">
        <f>IF(OR(BART_Rides[[#This Row],[Station Code]]="EM", BART_Rides[[#This Row],[Station Code]]="MT", BART_Rides[[#This Row],[Station Code]]="PL", BART_Rides[[#This Row],[Station Code]]="CC"), "Yes", "No")</f>
        <v>No</v>
      </c>
    </row>
    <row r="6230" spans="6:14">
      <c r="F6230" s="3">
        <v>44220</v>
      </c>
      <c r="G6230" s="1" t="s">
        <v>33</v>
      </c>
      <c r="H6230" s="1" t="s">
        <v>104</v>
      </c>
      <c r="I6230" s="1">
        <v>142</v>
      </c>
      <c r="J6230" s="1">
        <f>MONTH(BART_Rides[[#This Row],[Date]])</f>
        <v>1</v>
      </c>
      <c r="K6230" s="1">
        <f>WEEKDAY(BART_Rides[[#This Row],[Date]],2)</f>
        <v>7</v>
      </c>
      <c r="L6230" s="1" t="str">
        <f>LEFT(BART_Rides[[#This Row],[Lines]],1)</f>
        <v>O</v>
      </c>
      <c r="M6230" s="1" t="str">
        <f>IF(BART_Rides[[#This Row],[FirstLetter]]="Y","Yes","No")</f>
        <v>No</v>
      </c>
      <c r="N6230" s="1" t="str">
        <f>IF(OR(BART_Rides[[#This Row],[Station Code]]="EM", BART_Rides[[#This Row],[Station Code]]="MT", BART_Rides[[#This Row],[Station Code]]="PL", BART_Rides[[#This Row],[Station Code]]="CC"), "Yes", "No")</f>
        <v>No</v>
      </c>
    </row>
    <row r="6231" spans="6:14">
      <c r="F6231" s="3">
        <v>44221</v>
      </c>
      <c r="G6231" s="1" t="s">
        <v>33</v>
      </c>
      <c r="H6231" s="1" t="s">
        <v>104</v>
      </c>
      <c r="I6231" s="1">
        <v>509</v>
      </c>
      <c r="J6231" s="1">
        <f>MONTH(BART_Rides[[#This Row],[Date]])</f>
        <v>1</v>
      </c>
      <c r="K6231" s="1">
        <f>WEEKDAY(BART_Rides[[#This Row],[Date]],2)</f>
        <v>1</v>
      </c>
      <c r="L6231" s="1" t="str">
        <f>LEFT(BART_Rides[[#This Row],[Lines]],1)</f>
        <v>O</v>
      </c>
      <c r="M6231" s="1" t="str">
        <f>IF(BART_Rides[[#This Row],[FirstLetter]]="Y","Yes","No")</f>
        <v>No</v>
      </c>
      <c r="N6231" s="1" t="str">
        <f>IF(OR(BART_Rides[[#This Row],[Station Code]]="EM", BART_Rides[[#This Row],[Station Code]]="MT", BART_Rides[[#This Row],[Station Code]]="PL", BART_Rides[[#This Row],[Station Code]]="CC"), "Yes", "No")</f>
        <v>No</v>
      </c>
    </row>
    <row r="6232" spans="6:14">
      <c r="F6232" s="3">
        <v>44222</v>
      </c>
      <c r="G6232" s="1" t="s">
        <v>33</v>
      </c>
      <c r="H6232" s="1" t="s">
        <v>104</v>
      </c>
      <c r="I6232" s="1">
        <v>494</v>
      </c>
      <c r="J6232" s="1">
        <f>MONTH(BART_Rides[[#This Row],[Date]])</f>
        <v>1</v>
      </c>
      <c r="K6232" s="1">
        <f>WEEKDAY(BART_Rides[[#This Row],[Date]],2)</f>
        <v>2</v>
      </c>
      <c r="L6232" s="1" t="str">
        <f>LEFT(BART_Rides[[#This Row],[Lines]],1)</f>
        <v>O</v>
      </c>
      <c r="M6232" s="1" t="str">
        <f>IF(BART_Rides[[#This Row],[FirstLetter]]="Y","Yes","No")</f>
        <v>No</v>
      </c>
      <c r="N6232" s="1" t="str">
        <f>IF(OR(BART_Rides[[#This Row],[Station Code]]="EM", BART_Rides[[#This Row],[Station Code]]="MT", BART_Rides[[#This Row],[Station Code]]="PL", BART_Rides[[#This Row],[Station Code]]="CC"), "Yes", "No")</f>
        <v>No</v>
      </c>
    </row>
    <row r="6233" spans="6:14">
      <c r="F6233" s="3">
        <v>44223</v>
      </c>
      <c r="G6233" s="1" t="s">
        <v>33</v>
      </c>
      <c r="H6233" s="1" t="s">
        <v>104</v>
      </c>
      <c r="I6233" s="1">
        <v>424</v>
      </c>
      <c r="J6233" s="1">
        <f>MONTH(BART_Rides[[#This Row],[Date]])</f>
        <v>1</v>
      </c>
      <c r="K6233" s="1">
        <f>WEEKDAY(BART_Rides[[#This Row],[Date]],2)</f>
        <v>3</v>
      </c>
      <c r="L6233" s="1" t="str">
        <f>LEFT(BART_Rides[[#This Row],[Lines]],1)</f>
        <v>O</v>
      </c>
      <c r="M6233" s="1" t="str">
        <f>IF(BART_Rides[[#This Row],[FirstLetter]]="Y","Yes","No")</f>
        <v>No</v>
      </c>
      <c r="N6233" s="1" t="str">
        <f>IF(OR(BART_Rides[[#This Row],[Station Code]]="EM", BART_Rides[[#This Row],[Station Code]]="MT", BART_Rides[[#This Row],[Station Code]]="PL", BART_Rides[[#This Row],[Station Code]]="CC"), "Yes", "No")</f>
        <v>No</v>
      </c>
    </row>
    <row r="6234" spans="6:14">
      <c r="F6234" s="3">
        <v>44224</v>
      </c>
      <c r="G6234" s="1" t="s">
        <v>33</v>
      </c>
      <c r="H6234" s="1" t="s">
        <v>104</v>
      </c>
      <c r="I6234" s="1">
        <v>438</v>
      </c>
      <c r="J6234" s="1">
        <f>MONTH(BART_Rides[[#This Row],[Date]])</f>
        <v>1</v>
      </c>
      <c r="K6234" s="1">
        <f>WEEKDAY(BART_Rides[[#This Row],[Date]],2)</f>
        <v>4</v>
      </c>
      <c r="L6234" s="1" t="str">
        <f>LEFT(BART_Rides[[#This Row],[Lines]],1)</f>
        <v>O</v>
      </c>
      <c r="M6234" s="1" t="str">
        <f>IF(BART_Rides[[#This Row],[FirstLetter]]="Y","Yes","No")</f>
        <v>No</v>
      </c>
      <c r="N6234" s="1" t="str">
        <f>IF(OR(BART_Rides[[#This Row],[Station Code]]="EM", BART_Rides[[#This Row],[Station Code]]="MT", BART_Rides[[#This Row],[Station Code]]="PL", BART_Rides[[#This Row],[Station Code]]="CC"), "Yes", "No")</f>
        <v>No</v>
      </c>
    </row>
    <row r="6235" spans="6:14">
      <c r="F6235" s="3">
        <v>44225</v>
      </c>
      <c r="G6235" s="1" t="s">
        <v>33</v>
      </c>
      <c r="H6235" s="1" t="s">
        <v>104</v>
      </c>
      <c r="I6235" s="1">
        <v>517</v>
      </c>
      <c r="J6235" s="1">
        <f>MONTH(BART_Rides[[#This Row],[Date]])</f>
        <v>1</v>
      </c>
      <c r="K6235" s="1">
        <f>WEEKDAY(BART_Rides[[#This Row],[Date]],2)</f>
        <v>5</v>
      </c>
      <c r="L6235" s="1" t="str">
        <f>LEFT(BART_Rides[[#This Row],[Lines]],1)</f>
        <v>O</v>
      </c>
      <c r="M6235" s="1" t="str">
        <f>IF(BART_Rides[[#This Row],[FirstLetter]]="Y","Yes","No")</f>
        <v>No</v>
      </c>
      <c r="N6235" s="1" t="str">
        <f>IF(OR(BART_Rides[[#This Row],[Station Code]]="EM", BART_Rides[[#This Row],[Station Code]]="MT", BART_Rides[[#This Row],[Station Code]]="PL", BART_Rides[[#This Row],[Station Code]]="CC"), "Yes", "No")</f>
        <v>No</v>
      </c>
    </row>
    <row r="6236" spans="6:14">
      <c r="F6236" s="3">
        <v>44226</v>
      </c>
      <c r="G6236" s="1" t="s">
        <v>33</v>
      </c>
      <c r="H6236" s="1" t="s">
        <v>104</v>
      </c>
      <c r="I6236" s="1">
        <v>274</v>
      </c>
      <c r="J6236" s="1">
        <f>MONTH(BART_Rides[[#This Row],[Date]])</f>
        <v>1</v>
      </c>
      <c r="K6236" s="1">
        <f>WEEKDAY(BART_Rides[[#This Row],[Date]],2)</f>
        <v>6</v>
      </c>
      <c r="L6236" s="1" t="str">
        <f>LEFT(BART_Rides[[#This Row],[Lines]],1)</f>
        <v>O</v>
      </c>
      <c r="M6236" s="1" t="str">
        <f>IF(BART_Rides[[#This Row],[FirstLetter]]="Y","Yes","No")</f>
        <v>No</v>
      </c>
      <c r="N6236" s="1" t="str">
        <f>IF(OR(BART_Rides[[#This Row],[Station Code]]="EM", BART_Rides[[#This Row],[Station Code]]="MT", BART_Rides[[#This Row],[Station Code]]="PL", BART_Rides[[#This Row],[Station Code]]="CC"), "Yes", "No")</f>
        <v>No</v>
      </c>
    </row>
    <row r="6237" spans="6:14">
      <c r="F6237" s="3">
        <v>44227</v>
      </c>
      <c r="G6237" s="1" t="s">
        <v>33</v>
      </c>
      <c r="H6237" s="1" t="s">
        <v>104</v>
      </c>
      <c r="I6237" s="1">
        <v>194</v>
      </c>
      <c r="J6237" s="1">
        <f>MONTH(BART_Rides[[#This Row],[Date]])</f>
        <v>1</v>
      </c>
      <c r="K6237" s="1">
        <f>WEEKDAY(BART_Rides[[#This Row],[Date]],2)</f>
        <v>7</v>
      </c>
      <c r="L6237" s="1" t="str">
        <f>LEFT(BART_Rides[[#This Row],[Lines]],1)</f>
        <v>O</v>
      </c>
      <c r="M6237" s="1" t="str">
        <f>IF(BART_Rides[[#This Row],[FirstLetter]]="Y","Yes","No")</f>
        <v>No</v>
      </c>
      <c r="N6237" s="1" t="str">
        <f>IF(OR(BART_Rides[[#This Row],[Station Code]]="EM", BART_Rides[[#This Row],[Station Code]]="MT", BART_Rides[[#This Row],[Station Code]]="PL", BART_Rides[[#This Row],[Station Code]]="CC"), "Yes", "No")</f>
        <v>No</v>
      </c>
    </row>
    <row r="6238" spans="6:14">
      <c r="F6238" s="3">
        <v>44228</v>
      </c>
      <c r="G6238" s="1" t="s">
        <v>33</v>
      </c>
      <c r="H6238" s="1" t="s">
        <v>104</v>
      </c>
      <c r="I6238" s="1">
        <v>478</v>
      </c>
      <c r="J6238" s="1">
        <f>MONTH(BART_Rides[[#This Row],[Date]])</f>
        <v>2</v>
      </c>
      <c r="K6238" s="1">
        <f>WEEKDAY(BART_Rides[[#This Row],[Date]],2)</f>
        <v>1</v>
      </c>
      <c r="L6238" s="1" t="str">
        <f>LEFT(BART_Rides[[#This Row],[Lines]],1)</f>
        <v>O</v>
      </c>
      <c r="M6238" s="1" t="str">
        <f>IF(BART_Rides[[#This Row],[FirstLetter]]="Y","Yes","No")</f>
        <v>No</v>
      </c>
      <c r="N6238" s="1" t="str">
        <f>IF(OR(BART_Rides[[#This Row],[Station Code]]="EM", BART_Rides[[#This Row],[Station Code]]="MT", BART_Rides[[#This Row],[Station Code]]="PL", BART_Rides[[#This Row],[Station Code]]="CC"), "Yes", "No")</f>
        <v>No</v>
      </c>
    </row>
    <row r="6239" spans="6:14">
      <c r="F6239" s="3">
        <v>44229</v>
      </c>
      <c r="G6239" s="1" t="s">
        <v>33</v>
      </c>
      <c r="H6239" s="1" t="s">
        <v>104</v>
      </c>
      <c r="I6239" s="1">
        <v>526</v>
      </c>
      <c r="J6239" s="1">
        <f>MONTH(BART_Rides[[#This Row],[Date]])</f>
        <v>2</v>
      </c>
      <c r="K6239" s="1">
        <f>WEEKDAY(BART_Rides[[#This Row],[Date]],2)</f>
        <v>2</v>
      </c>
      <c r="L6239" s="1" t="str">
        <f>LEFT(BART_Rides[[#This Row],[Lines]],1)</f>
        <v>O</v>
      </c>
      <c r="M6239" s="1" t="str">
        <f>IF(BART_Rides[[#This Row],[FirstLetter]]="Y","Yes","No")</f>
        <v>No</v>
      </c>
      <c r="N6239" s="1" t="str">
        <f>IF(OR(BART_Rides[[#This Row],[Station Code]]="EM", BART_Rides[[#This Row],[Station Code]]="MT", BART_Rides[[#This Row],[Station Code]]="PL", BART_Rides[[#This Row],[Station Code]]="CC"), "Yes", "No")</f>
        <v>No</v>
      </c>
    </row>
    <row r="6240" spans="6:14">
      <c r="F6240" s="3">
        <v>44230</v>
      </c>
      <c r="G6240" s="1" t="s">
        <v>33</v>
      </c>
      <c r="H6240" s="1" t="s">
        <v>104</v>
      </c>
      <c r="I6240" s="1">
        <v>540</v>
      </c>
      <c r="J6240" s="1">
        <f>MONTH(BART_Rides[[#This Row],[Date]])</f>
        <v>2</v>
      </c>
      <c r="K6240" s="1">
        <f>WEEKDAY(BART_Rides[[#This Row],[Date]],2)</f>
        <v>3</v>
      </c>
      <c r="L6240" s="1" t="str">
        <f>LEFT(BART_Rides[[#This Row],[Lines]],1)</f>
        <v>O</v>
      </c>
      <c r="M6240" s="1" t="str">
        <f>IF(BART_Rides[[#This Row],[FirstLetter]]="Y","Yes","No")</f>
        <v>No</v>
      </c>
      <c r="N6240" s="1" t="str">
        <f>IF(OR(BART_Rides[[#This Row],[Station Code]]="EM", BART_Rides[[#This Row],[Station Code]]="MT", BART_Rides[[#This Row],[Station Code]]="PL", BART_Rides[[#This Row],[Station Code]]="CC"), "Yes", "No")</f>
        <v>No</v>
      </c>
    </row>
    <row r="6241" spans="6:14">
      <c r="F6241" s="3">
        <v>44231</v>
      </c>
      <c r="G6241" s="1" t="s">
        <v>33</v>
      </c>
      <c r="H6241" s="1" t="s">
        <v>104</v>
      </c>
      <c r="I6241" s="1">
        <v>502</v>
      </c>
      <c r="J6241" s="1">
        <f>MONTH(BART_Rides[[#This Row],[Date]])</f>
        <v>2</v>
      </c>
      <c r="K6241" s="1">
        <f>WEEKDAY(BART_Rides[[#This Row],[Date]],2)</f>
        <v>4</v>
      </c>
      <c r="L6241" s="1" t="str">
        <f>LEFT(BART_Rides[[#This Row],[Lines]],1)</f>
        <v>O</v>
      </c>
      <c r="M6241" s="1" t="str">
        <f>IF(BART_Rides[[#This Row],[FirstLetter]]="Y","Yes","No")</f>
        <v>No</v>
      </c>
      <c r="N6241" s="1" t="str">
        <f>IF(OR(BART_Rides[[#This Row],[Station Code]]="EM", BART_Rides[[#This Row],[Station Code]]="MT", BART_Rides[[#This Row],[Station Code]]="PL", BART_Rides[[#This Row],[Station Code]]="CC"), "Yes", "No")</f>
        <v>No</v>
      </c>
    </row>
    <row r="6242" spans="6:14">
      <c r="F6242" s="3">
        <v>44232</v>
      </c>
      <c r="G6242" s="1" t="s">
        <v>33</v>
      </c>
      <c r="H6242" s="1" t="s">
        <v>104</v>
      </c>
      <c r="I6242" s="1">
        <v>495</v>
      </c>
      <c r="J6242" s="1">
        <f>MONTH(BART_Rides[[#This Row],[Date]])</f>
        <v>2</v>
      </c>
      <c r="K6242" s="1">
        <f>WEEKDAY(BART_Rides[[#This Row],[Date]],2)</f>
        <v>5</v>
      </c>
      <c r="L6242" s="1" t="str">
        <f>LEFT(BART_Rides[[#This Row],[Lines]],1)</f>
        <v>O</v>
      </c>
      <c r="M6242" s="1" t="str">
        <f>IF(BART_Rides[[#This Row],[FirstLetter]]="Y","Yes","No")</f>
        <v>No</v>
      </c>
      <c r="N6242" s="1" t="str">
        <f>IF(OR(BART_Rides[[#This Row],[Station Code]]="EM", BART_Rides[[#This Row],[Station Code]]="MT", BART_Rides[[#This Row],[Station Code]]="PL", BART_Rides[[#This Row],[Station Code]]="CC"), "Yes", "No")</f>
        <v>No</v>
      </c>
    </row>
    <row r="6243" spans="6:14">
      <c r="F6243" s="3">
        <v>44233</v>
      </c>
      <c r="G6243" s="1" t="s">
        <v>33</v>
      </c>
      <c r="H6243" s="1" t="s">
        <v>104</v>
      </c>
      <c r="I6243" s="1">
        <v>289</v>
      </c>
      <c r="J6243" s="1">
        <f>MONTH(BART_Rides[[#This Row],[Date]])</f>
        <v>2</v>
      </c>
      <c r="K6243" s="1">
        <f>WEEKDAY(BART_Rides[[#This Row],[Date]],2)</f>
        <v>6</v>
      </c>
      <c r="L6243" s="1" t="str">
        <f>LEFT(BART_Rides[[#This Row],[Lines]],1)</f>
        <v>O</v>
      </c>
      <c r="M6243" s="1" t="str">
        <f>IF(BART_Rides[[#This Row],[FirstLetter]]="Y","Yes","No")</f>
        <v>No</v>
      </c>
      <c r="N6243" s="1" t="str">
        <f>IF(OR(BART_Rides[[#This Row],[Station Code]]="EM", BART_Rides[[#This Row],[Station Code]]="MT", BART_Rides[[#This Row],[Station Code]]="PL", BART_Rides[[#This Row],[Station Code]]="CC"), "Yes", "No")</f>
        <v>No</v>
      </c>
    </row>
    <row r="6244" spans="6:14">
      <c r="F6244" s="3">
        <v>44234</v>
      </c>
      <c r="G6244" s="1" t="s">
        <v>33</v>
      </c>
      <c r="H6244" s="1" t="s">
        <v>104</v>
      </c>
      <c r="I6244" s="1">
        <v>198</v>
      </c>
      <c r="J6244" s="1">
        <f>MONTH(BART_Rides[[#This Row],[Date]])</f>
        <v>2</v>
      </c>
      <c r="K6244" s="1">
        <f>WEEKDAY(BART_Rides[[#This Row],[Date]],2)</f>
        <v>7</v>
      </c>
      <c r="L6244" s="1" t="str">
        <f>LEFT(BART_Rides[[#This Row],[Lines]],1)</f>
        <v>O</v>
      </c>
      <c r="M6244" s="1" t="str">
        <f>IF(BART_Rides[[#This Row],[FirstLetter]]="Y","Yes","No")</f>
        <v>No</v>
      </c>
      <c r="N6244" s="1" t="str">
        <f>IF(OR(BART_Rides[[#This Row],[Station Code]]="EM", BART_Rides[[#This Row],[Station Code]]="MT", BART_Rides[[#This Row],[Station Code]]="PL", BART_Rides[[#This Row],[Station Code]]="CC"), "Yes", "No")</f>
        <v>No</v>
      </c>
    </row>
    <row r="6245" spans="6:14">
      <c r="F6245" s="3">
        <v>44235</v>
      </c>
      <c r="G6245" s="1" t="s">
        <v>33</v>
      </c>
      <c r="H6245" s="1" t="s">
        <v>104</v>
      </c>
      <c r="I6245" s="1">
        <v>482</v>
      </c>
      <c r="J6245" s="1">
        <f>MONTH(BART_Rides[[#This Row],[Date]])</f>
        <v>2</v>
      </c>
      <c r="K6245" s="1">
        <f>WEEKDAY(BART_Rides[[#This Row],[Date]],2)</f>
        <v>1</v>
      </c>
      <c r="L6245" s="1" t="str">
        <f>LEFT(BART_Rides[[#This Row],[Lines]],1)</f>
        <v>O</v>
      </c>
      <c r="M6245" s="1" t="str">
        <f>IF(BART_Rides[[#This Row],[FirstLetter]]="Y","Yes","No")</f>
        <v>No</v>
      </c>
      <c r="N6245" s="1" t="str">
        <f>IF(OR(BART_Rides[[#This Row],[Station Code]]="EM", BART_Rides[[#This Row],[Station Code]]="MT", BART_Rides[[#This Row],[Station Code]]="PL", BART_Rides[[#This Row],[Station Code]]="CC"), "Yes", "No")</f>
        <v>No</v>
      </c>
    </row>
    <row r="6246" spans="6:14">
      <c r="F6246" s="3">
        <v>44236</v>
      </c>
      <c r="G6246" s="1" t="s">
        <v>33</v>
      </c>
      <c r="H6246" s="1" t="s">
        <v>104</v>
      </c>
      <c r="I6246" s="1">
        <v>548</v>
      </c>
      <c r="J6246" s="1">
        <f>MONTH(BART_Rides[[#This Row],[Date]])</f>
        <v>2</v>
      </c>
      <c r="K6246" s="1">
        <f>WEEKDAY(BART_Rides[[#This Row],[Date]],2)</f>
        <v>2</v>
      </c>
      <c r="L6246" s="1" t="str">
        <f>LEFT(BART_Rides[[#This Row],[Lines]],1)</f>
        <v>O</v>
      </c>
      <c r="M6246" s="1" t="str">
        <f>IF(BART_Rides[[#This Row],[FirstLetter]]="Y","Yes","No")</f>
        <v>No</v>
      </c>
      <c r="N6246" s="1" t="str">
        <f>IF(OR(BART_Rides[[#This Row],[Station Code]]="EM", BART_Rides[[#This Row],[Station Code]]="MT", BART_Rides[[#This Row],[Station Code]]="PL", BART_Rides[[#This Row],[Station Code]]="CC"), "Yes", "No")</f>
        <v>No</v>
      </c>
    </row>
    <row r="6247" spans="6:14">
      <c r="F6247" s="3">
        <v>44237</v>
      </c>
      <c r="G6247" s="1" t="s">
        <v>33</v>
      </c>
      <c r="H6247" s="1" t="s">
        <v>104</v>
      </c>
      <c r="I6247" s="1">
        <v>550</v>
      </c>
      <c r="J6247" s="1">
        <f>MONTH(BART_Rides[[#This Row],[Date]])</f>
        <v>2</v>
      </c>
      <c r="K6247" s="1">
        <f>WEEKDAY(BART_Rides[[#This Row],[Date]],2)</f>
        <v>3</v>
      </c>
      <c r="L6247" s="1" t="str">
        <f>LEFT(BART_Rides[[#This Row],[Lines]],1)</f>
        <v>O</v>
      </c>
      <c r="M6247" s="1" t="str">
        <f>IF(BART_Rides[[#This Row],[FirstLetter]]="Y","Yes","No")</f>
        <v>No</v>
      </c>
      <c r="N6247" s="1" t="str">
        <f>IF(OR(BART_Rides[[#This Row],[Station Code]]="EM", BART_Rides[[#This Row],[Station Code]]="MT", BART_Rides[[#This Row],[Station Code]]="PL", BART_Rides[[#This Row],[Station Code]]="CC"), "Yes", "No")</f>
        <v>No</v>
      </c>
    </row>
    <row r="6248" spans="6:14">
      <c r="F6248" s="3">
        <v>44238</v>
      </c>
      <c r="G6248" s="1" t="s">
        <v>33</v>
      </c>
      <c r="H6248" s="1" t="s">
        <v>104</v>
      </c>
      <c r="I6248" s="1">
        <v>491</v>
      </c>
      <c r="J6248" s="1">
        <f>MONTH(BART_Rides[[#This Row],[Date]])</f>
        <v>2</v>
      </c>
      <c r="K6248" s="1">
        <f>WEEKDAY(BART_Rides[[#This Row],[Date]],2)</f>
        <v>4</v>
      </c>
      <c r="L6248" s="1" t="str">
        <f>LEFT(BART_Rides[[#This Row],[Lines]],1)</f>
        <v>O</v>
      </c>
      <c r="M6248" s="1" t="str">
        <f>IF(BART_Rides[[#This Row],[FirstLetter]]="Y","Yes","No")</f>
        <v>No</v>
      </c>
      <c r="N6248" s="1" t="str">
        <f>IF(OR(BART_Rides[[#This Row],[Station Code]]="EM", BART_Rides[[#This Row],[Station Code]]="MT", BART_Rides[[#This Row],[Station Code]]="PL", BART_Rides[[#This Row],[Station Code]]="CC"), "Yes", "No")</f>
        <v>No</v>
      </c>
    </row>
    <row r="6249" spans="6:14">
      <c r="F6249" s="3">
        <v>44239</v>
      </c>
      <c r="G6249" s="1" t="s">
        <v>33</v>
      </c>
      <c r="H6249" s="1" t="s">
        <v>104</v>
      </c>
      <c r="I6249" s="1">
        <v>465</v>
      </c>
      <c r="J6249" s="1">
        <f>MONTH(BART_Rides[[#This Row],[Date]])</f>
        <v>2</v>
      </c>
      <c r="K6249" s="1">
        <f>WEEKDAY(BART_Rides[[#This Row],[Date]],2)</f>
        <v>5</v>
      </c>
      <c r="L6249" s="1" t="str">
        <f>LEFT(BART_Rides[[#This Row],[Lines]],1)</f>
        <v>O</v>
      </c>
      <c r="M6249" s="1" t="str">
        <f>IF(BART_Rides[[#This Row],[FirstLetter]]="Y","Yes","No")</f>
        <v>No</v>
      </c>
      <c r="N6249" s="1" t="str">
        <f>IF(OR(BART_Rides[[#This Row],[Station Code]]="EM", BART_Rides[[#This Row],[Station Code]]="MT", BART_Rides[[#This Row],[Station Code]]="PL", BART_Rides[[#This Row],[Station Code]]="CC"), "Yes", "No")</f>
        <v>No</v>
      </c>
    </row>
    <row r="6250" spans="6:14">
      <c r="F6250" s="3">
        <v>44240</v>
      </c>
      <c r="G6250" s="1" t="s">
        <v>33</v>
      </c>
      <c r="H6250" s="1" t="s">
        <v>104</v>
      </c>
      <c r="I6250" s="1">
        <v>280</v>
      </c>
      <c r="J6250" s="1">
        <f>MONTH(BART_Rides[[#This Row],[Date]])</f>
        <v>2</v>
      </c>
      <c r="K6250" s="1">
        <f>WEEKDAY(BART_Rides[[#This Row],[Date]],2)</f>
        <v>6</v>
      </c>
      <c r="L6250" s="1" t="str">
        <f>LEFT(BART_Rides[[#This Row],[Lines]],1)</f>
        <v>O</v>
      </c>
      <c r="M6250" s="1" t="str">
        <f>IF(BART_Rides[[#This Row],[FirstLetter]]="Y","Yes","No")</f>
        <v>No</v>
      </c>
      <c r="N6250" s="1" t="str">
        <f>IF(OR(BART_Rides[[#This Row],[Station Code]]="EM", BART_Rides[[#This Row],[Station Code]]="MT", BART_Rides[[#This Row],[Station Code]]="PL", BART_Rides[[#This Row],[Station Code]]="CC"), "Yes", "No")</f>
        <v>No</v>
      </c>
    </row>
    <row r="6251" spans="6:14">
      <c r="F6251" s="3">
        <v>44241</v>
      </c>
      <c r="G6251" s="1" t="s">
        <v>33</v>
      </c>
      <c r="H6251" s="1" t="s">
        <v>104</v>
      </c>
      <c r="I6251" s="1">
        <v>199</v>
      </c>
      <c r="J6251" s="1">
        <f>MONTH(BART_Rides[[#This Row],[Date]])</f>
        <v>2</v>
      </c>
      <c r="K6251" s="1">
        <f>WEEKDAY(BART_Rides[[#This Row],[Date]],2)</f>
        <v>7</v>
      </c>
      <c r="L6251" s="1" t="str">
        <f>LEFT(BART_Rides[[#This Row],[Lines]],1)</f>
        <v>O</v>
      </c>
      <c r="M6251" s="1" t="str">
        <f>IF(BART_Rides[[#This Row],[FirstLetter]]="Y","Yes","No")</f>
        <v>No</v>
      </c>
      <c r="N6251" s="1" t="str">
        <f>IF(OR(BART_Rides[[#This Row],[Station Code]]="EM", BART_Rides[[#This Row],[Station Code]]="MT", BART_Rides[[#This Row],[Station Code]]="PL", BART_Rides[[#This Row],[Station Code]]="CC"), "Yes", "No")</f>
        <v>No</v>
      </c>
    </row>
    <row r="6252" spans="6:14">
      <c r="F6252" s="3">
        <v>44242</v>
      </c>
      <c r="G6252" s="1" t="s">
        <v>33</v>
      </c>
      <c r="H6252" s="1" t="s">
        <v>104</v>
      </c>
      <c r="I6252" s="1">
        <v>241</v>
      </c>
      <c r="J6252" s="1">
        <f>MONTH(BART_Rides[[#This Row],[Date]])</f>
        <v>2</v>
      </c>
      <c r="K6252" s="1">
        <f>WEEKDAY(BART_Rides[[#This Row],[Date]],2)</f>
        <v>1</v>
      </c>
      <c r="L6252" s="1" t="str">
        <f>LEFT(BART_Rides[[#This Row],[Lines]],1)</f>
        <v>O</v>
      </c>
      <c r="M6252" s="1" t="str">
        <f>IF(BART_Rides[[#This Row],[FirstLetter]]="Y","Yes","No")</f>
        <v>No</v>
      </c>
      <c r="N6252" s="1" t="str">
        <f>IF(OR(BART_Rides[[#This Row],[Station Code]]="EM", BART_Rides[[#This Row],[Station Code]]="MT", BART_Rides[[#This Row],[Station Code]]="PL", BART_Rides[[#This Row],[Station Code]]="CC"), "Yes", "No")</f>
        <v>No</v>
      </c>
    </row>
    <row r="6253" spans="6:14">
      <c r="F6253" s="3">
        <v>44243</v>
      </c>
      <c r="G6253" s="1" t="s">
        <v>33</v>
      </c>
      <c r="H6253" s="1" t="s">
        <v>104</v>
      </c>
      <c r="I6253" s="1">
        <v>530</v>
      </c>
      <c r="J6253" s="1">
        <f>MONTH(BART_Rides[[#This Row],[Date]])</f>
        <v>2</v>
      </c>
      <c r="K6253" s="1">
        <f>WEEKDAY(BART_Rides[[#This Row],[Date]],2)</f>
        <v>2</v>
      </c>
      <c r="L6253" s="1" t="str">
        <f>LEFT(BART_Rides[[#This Row],[Lines]],1)</f>
        <v>O</v>
      </c>
      <c r="M6253" s="1" t="str">
        <f>IF(BART_Rides[[#This Row],[FirstLetter]]="Y","Yes","No")</f>
        <v>No</v>
      </c>
      <c r="N6253" s="1" t="str">
        <f>IF(OR(BART_Rides[[#This Row],[Station Code]]="EM", BART_Rides[[#This Row],[Station Code]]="MT", BART_Rides[[#This Row],[Station Code]]="PL", BART_Rides[[#This Row],[Station Code]]="CC"), "Yes", "No")</f>
        <v>No</v>
      </c>
    </row>
    <row r="6254" spans="6:14">
      <c r="F6254" s="3">
        <v>44244</v>
      </c>
      <c r="G6254" s="1" t="s">
        <v>33</v>
      </c>
      <c r="H6254" s="1" t="s">
        <v>104</v>
      </c>
      <c r="I6254" s="1">
        <v>532</v>
      </c>
      <c r="J6254" s="1">
        <f>MONTH(BART_Rides[[#This Row],[Date]])</f>
        <v>2</v>
      </c>
      <c r="K6254" s="1">
        <f>WEEKDAY(BART_Rides[[#This Row],[Date]],2)</f>
        <v>3</v>
      </c>
      <c r="L6254" s="1" t="str">
        <f>LEFT(BART_Rides[[#This Row],[Lines]],1)</f>
        <v>O</v>
      </c>
      <c r="M6254" s="1" t="str">
        <f>IF(BART_Rides[[#This Row],[FirstLetter]]="Y","Yes","No")</f>
        <v>No</v>
      </c>
      <c r="N6254" s="1" t="str">
        <f>IF(OR(BART_Rides[[#This Row],[Station Code]]="EM", BART_Rides[[#This Row],[Station Code]]="MT", BART_Rides[[#This Row],[Station Code]]="PL", BART_Rides[[#This Row],[Station Code]]="CC"), "Yes", "No")</f>
        <v>No</v>
      </c>
    </row>
    <row r="6255" spans="6:14">
      <c r="F6255" s="3">
        <v>44245</v>
      </c>
      <c r="G6255" s="1" t="s">
        <v>33</v>
      </c>
      <c r="H6255" s="1" t="s">
        <v>104</v>
      </c>
      <c r="I6255" s="1">
        <v>505</v>
      </c>
      <c r="J6255" s="1">
        <f>MONTH(BART_Rides[[#This Row],[Date]])</f>
        <v>2</v>
      </c>
      <c r="K6255" s="1">
        <f>WEEKDAY(BART_Rides[[#This Row],[Date]],2)</f>
        <v>4</v>
      </c>
      <c r="L6255" s="1" t="str">
        <f>LEFT(BART_Rides[[#This Row],[Lines]],1)</f>
        <v>O</v>
      </c>
      <c r="M6255" s="1" t="str">
        <f>IF(BART_Rides[[#This Row],[FirstLetter]]="Y","Yes","No")</f>
        <v>No</v>
      </c>
      <c r="N6255" s="1" t="str">
        <f>IF(OR(BART_Rides[[#This Row],[Station Code]]="EM", BART_Rides[[#This Row],[Station Code]]="MT", BART_Rides[[#This Row],[Station Code]]="PL", BART_Rides[[#This Row],[Station Code]]="CC"), "Yes", "No")</f>
        <v>No</v>
      </c>
    </row>
    <row r="6256" spans="6:14">
      <c r="F6256" s="3">
        <v>44246</v>
      </c>
      <c r="G6256" s="1" t="s">
        <v>33</v>
      </c>
      <c r="H6256" s="1" t="s">
        <v>104</v>
      </c>
      <c r="I6256" s="1">
        <v>468</v>
      </c>
      <c r="J6256" s="1">
        <f>MONTH(BART_Rides[[#This Row],[Date]])</f>
        <v>2</v>
      </c>
      <c r="K6256" s="1">
        <f>WEEKDAY(BART_Rides[[#This Row],[Date]],2)</f>
        <v>5</v>
      </c>
      <c r="L6256" s="1" t="str">
        <f>LEFT(BART_Rides[[#This Row],[Lines]],1)</f>
        <v>O</v>
      </c>
      <c r="M6256" s="1" t="str">
        <f>IF(BART_Rides[[#This Row],[FirstLetter]]="Y","Yes","No")</f>
        <v>No</v>
      </c>
      <c r="N6256" s="1" t="str">
        <f>IF(OR(BART_Rides[[#This Row],[Station Code]]="EM", BART_Rides[[#This Row],[Station Code]]="MT", BART_Rides[[#This Row],[Station Code]]="PL", BART_Rides[[#This Row],[Station Code]]="CC"), "Yes", "No")</f>
        <v>No</v>
      </c>
    </row>
    <row r="6257" spans="6:14">
      <c r="F6257" s="3">
        <v>44247</v>
      </c>
      <c r="G6257" s="1" t="s">
        <v>33</v>
      </c>
      <c r="H6257" s="1" t="s">
        <v>104</v>
      </c>
      <c r="I6257" s="1">
        <v>301</v>
      </c>
      <c r="J6257" s="1">
        <f>MONTH(BART_Rides[[#This Row],[Date]])</f>
        <v>2</v>
      </c>
      <c r="K6257" s="1">
        <f>WEEKDAY(BART_Rides[[#This Row],[Date]],2)</f>
        <v>6</v>
      </c>
      <c r="L6257" s="1" t="str">
        <f>LEFT(BART_Rides[[#This Row],[Lines]],1)</f>
        <v>O</v>
      </c>
      <c r="M6257" s="1" t="str">
        <f>IF(BART_Rides[[#This Row],[FirstLetter]]="Y","Yes","No")</f>
        <v>No</v>
      </c>
      <c r="N6257" s="1" t="str">
        <f>IF(OR(BART_Rides[[#This Row],[Station Code]]="EM", BART_Rides[[#This Row],[Station Code]]="MT", BART_Rides[[#This Row],[Station Code]]="PL", BART_Rides[[#This Row],[Station Code]]="CC"), "Yes", "No")</f>
        <v>No</v>
      </c>
    </row>
    <row r="6258" spans="6:14">
      <c r="F6258" s="3">
        <v>44248</v>
      </c>
      <c r="G6258" s="1" t="s">
        <v>33</v>
      </c>
      <c r="H6258" s="1" t="s">
        <v>104</v>
      </c>
      <c r="I6258" s="1">
        <v>195</v>
      </c>
      <c r="J6258" s="1">
        <f>MONTH(BART_Rides[[#This Row],[Date]])</f>
        <v>2</v>
      </c>
      <c r="K6258" s="1">
        <f>WEEKDAY(BART_Rides[[#This Row],[Date]],2)</f>
        <v>7</v>
      </c>
      <c r="L6258" s="1" t="str">
        <f>LEFT(BART_Rides[[#This Row],[Lines]],1)</f>
        <v>O</v>
      </c>
      <c r="M6258" s="1" t="str">
        <f>IF(BART_Rides[[#This Row],[FirstLetter]]="Y","Yes","No")</f>
        <v>No</v>
      </c>
      <c r="N6258" s="1" t="str">
        <f>IF(OR(BART_Rides[[#This Row],[Station Code]]="EM", BART_Rides[[#This Row],[Station Code]]="MT", BART_Rides[[#This Row],[Station Code]]="PL", BART_Rides[[#This Row],[Station Code]]="CC"), "Yes", "No")</f>
        <v>No</v>
      </c>
    </row>
    <row r="6259" spans="6:14">
      <c r="F6259" s="3">
        <v>44249</v>
      </c>
      <c r="G6259" s="1" t="s">
        <v>33</v>
      </c>
      <c r="H6259" s="1" t="s">
        <v>104</v>
      </c>
      <c r="I6259" s="1">
        <v>569</v>
      </c>
      <c r="J6259" s="1">
        <f>MONTH(BART_Rides[[#This Row],[Date]])</f>
        <v>2</v>
      </c>
      <c r="K6259" s="1">
        <f>WEEKDAY(BART_Rides[[#This Row],[Date]],2)</f>
        <v>1</v>
      </c>
      <c r="L6259" s="1" t="str">
        <f>LEFT(BART_Rides[[#This Row],[Lines]],1)</f>
        <v>O</v>
      </c>
      <c r="M6259" s="1" t="str">
        <f>IF(BART_Rides[[#This Row],[FirstLetter]]="Y","Yes","No")</f>
        <v>No</v>
      </c>
      <c r="N6259" s="1" t="str">
        <f>IF(OR(BART_Rides[[#This Row],[Station Code]]="EM", BART_Rides[[#This Row],[Station Code]]="MT", BART_Rides[[#This Row],[Station Code]]="PL", BART_Rides[[#This Row],[Station Code]]="CC"), "Yes", "No")</f>
        <v>No</v>
      </c>
    </row>
    <row r="6260" spans="6:14">
      <c r="F6260" s="3">
        <v>44250</v>
      </c>
      <c r="G6260" s="1" t="s">
        <v>33</v>
      </c>
      <c r="H6260" s="1" t="s">
        <v>104</v>
      </c>
      <c r="I6260" s="1">
        <v>524</v>
      </c>
      <c r="J6260" s="1">
        <f>MONTH(BART_Rides[[#This Row],[Date]])</f>
        <v>2</v>
      </c>
      <c r="K6260" s="1">
        <f>WEEKDAY(BART_Rides[[#This Row],[Date]],2)</f>
        <v>2</v>
      </c>
      <c r="L6260" s="1" t="str">
        <f>LEFT(BART_Rides[[#This Row],[Lines]],1)</f>
        <v>O</v>
      </c>
      <c r="M6260" s="1" t="str">
        <f>IF(BART_Rides[[#This Row],[FirstLetter]]="Y","Yes","No")</f>
        <v>No</v>
      </c>
      <c r="N6260" s="1" t="str">
        <f>IF(OR(BART_Rides[[#This Row],[Station Code]]="EM", BART_Rides[[#This Row],[Station Code]]="MT", BART_Rides[[#This Row],[Station Code]]="PL", BART_Rides[[#This Row],[Station Code]]="CC"), "Yes", "No")</f>
        <v>No</v>
      </c>
    </row>
    <row r="6261" spans="6:14">
      <c r="F6261" s="3">
        <v>44251</v>
      </c>
      <c r="G6261" s="1" t="s">
        <v>33</v>
      </c>
      <c r="H6261" s="1" t="s">
        <v>104</v>
      </c>
      <c r="I6261" s="1">
        <v>518</v>
      </c>
      <c r="J6261" s="1">
        <f>MONTH(BART_Rides[[#This Row],[Date]])</f>
        <v>2</v>
      </c>
      <c r="K6261" s="1">
        <f>WEEKDAY(BART_Rides[[#This Row],[Date]],2)</f>
        <v>3</v>
      </c>
      <c r="L6261" s="1" t="str">
        <f>LEFT(BART_Rides[[#This Row],[Lines]],1)</f>
        <v>O</v>
      </c>
      <c r="M6261" s="1" t="str">
        <f>IF(BART_Rides[[#This Row],[FirstLetter]]="Y","Yes","No")</f>
        <v>No</v>
      </c>
      <c r="N6261" s="1" t="str">
        <f>IF(OR(BART_Rides[[#This Row],[Station Code]]="EM", BART_Rides[[#This Row],[Station Code]]="MT", BART_Rides[[#This Row],[Station Code]]="PL", BART_Rides[[#This Row],[Station Code]]="CC"), "Yes", "No")</f>
        <v>No</v>
      </c>
    </row>
    <row r="6262" spans="6:14">
      <c r="F6262" s="3">
        <v>44252</v>
      </c>
      <c r="G6262" s="1" t="s">
        <v>33</v>
      </c>
      <c r="H6262" s="1" t="s">
        <v>104</v>
      </c>
      <c r="I6262" s="1">
        <v>546</v>
      </c>
      <c r="J6262" s="1">
        <f>MONTH(BART_Rides[[#This Row],[Date]])</f>
        <v>2</v>
      </c>
      <c r="K6262" s="1">
        <f>WEEKDAY(BART_Rides[[#This Row],[Date]],2)</f>
        <v>4</v>
      </c>
      <c r="L6262" s="1" t="str">
        <f>LEFT(BART_Rides[[#This Row],[Lines]],1)</f>
        <v>O</v>
      </c>
      <c r="M6262" s="1" t="str">
        <f>IF(BART_Rides[[#This Row],[FirstLetter]]="Y","Yes","No")</f>
        <v>No</v>
      </c>
      <c r="N6262" s="1" t="str">
        <f>IF(OR(BART_Rides[[#This Row],[Station Code]]="EM", BART_Rides[[#This Row],[Station Code]]="MT", BART_Rides[[#This Row],[Station Code]]="PL", BART_Rides[[#This Row],[Station Code]]="CC"), "Yes", "No")</f>
        <v>No</v>
      </c>
    </row>
    <row r="6263" spans="6:14">
      <c r="F6263" s="3">
        <v>44253</v>
      </c>
      <c r="G6263" s="1" t="s">
        <v>33</v>
      </c>
      <c r="H6263" s="1" t="s">
        <v>104</v>
      </c>
      <c r="I6263" s="1">
        <v>531</v>
      </c>
      <c r="J6263" s="1">
        <f>MONTH(BART_Rides[[#This Row],[Date]])</f>
        <v>2</v>
      </c>
      <c r="K6263" s="1">
        <f>WEEKDAY(BART_Rides[[#This Row],[Date]],2)</f>
        <v>5</v>
      </c>
      <c r="L6263" s="1" t="str">
        <f>LEFT(BART_Rides[[#This Row],[Lines]],1)</f>
        <v>O</v>
      </c>
      <c r="M6263" s="1" t="str">
        <f>IF(BART_Rides[[#This Row],[FirstLetter]]="Y","Yes","No")</f>
        <v>No</v>
      </c>
      <c r="N6263" s="1" t="str">
        <f>IF(OR(BART_Rides[[#This Row],[Station Code]]="EM", BART_Rides[[#This Row],[Station Code]]="MT", BART_Rides[[#This Row],[Station Code]]="PL", BART_Rides[[#This Row],[Station Code]]="CC"), "Yes", "No")</f>
        <v>No</v>
      </c>
    </row>
    <row r="6264" spans="6:14">
      <c r="F6264" s="3">
        <v>44254</v>
      </c>
      <c r="G6264" s="1" t="s">
        <v>33</v>
      </c>
      <c r="H6264" s="1" t="s">
        <v>104</v>
      </c>
      <c r="I6264" s="1">
        <v>303</v>
      </c>
      <c r="J6264" s="1">
        <f>MONTH(BART_Rides[[#This Row],[Date]])</f>
        <v>2</v>
      </c>
      <c r="K6264" s="1">
        <f>WEEKDAY(BART_Rides[[#This Row],[Date]],2)</f>
        <v>6</v>
      </c>
      <c r="L6264" s="1" t="str">
        <f>LEFT(BART_Rides[[#This Row],[Lines]],1)</f>
        <v>O</v>
      </c>
      <c r="M6264" s="1" t="str">
        <f>IF(BART_Rides[[#This Row],[FirstLetter]]="Y","Yes","No")</f>
        <v>No</v>
      </c>
      <c r="N6264" s="1" t="str">
        <f>IF(OR(BART_Rides[[#This Row],[Station Code]]="EM", BART_Rides[[#This Row],[Station Code]]="MT", BART_Rides[[#This Row],[Station Code]]="PL", BART_Rides[[#This Row],[Station Code]]="CC"), "Yes", "No")</f>
        <v>No</v>
      </c>
    </row>
    <row r="6265" spans="6:14">
      <c r="F6265" s="3">
        <v>44255</v>
      </c>
      <c r="G6265" s="1" t="s">
        <v>33</v>
      </c>
      <c r="H6265" s="1" t="s">
        <v>104</v>
      </c>
      <c r="I6265" s="1">
        <v>226</v>
      </c>
      <c r="J6265" s="1">
        <f>MONTH(BART_Rides[[#This Row],[Date]])</f>
        <v>2</v>
      </c>
      <c r="K6265" s="1">
        <f>WEEKDAY(BART_Rides[[#This Row],[Date]],2)</f>
        <v>7</v>
      </c>
      <c r="L6265" s="1" t="str">
        <f>LEFT(BART_Rides[[#This Row],[Lines]],1)</f>
        <v>O</v>
      </c>
      <c r="M6265" s="1" t="str">
        <f>IF(BART_Rides[[#This Row],[FirstLetter]]="Y","Yes","No")</f>
        <v>No</v>
      </c>
      <c r="N6265" s="1" t="str">
        <f>IF(OR(BART_Rides[[#This Row],[Station Code]]="EM", BART_Rides[[#This Row],[Station Code]]="MT", BART_Rides[[#This Row],[Station Code]]="PL", BART_Rides[[#This Row],[Station Code]]="CC"), "Yes", "No")</f>
        <v>No</v>
      </c>
    </row>
    <row r="6266" spans="6:14">
      <c r="F6266" s="3">
        <v>44256</v>
      </c>
      <c r="G6266" s="1" t="s">
        <v>33</v>
      </c>
      <c r="H6266" s="1" t="s">
        <v>104</v>
      </c>
      <c r="I6266" s="1">
        <v>520</v>
      </c>
      <c r="J6266" s="1">
        <f>MONTH(BART_Rides[[#This Row],[Date]])</f>
        <v>3</v>
      </c>
      <c r="K6266" s="1">
        <f>WEEKDAY(BART_Rides[[#This Row],[Date]],2)</f>
        <v>1</v>
      </c>
      <c r="L6266" s="1" t="str">
        <f>LEFT(BART_Rides[[#This Row],[Lines]],1)</f>
        <v>O</v>
      </c>
      <c r="M6266" s="1" t="str">
        <f>IF(BART_Rides[[#This Row],[FirstLetter]]="Y","Yes","No")</f>
        <v>No</v>
      </c>
      <c r="N6266" s="1" t="str">
        <f>IF(OR(BART_Rides[[#This Row],[Station Code]]="EM", BART_Rides[[#This Row],[Station Code]]="MT", BART_Rides[[#This Row],[Station Code]]="PL", BART_Rides[[#This Row],[Station Code]]="CC"), "Yes", "No")</f>
        <v>No</v>
      </c>
    </row>
    <row r="6267" spans="6:14">
      <c r="F6267" s="3">
        <v>44257</v>
      </c>
      <c r="G6267" s="1" t="s">
        <v>33</v>
      </c>
      <c r="H6267" s="1" t="s">
        <v>104</v>
      </c>
      <c r="I6267" s="1">
        <v>619</v>
      </c>
      <c r="J6267" s="1">
        <f>MONTH(BART_Rides[[#This Row],[Date]])</f>
        <v>3</v>
      </c>
      <c r="K6267" s="1">
        <f>WEEKDAY(BART_Rides[[#This Row],[Date]],2)</f>
        <v>2</v>
      </c>
      <c r="L6267" s="1" t="str">
        <f>LEFT(BART_Rides[[#This Row],[Lines]],1)</f>
        <v>O</v>
      </c>
      <c r="M6267" s="1" t="str">
        <f>IF(BART_Rides[[#This Row],[FirstLetter]]="Y","Yes","No")</f>
        <v>No</v>
      </c>
      <c r="N6267" s="1" t="str">
        <f>IF(OR(BART_Rides[[#This Row],[Station Code]]="EM", BART_Rides[[#This Row],[Station Code]]="MT", BART_Rides[[#This Row],[Station Code]]="PL", BART_Rides[[#This Row],[Station Code]]="CC"), "Yes", "No")</f>
        <v>No</v>
      </c>
    </row>
    <row r="6268" spans="6:14">
      <c r="F6268" s="3">
        <v>44258</v>
      </c>
      <c r="G6268" s="1" t="s">
        <v>33</v>
      </c>
      <c r="H6268" s="1" t="s">
        <v>104</v>
      </c>
      <c r="I6268" s="1">
        <v>587</v>
      </c>
      <c r="J6268" s="1">
        <f>MONTH(BART_Rides[[#This Row],[Date]])</f>
        <v>3</v>
      </c>
      <c r="K6268" s="1">
        <f>WEEKDAY(BART_Rides[[#This Row],[Date]],2)</f>
        <v>3</v>
      </c>
      <c r="L6268" s="1" t="str">
        <f>LEFT(BART_Rides[[#This Row],[Lines]],1)</f>
        <v>O</v>
      </c>
      <c r="M6268" s="1" t="str">
        <f>IF(BART_Rides[[#This Row],[FirstLetter]]="Y","Yes","No")</f>
        <v>No</v>
      </c>
      <c r="N6268" s="1" t="str">
        <f>IF(OR(BART_Rides[[#This Row],[Station Code]]="EM", BART_Rides[[#This Row],[Station Code]]="MT", BART_Rides[[#This Row],[Station Code]]="PL", BART_Rides[[#This Row],[Station Code]]="CC"), "Yes", "No")</f>
        <v>No</v>
      </c>
    </row>
    <row r="6269" spans="6:14">
      <c r="F6269" s="3">
        <v>44259</v>
      </c>
      <c r="G6269" s="1" t="s">
        <v>33</v>
      </c>
      <c r="H6269" s="1" t="s">
        <v>104</v>
      </c>
      <c r="I6269" s="1">
        <v>529</v>
      </c>
      <c r="J6269" s="1">
        <f>MONTH(BART_Rides[[#This Row],[Date]])</f>
        <v>3</v>
      </c>
      <c r="K6269" s="1">
        <f>WEEKDAY(BART_Rides[[#This Row],[Date]],2)</f>
        <v>4</v>
      </c>
      <c r="L6269" s="1" t="str">
        <f>LEFT(BART_Rides[[#This Row],[Lines]],1)</f>
        <v>O</v>
      </c>
      <c r="M6269" s="1" t="str">
        <f>IF(BART_Rides[[#This Row],[FirstLetter]]="Y","Yes","No")</f>
        <v>No</v>
      </c>
      <c r="N6269" s="1" t="str">
        <f>IF(OR(BART_Rides[[#This Row],[Station Code]]="EM", BART_Rides[[#This Row],[Station Code]]="MT", BART_Rides[[#This Row],[Station Code]]="PL", BART_Rides[[#This Row],[Station Code]]="CC"), "Yes", "No")</f>
        <v>No</v>
      </c>
    </row>
    <row r="6270" spans="6:14">
      <c r="F6270" s="3">
        <v>44260</v>
      </c>
      <c r="G6270" s="1" t="s">
        <v>33</v>
      </c>
      <c r="H6270" s="1" t="s">
        <v>104</v>
      </c>
      <c r="I6270" s="1">
        <v>540</v>
      </c>
      <c r="J6270" s="1">
        <f>MONTH(BART_Rides[[#This Row],[Date]])</f>
        <v>3</v>
      </c>
      <c r="K6270" s="1">
        <f>WEEKDAY(BART_Rides[[#This Row],[Date]],2)</f>
        <v>5</v>
      </c>
      <c r="L6270" s="1" t="str">
        <f>LEFT(BART_Rides[[#This Row],[Lines]],1)</f>
        <v>O</v>
      </c>
      <c r="M6270" s="1" t="str">
        <f>IF(BART_Rides[[#This Row],[FirstLetter]]="Y","Yes","No")</f>
        <v>No</v>
      </c>
      <c r="N6270" s="1" t="str">
        <f>IF(OR(BART_Rides[[#This Row],[Station Code]]="EM", BART_Rides[[#This Row],[Station Code]]="MT", BART_Rides[[#This Row],[Station Code]]="PL", BART_Rides[[#This Row],[Station Code]]="CC"), "Yes", "No")</f>
        <v>No</v>
      </c>
    </row>
    <row r="6271" spans="6:14">
      <c r="F6271" s="3">
        <v>44261</v>
      </c>
      <c r="G6271" s="1" t="s">
        <v>33</v>
      </c>
      <c r="H6271" s="1" t="s">
        <v>104</v>
      </c>
      <c r="I6271" s="1">
        <v>308</v>
      </c>
      <c r="J6271" s="1">
        <f>MONTH(BART_Rides[[#This Row],[Date]])</f>
        <v>3</v>
      </c>
      <c r="K6271" s="1">
        <f>WEEKDAY(BART_Rides[[#This Row],[Date]],2)</f>
        <v>6</v>
      </c>
      <c r="L6271" s="1" t="str">
        <f>LEFT(BART_Rides[[#This Row],[Lines]],1)</f>
        <v>O</v>
      </c>
      <c r="M6271" s="1" t="str">
        <f>IF(BART_Rides[[#This Row],[FirstLetter]]="Y","Yes","No")</f>
        <v>No</v>
      </c>
      <c r="N6271" s="1" t="str">
        <f>IF(OR(BART_Rides[[#This Row],[Station Code]]="EM", BART_Rides[[#This Row],[Station Code]]="MT", BART_Rides[[#This Row],[Station Code]]="PL", BART_Rides[[#This Row],[Station Code]]="CC"), "Yes", "No")</f>
        <v>No</v>
      </c>
    </row>
    <row r="6272" spans="6:14">
      <c r="F6272" s="3">
        <v>44262</v>
      </c>
      <c r="G6272" s="1" t="s">
        <v>33</v>
      </c>
      <c r="H6272" s="1" t="s">
        <v>104</v>
      </c>
      <c r="I6272" s="1">
        <v>242</v>
      </c>
      <c r="J6272" s="1">
        <f>MONTH(BART_Rides[[#This Row],[Date]])</f>
        <v>3</v>
      </c>
      <c r="K6272" s="1">
        <f>WEEKDAY(BART_Rides[[#This Row],[Date]],2)</f>
        <v>7</v>
      </c>
      <c r="L6272" s="1" t="str">
        <f>LEFT(BART_Rides[[#This Row],[Lines]],1)</f>
        <v>O</v>
      </c>
      <c r="M6272" s="1" t="str">
        <f>IF(BART_Rides[[#This Row],[FirstLetter]]="Y","Yes","No")</f>
        <v>No</v>
      </c>
      <c r="N6272" s="1" t="str">
        <f>IF(OR(BART_Rides[[#This Row],[Station Code]]="EM", BART_Rides[[#This Row],[Station Code]]="MT", BART_Rides[[#This Row],[Station Code]]="PL", BART_Rides[[#This Row],[Station Code]]="CC"), "Yes", "No")</f>
        <v>No</v>
      </c>
    </row>
    <row r="6273" spans="6:14">
      <c r="F6273" s="3">
        <v>44263</v>
      </c>
      <c r="G6273" s="1" t="s">
        <v>33</v>
      </c>
      <c r="H6273" s="1" t="s">
        <v>104</v>
      </c>
      <c r="I6273" s="1">
        <v>513</v>
      </c>
      <c r="J6273" s="1">
        <f>MONTH(BART_Rides[[#This Row],[Date]])</f>
        <v>3</v>
      </c>
      <c r="K6273" s="1">
        <f>WEEKDAY(BART_Rides[[#This Row],[Date]],2)</f>
        <v>1</v>
      </c>
      <c r="L6273" s="1" t="str">
        <f>LEFT(BART_Rides[[#This Row],[Lines]],1)</f>
        <v>O</v>
      </c>
      <c r="M6273" s="1" t="str">
        <f>IF(BART_Rides[[#This Row],[FirstLetter]]="Y","Yes","No")</f>
        <v>No</v>
      </c>
      <c r="N6273" s="1" t="str">
        <f>IF(OR(BART_Rides[[#This Row],[Station Code]]="EM", BART_Rides[[#This Row],[Station Code]]="MT", BART_Rides[[#This Row],[Station Code]]="PL", BART_Rides[[#This Row],[Station Code]]="CC"), "Yes", "No")</f>
        <v>No</v>
      </c>
    </row>
    <row r="6274" spans="6:14">
      <c r="F6274" s="3">
        <v>44264</v>
      </c>
      <c r="G6274" s="1" t="s">
        <v>33</v>
      </c>
      <c r="H6274" s="1" t="s">
        <v>104</v>
      </c>
      <c r="I6274" s="1">
        <v>559</v>
      </c>
      <c r="J6274" s="1">
        <f>MONTH(BART_Rides[[#This Row],[Date]])</f>
        <v>3</v>
      </c>
      <c r="K6274" s="1">
        <f>WEEKDAY(BART_Rides[[#This Row],[Date]],2)</f>
        <v>2</v>
      </c>
      <c r="L6274" s="1" t="str">
        <f>LEFT(BART_Rides[[#This Row],[Lines]],1)</f>
        <v>O</v>
      </c>
      <c r="M6274" s="1" t="str">
        <f>IF(BART_Rides[[#This Row],[FirstLetter]]="Y","Yes","No")</f>
        <v>No</v>
      </c>
      <c r="N6274" s="1" t="str">
        <f>IF(OR(BART_Rides[[#This Row],[Station Code]]="EM", BART_Rides[[#This Row],[Station Code]]="MT", BART_Rides[[#This Row],[Station Code]]="PL", BART_Rides[[#This Row],[Station Code]]="CC"), "Yes", "No")</f>
        <v>No</v>
      </c>
    </row>
    <row r="6275" spans="6:14">
      <c r="F6275" s="3">
        <v>44265</v>
      </c>
      <c r="G6275" s="1" t="s">
        <v>33</v>
      </c>
      <c r="H6275" s="1" t="s">
        <v>104</v>
      </c>
      <c r="I6275" s="1">
        <v>519</v>
      </c>
      <c r="J6275" s="1">
        <f>MONTH(BART_Rides[[#This Row],[Date]])</f>
        <v>3</v>
      </c>
      <c r="K6275" s="1">
        <f>WEEKDAY(BART_Rides[[#This Row],[Date]],2)</f>
        <v>3</v>
      </c>
      <c r="L6275" s="1" t="str">
        <f>LEFT(BART_Rides[[#This Row],[Lines]],1)</f>
        <v>O</v>
      </c>
      <c r="M6275" s="1" t="str">
        <f>IF(BART_Rides[[#This Row],[FirstLetter]]="Y","Yes","No")</f>
        <v>No</v>
      </c>
      <c r="N6275" s="1" t="str">
        <f>IF(OR(BART_Rides[[#This Row],[Station Code]]="EM", BART_Rides[[#This Row],[Station Code]]="MT", BART_Rides[[#This Row],[Station Code]]="PL", BART_Rides[[#This Row],[Station Code]]="CC"), "Yes", "No")</f>
        <v>No</v>
      </c>
    </row>
    <row r="6276" spans="6:14">
      <c r="F6276" s="3">
        <v>44266</v>
      </c>
      <c r="G6276" s="1" t="s">
        <v>33</v>
      </c>
      <c r="H6276" s="1" t="s">
        <v>104</v>
      </c>
      <c r="I6276" s="1">
        <v>554</v>
      </c>
      <c r="J6276" s="1">
        <f>MONTH(BART_Rides[[#This Row],[Date]])</f>
        <v>3</v>
      </c>
      <c r="K6276" s="1">
        <f>WEEKDAY(BART_Rides[[#This Row],[Date]],2)</f>
        <v>4</v>
      </c>
      <c r="L6276" s="1" t="str">
        <f>LEFT(BART_Rides[[#This Row],[Lines]],1)</f>
        <v>O</v>
      </c>
      <c r="M6276" s="1" t="str">
        <f>IF(BART_Rides[[#This Row],[FirstLetter]]="Y","Yes","No")</f>
        <v>No</v>
      </c>
      <c r="N6276" s="1" t="str">
        <f>IF(OR(BART_Rides[[#This Row],[Station Code]]="EM", BART_Rides[[#This Row],[Station Code]]="MT", BART_Rides[[#This Row],[Station Code]]="PL", BART_Rides[[#This Row],[Station Code]]="CC"), "Yes", "No")</f>
        <v>No</v>
      </c>
    </row>
    <row r="6277" spans="6:14">
      <c r="F6277" s="3">
        <v>44267</v>
      </c>
      <c r="G6277" s="1" t="s">
        <v>33</v>
      </c>
      <c r="H6277" s="1" t="s">
        <v>104</v>
      </c>
      <c r="I6277" s="1">
        <v>576</v>
      </c>
      <c r="J6277" s="1">
        <f>MONTH(BART_Rides[[#This Row],[Date]])</f>
        <v>3</v>
      </c>
      <c r="K6277" s="1">
        <f>WEEKDAY(BART_Rides[[#This Row],[Date]],2)</f>
        <v>5</v>
      </c>
      <c r="L6277" s="1" t="str">
        <f>LEFT(BART_Rides[[#This Row],[Lines]],1)</f>
        <v>O</v>
      </c>
      <c r="M6277" s="1" t="str">
        <f>IF(BART_Rides[[#This Row],[FirstLetter]]="Y","Yes","No")</f>
        <v>No</v>
      </c>
      <c r="N6277" s="1" t="str">
        <f>IF(OR(BART_Rides[[#This Row],[Station Code]]="EM", BART_Rides[[#This Row],[Station Code]]="MT", BART_Rides[[#This Row],[Station Code]]="PL", BART_Rides[[#This Row],[Station Code]]="CC"), "Yes", "No")</f>
        <v>No</v>
      </c>
    </row>
    <row r="6278" spans="6:14">
      <c r="F6278" s="3">
        <v>44268</v>
      </c>
      <c r="G6278" s="1" t="s">
        <v>33</v>
      </c>
      <c r="H6278" s="1" t="s">
        <v>104</v>
      </c>
      <c r="I6278" s="1">
        <v>299</v>
      </c>
      <c r="J6278" s="1">
        <f>MONTH(BART_Rides[[#This Row],[Date]])</f>
        <v>3</v>
      </c>
      <c r="K6278" s="1">
        <f>WEEKDAY(BART_Rides[[#This Row],[Date]],2)</f>
        <v>6</v>
      </c>
      <c r="L6278" s="1" t="str">
        <f>LEFT(BART_Rides[[#This Row],[Lines]],1)</f>
        <v>O</v>
      </c>
      <c r="M6278" s="1" t="str">
        <f>IF(BART_Rides[[#This Row],[FirstLetter]]="Y","Yes","No")</f>
        <v>No</v>
      </c>
      <c r="N6278" s="1" t="str">
        <f>IF(OR(BART_Rides[[#This Row],[Station Code]]="EM", BART_Rides[[#This Row],[Station Code]]="MT", BART_Rides[[#This Row],[Station Code]]="PL", BART_Rides[[#This Row],[Station Code]]="CC"), "Yes", "No")</f>
        <v>No</v>
      </c>
    </row>
    <row r="6279" spans="6:14">
      <c r="F6279" s="3">
        <v>44269</v>
      </c>
      <c r="G6279" s="1" t="s">
        <v>33</v>
      </c>
      <c r="H6279" s="1" t="s">
        <v>104</v>
      </c>
      <c r="I6279" s="1">
        <v>222</v>
      </c>
      <c r="J6279" s="1">
        <f>MONTH(BART_Rides[[#This Row],[Date]])</f>
        <v>3</v>
      </c>
      <c r="K6279" s="1">
        <f>WEEKDAY(BART_Rides[[#This Row],[Date]],2)</f>
        <v>7</v>
      </c>
      <c r="L6279" s="1" t="str">
        <f>LEFT(BART_Rides[[#This Row],[Lines]],1)</f>
        <v>O</v>
      </c>
      <c r="M6279" s="1" t="str">
        <f>IF(BART_Rides[[#This Row],[FirstLetter]]="Y","Yes","No")</f>
        <v>No</v>
      </c>
      <c r="N6279" s="1" t="str">
        <f>IF(OR(BART_Rides[[#This Row],[Station Code]]="EM", BART_Rides[[#This Row],[Station Code]]="MT", BART_Rides[[#This Row],[Station Code]]="PL", BART_Rides[[#This Row],[Station Code]]="CC"), "Yes", "No")</f>
        <v>No</v>
      </c>
    </row>
    <row r="6280" spans="6:14">
      <c r="F6280" s="3">
        <v>44270</v>
      </c>
      <c r="G6280" s="1" t="s">
        <v>33</v>
      </c>
      <c r="H6280" s="1" t="s">
        <v>104</v>
      </c>
      <c r="I6280" s="1">
        <v>493</v>
      </c>
      <c r="J6280" s="1">
        <f>MONTH(BART_Rides[[#This Row],[Date]])</f>
        <v>3</v>
      </c>
      <c r="K6280" s="1">
        <f>WEEKDAY(BART_Rides[[#This Row],[Date]],2)</f>
        <v>1</v>
      </c>
      <c r="L6280" s="1" t="str">
        <f>LEFT(BART_Rides[[#This Row],[Lines]],1)</f>
        <v>O</v>
      </c>
      <c r="M6280" s="1" t="str">
        <f>IF(BART_Rides[[#This Row],[FirstLetter]]="Y","Yes","No")</f>
        <v>No</v>
      </c>
      <c r="N6280" s="1" t="str">
        <f>IF(OR(BART_Rides[[#This Row],[Station Code]]="EM", BART_Rides[[#This Row],[Station Code]]="MT", BART_Rides[[#This Row],[Station Code]]="PL", BART_Rides[[#This Row],[Station Code]]="CC"), "Yes", "No")</f>
        <v>No</v>
      </c>
    </row>
    <row r="6281" spans="6:14">
      <c r="F6281" s="3">
        <v>44271</v>
      </c>
      <c r="G6281" s="1" t="s">
        <v>33</v>
      </c>
      <c r="H6281" s="1" t="s">
        <v>104</v>
      </c>
      <c r="I6281" s="1">
        <v>628</v>
      </c>
      <c r="J6281" s="1">
        <f>MONTH(BART_Rides[[#This Row],[Date]])</f>
        <v>3</v>
      </c>
      <c r="K6281" s="1">
        <f>WEEKDAY(BART_Rides[[#This Row],[Date]],2)</f>
        <v>2</v>
      </c>
      <c r="L6281" s="1" t="str">
        <f>LEFT(BART_Rides[[#This Row],[Lines]],1)</f>
        <v>O</v>
      </c>
      <c r="M6281" s="1" t="str">
        <f>IF(BART_Rides[[#This Row],[FirstLetter]]="Y","Yes","No")</f>
        <v>No</v>
      </c>
      <c r="N6281" s="1" t="str">
        <f>IF(OR(BART_Rides[[#This Row],[Station Code]]="EM", BART_Rides[[#This Row],[Station Code]]="MT", BART_Rides[[#This Row],[Station Code]]="PL", BART_Rides[[#This Row],[Station Code]]="CC"), "Yes", "No")</f>
        <v>No</v>
      </c>
    </row>
    <row r="6282" spans="6:14">
      <c r="F6282" s="3">
        <v>44272</v>
      </c>
      <c r="G6282" s="1" t="s">
        <v>33</v>
      </c>
      <c r="H6282" s="1" t="s">
        <v>104</v>
      </c>
      <c r="I6282" s="1">
        <v>556</v>
      </c>
      <c r="J6282" s="1">
        <f>MONTH(BART_Rides[[#This Row],[Date]])</f>
        <v>3</v>
      </c>
      <c r="K6282" s="1">
        <f>WEEKDAY(BART_Rides[[#This Row],[Date]],2)</f>
        <v>3</v>
      </c>
      <c r="L6282" s="1" t="str">
        <f>LEFT(BART_Rides[[#This Row],[Lines]],1)</f>
        <v>O</v>
      </c>
      <c r="M6282" s="1" t="str">
        <f>IF(BART_Rides[[#This Row],[FirstLetter]]="Y","Yes","No")</f>
        <v>No</v>
      </c>
      <c r="N6282" s="1" t="str">
        <f>IF(OR(BART_Rides[[#This Row],[Station Code]]="EM", BART_Rides[[#This Row],[Station Code]]="MT", BART_Rides[[#This Row],[Station Code]]="PL", BART_Rides[[#This Row],[Station Code]]="CC"), "Yes", "No")</f>
        <v>No</v>
      </c>
    </row>
    <row r="6283" spans="6:14">
      <c r="F6283" s="3">
        <v>44273</v>
      </c>
      <c r="G6283" s="1" t="s">
        <v>33</v>
      </c>
      <c r="H6283" s="1" t="s">
        <v>104</v>
      </c>
      <c r="I6283" s="1">
        <v>513</v>
      </c>
      <c r="J6283" s="1">
        <f>MONTH(BART_Rides[[#This Row],[Date]])</f>
        <v>3</v>
      </c>
      <c r="K6283" s="1">
        <f>WEEKDAY(BART_Rides[[#This Row],[Date]],2)</f>
        <v>4</v>
      </c>
      <c r="L6283" s="1" t="str">
        <f>LEFT(BART_Rides[[#This Row],[Lines]],1)</f>
        <v>O</v>
      </c>
      <c r="M6283" s="1" t="str">
        <f>IF(BART_Rides[[#This Row],[FirstLetter]]="Y","Yes","No")</f>
        <v>No</v>
      </c>
      <c r="N6283" s="1" t="str">
        <f>IF(OR(BART_Rides[[#This Row],[Station Code]]="EM", BART_Rides[[#This Row],[Station Code]]="MT", BART_Rides[[#This Row],[Station Code]]="PL", BART_Rides[[#This Row],[Station Code]]="CC"), "Yes", "No")</f>
        <v>No</v>
      </c>
    </row>
    <row r="6284" spans="6:14">
      <c r="F6284" s="3">
        <v>44274</v>
      </c>
      <c r="G6284" s="1" t="s">
        <v>33</v>
      </c>
      <c r="H6284" s="1" t="s">
        <v>104</v>
      </c>
      <c r="I6284" s="1">
        <v>557</v>
      </c>
      <c r="J6284" s="1">
        <f>MONTH(BART_Rides[[#This Row],[Date]])</f>
        <v>3</v>
      </c>
      <c r="K6284" s="1">
        <f>WEEKDAY(BART_Rides[[#This Row],[Date]],2)</f>
        <v>5</v>
      </c>
      <c r="L6284" s="1" t="str">
        <f>LEFT(BART_Rides[[#This Row],[Lines]],1)</f>
        <v>O</v>
      </c>
      <c r="M6284" s="1" t="str">
        <f>IF(BART_Rides[[#This Row],[FirstLetter]]="Y","Yes","No")</f>
        <v>No</v>
      </c>
      <c r="N6284" s="1" t="str">
        <f>IF(OR(BART_Rides[[#This Row],[Station Code]]="EM", BART_Rides[[#This Row],[Station Code]]="MT", BART_Rides[[#This Row],[Station Code]]="PL", BART_Rides[[#This Row],[Station Code]]="CC"), "Yes", "No")</f>
        <v>No</v>
      </c>
    </row>
    <row r="6285" spans="6:14">
      <c r="F6285" s="3">
        <v>44275</v>
      </c>
      <c r="G6285" s="1" t="s">
        <v>33</v>
      </c>
      <c r="H6285" s="1" t="s">
        <v>104</v>
      </c>
      <c r="I6285" s="1">
        <v>322</v>
      </c>
      <c r="J6285" s="1">
        <f>MONTH(BART_Rides[[#This Row],[Date]])</f>
        <v>3</v>
      </c>
      <c r="K6285" s="1">
        <f>WEEKDAY(BART_Rides[[#This Row],[Date]],2)</f>
        <v>6</v>
      </c>
      <c r="L6285" s="1" t="str">
        <f>LEFT(BART_Rides[[#This Row],[Lines]],1)</f>
        <v>O</v>
      </c>
      <c r="M6285" s="1" t="str">
        <f>IF(BART_Rides[[#This Row],[FirstLetter]]="Y","Yes","No")</f>
        <v>No</v>
      </c>
      <c r="N6285" s="1" t="str">
        <f>IF(OR(BART_Rides[[#This Row],[Station Code]]="EM", BART_Rides[[#This Row],[Station Code]]="MT", BART_Rides[[#This Row],[Station Code]]="PL", BART_Rides[[#This Row],[Station Code]]="CC"), "Yes", "No")</f>
        <v>No</v>
      </c>
    </row>
    <row r="6286" spans="6:14">
      <c r="F6286" s="3">
        <v>44276</v>
      </c>
      <c r="G6286" s="1" t="s">
        <v>33</v>
      </c>
      <c r="H6286" s="1" t="s">
        <v>104</v>
      </c>
      <c r="I6286" s="1">
        <v>279</v>
      </c>
      <c r="J6286" s="1">
        <f>MONTH(BART_Rides[[#This Row],[Date]])</f>
        <v>3</v>
      </c>
      <c r="K6286" s="1">
        <f>WEEKDAY(BART_Rides[[#This Row],[Date]],2)</f>
        <v>7</v>
      </c>
      <c r="L6286" s="1" t="str">
        <f>LEFT(BART_Rides[[#This Row],[Lines]],1)</f>
        <v>O</v>
      </c>
      <c r="M6286" s="1" t="str">
        <f>IF(BART_Rides[[#This Row],[FirstLetter]]="Y","Yes","No")</f>
        <v>No</v>
      </c>
      <c r="N6286" s="1" t="str">
        <f>IF(OR(BART_Rides[[#This Row],[Station Code]]="EM", BART_Rides[[#This Row],[Station Code]]="MT", BART_Rides[[#This Row],[Station Code]]="PL", BART_Rides[[#This Row],[Station Code]]="CC"), "Yes", "No")</f>
        <v>No</v>
      </c>
    </row>
    <row r="6287" spans="6:14">
      <c r="F6287" s="3">
        <v>44277</v>
      </c>
      <c r="G6287" s="1" t="s">
        <v>33</v>
      </c>
      <c r="H6287" s="1" t="s">
        <v>104</v>
      </c>
      <c r="I6287" s="1">
        <v>524</v>
      </c>
      <c r="J6287" s="1">
        <f>MONTH(BART_Rides[[#This Row],[Date]])</f>
        <v>3</v>
      </c>
      <c r="K6287" s="1">
        <f>WEEKDAY(BART_Rides[[#This Row],[Date]],2)</f>
        <v>1</v>
      </c>
      <c r="L6287" s="1" t="str">
        <f>LEFT(BART_Rides[[#This Row],[Lines]],1)</f>
        <v>O</v>
      </c>
      <c r="M6287" s="1" t="str">
        <f>IF(BART_Rides[[#This Row],[FirstLetter]]="Y","Yes","No")</f>
        <v>No</v>
      </c>
      <c r="N6287" s="1" t="str">
        <f>IF(OR(BART_Rides[[#This Row],[Station Code]]="EM", BART_Rides[[#This Row],[Station Code]]="MT", BART_Rides[[#This Row],[Station Code]]="PL", BART_Rides[[#This Row],[Station Code]]="CC"), "Yes", "No")</f>
        <v>No</v>
      </c>
    </row>
    <row r="6288" spans="6:14">
      <c r="F6288" s="3">
        <v>44278</v>
      </c>
      <c r="G6288" s="1" t="s">
        <v>33</v>
      </c>
      <c r="H6288" s="1" t="s">
        <v>104</v>
      </c>
      <c r="I6288" s="1">
        <v>602</v>
      </c>
      <c r="J6288" s="1">
        <f>MONTH(BART_Rides[[#This Row],[Date]])</f>
        <v>3</v>
      </c>
      <c r="K6288" s="1">
        <f>WEEKDAY(BART_Rides[[#This Row],[Date]],2)</f>
        <v>2</v>
      </c>
      <c r="L6288" s="1" t="str">
        <f>LEFT(BART_Rides[[#This Row],[Lines]],1)</f>
        <v>O</v>
      </c>
      <c r="M6288" s="1" t="str">
        <f>IF(BART_Rides[[#This Row],[FirstLetter]]="Y","Yes","No")</f>
        <v>No</v>
      </c>
      <c r="N6288" s="1" t="str">
        <f>IF(OR(BART_Rides[[#This Row],[Station Code]]="EM", BART_Rides[[#This Row],[Station Code]]="MT", BART_Rides[[#This Row],[Station Code]]="PL", BART_Rides[[#This Row],[Station Code]]="CC"), "Yes", "No")</f>
        <v>No</v>
      </c>
    </row>
    <row r="6289" spans="6:14">
      <c r="F6289" s="3">
        <v>44279</v>
      </c>
      <c r="G6289" s="1" t="s">
        <v>33</v>
      </c>
      <c r="H6289" s="1" t="s">
        <v>104</v>
      </c>
      <c r="I6289" s="1">
        <v>624</v>
      </c>
      <c r="J6289" s="1">
        <f>MONTH(BART_Rides[[#This Row],[Date]])</f>
        <v>3</v>
      </c>
      <c r="K6289" s="1">
        <f>WEEKDAY(BART_Rides[[#This Row],[Date]],2)</f>
        <v>3</v>
      </c>
      <c r="L6289" s="1" t="str">
        <f>LEFT(BART_Rides[[#This Row],[Lines]],1)</f>
        <v>O</v>
      </c>
      <c r="M6289" s="1" t="str">
        <f>IF(BART_Rides[[#This Row],[FirstLetter]]="Y","Yes","No")</f>
        <v>No</v>
      </c>
      <c r="N6289" s="1" t="str">
        <f>IF(OR(BART_Rides[[#This Row],[Station Code]]="EM", BART_Rides[[#This Row],[Station Code]]="MT", BART_Rides[[#This Row],[Station Code]]="PL", BART_Rides[[#This Row],[Station Code]]="CC"), "Yes", "No")</f>
        <v>No</v>
      </c>
    </row>
    <row r="6290" spans="6:14">
      <c r="F6290" s="3">
        <v>44280</v>
      </c>
      <c r="G6290" s="1" t="s">
        <v>33</v>
      </c>
      <c r="H6290" s="1" t="s">
        <v>104</v>
      </c>
      <c r="I6290" s="1">
        <v>586</v>
      </c>
      <c r="J6290" s="1">
        <f>MONTH(BART_Rides[[#This Row],[Date]])</f>
        <v>3</v>
      </c>
      <c r="K6290" s="1">
        <f>WEEKDAY(BART_Rides[[#This Row],[Date]],2)</f>
        <v>4</v>
      </c>
      <c r="L6290" s="1" t="str">
        <f>LEFT(BART_Rides[[#This Row],[Lines]],1)</f>
        <v>O</v>
      </c>
      <c r="M6290" s="1" t="str">
        <f>IF(BART_Rides[[#This Row],[FirstLetter]]="Y","Yes","No")</f>
        <v>No</v>
      </c>
      <c r="N6290" s="1" t="str">
        <f>IF(OR(BART_Rides[[#This Row],[Station Code]]="EM", BART_Rides[[#This Row],[Station Code]]="MT", BART_Rides[[#This Row],[Station Code]]="PL", BART_Rides[[#This Row],[Station Code]]="CC"), "Yes", "No")</f>
        <v>No</v>
      </c>
    </row>
    <row r="6291" spans="6:14">
      <c r="F6291" s="3">
        <v>44281</v>
      </c>
      <c r="G6291" s="1" t="s">
        <v>33</v>
      </c>
      <c r="H6291" s="1" t="s">
        <v>104</v>
      </c>
      <c r="I6291" s="1">
        <v>600</v>
      </c>
      <c r="J6291" s="1">
        <f>MONTH(BART_Rides[[#This Row],[Date]])</f>
        <v>3</v>
      </c>
      <c r="K6291" s="1">
        <f>WEEKDAY(BART_Rides[[#This Row],[Date]],2)</f>
        <v>5</v>
      </c>
      <c r="L6291" s="1" t="str">
        <f>LEFT(BART_Rides[[#This Row],[Lines]],1)</f>
        <v>O</v>
      </c>
      <c r="M6291" s="1" t="str">
        <f>IF(BART_Rides[[#This Row],[FirstLetter]]="Y","Yes","No")</f>
        <v>No</v>
      </c>
      <c r="N6291" s="1" t="str">
        <f>IF(OR(BART_Rides[[#This Row],[Station Code]]="EM", BART_Rides[[#This Row],[Station Code]]="MT", BART_Rides[[#This Row],[Station Code]]="PL", BART_Rides[[#This Row],[Station Code]]="CC"), "Yes", "No")</f>
        <v>No</v>
      </c>
    </row>
    <row r="6292" spans="6:14">
      <c r="F6292" s="3">
        <v>44282</v>
      </c>
      <c r="G6292" s="1" t="s">
        <v>33</v>
      </c>
      <c r="H6292" s="1" t="s">
        <v>104</v>
      </c>
      <c r="I6292" s="1">
        <v>349</v>
      </c>
      <c r="J6292" s="1">
        <f>MONTH(BART_Rides[[#This Row],[Date]])</f>
        <v>3</v>
      </c>
      <c r="K6292" s="1">
        <f>WEEKDAY(BART_Rides[[#This Row],[Date]],2)</f>
        <v>6</v>
      </c>
      <c r="L6292" s="1" t="str">
        <f>LEFT(BART_Rides[[#This Row],[Lines]],1)</f>
        <v>O</v>
      </c>
      <c r="M6292" s="1" t="str">
        <f>IF(BART_Rides[[#This Row],[FirstLetter]]="Y","Yes","No")</f>
        <v>No</v>
      </c>
      <c r="N6292" s="1" t="str">
        <f>IF(OR(BART_Rides[[#This Row],[Station Code]]="EM", BART_Rides[[#This Row],[Station Code]]="MT", BART_Rides[[#This Row],[Station Code]]="PL", BART_Rides[[#This Row],[Station Code]]="CC"), "Yes", "No")</f>
        <v>No</v>
      </c>
    </row>
    <row r="6293" spans="6:14">
      <c r="F6293" s="3">
        <v>44283</v>
      </c>
      <c r="G6293" s="1" t="s">
        <v>33</v>
      </c>
      <c r="H6293" s="1" t="s">
        <v>104</v>
      </c>
      <c r="I6293" s="1">
        <v>240</v>
      </c>
      <c r="J6293" s="1">
        <f>MONTH(BART_Rides[[#This Row],[Date]])</f>
        <v>3</v>
      </c>
      <c r="K6293" s="1">
        <f>WEEKDAY(BART_Rides[[#This Row],[Date]],2)</f>
        <v>7</v>
      </c>
      <c r="L6293" s="1" t="str">
        <f>LEFT(BART_Rides[[#This Row],[Lines]],1)</f>
        <v>O</v>
      </c>
      <c r="M6293" s="1" t="str">
        <f>IF(BART_Rides[[#This Row],[FirstLetter]]="Y","Yes","No")</f>
        <v>No</v>
      </c>
      <c r="N6293" s="1" t="str">
        <f>IF(OR(BART_Rides[[#This Row],[Station Code]]="EM", BART_Rides[[#This Row],[Station Code]]="MT", BART_Rides[[#This Row],[Station Code]]="PL", BART_Rides[[#This Row],[Station Code]]="CC"), "Yes", "No")</f>
        <v>No</v>
      </c>
    </row>
    <row r="6294" spans="6:14">
      <c r="F6294" s="3">
        <v>44284</v>
      </c>
      <c r="G6294" s="1" t="s">
        <v>33</v>
      </c>
      <c r="H6294" s="1" t="s">
        <v>104</v>
      </c>
      <c r="I6294" s="1">
        <v>539</v>
      </c>
      <c r="J6294" s="1">
        <f>MONTH(BART_Rides[[#This Row],[Date]])</f>
        <v>3</v>
      </c>
      <c r="K6294" s="1">
        <f>WEEKDAY(BART_Rides[[#This Row],[Date]],2)</f>
        <v>1</v>
      </c>
      <c r="L6294" s="1" t="str">
        <f>LEFT(BART_Rides[[#This Row],[Lines]],1)</f>
        <v>O</v>
      </c>
      <c r="M6294" s="1" t="str">
        <f>IF(BART_Rides[[#This Row],[FirstLetter]]="Y","Yes","No")</f>
        <v>No</v>
      </c>
      <c r="N6294" s="1" t="str">
        <f>IF(OR(BART_Rides[[#This Row],[Station Code]]="EM", BART_Rides[[#This Row],[Station Code]]="MT", BART_Rides[[#This Row],[Station Code]]="PL", BART_Rides[[#This Row],[Station Code]]="CC"), "Yes", "No")</f>
        <v>No</v>
      </c>
    </row>
    <row r="6295" spans="6:14">
      <c r="F6295" s="3">
        <v>44285</v>
      </c>
      <c r="G6295" s="1" t="s">
        <v>33</v>
      </c>
      <c r="H6295" s="1" t="s">
        <v>104</v>
      </c>
      <c r="I6295" s="1">
        <v>595</v>
      </c>
      <c r="J6295" s="1">
        <f>MONTH(BART_Rides[[#This Row],[Date]])</f>
        <v>3</v>
      </c>
      <c r="K6295" s="1">
        <f>WEEKDAY(BART_Rides[[#This Row],[Date]],2)</f>
        <v>2</v>
      </c>
      <c r="L6295" s="1" t="str">
        <f>LEFT(BART_Rides[[#This Row],[Lines]],1)</f>
        <v>O</v>
      </c>
      <c r="M6295" s="1" t="str">
        <f>IF(BART_Rides[[#This Row],[FirstLetter]]="Y","Yes","No")</f>
        <v>No</v>
      </c>
      <c r="N6295" s="1" t="str">
        <f>IF(OR(BART_Rides[[#This Row],[Station Code]]="EM", BART_Rides[[#This Row],[Station Code]]="MT", BART_Rides[[#This Row],[Station Code]]="PL", BART_Rides[[#This Row],[Station Code]]="CC"), "Yes", "No")</f>
        <v>No</v>
      </c>
    </row>
    <row r="6296" spans="6:14">
      <c r="F6296" s="3">
        <v>44286</v>
      </c>
      <c r="G6296" s="1" t="s">
        <v>33</v>
      </c>
      <c r="H6296" s="1" t="s">
        <v>104</v>
      </c>
      <c r="I6296" s="1">
        <v>616</v>
      </c>
      <c r="J6296" s="1">
        <f>MONTH(BART_Rides[[#This Row],[Date]])</f>
        <v>3</v>
      </c>
      <c r="K6296" s="1">
        <f>WEEKDAY(BART_Rides[[#This Row],[Date]],2)</f>
        <v>3</v>
      </c>
      <c r="L6296" s="1" t="str">
        <f>LEFT(BART_Rides[[#This Row],[Lines]],1)</f>
        <v>O</v>
      </c>
      <c r="M6296" s="1" t="str">
        <f>IF(BART_Rides[[#This Row],[FirstLetter]]="Y","Yes","No")</f>
        <v>No</v>
      </c>
      <c r="N6296" s="1" t="str">
        <f>IF(OR(BART_Rides[[#This Row],[Station Code]]="EM", BART_Rides[[#This Row],[Station Code]]="MT", BART_Rides[[#This Row],[Station Code]]="PL", BART_Rides[[#This Row],[Station Code]]="CC"), "Yes", "No")</f>
        <v>No</v>
      </c>
    </row>
    <row r="6297" spans="6:14">
      <c r="F6297" s="3">
        <v>44287</v>
      </c>
      <c r="G6297" s="1" t="s">
        <v>33</v>
      </c>
      <c r="H6297" s="1" t="s">
        <v>104</v>
      </c>
      <c r="I6297" s="1">
        <v>636</v>
      </c>
      <c r="J6297" s="1">
        <f>MONTH(BART_Rides[[#This Row],[Date]])</f>
        <v>4</v>
      </c>
      <c r="K6297" s="1">
        <f>WEEKDAY(BART_Rides[[#This Row],[Date]],2)</f>
        <v>4</v>
      </c>
      <c r="L6297" s="1" t="str">
        <f>LEFT(BART_Rides[[#This Row],[Lines]],1)</f>
        <v>O</v>
      </c>
      <c r="M6297" s="1" t="str">
        <f>IF(BART_Rides[[#This Row],[FirstLetter]]="Y","Yes","No")</f>
        <v>No</v>
      </c>
      <c r="N6297" s="1" t="str">
        <f>IF(OR(BART_Rides[[#This Row],[Station Code]]="EM", BART_Rides[[#This Row],[Station Code]]="MT", BART_Rides[[#This Row],[Station Code]]="PL", BART_Rides[[#This Row],[Station Code]]="CC"), "Yes", "No")</f>
        <v>No</v>
      </c>
    </row>
    <row r="6298" spans="6:14">
      <c r="F6298" s="3">
        <v>44288</v>
      </c>
      <c r="G6298" s="1" t="s">
        <v>33</v>
      </c>
      <c r="H6298" s="1" t="s">
        <v>104</v>
      </c>
      <c r="I6298" s="1">
        <v>619</v>
      </c>
      <c r="J6298" s="1">
        <f>MONTH(BART_Rides[[#This Row],[Date]])</f>
        <v>4</v>
      </c>
      <c r="K6298" s="1">
        <f>WEEKDAY(BART_Rides[[#This Row],[Date]],2)</f>
        <v>5</v>
      </c>
      <c r="L6298" s="1" t="str">
        <f>LEFT(BART_Rides[[#This Row],[Lines]],1)</f>
        <v>O</v>
      </c>
      <c r="M6298" s="1" t="str">
        <f>IF(BART_Rides[[#This Row],[FirstLetter]]="Y","Yes","No")</f>
        <v>No</v>
      </c>
      <c r="N6298" s="1" t="str">
        <f>IF(OR(BART_Rides[[#This Row],[Station Code]]="EM", BART_Rides[[#This Row],[Station Code]]="MT", BART_Rides[[#This Row],[Station Code]]="PL", BART_Rides[[#This Row],[Station Code]]="CC"), "Yes", "No")</f>
        <v>No</v>
      </c>
    </row>
    <row r="6299" spans="6:14">
      <c r="F6299" s="3">
        <v>44289</v>
      </c>
      <c r="G6299" s="1" t="s">
        <v>33</v>
      </c>
      <c r="H6299" s="1" t="s">
        <v>104</v>
      </c>
      <c r="I6299" s="1">
        <v>356</v>
      </c>
      <c r="J6299" s="1">
        <f>MONTH(BART_Rides[[#This Row],[Date]])</f>
        <v>4</v>
      </c>
      <c r="K6299" s="1">
        <f>WEEKDAY(BART_Rides[[#This Row],[Date]],2)</f>
        <v>6</v>
      </c>
      <c r="L6299" s="1" t="str">
        <f>LEFT(BART_Rides[[#This Row],[Lines]],1)</f>
        <v>O</v>
      </c>
      <c r="M6299" s="1" t="str">
        <f>IF(BART_Rides[[#This Row],[FirstLetter]]="Y","Yes","No")</f>
        <v>No</v>
      </c>
      <c r="N6299" s="1" t="str">
        <f>IF(OR(BART_Rides[[#This Row],[Station Code]]="EM", BART_Rides[[#This Row],[Station Code]]="MT", BART_Rides[[#This Row],[Station Code]]="PL", BART_Rides[[#This Row],[Station Code]]="CC"), "Yes", "No")</f>
        <v>No</v>
      </c>
    </row>
    <row r="6300" spans="6:14">
      <c r="F6300" s="3">
        <v>44290</v>
      </c>
      <c r="G6300" s="1" t="s">
        <v>33</v>
      </c>
      <c r="H6300" s="1" t="s">
        <v>104</v>
      </c>
      <c r="I6300" s="1">
        <v>256</v>
      </c>
      <c r="J6300" s="1">
        <f>MONTH(BART_Rides[[#This Row],[Date]])</f>
        <v>4</v>
      </c>
      <c r="K6300" s="1">
        <f>WEEKDAY(BART_Rides[[#This Row],[Date]],2)</f>
        <v>7</v>
      </c>
      <c r="L6300" s="1" t="str">
        <f>LEFT(BART_Rides[[#This Row],[Lines]],1)</f>
        <v>O</v>
      </c>
      <c r="M6300" s="1" t="str">
        <f>IF(BART_Rides[[#This Row],[FirstLetter]]="Y","Yes","No")</f>
        <v>No</v>
      </c>
      <c r="N6300" s="1" t="str">
        <f>IF(OR(BART_Rides[[#This Row],[Station Code]]="EM", BART_Rides[[#This Row],[Station Code]]="MT", BART_Rides[[#This Row],[Station Code]]="PL", BART_Rides[[#This Row],[Station Code]]="CC"), "Yes", "No")</f>
        <v>No</v>
      </c>
    </row>
    <row r="6301" spans="6:14">
      <c r="F6301" s="3">
        <v>44291</v>
      </c>
      <c r="G6301" s="1" t="s">
        <v>33</v>
      </c>
      <c r="H6301" s="1" t="s">
        <v>104</v>
      </c>
      <c r="I6301" s="1">
        <v>602</v>
      </c>
      <c r="J6301" s="1">
        <f>MONTH(BART_Rides[[#This Row],[Date]])</f>
        <v>4</v>
      </c>
      <c r="K6301" s="1">
        <f>WEEKDAY(BART_Rides[[#This Row],[Date]],2)</f>
        <v>1</v>
      </c>
      <c r="L6301" s="1" t="str">
        <f>LEFT(BART_Rides[[#This Row],[Lines]],1)</f>
        <v>O</v>
      </c>
      <c r="M6301" s="1" t="str">
        <f>IF(BART_Rides[[#This Row],[FirstLetter]]="Y","Yes","No")</f>
        <v>No</v>
      </c>
      <c r="N6301" s="1" t="str">
        <f>IF(OR(BART_Rides[[#This Row],[Station Code]]="EM", BART_Rides[[#This Row],[Station Code]]="MT", BART_Rides[[#This Row],[Station Code]]="PL", BART_Rides[[#This Row],[Station Code]]="CC"), "Yes", "No")</f>
        <v>No</v>
      </c>
    </row>
    <row r="6302" spans="6:14">
      <c r="F6302" s="3">
        <v>44292</v>
      </c>
      <c r="G6302" s="1" t="s">
        <v>33</v>
      </c>
      <c r="H6302" s="1" t="s">
        <v>104</v>
      </c>
      <c r="I6302" s="1">
        <v>651</v>
      </c>
      <c r="J6302" s="1">
        <f>MONTH(BART_Rides[[#This Row],[Date]])</f>
        <v>4</v>
      </c>
      <c r="K6302" s="1">
        <f>WEEKDAY(BART_Rides[[#This Row],[Date]],2)</f>
        <v>2</v>
      </c>
      <c r="L6302" s="1" t="str">
        <f>LEFT(BART_Rides[[#This Row],[Lines]],1)</f>
        <v>O</v>
      </c>
      <c r="M6302" s="1" t="str">
        <f>IF(BART_Rides[[#This Row],[FirstLetter]]="Y","Yes","No")</f>
        <v>No</v>
      </c>
      <c r="N6302" s="1" t="str">
        <f>IF(OR(BART_Rides[[#This Row],[Station Code]]="EM", BART_Rides[[#This Row],[Station Code]]="MT", BART_Rides[[#This Row],[Station Code]]="PL", BART_Rides[[#This Row],[Station Code]]="CC"), "Yes", "No")</f>
        <v>No</v>
      </c>
    </row>
    <row r="6303" spans="6:14">
      <c r="F6303" s="3">
        <v>44293</v>
      </c>
      <c r="G6303" s="1" t="s">
        <v>33</v>
      </c>
      <c r="H6303" s="1" t="s">
        <v>104</v>
      </c>
      <c r="I6303" s="1">
        <v>655</v>
      </c>
      <c r="J6303" s="1">
        <f>MONTH(BART_Rides[[#This Row],[Date]])</f>
        <v>4</v>
      </c>
      <c r="K6303" s="1">
        <f>WEEKDAY(BART_Rides[[#This Row],[Date]],2)</f>
        <v>3</v>
      </c>
      <c r="L6303" s="1" t="str">
        <f>LEFT(BART_Rides[[#This Row],[Lines]],1)</f>
        <v>O</v>
      </c>
      <c r="M6303" s="1" t="str">
        <f>IF(BART_Rides[[#This Row],[FirstLetter]]="Y","Yes","No")</f>
        <v>No</v>
      </c>
      <c r="N6303" s="1" t="str">
        <f>IF(OR(BART_Rides[[#This Row],[Station Code]]="EM", BART_Rides[[#This Row],[Station Code]]="MT", BART_Rides[[#This Row],[Station Code]]="PL", BART_Rides[[#This Row],[Station Code]]="CC"), "Yes", "No")</f>
        <v>No</v>
      </c>
    </row>
    <row r="6304" spans="6:14">
      <c r="F6304" s="3">
        <v>44294</v>
      </c>
      <c r="G6304" s="1" t="s">
        <v>33</v>
      </c>
      <c r="H6304" s="1" t="s">
        <v>104</v>
      </c>
      <c r="I6304" s="1">
        <v>584</v>
      </c>
      <c r="J6304" s="1">
        <f>MONTH(BART_Rides[[#This Row],[Date]])</f>
        <v>4</v>
      </c>
      <c r="K6304" s="1">
        <f>WEEKDAY(BART_Rides[[#This Row],[Date]],2)</f>
        <v>4</v>
      </c>
      <c r="L6304" s="1" t="str">
        <f>LEFT(BART_Rides[[#This Row],[Lines]],1)</f>
        <v>O</v>
      </c>
      <c r="M6304" s="1" t="str">
        <f>IF(BART_Rides[[#This Row],[FirstLetter]]="Y","Yes","No")</f>
        <v>No</v>
      </c>
      <c r="N6304" s="1" t="str">
        <f>IF(OR(BART_Rides[[#This Row],[Station Code]]="EM", BART_Rides[[#This Row],[Station Code]]="MT", BART_Rides[[#This Row],[Station Code]]="PL", BART_Rides[[#This Row],[Station Code]]="CC"), "Yes", "No")</f>
        <v>No</v>
      </c>
    </row>
    <row r="6305" spans="6:14">
      <c r="F6305" s="3">
        <v>44295</v>
      </c>
      <c r="G6305" s="1" t="s">
        <v>33</v>
      </c>
      <c r="H6305" s="1" t="s">
        <v>104</v>
      </c>
      <c r="I6305" s="1">
        <v>632</v>
      </c>
      <c r="J6305" s="1">
        <f>MONTH(BART_Rides[[#This Row],[Date]])</f>
        <v>4</v>
      </c>
      <c r="K6305" s="1">
        <f>WEEKDAY(BART_Rides[[#This Row],[Date]],2)</f>
        <v>5</v>
      </c>
      <c r="L6305" s="1" t="str">
        <f>LEFT(BART_Rides[[#This Row],[Lines]],1)</f>
        <v>O</v>
      </c>
      <c r="M6305" s="1" t="str">
        <f>IF(BART_Rides[[#This Row],[FirstLetter]]="Y","Yes","No")</f>
        <v>No</v>
      </c>
      <c r="N6305" s="1" t="str">
        <f>IF(OR(BART_Rides[[#This Row],[Station Code]]="EM", BART_Rides[[#This Row],[Station Code]]="MT", BART_Rides[[#This Row],[Station Code]]="PL", BART_Rides[[#This Row],[Station Code]]="CC"), "Yes", "No")</f>
        <v>No</v>
      </c>
    </row>
    <row r="6306" spans="6:14">
      <c r="F6306" s="3">
        <v>44296</v>
      </c>
      <c r="G6306" s="1" t="s">
        <v>33</v>
      </c>
      <c r="H6306" s="1" t="s">
        <v>104</v>
      </c>
      <c r="I6306" s="1">
        <v>376</v>
      </c>
      <c r="J6306" s="1">
        <f>MONTH(BART_Rides[[#This Row],[Date]])</f>
        <v>4</v>
      </c>
      <c r="K6306" s="1">
        <f>WEEKDAY(BART_Rides[[#This Row],[Date]],2)</f>
        <v>6</v>
      </c>
      <c r="L6306" s="1" t="str">
        <f>LEFT(BART_Rides[[#This Row],[Lines]],1)</f>
        <v>O</v>
      </c>
      <c r="M6306" s="1" t="str">
        <f>IF(BART_Rides[[#This Row],[FirstLetter]]="Y","Yes","No")</f>
        <v>No</v>
      </c>
      <c r="N6306" s="1" t="str">
        <f>IF(OR(BART_Rides[[#This Row],[Station Code]]="EM", BART_Rides[[#This Row],[Station Code]]="MT", BART_Rides[[#This Row],[Station Code]]="PL", BART_Rides[[#This Row],[Station Code]]="CC"), "Yes", "No")</f>
        <v>No</v>
      </c>
    </row>
    <row r="6307" spans="6:14">
      <c r="F6307" s="3">
        <v>44297</v>
      </c>
      <c r="G6307" s="1" t="s">
        <v>33</v>
      </c>
      <c r="H6307" s="1" t="s">
        <v>104</v>
      </c>
      <c r="I6307" s="1">
        <v>282</v>
      </c>
      <c r="J6307" s="1">
        <f>MONTH(BART_Rides[[#This Row],[Date]])</f>
        <v>4</v>
      </c>
      <c r="K6307" s="1">
        <f>WEEKDAY(BART_Rides[[#This Row],[Date]],2)</f>
        <v>7</v>
      </c>
      <c r="L6307" s="1" t="str">
        <f>LEFT(BART_Rides[[#This Row],[Lines]],1)</f>
        <v>O</v>
      </c>
      <c r="M6307" s="1" t="str">
        <f>IF(BART_Rides[[#This Row],[FirstLetter]]="Y","Yes","No")</f>
        <v>No</v>
      </c>
      <c r="N6307" s="1" t="str">
        <f>IF(OR(BART_Rides[[#This Row],[Station Code]]="EM", BART_Rides[[#This Row],[Station Code]]="MT", BART_Rides[[#This Row],[Station Code]]="PL", BART_Rides[[#This Row],[Station Code]]="CC"), "Yes", "No")</f>
        <v>No</v>
      </c>
    </row>
    <row r="6308" spans="6:14">
      <c r="F6308" s="3">
        <v>44298</v>
      </c>
      <c r="G6308" s="1" t="s">
        <v>33</v>
      </c>
      <c r="H6308" s="1" t="s">
        <v>104</v>
      </c>
      <c r="I6308" s="1">
        <v>599</v>
      </c>
      <c r="J6308" s="1">
        <f>MONTH(BART_Rides[[#This Row],[Date]])</f>
        <v>4</v>
      </c>
      <c r="K6308" s="1">
        <f>WEEKDAY(BART_Rides[[#This Row],[Date]],2)</f>
        <v>1</v>
      </c>
      <c r="L6308" s="1" t="str">
        <f>LEFT(BART_Rides[[#This Row],[Lines]],1)</f>
        <v>O</v>
      </c>
      <c r="M6308" s="1" t="str">
        <f>IF(BART_Rides[[#This Row],[FirstLetter]]="Y","Yes","No")</f>
        <v>No</v>
      </c>
      <c r="N6308" s="1" t="str">
        <f>IF(OR(BART_Rides[[#This Row],[Station Code]]="EM", BART_Rides[[#This Row],[Station Code]]="MT", BART_Rides[[#This Row],[Station Code]]="PL", BART_Rides[[#This Row],[Station Code]]="CC"), "Yes", "No")</f>
        <v>No</v>
      </c>
    </row>
    <row r="6309" spans="6:14">
      <c r="F6309" s="3">
        <v>44299</v>
      </c>
      <c r="G6309" s="1" t="s">
        <v>33</v>
      </c>
      <c r="H6309" s="1" t="s">
        <v>104</v>
      </c>
      <c r="I6309" s="1">
        <v>609</v>
      </c>
      <c r="J6309" s="1">
        <f>MONTH(BART_Rides[[#This Row],[Date]])</f>
        <v>4</v>
      </c>
      <c r="K6309" s="1">
        <f>WEEKDAY(BART_Rides[[#This Row],[Date]],2)</f>
        <v>2</v>
      </c>
      <c r="L6309" s="1" t="str">
        <f>LEFT(BART_Rides[[#This Row],[Lines]],1)</f>
        <v>O</v>
      </c>
      <c r="M6309" s="1" t="str">
        <f>IF(BART_Rides[[#This Row],[FirstLetter]]="Y","Yes","No")</f>
        <v>No</v>
      </c>
      <c r="N6309" s="1" t="str">
        <f>IF(OR(BART_Rides[[#This Row],[Station Code]]="EM", BART_Rides[[#This Row],[Station Code]]="MT", BART_Rides[[#This Row],[Station Code]]="PL", BART_Rides[[#This Row],[Station Code]]="CC"), "Yes", "No")</f>
        <v>No</v>
      </c>
    </row>
    <row r="6310" spans="6:14">
      <c r="F6310" s="3">
        <v>44300</v>
      </c>
      <c r="G6310" s="1" t="s">
        <v>33</v>
      </c>
      <c r="H6310" s="1" t="s">
        <v>104</v>
      </c>
      <c r="I6310" s="1">
        <v>612</v>
      </c>
      <c r="J6310" s="1">
        <f>MONTH(BART_Rides[[#This Row],[Date]])</f>
        <v>4</v>
      </c>
      <c r="K6310" s="1">
        <f>WEEKDAY(BART_Rides[[#This Row],[Date]],2)</f>
        <v>3</v>
      </c>
      <c r="L6310" s="1" t="str">
        <f>LEFT(BART_Rides[[#This Row],[Lines]],1)</f>
        <v>O</v>
      </c>
      <c r="M6310" s="1" t="str">
        <f>IF(BART_Rides[[#This Row],[FirstLetter]]="Y","Yes","No")</f>
        <v>No</v>
      </c>
      <c r="N6310" s="1" t="str">
        <f>IF(OR(BART_Rides[[#This Row],[Station Code]]="EM", BART_Rides[[#This Row],[Station Code]]="MT", BART_Rides[[#This Row],[Station Code]]="PL", BART_Rides[[#This Row],[Station Code]]="CC"), "Yes", "No")</f>
        <v>No</v>
      </c>
    </row>
    <row r="6311" spans="6:14">
      <c r="F6311" s="3">
        <v>44301</v>
      </c>
      <c r="G6311" s="1" t="s">
        <v>33</v>
      </c>
      <c r="H6311" s="1" t="s">
        <v>104</v>
      </c>
      <c r="I6311" s="1">
        <v>612</v>
      </c>
      <c r="J6311" s="1">
        <f>MONTH(BART_Rides[[#This Row],[Date]])</f>
        <v>4</v>
      </c>
      <c r="K6311" s="1">
        <f>WEEKDAY(BART_Rides[[#This Row],[Date]],2)</f>
        <v>4</v>
      </c>
      <c r="L6311" s="1" t="str">
        <f>LEFT(BART_Rides[[#This Row],[Lines]],1)</f>
        <v>O</v>
      </c>
      <c r="M6311" s="1" t="str">
        <f>IF(BART_Rides[[#This Row],[FirstLetter]]="Y","Yes","No")</f>
        <v>No</v>
      </c>
      <c r="N6311" s="1" t="str">
        <f>IF(OR(BART_Rides[[#This Row],[Station Code]]="EM", BART_Rides[[#This Row],[Station Code]]="MT", BART_Rides[[#This Row],[Station Code]]="PL", BART_Rides[[#This Row],[Station Code]]="CC"), "Yes", "No")</f>
        <v>No</v>
      </c>
    </row>
    <row r="6312" spans="6:14">
      <c r="F6312" s="3">
        <v>44302</v>
      </c>
      <c r="G6312" s="1" t="s">
        <v>33</v>
      </c>
      <c r="H6312" s="1" t="s">
        <v>104</v>
      </c>
      <c r="I6312" s="1">
        <v>652</v>
      </c>
      <c r="J6312" s="1">
        <f>MONTH(BART_Rides[[#This Row],[Date]])</f>
        <v>4</v>
      </c>
      <c r="K6312" s="1">
        <f>WEEKDAY(BART_Rides[[#This Row],[Date]],2)</f>
        <v>5</v>
      </c>
      <c r="L6312" s="1" t="str">
        <f>LEFT(BART_Rides[[#This Row],[Lines]],1)</f>
        <v>O</v>
      </c>
      <c r="M6312" s="1" t="str">
        <f>IF(BART_Rides[[#This Row],[FirstLetter]]="Y","Yes","No")</f>
        <v>No</v>
      </c>
      <c r="N6312" s="1" t="str">
        <f>IF(OR(BART_Rides[[#This Row],[Station Code]]="EM", BART_Rides[[#This Row],[Station Code]]="MT", BART_Rides[[#This Row],[Station Code]]="PL", BART_Rides[[#This Row],[Station Code]]="CC"), "Yes", "No")</f>
        <v>No</v>
      </c>
    </row>
    <row r="6313" spans="6:14">
      <c r="F6313" s="3">
        <v>44303</v>
      </c>
      <c r="G6313" s="1" t="s">
        <v>33</v>
      </c>
      <c r="H6313" s="1" t="s">
        <v>104</v>
      </c>
      <c r="I6313" s="1">
        <v>410</v>
      </c>
      <c r="J6313" s="1">
        <f>MONTH(BART_Rides[[#This Row],[Date]])</f>
        <v>4</v>
      </c>
      <c r="K6313" s="1">
        <f>WEEKDAY(BART_Rides[[#This Row],[Date]],2)</f>
        <v>6</v>
      </c>
      <c r="L6313" s="1" t="str">
        <f>LEFT(BART_Rides[[#This Row],[Lines]],1)</f>
        <v>O</v>
      </c>
      <c r="M6313" s="1" t="str">
        <f>IF(BART_Rides[[#This Row],[FirstLetter]]="Y","Yes","No")</f>
        <v>No</v>
      </c>
      <c r="N6313" s="1" t="str">
        <f>IF(OR(BART_Rides[[#This Row],[Station Code]]="EM", BART_Rides[[#This Row],[Station Code]]="MT", BART_Rides[[#This Row],[Station Code]]="PL", BART_Rides[[#This Row],[Station Code]]="CC"), "Yes", "No")</f>
        <v>No</v>
      </c>
    </row>
    <row r="6314" spans="6:14">
      <c r="F6314" s="3">
        <v>44304</v>
      </c>
      <c r="G6314" s="1" t="s">
        <v>33</v>
      </c>
      <c r="H6314" s="1" t="s">
        <v>104</v>
      </c>
      <c r="I6314" s="1">
        <v>284</v>
      </c>
      <c r="J6314" s="1">
        <f>MONTH(BART_Rides[[#This Row],[Date]])</f>
        <v>4</v>
      </c>
      <c r="K6314" s="1">
        <f>WEEKDAY(BART_Rides[[#This Row],[Date]],2)</f>
        <v>7</v>
      </c>
      <c r="L6314" s="1" t="str">
        <f>LEFT(BART_Rides[[#This Row],[Lines]],1)</f>
        <v>O</v>
      </c>
      <c r="M6314" s="1" t="str">
        <f>IF(BART_Rides[[#This Row],[FirstLetter]]="Y","Yes","No")</f>
        <v>No</v>
      </c>
      <c r="N6314" s="1" t="str">
        <f>IF(OR(BART_Rides[[#This Row],[Station Code]]="EM", BART_Rides[[#This Row],[Station Code]]="MT", BART_Rides[[#This Row],[Station Code]]="PL", BART_Rides[[#This Row],[Station Code]]="CC"), "Yes", "No")</f>
        <v>No</v>
      </c>
    </row>
    <row r="6315" spans="6:14">
      <c r="F6315" s="3">
        <v>44305</v>
      </c>
      <c r="G6315" s="1" t="s">
        <v>33</v>
      </c>
      <c r="H6315" s="1" t="s">
        <v>104</v>
      </c>
      <c r="I6315" s="1">
        <v>601</v>
      </c>
      <c r="J6315" s="1">
        <f>MONTH(BART_Rides[[#This Row],[Date]])</f>
        <v>4</v>
      </c>
      <c r="K6315" s="1">
        <f>WEEKDAY(BART_Rides[[#This Row],[Date]],2)</f>
        <v>1</v>
      </c>
      <c r="L6315" s="1" t="str">
        <f>LEFT(BART_Rides[[#This Row],[Lines]],1)</f>
        <v>O</v>
      </c>
      <c r="M6315" s="1" t="str">
        <f>IF(BART_Rides[[#This Row],[FirstLetter]]="Y","Yes","No")</f>
        <v>No</v>
      </c>
      <c r="N6315" s="1" t="str">
        <f>IF(OR(BART_Rides[[#This Row],[Station Code]]="EM", BART_Rides[[#This Row],[Station Code]]="MT", BART_Rides[[#This Row],[Station Code]]="PL", BART_Rides[[#This Row],[Station Code]]="CC"), "Yes", "No")</f>
        <v>No</v>
      </c>
    </row>
    <row r="6316" spans="6:14">
      <c r="F6316" s="3">
        <v>44306</v>
      </c>
      <c r="G6316" s="1" t="s">
        <v>33</v>
      </c>
      <c r="H6316" s="1" t="s">
        <v>104</v>
      </c>
      <c r="I6316" s="1">
        <v>641</v>
      </c>
      <c r="J6316" s="1">
        <f>MONTH(BART_Rides[[#This Row],[Date]])</f>
        <v>4</v>
      </c>
      <c r="K6316" s="1">
        <f>WEEKDAY(BART_Rides[[#This Row],[Date]],2)</f>
        <v>2</v>
      </c>
      <c r="L6316" s="1" t="str">
        <f>LEFT(BART_Rides[[#This Row],[Lines]],1)</f>
        <v>O</v>
      </c>
      <c r="M6316" s="1" t="str">
        <f>IF(BART_Rides[[#This Row],[FirstLetter]]="Y","Yes","No")</f>
        <v>No</v>
      </c>
      <c r="N6316" s="1" t="str">
        <f>IF(OR(BART_Rides[[#This Row],[Station Code]]="EM", BART_Rides[[#This Row],[Station Code]]="MT", BART_Rides[[#This Row],[Station Code]]="PL", BART_Rides[[#This Row],[Station Code]]="CC"), "Yes", "No")</f>
        <v>No</v>
      </c>
    </row>
    <row r="6317" spans="6:14">
      <c r="F6317" s="3">
        <v>44307</v>
      </c>
      <c r="G6317" s="1" t="s">
        <v>33</v>
      </c>
      <c r="H6317" s="1" t="s">
        <v>104</v>
      </c>
      <c r="I6317" s="1">
        <v>638</v>
      </c>
      <c r="J6317" s="1">
        <f>MONTH(BART_Rides[[#This Row],[Date]])</f>
        <v>4</v>
      </c>
      <c r="K6317" s="1">
        <f>WEEKDAY(BART_Rides[[#This Row],[Date]],2)</f>
        <v>3</v>
      </c>
      <c r="L6317" s="1" t="str">
        <f>LEFT(BART_Rides[[#This Row],[Lines]],1)</f>
        <v>O</v>
      </c>
      <c r="M6317" s="1" t="str">
        <f>IF(BART_Rides[[#This Row],[FirstLetter]]="Y","Yes","No")</f>
        <v>No</v>
      </c>
      <c r="N6317" s="1" t="str">
        <f>IF(OR(BART_Rides[[#This Row],[Station Code]]="EM", BART_Rides[[#This Row],[Station Code]]="MT", BART_Rides[[#This Row],[Station Code]]="PL", BART_Rides[[#This Row],[Station Code]]="CC"), "Yes", "No")</f>
        <v>No</v>
      </c>
    </row>
    <row r="6318" spans="6:14">
      <c r="F6318" s="3">
        <v>44308</v>
      </c>
      <c r="G6318" s="1" t="s">
        <v>33</v>
      </c>
      <c r="H6318" s="1" t="s">
        <v>104</v>
      </c>
      <c r="I6318" s="1">
        <v>619</v>
      </c>
      <c r="J6318" s="1">
        <f>MONTH(BART_Rides[[#This Row],[Date]])</f>
        <v>4</v>
      </c>
      <c r="K6318" s="1">
        <f>WEEKDAY(BART_Rides[[#This Row],[Date]],2)</f>
        <v>4</v>
      </c>
      <c r="L6318" s="1" t="str">
        <f>LEFT(BART_Rides[[#This Row],[Lines]],1)</f>
        <v>O</v>
      </c>
      <c r="M6318" s="1" t="str">
        <f>IF(BART_Rides[[#This Row],[FirstLetter]]="Y","Yes","No")</f>
        <v>No</v>
      </c>
      <c r="N6318" s="1" t="str">
        <f>IF(OR(BART_Rides[[#This Row],[Station Code]]="EM", BART_Rides[[#This Row],[Station Code]]="MT", BART_Rides[[#This Row],[Station Code]]="PL", BART_Rides[[#This Row],[Station Code]]="CC"), "Yes", "No")</f>
        <v>No</v>
      </c>
    </row>
    <row r="6319" spans="6:14">
      <c r="F6319" s="3">
        <v>44309</v>
      </c>
      <c r="G6319" s="1" t="s">
        <v>33</v>
      </c>
      <c r="H6319" s="1" t="s">
        <v>104</v>
      </c>
      <c r="I6319" s="1">
        <v>625</v>
      </c>
      <c r="J6319" s="1">
        <f>MONTH(BART_Rides[[#This Row],[Date]])</f>
        <v>4</v>
      </c>
      <c r="K6319" s="1">
        <f>WEEKDAY(BART_Rides[[#This Row],[Date]],2)</f>
        <v>5</v>
      </c>
      <c r="L6319" s="1" t="str">
        <f>LEFT(BART_Rides[[#This Row],[Lines]],1)</f>
        <v>O</v>
      </c>
      <c r="M6319" s="1" t="str">
        <f>IF(BART_Rides[[#This Row],[FirstLetter]]="Y","Yes","No")</f>
        <v>No</v>
      </c>
      <c r="N6319" s="1" t="str">
        <f>IF(OR(BART_Rides[[#This Row],[Station Code]]="EM", BART_Rides[[#This Row],[Station Code]]="MT", BART_Rides[[#This Row],[Station Code]]="PL", BART_Rides[[#This Row],[Station Code]]="CC"), "Yes", "No")</f>
        <v>No</v>
      </c>
    </row>
    <row r="6320" spans="6:14">
      <c r="F6320" s="3">
        <v>44310</v>
      </c>
      <c r="G6320" s="1" t="s">
        <v>33</v>
      </c>
      <c r="H6320" s="1" t="s">
        <v>104</v>
      </c>
      <c r="I6320" s="1">
        <v>373</v>
      </c>
      <c r="J6320" s="1">
        <f>MONTH(BART_Rides[[#This Row],[Date]])</f>
        <v>4</v>
      </c>
      <c r="K6320" s="1">
        <f>WEEKDAY(BART_Rides[[#This Row],[Date]],2)</f>
        <v>6</v>
      </c>
      <c r="L6320" s="1" t="str">
        <f>LEFT(BART_Rides[[#This Row],[Lines]],1)</f>
        <v>O</v>
      </c>
      <c r="M6320" s="1" t="str">
        <f>IF(BART_Rides[[#This Row],[FirstLetter]]="Y","Yes","No")</f>
        <v>No</v>
      </c>
      <c r="N6320" s="1" t="str">
        <f>IF(OR(BART_Rides[[#This Row],[Station Code]]="EM", BART_Rides[[#This Row],[Station Code]]="MT", BART_Rides[[#This Row],[Station Code]]="PL", BART_Rides[[#This Row],[Station Code]]="CC"), "Yes", "No")</f>
        <v>No</v>
      </c>
    </row>
    <row r="6321" spans="6:14">
      <c r="F6321" s="3">
        <v>44311</v>
      </c>
      <c r="G6321" s="1" t="s">
        <v>33</v>
      </c>
      <c r="H6321" s="1" t="s">
        <v>104</v>
      </c>
      <c r="I6321" s="1">
        <v>245</v>
      </c>
      <c r="J6321" s="1">
        <f>MONTH(BART_Rides[[#This Row],[Date]])</f>
        <v>4</v>
      </c>
      <c r="K6321" s="1">
        <f>WEEKDAY(BART_Rides[[#This Row],[Date]],2)</f>
        <v>7</v>
      </c>
      <c r="L6321" s="1" t="str">
        <f>LEFT(BART_Rides[[#This Row],[Lines]],1)</f>
        <v>O</v>
      </c>
      <c r="M6321" s="1" t="str">
        <f>IF(BART_Rides[[#This Row],[FirstLetter]]="Y","Yes","No")</f>
        <v>No</v>
      </c>
      <c r="N6321" s="1" t="str">
        <f>IF(OR(BART_Rides[[#This Row],[Station Code]]="EM", BART_Rides[[#This Row],[Station Code]]="MT", BART_Rides[[#This Row],[Station Code]]="PL", BART_Rides[[#This Row],[Station Code]]="CC"), "Yes", "No")</f>
        <v>No</v>
      </c>
    </row>
    <row r="6322" spans="6:14">
      <c r="F6322" s="3">
        <v>44312</v>
      </c>
      <c r="G6322" s="1" t="s">
        <v>33</v>
      </c>
      <c r="H6322" s="1" t="s">
        <v>104</v>
      </c>
      <c r="I6322" s="1">
        <v>583</v>
      </c>
      <c r="J6322" s="1">
        <f>MONTH(BART_Rides[[#This Row],[Date]])</f>
        <v>4</v>
      </c>
      <c r="K6322" s="1">
        <f>WEEKDAY(BART_Rides[[#This Row],[Date]],2)</f>
        <v>1</v>
      </c>
      <c r="L6322" s="1" t="str">
        <f>LEFT(BART_Rides[[#This Row],[Lines]],1)</f>
        <v>O</v>
      </c>
      <c r="M6322" s="1" t="str">
        <f>IF(BART_Rides[[#This Row],[FirstLetter]]="Y","Yes","No")</f>
        <v>No</v>
      </c>
      <c r="N6322" s="1" t="str">
        <f>IF(OR(BART_Rides[[#This Row],[Station Code]]="EM", BART_Rides[[#This Row],[Station Code]]="MT", BART_Rides[[#This Row],[Station Code]]="PL", BART_Rides[[#This Row],[Station Code]]="CC"), "Yes", "No")</f>
        <v>No</v>
      </c>
    </row>
    <row r="6323" spans="6:14">
      <c r="F6323" s="3">
        <v>44313</v>
      </c>
      <c r="G6323" s="1" t="s">
        <v>33</v>
      </c>
      <c r="H6323" s="1" t="s">
        <v>104</v>
      </c>
      <c r="I6323" s="1">
        <v>613</v>
      </c>
      <c r="J6323" s="1">
        <f>MONTH(BART_Rides[[#This Row],[Date]])</f>
        <v>4</v>
      </c>
      <c r="K6323" s="1">
        <f>WEEKDAY(BART_Rides[[#This Row],[Date]],2)</f>
        <v>2</v>
      </c>
      <c r="L6323" s="1" t="str">
        <f>LEFT(BART_Rides[[#This Row],[Lines]],1)</f>
        <v>O</v>
      </c>
      <c r="M6323" s="1" t="str">
        <f>IF(BART_Rides[[#This Row],[FirstLetter]]="Y","Yes","No")</f>
        <v>No</v>
      </c>
      <c r="N6323" s="1" t="str">
        <f>IF(OR(BART_Rides[[#This Row],[Station Code]]="EM", BART_Rides[[#This Row],[Station Code]]="MT", BART_Rides[[#This Row],[Station Code]]="PL", BART_Rides[[#This Row],[Station Code]]="CC"), "Yes", "No")</f>
        <v>No</v>
      </c>
    </row>
    <row r="6324" spans="6:14">
      <c r="F6324" s="3">
        <v>44314</v>
      </c>
      <c r="G6324" s="1" t="s">
        <v>33</v>
      </c>
      <c r="H6324" s="1" t="s">
        <v>104</v>
      </c>
      <c r="I6324" s="1">
        <v>630</v>
      </c>
      <c r="J6324" s="1">
        <f>MONTH(BART_Rides[[#This Row],[Date]])</f>
        <v>4</v>
      </c>
      <c r="K6324" s="1">
        <f>WEEKDAY(BART_Rides[[#This Row],[Date]],2)</f>
        <v>3</v>
      </c>
      <c r="L6324" s="1" t="str">
        <f>LEFT(BART_Rides[[#This Row],[Lines]],1)</f>
        <v>O</v>
      </c>
      <c r="M6324" s="1" t="str">
        <f>IF(BART_Rides[[#This Row],[FirstLetter]]="Y","Yes","No")</f>
        <v>No</v>
      </c>
      <c r="N6324" s="1" t="str">
        <f>IF(OR(BART_Rides[[#This Row],[Station Code]]="EM", BART_Rides[[#This Row],[Station Code]]="MT", BART_Rides[[#This Row],[Station Code]]="PL", BART_Rides[[#This Row],[Station Code]]="CC"), "Yes", "No")</f>
        <v>No</v>
      </c>
    </row>
    <row r="6325" spans="6:14">
      <c r="F6325" s="3">
        <v>44315</v>
      </c>
      <c r="G6325" s="1" t="s">
        <v>33</v>
      </c>
      <c r="H6325" s="1" t="s">
        <v>104</v>
      </c>
      <c r="I6325" s="1">
        <v>630</v>
      </c>
      <c r="J6325" s="1">
        <f>MONTH(BART_Rides[[#This Row],[Date]])</f>
        <v>4</v>
      </c>
      <c r="K6325" s="1">
        <f>WEEKDAY(BART_Rides[[#This Row],[Date]],2)</f>
        <v>4</v>
      </c>
      <c r="L6325" s="1" t="str">
        <f>LEFT(BART_Rides[[#This Row],[Lines]],1)</f>
        <v>O</v>
      </c>
      <c r="M6325" s="1" t="str">
        <f>IF(BART_Rides[[#This Row],[FirstLetter]]="Y","Yes","No")</f>
        <v>No</v>
      </c>
      <c r="N6325" s="1" t="str">
        <f>IF(OR(BART_Rides[[#This Row],[Station Code]]="EM", BART_Rides[[#This Row],[Station Code]]="MT", BART_Rides[[#This Row],[Station Code]]="PL", BART_Rides[[#This Row],[Station Code]]="CC"), "Yes", "No")</f>
        <v>No</v>
      </c>
    </row>
    <row r="6326" spans="6:14">
      <c r="F6326" s="3">
        <v>44316</v>
      </c>
      <c r="G6326" s="1" t="s">
        <v>33</v>
      </c>
      <c r="H6326" s="1" t="s">
        <v>104</v>
      </c>
      <c r="I6326" s="1">
        <v>627</v>
      </c>
      <c r="J6326" s="1">
        <f>MONTH(BART_Rides[[#This Row],[Date]])</f>
        <v>4</v>
      </c>
      <c r="K6326" s="1">
        <f>WEEKDAY(BART_Rides[[#This Row],[Date]],2)</f>
        <v>5</v>
      </c>
      <c r="L6326" s="1" t="str">
        <f>LEFT(BART_Rides[[#This Row],[Lines]],1)</f>
        <v>O</v>
      </c>
      <c r="M6326" s="1" t="str">
        <f>IF(BART_Rides[[#This Row],[FirstLetter]]="Y","Yes","No")</f>
        <v>No</v>
      </c>
      <c r="N6326" s="1" t="str">
        <f>IF(OR(BART_Rides[[#This Row],[Station Code]]="EM", BART_Rides[[#This Row],[Station Code]]="MT", BART_Rides[[#This Row],[Station Code]]="PL", BART_Rides[[#This Row],[Station Code]]="CC"), "Yes", "No")</f>
        <v>No</v>
      </c>
    </row>
    <row r="6327" spans="6:14">
      <c r="F6327" s="3">
        <v>44317</v>
      </c>
      <c r="G6327" s="1" t="s">
        <v>33</v>
      </c>
      <c r="H6327" s="1" t="s">
        <v>104</v>
      </c>
      <c r="I6327" s="1">
        <v>380</v>
      </c>
      <c r="J6327" s="1">
        <f>MONTH(BART_Rides[[#This Row],[Date]])</f>
        <v>5</v>
      </c>
      <c r="K6327" s="1">
        <f>WEEKDAY(BART_Rides[[#This Row],[Date]],2)</f>
        <v>6</v>
      </c>
      <c r="L6327" s="1" t="str">
        <f>LEFT(BART_Rides[[#This Row],[Lines]],1)</f>
        <v>O</v>
      </c>
      <c r="M6327" s="1" t="str">
        <f>IF(BART_Rides[[#This Row],[FirstLetter]]="Y","Yes","No")</f>
        <v>No</v>
      </c>
      <c r="N6327" s="1" t="str">
        <f>IF(OR(BART_Rides[[#This Row],[Station Code]]="EM", BART_Rides[[#This Row],[Station Code]]="MT", BART_Rides[[#This Row],[Station Code]]="PL", BART_Rides[[#This Row],[Station Code]]="CC"), "Yes", "No")</f>
        <v>No</v>
      </c>
    </row>
    <row r="6328" spans="6:14">
      <c r="F6328" s="3">
        <v>44318</v>
      </c>
      <c r="G6328" s="1" t="s">
        <v>33</v>
      </c>
      <c r="H6328" s="1" t="s">
        <v>104</v>
      </c>
      <c r="I6328" s="1">
        <v>281</v>
      </c>
      <c r="J6328" s="1">
        <f>MONTH(BART_Rides[[#This Row],[Date]])</f>
        <v>5</v>
      </c>
      <c r="K6328" s="1">
        <f>WEEKDAY(BART_Rides[[#This Row],[Date]],2)</f>
        <v>7</v>
      </c>
      <c r="L6328" s="1" t="str">
        <f>LEFT(BART_Rides[[#This Row],[Lines]],1)</f>
        <v>O</v>
      </c>
      <c r="M6328" s="1" t="str">
        <f>IF(BART_Rides[[#This Row],[FirstLetter]]="Y","Yes","No")</f>
        <v>No</v>
      </c>
      <c r="N6328" s="1" t="str">
        <f>IF(OR(BART_Rides[[#This Row],[Station Code]]="EM", BART_Rides[[#This Row],[Station Code]]="MT", BART_Rides[[#This Row],[Station Code]]="PL", BART_Rides[[#This Row],[Station Code]]="CC"), "Yes", "No")</f>
        <v>No</v>
      </c>
    </row>
    <row r="6329" spans="6:14">
      <c r="F6329" s="3">
        <v>44319</v>
      </c>
      <c r="G6329" s="1" t="s">
        <v>33</v>
      </c>
      <c r="H6329" s="1" t="s">
        <v>104</v>
      </c>
      <c r="I6329" s="1">
        <v>649</v>
      </c>
      <c r="J6329" s="1">
        <f>MONTH(BART_Rides[[#This Row],[Date]])</f>
        <v>5</v>
      </c>
      <c r="K6329" s="1">
        <f>WEEKDAY(BART_Rides[[#This Row],[Date]],2)</f>
        <v>1</v>
      </c>
      <c r="L6329" s="1" t="str">
        <f>LEFT(BART_Rides[[#This Row],[Lines]],1)</f>
        <v>O</v>
      </c>
      <c r="M6329" s="1" t="str">
        <f>IF(BART_Rides[[#This Row],[FirstLetter]]="Y","Yes","No")</f>
        <v>No</v>
      </c>
      <c r="N6329" s="1" t="str">
        <f>IF(OR(BART_Rides[[#This Row],[Station Code]]="EM", BART_Rides[[#This Row],[Station Code]]="MT", BART_Rides[[#This Row],[Station Code]]="PL", BART_Rides[[#This Row],[Station Code]]="CC"), "Yes", "No")</f>
        <v>No</v>
      </c>
    </row>
    <row r="6330" spans="6:14">
      <c r="F6330" s="3">
        <v>44320</v>
      </c>
      <c r="G6330" s="1" t="s">
        <v>33</v>
      </c>
      <c r="H6330" s="1" t="s">
        <v>104</v>
      </c>
      <c r="I6330" s="1">
        <v>673</v>
      </c>
      <c r="J6330" s="1">
        <f>MONTH(BART_Rides[[#This Row],[Date]])</f>
        <v>5</v>
      </c>
      <c r="K6330" s="1">
        <f>WEEKDAY(BART_Rides[[#This Row],[Date]],2)</f>
        <v>2</v>
      </c>
      <c r="L6330" s="1" t="str">
        <f>LEFT(BART_Rides[[#This Row],[Lines]],1)</f>
        <v>O</v>
      </c>
      <c r="M6330" s="1" t="str">
        <f>IF(BART_Rides[[#This Row],[FirstLetter]]="Y","Yes","No")</f>
        <v>No</v>
      </c>
      <c r="N6330" s="1" t="str">
        <f>IF(OR(BART_Rides[[#This Row],[Station Code]]="EM", BART_Rides[[#This Row],[Station Code]]="MT", BART_Rides[[#This Row],[Station Code]]="PL", BART_Rides[[#This Row],[Station Code]]="CC"), "Yes", "No")</f>
        <v>No</v>
      </c>
    </row>
    <row r="6331" spans="6:14">
      <c r="F6331" s="3">
        <v>44321</v>
      </c>
      <c r="G6331" s="1" t="s">
        <v>33</v>
      </c>
      <c r="H6331" s="1" t="s">
        <v>104</v>
      </c>
      <c r="I6331" s="1">
        <v>652</v>
      </c>
      <c r="J6331" s="1">
        <f>MONTH(BART_Rides[[#This Row],[Date]])</f>
        <v>5</v>
      </c>
      <c r="K6331" s="1">
        <f>WEEKDAY(BART_Rides[[#This Row],[Date]],2)</f>
        <v>3</v>
      </c>
      <c r="L6331" s="1" t="str">
        <f>LEFT(BART_Rides[[#This Row],[Lines]],1)</f>
        <v>O</v>
      </c>
      <c r="M6331" s="1" t="str">
        <f>IF(BART_Rides[[#This Row],[FirstLetter]]="Y","Yes","No")</f>
        <v>No</v>
      </c>
      <c r="N6331" s="1" t="str">
        <f>IF(OR(BART_Rides[[#This Row],[Station Code]]="EM", BART_Rides[[#This Row],[Station Code]]="MT", BART_Rides[[#This Row],[Station Code]]="PL", BART_Rides[[#This Row],[Station Code]]="CC"), "Yes", "No")</f>
        <v>No</v>
      </c>
    </row>
    <row r="6332" spans="6:14">
      <c r="F6332" s="3">
        <v>44322</v>
      </c>
      <c r="G6332" s="1" t="s">
        <v>33</v>
      </c>
      <c r="H6332" s="1" t="s">
        <v>104</v>
      </c>
      <c r="I6332" s="1">
        <v>674</v>
      </c>
      <c r="J6332" s="1">
        <f>MONTH(BART_Rides[[#This Row],[Date]])</f>
        <v>5</v>
      </c>
      <c r="K6332" s="1">
        <f>WEEKDAY(BART_Rides[[#This Row],[Date]],2)</f>
        <v>4</v>
      </c>
      <c r="L6332" s="1" t="str">
        <f>LEFT(BART_Rides[[#This Row],[Lines]],1)</f>
        <v>O</v>
      </c>
      <c r="M6332" s="1" t="str">
        <f>IF(BART_Rides[[#This Row],[FirstLetter]]="Y","Yes","No")</f>
        <v>No</v>
      </c>
      <c r="N6332" s="1" t="str">
        <f>IF(OR(BART_Rides[[#This Row],[Station Code]]="EM", BART_Rides[[#This Row],[Station Code]]="MT", BART_Rides[[#This Row],[Station Code]]="PL", BART_Rides[[#This Row],[Station Code]]="CC"), "Yes", "No")</f>
        <v>No</v>
      </c>
    </row>
    <row r="6333" spans="6:14">
      <c r="F6333" s="3">
        <v>44323</v>
      </c>
      <c r="G6333" s="1" t="s">
        <v>33</v>
      </c>
      <c r="H6333" s="1" t="s">
        <v>104</v>
      </c>
      <c r="I6333" s="1">
        <v>693</v>
      </c>
      <c r="J6333" s="1">
        <f>MONTH(BART_Rides[[#This Row],[Date]])</f>
        <v>5</v>
      </c>
      <c r="K6333" s="1">
        <f>WEEKDAY(BART_Rides[[#This Row],[Date]],2)</f>
        <v>5</v>
      </c>
      <c r="L6333" s="1" t="str">
        <f>LEFT(BART_Rides[[#This Row],[Lines]],1)</f>
        <v>O</v>
      </c>
      <c r="M6333" s="1" t="str">
        <f>IF(BART_Rides[[#This Row],[FirstLetter]]="Y","Yes","No")</f>
        <v>No</v>
      </c>
      <c r="N6333" s="1" t="str">
        <f>IF(OR(BART_Rides[[#This Row],[Station Code]]="EM", BART_Rides[[#This Row],[Station Code]]="MT", BART_Rides[[#This Row],[Station Code]]="PL", BART_Rides[[#This Row],[Station Code]]="CC"), "Yes", "No")</f>
        <v>No</v>
      </c>
    </row>
    <row r="6334" spans="6:14">
      <c r="F6334" s="3">
        <v>44324</v>
      </c>
      <c r="G6334" s="1" t="s">
        <v>33</v>
      </c>
      <c r="H6334" s="1" t="s">
        <v>104</v>
      </c>
      <c r="I6334" s="1">
        <v>407</v>
      </c>
      <c r="J6334" s="1">
        <f>MONTH(BART_Rides[[#This Row],[Date]])</f>
        <v>5</v>
      </c>
      <c r="K6334" s="1">
        <f>WEEKDAY(BART_Rides[[#This Row],[Date]],2)</f>
        <v>6</v>
      </c>
      <c r="L6334" s="1" t="str">
        <f>LEFT(BART_Rides[[#This Row],[Lines]],1)</f>
        <v>O</v>
      </c>
      <c r="M6334" s="1" t="str">
        <f>IF(BART_Rides[[#This Row],[FirstLetter]]="Y","Yes","No")</f>
        <v>No</v>
      </c>
      <c r="N6334" s="1" t="str">
        <f>IF(OR(BART_Rides[[#This Row],[Station Code]]="EM", BART_Rides[[#This Row],[Station Code]]="MT", BART_Rides[[#This Row],[Station Code]]="PL", BART_Rides[[#This Row],[Station Code]]="CC"), "Yes", "No")</f>
        <v>No</v>
      </c>
    </row>
    <row r="6335" spans="6:14">
      <c r="F6335" s="3">
        <v>44325</v>
      </c>
      <c r="G6335" s="1" t="s">
        <v>33</v>
      </c>
      <c r="H6335" s="1" t="s">
        <v>104</v>
      </c>
      <c r="I6335" s="1">
        <v>336</v>
      </c>
      <c r="J6335" s="1">
        <f>MONTH(BART_Rides[[#This Row],[Date]])</f>
        <v>5</v>
      </c>
      <c r="K6335" s="1">
        <f>WEEKDAY(BART_Rides[[#This Row],[Date]],2)</f>
        <v>7</v>
      </c>
      <c r="L6335" s="1" t="str">
        <f>LEFT(BART_Rides[[#This Row],[Lines]],1)</f>
        <v>O</v>
      </c>
      <c r="M6335" s="1" t="str">
        <f>IF(BART_Rides[[#This Row],[FirstLetter]]="Y","Yes","No")</f>
        <v>No</v>
      </c>
      <c r="N6335" s="1" t="str">
        <f>IF(OR(BART_Rides[[#This Row],[Station Code]]="EM", BART_Rides[[#This Row],[Station Code]]="MT", BART_Rides[[#This Row],[Station Code]]="PL", BART_Rides[[#This Row],[Station Code]]="CC"), "Yes", "No")</f>
        <v>No</v>
      </c>
    </row>
    <row r="6336" spans="6:14">
      <c r="F6336" s="3">
        <v>44326</v>
      </c>
      <c r="G6336" s="1" t="s">
        <v>33</v>
      </c>
      <c r="H6336" s="1" t="s">
        <v>104</v>
      </c>
      <c r="I6336" s="1">
        <v>604</v>
      </c>
      <c r="J6336" s="1">
        <f>MONTH(BART_Rides[[#This Row],[Date]])</f>
        <v>5</v>
      </c>
      <c r="K6336" s="1">
        <f>WEEKDAY(BART_Rides[[#This Row],[Date]],2)</f>
        <v>1</v>
      </c>
      <c r="L6336" s="1" t="str">
        <f>LEFT(BART_Rides[[#This Row],[Lines]],1)</f>
        <v>O</v>
      </c>
      <c r="M6336" s="1" t="str">
        <f>IF(BART_Rides[[#This Row],[FirstLetter]]="Y","Yes","No")</f>
        <v>No</v>
      </c>
      <c r="N6336" s="1" t="str">
        <f>IF(OR(BART_Rides[[#This Row],[Station Code]]="EM", BART_Rides[[#This Row],[Station Code]]="MT", BART_Rides[[#This Row],[Station Code]]="PL", BART_Rides[[#This Row],[Station Code]]="CC"), "Yes", "No")</f>
        <v>No</v>
      </c>
    </row>
    <row r="6337" spans="6:14">
      <c r="F6337" s="3">
        <v>44327</v>
      </c>
      <c r="G6337" s="1" t="s">
        <v>33</v>
      </c>
      <c r="H6337" s="1" t="s">
        <v>104</v>
      </c>
      <c r="I6337" s="1">
        <v>646</v>
      </c>
      <c r="J6337" s="1">
        <f>MONTH(BART_Rides[[#This Row],[Date]])</f>
        <v>5</v>
      </c>
      <c r="K6337" s="1">
        <f>WEEKDAY(BART_Rides[[#This Row],[Date]],2)</f>
        <v>2</v>
      </c>
      <c r="L6337" s="1" t="str">
        <f>LEFT(BART_Rides[[#This Row],[Lines]],1)</f>
        <v>O</v>
      </c>
      <c r="M6337" s="1" t="str">
        <f>IF(BART_Rides[[#This Row],[FirstLetter]]="Y","Yes","No")</f>
        <v>No</v>
      </c>
      <c r="N6337" s="1" t="str">
        <f>IF(OR(BART_Rides[[#This Row],[Station Code]]="EM", BART_Rides[[#This Row],[Station Code]]="MT", BART_Rides[[#This Row],[Station Code]]="PL", BART_Rides[[#This Row],[Station Code]]="CC"), "Yes", "No")</f>
        <v>No</v>
      </c>
    </row>
    <row r="6338" spans="6:14">
      <c r="F6338" s="3">
        <v>44328</v>
      </c>
      <c r="G6338" s="1" t="s">
        <v>33</v>
      </c>
      <c r="H6338" s="1" t="s">
        <v>104</v>
      </c>
      <c r="I6338" s="1">
        <v>679</v>
      </c>
      <c r="J6338" s="1">
        <f>MONTH(BART_Rides[[#This Row],[Date]])</f>
        <v>5</v>
      </c>
      <c r="K6338" s="1">
        <f>WEEKDAY(BART_Rides[[#This Row],[Date]],2)</f>
        <v>3</v>
      </c>
      <c r="L6338" s="1" t="str">
        <f>LEFT(BART_Rides[[#This Row],[Lines]],1)</f>
        <v>O</v>
      </c>
      <c r="M6338" s="1" t="str">
        <f>IF(BART_Rides[[#This Row],[FirstLetter]]="Y","Yes","No")</f>
        <v>No</v>
      </c>
      <c r="N6338" s="1" t="str">
        <f>IF(OR(BART_Rides[[#This Row],[Station Code]]="EM", BART_Rides[[#This Row],[Station Code]]="MT", BART_Rides[[#This Row],[Station Code]]="PL", BART_Rides[[#This Row],[Station Code]]="CC"), "Yes", "No")</f>
        <v>No</v>
      </c>
    </row>
    <row r="6339" spans="6:14">
      <c r="F6339" s="3">
        <v>44329</v>
      </c>
      <c r="G6339" s="1" t="s">
        <v>33</v>
      </c>
      <c r="H6339" s="1" t="s">
        <v>104</v>
      </c>
      <c r="I6339" s="1">
        <v>688</v>
      </c>
      <c r="J6339" s="1">
        <f>MONTH(BART_Rides[[#This Row],[Date]])</f>
        <v>5</v>
      </c>
      <c r="K6339" s="1">
        <f>WEEKDAY(BART_Rides[[#This Row],[Date]],2)</f>
        <v>4</v>
      </c>
      <c r="L6339" s="1" t="str">
        <f>LEFT(BART_Rides[[#This Row],[Lines]],1)</f>
        <v>O</v>
      </c>
      <c r="M6339" s="1" t="str">
        <f>IF(BART_Rides[[#This Row],[FirstLetter]]="Y","Yes","No")</f>
        <v>No</v>
      </c>
      <c r="N6339" s="1" t="str">
        <f>IF(OR(BART_Rides[[#This Row],[Station Code]]="EM", BART_Rides[[#This Row],[Station Code]]="MT", BART_Rides[[#This Row],[Station Code]]="PL", BART_Rides[[#This Row],[Station Code]]="CC"), "Yes", "No")</f>
        <v>No</v>
      </c>
    </row>
    <row r="6340" spans="6:14">
      <c r="F6340" s="3">
        <v>44330</v>
      </c>
      <c r="G6340" s="1" t="s">
        <v>33</v>
      </c>
      <c r="H6340" s="1" t="s">
        <v>104</v>
      </c>
      <c r="I6340" s="1">
        <v>647</v>
      </c>
      <c r="J6340" s="1">
        <f>MONTH(BART_Rides[[#This Row],[Date]])</f>
        <v>5</v>
      </c>
      <c r="K6340" s="1">
        <f>WEEKDAY(BART_Rides[[#This Row],[Date]],2)</f>
        <v>5</v>
      </c>
      <c r="L6340" s="1" t="str">
        <f>LEFT(BART_Rides[[#This Row],[Lines]],1)</f>
        <v>O</v>
      </c>
      <c r="M6340" s="1" t="str">
        <f>IF(BART_Rides[[#This Row],[FirstLetter]]="Y","Yes","No")</f>
        <v>No</v>
      </c>
      <c r="N6340" s="1" t="str">
        <f>IF(OR(BART_Rides[[#This Row],[Station Code]]="EM", BART_Rides[[#This Row],[Station Code]]="MT", BART_Rides[[#This Row],[Station Code]]="PL", BART_Rides[[#This Row],[Station Code]]="CC"), "Yes", "No")</f>
        <v>No</v>
      </c>
    </row>
    <row r="6341" spans="6:14">
      <c r="F6341" s="3">
        <v>44331</v>
      </c>
      <c r="G6341" s="1" t="s">
        <v>33</v>
      </c>
      <c r="H6341" s="1" t="s">
        <v>104</v>
      </c>
      <c r="I6341" s="1">
        <v>225</v>
      </c>
      <c r="J6341" s="1">
        <f>MONTH(BART_Rides[[#This Row],[Date]])</f>
        <v>5</v>
      </c>
      <c r="K6341" s="1">
        <f>WEEKDAY(BART_Rides[[#This Row],[Date]],2)</f>
        <v>6</v>
      </c>
      <c r="L6341" s="1" t="str">
        <f>LEFT(BART_Rides[[#This Row],[Lines]],1)</f>
        <v>O</v>
      </c>
      <c r="M6341" s="1" t="str">
        <f>IF(BART_Rides[[#This Row],[FirstLetter]]="Y","Yes","No")</f>
        <v>No</v>
      </c>
      <c r="N6341" s="1" t="str">
        <f>IF(OR(BART_Rides[[#This Row],[Station Code]]="EM", BART_Rides[[#This Row],[Station Code]]="MT", BART_Rides[[#This Row],[Station Code]]="PL", BART_Rides[[#This Row],[Station Code]]="CC"), "Yes", "No")</f>
        <v>No</v>
      </c>
    </row>
    <row r="6342" spans="6:14">
      <c r="F6342" s="3">
        <v>44332</v>
      </c>
      <c r="G6342" s="1" t="s">
        <v>33</v>
      </c>
      <c r="H6342" s="1" t="s">
        <v>104</v>
      </c>
      <c r="I6342" s="1">
        <v>211</v>
      </c>
      <c r="J6342" s="1">
        <f>MONTH(BART_Rides[[#This Row],[Date]])</f>
        <v>5</v>
      </c>
      <c r="K6342" s="1">
        <f>WEEKDAY(BART_Rides[[#This Row],[Date]],2)</f>
        <v>7</v>
      </c>
      <c r="L6342" s="1" t="str">
        <f>LEFT(BART_Rides[[#This Row],[Lines]],1)</f>
        <v>O</v>
      </c>
      <c r="M6342" s="1" t="str">
        <f>IF(BART_Rides[[#This Row],[FirstLetter]]="Y","Yes","No")</f>
        <v>No</v>
      </c>
      <c r="N6342" s="1" t="str">
        <f>IF(OR(BART_Rides[[#This Row],[Station Code]]="EM", BART_Rides[[#This Row],[Station Code]]="MT", BART_Rides[[#This Row],[Station Code]]="PL", BART_Rides[[#This Row],[Station Code]]="CC"), "Yes", "No")</f>
        <v>No</v>
      </c>
    </row>
    <row r="6343" spans="6:14">
      <c r="F6343" s="3">
        <v>44333</v>
      </c>
      <c r="G6343" s="1" t="s">
        <v>33</v>
      </c>
      <c r="H6343" s="1" t="s">
        <v>104</v>
      </c>
      <c r="I6343" s="1">
        <v>622</v>
      </c>
      <c r="J6343" s="1">
        <f>MONTH(BART_Rides[[#This Row],[Date]])</f>
        <v>5</v>
      </c>
      <c r="K6343" s="1">
        <f>WEEKDAY(BART_Rides[[#This Row],[Date]],2)</f>
        <v>1</v>
      </c>
      <c r="L6343" s="1" t="str">
        <f>LEFT(BART_Rides[[#This Row],[Lines]],1)</f>
        <v>O</v>
      </c>
      <c r="M6343" s="1" t="str">
        <f>IF(BART_Rides[[#This Row],[FirstLetter]]="Y","Yes","No")</f>
        <v>No</v>
      </c>
      <c r="N6343" s="1" t="str">
        <f>IF(OR(BART_Rides[[#This Row],[Station Code]]="EM", BART_Rides[[#This Row],[Station Code]]="MT", BART_Rides[[#This Row],[Station Code]]="PL", BART_Rides[[#This Row],[Station Code]]="CC"), "Yes", "No")</f>
        <v>No</v>
      </c>
    </row>
    <row r="6344" spans="6:14">
      <c r="F6344" s="3">
        <v>44334</v>
      </c>
      <c r="G6344" s="1" t="s">
        <v>33</v>
      </c>
      <c r="H6344" s="1" t="s">
        <v>104</v>
      </c>
      <c r="I6344" s="1">
        <v>724</v>
      </c>
      <c r="J6344" s="1">
        <f>MONTH(BART_Rides[[#This Row],[Date]])</f>
        <v>5</v>
      </c>
      <c r="K6344" s="1">
        <f>WEEKDAY(BART_Rides[[#This Row],[Date]],2)</f>
        <v>2</v>
      </c>
      <c r="L6344" s="1" t="str">
        <f>LEFT(BART_Rides[[#This Row],[Lines]],1)</f>
        <v>O</v>
      </c>
      <c r="M6344" s="1" t="str">
        <f>IF(BART_Rides[[#This Row],[FirstLetter]]="Y","Yes","No")</f>
        <v>No</v>
      </c>
      <c r="N6344" s="1" t="str">
        <f>IF(OR(BART_Rides[[#This Row],[Station Code]]="EM", BART_Rides[[#This Row],[Station Code]]="MT", BART_Rides[[#This Row],[Station Code]]="PL", BART_Rides[[#This Row],[Station Code]]="CC"), "Yes", "No")</f>
        <v>No</v>
      </c>
    </row>
    <row r="6345" spans="6:14">
      <c r="F6345" s="3">
        <v>44335</v>
      </c>
      <c r="G6345" s="1" t="s">
        <v>33</v>
      </c>
      <c r="H6345" s="1" t="s">
        <v>104</v>
      </c>
      <c r="I6345" s="1">
        <v>712</v>
      </c>
      <c r="J6345" s="1">
        <f>MONTH(BART_Rides[[#This Row],[Date]])</f>
        <v>5</v>
      </c>
      <c r="K6345" s="1">
        <f>WEEKDAY(BART_Rides[[#This Row],[Date]],2)</f>
        <v>3</v>
      </c>
      <c r="L6345" s="1" t="str">
        <f>LEFT(BART_Rides[[#This Row],[Lines]],1)</f>
        <v>O</v>
      </c>
      <c r="M6345" s="1" t="str">
        <f>IF(BART_Rides[[#This Row],[FirstLetter]]="Y","Yes","No")</f>
        <v>No</v>
      </c>
      <c r="N6345" s="1" t="str">
        <f>IF(OR(BART_Rides[[#This Row],[Station Code]]="EM", BART_Rides[[#This Row],[Station Code]]="MT", BART_Rides[[#This Row],[Station Code]]="PL", BART_Rides[[#This Row],[Station Code]]="CC"), "Yes", "No")</f>
        <v>No</v>
      </c>
    </row>
    <row r="6346" spans="6:14">
      <c r="F6346" s="3">
        <v>44336</v>
      </c>
      <c r="G6346" s="1" t="s">
        <v>33</v>
      </c>
      <c r="H6346" s="1" t="s">
        <v>104</v>
      </c>
      <c r="I6346" s="1">
        <v>703</v>
      </c>
      <c r="J6346" s="1">
        <f>MONTH(BART_Rides[[#This Row],[Date]])</f>
        <v>5</v>
      </c>
      <c r="K6346" s="1">
        <f>WEEKDAY(BART_Rides[[#This Row],[Date]],2)</f>
        <v>4</v>
      </c>
      <c r="L6346" s="1" t="str">
        <f>LEFT(BART_Rides[[#This Row],[Lines]],1)</f>
        <v>O</v>
      </c>
      <c r="M6346" s="1" t="str">
        <f>IF(BART_Rides[[#This Row],[FirstLetter]]="Y","Yes","No")</f>
        <v>No</v>
      </c>
      <c r="N6346" s="1" t="str">
        <f>IF(OR(BART_Rides[[#This Row],[Station Code]]="EM", BART_Rides[[#This Row],[Station Code]]="MT", BART_Rides[[#This Row],[Station Code]]="PL", BART_Rides[[#This Row],[Station Code]]="CC"), "Yes", "No")</f>
        <v>No</v>
      </c>
    </row>
    <row r="6347" spans="6:14">
      <c r="F6347" s="3">
        <v>44337</v>
      </c>
      <c r="G6347" s="1" t="s">
        <v>33</v>
      </c>
      <c r="H6347" s="1" t="s">
        <v>104</v>
      </c>
      <c r="I6347" s="1">
        <v>683</v>
      </c>
      <c r="J6347" s="1">
        <f>MONTH(BART_Rides[[#This Row],[Date]])</f>
        <v>5</v>
      </c>
      <c r="K6347" s="1">
        <f>WEEKDAY(BART_Rides[[#This Row],[Date]],2)</f>
        <v>5</v>
      </c>
      <c r="L6347" s="1" t="str">
        <f>LEFT(BART_Rides[[#This Row],[Lines]],1)</f>
        <v>O</v>
      </c>
      <c r="M6347" s="1" t="str">
        <f>IF(BART_Rides[[#This Row],[FirstLetter]]="Y","Yes","No")</f>
        <v>No</v>
      </c>
      <c r="N6347" s="1" t="str">
        <f>IF(OR(BART_Rides[[#This Row],[Station Code]]="EM", BART_Rides[[#This Row],[Station Code]]="MT", BART_Rides[[#This Row],[Station Code]]="PL", BART_Rides[[#This Row],[Station Code]]="CC"), "Yes", "No")</f>
        <v>No</v>
      </c>
    </row>
    <row r="6348" spans="6:14">
      <c r="F6348" s="3">
        <v>44338</v>
      </c>
      <c r="G6348" s="1" t="s">
        <v>33</v>
      </c>
      <c r="H6348" s="1" t="s">
        <v>104</v>
      </c>
      <c r="I6348" s="1">
        <v>392</v>
      </c>
      <c r="J6348" s="1">
        <f>MONTH(BART_Rides[[#This Row],[Date]])</f>
        <v>5</v>
      </c>
      <c r="K6348" s="1">
        <f>WEEKDAY(BART_Rides[[#This Row],[Date]],2)</f>
        <v>6</v>
      </c>
      <c r="L6348" s="1" t="str">
        <f>LEFT(BART_Rides[[#This Row],[Lines]],1)</f>
        <v>O</v>
      </c>
      <c r="M6348" s="1" t="str">
        <f>IF(BART_Rides[[#This Row],[FirstLetter]]="Y","Yes","No")</f>
        <v>No</v>
      </c>
      <c r="N6348" s="1" t="str">
        <f>IF(OR(BART_Rides[[#This Row],[Station Code]]="EM", BART_Rides[[#This Row],[Station Code]]="MT", BART_Rides[[#This Row],[Station Code]]="PL", BART_Rides[[#This Row],[Station Code]]="CC"), "Yes", "No")</f>
        <v>No</v>
      </c>
    </row>
    <row r="6349" spans="6:14">
      <c r="F6349" s="3">
        <v>44339</v>
      </c>
      <c r="G6349" s="1" t="s">
        <v>33</v>
      </c>
      <c r="H6349" s="1" t="s">
        <v>104</v>
      </c>
      <c r="I6349" s="1">
        <v>270</v>
      </c>
      <c r="J6349" s="1">
        <f>MONTH(BART_Rides[[#This Row],[Date]])</f>
        <v>5</v>
      </c>
      <c r="K6349" s="1">
        <f>WEEKDAY(BART_Rides[[#This Row],[Date]],2)</f>
        <v>7</v>
      </c>
      <c r="L6349" s="1" t="str">
        <f>LEFT(BART_Rides[[#This Row],[Lines]],1)</f>
        <v>O</v>
      </c>
      <c r="M6349" s="1" t="str">
        <f>IF(BART_Rides[[#This Row],[FirstLetter]]="Y","Yes","No")</f>
        <v>No</v>
      </c>
      <c r="N6349" s="1" t="str">
        <f>IF(OR(BART_Rides[[#This Row],[Station Code]]="EM", BART_Rides[[#This Row],[Station Code]]="MT", BART_Rides[[#This Row],[Station Code]]="PL", BART_Rides[[#This Row],[Station Code]]="CC"), "Yes", "No")</f>
        <v>No</v>
      </c>
    </row>
    <row r="6350" spans="6:14">
      <c r="F6350" s="3">
        <v>44340</v>
      </c>
      <c r="G6350" s="1" t="s">
        <v>33</v>
      </c>
      <c r="H6350" s="1" t="s">
        <v>104</v>
      </c>
      <c r="I6350" s="1">
        <v>672</v>
      </c>
      <c r="J6350" s="1">
        <f>MONTH(BART_Rides[[#This Row],[Date]])</f>
        <v>5</v>
      </c>
      <c r="K6350" s="1">
        <f>WEEKDAY(BART_Rides[[#This Row],[Date]],2)</f>
        <v>1</v>
      </c>
      <c r="L6350" s="1" t="str">
        <f>LEFT(BART_Rides[[#This Row],[Lines]],1)</f>
        <v>O</v>
      </c>
      <c r="M6350" s="1" t="str">
        <f>IF(BART_Rides[[#This Row],[FirstLetter]]="Y","Yes","No")</f>
        <v>No</v>
      </c>
      <c r="N6350" s="1" t="str">
        <f>IF(OR(BART_Rides[[#This Row],[Station Code]]="EM", BART_Rides[[#This Row],[Station Code]]="MT", BART_Rides[[#This Row],[Station Code]]="PL", BART_Rides[[#This Row],[Station Code]]="CC"), "Yes", "No")</f>
        <v>No</v>
      </c>
    </row>
    <row r="6351" spans="6:14">
      <c r="F6351" s="3">
        <v>44341</v>
      </c>
      <c r="G6351" s="1" t="s">
        <v>33</v>
      </c>
      <c r="H6351" s="1" t="s">
        <v>104</v>
      </c>
      <c r="I6351" s="1">
        <v>701</v>
      </c>
      <c r="J6351" s="1">
        <f>MONTH(BART_Rides[[#This Row],[Date]])</f>
        <v>5</v>
      </c>
      <c r="K6351" s="1">
        <f>WEEKDAY(BART_Rides[[#This Row],[Date]],2)</f>
        <v>2</v>
      </c>
      <c r="L6351" s="1" t="str">
        <f>LEFT(BART_Rides[[#This Row],[Lines]],1)</f>
        <v>O</v>
      </c>
      <c r="M6351" s="1" t="str">
        <f>IF(BART_Rides[[#This Row],[FirstLetter]]="Y","Yes","No")</f>
        <v>No</v>
      </c>
      <c r="N6351" s="1" t="str">
        <f>IF(OR(BART_Rides[[#This Row],[Station Code]]="EM", BART_Rides[[#This Row],[Station Code]]="MT", BART_Rides[[#This Row],[Station Code]]="PL", BART_Rides[[#This Row],[Station Code]]="CC"), "Yes", "No")</f>
        <v>No</v>
      </c>
    </row>
    <row r="6352" spans="6:14">
      <c r="F6352" s="3">
        <v>44342</v>
      </c>
      <c r="G6352" s="1" t="s">
        <v>33</v>
      </c>
      <c r="H6352" s="1" t="s">
        <v>104</v>
      </c>
      <c r="I6352" s="1">
        <v>711</v>
      </c>
      <c r="J6352" s="1">
        <f>MONTH(BART_Rides[[#This Row],[Date]])</f>
        <v>5</v>
      </c>
      <c r="K6352" s="1">
        <f>WEEKDAY(BART_Rides[[#This Row],[Date]],2)</f>
        <v>3</v>
      </c>
      <c r="L6352" s="1" t="str">
        <f>LEFT(BART_Rides[[#This Row],[Lines]],1)</f>
        <v>O</v>
      </c>
      <c r="M6352" s="1" t="str">
        <f>IF(BART_Rides[[#This Row],[FirstLetter]]="Y","Yes","No")</f>
        <v>No</v>
      </c>
      <c r="N6352" s="1" t="str">
        <f>IF(OR(BART_Rides[[#This Row],[Station Code]]="EM", BART_Rides[[#This Row],[Station Code]]="MT", BART_Rides[[#This Row],[Station Code]]="PL", BART_Rides[[#This Row],[Station Code]]="CC"), "Yes", "No")</f>
        <v>No</v>
      </c>
    </row>
    <row r="6353" spans="6:14">
      <c r="F6353" s="3">
        <v>44343</v>
      </c>
      <c r="G6353" s="1" t="s">
        <v>33</v>
      </c>
      <c r="H6353" s="1" t="s">
        <v>104</v>
      </c>
      <c r="I6353" s="1">
        <v>726</v>
      </c>
      <c r="J6353" s="1">
        <f>MONTH(BART_Rides[[#This Row],[Date]])</f>
        <v>5</v>
      </c>
      <c r="K6353" s="1">
        <f>WEEKDAY(BART_Rides[[#This Row],[Date]],2)</f>
        <v>4</v>
      </c>
      <c r="L6353" s="1" t="str">
        <f>LEFT(BART_Rides[[#This Row],[Lines]],1)</f>
        <v>O</v>
      </c>
      <c r="M6353" s="1" t="str">
        <f>IF(BART_Rides[[#This Row],[FirstLetter]]="Y","Yes","No")</f>
        <v>No</v>
      </c>
      <c r="N6353" s="1" t="str">
        <f>IF(OR(BART_Rides[[#This Row],[Station Code]]="EM", BART_Rides[[#This Row],[Station Code]]="MT", BART_Rides[[#This Row],[Station Code]]="PL", BART_Rides[[#This Row],[Station Code]]="CC"), "Yes", "No")</f>
        <v>No</v>
      </c>
    </row>
    <row r="6354" spans="6:14">
      <c r="F6354" s="3">
        <v>44344</v>
      </c>
      <c r="G6354" s="1" t="s">
        <v>33</v>
      </c>
      <c r="H6354" s="1" t="s">
        <v>104</v>
      </c>
      <c r="I6354" s="1">
        <v>704</v>
      </c>
      <c r="J6354" s="1">
        <f>MONTH(BART_Rides[[#This Row],[Date]])</f>
        <v>5</v>
      </c>
      <c r="K6354" s="1">
        <f>WEEKDAY(BART_Rides[[#This Row],[Date]],2)</f>
        <v>5</v>
      </c>
      <c r="L6354" s="1" t="str">
        <f>LEFT(BART_Rides[[#This Row],[Lines]],1)</f>
        <v>O</v>
      </c>
      <c r="M6354" s="1" t="str">
        <f>IF(BART_Rides[[#This Row],[FirstLetter]]="Y","Yes","No")</f>
        <v>No</v>
      </c>
      <c r="N6354" s="1" t="str">
        <f>IF(OR(BART_Rides[[#This Row],[Station Code]]="EM", BART_Rides[[#This Row],[Station Code]]="MT", BART_Rides[[#This Row],[Station Code]]="PL", BART_Rides[[#This Row],[Station Code]]="CC"), "Yes", "No")</f>
        <v>No</v>
      </c>
    </row>
    <row r="6355" spans="6:14">
      <c r="F6355" s="3">
        <v>44345</v>
      </c>
      <c r="G6355" s="1" t="s">
        <v>33</v>
      </c>
      <c r="H6355" s="1" t="s">
        <v>104</v>
      </c>
      <c r="I6355" s="1">
        <v>238</v>
      </c>
      <c r="J6355" s="1">
        <f>MONTH(BART_Rides[[#This Row],[Date]])</f>
        <v>5</v>
      </c>
      <c r="K6355" s="1">
        <f>WEEKDAY(BART_Rides[[#This Row],[Date]],2)</f>
        <v>6</v>
      </c>
      <c r="L6355" s="1" t="str">
        <f>LEFT(BART_Rides[[#This Row],[Lines]],1)</f>
        <v>O</v>
      </c>
      <c r="M6355" s="1" t="str">
        <f>IF(BART_Rides[[#This Row],[FirstLetter]]="Y","Yes","No")</f>
        <v>No</v>
      </c>
      <c r="N6355" s="1" t="str">
        <f>IF(OR(BART_Rides[[#This Row],[Station Code]]="EM", BART_Rides[[#This Row],[Station Code]]="MT", BART_Rides[[#This Row],[Station Code]]="PL", BART_Rides[[#This Row],[Station Code]]="CC"), "Yes", "No")</f>
        <v>No</v>
      </c>
    </row>
    <row r="6356" spans="6:14">
      <c r="F6356" s="3">
        <v>44346</v>
      </c>
      <c r="G6356" s="1" t="s">
        <v>33</v>
      </c>
      <c r="H6356" s="1" t="s">
        <v>104</v>
      </c>
      <c r="I6356" s="1">
        <v>207</v>
      </c>
      <c r="J6356" s="1">
        <f>MONTH(BART_Rides[[#This Row],[Date]])</f>
        <v>5</v>
      </c>
      <c r="K6356" s="1">
        <f>WEEKDAY(BART_Rides[[#This Row],[Date]],2)</f>
        <v>7</v>
      </c>
      <c r="L6356" s="1" t="str">
        <f>LEFT(BART_Rides[[#This Row],[Lines]],1)</f>
        <v>O</v>
      </c>
      <c r="M6356" s="1" t="str">
        <f>IF(BART_Rides[[#This Row],[FirstLetter]]="Y","Yes","No")</f>
        <v>No</v>
      </c>
      <c r="N6356" s="1" t="str">
        <f>IF(OR(BART_Rides[[#This Row],[Station Code]]="EM", BART_Rides[[#This Row],[Station Code]]="MT", BART_Rides[[#This Row],[Station Code]]="PL", BART_Rides[[#This Row],[Station Code]]="CC"), "Yes", "No")</f>
        <v>No</v>
      </c>
    </row>
    <row r="6357" spans="6:14">
      <c r="F6357" s="3">
        <v>44347</v>
      </c>
      <c r="G6357" s="1" t="s">
        <v>33</v>
      </c>
      <c r="H6357" s="1" t="s">
        <v>104</v>
      </c>
      <c r="I6357" s="1">
        <v>212</v>
      </c>
      <c r="J6357" s="1">
        <f>MONTH(BART_Rides[[#This Row],[Date]])</f>
        <v>5</v>
      </c>
      <c r="K6357" s="1">
        <f>WEEKDAY(BART_Rides[[#This Row],[Date]],2)</f>
        <v>1</v>
      </c>
      <c r="L6357" s="1" t="str">
        <f>LEFT(BART_Rides[[#This Row],[Lines]],1)</f>
        <v>O</v>
      </c>
      <c r="M6357" s="1" t="str">
        <f>IF(BART_Rides[[#This Row],[FirstLetter]]="Y","Yes","No")</f>
        <v>No</v>
      </c>
      <c r="N6357" s="1" t="str">
        <f>IF(OR(BART_Rides[[#This Row],[Station Code]]="EM", BART_Rides[[#This Row],[Station Code]]="MT", BART_Rides[[#This Row],[Station Code]]="PL", BART_Rides[[#This Row],[Station Code]]="CC"), "Yes", "No")</f>
        <v>No</v>
      </c>
    </row>
    <row r="6358" spans="6:14">
      <c r="F6358" s="3">
        <v>44348</v>
      </c>
      <c r="G6358" s="1" t="s">
        <v>33</v>
      </c>
      <c r="H6358" s="1" t="s">
        <v>104</v>
      </c>
      <c r="I6358" s="1">
        <v>695</v>
      </c>
      <c r="J6358" s="1">
        <f>MONTH(BART_Rides[[#This Row],[Date]])</f>
        <v>6</v>
      </c>
      <c r="K6358" s="1">
        <f>WEEKDAY(BART_Rides[[#This Row],[Date]],2)</f>
        <v>2</v>
      </c>
      <c r="L6358" s="1" t="str">
        <f>LEFT(BART_Rides[[#This Row],[Lines]],1)</f>
        <v>O</v>
      </c>
      <c r="M6358" s="1" t="str">
        <f>IF(BART_Rides[[#This Row],[FirstLetter]]="Y","Yes","No")</f>
        <v>No</v>
      </c>
      <c r="N6358" s="1" t="str">
        <f>IF(OR(BART_Rides[[#This Row],[Station Code]]="EM", BART_Rides[[#This Row],[Station Code]]="MT", BART_Rides[[#This Row],[Station Code]]="PL", BART_Rides[[#This Row],[Station Code]]="CC"), "Yes", "No")</f>
        <v>No</v>
      </c>
    </row>
    <row r="6359" spans="6:14">
      <c r="F6359" s="3">
        <v>44349</v>
      </c>
      <c r="G6359" s="1" t="s">
        <v>33</v>
      </c>
      <c r="H6359" s="1" t="s">
        <v>104</v>
      </c>
      <c r="I6359" s="1">
        <v>737</v>
      </c>
      <c r="J6359" s="1">
        <f>MONTH(BART_Rides[[#This Row],[Date]])</f>
        <v>6</v>
      </c>
      <c r="K6359" s="1">
        <f>WEEKDAY(BART_Rides[[#This Row],[Date]],2)</f>
        <v>3</v>
      </c>
      <c r="L6359" s="1" t="str">
        <f>LEFT(BART_Rides[[#This Row],[Lines]],1)</f>
        <v>O</v>
      </c>
      <c r="M6359" s="1" t="str">
        <f>IF(BART_Rides[[#This Row],[FirstLetter]]="Y","Yes","No")</f>
        <v>No</v>
      </c>
      <c r="N6359" s="1" t="str">
        <f>IF(OR(BART_Rides[[#This Row],[Station Code]]="EM", BART_Rides[[#This Row],[Station Code]]="MT", BART_Rides[[#This Row],[Station Code]]="PL", BART_Rides[[#This Row],[Station Code]]="CC"), "Yes", "No")</f>
        <v>No</v>
      </c>
    </row>
    <row r="6360" spans="6:14">
      <c r="F6360" s="3">
        <v>44350</v>
      </c>
      <c r="G6360" s="1" t="s">
        <v>33</v>
      </c>
      <c r="H6360" s="1" t="s">
        <v>104</v>
      </c>
      <c r="I6360" s="1">
        <v>724</v>
      </c>
      <c r="J6360" s="1">
        <f>MONTH(BART_Rides[[#This Row],[Date]])</f>
        <v>6</v>
      </c>
      <c r="K6360" s="1">
        <f>WEEKDAY(BART_Rides[[#This Row],[Date]],2)</f>
        <v>4</v>
      </c>
      <c r="L6360" s="1" t="str">
        <f>LEFT(BART_Rides[[#This Row],[Lines]],1)</f>
        <v>O</v>
      </c>
      <c r="M6360" s="1" t="str">
        <f>IF(BART_Rides[[#This Row],[FirstLetter]]="Y","Yes","No")</f>
        <v>No</v>
      </c>
      <c r="N6360" s="1" t="str">
        <f>IF(OR(BART_Rides[[#This Row],[Station Code]]="EM", BART_Rides[[#This Row],[Station Code]]="MT", BART_Rides[[#This Row],[Station Code]]="PL", BART_Rides[[#This Row],[Station Code]]="CC"), "Yes", "No")</f>
        <v>No</v>
      </c>
    </row>
    <row r="6361" spans="6:14">
      <c r="F6361" s="3">
        <v>44351</v>
      </c>
      <c r="G6361" s="1" t="s">
        <v>33</v>
      </c>
      <c r="H6361" s="1" t="s">
        <v>104</v>
      </c>
      <c r="I6361" s="1">
        <v>753</v>
      </c>
      <c r="J6361" s="1">
        <f>MONTH(BART_Rides[[#This Row],[Date]])</f>
        <v>6</v>
      </c>
      <c r="K6361" s="1">
        <f>WEEKDAY(BART_Rides[[#This Row],[Date]],2)</f>
        <v>5</v>
      </c>
      <c r="L6361" s="1" t="str">
        <f>LEFT(BART_Rides[[#This Row],[Lines]],1)</f>
        <v>O</v>
      </c>
      <c r="M6361" s="1" t="str">
        <f>IF(BART_Rides[[#This Row],[FirstLetter]]="Y","Yes","No")</f>
        <v>No</v>
      </c>
      <c r="N6361" s="1" t="str">
        <f>IF(OR(BART_Rides[[#This Row],[Station Code]]="EM", BART_Rides[[#This Row],[Station Code]]="MT", BART_Rides[[#This Row],[Station Code]]="PL", BART_Rides[[#This Row],[Station Code]]="CC"), "Yes", "No")</f>
        <v>No</v>
      </c>
    </row>
    <row r="6362" spans="6:14">
      <c r="F6362" s="3">
        <v>44352</v>
      </c>
      <c r="G6362" s="1" t="s">
        <v>33</v>
      </c>
      <c r="H6362" s="1" t="s">
        <v>104</v>
      </c>
      <c r="I6362" s="1">
        <v>402</v>
      </c>
      <c r="J6362" s="1">
        <f>MONTH(BART_Rides[[#This Row],[Date]])</f>
        <v>6</v>
      </c>
      <c r="K6362" s="1">
        <f>WEEKDAY(BART_Rides[[#This Row],[Date]],2)</f>
        <v>6</v>
      </c>
      <c r="L6362" s="1" t="str">
        <f>LEFT(BART_Rides[[#This Row],[Lines]],1)</f>
        <v>O</v>
      </c>
      <c r="M6362" s="1" t="str">
        <f>IF(BART_Rides[[#This Row],[FirstLetter]]="Y","Yes","No")</f>
        <v>No</v>
      </c>
      <c r="N6362" s="1" t="str">
        <f>IF(OR(BART_Rides[[#This Row],[Station Code]]="EM", BART_Rides[[#This Row],[Station Code]]="MT", BART_Rides[[#This Row],[Station Code]]="PL", BART_Rides[[#This Row],[Station Code]]="CC"), "Yes", "No")</f>
        <v>No</v>
      </c>
    </row>
    <row r="6363" spans="6:14">
      <c r="F6363" s="3">
        <v>44353</v>
      </c>
      <c r="G6363" s="1" t="s">
        <v>33</v>
      </c>
      <c r="H6363" s="1" t="s">
        <v>104</v>
      </c>
      <c r="I6363" s="1">
        <v>328</v>
      </c>
      <c r="J6363" s="1">
        <f>MONTH(BART_Rides[[#This Row],[Date]])</f>
        <v>6</v>
      </c>
      <c r="K6363" s="1">
        <f>WEEKDAY(BART_Rides[[#This Row],[Date]],2)</f>
        <v>7</v>
      </c>
      <c r="L6363" s="1" t="str">
        <f>LEFT(BART_Rides[[#This Row],[Lines]],1)</f>
        <v>O</v>
      </c>
      <c r="M6363" s="1" t="str">
        <f>IF(BART_Rides[[#This Row],[FirstLetter]]="Y","Yes","No")</f>
        <v>No</v>
      </c>
      <c r="N6363" s="1" t="str">
        <f>IF(OR(BART_Rides[[#This Row],[Station Code]]="EM", BART_Rides[[#This Row],[Station Code]]="MT", BART_Rides[[#This Row],[Station Code]]="PL", BART_Rides[[#This Row],[Station Code]]="CC"), "Yes", "No")</f>
        <v>No</v>
      </c>
    </row>
    <row r="6364" spans="6:14">
      <c r="F6364" s="3">
        <v>44354</v>
      </c>
      <c r="G6364" s="1" t="s">
        <v>33</v>
      </c>
      <c r="H6364" s="1" t="s">
        <v>104</v>
      </c>
      <c r="I6364" s="1">
        <v>709</v>
      </c>
      <c r="J6364" s="1">
        <f>MONTH(BART_Rides[[#This Row],[Date]])</f>
        <v>6</v>
      </c>
      <c r="K6364" s="1">
        <f>WEEKDAY(BART_Rides[[#This Row],[Date]],2)</f>
        <v>1</v>
      </c>
      <c r="L6364" s="1" t="str">
        <f>LEFT(BART_Rides[[#This Row],[Lines]],1)</f>
        <v>O</v>
      </c>
      <c r="M6364" s="1" t="str">
        <f>IF(BART_Rides[[#This Row],[FirstLetter]]="Y","Yes","No")</f>
        <v>No</v>
      </c>
      <c r="N6364" s="1" t="str">
        <f>IF(OR(BART_Rides[[#This Row],[Station Code]]="EM", BART_Rides[[#This Row],[Station Code]]="MT", BART_Rides[[#This Row],[Station Code]]="PL", BART_Rides[[#This Row],[Station Code]]="CC"), "Yes", "No")</f>
        <v>No</v>
      </c>
    </row>
    <row r="6365" spans="6:14">
      <c r="F6365" s="3">
        <v>44355</v>
      </c>
      <c r="G6365" s="1" t="s">
        <v>33</v>
      </c>
      <c r="H6365" s="1" t="s">
        <v>104</v>
      </c>
      <c r="I6365" s="1">
        <v>791</v>
      </c>
      <c r="J6365" s="1">
        <f>MONTH(BART_Rides[[#This Row],[Date]])</f>
        <v>6</v>
      </c>
      <c r="K6365" s="1">
        <f>WEEKDAY(BART_Rides[[#This Row],[Date]],2)</f>
        <v>2</v>
      </c>
      <c r="L6365" s="1" t="str">
        <f>LEFT(BART_Rides[[#This Row],[Lines]],1)</f>
        <v>O</v>
      </c>
      <c r="M6365" s="1" t="str">
        <f>IF(BART_Rides[[#This Row],[FirstLetter]]="Y","Yes","No")</f>
        <v>No</v>
      </c>
      <c r="N6365" s="1" t="str">
        <f>IF(OR(BART_Rides[[#This Row],[Station Code]]="EM", BART_Rides[[#This Row],[Station Code]]="MT", BART_Rides[[#This Row],[Station Code]]="PL", BART_Rides[[#This Row],[Station Code]]="CC"), "Yes", "No")</f>
        <v>No</v>
      </c>
    </row>
    <row r="6366" spans="6:14">
      <c r="F6366" s="3">
        <v>44356</v>
      </c>
      <c r="G6366" s="1" t="s">
        <v>33</v>
      </c>
      <c r="H6366" s="1" t="s">
        <v>104</v>
      </c>
      <c r="I6366" s="1">
        <v>823</v>
      </c>
      <c r="J6366" s="1">
        <f>MONTH(BART_Rides[[#This Row],[Date]])</f>
        <v>6</v>
      </c>
      <c r="K6366" s="1">
        <f>WEEKDAY(BART_Rides[[#This Row],[Date]],2)</f>
        <v>3</v>
      </c>
      <c r="L6366" s="1" t="str">
        <f>LEFT(BART_Rides[[#This Row],[Lines]],1)</f>
        <v>O</v>
      </c>
      <c r="M6366" s="1" t="str">
        <f>IF(BART_Rides[[#This Row],[FirstLetter]]="Y","Yes","No")</f>
        <v>No</v>
      </c>
      <c r="N6366" s="1" t="str">
        <f>IF(OR(BART_Rides[[#This Row],[Station Code]]="EM", BART_Rides[[#This Row],[Station Code]]="MT", BART_Rides[[#This Row],[Station Code]]="PL", BART_Rides[[#This Row],[Station Code]]="CC"), "Yes", "No")</f>
        <v>No</v>
      </c>
    </row>
    <row r="6367" spans="6:14">
      <c r="F6367" s="3">
        <v>44357</v>
      </c>
      <c r="G6367" s="1" t="s">
        <v>33</v>
      </c>
      <c r="H6367" s="1" t="s">
        <v>104</v>
      </c>
      <c r="I6367" s="1">
        <v>752</v>
      </c>
      <c r="J6367" s="1">
        <f>MONTH(BART_Rides[[#This Row],[Date]])</f>
        <v>6</v>
      </c>
      <c r="K6367" s="1">
        <f>WEEKDAY(BART_Rides[[#This Row],[Date]],2)</f>
        <v>4</v>
      </c>
      <c r="L6367" s="1" t="str">
        <f>LEFT(BART_Rides[[#This Row],[Lines]],1)</f>
        <v>O</v>
      </c>
      <c r="M6367" s="1" t="str">
        <f>IF(BART_Rides[[#This Row],[FirstLetter]]="Y","Yes","No")</f>
        <v>No</v>
      </c>
      <c r="N6367" s="1" t="str">
        <f>IF(OR(BART_Rides[[#This Row],[Station Code]]="EM", BART_Rides[[#This Row],[Station Code]]="MT", BART_Rides[[#This Row],[Station Code]]="PL", BART_Rides[[#This Row],[Station Code]]="CC"), "Yes", "No")</f>
        <v>No</v>
      </c>
    </row>
    <row r="6368" spans="6:14">
      <c r="F6368" s="3">
        <v>44358</v>
      </c>
      <c r="G6368" s="1" t="s">
        <v>33</v>
      </c>
      <c r="H6368" s="1" t="s">
        <v>104</v>
      </c>
      <c r="I6368" s="1">
        <v>774</v>
      </c>
      <c r="J6368" s="1">
        <f>MONTH(BART_Rides[[#This Row],[Date]])</f>
        <v>6</v>
      </c>
      <c r="K6368" s="1">
        <f>WEEKDAY(BART_Rides[[#This Row],[Date]],2)</f>
        <v>5</v>
      </c>
      <c r="L6368" s="1" t="str">
        <f>LEFT(BART_Rides[[#This Row],[Lines]],1)</f>
        <v>O</v>
      </c>
      <c r="M6368" s="1" t="str">
        <f>IF(BART_Rides[[#This Row],[FirstLetter]]="Y","Yes","No")</f>
        <v>No</v>
      </c>
      <c r="N6368" s="1" t="str">
        <f>IF(OR(BART_Rides[[#This Row],[Station Code]]="EM", BART_Rides[[#This Row],[Station Code]]="MT", BART_Rides[[#This Row],[Station Code]]="PL", BART_Rides[[#This Row],[Station Code]]="CC"), "Yes", "No")</f>
        <v>No</v>
      </c>
    </row>
    <row r="6369" spans="6:14">
      <c r="F6369" s="3">
        <v>44359</v>
      </c>
      <c r="G6369" s="1" t="s">
        <v>33</v>
      </c>
      <c r="H6369" s="1" t="s">
        <v>104</v>
      </c>
      <c r="I6369" s="1">
        <v>449</v>
      </c>
      <c r="J6369" s="1">
        <f>MONTH(BART_Rides[[#This Row],[Date]])</f>
        <v>6</v>
      </c>
      <c r="K6369" s="1">
        <f>WEEKDAY(BART_Rides[[#This Row],[Date]],2)</f>
        <v>6</v>
      </c>
      <c r="L6369" s="1" t="str">
        <f>LEFT(BART_Rides[[#This Row],[Lines]],1)</f>
        <v>O</v>
      </c>
      <c r="M6369" s="1" t="str">
        <f>IF(BART_Rides[[#This Row],[FirstLetter]]="Y","Yes","No")</f>
        <v>No</v>
      </c>
      <c r="N6369" s="1" t="str">
        <f>IF(OR(BART_Rides[[#This Row],[Station Code]]="EM", BART_Rides[[#This Row],[Station Code]]="MT", BART_Rides[[#This Row],[Station Code]]="PL", BART_Rides[[#This Row],[Station Code]]="CC"), "Yes", "No")</f>
        <v>No</v>
      </c>
    </row>
    <row r="6370" spans="6:14">
      <c r="F6370" s="3">
        <v>44360</v>
      </c>
      <c r="G6370" s="1" t="s">
        <v>33</v>
      </c>
      <c r="H6370" s="1" t="s">
        <v>104</v>
      </c>
      <c r="I6370" s="1">
        <v>419</v>
      </c>
      <c r="J6370" s="1">
        <f>MONTH(BART_Rides[[#This Row],[Date]])</f>
        <v>6</v>
      </c>
      <c r="K6370" s="1">
        <f>WEEKDAY(BART_Rides[[#This Row],[Date]],2)</f>
        <v>7</v>
      </c>
      <c r="L6370" s="1" t="str">
        <f>LEFT(BART_Rides[[#This Row],[Lines]],1)</f>
        <v>O</v>
      </c>
      <c r="M6370" s="1" t="str">
        <f>IF(BART_Rides[[#This Row],[FirstLetter]]="Y","Yes","No")</f>
        <v>No</v>
      </c>
      <c r="N6370" s="1" t="str">
        <f>IF(OR(BART_Rides[[#This Row],[Station Code]]="EM", BART_Rides[[#This Row],[Station Code]]="MT", BART_Rides[[#This Row],[Station Code]]="PL", BART_Rides[[#This Row],[Station Code]]="CC"), "Yes", "No")</f>
        <v>No</v>
      </c>
    </row>
    <row r="6371" spans="6:14">
      <c r="F6371" s="3">
        <v>44361</v>
      </c>
      <c r="G6371" s="1" t="s">
        <v>33</v>
      </c>
      <c r="H6371" s="1" t="s">
        <v>104</v>
      </c>
      <c r="I6371" s="1">
        <v>714</v>
      </c>
      <c r="J6371" s="1">
        <f>MONTH(BART_Rides[[#This Row],[Date]])</f>
        <v>6</v>
      </c>
      <c r="K6371" s="1">
        <f>WEEKDAY(BART_Rides[[#This Row],[Date]],2)</f>
        <v>1</v>
      </c>
      <c r="L6371" s="1" t="str">
        <f>LEFT(BART_Rides[[#This Row],[Lines]],1)</f>
        <v>O</v>
      </c>
      <c r="M6371" s="1" t="str">
        <f>IF(BART_Rides[[#This Row],[FirstLetter]]="Y","Yes","No")</f>
        <v>No</v>
      </c>
      <c r="N6371" s="1" t="str">
        <f>IF(OR(BART_Rides[[#This Row],[Station Code]]="EM", BART_Rides[[#This Row],[Station Code]]="MT", BART_Rides[[#This Row],[Station Code]]="PL", BART_Rides[[#This Row],[Station Code]]="CC"), "Yes", "No")</f>
        <v>No</v>
      </c>
    </row>
    <row r="6372" spans="6:14">
      <c r="F6372" s="3">
        <v>44362</v>
      </c>
      <c r="G6372" s="1" t="s">
        <v>33</v>
      </c>
      <c r="H6372" s="1" t="s">
        <v>104</v>
      </c>
      <c r="I6372" s="1">
        <v>867</v>
      </c>
      <c r="J6372" s="1">
        <f>MONTH(BART_Rides[[#This Row],[Date]])</f>
        <v>6</v>
      </c>
      <c r="K6372" s="1">
        <f>WEEKDAY(BART_Rides[[#This Row],[Date]],2)</f>
        <v>2</v>
      </c>
      <c r="L6372" s="1" t="str">
        <f>LEFT(BART_Rides[[#This Row],[Lines]],1)</f>
        <v>O</v>
      </c>
      <c r="M6372" s="1" t="str">
        <f>IF(BART_Rides[[#This Row],[FirstLetter]]="Y","Yes","No")</f>
        <v>No</v>
      </c>
      <c r="N6372" s="1" t="str">
        <f>IF(OR(BART_Rides[[#This Row],[Station Code]]="EM", BART_Rides[[#This Row],[Station Code]]="MT", BART_Rides[[#This Row],[Station Code]]="PL", BART_Rides[[#This Row],[Station Code]]="CC"), "Yes", "No")</f>
        <v>No</v>
      </c>
    </row>
    <row r="6373" spans="6:14">
      <c r="F6373" s="3">
        <v>44363</v>
      </c>
      <c r="G6373" s="1" t="s">
        <v>33</v>
      </c>
      <c r="H6373" s="1" t="s">
        <v>104</v>
      </c>
      <c r="I6373" s="1">
        <v>811</v>
      </c>
      <c r="J6373" s="1">
        <f>MONTH(BART_Rides[[#This Row],[Date]])</f>
        <v>6</v>
      </c>
      <c r="K6373" s="1">
        <f>WEEKDAY(BART_Rides[[#This Row],[Date]],2)</f>
        <v>3</v>
      </c>
      <c r="L6373" s="1" t="str">
        <f>LEFT(BART_Rides[[#This Row],[Lines]],1)</f>
        <v>O</v>
      </c>
      <c r="M6373" s="1" t="str">
        <f>IF(BART_Rides[[#This Row],[FirstLetter]]="Y","Yes","No")</f>
        <v>No</v>
      </c>
      <c r="N6373" s="1" t="str">
        <f>IF(OR(BART_Rides[[#This Row],[Station Code]]="EM", BART_Rides[[#This Row],[Station Code]]="MT", BART_Rides[[#This Row],[Station Code]]="PL", BART_Rides[[#This Row],[Station Code]]="CC"), "Yes", "No")</f>
        <v>No</v>
      </c>
    </row>
    <row r="6374" spans="6:14">
      <c r="F6374" s="3">
        <v>44364</v>
      </c>
      <c r="G6374" s="1" t="s">
        <v>33</v>
      </c>
      <c r="H6374" s="1" t="s">
        <v>104</v>
      </c>
      <c r="I6374" s="1">
        <v>856</v>
      </c>
      <c r="J6374" s="1">
        <f>MONTH(BART_Rides[[#This Row],[Date]])</f>
        <v>6</v>
      </c>
      <c r="K6374" s="1">
        <f>WEEKDAY(BART_Rides[[#This Row],[Date]],2)</f>
        <v>4</v>
      </c>
      <c r="L6374" s="1" t="str">
        <f>LEFT(BART_Rides[[#This Row],[Lines]],1)</f>
        <v>O</v>
      </c>
      <c r="M6374" s="1" t="str">
        <f>IF(BART_Rides[[#This Row],[FirstLetter]]="Y","Yes","No")</f>
        <v>No</v>
      </c>
      <c r="N6374" s="1" t="str">
        <f>IF(OR(BART_Rides[[#This Row],[Station Code]]="EM", BART_Rides[[#This Row],[Station Code]]="MT", BART_Rides[[#This Row],[Station Code]]="PL", BART_Rides[[#This Row],[Station Code]]="CC"), "Yes", "No")</f>
        <v>No</v>
      </c>
    </row>
    <row r="6375" spans="6:14">
      <c r="F6375" s="3">
        <v>44365</v>
      </c>
      <c r="G6375" s="1" t="s">
        <v>33</v>
      </c>
      <c r="H6375" s="1" t="s">
        <v>104</v>
      </c>
      <c r="I6375" s="1">
        <v>802</v>
      </c>
      <c r="J6375" s="1">
        <f>MONTH(BART_Rides[[#This Row],[Date]])</f>
        <v>6</v>
      </c>
      <c r="K6375" s="1">
        <f>WEEKDAY(BART_Rides[[#This Row],[Date]],2)</f>
        <v>5</v>
      </c>
      <c r="L6375" s="1" t="str">
        <f>LEFT(BART_Rides[[#This Row],[Lines]],1)</f>
        <v>O</v>
      </c>
      <c r="M6375" s="1" t="str">
        <f>IF(BART_Rides[[#This Row],[FirstLetter]]="Y","Yes","No")</f>
        <v>No</v>
      </c>
      <c r="N6375" s="1" t="str">
        <f>IF(OR(BART_Rides[[#This Row],[Station Code]]="EM", BART_Rides[[#This Row],[Station Code]]="MT", BART_Rides[[#This Row],[Station Code]]="PL", BART_Rides[[#This Row],[Station Code]]="CC"), "Yes", "No")</f>
        <v>No</v>
      </c>
    </row>
    <row r="6376" spans="6:14">
      <c r="F6376" s="3">
        <v>44366</v>
      </c>
      <c r="G6376" s="1" t="s">
        <v>33</v>
      </c>
      <c r="H6376" s="1" t="s">
        <v>104</v>
      </c>
      <c r="I6376" s="1">
        <v>314</v>
      </c>
      <c r="J6376" s="1">
        <f>MONTH(BART_Rides[[#This Row],[Date]])</f>
        <v>6</v>
      </c>
      <c r="K6376" s="1">
        <f>WEEKDAY(BART_Rides[[#This Row],[Date]],2)</f>
        <v>6</v>
      </c>
      <c r="L6376" s="1" t="str">
        <f>LEFT(BART_Rides[[#This Row],[Lines]],1)</f>
        <v>O</v>
      </c>
      <c r="M6376" s="1" t="str">
        <f>IF(BART_Rides[[#This Row],[FirstLetter]]="Y","Yes","No")</f>
        <v>No</v>
      </c>
      <c r="N6376" s="1" t="str">
        <f>IF(OR(BART_Rides[[#This Row],[Station Code]]="EM", BART_Rides[[#This Row],[Station Code]]="MT", BART_Rides[[#This Row],[Station Code]]="PL", BART_Rides[[#This Row],[Station Code]]="CC"), "Yes", "No")</f>
        <v>No</v>
      </c>
    </row>
    <row r="6377" spans="6:14">
      <c r="F6377" s="3">
        <v>44367</v>
      </c>
      <c r="G6377" s="1" t="s">
        <v>33</v>
      </c>
      <c r="H6377" s="1" t="s">
        <v>104</v>
      </c>
      <c r="I6377" s="1">
        <v>219</v>
      </c>
      <c r="J6377" s="1">
        <f>MONTH(BART_Rides[[#This Row],[Date]])</f>
        <v>6</v>
      </c>
      <c r="K6377" s="1">
        <f>WEEKDAY(BART_Rides[[#This Row],[Date]],2)</f>
        <v>7</v>
      </c>
      <c r="L6377" s="1" t="str">
        <f>LEFT(BART_Rides[[#This Row],[Lines]],1)</f>
        <v>O</v>
      </c>
      <c r="M6377" s="1" t="str">
        <f>IF(BART_Rides[[#This Row],[FirstLetter]]="Y","Yes","No")</f>
        <v>No</v>
      </c>
      <c r="N6377" s="1" t="str">
        <f>IF(OR(BART_Rides[[#This Row],[Station Code]]="EM", BART_Rides[[#This Row],[Station Code]]="MT", BART_Rides[[#This Row],[Station Code]]="PL", BART_Rides[[#This Row],[Station Code]]="CC"), "Yes", "No")</f>
        <v>No</v>
      </c>
    </row>
    <row r="6378" spans="6:14">
      <c r="F6378" s="3">
        <v>44368</v>
      </c>
      <c r="G6378" s="1" t="s">
        <v>33</v>
      </c>
      <c r="H6378" s="1" t="s">
        <v>104</v>
      </c>
      <c r="I6378" s="1">
        <v>769</v>
      </c>
      <c r="J6378" s="1">
        <f>MONTH(BART_Rides[[#This Row],[Date]])</f>
        <v>6</v>
      </c>
      <c r="K6378" s="1">
        <f>WEEKDAY(BART_Rides[[#This Row],[Date]],2)</f>
        <v>1</v>
      </c>
      <c r="L6378" s="1" t="str">
        <f>LEFT(BART_Rides[[#This Row],[Lines]],1)</f>
        <v>O</v>
      </c>
      <c r="M6378" s="1" t="str">
        <f>IF(BART_Rides[[#This Row],[FirstLetter]]="Y","Yes","No")</f>
        <v>No</v>
      </c>
      <c r="N6378" s="1" t="str">
        <f>IF(OR(BART_Rides[[#This Row],[Station Code]]="EM", BART_Rides[[#This Row],[Station Code]]="MT", BART_Rides[[#This Row],[Station Code]]="PL", BART_Rides[[#This Row],[Station Code]]="CC"), "Yes", "No")</f>
        <v>No</v>
      </c>
    </row>
    <row r="6379" spans="6:14">
      <c r="F6379" s="3">
        <v>44369</v>
      </c>
      <c r="G6379" s="1" t="s">
        <v>33</v>
      </c>
      <c r="H6379" s="1" t="s">
        <v>104</v>
      </c>
      <c r="I6379" s="1">
        <v>803</v>
      </c>
      <c r="J6379" s="1">
        <f>MONTH(BART_Rides[[#This Row],[Date]])</f>
        <v>6</v>
      </c>
      <c r="K6379" s="1">
        <f>WEEKDAY(BART_Rides[[#This Row],[Date]],2)</f>
        <v>2</v>
      </c>
      <c r="L6379" s="1" t="str">
        <f>LEFT(BART_Rides[[#This Row],[Lines]],1)</f>
        <v>O</v>
      </c>
      <c r="M6379" s="1" t="str">
        <f>IF(BART_Rides[[#This Row],[FirstLetter]]="Y","Yes","No")</f>
        <v>No</v>
      </c>
      <c r="N6379" s="1" t="str">
        <f>IF(OR(BART_Rides[[#This Row],[Station Code]]="EM", BART_Rides[[#This Row],[Station Code]]="MT", BART_Rides[[#This Row],[Station Code]]="PL", BART_Rides[[#This Row],[Station Code]]="CC"), "Yes", "No")</f>
        <v>No</v>
      </c>
    </row>
    <row r="6380" spans="6:14">
      <c r="F6380" s="3">
        <v>44370</v>
      </c>
      <c r="G6380" s="1" t="s">
        <v>33</v>
      </c>
      <c r="H6380" s="1" t="s">
        <v>104</v>
      </c>
      <c r="I6380" s="1">
        <v>821</v>
      </c>
      <c r="J6380" s="1">
        <f>MONTH(BART_Rides[[#This Row],[Date]])</f>
        <v>6</v>
      </c>
      <c r="K6380" s="1">
        <f>WEEKDAY(BART_Rides[[#This Row],[Date]],2)</f>
        <v>3</v>
      </c>
      <c r="L6380" s="1" t="str">
        <f>LEFT(BART_Rides[[#This Row],[Lines]],1)</f>
        <v>O</v>
      </c>
      <c r="M6380" s="1" t="str">
        <f>IF(BART_Rides[[#This Row],[FirstLetter]]="Y","Yes","No")</f>
        <v>No</v>
      </c>
      <c r="N6380" s="1" t="str">
        <f>IF(OR(BART_Rides[[#This Row],[Station Code]]="EM", BART_Rides[[#This Row],[Station Code]]="MT", BART_Rides[[#This Row],[Station Code]]="PL", BART_Rides[[#This Row],[Station Code]]="CC"), "Yes", "No")</f>
        <v>No</v>
      </c>
    </row>
    <row r="6381" spans="6:14">
      <c r="F6381" s="3">
        <v>44371</v>
      </c>
      <c r="G6381" s="1" t="s">
        <v>33</v>
      </c>
      <c r="H6381" s="1" t="s">
        <v>104</v>
      </c>
      <c r="I6381" s="1">
        <v>797</v>
      </c>
      <c r="J6381" s="1">
        <f>MONTH(BART_Rides[[#This Row],[Date]])</f>
        <v>6</v>
      </c>
      <c r="K6381" s="1">
        <f>WEEKDAY(BART_Rides[[#This Row],[Date]],2)</f>
        <v>4</v>
      </c>
      <c r="L6381" s="1" t="str">
        <f>LEFT(BART_Rides[[#This Row],[Lines]],1)</f>
        <v>O</v>
      </c>
      <c r="M6381" s="1" t="str">
        <f>IF(BART_Rides[[#This Row],[FirstLetter]]="Y","Yes","No")</f>
        <v>No</v>
      </c>
      <c r="N6381" s="1" t="str">
        <f>IF(OR(BART_Rides[[#This Row],[Station Code]]="EM", BART_Rides[[#This Row],[Station Code]]="MT", BART_Rides[[#This Row],[Station Code]]="PL", BART_Rides[[#This Row],[Station Code]]="CC"), "Yes", "No")</f>
        <v>No</v>
      </c>
    </row>
    <row r="6382" spans="6:14">
      <c r="F6382" s="3">
        <v>44372</v>
      </c>
      <c r="G6382" s="1" t="s">
        <v>33</v>
      </c>
      <c r="H6382" s="1" t="s">
        <v>104</v>
      </c>
      <c r="I6382" s="1">
        <v>848</v>
      </c>
      <c r="J6382" s="1">
        <f>MONTH(BART_Rides[[#This Row],[Date]])</f>
        <v>6</v>
      </c>
      <c r="K6382" s="1">
        <f>WEEKDAY(BART_Rides[[#This Row],[Date]],2)</f>
        <v>5</v>
      </c>
      <c r="L6382" s="1" t="str">
        <f>LEFT(BART_Rides[[#This Row],[Lines]],1)</f>
        <v>O</v>
      </c>
      <c r="M6382" s="1" t="str">
        <f>IF(BART_Rides[[#This Row],[FirstLetter]]="Y","Yes","No")</f>
        <v>No</v>
      </c>
      <c r="N6382" s="1" t="str">
        <f>IF(OR(BART_Rides[[#This Row],[Station Code]]="EM", BART_Rides[[#This Row],[Station Code]]="MT", BART_Rides[[#This Row],[Station Code]]="PL", BART_Rides[[#This Row],[Station Code]]="CC"), "Yes", "No")</f>
        <v>No</v>
      </c>
    </row>
    <row r="6383" spans="6:14">
      <c r="F6383" s="3">
        <v>44373</v>
      </c>
      <c r="G6383" s="1" t="s">
        <v>33</v>
      </c>
      <c r="H6383" s="1" t="s">
        <v>104</v>
      </c>
      <c r="I6383" s="1">
        <v>542</v>
      </c>
      <c r="J6383" s="1">
        <f>MONTH(BART_Rides[[#This Row],[Date]])</f>
        <v>6</v>
      </c>
      <c r="K6383" s="1">
        <f>WEEKDAY(BART_Rides[[#This Row],[Date]],2)</f>
        <v>6</v>
      </c>
      <c r="L6383" s="1" t="str">
        <f>LEFT(BART_Rides[[#This Row],[Lines]],1)</f>
        <v>O</v>
      </c>
      <c r="M6383" s="1" t="str">
        <f>IF(BART_Rides[[#This Row],[FirstLetter]]="Y","Yes","No")</f>
        <v>No</v>
      </c>
      <c r="N6383" s="1" t="str">
        <f>IF(OR(BART_Rides[[#This Row],[Station Code]]="EM", BART_Rides[[#This Row],[Station Code]]="MT", BART_Rides[[#This Row],[Station Code]]="PL", BART_Rides[[#This Row],[Station Code]]="CC"), "Yes", "No")</f>
        <v>No</v>
      </c>
    </row>
    <row r="6384" spans="6:14">
      <c r="F6384" s="3">
        <v>44374</v>
      </c>
      <c r="G6384" s="1" t="s">
        <v>33</v>
      </c>
      <c r="H6384" s="1" t="s">
        <v>104</v>
      </c>
      <c r="I6384" s="1">
        <v>463</v>
      </c>
      <c r="J6384" s="1">
        <f>MONTH(BART_Rides[[#This Row],[Date]])</f>
        <v>6</v>
      </c>
      <c r="K6384" s="1">
        <f>WEEKDAY(BART_Rides[[#This Row],[Date]],2)</f>
        <v>7</v>
      </c>
      <c r="L6384" s="1" t="str">
        <f>LEFT(BART_Rides[[#This Row],[Lines]],1)</f>
        <v>O</v>
      </c>
      <c r="M6384" s="1" t="str">
        <f>IF(BART_Rides[[#This Row],[FirstLetter]]="Y","Yes","No")</f>
        <v>No</v>
      </c>
      <c r="N6384" s="1" t="str">
        <f>IF(OR(BART_Rides[[#This Row],[Station Code]]="EM", BART_Rides[[#This Row],[Station Code]]="MT", BART_Rides[[#This Row],[Station Code]]="PL", BART_Rides[[#This Row],[Station Code]]="CC"), "Yes", "No")</f>
        <v>No</v>
      </c>
    </row>
    <row r="6385" spans="6:14">
      <c r="F6385" s="3">
        <v>44375</v>
      </c>
      <c r="G6385" s="1" t="s">
        <v>33</v>
      </c>
      <c r="H6385" s="1" t="s">
        <v>104</v>
      </c>
      <c r="I6385" s="1">
        <v>917</v>
      </c>
      <c r="J6385" s="1">
        <f>MONTH(BART_Rides[[#This Row],[Date]])</f>
        <v>6</v>
      </c>
      <c r="K6385" s="1">
        <f>WEEKDAY(BART_Rides[[#This Row],[Date]],2)</f>
        <v>1</v>
      </c>
      <c r="L6385" s="1" t="str">
        <f>LEFT(BART_Rides[[#This Row],[Lines]],1)</f>
        <v>O</v>
      </c>
      <c r="M6385" s="1" t="str">
        <f>IF(BART_Rides[[#This Row],[FirstLetter]]="Y","Yes","No")</f>
        <v>No</v>
      </c>
      <c r="N6385" s="1" t="str">
        <f>IF(OR(BART_Rides[[#This Row],[Station Code]]="EM", BART_Rides[[#This Row],[Station Code]]="MT", BART_Rides[[#This Row],[Station Code]]="PL", BART_Rides[[#This Row],[Station Code]]="CC"), "Yes", "No")</f>
        <v>No</v>
      </c>
    </row>
    <row r="6386" spans="6:14">
      <c r="F6386" s="3">
        <v>44376</v>
      </c>
      <c r="G6386" s="1" t="s">
        <v>33</v>
      </c>
      <c r="H6386" s="1" t="s">
        <v>104</v>
      </c>
      <c r="I6386" s="1">
        <v>859</v>
      </c>
      <c r="J6386" s="1">
        <f>MONTH(BART_Rides[[#This Row],[Date]])</f>
        <v>6</v>
      </c>
      <c r="K6386" s="1">
        <f>WEEKDAY(BART_Rides[[#This Row],[Date]],2)</f>
        <v>2</v>
      </c>
      <c r="L6386" s="1" t="str">
        <f>LEFT(BART_Rides[[#This Row],[Lines]],1)</f>
        <v>O</v>
      </c>
      <c r="M6386" s="1" t="str">
        <f>IF(BART_Rides[[#This Row],[FirstLetter]]="Y","Yes","No")</f>
        <v>No</v>
      </c>
      <c r="N6386" s="1" t="str">
        <f>IF(OR(BART_Rides[[#This Row],[Station Code]]="EM", BART_Rides[[#This Row],[Station Code]]="MT", BART_Rides[[#This Row],[Station Code]]="PL", BART_Rides[[#This Row],[Station Code]]="CC"), "Yes", "No")</f>
        <v>No</v>
      </c>
    </row>
    <row r="6387" spans="6:14">
      <c r="F6387" s="3">
        <v>44377</v>
      </c>
      <c r="G6387" s="1" t="s">
        <v>33</v>
      </c>
      <c r="H6387" s="1" t="s">
        <v>104</v>
      </c>
      <c r="I6387" s="1">
        <v>867</v>
      </c>
      <c r="J6387" s="1">
        <f>MONTH(BART_Rides[[#This Row],[Date]])</f>
        <v>6</v>
      </c>
      <c r="K6387" s="1">
        <f>WEEKDAY(BART_Rides[[#This Row],[Date]],2)</f>
        <v>3</v>
      </c>
      <c r="L6387" s="1" t="str">
        <f>LEFT(BART_Rides[[#This Row],[Lines]],1)</f>
        <v>O</v>
      </c>
      <c r="M6387" s="1" t="str">
        <f>IF(BART_Rides[[#This Row],[FirstLetter]]="Y","Yes","No")</f>
        <v>No</v>
      </c>
      <c r="N6387" s="1" t="str">
        <f>IF(OR(BART_Rides[[#This Row],[Station Code]]="EM", BART_Rides[[#This Row],[Station Code]]="MT", BART_Rides[[#This Row],[Station Code]]="PL", BART_Rides[[#This Row],[Station Code]]="CC"), "Yes", "No")</f>
        <v>No</v>
      </c>
    </row>
    <row r="6388" spans="6:14">
      <c r="F6388" s="3">
        <v>44378</v>
      </c>
      <c r="G6388" s="1" t="s">
        <v>33</v>
      </c>
      <c r="H6388" s="1" t="s">
        <v>104</v>
      </c>
      <c r="I6388" s="1">
        <v>865</v>
      </c>
      <c r="J6388" s="1">
        <f>MONTH(BART_Rides[[#This Row],[Date]])</f>
        <v>7</v>
      </c>
      <c r="K6388" s="1">
        <f>WEEKDAY(BART_Rides[[#This Row],[Date]],2)</f>
        <v>4</v>
      </c>
      <c r="L6388" s="1" t="str">
        <f>LEFT(BART_Rides[[#This Row],[Lines]],1)</f>
        <v>O</v>
      </c>
      <c r="M6388" s="1" t="str">
        <f>IF(BART_Rides[[#This Row],[FirstLetter]]="Y","Yes","No")</f>
        <v>No</v>
      </c>
      <c r="N6388" s="1" t="str">
        <f>IF(OR(BART_Rides[[#This Row],[Station Code]]="EM", BART_Rides[[#This Row],[Station Code]]="MT", BART_Rides[[#This Row],[Station Code]]="PL", BART_Rides[[#This Row],[Station Code]]="CC"), "Yes", "No")</f>
        <v>No</v>
      </c>
    </row>
    <row r="6389" spans="6:14">
      <c r="F6389" s="3">
        <v>44379</v>
      </c>
      <c r="G6389" s="1" t="s">
        <v>33</v>
      </c>
      <c r="H6389" s="1" t="s">
        <v>104</v>
      </c>
      <c r="I6389" s="1">
        <v>849</v>
      </c>
      <c r="J6389" s="1">
        <f>MONTH(BART_Rides[[#This Row],[Date]])</f>
        <v>7</v>
      </c>
      <c r="K6389" s="1">
        <f>WEEKDAY(BART_Rides[[#This Row],[Date]],2)</f>
        <v>5</v>
      </c>
      <c r="L6389" s="1" t="str">
        <f>LEFT(BART_Rides[[#This Row],[Lines]],1)</f>
        <v>O</v>
      </c>
      <c r="M6389" s="1" t="str">
        <f>IF(BART_Rides[[#This Row],[FirstLetter]]="Y","Yes","No")</f>
        <v>No</v>
      </c>
      <c r="N6389" s="1" t="str">
        <f>IF(OR(BART_Rides[[#This Row],[Station Code]]="EM", BART_Rides[[#This Row],[Station Code]]="MT", BART_Rides[[#This Row],[Station Code]]="PL", BART_Rides[[#This Row],[Station Code]]="CC"), "Yes", "No")</f>
        <v>No</v>
      </c>
    </row>
    <row r="6390" spans="6:14">
      <c r="F6390" s="3">
        <v>44380</v>
      </c>
      <c r="G6390" s="1" t="s">
        <v>33</v>
      </c>
      <c r="H6390" s="1" t="s">
        <v>104</v>
      </c>
      <c r="I6390" s="1">
        <v>506</v>
      </c>
      <c r="J6390" s="1">
        <f>MONTH(BART_Rides[[#This Row],[Date]])</f>
        <v>7</v>
      </c>
      <c r="K6390" s="1">
        <f>WEEKDAY(BART_Rides[[#This Row],[Date]],2)</f>
        <v>6</v>
      </c>
      <c r="L6390" s="1" t="str">
        <f>LEFT(BART_Rides[[#This Row],[Lines]],1)</f>
        <v>O</v>
      </c>
      <c r="M6390" s="1" t="str">
        <f>IF(BART_Rides[[#This Row],[FirstLetter]]="Y","Yes","No")</f>
        <v>No</v>
      </c>
      <c r="N6390" s="1" t="str">
        <f>IF(OR(BART_Rides[[#This Row],[Station Code]]="EM", BART_Rides[[#This Row],[Station Code]]="MT", BART_Rides[[#This Row],[Station Code]]="PL", BART_Rides[[#This Row],[Station Code]]="CC"), "Yes", "No")</f>
        <v>No</v>
      </c>
    </row>
    <row r="6391" spans="6:14">
      <c r="F6391" s="3">
        <v>44381</v>
      </c>
      <c r="G6391" s="1" t="s">
        <v>33</v>
      </c>
      <c r="H6391" s="1" t="s">
        <v>104</v>
      </c>
      <c r="I6391" s="1">
        <v>519</v>
      </c>
      <c r="J6391" s="1">
        <f>MONTH(BART_Rides[[#This Row],[Date]])</f>
        <v>7</v>
      </c>
      <c r="K6391" s="1">
        <f>WEEKDAY(BART_Rides[[#This Row],[Date]],2)</f>
        <v>7</v>
      </c>
      <c r="L6391" s="1" t="str">
        <f>LEFT(BART_Rides[[#This Row],[Lines]],1)</f>
        <v>O</v>
      </c>
      <c r="M6391" s="1" t="str">
        <f>IF(BART_Rides[[#This Row],[FirstLetter]]="Y","Yes","No")</f>
        <v>No</v>
      </c>
      <c r="N6391" s="1" t="str">
        <f>IF(OR(BART_Rides[[#This Row],[Station Code]]="EM", BART_Rides[[#This Row],[Station Code]]="MT", BART_Rides[[#This Row],[Station Code]]="PL", BART_Rides[[#This Row],[Station Code]]="CC"), "Yes", "No")</f>
        <v>No</v>
      </c>
    </row>
    <row r="6392" spans="6:14">
      <c r="F6392" s="3">
        <v>44382</v>
      </c>
      <c r="G6392" s="1" t="s">
        <v>33</v>
      </c>
      <c r="H6392" s="1" t="s">
        <v>104</v>
      </c>
      <c r="I6392" s="1">
        <v>475</v>
      </c>
      <c r="J6392" s="1">
        <f>MONTH(BART_Rides[[#This Row],[Date]])</f>
        <v>7</v>
      </c>
      <c r="K6392" s="1">
        <f>WEEKDAY(BART_Rides[[#This Row],[Date]],2)</f>
        <v>1</v>
      </c>
      <c r="L6392" s="1" t="str">
        <f>LEFT(BART_Rides[[#This Row],[Lines]],1)</f>
        <v>O</v>
      </c>
      <c r="M6392" s="1" t="str">
        <f>IF(BART_Rides[[#This Row],[FirstLetter]]="Y","Yes","No")</f>
        <v>No</v>
      </c>
      <c r="N6392" s="1" t="str">
        <f>IF(OR(BART_Rides[[#This Row],[Station Code]]="EM", BART_Rides[[#This Row],[Station Code]]="MT", BART_Rides[[#This Row],[Station Code]]="PL", BART_Rides[[#This Row],[Station Code]]="CC"), "Yes", "No")</f>
        <v>No</v>
      </c>
    </row>
    <row r="6393" spans="6:14">
      <c r="F6393" s="3">
        <v>44383</v>
      </c>
      <c r="G6393" s="1" t="s">
        <v>33</v>
      </c>
      <c r="H6393" s="1" t="s">
        <v>104</v>
      </c>
      <c r="I6393" s="1">
        <v>832</v>
      </c>
      <c r="J6393" s="1">
        <f>MONTH(BART_Rides[[#This Row],[Date]])</f>
        <v>7</v>
      </c>
      <c r="K6393" s="1">
        <f>WEEKDAY(BART_Rides[[#This Row],[Date]],2)</f>
        <v>2</v>
      </c>
      <c r="L6393" s="1" t="str">
        <f>LEFT(BART_Rides[[#This Row],[Lines]],1)</f>
        <v>O</v>
      </c>
      <c r="M6393" s="1" t="str">
        <f>IF(BART_Rides[[#This Row],[FirstLetter]]="Y","Yes","No")</f>
        <v>No</v>
      </c>
      <c r="N6393" s="1" t="str">
        <f>IF(OR(BART_Rides[[#This Row],[Station Code]]="EM", BART_Rides[[#This Row],[Station Code]]="MT", BART_Rides[[#This Row],[Station Code]]="PL", BART_Rides[[#This Row],[Station Code]]="CC"), "Yes", "No")</f>
        <v>No</v>
      </c>
    </row>
    <row r="6394" spans="6:14">
      <c r="F6394" s="3">
        <v>44384</v>
      </c>
      <c r="G6394" s="1" t="s">
        <v>33</v>
      </c>
      <c r="H6394" s="1" t="s">
        <v>104</v>
      </c>
      <c r="I6394" s="1">
        <v>895</v>
      </c>
      <c r="J6394" s="1">
        <f>MONTH(BART_Rides[[#This Row],[Date]])</f>
        <v>7</v>
      </c>
      <c r="K6394" s="1">
        <f>WEEKDAY(BART_Rides[[#This Row],[Date]],2)</f>
        <v>3</v>
      </c>
      <c r="L6394" s="1" t="str">
        <f>LEFT(BART_Rides[[#This Row],[Lines]],1)</f>
        <v>O</v>
      </c>
      <c r="M6394" s="1" t="str">
        <f>IF(BART_Rides[[#This Row],[FirstLetter]]="Y","Yes","No")</f>
        <v>No</v>
      </c>
      <c r="N6394" s="1" t="str">
        <f>IF(OR(BART_Rides[[#This Row],[Station Code]]="EM", BART_Rides[[#This Row],[Station Code]]="MT", BART_Rides[[#This Row],[Station Code]]="PL", BART_Rides[[#This Row],[Station Code]]="CC"), "Yes", "No")</f>
        <v>No</v>
      </c>
    </row>
    <row r="6395" spans="6:14">
      <c r="F6395" s="3">
        <v>44385</v>
      </c>
      <c r="G6395" s="1" t="s">
        <v>33</v>
      </c>
      <c r="H6395" s="1" t="s">
        <v>104</v>
      </c>
      <c r="I6395" s="1">
        <v>959</v>
      </c>
      <c r="J6395" s="1">
        <f>MONTH(BART_Rides[[#This Row],[Date]])</f>
        <v>7</v>
      </c>
      <c r="K6395" s="1">
        <f>WEEKDAY(BART_Rides[[#This Row],[Date]],2)</f>
        <v>4</v>
      </c>
      <c r="L6395" s="1" t="str">
        <f>LEFT(BART_Rides[[#This Row],[Lines]],1)</f>
        <v>O</v>
      </c>
      <c r="M6395" s="1" t="str">
        <f>IF(BART_Rides[[#This Row],[FirstLetter]]="Y","Yes","No")</f>
        <v>No</v>
      </c>
      <c r="N6395" s="1" t="str">
        <f>IF(OR(BART_Rides[[#This Row],[Station Code]]="EM", BART_Rides[[#This Row],[Station Code]]="MT", BART_Rides[[#This Row],[Station Code]]="PL", BART_Rides[[#This Row],[Station Code]]="CC"), "Yes", "No")</f>
        <v>No</v>
      </c>
    </row>
    <row r="6396" spans="6:14">
      <c r="F6396" s="3">
        <v>44386</v>
      </c>
      <c r="G6396" s="1" t="s">
        <v>33</v>
      </c>
      <c r="H6396" s="1" t="s">
        <v>104</v>
      </c>
      <c r="I6396" s="1">
        <v>805</v>
      </c>
      <c r="J6396" s="1">
        <f>MONTH(BART_Rides[[#This Row],[Date]])</f>
        <v>7</v>
      </c>
      <c r="K6396" s="1">
        <f>WEEKDAY(BART_Rides[[#This Row],[Date]],2)</f>
        <v>5</v>
      </c>
      <c r="L6396" s="1" t="str">
        <f>LEFT(BART_Rides[[#This Row],[Lines]],1)</f>
        <v>O</v>
      </c>
      <c r="M6396" s="1" t="str">
        <f>IF(BART_Rides[[#This Row],[FirstLetter]]="Y","Yes","No")</f>
        <v>No</v>
      </c>
      <c r="N6396" s="1" t="str">
        <f>IF(OR(BART_Rides[[#This Row],[Station Code]]="EM", BART_Rides[[#This Row],[Station Code]]="MT", BART_Rides[[#This Row],[Station Code]]="PL", BART_Rides[[#This Row],[Station Code]]="CC"), "Yes", "No")</f>
        <v>No</v>
      </c>
    </row>
    <row r="6397" spans="6:14">
      <c r="F6397" s="3">
        <v>44387</v>
      </c>
      <c r="G6397" s="1" t="s">
        <v>33</v>
      </c>
      <c r="H6397" s="1" t="s">
        <v>104</v>
      </c>
      <c r="I6397" s="1">
        <v>491</v>
      </c>
      <c r="J6397" s="1">
        <f>MONTH(BART_Rides[[#This Row],[Date]])</f>
        <v>7</v>
      </c>
      <c r="K6397" s="1">
        <f>WEEKDAY(BART_Rides[[#This Row],[Date]],2)</f>
        <v>6</v>
      </c>
      <c r="L6397" s="1" t="str">
        <f>LEFT(BART_Rides[[#This Row],[Lines]],1)</f>
        <v>O</v>
      </c>
      <c r="M6397" s="1" t="str">
        <f>IF(BART_Rides[[#This Row],[FirstLetter]]="Y","Yes","No")</f>
        <v>No</v>
      </c>
      <c r="N6397" s="1" t="str">
        <f>IF(OR(BART_Rides[[#This Row],[Station Code]]="EM", BART_Rides[[#This Row],[Station Code]]="MT", BART_Rides[[#This Row],[Station Code]]="PL", BART_Rides[[#This Row],[Station Code]]="CC"), "Yes", "No")</f>
        <v>No</v>
      </c>
    </row>
    <row r="6398" spans="6:14">
      <c r="F6398" s="3">
        <v>44388</v>
      </c>
      <c r="G6398" s="1" t="s">
        <v>33</v>
      </c>
      <c r="H6398" s="1" t="s">
        <v>104</v>
      </c>
      <c r="I6398" s="1">
        <v>382</v>
      </c>
      <c r="J6398" s="1">
        <f>MONTH(BART_Rides[[#This Row],[Date]])</f>
        <v>7</v>
      </c>
      <c r="K6398" s="1">
        <f>WEEKDAY(BART_Rides[[#This Row],[Date]],2)</f>
        <v>7</v>
      </c>
      <c r="L6398" s="1" t="str">
        <f>LEFT(BART_Rides[[#This Row],[Lines]],1)</f>
        <v>O</v>
      </c>
      <c r="M6398" s="1" t="str">
        <f>IF(BART_Rides[[#This Row],[FirstLetter]]="Y","Yes","No")</f>
        <v>No</v>
      </c>
      <c r="N6398" s="1" t="str">
        <f>IF(OR(BART_Rides[[#This Row],[Station Code]]="EM", BART_Rides[[#This Row],[Station Code]]="MT", BART_Rides[[#This Row],[Station Code]]="PL", BART_Rides[[#This Row],[Station Code]]="CC"), "Yes", "No")</f>
        <v>No</v>
      </c>
    </row>
    <row r="6399" spans="6:14">
      <c r="F6399" s="3">
        <v>44389</v>
      </c>
      <c r="G6399" s="1" t="s">
        <v>33</v>
      </c>
      <c r="H6399" s="1" t="s">
        <v>104</v>
      </c>
      <c r="I6399" s="1">
        <v>825</v>
      </c>
      <c r="J6399" s="1">
        <f>MONTH(BART_Rides[[#This Row],[Date]])</f>
        <v>7</v>
      </c>
      <c r="K6399" s="1">
        <f>WEEKDAY(BART_Rides[[#This Row],[Date]],2)</f>
        <v>1</v>
      </c>
      <c r="L6399" s="1" t="str">
        <f>LEFT(BART_Rides[[#This Row],[Lines]],1)</f>
        <v>O</v>
      </c>
      <c r="M6399" s="1" t="str">
        <f>IF(BART_Rides[[#This Row],[FirstLetter]]="Y","Yes","No")</f>
        <v>No</v>
      </c>
      <c r="N6399" s="1" t="str">
        <f>IF(OR(BART_Rides[[#This Row],[Station Code]]="EM", BART_Rides[[#This Row],[Station Code]]="MT", BART_Rides[[#This Row],[Station Code]]="PL", BART_Rides[[#This Row],[Station Code]]="CC"), "Yes", "No")</f>
        <v>No</v>
      </c>
    </row>
    <row r="6400" spans="6:14">
      <c r="F6400" s="3">
        <v>44390</v>
      </c>
      <c r="G6400" s="1" t="s">
        <v>33</v>
      </c>
      <c r="H6400" s="1" t="s">
        <v>104</v>
      </c>
      <c r="I6400" s="1">
        <v>872</v>
      </c>
      <c r="J6400" s="1">
        <f>MONTH(BART_Rides[[#This Row],[Date]])</f>
        <v>7</v>
      </c>
      <c r="K6400" s="1">
        <f>WEEKDAY(BART_Rides[[#This Row],[Date]],2)</f>
        <v>2</v>
      </c>
      <c r="L6400" s="1" t="str">
        <f>LEFT(BART_Rides[[#This Row],[Lines]],1)</f>
        <v>O</v>
      </c>
      <c r="M6400" s="1" t="str">
        <f>IF(BART_Rides[[#This Row],[FirstLetter]]="Y","Yes","No")</f>
        <v>No</v>
      </c>
      <c r="N6400" s="1" t="str">
        <f>IF(OR(BART_Rides[[#This Row],[Station Code]]="EM", BART_Rides[[#This Row],[Station Code]]="MT", BART_Rides[[#This Row],[Station Code]]="PL", BART_Rides[[#This Row],[Station Code]]="CC"), "Yes", "No")</f>
        <v>No</v>
      </c>
    </row>
    <row r="6401" spans="6:14">
      <c r="F6401" s="3">
        <v>44391</v>
      </c>
      <c r="G6401" s="1" t="s">
        <v>33</v>
      </c>
      <c r="H6401" s="1" t="s">
        <v>104</v>
      </c>
      <c r="I6401" s="1">
        <v>904</v>
      </c>
      <c r="J6401" s="1">
        <f>MONTH(BART_Rides[[#This Row],[Date]])</f>
        <v>7</v>
      </c>
      <c r="K6401" s="1">
        <f>WEEKDAY(BART_Rides[[#This Row],[Date]],2)</f>
        <v>3</v>
      </c>
      <c r="L6401" s="1" t="str">
        <f>LEFT(BART_Rides[[#This Row],[Lines]],1)</f>
        <v>O</v>
      </c>
      <c r="M6401" s="1" t="str">
        <f>IF(BART_Rides[[#This Row],[FirstLetter]]="Y","Yes","No")</f>
        <v>No</v>
      </c>
      <c r="N6401" s="1" t="str">
        <f>IF(OR(BART_Rides[[#This Row],[Station Code]]="EM", BART_Rides[[#This Row],[Station Code]]="MT", BART_Rides[[#This Row],[Station Code]]="PL", BART_Rides[[#This Row],[Station Code]]="CC"), "Yes", "No")</f>
        <v>No</v>
      </c>
    </row>
    <row r="6402" spans="6:14">
      <c r="F6402" s="3">
        <v>44392</v>
      </c>
      <c r="G6402" s="1" t="s">
        <v>33</v>
      </c>
      <c r="H6402" s="1" t="s">
        <v>104</v>
      </c>
      <c r="I6402" s="1">
        <v>930</v>
      </c>
      <c r="J6402" s="1">
        <f>MONTH(BART_Rides[[#This Row],[Date]])</f>
        <v>7</v>
      </c>
      <c r="K6402" s="1">
        <f>WEEKDAY(BART_Rides[[#This Row],[Date]],2)</f>
        <v>4</v>
      </c>
      <c r="L6402" s="1" t="str">
        <f>LEFT(BART_Rides[[#This Row],[Lines]],1)</f>
        <v>O</v>
      </c>
      <c r="M6402" s="1" t="str">
        <f>IF(BART_Rides[[#This Row],[FirstLetter]]="Y","Yes","No")</f>
        <v>No</v>
      </c>
      <c r="N6402" s="1" t="str">
        <f>IF(OR(BART_Rides[[#This Row],[Station Code]]="EM", BART_Rides[[#This Row],[Station Code]]="MT", BART_Rides[[#This Row],[Station Code]]="PL", BART_Rides[[#This Row],[Station Code]]="CC"), "Yes", "No")</f>
        <v>No</v>
      </c>
    </row>
    <row r="6403" spans="6:14">
      <c r="F6403" s="3">
        <v>44393</v>
      </c>
      <c r="G6403" s="1" t="s">
        <v>33</v>
      </c>
      <c r="H6403" s="1" t="s">
        <v>104</v>
      </c>
      <c r="I6403" s="1">
        <v>862</v>
      </c>
      <c r="J6403" s="1">
        <f>MONTH(BART_Rides[[#This Row],[Date]])</f>
        <v>7</v>
      </c>
      <c r="K6403" s="1">
        <f>WEEKDAY(BART_Rides[[#This Row],[Date]],2)</f>
        <v>5</v>
      </c>
      <c r="L6403" s="1" t="str">
        <f>LEFT(BART_Rides[[#This Row],[Lines]],1)</f>
        <v>O</v>
      </c>
      <c r="M6403" s="1" t="str">
        <f>IF(BART_Rides[[#This Row],[FirstLetter]]="Y","Yes","No")</f>
        <v>No</v>
      </c>
      <c r="N6403" s="1" t="str">
        <f>IF(OR(BART_Rides[[#This Row],[Station Code]]="EM", BART_Rides[[#This Row],[Station Code]]="MT", BART_Rides[[#This Row],[Station Code]]="PL", BART_Rides[[#This Row],[Station Code]]="CC"), "Yes", "No")</f>
        <v>No</v>
      </c>
    </row>
    <row r="6404" spans="6:14">
      <c r="F6404" s="3">
        <v>44394</v>
      </c>
      <c r="G6404" s="1" t="s">
        <v>33</v>
      </c>
      <c r="H6404" s="1" t="s">
        <v>104</v>
      </c>
      <c r="I6404" s="1">
        <v>570</v>
      </c>
      <c r="J6404" s="1">
        <f>MONTH(BART_Rides[[#This Row],[Date]])</f>
        <v>7</v>
      </c>
      <c r="K6404" s="1">
        <f>WEEKDAY(BART_Rides[[#This Row],[Date]],2)</f>
        <v>6</v>
      </c>
      <c r="L6404" s="1" t="str">
        <f>LEFT(BART_Rides[[#This Row],[Lines]],1)</f>
        <v>O</v>
      </c>
      <c r="M6404" s="1" t="str">
        <f>IF(BART_Rides[[#This Row],[FirstLetter]]="Y","Yes","No")</f>
        <v>No</v>
      </c>
      <c r="N6404" s="1" t="str">
        <f>IF(OR(BART_Rides[[#This Row],[Station Code]]="EM", BART_Rides[[#This Row],[Station Code]]="MT", BART_Rides[[#This Row],[Station Code]]="PL", BART_Rides[[#This Row],[Station Code]]="CC"), "Yes", "No")</f>
        <v>No</v>
      </c>
    </row>
    <row r="6405" spans="6:14">
      <c r="F6405" s="3">
        <v>44395</v>
      </c>
      <c r="G6405" s="1" t="s">
        <v>33</v>
      </c>
      <c r="H6405" s="1" t="s">
        <v>104</v>
      </c>
      <c r="I6405" s="1">
        <v>386</v>
      </c>
      <c r="J6405" s="1">
        <f>MONTH(BART_Rides[[#This Row],[Date]])</f>
        <v>7</v>
      </c>
      <c r="K6405" s="1">
        <f>WEEKDAY(BART_Rides[[#This Row],[Date]],2)</f>
        <v>7</v>
      </c>
      <c r="L6405" s="1" t="str">
        <f>LEFT(BART_Rides[[#This Row],[Lines]],1)</f>
        <v>O</v>
      </c>
      <c r="M6405" s="1" t="str">
        <f>IF(BART_Rides[[#This Row],[FirstLetter]]="Y","Yes","No")</f>
        <v>No</v>
      </c>
      <c r="N6405" s="1" t="str">
        <f>IF(OR(BART_Rides[[#This Row],[Station Code]]="EM", BART_Rides[[#This Row],[Station Code]]="MT", BART_Rides[[#This Row],[Station Code]]="PL", BART_Rides[[#This Row],[Station Code]]="CC"), "Yes", "No")</f>
        <v>No</v>
      </c>
    </row>
    <row r="6406" spans="6:14">
      <c r="F6406" s="3">
        <v>44396</v>
      </c>
      <c r="G6406" s="1" t="s">
        <v>33</v>
      </c>
      <c r="H6406" s="1" t="s">
        <v>104</v>
      </c>
      <c r="I6406" s="1">
        <v>890</v>
      </c>
      <c r="J6406" s="1">
        <f>MONTH(BART_Rides[[#This Row],[Date]])</f>
        <v>7</v>
      </c>
      <c r="K6406" s="1">
        <f>WEEKDAY(BART_Rides[[#This Row],[Date]],2)</f>
        <v>1</v>
      </c>
      <c r="L6406" s="1" t="str">
        <f>LEFT(BART_Rides[[#This Row],[Lines]],1)</f>
        <v>O</v>
      </c>
      <c r="M6406" s="1" t="str">
        <f>IF(BART_Rides[[#This Row],[FirstLetter]]="Y","Yes","No")</f>
        <v>No</v>
      </c>
      <c r="N6406" s="1" t="str">
        <f>IF(OR(BART_Rides[[#This Row],[Station Code]]="EM", BART_Rides[[#This Row],[Station Code]]="MT", BART_Rides[[#This Row],[Station Code]]="PL", BART_Rides[[#This Row],[Station Code]]="CC"), "Yes", "No")</f>
        <v>No</v>
      </c>
    </row>
    <row r="6407" spans="6:14">
      <c r="F6407" s="3">
        <v>44397</v>
      </c>
      <c r="G6407" s="1" t="s">
        <v>33</v>
      </c>
      <c r="H6407" s="1" t="s">
        <v>104</v>
      </c>
      <c r="I6407" s="1">
        <v>993</v>
      </c>
      <c r="J6407" s="1">
        <f>MONTH(BART_Rides[[#This Row],[Date]])</f>
        <v>7</v>
      </c>
      <c r="K6407" s="1">
        <f>WEEKDAY(BART_Rides[[#This Row],[Date]],2)</f>
        <v>2</v>
      </c>
      <c r="L6407" s="1" t="str">
        <f>LEFT(BART_Rides[[#This Row],[Lines]],1)</f>
        <v>O</v>
      </c>
      <c r="M6407" s="1" t="str">
        <f>IF(BART_Rides[[#This Row],[FirstLetter]]="Y","Yes","No")</f>
        <v>No</v>
      </c>
      <c r="N6407" s="1" t="str">
        <f>IF(OR(BART_Rides[[#This Row],[Station Code]]="EM", BART_Rides[[#This Row],[Station Code]]="MT", BART_Rides[[#This Row],[Station Code]]="PL", BART_Rides[[#This Row],[Station Code]]="CC"), "Yes", "No")</f>
        <v>No</v>
      </c>
    </row>
    <row r="6408" spans="6:14">
      <c r="F6408" s="3">
        <v>44398</v>
      </c>
      <c r="G6408" s="1" t="s">
        <v>33</v>
      </c>
      <c r="H6408" s="1" t="s">
        <v>104</v>
      </c>
      <c r="I6408" s="1">
        <v>1018</v>
      </c>
      <c r="J6408" s="1">
        <f>MONTH(BART_Rides[[#This Row],[Date]])</f>
        <v>7</v>
      </c>
      <c r="K6408" s="1">
        <f>WEEKDAY(BART_Rides[[#This Row],[Date]],2)</f>
        <v>3</v>
      </c>
      <c r="L6408" s="1" t="str">
        <f>LEFT(BART_Rides[[#This Row],[Lines]],1)</f>
        <v>O</v>
      </c>
      <c r="M6408" s="1" t="str">
        <f>IF(BART_Rides[[#This Row],[FirstLetter]]="Y","Yes","No")</f>
        <v>No</v>
      </c>
      <c r="N6408" s="1" t="str">
        <f>IF(OR(BART_Rides[[#This Row],[Station Code]]="EM", BART_Rides[[#This Row],[Station Code]]="MT", BART_Rides[[#This Row],[Station Code]]="PL", BART_Rides[[#This Row],[Station Code]]="CC"), "Yes", "No")</f>
        <v>No</v>
      </c>
    </row>
    <row r="6409" spans="6:14">
      <c r="F6409" s="3">
        <v>44399</v>
      </c>
      <c r="G6409" s="1" t="s">
        <v>33</v>
      </c>
      <c r="H6409" s="1" t="s">
        <v>104</v>
      </c>
      <c r="I6409" s="1">
        <v>896</v>
      </c>
      <c r="J6409" s="1">
        <f>MONTH(BART_Rides[[#This Row],[Date]])</f>
        <v>7</v>
      </c>
      <c r="K6409" s="1">
        <f>WEEKDAY(BART_Rides[[#This Row],[Date]],2)</f>
        <v>4</v>
      </c>
      <c r="L6409" s="1" t="str">
        <f>LEFT(BART_Rides[[#This Row],[Lines]],1)</f>
        <v>O</v>
      </c>
      <c r="M6409" s="1" t="str">
        <f>IF(BART_Rides[[#This Row],[FirstLetter]]="Y","Yes","No")</f>
        <v>No</v>
      </c>
      <c r="N6409" s="1" t="str">
        <f>IF(OR(BART_Rides[[#This Row],[Station Code]]="EM", BART_Rides[[#This Row],[Station Code]]="MT", BART_Rides[[#This Row],[Station Code]]="PL", BART_Rides[[#This Row],[Station Code]]="CC"), "Yes", "No")</f>
        <v>No</v>
      </c>
    </row>
    <row r="6410" spans="6:14">
      <c r="F6410" s="3">
        <v>44400</v>
      </c>
      <c r="G6410" s="1" t="s">
        <v>33</v>
      </c>
      <c r="H6410" s="1" t="s">
        <v>104</v>
      </c>
      <c r="I6410" s="1">
        <v>845</v>
      </c>
      <c r="J6410" s="1">
        <f>MONTH(BART_Rides[[#This Row],[Date]])</f>
        <v>7</v>
      </c>
      <c r="K6410" s="1">
        <f>WEEKDAY(BART_Rides[[#This Row],[Date]],2)</f>
        <v>5</v>
      </c>
      <c r="L6410" s="1" t="str">
        <f>LEFT(BART_Rides[[#This Row],[Lines]],1)</f>
        <v>O</v>
      </c>
      <c r="M6410" s="1" t="str">
        <f>IF(BART_Rides[[#This Row],[FirstLetter]]="Y","Yes","No")</f>
        <v>No</v>
      </c>
      <c r="N6410" s="1" t="str">
        <f>IF(OR(BART_Rides[[#This Row],[Station Code]]="EM", BART_Rides[[#This Row],[Station Code]]="MT", BART_Rides[[#This Row],[Station Code]]="PL", BART_Rides[[#This Row],[Station Code]]="CC"), "Yes", "No")</f>
        <v>No</v>
      </c>
    </row>
    <row r="6411" spans="6:14">
      <c r="F6411" s="3">
        <v>44401</v>
      </c>
      <c r="G6411" s="1" t="s">
        <v>33</v>
      </c>
      <c r="H6411" s="1" t="s">
        <v>104</v>
      </c>
      <c r="I6411" s="1">
        <v>506</v>
      </c>
      <c r="J6411" s="1">
        <f>MONTH(BART_Rides[[#This Row],[Date]])</f>
        <v>7</v>
      </c>
      <c r="K6411" s="1">
        <f>WEEKDAY(BART_Rides[[#This Row],[Date]],2)</f>
        <v>6</v>
      </c>
      <c r="L6411" s="1" t="str">
        <f>LEFT(BART_Rides[[#This Row],[Lines]],1)</f>
        <v>O</v>
      </c>
      <c r="M6411" s="1" t="str">
        <f>IF(BART_Rides[[#This Row],[FirstLetter]]="Y","Yes","No")</f>
        <v>No</v>
      </c>
      <c r="N6411" s="1" t="str">
        <f>IF(OR(BART_Rides[[#This Row],[Station Code]]="EM", BART_Rides[[#This Row],[Station Code]]="MT", BART_Rides[[#This Row],[Station Code]]="PL", BART_Rides[[#This Row],[Station Code]]="CC"), "Yes", "No")</f>
        <v>No</v>
      </c>
    </row>
    <row r="6412" spans="6:14">
      <c r="F6412" s="3">
        <v>44402</v>
      </c>
      <c r="G6412" s="1" t="s">
        <v>33</v>
      </c>
      <c r="H6412" s="1" t="s">
        <v>104</v>
      </c>
      <c r="I6412" s="1">
        <v>439</v>
      </c>
      <c r="J6412" s="1">
        <f>MONTH(BART_Rides[[#This Row],[Date]])</f>
        <v>7</v>
      </c>
      <c r="K6412" s="1">
        <f>WEEKDAY(BART_Rides[[#This Row],[Date]],2)</f>
        <v>7</v>
      </c>
      <c r="L6412" s="1" t="str">
        <f>LEFT(BART_Rides[[#This Row],[Lines]],1)</f>
        <v>O</v>
      </c>
      <c r="M6412" s="1" t="str">
        <f>IF(BART_Rides[[#This Row],[FirstLetter]]="Y","Yes","No")</f>
        <v>No</v>
      </c>
      <c r="N6412" s="1" t="str">
        <f>IF(OR(BART_Rides[[#This Row],[Station Code]]="EM", BART_Rides[[#This Row],[Station Code]]="MT", BART_Rides[[#This Row],[Station Code]]="PL", BART_Rides[[#This Row],[Station Code]]="CC"), "Yes", "No")</f>
        <v>No</v>
      </c>
    </row>
    <row r="6413" spans="6:14">
      <c r="F6413" s="3">
        <v>44403</v>
      </c>
      <c r="G6413" s="1" t="s">
        <v>33</v>
      </c>
      <c r="H6413" s="1" t="s">
        <v>104</v>
      </c>
      <c r="I6413" s="1">
        <v>887</v>
      </c>
      <c r="J6413" s="1">
        <f>MONTH(BART_Rides[[#This Row],[Date]])</f>
        <v>7</v>
      </c>
      <c r="K6413" s="1">
        <f>WEEKDAY(BART_Rides[[#This Row],[Date]],2)</f>
        <v>1</v>
      </c>
      <c r="L6413" s="1" t="str">
        <f>LEFT(BART_Rides[[#This Row],[Lines]],1)</f>
        <v>O</v>
      </c>
      <c r="M6413" s="1" t="str">
        <f>IF(BART_Rides[[#This Row],[FirstLetter]]="Y","Yes","No")</f>
        <v>No</v>
      </c>
      <c r="N6413" s="1" t="str">
        <f>IF(OR(BART_Rides[[#This Row],[Station Code]]="EM", BART_Rides[[#This Row],[Station Code]]="MT", BART_Rides[[#This Row],[Station Code]]="PL", BART_Rides[[#This Row],[Station Code]]="CC"), "Yes", "No")</f>
        <v>No</v>
      </c>
    </row>
    <row r="6414" spans="6:14">
      <c r="F6414" s="3">
        <v>44404</v>
      </c>
      <c r="G6414" s="1" t="s">
        <v>33</v>
      </c>
      <c r="H6414" s="1" t="s">
        <v>104</v>
      </c>
      <c r="I6414" s="1">
        <v>923</v>
      </c>
      <c r="J6414" s="1">
        <f>MONTH(BART_Rides[[#This Row],[Date]])</f>
        <v>7</v>
      </c>
      <c r="K6414" s="1">
        <f>WEEKDAY(BART_Rides[[#This Row],[Date]],2)</f>
        <v>2</v>
      </c>
      <c r="L6414" s="1" t="str">
        <f>LEFT(BART_Rides[[#This Row],[Lines]],1)</f>
        <v>O</v>
      </c>
      <c r="M6414" s="1" t="str">
        <f>IF(BART_Rides[[#This Row],[FirstLetter]]="Y","Yes","No")</f>
        <v>No</v>
      </c>
      <c r="N6414" s="1" t="str">
        <f>IF(OR(BART_Rides[[#This Row],[Station Code]]="EM", BART_Rides[[#This Row],[Station Code]]="MT", BART_Rides[[#This Row],[Station Code]]="PL", BART_Rides[[#This Row],[Station Code]]="CC"), "Yes", "No")</f>
        <v>No</v>
      </c>
    </row>
    <row r="6415" spans="6:14">
      <c r="F6415" s="3">
        <v>44405</v>
      </c>
      <c r="G6415" s="1" t="s">
        <v>33</v>
      </c>
      <c r="H6415" s="1" t="s">
        <v>104</v>
      </c>
      <c r="I6415" s="1">
        <v>869</v>
      </c>
      <c r="J6415" s="1">
        <f>MONTH(BART_Rides[[#This Row],[Date]])</f>
        <v>7</v>
      </c>
      <c r="K6415" s="1">
        <f>WEEKDAY(BART_Rides[[#This Row],[Date]],2)</f>
        <v>3</v>
      </c>
      <c r="L6415" s="1" t="str">
        <f>LEFT(BART_Rides[[#This Row],[Lines]],1)</f>
        <v>O</v>
      </c>
      <c r="M6415" s="1" t="str">
        <f>IF(BART_Rides[[#This Row],[FirstLetter]]="Y","Yes","No")</f>
        <v>No</v>
      </c>
      <c r="N6415" s="1" t="str">
        <f>IF(OR(BART_Rides[[#This Row],[Station Code]]="EM", BART_Rides[[#This Row],[Station Code]]="MT", BART_Rides[[#This Row],[Station Code]]="PL", BART_Rides[[#This Row],[Station Code]]="CC"), "Yes", "No")</f>
        <v>No</v>
      </c>
    </row>
    <row r="6416" spans="6:14">
      <c r="F6416" s="3">
        <v>44406</v>
      </c>
      <c r="G6416" s="1" t="s">
        <v>33</v>
      </c>
      <c r="H6416" s="1" t="s">
        <v>104</v>
      </c>
      <c r="I6416" s="1">
        <v>916</v>
      </c>
      <c r="J6416" s="1">
        <f>MONTH(BART_Rides[[#This Row],[Date]])</f>
        <v>7</v>
      </c>
      <c r="K6416" s="1">
        <f>WEEKDAY(BART_Rides[[#This Row],[Date]],2)</f>
        <v>4</v>
      </c>
      <c r="L6416" s="1" t="str">
        <f>LEFT(BART_Rides[[#This Row],[Lines]],1)</f>
        <v>O</v>
      </c>
      <c r="M6416" s="1" t="str">
        <f>IF(BART_Rides[[#This Row],[FirstLetter]]="Y","Yes","No")</f>
        <v>No</v>
      </c>
      <c r="N6416" s="1" t="str">
        <f>IF(OR(BART_Rides[[#This Row],[Station Code]]="EM", BART_Rides[[#This Row],[Station Code]]="MT", BART_Rides[[#This Row],[Station Code]]="PL", BART_Rides[[#This Row],[Station Code]]="CC"), "Yes", "No")</f>
        <v>No</v>
      </c>
    </row>
    <row r="6417" spans="6:14">
      <c r="F6417" s="3">
        <v>44407</v>
      </c>
      <c r="G6417" s="1" t="s">
        <v>33</v>
      </c>
      <c r="H6417" s="1" t="s">
        <v>104</v>
      </c>
      <c r="I6417" s="1">
        <v>916</v>
      </c>
      <c r="J6417" s="1">
        <f>MONTH(BART_Rides[[#This Row],[Date]])</f>
        <v>7</v>
      </c>
      <c r="K6417" s="1">
        <f>WEEKDAY(BART_Rides[[#This Row],[Date]],2)</f>
        <v>5</v>
      </c>
      <c r="L6417" s="1" t="str">
        <f>LEFT(BART_Rides[[#This Row],[Lines]],1)</f>
        <v>O</v>
      </c>
      <c r="M6417" s="1" t="str">
        <f>IF(BART_Rides[[#This Row],[FirstLetter]]="Y","Yes","No")</f>
        <v>No</v>
      </c>
      <c r="N6417" s="1" t="str">
        <f>IF(OR(BART_Rides[[#This Row],[Station Code]]="EM", BART_Rides[[#This Row],[Station Code]]="MT", BART_Rides[[#This Row],[Station Code]]="PL", BART_Rides[[#This Row],[Station Code]]="CC"), "Yes", "No")</f>
        <v>No</v>
      </c>
    </row>
    <row r="6418" spans="6:14">
      <c r="F6418" s="3">
        <v>44408</v>
      </c>
      <c r="G6418" s="1" t="s">
        <v>33</v>
      </c>
      <c r="H6418" s="1" t="s">
        <v>104</v>
      </c>
      <c r="I6418" s="1">
        <v>498</v>
      </c>
      <c r="J6418" s="1">
        <f>MONTH(BART_Rides[[#This Row],[Date]])</f>
        <v>7</v>
      </c>
      <c r="K6418" s="1">
        <f>WEEKDAY(BART_Rides[[#This Row],[Date]],2)</f>
        <v>6</v>
      </c>
      <c r="L6418" s="1" t="str">
        <f>LEFT(BART_Rides[[#This Row],[Lines]],1)</f>
        <v>O</v>
      </c>
      <c r="M6418" s="1" t="str">
        <f>IF(BART_Rides[[#This Row],[FirstLetter]]="Y","Yes","No")</f>
        <v>No</v>
      </c>
      <c r="N6418" s="1" t="str">
        <f>IF(OR(BART_Rides[[#This Row],[Station Code]]="EM", BART_Rides[[#This Row],[Station Code]]="MT", BART_Rides[[#This Row],[Station Code]]="PL", BART_Rides[[#This Row],[Station Code]]="CC"), "Yes", "No")</f>
        <v>No</v>
      </c>
    </row>
    <row r="6419" spans="6:14">
      <c r="F6419" s="3">
        <v>44409</v>
      </c>
      <c r="G6419" s="1" t="s">
        <v>33</v>
      </c>
      <c r="H6419" s="1" t="s">
        <v>104</v>
      </c>
      <c r="I6419" s="1">
        <v>400</v>
      </c>
      <c r="J6419" s="1">
        <f>MONTH(BART_Rides[[#This Row],[Date]])</f>
        <v>8</v>
      </c>
      <c r="K6419" s="1">
        <f>WEEKDAY(BART_Rides[[#This Row],[Date]],2)</f>
        <v>7</v>
      </c>
      <c r="L6419" s="1" t="str">
        <f>LEFT(BART_Rides[[#This Row],[Lines]],1)</f>
        <v>O</v>
      </c>
      <c r="M6419" s="1" t="str">
        <f>IF(BART_Rides[[#This Row],[FirstLetter]]="Y","Yes","No")</f>
        <v>No</v>
      </c>
      <c r="N6419" s="1" t="str">
        <f>IF(OR(BART_Rides[[#This Row],[Station Code]]="EM", BART_Rides[[#This Row],[Station Code]]="MT", BART_Rides[[#This Row],[Station Code]]="PL", BART_Rides[[#This Row],[Station Code]]="CC"), "Yes", "No")</f>
        <v>No</v>
      </c>
    </row>
    <row r="6420" spans="6:14">
      <c r="F6420" s="3">
        <v>44410</v>
      </c>
      <c r="G6420" s="1" t="s">
        <v>33</v>
      </c>
      <c r="H6420" s="1" t="s">
        <v>104</v>
      </c>
      <c r="I6420" s="1">
        <v>855</v>
      </c>
      <c r="J6420" s="1">
        <f>MONTH(BART_Rides[[#This Row],[Date]])</f>
        <v>8</v>
      </c>
      <c r="K6420" s="1">
        <f>WEEKDAY(BART_Rides[[#This Row],[Date]],2)</f>
        <v>1</v>
      </c>
      <c r="L6420" s="1" t="str">
        <f>LEFT(BART_Rides[[#This Row],[Lines]],1)</f>
        <v>O</v>
      </c>
      <c r="M6420" s="1" t="str">
        <f>IF(BART_Rides[[#This Row],[FirstLetter]]="Y","Yes","No")</f>
        <v>No</v>
      </c>
      <c r="N6420" s="1" t="str">
        <f>IF(OR(BART_Rides[[#This Row],[Station Code]]="EM", BART_Rides[[#This Row],[Station Code]]="MT", BART_Rides[[#This Row],[Station Code]]="PL", BART_Rides[[#This Row],[Station Code]]="CC"), "Yes", "No")</f>
        <v>No</v>
      </c>
    </row>
    <row r="6421" spans="6:14">
      <c r="F6421" s="3">
        <v>44411</v>
      </c>
      <c r="G6421" s="1" t="s">
        <v>33</v>
      </c>
      <c r="H6421" s="1" t="s">
        <v>104</v>
      </c>
      <c r="I6421" s="1">
        <v>941</v>
      </c>
      <c r="J6421" s="1">
        <f>MONTH(BART_Rides[[#This Row],[Date]])</f>
        <v>8</v>
      </c>
      <c r="K6421" s="1">
        <f>WEEKDAY(BART_Rides[[#This Row],[Date]],2)</f>
        <v>2</v>
      </c>
      <c r="L6421" s="1" t="str">
        <f>LEFT(BART_Rides[[#This Row],[Lines]],1)</f>
        <v>O</v>
      </c>
      <c r="M6421" s="1" t="str">
        <f>IF(BART_Rides[[#This Row],[FirstLetter]]="Y","Yes","No")</f>
        <v>No</v>
      </c>
      <c r="N6421" s="1" t="str">
        <f>IF(OR(BART_Rides[[#This Row],[Station Code]]="EM", BART_Rides[[#This Row],[Station Code]]="MT", BART_Rides[[#This Row],[Station Code]]="PL", BART_Rides[[#This Row],[Station Code]]="CC"), "Yes", "No")</f>
        <v>No</v>
      </c>
    </row>
    <row r="6422" spans="6:14">
      <c r="F6422" s="3">
        <v>44412</v>
      </c>
      <c r="G6422" s="1" t="s">
        <v>33</v>
      </c>
      <c r="H6422" s="1" t="s">
        <v>104</v>
      </c>
      <c r="I6422" s="1">
        <v>925</v>
      </c>
      <c r="J6422" s="1">
        <f>MONTH(BART_Rides[[#This Row],[Date]])</f>
        <v>8</v>
      </c>
      <c r="K6422" s="1">
        <f>WEEKDAY(BART_Rides[[#This Row],[Date]],2)</f>
        <v>3</v>
      </c>
      <c r="L6422" s="1" t="str">
        <f>LEFT(BART_Rides[[#This Row],[Lines]],1)</f>
        <v>O</v>
      </c>
      <c r="M6422" s="1" t="str">
        <f>IF(BART_Rides[[#This Row],[FirstLetter]]="Y","Yes","No")</f>
        <v>No</v>
      </c>
      <c r="N6422" s="1" t="str">
        <f>IF(OR(BART_Rides[[#This Row],[Station Code]]="EM", BART_Rides[[#This Row],[Station Code]]="MT", BART_Rides[[#This Row],[Station Code]]="PL", BART_Rides[[#This Row],[Station Code]]="CC"), "Yes", "No")</f>
        <v>No</v>
      </c>
    </row>
    <row r="6423" spans="6:14">
      <c r="F6423" s="3">
        <v>44413</v>
      </c>
      <c r="G6423" s="1" t="s">
        <v>33</v>
      </c>
      <c r="H6423" s="1" t="s">
        <v>104</v>
      </c>
      <c r="I6423" s="1">
        <v>929</v>
      </c>
      <c r="J6423" s="1">
        <f>MONTH(BART_Rides[[#This Row],[Date]])</f>
        <v>8</v>
      </c>
      <c r="K6423" s="1">
        <f>WEEKDAY(BART_Rides[[#This Row],[Date]],2)</f>
        <v>4</v>
      </c>
      <c r="L6423" s="1" t="str">
        <f>LEFT(BART_Rides[[#This Row],[Lines]],1)</f>
        <v>O</v>
      </c>
      <c r="M6423" s="1" t="str">
        <f>IF(BART_Rides[[#This Row],[FirstLetter]]="Y","Yes","No")</f>
        <v>No</v>
      </c>
      <c r="N6423" s="1" t="str">
        <f>IF(OR(BART_Rides[[#This Row],[Station Code]]="EM", BART_Rides[[#This Row],[Station Code]]="MT", BART_Rides[[#This Row],[Station Code]]="PL", BART_Rides[[#This Row],[Station Code]]="CC"), "Yes", "No")</f>
        <v>No</v>
      </c>
    </row>
    <row r="6424" spans="6:14">
      <c r="F6424" s="3">
        <v>44414</v>
      </c>
      <c r="G6424" s="1" t="s">
        <v>33</v>
      </c>
      <c r="H6424" s="1" t="s">
        <v>104</v>
      </c>
      <c r="I6424" s="1">
        <v>904</v>
      </c>
      <c r="J6424" s="1">
        <f>MONTH(BART_Rides[[#This Row],[Date]])</f>
        <v>8</v>
      </c>
      <c r="K6424" s="1">
        <f>WEEKDAY(BART_Rides[[#This Row],[Date]],2)</f>
        <v>5</v>
      </c>
      <c r="L6424" s="1" t="str">
        <f>LEFT(BART_Rides[[#This Row],[Lines]],1)</f>
        <v>O</v>
      </c>
      <c r="M6424" s="1" t="str">
        <f>IF(BART_Rides[[#This Row],[FirstLetter]]="Y","Yes","No")</f>
        <v>No</v>
      </c>
      <c r="N6424" s="1" t="str">
        <f>IF(OR(BART_Rides[[#This Row],[Station Code]]="EM", BART_Rides[[#This Row],[Station Code]]="MT", BART_Rides[[#This Row],[Station Code]]="PL", BART_Rides[[#This Row],[Station Code]]="CC"), "Yes", "No")</f>
        <v>No</v>
      </c>
    </row>
    <row r="6425" spans="6:14">
      <c r="F6425" s="3">
        <v>44415</v>
      </c>
      <c r="G6425" s="1" t="s">
        <v>33</v>
      </c>
      <c r="H6425" s="1" t="s">
        <v>104</v>
      </c>
      <c r="I6425" s="1">
        <v>604</v>
      </c>
      <c r="J6425" s="1">
        <f>MONTH(BART_Rides[[#This Row],[Date]])</f>
        <v>8</v>
      </c>
      <c r="K6425" s="1">
        <f>WEEKDAY(BART_Rides[[#This Row],[Date]],2)</f>
        <v>6</v>
      </c>
      <c r="L6425" s="1" t="str">
        <f>LEFT(BART_Rides[[#This Row],[Lines]],1)</f>
        <v>O</v>
      </c>
      <c r="M6425" s="1" t="str">
        <f>IF(BART_Rides[[#This Row],[FirstLetter]]="Y","Yes","No")</f>
        <v>No</v>
      </c>
      <c r="N6425" s="1" t="str">
        <f>IF(OR(BART_Rides[[#This Row],[Station Code]]="EM", BART_Rides[[#This Row],[Station Code]]="MT", BART_Rides[[#This Row],[Station Code]]="PL", BART_Rides[[#This Row],[Station Code]]="CC"), "Yes", "No")</f>
        <v>No</v>
      </c>
    </row>
    <row r="6426" spans="6:14">
      <c r="F6426" s="3">
        <v>44416</v>
      </c>
      <c r="G6426" s="1" t="s">
        <v>33</v>
      </c>
      <c r="H6426" s="1" t="s">
        <v>104</v>
      </c>
      <c r="I6426" s="1">
        <v>546</v>
      </c>
      <c r="J6426" s="1">
        <f>MONTH(BART_Rides[[#This Row],[Date]])</f>
        <v>8</v>
      </c>
      <c r="K6426" s="1">
        <f>WEEKDAY(BART_Rides[[#This Row],[Date]],2)</f>
        <v>7</v>
      </c>
      <c r="L6426" s="1" t="str">
        <f>LEFT(BART_Rides[[#This Row],[Lines]],1)</f>
        <v>O</v>
      </c>
      <c r="M6426" s="1" t="str">
        <f>IF(BART_Rides[[#This Row],[FirstLetter]]="Y","Yes","No")</f>
        <v>No</v>
      </c>
      <c r="N6426" s="1" t="str">
        <f>IF(OR(BART_Rides[[#This Row],[Station Code]]="EM", BART_Rides[[#This Row],[Station Code]]="MT", BART_Rides[[#This Row],[Station Code]]="PL", BART_Rides[[#This Row],[Station Code]]="CC"), "Yes", "No")</f>
        <v>No</v>
      </c>
    </row>
    <row r="6427" spans="6:14">
      <c r="F6427" s="3">
        <v>44417</v>
      </c>
      <c r="G6427" s="1" t="s">
        <v>33</v>
      </c>
      <c r="H6427" s="1" t="s">
        <v>104</v>
      </c>
      <c r="I6427" s="1">
        <v>855</v>
      </c>
      <c r="J6427" s="1">
        <f>MONTH(BART_Rides[[#This Row],[Date]])</f>
        <v>8</v>
      </c>
      <c r="K6427" s="1">
        <f>WEEKDAY(BART_Rides[[#This Row],[Date]],2)</f>
        <v>1</v>
      </c>
      <c r="L6427" s="1" t="str">
        <f>LEFT(BART_Rides[[#This Row],[Lines]],1)</f>
        <v>O</v>
      </c>
      <c r="M6427" s="1" t="str">
        <f>IF(BART_Rides[[#This Row],[FirstLetter]]="Y","Yes","No")</f>
        <v>No</v>
      </c>
      <c r="N6427" s="1" t="str">
        <f>IF(OR(BART_Rides[[#This Row],[Station Code]]="EM", BART_Rides[[#This Row],[Station Code]]="MT", BART_Rides[[#This Row],[Station Code]]="PL", BART_Rides[[#This Row],[Station Code]]="CC"), "Yes", "No")</f>
        <v>No</v>
      </c>
    </row>
    <row r="6428" spans="6:14">
      <c r="F6428" s="3">
        <v>44418</v>
      </c>
      <c r="G6428" s="1" t="s">
        <v>33</v>
      </c>
      <c r="H6428" s="1" t="s">
        <v>104</v>
      </c>
      <c r="I6428" s="1">
        <v>945</v>
      </c>
      <c r="J6428" s="1">
        <f>MONTH(BART_Rides[[#This Row],[Date]])</f>
        <v>8</v>
      </c>
      <c r="K6428" s="1">
        <f>WEEKDAY(BART_Rides[[#This Row],[Date]],2)</f>
        <v>2</v>
      </c>
      <c r="L6428" s="1" t="str">
        <f>LEFT(BART_Rides[[#This Row],[Lines]],1)</f>
        <v>O</v>
      </c>
      <c r="M6428" s="1" t="str">
        <f>IF(BART_Rides[[#This Row],[FirstLetter]]="Y","Yes","No")</f>
        <v>No</v>
      </c>
      <c r="N6428" s="1" t="str">
        <f>IF(OR(BART_Rides[[#This Row],[Station Code]]="EM", BART_Rides[[#This Row],[Station Code]]="MT", BART_Rides[[#This Row],[Station Code]]="PL", BART_Rides[[#This Row],[Station Code]]="CC"), "Yes", "No")</f>
        <v>No</v>
      </c>
    </row>
    <row r="6429" spans="6:14">
      <c r="F6429" s="3">
        <v>44419</v>
      </c>
      <c r="G6429" s="1" t="s">
        <v>33</v>
      </c>
      <c r="H6429" s="1" t="s">
        <v>104</v>
      </c>
      <c r="I6429" s="1">
        <v>934</v>
      </c>
      <c r="J6429" s="1">
        <f>MONTH(BART_Rides[[#This Row],[Date]])</f>
        <v>8</v>
      </c>
      <c r="K6429" s="1">
        <f>WEEKDAY(BART_Rides[[#This Row],[Date]],2)</f>
        <v>3</v>
      </c>
      <c r="L6429" s="1" t="str">
        <f>LEFT(BART_Rides[[#This Row],[Lines]],1)</f>
        <v>O</v>
      </c>
      <c r="M6429" s="1" t="str">
        <f>IF(BART_Rides[[#This Row],[FirstLetter]]="Y","Yes","No")</f>
        <v>No</v>
      </c>
      <c r="N6429" s="1" t="str">
        <f>IF(OR(BART_Rides[[#This Row],[Station Code]]="EM", BART_Rides[[#This Row],[Station Code]]="MT", BART_Rides[[#This Row],[Station Code]]="PL", BART_Rides[[#This Row],[Station Code]]="CC"), "Yes", "No")</f>
        <v>No</v>
      </c>
    </row>
    <row r="6430" spans="6:14">
      <c r="F6430" s="3">
        <v>44420</v>
      </c>
      <c r="G6430" s="1" t="s">
        <v>33</v>
      </c>
      <c r="H6430" s="1" t="s">
        <v>104</v>
      </c>
      <c r="I6430" s="1">
        <v>904</v>
      </c>
      <c r="J6430" s="1">
        <f>MONTH(BART_Rides[[#This Row],[Date]])</f>
        <v>8</v>
      </c>
      <c r="K6430" s="1">
        <f>WEEKDAY(BART_Rides[[#This Row],[Date]],2)</f>
        <v>4</v>
      </c>
      <c r="L6430" s="1" t="str">
        <f>LEFT(BART_Rides[[#This Row],[Lines]],1)</f>
        <v>O</v>
      </c>
      <c r="M6430" s="1" t="str">
        <f>IF(BART_Rides[[#This Row],[FirstLetter]]="Y","Yes","No")</f>
        <v>No</v>
      </c>
      <c r="N6430" s="1" t="str">
        <f>IF(OR(BART_Rides[[#This Row],[Station Code]]="EM", BART_Rides[[#This Row],[Station Code]]="MT", BART_Rides[[#This Row],[Station Code]]="PL", BART_Rides[[#This Row],[Station Code]]="CC"), "Yes", "No")</f>
        <v>No</v>
      </c>
    </row>
    <row r="6431" spans="6:14">
      <c r="F6431" s="3">
        <v>44421</v>
      </c>
      <c r="G6431" s="1" t="s">
        <v>33</v>
      </c>
      <c r="H6431" s="1" t="s">
        <v>104</v>
      </c>
      <c r="I6431" s="1">
        <v>875</v>
      </c>
      <c r="J6431" s="1">
        <f>MONTH(BART_Rides[[#This Row],[Date]])</f>
        <v>8</v>
      </c>
      <c r="K6431" s="1">
        <f>WEEKDAY(BART_Rides[[#This Row],[Date]],2)</f>
        <v>5</v>
      </c>
      <c r="L6431" s="1" t="str">
        <f>LEFT(BART_Rides[[#This Row],[Lines]],1)</f>
        <v>O</v>
      </c>
      <c r="M6431" s="1" t="str">
        <f>IF(BART_Rides[[#This Row],[FirstLetter]]="Y","Yes","No")</f>
        <v>No</v>
      </c>
      <c r="N6431" s="1" t="str">
        <f>IF(OR(BART_Rides[[#This Row],[Station Code]]="EM", BART_Rides[[#This Row],[Station Code]]="MT", BART_Rides[[#This Row],[Station Code]]="PL", BART_Rides[[#This Row],[Station Code]]="CC"), "Yes", "No")</f>
        <v>No</v>
      </c>
    </row>
    <row r="6432" spans="6:14">
      <c r="F6432" s="3">
        <v>44422</v>
      </c>
      <c r="G6432" s="1" t="s">
        <v>33</v>
      </c>
      <c r="H6432" s="1" t="s">
        <v>104</v>
      </c>
      <c r="I6432" s="1">
        <v>567</v>
      </c>
      <c r="J6432" s="1">
        <f>MONTH(BART_Rides[[#This Row],[Date]])</f>
        <v>8</v>
      </c>
      <c r="K6432" s="1">
        <f>WEEKDAY(BART_Rides[[#This Row],[Date]],2)</f>
        <v>6</v>
      </c>
      <c r="L6432" s="1" t="str">
        <f>LEFT(BART_Rides[[#This Row],[Lines]],1)</f>
        <v>O</v>
      </c>
      <c r="M6432" s="1" t="str">
        <f>IF(BART_Rides[[#This Row],[FirstLetter]]="Y","Yes","No")</f>
        <v>No</v>
      </c>
      <c r="N6432" s="1" t="str">
        <f>IF(OR(BART_Rides[[#This Row],[Station Code]]="EM", BART_Rides[[#This Row],[Station Code]]="MT", BART_Rides[[#This Row],[Station Code]]="PL", BART_Rides[[#This Row],[Station Code]]="CC"), "Yes", "No")</f>
        <v>No</v>
      </c>
    </row>
    <row r="6433" spans="6:14">
      <c r="F6433" s="3">
        <v>44423</v>
      </c>
      <c r="G6433" s="1" t="s">
        <v>33</v>
      </c>
      <c r="H6433" s="1" t="s">
        <v>104</v>
      </c>
      <c r="I6433" s="1">
        <v>436</v>
      </c>
      <c r="J6433" s="1">
        <f>MONTH(BART_Rides[[#This Row],[Date]])</f>
        <v>8</v>
      </c>
      <c r="K6433" s="1">
        <f>WEEKDAY(BART_Rides[[#This Row],[Date]],2)</f>
        <v>7</v>
      </c>
      <c r="L6433" s="1" t="str">
        <f>LEFT(BART_Rides[[#This Row],[Lines]],1)</f>
        <v>O</v>
      </c>
      <c r="M6433" s="1" t="str">
        <f>IF(BART_Rides[[#This Row],[FirstLetter]]="Y","Yes","No")</f>
        <v>No</v>
      </c>
      <c r="N6433" s="1" t="str">
        <f>IF(OR(BART_Rides[[#This Row],[Station Code]]="EM", BART_Rides[[#This Row],[Station Code]]="MT", BART_Rides[[#This Row],[Station Code]]="PL", BART_Rides[[#This Row],[Station Code]]="CC"), "Yes", "No")</f>
        <v>No</v>
      </c>
    </row>
    <row r="6434" spans="6:14">
      <c r="F6434" s="3">
        <v>44424</v>
      </c>
      <c r="G6434" s="1" t="s">
        <v>33</v>
      </c>
      <c r="H6434" s="1" t="s">
        <v>104</v>
      </c>
      <c r="I6434" s="1">
        <v>899</v>
      </c>
      <c r="J6434" s="1">
        <f>MONTH(BART_Rides[[#This Row],[Date]])</f>
        <v>8</v>
      </c>
      <c r="K6434" s="1">
        <f>WEEKDAY(BART_Rides[[#This Row],[Date]],2)</f>
        <v>1</v>
      </c>
      <c r="L6434" s="1" t="str">
        <f>LEFT(BART_Rides[[#This Row],[Lines]],1)</f>
        <v>O</v>
      </c>
      <c r="M6434" s="1" t="str">
        <f>IF(BART_Rides[[#This Row],[FirstLetter]]="Y","Yes","No")</f>
        <v>No</v>
      </c>
      <c r="N6434" s="1" t="str">
        <f>IF(OR(BART_Rides[[#This Row],[Station Code]]="EM", BART_Rides[[#This Row],[Station Code]]="MT", BART_Rides[[#This Row],[Station Code]]="PL", BART_Rides[[#This Row],[Station Code]]="CC"), "Yes", "No")</f>
        <v>No</v>
      </c>
    </row>
    <row r="6435" spans="6:14">
      <c r="F6435" s="3">
        <v>44425</v>
      </c>
      <c r="G6435" s="1" t="s">
        <v>33</v>
      </c>
      <c r="H6435" s="1" t="s">
        <v>104</v>
      </c>
      <c r="I6435" s="1">
        <v>928</v>
      </c>
      <c r="J6435" s="1">
        <f>MONTH(BART_Rides[[#This Row],[Date]])</f>
        <v>8</v>
      </c>
      <c r="K6435" s="1">
        <f>WEEKDAY(BART_Rides[[#This Row],[Date]],2)</f>
        <v>2</v>
      </c>
      <c r="L6435" s="1" t="str">
        <f>LEFT(BART_Rides[[#This Row],[Lines]],1)</f>
        <v>O</v>
      </c>
      <c r="M6435" s="1" t="str">
        <f>IF(BART_Rides[[#This Row],[FirstLetter]]="Y","Yes","No")</f>
        <v>No</v>
      </c>
      <c r="N6435" s="1" t="str">
        <f>IF(OR(BART_Rides[[#This Row],[Station Code]]="EM", BART_Rides[[#This Row],[Station Code]]="MT", BART_Rides[[#This Row],[Station Code]]="PL", BART_Rides[[#This Row],[Station Code]]="CC"), "Yes", "No")</f>
        <v>No</v>
      </c>
    </row>
    <row r="6436" spans="6:14">
      <c r="F6436" s="3">
        <v>44426</v>
      </c>
      <c r="G6436" s="1" t="s">
        <v>33</v>
      </c>
      <c r="H6436" s="1" t="s">
        <v>104</v>
      </c>
      <c r="I6436" s="1">
        <v>914</v>
      </c>
      <c r="J6436" s="1">
        <f>MONTH(BART_Rides[[#This Row],[Date]])</f>
        <v>8</v>
      </c>
      <c r="K6436" s="1">
        <f>WEEKDAY(BART_Rides[[#This Row],[Date]],2)</f>
        <v>3</v>
      </c>
      <c r="L6436" s="1" t="str">
        <f>LEFT(BART_Rides[[#This Row],[Lines]],1)</f>
        <v>O</v>
      </c>
      <c r="M6436" s="1" t="str">
        <f>IF(BART_Rides[[#This Row],[FirstLetter]]="Y","Yes","No")</f>
        <v>No</v>
      </c>
      <c r="N6436" s="1" t="str">
        <f>IF(OR(BART_Rides[[#This Row],[Station Code]]="EM", BART_Rides[[#This Row],[Station Code]]="MT", BART_Rides[[#This Row],[Station Code]]="PL", BART_Rides[[#This Row],[Station Code]]="CC"), "Yes", "No")</f>
        <v>No</v>
      </c>
    </row>
    <row r="6437" spans="6:14">
      <c r="F6437" s="3">
        <v>44427</v>
      </c>
      <c r="G6437" s="1" t="s">
        <v>33</v>
      </c>
      <c r="H6437" s="1" t="s">
        <v>104</v>
      </c>
      <c r="I6437" s="1">
        <v>940</v>
      </c>
      <c r="J6437" s="1">
        <f>MONTH(BART_Rides[[#This Row],[Date]])</f>
        <v>8</v>
      </c>
      <c r="K6437" s="1">
        <f>WEEKDAY(BART_Rides[[#This Row],[Date]],2)</f>
        <v>4</v>
      </c>
      <c r="L6437" s="1" t="str">
        <f>LEFT(BART_Rides[[#This Row],[Lines]],1)</f>
        <v>O</v>
      </c>
      <c r="M6437" s="1" t="str">
        <f>IF(BART_Rides[[#This Row],[FirstLetter]]="Y","Yes","No")</f>
        <v>No</v>
      </c>
      <c r="N6437" s="1" t="str">
        <f>IF(OR(BART_Rides[[#This Row],[Station Code]]="EM", BART_Rides[[#This Row],[Station Code]]="MT", BART_Rides[[#This Row],[Station Code]]="PL", BART_Rides[[#This Row],[Station Code]]="CC"), "Yes", "No")</f>
        <v>No</v>
      </c>
    </row>
    <row r="6438" spans="6:14">
      <c r="F6438" s="3">
        <v>44428</v>
      </c>
      <c r="G6438" s="1" t="s">
        <v>33</v>
      </c>
      <c r="H6438" s="1" t="s">
        <v>104</v>
      </c>
      <c r="I6438" s="1">
        <v>1030</v>
      </c>
      <c r="J6438" s="1">
        <f>MONTH(BART_Rides[[#This Row],[Date]])</f>
        <v>8</v>
      </c>
      <c r="K6438" s="1">
        <f>WEEKDAY(BART_Rides[[#This Row],[Date]],2)</f>
        <v>5</v>
      </c>
      <c r="L6438" s="1" t="str">
        <f>LEFT(BART_Rides[[#This Row],[Lines]],1)</f>
        <v>O</v>
      </c>
      <c r="M6438" s="1" t="str">
        <f>IF(BART_Rides[[#This Row],[FirstLetter]]="Y","Yes","No")</f>
        <v>No</v>
      </c>
      <c r="N6438" s="1" t="str">
        <f>IF(OR(BART_Rides[[#This Row],[Station Code]]="EM", BART_Rides[[#This Row],[Station Code]]="MT", BART_Rides[[#This Row],[Station Code]]="PL", BART_Rides[[#This Row],[Station Code]]="CC"), "Yes", "No")</f>
        <v>No</v>
      </c>
    </row>
    <row r="6439" spans="6:14">
      <c r="F6439" s="3">
        <v>44429</v>
      </c>
      <c r="G6439" s="1" t="s">
        <v>33</v>
      </c>
      <c r="H6439" s="1" t="s">
        <v>104</v>
      </c>
      <c r="I6439" s="1">
        <v>713</v>
      </c>
      <c r="J6439" s="1">
        <f>MONTH(BART_Rides[[#This Row],[Date]])</f>
        <v>8</v>
      </c>
      <c r="K6439" s="1">
        <f>WEEKDAY(BART_Rides[[#This Row],[Date]],2)</f>
        <v>6</v>
      </c>
      <c r="L6439" s="1" t="str">
        <f>LEFT(BART_Rides[[#This Row],[Lines]],1)</f>
        <v>O</v>
      </c>
      <c r="M6439" s="1" t="str">
        <f>IF(BART_Rides[[#This Row],[FirstLetter]]="Y","Yes","No")</f>
        <v>No</v>
      </c>
      <c r="N6439" s="1" t="str">
        <f>IF(OR(BART_Rides[[#This Row],[Station Code]]="EM", BART_Rides[[#This Row],[Station Code]]="MT", BART_Rides[[#This Row],[Station Code]]="PL", BART_Rides[[#This Row],[Station Code]]="CC"), "Yes", "No")</f>
        <v>No</v>
      </c>
    </row>
    <row r="6440" spans="6:14">
      <c r="F6440" s="3">
        <v>44430</v>
      </c>
      <c r="G6440" s="1" t="s">
        <v>33</v>
      </c>
      <c r="H6440" s="1" t="s">
        <v>104</v>
      </c>
      <c r="I6440" s="1">
        <v>635</v>
      </c>
      <c r="J6440" s="1">
        <f>MONTH(BART_Rides[[#This Row],[Date]])</f>
        <v>8</v>
      </c>
      <c r="K6440" s="1">
        <f>WEEKDAY(BART_Rides[[#This Row],[Date]],2)</f>
        <v>7</v>
      </c>
      <c r="L6440" s="1" t="str">
        <f>LEFT(BART_Rides[[#This Row],[Lines]],1)</f>
        <v>O</v>
      </c>
      <c r="M6440" s="1" t="str">
        <f>IF(BART_Rides[[#This Row],[FirstLetter]]="Y","Yes","No")</f>
        <v>No</v>
      </c>
      <c r="N6440" s="1" t="str">
        <f>IF(OR(BART_Rides[[#This Row],[Station Code]]="EM", BART_Rides[[#This Row],[Station Code]]="MT", BART_Rides[[#This Row],[Station Code]]="PL", BART_Rides[[#This Row],[Station Code]]="CC"), "Yes", "No")</f>
        <v>No</v>
      </c>
    </row>
    <row r="6441" spans="6:14">
      <c r="F6441" s="3">
        <v>44431</v>
      </c>
      <c r="G6441" s="1" t="s">
        <v>33</v>
      </c>
      <c r="H6441" s="1" t="s">
        <v>104</v>
      </c>
      <c r="I6441" s="1">
        <v>1026</v>
      </c>
      <c r="J6441" s="1">
        <f>MONTH(BART_Rides[[#This Row],[Date]])</f>
        <v>8</v>
      </c>
      <c r="K6441" s="1">
        <f>WEEKDAY(BART_Rides[[#This Row],[Date]],2)</f>
        <v>1</v>
      </c>
      <c r="L6441" s="1" t="str">
        <f>LEFT(BART_Rides[[#This Row],[Lines]],1)</f>
        <v>O</v>
      </c>
      <c r="M6441" s="1" t="str">
        <f>IF(BART_Rides[[#This Row],[FirstLetter]]="Y","Yes","No")</f>
        <v>No</v>
      </c>
      <c r="N6441" s="1" t="str">
        <f>IF(OR(BART_Rides[[#This Row],[Station Code]]="EM", BART_Rides[[#This Row],[Station Code]]="MT", BART_Rides[[#This Row],[Station Code]]="PL", BART_Rides[[#This Row],[Station Code]]="CC"), "Yes", "No")</f>
        <v>No</v>
      </c>
    </row>
    <row r="6442" spans="6:14">
      <c r="F6442" s="3">
        <v>44432</v>
      </c>
      <c r="G6442" s="1" t="s">
        <v>33</v>
      </c>
      <c r="H6442" s="1" t="s">
        <v>104</v>
      </c>
      <c r="I6442" s="1">
        <v>1013</v>
      </c>
      <c r="J6442" s="1">
        <f>MONTH(BART_Rides[[#This Row],[Date]])</f>
        <v>8</v>
      </c>
      <c r="K6442" s="1">
        <f>WEEKDAY(BART_Rides[[#This Row],[Date]],2)</f>
        <v>2</v>
      </c>
      <c r="L6442" s="1" t="str">
        <f>LEFT(BART_Rides[[#This Row],[Lines]],1)</f>
        <v>O</v>
      </c>
      <c r="M6442" s="1" t="str">
        <f>IF(BART_Rides[[#This Row],[FirstLetter]]="Y","Yes","No")</f>
        <v>No</v>
      </c>
      <c r="N6442" s="1" t="str">
        <f>IF(OR(BART_Rides[[#This Row],[Station Code]]="EM", BART_Rides[[#This Row],[Station Code]]="MT", BART_Rides[[#This Row],[Station Code]]="PL", BART_Rides[[#This Row],[Station Code]]="CC"), "Yes", "No")</f>
        <v>No</v>
      </c>
    </row>
    <row r="6443" spans="6:14">
      <c r="F6443" s="3">
        <v>44433</v>
      </c>
      <c r="G6443" s="1" t="s">
        <v>33</v>
      </c>
      <c r="H6443" s="1" t="s">
        <v>104</v>
      </c>
      <c r="I6443" s="1">
        <v>1022</v>
      </c>
      <c r="J6443" s="1">
        <f>MONTH(BART_Rides[[#This Row],[Date]])</f>
        <v>8</v>
      </c>
      <c r="K6443" s="1">
        <f>WEEKDAY(BART_Rides[[#This Row],[Date]],2)</f>
        <v>3</v>
      </c>
      <c r="L6443" s="1" t="str">
        <f>LEFT(BART_Rides[[#This Row],[Lines]],1)</f>
        <v>O</v>
      </c>
      <c r="M6443" s="1" t="str">
        <f>IF(BART_Rides[[#This Row],[FirstLetter]]="Y","Yes","No")</f>
        <v>No</v>
      </c>
      <c r="N6443" s="1" t="str">
        <f>IF(OR(BART_Rides[[#This Row],[Station Code]]="EM", BART_Rides[[#This Row],[Station Code]]="MT", BART_Rides[[#This Row],[Station Code]]="PL", BART_Rides[[#This Row],[Station Code]]="CC"), "Yes", "No")</f>
        <v>No</v>
      </c>
    </row>
    <row r="6444" spans="6:14">
      <c r="F6444" s="3">
        <v>44434</v>
      </c>
      <c r="G6444" s="1" t="s">
        <v>33</v>
      </c>
      <c r="H6444" s="1" t="s">
        <v>104</v>
      </c>
      <c r="I6444" s="1">
        <v>1060</v>
      </c>
      <c r="J6444" s="1">
        <f>MONTH(BART_Rides[[#This Row],[Date]])</f>
        <v>8</v>
      </c>
      <c r="K6444" s="1">
        <f>WEEKDAY(BART_Rides[[#This Row],[Date]],2)</f>
        <v>4</v>
      </c>
      <c r="L6444" s="1" t="str">
        <f>LEFT(BART_Rides[[#This Row],[Lines]],1)</f>
        <v>O</v>
      </c>
      <c r="M6444" s="1" t="str">
        <f>IF(BART_Rides[[#This Row],[FirstLetter]]="Y","Yes","No")</f>
        <v>No</v>
      </c>
      <c r="N6444" s="1" t="str">
        <f>IF(OR(BART_Rides[[#This Row],[Station Code]]="EM", BART_Rides[[#This Row],[Station Code]]="MT", BART_Rides[[#This Row],[Station Code]]="PL", BART_Rides[[#This Row],[Station Code]]="CC"), "Yes", "No")</f>
        <v>No</v>
      </c>
    </row>
    <row r="6445" spans="6:14">
      <c r="F6445" s="3">
        <v>44435</v>
      </c>
      <c r="G6445" s="1" t="s">
        <v>33</v>
      </c>
      <c r="H6445" s="1" t="s">
        <v>104</v>
      </c>
      <c r="I6445" s="1">
        <v>1102</v>
      </c>
      <c r="J6445" s="1">
        <f>MONTH(BART_Rides[[#This Row],[Date]])</f>
        <v>8</v>
      </c>
      <c r="K6445" s="1">
        <f>WEEKDAY(BART_Rides[[#This Row],[Date]],2)</f>
        <v>5</v>
      </c>
      <c r="L6445" s="1" t="str">
        <f>LEFT(BART_Rides[[#This Row],[Lines]],1)</f>
        <v>O</v>
      </c>
      <c r="M6445" s="1" t="str">
        <f>IF(BART_Rides[[#This Row],[FirstLetter]]="Y","Yes","No")</f>
        <v>No</v>
      </c>
      <c r="N6445" s="1" t="str">
        <f>IF(OR(BART_Rides[[#This Row],[Station Code]]="EM", BART_Rides[[#This Row],[Station Code]]="MT", BART_Rides[[#This Row],[Station Code]]="PL", BART_Rides[[#This Row],[Station Code]]="CC"), "Yes", "No")</f>
        <v>No</v>
      </c>
    </row>
    <row r="6446" spans="6:14">
      <c r="F6446" s="3">
        <v>44436</v>
      </c>
      <c r="G6446" s="1" t="s">
        <v>33</v>
      </c>
      <c r="H6446" s="1" t="s">
        <v>104</v>
      </c>
      <c r="I6446" s="1">
        <v>665</v>
      </c>
      <c r="J6446" s="1">
        <f>MONTH(BART_Rides[[#This Row],[Date]])</f>
        <v>8</v>
      </c>
      <c r="K6446" s="1">
        <f>WEEKDAY(BART_Rides[[#This Row],[Date]],2)</f>
        <v>6</v>
      </c>
      <c r="L6446" s="1" t="str">
        <f>LEFT(BART_Rides[[#This Row],[Lines]],1)</f>
        <v>O</v>
      </c>
      <c r="M6446" s="1" t="str">
        <f>IF(BART_Rides[[#This Row],[FirstLetter]]="Y","Yes","No")</f>
        <v>No</v>
      </c>
      <c r="N6446" s="1" t="str">
        <f>IF(OR(BART_Rides[[#This Row],[Station Code]]="EM", BART_Rides[[#This Row],[Station Code]]="MT", BART_Rides[[#This Row],[Station Code]]="PL", BART_Rides[[#This Row],[Station Code]]="CC"), "Yes", "No")</f>
        <v>No</v>
      </c>
    </row>
    <row r="6447" spans="6:14">
      <c r="F6447" s="3">
        <v>44437</v>
      </c>
      <c r="G6447" s="1" t="s">
        <v>33</v>
      </c>
      <c r="H6447" s="1" t="s">
        <v>104</v>
      </c>
      <c r="I6447" s="1">
        <v>496</v>
      </c>
      <c r="J6447" s="1">
        <f>MONTH(BART_Rides[[#This Row],[Date]])</f>
        <v>8</v>
      </c>
      <c r="K6447" s="1">
        <f>WEEKDAY(BART_Rides[[#This Row],[Date]],2)</f>
        <v>7</v>
      </c>
      <c r="L6447" s="1" t="str">
        <f>LEFT(BART_Rides[[#This Row],[Lines]],1)</f>
        <v>O</v>
      </c>
      <c r="M6447" s="1" t="str">
        <f>IF(BART_Rides[[#This Row],[FirstLetter]]="Y","Yes","No")</f>
        <v>No</v>
      </c>
      <c r="N6447" s="1" t="str">
        <f>IF(OR(BART_Rides[[#This Row],[Station Code]]="EM", BART_Rides[[#This Row],[Station Code]]="MT", BART_Rides[[#This Row],[Station Code]]="PL", BART_Rides[[#This Row],[Station Code]]="CC"), "Yes", "No")</f>
        <v>No</v>
      </c>
    </row>
    <row r="6448" spans="6:14">
      <c r="F6448" s="3">
        <v>44438</v>
      </c>
      <c r="G6448" s="1" t="s">
        <v>33</v>
      </c>
      <c r="H6448" s="1" t="s">
        <v>104</v>
      </c>
      <c r="I6448" s="1">
        <v>981</v>
      </c>
      <c r="J6448" s="1">
        <f>MONTH(BART_Rides[[#This Row],[Date]])</f>
        <v>8</v>
      </c>
      <c r="K6448" s="1">
        <f>WEEKDAY(BART_Rides[[#This Row],[Date]],2)</f>
        <v>1</v>
      </c>
      <c r="L6448" s="1" t="str">
        <f>LEFT(BART_Rides[[#This Row],[Lines]],1)</f>
        <v>O</v>
      </c>
      <c r="M6448" s="1" t="str">
        <f>IF(BART_Rides[[#This Row],[FirstLetter]]="Y","Yes","No")</f>
        <v>No</v>
      </c>
      <c r="N6448" s="1" t="str">
        <f>IF(OR(BART_Rides[[#This Row],[Station Code]]="EM", BART_Rides[[#This Row],[Station Code]]="MT", BART_Rides[[#This Row],[Station Code]]="PL", BART_Rides[[#This Row],[Station Code]]="CC"), "Yes", "No")</f>
        <v>No</v>
      </c>
    </row>
    <row r="6449" spans="6:14">
      <c r="F6449" s="3">
        <v>44439</v>
      </c>
      <c r="G6449" s="1" t="s">
        <v>33</v>
      </c>
      <c r="H6449" s="1" t="s">
        <v>104</v>
      </c>
      <c r="I6449" s="1">
        <v>1059</v>
      </c>
      <c r="J6449" s="1">
        <f>MONTH(BART_Rides[[#This Row],[Date]])</f>
        <v>8</v>
      </c>
      <c r="K6449" s="1">
        <f>WEEKDAY(BART_Rides[[#This Row],[Date]],2)</f>
        <v>2</v>
      </c>
      <c r="L6449" s="1" t="str">
        <f>LEFT(BART_Rides[[#This Row],[Lines]],1)</f>
        <v>O</v>
      </c>
      <c r="M6449" s="1" t="str">
        <f>IF(BART_Rides[[#This Row],[FirstLetter]]="Y","Yes","No")</f>
        <v>No</v>
      </c>
      <c r="N6449" s="1" t="str">
        <f>IF(OR(BART_Rides[[#This Row],[Station Code]]="EM", BART_Rides[[#This Row],[Station Code]]="MT", BART_Rides[[#This Row],[Station Code]]="PL", BART_Rides[[#This Row],[Station Code]]="CC"), "Yes", "No")</f>
        <v>No</v>
      </c>
    </row>
    <row r="6450" spans="6:14">
      <c r="F6450" s="3">
        <v>44440</v>
      </c>
      <c r="G6450" s="1" t="s">
        <v>33</v>
      </c>
      <c r="H6450" s="1" t="s">
        <v>104</v>
      </c>
      <c r="I6450" s="1">
        <v>1103</v>
      </c>
      <c r="J6450" s="1">
        <f>MONTH(BART_Rides[[#This Row],[Date]])</f>
        <v>9</v>
      </c>
      <c r="K6450" s="1">
        <f>WEEKDAY(BART_Rides[[#This Row],[Date]],2)</f>
        <v>3</v>
      </c>
      <c r="L6450" s="1" t="str">
        <f>LEFT(BART_Rides[[#This Row],[Lines]],1)</f>
        <v>O</v>
      </c>
      <c r="M6450" s="1" t="str">
        <f>IF(BART_Rides[[#This Row],[FirstLetter]]="Y","Yes","No")</f>
        <v>No</v>
      </c>
      <c r="N6450" s="1" t="str">
        <f>IF(OR(BART_Rides[[#This Row],[Station Code]]="EM", BART_Rides[[#This Row],[Station Code]]="MT", BART_Rides[[#This Row],[Station Code]]="PL", BART_Rides[[#This Row],[Station Code]]="CC"), "Yes", "No")</f>
        <v>No</v>
      </c>
    </row>
    <row r="6451" spans="6:14">
      <c r="F6451" s="3">
        <v>44441</v>
      </c>
      <c r="G6451" s="1" t="s">
        <v>33</v>
      </c>
      <c r="H6451" s="1" t="s">
        <v>104</v>
      </c>
      <c r="I6451" s="1">
        <v>1072</v>
      </c>
      <c r="J6451" s="1">
        <f>MONTH(BART_Rides[[#This Row],[Date]])</f>
        <v>9</v>
      </c>
      <c r="K6451" s="1">
        <f>WEEKDAY(BART_Rides[[#This Row],[Date]],2)</f>
        <v>4</v>
      </c>
      <c r="L6451" s="1" t="str">
        <f>LEFT(BART_Rides[[#This Row],[Lines]],1)</f>
        <v>O</v>
      </c>
      <c r="M6451" s="1" t="str">
        <f>IF(BART_Rides[[#This Row],[FirstLetter]]="Y","Yes","No")</f>
        <v>No</v>
      </c>
      <c r="N6451" s="1" t="str">
        <f>IF(OR(BART_Rides[[#This Row],[Station Code]]="EM", BART_Rides[[#This Row],[Station Code]]="MT", BART_Rides[[#This Row],[Station Code]]="PL", BART_Rides[[#This Row],[Station Code]]="CC"), "Yes", "No")</f>
        <v>No</v>
      </c>
    </row>
    <row r="6452" spans="6:14">
      <c r="F6452" s="3">
        <v>44442</v>
      </c>
      <c r="G6452" s="1" t="s">
        <v>33</v>
      </c>
      <c r="H6452" s="1" t="s">
        <v>104</v>
      </c>
      <c r="I6452" s="1">
        <v>1105</v>
      </c>
      <c r="J6452" s="1">
        <f>MONTH(BART_Rides[[#This Row],[Date]])</f>
        <v>9</v>
      </c>
      <c r="K6452" s="1">
        <f>WEEKDAY(BART_Rides[[#This Row],[Date]],2)</f>
        <v>5</v>
      </c>
      <c r="L6452" s="1" t="str">
        <f>LEFT(BART_Rides[[#This Row],[Lines]],1)</f>
        <v>O</v>
      </c>
      <c r="M6452" s="1" t="str">
        <f>IF(BART_Rides[[#This Row],[FirstLetter]]="Y","Yes","No")</f>
        <v>No</v>
      </c>
      <c r="N6452" s="1" t="str">
        <f>IF(OR(BART_Rides[[#This Row],[Station Code]]="EM", BART_Rides[[#This Row],[Station Code]]="MT", BART_Rides[[#This Row],[Station Code]]="PL", BART_Rides[[#This Row],[Station Code]]="CC"), "Yes", "No")</f>
        <v>No</v>
      </c>
    </row>
    <row r="6453" spans="6:14">
      <c r="F6453" s="3">
        <v>44443</v>
      </c>
      <c r="G6453" s="1" t="s">
        <v>33</v>
      </c>
      <c r="H6453" s="1" t="s">
        <v>104</v>
      </c>
      <c r="I6453" s="1">
        <v>641</v>
      </c>
      <c r="J6453" s="1">
        <f>MONTH(BART_Rides[[#This Row],[Date]])</f>
        <v>9</v>
      </c>
      <c r="K6453" s="1">
        <f>WEEKDAY(BART_Rides[[#This Row],[Date]],2)</f>
        <v>6</v>
      </c>
      <c r="L6453" s="1" t="str">
        <f>LEFT(BART_Rides[[#This Row],[Lines]],1)</f>
        <v>O</v>
      </c>
      <c r="M6453" s="1" t="str">
        <f>IF(BART_Rides[[#This Row],[FirstLetter]]="Y","Yes","No")</f>
        <v>No</v>
      </c>
      <c r="N6453" s="1" t="str">
        <f>IF(OR(BART_Rides[[#This Row],[Station Code]]="EM", BART_Rides[[#This Row],[Station Code]]="MT", BART_Rides[[#This Row],[Station Code]]="PL", BART_Rides[[#This Row],[Station Code]]="CC"), "Yes", "No")</f>
        <v>No</v>
      </c>
    </row>
    <row r="6454" spans="6:14">
      <c r="F6454" s="3">
        <v>44444</v>
      </c>
      <c r="G6454" s="1" t="s">
        <v>33</v>
      </c>
      <c r="H6454" s="1" t="s">
        <v>104</v>
      </c>
      <c r="I6454" s="1">
        <v>517</v>
      </c>
      <c r="J6454" s="1">
        <f>MONTH(BART_Rides[[#This Row],[Date]])</f>
        <v>9</v>
      </c>
      <c r="K6454" s="1">
        <f>WEEKDAY(BART_Rides[[#This Row],[Date]],2)</f>
        <v>7</v>
      </c>
      <c r="L6454" s="1" t="str">
        <f>LEFT(BART_Rides[[#This Row],[Lines]],1)</f>
        <v>O</v>
      </c>
      <c r="M6454" s="1" t="str">
        <f>IF(BART_Rides[[#This Row],[FirstLetter]]="Y","Yes","No")</f>
        <v>No</v>
      </c>
      <c r="N6454" s="1" t="str">
        <f>IF(OR(BART_Rides[[#This Row],[Station Code]]="EM", BART_Rides[[#This Row],[Station Code]]="MT", BART_Rides[[#This Row],[Station Code]]="PL", BART_Rides[[#This Row],[Station Code]]="CC"), "Yes", "No")</f>
        <v>No</v>
      </c>
    </row>
    <row r="6455" spans="6:14">
      <c r="F6455" s="3">
        <v>44445</v>
      </c>
      <c r="G6455" s="1" t="s">
        <v>33</v>
      </c>
      <c r="H6455" s="1" t="s">
        <v>104</v>
      </c>
      <c r="I6455" s="1">
        <v>446</v>
      </c>
      <c r="J6455" s="1">
        <f>MONTH(BART_Rides[[#This Row],[Date]])</f>
        <v>9</v>
      </c>
      <c r="K6455" s="1">
        <f>WEEKDAY(BART_Rides[[#This Row],[Date]],2)</f>
        <v>1</v>
      </c>
      <c r="L6455" s="1" t="str">
        <f>LEFT(BART_Rides[[#This Row],[Lines]],1)</f>
        <v>O</v>
      </c>
      <c r="M6455" s="1" t="str">
        <f>IF(BART_Rides[[#This Row],[FirstLetter]]="Y","Yes","No")</f>
        <v>No</v>
      </c>
      <c r="N6455" s="1" t="str">
        <f>IF(OR(BART_Rides[[#This Row],[Station Code]]="EM", BART_Rides[[#This Row],[Station Code]]="MT", BART_Rides[[#This Row],[Station Code]]="PL", BART_Rides[[#This Row],[Station Code]]="CC"), "Yes", "No")</f>
        <v>No</v>
      </c>
    </row>
    <row r="6456" spans="6:14">
      <c r="F6456" s="3">
        <v>44446</v>
      </c>
      <c r="G6456" s="1" t="s">
        <v>33</v>
      </c>
      <c r="H6456" s="1" t="s">
        <v>104</v>
      </c>
      <c r="I6456" s="1">
        <v>1132</v>
      </c>
      <c r="J6456" s="1">
        <f>MONTH(BART_Rides[[#This Row],[Date]])</f>
        <v>9</v>
      </c>
      <c r="K6456" s="1">
        <f>WEEKDAY(BART_Rides[[#This Row],[Date]],2)</f>
        <v>2</v>
      </c>
      <c r="L6456" s="1" t="str">
        <f>LEFT(BART_Rides[[#This Row],[Lines]],1)</f>
        <v>O</v>
      </c>
      <c r="M6456" s="1" t="str">
        <f>IF(BART_Rides[[#This Row],[FirstLetter]]="Y","Yes","No")</f>
        <v>No</v>
      </c>
      <c r="N6456" s="1" t="str">
        <f>IF(OR(BART_Rides[[#This Row],[Station Code]]="EM", BART_Rides[[#This Row],[Station Code]]="MT", BART_Rides[[#This Row],[Station Code]]="PL", BART_Rides[[#This Row],[Station Code]]="CC"), "Yes", "No")</f>
        <v>No</v>
      </c>
    </row>
    <row r="6457" spans="6:14">
      <c r="F6457" s="3">
        <v>44447</v>
      </c>
      <c r="G6457" s="1" t="s">
        <v>33</v>
      </c>
      <c r="H6457" s="1" t="s">
        <v>104</v>
      </c>
      <c r="I6457" s="1">
        <v>1143</v>
      </c>
      <c r="J6457" s="1">
        <f>MONTH(BART_Rides[[#This Row],[Date]])</f>
        <v>9</v>
      </c>
      <c r="K6457" s="1">
        <f>WEEKDAY(BART_Rides[[#This Row],[Date]],2)</f>
        <v>3</v>
      </c>
      <c r="L6457" s="1" t="str">
        <f>LEFT(BART_Rides[[#This Row],[Lines]],1)</f>
        <v>O</v>
      </c>
      <c r="M6457" s="1" t="str">
        <f>IF(BART_Rides[[#This Row],[FirstLetter]]="Y","Yes","No")</f>
        <v>No</v>
      </c>
      <c r="N6457" s="1" t="str">
        <f>IF(OR(BART_Rides[[#This Row],[Station Code]]="EM", BART_Rides[[#This Row],[Station Code]]="MT", BART_Rides[[#This Row],[Station Code]]="PL", BART_Rides[[#This Row],[Station Code]]="CC"), "Yes", "No")</f>
        <v>No</v>
      </c>
    </row>
    <row r="6458" spans="6:14">
      <c r="F6458" s="3">
        <v>44448</v>
      </c>
      <c r="G6458" s="1" t="s">
        <v>33</v>
      </c>
      <c r="H6458" s="1" t="s">
        <v>104</v>
      </c>
      <c r="I6458" s="1">
        <v>1136</v>
      </c>
      <c r="J6458" s="1">
        <f>MONTH(BART_Rides[[#This Row],[Date]])</f>
        <v>9</v>
      </c>
      <c r="K6458" s="1">
        <f>WEEKDAY(BART_Rides[[#This Row],[Date]],2)</f>
        <v>4</v>
      </c>
      <c r="L6458" s="1" t="str">
        <f>LEFT(BART_Rides[[#This Row],[Lines]],1)</f>
        <v>O</v>
      </c>
      <c r="M6458" s="1" t="str">
        <f>IF(BART_Rides[[#This Row],[FirstLetter]]="Y","Yes","No")</f>
        <v>No</v>
      </c>
      <c r="N6458" s="1" t="str">
        <f>IF(OR(BART_Rides[[#This Row],[Station Code]]="EM", BART_Rides[[#This Row],[Station Code]]="MT", BART_Rides[[#This Row],[Station Code]]="PL", BART_Rides[[#This Row],[Station Code]]="CC"), "Yes", "No")</f>
        <v>No</v>
      </c>
    </row>
    <row r="6459" spans="6:14">
      <c r="F6459" s="3">
        <v>44449</v>
      </c>
      <c r="G6459" s="1" t="s">
        <v>33</v>
      </c>
      <c r="H6459" s="1" t="s">
        <v>104</v>
      </c>
      <c r="I6459" s="1">
        <v>1145</v>
      </c>
      <c r="J6459" s="1">
        <f>MONTH(BART_Rides[[#This Row],[Date]])</f>
        <v>9</v>
      </c>
      <c r="K6459" s="1">
        <f>WEEKDAY(BART_Rides[[#This Row],[Date]],2)</f>
        <v>5</v>
      </c>
      <c r="L6459" s="1" t="str">
        <f>LEFT(BART_Rides[[#This Row],[Lines]],1)</f>
        <v>O</v>
      </c>
      <c r="M6459" s="1" t="str">
        <f>IF(BART_Rides[[#This Row],[FirstLetter]]="Y","Yes","No")</f>
        <v>No</v>
      </c>
      <c r="N6459" s="1" t="str">
        <f>IF(OR(BART_Rides[[#This Row],[Station Code]]="EM", BART_Rides[[#This Row],[Station Code]]="MT", BART_Rides[[#This Row],[Station Code]]="PL", BART_Rides[[#This Row],[Station Code]]="CC"), "Yes", "No")</f>
        <v>No</v>
      </c>
    </row>
    <row r="6460" spans="6:14">
      <c r="F6460" s="3">
        <v>44450</v>
      </c>
      <c r="G6460" s="1" t="s">
        <v>33</v>
      </c>
      <c r="H6460" s="1" t="s">
        <v>104</v>
      </c>
      <c r="I6460" s="1">
        <v>718</v>
      </c>
      <c r="J6460" s="1">
        <f>MONTH(BART_Rides[[#This Row],[Date]])</f>
        <v>9</v>
      </c>
      <c r="K6460" s="1">
        <f>WEEKDAY(BART_Rides[[#This Row],[Date]],2)</f>
        <v>6</v>
      </c>
      <c r="L6460" s="1" t="str">
        <f>LEFT(BART_Rides[[#This Row],[Lines]],1)</f>
        <v>O</v>
      </c>
      <c r="M6460" s="1" t="str">
        <f>IF(BART_Rides[[#This Row],[FirstLetter]]="Y","Yes","No")</f>
        <v>No</v>
      </c>
      <c r="N6460" s="1" t="str">
        <f>IF(OR(BART_Rides[[#This Row],[Station Code]]="EM", BART_Rides[[#This Row],[Station Code]]="MT", BART_Rides[[#This Row],[Station Code]]="PL", BART_Rides[[#This Row],[Station Code]]="CC"), "Yes", "No")</f>
        <v>No</v>
      </c>
    </row>
    <row r="6461" spans="6:14">
      <c r="F6461" s="3">
        <v>44451</v>
      </c>
      <c r="G6461" s="1" t="s">
        <v>33</v>
      </c>
      <c r="H6461" s="1" t="s">
        <v>104</v>
      </c>
      <c r="I6461" s="1">
        <v>493</v>
      </c>
      <c r="J6461" s="1">
        <f>MONTH(BART_Rides[[#This Row],[Date]])</f>
        <v>9</v>
      </c>
      <c r="K6461" s="1">
        <f>WEEKDAY(BART_Rides[[#This Row],[Date]],2)</f>
        <v>7</v>
      </c>
      <c r="L6461" s="1" t="str">
        <f>LEFT(BART_Rides[[#This Row],[Lines]],1)</f>
        <v>O</v>
      </c>
      <c r="M6461" s="1" t="str">
        <f>IF(BART_Rides[[#This Row],[FirstLetter]]="Y","Yes","No")</f>
        <v>No</v>
      </c>
      <c r="N6461" s="1" t="str">
        <f>IF(OR(BART_Rides[[#This Row],[Station Code]]="EM", BART_Rides[[#This Row],[Station Code]]="MT", BART_Rides[[#This Row],[Station Code]]="PL", BART_Rides[[#This Row],[Station Code]]="CC"), "Yes", "No")</f>
        <v>No</v>
      </c>
    </row>
    <row r="6462" spans="6:14">
      <c r="F6462" s="3">
        <v>44452</v>
      </c>
      <c r="G6462" s="1" t="s">
        <v>33</v>
      </c>
      <c r="H6462" s="1" t="s">
        <v>104</v>
      </c>
      <c r="I6462" s="1">
        <v>1115</v>
      </c>
      <c r="J6462" s="1">
        <f>MONTH(BART_Rides[[#This Row],[Date]])</f>
        <v>9</v>
      </c>
      <c r="K6462" s="1">
        <f>WEEKDAY(BART_Rides[[#This Row],[Date]],2)</f>
        <v>1</v>
      </c>
      <c r="L6462" s="1" t="str">
        <f>LEFT(BART_Rides[[#This Row],[Lines]],1)</f>
        <v>O</v>
      </c>
      <c r="M6462" s="1" t="str">
        <f>IF(BART_Rides[[#This Row],[FirstLetter]]="Y","Yes","No")</f>
        <v>No</v>
      </c>
      <c r="N6462" s="1" t="str">
        <f>IF(OR(BART_Rides[[#This Row],[Station Code]]="EM", BART_Rides[[#This Row],[Station Code]]="MT", BART_Rides[[#This Row],[Station Code]]="PL", BART_Rides[[#This Row],[Station Code]]="CC"), "Yes", "No")</f>
        <v>No</v>
      </c>
    </row>
    <row r="6463" spans="6:14">
      <c r="F6463" s="3">
        <v>44453</v>
      </c>
      <c r="G6463" s="1" t="s">
        <v>33</v>
      </c>
      <c r="H6463" s="1" t="s">
        <v>104</v>
      </c>
      <c r="I6463" s="1">
        <v>1119</v>
      </c>
      <c r="J6463" s="1">
        <f>MONTH(BART_Rides[[#This Row],[Date]])</f>
        <v>9</v>
      </c>
      <c r="K6463" s="1">
        <f>WEEKDAY(BART_Rides[[#This Row],[Date]],2)</f>
        <v>2</v>
      </c>
      <c r="L6463" s="1" t="str">
        <f>LEFT(BART_Rides[[#This Row],[Lines]],1)</f>
        <v>O</v>
      </c>
      <c r="M6463" s="1" t="str">
        <f>IF(BART_Rides[[#This Row],[FirstLetter]]="Y","Yes","No")</f>
        <v>No</v>
      </c>
      <c r="N6463" s="1" t="str">
        <f>IF(OR(BART_Rides[[#This Row],[Station Code]]="EM", BART_Rides[[#This Row],[Station Code]]="MT", BART_Rides[[#This Row],[Station Code]]="PL", BART_Rides[[#This Row],[Station Code]]="CC"), "Yes", "No")</f>
        <v>No</v>
      </c>
    </row>
    <row r="6464" spans="6:14">
      <c r="F6464" s="3">
        <v>44454</v>
      </c>
      <c r="G6464" s="1" t="s">
        <v>33</v>
      </c>
      <c r="H6464" s="1" t="s">
        <v>104</v>
      </c>
      <c r="I6464" s="1">
        <v>1131</v>
      </c>
      <c r="J6464" s="1">
        <f>MONTH(BART_Rides[[#This Row],[Date]])</f>
        <v>9</v>
      </c>
      <c r="K6464" s="1">
        <f>WEEKDAY(BART_Rides[[#This Row],[Date]],2)</f>
        <v>3</v>
      </c>
      <c r="L6464" s="1" t="str">
        <f>LEFT(BART_Rides[[#This Row],[Lines]],1)</f>
        <v>O</v>
      </c>
      <c r="M6464" s="1" t="str">
        <f>IF(BART_Rides[[#This Row],[FirstLetter]]="Y","Yes","No")</f>
        <v>No</v>
      </c>
      <c r="N6464" s="1" t="str">
        <f>IF(OR(BART_Rides[[#This Row],[Station Code]]="EM", BART_Rides[[#This Row],[Station Code]]="MT", BART_Rides[[#This Row],[Station Code]]="PL", BART_Rides[[#This Row],[Station Code]]="CC"), "Yes", "No")</f>
        <v>No</v>
      </c>
    </row>
    <row r="6465" spans="6:14">
      <c r="F6465" s="3">
        <v>44455</v>
      </c>
      <c r="G6465" s="1" t="s">
        <v>33</v>
      </c>
      <c r="H6465" s="1" t="s">
        <v>104</v>
      </c>
      <c r="I6465" s="1">
        <v>1166</v>
      </c>
      <c r="J6465" s="1">
        <f>MONTH(BART_Rides[[#This Row],[Date]])</f>
        <v>9</v>
      </c>
      <c r="K6465" s="1">
        <f>WEEKDAY(BART_Rides[[#This Row],[Date]],2)</f>
        <v>4</v>
      </c>
      <c r="L6465" s="1" t="str">
        <f>LEFT(BART_Rides[[#This Row],[Lines]],1)</f>
        <v>O</v>
      </c>
      <c r="M6465" s="1" t="str">
        <f>IF(BART_Rides[[#This Row],[FirstLetter]]="Y","Yes","No")</f>
        <v>No</v>
      </c>
      <c r="N6465" s="1" t="str">
        <f>IF(OR(BART_Rides[[#This Row],[Station Code]]="EM", BART_Rides[[#This Row],[Station Code]]="MT", BART_Rides[[#This Row],[Station Code]]="PL", BART_Rides[[#This Row],[Station Code]]="CC"), "Yes", "No")</f>
        <v>No</v>
      </c>
    </row>
    <row r="6466" spans="6:14">
      <c r="F6466" s="3">
        <v>44456</v>
      </c>
      <c r="G6466" s="1" t="s">
        <v>33</v>
      </c>
      <c r="H6466" s="1" t="s">
        <v>104</v>
      </c>
      <c r="I6466" s="1">
        <v>1160</v>
      </c>
      <c r="J6466" s="1">
        <f>MONTH(BART_Rides[[#This Row],[Date]])</f>
        <v>9</v>
      </c>
      <c r="K6466" s="1">
        <f>WEEKDAY(BART_Rides[[#This Row],[Date]],2)</f>
        <v>5</v>
      </c>
      <c r="L6466" s="1" t="str">
        <f>LEFT(BART_Rides[[#This Row],[Lines]],1)</f>
        <v>O</v>
      </c>
      <c r="M6466" s="1" t="str">
        <f>IF(BART_Rides[[#This Row],[FirstLetter]]="Y","Yes","No")</f>
        <v>No</v>
      </c>
      <c r="N6466" s="1" t="str">
        <f>IF(OR(BART_Rides[[#This Row],[Station Code]]="EM", BART_Rides[[#This Row],[Station Code]]="MT", BART_Rides[[#This Row],[Station Code]]="PL", BART_Rides[[#This Row],[Station Code]]="CC"), "Yes", "No")</f>
        <v>No</v>
      </c>
    </row>
    <row r="6467" spans="6:14">
      <c r="F6467" s="3">
        <v>44457</v>
      </c>
      <c r="G6467" s="1" t="s">
        <v>33</v>
      </c>
      <c r="H6467" s="1" t="s">
        <v>104</v>
      </c>
      <c r="I6467" s="1">
        <v>816</v>
      </c>
      <c r="J6467" s="1">
        <f>MONTH(BART_Rides[[#This Row],[Date]])</f>
        <v>9</v>
      </c>
      <c r="K6467" s="1">
        <f>WEEKDAY(BART_Rides[[#This Row],[Date]],2)</f>
        <v>6</v>
      </c>
      <c r="L6467" s="1" t="str">
        <f>LEFT(BART_Rides[[#This Row],[Lines]],1)</f>
        <v>O</v>
      </c>
      <c r="M6467" s="1" t="str">
        <f>IF(BART_Rides[[#This Row],[FirstLetter]]="Y","Yes","No")</f>
        <v>No</v>
      </c>
      <c r="N6467" s="1" t="str">
        <f>IF(OR(BART_Rides[[#This Row],[Station Code]]="EM", BART_Rides[[#This Row],[Station Code]]="MT", BART_Rides[[#This Row],[Station Code]]="PL", BART_Rides[[#This Row],[Station Code]]="CC"), "Yes", "No")</f>
        <v>No</v>
      </c>
    </row>
    <row r="6468" spans="6:14">
      <c r="F6468" s="3">
        <v>44458</v>
      </c>
      <c r="G6468" s="1" t="s">
        <v>33</v>
      </c>
      <c r="H6468" s="1" t="s">
        <v>104</v>
      </c>
      <c r="I6468" s="1">
        <v>503</v>
      </c>
      <c r="J6468" s="1">
        <f>MONTH(BART_Rides[[#This Row],[Date]])</f>
        <v>9</v>
      </c>
      <c r="K6468" s="1">
        <f>WEEKDAY(BART_Rides[[#This Row],[Date]],2)</f>
        <v>7</v>
      </c>
      <c r="L6468" s="1" t="str">
        <f>LEFT(BART_Rides[[#This Row],[Lines]],1)</f>
        <v>O</v>
      </c>
      <c r="M6468" s="1" t="str">
        <f>IF(BART_Rides[[#This Row],[FirstLetter]]="Y","Yes","No")</f>
        <v>No</v>
      </c>
      <c r="N6468" s="1" t="str">
        <f>IF(OR(BART_Rides[[#This Row],[Station Code]]="EM", BART_Rides[[#This Row],[Station Code]]="MT", BART_Rides[[#This Row],[Station Code]]="PL", BART_Rides[[#This Row],[Station Code]]="CC"), "Yes", "No")</f>
        <v>No</v>
      </c>
    </row>
    <row r="6469" spans="6:14">
      <c r="F6469" s="3">
        <v>44459</v>
      </c>
      <c r="G6469" s="1" t="s">
        <v>33</v>
      </c>
      <c r="H6469" s="1" t="s">
        <v>104</v>
      </c>
      <c r="I6469" s="1">
        <v>1101</v>
      </c>
      <c r="J6469" s="1">
        <f>MONTH(BART_Rides[[#This Row],[Date]])</f>
        <v>9</v>
      </c>
      <c r="K6469" s="1">
        <f>WEEKDAY(BART_Rides[[#This Row],[Date]],2)</f>
        <v>1</v>
      </c>
      <c r="L6469" s="1" t="str">
        <f>LEFT(BART_Rides[[#This Row],[Lines]],1)</f>
        <v>O</v>
      </c>
      <c r="M6469" s="1" t="str">
        <f>IF(BART_Rides[[#This Row],[FirstLetter]]="Y","Yes","No")</f>
        <v>No</v>
      </c>
      <c r="N6469" s="1" t="str">
        <f>IF(OR(BART_Rides[[#This Row],[Station Code]]="EM", BART_Rides[[#This Row],[Station Code]]="MT", BART_Rides[[#This Row],[Station Code]]="PL", BART_Rides[[#This Row],[Station Code]]="CC"), "Yes", "No")</f>
        <v>No</v>
      </c>
    </row>
    <row r="6470" spans="6:14">
      <c r="F6470" s="3">
        <v>44460</v>
      </c>
      <c r="G6470" s="1" t="s">
        <v>33</v>
      </c>
      <c r="H6470" s="1" t="s">
        <v>104</v>
      </c>
      <c r="I6470" s="1">
        <v>1157</v>
      </c>
      <c r="J6470" s="1">
        <f>MONTH(BART_Rides[[#This Row],[Date]])</f>
        <v>9</v>
      </c>
      <c r="K6470" s="1">
        <f>WEEKDAY(BART_Rides[[#This Row],[Date]],2)</f>
        <v>2</v>
      </c>
      <c r="L6470" s="1" t="str">
        <f>LEFT(BART_Rides[[#This Row],[Lines]],1)</f>
        <v>O</v>
      </c>
      <c r="M6470" s="1" t="str">
        <f>IF(BART_Rides[[#This Row],[FirstLetter]]="Y","Yes","No")</f>
        <v>No</v>
      </c>
      <c r="N6470" s="1" t="str">
        <f>IF(OR(BART_Rides[[#This Row],[Station Code]]="EM", BART_Rides[[#This Row],[Station Code]]="MT", BART_Rides[[#This Row],[Station Code]]="PL", BART_Rides[[#This Row],[Station Code]]="CC"), "Yes", "No")</f>
        <v>No</v>
      </c>
    </row>
    <row r="6471" spans="6:14">
      <c r="F6471" s="3">
        <v>44461</v>
      </c>
      <c r="G6471" s="1" t="s">
        <v>33</v>
      </c>
      <c r="H6471" s="1" t="s">
        <v>104</v>
      </c>
      <c r="I6471" s="1">
        <v>1193</v>
      </c>
      <c r="J6471" s="1">
        <f>MONTH(BART_Rides[[#This Row],[Date]])</f>
        <v>9</v>
      </c>
      <c r="K6471" s="1">
        <f>WEEKDAY(BART_Rides[[#This Row],[Date]],2)</f>
        <v>3</v>
      </c>
      <c r="L6471" s="1" t="str">
        <f>LEFT(BART_Rides[[#This Row],[Lines]],1)</f>
        <v>O</v>
      </c>
      <c r="M6471" s="1" t="str">
        <f>IF(BART_Rides[[#This Row],[FirstLetter]]="Y","Yes","No")</f>
        <v>No</v>
      </c>
      <c r="N6471" s="1" t="str">
        <f>IF(OR(BART_Rides[[#This Row],[Station Code]]="EM", BART_Rides[[#This Row],[Station Code]]="MT", BART_Rides[[#This Row],[Station Code]]="PL", BART_Rides[[#This Row],[Station Code]]="CC"), "Yes", "No")</f>
        <v>No</v>
      </c>
    </row>
    <row r="6472" spans="6:14">
      <c r="F6472" s="3">
        <v>44462</v>
      </c>
      <c r="G6472" s="1" t="s">
        <v>33</v>
      </c>
      <c r="H6472" s="1" t="s">
        <v>104</v>
      </c>
      <c r="I6472" s="1">
        <v>1171</v>
      </c>
      <c r="J6472" s="1">
        <f>MONTH(BART_Rides[[#This Row],[Date]])</f>
        <v>9</v>
      </c>
      <c r="K6472" s="1">
        <f>WEEKDAY(BART_Rides[[#This Row],[Date]],2)</f>
        <v>4</v>
      </c>
      <c r="L6472" s="1" t="str">
        <f>LEFT(BART_Rides[[#This Row],[Lines]],1)</f>
        <v>O</v>
      </c>
      <c r="M6472" s="1" t="str">
        <f>IF(BART_Rides[[#This Row],[FirstLetter]]="Y","Yes","No")</f>
        <v>No</v>
      </c>
      <c r="N6472" s="1" t="str">
        <f>IF(OR(BART_Rides[[#This Row],[Station Code]]="EM", BART_Rides[[#This Row],[Station Code]]="MT", BART_Rides[[#This Row],[Station Code]]="PL", BART_Rides[[#This Row],[Station Code]]="CC"), "Yes", "No")</f>
        <v>No</v>
      </c>
    </row>
    <row r="6473" spans="6:14">
      <c r="F6473" s="3">
        <v>44463</v>
      </c>
      <c r="G6473" s="1" t="s">
        <v>33</v>
      </c>
      <c r="H6473" s="1" t="s">
        <v>104</v>
      </c>
      <c r="I6473" s="1">
        <v>1226</v>
      </c>
      <c r="J6473" s="1">
        <f>MONTH(BART_Rides[[#This Row],[Date]])</f>
        <v>9</v>
      </c>
      <c r="K6473" s="1">
        <f>WEEKDAY(BART_Rides[[#This Row],[Date]],2)</f>
        <v>5</v>
      </c>
      <c r="L6473" s="1" t="str">
        <f>LEFT(BART_Rides[[#This Row],[Lines]],1)</f>
        <v>O</v>
      </c>
      <c r="M6473" s="1" t="str">
        <f>IF(BART_Rides[[#This Row],[FirstLetter]]="Y","Yes","No")</f>
        <v>No</v>
      </c>
      <c r="N6473" s="1" t="str">
        <f>IF(OR(BART_Rides[[#This Row],[Station Code]]="EM", BART_Rides[[#This Row],[Station Code]]="MT", BART_Rides[[#This Row],[Station Code]]="PL", BART_Rides[[#This Row],[Station Code]]="CC"), "Yes", "No")</f>
        <v>No</v>
      </c>
    </row>
    <row r="6474" spans="6:14">
      <c r="F6474" s="3">
        <v>44464</v>
      </c>
      <c r="G6474" s="1" t="s">
        <v>33</v>
      </c>
      <c r="H6474" s="1" t="s">
        <v>104</v>
      </c>
      <c r="I6474" s="1">
        <v>767</v>
      </c>
      <c r="J6474" s="1">
        <f>MONTH(BART_Rides[[#This Row],[Date]])</f>
        <v>9</v>
      </c>
      <c r="K6474" s="1">
        <f>WEEKDAY(BART_Rides[[#This Row],[Date]],2)</f>
        <v>6</v>
      </c>
      <c r="L6474" s="1" t="str">
        <f>LEFT(BART_Rides[[#This Row],[Lines]],1)</f>
        <v>O</v>
      </c>
      <c r="M6474" s="1" t="str">
        <f>IF(BART_Rides[[#This Row],[FirstLetter]]="Y","Yes","No")</f>
        <v>No</v>
      </c>
      <c r="N6474" s="1" t="str">
        <f>IF(OR(BART_Rides[[#This Row],[Station Code]]="EM", BART_Rides[[#This Row],[Station Code]]="MT", BART_Rides[[#This Row],[Station Code]]="PL", BART_Rides[[#This Row],[Station Code]]="CC"), "Yes", "No")</f>
        <v>No</v>
      </c>
    </row>
    <row r="6475" spans="6:14">
      <c r="F6475" s="3">
        <v>44465</v>
      </c>
      <c r="G6475" s="1" t="s">
        <v>33</v>
      </c>
      <c r="H6475" s="1" t="s">
        <v>104</v>
      </c>
      <c r="I6475" s="1">
        <v>519</v>
      </c>
      <c r="J6475" s="1">
        <f>MONTH(BART_Rides[[#This Row],[Date]])</f>
        <v>9</v>
      </c>
      <c r="K6475" s="1">
        <f>WEEKDAY(BART_Rides[[#This Row],[Date]],2)</f>
        <v>7</v>
      </c>
      <c r="L6475" s="1" t="str">
        <f>LEFT(BART_Rides[[#This Row],[Lines]],1)</f>
        <v>O</v>
      </c>
      <c r="M6475" s="1" t="str">
        <f>IF(BART_Rides[[#This Row],[FirstLetter]]="Y","Yes","No")</f>
        <v>No</v>
      </c>
      <c r="N6475" s="1" t="str">
        <f>IF(OR(BART_Rides[[#This Row],[Station Code]]="EM", BART_Rides[[#This Row],[Station Code]]="MT", BART_Rides[[#This Row],[Station Code]]="PL", BART_Rides[[#This Row],[Station Code]]="CC"), "Yes", "No")</f>
        <v>No</v>
      </c>
    </row>
    <row r="6476" spans="6:14">
      <c r="F6476" s="3">
        <v>44466</v>
      </c>
      <c r="G6476" s="1" t="s">
        <v>33</v>
      </c>
      <c r="H6476" s="1" t="s">
        <v>104</v>
      </c>
      <c r="I6476" s="1">
        <v>1064</v>
      </c>
      <c r="J6476" s="1">
        <f>MONTH(BART_Rides[[#This Row],[Date]])</f>
        <v>9</v>
      </c>
      <c r="K6476" s="1">
        <f>WEEKDAY(BART_Rides[[#This Row],[Date]],2)</f>
        <v>1</v>
      </c>
      <c r="L6476" s="1" t="str">
        <f>LEFT(BART_Rides[[#This Row],[Lines]],1)</f>
        <v>O</v>
      </c>
      <c r="M6476" s="1" t="str">
        <f>IF(BART_Rides[[#This Row],[FirstLetter]]="Y","Yes","No")</f>
        <v>No</v>
      </c>
      <c r="N6476" s="1" t="str">
        <f>IF(OR(BART_Rides[[#This Row],[Station Code]]="EM", BART_Rides[[#This Row],[Station Code]]="MT", BART_Rides[[#This Row],[Station Code]]="PL", BART_Rides[[#This Row],[Station Code]]="CC"), "Yes", "No")</f>
        <v>No</v>
      </c>
    </row>
    <row r="6477" spans="6:14">
      <c r="F6477" s="3">
        <v>44467</v>
      </c>
      <c r="G6477" s="1" t="s">
        <v>33</v>
      </c>
      <c r="H6477" s="1" t="s">
        <v>104</v>
      </c>
      <c r="I6477" s="1">
        <v>1141</v>
      </c>
      <c r="J6477" s="1">
        <f>MONTH(BART_Rides[[#This Row],[Date]])</f>
        <v>9</v>
      </c>
      <c r="K6477" s="1">
        <f>WEEKDAY(BART_Rides[[#This Row],[Date]],2)</f>
        <v>2</v>
      </c>
      <c r="L6477" s="1" t="str">
        <f>LEFT(BART_Rides[[#This Row],[Lines]],1)</f>
        <v>O</v>
      </c>
      <c r="M6477" s="1" t="str">
        <f>IF(BART_Rides[[#This Row],[FirstLetter]]="Y","Yes","No")</f>
        <v>No</v>
      </c>
      <c r="N6477" s="1" t="str">
        <f>IF(OR(BART_Rides[[#This Row],[Station Code]]="EM", BART_Rides[[#This Row],[Station Code]]="MT", BART_Rides[[#This Row],[Station Code]]="PL", BART_Rides[[#This Row],[Station Code]]="CC"), "Yes", "No")</f>
        <v>No</v>
      </c>
    </row>
    <row r="6478" spans="6:14">
      <c r="F6478" s="3">
        <v>44468</v>
      </c>
      <c r="G6478" s="1" t="s">
        <v>33</v>
      </c>
      <c r="H6478" s="1" t="s">
        <v>104</v>
      </c>
      <c r="I6478" s="1">
        <v>1196</v>
      </c>
      <c r="J6478" s="1">
        <f>MONTH(BART_Rides[[#This Row],[Date]])</f>
        <v>9</v>
      </c>
      <c r="K6478" s="1">
        <f>WEEKDAY(BART_Rides[[#This Row],[Date]],2)</f>
        <v>3</v>
      </c>
      <c r="L6478" s="1" t="str">
        <f>LEFT(BART_Rides[[#This Row],[Lines]],1)</f>
        <v>O</v>
      </c>
      <c r="M6478" s="1" t="str">
        <f>IF(BART_Rides[[#This Row],[FirstLetter]]="Y","Yes","No")</f>
        <v>No</v>
      </c>
      <c r="N6478" s="1" t="str">
        <f>IF(OR(BART_Rides[[#This Row],[Station Code]]="EM", BART_Rides[[#This Row],[Station Code]]="MT", BART_Rides[[#This Row],[Station Code]]="PL", BART_Rides[[#This Row],[Station Code]]="CC"), "Yes", "No")</f>
        <v>No</v>
      </c>
    </row>
    <row r="6479" spans="6:14">
      <c r="F6479" s="3">
        <v>44469</v>
      </c>
      <c r="G6479" s="1" t="s">
        <v>33</v>
      </c>
      <c r="H6479" s="1" t="s">
        <v>104</v>
      </c>
      <c r="I6479" s="1">
        <v>1154</v>
      </c>
      <c r="J6479" s="1">
        <f>MONTH(BART_Rides[[#This Row],[Date]])</f>
        <v>9</v>
      </c>
      <c r="K6479" s="1">
        <f>WEEKDAY(BART_Rides[[#This Row],[Date]],2)</f>
        <v>4</v>
      </c>
      <c r="L6479" s="1" t="str">
        <f>LEFT(BART_Rides[[#This Row],[Lines]],1)</f>
        <v>O</v>
      </c>
      <c r="M6479" s="1" t="str">
        <f>IF(BART_Rides[[#This Row],[FirstLetter]]="Y","Yes","No")</f>
        <v>No</v>
      </c>
      <c r="N6479" s="1" t="str">
        <f>IF(OR(BART_Rides[[#This Row],[Station Code]]="EM", BART_Rides[[#This Row],[Station Code]]="MT", BART_Rides[[#This Row],[Station Code]]="PL", BART_Rides[[#This Row],[Station Code]]="CC"), "Yes", "No")</f>
        <v>No</v>
      </c>
    </row>
    <row r="6480" spans="6:14">
      <c r="F6480" s="3">
        <v>44470</v>
      </c>
      <c r="G6480" s="1" t="s">
        <v>33</v>
      </c>
      <c r="H6480" s="1" t="s">
        <v>104</v>
      </c>
      <c r="I6480" s="1">
        <v>1207</v>
      </c>
      <c r="J6480" s="1">
        <f>MONTH(BART_Rides[[#This Row],[Date]])</f>
        <v>10</v>
      </c>
      <c r="K6480" s="1">
        <f>WEEKDAY(BART_Rides[[#This Row],[Date]],2)</f>
        <v>5</v>
      </c>
      <c r="L6480" s="1" t="str">
        <f>LEFT(BART_Rides[[#This Row],[Lines]],1)</f>
        <v>O</v>
      </c>
      <c r="M6480" s="1" t="str">
        <f>IF(BART_Rides[[#This Row],[FirstLetter]]="Y","Yes","No")</f>
        <v>No</v>
      </c>
      <c r="N6480" s="1" t="str">
        <f>IF(OR(BART_Rides[[#This Row],[Station Code]]="EM", BART_Rides[[#This Row],[Station Code]]="MT", BART_Rides[[#This Row],[Station Code]]="PL", BART_Rides[[#This Row],[Station Code]]="CC"), "Yes", "No")</f>
        <v>No</v>
      </c>
    </row>
    <row r="6481" spans="6:14">
      <c r="F6481" s="3">
        <v>44471</v>
      </c>
      <c r="G6481" s="1" t="s">
        <v>33</v>
      </c>
      <c r="H6481" s="1" t="s">
        <v>104</v>
      </c>
      <c r="I6481" s="1">
        <v>509</v>
      </c>
      <c r="J6481" s="1">
        <f>MONTH(BART_Rides[[#This Row],[Date]])</f>
        <v>10</v>
      </c>
      <c r="K6481" s="1">
        <f>WEEKDAY(BART_Rides[[#This Row],[Date]],2)</f>
        <v>6</v>
      </c>
      <c r="L6481" s="1" t="str">
        <f>LEFT(BART_Rides[[#This Row],[Lines]],1)</f>
        <v>O</v>
      </c>
      <c r="M6481" s="1" t="str">
        <f>IF(BART_Rides[[#This Row],[FirstLetter]]="Y","Yes","No")</f>
        <v>No</v>
      </c>
      <c r="N6481" s="1" t="str">
        <f>IF(OR(BART_Rides[[#This Row],[Station Code]]="EM", BART_Rides[[#This Row],[Station Code]]="MT", BART_Rides[[#This Row],[Station Code]]="PL", BART_Rides[[#This Row],[Station Code]]="CC"), "Yes", "No")</f>
        <v>No</v>
      </c>
    </row>
    <row r="6482" spans="6:14">
      <c r="F6482" s="3">
        <v>44472</v>
      </c>
      <c r="G6482" s="1" t="s">
        <v>33</v>
      </c>
      <c r="H6482" s="1" t="s">
        <v>104</v>
      </c>
      <c r="I6482" s="1">
        <v>303</v>
      </c>
      <c r="J6482" s="1">
        <f>MONTH(BART_Rides[[#This Row],[Date]])</f>
        <v>10</v>
      </c>
      <c r="K6482" s="1">
        <f>WEEKDAY(BART_Rides[[#This Row],[Date]],2)</f>
        <v>7</v>
      </c>
      <c r="L6482" s="1" t="str">
        <f>LEFT(BART_Rides[[#This Row],[Lines]],1)</f>
        <v>O</v>
      </c>
      <c r="M6482" s="1" t="str">
        <f>IF(BART_Rides[[#This Row],[FirstLetter]]="Y","Yes","No")</f>
        <v>No</v>
      </c>
      <c r="N6482" s="1" t="str">
        <f>IF(OR(BART_Rides[[#This Row],[Station Code]]="EM", BART_Rides[[#This Row],[Station Code]]="MT", BART_Rides[[#This Row],[Station Code]]="PL", BART_Rides[[#This Row],[Station Code]]="CC"), "Yes", "No")</f>
        <v>No</v>
      </c>
    </row>
    <row r="6483" spans="6:14">
      <c r="F6483" s="3">
        <v>44473</v>
      </c>
      <c r="G6483" s="1" t="s">
        <v>33</v>
      </c>
      <c r="H6483" s="1" t="s">
        <v>104</v>
      </c>
      <c r="I6483" s="1">
        <v>1094</v>
      </c>
      <c r="J6483" s="1">
        <f>MONTH(BART_Rides[[#This Row],[Date]])</f>
        <v>10</v>
      </c>
      <c r="K6483" s="1">
        <f>WEEKDAY(BART_Rides[[#This Row],[Date]],2)</f>
        <v>1</v>
      </c>
      <c r="L6483" s="1" t="str">
        <f>LEFT(BART_Rides[[#This Row],[Lines]],1)</f>
        <v>O</v>
      </c>
      <c r="M6483" s="1" t="str">
        <f>IF(BART_Rides[[#This Row],[FirstLetter]]="Y","Yes","No")</f>
        <v>No</v>
      </c>
      <c r="N6483" s="1" t="str">
        <f>IF(OR(BART_Rides[[#This Row],[Station Code]]="EM", BART_Rides[[#This Row],[Station Code]]="MT", BART_Rides[[#This Row],[Station Code]]="PL", BART_Rides[[#This Row],[Station Code]]="CC"), "Yes", "No")</f>
        <v>No</v>
      </c>
    </row>
    <row r="6484" spans="6:14">
      <c r="F6484" s="3">
        <v>44474</v>
      </c>
      <c r="G6484" s="1" t="s">
        <v>33</v>
      </c>
      <c r="H6484" s="1" t="s">
        <v>104</v>
      </c>
      <c r="I6484" s="1">
        <v>1120</v>
      </c>
      <c r="J6484" s="1">
        <f>MONTH(BART_Rides[[#This Row],[Date]])</f>
        <v>10</v>
      </c>
      <c r="K6484" s="1">
        <f>WEEKDAY(BART_Rides[[#This Row],[Date]],2)</f>
        <v>2</v>
      </c>
      <c r="L6484" s="1" t="str">
        <f>LEFT(BART_Rides[[#This Row],[Lines]],1)</f>
        <v>O</v>
      </c>
      <c r="M6484" s="1" t="str">
        <f>IF(BART_Rides[[#This Row],[FirstLetter]]="Y","Yes","No")</f>
        <v>No</v>
      </c>
      <c r="N6484" s="1" t="str">
        <f>IF(OR(BART_Rides[[#This Row],[Station Code]]="EM", BART_Rides[[#This Row],[Station Code]]="MT", BART_Rides[[#This Row],[Station Code]]="PL", BART_Rides[[#This Row],[Station Code]]="CC"), "Yes", "No")</f>
        <v>No</v>
      </c>
    </row>
    <row r="6485" spans="6:14">
      <c r="F6485" s="3">
        <v>44475</v>
      </c>
      <c r="G6485" s="1" t="s">
        <v>33</v>
      </c>
      <c r="H6485" s="1" t="s">
        <v>104</v>
      </c>
      <c r="I6485" s="1">
        <v>1181</v>
      </c>
      <c r="J6485" s="1">
        <f>MONTH(BART_Rides[[#This Row],[Date]])</f>
        <v>10</v>
      </c>
      <c r="K6485" s="1">
        <f>WEEKDAY(BART_Rides[[#This Row],[Date]],2)</f>
        <v>3</v>
      </c>
      <c r="L6485" s="1" t="str">
        <f>LEFT(BART_Rides[[#This Row],[Lines]],1)</f>
        <v>O</v>
      </c>
      <c r="M6485" s="1" t="str">
        <f>IF(BART_Rides[[#This Row],[FirstLetter]]="Y","Yes","No")</f>
        <v>No</v>
      </c>
      <c r="N6485" s="1" t="str">
        <f>IF(OR(BART_Rides[[#This Row],[Station Code]]="EM", BART_Rides[[#This Row],[Station Code]]="MT", BART_Rides[[#This Row],[Station Code]]="PL", BART_Rides[[#This Row],[Station Code]]="CC"), "Yes", "No")</f>
        <v>No</v>
      </c>
    </row>
    <row r="6486" spans="6:14">
      <c r="F6486" s="3">
        <v>44476</v>
      </c>
      <c r="G6486" s="1" t="s">
        <v>33</v>
      </c>
      <c r="H6486" s="1" t="s">
        <v>104</v>
      </c>
      <c r="I6486" s="1">
        <v>1141</v>
      </c>
      <c r="J6486" s="1">
        <f>MONTH(BART_Rides[[#This Row],[Date]])</f>
        <v>10</v>
      </c>
      <c r="K6486" s="1">
        <f>WEEKDAY(BART_Rides[[#This Row],[Date]],2)</f>
        <v>4</v>
      </c>
      <c r="L6486" s="1" t="str">
        <f>LEFT(BART_Rides[[#This Row],[Lines]],1)</f>
        <v>O</v>
      </c>
      <c r="M6486" s="1" t="str">
        <f>IF(BART_Rides[[#This Row],[FirstLetter]]="Y","Yes","No")</f>
        <v>No</v>
      </c>
      <c r="N6486" s="1" t="str">
        <f>IF(OR(BART_Rides[[#This Row],[Station Code]]="EM", BART_Rides[[#This Row],[Station Code]]="MT", BART_Rides[[#This Row],[Station Code]]="PL", BART_Rides[[#This Row],[Station Code]]="CC"), "Yes", "No")</f>
        <v>No</v>
      </c>
    </row>
    <row r="6487" spans="6:14">
      <c r="F6487" s="3">
        <v>44477</v>
      </c>
      <c r="G6487" s="1" t="s">
        <v>33</v>
      </c>
      <c r="H6487" s="1" t="s">
        <v>104</v>
      </c>
      <c r="I6487" s="1">
        <v>1242</v>
      </c>
      <c r="J6487" s="1">
        <f>MONTH(BART_Rides[[#This Row],[Date]])</f>
        <v>10</v>
      </c>
      <c r="K6487" s="1">
        <f>WEEKDAY(BART_Rides[[#This Row],[Date]],2)</f>
        <v>5</v>
      </c>
      <c r="L6487" s="1" t="str">
        <f>LEFT(BART_Rides[[#This Row],[Lines]],1)</f>
        <v>O</v>
      </c>
      <c r="M6487" s="1" t="str">
        <f>IF(BART_Rides[[#This Row],[FirstLetter]]="Y","Yes","No")</f>
        <v>No</v>
      </c>
      <c r="N6487" s="1" t="str">
        <f>IF(OR(BART_Rides[[#This Row],[Station Code]]="EM", BART_Rides[[#This Row],[Station Code]]="MT", BART_Rides[[#This Row],[Station Code]]="PL", BART_Rides[[#This Row],[Station Code]]="CC"), "Yes", "No")</f>
        <v>No</v>
      </c>
    </row>
    <row r="6488" spans="6:14">
      <c r="F6488" s="3">
        <v>44478</v>
      </c>
      <c r="G6488" s="1" t="s">
        <v>33</v>
      </c>
      <c r="H6488" s="1" t="s">
        <v>104</v>
      </c>
      <c r="I6488" s="1">
        <v>995</v>
      </c>
      <c r="J6488" s="1">
        <f>MONTH(BART_Rides[[#This Row],[Date]])</f>
        <v>10</v>
      </c>
      <c r="K6488" s="1">
        <f>WEEKDAY(BART_Rides[[#This Row],[Date]],2)</f>
        <v>6</v>
      </c>
      <c r="L6488" s="1" t="str">
        <f>LEFT(BART_Rides[[#This Row],[Lines]],1)</f>
        <v>O</v>
      </c>
      <c r="M6488" s="1" t="str">
        <f>IF(BART_Rides[[#This Row],[FirstLetter]]="Y","Yes","No")</f>
        <v>No</v>
      </c>
      <c r="N6488" s="1" t="str">
        <f>IF(OR(BART_Rides[[#This Row],[Station Code]]="EM", BART_Rides[[#This Row],[Station Code]]="MT", BART_Rides[[#This Row],[Station Code]]="PL", BART_Rides[[#This Row],[Station Code]]="CC"), "Yes", "No")</f>
        <v>No</v>
      </c>
    </row>
    <row r="6489" spans="6:14">
      <c r="F6489" s="3">
        <v>44479</v>
      </c>
      <c r="G6489" s="1" t="s">
        <v>33</v>
      </c>
      <c r="H6489" s="1" t="s">
        <v>104</v>
      </c>
      <c r="I6489" s="1">
        <v>590</v>
      </c>
      <c r="J6489" s="1">
        <f>MONTH(BART_Rides[[#This Row],[Date]])</f>
        <v>10</v>
      </c>
      <c r="K6489" s="1">
        <f>WEEKDAY(BART_Rides[[#This Row],[Date]],2)</f>
        <v>7</v>
      </c>
      <c r="L6489" s="1" t="str">
        <f>LEFT(BART_Rides[[#This Row],[Lines]],1)</f>
        <v>O</v>
      </c>
      <c r="M6489" s="1" t="str">
        <f>IF(BART_Rides[[#This Row],[FirstLetter]]="Y","Yes","No")</f>
        <v>No</v>
      </c>
      <c r="N6489" s="1" t="str">
        <f>IF(OR(BART_Rides[[#This Row],[Station Code]]="EM", BART_Rides[[#This Row],[Station Code]]="MT", BART_Rides[[#This Row],[Station Code]]="PL", BART_Rides[[#This Row],[Station Code]]="CC"), "Yes", "No")</f>
        <v>No</v>
      </c>
    </row>
    <row r="6490" spans="6:14">
      <c r="F6490" s="3">
        <v>44480</v>
      </c>
      <c r="G6490" s="1" t="s">
        <v>33</v>
      </c>
      <c r="H6490" s="1" t="s">
        <v>104</v>
      </c>
      <c r="I6490" s="1">
        <v>973</v>
      </c>
      <c r="J6490" s="1">
        <f>MONTH(BART_Rides[[#This Row],[Date]])</f>
        <v>10</v>
      </c>
      <c r="K6490" s="1">
        <f>WEEKDAY(BART_Rides[[#This Row],[Date]],2)</f>
        <v>1</v>
      </c>
      <c r="L6490" s="1" t="str">
        <f>LEFT(BART_Rides[[#This Row],[Lines]],1)</f>
        <v>O</v>
      </c>
      <c r="M6490" s="1" t="str">
        <f>IF(BART_Rides[[#This Row],[FirstLetter]]="Y","Yes","No")</f>
        <v>No</v>
      </c>
      <c r="N6490" s="1" t="str">
        <f>IF(OR(BART_Rides[[#This Row],[Station Code]]="EM", BART_Rides[[#This Row],[Station Code]]="MT", BART_Rides[[#This Row],[Station Code]]="PL", BART_Rides[[#This Row],[Station Code]]="CC"), "Yes", "No")</f>
        <v>No</v>
      </c>
    </row>
    <row r="6491" spans="6:14">
      <c r="F6491" s="3">
        <v>44481</v>
      </c>
      <c r="G6491" s="1" t="s">
        <v>33</v>
      </c>
      <c r="H6491" s="1" t="s">
        <v>104</v>
      </c>
      <c r="I6491" s="1">
        <v>1126</v>
      </c>
      <c r="J6491" s="1">
        <f>MONTH(BART_Rides[[#This Row],[Date]])</f>
        <v>10</v>
      </c>
      <c r="K6491" s="1">
        <f>WEEKDAY(BART_Rides[[#This Row],[Date]],2)</f>
        <v>2</v>
      </c>
      <c r="L6491" s="1" t="str">
        <f>LEFT(BART_Rides[[#This Row],[Lines]],1)</f>
        <v>O</v>
      </c>
      <c r="M6491" s="1" t="str">
        <f>IF(BART_Rides[[#This Row],[FirstLetter]]="Y","Yes","No")</f>
        <v>No</v>
      </c>
      <c r="N6491" s="1" t="str">
        <f>IF(OR(BART_Rides[[#This Row],[Station Code]]="EM", BART_Rides[[#This Row],[Station Code]]="MT", BART_Rides[[#This Row],[Station Code]]="PL", BART_Rides[[#This Row],[Station Code]]="CC"), "Yes", "No")</f>
        <v>No</v>
      </c>
    </row>
    <row r="6492" spans="6:14">
      <c r="F6492" s="3">
        <v>44482</v>
      </c>
      <c r="G6492" s="1" t="s">
        <v>33</v>
      </c>
      <c r="H6492" s="1" t="s">
        <v>104</v>
      </c>
      <c r="I6492" s="1">
        <v>1188</v>
      </c>
      <c r="J6492" s="1">
        <f>MONTH(BART_Rides[[#This Row],[Date]])</f>
        <v>10</v>
      </c>
      <c r="K6492" s="1">
        <f>WEEKDAY(BART_Rides[[#This Row],[Date]],2)</f>
        <v>3</v>
      </c>
      <c r="L6492" s="1" t="str">
        <f>LEFT(BART_Rides[[#This Row],[Lines]],1)</f>
        <v>O</v>
      </c>
      <c r="M6492" s="1" t="str">
        <f>IF(BART_Rides[[#This Row],[FirstLetter]]="Y","Yes","No")</f>
        <v>No</v>
      </c>
      <c r="N6492" s="1" t="str">
        <f>IF(OR(BART_Rides[[#This Row],[Station Code]]="EM", BART_Rides[[#This Row],[Station Code]]="MT", BART_Rides[[#This Row],[Station Code]]="PL", BART_Rides[[#This Row],[Station Code]]="CC"), "Yes", "No")</f>
        <v>No</v>
      </c>
    </row>
    <row r="6493" spans="6:14">
      <c r="F6493" s="3">
        <v>44483</v>
      </c>
      <c r="G6493" s="1" t="s">
        <v>33</v>
      </c>
      <c r="H6493" s="1" t="s">
        <v>104</v>
      </c>
      <c r="I6493" s="1">
        <v>1117</v>
      </c>
      <c r="J6493" s="1">
        <f>MONTH(BART_Rides[[#This Row],[Date]])</f>
        <v>10</v>
      </c>
      <c r="K6493" s="1">
        <f>WEEKDAY(BART_Rides[[#This Row],[Date]],2)</f>
        <v>4</v>
      </c>
      <c r="L6493" s="1" t="str">
        <f>LEFT(BART_Rides[[#This Row],[Lines]],1)</f>
        <v>O</v>
      </c>
      <c r="M6493" s="1" t="str">
        <f>IF(BART_Rides[[#This Row],[FirstLetter]]="Y","Yes","No")</f>
        <v>No</v>
      </c>
      <c r="N6493" s="1" t="str">
        <f>IF(OR(BART_Rides[[#This Row],[Station Code]]="EM", BART_Rides[[#This Row],[Station Code]]="MT", BART_Rides[[#This Row],[Station Code]]="PL", BART_Rides[[#This Row],[Station Code]]="CC"), "Yes", "No")</f>
        <v>No</v>
      </c>
    </row>
    <row r="6494" spans="6:14">
      <c r="F6494" s="3">
        <v>44484</v>
      </c>
      <c r="G6494" s="1" t="s">
        <v>33</v>
      </c>
      <c r="H6494" s="1" t="s">
        <v>104</v>
      </c>
      <c r="I6494" s="1">
        <v>1164</v>
      </c>
      <c r="J6494" s="1">
        <f>MONTH(BART_Rides[[#This Row],[Date]])</f>
        <v>10</v>
      </c>
      <c r="K6494" s="1">
        <f>WEEKDAY(BART_Rides[[#This Row],[Date]],2)</f>
        <v>5</v>
      </c>
      <c r="L6494" s="1" t="str">
        <f>LEFT(BART_Rides[[#This Row],[Lines]],1)</f>
        <v>O</v>
      </c>
      <c r="M6494" s="1" t="str">
        <f>IF(BART_Rides[[#This Row],[FirstLetter]]="Y","Yes","No")</f>
        <v>No</v>
      </c>
      <c r="N6494" s="1" t="str">
        <f>IF(OR(BART_Rides[[#This Row],[Station Code]]="EM", BART_Rides[[#This Row],[Station Code]]="MT", BART_Rides[[#This Row],[Station Code]]="PL", BART_Rides[[#This Row],[Station Code]]="CC"), "Yes", "No")</f>
        <v>No</v>
      </c>
    </row>
    <row r="6495" spans="6:14">
      <c r="F6495" s="3">
        <v>44485</v>
      </c>
      <c r="G6495" s="1" t="s">
        <v>33</v>
      </c>
      <c r="H6495" s="1" t="s">
        <v>104</v>
      </c>
      <c r="I6495" s="1">
        <v>443</v>
      </c>
      <c r="J6495" s="1">
        <f>MONTH(BART_Rides[[#This Row],[Date]])</f>
        <v>10</v>
      </c>
      <c r="K6495" s="1">
        <f>WEEKDAY(BART_Rides[[#This Row],[Date]],2)</f>
        <v>6</v>
      </c>
      <c r="L6495" s="1" t="str">
        <f>LEFT(BART_Rides[[#This Row],[Lines]],1)</f>
        <v>O</v>
      </c>
      <c r="M6495" s="1" t="str">
        <f>IF(BART_Rides[[#This Row],[FirstLetter]]="Y","Yes","No")</f>
        <v>No</v>
      </c>
      <c r="N6495" s="1" t="str">
        <f>IF(OR(BART_Rides[[#This Row],[Station Code]]="EM", BART_Rides[[#This Row],[Station Code]]="MT", BART_Rides[[#This Row],[Station Code]]="PL", BART_Rides[[#This Row],[Station Code]]="CC"), "Yes", "No")</f>
        <v>No</v>
      </c>
    </row>
    <row r="6496" spans="6:14">
      <c r="F6496" s="3">
        <v>44486</v>
      </c>
      <c r="G6496" s="1" t="s">
        <v>33</v>
      </c>
      <c r="H6496" s="1" t="s">
        <v>104</v>
      </c>
      <c r="I6496" s="1">
        <v>283</v>
      </c>
      <c r="J6496" s="1">
        <f>MONTH(BART_Rides[[#This Row],[Date]])</f>
        <v>10</v>
      </c>
      <c r="K6496" s="1">
        <f>WEEKDAY(BART_Rides[[#This Row],[Date]],2)</f>
        <v>7</v>
      </c>
      <c r="L6496" s="1" t="str">
        <f>LEFT(BART_Rides[[#This Row],[Lines]],1)</f>
        <v>O</v>
      </c>
      <c r="M6496" s="1" t="str">
        <f>IF(BART_Rides[[#This Row],[FirstLetter]]="Y","Yes","No")</f>
        <v>No</v>
      </c>
      <c r="N6496" s="1" t="str">
        <f>IF(OR(BART_Rides[[#This Row],[Station Code]]="EM", BART_Rides[[#This Row],[Station Code]]="MT", BART_Rides[[#This Row],[Station Code]]="PL", BART_Rides[[#This Row],[Station Code]]="CC"), "Yes", "No")</f>
        <v>No</v>
      </c>
    </row>
    <row r="6497" spans="6:14">
      <c r="F6497" s="3">
        <v>44487</v>
      </c>
      <c r="G6497" s="1" t="s">
        <v>33</v>
      </c>
      <c r="H6497" s="1" t="s">
        <v>104</v>
      </c>
      <c r="I6497" s="1">
        <v>1112</v>
      </c>
      <c r="J6497" s="1">
        <f>MONTH(BART_Rides[[#This Row],[Date]])</f>
        <v>10</v>
      </c>
      <c r="K6497" s="1">
        <f>WEEKDAY(BART_Rides[[#This Row],[Date]],2)</f>
        <v>1</v>
      </c>
      <c r="L6497" s="1" t="str">
        <f>LEFT(BART_Rides[[#This Row],[Lines]],1)</f>
        <v>O</v>
      </c>
      <c r="M6497" s="1" t="str">
        <f>IF(BART_Rides[[#This Row],[FirstLetter]]="Y","Yes","No")</f>
        <v>No</v>
      </c>
      <c r="N6497" s="1" t="str">
        <f>IF(OR(BART_Rides[[#This Row],[Station Code]]="EM", BART_Rides[[#This Row],[Station Code]]="MT", BART_Rides[[#This Row],[Station Code]]="PL", BART_Rides[[#This Row],[Station Code]]="CC"), "Yes", "No")</f>
        <v>No</v>
      </c>
    </row>
    <row r="6498" spans="6:14">
      <c r="F6498" s="3">
        <v>44488</v>
      </c>
      <c r="G6498" s="1" t="s">
        <v>33</v>
      </c>
      <c r="H6498" s="1" t="s">
        <v>104</v>
      </c>
      <c r="I6498" s="1">
        <v>1181</v>
      </c>
      <c r="J6498" s="1">
        <f>MONTH(BART_Rides[[#This Row],[Date]])</f>
        <v>10</v>
      </c>
      <c r="K6498" s="1">
        <f>WEEKDAY(BART_Rides[[#This Row],[Date]],2)</f>
        <v>2</v>
      </c>
      <c r="L6498" s="1" t="str">
        <f>LEFT(BART_Rides[[#This Row],[Lines]],1)</f>
        <v>O</v>
      </c>
      <c r="M6498" s="1" t="str">
        <f>IF(BART_Rides[[#This Row],[FirstLetter]]="Y","Yes","No")</f>
        <v>No</v>
      </c>
      <c r="N6498" s="1" t="str">
        <f>IF(OR(BART_Rides[[#This Row],[Station Code]]="EM", BART_Rides[[#This Row],[Station Code]]="MT", BART_Rides[[#This Row],[Station Code]]="PL", BART_Rides[[#This Row],[Station Code]]="CC"), "Yes", "No")</f>
        <v>No</v>
      </c>
    </row>
    <row r="6499" spans="6:14">
      <c r="F6499" s="3">
        <v>44489</v>
      </c>
      <c r="G6499" s="1" t="s">
        <v>33</v>
      </c>
      <c r="H6499" s="1" t="s">
        <v>104</v>
      </c>
      <c r="I6499" s="1">
        <v>1196</v>
      </c>
      <c r="J6499" s="1">
        <f>MONTH(BART_Rides[[#This Row],[Date]])</f>
        <v>10</v>
      </c>
      <c r="K6499" s="1">
        <f>WEEKDAY(BART_Rides[[#This Row],[Date]],2)</f>
        <v>3</v>
      </c>
      <c r="L6499" s="1" t="str">
        <f>LEFT(BART_Rides[[#This Row],[Lines]],1)</f>
        <v>O</v>
      </c>
      <c r="M6499" s="1" t="str">
        <f>IF(BART_Rides[[#This Row],[FirstLetter]]="Y","Yes","No")</f>
        <v>No</v>
      </c>
      <c r="N6499" s="1" t="str">
        <f>IF(OR(BART_Rides[[#This Row],[Station Code]]="EM", BART_Rides[[#This Row],[Station Code]]="MT", BART_Rides[[#This Row],[Station Code]]="PL", BART_Rides[[#This Row],[Station Code]]="CC"), "Yes", "No")</f>
        <v>No</v>
      </c>
    </row>
    <row r="6500" spans="6:14">
      <c r="F6500" s="3">
        <v>44490</v>
      </c>
      <c r="G6500" s="1" t="s">
        <v>33</v>
      </c>
      <c r="H6500" s="1" t="s">
        <v>104</v>
      </c>
      <c r="I6500" s="1">
        <v>1094</v>
      </c>
      <c r="J6500" s="1">
        <f>MONTH(BART_Rides[[#This Row],[Date]])</f>
        <v>10</v>
      </c>
      <c r="K6500" s="1">
        <f>WEEKDAY(BART_Rides[[#This Row],[Date]],2)</f>
        <v>4</v>
      </c>
      <c r="L6500" s="1" t="str">
        <f>LEFT(BART_Rides[[#This Row],[Lines]],1)</f>
        <v>O</v>
      </c>
      <c r="M6500" s="1" t="str">
        <f>IF(BART_Rides[[#This Row],[FirstLetter]]="Y","Yes","No")</f>
        <v>No</v>
      </c>
      <c r="N6500" s="1" t="str">
        <f>IF(OR(BART_Rides[[#This Row],[Station Code]]="EM", BART_Rides[[#This Row],[Station Code]]="MT", BART_Rides[[#This Row],[Station Code]]="PL", BART_Rides[[#This Row],[Station Code]]="CC"), "Yes", "No")</f>
        <v>No</v>
      </c>
    </row>
    <row r="6501" spans="6:14">
      <c r="F6501" s="3">
        <v>44491</v>
      </c>
      <c r="G6501" s="1" t="s">
        <v>33</v>
      </c>
      <c r="H6501" s="1" t="s">
        <v>104</v>
      </c>
      <c r="I6501" s="1">
        <v>1051</v>
      </c>
      <c r="J6501" s="1">
        <f>MONTH(BART_Rides[[#This Row],[Date]])</f>
        <v>10</v>
      </c>
      <c r="K6501" s="1">
        <f>WEEKDAY(BART_Rides[[#This Row],[Date]],2)</f>
        <v>5</v>
      </c>
      <c r="L6501" s="1" t="str">
        <f>LEFT(BART_Rides[[#This Row],[Lines]],1)</f>
        <v>O</v>
      </c>
      <c r="M6501" s="1" t="str">
        <f>IF(BART_Rides[[#This Row],[FirstLetter]]="Y","Yes","No")</f>
        <v>No</v>
      </c>
      <c r="N6501" s="1" t="str">
        <f>IF(OR(BART_Rides[[#This Row],[Station Code]]="EM", BART_Rides[[#This Row],[Station Code]]="MT", BART_Rides[[#This Row],[Station Code]]="PL", BART_Rides[[#This Row],[Station Code]]="CC"), "Yes", "No")</f>
        <v>No</v>
      </c>
    </row>
    <row r="6502" spans="6:14">
      <c r="F6502" s="3">
        <v>44492</v>
      </c>
      <c r="G6502" s="1" t="s">
        <v>33</v>
      </c>
      <c r="H6502" s="1" t="s">
        <v>104</v>
      </c>
      <c r="I6502" s="1">
        <v>617</v>
      </c>
      <c r="J6502" s="1">
        <f>MONTH(BART_Rides[[#This Row],[Date]])</f>
        <v>10</v>
      </c>
      <c r="K6502" s="1">
        <f>WEEKDAY(BART_Rides[[#This Row],[Date]],2)</f>
        <v>6</v>
      </c>
      <c r="L6502" s="1" t="str">
        <f>LEFT(BART_Rides[[#This Row],[Lines]],1)</f>
        <v>O</v>
      </c>
      <c r="M6502" s="1" t="str">
        <f>IF(BART_Rides[[#This Row],[FirstLetter]]="Y","Yes","No")</f>
        <v>No</v>
      </c>
      <c r="N6502" s="1" t="str">
        <f>IF(OR(BART_Rides[[#This Row],[Station Code]]="EM", BART_Rides[[#This Row],[Station Code]]="MT", BART_Rides[[#This Row],[Station Code]]="PL", BART_Rides[[#This Row],[Station Code]]="CC"), "Yes", "No")</f>
        <v>No</v>
      </c>
    </row>
    <row r="6503" spans="6:14">
      <c r="F6503" s="3">
        <v>44493</v>
      </c>
      <c r="G6503" s="1" t="s">
        <v>33</v>
      </c>
      <c r="H6503" s="1" t="s">
        <v>104</v>
      </c>
      <c r="I6503" s="1">
        <v>305</v>
      </c>
      <c r="J6503" s="1">
        <f>MONTH(BART_Rides[[#This Row],[Date]])</f>
        <v>10</v>
      </c>
      <c r="K6503" s="1">
        <f>WEEKDAY(BART_Rides[[#This Row],[Date]],2)</f>
        <v>7</v>
      </c>
      <c r="L6503" s="1" t="str">
        <f>LEFT(BART_Rides[[#This Row],[Lines]],1)</f>
        <v>O</v>
      </c>
      <c r="M6503" s="1" t="str">
        <f>IF(BART_Rides[[#This Row],[FirstLetter]]="Y","Yes","No")</f>
        <v>No</v>
      </c>
      <c r="N6503" s="1" t="str">
        <f>IF(OR(BART_Rides[[#This Row],[Station Code]]="EM", BART_Rides[[#This Row],[Station Code]]="MT", BART_Rides[[#This Row],[Station Code]]="PL", BART_Rides[[#This Row],[Station Code]]="CC"), "Yes", "No")</f>
        <v>No</v>
      </c>
    </row>
    <row r="6504" spans="6:14">
      <c r="F6504" s="3">
        <v>44494</v>
      </c>
      <c r="G6504" s="1" t="s">
        <v>33</v>
      </c>
      <c r="H6504" s="1" t="s">
        <v>104</v>
      </c>
      <c r="I6504" s="1">
        <v>968</v>
      </c>
      <c r="J6504" s="1">
        <f>MONTH(BART_Rides[[#This Row],[Date]])</f>
        <v>10</v>
      </c>
      <c r="K6504" s="1">
        <f>WEEKDAY(BART_Rides[[#This Row],[Date]],2)</f>
        <v>1</v>
      </c>
      <c r="L6504" s="1" t="str">
        <f>LEFT(BART_Rides[[#This Row],[Lines]],1)</f>
        <v>O</v>
      </c>
      <c r="M6504" s="1" t="str">
        <f>IF(BART_Rides[[#This Row],[FirstLetter]]="Y","Yes","No")</f>
        <v>No</v>
      </c>
      <c r="N6504" s="1" t="str">
        <f>IF(OR(BART_Rides[[#This Row],[Station Code]]="EM", BART_Rides[[#This Row],[Station Code]]="MT", BART_Rides[[#This Row],[Station Code]]="PL", BART_Rides[[#This Row],[Station Code]]="CC"), "Yes", "No")</f>
        <v>No</v>
      </c>
    </row>
    <row r="6505" spans="6:14">
      <c r="F6505" s="3">
        <v>44495</v>
      </c>
      <c r="G6505" s="1" t="s">
        <v>33</v>
      </c>
      <c r="H6505" s="1" t="s">
        <v>104</v>
      </c>
      <c r="I6505" s="1">
        <v>1147</v>
      </c>
      <c r="J6505" s="1">
        <f>MONTH(BART_Rides[[#This Row],[Date]])</f>
        <v>10</v>
      </c>
      <c r="K6505" s="1">
        <f>WEEKDAY(BART_Rides[[#This Row],[Date]],2)</f>
        <v>2</v>
      </c>
      <c r="L6505" s="1" t="str">
        <f>LEFT(BART_Rides[[#This Row],[Lines]],1)</f>
        <v>O</v>
      </c>
      <c r="M6505" s="1" t="str">
        <f>IF(BART_Rides[[#This Row],[FirstLetter]]="Y","Yes","No")</f>
        <v>No</v>
      </c>
      <c r="N6505" s="1" t="str">
        <f>IF(OR(BART_Rides[[#This Row],[Station Code]]="EM", BART_Rides[[#This Row],[Station Code]]="MT", BART_Rides[[#This Row],[Station Code]]="PL", BART_Rides[[#This Row],[Station Code]]="CC"), "Yes", "No")</f>
        <v>No</v>
      </c>
    </row>
    <row r="6506" spans="6:14">
      <c r="F6506" s="3">
        <v>44496</v>
      </c>
      <c r="G6506" s="1" t="s">
        <v>33</v>
      </c>
      <c r="H6506" s="1" t="s">
        <v>104</v>
      </c>
      <c r="I6506" s="1">
        <v>1184</v>
      </c>
      <c r="J6506" s="1">
        <f>MONTH(BART_Rides[[#This Row],[Date]])</f>
        <v>10</v>
      </c>
      <c r="K6506" s="1">
        <f>WEEKDAY(BART_Rides[[#This Row],[Date]],2)</f>
        <v>3</v>
      </c>
      <c r="L6506" s="1" t="str">
        <f>LEFT(BART_Rides[[#This Row],[Lines]],1)</f>
        <v>O</v>
      </c>
      <c r="M6506" s="1" t="str">
        <f>IF(BART_Rides[[#This Row],[FirstLetter]]="Y","Yes","No")</f>
        <v>No</v>
      </c>
      <c r="N6506" s="1" t="str">
        <f>IF(OR(BART_Rides[[#This Row],[Station Code]]="EM", BART_Rides[[#This Row],[Station Code]]="MT", BART_Rides[[#This Row],[Station Code]]="PL", BART_Rides[[#This Row],[Station Code]]="CC"), "Yes", "No")</f>
        <v>No</v>
      </c>
    </row>
    <row r="6507" spans="6:14">
      <c r="F6507" s="3">
        <v>44497</v>
      </c>
      <c r="G6507" s="1" t="s">
        <v>33</v>
      </c>
      <c r="H6507" s="1" t="s">
        <v>104</v>
      </c>
      <c r="I6507" s="1">
        <v>1223</v>
      </c>
      <c r="J6507" s="1">
        <f>MONTH(BART_Rides[[#This Row],[Date]])</f>
        <v>10</v>
      </c>
      <c r="K6507" s="1">
        <f>WEEKDAY(BART_Rides[[#This Row],[Date]],2)</f>
        <v>4</v>
      </c>
      <c r="L6507" s="1" t="str">
        <f>LEFT(BART_Rides[[#This Row],[Lines]],1)</f>
        <v>O</v>
      </c>
      <c r="M6507" s="1" t="str">
        <f>IF(BART_Rides[[#This Row],[FirstLetter]]="Y","Yes","No")</f>
        <v>No</v>
      </c>
      <c r="N6507" s="1" t="str">
        <f>IF(OR(BART_Rides[[#This Row],[Station Code]]="EM", BART_Rides[[#This Row],[Station Code]]="MT", BART_Rides[[#This Row],[Station Code]]="PL", BART_Rides[[#This Row],[Station Code]]="CC"), "Yes", "No")</f>
        <v>No</v>
      </c>
    </row>
    <row r="6508" spans="6:14">
      <c r="F6508" s="3">
        <v>44498</v>
      </c>
      <c r="G6508" s="1" t="s">
        <v>33</v>
      </c>
      <c r="H6508" s="1" t="s">
        <v>104</v>
      </c>
      <c r="I6508" s="1">
        <v>1230</v>
      </c>
      <c r="J6508" s="1">
        <f>MONTH(BART_Rides[[#This Row],[Date]])</f>
        <v>10</v>
      </c>
      <c r="K6508" s="1">
        <f>WEEKDAY(BART_Rides[[#This Row],[Date]],2)</f>
        <v>5</v>
      </c>
      <c r="L6508" s="1" t="str">
        <f>LEFT(BART_Rides[[#This Row],[Lines]],1)</f>
        <v>O</v>
      </c>
      <c r="M6508" s="1" t="str">
        <f>IF(BART_Rides[[#This Row],[FirstLetter]]="Y","Yes","No")</f>
        <v>No</v>
      </c>
      <c r="N6508" s="1" t="str">
        <f>IF(OR(BART_Rides[[#This Row],[Station Code]]="EM", BART_Rides[[#This Row],[Station Code]]="MT", BART_Rides[[#This Row],[Station Code]]="PL", BART_Rides[[#This Row],[Station Code]]="CC"), "Yes", "No")</f>
        <v>No</v>
      </c>
    </row>
    <row r="6509" spans="6:14">
      <c r="F6509" s="3">
        <v>44499</v>
      </c>
      <c r="G6509" s="1" t="s">
        <v>33</v>
      </c>
      <c r="H6509" s="1" t="s">
        <v>104</v>
      </c>
      <c r="I6509" s="1">
        <v>700</v>
      </c>
      <c r="J6509" s="1">
        <f>MONTH(BART_Rides[[#This Row],[Date]])</f>
        <v>10</v>
      </c>
      <c r="K6509" s="1">
        <f>WEEKDAY(BART_Rides[[#This Row],[Date]],2)</f>
        <v>6</v>
      </c>
      <c r="L6509" s="1" t="str">
        <f>LEFT(BART_Rides[[#This Row],[Lines]],1)</f>
        <v>O</v>
      </c>
      <c r="M6509" s="1" t="str">
        <f>IF(BART_Rides[[#This Row],[FirstLetter]]="Y","Yes","No")</f>
        <v>No</v>
      </c>
      <c r="N6509" s="1" t="str">
        <f>IF(OR(BART_Rides[[#This Row],[Station Code]]="EM", BART_Rides[[#This Row],[Station Code]]="MT", BART_Rides[[#This Row],[Station Code]]="PL", BART_Rides[[#This Row],[Station Code]]="CC"), "Yes", "No")</f>
        <v>No</v>
      </c>
    </row>
    <row r="6510" spans="6:14">
      <c r="F6510" s="3">
        <v>44500</v>
      </c>
      <c r="G6510" s="1" t="s">
        <v>33</v>
      </c>
      <c r="H6510" s="1" t="s">
        <v>104</v>
      </c>
      <c r="I6510" s="1">
        <v>536</v>
      </c>
      <c r="J6510" s="1">
        <f>MONTH(BART_Rides[[#This Row],[Date]])</f>
        <v>10</v>
      </c>
      <c r="K6510" s="1">
        <f>WEEKDAY(BART_Rides[[#This Row],[Date]],2)</f>
        <v>7</v>
      </c>
      <c r="L6510" s="1" t="str">
        <f>LEFT(BART_Rides[[#This Row],[Lines]],1)</f>
        <v>O</v>
      </c>
      <c r="M6510" s="1" t="str">
        <f>IF(BART_Rides[[#This Row],[FirstLetter]]="Y","Yes","No")</f>
        <v>No</v>
      </c>
      <c r="N6510" s="1" t="str">
        <f>IF(OR(BART_Rides[[#This Row],[Station Code]]="EM", BART_Rides[[#This Row],[Station Code]]="MT", BART_Rides[[#This Row],[Station Code]]="PL", BART_Rides[[#This Row],[Station Code]]="CC"), "Yes", "No")</f>
        <v>No</v>
      </c>
    </row>
    <row r="6511" spans="6:14">
      <c r="F6511" s="3">
        <v>44501</v>
      </c>
      <c r="G6511" s="1" t="s">
        <v>33</v>
      </c>
      <c r="H6511" s="1" t="s">
        <v>104</v>
      </c>
      <c r="I6511" s="1">
        <v>1047</v>
      </c>
      <c r="J6511" s="1">
        <f>MONTH(BART_Rides[[#This Row],[Date]])</f>
        <v>11</v>
      </c>
      <c r="K6511" s="1">
        <f>WEEKDAY(BART_Rides[[#This Row],[Date]],2)</f>
        <v>1</v>
      </c>
      <c r="L6511" s="1" t="str">
        <f>LEFT(BART_Rides[[#This Row],[Lines]],1)</f>
        <v>O</v>
      </c>
      <c r="M6511" s="1" t="str">
        <f>IF(BART_Rides[[#This Row],[FirstLetter]]="Y","Yes","No")</f>
        <v>No</v>
      </c>
      <c r="N6511" s="1" t="str">
        <f>IF(OR(BART_Rides[[#This Row],[Station Code]]="EM", BART_Rides[[#This Row],[Station Code]]="MT", BART_Rides[[#This Row],[Station Code]]="PL", BART_Rides[[#This Row],[Station Code]]="CC"), "Yes", "No")</f>
        <v>No</v>
      </c>
    </row>
    <row r="6512" spans="6:14">
      <c r="F6512" s="3">
        <v>44502</v>
      </c>
      <c r="G6512" s="1" t="s">
        <v>33</v>
      </c>
      <c r="H6512" s="1" t="s">
        <v>104</v>
      </c>
      <c r="I6512" s="1">
        <v>1216</v>
      </c>
      <c r="J6512" s="1">
        <f>MONTH(BART_Rides[[#This Row],[Date]])</f>
        <v>11</v>
      </c>
      <c r="K6512" s="1">
        <f>WEEKDAY(BART_Rides[[#This Row],[Date]],2)</f>
        <v>2</v>
      </c>
      <c r="L6512" s="1" t="str">
        <f>LEFT(BART_Rides[[#This Row],[Lines]],1)</f>
        <v>O</v>
      </c>
      <c r="M6512" s="1" t="str">
        <f>IF(BART_Rides[[#This Row],[FirstLetter]]="Y","Yes","No")</f>
        <v>No</v>
      </c>
      <c r="N6512" s="1" t="str">
        <f>IF(OR(BART_Rides[[#This Row],[Station Code]]="EM", BART_Rides[[#This Row],[Station Code]]="MT", BART_Rides[[#This Row],[Station Code]]="PL", BART_Rides[[#This Row],[Station Code]]="CC"), "Yes", "No")</f>
        <v>No</v>
      </c>
    </row>
    <row r="6513" spans="6:14">
      <c r="F6513" s="3">
        <v>44503</v>
      </c>
      <c r="G6513" s="1" t="s">
        <v>33</v>
      </c>
      <c r="H6513" s="1" t="s">
        <v>104</v>
      </c>
      <c r="I6513" s="1">
        <v>1278</v>
      </c>
      <c r="J6513" s="1">
        <f>MONTH(BART_Rides[[#This Row],[Date]])</f>
        <v>11</v>
      </c>
      <c r="K6513" s="1">
        <f>WEEKDAY(BART_Rides[[#This Row],[Date]],2)</f>
        <v>3</v>
      </c>
      <c r="L6513" s="1" t="str">
        <f>LEFT(BART_Rides[[#This Row],[Lines]],1)</f>
        <v>O</v>
      </c>
      <c r="M6513" s="1" t="str">
        <f>IF(BART_Rides[[#This Row],[FirstLetter]]="Y","Yes","No")</f>
        <v>No</v>
      </c>
      <c r="N6513" s="1" t="str">
        <f>IF(OR(BART_Rides[[#This Row],[Station Code]]="EM", BART_Rides[[#This Row],[Station Code]]="MT", BART_Rides[[#This Row],[Station Code]]="PL", BART_Rides[[#This Row],[Station Code]]="CC"), "Yes", "No")</f>
        <v>No</v>
      </c>
    </row>
    <row r="6514" spans="6:14">
      <c r="F6514" s="3">
        <v>44504</v>
      </c>
      <c r="G6514" s="1" t="s">
        <v>33</v>
      </c>
      <c r="H6514" s="1" t="s">
        <v>104</v>
      </c>
      <c r="I6514" s="1">
        <v>1266</v>
      </c>
      <c r="J6514" s="1">
        <f>MONTH(BART_Rides[[#This Row],[Date]])</f>
        <v>11</v>
      </c>
      <c r="K6514" s="1">
        <f>WEEKDAY(BART_Rides[[#This Row],[Date]],2)</f>
        <v>4</v>
      </c>
      <c r="L6514" s="1" t="str">
        <f>LEFT(BART_Rides[[#This Row],[Lines]],1)</f>
        <v>O</v>
      </c>
      <c r="M6514" s="1" t="str">
        <f>IF(BART_Rides[[#This Row],[FirstLetter]]="Y","Yes","No")</f>
        <v>No</v>
      </c>
      <c r="N6514" s="1" t="str">
        <f>IF(OR(BART_Rides[[#This Row],[Station Code]]="EM", BART_Rides[[#This Row],[Station Code]]="MT", BART_Rides[[#This Row],[Station Code]]="PL", BART_Rides[[#This Row],[Station Code]]="CC"), "Yes", "No")</f>
        <v>No</v>
      </c>
    </row>
    <row r="6515" spans="6:14">
      <c r="F6515" s="3">
        <v>44505</v>
      </c>
      <c r="G6515" s="1" t="s">
        <v>33</v>
      </c>
      <c r="H6515" s="1" t="s">
        <v>104</v>
      </c>
      <c r="I6515" s="1">
        <v>1215</v>
      </c>
      <c r="J6515" s="1">
        <f>MONTH(BART_Rides[[#This Row],[Date]])</f>
        <v>11</v>
      </c>
      <c r="K6515" s="1">
        <f>WEEKDAY(BART_Rides[[#This Row],[Date]],2)</f>
        <v>5</v>
      </c>
      <c r="L6515" s="1" t="str">
        <f>LEFT(BART_Rides[[#This Row],[Lines]],1)</f>
        <v>O</v>
      </c>
      <c r="M6515" s="1" t="str">
        <f>IF(BART_Rides[[#This Row],[FirstLetter]]="Y","Yes","No")</f>
        <v>No</v>
      </c>
      <c r="N6515" s="1" t="str">
        <f>IF(OR(BART_Rides[[#This Row],[Station Code]]="EM", BART_Rides[[#This Row],[Station Code]]="MT", BART_Rides[[#This Row],[Station Code]]="PL", BART_Rides[[#This Row],[Station Code]]="CC"), "Yes", "No")</f>
        <v>No</v>
      </c>
    </row>
    <row r="6516" spans="6:14">
      <c r="F6516" s="3">
        <v>44506</v>
      </c>
      <c r="G6516" s="1" t="s">
        <v>33</v>
      </c>
      <c r="H6516" s="1" t="s">
        <v>104</v>
      </c>
      <c r="I6516" s="1">
        <v>664</v>
      </c>
      <c r="J6516" s="1">
        <f>MONTH(BART_Rides[[#This Row],[Date]])</f>
        <v>11</v>
      </c>
      <c r="K6516" s="1">
        <f>WEEKDAY(BART_Rides[[#This Row],[Date]],2)</f>
        <v>6</v>
      </c>
      <c r="L6516" s="1" t="str">
        <f>LEFT(BART_Rides[[#This Row],[Lines]],1)</f>
        <v>O</v>
      </c>
      <c r="M6516" s="1" t="str">
        <f>IF(BART_Rides[[#This Row],[FirstLetter]]="Y","Yes","No")</f>
        <v>No</v>
      </c>
      <c r="N6516" s="1" t="str">
        <f>IF(OR(BART_Rides[[#This Row],[Station Code]]="EM", BART_Rides[[#This Row],[Station Code]]="MT", BART_Rides[[#This Row],[Station Code]]="PL", BART_Rides[[#This Row],[Station Code]]="CC"), "Yes", "No")</f>
        <v>No</v>
      </c>
    </row>
    <row r="6517" spans="6:14">
      <c r="F6517" s="3">
        <v>44507</v>
      </c>
      <c r="G6517" s="1" t="s">
        <v>33</v>
      </c>
      <c r="H6517" s="1" t="s">
        <v>104</v>
      </c>
      <c r="I6517" s="1">
        <v>455</v>
      </c>
      <c r="J6517" s="1">
        <f>MONTH(BART_Rides[[#This Row],[Date]])</f>
        <v>11</v>
      </c>
      <c r="K6517" s="1">
        <f>WEEKDAY(BART_Rides[[#This Row],[Date]],2)</f>
        <v>7</v>
      </c>
      <c r="L6517" s="1" t="str">
        <f>LEFT(BART_Rides[[#This Row],[Lines]],1)</f>
        <v>O</v>
      </c>
      <c r="M6517" s="1" t="str">
        <f>IF(BART_Rides[[#This Row],[FirstLetter]]="Y","Yes","No")</f>
        <v>No</v>
      </c>
      <c r="N6517" s="1" t="str">
        <f>IF(OR(BART_Rides[[#This Row],[Station Code]]="EM", BART_Rides[[#This Row],[Station Code]]="MT", BART_Rides[[#This Row],[Station Code]]="PL", BART_Rides[[#This Row],[Station Code]]="CC"), "Yes", "No")</f>
        <v>No</v>
      </c>
    </row>
    <row r="6518" spans="6:14">
      <c r="F6518" s="3">
        <v>44508</v>
      </c>
      <c r="G6518" s="1" t="s">
        <v>33</v>
      </c>
      <c r="H6518" s="1" t="s">
        <v>104</v>
      </c>
      <c r="I6518" s="1">
        <v>1123</v>
      </c>
      <c r="J6518" s="1">
        <f>MONTH(BART_Rides[[#This Row],[Date]])</f>
        <v>11</v>
      </c>
      <c r="K6518" s="1">
        <f>WEEKDAY(BART_Rides[[#This Row],[Date]],2)</f>
        <v>1</v>
      </c>
      <c r="L6518" s="1" t="str">
        <f>LEFT(BART_Rides[[#This Row],[Lines]],1)</f>
        <v>O</v>
      </c>
      <c r="M6518" s="1" t="str">
        <f>IF(BART_Rides[[#This Row],[FirstLetter]]="Y","Yes","No")</f>
        <v>No</v>
      </c>
      <c r="N6518" s="1" t="str">
        <f>IF(OR(BART_Rides[[#This Row],[Station Code]]="EM", BART_Rides[[#This Row],[Station Code]]="MT", BART_Rides[[#This Row],[Station Code]]="PL", BART_Rides[[#This Row],[Station Code]]="CC"), "Yes", "No")</f>
        <v>No</v>
      </c>
    </row>
    <row r="6519" spans="6:14">
      <c r="F6519" s="3">
        <v>44509</v>
      </c>
      <c r="G6519" s="1" t="s">
        <v>33</v>
      </c>
      <c r="H6519" s="1" t="s">
        <v>104</v>
      </c>
      <c r="I6519" s="1">
        <v>1173</v>
      </c>
      <c r="J6519" s="1">
        <f>MONTH(BART_Rides[[#This Row],[Date]])</f>
        <v>11</v>
      </c>
      <c r="K6519" s="1">
        <f>WEEKDAY(BART_Rides[[#This Row],[Date]],2)</f>
        <v>2</v>
      </c>
      <c r="L6519" s="1" t="str">
        <f>LEFT(BART_Rides[[#This Row],[Lines]],1)</f>
        <v>O</v>
      </c>
      <c r="M6519" s="1" t="str">
        <f>IF(BART_Rides[[#This Row],[FirstLetter]]="Y","Yes","No")</f>
        <v>No</v>
      </c>
      <c r="N6519" s="1" t="str">
        <f>IF(OR(BART_Rides[[#This Row],[Station Code]]="EM", BART_Rides[[#This Row],[Station Code]]="MT", BART_Rides[[#This Row],[Station Code]]="PL", BART_Rides[[#This Row],[Station Code]]="CC"), "Yes", "No")</f>
        <v>No</v>
      </c>
    </row>
    <row r="6520" spans="6:14">
      <c r="F6520" s="3">
        <v>44510</v>
      </c>
      <c r="G6520" s="1" t="s">
        <v>33</v>
      </c>
      <c r="H6520" s="1" t="s">
        <v>104</v>
      </c>
      <c r="I6520" s="1">
        <v>1275</v>
      </c>
      <c r="J6520" s="1">
        <f>MONTH(BART_Rides[[#This Row],[Date]])</f>
        <v>11</v>
      </c>
      <c r="K6520" s="1">
        <f>WEEKDAY(BART_Rides[[#This Row],[Date]],2)</f>
        <v>3</v>
      </c>
      <c r="L6520" s="1" t="str">
        <f>LEFT(BART_Rides[[#This Row],[Lines]],1)</f>
        <v>O</v>
      </c>
      <c r="M6520" s="1" t="str">
        <f>IF(BART_Rides[[#This Row],[FirstLetter]]="Y","Yes","No")</f>
        <v>No</v>
      </c>
      <c r="N6520" s="1" t="str">
        <f>IF(OR(BART_Rides[[#This Row],[Station Code]]="EM", BART_Rides[[#This Row],[Station Code]]="MT", BART_Rides[[#This Row],[Station Code]]="PL", BART_Rides[[#This Row],[Station Code]]="CC"), "Yes", "No")</f>
        <v>No</v>
      </c>
    </row>
    <row r="6521" spans="6:14">
      <c r="F6521" s="3">
        <v>44511</v>
      </c>
      <c r="G6521" s="1" t="s">
        <v>33</v>
      </c>
      <c r="H6521" s="1" t="s">
        <v>104</v>
      </c>
      <c r="I6521" s="1">
        <v>1060</v>
      </c>
      <c r="J6521" s="1">
        <f>MONTH(BART_Rides[[#This Row],[Date]])</f>
        <v>11</v>
      </c>
      <c r="K6521" s="1">
        <f>WEEKDAY(BART_Rides[[#This Row],[Date]],2)</f>
        <v>4</v>
      </c>
      <c r="L6521" s="1" t="str">
        <f>LEFT(BART_Rides[[#This Row],[Lines]],1)</f>
        <v>O</v>
      </c>
      <c r="M6521" s="1" t="str">
        <f>IF(BART_Rides[[#This Row],[FirstLetter]]="Y","Yes","No")</f>
        <v>No</v>
      </c>
      <c r="N6521" s="1" t="str">
        <f>IF(OR(BART_Rides[[#This Row],[Station Code]]="EM", BART_Rides[[#This Row],[Station Code]]="MT", BART_Rides[[#This Row],[Station Code]]="PL", BART_Rides[[#This Row],[Station Code]]="CC"), "Yes", "No")</f>
        <v>No</v>
      </c>
    </row>
    <row r="6522" spans="6:14">
      <c r="F6522" s="3">
        <v>44512</v>
      </c>
      <c r="G6522" s="1" t="s">
        <v>33</v>
      </c>
      <c r="H6522" s="1" t="s">
        <v>104</v>
      </c>
      <c r="I6522" s="1">
        <v>1208</v>
      </c>
      <c r="J6522" s="1">
        <f>MONTH(BART_Rides[[#This Row],[Date]])</f>
        <v>11</v>
      </c>
      <c r="K6522" s="1">
        <f>WEEKDAY(BART_Rides[[#This Row],[Date]],2)</f>
        <v>5</v>
      </c>
      <c r="L6522" s="1" t="str">
        <f>LEFT(BART_Rides[[#This Row],[Lines]],1)</f>
        <v>O</v>
      </c>
      <c r="M6522" s="1" t="str">
        <f>IF(BART_Rides[[#This Row],[FirstLetter]]="Y","Yes","No")</f>
        <v>No</v>
      </c>
      <c r="N6522" s="1" t="str">
        <f>IF(OR(BART_Rides[[#This Row],[Station Code]]="EM", BART_Rides[[#This Row],[Station Code]]="MT", BART_Rides[[#This Row],[Station Code]]="PL", BART_Rides[[#This Row],[Station Code]]="CC"), "Yes", "No")</f>
        <v>No</v>
      </c>
    </row>
    <row r="6523" spans="6:14">
      <c r="F6523" s="3">
        <v>44513</v>
      </c>
      <c r="G6523" s="1" t="s">
        <v>33</v>
      </c>
      <c r="H6523" s="1" t="s">
        <v>104</v>
      </c>
      <c r="I6523" s="1">
        <v>722</v>
      </c>
      <c r="J6523" s="1">
        <f>MONTH(BART_Rides[[#This Row],[Date]])</f>
        <v>11</v>
      </c>
      <c r="K6523" s="1">
        <f>WEEKDAY(BART_Rides[[#This Row],[Date]],2)</f>
        <v>6</v>
      </c>
      <c r="L6523" s="1" t="str">
        <f>LEFT(BART_Rides[[#This Row],[Lines]],1)</f>
        <v>O</v>
      </c>
      <c r="M6523" s="1" t="str">
        <f>IF(BART_Rides[[#This Row],[FirstLetter]]="Y","Yes","No")</f>
        <v>No</v>
      </c>
      <c r="N6523" s="1" t="str">
        <f>IF(OR(BART_Rides[[#This Row],[Station Code]]="EM", BART_Rides[[#This Row],[Station Code]]="MT", BART_Rides[[#This Row],[Station Code]]="PL", BART_Rides[[#This Row],[Station Code]]="CC"), "Yes", "No")</f>
        <v>No</v>
      </c>
    </row>
    <row r="6524" spans="6:14">
      <c r="F6524" s="3">
        <v>44514</v>
      </c>
      <c r="G6524" s="1" t="s">
        <v>33</v>
      </c>
      <c r="H6524" s="1" t="s">
        <v>104</v>
      </c>
      <c r="I6524" s="1">
        <v>460</v>
      </c>
      <c r="J6524" s="1">
        <f>MONTH(BART_Rides[[#This Row],[Date]])</f>
        <v>11</v>
      </c>
      <c r="K6524" s="1">
        <f>WEEKDAY(BART_Rides[[#This Row],[Date]],2)</f>
        <v>7</v>
      </c>
      <c r="L6524" s="1" t="str">
        <f>LEFT(BART_Rides[[#This Row],[Lines]],1)</f>
        <v>O</v>
      </c>
      <c r="M6524" s="1" t="str">
        <f>IF(BART_Rides[[#This Row],[FirstLetter]]="Y","Yes","No")</f>
        <v>No</v>
      </c>
      <c r="N6524" s="1" t="str">
        <f>IF(OR(BART_Rides[[#This Row],[Station Code]]="EM", BART_Rides[[#This Row],[Station Code]]="MT", BART_Rides[[#This Row],[Station Code]]="PL", BART_Rides[[#This Row],[Station Code]]="CC"), "Yes", "No")</f>
        <v>No</v>
      </c>
    </row>
    <row r="6525" spans="6:14">
      <c r="F6525" s="3">
        <v>44515</v>
      </c>
      <c r="G6525" s="1" t="s">
        <v>33</v>
      </c>
      <c r="H6525" s="1" t="s">
        <v>104</v>
      </c>
      <c r="I6525" s="1">
        <v>1133</v>
      </c>
      <c r="J6525" s="1">
        <f>MONTH(BART_Rides[[#This Row],[Date]])</f>
        <v>11</v>
      </c>
      <c r="K6525" s="1">
        <f>WEEKDAY(BART_Rides[[#This Row],[Date]],2)</f>
        <v>1</v>
      </c>
      <c r="L6525" s="1" t="str">
        <f>LEFT(BART_Rides[[#This Row],[Lines]],1)</f>
        <v>O</v>
      </c>
      <c r="M6525" s="1" t="str">
        <f>IF(BART_Rides[[#This Row],[FirstLetter]]="Y","Yes","No")</f>
        <v>No</v>
      </c>
      <c r="N6525" s="1" t="str">
        <f>IF(OR(BART_Rides[[#This Row],[Station Code]]="EM", BART_Rides[[#This Row],[Station Code]]="MT", BART_Rides[[#This Row],[Station Code]]="PL", BART_Rides[[#This Row],[Station Code]]="CC"), "Yes", "No")</f>
        <v>No</v>
      </c>
    </row>
    <row r="6526" spans="6:14">
      <c r="F6526" s="3">
        <v>44516</v>
      </c>
      <c r="G6526" s="1" t="s">
        <v>33</v>
      </c>
      <c r="H6526" s="1" t="s">
        <v>104</v>
      </c>
      <c r="I6526" s="1">
        <v>1240</v>
      </c>
      <c r="J6526" s="1">
        <f>MONTH(BART_Rides[[#This Row],[Date]])</f>
        <v>11</v>
      </c>
      <c r="K6526" s="1">
        <f>WEEKDAY(BART_Rides[[#This Row],[Date]],2)</f>
        <v>2</v>
      </c>
      <c r="L6526" s="1" t="str">
        <f>LEFT(BART_Rides[[#This Row],[Lines]],1)</f>
        <v>O</v>
      </c>
      <c r="M6526" s="1" t="str">
        <f>IF(BART_Rides[[#This Row],[FirstLetter]]="Y","Yes","No")</f>
        <v>No</v>
      </c>
      <c r="N6526" s="1" t="str">
        <f>IF(OR(BART_Rides[[#This Row],[Station Code]]="EM", BART_Rides[[#This Row],[Station Code]]="MT", BART_Rides[[#This Row],[Station Code]]="PL", BART_Rides[[#This Row],[Station Code]]="CC"), "Yes", "No")</f>
        <v>No</v>
      </c>
    </row>
    <row r="6527" spans="6:14">
      <c r="F6527" s="3">
        <v>44517</v>
      </c>
      <c r="G6527" s="1" t="s">
        <v>33</v>
      </c>
      <c r="H6527" s="1" t="s">
        <v>104</v>
      </c>
      <c r="I6527" s="1">
        <v>1225</v>
      </c>
      <c r="J6527" s="1">
        <f>MONTH(BART_Rides[[#This Row],[Date]])</f>
        <v>11</v>
      </c>
      <c r="K6527" s="1">
        <f>WEEKDAY(BART_Rides[[#This Row],[Date]],2)</f>
        <v>3</v>
      </c>
      <c r="L6527" s="1" t="str">
        <f>LEFT(BART_Rides[[#This Row],[Lines]],1)</f>
        <v>O</v>
      </c>
      <c r="M6527" s="1" t="str">
        <f>IF(BART_Rides[[#This Row],[FirstLetter]]="Y","Yes","No")</f>
        <v>No</v>
      </c>
      <c r="N6527" s="1" t="str">
        <f>IF(OR(BART_Rides[[#This Row],[Station Code]]="EM", BART_Rides[[#This Row],[Station Code]]="MT", BART_Rides[[#This Row],[Station Code]]="PL", BART_Rides[[#This Row],[Station Code]]="CC"), "Yes", "No")</f>
        <v>No</v>
      </c>
    </row>
    <row r="6528" spans="6:14">
      <c r="F6528" s="3">
        <v>44518</v>
      </c>
      <c r="G6528" s="1" t="s">
        <v>33</v>
      </c>
      <c r="H6528" s="1" t="s">
        <v>104</v>
      </c>
      <c r="I6528" s="1">
        <v>1257</v>
      </c>
      <c r="J6528" s="1">
        <f>MONTH(BART_Rides[[#This Row],[Date]])</f>
        <v>11</v>
      </c>
      <c r="K6528" s="1">
        <f>WEEKDAY(BART_Rides[[#This Row],[Date]],2)</f>
        <v>4</v>
      </c>
      <c r="L6528" s="1" t="str">
        <f>LEFT(BART_Rides[[#This Row],[Lines]],1)</f>
        <v>O</v>
      </c>
      <c r="M6528" s="1" t="str">
        <f>IF(BART_Rides[[#This Row],[FirstLetter]]="Y","Yes","No")</f>
        <v>No</v>
      </c>
      <c r="N6528" s="1" t="str">
        <f>IF(OR(BART_Rides[[#This Row],[Station Code]]="EM", BART_Rides[[#This Row],[Station Code]]="MT", BART_Rides[[#This Row],[Station Code]]="PL", BART_Rides[[#This Row],[Station Code]]="CC"), "Yes", "No")</f>
        <v>No</v>
      </c>
    </row>
    <row r="6529" spans="6:14">
      <c r="F6529" s="3">
        <v>44519</v>
      </c>
      <c r="G6529" s="1" t="s">
        <v>33</v>
      </c>
      <c r="H6529" s="1" t="s">
        <v>104</v>
      </c>
      <c r="I6529" s="1">
        <v>1144</v>
      </c>
      <c r="J6529" s="1">
        <f>MONTH(BART_Rides[[#This Row],[Date]])</f>
        <v>11</v>
      </c>
      <c r="K6529" s="1">
        <f>WEEKDAY(BART_Rides[[#This Row],[Date]],2)</f>
        <v>5</v>
      </c>
      <c r="L6529" s="1" t="str">
        <f>LEFT(BART_Rides[[#This Row],[Lines]],1)</f>
        <v>O</v>
      </c>
      <c r="M6529" s="1" t="str">
        <f>IF(BART_Rides[[#This Row],[FirstLetter]]="Y","Yes","No")</f>
        <v>No</v>
      </c>
      <c r="N6529" s="1" t="str">
        <f>IF(OR(BART_Rides[[#This Row],[Station Code]]="EM", BART_Rides[[#This Row],[Station Code]]="MT", BART_Rides[[#This Row],[Station Code]]="PL", BART_Rides[[#This Row],[Station Code]]="CC"), "Yes", "No")</f>
        <v>No</v>
      </c>
    </row>
    <row r="6530" spans="6:14">
      <c r="F6530" s="3">
        <v>44520</v>
      </c>
      <c r="G6530" s="1" t="s">
        <v>33</v>
      </c>
      <c r="H6530" s="1" t="s">
        <v>104</v>
      </c>
      <c r="I6530" s="1">
        <v>677</v>
      </c>
      <c r="J6530" s="1">
        <f>MONTH(BART_Rides[[#This Row],[Date]])</f>
        <v>11</v>
      </c>
      <c r="K6530" s="1">
        <f>WEEKDAY(BART_Rides[[#This Row],[Date]],2)</f>
        <v>6</v>
      </c>
      <c r="L6530" s="1" t="str">
        <f>LEFT(BART_Rides[[#This Row],[Lines]],1)</f>
        <v>O</v>
      </c>
      <c r="M6530" s="1" t="str">
        <f>IF(BART_Rides[[#This Row],[FirstLetter]]="Y","Yes","No")</f>
        <v>No</v>
      </c>
      <c r="N6530" s="1" t="str">
        <f>IF(OR(BART_Rides[[#This Row],[Station Code]]="EM", BART_Rides[[#This Row],[Station Code]]="MT", BART_Rides[[#This Row],[Station Code]]="PL", BART_Rides[[#This Row],[Station Code]]="CC"), "Yes", "No")</f>
        <v>No</v>
      </c>
    </row>
    <row r="6531" spans="6:14">
      <c r="F6531" s="3">
        <v>44521</v>
      </c>
      <c r="G6531" s="1" t="s">
        <v>33</v>
      </c>
      <c r="H6531" s="1" t="s">
        <v>104</v>
      </c>
      <c r="I6531" s="1">
        <v>439</v>
      </c>
      <c r="J6531" s="1">
        <f>MONTH(BART_Rides[[#This Row],[Date]])</f>
        <v>11</v>
      </c>
      <c r="K6531" s="1">
        <f>WEEKDAY(BART_Rides[[#This Row],[Date]],2)</f>
        <v>7</v>
      </c>
      <c r="L6531" s="1" t="str">
        <f>LEFT(BART_Rides[[#This Row],[Lines]],1)</f>
        <v>O</v>
      </c>
      <c r="M6531" s="1" t="str">
        <f>IF(BART_Rides[[#This Row],[FirstLetter]]="Y","Yes","No")</f>
        <v>No</v>
      </c>
      <c r="N6531" s="1" t="str">
        <f>IF(OR(BART_Rides[[#This Row],[Station Code]]="EM", BART_Rides[[#This Row],[Station Code]]="MT", BART_Rides[[#This Row],[Station Code]]="PL", BART_Rides[[#This Row],[Station Code]]="CC"), "Yes", "No")</f>
        <v>No</v>
      </c>
    </row>
    <row r="6532" spans="6:14">
      <c r="F6532" s="3">
        <v>44522</v>
      </c>
      <c r="G6532" s="1" t="s">
        <v>33</v>
      </c>
      <c r="H6532" s="1" t="s">
        <v>104</v>
      </c>
      <c r="I6532" s="1">
        <v>1049</v>
      </c>
      <c r="J6532" s="1">
        <f>MONTH(BART_Rides[[#This Row],[Date]])</f>
        <v>11</v>
      </c>
      <c r="K6532" s="1">
        <f>WEEKDAY(BART_Rides[[#This Row],[Date]],2)</f>
        <v>1</v>
      </c>
      <c r="L6532" s="1" t="str">
        <f>LEFT(BART_Rides[[#This Row],[Lines]],1)</f>
        <v>O</v>
      </c>
      <c r="M6532" s="1" t="str">
        <f>IF(BART_Rides[[#This Row],[FirstLetter]]="Y","Yes","No")</f>
        <v>No</v>
      </c>
      <c r="N6532" s="1" t="str">
        <f>IF(OR(BART_Rides[[#This Row],[Station Code]]="EM", BART_Rides[[#This Row],[Station Code]]="MT", BART_Rides[[#This Row],[Station Code]]="PL", BART_Rides[[#This Row],[Station Code]]="CC"), "Yes", "No")</f>
        <v>No</v>
      </c>
    </row>
    <row r="6533" spans="6:14">
      <c r="F6533" s="3">
        <v>44523</v>
      </c>
      <c r="G6533" s="1" t="s">
        <v>33</v>
      </c>
      <c r="H6533" s="1" t="s">
        <v>104</v>
      </c>
      <c r="I6533" s="1">
        <v>1154</v>
      </c>
      <c r="J6533" s="1">
        <f>MONTH(BART_Rides[[#This Row],[Date]])</f>
        <v>11</v>
      </c>
      <c r="K6533" s="1">
        <f>WEEKDAY(BART_Rides[[#This Row],[Date]],2)</f>
        <v>2</v>
      </c>
      <c r="L6533" s="1" t="str">
        <f>LEFT(BART_Rides[[#This Row],[Lines]],1)</f>
        <v>O</v>
      </c>
      <c r="M6533" s="1" t="str">
        <f>IF(BART_Rides[[#This Row],[FirstLetter]]="Y","Yes","No")</f>
        <v>No</v>
      </c>
      <c r="N6533" s="1" t="str">
        <f>IF(OR(BART_Rides[[#This Row],[Station Code]]="EM", BART_Rides[[#This Row],[Station Code]]="MT", BART_Rides[[#This Row],[Station Code]]="PL", BART_Rides[[#This Row],[Station Code]]="CC"), "Yes", "No")</f>
        <v>No</v>
      </c>
    </row>
    <row r="6534" spans="6:14">
      <c r="F6534" s="3">
        <v>44524</v>
      </c>
      <c r="G6534" s="1" t="s">
        <v>33</v>
      </c>
      <c r="H6534" s="1" t="s">
        <v>104</v>
      </c>
      <c r="I6534" s="1">
        <v>1073</v>
      </c>
      <c r="J6534" s="1">
        <f>MONTH(BART_Rides[[#This Row],[Date]])</f>
        <v>11</v>
      </c>
      <c r="K6534" s="1">
        <f>WEEKDAY(BART_Rides[[#This Row],[Date]],2)</f>
        <v>3</v>
      </c>
      <c r="L6534" s="1" t="str">
        <f>LEFT(BART_Rides[[#This Row],[Lines]],1)</f>
        <v>O</v>
      </c>
      <c r="M6534" s="1" t="str">
        <f>IF(BART_Rides[[#This Row],[FirstLetter]]="Y","Yes","No")</f>
        <v>No</v>
      </c>
      <c r="N6534" s="1" t="str">
        <f>IF(OR(BART_Rides[[#This Row],[Station Code]]="EM", BART_Rides[[#This Row],[Station Code]]="MT", BART_Rides[[#This Row],[Station Code]]="PL", BART_Rides[[#This Row],[Station Code]]="CC"), "Yes", "No")</f>
        <v>No</v>
      </c>
    </row>
    <row r="6535" spans="6:14">
      <c r="F6535" s="3">
        <v>44525</v>
      </c>
      <c r="G6535" s="1" t="s">
        <v>33</v>
      </c>
      <c r="H6535" s="1" t="s">
        <v>104</v>
      </c>
      <c r="I6535" s="1">
        <v>429</v>
      </c>
      <c r="J6535" s="1">
        <f>MONTH(BART_Rides[[#This Row],[Date]])</f>
        <v>11</v>
      </c>
      <c r="K6535" s="1">
        <f>WEEKDAY(BART_Rides[[#This Row],[Date]],2)</f>
        <v>4</v>
      </c>
      <c r="L6535" s="1" t="str">
        <f>LEFT(BART_Rides[[#This Row],[Lines]],1)</f>
        <v>O</v>
      </c>
      <c r="M6535" s="1" t="str">
        <f>IF(BART_Rides[[#This Row],[FirstLetter]]="Y","Yes","No")</f>
        <v>No</v>
      </c>
      <c r="N6535" s="1" t="str">
        <f>IF(OR(BART_Rides[[#This Row],[Station Code]]="EM", BART_Rides[[#This Row],[Station Code]]="MT", BART_Rides[[#This Row],[Station Code]]="PL", BART_Rides[[#This Row],[Station Code]]="CC"), "Yes", "No")</f>
        <v>No</v>
      </c>
    </row>
    <row r="6536" spans="6:14">
      <c r="F6536" s="3">
        <v>44526</v>
      </c>
      <c r="G6536" s="1" t="s">
        <v>33</v>
      </c>
      <c r="H6536" s="1" t="s">
        <v>104</v>
      </c>
      <c r="I6536" s="1">
        <v>697</v>
      </c>
      <c r="J6536" s="1">
        <f>MONTH(BART_Rides[[#This Row],[Date]])</f>
        <v>11</v>
      </c>
      <c r="K6536" s="1">
        <f>WEEKDAY(BART_Rides[[#This Row],[Date]],2)</f>
        <v>5</v>
      </c>
      <c r="L6536" s="1" t="str">
        <f>LEFT(BART_Rides[[#This Row],[Lines]],1)</f>
        <v>O</v>
      </c>
      <c r="M6536" s="1" t="str">
        <f>IF(BART_Rides[[#This Row],[FirstLetter]]="Y","Yes","No")</f>
        <v>No</v>
      </c>
      <c r="N6536" s="1" t="str">
        <f>IF(OR(BART_Rides[[#This Row],[Station Code]]="EM", BART_Rides[[#This Row],[Station Code]]="MT", BART_Rides[[#This Row],[Station Code]]="PL", BART_Rides[[#This Row],[Station Code]]="CC"), "Yes", "No")</f>
        <v>No</v>
      </c>
    </row>
    <row r="6537" spans="6:14">
      <c r="F6537" s="3">
        <v>44527</v>
      </c>
      <c r="G6537" s="1" t="s">
        <v>33</v>
      </c>
      <c r="H6537" s="1" t="s">
        <v>104</v>
      </c>
      <c r="I6537" s="1">
        <v>703</v>
      </c>
      <c r="J6537" s="1">
        <f>MONTH(BART_Rides[[#This Row],[Date]])</f>
        <v>11</v>
      </c>
      <c r="K6537" s="1">
        <f>WEEKDAY(BART_Rides[[#This Row],[Date]],2)</f>
        <v>6</v>
      </c>
      <c r="L6537" s="1" t="str">
        <f>LEFT(BART_Rides[[#This Row],[Lines]],1)</f>
        <v>O</v>
      </c>
      <c r="M6537" s="1" t="str">
        <f>IF(BART_Rides[[#This Row],[FirstLetter]]="Y","Yes","No")</f>
        <v>No</v>
      </c>
      <c r="N6537" s="1" t="str">
        <f>IF(OR(BART_Rides[[#This Row],[Station Code]]="EM", BART_Rides[[#This Row],[Station Code]]="MT", BART_Rides[[#This Row],[Station Code]]="PL", BART_Rides[[#This Row],[Station Code]]="CC"), "Yes", "No")</f>
        <v>No</v>
      </c>
    </row>
    <row r="6538" spans="6:14">
      <c r="F6538" s="3">
        <v>44528</v>
      </c>
      <c r="G6538" s="1" t="s">
        <v>33</v>
      </c>
      <c r="H6538" s="1" t="s">
        <v>104</v>
      </c>
      <c r="I6538" s="1">
        <v>468</v>
      </c>
      <c r="J6538" s="1">
        <f>MONTH(BART_Rides[[#This Row],[Date]])</f>
        <v>11</v>
      </c>
      <c r="K6538" s="1">
        <f>WEEKDAY(BART_Rides[[#This Row],[Date]],2)</f>
        <v>7</v>
      </c>
      <c r="L6538" s="1" t="str">
        <f>LEFT(BART_Rides[[#This Row],[Lines]],1)</f>
        <v>O</v>
      </c>
      <c r="M6538" s="1" t="str">
        <f>IF(BART_Rides[[#This Row],[FirstLetter]]="Y","Yes","No")</f>
        <v>No</v>
      </c>
      <c r="N6538" s="1" t="str">
        <f>IF(OR(BART_Rides[[#This Row],[Station Code]]="EM", BART_Rides[[#This Row],[Station Code]]="MT", BART_Rides[[#This Row],[Station Code]]="PL", BART_Rides[[#This Row],[Station Code]]="CC"), "Yes", "No")</f>
        <v>No</v>
      </c>
    </row>
    <row r="6539" spans="6:14">
      <c r="F6539" s="3">
        <v>44529</v>
      </c>
      <c r="G6539" s="1" t="s">
        <v>33</v>
      </c>
      <c r="H6539" s="1" t="s">
        <v>104</v>
      </c>
      <c r="I6539" s="1">
        <v>1110</v>
      </c>
      <c r="J6539" s="1">
        <f>MONTH(BART_Rides[[#This Row],[Date]])</f>
        <v>11</v>
      </c>
      <c r="K6539" s="1">
        <f>WEEKDAY(BART_Rides[[#This Row],[Date]],2)</f>
        <v>1</v>
      </c>
      <c r="L6539" s="1" t="str">
        <f>LEFT(BART_Rides[[#This Row],[Lines]],1)</f>
        <v>O</v>
      </c>
      <c r="M6539" s="1" t="str">
        <f>IF(BART_Rides[[#This Row],[FirstLetter]]="Y","Yes","No")</f>
        <v>No</v>
      </c>
      <c r="N6539" s="1" t="str">
        <f>IF(OR(BART_Rides[[#This Row],[Station Code]]="EM", BART_Rides[[#This Row],[Station Code]]="MT", BART_Rides[[#This Row],[Station Code]]="PL", BART_Rides[[#This Row],[Station Code]]="CC"), "Yes", "No")</f>
        <v>No</v>
      </c>
    </row>
    <row r="6540" spans="6:14">
      <c r="F6540" s="3">
        <v>44530</v>
      </c>
      <c r="G6540" s="1" t="s">
        <v>33</v>
      </c>
      <c r="H6540" s="1" t="s">
        <v>104</v>
      </c>
      <c r="I6540" s="1">
        <v>1245</v>
      </c>
      <c r="J6540" s="1">
        <f>MONTH(BART_Rides[[#This Row],[Date]])</f>
        <v>11</v>
      </c>
      <c r="K6540" s="1">
        <f>WEEKDAY(BART_Rides[[#This Row],[Date]],2)</f>
        <v>2</v>
      </c>
      <c r="L6540" s="1" t="str">
        <f>LEFT(BART_Rides[[#This Row],[Lines]],1)</f>
        <v>O</v>
      </c>
      <c r="M6540" s="1" t="str">
        <f>IF(BART_Rides[[#This Row],[FirstLetter]]="Y","Yes","No")</f>
        <v>No</v>
      </c>
      <c r="N6540" s="1" t="str">
        <f>IF(OR(BART_Rides[[#This Row],[Station Code]]="EM", BART_Rides[[#This Row],[Station Code]]="MT", BART_Rides[[#This Row],[Station Code]]="PL", BART_Rides[[#This Row],[Station Code]]="CC"), "Yes", "No")</f>
        <v>No</v>
      </c>
    </row>
    <row r="6541" spans="6:14">
      <c r="F6541" s="3">
        <v>44531</v>
      </c>
      <c r="G6541" s="1" t="s">
        <v>33</v>
      </c>
      <c r="H6541" s="1" t="s">
        <v>104</v>
      </c>
      <c r="I6541" s="1">
        <v>1255</v>
      </c>
      <c r="J6541" s="1">
        <f>MONTH(BART_Rides[[#This Row],[Date]])</f>
        <v>12</v>
      </c>
      <c r="K6541" s="1">
        <f>WEEKDAY(BART_Rides[[#This Row],[Date]],2)</f>
        <v>3</v>
      </c>
      <c r="L6541" s="1" t="str">
        <f>LEFT(BART_Rides[[#This Row],[Lines]],1)</f>
        <v>O</v>
      </c>
      <c r="M6541" s="1" t="str">
        <f>IF(BART_Rides[[#This Row],[FirstLetter]]="Y","Yes","No")</f>
        <v>No</v>
      </c>
      <c r="N6541" s="1" t="str">
        <f>IF(OR(BART_Rides[[#This Row],[Station Code]]="EM", BART_Rides[[#This Row],[Station Code]]="MT", BART_Rides[[#This Row],[Station Code]]="PL", BART_Rides[[#This Row],[Station Code]]="CC"), "Yes", "No")</f>
        <v>No</v>
      </c>
    </row>
    <row r="6542" spans="6:14">
      <c r="F6542" s="3">
        <v>44532</v>
      </c>
      <c r="G6542" s="1" t="s">
        <v>33</v>
      </c>
      <c r="H6542" s="1" t="s">
        <v>104</v>
      </c>
      <c r="I6542" s="1">
        <v>1205</v>
      </c>
      <c r="J6542" s="1">
        <f>MONTH(BART_Rides[[#This Row],[Date]])</f>
        <v>12</v>
      </c>
      <c r="K6542" s="1">
        <f>WEEKDAY(BART_Rides[[#This Row],[Date]],2)</f>
        <v>4</v>
      </c>
      <c r="L6542" s="1" t="str">
        <f>LEFT(BART_Rides[[#This Row],[Lines]],1)</f>
        <v>O</v>
      </c>
      <c r="M6542" s="1" t="str">
        <f>IF(BART_Rides[[#This Row],[FirstLetter]]="Y","Yes","No")</f>
        <v>No</v>
      </c>
      <c r="N6542" s="1" t="str">
        <f>IF(OR(BART_Rides[[#This Row],[Station Code]]="EM", BART_Rides[[#This Row],[Station Code]]="MT", BART_Rides[[#This Row],[Station Code]]="PL", BART_Rides[[#This Row],[Station Code]]="CC"), "Yes", "No")</f>
        <v>No</v>
      </c>
    </row>
    <row r="6543" spans="6:14">
      <c r="F6543" s="3">
        <v>44533</v>
      </c>
      <c r="G6543" s="1" t="s">
        <v>33</v>
      </c>
      <c r="H6543" s="1" t="s">
        <v>104</v>
      </c>
      <c r="I6543" s="1">
        <v>1168</v>
      </c>
      <c r="J6543" s="1">
        <f>MONTH(BART_Rides[[#This Row],[Date]])</f>
        <v>12</v>
      </c>
      <c r="K6543" s="1">
        <f>WEEKDAY(BART_Rides[[#This Row],[Date]],2)</f>
        <v>5</v>
      </c>
      <c r="L6543" s="1" t="str">
        <f>LEFT(BART_Rides[[#This Row],[Lines]],1)</f>
        <v>O</v>
      </c>
      <c r="M6543" s="1" t="str">
        <f>IF(BART_Rides[[#This Row],[FirstLetter]]="Y","Yes","No")</f>
        <v>No</v>
      </c>
      <c r="N6543" s="1" t="str">
        <f>IF(OR(BART_Rides[[#This Row],[Station Code]]="EM", BART_Rides[[#This Row],[Station Code]]="MT", BART_Rides[[#This Row],[Station Code]]="PL", BART_Rides[[#This Row],[Station Code]]="CC"), "Yes", "No")</f>
        <v>No</v>
      </c>
    </row>
    <row r="6544" spans="6:14">
      <c r="F6544" s="3">
        <v>44534</v>
      </c>
      <c r="G6544" s="1" t="s">
        <v>33</v>
      </c>
      <c r="H6544" s="1" t="s">
        <v>104</v>
      </c>
      <c r="I6544" s="1">
        <v>723</v>
      </c>
      <c r="J6544" s="1">
        <f>MONTH(BART_Rides[[#This Row],[Date]])</f>
        <v>12</v>
      </c>
      <c r="K6544" s="1">
        <f>WEEKDAY(BART_Rides[[#This Row],[Date]],2)</f>
        <v>6</v>
      </c>
      <c r="L6544" s="1" t="str">
        <f>LEFT(BART_Rides[[#This Row],[Lines]],1)</f>
        <v>O</v>
      </c>
      <c r="M6544" s="1" t="str">
        <f>IF(BART_Rides[[#This Row],[FirstLetter]]="Y","Yes","No")</f>
        <v>No</v>
      </c>
      <c r="N6544" s="1" t="str">
        <f>IF(OR(BART_Rides[[#This Row],[Station Code]]="EM", BART_Rides[[#This Row],[Station Code]]="MT", BART_Rides[[#This Row],[Station Code]]="PL", BART_Rides[[#This Row],[Station Code]]="CC"), "Yes", "No")</f>
        <v>No</v>
      </c>
    </row>
    <row r="6545" spans="6:14">
      <c r="F6545" s="3">
        <v>44535</v>
      </c>
      <c r="G6545" s="1" t="s">
        <v>33</v>
      </c>
      <c r="H6545" s="1" t="s">
        <v>104</v>
      </c>
      <c r="I6545" s="1">
        <v>441</v>
      </c>
      <c r="J6545" s="1">
        <f>MONTH(BART_Rides[[#This Row],[Date]])</f>
        <v>12</v>
      </c>
      <c r="K6545" s="1">
        <f>WEEKDAY(BART_Rides[[#This Row],[Date]],2)</f>
        <v>7</v>
      </c>
      <c r="L6545" s="1" t="str">
        <f>LEFT(BART_Rides[[#This Row],[Lines]],1)</f>
        <v>O</v>
      </c>
      <c r="M6545" s="1" t="str">
        <f>IF(BART_Rides[[#This Row],[FirstLetter]]="Y","Yes","No")</f>
        <v>No</v>
      </c>
      <c r="N6545" s="1" t="str">
        <f>IF(OR(BART_Rides[[#This Row],[Station Code]]="EM", BART_Rides[[#This Row],[Station Code]]="MT", BART_Rides[[#This Row],[Station Code]]="PL", BART_Rides[[#This Row],[Station Code]]="CC"), "Yes", "No")</f>
        <v>No</v>
      </c>
    </row>
    <row r="6546" spans="6:14">
      <c r="F6546" s="3">
        <v>44536</v>
      </c>
      <c r="G6546" s="1" t="s">
        <v>33</v>
      </c>
      <c r="H6546" s="1" t="s">
        <v>104</v>
      </c>
      <c r="I6546" s="1">
        <v>1155</v>
      </c>
      <c r="J6546" s="1">
        <f>MONTH(BART_Rides[[#This Row],[Date]])</f>
        <v>12</v>
      </c>
      <c r="K6546" s="1">
        <f>WEEKDAY(BART_Rides[[#This Row],[Date]],2)</f>
        <v>1</v>
      </c>
      <c r="L6546" s="1" t="str">
        <f>LEFT(BART_Rides[[#This Row],[Lines]],1)</f>
        <v>O</v>
      </c>
      <c r="M6546" s="1" t="str">
        <f>IF(BART_Rides[[#This Row],[FirstLetter]]="Y","Yes","No")</f>
        <v>No</v>
      </c>
      <c r="N6546" s="1" t="str">
        <f>IF(OR(BART_Rides[[#This Row],[Station Code]]="EM", BART_Rides[[#This Row],[Station Code]]="MT", BART_Rides[[#This Row],[Station Code]]="PL", BART_Rides[[#This Row],[Station Code]]="CC"), "Yes", "No")</f>
        <v>No</v>
      </c>
    </row>
    <row r="6547" spans="6:14">
      <c r="F6547" s="3">
        <v>44537</v>
      </c>
      <c r="G6547" s="1" t="s">
        <v>33</v>
      </c>
      <c r="H6547" s="1" t="s">
        <v>104</v>
      </c>
      <c r="I6547" s="1">
        <v>1286</v>
      </c>
      <c r="J6547" s="1">
        <f>MONTH(BART_Rides[[#This Row],[Date]])</f>
        <v>12</v>
      </c>
      <c r="K6547" s="1">
        <f>WEEKDAY(BART_Rides[[#This Row],[Date]],2)</f>
        <v>2</v>
      </c>
      <c r="L6547" s="1" t="str">
        <f>LEFT(BART_Rides[[#This Row],[Lines]],1)</f>
        <v>O</v>
      </c>
      <c r="M6547" s="1" t="str">
        <f>IF(BART_Rides[[#This Row],[FirstLetter]]="Y","Yes","No")</f>
        <v>No</v>
      </c>
      <c r="N6547" s="1" t="str">
        <f>IF(OR(BART_Rides[[#This Row],[Station Code]]="EM", BART_Rides[[#This Row],[Station Code]]="MT", BART_Rides[[#This Row],[Station Code]]="PL", BART_Rides[[#This Row],[Station Code]]="CC"), "Yes", "No")</f>
        <v>No</v>
      </c>
    </row>
    <row r="6548" spans="6:14">
      <c r="F6548" s="3">
        <v>44538</v>
      </c>
      <c r="G6548" s="1" t="s">
        <v>33</v>
      </c>
      <c r="H6548" s="1" t="s">
        <v>104</v>
      </c>
      <c r="I6548" s="1">
        <v>1319</v>
      </c>
      <c r="J6548" s="1">
        <f>MONTH(BART_Rides[[#This Row],[Date]])</f>
        <v>12</v>
      </c>
      <c r="K6548" s="1">
        <f>WEEKDAY(BART_Rides[[#This Row],[Date]],2)</f>
        <v>3</v>
      </c>
      <c r="L6548" s="1" t="str">
        <f>LEFT(BART_Rides[[#This Row],[Lines]],1)</f>
        <v>O</v>
      </c>
      <c r="M6548" s="1" t="str">
        <f>IF(BART_Rides[[#This Row],[FirstLetter]]="Y","Yes","No")</f>
        <v>No</v>
      </c>
      <c r="N6548" s="1" t="str">
        <f>IF(OR(BART_Rides[[#This Row],[Station Code]]="EM", BART_Rides[[#This Row],[Station Code]]="MT", BART_Rides[[#This Row],[Station Code]]="PL", BART_Rides[[#This Row],[Station Code]]="CC"), "Yes", "No")</f>
        <v>No</v>
      </c>
    </row>
    <row r="6549" spans="6:14">
      <c r="F6549" s="3">
        <v>44539</v>
      </c>
      <c r="G6549" s="1" t="s">
        <v>33</v>
      </c>
      <c r="H6549" s="1" t="s">
        <v>104</v>
      </c>
      <c r="I6549" s="1">
        <v>1299</v>
      </c>
      <c r="J6549" s="1">
        <f>MONTH(BART_Rides[[#This Row],[Date]])</f>
        <v>12</v>
      </c>
      <c r="K6549" s="1">
        <f>WEEKDAY(BART_Rides[[#This Row],[Date]],2)</f>
        <v>4</v>
      </c>
      <c r="L6549" s="1" t="str">
        <f>LEFT(BART_Rides[[#This Row],[Lines]],1)</f>
        <v>O</v>
      </c>
      <c r="M6549" s="1" t="str">
        <f>IF(BART_Rides[[#This Row],[FirstLetter]]="Y","Yes","No")</f>
        <v>No</v>
      </c>
      <c r="N6549" s="1" t="str">
        <f>IF(OR(BART_Rides[[#This Row],[Station Code]]="EM", BART_Rides[[#This Row],[Station Code]]="MT", BART_Rides[[#This Row],[Station Code]]="PL", BART_Rides[[#This Row],[Station Code]]="CC"), "Yes", "No")</f>
        <v>No</v>
      </c>
    </row>
    <row r="6550" spans="6:14">
      <c r="F6550" s="3">
        <v>44540</v>
      </c>
      <c r="G6550" s="1" t="s">
        <v>33</v>
      </c>
      <c r="H6550" s="1" t="s">
        <v>104</v>
      </c>
      <c r="I6550" s="1">
        <v>1180</v>
      </c>
      <c r="J6550" s="1">
        <f>MONTH(BART_Rides[[#This Row],[Date]])</f>
        <v>12</v>
      </c>
      <c r="K6550" s="1">
        <f>WEEKDAY(BART_Rides[[#This Row],[Date]],2)</f>
        <v>5</v>
      </c>
      <c r="L6550" s="1" t="str">
        <f>LEFT(BART_Rides[[#This Row],[Lines]],1)</f>
        <v>O</v>
      </c>
      <c r="M6550" s="1" t="str">
        <f>IF(BART_Rides[[#This Row],[FirstLetter]]="Y","Yes","No")</f>
        <v>No</v>
      </c>
      <c r="N6550" s="1" t="str">
        <f>IF(OR(BART_Rides[[#This Row],[Station Code]]="EM", BART_Rides[[#This Row],[Station Code]]="MT", BART_Rides[[#This Row],[Station Code]]="PL", BART_Rides[[#This Row],[Station Code]]="CC"), "Yes", "No")</f>
        <v>No</v>
      </c>
    </row>
    <row r="6551" spans="6:14">
      <c r="F6551" s="3">
        <v>44541</v>
      </c>
      <c r="G6551" s="1" t="s">
        <v>33</v>
      </c>
      <c r="H6551" s="1" t="s">
        <v>104</v>
      </c>
      <c r="I6551" s="1">
        <v>762</v>
      </c>
      <c r="J6551" s="1">
        <f>MONTH(BART_Rides[[#This Row],[Date]])</f>
        <v>12</v>
      </c>
      <c r="K6551" s="1">
        <f>WEEKDAY(BART_Rides[[#This Row],[Date]],2)</f>
        <v>6</v>
      </c>
      <c r="L6551" s="1" t="str">
        <f>LEFT(BART_Rides[[#This Row],[Lines]],1)</f>
        <v>O</v>
      </c>
      <c r="M6551" s="1" t="str">
        <f>IF(BART_Rides[[#This Row],[FirstLetter]]="Y","Yes","No")</f>
        <v>No</v>
      </c>
      <c r="N6551" s="1" t="str">
        <f>IF(OR(BART_Rides[[#This Row],[Station Code]]="EM", BART_Rides[[#This Row],[Station Code]]="MT", BART_Rides[[#This Row],[Station Code]]="PL", BART_Rides[[#This Row],[Station Code]]="CC"), "Yes", "No")</f>
        <v>No</v>
      </c>
    </row>
    <row r="6552" spans="6:14">
      <c r="F6552" s="3">
        <v>44542</v>
      </c>
      <c r="G6552" s="1" t="s">
        <v>33</v>
      </c>
      <c r="H6552" s="1" t="s">
        <v>104</v>
      </c>
      <c r="I6552" s="1">
        <v>388</v>
      </c>
      <c r="J6552" s="1">
        <f>MONTH(BART_Rides[[#This Row],[Date]])</f>
        <v>12</v>
      </c>
      <c r="K6552" s="1">
        <f>WEEKDAY(BART_Rides[[#This Row],[Date]],2)</f>
        <v>7</v>
      </c>
      <c r="L6552" s="1" t="str">
        <f>LEFT(BART_Rides[[#This Row],[Lines]],1)</f>
        <v>O</v>
      </c>
      <c r="M6552" s="1" t="str">
        <f>IF(BART_Rides[[#This Row],[FirstLetter]]="Y","Yes","No")</f>
        <v>No</v>
      </c>
      <c r="N6552" s="1" t="str">
        <f>IF(OR(BART_Rides[[#This Row],[Station Code]]="EM", BART_Rides[[#This Row],[Station Code]]="MT", BART_Rides[[#This Row],[Station Code]]="PL", BART_Rides[[#This Row],[Station Code]]="CC"), "Yes", "No")</f>
        <v>No</v>
      </c>
    </row>
    <row r="6553" spans="6:14">
      <c r="F6553" s="3">
        <v>44543</v>
      </c>
      <c r="G6553" s="1" t="s">
        <v>33</v>
      </c>
      <c r="H6553" s="1" t="s">
        <v>104</v>
      </c>
      <c r="I6553" s="1">
        <v>940</v>
      </c>
      <c r="J6553" s="1">
        <f>MONTH(BART_Rides[[#This Row],[Date]])</f>
        <v>12</v>
      </c>
      <c r="K6553" s="1">
        <f>WEEKDAY(BART_Rides[[#This Row],[Date]],2)</f>
        <v>1</v>
      </c>
      <c r="L6553" s="1" t="str">
        <f>LEFT(BART_Rides[[#This Row],[Lines]],1)</f>
        <v>O</v>
      </c>
      <c r="M6553" s="1" t="str">
        <f>IF(BART_Rides[[#This Row],[FirstLetter]]="Y","Yes","No")</f>
        <v>No</v>
      </c>
      <c r="N6553" s="1" t="str">
        <f>IF(OR(BART_Rides[[#This Row],[Station Code]]="EM", BART_Rides[[#This Row],[Station Code]]="MT", BART_Rides[[#This Row],[Station Code]]="PL", BART_Rides[[#This Row],[Station Code]]="CC"), "Yes", "No")</f>
        <v>No</v>
      </c>
    </row>
    <row r="6554" spans="6:14">
      <c r="F6554" s="3">
        <v>44544</v>
      </c>
      <c r="G6554" s="1" t="s">
        <v>33</v>
      </c>
      <c r="H6554" s="1" t="s">
        <v>104</v>
      </c>
      <c r="I6554" s="1">
        <v>1167</v>
      </c>
      <c r="J6554" s="1">
        <f>MONTH(BART_Rides[[#This Row],[Date]])</f>
        <v>12</v>
      </c>
      <c r="K6554" s="1">
        <f>WEEKDAY(BART_Rides[[#This Row],[Date]],2)</f>
        <v>2</v>
      </c>
      <c r="L6554" s="1" t="str">
        <f>LEFT(BART_Rides[[#This Row],[Lines]],1)</f>
        <v>O</v>
      </c>
      <c r="M6554" s="1" t="str">
        <f>IF(BART_Rides[[#This Row],[FirstLetter]]="Y","Yes","No")</f>
        <v>No</v>
      </c>
      <c r="N6554" s="1" t="str">
        <f>IF(OR(BART_Rides[[#This Row],[Station Code]]="EM", BART_Rides[[#This Row],[Station Code]]="MT", BART_Rides[[#This Row],[Station Code]]="PL", BART_Rides[[#This Row],[Station Code]]="CC"), "Yes", "No")</f>
        <v>No</v>
      </c>
    </row>
    <row r="6555" spans="6:14">
      <c r="F6555" s="3">
        <v>44545</v>
      </c>
      <c r="G6555" s="1" t="s">
        <v>33</v>
      </c>
      <c r="H6555" s="1" t="s">
        <v>104</v>
      </c>
      <c r="I6555" s="1">
        <v>1106</v>
      </c>
      <c r="J6555" s="1">
        <f>MONTH(BART_Rides[[#This Row],[Date]])</f>
        <v>12</v>
      </c>
      <c r="K6555" s="1">
        <f>WEEKDAY(BART_Rides[[#This Row],[Date]],2)</f>
        <v>3</v>
      </c>
      <c r="L6555" s="1" t="str">
        <f>LEFT(BART_Rides[[#This Row],[Lines]],1)</f>
        <v>O</v>
      </c>
      <c r="M6555" s="1" t="str">
        <f>IF(BART_Rides[[#This Row],[FirstLetter]]="Y","Yes","No")</f>
        <v>No</v>
      </c>
      <c r="N6555" s="1" t="str">
        <f>IF(OR(BART_Rides[[#This Row],[Station Code]]="EM", BART_Rides[[#This Row],[Station Code]]="MT", BART_Rides[[#This Row],[Station Code]]="PL", BART_Rides[[#This Row],[Station Code]]="CC"), "Yes", "No")</f>
        <v>No</v>
      </c>
    </row>
    <row r="6556" spans="6:14">
      <c r="F6556" s="3">
        <v>44546</v>
      </c>
      <c r="G6556" s="1" t="s">
        <v>33</v>
      </c>
      <c r="H6556" s="1" t="s">
        <v>104</v>
      </c>
      <c r="I6556" s="1">
        <v>1235</v>
      </c>
      <c r="J6556" s="1">
        <f>MONTH(BART_Rides[[#This Row],[Date]])</f>
        <v>12</v>
      </c>
      <c r="K6556" s="1">
        <f>WEEKDAY(BART_Rides[[#This Row],[Date]],2)</f>
        <v>4</v>
      </c>
      <c r="L6556" s="1" t="str">
        <f>LEFT(BART_Rides[[#This Row],[Lines]],1)</f>
        <v>O</v>
      </c>
      <c r="M6556" s="1" t="str">
        <f>IF(BART_Rides[[#This Row],[FirstLetter]]="Y","Yes","No")</f>
        <v>No</v>
      </c>
      <c r="N6556" s="1" t="str">
        <f>IF(OR(BART_Rides[[#This Row],[Station Code]]="EM", BART_Rides[[#This Row],[Station Code]]="MT", BART_Rides[[#This Row],[Station Code]]="PL", BART_Rides[[#This Row],[Station Code]]="CC"), "Yes", "No")</f>
        <v>No</v>
      </c>
    </row>
    <row r="6557" spans="6:14">
      <c r="F6557" s="3">
        <v>44547</v>
      </c>
      <c r="G6557" s="1" t="s">
        <v>33</v>
      </c>
      <c r="H6557" s="1" t="s">
        <v>104</v>
      </c>
      <c r="I6557" s="1">
        <v>1107</v>
      </c>
      <c r="J6557" s="1">
        <f>MONTH(BART_Rides[[#This Row],[Date]])</f>
        <v>12</v>
      </c>
      <c r="K6557" s="1">
        <f>WEEKDAY(BART_Rides[[#This Row],[Date]],2)</f>
        <v>5</v>
      </c>
      <c r="L6557" s="1" t="str">
        <f>LEFT(BART_Rides[[#This Row],[Lines]],1)</f>
        <v>O</v>
      </c>
      <c r="M6557" s="1" t="str">
        <f>IF(BART_Rides[[#This Row],[FirstLetter]]="Y","Yes","No")</f>
        <v>No</v>
      </c>
      <c r="N6557" s="1" t="str">
        <f>IF(OR(BART_Rides[[#This Row],[Station Code]]="EM", BART_Rides[[#This Row],[Station Code]]="MT", BART_Rides[[#This Row],[Station Code]]="PL", BART_Rides[[#This Row],[Station Code]]="CC"), "Yes", "No")</f>
        <v>No</v>
      </c>
    </row>
    <row r="6558" spans="6:14">
      <c r="F6558" s="3">
        <v>44548</v>
      </c>
      <c r="G6558" s="1" t="s">
        <v>33</v>
      </c>
      <c r="H6558" s="1" t="s">
        <v>104</v>
      </c>
      <c r="I6558" s="1">
        <v>749</v>
      </c>
      <c r="J6558" s="1">
        <f>MONTH(BART_Rides[[#This Row],[Date]])</f>
        <v>12</v>
      </c>
      <c r="K6558" s="1">
        <f>WEEKDAY(BART_Rides[[#This Row],[Date]],2)</f>
        <v>6</v>
      </c>
      <c r="L6558" s="1" t="str">
        <f>LEFT(BART_Rides[[#This Row],[Lines]],1)</f>
        <v>O</v>
      </c>
      <c r="M6558" s="1" t="str">
        <f>IF(BART_Rides[[#This Row],[FirstLetter]]="Y","Yes","No")</f>
        <v>No</v>
      </c>
      <c r="N6558" s="1" t="str">
        <f>IF(OR(BART_Rides[[#This Row],[Station Code]]="EM", BART_Rides[[#This Row],[Station Code]]="MT", BART_Rides[[#This Row],[Station Code]]="PL", BART_Rides[[#This Row],[Station Code]]="CC"), "Yes", "No")</f>
        <v>No</v>
      </c>
    </row>
    <row r="6559" spans="6:14">
      <c r="F6559" s="3">
        <v>44549</v>
      </c>
      <c r="G6559" s="1" t="s">
        <v>33</v>
      </c>
      <c r="H6559" s="1" t="s">
        <v>104</v>
      </c>
      <c r="I6559" s="1">
        <v>498</v>
      </c>
      <c r="J6559" s="1">
        <f>MONTH(BART_Rides[[#This Row],[Date]])</f>
        <v>12</v>
      </c>
      <c r="K6559" s="1">
        <f>WEEKDAY(BART_Rides[[#This Row],[Date]],2)</f>
        <v>7</v>
      </c>
      <c r="L6559" s="1" t="str">
        <f>LEFT(BART_Rides[[#This Row],[Lines]],1)</f>
        <v>O</v>
      </c>
      <c r="M6559" s="1" t="str">
        <f>IF(BART_Rides[[#This Row],[FirstLetter]]="Y","Yes","No")</f>
        <v>No</v>
      </c>
      <c r="N6559" s="1" t="str">
        <f>IF(OR(BART_Rides[[#This Row],[Station Code]]="EM", BART_Rides[[#This Row],[Station Code]]="MT", BART_Rides[[#This Row],[Station Code]]="PL", BART_Rides[[#This Row],[Station Code]]="CC"), "Yes", "No")</f>
        <v>No</v>
      </c>
    </row>
    <row r="6560" spans="6:14">
      <c r="F6560" s="3">
        <v>44550</v>
      </c>
      <c r="G6560" s="1" t="s">
        <v>33</v>
      </c>
      <c r="H6560" s="1" t="s">
        <v>104</v>
      </c>
      <c r="I6560" s="1">
        <v>1061</v>
      </c>
      <c r="J6560" s="1">
        <f>MONTH(BART_Rides[[#This Row],[Date]])</f>
        <v>12</v>
      </c>
      <c r="K6560" s="1">
        <f>WEEKDAY(BART_Rides[[#This Row],[Date]],2)</f>
        <v>1</v>
      </c>
      <c r="L6560" s="1" t="str">
        <f>LEFT(BART_Rides[[#This Row],[Lines]],1)</f>
        <v>O</v>
      </c>
      <c r="M6560" s="1" t="str">
        <f>IF(BART_Rides[[#This Row],[FirstLetter]]="Y","Yes","No")</f>
        <v>No</v>
      </c>
      <c r="N6560" s="1" t="str">
        <f>IF(OR(BART_Rides[[#This Row],[Station Code]]="EM", BART_Rides[[#This Row],[Station Code]]="MT", BART_Rides[[#This Row],[Station Code]]="PL", BART_Rides[[#This Row],[Station Code]]="CC"), "Yes", "No")</f>
        <v>No</v>
      </c>
    </row>
    <row r="6561" spans="6:14">
      <c r="F6561" s="3">
        <v>44551</v>
      </c>
      <c r="G6561" s="1" t="s">
        <v>33</v>
      </c>
      <c r="H6561" s="1" t="s">
        <v>104</v>
      </c>
      <c r="I6561" s="1">
        <v>1094</v>
      </c>
      <c r="J6561" s="1">
        <f>MONTH(BART_Rides[[#This Row],[Date]])</f>
        <v>12</v>
      </c>
      <c r="K6561" s="1">
        <f>WEEKDAY(BART_Rides[[#This Row],[Date]],2)</f>
        <v>2</v>
      </c>
      <c r="L6561" s="1" t="str">
        <f>LEFT(BART_Rides[[#This Row],[Lines]],1)</f>
        <v>O</v>
      </c>
      <c r="M6561" s="1" t="str">
        <f>IF(BART_Rides[[#This Row],[FirstLetter]]="Y","Yes","No")</f>
        <v>No</v>
      </c>
      <c r="N6561" s="1" t="str">
        <f>IF(OR(BART_Rides[[#This Row],[Station Code]]="EM", BART_Rides[[#This Row],[Station Code]]="MT", BART_Rides[[#This Row],[Station Code]]="PL", BART_Rides[[#This Row],[Station Code]]="CC"), "Yes", "No")</f>
        <v>No</v>
      </c>
    </row>
    <row r="6562" spans="6:14">
      <c r="F6562" s="3">
        <v>44552</v>
      </c>
      <c r="G6562" s="1" t="s">
        <v>33</v>
      </c>
      <c r="H6562" s="1" t="s">
        <v>104</v>
      </c>
      <c r="I6562" s="1">
        <v>935</v>
      </c>
      <c r="J6562" s="1">
        <f>MONTH(BART_Rides[[#This Row],[Date]])</f>
        <v>12</v>
      </c>
      <c r="K6562" s="1">
        <f>WEEKDAY(BART_Rides[[#This Row],[Date]],2)</f>
        <v>3</v>
      </c>
      <c r="L6562" s="1" t="str">
        <f>LEFT(BART_Rides[[#This Row],[Lines]],1)</f>
        <v>O</v>
      </c>
      <c r="M6562" s="1" t="str">
        <f>IF(BART_Rides[[#This Row],[FirstLetter]]="Y","Yes","No")</f>
        <v>No</v>
      </c>
      <c r="N6562" s="1" t="str">
        <f>IF(OR(BART_Rides[[#This Row],[Station Code]]="EM", BART_Rides[[#This Row],[Station Code]]="MT", BART_Rides[[#This Row],[Station Code]]="PL", BART_Rides[[#This Row],[Station Code]]="CC"), "Yes", "No")</f>
        <v>No</v>
      </c>
    </row>
    <row r="6563" spans="6:14">
      <c r="F6563" s="3">
        <v>44553</v>
      </c>
      <c r="G6563" s="1" t="s">
        <v>33</v>
      </c>
      <c r="H6563" s="1" t="s">
        <v>104</v>
      </c>
      <c r="I6563" s="1">
        <v>853</v>
      </c>
      <c r="J6563" s="1">
        <f>MONTH(BART_Rides[[#This Row],[Date]])</f>
        <v>12</v>
      </c>
      <c r="K6563" s="1">
        <f>WEEKDAY(BART_Rides[[#This Row],[Date]],2)</f>
        <v>4</v>
      </c>
      <c r="L6563" s="1" t="str">
        <f>LEFT(BART_Rides[[#This Row],[Lines]],1)</f>
        <v>O</v>
      </c>
      <c r="M6563" s="1" t="str">
        <f>IF(BART_Rides[[#This Row],[FirstLetter]]="Y","Yes","No")</f>
        <v>No</v>
      </c>
      <c r="N6563" s="1" t="str">
        <f>IF(OR(BART_Rides[[#This Row],[Station Code]]="EM", BART_Rides[[#This Row],[Station Code]]="MT", BART_Rides[[#This Row],[Station Code]]="PL", BART_Rides[[#This Row],[Station Code]]="CC"), "Yes", "No")</f>
        <v>No</v>
      </c>
    </row>
    <row r="6564" spans="6:14">
      <c r="F6564" s="3">
        <v>44554</v>
      </c>
      <c r="G6564" s="1" t="s">
        <v>33</v>
      </c>
      <c r="H6564" s="1" t="s">
        <v>104</v>
      </c>
      <c r="I6564" s="1">
        <v>563</v>
      </c>
      <c r="J6564" s="1">
        <f>MONTH(BART_Rides[[#This Row],[Date]])</f>
        <v>12</v>
      </c>
      <c r="K6564" s="1">
        <f>WEEKDAY(BART_Rides[[#This Row],[Date]],2)</f>
        <v>5</v>
      </c>
      <c r="L6564" s="1" t="str">
        <f>LEFT(BART_Rides[[#This Row],[Lines]],1)</f>
        <v>O</v>
      </c>
      <c r="M6564" s="1" t="str">
        <f>IF(BART_Rides[[#This Row],[FirstLetter]]="Y","Yes","No")</f>
        <v>No</v>
      </c>
      <c r="N6564" s="1" t="str">
        <f>IF(OR(BART_Rides[[#This Row],[Station Code]]="EM", BART_Rides[[#This Row],[Station Code]]="MT", BART_Rides[[#This Row],[Station Code]]="PL", BART_Rides[[#This Row],[Station Code]]="CC"), "Yes", "No")</f>
        <v>No</v>
      </c>
    </row>
    <row r="6565" spans="6:14">
      <c r="F6565" s="3">
        <v>44555</v>
      </c>
      <c r="G6565" s="1" t="s">
        <v>33</v>
      </c>
      <c r="H6565" s="1" t="s">
        <v>104</v>
      </c>
      <c r="I6565" s="1">
        <v>228</v>
      </c>
      <c r="J6565" s="1">
        <f>MONTH(BART_Rides[[#This Row],[Date]])</f>
        <v>12</v>
      </c>
      <c r="K6565" s="1">
        <f>WEEKDAY(BART_Rides[[#This Row],[Date]],2)</f>
        <v>6</v>
      </c>
      <c r="L6565" s="1" t="str">
        <f>LEFT(BART_Rides[[#This Row],[Lines]],1)</f>
        <v>O</v>
      </c>
      <c r="M6565" s="1" t="str">
        <f>IF(BART_Rides[[#This Row],[FirstLetter]]="Y","Yes","No")</f>
        <v>No</v>
      </c>
      <c r="N6565" s="1" t="str">
        <f>IF(OR(BART_Rides[[#This Row],[Station Code]]="EM", BART_Rides[[#This Row],[Station Code]]="MT", BART_Rides[[#This Row],[Station Code]]="PL", BART_Rides[[#This Row],[Station Code]]="CC"), "Yes", "No")</f>
        <v>No</v>
      </c>
    </row>
    <row r="6566" spans="6:14">
      <c r="F6566" s="3">
        <v>44556</v>
      </c>
      <c r="G6566" s="1" t="s">
        <v>33</v>
      </c>
      <c r="H6566" s="1" t="s">
        <v>104</v>
      </c>
      <c r="I6566" s="1">
        <v>273</v>
      </c>
      <c r="J6566" s="1">
        <f>MONTH(BART_Rides[[#This Row],[Date]])</f>
        <v>12</v>
      </c>
      <c r="K6566" s="1">
        <f>WEEKDAY(BART_Rides[[#This Row],[Date]],2)</f>
        <v>7</v>
      </c>
      <c r="L6566" s="1" t="str">
        <f>LEFT(BART_Rides[[#This Row],[Lines]],1)</f>
        <v>O</v>
      </c>
      <c r="M6566" s="1" t="str">
        <f>IF(BART_Rides[[#This Row],[FirstLetter]]="Y","Yes","No")</f>
        <v>No</v>
      </c>
      <c r="N6566" s="1" t="str">
        <f>IF(OR(BART_Rides[[#This Row],[Station Code]]="EM", BART_Rides[[#This Row],[Station Code]]="MT", BART_Rides[[#This Row],[Station Code]]="PL", BART_Rides[[#This Row],[Station Code]]="CC"), "Yes", "No")</f>
        <v>No</v>
      </c>
    </row>
    <row r="6567" spans="6:14">
      <c r="F6567" s="3">
        <v>44557</v>
      </c>
      <c r="G6567" s="1" t="s">
        <v>33</v>
      </c>
      <c r="H6567" s="1" t="s">
        <v>104</v>
      </c>
      <c r="I6567" s="1">
        <v>767</v>
      </c>
      <c r="J6567" s="1">
        <f>MONTH(BART_Rides[[#This Row],[Date]])</f>
        <v>12</v>
      </c>
      <c r="K6567" s="1">
        <f>WEEKDAY(BART_Rides[[#This Row],[Date]],2)</f>
        <v>1</v>
      </c>
      <c r="L6567" s="1" t="str">
        <f>LEFT(BART_Rides[[#This Row],[Lines]],1)</f>
        <v>O</v>
      </c>
      <c r="M6567" s="1" t="str">
        <f>IF(BART_Rides[[#This Row],[FirstLetter]]="Y","Yes","No")</f>
        <v>No</v>
      </c>
      <c r="N6567" s="1" t="str">
        <f>IF(OR(BART_Rides[[#This Row],[Station Code]]="EM", BART_Rides[[#This Row],[Station Code]]="MT", BART_Rides[[#This Row],[Station Code]]="PL", BART_Rides[[#This Row],[Station Code]]="CC"), "Yes", "No")</f>
        <v>No</v>
      </c>
    </row>
    <row r="6568" spans="6:14">
      <c r="F6568" s="3">
        <v>44558</v>
      </c>
      <c r="G6568" s="1" t="s">
        <v>33</v>
      </c>
      <c r="H6568" s="1" t="s">
        <v>104</v>
      </c>
      <c r="I6568" s="1">
        <v>823</v>
      </c>
      <c r="J6568" s="1">
        <f>MONTH(BART_Rides[[#This Row],[Date]])</f>
        <v>12</v>
      </c>
      <c r="K6568" s="1">
        <f>WEEKDAY(BART_Rides[[#This Row],[Date]],2)</f>
        <v>2</v>
      </c>
      <c r="L6568" s="1" t="str">
        <f>LEFT(BART_Rides[[#This Row],[Lines]],1)</f>
        <v>O</v>
      </c>
      <c r="M6568" s="1" t="str">
        <f>IF(BART_Rides[[#This Row],[FirstLetter]]="Y","Yes","No")</f>
        <v>No</v>
      </c>
      <c r="N6568" s="1" t="str">
        <f>IF(OR(BART_Rides[[#This Row],[Station Code]]="EM", BART_Rides[[#This Row],[Station Code]]="MT", BART_Rides[[#This Row],[Station Code]]="PL", BART_Rides[[#This Row],[Station Code]]="CC"), "Yes", "No")</f>
        <v>No</v>
      </c>
    </row>
    <row r="6569" spans="6:14">
      <c r="F6569" s="3">
        <v>44559</v>
      </c>
      <c r="G6569" s="1" t="s">
        <v>33</v>
      </c>
      <c r="H6569" s="1" t="s">
        <v>104</v>
      </c>
      <c r="I6569" s="1">
        <v>745</v>
      </c>
      <c r="J6569" s="1">
        <f>MONTH(BART_Rides[[#This Row],[Date]])</f>
        <v>12</v>
      </c>
      <c r="K6569" s="1">
        <f>WEEKDAY(BART_Rides[[#This Row],[Date]],2)</f>
        <v>3</v>
      </c>
      <c r="L6569" s="1" t="str">
        <f>LEFT(BART_Rides[[#This Row],[Lines]],1)</f>
        <v>O</v>
      </c>
      <c r="M6569" s="1" t="str">
        <f>IF(BART_Rides[[#This Row],[FirstLetter]]="Y","Yes","No")</f>
        <v>No</v>
      </c>
      <c r="N6569" s="1" t="str">
        <f>IF(OR(BART_Rides[[#This Row],[Station Code]]="EM", BART_Rides[[#This Row],[Station Code]]="MT", BART_Rides[[#This Row],[Station Code]]="PL", BART_Rides[[#This Row],[Station Code]]="CC"), "Yes", "No")</f>
        <v>No</v>
      </c>
    </row>
    <row r="6570" spans="6:14">
      <c r="F6570" s="3">
        <v>44560</v>
      </c>
      <c r="G6570" s="1" t="s">
        <v>33</v>
      </c>
      <c r="H6570" s="1" t="s">
        <v>104</v>
      </c>
      <c r="I6570" s="1">
        <v>941</v>
      </c>
      <c r="J6570" s="1">
        <f>MONTH(BART_Rides[[#This Row],[Date]])</f>
        <v>12</v>
      </c>
      <c r="K6570" s="1">
        <f>WEEKDAY(BART_Rides[[#This Row],[Date]],2)</f>
        <v>4</v>
      </c>
      <c r="L6570" s="1" t="str">
        <f>LEFT(BART_Rides[[#This Row],[Lines]],1)</f>
        <v>O</v>
      </c>
      <c r="M6570" s="1" t="str">
        <f>IF(BART_Rides[[#This Row],[FirstLetter]]="Y","Yes","No")</f>
        <v>No</v>
      </c>
      <c r="N6570" s="1" t="str">
        <f>IF(OR(BART_Rides[[#This Row],[Station Code]]="EM", BART_Rides[[#This Row],[Station Code]]="MT", BART_Rides[[#This Row],[Station Code]]="PL", BART_Rides[[#This Row],[Station Code]]="CC"), "Yes", "No")</f>
        <v>No</v>
      </c>
    </row>
    <row r="6571" spans="6:14">
      <c r="F6571" s="3">
        <v>44561</v>
      </c>
      <c r="G6571" s="1" t="s">
        <v>33</v>
      </c>
      <c r="H6571" s="1" t="s">
        <v>104</v>
      </c>
      <c r="I6571" s="1">
        <v>553</v>
      </c>
      <c r="J6571" s="1">
        <f>MONTH(BART_Rides[[#This Row],[Date]])</f>
        <v>12</v>
      </c>
      <c r="K6571" s="1">
        <f>WEEKDAY(BART_Rides[[#This Row],[Date]],2)</f>
        <v>5</v>
      </c>
      <c r="L6571" s="1" t="str">
        <f>LEFT(BART_Rides[[#This Row],[Lines]],1)</f>
        <v>O</v>
      </c>
      <c r="M6571" s="1" t="str">
        <f>IF(BART_Rides[[#This Row],[FirstLetter]]="Y","Yes","No")</f>
        <v>No</v>
      </c>
      <c r="N6571" s="1" t="str">
        <f>IF(OR(BART_Rides[[#This Row],[Station Code]]="EM", BART_Rides[[#This Row],[Station Code]]="MT", BART_Rides[[#This Row],[Station Code]]="PL", BART_Rides[[#This Row],[Station Code]]="CC"), "Yes", "No")</f>
        <v>No</v>
      </c>
    </row>
    <row r="6572" spans="6:14">
      <c r="F6572" s="3">
        <v>44197</v>
      </c>
      <c r="G6572" s="1" t="s">
        <v>35</v>
      </c>
      <c r="H6572" s="1" t="s">
        <v>105</v>
      </c>
      <c r="I6572" s="1">
        <v>277</v>
      </c>
      <c r="J6572" s="1">
        <f>MONTH(BART_Rides[[#This Row],[Date]])</f>
        <v>1</v>
      </c>
      <c r="K6572" s="1">
        <f>WEEKDAY(BART_Rides[[#This Row],[Date]],2)</f>
        <v>5</v>
      </c>
      <c r="L6572" s="1" t="str">
        <f>LEFT(BART_Rides[[#This Row],[Lines]],1)</f>
        <v>Y</v>
      </c>
      <c r="M6572" s="1" t="str">
        <f>IF(BART_Rides[[#This Row],[FirstLetter]]="Y","Yes","No")</f>
        <v>Yes</v>
      </c>
      <c r="N6572" s="1" t="str">
        <f>IF(OR(BART_Rides[[#This Row],[Station Code]]="EM", BART_Rides[[#This Row],[Station Code]]="MT", BART_Rides[[#This Row],[Station Code]]="PL", BART_Rides[[#This Row],[Station Code]]="CC"), "Yes", "No")</f>
        <v>No</v>
      </c>
    </row>
    <row r="6573" spans="6:14">
      <c r="F6573" s="3">
        <v>44198</v>
      </c>
      <c r="G6573" s="1" t="s">
        <v>35</v>
      </c>
      <c r="H6573" s="1" t="s">
        <v>105</v>
      </c>
      <c r="I6573" s="1">
        <v>321</v>
      </c>
      <c r="J6573" s="1">
        <f>MONTH(BART_Rides[[#This Row],[Date]])</f>
        <v>1</v>
      </c>
      <c r="K6573" s="1">
        <f>WEEKDAY(BART_Rides[[#This Row],[Date]],2)</f>
        <v>6</v>
      </c>
      <c r="L6573" s="1" t="str">
        <f>LEFT(BART_Rides[[#This Row],[Lines]],1)</f>
        <v>Y</v>
      </c>
      <c r="M6573" s="1" t="str">
        <f>IF(BART_Rides[[#This Row],[FirstLetter]]="Y","Yes","No")</f>
        <v>Yes</v>
      </c>
      <c r="N6573" s="1" t="str">
        <f>IF(OR(BART_Rides[[#This Row],[Station Code]]="EM", BART_Rides[[#This Row],[Station Code]]="MT", BART_Rides[[#This Row],[Station Code]]="PL", BART_Rides[[#This Row],[Station Code]]="CC"), "Yes", "No")</f>
        <v>No</v>
      </c>
    </row>
    <row r="6574" spans="6:14">
      <c r="F6574" s="3">
        <v>44199</v>
      </c>
      <c r="G6574" s="1" t="s">
        <v>35</v>
      </c>
      <c r="H6574" s="1" t="s">
        <v>105</v>
      </c>
      <c r="I6574" s="1">
        <v>315</v>
      </c>
      <c r="J6574" s="1">
        <f>MONTH(BART_Rides[[#This Row],[Date]])</f>
        <v>1</v>
      </c>
      <c r="K6574" s="1">
        <f>WEEKDAY(BART_Rides[[#This Row],[Date]],2)</f>
        <v>7</v>
      </c>
      <c r="L6574" s="1" t="str">
        <f>LEFT(BART_Rides[[#This Row],[Lines]],1)</f>
        <v>Y</v>
      </c>
      <c r="M6574" s="1" t="str">
        <f>IF(BART_Rides[[#This Row],[FirstLetter]]="Y","Yes","No")</f>
        <v>Yes</v>
      </c>
      <c r="N6574" s="1" t="str">
        <f>IF(OR(BART_Rides[[#This Row],[Station Code]]="EM", BART_Rides[[#This Row],[Station Code]]="MT", BART_Rides[[#This Row],[Station Code]]="PL", BART_Rides[[#This Row],[Station Code]]="CC"), "Yes", "No")</f>
        <v>No</v>
      </c>
    </row>
    <row r="6575" spans="6:14">
      <c r="F6575" s="3">
        <v>44200</v>
      </c>
      <c r="G6575" s="1" t="s">
        <v>35</v>
      </c>
      <c r="H6575" s="1" t="s">
        <v>105</v>
      </c>
      <c r="I6575" s="1">
        <v>764</v>
      </c>
      <c r="J6575" s="1">
        <f>MONTH(BART_Rides[[#This Row],[Date]])</f>
        <v>1</v>
      </c>
      <c r="K6575" s="1">
        <f>WEEKDAY(BART_Rides[[#This Row],[Date]],2)</f>
        <v>1</v>
      </c>
      <c r="L6575" s="1" t="str">
        <f>LEFT(BART_Rides[[#This Row],[Lines]],1)</f>
        <v>Y</v>
      </c>
      <c r="M6575" s="1" t="str">
        <f>IF(BART_Rides[[#This Row],[FirstLetter]]="Y","Yes","No")</f>
        <v>Yes</v>
      </c>
      <c r="N6575" s="1" t="str">
        <f>IF(OR(BART_Rides[[#This Row],[Station Code]]="EM", BART_Rides[[#This Row],[Station Code]]="MT", BART_Rides[[#This Row],[Station Code]]="PL", BART_Rides[[#This Row],[Station Code]]="CC"), "Yes", "No")</f>
        <v>No</v>
      </c>
    </row>
    <row r="6576" spans="6:14">
      <c r="F6576" s="3">
        <v>44201</v>
      </c>
      <c r="G6576" s="1" t="s">
        <v>35</v>
      </c>
      <c r="H6576" s="1" t="s">
        <v>105</v>
      </c>
      <c r="I6576" s="1">
        <v>890</v>
      </c>
      <c r="J6576" s="1">
        <f>MONTH(BART_Rides[[#This Row],[Date]])</f>
        <v>1</v>
      </c>
      <c r="K6576" s="1">
        <f>WEEKDAY(BART_Rides[[#This Row],[Date]],2)</f>
        <v>2</v>
      </c>
      <c r="L6576" s="1" t="str">
        <f>LEFT(BART_Rides[[#This Row],[Lines]],1)</f>
        <v>Y</v>
      </c>
      <c r="M6576" s="1" t="str">
        <f>IF(BART_Rides[[#This Row],[FirstLetter]]="Y","Yes","No")</f>
        <v>Yes</v>
      </c>
      <c r="N6576" s="1" t="str">
        <f>IF(OR(BART_Rides[[#This Row],[Station Code]]="EM", BART_Rides[[#This Row],[Station Code]]="MT", BART_Rides[[#This Row],[Station Code]]="PL", BART_Rides[[#This Row],[Station Code]]="CC"), "Yes", "No")</f>
        <v>No</v>
      </c>
    </row>
    <row r="6577" spans="6:14">
      <c r="F6577" s="3">
        <v>44202</v>
      </c>
      <c r="G6577" s="1" t="s">
        <v>35</v>
      </c>
      <c r="H6577" s="1" t="s">
        <v>105</v>
      </c>
      <c r="I6577" s="1">
        <v>821</v>
      </c>
      <c r="J6577" s="1">
        <f>MONTH(BART_Rides[[#This Row],[Date]])</f>
        <v>1</v>
      </c>
      <c r="K6577" s="1">
        <f>WEEKDAY(BART_Rides[[#This Row],[Date]],2)</f>
        <v>3</v>
      </c>
      <c r="L6577" s="1" t="str">
        <f>LEFT(BART_Rides[[#This Row],[Lines]],1)</f>
        <v>Y</v>
      </c>
      <c r="M6577" s="1" t="str">
        <f>IF(BART_Rides[[#This Row],[FirstLetter]]="Y","Yes","No")</f>
        <v>Yes</v>
      </c>
      <c r="N6577" s="1" t="str">
        <f>IF(OR(BART_Rides[[#This Row],[Station Code]]="EM", BART_Rides[[#This Row],[Station Code]]="MT", BART_Rides[[#This Row],[Station Code]]="PL", BART_Rides[[#This Row],[Station Code]]="CC"), "Yes", "No")</f>
        <v>No</v>
      </c>
    </row>
    <row r="6578" spans="6:14">
      <c r="F6578" s="3">
        <v>44203</v>
      </c>
      <c r="G6578" s="1" t="s">
        <v>35</v>
      </c>
      <c r="H6578" s="1" t="s">
        <v>105</v>
      </c>
      <c r="I6578" s="1">
        <v>861</v>
      </c>
      <c r="J6578" s="1">
        <f>MONTH(BART_Rides[[#This Row],[Date]])</f>
        <v>1</v>
      </c>
      <c r="K6578" s="1">
        <f>WEEKDAY(BART_Rides[[#This Row],[Date]],2)</f>
        <v>4</v>
      </c>
      <c r="L6578" s="1" t="str">
        <f>LEFT(BART_Rides[[#This Row],[Lines]],1)</f>
        <v>Y</v>
      </c>
      <c r="M6578" s="1" t="str">
        <f>IF(BART_Rides[[#This Row],[FirstLetter]]="Y","Yes","No")</f>
        <v>Yes</v>
      </c>
      <c r="N6578" s="1" t="str">
        <f>IF(OR(BART_Rides[[#This Row],[Station Code]]="EM", BART_Rides[[#This Row],[Station Code]]="MT", BART_Rides[[#This Row],[Station Code]]="PL", BART_Rides[[#This Row],[Station Code]]="CC"), "Yes", "No")</f>
        <v>No</v>
      </c>
    </row>
    <row r="6579" spans="6:14">
      <c r="F6579" s="3">
        <v>44204</v>
      </c>
      <c r="G6579" s="1" t="s">
        <v>35</v>
      </c>
      <c r="H6579" s="1" t="s">
        <v>105</v>
      </c>
      <c r="I6579" s="1">
        <v>782</v>
      </c>
      <c r="J6579" s="1">
        <f>MONTH(BART_Rides[[#This Row],[Date]])</f>
        <v>1</v>
      </c>
      <c r="K6579" s="1">
        <f>WEEKDAY(BART_Rides[[#This Row],[Date]],2)</f>
        <v>5</v>
      </c>
      <c r="L6579" s="1" t="str">
        <f>LEFT(BART_Rides[[#This Row],[Lines]],1)</f>
        <v>Y</v>
      </c>
      <c r="M6579" s="1" t="str">
        <f>IF(BART_Rides[[#This Row],[FirstLetter]]="Y","Yes","No")</f>
        <v>Yes</v>
      </c>
      <c r="N6579" s="1" t="str">
        <f>IF(OR(BART_Rides[[#This Row],[Station Code]]="EM", BART_Rides[[#This Row],[Station Code]]="MT", BART_Rides[[#This Row],[Station Code]]="PL", BART_Rides[[#This Row],[Station Code]]="CC"), "Yes", "No")</f>
        <v>No</v>
      </c>
    </row>
    <row r="6580" spans="6:14">
      <c r="F6580" s="3">
        <v>44205</v>
      </c>
      <c r="G6580" s="1" t="s">
        <v>35</v>
      </c>
      <c r="H6580" s="1" t="s">
        <v>105</v>
      </c>
      <c r="I6580" s="1">
        <v>392</v>
      </c>
      <c r="J6580" s="1">
        <f>MONTH(BART_Rides[[#This Row],[Date]])</f>
        <v>1</v>
      </c>
      <c r="K6580" s="1">
        <f>WEEKDAY(BART_Rides[[#This Row],[Date]],2)</f>
        <v>6</v>
      </c>
      <c r="L6580" s="1" t="str">
        <f>LEFT(BART_Rides[[#This Row],[Lines]],1)</f>
        <v>Y</v>
      </c>
      <c r="M6580" s="1" t="str">
        <f>IF(BART_Rides[[#This Row],[FirstLetter]]="Y","Yes","No")</f>
        <v>Yes</v>
      </c>
      <c r="N6580" s="1" t="str">
        <f>IF(OR(BART_Rides[[#This Row],[Station Code]]="EM", BART_Rides[[#This Row],[Station Code]]="MT", BART_Rides[[#This Row],[Station Code]]="PL", BART_Rides[[#This Row],[Station Code]]="CC"), "Yes", "No")</f>
        <v>No</v>
      </c>
    </row>
    <row r="6581" spans="6:14">
      <c r="F6581" s="3">
        <v>44206</v>
      </c>
      <c r="G6581" s="1" t="s">
        <v>35</v>
      </c>
      <c r="H6581" s="1" t="s">
        <v>105</v>
      </c>
      <c r="I6581" s="1">
        <v>304</v>
      </c>
      <c r="J6581" s="1">
        <f>MONTH(BART_Rides[[#This Row],[Date]])</f>
        <v>1</v>
      </c>
      <c r="K6581" s="1">
        <f>WEEKDAY(BART_Rides[[#This Row],[Date]],2)</f>
        <v>7</v>
      </c>
      <c r="L6581" s="1" t="str">
        <f>LEFT(BART_Rides[[#This Row],[Lines]],1)</f>
        <v>Y</v>
      </c>
      <c r="M6581" s="1" t="str">
        <f>IF(BART_Rides[[#This Row],[FirstLetter]]="Y","Yes","No")</f>
        <v>Yes</v>
      </c>
      <c r="N6581" s="1" t="str">
        <f>IF(OR(BART_Rides[[#This Row],[Station Code]]="EM", BART_Rides[[#This Row],[Station Code]]="MT", BART_Rides[[#This Row],[Station Code]]="PL", BART_Rides[[#This Row],[Station Code]]="CC"), "Yes", "No")</f>
        <v>No</v>
      </c>
    </row>
    <row r="6582" spans="6:14">
      <c r="F6582" s="3">
        <v>44207</v>
      </c>
      <c r="G6582" s="1" t="s">
        <v>35</v>
      </c>
      <c r="H6582" s="1" t="s">
        <v>105</v>
      </c>
      <c r="I6582" s="1">
        <v>828</v>
      </c>
      <c r="J6582" s="1">
        <f>MONTH(BART_Rides[[#This Row],[Date]])</f>
        <v>1</v>
      </c>
      <c r="K6582" s="1">
        <f>WEEKDAY(BART_Rides[[#This Row],[Date]],2)</f>
        <v>1</v>
      </c>
      <c r="L6582" s="1" t="str">
        <f>LEFT(BART_Rides[[#This Row],[Lines]],1)</f>
        <v>Y</v>
      </c>
      <c r="M6582" s="1" t="str">
        <f>IF(BART_Rides[[#This Row],[FirstLetter]]="Y","Yes","No")</f>
        <v>Yes</v>
      </c>
      <c r="N6582" s="1" t="str">
        <f>IF(OR(BART_Rides[[#This Row],[Station Code]]="EM", BART_Rides[[#This Row],[Station Code]]="MT", BART_Rides[[#This Row],[Station Code]]="PL", BART_Rides[[#This Row],[Station Code]]="CC"), "Yes", "No")</f>
        <v>No</v>
      </c>
    </row>
    <row r="6583" spans="6:14">
      <c r="F6583" s="3">
        <v>44208</v>
      </c>
      <c r="G6583" s="1" t="s">
        <v>35</v>
      </c>
      <c r="H6583" s="1" t="s">
        <v>105</v>
      </c>
      <c r="I6583" s="1">
        <v>865</v>
      </c>
      <c r="J6583" s="1">
        <f>MONTH(BART_Rides[[#This Row],[Date]])</f>
        <v>1</v>
      </c>
      <c r="K6583" s="1">
        <f>WEEKDAY(BART_Rides[[#This Row],[Date]],2)</f>
        <v>2</v>
      </c>
      <c r="L6583" s="1" t="str">
        <f>LEFT(BART_Rides[[#This Row],[Lines]],1)</f>
        <v>Y</v>
      </c>
      <c r="M6583" s="1" t="str">
        <f>IF(BART_Rides[[#This Row],[FirstLetter]]="Y","Yes","No")</f>
        <v>Yes</v>
      </c>
      <c r="N6583" s="1" t="str">
        <f>IF(OR(BART_Rides[[#This Row],[Station Code]]="EM", BART_Rides[[#This Row],[Station Code]]="MT", BART_Rides[[#This Row],[Station Code]]="PL", BART_Rides[[#This Row],[Station Code]]="CC"), "Yes", "No")</f>
        <v>No</v>
      </c>
    </row>
    <row r="6584" spans="6:14">
      <c r="F6584" s="3">
        <v>44209</v>
      </c>
      <c r="G6584" s="1" t="s">
        <v>35</v>
      </c>
      <c r="H6584" s="1" t="s">
        <v>105</v>
      </c>
      <c r="I6584" s="1">
        <v>871</v>
      </c>
      <c r="J6584" s="1">
        <f>MONTH(BART_Rides[[#This Row],[Date]])</f>
        <v>1</v>
      </c>
      <c r="K6584" s="1">
        <f>WEEKDAY(BART_Rides[[#This Row],[Date]],2)</f>
        <v>3</v>
      </c>
      <c r="L6584" s="1" t="str">
        <f>LEFT(BART_Rides[[#This Row],[Lines]],1)</f>
        <v>Y</v>
      </c>
      <c r="M6584" s="1" t="str">
        <f>IF(BART_Rides[[#This Row],[FirstLetter]]="Y","Yes","No")</f>
        <v>Yes</v>
      </c>
      <c r="N6584" s="1" t="str">
        <f>IF(OR(BART_Rides[[#This Row],[Station Code]]="EM", BART_Rides[[#This Row],[Station Code]]="MT", BART_Rides[[#This Row],[Station Code]]="PL", BART_Rides[[#This Row],[Station Code]]="CC"), "Yes", "No")</f>
        <v>No</v>
      </c>
    </row>
    <row r="6585" spans="6:14">
      <c r="F6585" s="3">
        <v>44210</v>
      </c>
      <c r="G6585" s="1" t="s">
        <v>35</v>
      </c>
      <c r="H6585" s="1" t="s">
        <v>105</v>
      </c>
      <c r="I6585" s="1">
        <v>816</v>
      </c>
      <c r="J6585" s="1">
        <f>MONTH(BART_Rides[[#This Row],[Date]])</f>
        <v>1</v>
      </c>
      <c r="K6585" s="1">
        <f>WEEKDAY(BART_Rides[[#This Row],[Date]],2)</f>
        <v>4</v>
      </c>
      <c r="L6585" s="1" t="str">
        <f>LEFT(BART_Rides[[#This Row],[Lines]],1)</f>
        <v>Y</v>
      </c>
      <c r="M6585" s="1" t="str">
        <f>IF(BART_Rides[[#This Row],[FirstLetter]]="Y","Yes","No")</f>
        <v>Yes</v>
      </c>
      <c r="N6585" s="1" t="str">
        <f>IF(OR(BART_Rides[[#This Row],[Station Code]]="EM", BART_Rides[[#This Row],[Station Code]]="MT", BART_Rides[[#This Row],[Station Code]]="PL", BART_Rides[[#This Row],[Station Code]]="CC"), "Yes", "No")</f>
        <v>No</v>
      </c>
    </row>
    <row r="6586" spans="6:14">
      <c r="F6586" s="3">
        <v>44211</v>
      </c>
      <c r="G6586" s="1" t="s">
        <v>35</v>
      </c>
      <c r="H6586" s="1" t="s">
        <v>105</v>
      </c>
      <c r="I6586" s="1">
        <v>844</v>
      </c>
      <c r="J6586" s="1">
        <f>MONTH(BART_Rides[[#This Row],[Date]])</f>
        <v>1</v>
      </c>
      <c r="K6586" s="1">
        <f>WEEKDAY(BART_Rides[[#This Row],[Date]],2)</f>
        <v>5</v>
      </c>
      <c r="L6586" s="1" t="str">
        <f>LEFT(BART_Rides[[#This Row],[Lines]],1)</f>
        <v>Y</v>
      </c>
      <c r="M6586" s="1" t="str">
        <f>IF(BART_Rides[[#This Row],[FirstLetter]]="Y","Yes","No")</f>
        <v>Yes</v>
      </c>
      <c r="N6586" s="1" t="str">
        <f>IF(OR(BART_Rides[[#This Row],[Station Code]]="EM", BART_Rides[[#This Row],[Station Code]]="MT", BART_Rides[[#This Row],[Station Code]]="PL", BART_Rides[[#This Row],[Station Code]]="CC"), "Yes", "No")</f>
        <v>No</v>
      </c>
    </row>
    <row r="6587" spans="6:14">
      <c r="F6587" s="3">
        <v>44212</v>
      </c>
      <c r="G6587" s="1" t="s">
        <v>35</v>
      </c>
      <c r="H6587" s="1" t="s">
        <v>105</v>
      </c>
      <c r="I6587" s="1">
        <v>438</v>
      </c>
      <c r="J6587" s="1">
        <f>MONTH(BART_Rides[[#This Row],[Date]])</f>
        <v>1</v>
      </c>
      <c r="K6587" s="1">
        <f>WEEKDAY(BART_Rides[[#This Row],[Date]],2)</f>
        <v>6</v>
      </c>
      <c r="L6587" s="1" t="str">
        <f>LEFT(BART_Rides[[#This Row],[Lines]],1)</f>
        <v>Y</v>
      </c>
      <c r="M6587" s="1" t="str">
        <f>IF(BART_Rides[[#This Row],[FirstLetter]]="Y","Yes","No")</f>
        <v>Yes</v>
      </c>
      <c r="N6587" s="1" t="str">
        <f>IF(OR(BART_Rides[[#This Row],[Station Code]]="EM", BART_Rides[[#This Row],[Station Code]]="MT", BART_Rides[[#This Row],[Station Code]]="PL", BART_Rides[[#This Row],[Station Code]]="CC"), "Yes", "No")</f>
        <v>No</v>
      </c>
    </row>
    <row r="6588" spans="6:14">
      <c r="F6588" s="3">
        <v>44213</v>
      </c>
      <c r="G6588" s="1" t="s">
        <v>35</v>
      </c>
      <c r="H6588" s="1" t="s">
        <v>105</v>
      </c>
      <c r="I6588" s="1">
        <v>337</v>
      </c>
      <c r="J6588" s="1">
        <f>MONTH(BART_Rides[[#This Row],[Date]])</f>
        <v>1</v>
      </c>
      <c r="K6588" s="1">
        <f>WEEKDAY(BART_Rides[[#This Row],[Date]],2)</f>
        <v>7</v>
      </c>
      <c r="L6588" s="1" t="str">
        <f>LEFT(BART_Rides[[#This Row],[Lines]],1)</f>
        <v>Y</v>
      </c>
      <c r="M6588" s="1" t="str">
        <f>IF(BART_Rides[[#This Row],[FirstLetter]]="Y","Yes","No")</f>
        <v>Yes</v>
      </c>
      <c r="N6588" s="1" t="str">
        <f>IF(OR(BART_Rides[[#This Row],[Station Code]]="EM", BART_Rides[[#This Row],[Station Code]]="MT", BART_Rides[[#This Row],[Station Code]]="PL", BART_Rides[[#This Row],[Station Code]]="CC"), "Yes", "No")</f>
        <v>No</v>
      </c>
    </row>
    <row r="6589" spans="6:14">
      <c r="F6589" s="3">
        <v>44214</v>
      </c>
      <c r="G6589" s="1" t="s">
        <v>35</v>
      </c>
      <c r="H6589" s="1" t="s">
        <v>105</v>
      </c>
      <c r="I6589" s="1">
        <v>507</v>
      </c>
      <c r="J6589" s="1">
        <f>MONTH(BART_Rides[[#This Row],[Date]])</f>
        <v>1</v>
      </c>
      <c r="K6589" s="1">
        <f>WEEKDAY(BART_Rides[[#This Row],[Date]],2)</f>
        <v>1</v>
      </c>
      <c r="L6589" s="1" t="str">
        <f>LEFT(BART_Rides[[#This Row],[Lines]],1)</f>
        <v>Y</v>
      </c>
      <c r="M6589" s="1" t="str">
        <f>IF(BART_Rides[[#This Row],[FirstLetter]]="Y","Yes","No")</f>
        <v>Yes</v>
      </c>
      <c r="N6589" s="1" t="str">
        <f>IF(OR(BART_Rides[[#This Row],[Station Code]]="EM", BART_Rides[[#This Row],[Station Code]]="MT", BART_Rides[[#This Row],[Station Code]]="PL", BART_Rides[[#This Row],[Station Code]]="CC"), "Yes", "No")</f>
        <v>No</v>
      </c>
    </row>
    <row r="6590" spans="6:14">
      <c r="F6590" s="3">
        <v>44215</v>
      </c>
      <c r="G6590" s="1" t="s">
        <v>35</v>
      </c>
      <c r="H6590" s="1" t="s">
        <v>105</v>
      </c>
      <c r="I6590" s="1">
        <v>875</v>
      </c>
      <c r="J6590" s="1">
        <f>MONTH(BART_Rides[[#This Row],[Date]])</f>
        <v>1</v>
      </c>
      <c r="K6590" s="1">
        <f>WEEKDAY(BART_Rides[[#This Row],[Date]],2)</f>
        <v>2</v>
      </c>
      <c r="L6590" s="1" t="str">
        <f>LEFT(BART_Rides[[#This Row],[Lines]],1)</f>
        <v>Y</v>
      </c>
      <c r="M6590" s="1" t="str">
        <f>IF(BART_Rides[[#This Row],[FirstLetter]]="Y","Yes","No")</f>
        <v>Yes</v>
      </c>
      <c r="N6590" s="1" t="str">
        <f>IF(OR(BART_Rides[[#This Row],[Station Code]]="EM", BART_Rides[[#This Row],[Station Code]]="MT", BART_Rides[[#This Row],[Station Code]]="PL", BART_Rides[[#This Row],[Station Code]]="CC"), "Yes", "No")</f>
        <v>No</v>
      </c>
    </row>
    <row r="6591" spans="6:14">
      <c r="F6591" s="3">
        <v>44216</v>
      </c>
      <c r="G6591" s="1" t="s">
        <v>35</v>
      </c>
      <c r="H6591" s="1" t="s">
        <v>105</v>
      </c>
      <c r="I6591" s="1">
        <v>836</v>
      </c>
      <c r="J6591" s="1">
        <f>MONTH(BART_Rides[[#This Row],[Date]])</f>
        <v>1</v>
      </c>
      <c r="K6591" s="1">
        <f>WEEKDAY(BART_Rides[[#This Row],[Date]],2)</f>
        <v>3</v>
      </c>
      <c r="L6591" s="1" t="str">
        <f>LEFT(BART_Rides[[#This Row],[Lines]],1)</f>
        <v>Y</v>
      </c>
      <c r="M6591" s="1" t="str">
        <f>IF(BART_Rides[[#This Row],[FirstLetter]]="Y","Yes","No")</f>
        <v>Yes</v>
      </c>
      <c r="N6591" s="1" t="str">
        <f>IF(OR(BART_Rides[[#This Row],[Station Code]]="EM", BART_Rides[[#This Row],[Station Code]]="MT", BART_Rides[[#This Row],[Station Code]]="PL", BART_Rides[[#This Row],[Station Code]]="CC"), "Yes", "No")</f>
        <v>No</v>
      </c>
    </row>
    <row r="6592" spans="6:14">
      <c r="F6592" s="3">
        <v>44217</v>
      </c>
      <c r="G6592" s="1" t="s">
        <v>35</v>
      </c>
      <c r="H6592" s="1" t="s">
        <v>105</v>
      </c>
      <c r="I6592" s="1">
        <v>872</v>
      </c>
      <c r="J6592" s="1">
        <f>MONTH(BART_Rides[[#This Row],[Date]])</f>
        <v>1</v>
      </c>
      <c r="K6592" s="1">
        <f>WEEKDAY(BART_Rides[[#This Row],[Date]],2)</f>
        <v>4</v>
      </c>
      <c r="L6592" s="1" t="str">
        <f>LEFT(BART_Rides[[#This Row],[Lines]],1)</f>
        <v>Y</v>
      </c>
      <c r="M6592" s="1" t="str">
        <f>IF(BART_Rides[[#This Row],[FirstLetter]]="Y","Yes","No")</f>
        <v>Yes</v>
      </c>
      <c r="N6592" s="1" t="str">
        <f>IF(OR(BART_Rides[[#This Row],[Station Code]]="EM", BART_Rides[[#This Row],[Station Code]]="MT", BART_Rides[[#This Row],[Station Code]]="PL", BART_Rides[[#This Row],[Station Code]]="CC"), "Yes", "No")</f>
        <v>No</v>
      </c>
    </row>
    <row r="6593" spans="6:14">
      <c r="F6593" s="3">
        <v>44218</v>
      </c>
      <c r="G6593" s="1" t="s">
        <v>35</v>
      </c>
      <c r="H6593" s="1" t="s">
        <v>105</v>
      </c>
      <c r="I6593" s="1">
        <v>805</v>
      </c>
      <c r="J6593" s="1">
        <f>MONTH(BART_Rides[[#This Row],[Date]])</f>
        <v>1</v>
      </c>
      <c r="K6593" s="1">
        <f>WEEKDAY(BART_Rides[[#This Row],[Date]],2)</f>
        <v>5</v>
      </c>
      <c r="L6593" s="1" t="str">
        <f>LEFT(BART_Rides[[#This Row],[Lines]],1)</f>
        <v>Y</v>
      </c>
      <c r="M6593" s="1" t="str">
        <f>IF(BART_Rides[[#This Row],[FirstLetter]]="Y","Yes","No")</f>
        <v>Yes</v>
      </c>
      <c r="N6593" s="1" t="str">
        <f>IF(OR(BART_Rides[[#This Row],[Station Code]]="EM", BART_Rides[[#This Row],[Station Code]]="MT", BART_Rides[[#This Row],[Station Code]]="PL", BART_Rides[[#This Row],[Station Code]]="CC"), "Yes", "No")</f>
        <v>No</v>
      </c>
    </row>
    <row r="6594" spans="6:14">
      <c r="F6594" s="3">
        <v>44219</v>
      </c>
      <c r="G6594" s="1" t="s">
        <v>35</v>
      </c>
      <c r="H6594" s="1" t="s">
        <v>105</v>
      </c>
      <c r="I6594" s="1">
        <v>415</v>
      </c>
      <c r="J6594" s="1">
        <f>MONTH(BART_Rides[[#This Row],[Date]])</f>
        <v>1</v>
      </c>
      <c r="K6594" s="1">
        <f>WEEKDAY(BART_Rides[[#This Row],[Date]],2)</f>
        <v>6</v>
      </c>
      <c r="L6594" s="1" t="str">
        <f>LEFT(BART_Rides[[#This Row],[Lines]],1)</f>
        <v>Y</v>
      </c>
      <c r="M6594" s="1" t="str">
        <f>IF(BART_Rides[[#This Row],[FirstLetter]]="Y","Yes","No")</f>
        <v>Yes</v>
      </c>
      <c r="N6594" s="1" t="str">
        <f>IF(OR(BART_Rides[[#This Row],[Station Code]]="EM", BART_Rides[[#This Row],[Station Code]]="MT", BART_Rides[[#This Row],[Station Code]]="PL", BART_Rides[[#This Row],[Station Code]]="CC"), "Yes", "No")</f>
        <v>No</v>
      </c>
    </row>
    <row r="6595" spans="6:14">
      <c r="F6595" s="3">
        <v>44220</v>
      </c>
      <c r="G6595" s="1" t="s">
        <v>35</v>
      </c>
      <c r="H6595" s="1" t="s">
        <v>105</v>
      </c>
      <c r="I6595" s="1">
        <v>291</v>
      </c>
      <c r="J6595" s="1">
        <f>MONTH(BART_Rides[[#This Row],[Date]])</f>
        <v>1</v>
      </c>
      <c r="K6595" s="1">
        <f>WEEKDAY(BART_Rides[[#This Row],[Date]],2)</f>
        <v>7</v>
      </c>
      <c r="L6595" s="1" t="str">
        <f>LEFT(BART_Rides[[#This Row],[Lines]],1)</f>
        <v>Y</v>
      </c>
      <c r="M6595" s="1" t="str">
        <f>IF(BART_Rides[[#This Row],[FirstLetter]]="Y","Yes","No")</f>
        <v>Yes</v>
      </c>
      <c r="N6595" s="1" t="str">
        <f>IF(OR(BART_Rides[[#This Row],[Station Code]]="EM", BART_Rides[[#This Row],[Station Code]]="MT", BART_Rides[[#This Row],[Station Code]]="PL", BART_Rides[[#This Row],[Station Code]]="CC"), "Yes", "No")</f>
        <v>No</v>
      </c>
    </row>
    <row r="6596" spans="6:14">
      <c r="F6596" s="3">
        <v>44221</v>
      </c>
      <c r="G6596" s="1" t="s">
        <v>35</v>
      </c>
      <c r="H6596" s="1" t="s">
        <v>105</v>
      </c>
      <c r="I6596" s="1">
        <v>849</v>
      </c>
      <c r="J6596" s="1">
        <f>MONTH(BART_Rides[[#This Row],[Date]])</f>
        <v>1</v>
      </c>
      <c r="K6596" s="1">
        <f>WEEKDAY(BART_Rides[[#This Row],[Date]],2)</f>
        <v>1</v>
      </c>
      <c r="L6596" s="1" t="str">
        <f>LEFT(BART_Rides[[#This Row],[Lines]],1)</f>
        <v>Y</v>
      </c>
      <c r="M6596" s="1" t="str">
        <f>IF(BART_Rides[[#This Row],[FirstLetter]]="Y","Yes","No")</f>
        <v>Yes</v>
      </c>
      <c r="N6596" s="1" t="str">
        <f>IF(OR(BART_Rides[[#This Row],[Station Code]]="EM", BART_Rides[[#This Row],[Station Code]]="MT", BART_Rides[[#This Row],[Station Code]]="PL", BART_Rides[[#This Row],[Station Code]]="CC"), "Yes", "No")</f>
        <v>No</v>
      </c>
    </row>
    <row r="6597" spans="6:14">
      <c r="F6597" s="3">
        <v>44222</v>
      </c>
      <c r="G6597" s="1" t="s">
        <v>35</v>
      </c>
      <c r="H6597" s="1" t="s">
        <v>105</v>
      </c>
      <c r="I6597" s="1">
        <v>835</v>
      </c>
      <c r="J6597" s="1">
        <f>MONTH(BART_Rides[[#This Row],[Date]])</f>
        <v>1</v>
      </c>
      <c r="K6597" s="1">
        <f>WEEKDAY(BART_Rides[[#This Row],[Date]],2)</f>
        <v>2</v>
      </c>
      <c r="L6597" s="1" t="str">
        <f>LEFT(BART_Rides[[#This Row],[Lines]],1)</f>
        <v>Y</v>
      </c>
      <c r="M6597" s="1" t="str">
        <f>IF(BART_Rides[[#This Row],[FirstLetter]]="Y","Yes","No")</f>
        <v>Yes</v>
      </c>
      <c r="N6597" s="1" t="str">
        <f>IF(OR(BART_Rides[[#This Row],[Station Code]]="EM", BART_Rides[[#This Row],[Station Code]]="MT", BART_Rides[[#This Row],[Station Code]]="PL", BART_Rides[[#This Row],[Station Code]]="CC"), "Yes", "No")</f>
        <v>No</v>
      </c>
    </row>
    <row r="6598" spans="6:14">
      <c r="F6598" s="3">
        <v>44223</v>
      </c>
      <c r="G6598" s="1" t="s">
        <v>35</v>
      </c>
      <c r="H6598" s="1" t="s">
        <v>105</v>
      </c>
      <c r="I6598" s="1">
        <v>795</v>
      </c>
      <c r="J6598" s="1">
        <f>MONTH(BART_Rides[[#This Row],[Date]])</f>
        <v>1</v>
      </c>
      <c r="K6598" s="1">
        <f>WEEKDAY(BART_Rides[[#This Row],[Date]],2)</f>
        <v>3</v>
      </c>
      <c r="L6598" s="1" t="str">
        <f>LEFT(BART_Rides[[#This Row],[Lines]],1)</f>
        <v>Y</v>
      </c>
      <c r="M6598" s="1" t="str">
        <f>IF(BART_Rides[[#This Row],[FirstLetter]]="Y","Yes","No")</f>
        <v>Yes</v>
      </c>
      <c r="N6598" s="1" t="str">
        <f>IF(OR(BART_Rides[[#This Row],[Station Code]]="EM", BART_Rides[[#This Row],[Station Code]]="MT", BART_Rides[[#This Row],[Station Code]]="PL", BART_Rides[[#This Row],[Station Code]]="CC"), "Yes", "No")</f>
        <v>No</v>
      </c>
    </row>
    <row r="6599" spans="6:14">
      <c r="F6599" s="3">
        <v>44224</v>
      </c>
      <c r="G6599" s="1" t="s">
        <v>35</v>
      </c>
      <c r="H6599" s="1" t="s">
        <v>105</v>
      </c>
      <c r="I6599" s="1">
        <v>800</v>
      </c>
      <c r="J6599" s="1">
        <f>MONTH(BART_Rides[[#This Row],[Date]])</f>
        <v>1</v>
      </c>
      <c r="K6599" s="1">
        <f>WEEKDAY(BART_Rides[[#This Row],[Date]],2)</f>
        <v>4</v>
      </c>
      <c r="L6599" s="1" t="str">
        <f>LEFT(BART_Rides[[#This Row],[Lines]],1)</f>
        <v>Y</v>
      </c>
      <c r="M6599" s="1" t="str">
        <f>IF(BART_Rides[[#This Row],[FirstLetter]]="Y","Yes","No")</f>
        <v>Yes</v>
      </c>
      <c r="N6599" s="1" t="str">
        <f>IF(OR(BART_Rides[[#This Row],[Station Code]]="EM", BART_Rides[[#This Row],[Station Code]]="MT", BART_Rides[[#This Row],[Station Code]]="PL", BART_Rides[[#This Row],[Station Code]]="CC"), "Yes", "No")</f>
        <v>No</v>
      </c>
    </row>
    <row r="6600" spans="6:14">
      <c r="F6600" s="3">
        <v>44225</v>
      </c>
      <c r="G6600" s="1" t="s">
        <v>35</v>
      </c>
      <c r="H6600" s="1" t="s">
        <v>105</v>
      </c>
      <c r="I6600" s="1">
        <v>830</v>
      </c>
      <c r="J6600" s="1">
        <f>MONTH(BART_Rides[[#This Row],[Date]])</f>
        <v>1</v>
      </c>
      <c r="K6600" s="1">
        <f>WEEKDAY(BART_Rides[[#This Row],[Date]],2)</f>
        <v>5</v>
      </c>
      <c r="L6600" s="1" t="str">
        <f>LEFT(BART_Rides[[#This Row],[Lines]],1)</f>
        <v>Y</v>
      </c>
      <c r="M6600" s="1" t="str">
        <f>IF(BART_Rides[[#This Row],[FirstLetter]]="Y","Yes","No")</f>
        <v>Yes</v>
      </c>
      <c r="N6600" s="1" t="str">
        <f>IF(OR(BART_Rides[[#This Row],[Station Code]]="EM", BART_Rides[[#This Row],[Station Code]]="MT", BART_Rides[[#This Row],[Station Code]]="PL", BART_Rides[[#This Row],[Station Code]]="CC"), "Yes", "No")</f>
        <v>No</v>
      </c>
    </row>
    <row r="6601" spans="6:14">
      <c r="F6601" s="3">
        <v>44226</v>
      </c>
      <c r="G6601" s="1" t="s">
        <v>35</v>
      </c>
      <c r="H6601" s="1" t="s">
        <v>105</v>
      </c>
      <c r="I6601" s="1">
        <v>400</v>
      </c>
      <c r="J6601" s="1">
        <f>MONTH(BART_Rides[[#This Row],[Date]])</f>
        <v>1</v>
      </c>
      <c r="K6601" s="1">
        <f>WEEKDAY(BART_Rides[[#This Row],[Date]],2)</f>
        <v>6</v>
      </c>
      <c r="L6601" s="1" t="str">
        <f>LEFT(BART_Rides[[#This Row],[Lines]],1)</f>
        <v>Y</v>
      </c>
      <c r="M6601" s="1" t="str">
        <f>IF(BART_Rides[[#This Row],[FirstLetter]]="Y","Yes","No")</f>
        <v>Yes</v>
      </c>
      <c r="N6601" s="1" t="str">
        <f>IF(OR(BART_Rides[[#This Row],[Station Code]]="EM", BART_Rides[[#This Row],[Station Code]]="MT", BART_Rides[[#This Row],[Station Code]]="PL", BART_Rides[[#This Row],[Station Code]]="CC"), "Yes", "No")</f>
        <v>No</v>
      </c>
    </row>
    <row r="6602" spans="6:14">
      <c r="F6602" s="3">
        <v>44227</v>
      </c>
      <c r="G6602" s="1" t="s">
        <v>35</v>
      </c>
      <c r="H6602" s="1" t="s">
        <v>105</v>
      </c>
      <c r="I6602" s="1">
        <v>329</v>
      </c>
      <c r="J6602" s="1">
        <f>MONTH(BART_Rides[[#This Row],[Date]])</f>
        <v>1</v>
      </c>
      <c r="K6602" s="1">
        <f>WEEKDAY(BART_Rides[[#This Row],[Date]],2)</f>
        <v>7</v>
      </c>
      <c r="L6602" s="1" t="str">
        <f>LEFT(BART_Rides[[#This Row],[Lines]],1)</f>
        <v>Y</v>
      </c>
      <c r="M6602" s="1" t="str">
        <f>IF(BART_Rides[[#This Row],[FirstLetter]]="Y","Yes","No")</f>
        <v>Yes</v>
      </c>
      <c r="N6602" s="1" t="str">
        <f>IF(OR(BART_Rides[[#This Row],[Station Code]]="EM", BART_Rides[[#This Row],[Station Code]]="MT", BART_Rides[[#This Row],[Station Code]]="PL", BART_Rides[[#This Row],[Station Code]]="CC"), "Yes", "No")</f>
        <v>No</v>
      </c>
    </row>
    <row r="6603" spans="6:14">
      <c r="F6603" s="3">
        <v>44228</v>
      </c>
      <c r="G6603" s="1" t="s">
        <v>35</v>
      </c>
      <c r="H6603" s="1" t="s">
        <v>105</v>
      </c>
      <c r="I6603" s="1">
        <v>874</v>
      </c>
      <c r="J6603" s="1">
        <f>MONTH(BART_Rides[[#This Row],[Date]])</f>
        <v>2</v>
      </c>
      <c r="K6603" s="1">
        <f>WEEKDAY(BART_Rides[[#This Row],[Date]],2)</f>
        <v>1</v>
      </c>
      <c r="L6603" s="1" t="str">
        <f>LEFT(BART_Rides[[#This Row],[Lines]],1)</f>
        <v>Y</v>
      </c>
      <c r="M6603" s="1" t="str">
        <f>IF(BART_Rides[[#This Row],[FirstLetter]]="Y","Yes","No")</f>
        <v>Yes</v>
      </c>
      <c r="N6603" s="1" t="str">
        <f>IF(OR(BART_Rides[[#This Row],[Station Code]]="EM", BART_Rides[[#This Row],[Station Code]]="MT", BART_Rides[[#This Row],[Station Code]]="PL", BART_Rides[[#This Row],[Station Code]]="CC"), "Yes", "No")</f>
        <v>No</v>
      </c>
    </row>
    <row r="6604" spans="6:14">
      <c r="F6604" s="3">
        <v>44229</v>
      </c>
      <c r="G6604" s="1" t="s">
        <v>35</v>
      </c>
      <c r="H6604" s="1" t="s">
        <v>105</v>
      </c>
      <c r="I6604" s="1">
        <v>890</v>
      </c>
      <c r="J6604" s="1">
        <f>MONTH(BART_Rides[[#This Row],[Date]])</f>
        <v>2</v>
      </c>
      <c r="K6604" s="1">
        <f>WEEKDAY(BART_Rides[[#This Row],[Date]],2)</f>
        <v>2</v>
      </c>
      <c r="L6604" s="1" t="str">
        <f>LEFT(BART_Rides[[#This Row],[Lines]],1)</f>
        <v>Y</v>
      </c>
      <c r="M6604" s="1" t="str">
        <f>IF(BART_Rides[[#This Row],[FirstLetter]]="Y","Yes","No")</f>
        <v>Yes</v>
      </c>
      <c r="N6604" s="1" t="str">
        <f>IF(OR(BART_Rides[[#This Row],[Station Code]]="EM", BART_Rides[[#This Row],[Station Code]]="MT", BART_Rides[[#This Row],[Station Code]]="PL", BART_Rides[[#This Row],[Station Code]]="CC"), "Yes", "No")</f>
        <v>No</v>
      </c>
    </row>
    <row r="6605" spans="6:14">
      <c r="F6605" s="3">
        <v>44230</v>
      </c>
      <c r="G6605" s="1" t="s">
        <v>35</v>
      </c>
      <c r="H6605" s="1" t="s">
        <v>105</v>
      </c>
      <c r="I6605" s="1">
        <v>911</v>
      </c>
      <c r="J6605" s="1">
        <f>MONTH(BART_Rides[[#This Row],[Date]])</f>
        <v>2</v>
      </c>
      <c r="K6605" s="1">
        <f>WEEKDAY(BART_Rides[[#This Row],[Date]],2)</f>
        <v>3</v>
      </c>
      <c r="L6605" s="1" t="str">
        <f>LEFT(BART_Rides[[#This Row],[Lines]],1)</f>
        <v>Y</v>
      </c>
      <c r="M6605" s="1" t="str">
        <f>IF(BART_Rides[[#This Row],[FirstLetter]]="Y","Yes","No")</f>
        <v>Yes</v>
      </c>
      <c r="N6605" s="1" t="str">
        <f>IF(OR(BART_Rides[[#This Row],[Station Code]]="EM", BART_Rides[[#This Row],[Station Code]]="MT", BART_Rides[[#This Row],[Station Code]]="PL", BART_Rides[[#This Row],[Station Code]]="CC"), "Yes", "No")</f>
        <v>No</v>
      </c>
    </row>
    <row r="6606" spans="6:14">
      <c r="F6606" s="3">
        <v>44231</v>
      </c>
      <c r="G6606" s="1" t="s">
        <v>35</v>
      </c>
      <c r="H6606" s="1" t="s">
        <v>105</v>
      </c>
      <c r="I6606" s="1">
        <v>869</v>
      </c>
      <c r="J6606" s="1">
        <f>MONTH(BART_Rides[[#This Row],[Date]])</f>
        <v>2</v>
      </c>
      <c r="K6606" s="1">
        <f>WEEKDAY(BART_Rides[[#This Row],[Date]],2)</f>
        <v>4</v>
      </c>
      <c r="L6606" s="1" t="str">
        <f>LEFT(BART_Rides[[#This Row],[Lines]],1)</f>
        <v>Y</v>
      </c>
      <c r="M6606" s="1" t="str">
        <f>IF(BART_Rides[[#This Row],[FirstLetter]]="Y","Yes","No")</f>
        <v>Yes</v>
      </c>
      <c r="N6606" s="1" t="str">
        <f>IF(OR(BART_Rides[[#This Row],[Station Code]]="EM", BART_Rides[[#This Row],[Station Code]]="MT", BART_Rides[[#This Row],[Station Code]]="PL", BART_Rides[[#This Row],[Station Code]]="CC"), "Yes", "No")</f>
        <v>No</v>
      </c>
    </row>
    <row r="6607" spans="6:14">
      <c r="F6607" s="3">
        <v>44232</v>
      </c>
      <c r="G6607" s="1" t="s">
        <v>35</v>
      </c>
      <c r="H6607" s="1" t="s">
        <v>105</v>
      </c>
      <c r="I6607" s="1">
        <v>888</v>
      </c>
      <c r="J6607" s="1">
        <f>MONTH(BART_Rides[[#This Row],[Date]])</f>
        <v>2</v>
      </c>
      <c r="K6607" s="1">
        <f>WEEKDAY(BART_Rides[[#This Row],[Date]],2)</f>
        <v>5</v>
      </c>
      <c r="L6607" s="1" t="str">
        <f>LEFT(BART_Rides[[#This Row],[Lines]],1)</f>
        <v>Y</v>
      </c>
      <c r="M6607" s="1" t="str">
        <f>IF(BART_Rides[[#This Row],[FirstLetter]]="Y","Yes","No")</f>
        <v>Yes</v>
      </c>
      <c r="N6607" s="1" t="str">
        <f>IF(OR(BART_Rides[[#This Row],[Station Code]]="EM", BART_Rides[[#This Row],[Station Code]]="MT", BART_Rides[[#This Row],[Station Code]]="PL", BART_Rides[[#This Row],[Station Code]]="CC"), "Yes", "No")</f>
        <v>No</v>
      </c>
    </row>
    <row r="6608" spans="6:14">
      <c r="F6608" s="3">
        <v>44233</v>
      </c>
      <c r="G6608" s="1" t="s">
        <v>35</v>
      </c>
      <c r="H6608" s="1" t="s">
        <v>105</v>
      </c>
      <c r="I6608" s="1">
        <v>451</v>
      </c>
      <c r="J6608" s="1">
        <f>MONTH(BART_Rides[[#This Row],[Date]])</f>
        <v>2</v>
      </c>
      <c r="K6608" s="1">
        <f>WEEKDAY(BART_Rides[[#This Row],[Date]],2)</f>
        <v>6</v>
      </c>
      <c r="L6608" s="1" t="str">
        <f>LEFT(BART_Rides[[#This Row],[Lines]],1)</f>
        <v>Y</v>
      </c>
      <c r="M6608" s="1" t="str">
        <f>IF(BART_Rides[[#This Row],[FirstLetter]]="Y","Yes","No")</f>
        <v>Yes</v>
      </c>
      <c r="N6608" s="1" t="str">
        <f>IF(OR(BART_Rides[[#This Row],[Station Code]]="EM", BART_Rides[[#This Row],[Station Code]]="MT", BART_Rides[[#This Row],[Station Code]]="PL", BART_Rides[[#This Row],[Station Code]]="CC"), "Yes", "No")</f>
        <v>No</v>
      </c>
    </row>
    <row r="6609" spans="6:14">
      <c r="F6609" s="3">
        <v>44234</v>
      </c>
      <c r="G6609" s="1" t="s">
        <v>35</v>
      </c>
      <c r="H6609" s="1" t="s">
        <v>105</v>
      </c>
      <c r="I6609" s="1">
        <v>366</v>
      </c>
      <c r="J6609" s="1">
        <f>MONTH(BART_Rides[[#This Row],[Date]])</f>
        <v>2</v>
      </c>
      <c r="K6609" s="1">
        <f>WEEKDAY(BART_Rides[[#This Row],[Date]],2)</f>
        <v>7</v>
      </c>
      <c r="L6609" s="1" t="str">
        <f>LEFT(BART_Rides[[#This Row],[Lines]],1)</f>
        <v>Y</v>
      </c>
      <c r="M6609" s="1" t="str">
        <f>IF(BART_Rides[[#This Row],[FirstLetter]]="Y","Yes","No")</f>
        <v>Yes</v>
      </c>
      <c r="N6609" s="1" t="str">
        <f>IF(OR(BART_Rides[[#This Row],[Station Code]]="EM", BART_Rides[[#This Row],[Station Code]]="MT", BART_Rides[[#This Row],[Station Code]]="PL", BART_Rides[[#This Row],[Station Code]]="CC"), "Yes", "No")</f>
        <v>No</v>
      </c>
    </row>
    <row r="6610" spans="6:14">
      <c r="F6610" s="3">
        <v>44235</v>
      </c>
      <c r="G6610" s="1" t="s">
        <v>35</v>
      </c>
      <c r="H6610" s="1" t="s">
        <v>105</v>
      </c>
      <c r="I6610" s="1">
        <v>886</v>
      </c>
      <c r="J6610" s="1">
        <f>MONTH(BART_Rides[[#This Row],[Date]])</f>
        <v>2</v>
      </c>
      <c r="K6610" s="1">
        <f>WEEKDAY(BART_Rides[[#This Row],[Date]],2)</f>
        <v>1</v>
      </c>
      <c r="L6610" s="1" t="str">
        <f>LEFT(BART_Rides[[#This Row],[Lines]],1)</f>
        <v>Y</v>
      </c>
      <c r="M6610" s="1" t="str">
        <f>IF(BART_Rides[[#This Row],[FirstLetter]]="Y","Yes","No")</f>
        <v>Yes</v>
      </c>
      <c r="N6610" s="1" t="str">
        <f>IF(OR(BART_Rides[[#This Row],[Station Code]]="EM", BART_Rides[[#This Row],[Station Code]]="MT", BART_Rides[[#This Row],[Station Code]]="PL", BART_Rides[[#This Row],[Station Code]]="CC"), "Yes", "No")</f>
        <v>No</v>
      </c>
    </row>
    <row r="6611" spans="6:14">
      <c r="F6611" s="3">
        <v>44236</v>
      </c>
      <c r="G6611" s="1" t="s">
        <v>35</v>
      </c>
      <c r="H6611" s="1" t="s">
        <v>105</v>
      </c>
      <c r="I6611" s="1">
        <v>942</v>
      </c>
      <c r="J6611" s="1">
        <f>MONTH(BART_Rides[[#This Row],[Date]])</f>
        <v>2</v>
      </c>
      <c r="K6611" s="1">
        <f>WEEKDAY(BART_Rides[[#This Row],[Date]],2)</f>
        <v>2</v>
      </c>
      <c r="L6611" s="1" t="str">
        <f>LEFT(BART_Rides[[#This Row],[Lines]],1)</f>
        <v>Y</v>
      </c>
      <c r="M6611" s="1" t="str">
        <f>IF(BART_Rides[[#This Row],[FirstLetter]]="Y","Yes","No")</f>
        <v>Yes</v>
      </c>
      <c r="N6611" s="1" t="str">
        <f>IF(OR(BART_Rides[[#This Row],[Station Code]]="EM", BART_Rides[[#This Row],[Station Code]]="MT", BART_Rides[[#This Row],[Station Code]]="PL", BART_Rides[[#This Row],[Station Code]]="CC"), "Yes", "No")</f>
        <v>No</v>
      </c>
    </row>
    <row r="6612" spans="6:14">
      <c r="F6612" s="3">
        <v>44237</v>
      </c>
      <c r="G6612" s="1" t="s">
        <v>35</v>
      </c>
      <c r="H6612" s="1" t="s">
        <v>105</v>
      </c>
      <c r="I6612" s="1">
        <v>960</v>
      </c>
      <c r="J6612" s="1">
        <f>MONTH(BART_Rides[[#This Row],[Date]])</f>
        <v>2</v>
      </c>
      <c r="K6612" s="1">
        <f>WEEKDAY(BART_Rides[[#This Row],[Date]],2)</f>
        <v>3</v>
      </c>
      <c r="L6612" s="1" t="str">
        <f>LEFT(BART_Rides[[#This Row],[Lines]],1)</f>
        <v>Y</v>
      </c>
      <c r="M6612" s="1" t="str">
        <f>IF(BART_Rides[[#This Row],[FirstLetter]]="Y","Yes","No")</f>
        <v>Yes</v>
      </c>
      <c r="N6612" s="1" t="str">
        <f>IF(OR(BART_Rides[[#This Row],[Station Code]]="EM", BART_Rides[[#This Row],[Station Code]]="MT", BART_Rides[[#This Row],[Station Code]]="PL", BART_Rides[[#This Row],[Station Code]]="CC"), "Yes", "No")</f>
        <v>No</v>
      </c>
    </row>
    <row r="6613" spans="6:14">
      <c r="F6613" s="3">
        <v>44238</v>
      </c>
      <c r="G6613" s="1" t="s">
        <v>35</v>
      </c>
      <c r="H6613" s="1" t="s">
        <v>105</v>
      </c>
      <c r="I6613" s="1">
        <v>863</v>
      </c>
      <c r="J6613" s="1">
        <f>MONTH(BART_Rides[[#This Row],[Date]])</f>
        <v>2</v>
      </c>
      <c r="K6613" s="1">
        <f>WEEKDAY(BART_Rides[[#This Row],[Date]],2)</f>
        <v>4</v>
      </c>
      <c r="L6613" s="1" t="str">
        <f>LEFT(BART_Rides[[#This Row],[Lines]],1)</f>
        <v>Y</v>
      </c>
      <c r="M6613" s="1" t="str">
        <f>IF(BART_Rides[[#This Row],[FirstLetter]]="Y","Yes","No")</f>
        <v>Yes</v>
      </c>
      <c r="N6613" s="1" t="str">
        <f>IF(OR(BART_Rides[[#This Row],[Station Code]]="EM", BART_Rides[[#This Row],[Station Code]]="MT", BART_Rides[[#This Row],[Station Code]]="PL", BART_Rides[[#This Row],[Station Code]]="CC"), "Yes", "No")</f>
        <v>No</v>
      </c>
    </row>
    <row r="6614" spans="6:14">
      <c r="F6614" s="3">
        <v>44239</v>
      </c>
      <c r="G6614" s="1" t="s">
        <v>35</v>
      </c>
      <c r="H6614" s="1" t="s">
        <v>105</v>
      </c>
      <c r="I6614" s="1">
        <v>894</v>
      </c>
      <c r="J6614" s="1">
        <f>MONTH(BART_Rides[[#This Row],[Date]])</f>
        <v>2</v>
      </c>
      <c r="K6614" s="1">
        <f>WEEKDAY(BART_Rides[[#This Row],[Date]],2)</f>
        <v>5</v>
      </c>
      <c r="L6614" s="1" t="str">
        <f>LEFT(BART_Rides[[#This Row],[Lines]],1)</f>
        <v>Y</v>
      </c>
      <c r="M6614" s="1" t="str">
        <f>IF(BART_Rides[[#This Row],[FirstLetter]]="Y","Yes","No")</f>
        <v>Yes</v>
      </c>
      <c r="N6614" s="1" t="str">
        <f>IF(OR(BART_Rides[[#This Row],[Station Code]]="EM", BART_Rides[[#This Row],[Station Code]]="MT", BART_Rides[[#This Row],[Station Code]]="PL", BART_Rides[[#This Row],[Station Code]]="CC"), "Yes", "No")</f>
        <v>No</v>
      </c>
    </row>
    <row r="6615" spans="6:14">
      <c r="F6615" s="3">
        <v>44240</v>
      </c>
      <c r="G6615" s="1" t="s">
        <v>35</v>
      </c>
      <c r="H6615" s="1" t="s">
        <v>105</v>
      </c>
      <c r="I6615" s="1">
        <v>444</v>
      </c>
      <c r="J6615" s="1">
        <f>MONTH(BART_Rides[[#This Row],[Date]])</f>
        <v>2</v>
      </c>
      <c r="K6615" s="1">
        <f>WEEKDAY(BART_Rides[[#This Row],[Date]],2)</f>
        <v>6</v>
      </c>
      <c r="L6615" s="1" t="str">
        <f>LEFT(BART_Rides[[#This Row],[Lines]],1)</f>
        <v>Y</v>
      </c>
      <c r="M6615" s="1" t="str">
        <f>IF(BART_Rides[[#This Row],[FirstLetter]]="Y","Yes","No")</f>
        <v>Yes</v>
      </c>
      <c r="N6615" s="1" t="str">
        <f>IF(OR(BART_Rides[[#This Row],[Station Code]]="EM", BART_Rides[[#This Row],[Station Code]]="MT", BART_Rides[[#This Row],[Station Code]]="PL", BART_Rides[[#This Row],[Station Code]]="CC"), "Yes", "No")</f>
        <v>No</v>
      </c>
    </row>
    <row r="6616" spans="6:14">
      <c r="F6616" s="3">
        <v>44241</v>
      </c>
      <c r="G6616" s="1" t="s">
        <v>35</v>
      </c>
      <c r="H6616" s="1" t="s">
        <v>105</v>
      </c>
      <c r="I6616" s="1">
        <v>368</v>
      </c>
      <c r="J6616" s="1">
        <f>MONTH(BART_Rides[[#This Row],[Date]])</f>
        <v>2</v>
      </c>
      <c r="K6616" s="1">
        <f>WEEKDAY(BART_Rides[[#This Row],[Date]],2)</f>
        <v>7</v>
      </c>
      <c r="L6616" s="1" t="str">
        <f>LEFT(BART_Rides[[#This Row],[Lines]],1)</f>
        <v>Y</v>
      </c>
      <c r="M6616" s="1" t="str">
        <f>IF(BART_Rides[[#This Row],[FirstLetter]]="Y","Yes","No")</f>
        <v>Yes</v>
      </c>
      <c r="N6616" s="1" t="str">
        <f>IF(OR(BART_Rides[[#This Row],[Station Code]]="EM", BART_Rides[[#This Row],[Station Code]]="MT", BART_Rides[[#This Row],[Station Code]]="PL", BART_Rides[[#This Row],[Station Code]]="CC"), "Yes", "No")</f>
        <v>No</v>
      </c>
    </row>
    <row r="6617" spans="6:14">
      <c r="F6617" s="3">
        <v>44242</v>
      </c>
      <c r="G6617" s="1" t="s">
        <v>35</v>
      </c>
      <c r="H6617" s="1" t="s">
        <v>105</v>
      </c>
      <c r="I6617" s="1">
        <v>485</v>
      </c>
      <c r="J6617" s="1">
        <f>MONTH(BART_Rides[[#This Row],[Date]])</f>
        <v>2</v>
      </c>
      <c r="K6617" s="1">
        <f>WEEKDAY(BART_Rides[[#This Row],[Date]],2)</f>
        <v>1</v>
      </c>
      <c r="L6617" s="1" t="str">
        <f>LEFT(BART_Rides[[#This Row],[Lines]],1)</f>
        <v>Y</v>
      </c>
      <c r="M6617" s="1" t="str">
        <f>IF(BART_Rides[[#This Row],[FirstLetter]]="Y","Yes","No")</f>
        <v>Yes</v>
      </c>
      <c r="N6617" s="1" t="str">
        <f>IF(OR(BART_Rides[[#This Row],[Station Code]]="EM", BART_Rides[[#This Row],[Station Code]]="MT", BART_Rides[[#This Row],[Station Code]]="PL", BART_Rides[[#This Row],[Station Code]]="CC"), "Yes", "No")</f>
        <v>No</v>
      </c>
    </row>
    <row r="6618" spans="6:14">
      <c r="F6618" s="3">
        <v>44243</v>
      </c>
      <c r="G6618" s="1" t="s">
        <v>35</v>
      </c>
      <c r="H6618" s="1" t="s">
        <v>105</v>
      </c>
      <c r="I6618" s="1">
        <v>938</v>
      </c>
      <c r="J6618" s="1">
        <f>MONTH(BART_Rides[[#This Row],[Date]])</f>
        <v>2</v>
      </c>
      <c r="K6618" s="1">
        <f>WEEKDAY(BART_Rides[[#This Row],[Date]],2)</f>
        <v>2</v>
      </c>
      <c r="L6618" s="1" t="str">
        <f>LEFT(BART_Rides[[#This Row],[Lines]],1)</f>
        <v>Y</v>
      </c>
      <c r="M6618" s="1" t="str">
        <f>IF(BART_Rides[[#This Row],[FirstLetter]]="Y","Yes","No")</f>
        <v>Yes</v>
      </c>
      <c r="N6618" s="1" t="str">
        <f>IF(OR(BART_Rides[[#This Row],[Station Code]]="EM", BART_Rides[[#This Row],[Station Code]]="MT", BART_Rides[[#This Row],[Station Code]]="PL", BART_Rides[[#This Row],[Station Code]]="CC"), "Yes", "No")</f>
        <v>No</v>
      </c>
    </row>
    <row r="6619" spans="6:14">
      <c r="F6619" s="3">
        <v>44244</v>
      </c>
      <c r="G6619" s="1" t="s">
        <v>35</v>
      </c>
      <c r="H6619" s="1" t="s">
        <v>105</v>
      </c>
      <c r="I6619" s="1">
        <v>908</v>
      </c>
      <c r="J6619" s="1">
        <f>MONTH(BART_Rides[[#This Row],[Date]])</f>
        <v>2</v>
      </c>
      <c r="K6619" s="1">
        <f>WEEKDAY(BART_Rides[[#This Row],[Date]],2)</f>
        <v>3</v>
      </c>
      <c r="L6619" s="1" t="str">
        <f>LEFT(BART_Rides[[#This Row],[Lines]],1)</f>
        <v>Y</v>
      </c>
      <c r="M6619" s="1" t="str">
        <f>IF(BART_Rides[[#This Row],[FirstLetter]]="Y","Yes","No")</f>
        <v>Yes</v>
      </c>
      <c r="N6619" s="1" t="str">
        <f>IF(OR(BART_Rides[[#This Row],[Station Code]]="EM", BART_Rides[[#This Row],[Station Code]]="MT", BART_Rides[[#This Row],[Station Code]]="PL", BART_Rides[[#This Row],[Station Code]]="CC"), "Yes", "No")</f>
        <v>No</v>
      </c>
    </row>
    <row r="6620" spans="6:14">
      <c r="F6620" s="3">
        <v>44245</v>
      </c>
      <c r="G6620" s="1" t="s">
        <v>35</v>
      </c>
      <c r="H6620" s="1" t="s">
        <v>105</v>
      </c>
      <c r="I6620" s="1">
        <v>957</v>
      </c>
      <c r="J6620" s="1">
        <f>MONTH(BART_Rides[[#This Row],[Date]])</f>
        <v>2</v>
      </c>
      <c r="K6620" s="1">
        <f>WEEKDAY(BART_Rides[[#This Row],[Date]],2)</f>
        <v>4</v>
      </c>
      <c r="L6620" s="1" t="str">
        <f>LEFT(BART_Rides[[#This Row],[Lines]],1)</f>
        <v>Y</v>
      </c>
      <c r="M6620" s="1" t="str">
        <f>IF(BART_Rides[[#This Row],[FirstLetter]]="Y","Yes","No")</f>
        <v>Yes</v>
      </c>
      <c r="N6620" s="1" t="str">
        <f>IF(OR(BART_Rides[[#This Row],[Station Code]]="EM", BART_Rides[[#This Row],[Station Code]]="MT", BART_Rides[[#This Row],[Station Code]]="PL", BART_Rides[[#This Row],[Station Code]]="CC"), "Yes", "No")</f>
        <v>No</v>
      </c>
    </row>
    <row r="6621" spans="6:14">
      <c r="F6621" s="3">
        <v>44246</v>
      </c>
      <c r="G6621" s="1" t="s">
        <v>35</v>
      </c>
      <c r="H6621" s="1" t="s">
        <v>105</v>
      </c>
      <c r="I6621" s="1">
        <v>874</v>
      </c>
      <c r="J6621" s="1">
        <f>MONTH(BART_Rides[[#This Row],[Date]])</f>
        <v>2</v>
      </c>
      <c r="K6621" s="1">
        <f>WEEKDAY(BART_Rides[[#This Row],[Date]],2)</f>
        <v>5</v>
      </c>
      <c r="L6621" s="1" t="str">
        <f>LEFT(BART_Rides[[#This Row],[Lines]],1)</f>
        <v>Y</v>
      </c>
      <c r="M6621" s="1" t="str">
        <f>IF(BART_Rides[[#This Row],[FirstLetter]]="Y","Yes","No")</f>
        <v>Yes</v>
      </c>
      <c r="N6621" s="1" t="str">
        <f>IF(OR(BART_Rides[[#This Row],[Station Code]]="EM", BART_Rides[[#This Row],[Station Code]]="MT", BART_Rides[[#This Row],[Station Code]]="PL", BART_Rides[[#This Row],[Station Code]]="CC"), "Yes", "No")</f>
        <v>No</v>
      </c>
    </row>
    <row r="6622" spans="6:14">
      <c r="F6622" s="3">
        <v>44247</v>
      </c>
      <c r="G6622" s="1" t="s">
        <v>35</v>
      </c>
      <c r="H6622" s="1" t="s">
        <v>105</v>
      </c>
      <c r="I6622" s="1">
        <v>462</v>
      </c>
      <c r="J6622" s="1">
        <f>MONTH(BART_Rides[[#This Row],[Date]])</f>
        <v>2</v>
      </c>
      <c r="K6622" s="1">
        <f>WEEKDAY(BART_Rides[[#This Row],[Date]],2)</f>
        <v>6</v>
      </c>
      <c r="L6622" s="1" t="str">
        <f>LEFT(BART_Rides[[#This Row],[Lines]],1)</f>
        <v>Y</v>
      </c>
      <c r="M6622" s="1" t="str">
        <f>IF(BART_Rides[[#This Row],[FirstLetter]]="Y","Yes","No")</f>
        <v>Yes</v>
      </c>
      <c r="N6622" s="1" t="str">
        <f>IF(OR(BART_Rides[[#This Row],[Station Code]]="EM", BART_Rides[[#This Row],[Station Code]]="MT", BART_Rides[[#This Row],[Station Code]]="PL", BART_Rides[[#This Row],[Station Code]]="CC"), "Yes", "No")</f>
        <v>No</v>
      </c>
    </row>
    <row r="6623" spans="6:14">
      <c r="F6623" s="3">
        <v>44248</v>
      </c>
      <c r="G6623" s="1" t="s">
        <v>35</v>
      </c>
      <c r="H6623" s="1" t="s">
        <v>105</v>
      </c>
      <c r="I6623" s="1">
        <v>376</v>
      </c>
      <c r="J6623" s="1">
        <f>MONTH(BART_Rides[[#This Row],[Date]])</f>
        <v>2</v>
      </c>
      <c r="K6623" s="1">
        <f>WEEKDAY(BART_Rides[[#This Row],[Date]],2)</f>
        <v>7</v>
      </c>
      <c r="L6623" s="1" t="str">
        <f>LEFT(BART_Rides[[#This Row],[Lines]],1)</f>
        <v>Y</v>
      </c>
      <c r="M6623" s="1" t="str">
        <f>IF(BART_Rides[[#This Row],[FirstLetter]]="Y","Yes","No")</f>
        <v>Yes</v>
      </c>
      <c r="N6623" s="1" t="str">
        <f>IF(OR(BART_Rides[[#This Row],[Station Code]]="EM", BART_Rides[[#This Row],[Station Code]]="MT", BART_Rides[[#This Row],[Station Code]]="PL", BART_Rides[[#This Row],[Station Code]]="CC"), "Yes", "No")</f>
        <v>No</v>
      </c>
    </row>
    <row r="6624" spans="6:14">
      <c r="F6624" s="3">
        <v>44249</v>
      </c>
      <c r="G6624" s="1" t="s">
        <v>35</v>
      </c>
      <c r="H6624" s="1" t="s">
        <v>105</v>
      </c>
      <c r="I6624" s="1">
        <v>909</v>
      </c>
      <c r="J6624" s="1">
        <f>MONTH(BART_Rides[[#This Row],[Date]])</f>
        <v>2</v>
      </c>
      <c r="K6624" s="1">
        <f>WEEKDAY(BART_Rides[[#This Row],[Date]],2)</f>
        <v>1</v>
      </c>
      <c r="L6624" s="1" t="str">
        <f>LEFT(BART_Rides[[#This Row],[Lines]],1)</f>
        <v>Y</v>
      </c>
      <c r="M6624" s="1" t="str">
        <f>IF(BART_Rides[[#This Row],[FirstLetter]]="Y","Yes","No")</f>
        <v>Yes</v>
      </c>
      <c r="N6624" s="1" t="str">
        <f>IF(OR(BART_Rides[[#This Row],[Station Code]]="EM", BART_Rides[[#This Row],[Station Code]]="MT", BART_Rides[[#This Row],[Station Code]]="PL", BART_Rides[[#This Row],[Station Code]]="CC"), "Yes", "No")</f>
        <v>No</v>
      </c>
    </row>
    <row r="6625" spans="6:14">
      <c r="F6625" s="3">
        <v>44250</v>
      </c>
      <c r="G6625" s="1" t="s">
        <v>35</v>
      </c>
      <c r="H6625" s="1" t="s">
        <v>105</v>
      </c>
      <c r="I6625" s="1">
        <v>932</v>
      </c>
      <c r="J6625" s="1">
        <f>MONTH(BART_Rides[[#This Row],[Date]])</f>
        <v>2</v>
      </c>
      <c r="K6625" s="1">
        <f>WEEKDAY(BART_Rides[[#This Row],[Date]],2)</f>
        <v>2</v>
      </c>
      <c r="L6625" s="1" t="str">
        <f>LEFT(BART_Rides[[#This Row],[Lines]],1)</f>
        <v>Y</v>
      </c>
      <c r="M6625" s="1" t="str">
        <f>IF(BART_Rides[[#This Row],[FirstLetter]]="Y","Yes","No")</f>
        <v>Yes</v>
      </c>
      <c r="N6625" s="1" t="str">
        <f>IF(OR(BART_Rides[[#This Row],[Station Code]]="EM", BART_Rides[[#This Row],[Station Code]]="MT", BART_Rides[[#This Row],[Station Code]]="PL", BART_Rides[[#This Row],[Station Code]]="CC"), "Yes", "No")</f>
        <v>No</v>
      </c>
    </row>
    <row r="6626" spans="6:14">
      <c r="F6626" s="3">
        <v>44251</v>
      </c>
      <c r="G6626" s="1" t="s">
        <v>35</v>
      </c>
      <c r="H6626" s="1" t="s">
        <v>105</v>
      </c>
      <c r="I6626" s="1">
        <v>941</v>
      </c>
      <c r="J6626" s="1">
        <f>MONTH(BART_Rides[[#This Row],[Date]])</f>
        <v>2</v>
      </c>
      <c r="K6626" s="1">
        <f>WEEKDAY(BART_Rides[[#This Row],[Date]],2)</f>
        <v>3</v>
      </c>
      <c r="L6626" s="1" t="str">
        <f>LEFT(BART_Rides[[#This Row],[Lines]],1)</f>
        <v>Y</v>
      </c>
      <c r="M6626" s="1" t="str">
        <f>IF(BART_Rides[[#This Row],[FirstLetter]]="Y","Yes","No")</f>
        <v>Yes</v>
      </c>
      <c r="N6626" s="1" t="str">
        <f>IF(OR(BART_Rides[[#This Row],[Station Code]]="EM", BART_Rides[[#This Row],[Station Code]]="MT", BART_Rides[[#This Row],[Station Code]]="PL", BART_Rides[[#This Row],[Station Code]]="CC"), "Yes", "No")</f>
        <v>No</v>
      </c>
    </row>
    <row r="6627" spans="6:14">
      <c r="F6627" s="3">
        <v>44252</v>
      </c>
      <c r="G6627" s="1" t="s">
        <v>35</v>
      </c>
      <c r="H6627" s="1" t="s">
        <v>105</v>
      </c>
      <c r="I6627" s="1">
        <v>956</v>
      </c>
      <c r="J6627" s="1">
        <f>MONTH(BART_Rides[[#This Row],[Date]])</f>
        <v>2</v>
      </c>
      <c r="K6627" s="1">
        <f>WEEKDAY(BART_Rides[[#This Row],[Date]],2)</f>
        <v>4</v>
      </c>
      <c r="L6627" s="1" t="str">
        <f>LEFT(BART_Rides[[#This Row],[Lines]],1)</f>
        <v>Y</v>
      </c>
      <c r="M6627" s="1" t="str">
        <f>IF(BART_Rides[[#This Row],[FirstLetter]]="Y","Yes","No")</f>
        <v>Yes</v>
      </c>
      <c r="N6627" s="1" t="str">
        <f>IF(OR(BART_Rides[[#This Row],[Station Code]]="EM", BART_Rides[[#This Row],[Station Code]]="MT", BART_Rides[[#This Row],[Station Code]]="PL", BART_Rides[[#This Row],[Station Code]]="CC"), "Yes", "No")</f>
        <v>No</v>
      </c>
    </row>
    <row r="6628" spans="6:14">
      <c r="F6628" s="3">
        <v>44253</v>
      </c>
      <c r="G6628" s="1" t="s">
        <v>35</v>
      </c>
      <c r="H6628" s="1" t="s">
        <v>105</v>
      </c>
      <c r="I6628" s="1">
        <v>917</v>
      </c>
      <c r="J6628" s="1">
        <f>MONTH(BART_Rides[[#This Row],[Date]])</f>
        <v>2</v>
      </c>
      <c r="K6628" s="1">
        <f>WEEKDAY(BART_Rides[[#This Row],[Date]],2)</f>
        <v>5</v>
      </c>
      <c r="L6628" s="1" t="str">
        <f>LEFT(BART_Rides[[#This Row],[Lines]],1)</f>
        <v>Y</v>
      </c>
      <c r="M6628" s="1" t="str">
        <f>IF(BART_Rides[[#This Row],[FirstLetter]]="Y","Yes","No")</f>
        <v>Yes</v>
      </c>
      <c r="N6628" s="1" t="str">
        <f>IF(OR(BART_Rides[[#This Row],[Station Code]]="EM", BART_Rides[[#This Row],[Station Code]]="MT", BART_Rides[[#This Row],[Station Code]]="PL", BART_Rides[[#This Row],[Station Code]]="CC"), "Yes", "No")</f>
        <v>No</v>
      </c>
    </row>
    <row r="6629" spans="6:14">
      <c r="F6629" s="3">
        <v>44254</v>
      </c>
      <c r="G6629" s="1" t="s">
        <v>35</v>
      </c>
      <c r="H6629" s="1" t="s">
        <v>105</v>
      </c>
      <c r="I6629" s="1">
        <v>507</v>
      </c>
      <c r="J6629" s="1">
        <f>MONTH(BART_Rides[[#This Row],[Date]])</f>
        <v>2</v>
      </c>
      <c r="K6629" s="1">
        <f>WEEKDAY(BART_Rides[[#This Row],[Date]],2)</f>
        <v>6</v>
      </c>
      <c r="L6629" s="1" t="str">
        <f>LEFT(BART_Rides[[#This Row],[Lines]],1)</f>
        <v>Y</v>
      </c>
      <c r="M6629" s="1" t="str">
        <f>IF(BART_Rides[[#This Row],[FirstLetter]]="Y","Yes","No")</f>
        <v>Yes</v>
      </c>
      <c r="N6629" s="1" t="str">
        <f>IF(OR(BART_Rides[[#This Row],[Station Code]]="EM", BART_Rides[[#This Row],[Station Code]]="MT", BART_Rides[[#This Row],[Station Code]]="PL", BART_Rides[[#This Row],[Station Code]]="CC"), "Yes", "No")</f>
        <v>No</v>
      </c>
    </row>
    <row r="6630" spans="6:14">
      <c r="F6630" s="3">
        <v>44255</v>
      </c>
      <c r="G6630" s="1" t="s">
        <v>35</v>
      </c>
      <c r="H6630" s="1" t="s">
        <v>105</v>
      </c>
      <c r="I6630" s="1">
        <v>413</v>
      </c>
      <c r="J6630" s="1">
        <f>MONTH(BART_Rides[[#This Row],[Date]])</f>
        <v>2</v>
      </c>
      <c r="K6630" s="1">
        <f>WEEKDAY(BART_Rides[[#This Row],[Date]],2)</f>
        <v>7</v>
      </c>
      <c r="L6630" s="1" t="str">
        <f>LEFT(BART_Rides[[#This Row],[Lines]],1)</f>
        <v>Y</v>
      </c>
      <c r="M6630" s="1" t="str">
        <f>IF(BART_Rides[[#This Row],[FirstLetter]]="Y","Yes","No")</f>
        <v>Yes</v>
      </c>
      <c r="N6630" s="1" t="str">
        <f>IF(OR(BART_Rides[[#This Row],[Station Code]]="EM", BART_Rides[[#This Row],[Station Code]]="MT", BART_Rides[[#This Row],[Station Code]]="PL", BART_Rides[[#This Row],[Station Code]]="CC"), "Yes", "No")</f>
        <v>No</v>
      </c>
    </row>
    <row r="6631" spans="6:14">
      <c r="F6631" s="3">
        <v>44256</v>
      </c>
      <c r="G6631" s="1" t="s">
        <v>35</v>
      </c>
      <c r="H6631" s="1" t="s">
        <v>105</v>
      </c>
      <c r="I6631" s="1">
        <v>971</v>
      </c>
      <c r="J6631" s="1">
        <f>MONTH(BART_Rides[[#This Row],[Date]])</f>
        <v>3</v>
      </c>
      <c r="K6631" s="1">
        <f>WEEKDAY(BART_Rides[[#This Row],[Date]],2)</f>
        <v>1</v>
      </c>
      <c r="L6631" s="1" t="str">
        <f>LEFT(BART_Rides[[#This Row],[Lines]],1)</f>
        <v>Y</v>
      </c>
      <c r="M6631" s="1" t="str">
        <f>IF(BART_Rides[[#This Row],[FirstLetter]]="Y","Yes","No")</f>
        <v>Yes</v>
      </c>
      <c r="N6631" s="1" t="str">
        <f>IF(OR(BART_Rides[[#This Row],[Station Code]]="EM", BART_Rides[[#This Row],[Station Code]]="MT", BART_Rides[[#This Row],[Station Code]]="PL", BART_Rides[[#This Row],[Station Code]]="CC"), "Yes", "No")</f>
        <v>No</v>
      </c>
    </row>
    <row r="6632" spans="6:14">
      <c r="F6632" s="3">
        <v>44257</v>
      </c>
      <c r="G6632" s="1" t="s">
        <v>35</v>
      </c>
      <c r="H6632" s="1" t="s">
        <v>105</v>
      </c>
      <c r="I6632" s="1">
        <v>968</v>
      </c>
      <c r="J6632" s="1">
        <f>MONTH(BART_Rides[[#This Row],[Date]])</f>
        <v>3</v>
      </c>
      <c r="K6632" s="1">
        <f>WEEKDAY(BART_Rides[[#This Row],[Date]],2)</f>
        <v>2</v>
      </c>
      <c r="L6632" s="1" t="str">
        <f>LEFT(BART_Rides[[#This Row],[Lines]],1)</f>
        <v>Y</v>
      </c>
      <c r="M6632" s="1" t="str">
        <f>IF(BART_Rides[[#This Row],[FirstLetter]]="Y","Yes","No")</f>
        <v>Yes</v>
      </c>
      <c r="N6632" s="1" t="str">
        <f>IF(OR(BART_Rides[[#This Row],[Station Code]]="EM", BART_Rides[[#This Row],[Station Code]]="MT", BART_Rides[[#This Row],[Station Code]]="PL", BART_Rides[[#This Row],[Station Code]]="CC"), "Yes", "No")</f>
        <v>No</v>
      </c>
    </row>
    <row r="6633" spans="6:14">
      <c r="F6633" s="3">
        <v>44258</v>
      </c>
      <c r="G6633" s="1" t="s">
        <v>35</v>
      </c>
      <c r="H6633" s="1" t="s">
        <v>105</v>
      </c>
      <c r="I6633" s="1">
        <v>948</v>
      </c>
      <c r="J6633" s="1">
        <f>MONTH(BART_Rides[[#This Row],[Date]])</f>
        <v>3</v>
      </c>
      <c r="K6633" s="1">
        <f>WEEKDAY(BART_Rides[[#This Row],[Date]],2)</f>
        <v>3</v>
      </c>
      <c r="L6633" s="1" t="str">
        <f>LEFT(BART_Rides[[#This Row],[Lines]],1)</f>
        <v>Y</v>
      </c>
      <c r="M6633" s="1" t="str">
        <f>IF(BART_Rides[[#This Row],[FirstLetter]]="Y","Yes","No")</f>
        <v>Yes</v>
      </c>
      <c r="N6633" s="1" t="str">
        <f>IF(OR(BART_Rides[[#This Row],[Station Code]]="EM", BART_Rides[[#This Row],[Station Code]]="MT", BART_Rides[[#This Row],[Station Code]]="PL", BART_Rides[[#This Row],[Station Code]]="CC"), "Yes", "No")</f>
        <v>No</v>
      </c>
    </row>
    <row r="6634" spans="6:14">
      <c r="F6634" s="3">
        <v>44259</v>
      </c>
      <c r="G6634" s="1" t="s">
        <v>35</v>
      </c>
      <c r="H6634" s="1" t="s">
        <v>105</v>
      </c>
      <c r="I6634" s="1">
        <v>960</v>
      </c>
      <c r="J6634" s="1">
        <f>MONTH(BART_Rides[[#This Row],[Date]])</f>
        <v>3</v>
      </c>
      <c r="K6634" s="1">
        <f>WEEKDAY(BART_Rides[[#This Row],[Date]],2)</f>
        <v>4</v>
      </c>
      <c r="L6634" s="1" t="str">
        <f>LEFT(BART_Rides[[#This Row],[Lines]],1)</f>
        <v>Y</v>
      </c>
      <c r="M6634" s="1" t="str">
        <f>IF(BART_Rides[[#This Row],[FirstLetter]]="Y","Yes","No")</f>
        <v>Yes</v>
      </c>
      <c r="N6634" s="1" t="str">
        <f>IF(OR(BART_Rides[[#This Row],[Station Code]]="EM", BART_Rides[[#This Row],[Station Code]]="MT", BART_Rides[[#This Row],[Station Code]]="PL", BART_Rides[[#This Row],[Station Code]]="CC"), "Yes", "No")</f>
        <v>No</v>
      </c>
    </row>
    <row r="6635" spans="6:14">
      <c r="F6635" s="3">
        <v>44260</v>
      </c>
      <c r="G6635" s="1" t="s">
        <v>35</v>
      </c>
      <c r="H6635" s="1" t="s">
        <v>105</v>
      </c>
      <c r="I6635" s="1">
        <v>967</v>
      </c>
      <c r="J6635" s="1">
        <f>MONTH(BART_Rides[[#This Row],[Date]])</f>
        <v>3</v>
      </c>
      <c r="K6635" s="1">
        <f>WEEKDAY(BART_Rides[[#This Row],[Date]],2)</f>
        <v>5</v>
      </c>
      <c r="L6635" s="1" t="str">
        <f>LEFT(BART_Rides[[#This Row],[Lines]],1)</f>
        <v>Y</v>
      </c>
      <c r="M6635" s="1" t="str">
        <f>IF(BART_Rides[[#This Row],[FirstLetter]]="Y","Yes","No")</f>
        <v>Yes</v>
      </c>
      <c r="N6635" s="1" t="str">
        <f>IF(OR(BART_Rides[[#This Row],[Station Code]]="EM", BART_Rides[[#This Row],[Station Code]]="MT", BART_Rides[[#This Row],[Station Code]]="PL", BART_Rides[[#This Row],[Station Code]]="CC"), "Yes", "No")</f>
        <v>No</v>
      </c>
    </row>
    <row r="6636" spans="6:14">
      <c r="F6636" s="3">
        <v>44261</v>
      </c>
      <c r="G6636" s="1" t="s">
        <v>35</v>
      </c>
      <c r="H6636" s="1" t="s">
        <v>105</v>
      </c>
      <c r="I6636" s="1">
        <v>533</v>
      </c>
      <c r="J6636" s="1">
        <f>MONTH(BART_Rides[[#This Row],[Date]])</f>
        <v>3</v>
      </c>
      <c r="K6636" s="1">
        <f>WEEKDAY(BART_Rides[[#This Row],[Date]],2)</f>
        <v>6</v>
      </c>
      <c r="L6636" s="1" t="str">
        <f>LEFT(BART_Rides[[#This Row],[Lines]],1)</f>
        <v>Y</v>
      </c>
      <c r="M6636" s="1" t="str">
        <f>IF(BART_Rides[[#This Row],[FirstLetter]]="Y","Yes","No")</f>
        <v>Yes</v>
      </c>
      <c r="N6636" s="1" t="str">
        <f>IF(OR(BART_Rides[[#This Row],[Station Code]]="EM", BART_Rides[[#This Row],[Station Code]]="MT", BART_Rides[[#This Row],[Station Code]]="PL", BART_Rides[[#This Row],[Station Code]]="CC"), "Yes", "No")</f>
        <v>No</v>
      </c>
    </row>
    <row r="6637" spans="6:14">
      <c r="F6637" s="3">
        <v>44262</v>
      </c>
      <c r="G6637" s="1" t="s">
        <v>35</v>
      </c>
      <c r="H6637" s="1" t="s">
        <v>105</v>
      </c>
      <c r="I6637" s="1">
        <v>429</v>
      </c>
      <c r="J6637" s="1">
        <f>MONTH(BART_Rides[[#This Row],[Date]])</f>
        <v>3</v>
      </c>
      <c r="K6637" s="1">
        <f>WEEKDAY(BART_Rides[[#This Row],[Date]],2)</f>
        <v>7</v>
      </c>
      <c r="L6637" s="1" t="str">
        <f>LEFT(BART_Rides[[#This Row],[Lines]],1)</f>
        <v>Y</v>
      </c>
      <c r="M6637" s="1" t="str">
        <f>IF(BART_Rides[[#This Row],[FirstLetter]]="Y","Yes","No")</f>
        <v>Yes</v>
      </c>
      <c r="N6637" s="1" t="str">
        <f>IF(OR(BART_Rides[[#This Row],[Station Code]]="EM", BART_Rides[[#This Row],[Station Code]]="MT", BART_Rides[[#This Row],[Station Code]]="PL", BART_Rides[[#This Row],[Station Code]]="CC"), "Yes", "No")</f>
        <v>No</v>
      </c>
    </row>
    <row r="6638" spans="6:14">
      <c r="F6638" s="3">
        <v>44263</v>
      </c>
      <c r="G6638" s="1" t="s">
        <v>35</v>
      </c>
      <c r="H6638" s="1" t="s">
        <v>105</v>
      </c>
      <c r="I6638" s="1">
        <v>937</v>
      </c>
      <c r="J6638" s="1">
        <f>MONTH(BART_Rides[[#This Row],[Date]])</f>
        <v>3</v>
      </c>
      <c r="K6638" s="1">
        <f>WEEKDAY(BART_Rides[[#This Row],[Date]],2)</f>
        <v>1</v>
      </c>
      <c r="L6638" s="1" t="str">
        <f>LEFT(BART_Rides[[#This Row],[Lines]],1)</f>
        <v>Y</v>
      </c>
      <c r="M6638" s="1" t="str">
        <f>IF(BART_Rides[[#This Row],[FirstLetter]]="Y","Yes","No")</f>
        <v>Yes</v>
      </c>
      <c r="N6638" s="1" t="str">
        <f>IF(OR(BART_Rides[[#This Row],[Station Code]]="EM", BART_Rides[[#This Row],[Station Code]]="MT", BART_Rides[[#This Row],[Station Code]]="PL", BART_Rides[[#This Row],[Station Code]]="CC"), "Yes", "No")</f>
        <v>No</v>
      </c>
    </row>
    <row r="6639" spans="6:14">
      <c r="F6639" s="3">
        <v>44264</v>
      </c>
      <c r="G6639" s="1" t="s">
        <v>35</v>
      </c>
      <c r="H6639" s="1" t="s">
        <v>105</v>
      </c>
      <c r="I6639" s="1">
        <v>914</v>
      </c>
      <c r="J6639" s="1">
        <f>MONTH(BART_Rides[[#This Row],[Date]])</f>
        <v>3</v>
      </c>
      <c r="K6639" s="1">
        <f>WEEKDAY(BART_Rides[[#This Row],[Date]],2)</f>
        <v>2</v>
      </c>
      <c r="L6639" s="1" t="str">
        <f>LEFT(BART_Rides[[#This Row],[Lines]],1)</f>
        <v>Y</v>
      </c>
      <c r="M6639" s="1" t="str">
        <f>IF(BART_Rides[[#This Row],[FirstLetter]]="Y","Yes","No")</f>
        <v>Yes</v>
      </c>
      <c r="N6639" s="1" t="str">
        <f>IF(OR(BART_Rides[[#This Row],[Station Code]]="EM", BART_Rides[[#This Row],[Station Code]]="MT", BART_Rides[[#This Row],[Station Code]]="PL", BART_Rides[[#This Row],[Station Code]]="CC"), "Yes", "No")</f>
        <v>No</v>
      </c>
    </row>
    <row r="6640" spans="6:14">
      <c r="F6640" s="3">
        <v>44265</v>
      </c>
      <c r="G6640" s="1" t="s">
        <v>35</v>
      </c>
      <c r="H6640" s="1" t="s">
        <v>105</v>
      </c>
      <c r="I6640" s="1">
        <v>941</v>
      </c>
      <c r="J6640" s="1">
        <f>MONTH(BART_Rides[[#This Row],[Date]])</f>
        <v>3</v>
      </c>
      <c r="K6640" s="1">
        <f>WEEKDAY(BART_Rides[[#This Row],[Date]],2)</f>
        <v>3</v>
      </c>
      <c r="L6640" s="1" t="str">
        <f>LEFT(BART_Rides[[#This Row],[Lines]],1)</f>
        <v>Y</v>
      </c>
      <c r="M6640" s="1" t="str">
        <f>IF(BART_Rides[[#This Row],[FirstLetter]]="Y","Yes","No")</f>
        <v>Yes</v>
      </c>
      <c r="N6640" s="1" t="str">
        <f>IF(OR(BART_Rides[[#This Row],[Station Code]]="EM", BART_Rides[[#This Row],[Station Code]]="MT", BART_Rides[[#This Row],[Station Code]]="PL", BART_Rides[[#This Row],[Station Code]]="CC"), "Yes", "No")</f>
        <v>No</v>
      </c>
    </row>
    <row r="6641" spans="6:14">
      <c r="F6641" s="3">
        <v>44266</v>
      </c>
      <c r="G6641" s="1" t="s">
        <v>35</v>
      </c>
      <c r="H6641" s="1" t="s">
        <v>105</v>
      </c>
      <c r="I6641" s="1">
        <v>948</v>
      </c>
      <c r="J6641" s="1">
        <f>MONTH(BART_Rides[[#This Row],[Date]])</f>
        <v>3</v>
      </c>
      <c r="K6641" s="1">
        <f>WEEKDAY(BART_Rides[[#This Row],[Date]],2)</f>
        <v>4</v>
      </c>
      <c r="L6641" s="1" t="str">
        <f>LEFT(BART_Rides[[#This Row],[Lines]],1)</f>
        <v>Y</v>
      </c>
      <c r="M6641" s="1" t="str">
        <f>IF(BART_Rides[[#This Row],[FirstLetter]]="Y","Yes","No")</f>
        <v>Yes</v>
      </c>
      <c r="N6641" s="1" t="str">
        <f>IF(OR(BART_Rides[[#This Row],[Station Code]]="EM", BART_Rides[[#This Row],[Station Code]]="MT", BART_Rides[[#This Row],[Station Code]]="PL", BART_Rides[[#This Row],[Station Code]]="CC"), "Yes", "No")</f>
        <v>No</v>
      </c>
    </row>
    <row r="6642" spans="6:14">
      <c r="F6642" s="3">
        <v>44267</v>
      </c>
      <c r="G6642" s="1" t="s">
        <v>35</v>
      </c>
      <c r="H6642" s="1" t="s">
        <v>105</v>
      </c>
      <c r="I6642" s="1">
        <v>973</v>
      </c>
      <c r="J6642" s="1">
        <f>MONTH(BART_Rides[[#This Row],[Date]])</f>
        <v>3</v>
      </c>
      <c r="K6642" s="1">
        <f>WEEKDAY(BART_Rides[[#This Row],[Date]],2)</f>
        <v>5</v>
      </c>
      <c r="L6642" s="1" t="str">
        <f>LEFT(BART_Rides[[#This Row],[Lines]],1)</f>
        <v>Y</v>
      </c>
      <c r="M6642" s="1" t="str">
        <f>IF(BART_Rides[[#This Row],[FirstLetter]]="Y","Yes","No")</f>
        <v>Yes</v>
      </c>
      <c r="N6642" s="1" t="str">
        <f>IF(OR(BART_Rides[[#This Row],[Station Code]]="EM", BART_Rides[[#This Row],[Station Code]]="MT", BART_Rides[[#This Row],[Station Code]]="PL", BART_Rides[[#This Row],[Station Code]]="CC"), "Yes", "No")</f>
        <v>No</v>
      </c>
    </row>
    <row r="6643" spans="6:14">
      <c r="F6643" s="3">
        <v>44268</v>
      </c>
      <c r="G6643" s="1" t="s">
        <v>35</v>
      </c>
      <c r="H6643" s="1" t="s">
        <v>105</v>
      </c>
      <c r="I6643" s="1">
        <v>513</v>
      </c>
      <c r="J6643" s="1">
        <f>MONTH(BART_Rides[[#This Row],[Date]])</f>
        <v>3</v>
      </c>
      <c r="K6643" s="1">
        <f>WEEKDAY(BART_Rides[[#This Row],[Date]],2)</f>
        <v>6</v>
      </c>
      <c r="L6643" s="1" t="str">
        <f>LEFT(BART_Rides[[#This Row],[Lines]],1)</f>
        <v>Y</v>
      </c>
      <c r="M6643" s="1" t="str">
        <f>IF(BART_Rides[[#This Row],[FirstLetter]]="Y","Yes","No")</f>
        <v>Yes</v>
      </c>
      <c r="N6643" s="1" t="str">
        <f>IF(OR(BART_Rides[[#This Row],[Station Code]]="EM", BART_Rides[[#This Row],[Station Code]]="MT", BART_Rides[[#This Row],[Station Code]]="PL", BART_Rides[[#This Row],[Station Code]]="CC"), "Yes", "No")</f>
        <v>No</v>
      </c>
    </row>
    <row r="6644" spans="6:14">
      <c r="F6644" s="3">
        <v>44269</v>
      </c>
      <c r="G6644" s="1" t="s">
        <v>35</v>
      </c>
      <c r="H6644" s="1" t="s">
        <v>105</v>
      </c>
      <c r="I6644" s="1">
        <v>407</v>
      </c>
      <c r="J6644" s="1">
        <f>MONTH(BART_Rides[[#This Row],[Date]])</f>
        <v>3</v>
      </c>
      <c r="K6644" s="1">
        <f>WEEKDAY(BART_Rides[[#This Row],[Date]],2)</f>
        <v>7</v>
      </c>
      <c r="L6644" s="1" t="str">
        <f>LEFT(BART_Rides[[#This Row],[Lines]],1)</f>
        <v>Y</v>
      </c>
      <c r="M6644" s="1" t="str">
        <f>IF(BART_Rides[[#This Row],[FirstLetter]]="Y","Yes","No")</f>
        <v>Yes</v>
      </c>
      <c r="N6644" s="1" t="str">
        <f>IF(OR(BART_Rides[[#This Row],[Station Code]]="EM", BART_Rides[[#This Row],[Station Code]]="MT", BART_Rides[[#This Row],[Station Code]]="PL", BART_Rides[[#This Row],[Station Code]]="CC"), "Yes", "No")</f>
        <v>No</v>
      </c>
    </row>
    <row r="6645" spans="6:14">
      <c r="F6645" s="3">
        <v>44270</v>
      </c>
      <c r="G6645" s="1" t="s">
        <v>35</v>
      </c>
      <c r="H6645" s="1" t="s">
        <v>105</v>
      </c>
      <c r="I6645" s="1">
        <v>946</v>
      </c>
      <c r="J6645" s="1">
        <f>MONTH(BART_Rides[[#This Row],[Date]])</f>
        <v>3</v>
      </c>
      <c r="K6645" s="1">
        <f>WEEKDAY(BART_Rides[[#This Row],[Date]],2)</f>
        <v>1</v>
      </c>
      <c r="L6645" s="1" t="str">
        <f>LEFT(BART_Rides[[#This Row],[Lines]],1)</f>
        <v>Y</v>
      </c>
      <c r="M6645" s="1" t="str">
        <f>IF(BART_Rides[[#This Row],[FirstLetter]]="Y","Yes","No")</f>
        <v>Yes</v>
      </c>
      <c r="N6645" s="1" t="str">
        <f>IF(OR(BART_Rides[[#This Row],[Station Code]]="EM", BART_Rides[[#This Row],[Station Code]]="MT", BART_Rides[[#This Row],[Station Code]]="PL", BART_Rides[[#This Row],[Station Code]]="CC"), "Yes", "No")</f>
        <v>No</v>
      </c>
    </row>
    <row r="6646" spans="6:14">
      <c r="F6646" s="3">
        <v>44271</v>
      </c>
      <c r="G6646" s="1" t="s">
        <v>35</v>
      </c>
      <c r="H6646" s="1" t="s">
        <v>105</v>
      </c>
      <c r="I6646" s="1">
        <v>1002</v>
      </c>
      <c r="J6646" s="1">
        <f>MONTH(BART_Rides[[#This Row],[Date]])</f>
        <v>3</v>
      </c>
      <c r="K6646" s="1">
        <f>WEEKDAY(BART_Rides[[#This Row],[Date]],2)</f>
        <v>2</v>
      </c>
      <c r="L6646" s="1" t="str">
        <f>LEFT(BART_Rides[[#This Row],[Lines]],1)</f>
        <v>Y</v>
      </c>
      <c r="M6646" s="1" t="str">
        <f>IF(BART_Rides[[#This Row],[FirstLetter]]="Y","Yes","No")</f>
        <v>Yes</v>
      </c>
      <c r="N6646" s="1" t="str">
        <f>IF(OR(BART_Rides[[#This Row],[Station Code]]="EM", BART_Rides[[#This Row],[Station Code]]="MT", BART_Rides[[#This Row],[Station Code]]="PL", BART_Rides[[#This Row],[Station Code]]="CC"), "Yes", "No")</f>
        <v>No</v>
      </c>
    </row>
    <row r="6647" spans="6:14">
      <c r="F6647" s="3">
        <v>44272</v>
      </c>
      <c r="G6647" s="1" t="s">
        <v>35</v>
      </c>
      <c r="H6647" s="1" t="s">
        <v>105</v>
      </c>
      <c r="I6647" s="1">
        <v>1011</v>
      </c>
      <c r="J6647" s="1">
        <f>MONTH(BART_Rides[[#This Row],[Date]])</f>
        <v>3</v>
      </c>
      <c r="K6647" s="1">
        <f>WEEKDAY(BART_Rides[[#This Row],[Date]],2)</f>
        <v>3</v>
      </c>
      <c r="L6647" s="1" t="str">
        <f>LEFT(BART_Rides[[#This Row],[Lines]],1)</f>
        <v>Y</v>
      </c>
      <c r="M6647" s="1" t="str">
        <f>IF(BART_Rides[[#This Row],[FirstLetter]]="Y","Yes","No")</f>
        <v>Yes</v>
      </c>
      <c r="N6647" s="1" t="str">
        <f>IF(OR(BART_Rides[[#This Row],[Station Code]]="EM", BART_Rides[[#This Row],[Station Code]]="MT", BART_Rides[[#This Row],[Station Code]]="PL", BART_Rides[[#This Row],[Station Code]]="CC"), "Yes", "No")</f>
        <v>No</v>
      </c>
    </row>
    <row r="6648" spans="6:14">
      <c r="F6648" s="3">
        <v>44273</v>
      </c>
      <c r="G6648" s="1" t="s">
        <v>35</v>
      </c>
      <c r="H6648" s="1" t="s">
        <v>105</v>
      </c>
      <c r="I6648" s="1">
        <v>905</v>
      </c>
      <c r="J6648" s="1">
        <f>MONTH(BART_Rides[[#This Row],[Date]])</f>
        <v>3</v>
      </c>
      <c r="K6648" s="1">
        <f>WEEKDAY(BART_Rides[[#This Row],[Date]],2)</f>
        <v>4</v>
      </c>
      <c r="L6648" s="1" t="str">
        <f>LEFT(BART_Rides[[#This Row],[Lines]],1)</f>
        <v>Y</v>
      </c>
      <c r="M6648" s="1" t="str">
        <f>IF(BART_Rides[[#This Row],[FirstLetter]]="Y","Yes","No")</f>
        <v>Yes</v>
      </c>
      <c r="N6648" s="1" t="str">
        <f>IF(OR(BART_Rides[[#This Row],[Station Code]]="EM", BART_Rides[[#This Row],[Station Code]]="MT", BART_Rides[[#This Row],[Station Code]]="PL", BART_Rides[[#This Row],[Station Code]]="CC"), "Yes", "No")</f>
        <v>No</v>
      </c>
    </row>
    <row r="6649" spans="6:14">
      <c r="F6649" s="3">
        <v>44274</v>
      </c>
      <c r="G6649" s="1" t="s">
        <v>35</v>
      </c>
      <c r="H6649" s="1" t="s">
        <v>105</v>
      </c>
      <c r="I6649" s="1">
        <v>963</v>
      </c>
      <c r="J6649" s="1">
        <f>MONTH(BART_Rides[[#This Row],[Date]])</f>
        <v>3</v>
      </c>
      <c r="K6649" s="1">
        <f>WEEKDAY(BART_Rides[[#This Row],[Date]],2)</f>
        <v>5</v>
      </c>
      <c r="L6649" s="1" t="str">
        <f>LEFT(BART_Rides[[#This Row],[Lines]],1)</f>
        <v>Y</v>
      </c>
      <c r="M6649" s="1" t="str">
        <f>IF(BART_Rides[[#This Row],[FirstLetter]]="Y","Yes","No")</f>
        <v>Yes</v>
      </c>
      <c r="N6649" s="1" t="str">
        <f>IF(OR(BART_Rides[[#This Row],[Station Code]]="EM", BART_Rides[[#This Row],[Station Code]]="MT", BART_Rides[[#This Row],[Station Code]]="PL", BART_Rides[[#This Row],[Station Code]]="CC"), "Yes", "No")</f>
        <v>No</v>
      </c>
    </row>
    <row r="6650" spans="6:14">
      <c r="F6650" s="3">
        <v>44275</v>
      </c>
      <c r="G6650" s="1" t="s">
        <v>35</v>
      </c>
      <c r="H6650" s="1" t="s">
        <v>105</v>
      </c>
      <c r="I6650" s="1">
        <v>513</v>
      </c>
      <c r="J6650" s="1">
        <f>MONTH(BART_Rides[[#This Row],[Date]])</f>
        <v>3</v>
      </c>
      <c r="K6650" s="1">
        <f>WEEKDAY(BART_Rides[[#This Row],[Date]],2)</f>
        <v>6</v>
      </c>
      <c r="L6650" s="1" t="str">
        <f>LEFT(BART_Rides[[#This Row],[Lines]],1)</f>
        <v>Y</v>
      </c>
      <c r="M6650" s="1" t="str">
        <f>IF(BART_Rides[[#This Row],[FirstLetter]]="Y","Yes","No")</f>
        <v>Yes</v>
      </c>
      <c r="N6650" s="1" t="str">
        <f>IF(OR(BART_Rides[[#This Row],[Station Code]]="EM", BART_Rides[[#This Row],[Station Code]]="MT", BART_Rides[[#This Row],[Station Code]]="PL", BART_Rides[[#This Row],[Station Code]]="CC"), "Yes", "No")</f>
        <v>No</v>
      </c>
    </row>
    <row r="6651" spans="6:14">
      <c r="F6651" s="3">
        <v>44276</v>
      </c>
      <c r="G6651" s="1" t="s">
        <v>35</v>
      </c>
      <c r="H6651" s="1" t="s">
        <v>105</v>
      </c>
      <c r="I6651" s="1">
        <v>429</v>
      </c>
      <c r="J6651" s="1">
        <f>MONTH(BART_Rides[[#This Row],[Date]])</f>
        <v>3</v>
      </c>
      <c r="K6651" s="1">
        <f>WEEKDAY(BART_Rides[[#This Row],[Date]],2)</f>
        <v>7</v>
      </c>
      <c r="L6651" s="1" t="str">
        <f>LEFT(BART_Rides[[#This Row],[Lines]],1)</f>
        <v>Y</v>
      </c>
      <c r="M6651" s="1" t="str">
        <f>IF(BART_Rides[[#This Row],[FirstLetter]]="Y","Yes","No")</f>
        <v>Yes</v>
      </c>
      <c r="N6651" s="1" t="str">
        <f>IF(OR(BART_Rides[[#This Row],[Station Code]]="EM", BART_Rides[[#This Row],[Station Code]]="MT", BART_Rides[[#This Row],[Station Code]]="PL", BART_Rides[[#This Row],[Station Code]]="CC"), "Yes", "No")</f>
        <v>No</v>
      </c>
    </row>
    <row r="6652" spans="6:14">
      <c r="F6652" s="3">
        <v>44277</v>
      </c>
      <c r="G6652" s="1" t="s">
        <v>35</v>
      </c>
      <c r="H6652" s="1" t="s">
        <v>105</v>
      </c>
      <c r="I6652" s="1">
        <v>958</v>
      </c>
      <c r="J6652" s="1">
        <f>MONTH(BART_Rides[[#This Row],[Date]])</f>
        <v>3</v>
      </c>
      <c r="K6652" s="1">
        <f>WEEKDAY(BART_Rides[[#This Row],[Date]],2)</f>
        <v>1</v>
      </c>
      <c r="L6652" s="1" t="str">
        <f>LEFT(BART_Rides[[#This Row],[Lines]],1)</f>
        <v>Y</v>
      </c>
      <c r="M6652" s="1" t="str">
        <f>IF(BART_Rides[[#This Row],[FirstLetter]]="Y","Yes","No")</f>
        <v>Yes</v>
      </c>
      <c r="N6652" s="1" t="str">
        <f>IF(OR(BART_Rides[[#This Row],[Station Code]]="EM", BART_Rides[[#This Row],[Station Code]]="MT", BART_Rides[[#This Row],[Station Code]]="PL", BART_Rides[[#This Row],[Station Code]]="CC"), "Yes", "No")</f>
        <v>No</v>
      </c>
    </row>
    <row r="6653" spans="6:14">
      <c r="F6653" s="3">
        <v>44278</v>
      </c>
      <c r="G6653" s="1" t="s">
        <v>35</v>
      </c>
      <c r="H6653" s="1" t="s">
        <v>105</v>
      </c>
      <c r="I6653" s="1">
        <v>1005</v>
      </c>
      <c r="J6653" s="1">
        <f>MONTH(BART_Rides[[#This Row],[Date]])</f>
        <v>3</v>
      </c>
      <c r="K6653" s="1">
        <f>WEEKDAY(BART_Rides[[#This Row],[Date]],2)</f>
        <v>2</v>
      </c>
      <c r="L6653" s="1" t="str">
        <f>LEFT(BART_Rides[[#This Row],[Lines]],1)</f>
        <v>Y</v>
      </c>
      <c r="M6653" s="1" t="str">
        <f>IF(BART_Rides[[#This Row],[FirstLetter]]="Y","Yes","No")</f>
        <v>Yes</v>
      </c>
      <c r="N6653" s="1" t="str">
        <f>IF(OR(BART_Rides[[#This Row],[Station Code]]="EM", BART_Rides[[#This Row],[Station Code]]="MT", BART_Rides[[#This Row],[Station Code]]="PL", BART_Rides[[#This Row],[Station Code]]="CC"), "Yes", "No")</f>
        <v>No</v>
      </c>
    </row>
    <row r="6654" spans="6:14">
      <c r="F6654" s="3">
        <v>44279</v>
      </c>
      <c r="G6654" s="1" t="s">
        <v>35</v>
      </c>
      <c r="H6654" s="1" t="s">
        <v>105</v>
      </c>
      <c r="I6654" s="1">
        <v>985</v>
      </c>
      <c r="J6654" s="1">
        <f>MONTH(BART_Rides[[#This Row],[Date]])</f>
        <v>3</v>
      </c>
      <c r="K6654" s="1">
        <f>WEEKDAY(BART_Rides[[#This Row],[Date]],2)</f>
        <v>3</v>
      </c>
      <c r="L6654" s="1" t="str">
        <f>LEFT(BART_Rides[[#This Row],[Lines]],1)</f>
        <v>Y</v>
      </c>
      <c r="M6654" s="1" t="str">
        <f>IF(BART_Rides[[#This Row],[FirstLetter]]="Y","Yes","No")</f>
        <v>Yes</v>
      </c>
      <c r="N6654" s="1" t="str">
        <f>IF(OR(BART_Rides[[#This Row],[Station Code]]="EM", BART_Rides[[#This Row],[Station Code]]="MT", BART_Rides[[#This Row],[Station Code]]="PL", BART_Rides[[#This Row],[Station Code]]="CC"), "Yes", "No")</f>
        <v>No</v>
      </c>
    </row>
    <row r="6655" spans="6:14">
      <c r="F6655" s="3">
        <v>44280</v>
      </c>
      <c r="G6655" s="1" t="s">
        <v>35</v>
      </c>
      <c r="H6655" s="1" t="s">
        <v>105</v>
      </c>
      <c r="I6655" s="1">
        <v>987</v>
      </c>
      <c r="J6655" s="1">
        <f>MONTH(BART_Rides[[#This Row],[Date]])</f>
        <v>3</v>
      </c>
      <c r="K6655" s="1">
        <f>WEEKDAY(BART_Rides[[#This Row],[Date]],2)</f>
        <v>4</v>
      </c>
      <c r="L6655" s="1" t="str">
        <f>LEFT(BART_Rides[[#This Row],[Lines]],1)</f>
        <v>Y</v>
      </c>
      <c r="M6655" s="1" t="str">
        <f>IF(BART_Rides[[#This Row],[FirstLetter]]="Y","Yes","No")</f>
        <v>Yes</v>
      </c>
      <c r="N6655" s="1" t="str">
        <f>IF(OR(BART_Rides[[#This Row],[Station Code]]="EM", BART_Rides[[#This Row],[Station Code]]="MT", BART_Rides[[#This Row],[Station Code]]="PL", BART_Rides[[#This Row],[Station Code]]="CC"), "Yes", "No")</f>
        <v>No</v>
      </c>
    </row>
    <row r="6656" spans="6:14">
      <c r="F6656" s="3">
        <v>44281</v>
      </c>
      <c r="G6656" s="1" t="s">
        <v>35</v>
      </c>
      <c r="H6656" s="1" t="s">
        <v>105</v>
      </c>
      <c r="I6656" s="1">
        <v>1010</v>
      </c>
      <c r="J6656" s="1">
        <f>MONTH(BART_Rides[[#This Row],[Date]])</f>
        <v>3</v>
      </c>
      <c r="K6656" s="1">
        <f>WEEKDAY(BART_Rides[[#This Row],[Date]],2)</f>
        <v>5</v>
      </c>
      <c r="L6656" s="1" t="str">
        <f>LEFT(BART_Rides[[#This Row],[Lines]],1)</f>
        <v>Y</v>
      </c>
      <c r="M6656" s="1" t="str">
        <f>IF(BART_Rides[[#This Row],[FirstLetter]]="Y","Yes","No")</f>
        <v>Yes</v>
      </c>
      <c r="N6656" s="1" t="str">
        <f>IF(OR(BART_Rides[[#This Row],[Station Code]]="EM", BART_Rides[[#This Row],[Station Code]]="MT", BART_Rides[[#This Row],[Station Code]]="PL", BART_Rides[[#This Row],[Station Code]]="CC"), "Yes", "No")</f>
        <v>No</v>
      </c>
    </row>
    <row r="6657" spans="6:14">
      <c r="F6657" s="3">
        <v>44282</v>
      </c>
      <c r="G6657" s="1" t="s">
        <v>35</v>
      </c>
      <c r="H6657" s="1" t="s">
        <v>105</v>
      </c>
      <c r="I6657" s="1">
        <v>542</v>
      </c>
      <c r="J6657" s="1">
        <f>MONTH(BART_Rides[[#This Row],[Date]])</f>
        <v>3</v>
      </c>
      <c r="K6657" s="1">
        <f>WEEKDAY(BART_Rides[[#This Row],[Date]],2)</f>
        <v>6</v>
      </c>
      <c r="L6657" s="1" t="str">
        <f>LEFT(BART_Rides[[#This Row],[Lines]],1)</f>
        <v>Y</v>
      </c>
      <c r="M6657" s="1" t="str">
        <f>IF(BART_Rides[[#This Row],[FirstLetter]]="Y","Yes","No")</f>
        <v>Yes</v>
      </c>
      <c r="N6657" s="1" t="str">
        <f>IF(OR(BART_Rides[[#This Row],[Station Code]]="EM", BART_Rides[[#This Row],[Station Code]]="MT", BART_Rides[[#This Row],[Station Code]]="PL", BART_Rides[[#This Row],[Station Code]]="CC"), "Yes", "No")</f>
        <v>No</v>
      </c>
    </row>
    <row r="6658" spans="6:14">
      <c r="F6658" s="3">
        <v>44283</v>
      </c>
      <c r="G6658" s="1" t="s">
        <v>35</v>
      </c>
      <c r="H6658" s="1" t="s">
        <v>105</v>
      </c>
      <c r="I6658" s="1">
        <v>435</v>
      </c>
      <c r="J6658" s="1">
        <f>MONTH(BART_Rides[[#This Row],[Date]])</f>
        <v>3</v>
      </c>
      <c r="K6658" s="1">
        <f>WEEKDAY(BART_Rides[[#This Row],[Date]],2)</f>
        <v>7</v>
      </c>
      <c r="L6658" s="1" t="str">
        <f>LEFT(BART_Rides[[#This Row],[Lines]],1)</f>
        <v>Y</v>
      </c>
      <c r="M6658" s="1" t="str">
        <f>IF(BART_Rides[[#This Row],[FirstLetter]]="Y","Yes","No")</f>
        <v>Yes</v>
      </c>
      <c r="N6658" s="1" t="str">
        <f>IF(OR(BART_Rides[[#This Row],[Station Code]]="EM", BART_Rides[[#This Row],[Station Code]]="MT", BART_Rides[[#This Row],[Station Code]]="PL", BART_Rides[[#This Row],[Station Code]]="CC"), "Yes", "No")</f>
        <v>No</v>
      </c>
    </row>
    <row r="6659" spans="6:14">
      <c r="F6659" s="3">
        <v>44284</v>
      </c>
      <c r="G6659" s="1" t="s">
        <v>35</v>
      </c>
      <c r="H6659" s="1" t="s">
        <v>105</v>
      </c>
      <c r="I6659" s="1">
        <v>1004</v>
      </c>
      <c r="J6659" s="1">
        <f>MONTH(BART_Rides[[#This Row],[Date]])</f>
        <v>3</v>
      </c>
      <c r="K6659" s="1">
        <f>WEEKDAY(BART_Rides[[#This Row],[Date]],2)</f>
        <v>1</v>
      </c>
      <c r="L6659" s="1" t="str">
        <f>LEFT(BART_Rides[[#This Row],[Lines]],1)</f>
        <v>Y</v>
      </c>
      <c r="M6659" s="1" t="str">
        <f>IF(BART_Rides[[#This Row],[FirstLetter]]="Y","Yes","No")</f>
        <v>Yes</v>
      </c>
      <c r="N6659" s="1" t="str">
        <f>IF(OR(BART_Rides[[#This Row],[Station Code]]="EM", BART_Rides[[#This Row],[Station Code]]="MT", BART_Rides[[#This Row],[Station Code]]="PL", BART_Rides[[#This Row],[Station Code]]="CC"), "Yes", "No")</f>
        <v>No</v>
      </c>
    </row>
    <row r="6660" spans="6:14">
      <c r="F6660" s="3">
        <v>44285</v>
      </c>
      <c r="G6660" s="1" t="s">
        <v>35</v>
      </c>
      <c r="H6660" s="1" t="s">
        <v>105</v>
      </c>
      <c r="I6660" s="1">
        <v>1034</v>
      </c>
      <c r="J6660" s="1">
        <f>MONTH(BART_Rides[[#This Row],[Date]])</f>
        <v>3</v>
      </c>
      <c r="K6660" s="1">
        <f>WEEKDAY(BART_Rides[[#This Row],[Date]],2)</f>
        <v>2</v>
      </c>
      <c r="L6660" s="1" t="str">
        <f>LEFT(BART_Rides[[#This Row],[Lines]],1)</f>
        <v>Y</v>
      </c>
      <c r="M6660" s="1" t="str">
        <f>IF(BART_Rides[[#This Row],[FirstLetter]]="Y","Yes","No")</f>
        <v>Yes</v>
      </c>
      <c r="N6660" s="1" t="str">
        <f>IF(OR(BART_Rides[[#This Row],[Station Code]]="EM", BART_Rides[[#This Row],[Station Code]]="MT", BART_Rides[[#This Row],[Station Code]]="PL", BART_Rides[[#This Row],[Station Code]]="CC"), "Yes", "No")</f>
        <v>No</v>
      </c>
    </row>
    <row r="6661" spans="6:14">
      <c r="F6661" s="3">
        <v>44286</v>
      </c>
      <c r="G6661" s="1" t="s">
        <v>35</v>
      </c>
      <c r="H6661" s="1" t="s">
        <v>105</v>
      </c>
      <c r="I6661" s="1">
        <v>1053</v>
      </c>
      <c r="J6661" s="1">
        <f>MONTH(BART_Rides[[#This Row],[Date]])</f>
        <v>3</v>
      </c>
      <c r="K6661" s="1">
        <f>WEEKDAY(BART_Rides[[#This Row],[Date]],2)</f>
        <v>3</v>
      </c>
      <c r="L6661" s="1" t="str">
        <f>LEFT(BART_Rides[[#This Row],[Lines]],1)</f>
        <v>Y</v>
      </c>
      <c r="M6661" s="1" t="str">
        <f>IF(BART_Rides[[#This Row],[FirstLetter]]="Y","Yes","No")</f>
        <v>Yes</v>
      </c>
      <c r="N6661" s="1" t="str">
        <f>IF(OR(BART_Rides[[#This Row],[Station Code]]="EM", BART_Rides[[#This Row],[Station Code]]="MT", BART_Rides[[#This Row],[Station Code]]="PL", BART_Rides[[#This Row],[Station Code]]="CC"), "Yes", "No")</f>
        <v>No</v>
      </c>
    </row>
    <row r="6662" spans="6:14">
      <c r="F6662" s="3">
        <v>44287</v>
      </c>
      <c r="G6662" s="1" t="s">
        <v>35</v>
      </c>
      <c r="H6662" s="1" t="s">
        <v>105</v>
      </c>
      <c r="I6662" s="1">
        <v>1057</v>
      </c>
      <c r="J6662" s="1">
        <f>MONTH(BART_Rides[[#This Row],[Date]])</f>
        <v>4</v>
      </c>
      <c r="K6662" s="1">
        <f>WEEKDAY(BART_Rides[[#This Row],[Date]],2)</f>
        <v>4</v>
      </c>
      <c r="L6662" s="1" t="str">
        <f>LEFT(BART_Rides[[#This Row],[Lines]],1)</f>
        <v>Y</v>
      </c>
      <c r="M6662" s="1" t="str">
        <f>IF(BART_Rides[[#This Row],[FirstLetter]]="Y","Yes","No")</f>
        <v>Yes</v>
      </c>
      <c r="N6662" s="1" t="str">
        <f>IF(OR(BART_Rides[[#This Row],[Station Code]]="EM", BART_Rides[[#This Row],[Station Code]]="MT", BART_Rides[[#This Row],[Station Code]]="PL", BART_Rides[[#This Row],[Station Code]]="CC"), "Yes", "No")</f>
        <v>No</v>
      </c>
    </row>
    <row r="6663" spans="6:14">
      <c r="F6663" s="3">
        <v>44288</v>
      </c>
      <c r="G6663" s="1" t="s">
        <v>35</v>
      </c>
      <c r="H6663" s="1" t="s">
        <v>105</v>
      </c>
      <c r="I6663" s="1">
        <v>1015</v>
      </c>
      <c r="J6663" s="1">
        <f>MONTH(BART_Rides[[#This Row],[Date]])</f>
        <v>4</v>
      </c>
      <c r="K6663" s="1">
        <f>WEEKDAY(BART_Rides[[#This Row],[Date]],2)</f>
        <v>5</v>
      </c>
      <c r="L6663" s="1" t="str">
        <f>LEFT(BART_Rides[[#This Row],[Lines]],1)</f>
        <v>Y</v>
      </c>
      <c r="M6663" s="1" t="str">
        <f>IF(BART_Rides[[#This Row],[FirstLetter]]="Y","Yes","No")</f>
        <v>Yes</v>
      </c>
      <c r="N6663" s="1" t="str">
        <f>IF(OR(BART_Rides[[#This Row],[Station Code]]="EM", BART_Rides[[#This Row],[Station Code]]="MT", BART_Rides[[#This Row],[Station Code]]="PL", BART_Rides[[#This Row],[Station Code]]="CC"), "Yes", "No")</f>
        <v>No</v>
      </c>
    </row>
    <row r="6664" spans="6:14">
      <c r="F6664" s="3">
        <v>44289</v>
      </c>
      <c r="G6664" s="1" t="s">
        <v>35</v>
      </c>
      <c r="H6664" s="1" t="s">
        <v>105</v>
      </c>
      <c r="I6664" s="1">
        <v>584</v>
      </c>
      <c r="J6664" s="1">
        <f>MONTH(BART_Rides[[#This Row],[Date]])</f>
        <v>4</v>
      </c>
      <c r="K6664" s="1">
        <f>WEEKDAY(BART_Rides[[#This Row],[Date]],2)</f>
        <v>6</v>
      </c>
      <c r="L6664" s="1" t="str">
        <f>LEFT(BART_Rides[[#This Row],[Lines]],1)</f>
        <v>Y</v>
      </c>
      <c r="M6664" s="1" t="str">
        <f>IF(BART_Rides[[#This Row],[FirstLetter]]="Y","Yes","No")</f>
        <v>Yes</v>
      </c>
      <c r="N6664" s="1" t="str">
        <f>IF(OR(BART_Rides[[#This Row],[Station Code]]="EM", BART_Rides[[#This Row],[Station Code]]="MT", BART_Rides[[#This Row],[Station Code]]="PL", BART_Rides[[#This Row],[Station Code]]="CC"), "Yes", "No")</f>
        <v>No</v>
      </c>
    </row>
    <row r="6665" spans="6:14">
      <c r="F6665" s="3">
        <v>44290</v>
      </c>
      <c r="G6665" s="1" t="s">
        <v>35</v>
      </c>
      <c r="H6665" s="1" t="s">
        <v>105</v>
      </c>
      <c r="I6665" s="1">
        <v>372</v>
      </c>
      <c r="J6665" s="1">
        <f>MONTH(BART_Rides[[#This Row],[Date]])</f>
        <v>4</v>
      </c>
      <c r="K6665" s="1">
        <f>WEEKDAY(BART_Rides[[#This Row],[Date]],2)</f>
        <v>7</v>
      </c>
      <c r="L6665" s="1" t="str">
        <f>LEFT(BART_Rides[[#This Row],[Lines]],1)</f>
        <v>Y</v>
      </c>
      <c r="M6665" s="1" t="str">
        <f>IF(BART_Rides[[#This Row],[FirstLetter]]="Y","Yes","No")</f>
        <v>Yes</v>
      </c>
      <c r="N6665" s="1" t="str">
        <f>IF(OR(BART_Rides[[#This Row],[Station Code]]="EM", BART_Rides[[#This Row],[Station Code]]="MT", BART_Rides[[#This Row],[Station Code]]="PL", BART_Rides[[#This Row],[Station Code]]="CC"), "Yes", "No")</f>
        <v>No</v>
      </c>
    </row>
    <row r="6666" spans="6:14">
      <c r="F6666" s="3">
        <v>44291</v>
      </c>
      <c r="G6666" s="1" t="s">
        <v>35</v>
      </c>
      <c r="H6666" s="1" t="s">
        <v>105</v>
      </c>
      <c r="I6666" s="1">
        <v>998</v>
      </c>
      <c r="J6666" s="1">
        <f>MONTH(BART_Rides[[#This Row],[Date]])</f>
        <v>4</v>
      </c>
      <c r="K6666" s="1">
        <f>WEEKDAY(BART_Rides[[#This Row],[Date]],2)</f>
        <v>1</v>
      </c>
      <c r="L6666" s="1" t="str">
        <f>LEFT(BART_Rides[[#This Row],[Lines]],1)</f>
        <v>Y</v>
      </c>
      <c r="M6666" s="1" t="str">
        <f>IF(BART_Rides[[#This Row],[FirstLetter]]="Y","Yes","No")</f>
        <v>Yes</v>
      </c>
      <c r="N6666" s="1" t="str">
        <f>IF(OR(BART_Rides[[#This Row],[Station Code]]="EM", BART_Rides[[#This Row],[Station Code]]="MT", BART_Rides[[#This Row],[Station Code]]="PL", BART_Rides[[#This Row],[Station Code]]="CC"), "Yes", "No")</f>
        <v>No</v>
      </c>
    </row>
    <row r="6667" spans="6:14">
      <c r="F6667" s="3">
        <v>44292</v>
      </c>
      <c r="G6667" s="1" t="s">
        <v>35</v>
      </c>
      <c r="H6667" s="1" t="s">
        <v>105</v>
      </c>
      <c r="I6667" s="1">
        <v>1065</v>
      </c>
      <c r="J6667" s="1">
        <f>MONTH(BART_Rides[[#This Row],[Date]])</f>
        <v>4</v>
      </c>
      <c r="K6667" s="1">
        <f>WEEKDAY(BART_Rides[[#This Row],[Date]],2)</f>
        <v>2</v>
      </c>
      <c r="L6667" s="1" t="str">
        <f>LEFT(BART_Rides[[#This Row],[Lines]],1)</f>
        <v>Y</v>
      </c>
      <c r="M6667" s="1" t="str">
        <f>IF(BART_Rides[[#This Row],[FirstLetter]]="Y","Yes","No")</f>
        <v>Yes</v>
      </c>
      <c r="N6667" s="1" t="str">
        <f>IF(OR(BART_Rides[[#This Row],[Station Code]]="EM", BART_Rides[[#This Row],[Station Code]]="MT", BART_Rides[[#This Row],[Station Code]]="PL", BART_Rides[[#This Row],[Station Code]]="CC"), "Yes", "No")</f>
        <v>No</v>
      </c>
    </row>
    <row r="6668" spans="6:14">
      <c r="F6668" s="3">
        <v>44293</v>
      </c>
      <c r="G6668" s="1" t="s">
        <v>35</v>
      </c>
      <c r="H6668" s="1" t="s">
        <v>105</v>
      </c>
      <c r="I6668" s="1">
        <v>1128</v>
      </c>
      <c r="J6668" s="1">
        <f>MONTH(BART_Rides[[#This Row],[Date]])</f>
        <v>4</v>
      </c>
      <c r="K6668" s="1">
        <f>WEEKDAY(BART_Rides[[#This Row],[Date]],2)</f>
        <v>3</v>
      </c>
      <c r="L6668" s="1" t="str">
        <f>LEFT(BART_Rides[[#This Row],[Lines]],1)</f>
        <v>Y</v>
      </c>
      <c r="M6668" s="1" t="str">
        <f>IF(BART_Rides[[#This Row],[FirstLetter]]="Y","Yes","No")</f>
        <v>Yes</v>
      </c>
      <c r="N6668" s="1" t="str">
        <f>IF(OR(BART_Rides[[#This Row],[Station Code]]="EM", BART_Rides[[#This Row],[Station Code]]="MT", BART_Rides[[#This Row],[Station Code]]="PL", BART_Rides[[#This Row],[Station Code]]="CC"), "Yes", "No")</f>
        <v>No</v>
      </c>
    </row>
    <row r="6669" spans="6:14">
      <c r="F6669" s="3">
        <v>44294</v>
      </c>
      <c r="G6669" s="1" t="s">
        <v>35</v>
      </c>
      <c r="H6669" s="1" t="s">
        <v>105</v>
      </c>
      <c r="I6669" s="1">
        <v>1062</v>
      </c>
      <c r="J6669" s="1">
        <f>MONTH(BART_Rides[[#This Row],[Date]])</f>
        <v>4</v>
      </c>
      <c r="K6669" s="1">
        <f>WEEKDAY(BART_Rides[[#This Row],[Date]],2)</f>
        <v>4</v>
      </c>
      <c r="L6669" s="1" t="str">
        <f>LEFT(BART_Rides[[#This Row],[Lines]],1)</f>
        <v>Y</v>
      </c>
      <c r="M6669" s="1" t="str">
        <f>IF(BART_Rides[[#This Row],[FirstLetter]]="Y","Yes","No")</f>
        <v>Yes</v>
      </c>
      <c r="N6669" s="1" t="str">
        <f>IF(OR(BART_Rides[[#This Row],[Station Code]]="EM", BART_Rides[[#This Row],[Station Code]]="MT", BART_Rides[[#This Row],[Station Code]]="PL", BART_Rides[[#This Row],[Station Code]]="CC"), "Yes", "No")</f>
        <v>No</v>
      </c>
    </row>
    <row r="6670" spans="6:14">
      <c r="F6670" s="3">
        <v>44295</v>
      </c>
      <c r="G6670" s="1" t="s">
        <v>35</v>
      </c>
      <c r="H6670" s="1" t="s">
        <v>105</v>
      </c>
      <c r="I6670" s="1">
        <v>1102</v>
      </c>
      <c r="J6670" s="1">
        <f>MONTH(BART_Rides[[#This Row],[Date]])</f>
        <v>4</v>
      </c>
      <c r="K6670" s="1">
        <f>WEEKDAY(BART_Rides[[#This Row],[Date]],2)</f>
        <v>5</v>
      </c>
      <c r="L6670" s="1" t="str">
        <f>LEFT(BART_Rides[[#This Row],[Lines]],1)</f>
        <v>Y</v>
      </c>
      <c r="M6670" s="1" t="str">
        <f>IF(BART_Rides[[#This Row],[FirstLetter]]="Y","Yes","No")</f>
        <v>Yes</v>
      </c>
      <c r="N6670" s="1" t="str">
        <f>IF(OR(BART_Rides[[#This Row],[Station Code]]="EM", BART_Rides[[#This Row],[Station Code]]="MT", BART_Rides[[#This Row],[Station Code]]="PL", BART_Rides[[#This Row],[Station Code]]="CC"), "Yes", "No")</f>
        <v>No</v>
      </c>
    </row>
    <row r="6671" spans="6:14">
      <c r="F6671" s="3">
        <v>44296</v>
      </c>
      <c r="G6671" s="1" t="s">
        <v>35</v>
      </c>
      <c r="H6671" s="1" t="s">
        <v>105</v>
      </c>
      <c r="I6671" s="1">
        <v>581</v>
      </c>
      <c r="J6671" s="1">
        <f>MONTH(BART_Rides[[#This Row],[Date]])</f>
        <v>4</v>
      </c>
      <c r="K6671" s="1">
        <f>WEEKDAY(BART_Rides[[#This Row],[Date]],2)</f>
        <v>6</v>
      </c>
      <c r="L6671" s="1" t="str">
        <f>LEFT(BART_Rides[[#This Row],[Lines]],1)</f>
        <v>Y</v>
      </c>
      <c r="M6671" s="1" t="str">
        <f>IF(BART_Rides[[#This Row],[FirstLetter]]="Y","Yes","No")</f>
        <v>Yes</v>
      </c>
      <c r="N6671" s="1" t="str">
        <f>IF(OR(BART_Rides[[#This Row],[Station Code]]="EM", BART_Rides[[#This Row],[Station Code]]="MT", BART_Rides[[#This Row],[Station Code]]="PL", BART_Rides[[#This Row],[Station Code]]="CC"), "Yes", "No")</f>
        <v>No</v>
      </c>
    </row>
    <row r="6672" spans="6:14">
      <c r="F6672" s="3">
        <v>44297</v>
      </c>
      <c r="G6672" s="1" t="s">
        <v>35</v>
      </c>
      <c r="H6672" s="1" t="s">
        <v>105</v>
      </c>
      <c r="I6672" s="1">
        <v>467</v>
      </c>
      <c r="J6672" s="1">
        <f>MONTH(BART_Rides[[#This Row],[Date]])</f>
        <v>4</v>
      </c>
      <c r="K6672" s="1">
        <f>WEEKDAY(BART_Rides[[#This Row],[Date]],2)</f>
        <v>7</v>
      </c>
      <c r="L6672" s="1" t="str">
        <f>LEFT(BART_Rides[[#This Row],[Lines]],1)</f>
        <v>Y</v>
      </c>
      <c r="M6672" s="1" t="str">
        <f>IF(BART_Rides[[#This Row],[FirstLetter]]="Y","Yes","No")</f>
        <v>Yes</v>
      </c>
      <c r="N6672" s="1" t="str">
        <f>IF(OR(BART_Rides[[#This Row],[Station Code]]="EM", BART_Rides[[#This Row],[Station Code]]="MT", BART_Rides[[#This Row],[Station Code]]="PL", BART_Rides[[#This Row],[Station Code]]="CC"), "Yes", "No")</f>
        <v>No</v>
      </c>
    </row>
    <row r="6673" spans="6:14">
      <c r="F6673" s="3">
        <v>44298</v>
      </c>
      <c r="G6673" s="1" t="s">
        <v>35</v>
      </c>
      <c r="H6673" s="1" t="s">
        <v>105</v>
      </c>
      <c r="I6673" s="1">
        <v>1087</v>
      </c>
      <c r="J6673" s="1">
        <f>MONTH(BART_Rides[[#This Row],[Date]])</f>
        <v>4</v>
      </c>
      <c r="K6673" s="1">
        <f>WEEKDAY(BART_Rides[[#This Row],[Date]],2)</f>
        <v>1</v>
      </c>
      <c r="L6673" s="1" t="str">
        <f>LEFT(BART_Rides[[#This Row],[Lines]],1)</f>
        <v>Y</v>
      </c>
      <c r="M6673" s="1" t="str">
        <f>IF(BART_Rides[[#This Row],[FirstLetter]]="Y","Yes","No")</f>
        <v>Yes</v>
      </c>
      <c r="N6673" s="1" t="str">
        <f>IF(OR(BART_Rides[[#This Row],[Station Code]]="EM", BART_Rides[[#This Row],[Station Code]]="MT", BART_Rides[[#This Row],[Station Code]]="PL", BART_Rides[[#This Row],[Station Code]]="CC"), "Yes", "No")</f>
        <v>No</v>
      </c>
    </row>
    <row r="6674" spans="6:14">
      <c r="F6674" s="3">
        <v>44299</v>
      </c>
      <c r="G6674" s="1" t="s">
        <v>35</v>
      </c>
      <c r="H6674" s="1" t="s">
        <v>105</v>
      </c>
      <c r="I6674" s="1">
        <v>1095</v>
      </c>
      <c r="J6674" s="1">
        <f>MONTH(BART_Rides[[#This Row],[Date]])</f>
        <v>4</v>
      </c>
      <c r="K6674" s="1">
        <f>WEEKDAY(BART_Rides[[#This Row],[Date]],2)</f>
        <v>2</v>
      </c>
      <c r="L6674" s="1" t="str">
        <f>LEFT(BART_Rides[[#This Row],[Lines]],1)</f>
        <v>Y</v>
      </c>
      <c r="M6674" s="1" t="str">
        <f>IF(BART_Rides[[#This Row],[FirstLetter]]="Y","Yes","No")</f>
        <v>Yes</v>
      </c>
      <c r="N6674" s="1" t="str">
        <f>IF(OR(BART_Rides[[#This Row],[Station Code]]="EM", BART_Rides[[#This Row],[Station Code]]="MT", BART_Rides[[#This Row],[Station Code]]="PL", BART_Rides[[#This Row],[Station Code]]="CC"), "Yes", "No")</f>
        <v>No</v>
      </c>
    </row>
    <row r="6675" spans="6:14">
      <c r="F6675" s="3">
        <v>44300</v>
      </c>
      <c r="G6675" s="1" t="s">
        <v>35</v>
      </c>
      <c r="H6675" s="1" t="s">
        <v>105</v>
      </c>
      <c r="I6675" s="1">
        <v>1120</v>
      </c>
      <c r="J6675" s="1">
        <f>MONTH(BART_Rides[[#This Row],[Date]])</f>
        <v>4</v>
      </c>
      <c r="K6675" s="1">
        <f>WEEKDAY(BART_Rides[[#This Row],[Date]],2)</f>
        <v>3</v>
      </c>
      <c r="L6675" s="1" t="str">
        <f>LEFT(BART_Rides[[#This Row],[Lines]],1)</f>
        <v>Y</v>
      </c>
      <c r="M6675" s="1" t="str">
        <f>IF(BART_Rides[[#This Row],[FirstLetter]]="Y","Yes","No")</f>
        <v>Yes</v>
      </c>
      <c r="N6675" s="1" t="str">
        <f>IF(OR(BART_Rides[[#This Row],[Station Code]]="EM", BART_Rides[[#This Row],[Station Code]]="MT", BART_Rides[[#This Row],[Station Code]]="PL", BART_Rides[[#This Row],[Station Code]]="CC"), "Yes", "No")</f>
        <v>No</v>
      </c>
    </row>
    <row r="6676" spans="6:14">
      <c r="F6676" s="3">
        <v>44301</v>
      </c>
      <c r="G6676" s="1" t="s">
        <v>35</v>
      </c>
      <c r="H6676" s="1" t="s">
        <v>105</v>
      </c>
      <c r="I6676" s="1">
        <v>1136</v>
      </c>
      <c r="J6676" s="1">
        <f>MONTH(BART_Rides[[#This Row],[Date]])</f>
        <v>4</v>
      </c>
      <c r="K6676" s="1">
        <f>WEEKDAY(BART_Rides[[#This Row],[Date]],2)</f>
        <v>4</v>
      </c>
      <c r="L6676" s="1" t="str">
        <f>LEFT(BART_Rides[[#This Row],[Lines]],1)</f>
        <v>Y</v>
      </c>
      <c r="M6676" s="1" t="str">
        <f>IF(BART_Rides[[#This Row],[FirstLetter]]="Y","Yes","No")</f>
        <v>Yes</v>
      </c>
      <c r="N6676" s="1" t="str">
        <f>IF(OR(BART_Rides[[#This Row],[Station Code]]="EM", BART_Rides[[#This Row],[Station Code]]="MT", BART_Rides[[#This Row],[Station Code]]="PL", BART_Rides[[#This Row],[Station Code]]="CC"), "Yes", "No")</f>
        <v>No</v>
      </c>
    </row>
    <row r="6677" spans="6:14">
      <c r="F6677" s="3">
        <v>44302</v>
      </c>
      <c r="G6677" s="1" t="s">
        <v>35</v>
      </c>
      <c r="H6677" s="1" t="s">
        <v>105</v>
      </c>
      <c r="I6677" s="1">
        <v>1112</v>
      </c>
      <c r="J6677" s="1">
        <f>MONTH(BART_Rides[[#This Row],[Date]])</f>
        <v>4</v>
      </c>
      <c r="K6677" s="1">
        <f>WEEKDAY(BART_Rides[[#This Row],[Date]],2)</f>
        <v>5</v>
      </c>
      <c r="L6677" s="1" t="str">
        <f>LEFT(BART_Rides[[#This Row],[Lines]],1)</f>
        <v>Y</v>
      </c>
      <c r="M6677" s="1" t="str">
        <f>IF(BART_Rides[[#This Row],[FirstLetter]]="Y","Yes","No")</f>
        <v>Yes</v>
      </c>
      <c r="N6677" s="1" t="str">
        <f>IF(OR(BART_Rides[[#This Row],[Station Code]]="EM", BART_Rides[[#This Row],[Station Code]]="MT", BART_Rides[[#This Row],[Station Code]]="PL", BART_Rides[[#This Row],[Station Code]]="CC"), "Yes", "No")</f>
        <v>No</v>
      </c>
    </row>
    <row r="6678" spans="6:14">
      <c r="F6678" s="3">
        <v>44303</v>
      </c>
      <c r="G6678" s="1" t="s">
        <v>35</v>
      </c>
      <c r="H6678" s="1" t="s">
        <v>105</v>
      </c>
      <c r="I6678" s="1">
        <v>597</v>
      </c>
      <c r="J6678" s="1">
        <f>MONTH(BART_Rides[[#This Row],[Date]])</f>
        <v>4</v>
      </c>
      <c r="K6678" s="1">
        <f>WEEKDAY(BART_Rides[[#This Row],[Date]],2)</f>
        <v>6</v>
      </c>
      <c r="L6678" s="1" t="str">
        <f>LEFT(BART_Rides[[#This Row],[Lines]],1)</f>
        <v>Y</v>
      </c>
      <c r="M6678" s="1" t="str">
        <f>IF(BART_Rides[[#This Row],[FirstLetter]]="Y","Yes","No")</f>
        <v>Yes</v>
      </c>
      <c r="N6678" s="1" t="str">
        <f>IF(OR(BART_Rides[[#This Row],[Station Code]]="EM", BART_Rides[[#This Row],[Station Code]]="MT", BART_Rides[[#This Row],[Station Code]]="PL", BART_Rides[[#This Row],[Station Code]]="CC"), "Yes", "No")</f>
        <v>No</v>
      </c>
    </row>
    <row r="6679" spans="6:14">
      <c r="F6679" s="3">
        <v>44304</v>
      </c>
      <c r="G6679" s="1" t="s">
        <v>35</v>
      </c>
      <c r="H6679" s="1" t="s">
        <v>105</v>
      </c>
      <c r="I6679" s="1">
        <v>507</v>
      </c>
      <c r="J6679" s="1">
        <f>MONTH(BART_Rides[[#This Row],[Date]])</f>
        <v>4</v>
      </c>
      <c r="K6679" s="1">
        <f>WEEKDAY(BART_Rides[[#This Row],[Date]],2)</f>
        <v>7</v>
      </c>
      <c r="L6679" s="1" t="str">
        <f>LEFT(BART_Rides[[#This Row],[Lines]],1)</f>
        <v>Y</v>
      </c>
      <c r="M6679" s="1" t="str">
        <f>IF(BART_Rides[[#This Row],[FirstLetter]]="Y","Yes","No")</f>
        <v>Yes</v>
      </c>
      <c r="N6679" s="1" t="str">
        <f>IF(OR(BART_Rides[[#This Row],[Station Code]]="EM", BART_Rides[[#This Row],[Station Code]]="MT", BART_Rides[[#This Row],[Station Code]]="PL", BART_Rides[[#This Row],[Station Code]]="CC"), "Yes", "No")</f>
        <v>No</v>
      </c>
    </row>
    <row r="6680" spans="6:14">
      <c r="F6680" s="3">
        <v>44305</v>
      </c>
      <c r="G6680" s="1" t="s">
        <v>35</v>
      </c>
      <c r="H6680" s="1" t="s">
        <v>105</v>
      </c>
      <c r="I6680" s="1">
        <v>1064</v>
      </c>
      <c r="J6680" s="1">
        <f>MONTH(BART_Rides[[#This Row],[Date]])</f>
        <v>4</v>
      </c>
      <c r="K6680" s="1">
        <f>WEEKDAY(BART_Rides[[#This Row],[Date]],2)</f>
        <v>1</v>
      </c>
      <c r="L6680" s="1" t="str">
        <f>LEFT(BART_Rides[[#This Row],[Lines]],1)</f>
        <v>Y</v>
      </c>
      <c r="M6680" s="1" t="str">
        <f>IF(BART_Rides[[#This Row],[FirstLetter]]="Y","Yes","No")</f>
        <v>Yes</v>
      </c>
      <c r="N6680" s="1" t="str">
        <f>IF(OR(BART_Rides[[#This Row],[Station Code]]="EM", BART_Rides[[#This Row],[Station Code]]="MT", BART_Rides[[#This Row],[Station Code]]="PL", BART_Rides[[#This Row],[Station Code]]="CC"), "Yes", "No")</f>
        <v>No</v>
      </c>
    </row>
    <row r="6681" spans="6:14">
      <c r="F6681" s="3">
        <v>44306</v>
      </c>
      <c r="G6681" s="1" t="s">
        <v>35</v>
      </c>
      <c r="H6681" s="1" t="s">
        <v>105</v>
      </c>
      <c r="I6681" s="1">
        <v>1119</v>
      </c>
      <c r="J6681" s="1">
        <f>MONTH(BART_Rides[[#This Row],[Date]])</f>
        <v>4</v>
      </c>
      <c r="K6681" s="1">
        <f>WEEKDAY(BART_Rides[[#This Row],[Date]],2)</f>
        <v>2</v>
      </c>
      <c r="L6681" s="1" t="str">
        <f>LEFT(BART_Rides[[#This Row],[Lines]],1)</f>
        <v>Y</v>
      </c>
      <c r="M6681" s="1" t="str">
        <f>IF(BART_Rides[[#This Row],[FirstLetter]]="Y","Yes","No")</f>
        <v>Yes</v>
      </c>
      <c r="N6681" s="1" t="str">
        <f>IF(OR(BART_Rides[[#This Row],[Station Code]]="EM", BART_Rides[[#This Row],[Station Code]]="MT", BART_Rides[[#This Row],[Station Code]]="PL", BART_Rides[[#This Row],[Station Code]]="CC"), "Yes", "No")</f>
        <v>No</v>
      </c>
    </row>
    <row r="6682" spans="6:14">
      <c r="F6682" s="3">
        <v>44307</v>
      </c>
      <c r="G6682" s="1" t="s">
        <v>35</v>
      </c>
      <c r="H6682" s="1" t="s">
        <v>105</v>
      </c>
      <c r="I6682" s="1">
        <v>1145</v>
      </c>
      <c r="J6682" s="1">
        <f>MONTH(BART_Rides[[#This Row],[Date]])</f>
        <v>4</v>
      </c>
      <c r="K6682" s="1">
        <f>WEEKDAY(BART_Rides[[#This Row],[Date]],2)</f>
        <v>3</v>
      </c>
      <c r="L6682" s="1" t="str">
        <f>LEFT(BART_Rides[[#This Row],[Lines]],1)</f>
        <v>Y</v>
      </c>
      <c r="M6682" s="1" t="str">
        <f>IF(BART_Rides[[#This Row],[FirstLetter]]="Y","Yes","No")</f>
        <v>Yes</v>
      </c>
      <c r="N6682" s="1" t="str">
        <f>IF(OR(BART_Rides[[#This Row],[Station Code]]="EM", BART_Rides[[#This Row],[Station Code]]="MT", BART_Rides[[#This Row],[Station Code]]="PL", BART_Rides[[#This Row],[Station Code]]="CC"), "Yes", "No")</f>
        <v>No</v>
      </c>
    </row>
    <row r="6683" spans="6:14">
      <c r="F6683" s="3">
        <v>44308</v>
      </c>
      <c r="G6683" s="1" t="s">
        <v>35</v>
      </c>
      <c r="H6683" s="1" t="s">
        <v>105</v>
      </c>
      <c r="I6683" s="1">
        <v>1064</v>
      </c>
      <c r="J6683" s="1">
        <f>MONTH(BART_Rides[[#This Row],[Date]])</f>
        <v>4</v>
      </c>
      <c r="K6683" s="1">
        <f>WEEKDAY(BART_Rides[[#This Row],[Date]],2)</f>
        <v>4</v>
      </c>
      <c r="L6683" s="1" t="str">
        <f>LEFT(BART_Rides[[#This Row],[Lines]],1)</f>
        <v>Y</v>
      </c>
      <c r="M6683" s="1" t="str">
        <f>IF(BART_Rides[[#This Row],[FirstLetter]]="Y","Yes","No")</f>
        <v>Yes</v>
      </c>
      <c r="N6683" s="1" t="str">
        <f>IF(OR(BART_Rides[[#This Row],[Station Code]]="EM", BART_Rides[[#This Row],[Station Code]]="MT", BART_Rides[[#This Row],[Station Code]]="PL", BART_Rides[[#This Row],[Station Code]]="CC"), "Yes", "No")</f>
        <v>No</v>
      </c>
    </row>
    <row r="6684" spans="6:14">
      <c r="F6684" s="3">
        <v>44309</v>
      </c>
      <c r="G6684" s="1" t="s">
        <v>35</v>
      </c>
      <c r="H6684" s="1" t="s">
        <v>105</v>
      </c>
      <c r="I6684" s="1">
        <v>1035</v>
      </c>
      <c r="J6684" s="1">
        <f>MONTH(BART_Rides[[#This Row],[Date]])</f>
        <v>4</v>
      </c>
      <c r="K6684" s="1">
        <f>WEEKDAY(BART_Rides[[#This Row],[Date]],2)</f>
        <v>5</v>
      </c>
      <c r="L6684" s="1" t="str">
        <f>LEFT(BART_Rides[[#This Row],[Lines]],1)</f>
        <v>Y</v>
      </c>
      <c r="M6684" s="1" t="str">
        <f>IF(BART_Rides[[#This Row],[FirstLetter]]="Y","Yes","No")</f>
        <v>Yes</v>
      </c>
      <c r="N6684" s="1" t="str">
        <f>IF(OR(BART_Rides[[#This Row],[Station Code]]="EM", BART_Rides[[#This Row],[Station Code]]="MT", BART_Rides[[#This Row],[Station Code]]="PL", BART_Rides[[#This Row],[Station Code]]="CC"), "Yes", "No")</f>
        <v>No</v>
      </c>
    </row>
    <row r="6685" spans="6:14">
      <c r="F6685" s="3">
        <v>44310</v>
      </c>
      <c r="G6685" s="1" t="s">
        <v>35</v>
      </c>
      <c r="H6685" s="1" t="s">
        <v>105</v>
      </c>
      <c r="I6685" s="1">
        <v>546</v>
      </c>
      <c r="J6685" s="1">
        <f>MONTH(BART_Rides[[#This Row],[Date]])</f>
        <v>4</v>
      </c>
      <c r="K6685" s="1">
        <f>WEEKDAY(BART_Rides[[#This Row],[Date]],2)</f>
        <v>6</v>
      </c>
      <c r="L6685" s="1" t="str">
        <f>LEFT(BART_Rides[[#This Row],[Lines]],1)</f>
        <v>Y</v>
      </c>
      <c r="M6685" s="1" t="str">
        <f>IF(BART_Rides[[#This Row],[FirstLetter]]="Y","Yes","No")</f>
        <v>Yes</v>
      </c>
      <c r="N6685" s="1" t="str">
        <f>IF(OR(BART_Rides[[#This Row],[Station Code]]="EM", BART_Rides[[#This Row],[Station Code]]="MT", BART_Rides[[#This Row],[Station Code]]="PL", BART_Rides[[#This Row],[Station Code]]="CC"), "Yes", "No")</f>
        <v>No</v>
      </c>
    </row>
    <row r="6686" spans="6:14">
      <c r="F6686" s="3">
        <v>44311</v>
      </c>
      <c r="G6686" s="1" t="s">
        <v>35</v>
      </c>
      <c r="H6686" s="1" t="s">
        <v>105</v>
      </c>
      <c r="I6686" s="1">
        <v>405</v>
      </c>
      <c r="J6686" s="1">
        <f>MONTH(BART_Rides[[#This Row],[Date]])</f>
        <v>4</v>
      </c>
      <c r="K6686" s="1">
        <f>WEEKDAY(BART_Rides[[#This Row],[Date]],2)</f>
        <v>7</v>
      </c>
      <c r="L6686" s="1" t="str">
        <f>LEFT(BART_Rides[[#This Row],[Lines]],1)</f>
        <v>Y</v>
      </c>
      <c r="M6686" s="1" t="str">
        <f>IF(BART_Rides[[#This Row],[FirstLetter]]="Y","Yes","No")</f>
        <v>Yes</v>
      </c>
      <c r="N6686" s="1" t="str">
        <f>IF(OR(BART_Rides[[#This Row],[Station Code]]="EM", BART_Rides[[#This Row],[Station Code]]="MT", BART_Rides[[#This Row],[Station Code]]="PL", BART_Rides[[#This Row],[Station Code]]="CC"), "Yes", "No")</f>
        <v>No</v>
      </c>
    </row>
    <row r="6687" spans="6:14">
      <c r="F6687" s="3">
        <v>44312</v>
      </c>
      <c r="G6687" s="1" t="s">
        <v>35</v>
      </c>
      <c r="H6687" s="1" t="s">
        <v>105</v>
      </c>
      <c r="I6687" s="1">
        <v>1050</v>
      </c>
      <c r="J6687" s="1">
        <f>MONTH(BART_Rides[[#This Row],[Date]])</f>
        <v>4</v>
      </c>
      <c r="K6687" s="1">
        <f>WEEKDAY(BART_Rides[[#This Row],[Date]],2)</f>
        <v>1</v>
      </c>
      <c r="L6687" s="1" t="str">
        <f>LEFT(BART_Rides[[#This Row],[Lines]],1)</f>
        <v>Y</v>
      </c>
      <c r="M6687" s="1" t="str">
        <f>IF(BART_Rides[[#This Row],[FirstLetter]]="Y","Yes","No")</f>
        <v>Yes</v>
      </c>
      <c r="N6687" s="1" t="str">
        <f>IF(OR(BART_Rides[[#This Row],[Station Code]]="EM", BART_Rides[[#This Row],[Station Code]]="MT", BART_Rides[[#This Row],[Station Code]]="PL", BART_Rides[[#This Row],[Station Code]]="CC"), "Yes", "No")</f>
        <v>No</v>
      </c>
    </row>
    <row r="6688" spans="6:14">
      <c r="F6688" s="3">
        <v>44313</v>
      </c>
      <c r="G6688" s="1" t="s">
        <v>35</v>
      </c>
      <c r="H6688" s="1" t="s">
        <v>105</v>
      </c>
      <c r="I6688" s="1">
        <v>1120</v>
      </c>
      <c r="J6688" s="1">
        <f>MONTH(BART_Rides[[#This Row],[Date]])</f>
        <v>4</v>
      </c>
      <c r="K6688" s="1">
        <f>WEEKDAY(BART_Rides[[#This Row],[Date]],2)</f>
        <v>2</v>
      </c>
      <c r="L6688" s="1" t="str">
        <f>LEFT(BART_Rides[[#This Row],[Lines]],1)</f>
        <v>Y</v>
      </c>
      <c r="M6688" s="1" t="str">
        <f>IF(BART_Rides[[#This Row],[FirstLetter]]="Y","Yes","No")</f>
        <v>Yes</v>
      </c>
      <c r="N6688" s="1" t="str">
        <f>IF(OR(BART_Rides[[#This Row],[Station Code]]="EM", BART_Rides[[#This Row],[Station Code]]="MT", BART_Rides[[#This Row],[Station Code]]="PL", BART_Rides[[#This Row],[Station Code]]="CC"), "Yes", "No")</f>
        <v>No</v>
      </c>
    </row>
    <row r="6689" spans="6:14">
      <c r="F6689" s="3">
        <v>44314</v>
      </c>
      <c r="G6689" s="1" t="s">
        <v>35</v>
      </c>
      <c r="H6689" s="1" t="s">
        <v>105</v>
      </c>
      <c r="I6689" s="1">
        <v>1063</v>
      </c>
      <c r="J6689" s="1">
        <f>MONTH(BART_Rides[[#This Row],[Date]])</f>
        <v>4</v>
      </c>
      <c r="K6689" s="1">
        <f>WEEKDAY(BART_Rides[[#This Row],[Date]],2)</f>
        <v>3</v>
      </c>
      <c r="L6689" s="1" t="str">
        <f>LEFT(BART_Rides[[#This Row],[Lines]],1)</f>
        <v>Y</v>
      </c>
      <c r="M6689" s="1" t="str">
        <f>IF(BART_Rides[[#This Row],[FirstLetter]]="Y","Yes","No")</f>
        <v>Yes</v>
      </c>
      <c r="N6689" s="1" t="str">
        <f>IF(OR(BART_Rides[[#This Row],[Station Code]]="EM", BART_Rides[[#This Row],[Station Code]]="MT", BART_Rides[[#This Row],[Station Code]]="PL", BART_Rides[[#This Row],[Station Code]]="CC"), "Yes", "No")</f>
        <v>No</v>
      </c>
    </row>
    <row r="6690" spans="6:14">
      <c r="F6690" s="3">
        <v>44315</v>
      </c>
      <c r="G6690" s="1" t="s">
        <v>35</v>
      </c>
      <c r="H6690" s="1" t="s">
        <v>105</v>
      </c>
      <c r="I6690" s="1">
        <v>1166</v>
      </c>
      <c r="J6690" s="1">
        <f>MONTH(BART_Rides[[#This Row],[Date]])</f>
        <v>4</v>
      </c>
      <c r="K6690" s="1">
        <f>WEEKDAY(BART_Rides[[#This Row],[Date]],2)</f>
        <v>4</v>
      </c>
      <c r="L6690" s="1" t="str">
        <f>LEFT(BART_Rides[[#This Row],[Lines]],1)</f>
        <v>Y</v>
      </c>
      <c r="M6690" s="1" t="str">
        <f>IF(BART_Rides[[#This Row],[FirstLetter]]="Y","Yes","No")</f>
        <v>Yes</v>
      </c>
      <c r="N6690" s="1" t="str">
        <f>IF(OR(BART_Rides[[#This Row],[Station Code]]="EM", BART_Rides[[#This Row],[Station Code]]="MT", BART_Rides[[#This Row],[Station Code]]="PL", BART_Rides[[#This Row],[Station Code]]="CC"), "Yes", "No")</f>
        <v>No</v>
      </c>
    </row>
    <row r="6691" spans="6:14">
      <c r="F6691" s="3">
        <v>44316</v>
      </c>
      <c r="G6691" s="1" t="s">
        <v>35</v>
      </c>
      <c r="H6691" s="1" t="s">
        <v>105</v>
      </c>
      <c r="I6691" s="1">
        <v>1149</v>
      </c>
      <c r="J6691" s="1">
        <f>MONTH(BART_Rides[[#This Row],[Date]])</f>
        <v>4</v>
      </c>
      <c r="K6691" s="1">
        <f>WEEKDAY(BART_Rides[[#This Row],[Date]],2)</f>
        <v>5</v>
      </c>
      <c r="L6691" s="1" t="str">
        <f>LEFT(BART_Rides[[#This Row],[Lines]],1)</f>
        <v>Y</v>
      </c>
      <c r="M6691" s="1" t="str">
        <f>IF(BART_Rides[[#This Row],[FirstLetter]]="Y","Yes","No")</f>
        <v>Yes</v>
      </c>
      <c r="N6691" s="1" t="str">
        <f>IF(OR(BART_Rides[[#This Row],[Station Code]]="EM", BART_Rides[[#This Row],[Station Code]]="MT", BART_Rides[[#This Row],[Station Code]]="PL", BART_Rides[[#This Row],[Station Code]]="CC"), "Yes", "No")</f>
        <v>No</v>
      </c>
    </row>
    <row r="6692" spans="6:14">
      <c r="F6692" s="3">
        <v>44317</v>
      </c>
      <c r="G6692" s="1" t="s">
        <v>35</v>
      </c>
      <c r="H6692" s="1" t="s">
        <v>105</v>
      </c>
      <c r="I6692" s="1">
        <v>576</v>
      </c>
      <c r="J6692" s="1">
        <f>MONTH(BART_Rides[[#This Row],[Date]])</f>
        <v>5</v>
      </c>
      <c r="K6692" s="1">
        <f>WEEKDAY(BART_Rides[[#This Row],[Date]],2)</f>
        <v>6</v>
      </c>
      <c r="L6692" s="1" t="str">
        <f>LEFT(BART_Rides[[#This Row],[Lines]],1)</f>
        <v>Y</v>
      </c>
      <c r="M6692" s="1" t="str">
        <f>IF(BART_Rides[[#This Row],[FirstLetter]]="Y","Yes","No")</f>
        <v>Yes</v>
      </c>
      <c r="N6692" s="1" t="str">
        <f>IF(OR(BART_Rides[[#This Row],[Station Code]]="EM", BART_Rides[[#This Row],[Station Code]]="MT", BART_Rides[[#This Row],[Station Code]]="PL", BART_Rides[[#This Row],[Station Code]]="CC"), "Yes", "No")</f>
        <v>No</v>
      </c>
    </row>
    <row r="6693" spans="6:14">
      <c r="F6693" s="3">
        <v>44318</v>
      </c>
      <c r="G6693" s="1" t="s">
        <v>35</v>
      </c>
      <c r="H6693" s="1" t="s">
        <v>105</v>
      </c>
      <c r="I6693" s="1">
        <v>466</v>
      </c>
      <c r="J6693" s="1">
        <f>MONTH(BART_Rides[[#This Row],[Date]])</f>
        <v>5</v>
      </c>
      <c r="K6693" s="1">
        <f>WEEKDAY(BART_Rides[[#This Row],[Date]],2)</f>
        <v>7</v>
      </c>
      <c r="L6693" s="1" t="str">
        <f>LEFT(BART_Rides[[#This Row],[Lines]],1)</f>
        <v>Y</v>
      </c>
      <c r="M6693" s="1" t="str">
        <f>IF(BART_Rides[[#This Row],[FirstLetter]]="Y","Yes","No")</f>
        <v>Yes</v>
      </c>
      <c r="N6693" s="1" t="str">
        <f>IF(OR(BART_Rides[[#This Row],[Station Code]]="EM", BART_Rides[[#This Row],[Station Code]]="MT", BART_Rides[[#This Row],[Station Code]]="PL", BART_Rides[[#This Row],[Station Code]]="CC"), "Yes", "No")</f>
        <v>No</v>
      </c>
    </row>
    <row r="6694" spans="6:14">
      <c r="F6694" s="3">
        <v>44319</v>
      </c>
      <c r="G6694" s="1" t="s">
        <v>35</v>
      </c>
      <c r="H6694" s="1" t="s">
        <v>105</v>
      </c>
      <c r="I6694" s="1">
        <v>1082</v>
      </c>
      <c r="J6694" s="1">
        <f>MONTH(BART_Rides[[#This Row],[Date]])</f>
        <v>5</v>
      </c>
      <c r="K6694" s="1">
        <f>WEEKDAY(BART_Rides[[#This Row],[Date]],2)</f>
        <v>1</v>
      </c>
      <c r="L6694" s="1" t="str">
        <f>LEFT(BART_Rides[[#This Row],[Lines]],1)</f>
        <v>Y</v>
      </c>
      <c r="M6694" s="1" t="str">
        <f>IF(BART_Rides[[#This Row],[FirstLetter]]="Y","Yes","No")</f>
        <v>Yes</v>
      </c>
      <c r="N6694" s="1" t="str">
        <f>IF(OR(BART_Rides[[#This Row],[Station Code]]="EM", BART_Rides[[#This Row],[Station Code]]="MT", BART_Rides[[#This Row],[Station Code]]="PL", BART_Rides[[#This Row],[Station Code]]="CC"), "Yes", "No")</f>
        <v>No</v>
      </c>
    </row>
    <row r="6695" spans="6:14">
      <c r="F6695" s="3">
        <v>44320</v>
      </c>
      <c r="G6695" s="1" t="s">
        <v>35</v>
      </c>
      <c r="H6695" s="1" t="s">
        <v>105</v>
      </c>
      <c r="I6695" s="1">
        <v>1122</v>
      </c>
      <c r="J6695" s="1">
        <f>MONTH(BART_Rides[[#This Row],[Date]])</f>
        <v>5</v>
      </c>
      <c r="K6695" s="1">
        <f>WEEKDAY(BART_Rides[[#This Row],[Date]],2)</f>
        <v>2</v>
      </c>
      <c r="L6695" s="1" t="str">
        <f>LEFT(BART_Rides[[#This Row],[Lines]],1)</f>
        <v>Y</v>
      </c>
      <c r="M6695" s="1" t="str">
        <f>IF(BART_Rides[[#This Row],[FirstLetter]]="Y","Yes","No")</f>
        <v>Yes</v>
      </c>
      <c r="N6695" s="1" t="str">
        <f>IF(OR(BART_Rides[[#This Row],[Station Code]]="EM", BART_Rides[[#This Row],[Station Code]]="MT", BART_Rides[[#This Row],[Station Code]]="PL", BART_Rides[[#This Row],[Station Code]]="CC"), "Yes", "No")</f>
        <v>No</v>
      </c>
    </row>
    <row r="6696" spans="6:14">
      <c r="F6696" s="3">
        <v>44321</v>
      </c>
      <c r="G6696" s="1" t="s">
        <v>35</v>
      </c>
      <c r="H6696" s="1" t="s">
        <v>105</v>
      </c>
      <c r="I6696" s="1">
        <v>1155</v>
      </c>
      <c r="J6696" s="1">
        <f>MONTH(BART_Rides[[#This Row],[Date]])</f>
        <v>5</v>
      </c>
      <c r="K6696" s="1">
        <f>WEEKDAY(BART_Rides[[#This Row],[Date]],2)</f>
        <v>3</v>
      </c>
      <c r="L6696" s="1" t="str">
        <f>LEFT(BART_Rides[[#This Row],[Lines]],1)</f>
        <v>Y</v>
      </c>
      <c r="M6696" s="1" t="str">
        <f>IF(BART_Rides[[#This Row],[FirstLetter]]="Y","Yes","No")</f>
        <v>Yes</v>
      </c>
      <c r="N6696" s="1" t="str">
        <f>IF(OR(BART_Rides[[#This Row],[Station Code]]="EM", BART_Rides[[#This Row],[Station Code]]="MT", BART_Rides[[#This Row],[Station Code]]="PL", BART_Rides[[#This Row],[Station Code]]="CC"), "Yes", "No")</f>
        <v>No</v>
      </c>
    </row>
    <row r="6697" spans="6:14">
      <c r="F6697" s="3">
        <v>44322</v>
      </c>
      <c r="G6697" s="1" t="s">
        <v>35</v>
      </c>
      <c r="H6697" s="1" t="s">
        <v>105</v>
      </c>
      <c r="I6697" s="1">
        <v>1142</v>
      </c>
      <c r="J6697" s="1">
        <f>MONTH(BART_Rides[[#This Row],[Date]])</f>
        <v>5</v>
      </c>
      <c r="K6697" s="1">
        <f>WEEKDAY(BART_Rides[[#This Row],[Date]],2)</f>
        <v>4</v>
      </c>
      <c r="L6697" s="1" t="str">
        <f>LEFT(BART_Rides[[#This Row],[Lines]],1)</f>
        <v>Y</v>
      </c>
      <c r="M6697" s="1" t="str">
        <f>IF(BART_Rides[[#This Row],[FirstLetter]]="Y","Yes","No")</f>
        <v>Yes</v>
      </c>
      <c r="N6697" s="1" t="str">
        <f>IF(OR(BART_Rides[[#This Row],[Station Code]]="EM", BART_Rides[[#This Row],[Station Code]]="MT", BART_Rides[[#This Row],[Station Code]]="PL", BART_Rides[[#This Row],[Station Code]]="CC"), "Yes", "No")</f>
        <v>No</v>
      </c>
    </row>
    <row r="6698" spans="6:14">
      <c r="F6698" s="3">
        <v>44323</v>
      </c>
      <c r="G6698" s="1" t="s">
        <v>35</v>
      </c>
      <c r="H6698" s="1" t="s">
        <v>105</v>
      </c>
      <c r="I6698" s="1">
        <v>1123</v>
      </c>
      <c r="J6698" s="1">
        <f>MONTH(BART_Rides[[#This Row],[Date]])</f>
        <v>5</v>
      </c>
      <c r="K6698" s="1">
        <f>WEEKDAY(BART_Rides[[#This Row],[Date]],2)</f>
        <v>5</v>
      </c>
      <c r="L6698" s="1" t="str">
        <f>LEFT(BART_Rides[[#This Row],[Lines]],1)</f>
        <v>Y</v>
      </c>
      <c r="M6698" s="1" t="str">
        <f>IF(BART_Rides[[#This Row],[FirstLetter]]="Y","Yes","No")</f>
        <v>Yes</v>
      </c>
      <c r="N6698" s="1" t="str">
        <f>IF(OR(BART_Rides[[#This Row],[Station Code]]="EM", BART_Rides[[#This Row],[Station Code]]="MT", BART_Rides[[#This Row],[Station Code]]="PL", BART_Rides[[#This Row],[Station Code]]="CC"), "Yes", "No")</f>
        <v>No</v>
      </c>
    </row>
    <row r="6699" spans="6:14">
      <c r="F6699" s="3">
        <v>44324</v>
      </c>
      <c r="G6699" s="1" t="s">
        <v>35</v>
      </c>
      <c r="H6699" s="1" t="s">
        <v>105</v>
      </c>
      <c r="I6699" s="1">
        <v>623</v>
      </c>
      <c r="J6699" s="1">
        <f>MONTH(BART_Rides[[#This Row],[Date]])</f>
        <v>5</v>
      </c>
      <c r="K6699" s="1">
        <f>WEEKDAY(BART_Rides[[#This Row],[Date]],2)</f>
        <v>6</v>
      </c>
      <c r="L6699" s="1" t="str">
        <f>LEFT(BART_Rides[[#This Row],[Lines]],1)</f>
        <v>Y</v>
      </c>
      <c r="M6699" s="1" t="str">
        <f>IF(BART_Rides[[#This Row],[FirstLetter]]="Y","Yes","No")</f>
        <v>Yes</v>
      </c>
      <c r="N6699" s="1" t="str">
        <f>IF(OR(BART_Rides[[#This Row],[Station Code]]="EM", BART_Rides[[#This Row],[Station Code]]="MT", BART_Rides[[#This Row],[Station Code]]="PL", BART_Rides[[#This Row],[Station Code]]="CC"), "Yes", "No")</f>
        <v>No</v>
      </c>
    </row>
    <row r="6700" spans="6:14">
      <c r="F6700" s="3">
        <v>44325</v>
      </c>
      <c r="G6700" s="1" t="s">
        <v>35</v>
      </c>
      <c r="H6700" s="1" t="s">
        <v>105</v>
      </c>
      <c r="I6700" s="1">
        <v>495</v>
      </c>
      <c r="J6700" s="1">
        <f>MONTH(BART_Rides[[#This Row],[Date]])</f>
        <v>5</v>
      </c>
      <c r="K6700" s="1">
        <f>WEEKDAY(BART_Rides[[#This Row],[Date]],2)</f>
        <v>7</v>
      </c>
      <c r="L6700" s="1" t="str">
        <f>LEFT(BART_Rides[[#This Row],[Lines]],1)</f>
        <v>Y</v>
      </c>
      <c r="M6700" s="1" t="str">
        <f>IF(BART_Rides[[#This Row],[FirstLetter]]="Y","Yes","No")</f>
        <v>Yes</v>
      </c>
      <c r="N6700" s="1" t="str">
        <f>IF(OR(BART_Rides[[#This Row],[Station Code]]="EM", BART_Rides[[#This Row],[Station Code]]="MT", BART_Rides[[#This Row],[Station Code]]="PL", BART_Rides[[#This Row],[Station Code]]="CC"), "Yes", "No")</f>
        <v>No</v>
      </c>
    </row>
    <row r="6701" spans="6:14">
      <c r="F6701" s="3">
        <v>44326</v>
      </c>
      <c r="G6701" s="1" t="s">
        <v>35</v>
      </c>
      <c r="H6701" s="1" t="s">
        <v>105</v>
      </c>
      <c r="I6701" s="1">
        <v>1078</v>
      </c>
      <c r="J6701" s="1">
        <f>MONTH(BART_Rides[[#This Row],[Date]])</f>
        <v>5</v>
      </c>
      <c r="K6701" s="1">
        <f>WEEKDAY(BART_Rides[[#This Row],[Date]],2)</f>
        <v>1</v>
      </c>
      <c r="L6701" s="1" t="str">
        <f>LEFT(BART_Rides[[#This Row],[Lines]],1)</f>
        <v>Y</v>
      </c>
      <c r="M6701" s="1" t="str">
        <f>IF(BART_Rides[[#This Row],[FirstLetter]]="Y","Yes","No")</f>
        <v>Yes</v>
      </c>
      <c r="N6701" s="1" t="str">
        <f>IF(OR(BART_Rides[[#This Row],[Station Code]]="EM", BART_Rides[[#This Row],[Station Code]]="MT", BART_Rides[[#This Row],[Station Code]]="PL", BART_Rides[[#This Row],[Station Code]]="CC"), "Yes", "No")</f>
        <v>No</v>
      </c>
    </row>
    <row r="6702" spans="6:14">
      <c r="F6702" s="3">
        <v>44327</v>
      </c>
      <c r="G6702" s="1" t="s">
        <v>35</v>
      </c>
      <c r="H6702" s="1" t="s">
        <v>105</v>
      </c>
      <c r="I6702" s="1">
        <v>1217</v>
      </c>
      <c r="J6702" s="1">
        <f>MONTH(BART_Rides[[#This Row],[Date]])</f>
        <v>5</v>
      </c>
      <c r="K6702" s="1">
        <f>WEEKDAY(BART_Rides[[#This Row],[Date]],2)</f>
        <v>2</v>
      </c>
      <c r="L6702" s="1" t="str">
        <f>LEFT(BART_Rides[[#This Row],[Lines]],1)</f>
        <v>Y</v>
      </c>
      <c r="M6702" s="1" t="str">
        <f>IF(BART_Rides[[#This Row],[FirstLetter]]="Y","Yes","No")</f>
        <v>Yes</v>
      </c>
      <c r="N6702" s="1" t="str">
        <f>IF(OR(BART_Rides[[#This Row],[Station Code]]="EM", BART_Rides[[#This Row],[Station Code]]="MT", BART_Rides[[#This Row],[Station Code]]="PL", BART_Rides[[#This Row],[Station Code]]="CC"), "Yes", "No")</f>
        <v>No</v>
      </c>
    </row>
    <row r="6703" spans="6:14">
      <c r="F6703" s="3">
        <v>44328</v>
      </c>
      <c r="G6703" s="1" t="s">
        <v>35</v>
      </c>
      <c r="H6703" s="1" t="s">
        <v>105</v>
      </c>
      <c r="I6703" s="1">
        <v>1175</v>
      </c>
      <c r="J6703" s="1">
        <f>MONTH(BART_Rides[[#This Row],[Date]])</f>
        <v>5</v>
      </c>
      <c r="K6703" s="1">
        <f>WEEKDAY(BART_Rides[[#This Row],[Date]],2)</f>
        <v>3</v>
      </c>
      <c r="L6703" s="1" t="str">
        <f>LEFT(BART_Rides[[#This Row],[Lines]],1)</f>
        <v>Y</v>
      </c>
      <c r="M6703" s="1" t="str">
        <f>IF(BART_Rides[[#This Row],[FirstLetter]]="Y","Yes","No")</f>
        <v>Yes</v>
      </c>
      <c r="N6703" s="1" t="str">
        <f>IF(OR(BART_Rides[[#This Row],[Station Code]]="EM", BART_Rides[[#This Row],[Station Code]]="MT", BART_Rides[[#This Row],[Station Code]]="PL", BART_Rides[[#This Row],[Station Code]]="CC"), "Yes", "No")</f>
        <v>No</v>
      </c>
    </row>
    <row r="6704" spans="6:14">
      <c r="F6704" s="3">
        <v>44329</v>
      </c>
      <c r="G6704" s="1" t="s">
        <v>35</v>
      </c>
      <c r="H6704" s="1" t="s">
        <v>105</v>
      </c>
      <c r="I6704" s="1">
        <v>1142</v>
      </c>
      <c r="J6704" s="1">
        <f>MONTH(BART_Rides[[#This Row],[Date]])</f>
        <v>5</v>
      </c>
      <c r="K6704" s="1">
        <f>WEEKDAY(BART_Rides[[#This Row],[Date]],2)</f>
        <v>4</v>
      </c>
      <c r="L6704" s="1" t="str">
        <f>LEFT(BART_Rides[[#This Row],[Lines]],1)</f>
        <v>Y</v>
      </c>
      <c r="M6704" s="1" t="str">
        <f>IF(BART_Rides[[#This Row],[FirstLetter]]="Y","Yes","No")</f>
        <v>Yes</v>
      </c>
      <c r="N6704" s="1" t="str">
        <f>IF(OR(BART_Rides[[#This Row],[Station Code]]="EM", BART_Rides[[#This Row],[Station Code]]="MT", BART_Rides[[#This Row],[Station Code]]="PL", BART_Rides[[#This Row],[Station Code]]="CC"), "Yes", "No")</f>
        <v>No</v>
      </c>
    </row>
    <row r="6705" spans="6:14">
      <c r="F6705" s="3">
        <v>44330</v>
      </c>
      <c r="G6705" s="1" t="s">
        <v>35</v>
      </c>
      <c r="H6705" s="1" t="s">
        <v>105</v>
      </c>
      <c r="I6705" s="1">
        <v>1153</v>
      </c>
      <c r="J6705" s="1">
        <f>MONTH(BART_Rides[[#This Row],[Date]])</f>
        <v>5</v>
      </c>
      <c r="K6705" s="1">
        <f>WEEKDAY(BART_Rides[[#This Row],[Date]],2)</f>
        <v>5</v>
      </c>
      <c r="L6705" s="1" t="str">
        <f>LEFT(BART_Rides[[#This Row],[Lines]],1)</f>
        <v>Y</v>
      </c>
      <c r="M6705" s="1" t="str">
        <f>IF(BART_Rides[[#This Row],[FirstLetter]]="Y","Yes","No")</f>
        <v>Yes</v>
      </c>
      <c r="N6705" s="1" t="str">
        <f>IF(OR(BART_Rides[[#This Row],[Station Code]]="EM", BART_Rides[[#This Row],[Station Code]]="MT", BART_Rides[[#This Row],[Station Code]]="PL", BART_Rides[[#This Row],[Station Code]]="CC"), "Yes", "No")</f>
        <v>No</v>
      </c>
    </row>
    <row r="6706" spans="6:14">
      <c r="F6706" s="3">
        <v>44331</v>
      </c>
      <c r="G6706" s="1" t="s">
        <v>35</v>
      </c>
      <c r="H6706" s="1" t="s">
        <v>105</v>
      </c>
      <c r="I6706" s="1">
        <v>565</v>
      </c>
      <c r="J6706" s="1">
        <f>MONTH(BART_Rides[[#This Row],[Date]])</f>
        <v>5</v>
      </c>
      <c r="K6706" s="1">
        <f>WEEKDAY(BART_Rides[[#This Row],[Date]],2)</f>
        <v>6</v>
      </c>
      <c r="L6706" s="1" t="str">
        <f>LEFT(BART_Rides[[#This Row],[Lines]],1)</f>
        <v>Y</v>
      </c>
      <c r="M6706" s="1" t="str">
        <f>IF(BART_Rides[[#This Row],[FirstLetter]]="Y","Yes","No")</f>
        <v>Yes</v>
      </c>
      <c r="N6706" s="1" t="str">
        <f>IF(OR(BART_Rides[[#This Row],[Station Code]]="EM", BART_Rides[[#This Row],[Station Code]]="MT", BART_Rides[[#This Row],[Station Code]]="PL", BART_Rides[[#This Row],[Station Code]]="CC"), "Yes", "No")</f>
        <v>No</v>
      </c>
    </row>
    <row r="6707" spans="6:14">
      <c r="F6707" s="3">
        <v>44332</v>
      </c>
      <c r="G6707" s="1" t="s">
        <v>35</v>
      </c>
      <c r="H6707" s="1" t="s">
        <v>105</v>
      </c>
      <c r="I6707" s="1">
        <v>430</v>
      </c>
      <c r="J6707" s="1">
        <f>MONTH(BART_Rides[[#This Row],[Date]])</f>
        <v>5</v>
      </c>
      <c r="K6707" s="1">
        <f>WEEKDAY(BART_Rides[[#This Row],[Date]],2)</f>
        <v>7</v>
      </c>
      <c r="L6707" s="1" t="str">
        <f>LEFT(BART_Rides[[#This Row],[Lines]],1)</f>
        <v>Y</v>
      </c>
      <c r="M6707" s="1" t="str">
        <f>IF(BART_Rides[[#This Row],[FirstLetter]]="Y","Yes","No")</f>
        <v>Yes</v>
      </c>
      <c r="N6707" s="1" t="str">
        <f>IF(OR(BART_Rides[[#This Row],[Station Code]]="EM", BART_Rides[[#This Row],[Station Code]]="MT", BART_Rides[[#This Row],[Station Code]]="PL", BART_Rides[[#This Row],[Station Code]]="CC"), "Yes", "No")</f>
        <v>No</v>
      </c>
    </row>
    <row r="6708" spans="6:14">
      <c r="F6708" s="3">
        <v>44333</v>
      </c>
      <c r="G6708" s="1" t="s">
        <v>35</v>
      </c>
      <c r="H6708" s="1" t="s">
        <v>105</v>
      </c>
      <c r="I6708" s="1">
        <v>1092</v>
      </c>
      <c r="J6708" s="1">
        <f>MONTH(BART_Rides[[#This Row],[Date]])</f>
        <v>5</v>
      </c>
      <c r="K6708" s="1">
        <f>WEEKDAY(BART_Rides[[#This Row],[Date]],2)</f>
        <v>1</v>
      </c>
      <c r="L6708" s="1" t="str">
        <f>LEFT(BART_Rides[[#This Row],[Lines]],1)</f>
        <v>Y</v>
      </c>
      <c r="M6708" s="1" t="str">
        <f>IF(BART_Rides[[#This Row],[FirstLetter]]="Y","Yes","No")</f>
        <v>Yes</v>
      </c>
      <c r="N6708" s="1" t="str">
        <f>IF(OR(BART_Rides[[#This Row],[Station Code]]="EM", BART_Rides[[#This Row],[Station Code]]="MT", BART_Rides[[#This Row],[Station Code]]="PL", BART_Rides[[#This Row],[Station Code]]="CC"), "Yes", "No")</f>
        <v>No</v>
      </c>
    </row>
    <row r="6709" spans="6:14">
      <c r="F6709" s="3">
        <v>44334</v>
      </c>
      <c r="G6709" s="1" t="s">
        <v>35</v>
      </c>
      <c r="H6709" s="1" t="s">
        <v>105</v>
      </c>
      <c r="I6709" s="1">
        <v>1156</v>
      </c>
      <c r="J6709" s="1">
        <f>MONTH(BART_Rides[[#This Row],[Date]])</f>
        <v>5</v>
      </c>
      <c r="K6709" s="1">
        <f>WEEKDAY(BART_Rides[[#This Row],[Date]],2)</f>
        <v>2</v>
      </c>
      <c r="L6709" s="1" t="str">
        <f>LEFT(BART_Rides[[#This Row],[Lines]],1)</f>
        <v>Y</v>
      </c>
      <c r="M6709" s="1" t="str">
        <f>IF(BART_Rides[[#This Row],[FirstLetter]]="Y","Yes","No")</f>
        <v>Yes</v>
      </c>
      <c r="N6709" s="1" t="str">
        <f>IF(OR(BART_Rides[[#This Row],[Station Code]]="EM", BART_Rides[[#This Row],[Station Code]]="MT", BART_Rides[[#This Row],[Station Code]]="PL", BART_Rides[[#This Row],[Station Code]]="CC"), "Yes", "No")</f>
        <v>No</v>
      </c>
    </row>
    <row r="6710" spans="6:14">
      <c r="F6710" s="3">
        <v>44335</v>
      </c>
      <c r="G6710" s="1" t="s">
        <v>35</v>
      </c>
      <c r="H6710" s="1" t="s">
        <v>105</v>
      </c>
      <c r="I6710" s="1">
        <v>1179</v>
      </c>
      <c r="J6710" s="1">
        <f>MONTH(BART_Rides[[#This Row],[Date]])</f>
        <v>5</v>
      </c>
      <c r="K6710" s="1">
        <f>WEEKDAY(BART_Rides[[#This Row],[Date]],2)</f>
        <v>3</v>
      </c>
      <c r="L6710" s="1" t="str">
        <f>LEFT(BART_Rides[[#This Row],[Lines]],1)</f>
        <v>Y</v>
      </c>
      <c r="M6710" s="1" t="str">
        <f>IF(BART_Rides[[#This Row],[FirstLetter]]="Y","Yes","No")</f>
        <v>Yes</v>
      </c>
      <c r="N6710" s="1" t="str">
        <f>IF(OR(BART_Rides[[#This Row],[Station Code]]="EM", BART_Rides[[#This Row],[Station Code]]="MT", BART_Rides[[#This Row],[Station Code]]="PL", BART_Rides[[#This Row],[Station Code]]="CC"), "Yes", "No")</f>
        <v>No</v>
      </c>
    </row>
    <row r="6711" spans="6:14">
      <c r="F6711" s="3">
        <v>44336</v>
      </c>
      <c r="G6711" s="1" t="s">
        <v>35</v>
      </c>
      <c r="H6711" s="1" t="s">
        <v>105</v>
      </c>
      <c r="I6711" s="1">
        <v>1188</v>
      </c>
      <c r="J6711" s="1">
        <f>MONTH(BART_Rides[[#This Row],[Date]])</f>
        <v>5</v>
      </c>
      <c r="K6711" s="1">
        <f>WEEKDAY(BART_Rides[[#This Row],[Date]],2)</f>
        <v>4</v>
      </c>
      <c r="L6711" s="1" t="str">
        <f>LEFT(BART_Rides[[#This Row],[Lines]],1)</f>
        <v>Y</v>
      </c>
      <c r="M6711" s="1" t="str">
        <f>IF(BART_Rides[[#This Row],[FirstLetter]]="Y","Yes","No")</f>
        <v>Yes</v>
      </c>
      <c r="N6711" s="1" t="str">
        <f>IF(OR(BART_Rides[[#This Row],[Station Code]]="EM", BART_Rides[[#This Row],[Station Code]]="MT", BART_Rides[[#This Row],[Station Code]]="PL", BART_Rides[[#This Row],[Station Code]]="CC"), "Yes", "No")</f>
        <v>No</v>
      </c>
    </row>
    <row r="6712" spans="6:14">
      <c r="F6712" s="3">
        <v>44337</v>
      </c>
      <c r="G6712" s="1" t="s">
        <v>35</v>
      </c>
      <c r="H6712" s="1" t="s">
        <v>105</v>
      </c>
      <c r="I6712" s="1">
        <v>1120</v>
      </c>
      <c r="J6712" s="1">
        <f>MONTH(BART_Rides[[#This Row],[Date]])</f>
        <v>5</v>
      </c>
      <c r="K6712" s="1">
        <f>WEEKDAY(BART_Rides[[#This Row],[Date]],2)</f>
        <v>5</v>
      </c>
      <c r="L6712" s="1" t="str">
        <f>LEFT(BART_Rides[[#This Row],[Lines]],1)</f>
        <v>Y</v>
      </c>
      <c r="M6712" s="1" t="str">
        <f>IF(BART_Rides[[#This Row],[FirstLetter]]="Y","Yes","No")</f>
        <v>Yes</v>
      </c>
      <c r="N6712" s="1" t="str">
        <f>IF(OR(BART_Rides[[#This Row],[Station Code]]="EM", BART_Rides[[#This Row],[Station Code]]="MT", BART_Rides[[#This Row],[Station Code]]="PL", BART_Rides[[#This Row],[Station Code]]="CC"), "Yes", "No")</f>
        <v>No</v>
      </c>
    </row>
    <row r="6713" spans="6:14">
      <c r="F6713" s="3">
        <v>44338</v>
      </c>
      <c r="G6713" s="1" t="s">
        <v>35</v>
      </c>
      <c r="H6713" s="1" t="s">
        <v>105</v>
      </c>
      <c r="I6713" s="1">
        <v>671</v>
      </c>
      <c r="J6713" s="1">
        <f>MONTH(BART_Rides[[#This Row],[Date]])</f>
        <v>5</v>
      </c>
      <c r="K6713" s="1">
        <f>WEEKDAY(BART_Rides[[#This Row],[Date]],2)</f>
        <v>6</v>
      </c>
      <c r="L6713" s="1" t="str">
        <f>LEFT(BART_Rides[[#This Row],[Lines]],1)</f>
        <v>Y</v>
      </c>
      <c r="M6713" s="1" t="str">
        <f>IF(BART_Rides[[#This Row],[FirstLetter]]="Y","Yes","No")</f>
        <v>Yes</v>
      </c>
      <c r="N6713" s="1" t="str">
        <f>IF(OR(BART_Rides[[#This Row],[Station Code]]="EM", BART_Rides[[#This Row],[Station Code]]="MT", BART_Rides[[#This Row],[Station Code]]="PL", BART_Rides[[#This Row],[Station Code]]="CC"), "Yes", "No")</f>
        <v>No</v>
      </c>
    </row>
    <row r="6714" spans="6:14">
      <c r="F6714" s="3">
        <v>44339</v>
      </c>
      <c r="G6714" s="1" t="s">
        <v>35</v>
      </c>
      <c r="H6714" s="1" t="s">
        <v>105</v>
      </c>
      <c r="I6714" s="1">
        <v>535</v>
      </c>
      <c r="J6714" s="1">
        <f>MONTH(BART_Rides[[#This Row],[Date]])</f>
        <v>5</v>
      </c>
      <c r="K6714" s="1">
        <f>WEEKDAY(BART_Rides[[#This Row],[Date]],2)</f>
        <v>7</v>
      </c>
      <c r="L6714" s="1" t="str">
        <f>LEFT(BART_Rides[[#This Row],[Lines]],1)</f>
        <v>Y</v>
      </c>
      <c r="M6714" s="1" t="str">
        <f>IF(BART_Rides[[#This Row],[FirstLetter]]="Y","Yes","No")</f>
        <v>Yes</v>
      </c>
      <c r="N6714" s="1" t="str">
        <f>IF(OR(BART_Rides[[#This Row],[Station Code]]="EM", BART_Rides[[#This Row],[Station Code]]="MT", BART_Rides[[#This Row],[Station Code]]="PL", BART_Rides[[#This Row],[Station Code]]="CC"), "Yes", "No")</f>
        <v>No</v>
      </c>
    </row>
    <row r="6715" spans="6:14">
      <c r="F6715" s="3">
        <v>44340</v>
      </c>
      <c r="G6715" s="1" t="s">
        <v>35</v>
      </c>
      <c r="H6715" s="1" t="s">
        <v>105</v>
      </c>
      <c r="I6715" s="1">
        <v>1138</v>
      </c>
      <c r="J6715" s="1">
        <f>MONTH(BART_Rides[[#This Row],[Date]])</f>
        <v>5</v>
      </c>
      <c r="K6715" s="1">
        <f>WEEKDAY(BART_Rides[[#This Row],[Date]],2)</f>
        <v>1</v>
      </c>
      <c r="L6715" s="1" t="str">
        <f>LEFT(BART_Rides[[#This Row],[Lines]],1)</f>
        <v>Y</v>
      </c>
      <c r="M6715" s="1" t="str">
        <f>IF(BART_Rides[[#This Row],[FirstLetter]]="Y","Yes","No")</f>
        <v>Yes</v>
      </c>
      <c r="N6715" s="1" t="str">
        <f>IF(OR(BART_Rides[[#This Row],[Station Code]]="EM", BART_Rides[[#This Row],[Station Code]]="MT", BART_Rides[[#This Row],[Station Code]]="PL", BART_Rides[[#This Row],[Station Code]]="CC"), "Yes", "No")</f>
        <v>No</v>
      </c>
    </row>
    <row r="6716" spans="6:14">
      <c r="F6716" s="3">
        <v>44341</v>
      </c>
      <c r="G6716" s="1" t="s">
        <v>35</v>
      </c>
      <c r="H6716" s="1" t="s">
        <v>105</v>
      </c>
      <c r="I6716" s="1">
        <v>1200</v>
      </c>
      <c r="J6716" s="1">
        <f>MONTH(BART_Rides[[#This Row],[Date]])</f>
        <v>5</v>
      </c>
      <c r="K6716" s="1">
        <f>WEEKDAY(BART_Rides[[#This Row],[Date]],2)</f>
        <v>2</v>
      </c>
      <c r="L6716" s="1" t="str">
        <f>LEFT(BART_Rides[[#This Row],[Lines]],1)</f>
        <v>Y</v>
      </c>
      <c r="M6716" s="1" t="str">
        <f>IF(BART_Rides[[#This Row],[FirstLetter]]="Y","Yes","No")</f>
        <v>Yes</v>
      </c>
      <c r="N6716" s="1" t="str">
        <f>IF(OR(BART_Rides[[#This Row],[Station Code]]="EM", BART_Rides[[#This Row],[Station Code]]="MT", BART_Rides[[#This Row],[Station Code]]="PL", BART_Rides[[#This Row],[Station Code]]="CC"), "Yes", "No")</f>
        <v>No</v>
      </c>
    </row>
    <row r="6717" spans="6:14">
      <c r="F6717" s="3">
        <v>44342</v>
      </c>
      <c r="G6717" s="1" t="s">
        <v>35</v>
      </c>
      <c r="H6717" s="1" t="s">
        <v>105</v>
      </c>
      <c r="I6717" s="1">
        <v>1207</v>
      </c>
      <c r="J6717" s="1">
        <f>MONTH(BART_Rides[[#This Row],[Date]])</f>
        <v>5</v>
      </c>
      <c r="K6717" s="1">
        <f>WEEKDAY(BART_Rides[[#This Row],[Date]],2)</f>
        <v>3</v>
      </c>
      <c r="L6717" s="1" t="str">
        <f>LEFT(BART_Rides[[#This Row],[Lines]],1)</f>
        <v>Y</v>
      </c>
      <c r="M6717" s="1" t="str">
        <f>IF(BART_Rides[[#This Row],[FirstLetter]]="Y","Yes","No")</f>
        <v>Yes</v>
      </c>
      <c r="N6717" s="1" t="str">
        <f>IF(OR(BART_Rides[[#This Row],[Station Code]]="EM", BART_Rides[[#This Row],[Station Code]]="MT", BART_Rides[[#This Row],[Station Code]]="PL", BART_Rides[[#This Row],[Station Code]]="CC"), "Yes", "No")</f>
        <v>No</v>
      </c>
    </row>
    <row r="6718" spans="6:14">
      <c r="F6718" s="3">
        <v>44343</v>
      </c>
      <c r="G6718" s="1" t="s">
        <v>35</v>
      </c>
      <c r="H6718" s="1" t="s">
        <v>105</v>
      </c>
      <c r="I6718" s="1">
        <v>1214</v>
      </c>
      <c r="J6718" s="1">
        <f>MONTH(BART_Rides[[#This Row],[Date]])</f>
        <v>5</v>
      </c>
      <c r="K6718" s="1">
        <f>WEEKDAY(BART_Rides[[#This Row],[Date]],2)</f>
        <v>4</v>
      </c>
      <c r="L6718" s="1" t="str">
        <f>LEFT(BART_Rides[[#This Row],[Lines]],1)</f>
        <v>Y</v>
      </c>
      <c r="M6718" s="1" t="str">
        <f>IF(BART_Rides[[#This Row],[FirstLetter]]="Y","Yes","No")</f>
        <v>Yes</v>
      </c>
      <c r="N6718" s="1" t="str">
        <f>IF(OR(BART_Rides[[#This Row],[Station Code]]="EM", BART_Rides[[#This Row],[Station Code]]="MT", BART_Rides[[#This Row],[Station Code]]="PL", BART_Rides[[#This Row],[Station Code]]="CC"), "Yes", "No")</f>
        <v>No</v>
      </c>
    </row>
    <row r="6719" spans="6:14">
      <c r="F6719" s="3">
        <v>44344</v>
      </c>
      <c r="G6719" s="1" t="s">
        <v>35</v>
      </c>
      <c r="H6719" s="1" t="s">
        <v>105</v>
      </c>
      <c r="I6719" s="1">
        <v>1179</v>
      </c>
      <c r="J6719" s="1">
        <f>MONTH(BART_Rides[[#This Row],[Date]])</f>
        <v>5</v>
      </c>
      <c r="K6719" s="1">
        <f>WEEKDAY(BART_Rides[[#This Row],[Date]],2)</f>
        <v>5</v>
      </c>
      <c r="L6719" s="1" t="str">
        <f>LEFT(BART_Rides[[#This Row],[Lines]],1)</f>
        <v>Y</v>
      </c>
      <c r="M6719" s="1" t="str">
        <f>IF(BART_Rides[[#This Row],[FirstLetter]]="Y","Yes","No")</f>
        <v>Yes</v>
      </c>
      <c r="N6719" s="1" t="str">
        <f>IF(OR(BART_Rides[[#This Row],[Station Code]]="EM", BART_Rides[[#This Row],[Station Code]]="MT", BART_Rides[[#This Row],[Station Code]]="PL", BART_Rides[[#This Row],[Station Code]]="CC"), "Yes", "No")</f>
        <v>No</v>
      </c>
    </row>
    <row r="6720" spans="6:14">
      <c r="F6720" s="3">
        <v>44345</v>
      </c>
      <c r="G6720" s="1" t="s">
        <v>35</v>
      </c>
      <c r="H6720" s="1" t="s">
        <v>105</v>
      </c>
      <c r="I6720" s="1">
        <v>660</v>
      </c>
      <c r="J6720" s="1">
        <f>MONTH(BART_Rides[[#This Row],[Date]])</f>
        <v>5</v>
      </c>
      <c r="K6720" s="1">
        <f>WEEKDAY(BART_Rides[[#This Row],[Date]],2)</f>
        <v>6</v>
      </c>
      <c r="L6720" s="1" t="str">
        <f>LEFT(BART_Rides[[#This Row],[Lines]],1)</f>
        <v>Y</v>
      </c>
      <c r="M6720" s="1" t="str">
        <f>IF(BART_Rides[[#This Row],[FirstLetter]]="Y","Yes","No")</f>
        <v>Yes</v>
      </c>
      <c r="N6720" s="1" t="str">
        <f>IF(OR(BART_Rides[[#This Row],[Station Code]]="EM", BART_Rides[[#This Row],[Station Code]]="MT", BART_Rides[[#This Row],[Station Code]]="PL", BART_Rides[[#This Row],[Station Code]]="CC"), "Yes", "No")</f>
        <v>No</v>
      </c>
    </row>
    <row r="6721" spans="6:14">
      <c r="F6721" s="3">
        <v>44346</v>
      </c>
      <c r="G6721" s="1" t="s">
        <v>35</v>
      </c>
      <c r="H6721" s="1" t="s">
        <v>105</v>
      </c>
      <c r="I6721" s="1">
        <v>539</v>
      </c>
      <c r="J6721" s="1">
        <f>MONTH(BART_Rides[[#This Row],[Date]])</f>
        <v>5</v>
      </c>
      <c r="K6721" s="1">
        <f>WEEKDAY(BART_Rides[[#This Row],[Date]],2)</f>
        <v>7</v>
      </c>
      <c r="L6721" s="1" t="str">
        <f>LEFT(BART_Rides[[#This Row],[Lines]],1)</f>
        <v>Y</v>
      </c>
      <c r="M6721" s="1" t="str">
        <f>IF(BART_Rides[[#This Row],[FirstLetter]]="Y","Yes","No")</f>
        <v>Yes</v>
      </c>
      <c r="N6721" s="1" t="str">
        <f>IF(OR(BART_Rides[[#This Row],[Station Code]]="EM", BART_Rides[[#This Row],[Station Code]]="MT", BART_Rides[[#This Row],[Station Code]]="PL", BART_Rides[[#This Row],[Station Code]]="CC"), "Yes", "No")</f>
        <v>No</v>
      </c>
    </row>
    <row r="6722" spans="6:14">
      <c r="F6722" s="3">
        <v>44347</v>
      </c>
      <c r="G6722" s="1" t="s">
        <v>35</v>
      </c>
      <c r="H6722" s="1" t="s">
        <v>105</v>
      </c>
      <c r="I6722" s="1">
        <v>539</v>
      </c>
      <c r="J6722" s="1">
        <f>MONTH(BART_Rides[[#This Row],[Date]])</f>
        <v>5</v>
      </c>
      <c r="K6722" s="1">
        <f>WEEKDAY(BART_Rides[[#This Row],[Date]],2)</f>
        <v>1</v>
      </c>
      <c r="L6722" s="1" t="str">
        <f>LEFT(BART_Rides[[#This Row],[Lines]],1)</f>
        <v>Y</v>
      </c>
      <c r="M6722" s="1" t="str">
        <f>IF(BART_Rides[[#This Row],[FirstLetter]]="Y","Yes","No")</f>
        <v>Yes</v>
      </c>
      <c r="N6722" s="1" t="str">
        <f>IF(OR(BART_Rides[[#This Row],[Station Code]]="EM", BART_Rides[[#This Row],[Station Code]]="MT", BART_Rides[[#This Row],[Station Code]]="PL", BART_Rides[[#This Row],[Station Code]]="CC"), "Yes", "No")</f>
        <v>No</v>
      </c>
    </row>
    <row r="6723" spans="6:14">
      <c r="F6723" s="3">
        <v>44348</v>
      </c>
      <c r="G6723" s="1" t="s">
        <v>35</v>
      </c>
      <c r="H6723" s="1" t="s">
        <v>105</v>
      </c>
      <c r="I6723" s="1">
        <v>1187</v>
      </c>
      <c r="J6723" s="1">
        <f>MONTH(BART_Rides[[#This Row],[Date]])</f>
        <v>6</v>
      </c>
      <c r="K6723" s="1">
        <f>WEEKDAY(BART_Rides[[#This Row],[Date]],2)</f>
        <v>2</v>
      </c>
      <c r="L6723" s="1" t="str">
        <f>LEFT(BART_Rides[[#This Row],[Lines]],1)</f>
        <v>Y</v>
      </c>
      <c r="M6723" s="1" t="str">
        <f>IF(BART_Rides[[#This Row],[FirstLetter]]="Y","Yes","No")</f>
        <v>Yes</v>
      </c>
      <c r="N6723" s="1" t="str">
        <f>IF(OR(BART_Rides[[#This Row],[Station Code]]="EM", BART_Rides[[#This Row],[Station Code]]="MT", BART_Rides[[#This Row],[Station Code]]="PL", BART_Rides[[#This Row],[Station Code]]="CC"), "Yes", "No")</f>
        <v>No</v>
      </c>
    </row>
    <row r="6724" spans="6:14">
      <c r="F6724" s="3">
        <v>44349</v>
      </c>
      <c r="G6724" s="1" t="s">
        <v>35</v>
      </c>
      <c r="H6724" s="1" t="s">
        <v>105</v>
      </c>
      <c r="I6724" s="1">
        <v>1292</v>
      </c>
      <c r="J6724" s="1">
        <f>MONTH(BART_Rides[[#This Row],[Date]])</f>
        <v>6</v>
      </c>
      <c r="K6724" s="1">
        <f>WEEKDAY(BART_Rides[[#This Row],[Date]],2)</f>
        <v>3</v>
      </c>
      <c r="L6724" s="1" t="str">
        <f>LEFT(BART_Rides[[#This Row],[Lines]],1)</f>
        <v>Y</v>
      </c>
      <c r="M6724" s="1" t="str">
        <f>IF(BART_Rides[[#This Row],[FirstLetter]]="Y","Yes","No")</f>
        <v>Yes</v>
      </c>
      <c r="N6724" s="1" t="str">
        <f>IF(OR(BART_Rides[[#This Row],[Station Code]]="EM", BART_Rides[[#This Row],[Station Code]]="MT", BART_Rides[[#This Row],[Station Code]]="PL", BART_Rides[[#This Row],[Station Code]]="CC"), "Yes", "No")</f>
        <v>No</v>
      </c>
    </row>
    <row r="6725" spans="6:14">
      <c r="F6725" s="3">
        <v>44350</v>
      </c>
      <c r="G6725" s="1" t="s">
        <v>35</v>
      </c>
      <c r="H6725" s="1" t="s">
        <v>105</v>
      </c>
      <c r="I6725" s="1">
        <v>1209</v>
      </c>
      <c r="J6725" s="1">
        <f>MONTH(BART_Rides[[#This Row],[Date]])</f>
        <v>6</v>
      </c>
      <c r="K6725" s="1">
        <f>WEEKDAY(BART_Rides[[#This Row],[Date]],2)</f>
        <v>4</v>
      </c>
      <c r="L6725" s="1" t="str">
        <f>LEFT(BART_Rides[[#This Row],[Lines]],1)</f>
        <v>Y</v>
      </c>
      <c r="M6725" s="1" t="str">
        <f>IF(BART_Rides[[#This Row],[FirstLetter]]="Y","Yes","No")</f>
        <v>Yes</v>
      </c>
      <c r="N6725" s="1" t="str">
        <f>IF(OR(BART_Rides[[#This Row],[Station Code]]="EM", BART_Rides[[#This Row],[Station Code]]="MT", BART_Rides[[#This Row],[Station Code]]="PL", BART_Rides[[#This Row],[Station Code]]="CC"), "Yes", "No")</f>
        <v>No</v>
      </c>
    </row>
    <row r="6726" spans="6:14">
      <c r="F6726" s="3">
        <v>44351</v>
      </c>
      <c r="G6726" s="1" t="s">
        <v>35</v>
      </c>
      <c r="H6726" s="1" t="s">
        <v>105</v>
      </c>
      <c r="I6726" s="1">
        <v>1189</v>
      </c>
      <c r="J6726" s="1">
        <f>MONTH(BART_Rides[[#This Row],[Date]])</f>
        <v>6</v>
      </c>
      <c r="K6726" s="1">
        <f>WEEKDAY(BART_Rides[[#This Row],[Date]],2)</f>
        <v>5</v>
      </c>
      <c r="L6726" s="1" t="str">
        <f>LEFT(BART_Rides[[#This Row],[Lines]],1)</f>
        <v>Y</v>
      </c>
      <c r="M6726" s="1" t="str">
        <f>IF(BART_Rides[[#This Row],[FirstLetter]]="Y","Yes","No")</f>
        <v>Yes</v>
      </c>
      <c r="N6726" s="1" t="str">
        <f>IF(OR(BART_Rides[[#This Row],[Station Code]]="EM", BART_Rides[[#This Row],[Station Code]]="MT", BART_Rides[[#This Row],[Station Code]]="PL", BART_Rides[[#This Row],[Station Code]]="CC"), "Yes", "No")</f>
        <v>No</v>
      </c>
    </row>
    <row r="6727" spans="6:14">
      <c r="F6727" s="3">
        <v>44352</v>
      </c>
      <c r="G6727" s="1" t="s">
        <v>35</v>
      </c>
      <c r="H6727" s="1" t="s">
        <v>105</v>
      </c>
      <c r="I6727" s="1">
        <v>648</v>
      </c>
      <c r="J6727" s="1">
        <f>MONTH(BART_Rides[[#This Row],[Date]])</f>
        <v>6</v>
      </c>
      <c r="K6727" s="1">
        <f>WEEKDAY(BART_Rides[[#This Row],[Date]],2)</f>
        <v>6</v>
      </c>
      <c r="L6727" s="1" t="str">
        <f>LEFT(BART_Rides[[#This Row],[Lines]],1)</f>
        <v>Y</v>
      </c>
      <c r="M6727" s="1" t="str">
        <f>IF(BART_Rides[[#This Row],[FirstLetter]]="Y","Yes","No")</f>
        <v>Yes</v>
      </c>
      <c r="N6727" s="1" t="str">
        <f>IF(OR(BART_Rides[[#This Row],[Station Code]]="EM", BART_Rides[[#This Row],[Station Code]]="MT", BART_Rides[[#This Row],[Station Code]]="PL", BART_Rides[[#This Row],[Station Code]]="CC"), "Yes", "No")</f>
        <v>No</v>
      </c>
    </row>
    <row r="6728" spans="6:14">
      <c r="F6728" s="3">
        <v>44353</v>
      </c>
      <c r="G6728" s="1" t="s">
        <v>35</v>
      </c>
      <c r="H6728" s="1" t="s">
        <v>105</v>
      </c>
      <c r="I6728" s="1">
        <v>550</v>
      </c>
      <c r="J6728" s="1">
        <f>MONTH(BART_Rides[[#This Row],[Date]])</f>
        <v>6</v>
      </c>
      <c r="K6728" s="1">
        <f>WEEKDAY(BART_Rides[[#This Row],[Date]],2)</f>
        <v>7</v>
      </c>
      <c r="L6728" s="1" t="str">
        <f>LEFT(BART_Rides[[#This Row],[Lines]],1)</f>
        <v>Y</v>
      </c>
      <c r="M6728" s="1" t="str">
        <f>IF(BART_Rides[[#This Row],[FirstLetter]]="Y","Yes","No")</f>
        <v>Yes</v>
      </c>
      <c r="N6728" s="1" t="str">
        <f>IF(OR(BART_Rides[[#This Row],[Station Code]]="EM", BART_Rides[[#This Row],[Station Code]]="MT", BART_Rides[[#This Row],[Station Code]]="PL", BART_Rides[[#This Row],[Station Code]]="CC"), "Yes", "No")</f>
        <v>No</v>
      </c>
    </row>
    <row r="6729" spans="6:14">
      <c r="F6729" s="3">
        <v>44354</v>
      </c>
      <c r="G6729" s="1" t="s">
        <v>35</v>
      </c>
      <c r="H6729" s="1" t="s">
        <v>105</v>
      </c>
      <c r="I6729" s="1">
        <v>1172</v>
      </c>
      <c r="J6729" s="1">
        <f>MONTH(BART_Rides[[#This Row],[Date]])</f>
        <v>6</v>
      </c>
      <c r="K6729" s="1">
        <f>WEEKDAY(BART_Rides[[#This Row],[Date]],2)</f>
        <v>1</v>
      </c>
      <c r="L6729" s="1" t="str">
        <f>LEFT(BART_Rides[[#This Row],[Lines]],1)</f>
        <v>Y</v>
      </c>
      <c r="M6729" s="1" t="str">
        <f>IF(BART_Rides[[#This Row],[FirstLetter]]="Y","Yes","No")</f>
        <v>Yes</v>
      </c>
      <c r="N6729" s="1" t="str">
        <f>IF(OR(BART_Rides[[#This Row],[Station Code]]="EM", BART_Rides[[#This Row],[Station Code]]="MT", BART_Rides[[#This Row],[Station Code]]="PL", BART_Rides[[#This Row],[Station Code]]="CC"), "Yes", "No")</f>
        <v>No</v>
      </c>
    </row>
    <row r="6730" spans="6:14">
      <c r="F6730" s="3">
        <v>44355</v>
      </c>
      <c r="G6730" s="1" t="s">
        <v>35</v>
      </c>
      <c r="H6730" s="1" t="s">
        <v>105</v>
      </c>
      <c r="I6730" s="1">
        <v>1218</v>
      </c>
      <c r="J6730" s="1">
        <f>MONTH(BART_Rides[[#This Row],[Date]])</f>
        <v>6</v>
      </c>
      <c r="K6730" s="1">
        <f>WEEKDAY(BART_Rides[[#This Row],[Date]],2)</f>
        <v>2</v>
      </c>
      <c r="L6730" s="1" t="str">
        <f>LEFT(BART_Rides[[#This Row],[Lines]],1)</f>
        <v>Y</v>
      </c>
      <c r="M6730" s="1" t="str">
        <f>IF(BART_Rides[[#This Row],[FirstLetter]]="Y","Yes","No")</f>
        <v>Yes</v>
      </c>
      <c r="N6730" s="1" t="str">
        <f>IF(OR(BART_Rides[[#This Row],[Station Code]]="EM", BART_Rides[[#This Row],[Station Code]]="MT", BART_Rides[[#This Row],[Station Code]]="PL", BART_Rides[[#This Row],[Station Code]]="CC"), "Yes", "No")</f>
        <v>No</v>
      </c>
    </row>
    <row r="6731" spans="6:14">
      <c r="F6731" s="3">
        <v>44356</v>
      </c>
      <c r="G6731" s="1" t="s">
        <v>35</v>
      </c>
      <c r="H6731" s="1" t="s">
        <v>105</v>
      </c>
      <c r="I6731" s="1">
        <v>1279</v>
      </c>
      <c r="J6731" s="1">
        <f>MONTH(BART_Rides[[#This Row],[Date]])</f>
        <v>6</v>
      </c>
      <c r="K6731" s="1">
        <f>WEEKDAY(BART_Rides[[#This Row],[Date]],2)</f>
        <v>3</v>
      </c>
      <c r="L6731" s="1" t="str">
        <f>LEFT(BART_Rides[[#This Row],[Lines]],1)</f>
        <v>Y</v>
      </c>
      <c r="M6731" s="1" t="str">
        <f>IF(BART_Rides[[#This Row],[FirstLetter]]="Y","Yes","No")</f>
        <v>Yes</v>
      </c>
      <c r="N6731" s="1" t="str">
        <f>IF(OR(BART_Rides[[#This Row],[Station Code]]="EM", BART_Rides[[#This Row],[Station Code]]="MT", BART_Rides[[#This Row],[Station Code]]="PL", BART_Rides[[#This Row],[Station Code]]="CC"), "Yes", "No")</f>
        <v>No</v>
      </c>
    </row>
    <row r="6732" spans="6:14">
      <c r="F6732" s="3">
        <v>44357</v>
      </c>
      <c r="G6732" s="1" t="s">
        <v>35</v>
      </c>
      <c r="H6732" s="1" t="s">
        <v>105</v>
      </c>
      <c r="I6732" s="1">
        <v>1249</v>
      </c>
      <c r="J6732" s="1">
        <f>MONTH(BART_Rides[[#This Row],[Date]])</f>
        <v>6</v>
      </c>
      <c r="K6732" s="1">
        <f>WEEKDAY(BART_Rides[[#This Row],[Date]],2)</f>
        <v>4</v>
      </c>
      <c r="L6732" s="1" t="str">
        <f>LEFT(BART_Rides[[#This Row],[Lines]],1)</f>
        <v>Y</v>
      </c>
      <c r="M6732" s="1" t="str">
        <f>IF(BART_Rides[[#This Row],[FirstLetter]]="Y","Yes","No")</f>
        <v>Yes</v>
      </c>
      <c r="N6732" s="1" t="str">
        <f>IF(OR(BART_Rides[[#This Row],[Station Code]]="EM", BART_Rides[[#This Row],[Station Code]]="MT", BART_Rides[[#This Row],[Station Code]]="PL", BART_Rides[[#This Row],[Station Code]]="CC"), "Yes", "No")</f>
        <v>No</v>
      </c>
    </row>
    <row r="6733" spans="6:14">
      <c r="F6733" s="3">
        <v>44358</v>
      </c>
      <c r="G6733" s="1" t="s">
        <v>35</v>
      </c>
      <c r="H6733" s="1" t="s">
        <v>105</v>
      </c>
      <c r="I6733" s="1">
        <v>1253</v>
      </c>
      <c r="J6733" s="1">
        <f>MONTH(BART_Rides[[#This Row],[Date]])</f>
        <v>6</v>
      </c>
      <c r="K6733" s="1">
        <f>WEEKDAY(BART_Rides[[#This Row],[Date]],2)</f>
        <v>5</v>
      </c>
      <c r="L6733" s="1" t="str">
        <f>LEFT(BART_Rides[[#This Row],[Lines]],1)</f>
        <v>Y</v>
      </c>
      <c r="M6733" s="1" t="str">
        <f>IF(BART_Rides[[#This Row],[FirstLetter]]="Y","Yes","No")</f>
        <v>Yes</v>
      </c>
      <c r="N6733" s="1" t="str">
        <f>IF(OR(BART_Rides[[#This Row],[Station Code]]="EM", BART_Rides[[#This Row],[Station Code]]="MT", BART_Rides[[#This Row],[Station Code]]="PL", BART_Rides[[#This Row],[Station Code]]="CC"), "Yes", "No")</f>
        <v>No</v>
      </c>
    </row>
    <row r="6734" spans="6:14">
      <c r="F6734" s="3">
        <v>44359</v>
      </c>
      <c r="G6734" s="1" t="s">
        <v>35</v>
      </c>
      <c r="H6734" s="1" t="s">
        <v>105</v>
      </c>
      <c r="I6734" s="1">
        <v>667</v>
      </c>
      <c r="J6734" s="1">
        <f>MONTH(BART_Rides[[#This Row],[Date]])</f>
        <v>6</v>
      </c>
      <c r="K6734" s="1">
        <f>WEEKDAY(BART_Rides[[#This Row],[Date]],2)</f>
        <v>6</v>
      </c>
      <c r="L6734" s="1" t="str">
        <f>LEFT(BART_Rides[[#This Row],[Lines]],1)</f>
        <v>Y</v>
      </c>
      <c r="M6734" s="1" t="str">
        <f>IF(BART_Rides[[#This Row],[FirstLetter]]="Y","Yes","No")</f>
        <v>Yes</v>
      </c>
      <c r="N6734" s="1" t="str">
        <f>IF(OR(BART_Rides[[#This Row],[Station Code]]="EM", BART_Rides[[#This Row],[Station Code]]="MT", BART_Rides[[#This Row],[Station Code]]="PL", BART_Rides[[#This Row],[Station Code]]="CC"), "Yes", "No")</f>
        <v>No</v>
      </c>
    </row>
    <row r="6735" spans="6:14">
      <c r="F6735" s="3">
        <v>44360</v>
      </c>
      <c r="G6735" s="1" t="s">
        <v>35</v>
      </c>
      <c r="H6735" s="1" t="s">
        <v>105</v>
      </c>
      <c r="I6735" s="1">
        <v>509</v>
      </c>
      <c r="J6735" s="1">
        <f>MONTH(BART_Rides[[#This Row],[Date]])</f>
        <v>6</v>
      </c>
      <c r="K6735" s="1">
        <f>WEEKDAY(BART_Rides[[#This Row],[Date]],2)</f>
        <v>7</v>
      </c>
      <c r="L6735" s="1" t="str">
        <f>LEFT(BART_Rides[[#This Row],[Lines]],1)</f>
        <v>Y</v>
      </c>
      <c r="M6735" s="1" t="str">
        <f>IF(BART_Rides[[#This Row],[FirstLetter]]="Y","Yes","No")</f>
        <v>Yes</v>
      </c>
      <c r="N6735" s="1" t="str">
        <f>IF(OR(BART_Rides[[#This Row],[Station Code]]="EM", BART_Rides[[#This Row],[Station Code]]="MT", BART_Rides[[#This Row],[Station Code]]="PL", BART_Rides[[#This Row],[Station Code]]="CC"), "Yes", "No")</f>
        <v>No</v>
      </c>
    </row>
    <row r="6736" spans="6:14">
      <c r="F6736" s="3">
        <v>44361</v>
      </c>
      <c r="G6736" s="1" t="s">
        <v>35</v>
      </c>
      <c r="H6736" s="1" t="s">
        <v>105</v>
      </c>
      <c r="I6736" s="1">
        <v>1217</v>
      </c>
      <c r="J6736" s="1">
        <f>MONTH(BART_Rides[[#This Row],[Date]])</f>
        <v>6</v>
      </c>
      <c r="K6736" s="1">
        <f>WEEKDAY(BART_Rides[[#This Row],[Date]],2)</f>
        <v>1</v>
      </c>
      <c r="L6736" s="1" t="str">
        <f>LEFT(BART_Rides[[#This Row],[Lines]],1)</f>
        <v>Y</v>
      </c>
      <c r="M6736" s="1" t="str">
        <f>IF(BART_Rides[[#This Row],[FirstLetter]]="Y","Yes","No")</f>
        <v>Yes</v>
      </c>
      <c r="N6736" s="1" t="str">
        <f>IF(OR(BART_Rides[[#This Row],[Station Code]]="EM", BART_Rides[[#This Row],[Station Code]]="MT", BART_Rides[[#This Row],[Station Code]]="PL", BART_Rides[[#This Row],[Station Code]]="CC"), "Yes", "No")</f>
        <v>No</v>
      </c>
    </row>
    <row r="6737" spans="6:14">
      <c r="F6737" s="3">
        <v>44362</v>
      </c>
      <c r="G6737" s="1" t="s">
        <v>35</v>
      </c>
      <c r="H6737" s="1" t="s">
        <v>105</v>
      </c>
      <c r="I6737" s="1">
        <v>1370</v>
      </c>
      <c r="J6737" s="1">
        <f>MONTH(BART_Rides[[#This Row],[Date]])</f>
        <v>6</v>
      </c>
      <c r="K6737" s="1">
        <f>WEEKDAY(BART_Rides[[#This Row],[Date]],2)</f>
        <v>2</v>
      </c>
      <c r="L6737" s="1" t="str">
        <f>LEFT(BART_Rides[[#This Row],[Lines]],1)</f>
        <v>Y</v>
      </c>
      <c r="M6737" s="1" t="str">
        <f>IF(BART_Rides[[#This Row],[FirstLetter]]="Y","Yes","No")</f>
        <v>Yes</v>
      </c>
      <c r="N6737" s="1" t="str">
        <f>IF(OR(BART_Rides[[#This Row],[Station Code]]="EM", BART_Rides[[#This Row],[Station Code]]="MT", BART_Rides[[#This Row],[Station Code]]="PL", BART_Rides[[#This Row],[Station Code]]="CC"), "Yes", "No")</f>
        <v>No</v>
      </c>
    </row>
    <row r="6738" spans="6:14">
      <c r="F6738" s="3">
        <v>44363</v>
      </c>
      <c r="G6738" s="1" t="s">
        <v>35</v>
      </c>
      <c r="H6738" s="1" t="s">
        <v>105</v>
      </c>
      <c r="I6738" s="1">
        <v>1381</v>
      </c>
      <c r="J6738" s="1">
        <f>MONTH(BART_Rides[[#This Row],[Date]])</f>
        <v>6</v>
      </c>
      <c r="K6738" s="1">
        <f>WEEKDAY(BART_Rides[[#This Row],[Date]],2)</f>
        <v>3</v>
      </c>
      <c r="L6738" s="1" t="str">
        <f>LEFT(BART_Rides[[#This Row],[Lines]],1)</f>
        <v>Y</v>
      </c>
      <c r="M6738" s="1" t="str">
        <f>IF(BART_Rides[[#This Row],[FirstLetter]]="Y","Yes","No")</f>
        <v>Yes</v>
      </c>
      <c r="N6738" s="1" t="str">
        <f>IF(OR(BART_Rides[[#This Row],[Station Code]]="EM", BART_Rides[[#This Row],[Station Code]]="MT", BART_Rides[[#This Row],[Station Code]]="PL", BART_Rides[[#This Row],[Station Code]]="CC"), "Yes", "No")</f>
        <v>No</v>
      </c>
    </row>
    <row r="6739" spans="6:14">
      <c r="F6739" s="3">
        <v>44364</v>
      </c>
      <c r="G6739" s="1" t="s">
        <v>35</v>
      </c>
      <c r="H6739" s="1" t="s">
        <v>105</v>
      </c>
      <c r="I6739" s="1">
        <v>1324</v>
      </c>
      <c r="J6739" s="1">
        <f>MONTH(BART_Rides[[#This Row],[Date]])</f>
        <v>6</v>
      </c>
      <c r="K6739" s="1">
        <f>WEEKDAY(BART_Rides[[#This Row],[Date]],2)</f>
        <v>4</v>
      </c>
      <c r="L6739" s="1" t="str">
        <f>LEFT(BART_Rides[[#This Row],[Lines]],1)</f>
        <v>Y</v>
      </c>
      <c r="M6739" s="1" t="str">
        <f>IF(BART_Rides[[#This Row],[FirstLetter]]="Y","Yes","No")</f>
        <v>Yes</v>
      </c>
      <c r="N6739" s="1" t="str">
        <f>IF(OR(BART_Rides[[#This Row],[Station Code]]="EM", BART_Rides[[#This Row],[Station Code]]="MT", BART_Rides[[#This Row],[Station Code]]="PL", BART_Rides[[#This Row],[Station Code]]="CC"), "Yes", "No")</f>
        <v>No</v>
      </c>
    </row>
    <row r="6740" spans="6:14">
      <c r="F6740" s="3">
        <v>44365</v>
      </c>
      <c r="G6740" s="1" t="s">
        <v>35</v>
      </c>
      <c r="H6740" s="1" t="s">
        <v>105</v>
      </c>
      <c r="I6740" s="1">
        <v>1198</v>
      </c>
      <c r="J6740" s="1">
        <f>MONTH(BART_Rides[[#This Row],[Date]])</f>
        <v>6</v>
      </c>
      <c r="K6740" s="1">
        <f>WEEKDAY(BART_Rides[[#This Row],[Date]],2)</f>
        <v>5</v>
      </c>
      <c r="L6740" s="1" t="str">
        <f>LEFT(BART_Rides[[#This Row],[Lines]],1)</f>
        <v>Y</v>
      </c>
      <c r="M6740" s="1" t="str">
        <f>IF(BART_Rides[[#This Row],[FirstLetter]]="Y","Yes","No")</f>
        <v>Yes</v>
      </c>
      <c r="N6740" s="1" t="str">
        <f>IF(OR(BART_Rides[[#This Row],[Station Code]]="EM", BART_Rides[[#This Row],[Station Code]]="MT", BART_Rides[[#This Row],[Station Code]]="PL", BART_Rides[[#This Row],[Station Code]]="CC"), "Yes", "No")</f>
        <v>No</v>
      </c>
    </row>
    <row r="6741" spans="6:14">
      <c r="F6741" s="3">
        <v>44366</v>
      </c>
      <c r="G6741" s="1" t="s">
        <v>35</v>
      </c>
      <c r="H6741" s="1" t="s">
        <v>105</v>
      </c>
      <c r="I6741" s="1">
        <v>713</v>
      </c>
      <c r="J6741" s="1">
        <f>MONTH(BART_Rides[[#This Row],[Date]])</f>
        <v>6</v>
      </c>
      <c r="K6741" s="1">
        <f>WEEKDAY(BART_Rides[[#This Row],[Date]],2)</f>
        <v>6</v>
      </c>
      <c r="L6741" s="1" t="str">
        <f>LEFT(BART_Rides[[#This Row],[Lines]],1)</f>
        <v>Y</v>
      </c>
      <c r="M6741" s="1" t="str">
        <f>IF(BART_Rides[[#This Row],[FirstLetter]]="Y","Yes","No")</f>
        <v>Yes</v>
      </c>
      <c r="N6741" s="1" t="str">
        <f>IF(OR(BART_Rides[[#This Row],[Station Code]]="EM", BART_Rides[[#This Row],[Station Code]]="MT", BART_Rides[[#This Row],[Station Code]]="PL", BART_Rides[[#This Row],[Station Code]]="CC"), "Yes", "No")</f>
        <v>No</v>
      </c>
    </row>
    <row r="6742" spans="6:14">
      <c r="F6742" s="3">
        <v>44367</v>
      </c>
      <c r="G6742" s="1" t="s">
        <v>35</v>
      </c>
      <c r="H6742" s="1" t="s">
        <v>105</v>
      </c>
      <c r="I6742" s="1">
        <v>565</v>
      </c>
      <c r="J6742" s="1">
        <f>MONTH(BART_Rides[[#This Row],[Date]])</f>
        <v>6</v>
      </c>
      <c r="K6742" s="1">
        <f>WEEKDAY(BART_Rides[[#This Row],[Date]],2)</f>
        <v>7</v>
      </c>
      <c r="L6742" s="1" t="str">
        <f>LEFT(BART_Rides[[#This Row],[Lines]],1)</f>
        <v>Y</v>
      </c>
      <c r="M6742" s="1" t="str">
        <f>IF(BART_Rides[[#This Row],[FirstLetter]]="Y","Yes","No")</f>
        <v>Yes</v>
      </c>
      <c r="N6742" s="1" t="str">
        <f>IF(OR(BART_Rides[[#This Row],[Station Code]]="EM", BART_Rides[[#This Row],[Station Code]]="MT", BART_Rides[[#This Row],[Station Code]]="PL", BART_Rides[[#This Row],[Station Code]]="CC"), "Yes", "No")</f>
        <v>No</v>
      </c>
    </row>
    <row r="6743" spans="6:14">
      <c r="F6743" s="3">
        <v>44368</v>
      </c>
      <c r="G6743" s="1" t="s">
        <v>35</v>
      </c>
      <c r="H6743" s="1" t="s">
        <v>105</v>
      </c>
      <c r="I6743" s="1">
        <v>1272</v>
      </c>
      <c r="J6743" s="1">
        <f>MONTH(BART_Rides[[#This Row],[Date]])</f>
        <v>6</v>
      </c>
      <c r="K6743" s="1">
        <f>WEEKDAY(BART_Rides[[#This Row],[Date]],2)</f>
        <v>1</v>
      </c>
      <c r="L6743" s="1" t="str">
        <f>LEFT(BART_Rides[[#This Row],[Lines]],1)</f>
        <v>Y</v>
      </c>
      <c r="M6743" s="1" t="str">
        <f>IF(BART_Rides[[#This Row],[FirstLetter]]="Y","Yes","No")</f>
        <v>Yes</v>
      </c>
      <c r="N6743" s="1" t="str">
        <f>IF(OR(BART_Rides[[#This Row],[Station Code]]="EM", BART_Rides[[#This Row],[Station Code]]="MT", BART_Rides[[#This Row],[Station Code]]="PL", BART_Rides[[#This Row],[Station Code]]="CC"), "Yes", "No")</f>
        <v>No</v>
      </c>
    </row>
    <row r="6744" spans="6:14">
      <c r="F6744" s="3">
        <v>44369</v>
      </c>
      <c r="G6744" s="1" t="s">
        <v>35</v>
      </c>
      <c r="H6744" s="1" t="s">
        <v>105</v>
      </c>
      <c r="I6744" s="1">
        <v>1338</v>
      </c>
      <c r="J6744" s="1">
        <f>MONTH(BART_Rides[[#This Row],[Date]])</f>
        <v>6</v>
      </c>
      <c r="K6744" s="1">
        <f>WEEKDAY(BART_Rides[[#This Row],[Date]],2)</f>
        <v>2</v>
      </c>
      <c r="L6744" s="1" t="str">
        <f>LEFT(BART_Rides[[#This Row],[Lines]],1)</f>
        <v>Y</v>
      </c>
      <c r="M6744" s="1" t="str">
        <f>IF(BART_Rides[[#This Row],[FirstLetter]]="Y","Yes","No")</f>
        <v>Yes</v>
      </c>
      <c r="N6744" s="1" t="str">
        <f>IF(OR(BART_Rides[[#This Row],[Station Code]]="EM", BART_Rides[[#This Row],[Station Code]]="MT", BART_Rides[[#This Row],[Station Code]]="PL", BART_Rides[[#This Row],[Station Code]]="CC"), "Yes", "No")</f>
        <v>No</v>
      </c>
    </row>
    <row r="6745" spans="6:14">
      <c r="F6745" s="3">
        <v>44370</v>
      </c>
      <c r="G6745" s="1" t="s">
        <v>35</v>
      </c>
      <c r="H6745" s="1" t="s">
        <v>105</v>
      </c>
      <c r="I6745" s="1">
        <v>1351</v>
      </c>
      <c r="J6745" s="1">
        <f>MONTH(BART_Rides[[#This Row],[Date]])</f>
        <v>6</v>
      </c>
      <c r="K6745" s="1">
        <f>WEEKDAY(BART_Rides[[#This Row],[Date]],2)</f>
        <v>3</v>
      </c>
      <c r="L6745" s="1" t="str">
        <f>LEFT(BART_Rides[[#This Row],[Lines]],1)</f>
        <v>Y</v>
      </c>
      <c r="M6745" s="1" t="str">
        <f>IF(BART_Rides[[#This Row],[FirstLetter]]="Y","Yes","No")</f>
        <v>Yes</v>
      </c>
      <c r="N6745" s="1" t="str">
        <f>IF(OR(BART_Rides[[#This Row],[Station Code]]="EM", BART_Rides[[#This Row],[Station Code]]="MT", BART_Rides[[#This Row],[Station Code]]="PL", BART_Rides[[#This Row],[Station Code]]="CC"), "Yes", "No")</f>
        <v>No</v>
      </c>
    </row>
    <row r="6746" spans="6:14">
      <c r="F6746" s="3">
        <v>44371</v>
      </c>
      <c r="G6746" s="1" t="s">
        <v>35</v>
      </c>
      <c r="H6746" s="1" t="s">
        <v>105</v>
      </c>
      <c r="I6746" s="1">
        <v>1329</v>
      </c>
      <c r="J6746" s="1">
        <f>MONTH(BART_Rides[[#This Row],[Date]])</f>
        <v>6</v>
      </c>
      <c r="K6746" s="1">
        <f>WEEKDAY(BART_Rides[[#This Row],[Date]],2)</f>
        <v>4</v>
      </c>
      <c r="L6746" s="1" t="str">
        <f>LEFT(BART_Rides[[#This Row],[Lines]],1)</f>
        <v>Y</v>
      </c>
      <c r="M6746" s="1" t="str">
        <f>IF(BART_Rides[[#This Row],[FirstLetter]]="Y","Yes","No")</f>
        <v>Yes</v>
      </c>
      <c r="N6746" s="1" t="str">
        <f>IF(OR(BART_Rides[[#This Row],[Station Code]]="EM", BART_Rides[[#This Row],[Station Code]]="MT", BART_Rides[[#This Row],[Station Code]]="PL", BART_Rides[[#This Row],[Station Code]]="CC"), "Yes", "No")</f>
        <v>No</v>
      </c>
    </row>
    <row r="6747" spans="6:14">
      <c r="F6747" s="3">
        <v>44372</v>
      </c>
      <c r="G6747" s="1" t="s">
        <v>35</v>
      </c>
      <c r="H6747" s="1" t="s">
        <v>105</v>
      </c>
      <c r="I6747" s="1">
        <v>1319</v>
      </c>
      <c r="J6747" s="1">
        <f>MONTH(BART_Rides[[#This Row],[Date]])</f>
        <v>6</v>
      </c>
      <c r="K6747" s="1">
        <f>WEEKDAY(BART_Rides[[#This Row],[Date]],2)</f>
        <v>5</v>
      </c>
      <c r="L6747" s="1" t="str">
        <f>LEFT(BART_Rides[[#This Row],[Lines]],1)</f>
        <v>Y</v>
      </c>
      <c r="M6747" s="1" t="str">
        <f>IF(BART_Rides[[#This Row],[FirstLetter]]="Y","Yes","No")</f>
        <v>Yes</v>
      </c>
      <c r="N6747" s="1" t="str">
        <f>IF(OR(BART_Rides[[#This Row],[Station Code]]="EM", BART_Rides[[#This Row],[Station Code]]="MT", BART_Rides[[#This Row],[Station Code]]="PL", BART_Rides[[#This Row],[Station Code]]="CC"), "Yes", "No")</f>
        <v>No</v>
      </c>
    </row>
    <row r="6748" spans="6:14">
      <c r="F6748" s="3">
        <v>44373</v>
      </c>
      <c r="G6748" s="1" t="s">
        <v>35</v>
      </c>
      <c r="H6748" s="1" t="s">
        <v>105</v>
      </c>
      <c r="I6748" s="1">
        <v>657</v>
      </c>
      <c r="J6748" s="1">
        <f>MONTH(BART_Rides[[#This Row],[Date]])</f>
        <v>6</v>
      </c>
      <c r="K6748" s="1">
        <f>WEEKDAY(BART_Rides[[#This Row],[Date]],2)</f>
        <v>6</v>
      </c>
      <c r="L6748" s="1" t="str">
        <f>LEFT(BART_Rides[[#This Row],[Lines]],1)</f>
        <v>Y</v>
      </c>
      <c r="M6748" s="1" t="str">
        <f>IF(BART_Rides[[#This Row],[FirstLetter]]="Y","Yes","No")</f>
        <v>Yes</v>
      </c>
      <c r="N6748" s="1" t="str">
        <f>IF(OR(BART_Rides[[#This Row],[Station Code]]="EM", BART_Rides[[#This Row],[Station Code]]="MT", BART_Rides[[#This Row],[Station Code]]="PL", BART_Rides[[#This Row],[Station Code]]="CC"), "Yes", "No")</f>
        <v>No</v>
      </c>
    </row>
    <row r="6749" spans="6:14">
      <c r="F6749" s="3">
        <v>44374</v>
      </c>
      <c r="G6749" s="1" t="s">
        <v>35</v>
      </c>
      <c r="H6749" s="1" t="s">
        <v>105</v>
      </c>
      <c r="I6749" s="1">
        <v>649</v>
      </c>
      <c r="J6749" s="1">
        <f>MONTH(BART_Rides[[#This Row],[Date]])</f>
        <v>6</v>
      </c>
      <c r="K6749" s="1">
        <f>WEEKDAY(BART_Rides[[#This Row],[Date]],2)</f>
        <v>7</v>
      </c>
      <c r="L6749" s="1" t="str">
        <f>LEFT(BART_Rides[[#This Row],[Lines]],1)</f>
        <v>Y</v>
      </c>
      <c r="M6749" s="1" t="str">
        <f>IF(BART_Rides[[#This Row],[FirstLetter]]="Y","Yes","No")</f>
        <v>Yes</v>
      </c>
      <c r="N6749" s="1" t="str">
        <f>IF(OR(BART_Rides[[#This Row],[Station Code]]="EM", BART_Rides[[#This Row],[Station Code]]="MT", BART_Rides[[#This Row],[Station Code]]="PL", BART_Rides[[#This Row],[Station Code]]="CC"), "Yes", "No")</f>
        <v>No</v>
      </c>
    </row>
    <row r="6750" spans="6:14">
      <c r="F6750" s="3">
        <v>44375</v>
      </c>
      <c r="G6750" s="1" t="s">
        <v>35</v>
      </c>
      <c r="H6750" s="1" t="s">
        <v>105</v>
      </c>
      <c r="I6750" s="1">
        <v>1243</v>
      </c>
      <c r="J6750" s="1">
        <f>MONTH(BART_Rides[[#This Row],[Date]])</f>
        <v>6</v>
      </c>
      <c r="K6750" s="1">
        <f>WEEKDAY(BART_Rides[[#This Row],[Date]],2)</f>
        <v>1</v>
      </c>
      <c r="L6750" s="1" t="str">
        <f>LEFT(BART_Rides[[#This Row],[Lines]],1)</f>
        <v>Y</v>
      </c>
      <c r="M6750" s="1" t="str">
        <f>IF(BART_Rides[[#This Row],[FirstLetter]]="Y","Yes","No")</f>
        <v>Yes</v>
      </c>
      <c r="N6750" s="1" t="str">
        <f>IF(OR(BART_Rides[[#This Row],[Station Code]]="EM", BART_Rides[[#This Row],[Station Code]]="MT", BART_Rides[[#This Row],[Station Code]]="PL", BART_Rides[[#This Row],[Station Code]]="CC"), "Yes", "No")</f>
        <v>No</v>
      </c>
    </row>
    <row r="6751" spans="6:14">
      <c r="F6751" s="3">
        <v>44376</v>
      </c>
      <c r="G6751" s="1" t="s">
        <v>35</v>
      </c>
      <c r="H6751" s="1" t="s">
        <v>105</v>
      </c>
      <c r="I6751" s="1">
        <v>1328</v>
      </c>
      <c r="J6751" s="1">
        <f>MONTH(BART_Rides[[#This Row],[Date]])</f>
        <v>6</v>
      </c>
      <c r="K6751" s="1">
        <f>WEEKDAY(BART_Rides[[#This Row],[Date]],2)</f>
        <v>2</v>
      </c>
      <c r="L6751" s="1" t="str">
        <f>LEFT(BART_Rides[[#This Row],[Lines]],1)</f>
        <v>Y</v>
      </c>
      <c r="M6751" s="1" t="str">
        <f>IF(BART_Rides[[#This Row],[FirstLetter]]="Y","Yes","No")</f>
        <v>Yes</v>
      </c>
      <c r="N6751" s="1" t="str">
        <f>IF(OR(BART_Rides[[#This Row],[Station Code]]="EM", BART_Rides[[#This Row],[Station Code]]="MT", BART_Rides[[#This Row],[Station Code]]="PL", BART_Rides[[#This Row],[Station Code]]="CC"), "Yes", "No")</f>
        <v>No</v>
      </c>
    </row>
    <row r="6752" spans="6:14">
      <c r="F6752" s="3">
        <v>44377</v>
      </c>
      <c r="G6752" s="1" t="s">
        <v>35</v>
      </c>
      <c r="H6752" s="1" t="s">
        <v>105</v>
      </c>
      <c r="I6752" s="1">
        <v>1345</v>
      </c>
      <c r="J6752" s="1">
        <f>MONTH(BART_Rides[[#This Row],[Date]])</f>
        <v>6</v>
      </c>
      <c r="K6752" s="1">
        <f>WEEKDAY(BART_Rides[[#This Row],[Date]],2)</f>
        <v>3</v>
      </c>
      <c r="L6752" s="1" t="str">
        <f>LEFT(BART_Rides[[#This Row],[Lines]],1)</f>
        <v>Y</v>
      </c>
      <c r="M6752" s="1" t="str">
        <f>IF(BART_Rides[[#This Row],[FirstLetter]]="Y","Yes","No")</f>
        <v>Yes</v>
      </c>
      <c r="N6752" s="1" t="str">
        <f>IF(OR(BART_Rides[[#This Row],[Station Code]]="EM", BART_Rides[[#This Row],[Station Code]]="MT", BART_Rides[[#This Row],[Station Code]]="PL", BART_Rides[[#This Row],[Station Code]]="CC"), "Yes", "No")</f>
        <v>No</v>
      </c>
    </row>
    <row r="6753" spans="6:14">
      <c r="F6753" s="3">
        <v>44378</v>
      </c>
      <c r="G6753" s="1" t="s">
        <v>35</v>
      </c>
      <c r="H6753" s="1" t="s">
        <v>105</v>
      </c>
      <c r="I6753" s="1">
        <v>1359</v>
      </c>
      <c r="J6753" s="1">
        <f>MONTH(BART_Rides[[#This Row],[Date]])</f>
        <v>7</v>
      </c>
      <c r="K6753" s="1">
        <f>WEEKDAY(BART_Rides[[#This Row],[Date]],2)</f>
        <v>4</v>
      </c>
      <c r="L6753" s="1" t="str">
        <f>LEFT(BART_Rides[[#This Row],[Lines]],1)</f>
        <v>Y</v>
      </c>
      <c r="M6753" s="1" t="str">
        <f>IF(BART_Rides[[#This Row],[FirstLetter]]="Y","Yes","No")</f>
        <v>Yes</v>
      </c>
      <c r="N6753" s="1" t="str">
        <f>IF(OR(BART_Rides[[#This Row],[Station Code]]="EM", BART_Rides[[#This Row],[Station Code]]="MT", BART_Rides[[#This Row],[Station Code]]="PL", BART_Rides[[#This Row],[Station Code]]="CC"), "Yes", "No")</f>
        <v>No</v>
      </c>
    </row>
    <row r="6754" spans="6:14">
      <c r="F6754" s="3">
        <v>44379</v>
      </c>
      <c r="G6754" s="1" t="s">
        <v>35</v>
      </c>
      <c r="H6754" s="1" t="s">
        <v>105</v>
      </c>
      <c r="I6754" s="1">
        <v>1234</v>
      </c>
      <c r="J6754" s="1">
        <f>MONTH(BART_Rides[[#This Row],[Date]])</f>
        <v>7</v>
      </c>
      <c r="K6754" s="1">
        <f>WEEKDAY(BART_Rides[[#This Row],[Date]],2)</f>
        <v>5</v>
      </c>
      <c r="L6754" s="1" t="str">
        <f>LEFT(BART_Rides[[#This Row],[Lines]],1)</f>
        <v>Y</v>
      </c>
      <c r="M6754" s="1" t="str">
        <f>IF(BART_Rides[[#This Row],[FirstLetter]]="Y","Yes","No")</f>
        <v>Yes</v>
      </c>
      <c r="N6754" s="1" t="str">
        <f>IF(OR(BART_Rides[[#This Row],[Station Code]]="EM", BART_Rides[[#This Row],[Station Code]]="MT", BART_Rides[[#This Row],[Station Code]]="PL", BART_Rides[[#This Row],[Station Code]]="CC"), "Yes", "No")</f>
        <v>No</v>
      </c>
    </row>
    <row r="6755" spans="6:14">
      <c r="F6755" s="3">
        <v>44380</v>
      </c>
      <c r="G6755" s="1" t="s">
        <v>35</v>
      </c>
      <c r="H6755" s="1" t="s">
        <v>105</v>
      </c>
      <c r="I6755" s="1">
        <v>687</v>
      </c>
      <c r="J6755" s="1">
        <f>MONTH(BART_Rides[[#This Row],[Date]])</f>
        <v>7</v>
      </c>
      <c r="K6755" s="1">
        <f>WEEKDAY(BART_Rides[[#This Row],[Date]],2)</f>
        <v>6</v>
      </c>
      <c r="L6755" s="1" t="str">
        <f>LEFT(BART_Rides[[#This Row],[Lines]],1)</f>
        <v>Y</v>
      </c>
      <c r="M6755" s="1" t="str">
        <f>IF(BART_Rides[[#This Row],[FirstLetter]]="Y","Yes","No")</f>
        <v>Yes</v>
      </c>
      <c r="N6755" s="1" t="str">
        <f>IF(OR(BART_Rides[[#This Row],[Station Code]]="EM", BART_Rides[[#This Row],[Station Code]]="MT", BART_Rides[[#This Row],[Station Code]]="PL", BART_Rides[[#This Row],[Station Code]]="CC"), "Yes", "No")</f>
        <v>No</v>
      </c>
    </row>
    <row r="6756" spans="6:14">
      <c r="F6756" s="3">
        <v>44381</v>
      </c>
      <c r="G6756" s="1" t="s">
        <v>35</v>
      </c>
      <c r="H6756" s="1" t="s">
        <v>105</v>
      </c>
      <c r="I6756" s="1">
        <v>513</v>
      </c>
      <c r="J6756" s="1">
        <f>MONTH(BART_Rides[[#This Row],[Date]])</f>
        <v>7</v>
      </c>
      <c r="K6756" s="1">
        <f>WEEKDAY(BART_Rides[[#This Row],[Date]],2)</f>
        <v>7</v>
      </c>
      <c r="L6756" s="1" t="str">
        <f>LEFT(BART_Rides[[#This Row],[Lines]],1)</f>
        <v>Y</v>
      </c>
      <c r="M6756" s="1" t="str">
        <f>IF(BART_Rides[[#This Row],[FirstLetter]]="Y","Yes","No")</f>
        <v>Yes</v>
      </c>
      <c r="N6756" s="1" t="str">
        <f>IF(OR(BART_Rides[[#This Row],[Station Code]]="EM", BART_Rides[[#This Row],[Station Code]]="MT", BART_Rides[[#This Row],[Station Code]]="PL", BART_Rides[[#This Row],[Station Code]]="CC"), "Yes", "No")</f>
        <v>No</v>
      </c>
    </row>
    <row r="6757" spans="6:14">
      <c r="F6757" s="3">
        <v>44382</v>
      </c>
      <c r="G6757" s="1" t="s">
        <v>35</v>
      </c>
      <c r="H6757" s="1" t="s">
        <v>105</v>
      </c>
      <c r="I6757" s="1">
        <v>755</v>
      </c>
      <c r="J6757" s="1">
        <f>MONTH(BART_Rides[[#This Row],[Date]])</f>
        <v>7</v>
      </c>
      <c r="K6757" s="1">
        <f>WEEKDAY(BART_Rides[[#This Row],[Date]],2)</f>
        <v>1</v>
      </c>
      <c r="L6757" s="1" t="str">
        <f>LEFT(BART_Rides[[#This Row],[Lines]],1)</f>
        <v>Y</v>
      </c>
      <c r="M6757" s="1" t="str">
        <f>IF(BART_Rides[[#This Row],[FirstLetter]]="Y","Yes","No")</f>
        <v>Yes</v>
      </c>
      <c r="N6757" s="1" t="str">
        <f>IF(OR(BART_Rides[[#This Row],[Station Code]]="EM", BART_Rides[[#This Row],[Station Code]]="MT", BART_Rides[[#This Row],[Station Code]]="PL", BART_Rides[[#This Row],[Station Code]]="CC"), "Yes", "No")</f>
        <v>No</v>
      </c>
    </row>
    <row r="6758" spans="6:14">
      <c r="F6758" s="3">
        <v>44383</v>
      </c>
      <c r="G6758" s="1" t="s">
        <v>35</v>
      </c>
      <c r="H6758" s="1" t="s">
        <v>105</v>
      </c>
      <c r="I6758" s="1">
        <v>1330</v>
      </c>
      <c r="J6758" s="1">
        <f>MONTH(BART_Rides[[#This Row],[Date]])</f>
        <v>7</v>
      </c>
      <c r="K6758" s="1">
        <f>WEEKDAY(BART_Rides[[#This Row],[Date]],2)</f>
        <v>2</v>
      </c>
      <c r="L6758" s="1" t="str">
        <f>LEFT(BART_Rides[[#This Row],[Lines]],1)</f>
        <v>Y</v>
      </c>
      <c r="M6758" s="1" t="str">
        <f>IF(BART_Rides[[#This Row],[FirstLetter]]="Y","Yes","No")</f>
        <v>Yes</v>
      </c>
      <c r="N6758" s="1" t="str">
        <f>IF(OR(BART_Rides[[#This Row],[Station Code]]="EM", BART_Rides[[#This Row],[Station Code]]="MT", BART_Rides[[#This Row],[Station Code]]="PL", BART_Rides[[#This Row],[Station Code]]="CC"), "Yes", "No")</f>
        <v>No</v>
      </c>
    </row>
    <row r="6759" spans="6:14">
      <c r="F6759" s="3">
        <v>44384</v>
      </c>
      <c r="G6759" s="1" t="s">
        <v>35</v>
      </c>
      <c r="H6759" s="1" t="s">
        <v>105</v>
      </c>
      <c r="I6759" s="1">
        <v>1312</v>
      </c>
      <c r="J6759" s="1">
        <f>MONTH(BART_Rides[[#This Row],[Date]])</f>
        <v>7</v>
      </c>
      <c r="K6759" s="1">
        <f>WEEKDAY(BART_Rides[[#This Row],[Date]],2)</f>
        <v>3</v>
      </c>
      <c r="L6759" s="1" t="str">
        <f>LEFT(BART_Rides[[#This Row],[Lines]],1)</f>
        <v>Y</v>
      </c>
      <c r="M6759" s="1" t="str">
        <f>IF(BART_Rides[[#This Row],[FirstLetter]]="Y","Yes","No")</f>
        <v>Yes</v>
      </c>
      <c r="N6759" s="1" t="str">
        <f>IF(OR(BART_Rides[[#This Row],[Station Code]]="EM", BART_Rides[[#This Row],[Station Code]]="MT", BART_Rides[[#This Row],[Station Code]]="PL", BART_Rides[[#This Row],[Station Code]]="CC"), "Yes", "No")</f>
        <v>No</v>
      </c>
    </row>
    <row r="6760" spans="6:14">
      <c r="F6760" s="3">
        <v>44385</v>
      </c>
      <c r="G6760" s="1" t="s">
        <v>35</v>
      </c>
      <c r="H6760" s="1" t="s">
        <v>105</v>
      </c>
      <c r="I6760" s="1">
        <v>1409</v>
      </c>
      <c r="J6760" s="1">
        <f>MONTH(BART_Rides[[#This Row],[Date]])</f>
        <v>7</v>
      </c>
      <c r="K6760" s="1">
        <f>WEEKDAY(BART_Rides[[#This Row],[Date]],2)</f>
        <v>4</v>
      </c>
      <c r="L6760" s="1" t="str">
        <f>LEFT(BART_Rides[[#This Row],[Lines]],1)</f>
        <v>Y</v>
      </c>
      <c r="M6760" s="1" t="str">
        <f>IF(BART_Rides[[#This Row],[FirstLetter]]="Y","Yes","No")</f>
        <v>Yes</v>
      </c>
      <c r="N6760" s="1" t="str">
        <f>IF(OR(BART_Rides[[#This Row],[Station Code]]="EM", BART_Rides[[#This Row],[Station Code]]="MT", BART_Rides[[#This Row],[Station Code]]="PL", BART_Rides[[#This Row],[Station Code]]="CC"), "Yes", "No")</f>
        <v>No</v>
      </c>
    </row>
    <row r="6761" spans="6:14">
      <c r="F6761" s="3">
        <v>44386</v>
      </c>
      <c r="G6761" s="1" t="s">
        <v>35</v>
      </c>
      <c r="H6761" s="1" t="s">
        <v>105</v>
      </c>
      <c r="I6761" s="1">
        <v>1310</v>
      </c>
      <c r="J6761" s="1">
        <f>MONTH(BART_Rides[[#This Row],[Date]])</f>
        <v>7</v>
      </c>
      <c r="K6761" s="1">
        <f>WEEKDAY(BART_Rides[[#This Row],[Date]],2)</f>
        <v>5</v>
      </c>
      <c r="L6761" s="1" t="str">
        <f>LEFT(BART_Rides[[#This Row],[Lines]],1)</f>
        <v>Y</v>
      </c>
      <c r="M6761" s="1" t="str">
        <f>IF(BART_Rides[[#This Row],[FirstLetter]]="Y","Yes","No")</f>
        <v>Yes</v>
      </c>
      <c r="N6761" s="1" t="str">
        <f>IF(OR(BART_Rides[[#This Row],[Station Code]]="EM", BART_Rides[[#This Row],[Station Code]]="MT", BART_Rides[[#This Row],[Station Code]]="PL", BART_Rides[[#This Row],[Station Code]]="CC"), "Yes", "No")</f>
        <v>No</v>
      </c>
    </row>
    <row r="6762" spans="6:14">
      <c r="F6762" s="3">
        <v>44387</v>
      </c>
      <c r="G6762" s="1" t="s">
        <v>35</v>
      </c>
      <c r="H6762" s="1" t="s">
        <v>105</v>
      </c>
      <c r="I6762" s="1">
        <v>647</v>
      </c>
      <c r="J6762" s="1">
        <f>MONTH(BART_Rides[[#This Row],[Date]])</f>
        <v>7</v>
      </c>
      <c r="K6762" s="1">
        <f>WEEKDAY(BART_Rides[[#This Row],[Date]],2)</f>
        <v>6</v>
      </c>
      <c r="L6762" s="1" t="str">
        <f>LEFT(BART_Rides[[#This Row],[Lines]],1)</f>
        <v>Y</v>
      </c>
      <c r="M6762" s="1" t="str">
        <f>IF(BART_Rides[[#This Row],[FirstLetter]]="Y","Yes","No")</f>
        <v>Yes</v>
      </c>
      <c r="N6762" s="1" t="str">
        <f>IF(OR(BART_Rides[[#This Row],[Station Code]]="EM", BART_Rides[[#This Row],[Station Code]]="MT", BART_Rides[[#This Row],[Station Code]]="PL", BART_Rides[[#This Row],[Station Code]]="CC"), "Yes", "No")</f>
        <v>No</v>
      </c>
    </row>
    <row r="6763" spans="6:14">
      <c r="F6763" s="3">
        <v>44388</v>
      </c>
      <c r="G6763" s="1" t="s">
        <v>35</v>
      </c>
      <c r="H6763" s="1" t="s">
        <v>105</v>
      </c>
      <c r="I6763" s="1">
        <v>575</v>
      </c>
      <c r="J6763" s="1">
        <f>MONTH(BART_Rides[[#This Row],[Date]])</f>
        <v>7</v>
      </c>
      <c r="K6763" s="1">
        <f>WEEKDAY(BART_Rides[[#This Row],[Date]],2)</f>
        <v>7</v>
      </c>
      <c r="L6763" s="1" t="str">
        <f>LEFT(BART_Rides[[#This Row],[Lines]],1)</f>
        <v>Y</v>
      </c>
      <c r="M6763" s="1" t="str">
        <f>IF(BART_Rides[[#This Row],[FirstLetter]]="Y","Yes","No")</f>
        <v>Yes</v>
      </c>
      <c r="N6763" s="1" t="str">
        <f>IF(OR(BART_Rides[[#This Row],[Station Code]]="EM", BART_Rides[[#This Row],[Station Code]]="MT", BART_Rides[[#This Row],[Station Code]]="PL", BART_Rides[[#This Row],[Station Code]]="CC"), "Yes", "No")</f>
        <v>No</v>
      </c>
    </row>
    <row r="6764" spans="6:14">
      <c r="F6764" s="3">
        <v>44389</v>
      </c>
      <c r="G6764" s="1" t="s">
        <v>35</v>
      </c>
      <c r="H6764" s="1" t="s">
        <v>105</v>
      </c>
      <c r="I6764" s="1">
        <v>1370</v>
      </c>
      <c r="J6764" s="1">
        <f>MONTH(BART_Rides[[#This Row],[Date]])</f>
        <v>7</v>
      </c>
      <c r="K6764" s="1">
        <f>WEEKDAY(BART_Rides[[#This Row],[Date]],2)</f>
        <v>1</v>
      </c>
      <c r="L6764" s="1" t="str">
        <f>LEFT(BART_Rides[[#This Row],[Lines]],1)</f>
        <v>Y</v>
      </c>
      <c r="M6764" s="1" t="str">
        <f>IF(BART_Rides[[#This Row],[FirstLetter]]="Y","Yes","No")</f>
        <v>Yes</v>
      </c>
      <c r="N6764" s="1" t="str">
        <f>IF(OR(BART_Rides[[#This Row],[Station Code]]="EM", BART_Rides[[#This Row],[Station Code]]="MT", BART_Rides[[#This Row],[Station Code]]="PL", BART_Rides[[#This Row],[Station Code]]="CC"), "Yes", "No")</f>
        <v>No</v>
      </c>
    </row>
    <row r="6765" spans="6:14">
      <c r="F6765" s="3">
        <v>44390</v>
      </c>
      <c r="G6765" s="1" t="s">
        <v>35</v>
      </c>
      <c r="H6765" s="1" t="s">
        <v>105</v>
      </c>
      <c r="I6765" s="1">
        <v>1442</v>
      </c>
      <c r="J6765" s="1">
        <f>MONTH(BART_Rides[[#This Row],[Date]])</f>
        <v>7</v>
      </c>
      <c r="K6765" s="1">
        <f>WEEKDAY(BART_Rides[[#This Row],[Date]],2)</f>
        <v>2</v>
      </c>
      <c r="L6765" s="1" t="str">
        <f>LEFT(BART_Rides[[#This Row],[Lines]],1)</f>
        <v>Y</v>
      </c>
      <c r="M6765" s="1" t="str">
        <f>IF(BART_Rides[[#This Row],[FirstLetter]]="Y","Yes","No")</f>
        <v>Yes</v>
      </c>
      <c r="N6765" s="1" t="str">
        <f>IF(OR(BART_Rides[[#This Row],[Station Code]]="EM", BART_Rides[[#This Row],[Station Code]]="MT", BART_Rides[[#This Row],[Station Code]]="PL", BART_Rides[[#This Row],[Station Code]]="CC"), "Yes", "No")</f>
        <v>No</v>
      </c>
    </row>
    <row r="6766" spans="6:14">
      <c r="F6766" s="3">
        <v>44391</v>
      </c>
      <c r="G6766" s="1" t="s">
        <v>35</v>
      </c>
      <c r="H6766" s="1" t="s">
        <v>105</v>
      </c>
      <c r="I6766" s="1">
        <v>1491</v>
      </c>
      <c r="J6766" s="1">
        <f>MONTH(BART_Rides[[#This Row],[Date]])</f>
        <v>7</v>
      </c>
      <c r="K6766" s="1">
        <f>WEEKDAY(BART_Rides[[#This Row],[Date]],2)</f>
        <v>3</v>
      </c>
      <c r="L6766" s="1" t="str">
        <f>LEFT(BART_Rides[[#This Row],[Lines]],1)</f>
        <v>Y</v>
      </c>
      <c r="M6766" s="1" t="str">
        <f>IF(BART_Rides[[#This Row],[FirstLetter]]="Y","Yes","No")</f>
        <v>Yes</v>
      </c>
      <c r="N6766" s="1" t="str">
        <f>IF(OR(BART_Rides[[#This Row],[Station Code]]="EM", BART_Rides[[#This Row],[Station Code]]="MT", BART_Rides[[#This Row],[Station Code]]="PL", BART_Rides[[#This Row],[Station Code]]="CC"), "Yes", "No")</f>
        <v>No</v>
      </c>
    </row>
    <row r="6767" spans="6:14">
      <c r="F6767" s="3">
        <v>44392</v>
      </c>
      <c r="G6767" s="1" t="s">
        <v>35</v>
      </c>
      <c r="H6767" s="1" t="s">
        <v>105</v>
      </c>
      <c r="I6767" s="1">
        <v>1426</v>
      </c>
      <c r="J6767" s="1">
        <f>MONTH(BART_Rides[[#This Row],[Date]])</f>
        <v>7</v>
      </c>
      <c r="K6767" s="1">
        <f>WEEKDAY(BART_Rides[[#This Row],[Date]],2)</f>
        <v>4</v>
      </c>
      <c r="L6767" s="1" t="str">
        <f>LEFT(BART_Rides[[#This Row],[Lines]],1)</f>
        <v>Y</v>
      </c>
      <c r="M6767" s="1" t="str">
        <f>IF(BART_Rides[[#This Row],[FirstLetter]]="Y","Yes","No")</f>
        <v>Yes</v>
      </c>
      <c r="N6767" s="1" t="str">
        <f>IF(OR(BART_Rides[[#This Row],[Station Code]]="EM", BART_Rides[[#This Row],[Station Code]]="MT", BART_Rides[[#This Row],[Station Code]]="PL", BART_Rides[[#This Row],[Station Code]]="CC"), "Yes", "No")</f>
        <v>No</v>
      </c>
    </row>
    <row r="6768" spans="6:14">
      <c r="F6768" s="3">
        <v>44393</v>
      </c>
      <c r="G6768" s="1" t="s">
        <v>35</v>
      </c>
      <c r="H6768" s="1" t="s">
        <v>105</v>
      </c>
      <c r="I6768" s="1">
        <v>1362</v>
      </c>
      <c r="J6768" s="1">
        <f>MONTH(BART_Rides[[#This Row],[Date]])</f>
        <v>7</v>
      </c>
      <c r="K6768" s="1">
        <f>WEEKDAY(BART_Rides[[#This Row],[Date]],2)</f>
        <v>5</v>
      </c>
      <c r="L6768" s="1" t="str">
        <f>LEFT(BART_Rides[[#This Row],[Lines]],1)</f>
        <v>Y</v>
      </c>
      <c r="M6768" s="1" t="str">
        <f>IF(BART_Rides[[#This Row],[FirstLetter]]="Y","Yes","No")</f>
        <v>Yes</v>
      </c>
      <c r="N6768" s="1" t="str">
        <f>IF(OR(BART_Rides[[#This Row],[Station Code]]="EM", BART_Rides[[#This Row],[Station Code]]="MT", BART_Rides[[#This Row],[Station Code]]="PL", BART_Rides[[#This Row],[Station Code]]="CC"), "Yes", "No")</f>
        <v>No</v>
      </c>
    </row>
    <row r="6769" spans="6:14">
      <c r="F6769" s="3">
        <v>44394</v>
      </c>
      <c r="G6769" s="1" t="s">
        <v>35</v>
      </c>
      <c r="H6769" s="1" t="s">
        <v>105</v>
      </c>
      <c r="I6769" s="1">
        <v>721</v>
      </c>
      <c r="J6769" s="1">
        <f>MONTH(BART_Rides[[#This Row],[Date]])</f>
        <v>7</v>
      </c>
      <c r="K6769" s="1">
        <f>WEEKDAY(BART_Rides[[#This Row],[Date]],2)</f>
        <v>6</v>
      </c>
      <c r="L6769" s="1" t="str">
        <f>LEFT(BART_Rides[[#This Row],[Lines]],1)</f>
        <v>Y</v>
      </c>
      <c r="M6769" s="1" t="str">
        <f>IF(BART_Rides[[#This Row],[FirstLetter]]="Y","Yes","No")</f>
        <v>Yes</v>
      </c>
      <c r="N6769" s="1" t="str">
        <f>IF(OR(BART_Rides[[#This Row],[Station Code]]="EM", BART_Rides[[#This Row],[Station Code]]="MT", BART_Rides[[#This Row],[Station Code]]="PL", BART_Rides[[#This Row],[Station Code]]="CC"), "Yes", "No")</f>
        <v>No</v>
      </c>
    </row>
    <row r="6770" spans="6:14">
      <c r="F6770" s="3">
        <v>44395</v>
      </c>
      <c r="G6770" s="1" t="s">
        <v>35</v>
      </c>
      <c r="H6770" s="1" t="s">
        <v>105</v>
      </c>
      <c r="I6770" s="1">
        <v>578</v>
      </c>
      <c r="J6770" s="1">
        <f>MONTH(BART_Rides[[#This Row],[Date]])</f>
        <v>7</v>
      </c>
      <c r="K6770" s="1">
        <f>WEEKDAY(BART_Rides[[#This Row],[Date]],2)</f>
        <v>7</v>
      </c>
      <c r="L6770" s="1" t="str">
        <f>LEFT(BART_Rides[[#This Row],[Lines]],1)</f>
        <v>Y</v>
      </c>
      <c r="M6770" s="1" t="str">
        <f>IF(BART_Rides[[#This Row],[FirstLetter]]="Y","Yes","No")</f>
        <v>Yes</v>
      </c>
      <c r="N6770" s="1" t="str">
        <f>IF(OR(BART_Rides[[#This Row],[Station Code]]="EM", BART_Rides[[#This Row],[Station Code]]="MT", BART_Rides[[#This Row],[Station Code]]="PL", BART_Rides[[#This Row],[Station Code]]="CC"), "Yes", "No")</f>
        <v>No</v>
      </c>
    </row>
    <row r="6771" spans="6:14">
      <c r="F6771" s="3">
        <v>44396</v>
      </c>
      <c r="G6771" s="1" t="s">
        <v>35</v>
      </c>
      <c r="H6771" s="1" t="s">
        <v>105</v>
      </c>
      <c r="I6771" s="1">
        <v>1363</v>
      </c>
      <c r="J6771" s="1">
        <f>MONTH(BART_Rides[[#This Row],[Date]])</f>
        <v>7</v>
      </c>
      <c r="K6771" s="1">
        <f>WEEKDAY(BART_Rides[[#This Row],[Date]],2)</f>
        <v>1</v>
      </c>
      <c r="L6771" s="1" t="str">
        <f>LEFT(BART_Rides[[#This Row],[Lines]],1)</f>
        <v>Y</v>
      </c>
      <c r="M6771" s="1" t="str">
        <f>IF(BART_Rides[[#This Row],[FirstLetter]]="Y","Yes","No")</f>
        <v>Yes</v>
      </c>
      <c r="N6771" s="1" t="str">
        <f>IF(OR(BART_Rides[[#This Row],[Station Code]]="EM", BART_Rides[[#This Row],[Station Code]]="MT", BART_Rides[[#This Row],[Station Code]]="PL", BART_Rides[[#This Row],[Station Code]]="CC"), "Yes", "No")</f>
        <v>No</v>
      </c>
    </row>
    <row r="6772" spans="6:14">
      <c r="F6772" s="3">
        <v>44397</v>
      </c>
      <c r="G6772" s="1" t="s">
        <v>35</v>
      </c>
      <c r="H6772" s="1" t="s">
        <v>105</v>
      </c>
      <c r="I6772" s="1">
        <v>1389</v>
      </c>
      <c r="J6772" s="1">
        <f>MONTH(BART_Rides[[#This Row],[Date]])</f>
        <v>7</v>
      </c>
      <c r="K6772" s="1">
        <f>WEEKDAY(BART_Rides[[#This Row],[Date]],2)</f>
        <v>2</v>
      </c>
      <c r="L6772" s="1" t="str">
        <f>LEFT(BART_Rides[[#This Row],[Lines]],1)</f>
        <v>Y</v>
      </c>
      <c r="M6772" s="1" t="str">
        <f>IF(BART_Rides[[#This Row],[FirstLetter]]="Y","Yes","No")</f>
        <v>Yes</v>
      </c>
      <c r="N6772" s="1" t="str">
        <f>IF(OR(BART_Rides[[#This Row],[Station Code]]="EM", BART_Rides[[#This Row],[Station Code]]="MT", BART_Rides[[#This Row],[Station Code]]="PL", BART_Rides[[#This Row],[Station Code]]="CC"), "Yes", "No")</f>
        <v>No</v>
      </c>
    </row>
    <row r="6773" spans="6:14">
      <c r="F6773" s="3">
        <v>44398</v>
      </c>
      <c r="G6773" s="1" t="s">
        <v>35</v>
      </c>
      <c r="H6773" s="1" t="s">
        <v>105</v>
      </c>
      <c r="I6773" s="1">
        <v>1413</v>
      </c>
      <c r="J6773" s="1">
        <f>MONTH(BART_Rides[[#This Row],[Date]])</f>
        <v>7</v>
      </c>
      <c r="K6773" s="1">
        <f>WEEKDAY(BART_Rides[[#This Row],[Date]],2)</f>
        <v>3</v>
      </c>
      <c r="L6773" s="1" t="str">
        <f>LEFT(BART_Rides[[#This Row],[Lines]],1)</f>
        <v>Y</v>
      </c>
      <c r="M6773" s="1" t="str">
        <f>IF(BART_Rides[[#This Row],[FirstLetter]]="Y","Yes","No")</f>
        <v>Yes</v>
      </c>
      <c r="N6773" s="1" t="str">
        <f>IF(OR(BART_Rides[[#This Row],[Station Code]]="EM", BART_Rides[[#This Row],[Station Code]]="MT", BART_Rides[[#This Row],[Station Code]]="PL", BART_Rides[[#This Row],[Station Code]]="CC"), "Yes", "No")</f>
        <v>No</v>
      </c>
    </row>
    <row r="6774" spans="6:14">
      <c r="F6774" s="3">
        <v>44399</v>
      </c>
      <c r="G6774" s="1" t="s">
        <v>35</v>
      </c>
      <c r="H6774" s="1" t="s">
        <v>105</v>
      </c>
      <c r="I6774" s="1">
        <v>1409</v>
      </c>
      <c r="J6774" s="1">
        <f>MONTH(BART_Rides[[#This Row],[Date]])</f>
        <v>7</v>
      </c>
      <c r="K6774" s="1">
        <f>WEEKDAY(BART_Rides[[#This Row],[Date]],2)</f>
        <v>4</v>
      </c>
      <c r="L6774" s="1" t="str">
        <f>LEFT(BART_Rides[[#This Row],[Lines]],1)</f>
        <v>Y</v>
      </c>
      <c r="M6774" s="1" t="str">
        <f>IF(BART_Rides[[#This Row],[FirstLetter]]="Y","Yes","No")</f>
        <v>Yes</v>
      </c>
      <c r="N6774" s="1" t="str">
        <f>IF(OR(BART_Rides[[#This Row],[Station Code]]="EM", BART_Rides[[#This Row],[Station Code]]="MT", BART_Rides[[#This Row],[Station Code]]="PL", BART_Rides[[#This Row],[Station Code]]="CC"), "Yes", "No")</f>
        <v>No</v>
      </c>
    </row>
    <row r="6775" spans="6:14">
      <c r="F6775" s="3">
        <v>44400</v>
      </c>
      <c r="G6775" s="1" t="s">
        <v>35</v>
      </c>
      <c r="H6775" s="1" t="s">
        <v>105</v>
      </c>
      <c r="I6775" s="1">
        <v>1342</v>
      </c>
      <c r="J6775" s="1">
        <f>MONTH(BART_Rides[[#This Row],[Date]])</f>
        <v>7</v>
      </c>
      <c r="K6775" s="1">
        <f>WEEKDAY(BART_Rides[[#This Row],[Date]],2)</f>
        <v>5</v>
      </c>
      <c r="L6775" s="1" t="str">
        <f>LEFT(BART_Rides[[#This Row],[Lines]],1)</f>
        <v>Y</v>
      </c>
      <c r="M6775" s="1" t="str">
        <f>IF(BART_Rides[[#This Row],[FirstLetter]]="Y","Yes","No")</f>
        <v>Yes</v>
      </c>
      <c r="N6775" s="1" t="str">
        <f>IF(OR(BART_Rides[[#This Row],[Station Code]]="EM", BART_Rides[[#This Row],[Station Code]]="MT", BART_Rides[[#This Row],[Station Code]]="PL", BART_Rides[[#This Row],[Station Code]]="CC"), "Yes", "No")</f>
        <v>No</v>
      </c>
    </row>
    <row r="6776" spans="6:14">
      <c r="F6776" s="3">
        <v>44401</v>
      </c>
      <c r="G6776" s="1" t="s">
        <v>35</v>
      </c>
      <c r="H6776" s="1" t="s">
        <v>105</v>
      </c>
      <c r="I6776" s="1">
        <v>692</v>
      </c>
      <c r="J6776" s="1">
        <f>MONTH(BART_Rides[[#This Row],[Date]])</f>
        <v>7</v>
      </c>
      <c r="K6776" s="1">
        <f>WEEKDAY(BART_Rides[[#This Row],[Date]],2)</f>
        <v>6</v>
      </c>
      <c r="L6776" s="1" t="str">
        <f>LEFT(BART_Rides[[#This Row],[Lines]],1)</f>
        <v>Y</v>
      </c>
      <c r="M6776" s="1" t="str">
        <f>IF(BART_Rides[[#This Row],[FirstLetter]]="Y","Yes","No")</f>
        <v>Yes</v>
      </c>
      <c r="N6776" s="1" t="str">
        <f>IF(OR(BART_Rides[[#This Row],[Station Code]]="EM", BART_Rides[[#This Row],[Station Code]]="MT", BART_Rides[[#This Row],[Station Code]]="PL", BART_Rides[[#This Row],[Station Code]]="CC"), "Yes", "No")</f>
        <v>No</v>
      </c>
    </row>
    <row r="6777" spans="6:14">
      <c r="F6777" s="3">
        <v>44402</v>
      </c>
      <c r="G6777" s="1" t="s">
        <v>35</v>
      </c>
      <c r="H6777" s="1" t="s">
        <v>105</v>
      </c>
      <c r="I6777" s="1">
        <v>594</v>
      </c>
      <c r="J6777" s="1">
        <f>MONTH(BART_Rides[[#This Row],[Date]])</f>
        <v>7</v>
      </c>
      <c r="K6777" s="1">
        <f>WEEKDAY(BART_Rides[[#This Row],[Date]],2)</f>
        <v>7</v>
      </c>
      <c r="L6777" s="1" t="str">
        <f>LEFT(BART_Rides[[#This Row],[Lines]],1)</f>
        <v>Y</v>
      </c>
      <c r="M6777" s="1" t="str">
        <f>IF(BART_Rides[[#This Row],[FirstLetter]]="Y","Yes","No")</f>
        <v>Yes</v>
      </c>
      <c r="N6777" s="1" t="str">
        <f>IF(OR(BART_Rides[[#This Row],[Station Code]]="EM", BART_Rides[[#This Row],[Station Code]]="MT", BART_Rides[[#This Row],[Station Code]]="PL", BART_Rides[[#This Row],[Station Code]]="CC"), "Yes", "No")</f>
        <v>No</v>
      </c>
    </row>
    <row r="6778" spans="6:14">
      <c r="F6778" s="3">
        <v>44403</v>
      </c>
      <c r="G6778" s="1" t="s">
        <v>35</v>
      </c>
      <c r="H6778" s="1" t="s">
        <v>105</v>
      </c>
      <c r="I6778" s="1">
        <v>1354</v>
      </c>
      <c r="J6778" s="1">
        <f>MONTH(BART_Rides[[#This Row],[Date]])</f>
        <v>7</v>
      </c>
      <c r="K6778" s="1">
        <f>WEEKDAY(BART_Rides[[#This Row],[Date]],2)</f>
        <v>1</v>
      </c>
      <c r="L6778" s="1" t="str">
        <f>LEFT(BART_Rides[[#This Row],[Lines]],1)</f>
        <v>Y</v>
      </c>
      <c r="M6778" s="1" t="str">
        <f>IF(BART_Rides[[#This Row],[FirstLetter]]="Y","Yes","No")</f>
        <v>Yes</v>
      </c>
      <c r="N6778" s="1" t="str">
        <f>IF(OR(BART_Rides[[#This Row],[Station Code]]="EM", BART_Rides[[#This Row],[Station Code]]="MT", BART_Rides[[#This Row],[Station Code]]="PL", BART_Rides[[#This Row],[Station Code]]="CC"), "Yes", "No")</f>
        <v>No</v>
      </c>
    </row>
    <row r="6779" spans="6:14">
      <c r="F6779" s="3">
        <v>44404</v>
      </c>
      <c r="G6779" s="1" t="s">
        <v>35</v>
      </c>
      <c r="H6779" s="1" t="s">
        <v>105</v>
      </c>
      <c r="I6779" s="1">
        <v>1439</v>
      </c>
      <c r="J6779" s="1">
        <f>MONTH(BART_Rides[[#This Row],[Date]])</f>
        <v>7</v>
      </c>
      <c r="K6779" s="1">
        <f>WEEKDAY(BART_Rides[[#This Row],[Date]],2)</f>
        <v>2</v>
      </c>
      <c r="L6779" s="1" t="str">
        <f>LEFT(BART_Rides[[#This Row],[Lines]],1)</f>
        <v>Y</v>
      </c>
      <c r="M6779" s="1" t="str">
        <f>IF(BART_Rides[[#This Row],[FirstLetter]]="Y","Yes","No")</f>
        <v>Yes</v>
      </c>
      <c r="N6779" s="1" t="str">
        <f>IF(OR(BART_Rides[[#This Row],[Station Code]]="EM", BART_Rides[[#This Row],[Station Code]]="MT", BART_Rides[[#This Row],[Station Code]]="PL", BART_Rides[[#This Row],[Station Code]]="CC"), "Yes", "No")</f>
        <v>No</v>
      </c>
    </row>
    <row r="6780" spans="6:14">
      <c r="F6780" s="3">
        <v>44405</v>
      </c>
      <c r="G6780" s="1" t="s">
        <v>35</v>
      </c>
      <c r="H6780" s="1" t="s">
        <v>105</v>
      </c>
      <c r="I6780" s="1">
        <v>1416</v>
      </c>
      <c r="J6780" s="1">
        <f>MONTH(BART_Rides[[#This Row],[Date]])</f>
        <v>7</v>
      </c>
      <c r="K6780" s="1">
        <f>WEEKDAY(BART_Rides[[#This Row],[Date]],2)</f>
        <v>3</v>
      </c>
      <c r="L6780" s="1" t="str">
        <f>LEFT(BART_Rides[[#This Row],[Lines]],1)</f>
        <v>Y</v>
      </c>
      <c r="M6780" s="1" t="str">
        <f>IF(BART_Rides[[#This Row],[FirstLetter]]="Y","Yes","No")</f>
        <v>Yes</v>
      </c>
      <c r="N6780" s="1" t="str">
        <f>IF(OR(BART_Rides[[#This Row],[Station Code]]="EM", BART_Rides[[#This Row],[Station Code]]="MT", BART_Rides[[#This Row],[Station Code]]="PL", BART_Rides[[#This Row],[Station Code]]="CC"), "Yes", "No")</f>
        <v>No</v>
      </c>
    </row>
    <row r="6781" spans="6:14">
      <c r="F6781" s="3">
        <v>44406</v>
      </c>
      <c r="G6781" s="1" t="s">
        <v>35</v>
      </c>
      <c r="H6781" s="1" t="s">
        <v>105</v>
      </c>
      <c r="I6781" s="1">
        <v>1467</v>
      </c>
      <c r="J6781" s="1">
        <f>MONTH(BART_Rides[[#This Row],[Date]])</f>
        <v>7</v>
      </c>
      <c r="K6781" s="1">
        <f>WEEKDAY(BART_Rides[[#This Row],[Date]],2)</f>
        <v>4</v>
      </c>
      <c r="L6781" s="1" t="str">
        <f>LEFT(BART_Rides[[#This Row],[Lines]],1)</f>
        <v>Y</v>
      </c>
      <c r="M6781" s="1" t="str">
        <f>IF(BART_Rides[[#This Row],[FirstLetter]]="Y","Yes","No")</f>
        <v>Yes</v>
      </c>
      <c r="N6781" s="1" t="str">
        <f>IF(OR(BART_Rides[[#This Row],[Station Code]]="EM", BART_Rides[[#This Row],[Station Code]]="MT", BART_Rides[[#This Row],[Station Code]]="PL", BART_Rides[[#This Row],[Station Code]]="CC"), "Yes", "No")</f>
        <v>No</v>
      </c>
    </row>
    <row r="6782" spans="6:14">
      <c r="F6782" s="3">
        <v>44407</v>
      </c>
      <c r="G6782" s="1" t="s">
        <v>35</v>
      </c>
      <c r="H6782" s="1" t="s">
        <v>105</v>
      </c>
      <c r="I6782" s="1">
        <v>1284</v>
      </c>
      <c r="J6782" s="1">
        <f>MONTH(BART_Rides[[#This Row],[Date]])</f>
        <v>7</v>
      </c>
      <c r="K6782" s="1">
        <f>WEEKDAY(BART_Rides[[#This Row],[Date]],2)</f>
        <v>5</v>
      </c>
      <c r="L6782" s="1" t="str">
        <f>LEFT(BART_Rides[[#This Row],[Lines]],1)</f>
        <v>Y</v>
      </c>
      <c r="M6782" s="1" t="str">
        <f>IF(BART_Rides[[#This Row],[FirstLetter]]="Y","Yes","No")</f>
        <v>Yes</v>
      </c>
      <c r="N6782" s="1" t="str">
        <f>IF(OR(BART_Rides[[#This Row],[Station Code]]="EM", BART_Rides[[#This Row],[Station Code]]="MT", BART_Rides[[#This Row],[Station Code]]="PL", BART_Rides[[#This Row],[Station Code]]="CC"), "Yes", "No")</f>
        <v>No</v>
      </c>
    </row>
    <row r="6783" spans="6:14">
      <c r="F6783" s="3">
        <v>44408</v>
      </c>
      <c r="G6783" s="1" t="s">
        <v>35</v>
      </c>
      <c r="H6783" s="1" t="s">
        <v>105</v>
      </c>
      <c r="I6783" s="1">
        <v>732</v>
      </c>
      <c r="J6783" s="1">
        <f>MONTH(BART_Rides[[#This Row],[Date]])</f>
        <v>7</v>
      </c>
      <c r="K6783" s="1">
        <f>WEEKDAY(BART_Rides[[#This Row],[Date]],2)</f>
        <v>6</v>
      </c>
      <c r="L6783" s="1" t="str">
        <f>LEFT(BART_Rides[[#This Row],[Lines]],1)</f>
        <v>Y</v>
      </c>
      <c r="M6783" s="1" t="str">
        <f>IF(BART_Rides[[#This Row],[FirstLetter]]="Y","Yes","No")</f>
        <v>Yes</v>
      </c>
      <c r="N6783" s="1" t="str">
        <f>IF(OR(BART_Rides[[#This Row],[Station Code]]="EM", BART_Rides[[#This Row],[Station Code]]="MT", BART_Rides[[#This Row],[Station Code]]="PL", BART_Rides[[#This Row],[Station Code]]="CC"), "Yes", "No")</f>
        <v>No</v>
      </c>
    </row>
    <row r="6784" spans="6:14">
      <c r="F6784" s="3">
        <v>44409</v>
      </c>
      <c r="G6784" s="1" t="s">
        <v>35</v>
      </c>
      <c r="H6784" s="1" t="s">
        <v>105</v>
      </c>
      <c r="I6784" s="1">
        <v>540</v>
      </c>
      <c r="J6784" s="1">
        <f>MONTH(BART_Rides[[#This Row],[Date]])</f>
        <v>8</v>
      </c>
      <c r="K6784" s="1">
        <f>WEEKDAY(BART_Rides[[#This Row],[Date]],2)</f>
        <v>7</v>
      </c>
      <c r="L6784" s="1" t="str">
        <f>LEFT(BART_Rides[[#This Row],[Lines]],1)</f>
        <v>Y</v>
      </c>
      <c r="M6784" s="1" t="str">
        <f>IF(BART_Rides[[#This Row],[FirstLetter]]="Y","Yes","No")</f>
        <v>Yes</v>
      </c>
      <c r="N6784" s="1" t="str">
        <f>IF(OR(BART_Rides[[#This Row],[Station Code]]="EM", BART_Rides[[#This Row],[Station Code]]="MT", BART_Rides[[#This Row],[Station Code]]="PL", BART_Rides[[#This Row],[Station Code]]="CC"), "Yes", "No")</f>
        <v>No</v>
      </c>
    </row>
    <row r="6785" spans="6:14">
      <c r="F6785" s="3">
        <v>44410</v>
      </c>
      <c r="G6785" s="1" t="s">
        <v>35</v>
      </c>
      <c r="H6785" s="1" t="s">
        <v>105</v>
      </c>
      <c r="I6785" s="1">
        <v>1393</v>
      </c>
      <c r="J6785" s="1">
        <f>MONTH(BART_Rides[[#This Row],[Date]])</f>
        <v>8</v>
      </c>
      <c r="K6785" s="1">
        <f>WEEKDAY(BART_Rides[[#This Row],[Date]],2)</f>
        <v>1</v>
      </c>
      <c r="L6785" s="1" t="str">
        <f>LEFT(BART_Rides[[#This Row],[Lines]],1)</f>
        <v>Y</v>
      </c>
      <c r="M6785" s="1" t="str">
        <f>IF(BART_Rides[[#This Row],[FirstLetter]]="Y","Yes","No")</f>
        <v>Yes</v>
      </c>
      <c r="N6785" s="1" t="str">
        <f>IF(OR(BART_Rides[[#This Row],[Station Code]]="EM", BART_Rides[[#This Row],[Station Code]]="MT", BART_Rides[[#This Row],[Station Code]]="PL", BART_Rides[[#This Row],[Station Code]]="CC"), "Yes", "No")</f>
        <v>No</v>
      </c>
    </row>
    <row r="6786" spans="6:14">
      <c r="F6786" s="3">
        <v>44411</v>
      </c>
      <c r="G6786" s="1" t="s">
        <v>35</v>
      </c>
      <c r="H6786" s="1" t="s">
        <v>105</v>
      </c>
      <c r="I6786" s="1">
        <v>1423</v>
      </c>
      <c r="J6786" s="1">
        <f>MONTH(BART_Rides[[#This Row],[Date]])</f>
        <v>8</v>
      </c>
      <c r="K6786" s="1">
        <f>WEEKDAY(BART_Rides[[#This Row],[Date]],2)</f>
        <v>2</v>
      </c>
      <c r="L6786" s="1" t="str">
        <f>LEFT(BART_Rides[[#This Row],[Lines]],1)</f>
        <v>Y</v>
      </c>
      <c r="M6786" s="1" t="str">
        <f>IF(BART_Rides[[#This Row],[FirstLetter]]="Y","Yes","No")</f>
        <v>Yes</v>
      </c>
      <c r="N6786" s="1" t="str">
        <f>IF(OR(BART_Rides[[#This Row],[Station Code]]="EM", BART_Rides[[#This Row],[Station Code]]="MT", BART_Rides[[#This Row],[Station Code]]="PL", BART_Rides[[#This Row],[Station Code]]="CC"), "Yes", "No")</f>
        <v>No</v>
      </c>
    </row>
    <row r="6787" spans="6:14">
      <c r="F6787" s="3">
        <v>44412</v>
      </c>
      <c r="G6787" s="1" t="s">
        <v>35</v>
      </c>
      <c r="H6787" s="1" t="s">
        <v>105</v>
      </c>
      <c r="I6787" s="1">
        <v>1457</v>
      </c>
      <c r="J6787" s="1">
        <f>MONTH(BART_Rides[[#This Row],[Date]])</f>
        <v>8</v>
      </c>
      <c r="K6787" s="1">
        <f>WEEKDAY(BART_Rides[[#This Row],[Date]],2)</f>
        <v>3</v>
      </c>
      <c r="L6787" s="1" t="str">
        <f>LEFT(BART_Rides[[#This Row],[Lines]],1)</f>
        <v>Y</v>
      </c>
      <c r="M6787" s="1" t="str">
        <f>IF(BART_Rides[[#This Row],[FirstLetter]]="Y","Yes","No")</f>
        <v>Yes</v>
      </c>
      <c r="N6787" s="1" t="str">
        <f>IF(OR(BART_Rides[[#This Row],[Station Code]]="EM", BART_Rides[[#This Row],[Station Code]]="MT", BART_Rides[[#This Row],[Station Code]]="PL", BART_Rides[[#This Row],[Station Code]]="CC"), "Yes", "No")</f>
        <v>No</v>
      </c>
    </row>
    <row r="6788" spans="6:14">
      <c r="F6788" s="3">
        <v>44413</v>
      </c>
      <c r="G6788" s="1" t="s">
        <v>35</v>
      </c>
      <c r="H6788" s="1" t="s">
        <v>105</v>
      </c>
      <c r="I6788" s="1">
        <v>1541</v>
      </c>
      <c r="J6788" s="1">
        <f>MONTH(BART_Rides[[#This Row],[Date]])</f>
        <v>8</v>
      </c>
      <c r="K6788" s="1">
        <f>WEEKDAY(BART_Rides[[#This Row],[Date]],2)</f>
        <v>4</v>
      </c>
      <c r="L6788" s="1" t="str">
        <f>LEFT(BART_Rides[[#This Row],[Lines]],1)</f>
        <v>Y</v>
      </c>
      <c r="M6788" s="1" t="str">
        <f>IF(BART_Rides[[#This Row],[FirstLetter]]="Y","Yes","No")</f>
        <v>Yes</v>
      </c>
      <c r="N6788" s="1" t="str">
        <f>IF(OR(BART_Rides[[#This Row],[Station Code]]="EM", BART_Rides[[#This Row],[Station Code]]="MT", BART_Rides[[#This Row],[Station Code]]="PL", BART_Rides[[#This Row],[Station Code]]="CC"), "Yes", "No")</f>
        <v>No</v>
      </c>
    </row>
    <row r="6789" spans="6:14">
      <c r="F6789" s="3">
        <v>44414</v>
      </c>
      <c r="G6789" s="1" t="s">
        <v>35</v>
      </c>
      <c r="H6789" s="1" t="s">
        <v>105</v>
      </c>
      <c r="I6789" s="1">
        <v>1447</v>
      </c>
      <c r="J6789" s="1">
        <f>MONTH(BART_Rides[[#This Row],[Date]])</f>
        <v>8</v>
      </c>
      <c r="K6789" s="1">
        <f>WEEKDAY(BART_Rides[[#This Row],[Date]],2)</f>
        <v>5</v>
      </c>
      <c r="L6789" s="1" t="str">
        <f>LEFT(BART_Rides[[#This Row],[Lines]],1)</f>
        <v>Y</v>
      </c>
      <c r="M6789" s="1" t="str">
        <f>IF(BART_Rides[[#This Row],[FirstLetter]]="Y","Yes","No")</f>
        <v>Yes</v>
      </c>
      <c r="N6789" s="1" t="str">
        <f>IF(OR(BART_Rides[[#This Row],[Station Code]]="EM", BART_Rides[[#This Row],[Station Code]]="MT", BART_Rides[[#This Row],[Station Code]]="PL", BART_Rides[[#This Row],[Station Code]]="CC"), "Yes", "No")</f>
        <v>No</v>
      </c>
    </row>
    <row r="6790" spans="6:14">
      <c r="F6790" s="3">
        <v>44415</v>
      </c>
      <c r="G6790" s="1" t="s">
        <v>35</v>
      </c>
      <c r="H6790" s="1" t="s">
        <v>105</v>
      </c>
      <c r="I6790" s="1">
        <v>788</v>
      </c>
      <c r="J6790" s="1">
        <f>MONTH(BART_Rides[[#This Row],[Date]])</f>
        <v>8</v>
      </c>
      <c r="K6790" s="1">
        <f>WEEKDAY(BART_Rides[[#This Row],[Date]],2)</f>
        <v>6</v>
      </c>
      <c r="L6790" s="1" t="str">
        <f>LEFT(BART_Rides[[#This Row],[Lines]],1)</f>
        <v>Y</v>
      </c>
      <c r="M6790" s="1" t="str">
        <f>IF(BART_Rides[[#This Row],[FirstLetter]]="Y","Yes","No")</f>
        <v>Yes</v>
      </c>
      <c r="N6790" s="1" t="str">
        <f>IF(OR(BART_Rides[[#This Row],[Station Code]]="EM", BART_Rides[[#This Row],[Station Code]]="MT", BART_Rides[[#This Row],[Station Code]]="PL", BART_Rides[[#This Row],[Station Code]]="CC"), "Yes", "No")</f>
        <v>No</v>
      </c>
    </row>
    <row r="6791" spans="6:14">
      <c r="F6791" s="3">
        <v>44416</v>
      </c>
      <c r="G6791" s="1" t="s">
        <v>35</v>
      </c>
      <c r="H6791" s="1" t="s">
        <v>105</v>
      </c>
      <c r="I6791" s="1">
        <v>604</v>
      </c>
      <c r="J6791" s="1">
        <f>MONTH(BART_Rides[[#This Row],[Date]])</f>
        <v>8</v>
      </c>
      <c r="K6791" s="1">
        <f>WEEKDAY(BART_Rides[[#This Row],[Date]],2)</f>
        <v>7</v>
      </c>
      <c r="L6791" s="1" t="str">
        <f>LEFT(BART_Rides[[#This Row],[Lines]],1)</f>
        <v>Y</v>
      </c>
      <c r="M6791" s="1" t="str">
        <f>IF(BART_Rides[[#This Row],[FirstLetter]]="Y","Yes","No")</f>
        <v>Yes</v>
      </c>
      <c r="N6791" s="1" t="str">
        <f>IF(OR(BART_Rides[[#This Row],[Station Code]]="EM", BART_Rides[[#This Row],[Station Code]]="MT", BART_Rides[[#This Row],[Station Code]]="PL", BART_Rides[[#This Row],[Station Code]]="CC"), "Yes", "No")</f>
        <v>No</v>
      </c>
    </row>
    <row r="6792" spans="6:14">
      <c r="F6792" s="3">
        <v>44417</v>
      </c>
      <c r="G6792" s="1" t="s">
        <v>35</v>
      </c>
      <c r="H6792" s="1" t="s">
        <v>105</v>
      </c>
      <c r="I6792" s="1">
        <v>1328</v>
      </c>
      <c r="J6792" s="1">
        <f>MONTH(BART_Rides[[#This Row],[Date]])</f>
        <v>8</v>
      </c>
      <c r="K6792" s="1">
        <f>WEEKDAY(BART_Rides[[#This Row],[Date]],2)</f>
        <v>1</v>
      </c>
      <c r="L6792" s="1" t="str">
        <f>LEFT(BART_Rides[[#This Row],[Lines]],1)</f>
        <v>Y</v>
      </c>
      <c r="M6792" s="1" t="str">
        <f>IF(BART_Rides[[#This Row],[FirstLetter]]="Y","Yes","No")</f>
        <v>Yes</v>
      </c>
      <c r="N6792" s="1" t="str">
        <f>IF(OR(BART_Rides[[#This Row],[Station Code]]="EM", BART_Rides[[#This Row],[Station Code]]="MT", BART_Rides[[#This Row],[Station Code]]="PL", BART_Rides[[#This Row],[Station Code]]="CC"), "Yes", "No")</f>
        <v>No</v>
      </c>
    </row>
    <row r="6793" spans="6:14">
      <c r="F6793" s="3">
        <v>44418</v>
      </c>
      <c r="G6793" s="1" t="s">
        <v>35</v>
      </c>
      <c r="H6793" s="1" t="s">
        <v>105</v>
      </c>
      <c r="I6793" s="1">
        <v>1506</v>
      </c>
      <c r="J6793" s="1">
        <f>MONTH(BART_Rides[[#This Row],[Date]])</f>
        <v>8</v>
      </c>
      <c r="K6793" s="1">
        <f>WEEKDAY(BART_Rides[[#This Row],[Date]],2)</f>
        <v>2</v>
      </c>
      <c r="L6793" s="1" t="str">
        <f>LEFT(BART_Rides[[#This Row],[Lines]],1)</f>
        <v>Y</v>
      </c>
      <c r="M6793" s="1" t="str">
        <f>IF(BART_Rides[[#This Row],[FirstLetter]]="Y","Yes","No")</f>
        <v>Yes</v>
      </c>
      <c r="N6793" s="1" t="str">
        <f>IF(OR(BART_Rides[[#This Row],[Station Code]]="EM", BART_Rides[[#This Row],[Station Code]]="MT", BART_Rides[[#This Row],[Station Code]]="PL", BART_Rides[[#This Row],[Station Code]]="CC"), "Yes", "No")</f>
        <v>No</v>
      </c>
    </row>
    <row r="6794" spans="6:14">
      <c r="F6794" s="3">
        <v>44419</v>
      </c>
      <c r="G6794" s="1" t="s">
        <v>35</v>
      </c>
      <c r="H6794" s="1" t="s">
        <v>105</v>
      </c>
      <c r="I6794" s="1">
        <v>1573</v>
      </c>
      <c r="J6794" s="1">
        <f>MONTH(BART_Rides[[#This Row],[Date]])</f>
        <v>8</v>
      </c>
      <c r="K6794" s="1">
        <f>WEEKDAY(BART_Rides[[#This Row],[Date]],2)</f>
        <v>3</v>
      </c>
      <c r="L6794" s="1" t="str">
        <f>LEFT(BART_Rides[[#This Row],[Lines]],1)</f>
        <v>Y</v>
      </c>
      <c r="M6794" s="1" t="str">
        <f>IF(BART_Rides[[#This Row],[FirstLetter]]="Y","Yes","No")</f>
        <v>Yes</v>
      </c>
      <c r="N6794" s="1" t="str">
        <f>IF(OR(BART_Rides[[#This Row],[Station Code]]="EM", BART_Rides[[#This Row],[Station Code]]="MT", BART_Rides[[#This Row],[Station Code]]="PL", BART_Rides[[#This Row],[Station Code]]="CC"), "Yes", "No")</f>
        <v>No</v>
      </c>
    </row>
    <row r="6795" spans="6:14">
      <c r="F6795" s="3">
        <v>44420</v>
      </c>
      <c r="G6795" s="1" t="s">
        <v>35</v>
      </c>
      <c r="H6795" s="1" t="s">
        <v>105</v>
      </c>
      <c r="I6795" s="1">
        <v>1514</v>
      </c>
      <c r="J6795" s="1">
        <f>MONTH(BART_Rides[[#This Row],[Date]])</f>
        <v>8</v>
      </c>
      <c r="K6795" s="1">
        <f>WEEKDAY(BART_Rides[[#This Row],[Date]],2)</f>
        <v>4</v>
      </c>
      <c r="L6795" s="1" t="str">
        <f>LEFT(BART_Rides[[#This Row],[Lines]],1)</f>
        <v>Y</v>
      </c>
      <c r="M6795" s="1" t="str">
        <f>IF(BART_Rides[[#This Row],[FirstLetter]]="Y","Yes","No")</f>
        <v>Yes</v>
      </c>
      <c r="N6795" s="1" t="str">
        <f>IF(OR(BART_Rides[[#This Row],[Station Code]]="EM", BART_Rides[[#This Row],[Station Code]]="MT", BART_Rides[[#This Row],[Station Code]]="PL", BART_Rides[[#This Row],[Station Code]]="CC"), "Yes", "No")</f>
        <v>No</v>
      </c>
    </row>
    <row r="6796" spans="6:14">
      <c r="F6796" s="3">
        <v>44421</v>
      </c>
      <c r="G6796" s="1" t="s">
        <v>35</v>
      </c>
      <c r="H6796" s="1" t="s">
        <v>105</v>
      </c>
      <c r="I6796" s="1">
        <v>1397</v>
      </c>
      <c r="J6796" s="1">
        <f>MONTH(BART_Rides[[#This Row],[Date]])</f>
        <v>8</v>
      </c>
      <c r="K6796" s="1">
        <f>WEEKDAY(BART_Rides[[#This Row],[Date]],2)</f>
        <v>5</v>
      </c>
      <c r="L6796" s="1" t="str">
        <f>LEFT(BART_Rides[[#This Row],[Lines]],1)</f>
        <v>Y</v>
      </c>
      <c r="M6796" s="1" t="str">
        <f>IF(BART_Rides[[#This Row],[FirstLetter]]="Y","Yes","No")</f>
        <v>Yes</v>
      </c>
      <c r="N6796" s="1" t="str">
        <f>IF(OR(BART_Rides[[#This Row],[Station Code]]="EM", BART_Rides[[#This Row],[Station Code]]="MT", BART_Rides[[#This Row],[Station Code]]="PL", BART_Rides[[#This Row],[Station Code]]="CC"), "Yes", "No")</f>
        <v>No</v>
      </c>
    </row>
    <row r="6797" spans="6:14">
      <c r="F6797" s="3">
        <v>44422</v>
      </c>
      <c r="G6797" s="1" t="s">
        <v>35</v>
      </c>
      <c r="H6797" s="1" t="s">
        <v>105</v>
      </c>
      <c r="I6797" s="1">
        <v>836</v>
      </c>
      <c r="J6797" s="1">
        <f>MONTH(BART_Rides[[#This Row],[Date]])</f>
        <v>8</v>
      </c>
      <c r="K6797" s="1">
        <f>WEEKDAY(BART_Rides[[#This Row],[Date]],2)</f>
        <v>6</v>
      </c>
      <c r="L6797" s="1" t="str">
        <f>LEFT(BART_Rides[[#This Row],[Lines]],1)</f>
        <v>Y</v>
      </c>
      <c r="M6797" s="1" t="str">
        <f>IF(BART_Rides[[#This Row],[FirstLetter]]="Y","Yes","No")</f>
        <v>Yes</v>
      </c>
      <c r="N6797" s="1" t="str">
        <f>IF(OR(BART_Rides[[#This Row],[Station Code]]="EM", BART_Rides[[#This Row],[Station Code]]="MT", BART_Rides[[#This Row],[Station Code]]="PL", BART_Rides[[#This Row],[Station Code]]="CC"), "Yes", "No")</f>
        <v>No</v>
      </c>
    </row>
    <row r="6798" spans="6:14">
      <c r="F6798" s="3">
        <v>44423</v>
      </c>
      <c r="G6798" s="1" t="s">
        <v>35</v>
      </c>
      <c r="H6798" s="1" t="s">
        <v>105</v>
      </c>
      <c r="I6798" s="1">
        <v>613</v>
      </c>
      <c r="J6798" s="1">
        <f>MONTH(BART_Rides[[#This Row],[Date]])</f>
        <v>8</v>
      </c>
      <c r="K6798" s="1">
        <f>WEEKDAY(BART_Rides[[#This Row],[Date]],2)</f>
        <v>7</v>
      </c>
      <c r="L6798" s="1" t="str">
        <f>LEFT(BART_Rides[[#This Row],[Lines]],1)</f>
        <v>Y</v>
      </c>
      <c r="M6798" s="1" t="str">
        <f>IF(BART_Rides[[#This Row],[FirstLetter]]="Y","Yes","No")</f>
        <v>Yes</v>
      </c>
      <c r="N6798" s="1" t="str">
        <f>IF(OR(BART_Rides[[#This Row],[Station Code]]="EM", BART_Rides[[#This Row],[Station Code]]="MT", BART_Rides[[#This Row],[Station Code]]="PL", BART_Rides[[#This Row],[Station Code]]="CC"), "Yes", "No")</f>
        <v>No</v>
      </c>
    </row>
    <row r="6799" spans="6:14">
      <c r="F6799" s="3">
        <v>44424</v>
      </c>
      <c r="G6799" s="1" t="s">
        <v>35</v>
      </c>
      <c r="H6799" s="1" t="s">
        <v>105</v>
      </c>
      <c r="I6799" s="1">
        <v>1446</v>
      </c>
      <c r="J6799" s="1">
        <f>MONTH(BART_Rides[[#This Row],[Date]])</f>
        <v>8</v>
      </c>
      <c r="K6799" s="1">
        <f>WEEKDAY(BART_Rides[[#This Row],[Date]],2)</f>
        <v>1</v>
      </c>
      <c r="L6799" s="1" t="str">
        <f>LEFT(BART_Rides[[#This Row],[Lines]],1)</f>
        <v>Y</v>
      </c>
      <c r="M6799" s="1" t="str">
        <f>IF(BART_Rides[[#This Row],[FirstLetter]]="Y","Yes","No")</f>
        <v>Yes</v>
      </c>
      <c r="N6799" s="1" t="str">
        <f>IF(OR(BART_Rides[[#This Row],[Station Code]]="EM", BART_Rides[[#This Row],[Station Code]]="MT", BART_Rides[[#This Row],[Station Code]]="PL", BART_Rides[[#This Row],[Station Code]]="CC"), "Yes", "No")</f>
        <v>No</v>
      </c>
    </row>
    <row r="6800" spans="6:14">
      <c r="F6800" s="3">
        <v>44425</v>
      </c>
      <c r="G6800" s="1" t="s">
        <v>35</v>
      </c>
      <c r="H6800" s="1" t="s">
        <v>105</v>
      </c>
      <c r="I6800" s="1">
        <v>1559</v>
      </c>
      <c r="J6800" s="1">
        <f>MONTH(BART_Rides[[#This Row],[Date]])</f>
        <v>8</v>
      </c>
      <c r="K6800" s="1">
        <f>WEEKDAY(BART_Rides[[#This Row],[Date]],2)</f>
        <v>2</v>
      </c>
      <c r="L6800" s="1" t="str">
        <f>LEFT(BART_Rides[[#This Row],[Lines]],1)</f>
        <v>Y</v>
      </c>
      <c r="M6800" s="1" t="str">
        <f>IF(BART_Rides[[#This Row],[FirstLetter]]="Y","Yes","No")</f>
        <v>Yes</v>
      </c>
      <c r="N6800" s="1" t="str">
        <f>IF(OR(BART_Rides[[#This Row],[Station Code]]="EM", BART_Rides[[#This Row],[Station Code]]="MT", BART_Rides[[#This Row],[Station Code]]="PL", BART_Rides[[#This Row],[Station Code]]="CC"), "Yes", "No")</f>
        <v>No</v>
      </c>
    </row>
    <row r="6801" spans="6:14">
      <c r="F6801" s="3">
        <v>44426</v>
      </c>
      <c r="G6801" s="1" t="s">
        <v>35</v>
      </c>
      <c r="H6801" s="1" t="s">
        <v>105</v>
      </c>
      <c r="I6801" s="1">
        <v>1537</v>
      </c>
      <c r="J6801" s="1">
        <f>MONTH(BART_Rides[[#This Row],[Date]])</f>
        <v>8</v>
      </c>
      <c r="K6801" s="1">
        <f>WEEKDAY(BART_Rides[[#This Row],[Date]],2)</f>
        <v>3</v>
      </c>
      <c r="L6801" s="1" t="str">
        <f>LEFT(BART_Rides[[#This Row],[Lines]],1)</f>
        <v>Y</v>
      </c>
      <c r="M6801" s="1" t="str">
        <f>IF(BART_Rides[[#This Row],[FirstLetter]]="Y","Yes","No")</f>
        <v>Yes</v>
      </c>
      <c r="N6801" s="1" t="str">
        <f>IF(OR(BART_Rides[[#This Row],[Station Code]]="EM", BART_Rides[[#This Row],[Station Code]]="MT", BART_Rides[[#This Row],[Station Code]]="PL", BART_Rides[[#This Row],[Station Code]]="CC"), "Yes", "No")</f>
        <v>No</v>
      </c>
    </row>
    <row r="6802" spans="6:14">
      <c r="F6802" s="3">
        <v>44427</v>
      </c>
      <c r="G6802" s="1" t="s">
        <v>35</v>
      </c>
      <c r="H6802" s="1" t="s">
        <v>105</v>
      </c>
      <c r="I6802" s="1">
        <v>1553</v>
      </c>
      <c r="J6802" s="1">
        <f>MONTH(BART_Rides[[#This Row],[Date]])</f>
        <v>8</v>
      </c>
      <c r="K6802" s="1">
        <f>WEEKDAY(BART_Rides[[#This Row],[Date]],2)</f>
        <v>4</v>
      </c>
      <c r="L6802" s="1" t="str">
        <f>LEFT(BART_Rides[[#This Row],[Lines]],1)</f>
        <v>Y</v>
      </c>
      <c r="M6802" s="1" t="str">
        <f>IF(BART_Rides[[#This Row],[FirstLetter]]="Y","Yes","No")</f>
        <v>Yes</v>
      </c>
      <c r="N6802" s="1" t="str">
        <f>IF(OR(BART_Rides[[#This Row],[Station Code]]="EM", BART_Rides[[#This Row],[Station Code]]="MT", BART_Rides[[#This Row],[Station Code]]="PL", BART_Rides[[#This Row],[Station Code]]="CC"), "Yes", "No")</f>
        <v>No</v>
      </c>
    </row>
    <row r="6803" spans="6:14">
      <c r="F6803" s="3">
        <v>44428</v>
      </c>
      <c r="G6803" s="1" t="s">
        <v>35</v>
      </c>
      <c r="H6803" s="1" t="s">
        <v>105</v>
      </c>
      <c r="I6803" s="1">
        <v>1485</v>
      </c>
      <c r="J6803" s="1">
        <f>MONTH(BART_Rides[[#This Row],[Date]])</f>
        <v>8</v>
      </c>
      <c r="K6803" s="1">
        <f>WEEKDAY(BART_Rides[[#This Row],[Date]],2)</f>
        <v>5</v>
      </c>
      <c r="L6803" s="1" t="str">
        <f>LEFT(BART_Rides[[#This Row],[Lines]],1)</f>
        <v>Y</v>
      </c>
      <c r="M6803" s="1" t="str">
        <f>IF(BART_Rides[[#This Row],[FirstLetter]]="Y","Yes","No")</f>
        <v>Yes</v>
      </c>
      <c r="N6803" s="1" t="str">
        <f>IF(OR(BART_Rides[[#This Row],[Station Code]]="EM", BART_Rides[[#This Row],[Station Code]]="MT", BART_Rides[[#This Row],[Station Code]]="PL", BART_Rides[[#This Row],[Station Code]]="CC"), "Yes", "No")</f>
        <v>No</v>
      </c>
    </row>
    <row r="6804" spans="6:14">
      <c r="F6804" s="3">
        <v>44429</v>
      </c>
      <c r="G6804" s="1" t="s">
        <v>35</v>
      </c>
      <c r="H6804" s="1" t="s">
        <v>105</v>
      </c>
      <c r="I6804" s="1">
        <v>931</v>
      </c>
      <c r="J6804" s="1">
        <f>MONTH(BART_Rides[[#This Row],[Date]])</f>
        <v>8</v>
      </c>
      <c r="K6804" s="1">
        <f>WEEKDAY(BART_Rides[[#This Row],[Date]],2)</f>
        <v>6</v>
      </c>
      <c r="L6804" s="1" t="str">
        <f>LEFT(BART_Rides[[#This Row],[Lines]],1)</f>
        <v>Y</v>
      </c>
      <c r="M6804" s="1" t="str">
        <f>IF(BART_Rides[[#This Row],[FirstLetter]]="Y","Yes","No")</f>
        <v>Yes</v>
      </c>
      <c r="N6804" s="1" t="str">
        <f>IF(OR(BART_Rides[[#This Row],[Station Code]]="EM", BART_Rides[[#This Row],[Station Code]]="MT", BART_Rides[[#This Row],[Station Code]]="PL", BART_Rides[[#This Row],[Station Code]]="CC"), "Yes", "No")</f>
        <v>No</v>
      </c>
    </row>
    <row r="6805" spans="6:14">
      <c r="F6805" s="3">
        <v>44430</v>
      </c>
      <c r="G6805" s="1" t="s">
        <v>35</v>
      </c>
      <c r="H6805" s="1" t="s">
        <v>105</v>
      </c>
      <c r="I6805" s="1">
        <v>634</v>
      </c>
      <c r="J6805" s="1">
        <f>MONTH(BART_Rides[[#This Row],[Date]])</f>
        <v>8</v>
      </c>
      <c r="K6805" s="1">
        <f>WEEKDAY(BART_Rides[[#This Row],[Date]],2)</f>
        <v>7</v>
      </c>
      <c r="L6805" s="1" t="str">
        <f>LEFT(BART_Rides[[#This Row],[Lines]],1)</f>
        <v>Y</v>
      </c>
      <c r="M6805" s="1" t="str">
        <f>IF(BART_Rides[[#This Row],[FirstLetter]]="Y","Yes","No")</f>
        <v>Yes</v>
      </c>
      <c r="N6805" s="1" t="str">
        <f>IF(OR(BART_Rides[[#This Row],[Station Code]]="EM", BART_Rides[[#This Row],[Station Code]]="MT", BART_Rides[[#This Row],[Station Code]]="PL", BART_Rides[[#This Row],[Station Code]]="CC"), "Yes", "No")</f>
        <v>No</v>
      </c>
    </row>
    <row r="6806" spans="6:14">
      <c r="F6806" s="3">
        <v>44431</v>
      </c>
      <c r="G6806" s="1" t="s">
        <v>35</v>
      </c>
      <c r="H6806" s="1" t="s">
        <v>105</v>
      </c>
      <c r="I6806" s="1">
        <v>1465</v>
      </c>
      <c r="J6806" s="1">
        <f>MONTH(BART_Rides[[#This Row],[Date]])</f>
        <v>8</v>
      </c>
      <c r="K6806" s="1">
        <f>WEEKDAY(BART_Rides[[#This Row],[Date]],2)</f>
        <v>1</v>
      </c>
      <c r="L6806" s="1" t="str">
        <f>LEFT(BART_Rides[[#This Row],[Lines]],1)</f>
        <v>Y</v>
      </c>
      <c r="M6806" s="1" t="str">
        <f>IF(BART_Rides[[#This Row],[FirstLetter]]="Y","Yes","No")</f>
        <v>Yes</v>
      </c>
      <c r="N6806" s="1" t="str">
        <f>IF(OR(BART_Rides[[#This Row],[Station Code]]="EM", BART_Rides[[#This Row],[Station Code]]="MT", BART_Rides[[#This Row],[Station Code]]="PL", BART_Rides[[#This Row],[Station Code]]="CC"), "Yes", "No")</f>
        <v>No</v>
      </c>
    </row>
    <row r="6807" spans="6:14">
      <c r="F6807" s="3">
        <v>44432</v>
      </c>
      <c r="G6807" s="1" t="s">
        <v>35</v>
      </c>
      <c r="H6807" s="1" t="s">
        <v>105</v>
      </c>
      <c r="I6807" s="1">
        <v>1576</v>
      </c>
      <c r="J6807" s="1">
        <f>MONTH(BART_Rides[[#This Row],[Date]])</f>
        <v>8</v>
      </c>
      <c r="K6807" s="1">
        <f>WEEKDAY(BART_Rides[[#This Row],[Date]],2)</f>
        <v>2</v>
      </c>
      <c r="L6807" s="1" t="str">
        <f>LEFT(BART_Rides[[#This Row],[Lines]],1)</f>
        <v>Y</v>
      </c>
      <c r="M6807" s="1" t="str">
        <f>IF(BART_Rides[[#This Row],[FirstLetter]]="Y","Yes","No")</f>
        <v>Yes</v>
      </c>
      <c r="N6807" s="1" t="str">
        <f>IF(OR(BART_Rides[[#This Row],[Station Code]]="EM", BART_Rides[[#This Row],[Station Code]]="MT", BART_Rides[[#This Row],[Station Code]]="PL", BART_Rides[[#This Row],[Station Code]]="CC"), "Yes", "No")</f>
        <v>No</v>
      </c>
    </row>
    <row r="6808" spans="6:14">
      <c r="F6808" s="3">
        <v>44433</v>
      </c>
      <c r="G6808" s="1" t="s">
        <v>35</v>
      </c>
      <c r="H6808" s="1" t="s">
        <v>105</v>
      </c>
      <c r="I6808" s="1">
        <v>1606</v>
      </c>
      <c r="J6808" s="1">
        <f>MONTH(BART_Rides[[#This Row],[Date]])</f>
        <v>8</v>
      </c>
      <c r="K6808" s="1">
        <f>WEEKDAY(BART_Rides[[#This Row],[Date]],2)</f>
        <v>3</v>
      </c>
      <c r="L6808" s="1" t="str">
        <f>LEFT(BART_Rides[[#This Row],[Lines]],1)</f>
        <v>Y</v>
      </c>
      <c r="M6808" s="1" t="str">
        <f>IF(BART_Rides[[#This Row],[FirstLetter]]="Y","Yes","No")</f>
        <v>Yes</v>
      </c>
      <c r="N6808" s="1" t="str">
        <f>IF(OR(BART_Rides[[#This Row],[Station Code]]="EM", BART_Rides[[#This Row],[Station Code]]="MT", BART_Rides[[#This Row],[Station Code]]="PL", BART_Rides[[#This Row],[Station Code]]="CC"), "Yes", "No")</f>
        <v>No</v>
      </c>
    </row>
    <row r="6809" spans="6:14">
      <c r="F6809" s="3">
        <v>44434</v>
      </c>
      <c r="G6809" s="1" t="s">
        <v>35</v>
      </c>
      <c r="H6809" s="1" t="s">
        <v>105</v>
      </c>
      <c r="I6809" s="1">
        <v>1614</v>
      </c>
      <c r="J6809" s="1">
        <f>MONTH(BART_Rides[[#This Row],[Date]])</f>
        <v>8</v>
      </c>
      <c r="K6809" s="1">
        <f>WEEKDAY(BART_Rides[[#This Row],[Date]],2)</f>
        <v>4</v>
      </c>
      <c r="L6809" s="1" t="str">
        <f>LEFT(BART_Rides[[#This Row],[Lines]],1)</f>
        <v>Y</v>
      </c>
      <c r="M6809" s="1" t="str">
        <f>IF(BART_Rides[[#This Row],[FirstLetter]]="Y","Yes","No")</f>
        <v>Yes</v>
      </c>
      <c r="N6809" s="1" t="str">
        <f>IF(OR(BART_Rides[[#This Row],[Station Code]]="EM", BART_Rides[[#This Row],[Station Code]]="MT", BART_Rides[[#This Row],[Station Code]]="PL", BART_Rides[[#This Row],[Station Code]]="CC"), "Yes", "No")</f>
        <v>No</v>
      </c>
    </row>
    <row r="6810" spans="6:14">
      <c r="F6810" s="3">
        <v>44435</v>
      </c>
      <c r="G6810" s="1" t="s">
        <v>35</v>
      </c>
      <c r="H6810" s="1" t="s">
        <v>105</v>
      </c>
      <c r="I6810" s="1">
        <v>1582</v>
      </c>
      <c r="J6810" s="1">
        <f>MONTH(BART_Rides[[#This Row],[Date]])</f>
        <v>8</v>
      </c>
      <c r="K6810" s="1">
        <f>WEEKDAY(BART_Rides[[#This Row],[Date]],2)</f>
        <v>5</v>
      </c>
      <c r="L6810" s="1" t="str">
        <f>LEFT(BART_Rides[[#This Row],[Lines]],1)</f>
        <v>Y</v>
      </c>
      <c r="M6810" s="1" t="str">
        <f>IF(BART_Rides[[#This Row],[FirstLetter]]="Y","Yes","No")</f>
        <v>Yes</v>
      </c>
      <c r="N6810" s="1" t="str">
        <f>IF(OR(BART_Rides[[#This Row],[Station Code]]="EM", BART_Rides[[#This Row],[Station Code]]="MT", BART_Rides[[#This Row],[Station Code]]="PL", BART_Rides[[#This Row],[Station Code]]="CC"), "Yes", "No")</f>
        <v>No</v>
      </c>
    </row>
    <row r="6811" spans="6:14">
      <c r="F6811" s="3">
        <v>44436</v>
      </c>
      <c r="G6811" s="1" t="s">
        <v>35</v>
      </c>
      <c r="H6811" s="1" t="s">
        <v>105</v>
      </c>
      <c r="I6811" s="1">
        <v>893</v>
      </c>
      <c r="J6811" s="1">
        <f>MONTH(BART_Rides[[#This Row],[Date]])</f>
        <v>8</v>
      </c>
      <c r="K6811" s="1">
        <f>WEEKDAY(BART_Rides[[#This Row],[Date]],2)</f>
        <v>6</v>
      </c>
      <c r="L6811" s="1" t="str">
        <f>LEFT(BART_Rides[[#This Row],[Lines]],1)</f>
        <v>Y</v>
      </c>
      <c r="M6811" s="1" t="str">
        <f>IF(BART_Rides[[#This Row],[FirstLetter]]="Y","Yes","No")</f>
        <v>Yes</v>
      </c>
      <c r="N6811" s="1" t="str">
        <f>IF(OR(BART_Rides[[#This Row],[Station Code]]="EM", BART_Rides[[#This Row],[Station Code]]="MT", BART_Rides[[#This Row],[Station Code]]="PL", BART_Rides[[#This Row],[Station Code]]="CC"), "Yes", "No")</f>
        <v>No</v>
      </c>
    </row>
    <row r="6812" spans="6:14">
      <c r="F6812" s="3">
        <v>44437</v>
      </c>
      <c r="G6812" s="1" t="s">
        <v>35</v>
      </c>
      <c r="H6812" s="1" t="s">
        <v>105</v>
      </c>
      <c r="I6812" s="1">
        <v>571</v>
      </c>
      <c r="J6812" s="1">
        <f>MONTH(BART_Rides[[#This Row],[Date]])</f>
        <v>8</v>
      </c>
      <c r="K6812" s="1">
        <f>WEEKDAY(BART_Rides[[#This Row],[Date]],2)</f>
        <v>7</v>
      </c>
      <c r="L6812" s="1" t="str">
        <f>LEFT(BART_Rides[[#This Row],[Lines]],1)</f>
        <v>Y</v>
      </c>
      <c r="M6812" s="1" t="str">
        <f>IF(BART_Rides[[#This Row],[FirstLetter]]="Y","Yes","No")</f>
        <v>Yes</v>
      </c>
      <c r="N6812" s="1" t="str">
        <f>IF(OR(BART_Rides[[#This Row],[Station Code]]="EM", BART_Rides[[#This Row],[Station Code]]="MT", BART_Rides[[#This Row],[Station Code]]="PL", BART_Rides[[#This Row],[Station Code]]="CC"), "Yes", "No")</f>
        <v>No</v>
      </c>
    </row>
    <row r="6813" spans="6:14">
      <c r="F6813" s="3">
        <v>44438</v>
      </c>
      <c r="G6813" s="1" t="s">
        <v>35</v>
      </c>
      <c r="H6813" s="1" t="s">
        <v>105</v>
      </c>
      <c r="I6813" s="1">
        <v>1522</v>
      </c>
      <c r="J6813" s="1">
        <f>MONTH(BART_Rides[[#This Row],[Date]])</f>
        <v>8</v>
      </c>
      <c r="K6813" s="1">
        <f>WEEKDAY(BART_Rides[[#This Row],[Date]],2)</f>
        <v>1</v>
      </c>
      <c r="L6813" s="1" t="str">
        <f>LEFT(BART_Rides[[#This Row],[Lines]],1)</f>
        <v>Y</v>
      </c>
      <c r="M6813" s="1" t="str">
        <f>IF(BART_Rides[[#This Row],[FirstLetter]]="Y","Yes","No")</f>
        <v>Yes</v>
      </c>
      <c r="N6813" s="1" t="str">
        <f>IF(OR(BART_Rides[[#This Row],[Station Code]]="EM", BART_Rides[[#This Row],[Station Code]]="MT", BART_Rides[[#This Row],[Station Code]]="PL", BART_Rides[[#This Row],[Station Code]]="CC"), "Yes", "No")</f>
        <v>No</v>
      </c>
    </row>
    <row r="6814" spans="6:14">
      <c r="F6814" s="3">
        <v>44439</v>
      </c>
      <c r="G6814" s="1" t="s">
        <v>35</v>
      </c>
      <c r="H6814" s="1" t="s">
        <v>105</v>
      </c>
      <c r="I6814" s="1">
        <v>1603</v>
      </c>
      <c r="J6814" s="1">
        <f>MONTH(BART_Rides[[#This Row],[Date]])</f>
        <v>8</v>
      </c>
      <c r="K6814" s="1">
        <f>WEEKDAY(BART_Rides[[#This Row],[Date]],2)</f>
        <v>2</v>
      </c>
      <c r="L6814" s="1" t="str">
        <f>LEFT(BART_Rides[[#This Row],[Lines]],1)</f>
        <v>Y</v>
      </c>
      <c r="M6814" s="1" t="str">
        <f>IF(BART_Rides[[#This Row],[FirstLetter]]="Y","Yes","No")</f>
        <v>Yes</v>
      </c>
      <c r="N6814" s="1" t="str">
        <f>IF(OR(BART_Rides[[#This Row],[Station Code]]="EM", BART_Rides[[#This Row],[Station Code]]="MT", BART_Rides[[#This Row],[Station Code]]="PL", BART_Rides[[#This Row],[Station Code]]="CC"), "Yes", "No")</f>
        <v>No</v>
      </c>
    </row>
    <row r="6815" spans="6:14">
      <c r="F6815" s="3">
        <v>44440</v>
      </c>
      <c r="G6815" s="1" t="s">
        <v>35</v>
      </c>
      <c r="H6815" s="1" t="s">
        <v>105</v>
      </c>
      <c r="I6815" s="1">
        <v>1615</v>
      </c>
      <c r="J6815" s="1">
        <f>MONTH(BART_Rides[[#This Row],[Date]])</f>
        <v>9</v>
      </c>
      <c r="K6815" s="1">
        <f>WEEKDAY(BART_Rides[[#This Row],[Date]],2)</f>
        <v>3</v>
      </c>
      <c r="L6815" s="1" t="str">
        <f>LEFT(BART_Rides[[#This Row],[Lines]],1)</f>
        <v>Y</v>
      </c>
      <c r="M6815" s="1" t="str">
        <f>IF(BART_Rides[[#This Row],[FirstLetter]]="Y","Yes","No")</f>
        <v>Yes</v>
      </c>
      <c r="N6815" s="1" t="str">
        <f>IF(OR(BART_Rides[[#This Row],[Station Code]]="EM", BART_Rides[[#This Row],[Station Code]]="MT", BART_Rides[[#This Row],[Station Code]]="PL", BART_Rides[[#This Row],[Station Code]]="CC"), "Yes", "No")</f>
        <v>No</v>
      </c>
    </row>
    <row r="6816" spans="6:14">
      <c r="F6816" s="3">
        <v>44441</v>
      </c>
      <c r="G6816" s="1" t="s">
        <v>35</v>
      </c>
      <c r="H6816" s="1" t="s">
        <v>105</v>
      </c>
      <c r="I6816" s="1">
        <v>1840</v>
      </c>
      <c r="J6816" s="1">
        <f>MONTH(BART_Rides[[#This Row],[Date]])</f>
        <v>9</v>
      </c>
      <c r="K6816" s="1">
        <f>WEEKDAY(BART_Rides[[#This Row],[Date]],2)</f>
        <v>4</v>
      </c>
      <c r="L6816" s="1" t="str">
        <f>LEFT(BART_Rides[[#This Row],[Lines]],1)</f>
        <v>Y</v>
      </c>
      <c r="M6816" s="1" t="str">
        <f>IF(BART_Rides[[#This Row],[FirstLetter]]="Y","Yes","No")</f>
        <v>Yes</v>
      </c>
      <c r="N6816" s="1" t="str">
        <f>IF(OR(BART_Rides[[#This Row],[Station Code]]="EM", BART_Rides[[#This Row],[Station Code]]="MT", BART_Rides[[#This Row],[Station Code]]="PL", BART_Rides[[#This Row],[Station Code]]="CC"), "Yes", "No")</f>
        <v>No</v>
      </c>
    </row>
    <row r="6817" spans="6:14">
      <c r="F6817" s="3">
        <v>44442</v>
      </c>
      <c r="G6817" s="1" t="s">
        <v>35</v>
      </c>
      <c r="H6817" s="1" t="s">
        <v>105</v>
      </c>
      <c r="I6817" s="1">
        <v>1637</v>
      </c>
      <c r="J6817" s="1">
        <f>MONTH(BART_Rides[[#This Row],[Date]])</f>
        <v>9</v>
      </c>
      <c r="K6817" s="1">
        <f>WEEKDAY(BART_Rides[[#This Row],[Date]],2)</f>
        <v>5</v>
      </c>
      <c r="L6817" s="1" t="str">
        <f>LEFT(BART_Rides[[#This Row],[Lines]],1)</f>
        <v>Y</v>
      </c>
      <c r="M6817" s="1" t="str">
        <f>IF(BART_Rides[[#This Row],[FirstLetter]]="Y","Yes","No")</f>
        <v>Yes</v>
      </c>
      <c r="N6817" s="1" t="str">
        <f>IF(OR(BART_Rides[[#This Row],[Station Code]]="EM", BART_Rides[[#This Row],[Station Code]]="MT", BART_Rides[[#This Row],[Station Code]]="PL", BART_Rides[[#This Row],[Station Code]]="CC"), "Yes", "No")</f>
        <v>No</v>
      </c>
    </row>
    <row r="6818" spans="6:14">
      <c r="F6818" s="3">
        <v>44443</v>
      </c>
      <c r="G6818" s="1" t="s">
        <v>35</v>
      </c>
      <c r="H6818" s="1" t="s">
        <v>105</v>
      </c>
      <c r="I6818" s="1">
        <v>902</v>
      </c>
      <c r="J6818" s="1">
        <f>MONTH(BART_Rides[[#This Row],[Date]])</f>
        <v>9</v>
      </c>
      <c r="K6818" s="1">
        <f>WEEKDAY(BART_Rides[[#This Row],[Date]],2)</f>
        <v>6</v>
      </c>
      <c r="L6818" s="1" t="str">
        <f>LEFT(BART_Rides[[#This Row],[Lines]],1)</f>
        <v>Y</v>
      </c>
      <c r="M6818" s="1" t="str">
        <f>IF(BART_Rides[[#This Row],[FirstLetter]]="Y","Yes","No")</f>
        <v>Yes</v>
      </c>
      <c r="N6818" s="1" t="str">
        <f>IF(OR(BART_Rides[[#This Row],[Station Code]]="EM", BART_Rides[[#This Row],[Station Code]]="MT", BART_Rides[[#This Row],[Station Code]]="PL", BART_Rides[[#This Row],[Station Code]]="CC"), "Yes", "No")</f>
        <v>No</v>
      </c>
    </row>
    <row r="6819" spans="6:14">
      <c r="F6819" s="3">
        <v>44444</v>
      </c>
      <c r="G6819" s="1" t="s">
        <v>35</v>
      </c>
      <c r="H6819" s="1" t="s">
        <v>105</v>
      </c>
      <c r="I6819" s="1">
        <v>755</v>
      </c>
      <c r="J6819" s="1">
        <f>MONTH(BART_Rides[[#This Row],[Date]])</f>
        <v>9</v>
      </c>
      <c r="K6819" s="1">
        <f>WEEKDAY(BART_Rides[[#This Row],[Date]],2)</f>
        <v>7</v>
      </c>
      <c r="L6819" s="1" t="str">
        <f>LEFT(BART_Rides[[#This Row],[Lines]],1)</f>
        <v>Y</v>
      </c>
      <c r="M6819" s="1" t="str">
        <f>IF(BART_Rides[[#This Row],[FirstLetter]]="Y","Yes","No")</f>
        <v>Yes</v>
      </c>
      <c r="N6819" s="1" t="str">
        <f>IF(OR(BART_Rides[[#This Row],[Station Code]]="EM", BART_Rides[[#This Row],[Station Code]]="MT", BART_Rides[[#This Row],[Station Code]]="PL", BART_Rides[[#This Row],[Station Code]]="CC"), "Yes", "No")</f>
        <v>No</v>
      </c>
    </row>
    <row r="6820" spans="6:14">
      <c r="F6820" s="3">
        <v>44445</v>
      </c>
      <c r="G6820" s="1" t="s">
        <v>35</v>
      </c>
      <c r="H6820" s="1" t="s">
        <v>105</v>
      </c>
      <c r="I6820" s="1">
        <v>629</v>
      </c>
      <c r="J6820" s="1">
        <f>MONTH(BART_Rides[[#This Row],[Date]])</f>
        <v>9</v>
      </c>
      <c r="K6820" s="1">
        <f>WEEKDAY(BART_Rides[[#This Row],[Date]],2)</f>
        <v>1</v>
      </c>
      <c r="L6820" s="1" t="str">
        <f>LEFT(BART_Rides[[#This Row],[Lines]],1)</f>
        <v>Y</v>
      </c>
      <c r="M6820" s="1" t="str">
        <f>IF(BART_Rides[[#This Row],[FirstLetter]]="Y","Yes","No")</f>
        <v>Yes</v>
      </c>
      <c r="N6820" s="1" t="str">
        <f>IF(OR(BART_Rides[[#This Row],[Station Code]]="EM", BART_Rides[[#This Row],[Station Code]]="MT", BART_Rides[[#This Row],[Station Code]]="PL", BART_Rides[[#This Row],[Station Code]]="CC"), "Yes", "No")</f>
        <v>No</v>
      </c>
    </row>
    <row r="6821" spans="6:14">
      <c r="F6821" s="3">
        <v>44446</v>
      </c>
      <c r="G6821" s="1" t="s">
        <v>35</v>
      </c>
      <c r="H6821" s="1" t="s">
        <v>105</v>
      </c>
      <c r="I6821" s="1">
        <v>1672</v>
      </c>
      <c r="J6821" s="1">
        <f>MONTH(BART_Rides[[#This Row],[Date]])</f>
        <v>9</v>
      </c>
      <c r="K6821" s="1">
        <f>WEEKDAY(BART_Rides[[#This Row],[Date]],2)</f>
        <v>2</v>
      </c>
      <c r="L6821" s="1" t="str">
        <f>LEFT(BART_Rides[[#This Row],[Lines]],1)</f>
        <v>Y</v>
      </c>
      <c r="M6821" s="1" t="str">
        <f>IF(BART_Rides[[#This Row],[FirstLetter]]="Y","Yes","No")</f>
        <v>Yes</v>
      </c>
      <c r="N6821" s="1" t="str">
        <f>IF(OR(BART_Rides[[#This Row],[Station Code]]="EM", BART_Rides[[#This Row],[Station Code]]="MT", BART_Rides[[#This Row],[Station Code]]="PL", BART_Rides[[#This Row],[Station Code]]="CC"), "Yes", "No")</f>
        <v>No</v>
      </c>
    </row>
    <row r="6822" spans="6:14">
      <c r="F6822" s="3">
        <v>44447</v>
      </c>
      <c r="G6822" s="1" t="s">
        <v>35</v>
      </c>
      <c r="H6822" s="1" t="s">
        <v>105</v>
      </c>
      <c r="I6822" s="1">
        <v>1723</v>
      </c>
      <c r="J6822" s="1">
        <f>MONTH(BART_Rides[[#This Row],[Date]])</f>
        <v>9</v>
      </c>
      <c r="K6822" s="1">
        <f>WEEKDAY(BART_Rides[[#This Row],[Date]],2)</f>
        <v>3</v>
      </c>
      <c r="L6822" s="1" t="str">
        <f>LEFT(BART_Rides[[#This Row],[Lines]],1)</f>
        <v>Y</v>
      </c>
      <c r="M6822" s="1" t="str">
        <f>IF(BART_Rides[[#This Row],[FirstLetter]]="Y","Yes","No")</f>
        <v>Yes</v>
      </c>
      <c r="N6822" s="1" t="str">
        <f>IF(OR(BART_Rides[[#This Row],[Station Code]]="EM", BART_Rides[[#This Row],[Station Code]]="MT", BART_Rides[[#This Row],[Station Code]]="PL", BART_Rides[[#This Row],[Station Code]]="CC"), "Yes", "No")</f>
        <v>No</v>
      </c>
    </row>
    <row r="6823" spans="6:14">
      <c r="F6823" s="3">
        <v>44448</v>
      </c>
      <c r="G6823" s="1" t="s">
        <v>35</v>
      </c>
      <c r="H6823" s="1" t="s">
        <v>105</v>
      </c>
      <c r="I6823" s="1">
        <v>1759</v>
      </c>
      <c r="J6823" s="1">
        <f>MONTH(BART_Rides[[#This Row],[Date]])</f>
        <v>9</v>
      </c>
      <c r="K6823" s="1">
        <f>WEEKDAY(BART_Rides[[#This Row],[Date]],2)</f>
        <v>4</v>
      </c>
      <c r="L6823" s="1" t="str">
        <f>LEFT(BART_Rides[[#This Row],[Lines]],1)</f>
        <v>Y</v>
      </c>
      <c r="M6823" s="1" t="str">
        <f>IF(BART_Rides[[#This Row],[FirstLetter]]="Y","Yes","No")</f>
        <v>Yes</v>
      </c>
      <c r="N6823" s="1" t="str">
        <f>IF(OR(BART_Rides[[#This Row],[Station Code]]="EM", BART_Rides[[#This Row],[Station Code]]="MT", BART_Rides[[#This Row],[Station Code]]="PL", BART_Rides[[#This Row],[Station Code]]="CC"), "Yes", "No")</f>
        <v>No</v>
      </c>
    </row>
    <row r="6824" spans="6:14">
      <c r="F6824" s="3">
        <v>44449</v>
      </c>
      <c r="G6824" s="1" t="s">
        <v>35</v>
      </c>
      <c r="H6824" s="1" t="s">
        <v>105</v>
      </c>
      <c r="I6824" s="1">
        <v>1641</v>
      </c>
      <c r="J6824" s="1">
        <f>MONTH(BART_Rides[[#This Row],[Date]])</f>
        <v>9</v>
      </c>
      <c r="K6824" s="1">
        <f>WEEKDAY(BART_Rides[[#This Row],[Date]],2)</f>
        <v>5</v>
      </c>
      <c r="L6824" s="1" t="str">
        <f>LEFT(BART_Rides[[#This Row],[Lines]],1)</f>
        <v>Y</v>
      </c>
      <c r="M6824" s="1" t="str">
        <f>IF(BART_Rides[[#This Row],[FirstLetter]]="Y","Yes","No")</f>
        <v>Yes</v>
      </c>
      <c r="N6824" s="1" t="str">
        <f>IF(OR(BART_Rides[[#This Row],[Station Code]]="EM", BART_Rides[[#This Row],[Station Code]]="MT", BART_Rides[[#This Row],[Station Code]]="PL", BART_Rides[[#This Row],[Station Code]]="CC"), "Yes", "No")</f>
        <v>No</v>
      </c>
    </row>
    <row r="6825" spans="6:14">
      <c r="F6825" s="3">
        <v>44450</v>
      </c>
      <c r="G6825" s="1" t="s">
        <v>35</v>
      </c>
      <c r="H6825" s="1" t="s">
        <v>105</v>
      </c>
      <c r="I6825" s="1">
        <v>873</v>
      </c>
      <c r="J6825" s="1">
        <f>MONTH(BART_Rides[[#This Row],[Date]])</f>
        <v>9</v>
      </c>
      <c r="K6825" s="1">
        <f>WEEKDAY(BART_Rides[[#This Row],[Date]],2)</f>
        <v>6</v>
      </c>
      <c r="L6825" s="1" t="str">
        <f>LEFT(BART_Rides[[#This Row],[Lines]],1)</f>
        <v>Y</v>
      </c>
      <c r="M6825" s="1" t="str">
        <f>IF(BART_Rides[[#This Row],[FirstLetter]]="Y","Yes","No")</f>
        <v>Yes</v>
      </c>
      <c r="N6825" s="1" t="str">
        <f>IF(OR(BART_Rides[[#This Row],[Station Code]]="EM", BART_Rides[[#This Row],[Station Code]]="MT", BART_Rides[[#This Row],[Station Code]]="PL", BART_Rides[[#This Row],[Station Code]]="CC"), "Yes", "No")</f>
        <v>No</v>
      </c>
    </row>
    <row r="6826" spans="6:14">
      <c r="F6826" s="3">
        <v>44451</v>
      </c>
      <c r="G6826" s="1" t="s">
        <v>35</v>
      </c>
      <c r="H6826" s="1" t="s">
        <v>105</v>
      </c>
      <c r="I6826" s="1">
        <v>624</v>
      </c>
      <c r="J6826" s="1">
        <f>MONTH(BART_Rides[[#This Row],[Date]])</f>
        <v>9</v>
      </c>
      <c r="K6826" s="1">
        <f>WEEKDAY(BART_Rides[[#This Row],[Date]],2)</f>
        <v>7</v>
      </c>
      <c r="L6826" s="1" t="str">
        <f>LEFT(BART_Rides[[#This Row],[Lines]],1)</f>
        <v>Y</v>
      </c>
      <c r="M6826" s="1" t="str">
        <f>IF(BART_Rides[[#This Row],[FirstLetter]]="Y","Yes","No")</f>
        <v>Yes</v>
      </c>
      <c r="N6826" s="1" t="str">
        <f>IF(OR(BART_Rides[[#This Row],[Station Code]]="EM", BART_Rides[[#This Row],[Station Code]]="MT", BART_Rides[[#This Row],[Station Code]]="PL", BART_Rides[[#This Row],[Station Code]]="CC"), "Yes", "No")</f>
        <v>No</v>
      </c>
    </row>
    <row r="6827" spans="6:14">
      <c r="F6827" s="3">
        <v>44452</v>
      </c>
      <c r="G6827" s="1" t="s">
        <v>35</v>
      </c>
      <c r="H6827" s="1" t="s">
        <v>105</v>
      </c>
      <c r="I6827" s="1">
        <v>1502</v>
      </c>
      <c r="J6827" s="1">
        <f>MONTH(BART_Rides[[#This Row],[Date]])</f>
        <v>9</v>
      </c>
      <c r="K6827" s="1">
        <f>WEEKDAY(BART_Rides[[#This Row],[Date]],2)</f>
        <v>1</v>
      </c>
      <c r="L6827" s="1" t="str">
        <f>LEFT(BART_Rides[[#This Row],[Lines]],1)</f>
        <v>Y</v>
      </c>
      <c r="M6827" s="1" t="str">
        <f>IF(BART_Rides[[#This Row],[FirstLetter]]="Y","Yes","No")</f>
        <v>Yes</v>
      </c>
      <c r="N6827" s="1" t="str">
        <f>IF(OR(BART_Rides[[#This Row],[Station Code]]="EM", BART_Rides[[#This Row],[Station Code]]="MT", BART_Rides[[#This Row],[Station Code]]="PL", BART_Rides[[#This Row],[Station Code]]="CC"), "Yes", "No")</f>
        <v>No</v>
      </c>
    </row>
    <row r="6828" spans="6:14">
      <c r="F6828" s="3">
        <v>44453</v>
      </c>
      <c r="G6828" s="1" t="s">
        <v>35</v>
      </c>
      <c r="H6828" s="1" t="s">
        <v>105</v>
      </c>
      <c r="I6828" s="1">
        <v>1685</v>
      </c>
      <c r="J6828" s="1">
        <f>MONTH(BART_Rides[[#This Row],[Date]])</f>
        <v>9</v>
      </c>
      <c r="K6828" s="1">
        <f>WEEKDAY(BART_Rides[[#This Row],[Date]],2)</f>
        <v>2</v>
      </c>
      <c r="L6828" s="1" t="str">
        <f>LEFT(BART_Rides[[#This Row],[Lines]],1)</f>
        <v>Y</v>
      </c>
      <c r="M6828" s="1" t="str">
        <f>IF(BART_Rides[[#This Row],[FirstLetter]]="Y","Yes","No")</f>
        <v>Yes</v>
      </c>
      <c r="N6828" s="1" t="str">
        <f>IF(OR(BART_Rides[[#This Row],[Station Code]]="EM", BART_Rides[[#This Row],[Station Code]]="MT", BART_Rides[[#This Row],[Station Code]]="PL", BART_Rides[[#This Row],[Station Code]]="CC"), "Yes", "No")</f>
        <v>No</v>
      </c>
    </row>
    <row r="6829" spans="6:14">
      <c r="F6829" s="3">
        <v>44454</v>
      </c>
      <c r="G6829" s="1" t="s">
        <v>35</v>
      </c>
      <c r="H6829" s="1" t="s">
        <v>105</v>
      </c>
      <c r="I6829" s="1">
        <v>1739</v>
      </c>
      <c r="J6829" s="1">
        <f>MONTH(BART_Rides[[#This Row],[Date]])</f>
        <v>9</v>
      </c>
      <c r="K6829" s="1">
        <f>WEEKDAY(BART_Rides[[#This Row],[Date]],2)</f>
        <v>3</v>
      </c>
      <c r="L6829" s="1" t="str">
        <f>LEFT(BART_Rides[[#This Row],[Lines]],1)</f>
        <v>Y</v>
      </c>
      <c r="M6829" s="1" t="str">
        <f>IF(BART_Rides[[#This Row],[FirstLetter]]="Y","Yes","No")</f>
        <v>Yes</v>
      </c>
      <c r="N6829" s="1" t="str">
        <f>IF(OR(BART_Rides[[#This Row],[Station Code]]="EM", BART_Rides[[#This Row],[Station Code]]="MT", BART_Rides[[#This Row],[Station Code]]="PL", BART_Rides[[#This Row],[Station Code]]="CC"), "Yes", "No")</f>
        <v>No</v>
      </c>
    </row>
    <row r="6830" spans="6:14">
      <c r="F6830" s="3">
        <v>44455</v>
      </c>
      <c r="G6830" s="1" t="s">
        <v>35</v>
      </c>
      <c r="H6830" s="1" t="s">
        <v>105</v>
      </c>
      <c r="I6830" s="1">
        <v>1803</v>
      </c>
      <c r="J6830" s="1">
        <f>MONTH(BART_Rides[[#This Row],[Date]])</f>
        <v>9</v>
      </c>
      <c r="K6830" s="1">
        <f>WEEKDAY(BART_Rides[[#This Row],[Date]],2)</f>
        <v>4</v>
      </c>
      <c r="L6830" s="1" t="str">
        <f>LEFT(BART_Rides[[#This Row],[Lines]],1)</f>
        <v>Y</v>
      </c>
      <c r="M6830" s="1" t="str">
        <f>IF(BART_Rides[[#This Row],[FirstLetter]]="Y","Yes","No")</f>
        <v>Yes</v>
      </c>
      <c r="N6830" s="1" t="str">
        <f>IF(OR(BART_Rides[[#This Row],[Station Code]]="EM", BART_Rides[[#This Row],[Station Code]]="MT", BART_Rides[[#This Row],[Station Code]]="PL", BART_Rides[[#This Row],[Station Code]]="CC"), "Yes", "No")</f>
        <v>No</v>
      </c>
    </row>
    <row r="6831" spans="6:14">
      <c r="F6831" s="3">
        <v>44456</v>
      </c>
      <c r="G6831" s="1" t="s">
        <v>35</v>
      </c>
      <c r="H6831" s="1" t="s">
        <v>105</v>
      </c>
      <c r="I6831" s="1">
        <v>1735</v>
      </c>
      <c r="J6831" s="1">
        <f>MONTH(BART_Rides[[#This Row],[Date]])</f>
        <v>9</v>
      </c>
      <c r="K6831" s="1">
        <f>WEEKDAY(BART_Rides[[#This Row],[Date]],2)</f>
        <v>5</v>
      </c>
      <c r="L6831" s="1" t="str">
        <f>LEFT(BART_Rides[[#This Row],[Lines]],1)</f>
        <v>Y</v>
      </c>
      <c r="M6831" s="1" t="str">
        <f>IF(BART_Rides[[#This Row],[FirstLetter]]="Y","Yes","No")</f>
        <v>Yes</v>
      </c>
      <c r="N6831" s="1" t="str">
        <f>IF(OR(BART_Rides[[#This Row],[Station Code]]="EM", BART_Rides[[#This Row],[Station Code]]="MT", BART_Rides[[#This Row],[Station Code]]="PL", BART_Rides[[#This Row],[Station Code]]="CC"), "Yes", "No")</f>
        <v>No</v>
      </c>
    </row>
    <row r="6832" spans="6:14">
      <c r="F6832" s="3">
        <v>44457</v>
      </c>
      <c r="G6832" s="1" t="s">
        <v>35</v>
      </c>
      <c r="H6832" s="1" t="s">
        <v>105</v>
      </c>
      <c r="I6832" s="1">
        <v>1436</v>
      </c>
      <c r="J6832" s="1">
        <f>MONTH(BART_Rides[[#This Row],[Date]])</f>
        <v>9</v>
      </c>
      <c r="K6832" s="1">
        <f>WEEKDAY(BART_Rides[[#This Row],[Date]],2)</f>
        <v>6</v>
      </c>
      <c r="L6832" s="1" t="str">
        <f>LEFT(BART_Rides[[#This Row],[Lines]],1)</f>
        <v>Y</v>
      </c>
      <c r="M6832" s="1" t="str">
        <f>IF(BART_Rides[[#This Row],[FirstLetter]]="Y","Yes","No")</f>
        <v>Yes</v>
      </c>
      <c r="N6832" s="1" t="str">
        <f>IF(OR(BART_Rides[[#This Row],[Station Code]]="EM", BART_Rides[[#This Row],[Station Code]]="MT", BART_Rides[[#This Row],[Station Code]]="PL", BART_Rides[[#This Row],[Station Code]]="CC"), "Yes", "No")</f>
        <v>No</v>
      </c>
    </row>
    <row r="6833" spans="6:14">
      <c r="F6833" s="3">
        <v>44458</v>
      </c>
      <c r="G6833" s="1" t="s">
        <v>35</v>
      </c>
      <c r="H6833" s="1" t="s">
        <v>105</v>
      </c>
      <c r="I6833" s="1">
        <v>953</v>
      </c>
      <c r="J6833" s="1">
        <f>MONTH(BART_Rides[[#This Row],[Date]])</f>
        <v>9</v>
      </c>
      <c r="K6833" s="1">
        <f>WEEKDAY(BART_Rides[[#This Row],[Date]],2)</f>
        <v>7</v>
      </c>
      <c r="L6833" s="1" t="str">
        <f>LEFT(BART_Rides[[#This Row],[Lines]],1)</f>
        <v>Y</v>
      </c>
      <c r="M6833" s="1" t="str">
        <f>IF(BART_Rides[[#This Row],[FirstLetter]]="Y","Yes","No")</f>
        <v>Yes</v>
      </c>
      <c r="N6833" s="1" t="str">
        <f>IF(OR(BART_Rides[[#This Row],[Station Code]]="EM", BART_Rides[[#This Row],[Station Code]]="MT", BART_Rides[[#This Row],[Station Code]]="PL", BART_Rides[[#This Row],[Station Code]]="CC"), "Yes", "No")</f>
        <v>No</v>
      </c>
    </row>
    <row r="6834" spans="6:14">
      <c r="F6834" s="3">
        <v>44459</v>
      </c>
      <c r="G6834" s="1" t="s">
        <v>35</v>
      </c>
      <c r="H6834" s="1" t="s">
        <v>105</v>
      </c>
      <c r="I6834" s="1">
        <v>1582</v>
      </c>
      <c r="J6834" s="1">
        <f>MONTH(BART_Rides[[#This Row],[Date]])</f>
        <v>9</v>
      </c>
      <c r="K6834" s="1">
        <f>WEEKDAY(BART_Rides[[#This Row],[Date]],2)</f>
        <v>1</v>
      </c>
      <c r="L6834" s="1" t="str">
        <f>LEFT(BART_Rides[[#This Row],[Lines]],1)</f>
        <v>Y</v>
      </c>
      <c r="M6834" s="1" t="str">
        <f>IF(BART_Rides[[#This Row],[FirstLetter]]="Y","Yes","No")</f>
        <v>Yes</v>
      </c>
      <c r="N6834" s="1" t="str">
        <f>IF(OR(BART_Rides[[#This Row],[Station Code]]="EM", BART_Rides[[#This Row],[Station Code]]="MT", BART_Rides[[#This Row],[Station Code]]="PL", BART_Rides[[#This Row],[Station Code]]="CC"), "Yes", "No")</f>
        <v>No</v>
      </c>
    </row>
    <row r="6835" spans="6:14">
      <c r="F6835" s="3">
        <v>44460</v>
      </c>
      <c r="G6835" s="1" t="s">
        <v>35</v>
      </c>
      <c r="H6835" s="1" t="s">
        <v>105</v>
      </c>
      <c r="I6835" s="1">
        <v>1769</v>
      </c>
      <c r="J6835" s="1">
        <f>MONTH(BART_Rides[[#This Row],[Date]])</f>
        <v>9</v>
      </c>
      <c r="K6835" s="1">
        <f>WEEKDAY(BART_Rides[[#This Row],[Date]],2)</f>
        <v>2</v>
      </c>
      <c r="L6835" s="1" t="str">
        <f>LEFT(BART_Rides[[#This Row],[Lines]],1)</f>
        <v>Y</v>
      </c>
      <c r="M6835" s="1" t="str">
        <f>IF(BART_Rides[[#This Row],[FirstLetter]]="Y","Yes","No")</f>
        <v>Yes</v>
      </c>
      <c r="N6835" s="1" t="str">
        <f>IF(OR(BART_Rides[[#This Row],[Station Code]]="EM", BART_Rides[[#This Row],[Station Code]]="MT", BART_Rides[[#This Row],[Station Code]]="PL", BART_Rides[[#This Row],[Station Code]]="CC"), "Yes", "No")</f>
        <v>No</v>
      </c>
    </row>
    <row r="6836" spans="6:14">
      <c r="F6836" s="3">
        <v>44461</v>
      </c>
      <c r="G6836" s="1" t="s">
        <v>35</v>
      </c>
      <c r="H6836" s="1" t="s">
        <v>105</v>
      </c>
      <c r="I6836" s="1">
        <v>1764</v>
      </c>
      <c r="J6836" s="1">
        <f>MONTH(BART_Rides[[#This Row],[Date]])</f>
        <v>9</v>
      </c>
      <c r="K6836" s="1">
        <f>WEEKDAY(BART_Rides[[#This Row],[Date]],2)</f>
        <v>3</v>
      </c>
      <c r="L6836" s="1" t="str">
        <f>LEFT(BART_Rides[[#This Row],[Lines]],1)</f>
        <v>Y</v>
      </c>
      <c r="M6836" s="1" t="str">
        <f>IF(BART_Rides[[#This Row],[FirstLetter]]="Y","Yes","No")</f>
        <v>Yes</v>
      </c>
      <c r="N6836" s="1" t="str">
        <f>IF(OR(BART_Rides[[#This Row],[Station Code]]="EM", BART_Rides[[#This Row],[Station Code]]="MT", BART_Rides[[#This Row],[Station Code]]="PL", BART_Rides[[#This Row],[Station Code]]="CC"), "Yes", "No")</f>
        <v>No</v>
      </c>
    </row>
    <row r="6837" spans="6:14">
      <c r="F6837" s="3">
        <v>44462</v>
      </c>
      <c r="G6837" s="1" t="s">
        <v>35</v>
      </c>
      <c r="H6837" s="1" t="s">
        <v>105</v>
      </c>
      <c r="I6837" s="1">
        <v>1727</v>
      </c>
      <c r="J6837" s="1">
        <f>MONTH(BART_Rides[[#This Row],[Date]])</f>
        <v>9</v>
      </c>
      <c r="K6837" s="1">
        <f>WEEKDAY(BART_Rides[[#This Row],[Date]],2)</f>
        <v>4</v>
      </c>
      <c r="L6837" s="1" t="str">
        <f>LEFT(BART_Rides[[#This Row],[Lines]],1)</f>
        <v>Y</v>
      </c>
      <c r="M6837" s="1" t="str">
        <f>IF(BART_Rides[[#This Row],[FirstLetter]]="Y","Yes","No")</f>
        <v>Yes</v>
      </c>
      <c r="N6837" s="1" t="str">
        <f>IF(OR(BART_Rides[[#This Row],[Station Code]]="EM", BART_Rides[[#This Row],[Station Code]]="MT", BART_Rides[[#This Row],[Station Code]]="PL", BART_Rides[[#This Row],[Station Code]]="CC"), "Yes", "No")</f>
        <v>No</v>
      </c>
    </row>
    <row r="6838" spans="6:14">
      <c r="F6838" s="3">
        <v>44463</v>
      </c>
      <c r="G6838" s="1" t="s">
        <v>35</v>
      </c>
      <c r="H6838" s="1" t="s">
        <v>105</v>
      </c>
      <c r="I6838" s="1">
        <v>1690</v>
      </c>
      <c r="J6838" s="1">
        <f>MONTH(BART_Rides[[#This Row],[Date]])</f>
        <v>9</v>
      </c>
      <c r="K6838" s="1">
        <f>WEEKDAY(BART_Rides[[#This Row],[Date]],2)</f>
        <v>5</v>
      </c>
      <c r="L6838" s="1" t="str">
        <f>LEFT(BART_Rides[[#This Row],[Lines]],1)</f>
        <v>Y</v>
      </c>
      <c r="M6838" s="1" t="str">
        <f>IF(BART_Rides[[#This Row],[FirstLetter]]="Y","Yes","No")</f>
        <v>Yes</v>
      </c>
      <c r="N6838" s="1" t="str">
        <f>IF(OR(BART_Rides[[#This Row],[Station Code]]="EM", BART_Rides[[#This Row],[Station Code]]="MT", BART_Rides[[#This Row],[Station Code]]="PL", BART_Rides[[#This Row],[Station Code]]="CC"), "Yes", "No")</f>
        <v>No</v>
      </c>
    </row>
    <row r="6839" spans="6:14">
      <c r="F6839" s="3">
        <v>44464</v>
      </c>
      <c r="G6839" s="1" t="s">
        <v>35</v>
      </c>
      <c r="H6839" s="1" t="s">
        <v>105</v>
      </c>
      <c r="I6839" s="1">
        <v>900</v>
      </c>
      <c r="J6839" s="1">
        <f>MONTH(BART_Rides[[#This Row],[Date]])</f>
        <v>9</v>
      </c>
      <c r="K6839" s="1">
        <f>WEEKDAY(BART_Rides[[#This Row],[Date]],2)</f>
        <v>6</v>
      </c>
      <c r="L6839" s="1" t="str">
        <f>LEFT(BART_Rides[[#This Row],[Lines]],1)</f>
        <v>Y</v>
      </c>
      <c r="M6839" s="1" t="str">
        <f>IF(BART_Rides[[#This Row],[FirstLetter]]="Y","Yes","No")</f>
        <v>Yes</v>
      </c>
      <c r="N6839" s="1" t="str">
        <f>IF(OR(BART_Rides[[#This Row],[Station Code]]="EM", BART_Rides[[#This Row],[Station Code]]="MT", BART_Rides[[#This Row],[Station Code]]="PL", BART_Rides[[#This Row],[Station Code]]="CC"), "Yes", "No")</f>
        <v>No</v>
      </c>
    </row>
    <row r="6840" spans="6:14">
      <c r="F6840" s="3">
        <v>44465</v>
      </c>
      <c r="G6840" s="1" t="s">
        <v>35</v>
      </c>
      <c r="H6840" s="1" t="s">
        <v>105</v>
      </c>
      <c r="I6840" s="1">
        <v>726</v>
      </c>
      <c r="J6840" s="1">
        <f>MONTH(BART_Rides[[#This Row],[Date]])</f>
        <v>9</v>
      </c>
      <c r="K6840" s="1">
        <f>WEEKDAY(BART_Rides[[#This Row],[Date]],2)</f>
        <v>7</v>
      </c>
      <c r="L6840" s="1" t="str">
        <f>LEFT(BART_Rides[[#This Row],[Lines]],1)</f>
        <v>Y</v>
      </c>
      <c r="M6840" s="1" t="str">
        <f>IF(BART_Rides[[#This Row],[FirstLetter]]="Y","Yes","No")</f>
        <v>Yes</v>
      </c>
      <c r="N6840" s="1" t="str">
        <f>IF(OR(BART_Rides[[#This Row],[Station Code]]="EM", BART_Rides[[#This Row],[Station Code]]="MT", BART_Rides[[#This Row],[Station Code]]="PL", BART_Rides[[#This Row],[Station Code]]="CC"), "Yes", "No")</f>
        <v>No</v>
      </c>
    </row>
    <row r="6841" spans="6:14">
      <c r="F6841" s="3">
        <v>44466</v>
      </c>
      <c r="G6841" s="1" t="s">
        <v>35</v>
      </c>
      <c r="H6841" s="1" t="s">
        <v>105</v>
      </c>
      <c r="I6841" s="1">
        <v>1607</v>
      </c>
      <c r="J6841" s="1">
        <f>MONTH(BART_Rides[[#This Row],[Date]])</f>
        <v>9</v>
      </c>
      <c r="K6841" s="1">
        <f>WEEKDAY(BART_Rides[[#This Row],[Date]],2)</f>
        <v>1</v>
      </c>
      <c r="L6841" s="1" t="str">
        <f>LEFT(BART_Rides[[#This Row],[Lines]],1)</f>
        <v>Y</v>
      </c>
      <c r="M6841" s="1" t="str">
        <f>IF(BART_Rides[[#This Row],[FirstLetter]]="Y","Yes","No")</f>
        <v>Yes</v>
      </c>
      <c r="N6841" s="1" t="str">
        <f>IF(OR(BART_Rides[[#This Row],[Station Code]]="EM", BART_Rides[[#This Row],[Station Code]]="MT", BART_Rides[[#This Row],[Station Code]]="PL", BART_Rides[[#This Row],[Station Code]]="CC"), "Yes", "No")</f>
        <v>No</v>
      </c>
    </row>
    <row r="6842" spans="6:14">
      <c r="F6842" s="3">
        <v>44467</v>
      </c>
      <c r="G6842" s="1" t="s">
        <v>35</v>
      </c>
      <c r="H6842" s="1" t="s">
        <v>105</v>
      </c>
      <c r="I6842" s="1">
        <v>1715</v>
      </c>
      <c r="J6842" s="1">
        <f>MONTH(BART_Rides[[#This Row],[Date]])</f>
        <v>9</v>
      </c>
      <c r="K6842" s="1">
        <f>WEEKDAY(BART_Rides[[#This Row],[Date]],2)</f>
        <v>2</v>
      </c>
      <c r="L6842" s="1" t="str">
        <f>LEFT(BART_Rides[[#This Row],[Lines]],1)</f>
        <v>Y</v>
      </c>
      <c r="M6842" s="1" t="str">
        <f>IF(BART_Rides[[#This Row],[FirstLetter]]="Y","Yes","No")</f>
        <v>Yes</v>
      </c>
      <c r="N6842" s="1" t="str">
        <f>IF(OR(BART_Rides[[#This Row],[Station Code]]="EM", BART_Rides[[#This Row],[Station Code]]="MT", BART_Rides[[#This Row],[Station Code]]="PL", BART_Rides[[#This Row],[Station Code]]="CC"), "Yes", "No")</f>
        <v>No</v>
      </c>
    </row>
    <row r="6843" spans="6:14">
      <c r="F6843" s="3">
        <v>44468</v>
      </c>
      <c r="G6843" s="1" t="s">
        <v>35</v>
      </c>
      <c r="H6843" s="1" t="s">
        <v>105</v>
      </c>
      <c r="I6843" s="1">
        <v>1934</v>
      </c>
      <c r="J6843" s="1">
        <f>MONTH(BART_Rides[[#This Row],[Date]])</f>
        <v>9</v>
      </c>
      <c r="K6843" s="1">
        <f>WEEKDAY(BART_Rides[[#This Row],[Date]],2)</f>
        <v>3</v>
      </c>
      <c r="L6843" s="1" t="str">
        <f>LEFT(BART_Rides[[#This Row],[Lines]],1)</f>
        <v>Y</v>
      </c>
      <c r="M6843" s="1" t="str">
        <f>IF(BART_Rides[[#This Row],[FirstLetter]]="Y","Yes","No")</f>
        <v>Yes</v>
      </c>
      <c r="N6843" s="1" t="str">
        <f>IF(OR(BART_Rides[[#This Row],[Station Code]]="EM", BART_Rides[[#This Row],[Station Code]]="MT", BART_Rides[[#This Row],[Station Code]]="PL", BART_Rides[[#This Row],[Station Code]]="CC"), "Yes", "No")</f>
        <v>No</v>
      </c>
    </row>
    <row r="6844" spans="6:14">
      <c r="F6844" s="3">
        <v>44469</v>
      </c>
      <c r="G6844" s="1" t="s">
        <v>35</v>
      </c>
      <c r="H6844" s="1" t="s">
        <v>105</v>
      </c>
      <c r="I6844" s="1">
        <v>1782</v>
      </c>
      <c r="J6844" s="1">
        <f>MONTH(BART_Rides[[#This Row],[Date]])</f>
        <v>9</v>
      </c>
      <c r="K6844" s="1">
        <f>WEEKDAY(BART_Rides[[#This Row],[Date]],2)</f>
        <v>4</v>
      </c>
      <c r="L6844" s="1" t="str">
        <f>LEFT(BART_Rides[[#This Row],[Lines]],1)</f>
        <v>Y</v>
      </c>
      <c r="M6844" s="1" t="str">
        <f>IF(BART_Rides[[#This Row],[FirstLetter]]="Y","Yes","No")</f>
        <v>Yes</v>
      </c>
      <c r="N6844" s="1" t="str">
        <f>IF(OR(BART_Rides[[#This Row],[Station Code]]="EM", BART_Rides[[#This Row],[Station Code]]="MT", BART_Rides[[#This Row],[Station Code]]="PL", BART_Rides[[#This Row],[Station Code]]="CC"), "Yes", "No")</f>
        <v>No</v>
      </c>
    </row>
    <row r="6845" spans="6:14">
      <c r="F6845" s="3">
        <v>44470</v>
      </c>
      <c r="G6845" s="1" t="s">
        <v>35</v>
      </c>
      <c r="H6845" s="1" t="s">
        <v>105</v>
      </c>
      <c r="I6845" s="1">
        <v>1716</v>
      </c>
      <c r="J6845" s="1">
        <f>MONTH(BART_Rides[[#This Row],[Date]])</f>
        <v>10</v>
      </c>
      <c r="K6845" s="1">
        <f>WEEKDAY(BART_Rides[[#This Row],[Date]],2)</f>
        <v>5</v>
      </c>
      <c r="L6845" s="1" t="str">
        <f>LEFT(BART_Rides[[#This Row],[Lines]],1)</f>
        <v>Y</v>
      </c>
      <c r="M6845" s="1" t="str">
        <f>IF(BART_Rides[[#This Row],[FirstLetter]]="Y","Yes","No")</f>
        <v>Yes</v>
      </c>
      <c r="N6845" s="1" t="str">
        <f>IF(OR(BART_Rides[[#This Row],[Station Code]]="EM", BART_Rides[[#This Row],[Station Code]]="MT", BART_Rides[[#This Row],[Station Code]]="PL", BART_Rides[[#This Row],[Station Code]]="CC"), "Yes", "No")</f>
        <v>No</v>
      </c>
    </row>
    <row r="6846" spans="6:14">
      <c r="F6846" s="3">
        <v>44471</v>
      </c>
      <c r="G6846" s="1" t="s">
        <v>35</v>
      </c>
      <c r="H6846" s="1" t="s">
        <v>105</v>
      </c>
      <c r="I6846" s="1">
        <v>920</v>
      </c>
      <c r="J6846" s="1">
        <f>MONTH(BART_Rides[[#This Row],[Date]])</f>
        <v>10</v>
      </c>
      <c r="K6846" s="1">
        <f>WEEKDAY(BART_Rides[[#This Row],[Date]],2)</f>
        <v>6</v>
      </c>
      <c r="L6846" s="1" t="str">
        <f>LEFT(BART_Rides[[#This Row],[Lines]],1)</f>
        <v>Y</v>
      </c>
      <c r="M6846" s="1" t="str">
        <f>IF(BART_Rides[[#This Row],[FirstLetter]]="Y","Yes","No")</f>
        <v>Yes</v>
      </c>
      <c r="N6846" s="1" t="str">
        <f>IF(OR(BART_Rides[[#This Row],[Station Code]]="EM", BART_Rides[[#This Row],[Station Code]]="MT", BART_Rides[[#This Row],[Station Code]]="PL", BART_Rides[[#This Row],[Station Code]]="CC"), "Yes", "No")</f>
        <v>No</v>
      </c>
    </row>
    <row r="6847" spans="6:14">
      <c r="F6847" s="3">
        <v>44472</v>
      </c>
      <c r="G6847" s="1" t="s">
        <v>35</v>
      </c>
      <c r="H6847" s="1" t="s">
        <v>105</v>
      </c>
      <c r="I6847" s="1">
        <v>668</v>
      </c>
      <c r="J6847" s="1">
        <f>MONTH(BART_Rides[[#This Row],[Date]])</f>
        <v>10</v>
      </c>
      <c r="K6847" s="1">
        <f>WEEKDAY(BART_Rides[[#This Row],[Date]],2)</f>
        <v>7</v>
      </c>
      <c r="L6847" s="1" t="str">
        <f>LEFT(BART_Rides[[#This Row],[Lines]],1)</f>
        <v>Y</v>
      </c>
      <c r="M6847" s="1" t="str">
        <f>IF(BART_Rides[[#This Row],[FirstLetter]]="Y","Yes","No")</f>
        <v>Yes</v>
      </c>
      <c r="N6847" s="1" t="str">
        <f>IF(OR(BART_Rides[[#This Row],[Station Code]]="EM", BART_Rides[[#This Row],[Station Code]]="MT", BART_Rides[[#This Row],[Station Code]]="PL", BART_Rides[[#This Row],[Station Code]]="CC"), "Yes", "No")</f>
        <v>No</v>
      </c>
    </row>
    <row r="6848" spans="6:14">
      <c r="F6848" s="3">
        <v>44473</v>
      </c>
      <c r="G6848" s="1" t="s">
        <v>35</v>
      </c>
      <c r="H6848" s="1" t="s">
        <v>105</v>
      </c>
      <c r="I6848" s="1">
        <v>1600</v>
      </c>
      <c r="J6848" s="1">
        <f>MONTH(BART_Rides[[#This Row],[Date]])</f>
        <v>10</v>
      </c>
      <c r="K6848" s="1">
        <f>WEEKDAY(BART_Rides[[#This Row],[Date]],2)</f>
        <v>1</v>
      </c>
      <c r="L6848" s="1" t="str">
        <f>LEFT(BART_Rides[[#This Row],[Lines]],1)</f>
        <v>Y</v>
      </c>
      <c r="M6848" s="1" t="str">
        <f>IF(BART_Rides[[#This Row],[FirstLetter]]="Y","Yes","No")</f>
        <v>Yes</v>
      </c>
      <c r="N6848" s="1" t="str">
        <f>IF(OR(BART_Rides[[#This Row],[Station Code]]="EM", BART_Rides[[#This Row],[Station Code]]="MT", BART_Rides[[#This Row],[Station Code]]="PL", BART_Rides[[#This Row],[Station Code]]="CC"), "Yes", "No")</f>
        <v>No</v>
      </c>
    </row>
    <row r="6849" spans="6:14">
      <c r="F6849" s="3">
        <v>44474</v>
      </c>
      <c r="G6849" s="1" t="s">
        <v>35</v>
      </c>
      <c r="H6849" s="1" t="s">
        <v>105</v>
      </c>
      <c r="I6849" s="1">
        <v>1842</v>
      </c>
      <c r="J6849" s="1">
        <f>MONTH(BART_Rides[[#This Row],[Date]])</f>
        <v>10</v>
      </c>
      <c r="K6849" s="1">
        <f>WEEKDAY(BART_Rides[[#This Row],[Date]],2)</f>
        <v>2</v>
      </c>
      <c r="L6849" s="1" t="str">
        <f>LEFT(BART_Rides[[#This Row],[Lines]],1)</f>
        <v>Y</v>
      </c>
      <c r="M6849" s="1" t="str">
        <f>IF(BART_Rides[[#This Row],[FirstLetter]]="Y","Yes","No")</f>
        <v>Yes</v>
      </c>
      <c r="N6849" s="1" t="str">
        <f>IF(OR(BART_Rides[[#This Row],[Station Code]]="EM", BART_Rides[[#This Row],[Station Code]]="MT", BART_Rides[[#This Row],[Station Code]]="PL", BART_Rides[[#This Row],[Station Code]]="CC"), "Yes", "No")</f>
        <v>No</v>
      </c>
    </row>
    <row r="6850" spans="6:14">
      <c r="F6850" s="3">
        <v>44475</v>
      </c>
      <c r="G6850" s="1" t="s">
        <v>35</v>
      </c>
      <c r="H6850" s="1" t="s">
        <v>105</v>
      </c>
      <c r="I6850" s="1">
        <v>1785</v>
      </c>
      <c r="J6850" s="1">
        <f>MONTH(BART_Rides[[#This Row],[Date]])</f>
        <v>10</v>
      </c>
      <c r="K6850" s="1">
        <f>WEEKDAY(BART_Rides[[#This Row],[Date]],2)</f>
        <v>3</v>
      </c>
      <c r="L6850" s="1" t="str">
        <f>LEFT(BART_Rides[[#This Row],[Lines]],1)</f>
        <v>Y</v>
      </c>
      <c r="M6850" s="1" t="str">
        <f>IF(BART_Rides[[#This Row],[FirstLetter]]="Y","Yes","No")</f>
        <v>Yes</v>
      </c>
      <c r="N6850" s="1" t="str">
        <f>IF(OR(BART_Rides[[#This Row],[Station Code]]="EM", BART_Rides[[#This Row],[Station Code]]="MT", BART_Rides[[#This Row],[Station Code]]="PL", BART_Rides[[#This Row],[Station Code]]="CC"), "Yes", "No")</f>
        <v>No</v>
      </c>
    </row>
    <row r="6851" spans="6:14">
      <c r="F6851" s="3">
        <v>44476</v>
      </c>
      <c r="G6851" s="1" t="s">
        <v>35</v>
      </c>
      <c r="H6851" s="1" t="s">
        <v>105</v>
      </c>
      <c r="I6851" s="1">
        <v>1698</v>
      </c>
      <c r="J6851" s="1">
        <f>MONTH(BART_Rides[[#This Row],[Date]])</f>
        <v>10</v>
      </c>
      <c r="K6851" s="1">
        <f>WEEKDAY(BART_Rides[[#This Row],[Date]],2)</f>
        <v>4</v>
      </c>
      <c r="L6851" s="1" t="str">
        <f>LEFT(BART_Rides[[#This Row],[Lines]],1)</f>
        <v>Y</v>
      </c>
      <c r="M6851" s="1" t="str">
        <f>IF(BART_Rides[[#This Row],[FirstLetter]]="Y","Yes","No")</f>
        <v>Yes</v>
      </c>
      <c r="N6851" s="1" t="str">
        <f>IF(OR(BART_Rides[[#This Row],[Station Code]]="EM", BART_Rides[[#This Row],[Station Code]]="MT", BART_Rides[[#This Row],[Station Code]]="PL", BART_Rides[[#This Row],[Station Code]]="CC"), "Yes", "No")</f>
        <v>No</v>
      </c>
    </row>
    <row r="6852" spans="6:14">
      <c r="F6852" s="3">
        <v>44477</v>
      </c>
      <c r="G6852" s="1" t="s">
        <v>35</v>
      </c>
      <c r="H6852" s="1" t="s">
        <v>105</v>
      </c>
      <c r="I6852" s="1">
        <v>1912</v>
      </c>
      <c r="J6852" s="1">
        <f>MONTH(BART_Rides[[#This Row],[Date]])</f>
        <v>10</v>
      </c>
      <c r="K6852" s="1">
        <f>WEEKDAY(BART_Rides[[#This Row],[Date]],2)</f>
        <v>5</v>
      </c>
      <c r="L6852" s="1" t="str">
        <f>LEFT(BART_Rides[[#This Row],[Lines]],1)</f>
        <v>Y</v>
      </c>
      <c r="M6852" s="1" t="str">
        <f>IF(BART_Rides[[#This Row],[FirstLetter]]="Y","Yes","No")</f>
        <v>Yes</v>
      </c>
      <c r="N6852" s="1" t="str">
        <f>IF(OR(BART_Rides[[#This Row],[Station Code]]="EM", BART_Rides[[#This Row],[Station Code]]="MT", BART_Rides[[#This Row],[Station Code]]="PL", BART_Rides[[#This Row],[Station Code]]="CC"), "Yes", "No")</f>
        <v>No</v>
      </c>
    </row>
    <row r="6853" spans="6:14">
      <c r="F6853" s="3">
        <v>44478</v>
      </c>
      <c r="G6853" s="1" t="s">
        <v>35</v>
      </c>
      <c r="H6853" s="1" t="s">
        <v>105</v>
      </c>
      <c r="I6853" s="1">
        <v>1089</v>
      </c>
      <c r="J6853" s="1">
        <f>MONTH(BART_Rides[[#This Row],[Date]])</f>
        <v>10</v>
      </c>
      <c r="K6853" s="1">
        <f>WEEKDAY(BART_Rides[[#This Row],[Date]],2)</f>
        <v>6</v>
      </c>
      <c r="L6853" s="1" t="str">
        <f>LEFT(BART_Rides[[#This Row],[Lines]],1)</f>
        <v>Y</v>
      </c>
      <c r="M6853" s="1" t="str">
        <f>IF(BART_Rides[[#This Row],[FirstLetter]]="Y","Yes","No")</f>
        <v>Yes</v>
      </c>
      <c r="N6853" s="1" t="str">
        <f>IF(OR(BART_Rides[[#This Row],[Station Code]]="EM", BART_Rides[[#This Row],[Station Code]]="MT", BART_Rides[[#This Row],[Station Code]]="PL", BART_Rides[[#This Row],[Station Code]]="CC"), "Yes", "No")</f>
        <v>No</v>
      </c>
    </row>
    <row r="6854" spans="6:14">
      <c r="F6854" s="3">
        <v>44479</v>
      </c>
      <c r="G6854" s="1" t="s">
        <v>35</v>
      </c>
      <c r="H6854" s="1" t="s">
        <v>105</v>
      </c>
      <c r="I6854" s="1">
        <v>738</v>
      </c>
      <c r="J6854" s="1">
        <f>MONTH(BART_Rides[[#This Row],[Date]])</f>
        <v>10</v>
      </c>
      <c r="K6854" s="1">
        <f>WEEKDAY(BART_Rides[[#This Row],[Date]],2)</f>
        <v>7</v>
      </c>
      <c r="L6854" s="1" t="str">
        <f>LEFT(BART_Rides[[#This Row],[Lines]],1)</f>
        <v>Y</v>
      </c>
      <c r="M6854" s="1" t="str">
        <f>IF(BART_Rides[[#This Row],[FirstLetter]]="Y","Yes","No")</f>
        <v>Yes</v>
      </c>
      <c r="N6854" s="1" t="str">
        <f>IF(OR(BART_Rides[[#This Row],[Station Code]]="EM", BART_Rides[[#This Row],[Station Code]]="MT", BART_Rides[[#This Row],[Station Code]]="PL", BART_Rides[[#This Row],[Station Code]]="CC"), "Yes", "No")</f>
        <v>No</v>
      </c>
    </row>
    <row r="6855" spans="6:14">
      <c r="F6855" s="3">
        <v>44480</v>
      </c>
      <c r="G6855" s="1" t="s">
        <v>35</v>
      </c>
      <c r="H6855" s="1" t="s">
        <v>105</v>
      </c>
      <c r="I6855" s="1">
        <v>1416</v>
      </c>
      <c r="J6855" s="1">
        <f>MONTH(BART_Rides[[#This Row],[Date]])</f>
        <v>10</v>
      </c>
      <c r="K6855" s="1">
        <f>WEEKDAY(BART_Rides[[#This Row],[Date]],2)</f>
        <v>1</v>
      </c>
      <c r="L6855" s="1" t="str">
        <f>LEFT(BART_Rides[[#This Row],[Lines]],1)</f>
        <v>Y</v>
      </c>
      <c r="M6855" s="1" t="str">
        <f>IF(BART_Rides[[#This Row],[FirstLetter]]="Y","Yes","No")</f>
        <v>Yes</v>
      </c>
      <c r="N6855" s="1" t="str">
        <f>IF(OR(BART_Rides[[#This Row],[Station Code]]="EM", BART_Rides[[#This Row],[Station Code]]="MT", BART_Rides[[#This Row],[Station Code]]="PL", BART_Rides[[#This Row],[Station Code]]="CC"), "Yes", "No")</f>
        <v>No</v>
      </c>
    </row>
    <row r="6856" spans="6:14">
      <c r="F6856" s="3">
        <v>44481</v>
      </c>
      <c r="G6856" s="1" t="s">
        <v>35</v>
      </c>
      <c r="H6856" s="1" t="s">
        <v>105</v>
      </c>
      <c r="I6856" s="1">
        <v>1742</v>
      </c>
      <c r="J6856" s="1">
        <f>MONTH(BART_Rides[[#This Row],[Date]])</f>
        <v>10</v>
      </c>
      <c r="K6856" s="1">
        <f>WEEKDAY(BART_Rides[[#This Row],[Date]],2)</f>
        <v>2</v>
      </c>
      <c r="L6856" s="1" t="str">
        <f>LEFT(BART_Rides[[#This Row],[Lines]],1)</f>
        <v>Y</v>
      </c>
      <c r="M6856" s="1" t="str">
        <f>IF(BART_Rides[[#This Row],[FirstLetter]]="Y","Yes","No")</f>
        <v>Yes</v>
      </c>
      <c r="N6856" s="1" t="str">
        <f>IF(OR(BART_Rides[[#This Row],[Station Code]]="EM", BART_Rides[[#This Row],[Station Code]]="MT", BART_Rides[[#This Row],[Station Code]]="PL", BART_Rides[[#This Row],[Station Code]]="CC"), "Yes", "No")</f>
        <v>No</v>
      </c>
    </row>
    <row r="6857" spans="6:14">
      <c r="F6857" s="3">
        <v>44482</v>
      </c>
      <c r="G6857" s="1" t="s">
        <v>35</v>
      </c>
      <c r="H6857" s="1" t="s">
        <v>105</v>
      </c>
      <c r="I6857" s="1">
        <v>1692</v>
      </c>
      <c r="J6857" s="1">
        <f>MONTH(BART_Rides[[#This Row],[Date]])</f>
        <v>10</v>
      </c>
      <c r="K6857" s="1">
        <f>WEEKDAY(BART_Rides[[#This Row],[Date]],2)</f>
        <v>3</v>
      </c>
      <c r="L6857" s="1" t="str">
        <f>LEFT(BART_Rides[[#This Row],[Lines]],1)</f>
        <v>Y</v>
      </c>
      <c r="M6857" s="1" t="str">
        <f>IF(BART_Rides[[#This Row],[FirstLetter]]="Y","Yes","No")</f>
        <v>Yes</v>
      </c>
      <c r="N6857" s="1" t="str">
        <f>IF(OR(BART_Rides[[#This Row],[Station Code]]="EM", BART_Rides[[#This Row],[Station Code]]="MT", BART_Rides[[#This Row],[Station Code]]="PL", BART_Rides[[#This Row],[Station Code]]="CC"), "Yes", "No")</f>
        <v>No</v>
      </c>
    </row>
    <row r="6858" spans="6:14">
      <c r="F6858" s="3">
        <v>44483</v>
      </c>
      <c r="G6858" s="1" t="s">
        <v>35</v>
      </c>
      <c r="H6858" s="1" t="s">
        <v>105</v>
      </c>
      <c r="I6858" s="1">
        <v>1788</v>
      </c>
      <c r="J6858" s="1">
        <f>MONTH(BART_Rides[[#This Row],[Date]])</f>
        <v>10</v>
      </c>
      <c r="K6858" s="1">
        <f>WEEKDAY(BART_Rides[[#This Row],[Date]],2)</f>
        <v>4</v>
      </c>
      <c r="L6858" s="1" t="str">
        <f>LEFT(BART_Rides[[#This Row],[Lines]],1)</f>
        <v>Y</v>
      </c>
      <c r="M6858" s="1" t="str">
        <f>IF(BART_Rides[[#This Row],[FirstLetter]]="Y","Yes","No")</f>
        <v>Yes</v>
      </c>
      <c r="N6858" s="1" t="str">
        <f>IF(OR(BART_Rides[[#This Row],[Station Code]]="EM", BART_Rides[[#This Row],[Station Code]]="MT", BART_Rides[[#This Row],[Station Code]]="PL", BART_Rides[[#This Row],[Station Code]]="CC"), "Yes", "No")</f>
        <v>No</v>
      </c>
    </row>
    <row r="6859" spans="6:14">
      <c r="F6859" s="3">
        <v>44484</v>
      </c>
      <c r="G6859" s="1" t="s">
        <v>35</v>
      </c>
      <c r="H6859" s="1" t="s">
        <v>105</v>
      </c>
      <c r="I6859" s="1">
        <v>1686</v>
      </c>
      <c r="J6859" s="1">
        <f>MONTH(BART_Rides[[#This Row],[Date]])</f>
        <v>10</v>
      </c>
      <c r="K6859" s="1">
        <f>WEEKDAY(BART_Rides[[#This Row],[Date]],2)</f>
        <v>5</v>
      </c>
      <c r="L6859" s="1" t="str">
        <f>LEFT(BART_Rides[[#This Row],[Lines]],1)</f>
        <v>Y</v>
      </c>
      <c r="M6859" s="1" t="str">
        <f>IF(BART_Rides[[#This Row],[FirstLetter]]="Y","Yes","No")</f>
        <v>Yes</v>
      </c>
      <c r="N6859" s="1" t="str">
        <f>IF(OR(BART_Rides[[#This Row],[Station Code]]="EM", BART_Rides[[#This Row],[Station Code]]="MT", BART_Rides[[#This Row],[Station Code]]="PL", BART_Rides[[#This Row],[Station Code]]="CC"), "Yes", "No")</f>
        <v>No</v>
      </c>
    </row>
    <row r="6860" spans="6:14">
      <c r="F6860" s="3">
        <v>44485</v>
      </c>
      <c r="G6860" s="1" t="s">
        <v>35</v>
      </c>
      <c r="H6860" s="1" t="s">
        <v>105</v>
      </c>
      <c r="I6860" s="1">
        <v>927</v>
      </c>
      <c r="J6860" s="1">
        <f>MONTH(BART_Rides[[#This Row],[Date]])</f>
        <v>10</v>
      </c>
      <c r="K6860" s="1">
        <f>WEEKDAY(BART_Rides[[#This Row],[Date]],2)</f>
        <v>6</v>
      </c>
      <c r="L6860" s="1" t="str">
        <f>LEFT(BART_Rides[[#This Row],[Lines]],1)</f>
        <v>Y</v>
      </c>
      <c r="M6860" s="1" t="str">
        <f>IF(BART_Rides[[#This Row],[FirstLetter]]="Y","Yes","No")</f>
        <v>Yes</v>
      </c>
      <c r="N6860" s="1" t="str">
        <f>IF(OR(BART_Rides[[#This Row],[Station Code]]="EM", BART_Rides[[#This Row],[Station Code]]="MT", BART_Rides[[#This Row],[Station Code]]="PL", BART_Rides[[#This Row],[Station Code]]="CC"), "Yes", "No")</f>
        <v>No</v>
      </c>
    </row>
    <row r="6861" spans="6:14">
      <c r="F6861" s="3">
        <v>44486</v>
      </c>
      <c r="G6861" s="1" t="s">
        <v>35</v>
      </c>
      <c r="H6861" s="1" t="s">
        <v>105</v>
      </c>
      <c r="I6861" s="1">
        <v>609</v>
      </c>
      <c r="J6861" s="1">
        <f>MONTH(BART_Rides[[#This Row],[Date]])</f>
        <v>10</v>
      </c>
      <c r="K6861" s="1">
        <f>WEEKDAY(BART_Rides[[#This Row],[Date]],2)</f>
        <v>7</v>
      </c>
      <c r="L6861" s="1" t="str">
        <f>LEFT(BART_Rides[[#This Row],[Lines]],1)</f>
        <v>Y</v>
      </c>
      <c r="M6861" s="1" t="str">
        <f>IF(BART_Rides[[#This Row],[FirstLetter]]="Y","Yes","No")</f>
        <v>Yes</v>
      </c>
      <c r="N6861" s="1" t="str">
        <f>IF(OR(BART_Rides[[#This Row],[Station Code]]="EM", BART_Rides[[#This Row],[Station Code]]="MT", BART_Rides[[#This Row],[Station Code]]="PL", BART_Rides[[#This Row],[Station Code]]="CC"), "Yes", "No")</f>
        <v>No</v>
      </c>
    </row>
    <row r="6862" spans="6:14">
      <c r="F6862" s="3">
        <v>44487</v>
      </c>
      <c r="G6862" s="1" t="s">
        <v>35</v>
      </c>
      <c r="H6862" s="1" t="s">
        <v>105</v>
      </c>
      <c r="I6862" s="1">
        <v>1678</v>
      </c>
      <c r="J6862" s="1">
        <f>MONTH(BART_Rides[[#This Row],[Date]])</f>
        <v>10</v>
      </c>
      <c r="K6862" s="1">
        <f>WEEKDAY(BART_Rides[[#This Row],[Date]],2)</f>
        <v>1</v>
      </c>
      <c r="L6862" s="1" t="str">
        <f>LEFT(BART_Rides[[#This Row],[Lines]],1)</f>
        <v>Y</v>
      </c>
      <c r="M6862" s="1" t="str">
        <f>IF(BART_Rides[[#This Row],[FirstLetter]]="Y","Yes","No")</f>
        <v>Yes</v>
      </c>
      <c r="N6862" s="1" t="str">
        <f>IF(OR(BART_Rides[[#This Row],[Station Code]]="EM", BART_Rides[[#This Row],[Station Code]]="MT", BART_Rides[[#This Row],[Station Code]]="PL", BART_Rides[[#This Row],[Station Code]]="CC"), "Yes", "No")</f>
        <v>No</v>
      </c>
    </row>
    <row r="6863" spans="6:14">
      <c r="F6863" s="3">
        <v>44488</v>
      </c>
      <c r="G6863" s="1" t="s">
        <v>35</v>
      </c>
      <c r="H6863" s="1" t="s">
        <v>105</v>
      </c>
      <c r="I6863" s="1">
        <v>1785</v>
      </c>
      <c r="J6863" s="1">
        <f>MONTH(BART_Rides[[#This Row],[Date]])</f>
        <v>10</v>
      </c>
      <c r="K6863" s="1">
        <f>WEEKDAY(BART_Rides[[#This Row],[Date]],2)</f>
        <v>2</v>
      </c>
      <c r="L6863" s="1" t="str">
        <f>LEFT(BART_Rides[[#This Row],[Lines]],1)</f>
        <v>Y</v>
      </c>
      <c r="M6863" s="1" t="str">
        <f>IF(BART_Rides[[#This Row],[FirstLetter]]="Y","Yes","No")</f>
        <v>Yes</v>
      </c>
      <c r="N6863" s="1" t="str">
        <f>IF(OR(BART_Rides[[#This Row],[Station Code]]="EM", BART_Rides[[#This Row],[Station Code]]="MT", BART_Rides[[#This Row],[Station Code]]="PL", BART_Rides[[#This Row],[Station Code]]="CC"), "Yes", "No")</f>
        <v>No</v>
      </c>
    </row>
    <row r="6864" spans="6:14">
      <c r="F6864" s="3">
        <v>44489</v>
      </c>
      <c r="G6864" s="1" t="s">
        <v>35</v>
      </c>
      <c r="H6864" s="1" t="s">
        <v>105</v>
      </c>
      <c r="I6864" s="1">
        <v>1757</v>
      </c>
      <c r="J6864" s="1">
        <f>MONTH(BART_Rides[[#This Row],[Date]])</f>
        <v>10</v>
      </c>
      <c r="K6864" s="1">
        <f>WEEKDAY(BART_Rides[[#This Row],[Date]],2)</f>
        <v>3</v>
      </c>
      <c r="L6864" s="1" t="str">
        <f>LEFT(BART_Rides[[#This Row],[Lines]],1)</f>
        <v>Y</v>
      </c>
      <c r="M6864" s="1" t="str">
        <f>IF(BART_Rides[[#This Row],[FirstLetter]]="Y","Yes","No")</f>
        <v>Yes</v>
      </c>
      <c r="N6864" s="1" t="str">
        <f>IF(OR(BART_Rides[[#This Row],[Station Code]]="EM", BART_Rides[[#This Row],[Station Code]]="MT", BART_Rides[[#This Row],[Station Code]]="PL", BART_Rides[[#This Row],[Station Code]]="CC"), "Yes", "No")</f>
        <v>No</v>
      </c>
    </row>
    <row r="6865" spans="6:14">
      <c r="F6865" s="3">
        <v>44490</v>
      </c>
      <c r="G6865" s="1" t="s">
        <v>35</v>
      </c>
      <c r="H6865" s="1" t="s">
        <v>105</v>
      </c>
      <c r="I6865" s="1">
        <v>1730</v>
      </c>
      <c r="J6865" s="1">
        <f>MONTH(BART_Rides[[#This Row],[Date]])</f>
        <v>10</v>
      </c>
      <c r="K6865" s="1">
        <f>WEEKDAY(BART_Rides[[#This Row],[Date]],2)</f>
        <v>4</v>
      </c>
      <c r="L6865" s="1" t="str">
        <f>LEFT(BART_Rides[[#This Row],[Lines]],1)</f>
        <v>Y</v>
      </c>
      <c r="M6865" s="1" t="str">
        <f>IF(BART_Rides[[#This Row],[FirstLetter]]="Y","Yes","No")</f>
        <v>Yes</v>
      </c>
      <c r="N6865" s="1" t="str">
        <f>IF(OR(BART_Rides[[#This Row],[Station Code]]="EM", BART_Rides[[#This Row],[Station Code]]="MT", BART_Rides[[#This Row],[Station Code]]="PL", BART_Rides[[#This Row],[Station Code]]="CC"), "Yes", "No")</f>
        <v>No</v>
      </c>
    </row>
    <row r="6866" spans="6:14">
      <c r="F6866" s="3">
        <v>44491</v>
      </c>
      <c r="G6866" s="1" t="s">
        <v>35</v>
      </c>
      <c r="H6866" s="1" t="s">
        <v>105</v>
      </c>
      <c r="I6866" s="1">
        <v>1678</v>
      </c>
      <c r="J6866" s="1">
        <f>MONTH(BART_Rides[[#This Row],[Date]])</f>
        <v>10</v>
      </c>
      <c r="K6866" s="1">
        <f>WEEKDAY(BART_Rides[[#This Row],[Date]],2)</f>
        <v>5</v>
      </c>
      <c r="L6866" s="1" t="str">
        <f>LEFT(BART_Rides[[#This Row],[Lines]],1)</f>
        <v>Y</v>
      </c>
      <c r="M6866" s="1" t="str">
        <f>IF(BART_Rides[[#This Row],[FirstLetter]]="Y","Yes","No")</f>
        <v>Yes</v>
      </c>
      <c r="N6866" s="1" t="str">
        <f>IF(OR(BART_Rides[[#This Row],[Station Code]]="EM", BART_Rides[[#This Row],[Station Code]]="MT", BART_Rides[[#This Row],[Station Code]]="PL", BART_Rides[[#This Row],[Station Code]]="CC"), "Yes", "No")</f>
        <v>No</v>
      </c>
    </row>
    <row r="6867" spans="6:14">
      <c r="F6867" s="3">
        <v>44492</v>
      </c>
      <c r="G6867" s="1" t="s">
        <v>35</v>
      </c>
      <c r="H6867" s="1" t="s">
        <v>105</v>
      </c>
      <c r="I6867" s="1">
        <v>840</v>
      </c>
      <c r="J6867" s="1">
        <f>MONTH(BART_Rides[[#This Row],[Date]])</f>
        <v>10</v>
      </c>
      <c r="K6867" s="1">
        <f>WEEKDAY(BART_Rides[[#This Row],[Date]],2)</f>
        <v>6</v>
      </c>
      <c r="L6867" s="1" t="str">
        <f>LEFT(BART_Rides[[#This Row],[Lines]],1)</f>
        <v>Y</v>
      </c>
      <c r="M6867" s="1" t="str">
        <f>IF(BART_Rides[[#This Row],[FirstLetter]]="Y","Yes","No")</f>
        <v>Yes</v>
      </c>
      <c r="N6867" s="1" t="str">
        <f>IF(OR(BART_Rides[[#This Row],[Station Code]]="EM", BART_Rides[[#This Row],[Station Code]]="MT", BART_Rides[[#This Row],[Station Code]]="PL", BART_Rides[[#This Row],[Station Code]]="CC"), "Yes", "No")</f>
        <v>No</v>
      </c>
    </row>
    <row r="6868" spans="6:14">
      <c r="F6868" s="3">
        <v>44493</v>
      </c>
      <c r="G6868" s="1" t="s">
        <v>35</v>
      </c>
      <c r="H6868" s="1" t="s">
        <v>105</v>
      </c>
      <c r="I6868" s="1">
        <v>416</v>
      </c>
      <c r="J6868" s="1">
        <f>MONTH(BART_Rides[[#This Row],[Date]])</f>
        <v>10</v>
      </c>
      <c r="K6868" s="1">
        <f>WEEKDAY(BART_Rides[[#This Row],[Date]],2)</f>
        <v>7</v>
      </c>
      <c r="L6868" s="1" t="str">
        <f>LEFT(BART_Rides[[#This Row],[Lines]],1)</f>
        <v>Y</v>
      </c>
      <c r="M6868" s="1" t="str">
        <f>IF(BART_Rides[[#This Row],[FirstLetter]]="Y","Yes","No")</f>
        <v>Yes</v>
      </c>
      <c r="N6868" s="1" t="str">
        <f>IF(OR(BART_Rides[[#This Row],[Station Code]]="EM", BART_Rides[[#This Row],[Station Code]]="MT", BART_Rides[[#This Row],[Station Code]]="PL", BART_Rides[[#This Row],[Station Code]]="CC"), "Yes", "No")</f>
        <v>No</v>
      </c>
    </row>
    <row r="6869" spans="6:14">
      <c r="F6869" s="3">
        <v>44494</v>
      </c>
      <c r="G6869" s="1" t="s">
        <v>35</v>
      </c>
      <c r="H6869" s="1" t="s">
        <v>105</v>
      </c>
      <c r="I6869" s="1">
        <v>1550</v>
      </c>
      <c r="J6869" s="1">
        <f>MONTH(BART_Rides[[#This Row],[Date]])</f>
        <v>10</v>
      </c>
      <c r="K6869" s="1">
        <f>WEEKDAY(BART_Rides[[#This Row],[Date]],2)</f>
        <v>1</v>
      </c>
      <c r="L6869" s="1" t="str">
        <f>LEFT(BART_Rides[[#This Row],[Lines]],1)</f>
        <v>Y</v>
      </c>
      <c r="M6869" s="1" t="str">
        <f>IF(BART_Rides[[#This Row],[FirstLetter]]="Y","Yes","No")</f>
        <v>Yes</v>
      </c>
      <c r="N6869" s="1" t="str">
        <f>IF(OR(BART_Rides[[#This Row],[Station Code]]="EM", BART_Rides[[#This Row],[Station Code]]="MT", BART_Rides[[#This Row],[Station Code]]="PL", BART_Rides[[#This Row],[Station Code]]="CC"), "Yes", "No")</f>
        <v>No</v>
      </c>
    </row>
    <row r="6870" spans="6:14">
      <c r="F6870" s="3">
        <v>44495</v>
      </c>
      <c r="G6870" s="1" t="s">
        <v>35</v>
      </c>
      <c r="H6870" s="1" t="s">
        <v>105</v>
      </c>
      <c r="I6870" s="1">
        <v>1715</v>
      </c>
      <c r="J6870" s="1">
        <f>MONTH(BART_Rides[[#This Row],[Date]])</f>
        <v>10</v>
      </c>
      <c r="K6870" s="1">
        <f>WEEKDAY(BART_Rides[[#This Row],[Date]],2)</f>
        <v>2</v>
      </c>
      <c r="L6870" s="1" t="str">
        <f>LEFT(BART_Rides[[#This Row],[Lines]],1)</f>
        <v>Y</v>
      </c>
      <c r="M6870" s="1" t="str">
        <f>IF(BART_Rides[[#This Row],[FirstLetter]]="Y","Yes","No")</f>
        <v>Yes</v>
      </c>
      <c r="N6870" s="1" t="str">
        <f>IF(OR(BART_Rides[[#This Row],[Station Code]]="EM", BART_Rides[[#This Row],[Station Code]]="MT", BART_Rides[[#This Row],[Station Code]]="PL", BART_Rides[[#This Row],[Station Code]]="CC"), "Yes", "No")</f>
        <v>No</v>
      </c>
    </row>
    <row r="6871" spans="6:14">
      <c r="F6871" s="3">
        <v>44496</v>
      </c>
      <c r="G6871" s="1" t="s">
        <v>35</v>
      </c>
      <c r="H6871" s="1" t="s">
        <v>105</v>
      </c>
      <c r="I6871" s="1">
        <v>1772</v>
      </c>
      <c r="J6871" s="1">
        <f>MONTH(BART_Rides[[#This Row],[Date]])</f>
        <v>10</v>
      </c>
      <c r="K6871" s="1">
        <f>WEEKDAY(BART_Rides[[#This Row],[Date]],2)</f>
        <v>3</v>
      </c>
      <c r="L6871" s="1" t="str">
        <f>LEFT(BART_Rides[[#This Row],[Lines]],1)</f>
        <v>Y</v>
      </c>
      <c r="M6871" s="1" t="str">
        <f>IF(BART_Rides[[#This Row],[FirstLetter]]="Y","Yes","No")</f>
        <v>Yes</v>
      </c>
      <c r="N6871" s="1" t="str">
        <f>IF(OR(BART_Rides[[#This Row],[Station Code]]="EM", BART_Rides[[#This Row],[Station Code]]="MT", BART_Rides[[#This Row],[Station Code]]="PL", BART_Rides[[#This Row],[Station Code]]="CC"), "Yes", "No")</f>
        <v>No</v>
      </c>
    </row>
    <row r="6872" spans="6:14">
      <c r="F6872" s="3">
        <v>44497</v>
      </c>
      <c r="G6872" s="1" t="s">
        <v>35</v>
      </c>
      <c r="H6872" s="1" t="s">
        <v>105</v>
      </c>
      <c r="I6872" s="1">
        <v>1768</v>
      </c>
      <c r="J6872" s="1">
        <f>MONTH(BART_Rides[[#This Row],[Date]])</f>
        <v>10</v>
      </c>
      <c r="K6872" s="1">
        <f>WEEKDAY(BART_Rides[[#This Row],[Date]],2)</f>
        <v>4</v>
      </c>
      <c r="L6872" s="1" t="str">
        <f>LEFT(BART_Rides[[#This Row],[Lines]],1)</f>
        <v>Y</v>
      </c>
      <c r="M6872" s="1" t="str">
        <f>IF(BART_Rides[[#This Row],[FirstLetter]]="Y","Yes","No")</f>
        <v>Yes</v>
      </c>
      <c r="N6872" s="1" t="str">
        <f>IF(OR(BART_Rides[[#This Row],[Station Code]]="EM", BART_Rides[[#This Row],[Station Code]]="MT", BART_Rides[[#This Row],[Station Code]]="PL", BART_Rides[[#This Row],[Station Code]]="CC"), "Yes", "No")</f>
        <v>No</v>
      </c>
    </row>
    <row r="6873" spans="6:14">
      <c r="F6873" s="3">
        <v>44498</v>
      </c>
      <c r="G6873" s="1" t="s">
        <v>35</v>
      </c>
      <c r="H6873" s="1" t="s">
        <v>105</v>
      </c>
      <c r="I6873" s="1">
        <v>1680</v>
      </c>
      <c r="J6873" s="1">
        <f>MONTH(BART_Rides[[#This Row],[Date]])</f>
        <v>10</v>
      </c>
      <c r="K6873" s="1">
        <f>WEEKDAY(BART_Rides[[#This Row],[Date]],2)</f>
        <v>5</v>
      </c>
      <c r="L6873" s="1" t="str">
        <f>LEFT(BART_Rides[[#This Row],[Lines]],1)</f>
        <v>Y</v>
      </c>
      <c r="M6873" s="1" t="str">
        <f>IF(BART_Rides[[#This Row],[FirstLetter]]="Y","Yes","No")</f>
        <v>Yes</v>
      </c>
      <c r="N6873" s="1" t="str">
        <f>IF(OR(BART_Rides[[#This Row],[Station Code]]="EM", BART_Rides[[#This Row],[Station Code]]="MT", BART_Rides[[#This Row],[Station Code]]="PL", BART_Rides[[#This Row],[Station Code]]="CC"), "Yes", "No")</f>
        <v>No</v>
      </c>
    </row>
    <row r="6874" spans="6:14">
      <c r="F6874" s="3">
        <v>44499</v>
      </c>
      <c r="G6874" s="1" t="s">
        <v>35</v>
      </c>
      <c r="H6874" s="1" t="s">
        <v>105</v>
      </c>
      <c r="I6874" s="1">
        <v>841</v>
      </c>
      <c r="J6874" s="1">
        <f>MONTH(BART_Rides[[#This Row],[Date]])</f>
        <v>10</v>
      </c>
      <c r="K6874" s="1">
        <f>WEEKDAY(BART_Rides[[#This Row],[Date]],2)</f>
        <v>6</v>
      </c>
      <c r="L6874" s="1" t="str">
        <f>LEFT(BART_Rides[[#This Row],[Lines]],1)</f>
        <v>Y</v>
      </c>
      <c r="M6874" s="1" t="str">
        <f>IF(BART_Rides[[#This Row],[FirstLetter]]="Y","Yes","No")</f>
        <v>Yes</v>
      </c>
      <c r="N6874" s="1" t="str">
        <f>IF(OR(BART_Rides[[#This Row],[Station Code]]="EM", BART_Rides[[#This Row],[Station Code]]="MT", BART_Rides[[#This Row],[Station Code]]="PL", BART_Rides[[#This Row],[Station Code]]="CC"), "Yes", "No")</f>
        <v>No</v>
      </c>
    </row>
    <row r="6875" spans="6:14">
      <c r="F6875" s="3">
        <v>44500</v>
      </c>
      <c r="G6875" s="1" t="s">
        <v>35</v>
      </c>
      <c r="H6875" s="1" t="s">
        <v>105</v>
      </c>
      <c r="I6875" s="1">
        <v>654</v>
      </c>
      <c r="J6875" s="1">
        <f>MONTH(BART_Rides[[#This Row],[Date]])</f>
        <v>10</v>
      </c>
      <c r="K6875" s="1">
        <f>WEEKDAY(BART_Rides[[#This Row],[Date]],2)</f>
        <v>7</v>
      </c>
      <c r="L6875" s="1" t="str">
        <f>LEFT(BART_Rides[[#This Row],[Lines]],1)</f>
        <v>Y</v>
      </c>
      <c r="M6875" s="1" t="str">
        <f>IF(BART_Rides[[#This Row],[FirstLetter]]="Y","Yes","No")</f>
        <v>Yes</v>
      </c>
      <c r="N6875" s="1" t="str">
        <f>IF(OR(BART_Rides[[#This Row],[Station Code]]="EM", BART_Rides[[#This Row],[Station Code]]="MT", BART_Rides[[#This Row],[Station Code]]="PL", BART_Rides[[#This Row],[Station Code]]="CC"), "Yes", "No")</f>
        <v>No</v>
      </c>
    </row>
    <row r="6876" spans="6:14">
      <c r="F6876" s="3">
        <v>44501</v>
      </c>
      <c r="G6876" s="1" t="s">
        <v>35</v>
      </c>
      <c r="H6876" s="1" t="s">
        <v>105</v>
      </c>
      <c r="I6876" s="1">
        <v>1555</v>
      </c>
      <c r="J6876" s="1">
        <f>MONTH(BART_Rides[[#This Row],[Date]])</f>
        <v>11</v>
      </c>
      <c r="K6876" s="1">
        <f>WEEKDAY(BART_Rides[[#This Row],[Date]],2)</f>
        <v>1</v>
      </c>
      <c r="L6876" s="1" t="str">
        <f>LEFT(BART_Rides[[#This Row],[Lines]],1)</f>
        <v>Y</v>
      </c>
      <c r="M6876" s="1" t="str">
        <f>IF(BART_Rides[[#This Row],[FirstLetter]]="Y","Yes","No")</f>
        <v>Yes</v>
      </c>
      <c r="N6876" s="1" t="str">
        <f>IF(OR(BART_Rides[[#This Row],[Station Code]]="EM", BART_Rides[[#This Row],[Station Code]]="MT", BART_Rides[[#This Row],[Station Code]]="PL", BART_Rides[[#This Row],[Station Code]]="CC"), "Yes", "No")</f>
        <v>No</v>
      </c>
    </row>
    <row r="6877" spans="6:14">
      <c r="F6877" s="3">
        <v>44502</v>
      </c>
      <c r="G6877" s="1" t="s">
        <v>35</v>
      </c>
      <c r="H6877" s="1" t="s">
        <v>105</v>
      </c>
      <c r="I6877" s="1">
        <v>1803</v>
      </c>
      <c r="J6877" s="1">
        <f>MONTH(BART_Rides[[#This Row],[Date]])</f>
        <v>11</v>
      </c>
      <c r="K6877" s="1">
        <f>WEEKDAY(BART_Rides[[#This Row],[Date]],2)</f>
        <v>2</v>
      </c>
      <c r="L6877" s="1" t="str">
        <f>LEFT(BART_Rides[[#This Row],[Lines]],1)</f>
        <v>Y</v>
      </c>
      <c r="M6877" s="1" t="str">
        <f>IF(BART_Rides[[#This Row],[FirstLetter]]="Y","Yes","No")</f>
        <v>Yes</v>
      </c>
      <c r="N6877" s="1" t="str">
        <f>IF(OR(BART_Rides[[#This Row],[Station Code]]="EM", BART_Rides[[#This Row],[Station Code]]="MT", BART_Rides[[#This Row],[Station Code]]="PL", BART_Rides[[#This Row],[Station Code]]="CC"), "Yes", "No")</f>
        <v>No</v>
      </c>
    </row>
    <row r="6878" spans="6:14">
      <c r="F6878" s="3">
        <v>44503</v>
      </c>
      <c r="G6878" s="1" t="s">
        <v>35</v>
      </c>
      <c r="H6878" s="1" t="s">
        <v>105</v>
      </c>
      <c r="I6878" s="1">
        <v>1835</v>
      </c>
      <c r="J6878" s="1">
        <f>MONTH(BART_Rides[[#This Row],[Date]])</f>
        <v>11</v>
      </c>
      <c r="K6878" s="1">
        <f>WEEKDAY(BART_Rides[[#This Row],[Date]],2)</f>
        <v>3</v>
      </c>
      <c r="L6878" s="1" t="str">
        <f>LEFT(BART_Rides[[#This Row],[Lines]],1)</f>
        <v>Y</v>
      </c>
      <c r="M6878" s="1" t="str">
        <f>IF(BART_Rides[[#This Row],[FirstLetter]]="Y","Yes","No")</f>
        <v>Yes</v>
      </c>
      <c r="N6878" s="1" t="str">
        <f>IF(OR(BART_Rides[[#This Row],[Station Code]]="EM", BART_Rides[[#This Row],[Station Code]]="MT", BART_Rides[[#This Row],[Station Code]]="PL", BART_Rides[[#This Row],[Station Code]]="CC"), "Yes", "No")</f>
        <v>No</v>
      </c>
    </row>
    <row r="6879" spans="6:14">
      <c r="F6879" s="3">
        <v>44504</v>
      </c>
      <c r="G6879" s="1" t="s">
        <v>35</v>
      </c>
      <c r="H6879" s="1" t="s">
        <v>105</v>
      </c>
      <c r="I6879" s="1">
        <v>1812</v>
      </c>
      <c r="J6879" s="1">
        <f>MONTH(BART_Rides[[#This Row],[Date]])</f>
        <v>11</v>
      </c>
      <c r="K6879" s="1">
        <f>WEEKDAY(BART_Rides[[#This Row],[Date]],2)</f>
        <v>4</v>
      </c>
      <c r="L6879" s="1" t="str">
        <f>LEFT(BART_Rides[[#This Row],[Lines]],1)</f>
        <v>Y</v>
      </c>
      <c r="M6879" s="1" t="str">
        <f>IF(BART_Rides[[#This Row],[FirstLetter]]="Y","Yes","No")</f>
        <v>Yes</v>
      </c>
      <c r="N6879" s="1" t="str">
        <f>IF(OR(BART_Rides[[#This Row],[Station Code]]="EM", BART_Rides[[#This Row],[Station Code]]="MT", BART_Rides[[#This Row],[Station Code]]="PL", BART_Rides[[#This Row],[Station Code]]="CC"), "Yes", "No")</f>
        <v>No</v>
      </c>
    </row>
    <row r="6880" spans="6:14">
      <c r="F6880" s="3">
        <v>44505</v>
      </c>
      <c r="G6880" s="1" t="s">
        <v>35</v>
      </c>
      <c r="H6880" s="1" t="s">
        <v>105</v>
      </c>
      <c r="I6880" s="1">
        <v>1801</v>
      </c>
      <c r="J6880" s="1">
        <f>MONTH(BART_Rides[[#This Row],[Date]])</f>
        <v>11</v>
      </c>
      <c r="K6880" s="1">
        <f>WEEKDAY(BART_Rides[[#This Row],[Date]],2)</f>
        <v>5</v>
      </c>
      <c r="L6880" s="1" t="str">
        <f>LEFT(BART_Rides[[#This Row],[Lines]],1)</f>
        <v>Y</v>
      </c>
      <c r="M6880" s="1" t="str">
        <f>IF(BART_Rides[[#This Row],[FirstLetter]]="Y","Yes","No")</f>
        <v>Yes</v>
      </c>
      <c r="N6880" s="1" t="str">
        <f>IF(OR(BART_Rides[[#This Row],[Station Code]]="EM", BART_Rides[[#This Row],[Station Code]]="MT", BART_Rides[[#This Row],[Station Code]]="PL", BART_Rides[[#This Row],[Station Code]]="CC"), "Yes", "No")</f>
        <v>No</v>
      </c>
    </row>
    <row r="6881" spans="6:14">
      <c r="F6881" s="3">
        <v>44506</v>
      </c>
      <c r="G6881" s="1" t="s">
        <v>35</v>
      </c>
      <c r="H6881" s="1" t="s">
        <v>105</v>
      </c>
      <c r="I6881" s="1">
        <v>872</v>
      </c>
      <c r="J6881" s="1">
        <f>MONTH(BART_Rides[[#This Row],[Date]])</f>
        <v>11</v>
      </c>
      <c r="K6881" s="1">
        <f>WEEKDAY(BART_Rides[[#This Row],[Date]],2)</f>
        <v>6</v>
      </c>
      <c r="L6881" s="1" t="str">
        <f>LEFT(BART_Rides[[#This Row],[Lines]],1)</f>
        <v>Y</v>
      </c>
      <c r="M6881" s="1" t="str">
        <f>IF(BART_Rides[[#This Row],[FirstLetter]]="Y","Yes","No")</f>
        <v>Yes</v>
      </c>
      <c r="N6881" s="1" t="str">
        <f>IF(OR(BART_Rides[[#This Row],[Station Code]]="EM", BART_Rides[[#This Row],[Station Code]]="MT", BART_Rides[[#This Row],[Station Code]]="PL", BART_Rides[[#This Row],[Station Code]]="CC"), "Yes", "No")</f>
        <v>No</v>
      </c>
    </row>
    <row r="6882" spans="6:14">
      <c r="F6882" s="3">
        <v>44507</v>
      </c>
      <c r="G6882" s="1" t="s">
        <v>35</v>
      </c>
      <c r="H6882" s="1" t="s">
        <v>105</v>
      </c>
      <c r="I6882" s="1">
        <v>647</v>
      </c>
      <c r="J6882" s="1">
        <f>MONTH(BART_Rides[[#This Row],[Date]])</f>
        <v>11</v>
      </c>
      <c r="K6882" s="1">
        <f>WEEKDAY(BART_Rides[[#This Row],[Date]],2)</f>
        <v>7</v>
      </c>
      <c r="L6882" s="1" t="str">
        <f>LEFT(BART_Rides[[#This Row],[Lines]],1)</f>
        <v>Y</v>
      </c>
      <c r="M6882" s="1" t="str">
        <f>IF(BART_Rides[[#This Row],[FirstLetter]]="Y","Yes","No")</f>
        <v>Yes</v>
      </c>
      <c r="N6882" s="1" t="str">
        <f>IF(OR(BART_Rides[[#This Row],[Station Code]]="EM", BART_Rides[[#This Row],[Station Code]]="MT", BART_Rides[[#This Row],[Station Code]]="PL", BART_Rides[[#This Row],[Station Code]]="CC"), "Yes", "No")</f>
        <v>No</v>
      </c>
    </row>
    <row r="6883" spans="6:14">
      <c r="F6883" s="3">
        <v>44508</v>
      </c>
      <c r="G6883" s="1" t="s">
        <v>35</v>
      </c>
      <c r="H6883" s="1" t="s">
        <v>105</v>
      </c>
      <c r="I6883" s="1">
        <v>1638</v>
      </c>
      <c r="J6883" s="1">
        <f>MONTH(BART_Rides[[#This Row],[Date]])</f>
        <v>11</v>
      </c>
      <c r="K6883" s="1">
        <f>WEEKDAY(BART_Rides[[#This Row],[Date]],2)</f>
        <v>1</v>
      </c>
      <c r="L6883" s="1" t="str">
        <f>LEFT(BART_Rides[[#This Row],[Lines]],1)</f>
        <v>Y</v>
      </c>
      <c r="M6883" s="1" t="str">
        <f>IF(BART_Rides[[#This Row],[FirstLetter]]="Y","Yes","No")</f>
        <v>Yes</v>
      </c>
      <c r="N6883" s="1" t="str">
        <f>IF(OR(BART_Rides[[#This Row],[Station Code]]="EM", BART_Rides[[#This Row],[Station Code]]="MT", BART_Rides[[#This Row],[Station Code]]="PL", BART_Rides[[#This Row],[Station Code]]="CC"), "Yes", "No")</f>
        <v>No</v>
      </c>
    </row>
    <row r="6884" spans="6:14">
      <c r="F6884" s="3">
        <v>44509</v>
      </c>
      <c r="G6884" s="1" t="s">
        <v>35</v>
      </c>
      <c r="H6884" s="1" t="s">
        <v>105</v>
      </c>
      <c r="I6884" s="1">
        <v>1735</v>
      </c>
      <c r="J6884" s="1">
        <f>MONTH(BART_Rides[[#This Row],[Date]])</f>
        <v>11</v>
      </c>
      <c r="K6884" s="1">
        <f>WEEKDAY(BART_Rides[[#This Row],[Date]],2)</f>
        <v>2</v>
      </c>
      <c r="L6884" s="1" t="str">
        <f>LEFT(BART_Rides[[#This Row],[Lines]],1)</f>
        <v>Y</v>
      </c>
      <c r="M6884" s="1" t="str">
        <f>IF(BART_Rides[[#This Row],[FirstLetter]]="Y","Yes","No")</f>
        <v>Yes</v>
      </c>
      <c r="N6884" s="1" t="str">
        <f>IF(OR(BART_Rides[[#This Row],[Station Code]]="EM", BART_Rides[[#This Row],[Station Code]]="MT", BART_Rides[[#This Row],[Station Code]]="PL", BART_Rides[[#This Row],[Station Code]]="CC"), "Yes", "No")</f>
        <v>No</v>
      </c>
    </row>
    <row r="6885" spans="6:14">
      <c r="F6885" s="3">
        <v>44510</v>
      </c>
      <c r="G6885" s="1" t="s">
        <v>35</v>
      </c>
      <c r="H6885" s="1" t="s">
        <v>105</v>
      </c>
      <c r="I6885" s="1">
        <v>1887</v>
      </c>
      <c r="J6885" s="1">
        <f>MONTH(BART_Rides[[#This Row],[Date]])</f>
        <v>11</v>
      </c>
      <c r="K6885" s="1">
        <f>WEEKDAY(BART_Rides[[#This Row],[Date]],2)</f>
        <v>3</v>
      </c>
      <c r="L6885" s="1" t="str">
        <f>LEFT(BART_Rides[[#This Row],[Lines]],1)</f>
        <v>Y</v>
      </c>
      <c r="M6885" s="1" t="str">
        <f>IF(BART_Rides[[#This Row],[FirstLetter]]="Y","Yes","No")</f>
        <v>Yes</v>
      </c>
      <c r="N6885" s="1" t="str">
        <f>IF(OR(BART_Rides[[#This Row],[Station Code]]="EM", BART_Rides[[#This Row],[Station Code]]="MT", BART_Rides[[#This Row],[Station Code]]="PL", BART_Rides[[#This Row],[Station Code]]="CC"), "Yes", "No")</f>
        <v>No</v>
      </c>
    </row>
    <row r="6886" spans="6:14">
      <c r="F6886" s="3">
        <v>44511</v>
      </c>
      <c r="G6886" s="1" t="s">
        <v>35</v>
      </c>
      <c r="H6886" s="1" t="s">
        <v>105</v>
      </c>
      <c r="I6886" s="1">
        <v>1467</v>
      </c>
      <c r="J6886" s="1">
        <f>MONTH(BART_Rides[[#This Row],[Date]])</f>
        <v>11</v>
      </c>
      <c r="K6886" s="1">
        <f>WEEKDAY(BART_Rides[[#This Row],[Date]],2)</f>
        <v>4</v>
      </c>
      <c r="L6886" s="1" t="str">
        <f>LEFT(BART_Rides[[#This Row],[Lines]],1)</f>
        <v>Y</v>
      </c>
      <c r="M6886" s="1" t="str">
        <f>IF(BART_Rides[[#This Row],[FirstLetter]]="Y","Yes","No")</f>
        <v>Yes</v>
      </c>
      <c r="N6886" s="1" t="str">
        <f>IF(OR(BART_Rides[[#This Row],[Station Code]]="EM", BART_Rides[[#This Row],[Station Code]]="MT", BART_Rides[[#This Row],[Station Code]]="PL", BART_Rides[[#This Row],[Station Code]]="CC"), "Yes", "No")</f>
        <v>No</v>
      </c>
    </row>
    <row r="6887" spans="6:14">
      <c r="F6887" s="3">
        <v>44512</v>
      </c>
      <c r="G6887" s="1" t="s">
        <v>35</v>
      </c>
      <c r="H6887" s="1" t="s">
        <v>105</v>
      </c>
      <c r="I6887" s="1">
        <v>1762</v>
      </c>
      <c r="J6887" s="1">
        <f>MONTH(BART_Rides[[#This Row],[Date]])</f>
        <v>11</v>
      </c>
      <c r="K6887" s="1">
        <f>WEEKDAY(BART_Rides[[#This Row],[Date]],2)</f>
        <v>5</v>
      </c>
      <c r="L6887" s="1" t="str">
        <f>LEFT(BART_Rides[[#This Row],[Lines]],1)</f>
        <v>Y</v>
      </c>
      <c r="M6887" s="1" t="str">
        <f>IF(BART_Rides[[#This Row],[FirstLetter]]="Y","Yes","No")</f>
        <v>Yes</v>
      </c>
      <c r="N6887" s="1" t="str">
        <f>IF(OR(BART_Rides[[#This Row],[Station Code]]="EM", BART_Rides[[#This Row],[Station Code]]="MT", BART_Rides[[#This Row],[Station Code]]="PL", BART_Rides[[#This Row],[Station Code]]="CC"), "Yes", "No")</f>
        <v>No</v>
      </c>
    </row>
    <row r="6888" spans="6:14">
      <c r="F6888" s="3">
        <v>44513</v>
      </c>
      <c r="G6888" s="1" t="s">
        <v>35</v>
      </c>
      <c r="H6888" s="1" t="s">
        <v>105</v>
      </c>
      <c r="I6888" s="1">
        <v>915</v>
      </c>
      <c r="J6888" s="1">
        <f>MONTH(BART_Rides[[#This Row],[Date]])</f>
        <v>11</v>
      </c>
      <c r="K6888" s="1">
        <f>WEEKDAY(BART_Rides[[#This Row],[Date]],2)</f>
        <v>6</v>
      </c>
      <c r="L6888" s="1" t="str">
        <f>LEFT(BART_Rides[[#This Row],[Lines]],1)</f>
        <v>Y</v>
      </c>
      <c r="M6888" s="1" t="str">
        <f>IF(BART_Rides[[#This Row],[FirstLetter]]="Y","Yes","No")</f>
        <v>Yes</v>
      </c>
      <c r="N6888" s="1" t="str">
        <f>IF(OR(BART_Rides[[#This Row],[Station Code]]="EM", BART_Rides[[#This Row],[Station Code]]="MT", BART_Rides[[#This Row],[Station Code]]="PL", BART_Rides[[#This Row],[Station Code]]="CC"), "Yes", "No")</f>
        <v>No</v>
      </c>
    </row>
    <row r="6889" spans="6:14">
      <c r="F6889" s="3">
        <v>44514</v>
      </c>
      <c r="G6889" s="1" t="s">
        <v>35</v>
      </c>
      <c r="H6889" s="1" t="s">
        <v>105</v>
      </c>
      <c r="I6889" s="1">
        <v>615</v>
      </c>
      <c r="J6889" s="1">
        <f>MONTH(BART_Rides[[#This Row],[Date]])</f>
        <v>11</v>
      </c>
      <c r="K6889" s="1">
        <f>WEEKDAY(BART_Rides[[#This Row],[Date]],2)</f>
        <v>7</v>
      </c>
      <c r="L6889" s="1" t="str">
        <f>LEFT(BART_Rides[[#This Row],[Lines]],1)</f>
        <v>Y</v>
      </c>
      <c r="M6889" s="1" t="str">
        <f>IF(BART_Rides[[#This Row],[FirstLetter]]="Y","Yes","No")</f>
        <v>Yes</v>
      </c>
      <c r="N6889" s="1" t="str">
        <f>IF(OR(BART_Rides[[#This Row],[Station Code]]="EM", BART_Rides[[#This Row],[Station Code]]="MT", BART_Rides[[#This Row],[Station Code]]="PL", BART_Rides[[#This Row],[Station Code]]="CC"), "Yes", "No")</f>
        <v>No</v>
      </c>
    </row>
    <row r="6890" spans="6:14">
      <c r="F6890" s="3">
        <v>44515</v>
      </c>
      <c r="G6890" s="1" t="s">
        <v>35</v>
      </c>
      <c r="H6890" s="1" t="s">
        <v>105</v>
      </c>
      <c r="I6890" s="1">
        <v>1738</v>
      </c>
      <c r="J6890" s="1">
        <f>MONTH(BART_Rides[[#This Row],[Date]])</f>
        <v>11</v>
      </c>
      <c r="K6890" s="1">
        <f>WEEKDAY(BART_Rides[[#This Row],[Date]],2)</f>
        <v>1</v>
      </c>
      <c r="L6890" s="1" t="str">
        <f>LEFT(BART_Rides[[#This Row],[Lines]],1)</f>
        <v>Y</v>
      </c>
      <c r="M6890" s="1" t="str">
        <f>IF(BART_Rides[[#This Row],[FirstLetter]]="Y","Yes","No")</f>
        <v>Yes</v>
      </c>
      <c r="N6890" s="1" t="str">
        <f>IF(OR(BART_Rides[[#This Row],[Station Code]]="EM", BART_Rides[[#This Row],[Station Code]]="MT", BART_Rides[[#This Row],[Station Code]]="PL", BART_Rides[[#This Row],[Station Code]]="CC"), "Yes", "No")</f>
        <v>No</v>
      </c>
    </row>
    <row r="6891" spans="6:14">
      <c r="F6891" s="3">
        <v>44516</v>
      </c>
      <c r="G6891" s="1" t="s">
        <v>35</v>
      </c>
      <c r="H6891" s="1" t="s">
        <v>105</v>
      </c>
      <c r="I6891" s="1">
        <v>1812</v>
      </c>
      <c r="J6891" s="1">
        <f>MONTH(BART_Rides[[#This Row],[Date]])</f>
        <v>11</v>
      </c>
      <c r="K6891" s="1">
        <f>WEEKDAY(BART_Rides[[#This Row],[Date]],2)</f>
        <v>2</v>
      </c>
      <c r="L6891" s="1" t="str">
        <f>LEFT(BART_Rides[[#This Row],[Lines]],1)</f>
        <v>Y</v>
      </c>
      <c r="M6891" s="1" t="str">
        <f>IF(BART_Rides[[#This Row],[FirstLetter]]="Y","Yes","No")</f>
        <v>Yes</v>
      </c>
      <c r="N6891" s="1" t="str">
        <f>IF(OR(BART_Rides[[#This Row],[Station Code]]="EM", BART_Rides[[#This Row],[Station Code]]="MT", BART_Rides[[#This Row],[Station Code]]="PL", BART_Rides[[#This Row],[Station Code]]="CC"), "Yes", "No")</f>
        <v>No</v>
      </c>
    </row>
    <row r="6892" spans="6:14">
      <c r="F6892" s="3">
        <v>44517</v>
      </c>
      <c r="G6892" s="1" t="s">
        <v>35</v>
      </c>
      <c r="H6892" s="1" t="s">
        <v>105</v>
      </c>
      <c r="I6892" s="1">
        <v>1920</v>
      </c>
      <c r="J6892" s="1">
        <f>MONTH(BART_Rides[[#This Row],[Date]])</f>
        <v>11</v>
      </c>
      <c r="K6892" s="1">
        <f>WEEKDAY(BART_Rides[[#This Row],[Date]],2)</f>
        <v>3</v>
      </c>
      <c r="L6892" s="1" t="str">
        <f>LEFT(BART_Rides[[#This Row],[Lines]],1)</f>
        <v>Y</v>
      </c>
      <c r="M6892" s="1" t="str">
        <f>IF(BART_Rides[[#This Row],[FirstLetter]]="Y","Yes","No")</f>
        <v>Yes</v>
      </c>
      <c r="N6892" s="1" t="str">
        <f>IF(OR(BART_Rides[[#This Row],[Station Code]]="EM", BART_Rides[[#This Row],[Station Code]]="MT", BART_Rides[[#This Row],[Station Code]]="PL", BART_Rides[[#This Row],[Station Code]]="CC"), "Yes", "No")</f>
        <v>No</v>
      </c>
    </row>
    <row r="6893" spans="6:14">
      <c r="F6893" s="3">
        <v>44518</v>
      </c>
      <c r="G6893" s="1" t="s">
        <v>35</v>
      </c>
      <c r="H6893" s="1" t="s">
        <v>105</v>
      </c>
      <c r="I6893" s="1">
        <v>1807</v>
      </c>
      <c r="J6893" s="1">
        <f>MONTH(BART_Rides[[#This Row],[Date]])</f>
        <v>11</v>
      </c>
      <c r="K6893" s="1">
        <f>WEEKDAY(BART_Rides[[#This Row],[Date]],2)</f>
        <v>4</v>
      </c>
      <c r="L6893" s="1" t="str">
        <f>LEFT(BART_Rides[[#This Row],[Lines]],1)</f>
        <v>Y</v>
      </c>
      <c r="M6893" s="1" t="str">
        <f>IF(BART_Rides[[#This Row],[FirstLetter]]="Y","Yes","No")</f>
        <v>Yes</v>
      </c>
      <c r="N6893" s="1" t="str">
        <f>IF(OR(BART_Rides[[#This Row],[Station Code]]="EM", BART_Rides[[#This Row],[Station Code]]="MT", BART_Rides[[#This Row],[Station Code]]="PL", BART_Rides[[#This Row],[Station Code]]="CC"), "Yes", "No")</f>
        <v>No</v>
      </c>
    </row>
    <row r="6894" spans="6:14">
      <c r="F6894" s="3">
        <v>44519</v>
      </c>
      <c r="G6894" s="1" t="s">
        <v>35</v>
      </c>
      <c r="H6894" s="1" t="s">
        <v>105</v>
      </c>
      <c r="I6894" s="1">
        <v>1716</v>
      </c>
      <c r="J6894" s="1">
        <f>MONTH(BART_Rides[[#This Row],[Date]])</f>
        <v>11</v>
      </c>
      <c r="K6894" s="1">
        <f>WEEKDAY(BART_Rides[[#This Row],[Date]],2)</f>
        <v>5</v>
      </c>
      <c r="L6894" s="1" t="str">
        <f>LEFT(BART_Rides[[#This Row],[Lines]],1)</f>
        <v>Y</v>
      </c>
      <c r="M6894" s="1" t="str">
        <f>IF(BART_Rides[[#This Row],[FirstLetter]]="Y","Yes","No")</f>
        <v>Yes</v>
      </c>
      <c r="N6894" s="1" t="str">
        <f>IF(OR(BART_Rides[[#This Row],[Station Code]]="EM", BART_Rides[[#This Row],[Station Code]]="MT", BART_Rides[[#This Row],[Station Code]]="PL", BART_Rides[[#This Row],[Station Code]]="CC"), "Yes", "No")</f>
        <v>No</v>
      </c>
    </row>
    <row r="6895" spans="6:14">
      <c r="F6895" s="3">
        <v>44520</v>
      </c>
      <c r="G6895" s="1" t="s">
        <v>35</v>
      </c>
      <c r="H6895" s="1" t="s">
        <v>105</v>
      </c>
      <c r="I6895" s="1">
        <v>859</v>
      </c>
      <c r="J6895" s="1">
        <f>MONTH(BART_Rides[[#This Row],[Date]])</f>
        <v>11</v>
      </c>
      <c r="K6895" s="1">
        <f>WEEKDAY(BART_Rides[[#This Row],[Date]],2)</f>
        <v>6</v>
      </c>
      <c r="L6895" s="1" t="str">
        <f>LEFT(BART_Rides[[#This Row],[Lines]],1)</f>
        <v>Y</v>
      </c>
      <c r="M6895" s="1" t="str">
        <f>IF(BART_Rides[[#This Row],[FirstLetter]]="Y","Yes","No")</f>
        <v>Yes</v>
      </c>
      <c r="N6895" s="1" t="str">
        <f>IF(OR(BART_Rides[[#This Row],[Station Code]]="EM", BART_Rides[[#This Row],[Station Code]]="MT", BART_Rides[[#This Row],[Station Code]]="PL", BART_Rides[[#This Row],[Station Code]]="CC"), "Yes", "No")</f>
        <v>No</v>
      </c>
    </row>
    <row r="6896" spans="6:14">
      <c r="F6896" s="3">
        <v>44521</v>
      </c>
      <c r="G6896" s="1" t="s">
        <v>35</v>
      </c>
      <c r="H6896" s="1" t="s">
        <v>105</v>
      </c>
      <c r="I6896" s="1">
        <v>647</v>
      </c>
      <c r="J6896" s="1">
        <f>MONTH(BART_Rides[[#This Row],[Date]])</f>
        <v>11</v>
      </c>
      <c r="K6896" s="1">
        <f>WEEKDAY(BART_Rides[[#This Row],[Date]],2)</f>
        <v>7</v>
      </c>
      <c r="L6896" s="1" t="str">
        <f>LEFT(BART_Rides[[#This Row],[Lines]],1)</f>
        <v>Y</v>
      </c>
      <c r="M6896" s="1" t="str">
        <f>IF(BART_Rides[[#This Row],[FirstLetter]]="Y","Yes","No")</f>
        <v>Yes</v>
      </c>
      <c r="N6896" s="1" t="str">
        <f>IF(OR(BART_Rides[[#This Row],[Station Code]]="EM", BART_Rides[[#This Row],[Station Code]]="MT", BART_Rides[[#This Row],[Station Code]]="PL", BART_Rides[[#This Row],[Station Code]]="CC"), "Yes", "No")</f>
        <v>No</v>
      </c>
    </row>
    <row r="6897" spans="6:14">
      <c r="F6897" s="3">
        <v>44522</v>
      </c>
      <c r="G6897" s="1" t="s">
        <v>35</v>
      </c>
      <c r="H6897" s="1" t="s">
        <v>105</v>
      </c>
      <c r="I6897" s="1">
        <v>1639</v>
      </c>
      <c r="J6897" s="1">
        <f>MONTH(BART_Rides[[#This Row],[Date]])</f>
        <v>11</v>
      </c>
      <c r="K6897" s="1">
        <f>WEEKDAY(BART_Rides[[#This Row],[Date]],2)</f>
        <v>1</v>
      </c>
      <c r="L6897" s="1" t="str">
        <f>LEFT(BART_Rides[[#This Row],[Lines]],1)</f>
        <v>Y</v>
      </c>
      <c r="M6897" s="1" t="str">
        <f>IF(BART_Rides[[#This Row],[FirstLetter]]="Y","Yes","No")</f>
        <v>Yes</v>
      </c>
      <c r="N6897" s="1" t="str">
        <f>IF(OR(BART_Rides[[#This Row],[Station Code]]="EM", BART_Rides[[#This Row],[Station Code]]="MT", BART_Rides[[#This Row],[Station Code]]="PL", BART_Rides[[#This Row],[Station Code]]="CC"), "Yes", "No")</f>
        <v>No</v>
      </c>
    </row>
    <row r="6898" spans="6:14">
      <c r="F6898" s="3">
        <v>44523</v>
      </c>
      <c r="G6898" s="1" t="s">
        <v>35</v>
      </c>
      <c r="H6898" s="1" t="s">
        <v>105</v>
      </c>
      <c r="I6898" s="1">
        <v>1680</v>
      </c>
      <c r="J6898" s="1">
        <f>MONTH(BART_Rides[[#This Row],[Date]])</f>
        <v>11</v>
      </c>
      <c r="K6898" s="1">
        <f>WEEKDAY(BART_Rides[[#This Row],[Date]],2)</f>
        <v>2</v>
      </c>
      <c r="L6898" s="1" t="str">
        <f>LEFT(BART_Rides[[#This Row],[Lines]],1)</f>
        <v>Y</v>
      </c>
      <c r="M6898" s="1" t="str">
        <f>IF(BART_Rides[[#This Row],[FirstLetter]]="Y","Yes","No")</f>
        <v>Yes</v>
      </c>
      <c r="N6898" s="1" t="str">
        <f>IF(OR(BART_Rides[[#This Row],[Station Code]]="EM", BART_Rides[[#This Row],[Station Code]]="MT", BART_Rides[[#This Row],[Station Code]]="PL", BART_Rides[[#This Row],[Station Code]]="CC"), "Yes", "No")</f>
        <v>No</v>
      </c>
    </row>
    <row r="6899" spans="6:14">
      <c r="F6899" s="3">
        <v>44524</v>
      </c>
      <c r="G6899" s="1" t="s">
        <v>35</v>
      </c>
      <c r="H6899" s="1" t="s">
        <v>105</v>
      </c>
      <c r="I6899" s="1">
        <v>1581</v>
      </c>
      <c r="J6899" s="1">
        <f>MONTH(BART_Rides[[#This Row],[Date]])</f>
        <v>11</v>
      </c>
      <c r="K6899" s="1">
        <f>WEEKDAY(BART_Rides[[#This Row],[Date]],2)</f>
        <v>3</v>
      </c>
      <c r="L6899" s="1" t="str">
        <f>LEFT(BART_Rides[[#This Row],[Lines]],1)</f>
        <v>Y</v>
      </c>
      <c r="M6899" s="1" t="str">
        <f>IF(BART_Rides[[#This Row],[FirstLetter]]="Y","Yes","No")</f>
        <v>Yes</v>
      </c>
      <c r="N6899" s="1" t="str">
        <f>IF(OR(BART_Rides[[#This Row],[Station Code]]="EM", BART_Rides[[#This Row],[Station Code]]="MT", BART_Rides[[#This Row],[Station Code]]="PL", BART_Rides[[#This Row],[Station Code]]="CC"), "Yes", "No")</f>
        <v>No</v>
      </c>
    </row>
    <row r="6900" spans="6:14">
      <c r="F6900" s="3">
        <v>44525</v>
      </c>
      <c r="G6900" s="1" t="s">
        <v>35</v>
      </c>
      <c r="H6900" s="1" t="s">
        <v>105</v>
      </c>
      <c r="I6900" s="1">
        <v>575</v>
      </c>
      <c r="J6900" s="1">
        <f>MONTH(BART_Rides[[#This Row],[Date]])</f>
        <v>11</v>
      </c>
      <c r="K6900" s="1">
        <f>WEEKDAY(BART_Rides[[#This Row],[Date]],2)</f>
        <v>4</v>
      </c>
      <c r="L6900" s="1" t="str">
        <f>LEFT(BART_Rides[[#This Row],[Lines]],1)</f>
        <v>Y</v>
      </c>
      <c r="M6900" s="1" t="str">
        <f>IF(BART_Rides[[#This Row],[FirstLetter]]="Y","Yes","No")</f>
        <v>Yes</v>
      </c>
      <c r="N6900" s="1" t="str">
        <f>IF(OR(BART_Rides[[#This Row],[Station Code]]="EM", BART_Rides[[#This Row],[Station Code]]="MT", BART_Rides[[#This Row],[Station Code]]="PL", BART_Rides[[#This Row],[Station Code]]="CC"), "Yes", "No")</f>
        <v>No</v>
      </c>
    </row>
    <row r="6901" spans="6:14">
      <c r="F6901" s="3">
        <v>44526</v>
      </c>
      <c r="G6901" s="1" t="s">
        <v>35</v>
      </c>
      <c r="H6901" s="1" t="s">
        <v>105</v>
      </c>
      <c r="I6901" s="1">
        <v>950</v>
      </c>
      <c r="J6901" s="1">
        <f>MONTH(BART_Rides[[#This Row],[Date]])</f>
        <v>11</v>
      </c>
      <c r="K6901" s="1">
        <f>WEEKDAY(BART_Rides[[#This Row],[Date]],2)</f>
        <v>5</v>
      </c>
      <c r="L6901" s="1" t="str">
        <f>LEFT(BART_Rides[[#This Row],[Lines]],1)</f>
        <v>Y</v>
      </c>
      <c r="M6901" s="1" t="str">
        <f>IF(BART_Rides[[#This Row],[FirstLetter]]="Y","Yes","No")</f>
        <v>Yes</v>
      </c>
      <c r="N6901" s="1" t="str">
        <f>IF(OR(BART_Rides[[#This Row],[Station Code]]="EM", BART_Rides[[#This Row],[Station Code]]="MT", BART_Rides[[#This Row],[Station Code]]="PL", BART_Rides[[#This Row],[Station Code]]="CC"), "Yes", "No")</f>
        <v>No</v>
      </c>
    </row>
    <row r="6902" spans="6:14">
      <c r="F6902" s="3">
        <v>44527</v>
      </c>
      <c r="G6902" s="1" t="s">
        <v>35</v>
      </c>
      <c r="H6902" s="1" t="s">
        <v>105</v>
      </c>
      <c r="I6902" s="1">
        <v>858</v>
      </c>
      <c r="J6902" s="1">
        <f>MONTH(BART_Rides[[#This Row],[Date]])</f>
        <v>11</v>
      </c>
      <c r="K6902" s="1">
        <f>WEEKDAY(BART_Rides[[#This Row],[Date]],2)</f>
        <v>6</v>
      </c>
      <c r="L6902" s="1" t="str">
        <f>LEFT(BART_Rides[[#This Row],[Lines]],1)</f>
        <v>Y</v>
      </c>
      <c r="M6902" s="1" t="str">
        <f>IF(BART_Rides[[#This Row],[FirstLetter]]="Y","Yes","No")</f>
        <v>Yes</v>
      </c>
      <c r="N6902" s="1" t="str">
        <f>IF(OR(BART_Rides[[#This Row],[Station Code]]="EM", BART_Rides[[#This Row],[Station Code]]="MT", BART_Rides[[#This Row],[Station Code]]="PL", BART_Rides[[#This Row],[Station Code]]="CC"), "Yes", "No")</f>
        <v>No</v>
      </c>
    </row>
    <row r="6903" spans="6:14">
      <c r="F6903" s="3">
        <v>44528</v>
      </c>
      <c r="G6903" s="1" t="s">
        <v>35</v>
      </c>
      <c r="H6903" s="1" t="s">
        <v>105</v>
      </c>
      <c r="I6903" s="1">
        <v>583</v>
      </c>
      <c r="J6903" s="1">
        <f>MONTH(BART_Rides[[#This Row],[Date]])</f>
        <v>11</v>
      </c>
      <c r="K6903" s="1">
        <f>WEEKDAY(BART_Rides[[#This Row],[Date]],2)</f>
        <v>7</v>
      </c>
      <c r="L6903" s="1" t="str">
        <f>LEFT(BART_Rides[[#This Row],[Lines]],1)</f>
        <v>Y</v>
      </c>
      <c r="M6903" s="1" t="str">
        <f>IF(BART_Rides[[#This Row],[FirstLetter]]="Y","Yes","No")</f>
        <v>Yes</v>
      </c>
      <c r="N6903" s="1" t="str">
        <f>IF(OR(BART_Rides[[#This Row],[Station Code]]="EM", BART_Rides[[#This Row],[Station Code]]="MT", BART_Rides[[#This Row],[Station Code]]="PL", BART_Rides[[#This Row],[Station Code]]="CC"), "Yes", "No")</f>
        <v>No</v>
      </c>
    </row>
    <row r="6904" spans="6:14">
      <c r="F6904" s="3">
        <v>44529</v>
      </c>
      <c r="G6904" s="1" t="s">
        <v>35</v>
      </c>
      <c r="H6904" s="1" t="s">
        <v>105</v>
      </c>
      <c r="I6904" s="1">
        <v>1639</v>
      </c>
      <c r="J6904" s="1">
        <f>MONTH(BART_Rides[[#This Row],[Date]])</f>
        <v>11</v>
      </c>
      <c r="K6904" s="1">
        <f>WEEKDAY(BART_Rides[[#This Row],[Date]],2)</f>
        <v>1</v>
      </c>
      <c r="L6904" s="1" t="str">
        <f>LEFT(BART_Rides[[#This Row],[Lines]],1)</f>
        <v>Y</v>
      </c>
      <c r="M6904" s="1" t="str">
        <f>IF(BART_Rides[[#This Row],[FirstLetter]]="Y","Yes","No")</f>
        <v>Yes</v>
      </c>
      <c r="N6904" s="1" t="str">
        <f>IF(OR(BART_Rides[[#This Row],[Station Code]]="EM", BART_Rides[[#This Row],[Station Code]]="MT", BART_Rides[[#This Row],[Station Code]]="PL", BART_Rides[[#This Row],[Station Code]]="CC"), "Yes", "No")</f>
        <v>No</v>
      </c>
    </row>
    <row r="6905" spans="6:14">
      <c r="F6905" s="3">
        <v>44530</v>
      </c>
      <c r="G6905" s="1" t="s">
        <v>35</v>
      </c>
      <c r="H6905" s="1" t="s">
        <v>105</v>
      </c>
      <c r="I6905" s="1">
        <v>1760</v>
      </c>
      <c r="J6905" s="1">
        <f>MONTH(BART_Rides[[#This Row],[Date]])</f>
        <v>11</v>
      </c>
      <c r="K6905" s="1">
        <f>WEEKDAY(BART_Rides[[#This Row],[Date]],2)</f>
        <v>2</v>
      </c>
      <c r="L6905" s="1" t="str">
        <f>LEFT(BART_Rides[[#This Row],[Lines]],1)</f>
        <v>Y</v>
      </c>
      <c r="M6905" s="1" t="str">
        <f>IF(BART_Rides[[#This Row],[FirstLetter]]="Y","Yes","No")</f>
        <v>Yes</v>
      </c>
      <c r="N6905" s="1" t="str">
        <f>IF(OR(BART_Rides[[#This Row],[Station Code]]="EM", BART_Rides[[#This Row],[Station Code]]="MT", BART_Rides[[#This Row],[Station Code]]="PL", BART_Rides[[#This Row],[Station Code]]="CC"), "Yes", "No")</f>
        <v>No</v>
      </c>
    </row>
    <row r="6906" spans="6:14">
      <c r="F6906" s="3">
        <v>44531</v>
      </c>
      <c r="G6906" s="1" t="s">
        <v>35</v>
      </c>
      <c r="H6906" s="1" t="s">
        <v>105</v>
      </c>
      <c r="I6906" s="1">
        <v>1917</v>
      </c>
      <c r="J6906" s="1">
        <f>MONTH(BART_Rides[[#This Row],[Date]])</f>
        <v>12</v>
      </c>
      <c r="K6906" s="1">
        <f>WEEKDAY(BART_Rides[[#This Row],[Date]],2)</f>
        <v>3</v>
      </c>
      <c r="L6906" s="1" t="str">
        <f>LEFT(BART_Rides[[#This Row],[Lines]],1)</f>
        <v>Y</v>
      </c>
      <c r="M6906" s="1" t="str">
        <f>IF(BART_Rides[[#This Row],[FirstLetter]]="Y","Yes","No")</f>
        <v>Yes</v>
      </c>
      <c r="N6906" s="1" t="str">
        <f>IF(OR(BART_Rides[[#This Row],[Station Code]]="EM", BART_Rides[[#This Row],[Station Code]]="MT", BART_Rides[[#This Row],[Station Code]]="PL", BART_Rides[[#This Row],[Station Code]]="CC"), "Yes", "No")</f>
        <v>No</v>
      </c>
    </row>
    <row r="6907" spans="6:14">
      <c r="F6907" s="3">
        <v>44532</v>
      </c>
      <c r="G6907" s="1" t="s">
        <v>35</v>
      </c>
      <c r="H6907" s="1" t="s">
        <v>105</v>
      </c>
      <c r="I6907" s="1">
        <v>1855</v>
      </c>
      <c r="J6907" s="1">
        <f>MONTH(BART_Rides[[#This Row],[Date]])</f>
        <v>12</v>
      </c>
      <c r="K6907" s="1">
        <f>WEEKDAY(BART_Rides[[#This Row],[Date]],2)</f>
        <v>4</v>
      </c>
      <c r="L6907" s="1" t="str">
        <f>LEFT(BART_Rides[[#This Row],[Lines]],1)</f>
        <v>Y</v>
      </c>
      <c r="M6907" s="1" t="str">
        <f>IF(BART_Rides[[#This Row],[FirstLetter]]="Y","Yes","No")</f>
        <v>Yes</v>
      </c>
      <c r="N6907" s="1" t="str">
        <f>IF(OR(BART_Rides[[#This Row],[Station Code]]="EM", BART_Rides[[#This Row],[Station Code]]="MT", BART_Rides[[#This Row],[Station Code]]="PL", BART_Rides[[#This Row],[Station Code]]="CC"), "Yes", "No")</f>
        <v>No</v>
      </c>
    </row>
    <row r="6908" spans="6:14">
      <c r="F6908" s="3">
        <v>44533</v>
      </c>
      <c r="G6908" s="1" t="s">
        <v>35</v>
      </c>
      <c r="H6908" s="1" t="s">
        <v>105</v>
      </c>
      <c r="I6908" s="1">
        <v>1814</v>
      </c>
      <c r="J6908" s="1">
        <f>MONTH(BART_Rides[[#This Row],[Date]])</f>
        <v>12</v>
      </c>
      <c r="K6908" s="1">
        <f>WEEKDAY(BART_Rides[[#This Row],[Date]],2)</f>
        <v>5</v>
      </c>
      <c r="L6908" s="1" t="str">
        <f>LEFT(BART_Rides[[#This Row],[Lines]],1)</f>
        <v>Y</v>
      </c>
      <c r="M6908" s="1" t="str">
        <f>IF(BART_Rides[[#This Row],[FirstLetter]]="Y","Yes","No")</f>
        <v>Yes</v>
      </c>
      <c r="N6908" s="1" t="str">
        <f>IF(OR(BART_Rides[[#This Row],[Station Code]]="EM", BART_Rides[[#This Row],[Station Code]]="MT", BART_Rides[[#This Row],[Station Code]]="PL", BART_Rides[[#This Row],[Station Code]]="CC"), "Yes", "No")</f>
        <v>No</v>
      </c>
    </row>
    <row r="6909" spans="6:14">
      <c r="F6909" s="3">
        <v>44534</v>
      </c>
      <c r="G6909" s="1" t="s">
        <v>35</v>
      </c>
      <c r="H6909" s="1" t="s">
        <v>105</v>
      </c>
      <c r="I6909" s="1">
        <v>883</v>
      </c>
      <c r="J6909" s="1">
        <f>MONTH(BART_Rides[[#This Row],[Date]])</f>
        <v>12</v>
      </c>
      <c r="K6909" s="1">
        <f>WEEKDAY(BART_Rides[[#This Row],[Date]],2)</f>
        <v>6</v>
      </c>
      <c r="L6909" s="1" t="str">
        <f>LEFT(BART_Rides[[#This Row],[Lines]],1)</f>
        <v>Y</v>
      </c>
      <c r="M6909" s="1" t="str">
        <f>IF(BART_Rides[[#This Row],[FirstLetter]]="Y","Yes","No")</f>
        <v>Yes</v>
      </c>
      <c r="N6909" s="1" t="str">
        <f>IF(OR(BART_Rides[[#This Row],[Station Code]]="EM", BART_Rides[[#This Row],[Station Code]]="MT", BART_Rides[[#This Row],[Station Code]]="PL", BART_Rides[[#This Row],[Station Code]]="CC"), "Yes", "No")</f>
        <v>No</v>
      </c>
    </row>
    <row r="6910" spans="6:14">
      <c r="F6910" s="3">
        <v>44535</v>
      </c>
      <c r="G6910" s="1" t="s">
        <v>35</v>
      </c>
      <c r="H6910" s="1" t="s">
        <v>105</v>
      </c>
      <c r="I6910" s="1">
        <v>636</v>
      </c>
      <c r="J6910" s="1">
        <f>MONTH(BART_Rides[[#This Row],[Date]])</f>
        <v>12</v>
      </c>
      <c r="K6910" s="1">
        <f>WEEKDAY(BART_Rides[[#This Row],[Date]],2)</f>
        <v>7</v>
      </c>
      <c r="L6910" s="1" t="str">
        <f>LEFT(BART_Rides[[#This Row],[Lines]],1)</f>
        <v>Y</v>
      </c>
      <c r="M6910" s="1" t="str">
        <f>IF(BART_Rides[[#This Row],[FirstLetter]]="Y","Yes","No")</f>
        <v>Yes</v>
      </c>
      <c r="N6910" s="1" t="str">
        <f>IF(OR(BART_Rides[[#This Row],[Station Code]]="EM", BART_Rides[[#This Row],[Station Code]]="MT", BART_Rides[[#This Row],[Station Code]]="PL", BART_Rides[[#This Row],[Station Code]]="CC"), "Yes", "No")</f>
        <v>No</v>
      </c>
    </row>
    <row r="6911" spans="6:14">
      <c r="F6911" s="3">
        <v>44536</v>
      </c>
      <c r="G6911" s="1" t="s">
        <v>35</v>
      </c>
      <c r="H6911" s="1" t="s">
        <v>105</v>
      </c>
      <c r="I6911" s="1">
        <v>1716</v>
      </c>
      <c r="J6911" s="1">
        <f>MONTH(BART_Rides[[#This Row],[Date]])</f>
        <v>12</v>
      </c>
      <c r="K6911" s="1">
        <f>WEEKDAY(BART_Rides[[#This Row],[Date]],2)</f>
        <v>1</v>
      </c>
      <c r="L6911" s="1" t="str">
        <f>LEFT(BART_Rides[[#This Row],[Lines]],1)</f>
        <v>Y</v>
      </c>
      <c r="M6911" s="1" t="str">
        <f>IF(BART_Rides[[#This Row],[FirstLetter]]="Y","Yes","No")</f>
        <v>Yes</v>
      </c>
      <c r="N6911" s="1" t="str">
        <f>IF(OR(BART_Rides[[#This Row],[Station Code]]="EM", BART_Rides[[#This Row],[Station Code]]="MT", BART_Rides[[#This Row],[Station Code]]="PL", BART_Rides[[#This Row],[Station Code]]="CC"), "Yes", "No")</f>
        <v>No</v>
      </c>
    </row>
    <row r="6912" spans="6:14">
      <c r="F6912" s="3">
        <v>44537</v>
      </c>
      <c r="G6912" s="1" t="s">
        <v>35</v>
      </c>
      <c r="H6912" s="1" t="s">
        <v>105</v>
      </c>
      <c r="I6912" s="1">
        <v>1922</v>
      </c>
      <c r="J6912" s="1">
        <f>MONTH(BART_Rides[[#This Row],[Date]])</f>
        <v>12</v>
      </c>
      <c r="K6912" s="1">
        <f>WEEKDAY(BART_Rides[[#This Row],[Date]],2)</f>
        <v>2</v>
      </c>
      <c r="L6912" s="1" t="str">
        <f>LEFT(BART_Rides[[#This Row],[Lines]],1)</f>
        <v>Y</v>
      </c>
      <c r="M6912" s="1" t="str">
        <f>IF(BART_Rides[[#This Row],[FirstLetter]]="Y","Yes","No")</f>
        <v>Yes</v>
      </c>
      <c r="N6912" s="1" t="str">
        <f>IF(OR(BART_Rides[[#This Row],[Station Code]]="EM", BART_Rides[[#This Row],[Station Code]]="MT", BART_Rides[[#This Row],[Station Code]]="PL", BART_Rides[[#This Row],[Station Code]]="CC"), "Yes", "No")</f>
        <v>No</v>
      </c>
    </row>
    <row r="6913" spans="6:14">
      <c r="F6913" s="3">
        <v>44538</v>
      </c>
      <c r="G6913" s="1" t="s">
        <v>35</v>
      </c>
      <c r="H6913" s="1" t="s">
        <v>105</v>
      </c>
      <c r="I6913" s="1">
        <v>1909</v>
      </c>
      <c r="J6913" s="1">
        <f>MONTH(BART_Rides[[#This Row],[Date]])</f>
        <v>12</v>
      </c>
      <c r="K6913" s="1">
        <f>WEEKDAY(BART_Rides[[#This Row],[Date]],2)</f>
        <v>3</v>
      </c>
      <c r="L6913" s="1" t="str">
        <f>LEFT(BART_Rides[[#This Row],[Lines]],1)</f>
        <v>Y</v>
      </c>
      <c r="M6913" s="1" t="str">
        <f>IF(BART_Rides[[#This Row],[FirstLetter]]="Y","Yes","No")</f>
        <v>Yes</v>
      </c>
      <c r="N6913" s="1" t="str">
        <f>IF(OR(BART_Rides[[#This Row],[Station Code]]="EM", BART_Rides[[#This Row],[Station Code]]="MT", BART_Rides[[#This Row],[Station Code]]="PL", BART_Rides[[#This Row],[Station Code]]="CC"), "Yes", "No")</f>
        <v>No</v>
      </c>
    </row>
    <row r="6914" spans="6:14">
      <c r="F6914" s="3">
        <v>44539</v>
      </c>
      <c r="G6914" s="1" t="s">
        <v>35</v>
      </c>
      <c r="H6914" s="1" t="s">
        <v>105</v>
      </c>
      <c r="I6914" s="1">
        <v>1854</v>
      </c>
      <c r="J6914" s="1">
        <f>MONTH(BART_Rides[[#This Row],[Date]])</f>
        <v>12</v>
      </c>
      <c r="K6914" s="1">
        <f>WEEKDAY(BART_Rides[[#This Row],[Date]],2)</f>
        <v>4</v>
      </c>
      <c r="L6914" s="1" t="str">
        <f>LEFT(BART_Rides[[#This Row],[Lines]],1)</f>
        <v>Y</v>
      </c>
      <c r="M6914" s="1" t="str">
        <f>IF(BART_Rides[[#This Row],[FirstLetter]]="Y","Yes","No")</f>
        <v>Yes</v>
      </c>
      <c r="N6914" s="1" t="str">
        <f>IF(OR(BART_Rides[[#This Row],[Station Code]]="EM", BART_Rides[[#This Row],[Station Code]]="MT", BART_Rides[[#This Row],[Station Code]]="PL", BART_Rides[[#This Row],[Station Code]]="CC"), "Yes", "No")</f>
        <v>No</v>
      </c>
    </row>
    <row r="6915" spans="6:14">
      <c r="F6915" s="3">
        <v>44540</v>
      </c>
      <c r="G6915" s="1" t="s">
        <v>35</v>
      </c>
      <c r="H6915" s="1" t="s">
        <v>105</v>
      </c>
      <c r="I6915" s="1">
        <v>1793</v>
      </c>
      <c r="J6915" s="1">
        <f>MONTH(BART_Rides[[#This Row],[Date]])</f>
        <v>12</v>
      </c>
      <c r="K6915" s="1">
        <f>WEEKDAY(BART_Rides[[#This Row],[Date]],2)</f>
        <v>5</v>
      </c>
      <c r="L6915" s="1" t="str">
        <f>LEFT(BART_Rides[[#This Row],[Lines]],1)</f>
        <v>Y</v>
      </c>
      <c r="M6915" s="1" t="str">
        <f>IF(BART_Rides[[#This Row],[FirstLetter]]="Y","Yes","No")</f>
        <v>Yes</v>
      </c>
      <c r="N6915" s="1" t="str">
        <f>IF(OR(BART_Rides[[#This Row],[Station Code]]="EM", BART_Rides[[#This Row],[Station Code]]="MT", BART_Rides[[#This Row],[Station Code]]="PL", BART_Rides[[#This Row],[Station Code]]="CC"), "Yes", "No")</f>
        <v>No</v>
      </c>
    </row>
    <row r="6916" spans="6:14">
      <c r="F6916" s="3">
        <v>44541</v>
      </c>
      <c r="G6916" s="1" t="s">
        <v>35</v>
      </c>
      <c r="H6916" s="1" t="s">
        <v>105</v>
      </c>
      <c r="I6916" s="1">
        <v>1002</v>
      </c>
      <c r="J6916" s="1">
        <f>MONTH(BART_Rides[[#This Row],[Date]])</f>
        <v>12</v>
      </c>
      <c r="K6916" s="1">
        <f>WEEKDAY(BART_Rides[[#This Row],[Date]],2)</f>
        <v>6</v>
      </c>
      <c r="L6916" s="1" t="str">
        <f>LEFT(BART_Rides[[#This Row],[Lines]],1)</f>
        <v>Y</v>
      </c>
      <c r="M6916" s="1" t="str">
        <f>IF(BART_Rides[[#This Row],[FirstLetter]]="Y","Yes","No")</f>
        <v>Yes</v>
      </c>
      <c r="N6916" s="1" t="str">
        <f>IF(OR(BART_Rides[[#This Row],[Station Code]]="EM", BART_Rides[[#This Row],[Station Code]]="MT", BART_Rides[[#This Row],[Station Code]]="PL", BART_Rides[[#This Row],[Station Code]]="CC"), "Yes", "No")</f>
        <v>No</v>
      </c>
    </row>
    <row r="6917" spans="6:14">
      <c r="F6917" s="3">
        <v>44542</v>
      </c>
      <c r="G6917" s="1" t="s">
        <v>35</v>
      </c>
      <c r="H6917" s="1" t="s">
        <v>105</v>
      </c>
      <c r="I6917" s="1">
        <v>546</v>
      </c>
      <c r="J6917" s="1">
        <f>MONTH(BART_Rides[[#This Row],[Date]])</f>
        <v>12</v>
      </c>
      <c r="K6917" s="1">
        <f>WEEKDAY(BART_Rides[[#This Row],[Date]],2)</f>
        <v>7</v>
      </c>
      <c r="L6917" s="1" t="str">
        <f>LEFT(BART_Rides[[#This Row],[Lines]],1)</f>
        <v>Y</v>
      </c>
      <c r="M6917" s="1" t="str">
        <f>IF(BART_Rides[[#This Row],[FirstLetter]]="Y","Yes","No")</f>
        <v>Yes</v>
      </c>
      <c r="N6917" s="1" t="str">
        <f>IF(OR(BART_Rides[[#This Row],[Station Code]]="EM", BART_Rides[[#This Row],[Station Code]]="MT", BART_Rides[[#This Row],[Station Code]]="PL", BART_Rides[[#This Row],[Station Code]]="CC"), "Yes", "No")</f>
        <v>No</v>
      </c>
    </row>
    <row r="6918" spans="6:14">
      <c r="F6918" s="3">
        <v>44543</v>
      </c>
      <c r="G6918" s="1" t="s">
        <v>35</v>
      </c>
      <c r="H6918" s="1" t="s">
        <v>105</v>
      </c>
      <c r="I6918" s="1">
        <v>1525</v>
      </c>
      <c r="J6918" s="1">
        <f>MONTH(BART_Rides[[#This Row],[Date]])</f>
        <v>12</v>
      </c>
      <c r="K6918" s="1">
        <f>WEEKDAY(BART_Rides[[#This Row],[Date]],2)</f>
        <v>1</v>
      </c>
      <c r="L6918" s="1" t="str">
        <f>LEFT(BART_Rides[[#This Row],[Lines]],1)</f>
        <v>Y</v>
      </c>
      <c r="M6918" s="1" t="str">
        <f>IF(BART_Rides[[#This Row],[FirstLetter]]="Y","Yes","No")</f>
        <v>Yes</v>
      </c>
      <c r="N6918" s="1" t="str">
        <f>IF(OR(BART_Rides[[#This Row],[Station Code]]="EM", BART_Rides[[#This Row],[Station Code]]="MT", BART_Rides[[#This Row],[Station Code]]="PL", BART_Rides[[#This Row],[Station Code]]="CC"), "Yes", "No")</f>
        <v>No</v>
      </c>
    </row>
    <row r="6919" spans="6:14">
      <c r="F6919" s="3">
        <v>44544</v>
      </c>
      <c r="G6919" s="1" t="s">
        <v>35</v>
      </c>
      <c r="H6919" s="1" t="s">
        <v>105</v>
      </c>
      <c r="I6919" s="1">
        <v>1829</v>
      </c>
      <c r="J6919" s="1">
        <f>MONTH(BART_Rides[[#This Row],[Date]])</f>
        <v>12</v>
      </c>
      <c r="K6919" s="1">
        <f>WEEKDAY(BART_Rides[[#This Row],[Date]],2)</f>
        <v>2</v>
      </c>
      <c r="L6919" s="1" t="str">
        <f>LEFT(BART_Rides[[#This Row],[Lines]],1)</f>
        <v>Y</v>
      </c>
      <c r="M6919" s="1" t="str">
        <f>IF(BART_Rides[[#This Row],[FirstLetter]]="Y","Yes","No")</f>
        <v>Yes</v>
      </c>
      <c r="N6919" s="1" t="str">
        <f>IF(OR(BART_Rides[[#This Row],[Station Code]]="EM", BART_Rides[[#This Row],[Station Code]]="MT", BART_Rides[[#This Row],[Station Code]]="PL", BART_Rides[[#This Row],[Station Code]]="CC"), "Yes", "No")</f>
        <v>No</v>
      </c>
    </row>
    <row r="6920" spans="6:14">
      <c r="F6920" s="3">
        <v>44545</v>
      </c>
      <c r="G6920" s="1" t="s">
        <v>35</v>
      </c>
      <c r="H6920" s="1" t="s">
        <v>105</v>
      </c>
      <c r="I6920" s="1">
        <v>1762</v>
      </c>
      <c r="J6920" s="1">
        <f>MONTH(BART_Rides[[#This Row],[Date]])</f>
        <v>12</v>
      </c>
      <c r="K6920" s="1">
        <f>WEEKDAY(BART_Rides[[#This Row],[Date]],2)</f>
        <v>3</v>
      </c>
      <c r="L6920" s="1" t="str">
        <f>LEFT(BART_Rides[[#This Row],[Lines]],1)</f>
        <v>Y</v>
      </c>
      <c r="M6920" s="1" t="str">
        <f>IF(BART_Rides[[#This Row],[FirstLetter]]="Y","Yes","No")</f>
        <v>Yes</v>
      </c>
      <c r="N6920" s="1" t="str">
        <f>IF(OR(BART_Rides[[#This Row],[Station Code]]="EM", BART_Rides[[#This Row],[Station Code]]="MT", BART_Rides[[#This Row],[Station Code]]="PL", BART_Rides[[#This Row],[Station Code]]="CC"), "Yes", "No")</f>
        <v>No</v>
      </c>
    </row>
    <row r="6921" spans="6:14">
      <c r="F6921" s="3">
        <v>44546</v>
      </c>
      <c r="G6921" s="1" t="s">
        <v>35</v>
      </c>
      <c r="H6921" s="1" t="s">
        <v>105</v>
      </c>
      <c r="I6921" s="1">
        <v>1829</v>
      </c>
      <c r="J6921" s="1">
        <f>MONTH(BART_Rides[[#This Row],[Date]])</f>
        <v>12</v>
      </c>
      <c r="K6921" s="1">
        <f>WEEKDAY(BART_Rides[[#This Row],[Date]],2)</f>
        <v>4</v>
      </c>
      <c r="L6921" s="1" t="str">
        <f>LEFT(BART_Rides[[#This Row],[Lines]],1)</f>
        <v>Y</v>
      </c>
      <c r="M6921" s="1" t="str">
        <f>IF(BART_Rides[[#This Row],[FirstLetter]]="Y","Yes","No")</f>
        <v>Yes</v>
      </c>
      <c r="N6921" s="1" t="str">
        <f>IF(OR(BART_Rides[[#This Row],[Station Code]]="EM", BART_Rides[[#This Row],[Station Code]]="MT", BART_Rides[[#This Row],[Station Code]]="PL", BART_Rides[[#This Row],[Station Code]]="CC"), "Yes", "No")</f>
        <v>No</v>
      </c>
    </row>
    <row r="6922" spans="6:14">
      <c r="F6922" s="3">
        <v>44547</v>
      </c>
      <c r="G6922" s="1" t="s">
        <v>35</v>
      </c>
      <c r="H6922" s="1" t="s">
        <v>105</v>
      </c>
      <c r="I6922" s="1">
        <v>1771</v>
      </c>
      <c r="J6922" s="1">
        <f>MONTH(BART_Rides[[#This Row],[Date]])</f>
        <v>12</v>
      </c>
      <c r="K6922" s="1">
        <f>WEEKDAY(BART_Rides[[#This Row],[Date]],2)</f>
        <v>5</v>
      </c>
      <c r="L6922" s="1" t="str">
        <f>LEFT(BART_Rides[[#This Row],[Lines]],1)</f>
        <v>Y</v>
      </c>
      <c r="M6922" s="1" t="str">
        <f>IF(BART_Rides[[#This Row],[FirstLetter]]="Y","Yes","No")</f>
        <v>Yes</v>
      </c>
      <c r="N6922" s="1" t="str">
        <f>IF(OR(BART_Rides[[#This Row],[Station Code]]="EM", BART_Rides[[#This Row],[Station Code]]="MT", BART_Rides[[#This Row],[Station Code]]="PL", BART_Rides[[#This Row],[Station Code]]="CC"), "Yes", "No")</f>
        <v>No</v>
      </c>
    </row>
    <row r="6923" spans="6:14">
      <c r="F6923" s="3">
        <v>44548</v>
      </c>
      <c r="G6923" s="1" t="s">
        <v>35</v>
      </c>
      <c r="H6923" s="1" t="s">
        <v>105</v>
      </c>
      <c r="I6923" s="1">
        <v>920</v>
      </c>
      <c r="J6923" s="1">
        <f>MONTH(BART_Rides[[#This Row],[Date]])</f>
        <v>12</v>
      </c>
      <c r="K6923" s="1">
        <f>WEEKDAY(BART_Rides[[#This Row],[Date]],2)</f>
        <v>6</v>
      </c>
      <c r="L6923" s="1" t="str">
        <f>LEFT(BART_Rides[[#This Row],[Lines]],1)</f>
        <v>Y</v>
      </c>
      <c r="M6923" s="1" t="str">
        <f>IF(BART_Rides[[#This Row],[FirstLetter]]="Y","Yes","No")</f>
        <v>Yes</v>
      </c>
      <c r="N6923" s="1" t="str">
        <f>IF(OR(BART_Rides[[#This Row],[Station Code]]="EM", BART_Rides[[#This Row],[Station Code]]="MT", BART_Rides[[#This Row],[Station Code]]="PL", BART_Rides[[#This Row],[Station Code]]="CC"), "Yes", "No")</f>
        <v>No</v>
      </c>
    </row>
    <row r="6924" spans="6:14">
      <c r="F6924" s="3">
        <v>44549</v>
      </c>
      <c r="G6924" s="1" t="s">
        <v>35</v>
      </c>
      <c r="H6924" s="1" t="s">
        <v>105</v>
      </c>
      <c r="I6924" s="1">
        <v>620</v>
      </c>
      <c r="J6924" s="1">
        <f>MONTH(BART_Rides[[#This Row],[Date]])</f>
        <v>12</v>
      </c>
      <c r="K6924" s="1">
        <f>WEEKDAY(BART_Rides[[#This Row],[Date]],2)</f>
        <v>7</v>
      </c>
      <c r="L6924" s="1" t="str">
        <f>LEFT(BART_Rides[[#This Row],[Lines]],1)</f>
        <v>Y</v>
      </c>
      <c r="M6924" s="1" t="str">
        <f>IF(BART_Rides[[#This Row],[FirstLetter]]="Y","Yes","No")</f>
        <v>Yes</v>
      </c>
      <c r="N6924" s="1" t="str">
        <f>IF(OR(BART_Rides[[#This Row],[Station Code]]="EM", BART_Rides[[#This Row],[Station Code]]="MT", BART_Rides[[#This Row],[Station Code]]="PL", BART_Rides[[#This Row],[Station Code]]="CC"), "Yes", "No")</f>
        <v>No</v>
      </c>
    </row>
    <row r="6925" spans="6:14">
      <c r="F6925" s="3">
        <v>44550</v>
      </c>
      <c r="G6925" s="1" t="s">
        <v>35</v>
      </c>
      <c r="H6925" s="1" t="s">
        <v>105</v>
      </c>
      <c r="I6925" s="1">
        <v>1567</v>
      </c>
      <c r="J6925" s="1">
        <f>MONTH(BART_Rides[[#This Row],[Date]])</f>
        <v>12</v>
      </c>
      <c r="K6925" s="1">
        <f>WEEKDAY(BART_Rides[[#This Row],[Date]],2)</f>
        <v>1</v>
      </c>
      <c r="L6925" s="1" t="str">
        <f>LEFT(BART_Rides[[#This Row],[Lines]],1)</f>
        <v>Y</v>
      </c>
      <c r="M6925" s="1" t="str">
        <f>IF(BART_Rides[[#This Row],[FirstLetter]]="Y","Yes","No")</f>
        <v>Yes</v>
      </c>
      <c r="N6925" s="1" t="str">
        <f>IF(OR(BART_Rides[[#This Row],[Station Code]]="EM", BART_Rides[[#This Row],[Station Code]]="MT", BART_Rides[[#This Row],[Station Code]]="PL", BART_Rides[[#This Row],[Station Code]]="CC"), "Yes", "No")</f>
        <v>No</v>
      </c>
    </row>
    <row r="6926" spans="6:14">
      <c r="F6926" s="3">
        <v>44551</v>
      </c>
      <c r="G6926" s="1" t="s">
        <v>35</v>
      </c>
      <c r="H6926" s="1" t="s">
        <v>105</v>
      </c>
      <c r="I6926" s="1">
        <v>1561</v>
      </c>
      <c r="J6926" s="1">
        <f>MONTH(BART_Rides[[#This Row],[Date]])</f>
        <v>12</v>
      </c>
      <c r="K6926" s="1">
        <f>WEEKDAY(BART_Rides[[#This Row],[Date]],2)</f>
        <v>2</v>
      </c>
      <c r="L6926" s="1" t="str">
        <f>LEFT(BART_Rides[[#This Row],[Lines]],1)</f>
        <v>Y</v>
      </c>
      <c r="M6926" s="1" t="str">
        <f>IF(BART_Rides[[#This Row],[FirstLetter]]="Y","Yes","No")</f>
        <v>Yes</v>
      </c>
      <c r="N6926" s="1" t="str">
        <f>IF(OR(BART_Rides[[#This Row],[Station Code]]="EM", BART_Rides[[#This Row],[Station Code]]="MT", BART_Rides[[#This Row],[Station Code]]="PL", BART_Rides[[#This Row],[Station Code]]="CC"), "Yes", "No")</f>
        <v>No</v>
      </c>
    </row>
    <row r="6927" spans="6:14">
      <c r="F6927" s="3">
        <v>44552</v>
      </c>
      <c r="G6927" s="1" t="s">
        <v>35</v>
      </c>
      <c r="H6927" s="1" t="s">
        <v>105</v>
      </c>
      <c r="I6927" s="1">
        <v>1454</v>
      </c>
      <c r="J6927" s="1">
        <f>MONTH(BART_Rides[[#This Row],[Date]])</f>
        <v>12</v>
      </c>
      <c r="K6927" s="1">
        <f>WEEKDAY(BART_Rides[[#This Row],[Date]],2)</f>
        <v>3</v>
      </c>
      <c r="L6927" s="1" t="str">
        <f>LEFT(BART_Rides[[#This Row],[Lines]],1)</f>
        <v>Y</v>
      </c>
      <c r="M6927" s="1" t="str">
        <f>IF(BART_Rides[[#This Row],[FirstLetter]]="Y","Yes","No")</f>
        <v>Yes</v>
      </c>
      <c r="N6927" s="1" t="str">
        <f>IF(OR(BART_Rides[[#This Row],[Station Code]]="EM", BART_Rides[[#This Row],[Station Code]]="MT", BART_Rides[[#This Row],[Station Code]]="PL", BART_Rides[[#This Row],[Station Code]]="CC"), "Yes", "No")</f>
        <v>No</v>
      </c>
    </row>
    <row r="6928" spans="6:14">
      <c r="F6928" s="3">
        <v>44553</v>
      </c>
      <c r="G6928" s="1" t="s">
        <v>35</v>
      </c>
      <c r="H6928" s="1" t="s">
        <v>105</v>
      </c>
      <c r="I6928" s="1">
        <v>1289</v>
      </c>
      <c r="J6928" s="1">
        <f>MONTH(BART_Rides[[#This Row],[Date]])</f>
        <v>12</v>
      </c>
      <c r="K6928" s="1">
        <f>WEEKDAY(BART_Rides[[#This Row],[Date]],2)</f>
        <v>4</v>
      </c>
      <c r="L6928" s="1" t="str">
        <f>LEFT(BART_Rides[[#This Row],[Lines]],1)</f>
        <v>Y</v>
      </c>
      <c r="M6928" s="1" t="str">
        <f>IF(BART_Rides[[#This Row],[FirstLetter]]="Y","Yes","No")</f>
        <v>Yes</v>
      </c>
      <c r="N6928" s="1" t="str">
        <f>IF(OR(BART_Rides[[#This Row],[Station Code]]="EM", BART_Rides[[#This Row],[Station Code]]="MT", BART_Rides[[#This Row],[Station Code]]="PL", BART_Rides[[#This Row],[Station Code]]="CC"), "Yes", "No")</f>
        <v>No</v>
      </c>
    </row>
    <row r="6929" spans="6:14">
      <c r="F6929" s="3">
        <v>44554</v>
      </c>
      <c r="G6929" s="1" t="s">
        <v>35</v>
      </c>
      <c r="H6929" s="1" t="s">
        <v>105</v>
      </c>
      <c r="I6929" s="1">
        <v>778</v>
      </c>
      <c r="J6929" s="1">
        <f>MONTH(BART_Rides[[#This Row],[Date]])</f>
        <v>12</v>
      </c>
      <c r="K6929" s="1">
        <f>WEEKDAY(BART_Rides[[#This Row],[Date]],2)</f>
        <v>5</v>
      </c>
      <c r="L6929" s="1" t="str">
        <f>LEFT(BART_Rides[[#This Row],[Lines]],1)</f>
        <v>Y</v>
      </c>
      <c r="M6929" s="1" t="str">
        <f>IF(BART_Rides[[#This Row],[FirstLetter]]="Y","Yes","No")</f>
        <v>Yes</v>
      </c>
      <c r="N6929" s="1" t="str">
        <f>IF(OR(BART_Rides[[#This Row],[Station Code]]="EM", BART_Rides[[#This Row],[Station Code]]="MT", BART_Rides[[#This Row],[Station Code]]="PL", BART_Rides[[#This Row],[Station Code]]="CC"), "Yes", "No")</f>
        <v>No</v>
      </c>
    </row>
    <row r="6930" spans="6:14">
      <c r="F6930" s="3">
        <v>44555</v>
      </c>
      <c r="G6930" s="1" t="s">
        <v>35</v>
      </c>
      <c r="H6930" s="1" t="s">
        <v>105</v>
      </c>
      <c r="I6930" s="1">
        <v>299</v>
      </c>
      <c r="J6930" s="1">
        <f>MONTH(BART_Rides[[#This Row],[Date]])</f>
        <v>12</v>
      </c>
      <c r="K6930" s="1">
        <f>WEEKDAY(BART_Rides[[#This Row],[Date]],2)</f>
        <v>6</v>
      </c>
      <c r="L6930" s="1" t="str">
        <f>LEFT(BART_Rides[[#This Row],[Lines]],1)</f>
        <v>Y</v>
      </c>
      <c r="M6930" s="1" t="str">
        <f>IF(BART_Rides[[#This Row],[FirstLetter]]="Y","Yes","No")</f>
        <v>Yes</v>
      </c>
      <c r="N6930" s="1" t="str">
        <f>IF(OR(BART_Rides[[#This Row],[Station Code]]="EM", BART_Rides[[#This Row],[Station Code]]="MT", BART_Rides[[#This Row],[Station Code]]="PL", BART_Rides[[#This Row],[Station Code]]="CC"), "Yes", "No")</f>
        <v>No</v>
      </c>
    </row>
    <row r="6931" spans="6:14">
      <c r="F6931" s="3">
        <v>44556</v>
      </c>
      <c r="G6931" s="1" t="s">
        <v>35</v>
      </c>
      <c r="H6931" s="1" t="s">
        <v>105</v>
      </c>
      <c r="I6931" s="1">
        <v>472</v>
      </c>
      <c r="J6931" s="1">
        <f>MONTH(BART_Rides[[#This Row],[Date]])</f>
        <v>12</v>
      </c>
      <c r="K6931" s="1">
        <f>WEEKDAY(BART_Rides[[#This Row],[Date]],2)</f>
        <v>7</v>
      </c>
      <c r="L6931" s="1" t="str">
        <f>LEFT(BART_Rides[[#This Row],[Lines]],1)</f>
        <v>Y</v>
      </c>
      <c r="M6931" s="1" t="str">
        <f>IF(BART_Rides[[#This Row],[FirstLetter]]="Y","Yes","No")</f>
        <v>Yes</v>
      </c>
      <c r="N6931" s="1" t="str">
        <f>IF(OR(BART_Rides[[#This Row],[Station Code]]="EM", BART_Rides[[#This Row],[Station Code]]="MT", BART_Rides[[#This Row],[Station Code]]="PL", BART_Rides[[#This Row],[Station Code]]="CC"), "Yes", "No")</f>
        <v>No</v>
      </c>
    </row>
    <row r="6932" spans="6:14">
      <c r="F6932" s="3">
        <v>44557</v>
      </c>
      <c r="G6932" s="1" t="s">
        <v>35</v>
      </c>
      <c r="H6932" s="1" t="s">
        <v>105</v>
      </c>
      <c r="I6932" s="1">
        <v>1128</v>
      </c>
      <c r="J6932" s="1">
        <f>MONTH(BART_Rides[[#This Row],[Date]])</f>
        <v>12</v>
      </c>
      <c r="K6932" s="1">
        <f>WEEKDAY(BART_Rides[[#This Row],[Date]],2)</f>
        <v>1</v>
      </c>
      <c r="L6932" s="1" t="str">
        <f>LEFT(BART_Rides[[#This Row],[Lines]],1)</f>
        <v>Y</v>
      </c>
      <c r="M6932" s="1" t="str">
        <f>IF(BART_Rides[[#This Row],[FirstLetter]]="Y","Yes","No")</f>
        <v>Yes</v>
      </c>
      <c r="N6932" s="1" t="str">
        <f>IF(OR(BART_Rides[[#This Row],[Station Code]]="EM", BART_Rides[[#This Row],[Station Code]]="MT", BART_Rides[[#This Row],[Station Code]]="PL", BART_Rides[[#This Row],[Station Code]]="CC"), "Yes", "No")</f>
        <v>No</v>
      </c>
    </row>
    <row r="6933" spans="6:14">
      <c r="F6933" s="3">
        <v>44558</v>
      </c>
      <c r="G6933" s="1" t="s">
        <v>35</v>
      </c>
      <c r="H6933" s="1" t="s">
        <v>105</v>
      </c>
      <c r="I6933" s="1">
        <v>1252</v>
      </c>
      <c r="J6933" s="1">
        <f>MONTH(BART_Rides[[#This Row],[Date]])</f>
        <v>12</v>
      </c>
      <c r="K6933" s="1">
        <f>WEEKDAY(BART_Rides[[#This Row],[Date]],2)</f>
        <v>2</v>
      </c>
      <c r="L6933" s="1" t="str">
        <f>LEFT(BART_Rides[[#This Row],[Lines]],1)</f>
        <v>Y</v>
      </c>
      <c r="M6933" s="1" t="str">
        <f>IF(BART_Rides[[#This Row],[FirstLetter]]="Y","Yes","No")</f>
        <v>Yes</v>
      </c>
      <c r="N6933" s="1" t="str">
        <f>IF(OR(BART_Rides[[#This Row],[Station Code]]="EM", BART_Rides[[#This Row],[Station Code]]="MT", BART_Rides[[#This Row],[Station Code]]="PL", BART_Rides[[#This Row],[Station Code]]="CC"), "Yes", "No")</f>
        <v>No</v>
      </c>
    </row>
    <row r="6934" spans="6:14">
      <c r="F6934" s="3">
        <v>44559</v>
      </c>
      <c r="G6934" s="1" t="s">
        <v>35</v>
      </c>
      <c r="H6934" s="1" t="s">
        <v>105</v>
      </c>
      <c r="I6934" s="1">
        <v>1200</v>
      </c>
      <c r="J6934" s="1">
        <f>MONTH(BART_Rides[[#This Row],[Date]])</f>
        <v>12</v>
      </c>
      <c r="K6934" s="1">
        <f>WEEKDAY(BART_Rides[[#This Row],[Date]],2)</f>
        <v>3</v>
      </c>
      <c r="L6934" s="1" t="str">
        <f>LEFT(BART_Rides[[#This Row],[Lines]],1)</f>
        <v>Y</v>
      </c>
      <c r="M6934" s="1" t="str">
        <f>IF(BART_Rides[[#This Row],[FirstLetter]]="Y","Yes","No")</f>
        <v>Yes</v>
      </c>
      <c r="N6934" s="1" t="str">
        <f>IF(OR(BART_Rides[[#This Row],[Station Code]]="EM", BART_Rides[[#This Row],[Station Code]]="MT", BART_Rides[[#This Row],[Station Code]]="PL", BART_Rides[[#This Row],[Station Code]]="CC"), "Yes", "No")</f>
        <v>No</v>
      </c>
    </row>
    <row r="6935" spans="6:14">
      <c r="F6935" s="3">
        <v>44560</v>
      </c>
      <c r="G6935" s="1" t="s">
        <v>35</v>
      </c>
      <c r="H6935" s="1" t="s">
        <v>105</v>
      </c>
      <c r="I6935" s="1">
        <v>1189</v>
      </c>
      <c r="J6935" s="1">
        <f>MONTH(BART_Rides[[#This Row],[Date]])</f>
        <v>12</v>
      </c>
      <c r="K6935" s="1">
        <f>WEEKDAY(BART_Rides[[#This Row],[Date]],2)</f>
        <v>4</v>
      </c>
      <c r="L6935" s="1" t="str">
        <f>LEFT(BART_Rides[[#This Row],[Lines]],1)</f>
        <v>Y</v>
      </c>
      <c r="M6935" s="1" t="str">
        <f>IF(BART_Rides[[#This Row],[FirstLetter]]="Y","Yes","No")</f>
        <v>Yes</v>
      </c>
      <c r="N6935" s="1" t="str">
        <f>IF(OR(BART_Rides[[#This Row],[Station Code]]="EM", BART_Rides[[#This Row],[Station Code]]="MT", BART_Rides[[#This Row],[Station Code]]="PL", BART_Rides[[#This Row],[Station Code]]="CC"), "Yes", "No")</f>
        <v>No</v>
      </c>
    </row>
    <row r="6936" spans="6:14">
      <c r="F6936" s="3">
        <v>44561</v>
      </c>
      <c r="G6936" s="1" t="s">
        <v>35</v>
      </c>
      <c r="H6936" s="1" t="s">
        <v>105</v>
      </c>
      <c r="I6936" s="1">
        <v>839</v>
      </c>
      <c r="J6936" s="1">
        <f>MONTH(BART_Rides[[#This Row],[Date]])</f>
        <v>12</v>
      </c>
      <c r="K6936" s="1">
        <f>WEEKDAY(BART_Rides[[#This Row],[Date]],2)</f>
        <v>5</v>
      </c>
      <c r="L6936" s="1" t="str">
        <f>LEFT(BART_Rides[[#This Row],[Lines]],1)</f>
        <v>Y</v>
      </c>
      <c r="M6936" s="1" t="str">
        <f>IF(BART_Rides[[#This Row],[FirstLetter]]="Y","Yes","No")</f>
        <v>Yes</v>
      </c>
      <c r="N6936" s="1" t="str">
        <f>IF(OR(BART_Rides[[#This Row],[Station Code]]="EM", BART_Rides[[#This Row],[Station Code]]="MT", BART_Rides[[#This Row],[Station Code]]="PL", BART_Rides[[#This Row],[Station Code]]="CC"), "Yes", "No")</f>
        <v>No</v>
      </c>
    </row>
    <row r="6937" spans="6:14">
      <c r="F6937" s="3">
        <v>44197</v>
      </c>
      <c r="G6937" s="1" t="s">
        <v>37</v>
      </c>
      <c r="H6937" s="1" t="s">
        <v>105</v>
      </c>
      <c r="I6937" s="1">
        <v>185</v>
      </c>
      <c r="J6937" s="1">
        <f>MONTH(BART_Rides[[#This Row],[Date]])</f>
        <v>1</v>
      </c>
      <c r="K6937" s="1">
        <f>WEEKDAY(BART_Rides[[#This Row],[Date]],2)</f>
        <v>5</v>
      </c>
      <c r="L6937" s="1" t="str">
        <f>LEFT(BART_Rides[[#This Row],[Lines]],1)</f>
        <v>Y</v>
      </c>
      <c r="M6937" s="1" t="str">
        <f>IF(BART_Rides[[#This Row],[FirstLetter]]="Y","Yes","No")</f>
        <v>Yes</v>
      </c>
      <c r="N6937" s="1" t="str">
        <f>IF(OR(BART_Rides[[#This Row],[Station Code]]="EM", BART_Rides[[#This Row],[Station Code]]="MT", BART_Rides[[#This Row],[Station Code]]="PL", BART_Rides[[#This Row],[Station Code]]="CC"), "Yes", "No")</f>
        <v>No</v>
      </c>
    </row>
    <row r="6938" spans="6:14">
      <c r="F6938" s="3">
        <v>44198</v>
      </c>
      <c r="G6938" s="1" t="s">
        <v>37</v>
      </c>
      <c r="H6938" s="1" t="s">
        <v>105</v>
      </c>
      <c r="I6938" s="1">
        <v>198</v>
      </c>
      <c r="J6938" s="1">
        <f>MONTH(BART_Rides[[#This Row],[Date]])</f>
        <v>1</v>
      </c>
      <c r="K6938" s="1">
        <f>WEEKDAY(BART_Rides[[#This Row],[Date]],2)</f>
        <v>6</v>
      </c>
      <c r="L6938" s="1" t="str">
        <f>LEFT(BART_Rides[[#This Row],[Lines]],1)</f>
        <v>Y</v>
      </c>
      <c r="M6938" s="1" t="str">
        <f>IF(BART_Rides[[#This Row],[FirstLetter]]="Y","Yes","No")</f>
        <v>Yes</v>
      </c>
      <c r="N6938" s="1" t="str">
        <f>IF(OR(BART_Rides[[#This Row],[Station Code]]="EM", BART_Rides[[#This Row],[Station Code]]="MT", BART_Rides[[#This Row],[Station Code]]="PL", BART_Rides[[#This Row],[Station Code]]="CC"), "Yes", "No")</f>
        <v>No</v>
      </c>
    </row>
    <row r="6939" spans="6:14">
      <c r="F6939" s="3">
        <v>44199</v>
      </c>
      <c r="G6939" s="1" t="s">
        <v>37</v>
      </c>
      <c r="H6939" s="1" t="s">
        <v>105</v>
      </c>
      <c r="I6939" s="1">
        <v>185</v>
      </c>
      <c r="J6939" s="1">
        <f>MONTH(BART_Rides[[#This Row],[Date]])</f>
        <v>1</v>
      </c>
      <c r="K6939" s="1">
        <f>WEEKDAY(BART_Rides[[#This Row],[Date]],2)</f>
        <v>7</v>
      </c>
      <c r="L6939" s="1" t="str">
        <f>LEFT(BART_Rides[[#This Row],[Lines]],1)</f>
        <v>Y</v>
      </c>
      <c r="M6939" s="1" t="str">
        <f>IF(BART_Rides[[#This Row],[FirstLetter]]="Y","Yes","No")</f>
        <v>Yes</v>
      </c>
      <c r="N6939" s="1" t="str">
        <f>IF(OR(BART_Rides[[#This Row],[Station Code]]="EM", BART_Rides[[#This Row],[Station Code]]="MT", BART_Rides[[#This Row],[Station Code]]="PL", BART_Rides[[#This Row],[Station Code]]="CC"), "Yes", "No")</f>
        <v>No</v>
      </c>
    </row>
    <row r="6940" spans="6:14">
      <c r="F6940" s="3">
        <v>44200</v>
      </c>
      <c r="G6940" s="1" t="s">
        <v>37</v>
      </c>
      <c r="H6940" s="1" t="s">
        <v>105</v>
      </c>
      <c r="I6940" s="1">
        <v>521</v>
      </c>
      <c r="J6940" s="1">
        <f>MONTH(BART_Rides[[#This Row],[Date]])</f>
        <v>1</v>
      </c>
      <c r="K6940" s="1">
        <f>WEEKDAY(BART_Rides[[#This Row],[Date]],2)</f>
        <v>1</v>
      </c>
      <c r="L6940" s="1" t="str">
        <f>LEFT(BART_Rides[[#This Row],[Lines]],1)</f>
        <v>Y</v>
      </c>
      <c r="M6940" s="1" t="str">
        <f>IF(BART_Rides[[#This Row],[FirstLetter]]="Y","Yes","No")</f>
        <v>Yes</v>
      </c>
      <c r="N6940" s="1" t="str">
        <f>IF(OR(BART_Rides[[#This Row],[Station Code]]="EM", BART_Rides[[#This Row],[Station Code]]="MT", BART_Rides[[#This Row],[Station Code]]="PL", BART_Rides[[#This Row],[Station Code]]="CC"), "Yes", "No")</f>
        <v>No</v>
      </c>
    </row>
    <row r="6941" spans="6:14">
      <c r="F6941" s="3">
        <v>44201</v>
      </c>
      <c r="G6941" s="1" t="s">
        <v>37</v>
      </c>
      <c r="H6941" s="1" t="s">
        <v>105</v>
      </c>
      <c r="I6941" s="1">
        <v>591</v>
      </c>
      <c r="J6941" s="1">
        <f>MONTH(BART_Rides[[#This Row],[Date]])</f>
        <v>1</v>
      </c>
      <c r="K6941" s="1">
        <f>WEEKDAY(BART_Rides[[#This Row],[Date]],2)</f>
        <v>2</v>
      </c>
      <c r="L6941" s="1" t="str">
        <f>LEFT(BART_Rides[[#This Row],[Lines]],1)</f>
        <v>Y</v>
      </c>
      <c r="M6941" s="1" t="str">
        <f>IF(BART_Rides[[#This Row],[FirstLetter]]="Y","Yes","No")</f>
        <v>Yes</v>
      </c>
      <c r="N6941" s="1" t="str">
        <f>IF(OR(BART_Rides[[#This Row],[Station Code]]="EM", BART_Rides[[#This Row],[Station Code]]="MT", BART_Rides[[#This Row],[Station Code]]="PL", BART_Rides[[#This Row],[Station Code]]="CC"), "Yes", "No")</f>
        <v>No</v>
      </c>
    </row>
    <row r="6942" spans="6:14">
      <c r="F6942" s="3">
        <v>44202</v>
      </c>
      <c r="G6942" s="1" t="s">
        <v>37</v>
      </c>
      <c r="H6942" s="1" t="s">
        <v>105</v>
      </c>
      <c r="I6942" s="1">
        <v>552</v>
      </c>
      <c r="J6942" s="1">
        <f>MONTH(BART_Rides[[#This Row],[Date]])</f>
        <v>1</v>
      </c>
      <c r="K6942" s="1">
        <f>WEEKDAY(BART_Rides[[#This Row],[Date]],2)</f>
        <v>3</v>
      </c>
      <c r="L6942" s="1" t="str">
        <f>LEFT(BART_Rides[[#This Row],[Lines]],1)</f>
        <v>Y</v>
      </c>
      <c r="M6942" s="1" t="str">
        <f>IF(BART_Rides[[#This Row],[FirstLetter]]="Y","Yes","No")</f>
        <v>Yes</v>
      </c>
      <c r="N6942" s="1" t="str">
        <f>IF(OR(BART_Rides[[#This Row],[Station Code]]="EM", BART_Rides[[#This Row],[Station Code]]="MT", BART_Rides[[#This Row],[Station Code]]="PL", BART_Rides[[#This Row],[Station Code]]="CC"), "Yes", "No")</f>
        <v>No</v>
      </c>
    </row>
    <row r="6943" spans="6:14">
      <c r="F6943" s="3">
        <v>44203</v>
      </c>
      <c r="G6943" s="1" t="s">
        <v>37</v>
      </c>
      <c r="H6943" s="1" t="s">
        <v>105</v>
      </c>
      <c r="I6943" s="1">
        <v>577</v>
      </c>
      <c r="J6943" s="1">
        <f>MONTH(BART_Rides[[#This Row],[Date]])</f>
        <v>1</v>
      </c>
      <c r="K6943" s="1">
        <f>WEEKDAY(BART_Rides[[#This Row],[Date]],2)</f>
        <v>4</v>
      </c>
      <c r="L6943" s="1" t="str">
        <f>LEFT(BART_Rides[[#This Row],[Lines]],1)</f>
        <v>Y</v>
      </c>
      <c r="M6943" s="1" t="str">
        <f>IF(BART_Rides[[#This Row],[FirstLetter]]="Y","Yes","No")</f>
        <v>Yes</v>
      </c>
      <c r="N6943" s="1" t="str">
        <f>IF(OR(BART_Rides[[#This Row],[Station Code]]="EM", BART_Rides[[#This Row],[Station Code]]="MT", BART_Rides[[#This Row],[Station Code]]="PL", BART_Rides[[#This Row],[Station Code]]="CC"), "Yes", "No")</f>
        <v>No</v>
      </c>
    </row>
    <row r="6944" spans="6:14">
      <c r="F6944" s="3">
        <v>44204</v>
      </c>
      <c r="G6944" s="1" t="s">
        <v>37</v>
      </c>
      <c r="H6944" s="1" t="s">
        <v>105</v>
      </c>
      <c r="I6944" s="1">
        <v>572</v>
      </c>
      <c r="J6944" s="1">
        <f>MONTH(BART_Rides[[#This Row],[Date]])</f>
        <v>1</v>
      </c>
      <c r="K6944" s="1">
        <f>WEEKDAY(BART_Rides[[#This Row],[Date]],2)</f>
        <v>5</v>
      </c>
      <c r="L6944" s="1" t="str">
        <f>LEFT(BART_Rides[[#This Row],[Lines]],1)</f>
        <v>Y</v>
      </c>
      <c r="M6944" s="1" t="str">
        <f>IF(BART_Rides[[#This Row],[FirstLetter]]="Y","Yes","No")</f>
        <v>Yes</v>
      </c>
      <c r="N6944" s="1" t="str">
        <f>IF(OR(BART_Rides[[#This Row],[Station Code]]="EM", BART_Rides[[#This Row],[Station Code]]="MT", BART_Rides[[#This Row],[Station Code]]="PL", BART_Rides[[#This Row],[Station Code]]="CC"), "Yes", "No")</f>
        <v>No</v>
      </c>
    </row>
    <row r="6945" spans="6:14">
      <c r="F6945" s="3">
        <v>44205</v>
      </c>
      <c r="G6945" s="1" t="s">
        <v>37</v>
      </c>
      <c r="H6945" s="1" t="s">
        <v>105</v>
      </c>
      <c r="I6945" s="1">
        <v>250</v>
      </c>
      <c r="J6945" s="1">
        <f>MONTH(BART_Rides[[#This Row],[Date]])</f>
        <v>1</v>
      </c>
      <c r="K6945" s="1">
        <f>WEEKDAY(BART_Rides[[#This Row],[Date]],2)</f>
        <v>6</v>
      </c>
      <c r="L6945" s="1" t="str">
        <f>LEFT(BART_Rides[[#This Row],[Lines]],1)</f>
        <v>Y</v>
      </c>
      <c r="M6945" s="1" t="str">
        <f>IF(BART_Rides[[#This Row],[FirstLetter]]="Y","Yes","No")</f>
        <v>Yes</v>
      </c>
      <c r="N6945" s="1" t="str">
        <f>IF(OR(BART_Rides[[#This Row],[Station Code]]="EM", BART_Rides[[#This Row],[Station Code]]="MT", BART_Rides[[#This Row],[Station Code]]="PL", BART_Rides[[#This Row],[Station Code]]="CC"), "Yes", "No")</f>
        <v>No</v>
      </c>
    </row>
    <row r="6946" spans="6:14">
      <c r="F6946" s="3">
        <v>44206</v>
      </c>
      <c r="G6946" s="1" t="s">
        <v>37</v>
      </c>
      <c r="H6946" s="1" t="s">
        <v>105</v>
      </c>
      <c r="I6946" s="1">
        <v>181</v>
      </c>
      <c r="J6946" s="1">
        <f>MONTH(BART_Rides[[#This Row],[Date]])</f>
        <v>1</v>
      </c>
      <c r="K6946" s="1">
        <f>WEEKDAY(BART_Rides[[#This Row],[Date]],2)</f>
        <v>7</v>
      </c>
      <c r="L6946" s="1" t="str">
        <f>LEFT(BART_Rides[[#This Row],[Lines]],1)</f>
        <v>Y</v>
      </c>
      <c r="M6946" s="1" t="str">
        <f>IF(BART_Rides[[#This Row],[FirstLetter]]="Y","Yes","No")</f>
        <v>Yes</v>
      </c>
      <c r="N6946" s="1" t="str">
        <f>IF(OR(BART_Rides[[#This Row],[Station Code]]="EM", BART_Rides[[#This Row],[Station Code]]="MT", BART_Rides[[#This Row],[Station Code]]="PL", BART_Rides[[#This Row],[Station Code]]="CC"), "Yes", "No")</f>
        <v>No</v>
      </c>
    </row>
    <row r="6947" spans="6:14">
      <c r="F6947" s="3">
        <v>44207</v>
      </c>
      <c r="G6947" s="1" t="s">
        <v>37</v>
      </c>
      <c r="H6947" s="1" t="s">
        <v>105</v>
      </c>
      <c r="I6947" s="1">
        <v>600</v>
      </c>
      <c r="J6947" s="1">
        <f>MONTH(BART_Rides[[#This Row],[Date]])</f>
        <v>1</v>
      </c>
      <c r="K6947" s="1">
        <f>WEEKDAY(BART_Rides[[#This Row],[Date]],2)</f>
        <v>1</v>
      </c>
      <c r="L6947" s="1" t="str">
        <f>LEFT(BART_Rides[[#This Row],[Lines]],1)</f>
        <v>Y</v>
      </c>
      <c r="M6947" s="1" t="str">
        <f>IF(BART_Rides[[#This Row],[FirstLetter]]="Y","Yes","No")</f>
        <v>Yes</v>
      </c>
      <c r="N6947" s="1" t="str">
        <f>IF(OR(BART_Rides[[#This Row],[Station Code]]="EM", BART_Rides[[#This Row],[Station Code]]="MT", BART_Rides[[#This Row],[Station Code]]="PL", BART_Rides[[#This Row],[Station Code]]="CC"), "Yes", "No")</f>
        <v>No</v>
      </c>
    </row>
    <row r="6948" spans="6:14">
      <c r="F6948" s="3">
        <v>44208</v>
      </c>
      <c r="G6948" s="1" t="s">
        <v>37</v>
      </c>
      <c r="H6948" s="1" t="s">
        <v>105</v>
      </c>
      <c r="I6948" s="1">
        <v>594</v>
      </c>
      <c r="J6948" s="1">
        <f>MONTH(BART_Rides[[#This Row],[Date]])</f>
        <v>1</v>
      </c>
      <c r="K6948" s="1">
        <f>WEEKDAY(BART_Rides[[#This Row],[Date]],2)</f>
        <v>2</v>
      </c>
      <c r="L6948" s="1" t="str">
        <f>LEFT(BART_Rides[[#This Row],[Lines]],1)</f>
        <v>Y</v>
      </c>
      <c r="M6948" s="1" t="str">
        <f>IF(BART_Rides[[#This Row],[FirstLetter]]="Y","Yes","No")</f>
        <v>Yes</v>
      </c>
      <c r="N6948" s="1" t="str">
        <f>IF(OR(BART_Rides[[#This Row],[Station Code]]="EM", BART_Rides[[#This Row],[Station Code]]="MT", BART_Rides[[#This Row],[Station Code]]="PL", BART_Rides[[#This Row],[Station Code]]="CC"), "Yes", "No")</f>
        <v>No</v>
      </c>
    </row>
    <row r="6949" spans="6:14">
      <c r="F6949" s="3">
        <v>44209</v>
      </c>
      <c r="G6949" s="1" t="s">
        <v>37</v>
      </c>
      <c r="H6949" s="1" t="s">
        <v>105</v>
      </c>
      <c r="I6949" s="1">
        <v>612</v>
      </c>
      <c r="J6949" s="1">
        <f>MONTH(BART_Rides[[#This Row],[Date]])</f>
        <v>1</v>
      </c>
      <c r="K6949" s="1">
        <f>WEEKDAY(BART_Rides[[#This Row],[Date]],2)</f>
        <v>3</v>
      </c>
      <c r="L6949" s="1" t="str">
        <f>LEFT(BART_Rides[[#This Row],[Lines]],1)</f>
        <v>Y</v>
      </c>
      <c r="M6949" s="1" t="str">
        <f>IF(BART_Rides[[#This Row],[FirstLetter]]="Y","Yes","No")</f>
        <v>Yes</v>
      </c>
      <c r="N6949" s="1" t="str">
        <f>IF(OR(BART_Rides[[#This Row],[Station Code]]="EM", BART_Rides[[#This Row],[Station Code]]="MT", BART_Rides[[#This Row],[Station Code]]="PL", BART_Rides[[#This Row],[Station Code]]="CC"), "Yes", "No")</f>
        <v>No</v>
      </c>
    </row>
    <row r="6950" spans="6:14">
      <c r="F6950" s="3">
        <v>44210</v>
      </c>
      <c r="G6950" s="1" t="s">
        <v>37</v>
      </c>
      <c r="H6950" s="1" t="s">
        <v>105</v>
      </c>
      <c r="I6950" s="1">
        <v>600</v>
      </c>
      <c r="J6950" s="1">
        <f>MONTH(BART_Rides[[#This Row],[Date]])</f>
        <v>1</v>
      </c>
      <c r="K6950" s="1">
        <f>WEEKDAY(BART_Rides[[#This Row],[Date]],2)</f>
        <v>4</v>
      </c>
      <c r="L6950" s="1" t="str">
        <f>LEFT(BART_Rides[[#This Row],[Lines]],1)</f>
        <v>Y</v>
      </c>
      <c r="M6950" s="1" t="str">
        <f>IF(BART_Rides[[#This Row],[FirstLetter]]="Y","Yes","No")</f>
        <v>Yes</v>
      </c>
      <c r="N6950" s="1" t="str">
        <f>IF(OR(BART_Rides[[#This Row],[Station Code]]="EM", BART_Rides[[#This Row],[Station Code]]="MT", BART_Rides[[#This Row],[Station Code]]="PL", BART_Rides[[#This Row],[Station Code]]="CC"), "Yes", "No")</f>
        <v>No</v>
      </c>
    </row>
    <row r="6951" spans="6:14">
      <c r="F6951" s="3">
        <v>44211</v>
      </c>
      <c r="G6951" s="1" t="s">
        <v>37</v>
      </c>
      <c r="H6951" s="1" t="s">
        <v>105</v>
      </c>
      <c r="I6951" s="1">
        <v>594</v>
      </c>
      <c r="J6951" s="1">
        <f>MONTH(BART_Rides[[#This Row],[Date]])</f>
        <v>1</v>
      </c>
      <c r="K6951" s="1">
        <f>WEEKDAY(BART_Rides[[#This Row],[Date]],2)</f>
        <v>5</v>
      </c>
      <c r="L6951" s="1" t="str">
        <f>LEFT(BART_Rides[[#This Row],[Lines]],1)</f>
        <v>Y</v>
      </c>
      <c r="M6951" s="1" t="str">
        <f>IF(BART_Rides[[#This Row],[FirstLetter]]="Y","Yes","No")</f>
        <v>Yes</v>
      </c>
      <c r="N6951" s="1" t="str">
        <f>IF(OR(BART_Rides[[#This Row],[Station Code]]="EM", BART_Rides[[#This Row],[Station Code]]="MT", BART_Rides[[#This Row],[Station Code]]="PL", BART_Rides[[#This Row],[Station Code]]="CC"), "Yes", "No")</f>
        <v>No</v>
      </c>
    </row>
    <row r="6952" spans="6:14">
      <c r="F6952" s="3">
        <v>44212</v>
      </c>
      <c r="G6952" s="1" t="s">
        <v>37</v>
      </c>
      <c r="H6952" s="1" t="s">
        <v>105</v>
      </c>
      <c r="I6952" s="1">
        <v>302</v>
      </c>
      <c r="J6952" s="1">
        <f>MONTH(BART_Rides[[#This Row],[Date]])</f>
        <v>1</v>
      </c>
      <c r="K6952" s="1">
        <f>WEEKDAY(BART_Rides[[#This Row],[Date]],2)</f>
        <v>6</v>
      </c>
      <c r="L6952" s="1" t="str">
        <f>LEFT(BART_Rides[[#This Row],[Lines]],1)</f>
        <v>Y</v>
      </c>
      <c r="M6952" s="1" t="str">
        <f>IF(BART_Rides[[#This Row],[FirstLetter]]="Y","Yes","No")</f>
        <v>Yes</v>
      </c>
      <c r="N6952" s="1" t="str">
        <f>IF(OR(BART_Rides[[#This Row],[Station Code]]="EM", BART_Rides[[#This Row],[Station Code]]="MT", BART_Rides[[#This Row],[Station Code]]="PL", BART_Rides[[#This Row],[Station Code]]="CC"), "Yes", "No")</f>
        <v>No</v>
      </c>
    </row>
    <row r="6953" spans="6:14">
      <c r="F6953" s="3">
        <v>44213</v>
      </c>
      <c r="G6953" s="1" t="s">
        <v>37</v>
      </c>
      <c r="H6953" s="1" t="s">
        <v>105</v>
      </c>
      <c r="I6953" s="1">
        <v>204</v>
      </c>
      <c r="J6953" s="1">
        <f>MONTH(BART_Rides[[#This Row],[Date]])</f>
        <v>1</v>
      </c>
      <c r="K6953" s="1">
        <f>WEEKDAY(BART_Rides[[#This Row],[Date]],2)</f>
        <v>7</v>
      </c>
      <c r="L6953" s="1" t="str">
        <f>LEFT(BART_Rides[[#This Row],[Lines]],1)</f>
        <v>Y</v>
      </c>
      <c r="M6953" s="1" t="str">
        <f>IF(BART_Rides[[#This Row],[FirstLetter]]="Y","Yes","No")</f>
        <v>Yes</v>
      </c>
      <c r="N6953" s="1" t="str">
        <f>IF(OR(BART_Rides[[#This Row],[Station Code]]="EM", BART_Rides[[#This Row],[Station Code]]="MT", BART_Rides[[#This Row],[Station Code]]="PL", BART_Rides[[#This Row],[Station Code]]="CC"), "Yes", "No")</f>
        <v>No</v>
      </c>
    </row>
    <row r="6954" spans="6:14">
      <c r="F6954" s="3">
        <v>44214</v>
      </c>
      <c r="G6954" s="1" t="s">
        <v>37</v>
      </c>
      <c r="H6954" s="1" t="s">
        <v>105</v>
      </c>
      <c r="I6954" s="1">
        <v>291</v>
      </c>
      <c r="J6954" s="1">
        <f>MONTH(BART_Rides[[#This Row],[Date]])</f>
        <v>1</v>
      </c>
      <c r="K6954" s="1">
        <f>WEEKDAY(BART_Rides[[#This Row],[Date]],2)</f>
        <v>1</v>
      </c>
      <c r="L6954" s="1" t="str">
        <f>LEFT(BART_Rides[[#This Row],[Lines]],1)</f>
        <v>Y</v>
      </c>
      <c r="M6954" s="1" t="str">
        <f>IF(BART_Rides[[#This Row],[FirstLetter]]="Y","Yes","No")</f>
        <v>Yes</v>
      </c>
      <c r="N6954" s="1" t="str">
        <f>IF(OR(BART_Rides[[#This Row],[Station Code]]="EM", BART_Rides[[#This Row],[Station Code]]="MT", BART_Rides[[#This Row],[Station Code]]="PL", BART_Rides[[#This Row],[Station Code]]="CC"), "Yes", "No")</f>
        <v>No</v>
      </c>
    </row>
    <row r="6955" spans="6:14">
      <c r="F6955" s="3">
        <v>44215</v>
      </c>
      <c r="G6955" s="1" t="s">
        <v>37</v>
      </c>
      <c r="H6955" s="1" t="s">
        <v>105</v>
      </c>
      <c r="I6955" s="1">
        <v>565</v>
      </c>
      <c r="J6955" s="1">
        <f>MONTH(BART_Rides[[#This Row],[Date]])</f>
        <v>1</v>
      </c>
      <c r="K6955" s="1">
        <f>WEEKDAY(BART_Rides[[#This Row],[Date]],2)</f>
        <v>2</v>
      </c>
      <c r="L6955" s="1" t="str">
        <f>LEFT(BART_Rides[[#This Row],[Lines]],1)</f>
        <v>Y</v>
      </c>
      <c r="M6955" s="1" t="str">
        <f>IF(BART_Rides[[#This Row],[FirstLetter]]="Y","Yes","No")</f>
        <v>Yes</v>
      </c>
      <c r="N6955" s="1" t="str">
        <f>IF(OR(BART_Rides[[#This Row],[Station Code]]="EM", BART_Rides[[#This Row],[Station Code]]="MT", BART_Rides[[#This Row],[Station Code]]="PL", BART_Rides[[#This Row],[Station Code]]="CC"), "Yes", "No")</f>
        <v>No</v>
      </c>
    </row>
    <row r="6956" spans="6:14">
      <c r="F6956" s="3">
        <v>44216</v>
      </c>
      <c r="G6956" s="1" t="s">
        <v>37</v>
      </c>
      <c r="H6956" s="1" t="s">
        <v>105</v>
      </c>
      <c r="I6956" s="1">
        <v>556</v>
      </c>
      <c r="J6956" s="1">
        <f>MONTH(BART_Rides[[#This Row],[Date]])</f>
        <v>1</v>
      </c>
      <c r="K6956" s="1">
        <f>WEEKDAY(BART_Rides[[#This Row],[Date]],2)</f>
        <v>3</v>
      </c>
      <c r="L6956" s="1" t="str">
        <f>LEFT(BART_Rides[[#This Row],[Lines]],1)</f>
        <v>Y</v>
      </c>
      <c r="M6956" s="1" t="str">
        <f>IF(BART_Rides[[#This Row],[FirstLetter]]="Y","Yes","No")</f>
        <v>Yes</v>
      </c>
      <c r="N6956" s="1" t="str">
        <f>IF(OR(BART_Rides[[#This Row],[Station Code]]="EM", BART_Rides[[#This Row],[Station Code]]="MT", BART_Rides[[#This Row],[Station Code]]="PL", BART_Rides[[#This Row],[Station Code]]="CC"), "Yes", "No")</f>
        <v>No</v>
      </c>
    </row>
    <row r="6957" spans="6:14">
      <c r="F6957" s="3">
        <v>44217</v>
      </c>
      <c r="G6957" s="1" t="s">
        <v>37</v>
      </c>
      <c r="H6957" s="1" t="s">
        <v>105</v>
      </c>
      <c r="I6957" s="1">
        <v>626</v>
      </c>
      <c r="J6957" s="1">
        <f>MONTH(BART_Rides[[#This Row],[Date]])</f>
        <v>1</v>
      </c>
      <c r="K6957" s="1">
        <f>WEEKDAY(BART_Rides[[#This Row],[Date]],2)</f>
        <v>4</v>
      </c>
      <c r="L6957" s="1" t="str">
        <f>LEFT(BART_Rides[[#This Row],[Lines]],1)</f>
        <v>Y</v>
      </c>
      <c r="M6957" s="1" t="str">
        <f>IF(BART_Rides[[#This Row],[FirstLetter]]="Y","Yes","No")</f>
        <v>Yes</v>
      </c>
      <c r="N6957" s="1" t="str">
        <f>IF(OR(BART_Rides[[#This Row],[Station Code]]="EM", BART_Rides[[#This Row],[Station Code]]="MT", BART_Rides[[#This Row],[Station Code]]="PL", BART_Rides[[#This Row],[Station Code]]="CC"), "Yes", "No")</f>
        <v>No</v>
      </c>
    </row>
    <row r="6958" spans="6:14">
      <c r="F6958" s="3">
        <v>44218</v>
      </c>
      <c r="G6958" s="1" t="s">
        <v>37</v>
      </c>
      <c r="H6958" s="1" t="s">
        <v>105</v>
      </c>
      <c r="I6958" s="1">
        <v>562</v>
      </c>
      <c r="J6958" s="1">
        <f>MONTH(BART_Rides[[#This Row],[Date]])</f>
        <v>1</v>
      </c>
      <c r="K6958" s="1">
        <f>WEEKDAY(BART_Rides[[#This Row],[Date]],2)</f>
        <v>5</v>
      </c>
      <c r="L6958" s="1" t="str">
        <f>LEFT(BART_Rides[[#This Row],[Lines]],1)</f>
        <v>Y</v>
      </c>
      <c r="M6958" s="1" t="str">
        <f>IF(BART_Rides[[#This Row],[FirstLetter]]="Y","Yes","No")</f>
        <v>Yes</v>
      </c>
      <c r="N6958" s="1" t="str">
        <f>IF(OR(BART_Rides[[#This Row],[Station Code]]="EM", BART_Rides[[#This Row],[Station Code]]="MT", BART_Rides[[#This Row],[Station Code]]="PL", BART_Rides[[#This Row],[Station Code]]="CC"), "Yes", "No")</f>
        <v>No</v>
      </c>
    </row>
    <row r="6959" spans="6:14">
      <c r="F6959" s="3">
        <v>44219</v>
      </c>
      <c r="G6959" s="1" t="s">
        <v>37</v>
      </c>
      <c r="H6959" s="1" t="s">
        <v>105</v>
      </c>
      <c r="I6959" s="1">
        <v>274</v>
      </c>
      <c r="J6959" s="1">
        <f>MONTH(BART_Rides[[#This Row],[Date]])</f>
        <v>1</v>
      </c>
      <c r="K6959" s="1">
        <f>WEEKDAY(BART_Rides[[#This Row],[Date]],2)</f>
        <v>6</v>
      </c>
      <c r="L6959" s="1" t="str">
        <f>LEFT(BART_Rides[[#This Row],[Lines]],1)</f>
        <v>Y</v>
      </c>
      <c r="M6959" s="1" t="str">
        <f>IF(BART_Rides[[#This Row],[FirstLetter]]="Y","Yes","No")</f>
        <v>Yes</v>
      </c>
      <c r="N6959" s="1" t="str">
        <f>IF(OR(BART_Rides[[#This Row],[Station Code]]="EM", BART_Rides[[#This Row],[Station Code]]="MT", BART_Rides[[#This Row],[Station Code]]="PL", BART_Rides[[#This Row],[Station Code]]="CC"), "Yes", "No")</f>
        <v>No</v>
      </c>
    </row>
    <row r="6960" spans="6:14">
      <c r="F6960" s="3">
        <v>44220</v>
      </c>
      <c r="G6960" s="1" t="s">
        <v>37</v>
      </c>
      <c r="H6960" s="1" t="s">
        <v>105</v>
      </c>
      <c r="I6960" s="1">
        <v>181</v>
      </c>
      <c r="J6960" s="1">
        <f>MONTH(BART_Rides[[#This Row],[Date]])</f>
        <v>1</v>
      </c>
      <c r="K6960" s="1">
        <f>WEEKDAY(BART_Rides[[#This Row],[Date]],2)</f>
        <v>7</v>
      </c>
      <c r="L6960" s="1" t="str">
        <f>LEFT(BART_Rides[[#This Row],[Lines]],1)</f>
        <v>Y</v>
      </c>
      <c r="M6960" s="1" t="str">
        <f>IF(BART_Rides[[#This Row],[FirstLetter]]="Y","Yes","No")</f>
        <v>Yes</v>
      </c>
      <c r="N6960" s="1" t="str">
        <f>IF(OR(BART_Rides[[#This Row],[Station Code]]="EM", BART_Rides[[#This Row],[Station Code]]="MT", BART_Rides[[#This Row],[Station Code]]="PL", BART_Rides[[#This Row],[Station Code]]="CC"), "Yes", "No")</f>
        <v>No</v>
      </c>
    </row>
    <row r="6961" spans="6:14">
      <c r="F6961" s="3">
        <v>44221</v>
      </c>
      <c r="G6961" s="1" t="s">
        <v>37</v>
      </c>
      <c r="H6961" s="1" t="s">
        <v>105</v>
      </c>
      <c r="I6961" s="1">
        <v>586</v>
      </c>
      <c r="J6961" s="1">
        <f>MONTH(BART_Rides[[#This Row],[Date]])</f>
        <v>1</v>
      </c>
      <c r="K6961" s="1">
        <f>WEEKDAY(BART_Rides[[#This Row],[Date]],2)</f>
        <v>1</v>
      </c>
      <c r="L6961" s="1" t="str">
        <f>LEFT(BART_Rides[[#This Row],[Lines]],1)</f>
        <v>Y</v>
      </c>
      <c r="M6961" s="1" t="str">
        <f>IF(BART_Rides[[#This Row],[FirstLetter]]="Y","Yes","No")</f>
        <v>Yes</v>
      </c>
      <c r="N6961" s="1" t="str">
        <f>IF(OR(BART_Rides[[#This Row],[Station Code]]="EM", BART_Rides[[#This Row],[Station Code]]="MT", BART_Rides[[#This Row],[Station Code]]="PL", BART_Rides[[#This Row],[Station Code]]="CC"), "Yes", "No")</f>
        <v>No</v>
      </c>
    </row>
    <row r="6962" spans="6:14">
      <c r="F6962" s="3">
        <v>44222</v>
      </c>
      <c r="G6962" s="1" t="s">
        <v>37</v>
      </c>
      <c r="H6962" s="1" t="s">
        <v>105</v>
      </c>
      <c r="I6962" s="1">
        <v>601</v>
      </c>
      <c r="J6962" s="1">
        <f>MONTH(BART_Rides[[#This Row],[Date]])</f>
        <v>1</v>
      </c>
      <c r="K6962" s="1">
        <f>WEEKDAY(BART_Rides[[#This Row],[Date]],2)</f>
        <v>2</v>
      </c>
      <c r="L6962" s="1" t="str">
        <f>LEFT(BART_Rides[[#This Row],[Lines]],1)</f>
        <v>Y</v>
      </c>
      <c r="M6962" s="1" t="str">
        <f>IF(BART_Rides[[#This Row],[FirstLetter]]="Y","Yes","No")</f>
        <v>Yes</v>
      </c>
      <c r="N6962" s="1" t="str">
        <f>IF(OR(BART_Rides[[#This Row],[Station Code]]="EM", BART_Rides[[#This Row],[Station Code]]="MT", BART_Rides[[#This Row],[Station Code]]="PL", BART_Rides[[#This Row],[Station Code]]="CC"), "Yes", "No")</f>
        <v>No</v>
      </c>
    </row>
    <row r="6963" spans="6:14">
      <c r="F6963" s="3">
        <v>44223</v>
      </c>
      <c r="G6963" s="1" t="s">
        <v>37</v>
      </c>
      <c r="H6963" s="1" t="s">
        <v>105</v>
      </c>
      <c r="I6963" s="1">
        <v>554</v>
      </c>
      <c r="J6963" s="1">
        <f>MONTH(BART_Rides[[#This Row],[Date]])</f>
        <v>1</v>
      </c>
      <c r="K6963" s="1">
        <f>WEEKDAY(BART_Rides[[#This Row],[Date]],2)</f>
        <v>3</v>
      </c>
      <c r="L6963" s="1" t="str">
        <f>LEFT(BART_Rides[[#This Row],[Lines]],1)</f>
        <v>Y</v>
      </c>
      <c r="M6963" s="1" t="str">
        <f>IF(BART_Rides[[#This Row],[FirstLetter]]="Y","Yes","No")</f>
        <v>Yes</v>
      </c>
      <c r="N6963" s="1" t="str">
        <f>IF(OR(BART_Rides[[#This Row],[Station Code]]="EM", BART_Rides[[#This Row],[Station Code]]="MT", BART_Rides[[#This Row],[Station Code]]="PL", BART_Rides[[#This Row],[Station Code]]="CC"), "Yes", "No")</f>
        <v>No</v>
      </c>
    </row>
    <row r="6964" spans="6:14">
      <c r="F6964" s="3">
        <v>44224</v>
      </c>
      <c r="G6964" s="1" t="s">
        <v>37</v>
      </c>
      <c r="H6964" s="1" t="s">
        <v>105</v>
      </c>
      <c r="I6964" s="1">
        <v>563</v>
      </c>
      <c r="J6964" s="1">
        <f>MONTH(BART_Rides[[#This Row],[Date]])</f>
        <v>1</v>
      </c>
      <c r="K6964" s="1">
        <f>WEEKDAY(BART_Rides[[#This Row],[Date]],2)</f>
        <v>4</v>
      </c>
      <c r="L6964" s="1" t="str">
        <f>LEFT(BART_Rides[[#This Row],[Lines]],1)</f>
        <v>Y</v>
      </c>
      <c r="M6964" s="1" t="str">
        <f>IF(BART_Rides[[#This Row],[FirstLetter]]="Y","Yes","No")</f>
        <v>Yes</v>
      </c>
      <c r="N6964" s="1" t="str">
        <f>IF(OR(BART_Rides[[#This Row],[Station Code]]="EM", BART_Rides[[#This Row],[Station Code]]="MT", BART_Rides[[#This Row],[Station Code]]="PL", BART_Rides[[#This Row],[Station Code]]="CC"), "Yes", "No")</f>
        <v>No</v>
      </c>
    </row>
    <row r="6965" spans="6:14">
      <c r="F6965" s="3">
        <v>44225</v>
      </c>
      <c r="G6965" s="1" t="s">
        <v>37</v>
      </c>
      <c r="H6965" s="1" t="s">
        <v>105</v>
      </c>
      <c r="I6965" s="1">
        <v>599</v>
      </c>
      <c r="J6965" s="1">
        <f>MONTH(BART_Rides[[#This Row],[Date]])</f>
        <v>1</v>
      </c>
      <c r="K6965" s="1">
        <f>WEEKDAY(BART_Rides[[#This Row],[Date]],2)</f>
        <v>5</v>
      </c>
      <c r="L6965" s="1" t="str">
        <f>LEFT(BART_Rides[[#This Row],[Lines]],1)</f>
        <v>Y</v>
      </c>
      <c r="M6965" s="1" t="str">
        <f>IF(BART_Rides[[#This Row],[FirstLetter]]="Y","Yes","No")</f>
        <v>Yes</v>
      </c>
      <c r="N6965" s="1" t="str">
        <f>IF(OR(BART_Rides[[#This Row],[Station Code]]="EM", BART_Rides[[#This Row],[Station Code]]="MT", BART_Rides[[#This Row],[Station Code]]="PL", BART_Rides[[#This Row],[Station Code]]="CC"), "Yes", "No")</f>
        <v>No</v>
      </c>
    </row>
    <row r="6966" spans="6:14">
      <c r="F6966" s="3">
        <v>44226</v>
      </c>
      <c r="G6966" s="1" t="s">
        <v>37</v>
      </c>
      <c r="H6966" s="1" t="s">
        <v>105</v>
      </c>
      <c r="I6966" s="1">
        <v>274</v>
      </c>
      <c r="J6966" s="1">
        <f>MONTH(BART_Rides[[#This Row],[Date]])</f>
        <v>1</v>
      </c>
      <c r="K6966" s="1">
        <f>WEEKDAY(BART_Rides[[#This Row],[Date]],2)</f>
        <v>6</v>
      </c>
      <c r="L6966" s="1" t="str">
        <f>LEFT(BART_Rides[[#This Row],[Lines]],1)</f>
        <v>Y</v>
      </c>
      <c r="M6966" s="1" t="str">
        <f>IF(BART_Rides[[#This Row],[FirstLetter]]="Y","Yes","No")</f>
        <v>Yes</v>
      </c>
      <c r="N6966" s="1" t="str">
        <f>IF(OR(BART_Rides[[#This Row],[Station Code]]="EM", BART_Rides[[#This Row],[Station Code]]="MT", BART_Rides[[#This Row],[Station Code]]="PL", BART_Rides[[#This Row],[Station Code]]="CC"), "Yes", "No")</f>
        <v>No</v>
      </c>
    </row>
    <row r="6967" spans="6:14">
      <c r="F6967" s="3">
        <v>44227</v>
      </c>
      <c r="G6967" s="1" t="s">
        <v>37</v>
      </c>
      <c r="H6967" s="1" t="s">
        <v>105</v>
      </c>
      <c r="I6967" s="1">
        <v>202</v>
      </c>
      <c r="J6967" s="1">
        <f>MONTH(BART_Rides[[#This Row],[Date]])</f>
        <v>1</v>
      </c>
      <c r="K6967" s="1">
        <f>WEEKDAY(BART_Rides[[#This Row],[Date]],2)</f>
        <v>7</v>
      </c>
      <c r="L6967" s="1" t="str">
        <f>LEFT(BART_Rides[[#This Row],[Lines]],1)</f>
        <v>Y</v>
      </c>
      <c r="M6967" s="1" t="str">
        <f>IF(BART_Rides[[#This Row],[FirstLetter]]="Y","Yes","No")</f>
        <v>Yes</v>
      </c>
      <c r="N6967" s="1" t="str">
        <f>IF(OR(BART_Rides[[#This Row],[Station Code]]="EM", BART_Rides[[#This Row],[Station Code]]="MT", BART_Rides[[#This Row],[Station Code]]="PL", BART_Rides[[#This Row],[Station Code]]="CC"), "Yes", "No")</f>
        <v>No</v>
      </c>
    </row>
    <row r="6968" spans="6:14">
      <c r="F6968" s="3">
        <v>44228</v>
      </c>
      <c r="G6968" s="1" t="s">
        <v>37</v>
      </c>
      <c r="H6968" s="1" t="s">
        <v>105</v>
      </c>
      <c r="I6968" s="1">
        <v>622</v>
      </c>
      <c r="J6968" s="1">
        <f>MONTH(BART_Rides[[#This Row],[Date]])</f>
        <v>2</v>
      </c>
      <c r="K6968" s="1">
        <f>WEEKDAY(BART_Rides[[#This Row],[Date]],2)</f>
        <v>1</v>
      </c>
      <c r="L6968" s="1" t="str">
        <f>LEFT(BART_Rides[[#This Row],[Lines]],1)</f>
        <v>Y</v>
      </c>
      <c r="M6968" s="1" t="str">
        <f>IF(BART_Rides[[#This Row],[FirstLetter]]="Y","Yes","No")</f>
        <v>Yes</v>
      </c>
      <c r="N6968" s="1" t="str">
        <f>IF(OR(BART_Rides[[#This Row],[Station Code]]="EM", BART_Rides[[#This Row],[Station Code]]="MT", BART_Rides[[#This Row],[Station Code]]="PL", BART_Rides[[#This Row],[Station Code]]="CC"), "Yes", "No")</f>
        <v>No</v>
      </c>
    </row>
    <row r="6969" spans="6:14">
      <c r="F6969" s="3">
        <v>44229</v>
      </c>
      <c r="G6969" s="1" t="s">
        <v>37</v>
      </c>
      <c r="H6969" s="1" t="s">
        <v>105</v>
      </c>
      <c r="I6969" s="1">
        <v>610</v>
      </c>
      <c r="J6969" s="1">
        <f>MONTH(BART_Rides[[#This Row],[Date]])</f>
        <v>2</v>
      </c>
      <c r="K6969" s="1">
        <f>WEEKDAY(BART_Rides[[#This Row],[Date]],2)</f>
        <v>2</v>
      </c>
      <c r="L6969" s="1" t="str">
        <f>LEFT(BART_Rides[[#This Row],[Lines]],1)</f>
        <v>Y</v>
      </c>
      <c r="M6969" s="1" t="str">
        <f>IF(BART_Rides[[#This Row],[FirstLetter]]="Y","Yes","No")</f>
        <v>Yes</v>
      </c>
      <c r="N6969" s="1" t="str">
        <f>IF(OR(BART_Rides[[#This Row],[Station Code]]="EM", BART_Rides[[#This Row],[Station Code]]="MT", BART_Rides[[#This Row],[Station Code]]="PL", BART_Rides[[#This Row],[Station Code]]="CC"), "Yes", "No")</f>
        <v>No</v>
      </c>
    </row>
    <row r="6970" spans="6:14">
      <c r="F6970" s="3">
        <v>44230</v>
      </c>
      <c r="G6970" s="1" t="s">
        <v>37</v>
      </c>
      <c r="H6970" s="1" t="s">
        <v>105</v>
      </c>
      <c r="I6970" s="1">
        <v>639</v>
      </c>
      <c r="J6970" s="1">
        <f>MONTH(BART_Rides[[#This Row],[Date]])</f>
        <v>2</v>
      </c>
      <c r="K6970" s="1">
        <f>WEEKDAY(BART_Rides[[#This Row],[Date]],2)</f>
        <v>3</v>
      </c>
      <c r="L6970" s="1" t="str">
        <f>LEFT(BART_Rides[[#This Row],[Lines]],1)</f>
        <v>Y</v>
      </c>
      <c r="M6970" s="1" t="str">
        <f>IF(BART_Rides[[#This Row],[FirstLetter]]="Y","Yes","No")</f>
        <v>Yes</v>
      </c>
      <c r="N6970" s="1" t="str">
        <f>IF(OR(BART_Rides[[#This Row],[Station Code]]="EM", BART_Rides[[#This Row],[Station Code]]="MT", BART_Rides[[#This Row],[Station Code]]="PL", BART_Rides[[#This Row],[Station Code]]="CC"), "Yes", "No")</f>
        <v>No</v>
      </c>
    </row>
    <row r="6971" spans="6:14">
      <c r="F6971" s="3">
        <v>44231</v>
      </c>
      <c r="G6971" s="1" t="s">
        <v>37</v>
      </c>
      <c r="H6971" s="1" t="s">
        <v>105</v>
      </c>
      <c r="I6971" s="1">
        <v>636</v>
      </c>
      <c r="J6971" s="1">
        <f>MONTH(BART_Rides[[#This Row],[Date]])</f>
        <v>2</v>
      </c>
      <c r="K6971" s="1">
        <f>WEEKDAY(BART_Rides[[#This Row],[Date]],2)</f>
        <v>4</v>
      </c>
      <c r="L6971" s="1" t="str">
        <f>LEFT(BART_Rides[[#This Row],[Lines]],1)</f>
        <v>Y</v>
      </c>
      <c r="M6971" s="1" t="str">
        <f>IF(BART_Rides[[#This Row],[FirstLetter]]="Y","Yes","No")</f>
        <v>Yes</v>
      </c>
      <c r="N6971" s="1" t="str">
        <f>IF(OR(BART_Rides[[#This Row],[Station Code]]="EM", BART_Rides[[#This Row],[Station Code]]="MT", BART_Rides[[#This Row],[Station Code]]="PL", BART_Rides[[#This Row],[Station Code]]="CC"), "Yes", "No")</f>
        <v>No</v>
      </c>
    </row>
    <row r="6972" spans="6:14">
      <c r="F6972" s="3">
        <v>44232</v>
      </c>
      <c r="G6972" s="1" t="s">
        <v>37</v>
      </c>
      <c r="H6972" s="1" t="s">
        <v>105</v>
      </c>
      <c r="I6972" s="1">
        <v>656</v>
      </c>
      <c r="J6972" s="1">
        <f>MONTH(BART_Rides[[#This Row],[Date]])</f>
        <v>2</v>
      </c>
      <c r="K6972" s="1">
        <f>WEEKDAY(BART_Rides[[#This Row],[Date]],2)</f>
        <v>5</v>
      </c>
      <c r="L6972" s="1" t="str">
        <f>LEFT(BART_Rides[[#This Row],[Lines]],1)</f>
        <v>Y</v>
      </c>
      <c r="M6972" s="1" t="str">
        <f>IF(BART_Rides[[#This Row],[FirstLetter]]="Y","Yes","No")</f>
        <v>Yes</v>
      </c>
      <c r="N6972" s="1" t="str">
        <f>IF(OR(BART_Rides[[#This Row],[Station Code]]="EM", BART_Rides[[#This Row],[Station Code]]="MT", BART_Rides[[#This Row],[Station Code]]="PL", BART_Rides[[#This Row],[Station Code]]="CC"), "Yes", "No")</f>
        <v>No</v>
      </c>
    </row>
    <row r="6973" spans="6:14">
      <c r="F6973" s="3">
        <v>44233</v>
      </c>
      <c r="G6973" s="1" t="s">
        <v>37</v>
      </c>
      <c r="H6973" s="1" t="s">
        <v>105</v>
      </c>
      <c r="I6973" s="1">
        <v>291</v>
      </c>
      <c r="J6973" s="1">
        <f>MONTH(BART_Rides[[#This Row],[Date]])</f>
        <v>2</v>
      </c>
      <c r="K6973" s="1">
        <f>WEEKDAY(BART_Rides[[#This Row],[Date]],2)</f>
        <v>6</v>
      </c>
      <c r="L6973" s="1" t="str">
        <f>LEFT(BART_Rides[[#This Row],[Lines]],1)</f>
        <v>Y</v>
      </c>
      <c r="M6973" s="1" t="str">
        <f>IF(BART_Rides[[#This Row],[FirstLetter]]="Y","Yes","No")</f>
        <v>Yes</v>
      </c>
      <c r="N6973" s="1" t="str">
        <f>IF(OR(BART_Rides[[#This Row],[Station Code]]="EM", BART_Rides[[#This Row],[Station Code]]="MT", BART_Rides[[#This Row],[Station Code]]="PL", BART_Rides[[#This Row],[Station Code]]="CC"), "Yes", "No")</f>
        <v>No</v>
      </c>
    </row>
    <row r="6974" spans="6:14">
      <c r="F6974" s="3">
        <v>44234</v>
      </c>
      <c r="G6974" s="1" t="s">
        <v>37</v>
      </c>
      <c r="H6974" s="1" t="s">
        <v>105</v>
      </c>
      <c r="I6974" s="1">
        <v>213</v>
      </c>
      <c r="J6974" s="1">
        <f>MONTH(BART_Rides[[#This Row],[Date]])</f>
        <v>2</v>
      </c>
      <c r="K6974" s="1">
        <f>WEEKDAY(BART_Rides[[#This Row],[Date]],2)</f>
        <v>7</v>
      </c>
      <c r="L6974" s="1" t="str">
        <f>LEFT(BART_Rides[[#This Row],[Lines]],1)</f>
        <v>Y</v>
      </c>
      <c r="M6974" s="1" t="str">
        <f>IF(BART_Rides[[#This Row],[FirstLetter]]="Y","Yes","No")</f>
        <v>Yes</v>
      </c>
      <c r="N6974" s="1" t="str">
        <f>IF(OR(BART_Rides[[#This Row],[Station Code]]="EM", BART_Rides[[#This Row],[Station Code]]="MT", BART_Rides[[#This Row],[Station Code]]="PL", BART_Rides[[#This Row],[Station Code]]="CC"), "Yes", "No")</f>
        <v>No</v>
      </c>
    </row>
    <row r="6975" spans="6:14">
      <c r="F6975" s="3">
        <v>44235</v>
      </c>
      <c r="G6975" s="1" t="s">
        <v>37</v>
      </c>
      <c r="H6975" s="1" t="s">
        <v>105</v>
      </c>
      <c r="I6975" s="1">
        <v>604</v>
      </c>
      <c r="J6975" s="1">
        <f>MONTH(BART_Rides[[#This Row],[Date]])</f>
        <v>2</v>
      </c>
      <c r="K6975" s="1">
        <f>WEEKDAY(BART_Rides[[#This Row],[Date]],2)</f>
        <v>1</v>
      </c>
      <c r="L6975" s="1" t="str">
        <f>LEFT(BART_Rides[[#This Row],[Lines]],1)</f>
        <v>Y</v>
      </c>
      <c r="M6975" s="1" t="str">
        <f>IF(BART_Rides[[#This Row],[FirstLetter]]="Y","Yes","No")</f>
        <v>Yes</v>
      </c>
      <c r="N6975" s="1" t="str">
        <f>IF(OR(BART_Rides[[#This Row],[Station Code]]="EM", BART_Rides[[#This Row],[Station Code]]="MT", BART_Rides[[#This Row],[Station Code]]="PL", BART_Rides[[#This Row],[Station Code]]="CC"), "Yes", "No")</f>
        <v>No</v>
      </c>
    </row>
    <row r="6976" spans="6:14">
      <c r="F6976" s="3">
        <v>44236</v>
      </c>
      <c r="G6976" s="1" t="s">
        <v>37</v>
      </c>
      <c r="H6976" s="1" t="s">
        <v>105</v>
      </c>
      <c r="I6976" s="1">
        <v>647</v>
      </c>
      <c r="J6976" s="1">
        <f>MONTH(BART_Rides[[#This Row],[Date]])</f>
        <v>2</v>
      </c>
      <c r="K6976" s="1">
        <f>WEEKDAY(BART_Rides[[#This Row],[Date]],2)</f>
        <v>2</v>
      </c>
      <c r="L6976" s="1" t="str">
        <f>LEFT(BART_Rides[[#This Row],[Lines]],1)</f>
        <v>Y</v>
      </c>
      <c r="M6976" s="1" t="str">
        <f>IF(BART_Rides[[#This Row],[FirstLetter]]="Y","Yes","No")</f>
        <v>Yes</v>
      </c>
      <c r="N6976" s="1" t="str">
        <f>IF(OR(BART_Rides[[#This Row],[Station Code]]="EM", BART_Rides[[#This Row],[Station Code]]="MT", BART_Rides[[#This Row],[Station Code]]="PL", BART_Rides[[#This Row],[Station Code]]="CC"), "Yes", "No")</f>
        <v>No</v>
      </c>
    </row>
    <row r="6977" spans="6:14">
      <c r="F6977" s="3">
        <v>44237</v>
      </c>
      <c r="G6977" s="1" t="s">
        <v>37</v>
      </c>
      <c r="H6977" s="1" t="s">
        <v>105</v>
      </c>
      <c r="I6977" s="1">
        <v>642</v>
      </c>
      <c r="J6977" s="1">
        <f>MONTH(BART_Rides[[#This Row],[Date]])</f>
        <v>2</v>
      </c>
      <c r="K6977" s="1">
        <f>WEEKDAY(BART_Rides[[#This Row],[Date]],2)</f>
        <v>3</v>
      </c>
      <c r="L6977" s="1" t="str">
        <f>LEFT(BART_Rides[[#This Row],[Lines]],1)</f>
        <v>Y</v>
      </c>
      <c r="M6977" s="1" t="str">
        <f>IF(BART_Rides[[#This Row],[FirstLetter]]="Y","Yes","No")</f>
        <v>Yes</v>
      </c>
      <c r="N6977" s="1" t="str">
        <f>IF(OR(BART_Rides[[#This Row],[Station Code]]="EM", BART_Rides[[#This Row],[Station Code]]="MT", BART_Rides[[#This Row],[Station Code]]="PL", BART_Rides[[#This Row],[Station Code]]="CC"), "Yes", "No")</f>
        <v>No</v>
      </c>
    </row>
    <row r="6978" spans="6:14">
      <c r="F6978" s="3">
        <v>44238</v>
      </c>
      <c r="G6978" s="1" t="s">
        <v>37</v>
      </c>
      <c r="H6978" s="1" t="s">
        <v>105</v>
      </c>
      <c r="I6978" s="1">
        <v>606</v>
      </c>
      <c r="J6978" s="1">
        <f>MONTH(BART_Rides[[#This Row],[Date]])</f>
        <v>2</v>
      </c>
      <c r="K6978" s="1">
        <f>WEEKDAY(BART_Rides[[#This Row],[Date]],2)</f>
        <v>4</v>
      </c>
      <c r="L6978" s="1" t="str">
        <f>LEFT(BART_Rides[[#This Row],[Lines]],1)</f>
        <v>Y</v>
      </c>
      <c r="M6978" s="1" t="str">
        <f>IF(BART_Rides[[#This Row],[FirstLetter]]="Y","Yes","No")</f>
        <v>Yes</v>
      </c>
      <c r="N6978" s="1" t="str">
        <f>IF(OR(BART_Rides[[#This Row],[Station Code]]="EM", BART_Rides[[#This Row],[Station Code]]="MT", BART_Rides[[#This Row],[Station Code]]="PL", BART_Rides[[#This Row],[Station Code]]="CC"), "Yes", "No")</f>
        <v>No</v>
      </c>
    </row>
    <row r="6979" spans="6:14">
      <c r="F6979" s="3">
        <v>44239</v>
      </c>
      <c r="G6979" s="1" t="s">
        <v>37</v>
      </c>
      <c r="H6979" s="1" t="s">
        <v>105</v>
      </c>
      <c r="I6979" s="1">
        <v>613</v>
      </c>
      <c r="J6979" s="1">
        <f>MONTH(BART_Rides[[#This Row],[Date]])</f>
        <v>2</v>
      </c>
      <c r="K6979" s="1">
        <f>WEEKDAY(BART_Rides[[#This Row],[Date]],2)</f>
        <v>5</v>
      </c>
      <c r="L6979" s="1" t="str">
        <f>LEFT(BART_Rides[[#This Row],[Lines]],1)</f>
        <v>Y</v>
      </c>
      <c r="M6979" s="1" t="str">
        <f>IF(BART_Rides[[#This Row],[FirstLetter]]="Y","Yes","No")</f>
        <v>Yes</v>
      </c>
      <c r="N6979" s="1" t="str">
        <f>IF(OR(BART_Rides[[#This Row],[Station Code]]="EM", BART_Rides[[#This Row],[Station Code]]="MT", BART_Rides[[#This Row],[Station Code]]="PL", BART_Rides[[#This Row],[Station Code]]="CC"), "Yes", "No")</f>
        <v>No</v>
      </c>
    </row>
    <row r="6980" spans="6:14">
      <c r="F6980" s="3">
        <v>44240</v>
      </c>
      <c r="G6980" s="1" t="s">
        <v>37</v>
      </c>
      <c r="H6980" s="1" t="s">
        <v>105</v>
      </c>
      <c r="I6980" s="1">
        <v>279</v>
      </c>
      <c r="J6980" s="1">
        <f>MONTH(BART_Rides[[#This Row],[Date]])</f>
        <v>2</v>
      </c>
      <c r="K6980" s="1">
        <f>WEEKDAY(BART_Rides[[#This Row],[Date]],2)</f>
        <v>6</v>
      </c>
      <c r="L6980" s="1" t="str">
        <f>LEFT(BART_Rides[[#This Row],[Lines]],1)</f>
        <v>Y</v>
      </c>
      <c r="M6980" s="1" t="str">
        <f>IF(BART_Rides[[#This Row],[FirstLetter]]="Y","Yes","No")</f>
        <v>Yes</v>
      </c>
      <c r="N6980" s="1" t="str">
        <f>IF(OR(BART_Rides[[#This Row],[Station Code]]="EM", BART_Rides[[#This Row],[Station Code]]="MT", BART_Rides[[#This Row],[Station Code]]="PL", BART_Rides[[#This Row],[Station Code]]="CC"), "Yes", "No")</f>
        <v>No</v>
      </c>
    </row>
    <row r="6981" spans="6:14">
      <c r="F6981" s="3">
        <v>44241</v>
      </c>
      <c r="G6981" s="1" t="s">
        <v>37</v>
      </c>
      <c r="H6981" s="1" t="s">
        <v>105</v>
      </c>
      <c r="I6981" s="1">
        <v>246</v>
      </c>
      <c r="J6981" s="1">
        <f>MONTH(BART_Rides[[#This Row],[Date]])</f>
        <v>2</v>
      </c>
      <c r="K6981" s="1">
        <f>WEEKDAY(BART_Rides[[#This Row],[Date]],2)</f>
        <v>7</v>
      </c>
      <c r="L6981" s="1" t="str">
        <f>LEFT(BART_Rides[[#This Row],[Lines]],1)</f>
        <v>Y</v>
      </c>
      <c r="M6981" s="1" t="str">
        <f>IF(BART_Rides[[#This Row],[FirstLetter]]="Y","Yes","No")</f>
        <v>Yes</v>
      </c>
      <c r="N6981" s="1" t="str">
        <f>IF(OR(BART_Rides[[#This Row],[Station Code]]="EM", BART_Rides[[#This Row],[Station Code]]="MT", BART_Rides[[#This Row],[Station Code]]="PL", BART_Rides[[#This Row],[Station Code]]="CC"), "Yes", "No")</f>
        <v>No</v>
      </c>
    </row>
    <row r="6982" spans="6:14">
      <c r="F6982" s="3">
        <v>44242</v>
      </c>
      <c r="G6982" s="1" t="s">
        <v>37</v>
      </c>
      <c r="H6982" s="1" t="s">
        <v>105</v>
      </c>
      <c r="I6982" s="1">
        <v>301</v>
      </c>
      <c r="J6982" s="1">
        <f>MONTH(BART_Rides[[#This Row],[Date]])</f>
        <v>2</v>
      </c>
      <c r="K6982" s="1">
        <f>WEEKDAY(BART_Rides[[#This Row],[Date]],2)</f>
        <v>1</v>
      </c>
      <c r="L6982" s="1" t="str">
        <f>LEFT(BART_Rides[[#This Row],[Lines]],1)</f>
        <v>Y</v>
      </c>
      <c r="M6982" s="1" t="str">
        <f>IF(BART_Rides[[#This Row],[FirstLetter]]="Y","Yes","No")</f>
        <v>Yes</v>
      </c>
      <c r="N6982" s="1" t="str">
        <f>IF(OR(BART_Rides[[#This Row],[Station Code]]="EM", BART_Rides[[#This Row],[Station Code]]="MT", BART_Rides[[#This Row],[Station Code]]="PL", BART_Rides[[#This Row],[Station Code]]="CC"), "Yes", "No")</f>
        <v>No</v>
      </c>
    </row>
    <row r="6983" spans="6:14">
      <c r="F6983" s="3">
        <v>44243</v>
      </c>
      <c r="G6983" s="1" t="s">
        <v>37</v>
      </c>
      <c r="H6983" s="1" t="s">
        <v>105</v>
      </c>
      <c r="I6983" s="1">
        <v>631</v>
      </c>
      <c r="J6983" s="1">
        <f>MONTH(BART_Rides[[#This Row],[Date]])</f>
        <v>2</v>
      </c>
      <c r="K6983" s="1">
        <f>WEEKDAY(BART_Rides[[#This Row],[Date]],2)</f>
        <v>2</v>
      </c>
      <c r="L6983" s="1" t="str">
        <f>LEFT(BART_Rides[[#This Row],[Lines]],1)</f>
        <v>Y</v>
      </c>
      <c r="M6983" s="1" t="str">
        <f>IF(BART_Rides[[#This Row],[FirstLetter]]="Y","Yes","No")</f>
        <v>Yes</v>
      </c>
      <c r="N6983" s="1" t="str">
        <f>IF(OR(BART_Rides[[#This Row],[Station Code]]="EM", BART_Rides[[#This Row],[Station Code]]="MT", BART_Rides[[#This Row],[Station Code]]="PL", BART_Rides[[#This Row],[Station Code]]="CC"), "Yes", "No")</f>
        <v>No</v>
      </c>
    </row>
    <row r="6984" spans="6:14">
      <c r="F6984" s="3">
        <v>44244</v>
      </c>
      <c r="G6984" s="1" t="s">
        <v>37</v>
      </c>
      <c r="H6984" s="1" t="s">
        <v>105</v>
      </c>
      <c r="I6984" s="1">
        <v>675</v>
      </c>
      <c r="J6984" s="1">
        <f>MONTH(BART_Rides[[#This Row],[Date]])</f>
        <v>2</v>
      </c>
      <c r="K6984" s="1">
        <f>WEEKDAY(BART_Rides[[#This Row],[Date]],2)</f>
        <v>3</v>
      </c>
      <c r="L6984" s="1" t="str">
        <f>LEFT(BART_Rides[[#This Row],[Lines]],1)</f>
        <v>Y</v>
      </c>
      <c r="M6984" s="1" t="str">
        <f>IF(BART_Rides[[#This Row],[FirstLetter]]="Y","Yes","No")</f>
        <v>Yes</v>
      </c>
      <c r="N6984" s="1" t="str">
        <f>IF(OR(BART_Rides[[#This Row],[Station Code]]="EM", BART_Rides[[#This Row],[Station Code]]="MT", BART_Rides[[#This Row],[Station Code]]="PL", BART_Rides[[#This Row],[Station Code]]="CC"), "Yes", "No")</f>
        <v>No</v>
      </c>
    </row>
    <row r="6985" spans="6:14">
      <c r="F6985" s="3">
        <v>44245</v>
      </c>
      <c r="G6985" s="1" t="s">
        <v>37</v>
      </c>
      <c r="H6985" s="1" t="s">
        <v>105</v>
      </c>
      <c r="I6985" s="1">
        <v>659</v>
      </c>
      <c r="J6985" s="1">
        <f>MONTH(BART_Rides[[#This Row],[Date]])</f>
        <v>2</v>
      </c>
      <c r="K6985" s="1">
        <f>WEEKDAY(BART_Rides[[#This Row],[Date]],2)</f>
        <v>4</v>
      </c>
      <c r="L6985" s="1" t="str">
        <f>LEFT(BART_Rides[[#This Row],[Lines]],1)</f>
        <v>Y</v>
      </c>
      <c r="M6985" s="1" t="str">
        <f>IF(BART_Rides[[#This Row],[FirstLetter]]="Y","Yes","No")</f>
        <v>Yes</v>
      </c>
      <c r="N6985" s="1" t="str">
        <f>IF(OR(BART_Rides[[#This Row],[Station Code]]="EM", BART_Rides[[#This Row],[Station Code]]="MT", BART_Rides[[#This Row],[Station Code]]="PL", BART_Rides[[#This Row],[Station Code]]="CC"), "Yes", "No")</f>
        <v>No</v>
      </c>
    </row>
    <row r="6986" spans="6:14">
      <c r="F6986" s="3">
        <v>44246</v>
      </c>
      <c r="G6986" s="1" t="s">
        <v>37</v>
      </c>
      <c r="H6986" s="1" t="s">
        <v>105</v>
      </c>
      <c r="I6986" s="1">
        <v>634</v>
      </c>
      <c r="J6986" s="1">
        <f>MONTH(BART_Rides[[#This Row],[Date]])</f>
        <v>2</v>
      </c>
      <c r="K6986" s="1">
        <f>WEEKDAY(BART_Rides[[#This Row],[Date]],2)</f>
        <v>5</v>
      </c>
      <c r="L6986" s="1" t="str">
        <f>LEFT(BART_Rides[[#This Row],[Lines]],1)</f>
        <v>Y</v>
      </c>
      <c r="M6986" s="1" t="str">
        <f>IF(BART_Rides[[#This Row],[FirstLetter]]="Y","Yes","No")</f>
        <v>Yes</v>
      </c>
      <c r="N6986" s="1" t="str">
        <f>IF(OR(BART_Rides[[#This Row],[Station Code]]="EM", BART_Rides[[#This Row],[Station Code]]="MT", BART_Rides[[#This Row],[Station Code]]="PL", BART_Rides[[#This Row],[Station Code]]="CC"), "Yes", "No")</f>
        <v>No</v>
      </c>
    </row>
    <row r="6987" spans="6:14">
      <c r="F6987" s="3">
        <v>44247</v>
      </c>
      <c r="G6987" s="1" t="s">
        <v>37</v>
      </c>
      <c r="H6987" s="1" t="s">
        <v>105</v>
      </c>
      <c r="I6987" s="1">
        <v>329</v>
      </c>
      <c r="J6987" s="1">
        <f>MONTH(BART_Rides[[#This Row],[Date]])</f>
        <v>2</v>
      </c>
      <c r="K6987" s="1">
        <f>WEEKDAY(BART_Rides[[#This Row],[Date]],2)</f>
        <v>6</v>
      </c>
      <c r="L6987" s="1" t="str">
        <f>LEFT(BART_Rides[[#This Row],[Lines]],1)</f>
        <v>Y</v>
      </c>
      <c r="M6987" s="1" t="str">
        <f>IF(BART_Rides[[#This Row],[FirstLetter]]="Y","Yes","No")</f>
        <v>Yes</v>
      </c>
      <c r="N6987" s="1" t="str">
        <f>IF(OR(BART_Rides[[#This Row],[Station Code]]="EM", BART_Rides[[#This Row],[Station Code]]="MT", BART_Rides[[#This Row],[Station Code]]="PL", BART_Rides[[#This Row],[Station Code]]="CC"), "Yes", "No")</f>
        <v>No</v>
      </c>
    </row>
    <row r="6988" spans="6:14">
      <c r="F6988" s="3">
        <v>44248</v>
      </c>
      <c r="G6988" s="1" t="s">
        <v>37</v>
      </c>
      <c r="H6988" s="1" t="s">
        <v>105</v>
      </c>
      <c r="I6988" s="1">
        <v>235</v>
      </c>
      <c r="J6988" s="1">
        <f>MONTH(BART_Rides[[#This Row],[Date]])</f>
        <v>2</v>
      </c>
      <c r="K6988" s="1">
        <f>WEEKDAY(BART_Rides[[#This Row],[Date]],2)</f>
        <v>7</v>
      </c>
      <c r="L6988" s="1" t="str">
        <f>LEFT(BART_Rides[[#This Row],[Lines]],1)</f>
        <v>Y</v>
      </c>
      <c r="M6988" s="1" t="str">
        <f>IF(BART_Rides[[#This Row],[FirstLetter]]="Y","Yes","No")</f>
        <v>Yes</v>
      </c>
      <c r="N6988" s="1" t="str">
        <f>IF(OR(BART_Rides[[#This Row],[Station Code]]="EM", BART_Rides[[#This Row],[Station Code]]="MT", BART_Rides[[#This Row],[Station Code]]="PL", BART_Rides[[#This Row],[Station Code]]="CC"), "Yes", "No")</f>
        <v>No</v>
      </c>
    </row>
    <row r="6989" spans="6:14">
      <c r="F6989" s="3">
        <v>44249</v>
      </c>
      <c r="G6989" s="1" t="s">
        <v>37</v>
      </c>
      <c r="H6989" s="1" t="s">
        <v>105</v>
      </c>
      <c r="I6989" s="1">
        <v>623</v>
      </c>
      <c r="J6989" s="1">
        <f>MONTH(BART_Rides[[#This Row],[Date]])</f>
        <v>2</v>
      </c>
      <c r="K6989" s="1">
        <f>WEEKDAY(BART_Rides[[#This Row],[Date]],2)</f>
        <v>1</v>
      </c>
      <c r="L6989" s="1" t="str">
        <f>LEFT(BART_Rides[[#This Row],[Lines]],1)</f>
        <v>Y</v>
      </c>
      <c r="M6989" s="1" t="str">
        <f>IF(BART_Rides[[#This Row],[FirstLetter]]="Y","Yes","No")</f>
        <v>Yes</v>
      </c>
      <c r="N6989" s="1" t="str">
        <f>IF(OR(BART_Rides[[#This Row],[Station Code]]="EM", BART_Rides[[#This Row],[Station Code]]="MT", BART_Rides[[#This Row],[Station Code]]="PL", BART_Rides[[#This Row],[Station Code]]="CC"), "Yes", "No")</f>
        <v>No</v>
      </c>
    </row>
    <row r="6990" spans="6:14">
      <c r="F6990" s="3">
        <v>44250</v>
      </c>
      <c r="G6990" s="1" t="s">
        <v>37</v>
      </c>
      <c r="H6990" s="1" t="s">
        <v>105</v>
      </c>
      <c r="I6990" s="1">
        <v>674</v>
      </c>
      <c r="J6990" s="1">
        <f>MONTH(BART_Rides[[#This Row],[Date]])</f>
        <v>2</v>
      </c>
      <c r="K6990" s="1">
        <f>WEEKDAY(BART_Rides[[#This Row],[Date]],2)</f>
        <v>2</v>
      </c>
      <c r="L6990" s="1" t="str">
        <f>LEFT(BART_Rides[[#This Row],[Lines]],1)</f>
        <v>Y</v>
      </c>
      <c r="M6990" s="1" t="str">
        <f>IF(BART_Rides[[#This Row],[FirstLetter]]="Y","Yes","No")</f>
        <v>Yes</v>
      </c>
      <c r="N6990" s="1" t="str">
        <f>IF(OR(BART_Rides[[#This Row],[Station Code]]="EM", BART_Rides[[#This Row],[Station Code]]="MT", BART_Rides[[#This Row],[Station Code]]="PL", BART_Rides[[#This Row],[Station Code]]="CC"), "Yes", "No")</f>
        <v>No</v>
      </c>
    </row>
    <row r="6991" spans="6:14">
      <c r="F6991" s="3">
        <v>44251</v>
      </c>
      <c r="G6991" s="1" t="s">
        <v>37</v>
      </c>
      <c r="H6991" s="1" t="s">
        <v>105</v>
      </c>
      <c r="I6991" s="1">
        <v>669</v>
      </c>
      <c r="J6991" s="1">
        <f>MONTH(BART_Rides[[#This Row],[Date]])</f>
        <v>2</v>
      </c>
      <c r="K6991" s="1">
        <f>WEEKDAY(BART_Rides[[#This Row],[Date]],2)</f>
        <v>3</v>
      </c>
      <c r="L6991" s="1" t="str">
        <f>LEFT(BART_Rides[[#This Row],[Lines]],1)</f>
        <v>Y</v>
      </c>
      <c r="M6991" s="1" t="str">
        <f>IF(BART_Rides[[#This Row],[FirstLetter]]="Y","Yes","No")</f>
        <v>Yes</v>
      </c>
      <c r="N6991" s="1" t="str">
        <f>IF(OR(BART_Rides[[#This Row],[Station Code]]="EM", BART_Rides[[#This Row],[Station Code]]="MT", BART_Rides[[#This Row],[Station Code]]="PL", BART_Rides[[#This Row],[Station Code]]="CC"), "Yes", "No")</f>
        <v>No</v>
      </c>
    </row>
    <row r="6992" spans="6:14">
      <c r="F6992" s="3">
        <v>44252</v>
      </c>
      <c r="G6992" s="1" t="s">
        <v>37</v>
      </c>
      <c r="H6992" s="1" t="s">
        <v>105</v>
      </c>
      <c r="I6992" s="1">
        <v>686</v>
      </c>
      <c r="J6992" s="1">
        <f>MONTH(BART_Rides[[#This Row],[Date]])</f>
        <v>2</v>
      </c>
      <c r="K6992" s="1">
        <f>WEEKDAY(BART_Rides[[#This Row],[Date]],2)</f>
        <v>4</v>
      </c>
      <c r="L6992" s="1" t="str">
        <f>LEFT(BART_Rides[[#This Row],[Lines]],1)</f>
        <v>Y</v>
      </c>
      <c r="M6992" s="1" t="str">
        <f>IF(BART_Rides[[#This Row],[FirstLetter]]="Y","Yes","No")</f>
        <v>Yes</v>
      </c>
      <c r="N6992" s="1" t="str">
        <f>IF(OR(BART_Rides[[#This Row],[Station Code]]="EM", BART_Rides[[#This Row],[Station Code]]="MT", BART_Rides[[#This Row],[Station Code]]="PL", BART_Rides[[#This Row],[Station Code]]="CC"), "Yes", "No")</f>
        <v>No</v>
      </c>
    </row>
    <row r="6993" spans="6:14">
      <c r="F6993" s="3">
        <v>44253</v>
      </c>
      <c r="G6993" s="1" t="s">
        <v>37</v>
      </c>
      <c r="H6993" s="1" t="s">
        <v>105</v>
      </c>
      <c r="I6993" s="1">
        <v>674</v>
      </c>
      <c r="J6993" s="1">
        <f>MONTH(BART_Rides[[#This Row],[Date]])</f>
        <v>2</v>
      </c>
      <c r="K6993" s="1">
        <f>WEEKDAY(BART_Rides[[#This Row],[Date]],2)</f>
        <v>5</v>
      </c>
      <c r="L6993" s="1" t="str">
        <f>LEFT(BART_Rides[[#This Row],[Lines]],1)</f>
        <v>Y</v>
      </c>
      <c r="M6993" s="1" t="str">
        <f>IF(BART_Rides[[#This Row],[FirstLetter]]="Y","Yes","No")</f>
        <v>Yes</v>
      </c>
      <c r="N6993" s="1" t="str">
        <f>IF(OR(BART_Rides[[#This Row],[Station Code]]="EM", BART_Rides[[#This Row],[Station Code]]="MT", BART_Rides[[#This Row],[Station Code]]="PL", BART_Rides[[#This Row],[Station Code]]="CC"), "Yes", "No")</f>
        <v>No</v>
      </c>
    </row>
    <row r="6994" spans="6:14">
      <c r="F6994" s="3">
        <v>44254</v>
      </c>
      <c r="G6994" s="1" t="s">
        <v>37</v>
      </c>
      <c r="H6994" s="1" t="s">
        <v>105</v>
      </c>
      <c r="I6994" s="1">
        <v>312</v>
      </c>
      <c r="J6994" s="1">
        <f>MONTH(BART_Rides[[#This Row],[Date]])</f>
        <v>2</v>
      </c>
      <c r="K6994" s="1">
        <f>WEEKDAY(BART_Rides[[#This Row],[Date]],2)</f>
        <v>6</v>
      </c>
      <c r="L6994" s="1" t="str">
        <f>LEFT(BART_Rides[[#This Row],[Lines]],1)</f>
        <v>Y</v>
      </c>
      <c r="M6994" s="1" t="str">
        <f>IF(BART_Rides[[#This Row],[FirstLetter]]="Y","Yes","No")</f>
        <v>Yes</v>
      </c>
      <c r="N6994" s="1" t="str">
        <f>IF(OR(BART_Rides[[#This Row],[Station Code]]="EM", BART_Rides[[#This Row],[Station Code]]="MT", BART_Rides[[#This Row],[Station Code]]="PL", BART_Rides[[#This Row],[Station Code]]="CC"), "Yes", "No")</f>
        <v>No</v>
      </c>
    </row>
    <row r="6995" spans="6:14">
      <c r="F6995" s="3">
        <v>44255</v>
      </c>
      <c r="G6995" s="1" t="s">
        <v>37</v>
      </c>
      <c r="H6995" s="1" t="s">
        <v>105</v>
      </c>
      <c r="I6995" s="1">
        <v>250</v>
      </c>
      <c r="J6995" s="1">
        <f>MONTH(BART_Rides[[#This Row],[Date]])</f>
        <v>2</v>
      </c>
      <c r="K6995" s="1">
        <f>WEEKDAY(BART_Rides[[#This Row],[Date]],2)</f>
        <v>7</v>
      </c>
      <c r="L6995" s="1" t="str">
        <f>LEFT(BART_Rides[[#This Row],[Lines]],1)</f>
        <v>Y</v>
      </c>
      <c r="M6995" s="1" t="str">
        <f>IF(BART_Rides[[#This Row],[FirstLetter]]="Y","Yes","No")</f>
        <v>Yes</v>
      </c>
      <c r="N6995" s="1" t="str">
        <f>IF(OR(BART_Rides[[#This Row],[Station Code]]="EM", BART_Rides[[#This Row],[Station Code]]="MT", BART_Rides[[#This Row],[Station Code]]="PL", BART_Rides[[#This Row],[Station Code]]="CC"), "Yes", "No")</f>
        <v>No</v>
      </c>
    </row>
    <row r="6996" spans="6:14">
      <c r="F6996" s="3">
        <v>44256</v>
      </c>
      <c r="G6996" s="1" t="s">
        <v>37</v>
      </c>
      <c r="H6996" s="1" t="s">
        <v>105</v>
      </c>
      <c r="I6996" s="1">
        <v>683</v>
      </c>
      <c r="J6996" s="1">
        <f>MONTH(BART_Rides[[#This Row],[Date]])</f>
        <v>3</v>
      </c>
      <c r="K6996" s="1">
        <f>WEEKDAY(BART_Rides[[#This Row],[Date]],2)</f>
        <v>1</v>
      </c>
      <c r="L6996" s="1" t="str">
        <f>LEFT(BART_Rides[[#This Row],[Lines]],1)</f>
        <v>Y</v>
      </c>
      <c r="M6996" s="1" t="str">
        <f>IF(BART_Rides[[#This Row],[FirstLetter]]="Y","Yes","No")</f>
        <v>Yes</v>
      </c>
      <c r="N6996" s="1" t="str">
        <f>IF(OR(BART_Rides[[#This Row],[Station Code]]="EM", BART_Rides[[#This Row],[Station Code]]="MT", BART_Rides[[#This Row],[Station Code]]="PL", BART_Rides[[#This Row],[Station Code]]="CC"), "Yes", "No")</f>
        <v>No</v>
      </c>
    </row>
    <row r="6997" spans="6:14">
      <c r="F6997" s="3">
        <v>44257</v>
      </c>
      <c r="G6997" s="1" t="s">
        <v>37</v>
      </c>
      <c r="H6997" s="1" t="s">
        <v>105</v>
      </c>
      <c r="I6997" s="1">
        <v>691</v>
      </c>
      <c r="J6997" s="1">
        <f>MONTH(BART_Rides[[#This Row],[Date]])</f>
        <v>3</v>
      </c>
      <c r="K6997" s="1">
        <f>WEEKDAY(BART_Rides[[#This Row],[Date]],2)</f>
        <v>2</v>
      </c>
      <c r="L6997" s="1" t="str">
        <f>LEFT(BART_Rides[[#This Row],[Lines]],1)</f>
        <v>Y</v>
      </c>
      <c r="M6997" s="1" t="str">
        <f>IF(BART_Rides[[#This Row],[FirstLetter]]="Y","Yes","No")</f>
        <v>Yes</v>
      </c>
      <c r="N6997" s="1" t="str">
        <f>IF(OR(BART_Rides[[#This Row],[Station Code]]="EM", BART_Rides[[#This Row],[Station Code]]="MT", BART_Rides[[#This Row],[Station Code]]="PL", BART_Rides[[#This Row],[Station Code]]="CC"), "Yes", "No")</f>
        <v>No</v>
      </c>
    </row>
    <row r="6998" spans="6:14">
      <c r="F6998" s="3">
        <v>44258</v>
      </c>
      <c r="G6998" s="1" t="s">
        <v>37</v>
      </c>
      <c r="H6998" s="1" t="s">
        <v>105</v>
      </c>
      <c r="I6998" s="1">
        <v>730</v>
      </c>
      <c r="J6998" s="1">
        <f>MONTH(BART_Rides[[#This Row],[Date]])</f>
        <v>3</v>
      </c>
      <c r="K6998" s="1">
        <f>WEEKDAY(BART_Rides[[#This Row],[Date]],2)</f>
        <v>3</v>
      </c>
      <c r="L6998" s="1" t="str">
        <f>LEFT(BART_Rides[[#This Row],[Lines]],1)</f>
        <v>Y</v>
      </c>
      <c r="M6998" s="1" t="str">
        <f>IF(BART_Rides[[#This Row],[FirstLetter]]="Y","Yes","No")</f>
        <v>Yes</v>
      </c>
      <c r="N6998" s="1" t="str">
        <f>IF(OR(BART_Rides[[#This Row],[Station Code]]="EM", BART_Rides[[#This Row],[Station Code]]="MT", BART_Rides[[#This Row],[Station Code]]="PL", BART_Rides[[#This Row],[Station Code]]="CC"), "Yes", "No")</f>
        <v>No</v>
      </c>
    </row>
    <row r="6999" spans="6:14">
      <c r="F6999" s="3">
        <v>44259</v>
      </c>
      <c r="G6999" s="1" t="s">
        <v>37</v>
      </c>
      <c r="H6999" s="1" t="s">
        <v>105</v>
      </c>
      <c r="I6999" s="1">
        <v>697</v>
      </c>
      <c r="J6999" s="1">
        <f>MONTH(BART_Rides[[#This Row],[Date]])</f>
        <v>3</v>
      </c>
      <c r="K6999" s="1">
        <f>WEEKDAY(BART_Rides[[#This Row],[Date]],2)</f>
        <v>4</v>
      </c>
      <c r="L6999" s="1" t="str">
        <f>LEFT(BART_Rides[[#This Row],[Lines]],1)</f>
        <v>Y</v>
      </c>
      <c r="M6999" s="1" t="str">
        <f>IF(BART_Rides[[#This Row],[FirstLetter]]="Y","Yes","No")</f>
        <v>Yes</v>
      </c>
      <c r="N6999" s="1" t="str">
        <f>IF(OR(BART_Rides[[#This Row],[Station Code]]="EM", BART_Rides[[#This Row],[Station Code]]="MT", BART_Rides[[#This Row],[Station Code]]="PL", BART_Rides[[#This Row],[Station Code]]="CC"), "Yes", "No")</f>
        <v>No</v>
      </c>
    </row>
    <row r="7000" spans="6:14">
      <c r="F7000" s="3">
        <v>44260</v>
      </c>
      <c r="G7000" s="1" t="s">
        <v>37</v>
      </c>
      <c r="H7000" s="1" t="s">
        <v>105</v>
      </c>
      <c r="I7000" s="1">
        <v>707</v>
      </c>
      <c r="J7000" s="1">
        <f>MONTH(BART_Rides[[#This Row],[Date]])</f>
        <v>3</v>
      </c>
      <c r="K7000" s="1">
        <f>WEEKDAY(BART_Rides[[#This Row],[Date]],2)</f>
        <v>5</v>
      </c>
      <c r="L7000" s="1" t="str">
        <f>LEFT(BART_Rides[[#This Row],[Lines]],1)</f>
        <v>Y</v>
      </c>
      <c r="M7000" s="1" t="str">
        <f>IF(BART_Rides[[#This Row],[FirstLetter]]="Y","Yes","No")</f>
        <v>Yes</v>
      </c>
      <c r="N7000" s="1" t="str">
        <f>IF(OR(BART_Rides[[#This Row],[Station Code]]="EM", BART_Rides[[#This Row],[Station Code]]="MT", BART_Rides[[#This Row],[Station Code]]="PL", BART_Rides[[#This Row],[Station Code]]="CC"), "Yes", "No")</f>
        <v>No</v>
      </c>
    </row>
    <row r="7001" spans="6:14">
      <c r="F7001" s="3">
        <v>44261</v>
      </c>
      <c r="G7001" s="1" t="s">
        <v>37</v>
      </c>
      <c r="H7001" s="1" t="s">
        <v>105</v>
      </c>
      <c r="I7001" s="1">
        <v>322</v>
      </c>
      <c r="J7001" s="1">
        <f>MONTH(BART_Rides[[#This Row],[Date]])</f>
        <v>3</v>
      </c>
      <c r="K7001" s="1">
        <f>WEEKDAY(BART_Rides[[#This Row],[Date]],2)</f>
        <v>6</v>
      </c>
      <c r="L7001" s="1" t="str">
        <f>LEFT(BART_Rides[[#This Row],[Lines]],1)</f>
        <v>Y</v>
      </c>
      <c r="M7001" s="1" t="str">
        <f>IF(BART_Rides[[#This Row],[FirstLetter]]="Y","Yes","No")</f>
        <v>Yes</v>
      </c>
      <c r="N7001" s="1" t="str">
        <f>IF(OR(BART_Rides[[#This Row],[Station Code]]="EM", BART_Rides[[#This Row],[Station Code]]="MT", BART_Rides[[#This Row],[Station Code]]="PL", BART_Rides[[#This Row],[Station Code]]="CC"), "Yes", "No")</f>
        <v>No</v>
      </c>
    </row>
    <row r="7002" spans="6:14">
      <c r="F7002" s="3">
        <v>44262</v>
      </c>
      <c r="G7002" s="1" t="s">
        <v>37</v>
      </c>
      <c r="H7002" s="1" t="s">
        <v>105</v>
      </c>
      <c r="I7002" s="1">
        <v>219</v>
      </c>
      <c r="J7002" s="1">
        <f>MONTH(BART_Rides[[#This Row],[Date]])</f>
        <v>3</v>
      </c>
      <c r="K7002" s="1">
        <f>WEEKDAY(BART_Rides[[#This Row],[Date]],2)</f>
        <v>7</v>
      </c>
      <c r="L7002" s="1" t="str">
        <f>LEFT(BART_Rides[[#This Row],[Lines]],1)</f>
        <v>Y</v>
      </c>
      <c r="M7002" s="1" t="str">
        <f>IF(BART_Rides[[#This Row],[FirstLetter]]="Y","Yes","No")</f>
        <v>Yes</v>
      </c>
      <c r="N7002" s="1" t="str">
        <f>IF(OR(BART_Rides[[#This Row],[Station Code]]="EM", BART_Rides[[#This Row],[Station Code]]="MT", BART_Rides[[#This Row],[Station Code]]="PL", BART_Rides[[#This Row],[Station Code]]="CC"), "Yes", "No")</f>
        <v>No</v>
      </c>
    </row>
    <row r="7003" spans="6:14">
      <c r="F7003" s="3">
        <v>44263</v>
      </c>
      <c r="G7003" s="1" t="s">
        <v>37</v>
      </c>
      <c r="H7003" s="1" t="s">
        <v>105</v>
      </c>
      <c r="I7003" s="1">
        <v>676</v>
      </c>
      <c r="J7003" s="1">
        <f>MONTH(BART_Rides[[#This Row],[Date]])</f>
        <v>3</v>
      </c>
      <c r="K7003" s="1">
        <f>WEEKDAY(BART_Rides[[#This Row],[Date]],2)</f>
        <v>1</v>
      </c>
      <c r="L7003" s="1" t="str">
        <f>LEFT(BART_Rides[[#This Row],[Lines]],1)</f>
        <v>Y</v>
      </c>
      <c r="M7003" s="1" t="str">
        <f>IF(BART_Rides[[#This Row],[FirstLetter]]="Y","Yes","No")</f>
        <v>Yes</v>
      </c>
      <c r="N7003" s="1" t="str">
        <f>IF(OR(BART_Rides[[#This Row],[Station Code]]="EM", BART_Rides[[#This Row],[Station Code]]="MT", BART_Rides[[#This Row],[Station Code]]="PL", BART_Rides[[#This Row],[Station Code]]="CC"), "Yes", "No")</f>
        <v>No</v>
      </c>
    </row>
    <row r="7004" spans="6:14">
      <c r="F7004" s="3">
        <v>44264</v>
      </c>
      <c r="G7004" s="1" t="s">
        <v>37</v>
      </c>
      <c r="H7004" s="1" t="s">
        <v>105</v>
      </c>
      <c r="I7004" s="1">
        <v>662</v>
      </c>
      <c r="J7004" s="1">
        <f>MONTH(BART_Rides[[#This Row],[Date]])</f>
        <v>3</v>
      </c>
      <c r="K7004" s="1">
        <f>WEEKDAY(BART_Rides[[#This Row],[Date]],2)</f>
        <v>2</v>
      </c>
      <c r="L7004" s="1" t="str">
        <f>LEFT(BART_Rides[[#This Row],[Lines]],1)</f>
        <v>Y</v>
      </c>
      <c r="M7004" s="1" t="str">
        <f>IF(BART_Rides[[#This Row],[FirstLetter]]="Y","Yes","No")</f>
        <v>Yes</v>
      </c>
      <c r="N7004" s="1" t="str">
        <f>IF(OR(BART_Rides[[#This Row],[Station Code]]="EM", BART_Rides[[#This Row],[Station Code]]="MT", BART_Rides[[#This Row],[Station Code]]="PL", BART_Rides[[#This Row],[Station Code]]="CC"), "Yes", "No")</f>
        <v>No</v>
      </c>
    </row>
    <row r="7005" spans="6:14">
      <c r="F7005" s="3">
        <v>44265</v>
      </c>
      <c r="G7005" s="1" t="s">
        <v>37</v>
      </c>
      <c r="H7005" s="1" t="s">
        <v>105</v>
      </c>
      <c r="I7005" s="1">
        <v>675</v>
      </c>
      <c r="J7005" s="1">
        <f>MONTH(BART_Rides[[#This Row],[Date]])</f>
        <v>3</v>
      </c>
      <c r="K7005" s="1">
        <f>WEEKDAY(BART_Rides[[#This Row],[Date]],2)</f>
        <v>3</v>
      </c>
      <c r="L7005" s="1" t="str">
        <f>LEFT(BART_Rides[[#This Row],[Lines]],1)</f>
        <v>Y</v>
      </c>
      <c r="M7005" s="1" t="str">
        <f>IF(BART_Rides[[#This Row],[FirstLetter]]="Y","Yes","No")</f>
        <v>Yes</v>
      </c>
      <c r="N7005" s="1" t="str">
        <f>IF(OR(BART_Rides[[#This Row],[Station Code]]="EM", BART_Rides[[#This Row],[Station Code]]="MT", BART_Rides[[#This Row],[Station Code]]="PL", BART_Rides[[#This Row],[Station Code]]="CC"), "Yes", "No")</f>
        <v>No</v>
      </c>
    </row>
    <row r="7006" spans="6:14">
      <c r="F7006" s="3">
        <v>44266</v>
      </c>
      <c r="G7006" s="1" t="s">
        <v>37</v>
      </c>
      <c r="H7006" s="1" t="s">
        <v>105</v>
      </c>
      <c r="I7006" s="1">
        <v>697</v>
      </c>
      <c r="J7006" s="1">
        <f>MONTH(BART_Rides[[#This Row],[Date]])</f>
        <v>3</v>
      </c>
      <c r="K7006" s="1">
        <f>WEEKDAY(BART_Rides[[#This Row],[Date]],2)</f>
        <v>4</v>
      </c>
      <c r="L7006" s="1" t="str">
        <f>LEFT(BART_Rides[[#This Row],[Lines]],1)</f>
        <v>Y</v>
      </c>
      <c r="M7006" s="1" t="str">
        <f>IF(BART_Rides[[#This Row],[FirstLetter]]="Y","Yes","No")</f>
        <v>Yes</v>
      </c>
      <c r="N7006" s="1" t="str">
        <f>IF(OR(BART_Rides[[#This Row],[Station Code]]="EM", BART_Rides[[#This Row],[Station Code]]="MT", BART_Rides[[#This Row],[Station Code]]="PL", BART_Rides[[#This Row],[Station Code]]="CC"), "Yes", "No")</f>
        <v>No</v>
      </c>
    </row>
    <row r="7007" spans="6:14">
      <c r="F7007" s="3">
        <v>44267</v>
      </c>
      <c r="G7007" s="1" t="s">
        <v>37</v>
      </c>
      <c r="H7007" s="1" t="s">
        <v>105</v>
      </c>
      <c r="I7007" s="1">
        <v>718</v>
      </c>
      <c r="J7007" s="1">
        <f>MONTH(BART_Rides[[#This Row],[Date]])</f>
        <v>3</v>
      </c>
      <c r="K7007" s="1">
        <f>WEEKDAY(BART_Rides[[#This Row],[Date]],2)</f>
        <v>5</v>
      </c>
      <c r="L7007" s="1" t="str">
        <f>LEFT(BART_Rides[[#This Row],[Lines]],1)</f>
        <v>Y</v>
      </c>
      <c r="M7007" s="1" t="str">
        <f>IF(BART_Rides[[#This Row],[FirstLetter]]="Y","Yes","No")</f>
        <v>Yes</v>
      </c>
      <c r="N7007" s="1" t="str">
        <f>IF(OR(BART_Rides[[#This Row],[Station Code]]="EM", BART_Rides[[#This Row],[Station Code]]="MT", BART_Rides[[#This Row],[Station Code]]="PL", BART_Rides[[#This Row],[Station Code]]="CC"), "Yes", "No")</f>
        <v>No</v>
      </c>
    </row>
    <row r="7008" spans="6:14">
      <c r="F7008" s="3">
        <v>44268</v>
      </c>
      <c r="G7008" s="1" t="s">
        <v>37</v>
      </c>
      <c r="H7008" s="1" t="s">
        <v>105</v>
      </c>
      <c r="I7008" s="1">
        <v>331</v>
      </c>
      <c r="J7008" s="1">
        <f>MONTH(BART_Rides[[#This Row],[Date]])</f>
        <v>3</v>
      </c>
      <c r="K7008" s="1">
        <f>WEEKDAY(BART_Rides[[#This Row],[Date]],2)</f>
        <v>6</v>
      </c>
      <c r="L7008" s="1" t="str">
        <f>LEFT(BART_Rides[[#This Row],[Lines]],1)</f>
        <v>Y</v>
      </c>
      <c r="M7008" s="1" t="str">
        <f>IF(BART_Rides[[#This Row],[FirstLetter]]="Y","Yes","No")</f>
        <v>Yes</v>
      </c>
      <c r="N7008" s="1" t="str">
        <f>IF(OR(BART_Rides[[#This Row],[Station Code]]="EM", BART_Rides[[#This Row],[Station Code]]="MT", BART_Rides[[#This Row],[Station Code]]="PL", BART_Rides[[#This Row],[Station Code]]="CC"), "Yes", "No")</f>
        <v>No</v>
      </c>
    </row>
    <row r="7009" spans="6:14">
      <c r="F7009" s="3">
        <v>44269</v>
      </c>
      <c r="G7009" s="1" t="s">
        <v>37</v>
      </c>
      <c r="H7009" s="1" t="s">
        <v>105</v>
      </c>
      <c r="I7009" s="1">
        <v>230</v>
      </c>
      <c r="J7009" s="1">
        <f>MONTH(BART_Rides[[#This Row],[Date]])</f>
        <v>3</v>
      </c>
      <c r="K7009" s="1">
        <f>WEEKDAY(BART_Rides[[#This Row],[Date]],2)</f>
        <v>7</v>
      </c>
      <c r="L7009" s="1" t="str">
        <f>LEFT(BART_Rides[[#This Row],[Lines]],1)</f>
        <v>Y</v>
      </c>
      <c r="M7009" s="1" t="str">
        <f>IF(BART_Rides[[#This Row],[FirstLetter]]="Y","Yes","No")</f>
        <v>Yes</v>
      </c>
      <c r="N7009" s="1" t="str">
        <f>IF(OR(BART_Rides[[#This Row],[Station Code]]="EM", BART_Rides[[#This Row],[Station Code]]="MT", BART_Rides[[#This Row],[Station Code]]="PL", BART_Rides[[#This Row],[Station Code]]="CC"), "Yes", "No")</f>
        <v>No</v>
      </c>
    </row>
    <row r="7010" spans="6:14">
      <c r="F7010" s="3">
        <v>44270</v>
      </c>
      <c r="G7010" s="1" t="s">
        <v>37</v>
      </c>
      <c r="H7010" s="1" t="s">
        <v>105</v>
      </c>
      <c r="I7010" s="1">
        <v>646</v>
      </c>
      <c r="J7010" s="1">
        <f>MONTH(BART_Rides[[#This Row],[Date]])</f>
        <v>3</v>
      </c>
      <c r="K7010" s="1">
        <f>WEEKDAY(BART_Rides[[#This Row],[Date]],2)</f>
        <v>1</v>
      </c>
      <c r="L7010" s="1" t="str">
        <f>LEFT(BART_Rides[[#This Row],[Lines]],1)</f>
        <v>Y</v>
      </c>
      <c r="M7010" s="1" t="str">
        <f>IF(BART_Rides[[#This Row],[FirstLetter]]="Y","Yes","No")</f>
        <v>Yes</v>
      </c>
      <c r="N7010" s="1" t="str">
        <f>IF(OR(BART_Rides[[#This Row],[Station Code]]="EM", BART_Rides[[#This Row],[Station Code]]="MT", BART_Rides[[#This Row],[Station Code]]="PL", BART_Rides[[#This Row],[Station Code]]="CC"), "Yes", "No")</f>
        <v>No</v>
      </c>
    </row>
    <row r="7011" spans="6:14">
      <c r="F7011" s="3">
        <v>44271</v>
      </c>
      <c r="G7011" s="1" t="s">
        <v>37</v>
      </c>
      <c r="H7011" s="1" t="s">
        <v>105</v>
      </c>
      <c r="I7011" s="1">
        <v>716</v>
      </c>
      <c r="J7011" s="1">
        <f>MONTH(BART_Rides[[#This Row],[Date]])</f>
        <v>3</v>
      </c>
      <c r="K7011" s="1">
        <f>WEEKDAY(BART_Rides[[#This Row],[Date]],2)</f>
        <v>2</v>
      </c>
      <c r="L7011" s="1" t="str">
        <f>LEFT(BART_Rides[[#This Row],[Lines]],1)</f>
        <v>Y</v>
      </c>
      <c r="M7011" s="1" t="str">
        <f>IF(BART_Rides[[#This Row],[FirstLetter]]="Y","Yes","No")</f>
        <v>Yes</v>
      </c>
      <c r="N7011" s="1" t="str">
        <f>IF(OR(BART_Rides[[#This Row],[Station Code]]="EM", BART_Rides[[#This Row],[Station Code]]="MT", BART_Rides[[#This Row],[Station Code]]="PL", BART_Rides[[#This Row],[Station Code]]="CC"), "Yes", "No")</f>
        <v>No</v>
      </c>
    </row>
    <row r="7012" spans="6:14">
      <c r="F7012" s="3">
        <v>44272</v>
      </c>
      <c r="G7012" s="1" t="s">
        <v>37</v>
      </c>
      <c r="H7012" s="1" t="s">
        <v>105</v>
      </c>
      <c r="I7012" s="1">
        <v>744</v>
      </c>
      <c r="J7012" s="1">
        <f>MONTH(BART_Rides[[#This Row],[Date]])</f>
        <v>3</v>
      </c>
      <c r="K7012" s="1">
        <f>WEEKDAY(BART_Rides[[#This Row],[Date]],2)</f>
        <v>3</v>
      </c>
      <c r="L7012" s="1" t="str">
        <f>LEFT(BART_Rides[[#This Row],[Lines]],1)</f>
        <v>Y</v>
      </c>
      <c r="M7012" s="1" t="str">
        <f>IF(BART_Rides[[#This Row],[FirstLetter]]="Y","Yes","No")</f>
        <v>Yes</v>
      </c>
      <c r="N7012" s="1" t="str">
        <f>IF(OR(BART_Rides[[#This Row],[Station Code]]="EM", BART_Rides[[#This Row],[Station Code]]="MT", BART_Rides[[#This Row],[Station Code]]="PL", BART_Rides[[#This Row],[Station Code]]="CC"), "Yes", "No")</f>
        <v>No</v>
      </c>
    </row>
    <row r="7013" spans="6:14">
      <c r="F7013" s="3">
        <v>44273</v>
      </c>
      <c r="G7013" s="1" t="s">
        <v>37</v>
      </c>
      <c r="H7013" s="1" t="s">
        <v>105</v>
      </c>
      <c r="I7013" s="1">
        <v>674</v>
      </c>
      <c r="J7013" s="1">
        <f>MONTH(BART_Rides[[#This Row],[Date]])</f>
        <v>3</v>
      </c>
      <c r="K7013" s="1">
        <f>WEEKDAY(BART_Rides[[#This Row],[Date]],2)</f>
        <v>4</v>
      </c>
      <c r="L7013" s="1" t="str">
        <f>LEFT(BART_Rides[[#This Row],[Lines]],1)</f>
        <v>Y</v>
      </c>
      <c r="M7013" s="1" t="str">
        <f>IF(BART_Rides[[#This Row],[FirstLetter]]="Y","Yes","No")</f>
        <v>Yes</v>
      </c>
      <c r="N7013" s="1" t="str">
        <f>IF(OR(BART_Rides[[#This Row],[Station Code]]="EM", BART_Rides[[#This Row],[Station Code]]="MT", BART_Rides[[#This Row],[Station Code]]="PL", BART_Rides[[#This Row],[Station Code]]="CC"), "Yes", "No")</f>
        <v>No</v>
      </c>
    </row>
    <row r="7014" spans="6:14">
      <c r="F7014" s="3">
        <v>44274</v>
      </c>
      <c r="G7014" s="1" t="s">
        <v>37</v>
      </c>
      <c r="H7014" s="1" t="s">
        <v>105</v>
      </c>
      <c r="I7014" s="1">
        <v>729</v>
      </c>
      <c r="J7014" s="1">
        <f>MONTH(BART_Rides[[#This Row],[Date]])</f>
        <v>3</v>
      </c>
      <c r="K7014" s="1">
        <f>WEEKDAY(BART_Rides[[#This Row],[Date]],2)</f>
        <v>5</v>
      </c>
      <c r="L7014" s="1" t="str">
        <f>LEFT(BART_Rides[[#This Row],[Lines]],1)</f>
        <v>Y</v>
      </c>
      <c r="M7014" s="1" t="str">
        <f>IF(BART_Rides[[#This Row],[FirstLetter]]="Y","Yes","No")</f>
        <v>Yes</v>
      </c>
      <c r="N7014" s="1" t="str">
        <f>IF(OR(BART_Rides[[#This Row],[Station Code]]="EM", BART_Rides[[#This Row],[Station Code]]="MT", BART_Rides[[#This Row],[Station Code]]="PL", BART_Rides[[#This Row],[Station Code]]="CC"), "Yes", "No")</f>
        <v>No</v>
      </c>
    </row>
    <row r="7015" spans="6:14">
      <c r="F7015" s="3">
        <v>44275</v>
      </c>
      <c r="G7015" s="1" t="s">
        <v>37</v>
      </c>
      <c r="H7015" s="1" t="s">
        <v>105</v>
      </c>
      <c r="I7015" s="1">
        <v>330</v>
      </c>
      <c r="J7015" s="1">
        <f>MONTH(BART_Rides[[#This Row],[Date]])</f>
        <v>3</v>
      </c>
      <c r="K7015" s="1">
        <f>WEEKDAY(BART_Rides[[#This Row],[Date]],2)</f>
        <v>6</v>
      </c>
      <c r="L7015" s="1" t="str">
        <f>LEFT(BART_Rides[[#This Row],[Lines]],1)</f>
        <v>Y</v>
      </c>
      <c r="M7015" s="1" t="str">
        <f>IF(BART_Rides[[#This Row],[FirstLetter]]="Y","Yes","No")</f>
        <v>Yes</v>
      </c>
      <c r="N7015" s="1" t="str">
        <f>IF(OR(BART_Rides[[#This Row],[Station Code]]="EM", BART_Rides[[#This Row],[Station Code]]="MT", BART_Rides[[#This Row],[Station Code]]="PL", BART_Rides[[#This Row],[Station Code]]="CC"), "Yes", "No")</f>
        <v>No</v>
      </c>
    </row>
    <row r="7016" spans="6:14">
      <c r="F7016" s="3">
        <v>44276</v>
      </c>
      <c r="G7016" s="1" t="s">
        <v>37</v>
      </c>
      <c r="H7016" s="1" t="s">
        <v>105</v>
      </c>
      <c r="I7016" s="1">
        <v>260</v>
      </c>
      <c r="J7016" s="1">
        <f>MONTH(BART_Rides[[#This Row],[Date]])</f>
        <v>3</v>
      </c>
      <c r="K7016" s="1">
        <f>WEEKDAY(BART_Rides[[#This Row],[Date]],2)</f>
        <v>7</v>
      </c>
      <c r="L7016" s="1" t="str">
        <f>LEFT(BART_Rides[[#This Row],[Lines]],1)</f>
        <v>Y</v>
      </c>
      <c r="M7016" s="1" t="str">
        <f>IF(BART_Rides[[#This Row],[FirstLetter]]="Y","Yes","No")</f>
        <v>Yes</v>
      </c>
      <c r="N7016" s="1" t="str">
        <f>IF(OR(BART_Rides[[#This Row],[Station Code]]="EM", BART_Rides[[#This Row],[Station Code]]="MT", BART_Rides[[#This Row],[Station Code]]="PL", BART_Rides[[#This Row],[Station Code]]="CC"), "Yes", "No")</f>
        <v>No</v>
      </c>
    </row>
    <row r="7017" spans="6:14">
      <c r="F7017" s="3">
        <v>44277</v>
      </c>
      <c r="G7017" s="1" t="s">
        <v>37</v>
      </c>
      <c r="H7017" s="1" t="s">
        <v>105</v>
      </c>
      <c r="I7017" s="1">
        <v>724</v>
      </c>
      <c r="J7017" s="1">
        <f>MONTH(BART_Rides[[#This Row],[Date]])</f>
        <v>3</v>
      </c>
      <c r="K7017" s="1">
        <f>WEEKDAY(BART_Rides[[#This Row],[Date]],2)</f>
        <v>1</v>
      </c>
      <c r="L7017" s="1" t="str">
        <f>LEFT(BART_Rides[[#This Row],[Lines]],1)</f>
        <v>Y</v>
      </c>
      <c r="M7017" s="1" t="str">
        <f>IF(BART_Rides[[#This Row],[FirstLetter]]="Y","Yes","No")</f>
        <v>Yes</v>
      </c>
      <c r="N7017" s="1" t="str">
        <f>IF(OR(BART_Rides[[#This Row],[Station Code]]="EM", BART_Rides[[#This Row],[Station Code]]="MT", BART_Rides[[#This Row],[Station Code]]="PL", BART_Rides[[#This Row],[Station Code]]="CC"), "Yes", "No")</f>
        <v>No</v>
      </c>
    </row>
    <row r="7018" spans="6:14">
      <c r="F7018" s="3">
        <v>44278</v>
      </c>
      <c r="G7018" s="1" t="s">
        <v>37</v>
      </c>
      <c r="H7018" s="1" t="s">
        <v>105</v>
      </c>
      <c r="I7018" s="1">
        <v>748</v>
      </c>
      <c r="J7018" s="1">
        <f>MONTH(BART_Rides[[#This Row],[Date]])</f>
        <v>3</v>
      </c>
      <c r="K7018" s="1">
        <f>WEEKDAY(BART_Rides[[#This Row],[Date]],2)</f>
        <v>2</v>
      </c>
      <c r="L7018" s="1" t="str">
        <f>LEFT(BART_Rides[[#This Row],[Lines]],1)</f>
        <v>Y</v>
      </c>
      <c r="M7018" s="1" t="str">
        <f>IF(BART_Rides[[#This Row],[FirstLetter]]="Y","Yes","No")</f>
        <v>Yes</v>
      </c>
      <c r="N7018" s="1" t="str">
        <f>IF(OR(BART_Rides[[#This Row],[Station Code]]="EM", BART_Rides[[#This Row],[Station Code]]="MT", BART_Rides[[#This Row],[Station Code]]="PL", BART_Rides[[#This Row],[Station Code]]="CC"), "Yes", "No")</f>
        <v>No</v>
      </c>
    </row>
    <row r="7019" spans="6:14">
      <c r="F7019" s="3">
        <v>44279</v>
      </c>
      <c r="G7019" s="1" t="s">
        <v>37</v>
      </c>
      <c r="H7019" s="1" t="s">
        <v>105</v>
      </c>
      <c r="I7019" s="1">
        <v>768</v>
      </c>
      <c r="J7019" s="1">
        <f>MONTH(BART_Rides[[#This Row],[Date]])</f>
        <v>3</v>
      </c>
      <c r="K7019" s="1">
        <f>WEEKDAY(BART_Rides[[#This Row],[Date]],2)</f>
        <v>3</v>
      </c>
      <c r="L7019" s="1" t="str">
        <f>LEFT(BART_Rides[[#This Row],[Lines]],1)</f>
        <v>Y</v>
      </c>
      <c r="M7019" s="1" t="str">
        <f>IF(BART_Rides[[#This Row],[FirstLetter]]="Y","Yes","No")</f>
        <v>Yes</v>
      </c>
      <c r="N7019" s="1" t="str">
        <f>IF(OR(BART_Rides[[#This Row],[Station Code]]="EM", BART_Rides[[#This Row],[Station Code]]="MT", BART_Rides[[#This Row],[Station Code]]="PL", BART_Rides[[#This Row],[Station Code]]="CC"), "Yes", "No")</f>
        <v>No</v>
      </c>
    </row>
    <row r="7020" spans="6:14">
      <c r="F7020" s="3">
        <v>44280</v>
      </c>
      <c r="G7020" s="1" t="s">
        <v>37</v>
      </c>
      <c r="H7020" s="1" t="s">
        <v>105</v>
      </c>
      <c r="I7020" s="1">
        <v>737</v>
      </c>
      <c r="J7020" s="1">
        <f>MONTH(BART_Rides[[#This Row],[Date]])</f>
        <v>3</v>
      </c>
      <c r="K7020" s="1">
        <f>WEEKDAY(BART_Rides[[#This Row],[Date]],2)</f>
        <v>4</v>
      </c>
      <c r="L7020" s="1" t="str">
        <f>LEFT(BART_Rides[[#This Row],[Lines]],1)</f>
        <v>Y</v>
      </c>
      <c r="M7020" s="1" t="str">
        <f>IF(BART_Rides[[#This Row],[FirstLetter]]="Y","Yes","No")</f>
        <v>Yes</v>
      </c>
      <c r="N7020" s="1" t="str">
        <f>IF(OR(BART_Rides[[#This Row],[Station Code]]="EM", BART_Rides[[#This Row],[Station Code]]="MT", BART_Rides[[#This Row],[Station Code]]="PL", BART_Rides[[#This Row],[Station Code]]="CC"), "Yes", "No")</f>
        <v>No</v>
      </c>
    </row>
    <row r="7021" spans="6:14">
      <c r="F7021" s="3">
        <v>44281</v>
      </c>
      <c r="G7021" s="1" t="s">
        <v>37</v>
      </c>
      <c r="H7021" s="1" t="s">
        <v>105</v>
      </c>
      <c r="I7021" s="1">
        <v>723</v>
      </c>
      <c r="J7021" s="1">
        <f>MONTH(BART_Rides[[#This Row],[Date]])</f>
        <v>3</v>
      </c>
      <c r="K7021" s="1">
        <f>WEEKDAY(BART_Rides[[#This Row],[Date]],2)</f>
        <v>5</v>
      </c>
      <c r="L7021" s="1" t="str">
        <f>LEFT(BART_Rides[[#This Row],[Lines]],1)</f>
        <v>Y</v>
      </c>
      <c r="M7021" s="1" t="str">
        <f>IF(BART_Rides[[#This Row],[FirstLetter]]="Y","Yes","No")</f>
        <v>Yes</v>
      </c>
      <c r="N7021" s="1" t="str">
        <f>IF(OR(BART_Rides[[#This Row],[Station Code]]="EM", BART_Rides[[#This Row],[Station Code]]="MT", BART_Rides[[#This Row],[Station Code]]="PL", BART_Rides[[#This Row],[Station Code]]="CC"), "Yes", "No")</f>
        <v>No</v>
      </c>
    </row>
    <row r="7022" spans="6:14">
      <c r="F7022" s="3">
        <v>44282</v>
      </c>
      <c r="G7022" s="1" t="s">
        <v>37</v>
      </c>
      <c r="H7022" s="1" t="s">
        <v>105</v>
      </c>
      <c r="I7022" s="1">
        <v>402</v>
      </c>
      <c r="J7022" s="1">
        <f>MONTH(BART_Rides[[#This Row],[Date]])</f>
        <v>3</v>
      </c>
      <c r="K7022" s="1">
        <f>WEEKDAY(BART_Rides[[#This Row],[Date]],2)</f>
        <v>6</v>
      </c>
      <c r="L7022" s="1" t="str">
        <f>LEFT(BART_Rides[[#This Row],[Lines]],1)</f>
        <v>Y</v>
      </c>
      <c r="M7022" s="1" t="str">
        <f>IF(BART_Rides[[#This Row],[FirstLetter]]="Y","Yes","No")</f>
        <v>Yes</v>
      </c>
      <c r="N7022" s="1" t="str">
        <f>IF(OR(BART_Rides[[#This Row],[Station Code]]="EM", BART_Rides[[#This Row],[Station Code]]="MT", BART_Rides[[#This Row],[Station Code]]="PL", BART_Rides[[#This Row],[Station Code]]="CC"), "Yes", "No")</f>
        <v>No</v>
      </c>
    </row>
    <row r="7023" spans="6:14">
      <c r="F7023" s="3">
        <v>44283</v>
      </c>
      <c r="G7023" s="1" t="s">
        <v>37</v>
      </c>
      <c r="H7023" s="1" t="s">
        <v>105</v>
      </c>
      <c r="I7023" s="1">
        <v>287</v>
      </c>
      <c r="J7023" s="1">
        <f>MONTH(BART_Rides[[#This Row],[Date]])</f>
        <v>3</v>
      </c>
      <c r="K7023" s="1">
        <f>WEEKDAY(BART_Rides[[#This Row],[Date]],2)</f>
        <v>7</v>
      </c>
      <c r="L7023" s="1" t="str">
        <f>LEFT(BART_Rides[[#This Row],[Lines]],1)</f>
        <v>Y</v>
      </c>
      <c r="M7023" s="1" t="str">
        <f>IF(BART_Rides[[#This Row],[FirstLetter]]="Y","Yes","No")</f>
        <v>Yes</v>
      </c>
      <c r="N7023" s="1" t="str">
        <f>IF(OR(BART_Rides[[#This Row],[Station Code]]="EM", BART_Rides[[#This Row],[Station Code]]="MT", BART_Rides[[#This Row],[Station Code]]="PL", BART_Rides[[#This Row],[Station Code]]="CC"), "Yes", "No")</f>
        <v>No</v>
      </c>
    </row>
    <row r="7024" spans="6:14">
      <c r="F7024" s="3">
        <v>44284</v>
      </c>
      <c r="G7024" s="1" t="s">
        <v>37</v>
      </c>
      <c r="H7024" s="1" t="s">
        <v>105</v>
      </c>
      <c r="I7024" s="1">
        <v>739</v>
      </c>
      <c r="J7024" s="1">
        <f>MONTH(BART_Rides[[#This Row],[Date]])</f>
        <v>3</v>
      </c>
      <c r="K7024" s="1">
        <f>WEEKDAY(BART_Rides[[#This Row],[Date]],2)</f>
        <v>1</v>
      </c>
      <c r="L7024" s="1" t="str">
        <f>LEFT(BART_Rides[[#This Row],[Lines]],1)</f>
        <v>Y</v>
      </c>
      <c r="M7024" s="1" t="str">
        <f>IF(BART_Rides[[#This Row],[FirstLetter]]="Y","Yes","No")</f>
        <v>Yes</v>
      </c>
      <c r="N7024" s="1" t="str">
        <f>IF(OR(BART_Rides[[#This Row],[Station Code]]="EM", BART_Rides[[#This Row],[Station Code]]="MT", BART_Rides[[#This Row],[Station Code]]="PL", BART_Rides[[#This Row],[Station Code]]="CC"), "Yes", "No")</f>
        <v>No</v>
      </c>
    </row>
    <row r="7025" spans="6:14">
      <c r="F7025" s="3">
        <v>44285</v>
      </c>
      <c r="G7025" s="1" t="s">
        <v>37</v>
      </c>
      <c r="H7025" s="1" t="s">
        <v>105</v>
      </c>
      <c r="I7025" s="1">
        <v>748</v>
      </c>
      <c r="J7025" s="1">
        <f>MONTH(BART_Rides[[#This Row],[Date]])</f>
        <v>3</v>
      </c>
      <c r="K7025" s="1">
        <f>WEEKDAY(BART_Rides[[#This Row],[Date]],2)</f>
        <v>2</v>
      </c>
      <c r="L7025" s="1" t="str">
        <f>LEFT(BART_Rides[[#This Row],[Lines]],1)</f>
        <v>Y</v>
      </c>
      <c r="M7025" s="1" t="str">
        <f>IF(BART_Rides[[#This Row],[FirstLetter]]="Y","Yes","No")</f>
        <v>Yes</v>
      </c>
      <c r="N7025" s="1" t="str">
        <f>IF(OR(BART_Rides[[#This Row],[Station Code]]="EM", BART_Rides[[#This Row],[Station Code]]="MT", BART_Rides[[#This Row],[Station Code]]="PL", BART_Rides[[#This Row],[Station Code]]="CC"), "Yes", "No")</f>
        <v>No</v>
      </c>
    </row>
    <row r="7026" spans="6:14">
      <c r="F7026" s="3">
        <v>44286</v>
      </c>
      <c r="G7026" s="1" t="s">
        <v>37</v>
      </c>
      <c r="H7026" s="1" t="s">
        <v>105</v>
      </c>
      <c r="I7026" s="1">
        <v>702</v>
      </c>
      <c r="J7026" s="1">
        <f>MONTH(BART_Rides[[#This Row],[Date]])</f>
        <v>3</v>
      </c>
      <c r="K7026" s="1">
        <f>WEEKDAY(BART_Rides[[#This Row],[Date]],2)</f>
        <v>3</v>
      </c>
      <c r="L7026" s="1" t="str">
        <f>LEFT(BART_Rides[[#This Row],[Lines]],1)</f>
        <v>Y</v>
      </c>
      <c r="M7026" s="1" t="str">
        <f>IF(BART_Rides[[#This Row],[FirstLetter]]="Y","Yes","No")</f>
        <v>Yes</v>
      </c>
      <c r="N7026" s="1" t="str">
        <f>IF(OR(BART_Rides[[#This Row],[Station Code]]="EM", BART_Rides[[#This Row],[Station Code]]="MT", BART_Rides[[#This Row],[Station Code]]="PL", BART_Rides[[#This Row],[Station Code]]="CC"), "Yes", "No")</f>
        <v>No</v>
      </c>
    </row>
    <row r="7027" spans="6:14">
      <c r="F7027" s="3">
        <v>44287</v>
      </c>
      <c r="G7027" s="1" t="s">
        <v>37</v>
      </c>
      <c r="H7027" s="1" t="s">
        <v>105</v>
      </c>
      <c r="I7027" s="1">
        <v>725</v>
      </c>
      <c r="J7027" s="1">
        <f>MONTH(BART_Rides[[#This Row],[Date]])</f>
        <v>4</v>
      </c>
      <c r="K7027" s="1">
        <f>WEEKDAY(BART_Rides[[#This Row],[Date]],2)</f>
        <v>4</v>
      </c>
      <c r="L7027" s="1" t="str">
        <f>LEFT(BART_Rides[[#This Row],[Lines]],1)</f>
        <v>Y</v>
      </c>
      <c r="M7027" s="1" t="str">
        <f>IF(BART_Rides[[#This Row],[FirstLetter]]="Y","Yes","No")</f>
        <v>Yes</v>
      </c>
      <c r="N7027" s="1" t="str">
        <f>IF(OR(BART_Rides[[#This Row],[Station Code]]="EM", BART_Rides[[#This Row],[Station Code]]="MT", BART_Rides[[#This Row],[Station Code]]="PL", BART_Rides[[#This Row],[Station Code]]="CC"), "Yes", "No")</f>
        <v>No</v>
      </c>
    </row>
    <row r="7028" spans="6:14">
      <c r="F7028" s="3">
        <v>44288</v>
      </c>
      <c r="G7028" s="1" t="s">
        <v>37</v>
      </c>
      <c r="H7028" s="1" t="s">
        <v>105</v>
      </c>
      <c r="I7028" s="1">
        <v>722</v>
      </c>
      <c r="J7028" s="1">
        <f>MONTH(BART_Rides[[#This Row],[Date]])</f>
        <v>4</v>
      </c>
      <c r="K7028" s="1">
        <f>WEEKDAY(BART_Rides[[#This Row],[Date]],2)</f>
        <v>5</v>
      </c>
      <c r="L7028" s="1" t="str">
        <f>LEFT(BART_Rides[[#This Row],[Lines]],1)</f>
        <v>Y</v>
      </c>
      <c r="M7028" s="1" t="str">
        <f>IF(BART_Rides[[#This Row],[FirstLetter]]="Y","Yes","No")</f>
        <v>Yes</v>
      </c>
      <c r="N7028" s="1" t="str">
        <f>IF(OR(BART_Rides[[#This Row],[Station Code]]="EM", BART_Rides[[#This Row],[Station Code]]="MT", BART_Rides[[#This Row],[Station Code]]="PL", BART_Rides[[#This Row],[Station Code]]="CC"), "Yes", "No")</f>
        <v>No</v>
      </c>
    </row>
    <row r="7029" spans="6:14">
      <c r="F7029" s="3">
        <v>44289</v>
      </c>
      <c r="G7029" s="1" t="s">
        <v>37</v>
      </c>
      <c r="H7029" s="1" t="s">
        <v>105</v>
      </c>
      <c r="I7029" s="1">
        <v>361</v>
      </c>
      <c r="J7029" s="1">
        <f>MONTH(BART_Rides[[#This Row],[Date]])</f>
        <v>4</v>
      </c>
      <c r="K7029" s="1">
        <f>WEEKDAY(BART_Rides[[#This Row],[Date]],2)</f>
        <v>6</v>
      </c>
      <c r="L7029" s="1" t="str">
        <f>LEFT(BART_Rides[[#This Row],[Lines]],1)</f>
        <v>Y</v>
      </c>
      <c r="M7029" s="1" t="str">
        <f>IF(BART_Rides[[#This Row],[FirstLetter]]="Y","Yes","No")</f>
        <v>Yes</v>
      </c>
      <c r="N7029" s="1" t="str">
        <f>IF(OR(BART_Rides[[#This Row],[Station Code]]="EM", BART_Rides[[#This Row],[Station Code]]="MT", BART_Rides[[#This Row],[Station Code]]="PL", BART_Rides[[#This Row],[Station Code]]="CC"), "Yes", "No")</f>
        <v>No</v>
      </c>
    </row>
    <row r="7030" spans="6:14">
      <c r="F7030" s="3">
        <v>44290</v>
      </c>
      <c r="G7030" s="1" t="s">
        <v>37</v>
      </c>
      <c r="H7030" s="1" t="s">
        <v>105</v>
      </c>
      <c r="I7030" s="1">
        <v>232</v>
      </c>
      <c r="J7030" s="1">
        <f>MONTH(BART_Rides[[#This Row],[Date]])</f>
        <v>4</v>
      </c>
      <c r="K7030" s="1">
        <f>WEEKDAY(BART_Rides[[#This Row],[Date]],2)</f>
        <v>7</v>
      </c>
      <c r="L7030" s="1" t="str">
        <f>LEFT(BART_Rides[[#This Row],[Lines]],1)</f>
        <v>Y</v>
      </c>
      <c r="M7030" s="1" t="str">
        <f>IF(BART_Rides[[#This Row],[FirstLetter]]="Y","Yes","No")</f>
        <v>Yes</v>
      </c>
      <c r="N7030" s="1" t="str">
        <f>IF(OR(BART_Rides[[#This Row],[Station Code]]="EM", BART_Rides[[#This Row],[Station Code]]="MT", BART_Rides[[#This Row],[Station Code]]="PL", BART_Rides[[#This Row],[Station Code]]="CC"), "Yes", "No")</f>
        <v>No</v>
      </c>
    </row>
    <row r="7031" spans="6:14">
      <c r="F7031" s="3">
        <v>44291</v>
      </c>
      <c r="G7031" s="1" t="s">
        <v>37</v>
      </c>
      <c r="H7031" s="1" t="s">
        <v>105</v>
      </c>
      <c r="I7031" s="1">
        <v>709</v>
      </c>
      <c r="J7031" s="1">
        <f>MONTH(BART_Rides[[#This Row],[Date]])</f>
        <v>4</v>
      </c>
      <c r="K7031" s="1">
        <f>WEEKDAY(BART_Rides[[#This Row],[Date]],2)</f>
        <v>1</v>
      </c>
      <c r="L7031" s="1" t="str">
        <f>LEFT(BART_Rides[[#This Row],[Lines]],1)</f>
        <v>Y</v>
      </c>
      <c r="M7031" s="1" t="str">
        <f>IF(BART_Rides[[#This Row],[FirstLetter]]="Y","Yes","No")</f>
        <v>Yes</v>
      </c>
      <c r="N7031" s="1" t="str">
        <f>IF(OR(BART_Rides[[#This Row],[Station Code]]="EM", BART_Rides[[#This Row],[Station Code]]="MT", BART_Rides[[#This Row],[Station Code]]="PL", BART_Rides[[#This Row],[Station Code]]="CC"), "Yes", "No")</f>
        <v>No</v>
      </c>
    </row>
    <row r="7032" spans="6:14">
      <c r="F7032" s="3">
        <v>44292</v>
      </c>
      <c r="G7032" s="1" t="s">
        <v>37</v>
      </c>
      <c r="H7032" s="1" t="s">
        <v>105</v>
      </c>
      <c r="I7032" s="1">
        <v>764</v>
      </c>
      <c r="J7032" s="1">
        <f>MONTH(BART_Rides[[#This Row],[Date]])</f>
        <v>4</v>
      </c>
      <c r="K7032" s="1">
        <f>WEEKDAY(BART_Rides[[#This Row],[Date]],2)</f>
        <v>2</v>
      </c>
      <c r="L7032" s="1" t="str">
        <f>LEFT(BART_Rides[[#This Row],[Lines]],1)</f>
        <v>Y</v>
      </c>
      <c r="M7032" s="1" t="str">
        <f>IF(BART_Rides[[#This Row],[FirstLetter]]="Y","Yes","No")</f>
        <v>Yes</v>
      </c>
      <c r="N7032" s="1" t="str">
        <f>IF(OR(BART_Rides[[#This Row],[Station Code]]="EM", BART_Rides[[#This Row],[Station Code]]="MT", BART_Rides[[#This Row],[Station Code]]="PL", BART_Rides[[#This Row],[Station Code]]="CC"), "Yes", "No")</f>
        <v>No</v>
      </c>
    </row>
    <row r="7033" spans="6:14">
      <c r="F7033" s="3">
        <v>44293</v>
      </c>
      <c r="G7033" s="1" t="s">
        <v>37</v>
      </c>
      <c r="H7033" s="1" t="s">
        <v>105</v>
      </c>
      <c r="I7033" s="1">
        <v>738</v>
      </c>
      <c r="J7033" s="1">
        <f>MONTH(BART_Rides[[#This Row],[Date]])</f>
        <v>4</v>
      </c>
      <c r="K7033" s="1">
        <f>WEEKDAY(BART_Rides[[#This Row],[Date]],2)</f>
        <v>3</v>
      </c>
      <c r="L7033" s="1" t="str">
        <f>LEFT(BART_Rides[[#This Row],[Lines]],1)</f>
        <v>Y</v>
      </c>
      <c r="M7033" s="1" t="str">
        <f>IF(BART_Rides[[#This Row],[FirstLetter]]="Y","Yes","No")</f>
        <v>Yes</v>
      </c>
      <c r="N7033" s="1" t="str">
        <f>IF(OR(BART_Rides[[#This Row],[Station Code]]="EM", BART_Rides[[#This Row],[Station Code]]="MT", BART_Rides[[#This Row],[Station Code]]="PL", BART_Rides[[#This Row],[Station Code]]="CC"), "Yes", "No")</f>
        <v>No</v>
      </c>
    </row>
    <row r="7034" spans="6:14">
      <c r="F7034" s="3">
        <v>44294</v>
      </c>
      <c r="G7034" s="1" t="s">
        <v>37</v>
      </c>
      <c r="H7034" s="1" t="s">
        <v>105</v>
      </c>
      <c r="I7034" s="1">
        <v>731</v>
      </c>
      <c r="J7034" s="1">
        <f>MONTH(BART_Rides[[#This Row],[Date]])</f>
        <v>4</v>
      </c>
      <c r="K7034" s="1">
        <f>WEEKDAY(BART_Rides[[#This Row],[Date]],2)</f>
        <v>4</v>
      </c>
      <c r="L7034" s="1" t="str">
        <f>LEFT(BART_Rides[[#This Row],[Lines]],1)</f>
        <v>Y</v>
      </c>
      <c r="M7034" s="1" t="str">
        <f>IF(BART_Rides[[#This Row],[FirstLetter]]="Y","Yes","No")</f>
        <v>Yes</v>
      </c>
      <c r="N7034" s="1" t="str">
        <f>IF(OR(BART_Rides[[#This Row],[Station Code]]="EM", BART_Rides[[#This Row],[Station Code]]="MT", BART_Rides[[#This Row],[Station Code]]="PL", BART_Rides[[#This Row],[Station Code]]="CC"), "Yes", "No")</f>
        <v>No</v>
      </c>
    </row>
    <row r="7035" spans="6:14">
      <c r="F7035" s="3">
        <v>44295</v>
      </c>
      <c r="G7035" s="1" t="s">
        <v>37</v>
      </c>
      <c r="H7035" s="1" t="s">
        <v>105</v>
      </c>
      <c r="I7035" s="1">
        <v>777</v>
      </c>
      <c r="J7035" s="1">
        <f>MONTH(BART_Rides[[#This Row],[Date]])</f>
        <v>4</v>
      </c>
      <c r="K7035" s="1">
        <f>WEEKDAY(BART_Rides[[#This Row],[Date]],2)</f>
        <v>5</v>
      </c>
      <c r="L7035" s="1" t="str">
        <f>LEFT(BART_Rides[[#This Row],[Lines]],1)</f>
        <v>Y</v>
      </c>
      <c r="M7035" s="1" t="str">
        <f>IF(BART_Rides[[#This Row],[FirstLetter]]="Y","Yes","No")</f>
        <v>Yes</v>
      </c>
      <c r="N7035" s="1" t="str">
        <f>IF(OR(BART_Rides[[#This Row],[Station Code]]="EM", BART_Rides[[#This Row],[Station Code]]="MT", BART_Rides[[#This Row],[Station Code]]="PL", BART_Rides[[#This Row],[Station Code]]="CC"), "Yes", "No")</f>
        <v>No</v>
      </c>
    </row>
    <row r="7036" spans="6:14">
      <c r="F7036" s="3">
        <v>44296</v>
      </c>
      <c r="G7036" s="1" t="s">
        <v>37</v>
      </c>
      <c r="H7036" s="1" t="s">
        <v>105</v>
      </c>
      <c r="I7036" s="1">
        <v>402</v>
      </c>
      <c r="J7036" s="1">
        <f>MONTH(BART_Rides[[#This Row],[Date]])</f>
        <v>4</v>
      </c>
      <c r="K7036" s="1">
        <f>WEEKDAY(BART_Rides[[#This Row],[Date]],2)</f>
        <v>6</v>
      </c>
      <c r="L7036" s="1" t="str">
        <f>LEFT(BART_Rides[[#This Row],[Lines]],1)</f>
        <v>Y</v>
      </c>
      <c r="M7036" s="1" t="str">
        <f>IF(BART_Rides[[#This Row],[FirstLetter]]="Y","Yes","No")</f>
        <v>Yes</v>
      </c>
      <c r="N7036" s="1" t="str">
        <f>IF(OR(BART_Rides[[#This Row],[Station Code]]="EM", BART_Rides[[#This Row],[Station Code]]="MT", BART_Rides[[#This Row],[Station Code]]="PL", BART_Rides[[#This Row],[Station Code]]="CC"), "Yes", "No")</f>
        <v>No</v>
      </c>
    </row>
    <row r="7037" spans="6:14">
      <c r="F7037" s="3">
        <v>44297</v>
      </c>
      <c r="G7037" s="1" t="s">
        <v>37</v>
      </c>
      <c r="H7037" s="1" t="s">
        <v>105</v>
      </c>
      <c r="I7037" s="1">
        <v>318</v>
      </c>
      <c r="J7037" s="1">
        <f>MONTH(BART_Rides[[#This Row],[Date]])</f>
        <v>4</v>
      </c>
      <c r="K7037" s="1">
        <f>WEEKDAY(BART_Rides[[#This Row],[Date]],2)</f>
        <v>7</v>
      </c>
      <c r="L7037" s="1" t="str">
        <f>LEFT(BART_Rides[[#This Row],[Lines]],1)</f>
        <v>Y</v>
      </c>
      <c r="M7037" s="1" t="str">
        <f>IF(BART_Rides[[#This Row],[FirstLetter]]="Y","Yes","No")</f>
        <v>Yes</v>
      </c>
      <c r="N7037" s="1" t="str">
        <f>IF(OR(BART_Rides[[#This Row],[Station Code]]="EM", BART_Rides[[#This Row],[Station Code]]="MT", BART_Rides[[#This Row],[Station Code]]="PL", BART_Rides[[#This Row],[Station Code]]="CC"), "Yes", "No")</f>
        <v>No</v>
      </c>
    </row>
    <row r="7038" spans="6:14">
      <c r="F7038" s="3">
        <v>44298</v>
      </c>
      <c r="G7038" s="1" t="s">
        <v>37</v>
      </c>
      <c r="H7038" s="1" t="s">
        <v>105</v>
      </c>
      <c r="I7038" s="1">
        <v>745</v>
      </c>
      <c r="J7038" s="1">
        <f>MONTH(BART_Rides[[#This Row],[Date]])</f>
        <v>4</v>
      </c>
      <c r="K7038" s="1">
        <f>WEEKDAY(BART_Rides[[#This Row],[Date]],2)</f>
        <v>1</v>
      </c>
      <c r="L7038" s="1" t="str">
        <f>LEFT(BART_Rides[[#This Row],[Lines]],1)</f>
        <v>Y</v>
      </c>
      <c r="M7038" s="1" t="str">
        <f>IF(BART_Rides[[#This Row],[FirstLetter]]="Y","Yes","No")</f>
        <v>Yes</v>
      </c>
      <c r="N7038" s="1" t="str">
        <f>IF(OR(BART_Rides[[#This Row],[Station Code]]="EM", BART_Rides[[#This Row],[Station Code]]="MT", BART_Rides[[#This Row],[Station Code]]="PL", BART_Rides[[#This Row],[Station Code]]="CC"), "Yes", "No")</f>
        <v>No</v>
      </c>
    </row>
    <row r="7039" spans="6:14">
      <c r="F7039" s="3">
        <v>44299</v>
      </c>
      <c r="G7039" s="1" t="s">
        <v>37</v>
      </c>
      <c r="H7039" s="1" t="s">
        <v>105</v>
      </c>
      <c r="I7039" s="1">
        <v>774</v>
      </c>
      <c r="J7039" s="1">
        <f>MONTH(BART_Rides[[#This Row],[Date]])</f>
        <v>4</v>
      </c>
      <c r="K7039" s="1">
        <f>WEEKDAY(BART_Rides[[#This Row],[Date]],2)</f>
        <v>2</v>
      </c>
      <c r="L7039" s="1" t="str">
        <f>LEFT(BART_Rides[[#This Row],[Lines]],1)</f>
        <v>Y</v>
      </c>
      <c r="M7039" s="1" t="str">
        <f>IF(BART_Rides[[#This Row],[FirstLetter]]="Y","Yes","No")</f>
        <v>Yes</v>
      </c>
      <c r="N7039" s="1" t="str">
        <f>IF(OR(BART_Rides[[#This Row],[Station Code]]="EM", BART_Rides[[#This Row],[Station Code]]="MT", BART_Rides[[#This Row],[Station Code]]="PL", BART_Rides[[#This Row],[Station Code]]="CC"), "Yes", "No")</f>
        <v>No</v>
      </c>
    </row>
    <row r="7040" spans="6:14">
      <c r="F7040" s="3">
        <v>44300</v>
      </c>
      <c r="G7040" s="1" t="s">
        <v>37</v>
      </c>
      <c r="H7040" s="1" t="s">
        <v>105</v>
      </c>
      <c r="I7040" s="1">
        <v>775</v>
      </c>
      <c r="J7040" s="1">
        <f>MONTH(BART_Rides[[#This Row],[Date]])</f>
        <v>4</v>
      </c>
      <c r="K7040" s="1">
        <f>WEEKDAY(BART_Rides[[#This Row],[Date]],2)</f>
        <v>3</v>
      </c>
      <c r="L7040" s="1" t="str">
        <f>LEFT(BART_Rides[[#This Row],[Lines]],1)</f>
        <v>Y</v>
      </c>
      <c r="M7040" s="1" t="str">
        <f>IF(BART_Rides[[#This Row],[FirstLetter]]="Y","Yes","No")</f>
        <v>Yes</v>
      </c>
      <c r="N7040" s="1" t="str">
        <f>IF(OR(BART_Rides[[#This Row],[Station Code]]="EM", BART_Rides[[#This Row],[Station Code]]="MT", BART_Rides[[#This Row],[Station Code]]="PL", BART_Rides[[#This Row],[Station Code]]="CC"), "Yes", "No")</f>
        <v>No</v>
      </c>
    </row>
    <row r="7041" spans="6:14">
      <c r="F7041" s="3">
        <v>44301</v>
      </c>
      <c r="G7041" s="1" t="s">
        <v>37</v>
      </c>
      <c r="H7041" s="1" t="s">
        <v>105</v>
      </c>
      <c r="I7041" s="1">
        <v>799</v>
      </c>
      <c r="J7041" s="1">
        <f>MONTH(BART_Rides[[#This Row],[Date]])</f>
        <v>4</v>
      </c>
      <c r="K7041" s="1">
        <f>WEEKDAY(BART_Rides[[#This Row],[Date]],2)</f>
        <v>4</v>
      </c>
      <c r="L7041" s="1" t="str">
        <f>LEFT(BART_Rides[[#This Row],[Lines]],1)</f>
        <v>Y</v>
      </c>
      <c r="M7041" s="1" t="str">
        <f>IF(BART_Rides[[#This Row],[FirstLetter]]="Y","Yes","No")</f>
        <v>Yes</v>
      </c>
      <c r="N7041" s="1" t="str">
        <f>IF(OR(BART_Rides[[#This Row],[Station Code]]="EM", BART_Rides[[#This Row],[Station Code]]="MT", BART_Rides[[#This Row],[Station Code]]="PL", BART_Rides[[#This Row],[Station Code]]="CC"), "Yes", "No")</f>
        <v>No</v>
      </c>
    </row>
    <row r="7042" spans="6:14">
      <c r="F7042" s="3">
        <v>44302</v>
      </c>
      <c r="G7042" s="1" t="s">
        <v>37</v>
      </c>
      <c r="H7042" s="1" t="s">
        <v>105</v>
      </c>
      <c r="I7042" s="1">
        <v>758</v>
      </c>
      <c r="J7042" s="1">
        <f>MONTH(BART_Rides[[#This Row],[Date]])</f>
        <v>4</v>
      </c>
      <c r="K7042" s="1">
        <f>WEEKDAY(BART_Rides[[#This Row],[Date]],2)</f>
        <v>5</v>
      </c>
      <c r="L7042" s="1" t="str">
        <f>LEFT(BART_Rides[[#This Row],[Lines]],1)</f>
        <v>Y</v>
      </c>
      <c r="M7042" s="1" t="str">
        <f>IF(BART_Rides[[#This Row],[FirstLetter]]="Y","Yes","No")</f>
        <v>Yes</v>
      </c>
      <c r="N7042" s="1" t="str">
        <f>IF(OR(BART_Rides[[#This Row],[Station Code]]="EM", BART_Rides[[#This Row],[Station Code]]="MT", BART_Rides[[#This Row],[Station Code]]="PL", BART_Rides[[#This Row],[Station Code]]="CC"), "Yes", "No")</f>
        <v>No</v>
      </c>
    </row>
    <row r="7043" spans="6:14">
      <c r="F7043" s="3">
        <v>44303</v>
      </c>
      <c r="G7043" s="1" t="s">
        <v>37</v>
      </c>
      <c r="H7043" s="1" t="s">
        <v>105</v>
      </c>
      <c r="I7043" s="1">
        <v>419</v>
      </c>
      <c r="J7043" s="1">
        <f>MONTH(BART_Rides[[#This Row],[Date]])</f>
        <v>4</v>
      </c>
      <c r="K7043" s="1">
        <f>WEEKDAY(BART_Rides[[#This Row],[Date]],2)</f>
        <v>6</v>
      </c>
      <c r="L7043" s="1" t="str">
        <f>LEFT(BART_Rides[[#This Row],[Lines]],1)</f>
        <v>Y</v>
      </c>
      <c r="M7043" s="1" t="str">
        <f>IF(BART_Rides[[#This Row],[FirstLetter]]="Y","Yes","No")</f>
        <v>Yes</v>
      </c>
      <c r="N7043" s="1" t="str">
        <f>IF(OR(BART_Rides[[#This Row],[Station Code]]="EM", BART_Rides[[#This Row],[Station Code]]="MT", BART_Rides[[#This Row],[Station Code]]="PL", BART_Rides[[#This Row],[Station Code]]="CC"), "Yes", "No")</f>
        <v>No</v>
      </c>
    </row>
    <row r="7044" spans="6:14">
      <c r="F7044" s="3">
        <v>44304</v>
      </c>
      <c r="G7044" s="1" t="s">
        <v>37</v>
      </c>
      <c r="H7044" s="1" t="s">
        <v>105</v>
      </c>
      <c r="I7044" s="1">
        <v>331</v>
      </c>
      <c r="J7044" s="1">
        <f>MONTH(BART_Rides[[#This Row],[Date]])</f>
        <v>4</v>
      </c>
      <c r="K7044" s="1">
        <f>WEEKDAY(BART_Rides[[#This Row],[Date]],2)</f>
        <v>7</v>
      </c>
      <c r="L7044" s="1" t="str">
        <f>LEFT(BART_Rides[[#This Row],[Lines]],1)</f>
        <v>Y</v>
      </c>
      <c r="M7044" s="1" t="str">
        <f>IF(BART_Rides[[#This Row],[FirstLetter]]="Y","Yes","No")</f>
        <v>Yes</v>
      </c>
      <c r="N7044" s="1" t="str">
        <f>IF(OR(BART_Rides[[#This Row],[Station Code]]="EM", BART_Rides[[#This Row],[Station Code]]="MT", BART_Rides[[#This Row],[Station Code]]="PL", BART_Rides[[#This Row],[Station Code]]="CC"), "Yes", "No")</f>
        <v>No</v>
      </c>
    </row>
    <row r="7045" spans="6:14">
      <c r="F7045" s="3">
        <v>44305</v>
      </c>
      <c r="G7045" s="1" t="s">
        <v>37</v>
      </c>
      <c r="H7045" s="1" t="s">
        <v>105</v>
      </c>
      <c r="I7045" s="1">
        <v>778</v>
      </c>
      <c r="J7045" s="1">
        <f>MONTH(BART_Rides[[#This Row],[Date]])</f>
        <v>4</v>
      </c>
      <c r="K7045" s="1">
        <f>WEEKDAY(BART_Rides[[#This Row],[Date]],2)</f>
        <v>1</v>
      </c>
      <c r="L7045" s="1" t="str">
        <f>LEFT(BART_Rides[[#This Row],[Lines]],1)</f>
        <v>Y</v>
      </c>
      <c r="M7045" s="1" t="str">
        <f>IF(BART_Rides[[#This Row],[FirstLetter]]="Y","Yes","No")</f>
        <v>Yes</v>
      </c>
      <c r="N7045" s="1" t="str">
        <f>IF(OR(BART_Rides[[#This Row],[Station Code]]="EM", BART_Rides[[#This Row],[Station Code]]="MT", BART_Rides[[#This Row],[Station Code]]="PL", BART_Rides[[#This Row],[Station Code]]="CC"), "Yes", "No")</f>
        <v>No</v>
      </c>
    </row>
    <row r="7046" spans="6:14">
      <c r="F7046" s="3">
        <v>44306</v>
      </c>
      <c r="G7046" s="1" t="s">
        <v>37</v>
      </c>
      <c r="H7046" s="1" t="s">
        <v>105</v>
      </c>
      <c r="I7046" s="1">
        <v>807</v>
      </c>
      <c r="J7046" s="1">
        <f>MONTH(BART_Rides[[#This Row],[Date]])</f>
        <v>4</v>
      </c>
      <c r="K7046" s="1">
        <f>WEEKDAY(BART_Rides[[#This Row],[Date]],2)</f>
        <v>2</v>
      </c>
      <c r="L7046" s="1" t="str">
        <f>LEFT(BART_Rides[[#This Row],[Lines]],1)</f>
        <v>Y</v>
      </c>
      <c r="M7046" s="1" t="str">
        <f>IF(BART_Rides[[#This Row],[FirstLetter]]="Y","Yes","No")</f>
        <v>Yes</v>
      </c>
      <c r="N7046" s="1" t="str">
        <f>IF(OR(BART_Rides[[#This Row],[Station Code]]="EM", BART_Rides[[#This Row],[Station Code]]="MT", BART_Rides[[#This Row],[Station Code]]="PL", BART_Rides[[#This Row],[Station Code]]="CC"), "Yes", "No")</f>
        <v>No</v>
      </c>
    </row>
    <row r="7047" spans="6:14">
      <c r="F7047" s="3">
        <v>44307</v>
      </c>
      <c r="G7047" s="1" t="s">
        <v>37</v>
      </c>
      <c r="H7047" s="1" t="s">
        <v>105</v>
      </c>
      <c r="I7047" s="1">
        <v>800</v>
      </c>
      <c r="J7047" s="1">
        <f>MONTH(BART_Rides[[#This Row],[Date]])</f>
        <v>4</v>
      </c>
      <c r="K7047" s="1">
        <f>WEEKDAY(BART_Rides[[#This Row],[Date]],2)</f>
        <v>3</v>
      </c>
      <c r="L7047" s="1" t="str">
        <f>LEFT(BART_Rides[[#This Row],[Lines]],1)</f>
        <v>Y</v>
      </c>
      <c r="M7047" s="1" t="str">
        <f>IF(BART_Rides[[#This Row],[FirstLetter]]="Y","Yes","No")</f>
        <v>Yes</v>
      </c>
      <c r="N7047" s="1" t="str">
        <f>IF(OR(BART_Rides[[#This Row],[Station Code]]="EM", BART_Rides[[#This Row],[Station Code]]="MT", BART_Rides[[#This Row],[Station Code]]="PL", BART_Rides[[#This Row],[Station Code]]="CC"), "Yes", "No")</f>
        <v>No</v>
      </c>
    </row>
    <row r="7048" spans="6:14">
      <c r="F7048" s="3">
        <v>44308</v>
      </c>
      <c r="G7048" s="1" t="s">
        <v>37</v>
      </c>
      <c r="H7048" s="1" t="s">
        <v>105</v>
      </c>
      <c r="I7048" s="1">
        <v>803</v>
      </c>
      <c r="J7048" s="1">
        <f>MONTH(BART_Rides[[#This Row],[Date]])</f>
        <v>4</v>
      </c>
      <c r="K7048" s="1">
        <f>WEEKDAY(BART_Rides[[#This Row],[Date]],2)</f>
        <v>4</v>
      </c>
      <c r="L7048" s="1" t="str">
        <f>LEFT(BART_Rides[[#This Row],[Lines]],1)</f>
        <v>Y</v>
      </c>
      <c r="M7048" s="1" t="str">
        <f>IF(BART_Rides[[#This Row],[FirstLetter]]="Y","Yes","No")</f>
        <v>Yes</v>
      </c>
      <c r="N7048" s="1" t="str">
        <f>IF(OR(BART_Rides[[#This Row],[Station Code]]="EM", BART_Rides[[#This Row],[Station Code]]="MT", BART_Rides[[#This Row],[Station Code]]="PL", BART_Rides[[#This Row],[Station Code]]="CC"), "Yes", "No")</f>
        <v>No</v>
      </c>
    </row>
    <row r="7049" spans="6:14">
      <c r="F7049" s="3">
        <v>44309</v>
      </c>
      <c r="G7049" s="1" t="s">
        <v>37</v>
      </c>
      <c r="H7049" s="1" t="s">
        <v>105</v>
      </c>
      <c r="I7049" s="1">
        <v>772</v>
      </c>
      <c r="J7049" s="1">
        <f>MONTH(BART_Rides[[#This Row],[Date]])</f>
        <v>4</v>
      </c>
      <c r="K7049" s="1">
        <f>WEEKDAY(BART_Rides[[#This Row],[Date]],2)</f>
        <v>5</v>
      </c>
      <c r="L7049" s="1" t="str">
        <f>LEFT(BART_Rides[[#This Row],[Lines]],1)</f>
        <v>Y</v>
      </c>
      <c r="M7049" s="1" t="str">
        <f>IF(BART_Rides[[#This Row],[FirstLetter]]="Y","Yes","No")</f>
        <v>Yes</v>
      </c>
      <c r="N7049" s="1" t="str">
        <f>IF(OR(BART_Rides[[#This Row],[Station Code]]="EM", BART_Rides[[#This Row],[Station Code]]="MT", BART_Rides[[#This Row],[Station Code]]="PL", BART_Rides[[#This Row],[Station Code]]="CC"), "Yes", "No")</f>
        <v>No</v>
      </c>
    </row>
    <row r="7050" spans="6:14">
      <c r="F7050" s="3">
        <v>44310</v>
      </c>
      <c r="G7050" s="1" t="s">
        <v>37</v>
      </c>
      <c r="H7050" s="1" t="s">
        <v>105</v>
      </c>
      <c r="I7050" s="1">
        <v>368</v>
      </c>
      <c r="J7050" s="1">
        <f>MONTH(BART_Rides[[#This Row],[Date]])</f>
        <v>4</v>
      </c>
      <c r="K7050" s="1">
        <f>WEEKDAY(BART_Rides[[#This Row],[Date]],2)</f>
        <v>6</v>
      </c>
      <c r="L7050" s="1" t="str">
        <f>LEFT(BART_Rides[[#This Row],[Lines]],1)</f>
        <v>Y</v>
      </c>
      <c r="M7050" s="1" t="str">
        <f>IF(BART_Rides[[#This Row],[FirstLetter]]="Y","Yes","No")</f>
        <v>Yes</v>
      </c>
      <c r="N7050" s="1" t="str">
        <f>IF(OR(BART_Rides[[#This Row],[Station Code]]="EM", BART_Rides[[#This Row],[Station Code]]="MT", BART_Rides[[#This Row],[Station Code]]="PL", BART_Rides[[#This Row],[Station Code]]="CC"), "Yes", "No")</f>
        <v>No</v>
      </c>
    </row>
    <row r="7051" spans="6:14">
      <c r="F7051" s="3">
        <v>44311</v>
      </c>
      <c r="G7051" s="1" t="s">
        <v>37</v>
      </c>
      <c r="H7051" s="1" t="s">
        <v>105</v>
      </c>
      <c r="I7051" s="1">
        <v>232</v>
      </c>
      <c r="J7051" s="1">
        <f>MONTH(BART_Rides[[#This Row],[Date]])</f>
        <v>4</v>
      </c>
      <c r="K7051" s="1">
        <f>WEEKDAY(BART_Rides[[#This Row],[Date]],2)</f>
        <v>7</v>
      </c>
      <c r="L7051" s="1" t="str">
        <f>LEFT(BART_Rides[[#This Row],[Lines]],1)</f>
        <v>Y</v>
      </c>
      <c r="M7051" s="1" t="str">
        <f>IF(BART_Rides[[#This Row],[FirstLetter]]="Y","Yes","No")</f>
        <v>Yes</v>
      </c>
      <c r="N7051" s="1" t="str">
        <f>IF(OR(BART_Rides[[#This Row],[Station Code]]="EM", BART_Rides[[#This Row],[Station Code]]="MT", BART_Rides[[#This Row],[Station Code]]="PL", BART_Rides[[#This Row],[Station Code]]="CC"), "Yes", "No")</f>
        <v>No</v>
      </c>
    </row>
    <row r="7052" spans="6:14">
      <c r="F7052" s="3">
        <v>44312</v>
      </c>
      <c r="G7052" s="1" t="s">
        <v>37</v>
      </c>
      <c r="H7052" s="1" t="s">
        <v>105</v>
      </c>
      <c r="I7052" s="1">
        <v>743</v>
      </c>
      <c r="J7052" s="1">
        <f>MONTH(BART_Rides[[#This Row],[Date]])</f>
        <v>4</v>
      </c>
      <c r="K7052" s="1">
        <f>WEEKDAY(BART_Rides[[#This Row],[Date]],2)</f>
        <v>1</v>
      </c>
      <c r="L7052" s="1" t="str">
        <f>LEFT(BART_Rides[[#This Row],[Lines]],1)</f>
        <v>Y</v>
      </c>
      <c r="M7052" s="1" t="str">
        <f>IF(BART_Rides[[#This Row],[FirstLetter]]="Y","Yes","No")</f>
        <v>Yes</v>
      </c>
      <c r="N7052" s="1" t="str">
        <f>IF(OR(BART_Rides[[#This Row],[Station Code]]="EM", BART_Rides[[#This Row],[Station Code]]="MT", BART_Rides[[#This Row],[Station Code]]="PL", BART_Rides[[#This Row],[Station Code]]="CC"), "Yes", "No")</f>
        <v>No</v>
      </c>
    </row>
    <row r="7053" spans="6:14">
      <c r="F7053" s="3">
        <v>44313</v>
      </c>
      <c r="G7053" s="1" t="s">
        <v>37</v>
      </c>
      <c r="H7053" s="1" t="s">
        <v>105</v>
      </c>
      <c r="I7053" s="1">
        <v>838</v>
      </c>
      <c r="J7053" s="1">
        <f>MONTH(BART_Rides[[#This Row],[Date]])</f>
        <v>4</v>
      </c>
      <c r="K7053" s="1">
        <f>WEEKDAY(BART_Rides[[#This Row],[Date]],2)</f>
        <v>2</v>
      </c>
      <c r="L7053" s="1" t="str">
        <f>LEFT(BART_Rides[[#This Row],[Lines]],1)</f>
        <v>Y</v>
      </c>
      <c r="M7053" s="1" t="str">
        <f>IF(BART_Rides[[#This Row],[FirstLetter]]="Y","Yes","No")</f>
        <v>Yes</v>
      </c>
      <c r="N7053" s="1" t="str">
        <f>IF(OR(BART_Rides[[#This Row],[Station Code]]="EM", BART_Rides[[#This Row],[Station Code]]="MT", BART_Rides[[#This Row],[Station Code]]="PL", BART_Rides[[#This Row],[Station Code]]="CC"), "Yes", "No")</f>
        <v>No</v>
      </c>
    </row>
    <row r="7054" spans="6:14">
      <c r="F7054" s="3">
        <v>44314</v>
      </c>
      <c r="G7054" s="1" t="s">
        <v>37</v>
      </c>
      <c r="H7054" s="1" t="s">
        <v>105</v>
      </c>
      <c r="I7054" s="1">
        <v>794</v>
      </c>
      <c r="J7054" s="1">
        <f>MONTH(BART_Rides[[#This Row],[Date]])</f>
        <v>4</v>
      </c>
      <c r="K7054" s="1">
        <f>WEEKDAY(BART_Rides[[#This Row],[Date]],2)</f>
        <v>3</v>
      </c>
      <c r="L7054" s="1" t="str">
        <f>LEFT(BART_Rides[[#This Row],[Lines]],1)</f>
        <v>Y</v>
      </c>
      <c r="M7054" s="1" t="str">
        <f>IF(BART_Rides[[#This Row],[FirstLetter]]="Y","Yes","No")</f>
        <v>Yes</v>
      </c>
      <c r="N7054" s="1" t="str">
        <f>IF(OR(BART_Rides[[#This Row],[Station Code]]="EM", BART_Rides[[#This Row],[Station Code]]="MT", BART_Rides[[#This Row],[Station Code]]="PL", BART_Rides[[#This Row],[Station Code]]="CC"), "Yes", "No")</f>
        <v>No</v>
      </c>
    </row>
    <row r="7055" spans="6:14">
      <c r="F7055" s="3">
        <v>44315</v>
      </c>
      <c r="G7055" s="1" t="s">
        <v>37</v>
      </c>
      <c r="H7055" s="1" t="s">
        <v>105</v>
      </c>
      <c r="I7055" s="1">
        <v>805</v>
      </c>
      <c r="J7055" s="1">
        <f>MONTH(BART_Rides[[#This Row],[Date]])</f>
        <v>4</v>
      </c>
      <c r="K7055" s="1">
        <f>WEEKDAY(BART_Rides[[#This Row],[Date]],2)</f>
        <v>4</v>
      </c>
      <c r="L7055" s="1" t="str">
        <f>LEFT(BART_Rides[[#This Row],[Lines]],1)</f>
        <v>Y</v>
      </c>
      <c r="M7055" s="1" t="str">
        <f>IF(BART_Rides[[#This Row],[FirstLetter]]="Y","Yes","No")</f>
        <v>Yes</v>
      </c>
      <c r="N7055" s="1" t="str">
        <f>IF(OR(BART_Rides[[#This Row],[Station Code]]="EM", BART_Rides[[#This Row],[Station Code]]="MT", BART_Rides[[#This Row],[Station Code]]="PL", BART_Rides[[#This Row],[Station Code]]="CC"), "Yes", "No")</f>
        <v>No</v>
      </c>
    </row>
    <row r="7056" spans="6:14">
      <c r="F7056" s="3">
        <v>44316</v>
      </c>
      <c r="G7056" s="1" t="s">
        <v>37</v>
      </c>
      <c r="H7056" s="1" t="s">
        <v>105</v>
      </c>
      <c r="I7056" s="1">
        <v>782</v>
      </c>
      <c r="J7056" s="1">
        <f>MONTH(BART_Rides[[#This Row],[Date]])</f>
        <v>4</v>
      </c>
      <c r="K7056" s="1">
        <f>WEEKDAY(BART_Rides[[#This Row],[Date]],2)</f>
        <v>5</v>
      </c>
      <c r="L7056" s="1" t="str">
        <f>LEFT(BART_Rides[[#This Row],[Lines]],1)</f>
        <v>Y</v>
      </c>
      <c r="M7056" s="1" t="str">
        <f>IF(BART_Rides[[#This Row],[FirstLetter]]="Y","Yes","No")</f>
        <v>Yes</v>
      </c>
      <c r="N7056" s="1" t="str">
        <f>IF(OR(BART_Rides[[#This Row],[Station Code]]="EM", BART_Rides[[#This Row],[Station Code]]="MT", BART_Rides[[#This Row],[Station Code]]="PL", BART_Rides[[#This Row],[Station Code]]="CC"), "Yes", "No")</f>
        <v>No</v>
      </c>
    </row>
    <row r="7057" spans="6:14">
      <c r="F7057" s="3">
        <v>44317</v>
      </c>
      <c r="G7057" s="1" t="s">
        <v>37</v>
      </c>
      <c r="H7057" s="1" t="s">
        <v>105</v>
      </c>
      <c r="I7057" s="1">
        <v>448</v>
      </c>
      <c r="J7057" s="1">
        <f>MONTH(BART_Rides[[#This Row],[Date]])</f>
        <v>5</v>
      </c>
      <c r="K7057" s="1">
        <f>WEEKDAY(BART_Rides[[#This Row],[Date]],2)</f>
        <v>6</v>
      </c>
      <c r="L7057" s="1" t="str">
        <f>LEFT(BART_Rides[[#This Row],[Lines]],1)</f>
        <v>Y</v>
      </c>
      <c r="M7057" s="1" t="str">
        <f>IF(BART_Rides[[#This Row],[FirstLetter]]="Y","Yes","No")</f>
        <v>Yes</v>
      </c>
      <c r="N7057" s="1" t="str">
        <f>IF(OR(BART_Rides[[#This Row],[Station Code]]="EM", BART_Rides[[#This Row],[Station Code]]="MT", BART_Rides[[#This Row],[Station Code]]="PL", BART_Rides[[#This Row],[Station Code]]="CC"), "Yes", "No")</f>
        <v>No</v>
      </c>
    </row>
    <row r="7058" spans="6:14">
      <c r="F7058" s="3">
        <v>44318</v>
      </c>
      <c r="G7058" s="1" t="s">
        <v>37</v>
      </c>
      <c r="H7058" s="1" t="s">
        <v>105</v>
      </c>
      <c r="I7058" s="1">
        <v>297</v>
      </c>
      <c r="J7058" s="1">
        <f>MONTH(BART_Rides[[#This Row],[Date]])</f>
        <v>5</v>
      </c>
      <c r="K7058" s="1">
        <f>WEEKDAY(BART_Rides[[#This Row],[Date]],2)</f>
        <v>7</v>
      </c>
      <c r="L7058" s="1" t="str">
        <f>LEFT(BART_Rides[[#This Row],[Lines]],1)</f>
        <v>Y</v>
      </c>
      <c r="M7058" s="1" t="str">
        <f>IF(BART_Rides[[#This Row],[FirstLetter]]="Y","Yes","No")</f>
        <v>Yes</v>
      </c>
      <c r="N7058" s="1" t="str">
        <f>IF(OR(BART_Rides[[#This Row],[Station Code]]="EM", BART_Rides[[#This Row],[Station Code]]="MT", BART_Rides[[#This Row],[Station Code]]="PL", BART_Rides[[#This Row],[Station Code]]="CC"), "Yes", "No")</f>
        <v>No</v>
      </c>
    </row>
    <row r="7059" spans="6:14">
      <c r="F7059" s="3">
        <v>44319</v>
      </c>
      <c r="G7059" s="1" t="s">
        <v>37</v>
      </c>
      <c r="H7059" s="1" t="s">
        <v>105</v>
      </c>
      <c r="I7059" s="1">
        <v>801</v>
      </c>
      <c r="J7059" s="1">
        <f>MONTH(BART_Rides[[#This Row],[Date]])</f>
        <v>5</v>
      </c>
      <c r="K7059" s="1">
        <f>WEEKDAY(BART_Rides[[#This Row],[Date]],2)</f>
        <v>1</v>
      </c>
      <c r="L7059" s="1" t="str">
        <f>LEFT(BART_Rides[[#This Row],[Lines]],1)</f>
        <v>Y</v>
      </c>
      <c r="M7059" s="1" t="str">
        <f>IF(BART_Rides[[#This Row],[FirstLetter]]="Y","Yes","No")</f>
        <v>Yes</v>
      </c>
      <c r="N7059" s="1" t="str">
        <f>IF(OR(BART_Rides[[#This Row],[Station Code]]="EM", BART_Rides[[#This Row],[Station Code]]="MT", BART_Rides[[#This Row],[Station Code]]="PL", BART_Rides[[#This Row],[Station Code]]="CC"), "Yes", "No")</f>
        <v>No</v>
      </c>
    </row>
    <row r="7060" spans="6:14">
      <c r="F7060" s="3">
        <v>44320</v>
      </c>
      <c r="G7060" s="1" t="s">
        <v>37</v>
      </c>
      <c r="H7060" s="1" t="s">
        <v>105</v>
      </c>
      <c r="I7060" s="1">
        <v>860</v>
      </c>
      <c r="J7060" s="1">
        <f>MONTH(BART_Rides[[#This Row],[Date]])</f>
        <v>5</v>
      </c>
      <c r="K7060" s="1">
        <f>WEEKDAY(BART_Rides[[#This Row],[Date]],2)</f>
        <v>2</v>
      </c>
      <c r="L7060" s="1" t="str">
        <f>LEFT(BART_Rides[[#This Row],[Lines]],1)</f>
        <v>Y</v>
      </c>
      <c r="M7060" s="1" t="str">
        <f>IF(BART_Rides[[#This Row],[FirstLetter]]="Y","Yes","No")</f>
        <v>Yes</v>
      </c>
      <c r="N7060" s="1" t="str">
        <f>IF(OR(BART_Rides[[#This Row],[Station Code]]="EM", BART_Rides[[#This Row],[Station Code]]="MT", BART_Rides[[#This Row],[Station Code]]="PL", BART_Rides[[#This Row],[Station Code]]="CC"), "Yes", "No")</f>
        <v>No</v>
      </c>
    </row>
    <row r="7061" spans="6:14">
      <c r="F7061" s="3">
        <v>44321</v>
      </c>
      <c r="G7061" s="1" t="s">
        <v>37</v>
      </c>
      <c r="H7061" s="1" t="s">
        <v>105</v>
      </c>
      <c r="I7061" s="1">
        <v>848</v>
      </c>
      <c r="J7061" s="1">
        <f>MONTH(BART_Rides[[#This Row],[Date]])</f>
        <v>5</v>
      </c>
      <c r="K7061" s="1">
        <f>WEEKDAY(BART_Rides[[#This Row],[Date]],2)</f>
        <v>3</v>
      </c>
      <c r="L7061" s="1" t="str">
        <f>LEFT(BART_Rides[[#This Row],[Lines]],1)</f>
        <v>Y</v>
      </c>
      <c r="M7061" s="1" t="str">
        <f>IF(BART_Rides[[#This Row],[FirstLetter]]="Y","Yes","No")</f>
        <v>Yes</v>
      </c>
      <c r="N7061" s="1" t="str">
        <f>IF(OR(BART_Rides[[#This Row],[Station Code]]="EM", BART_Rides[[#This Row],[Station Code]]="MT", BART_Rides[[#This Row],[Station Code]]="PL", BART_Rides[[#This Row],[Station Code]]="CC"), "Yes", "No")</f>
        <v>No</v>
      </c>
    </row>
    <row r="7062" spans="6:14">
      <c r="F7062" s="3">
        <v>44322</v>
      </c>
      <c r="G7062" s="1" t="s">
        <v>37</v>
      </c>
      <c r="H7062" s="1" t="s">
        <v>105</v>
      </c>
      <c r="I7062" s="1">
        <v>826</v>
      </c>
      <c r="J7062" s="1">
        <f>MONTH(BART_Rides[[#This Row],[Date]])</f>
        <v>5</v>
      </c>
      <c r="K7062" s="1">
        <f>WEEKDAY(BART_Rides[[#This Row],[Date]],2)</f>
        <v>4</v>
      </c>
      <c r="L7062" s="1" t="str">
        <f>LEFT(BART_Rides[[#This Row],[Lines]],1)</f>
        <v>Y</v>
      </c>
      <c r="M7062" s="1" t="str">
        <f>IF(BART_Rides[[#This Row],[FirstLetter]]="Y","Yes","No")</f>
        <v>Yes</v>
      </c>
      <c r="N7062" s="1" t="str">
        <f>IF(OR(BART_Rides[[#This Row],[Station Code]]="EM", BART_Rides[[#This Row],[Station Code]]="MT", BART_Rides[[#This Row],[Station Code]]="PL", BART_Rides[[#This Row],[Station Code]]="CC"), "Yes", "No")</f>
        <v>No</v>
      </c>
    </row>
    <row r="7063" spans="6:14">
      <c r="F7063" s="3">
        <v>44323</v>
      </c>
      <c r="G7063" s="1" t="s">
        <v>37</v>
      </c>
      <c r="H7063" s="1" t="s">
        <v>105</v>
      </c>
      <c r="I7063" s="1">
        <v>859</v>
      </c>
      <c r="J7063" s="1">
        <f>MONTH(BART_Rides[[#This Row],[Date]])</f>
        <v>5</v>
      </c>
      <c r="K7063" s="1">
        <f>WEEKDAY(BART_Rides[[#This Row],[Date]],2)</f>
        <v>5</v>
      </c>
      <c r="L7063" s="1" t="str">
        <f>LEFT(BART_Rides[[#This Row],[Lines]],1)</f>
        <v>Y</v>
      </c>
      <c r="M7063" s="1" t="str">
        <f>IF(BART_Rides[[#This Row],[FirstLetter]]="Y","Yes","No")</f>
        <v>Yes</v>
      </c>
      <c r="N7063" s="1" t="str">
        <f>IF(OR(BART_Rides[[#This Row],[Station Code]]="EM", BART_Rides[[#This Row],[Station Code]]="MT", BART_Rides[[#This Row],[Station Code]]="PL", BART_Rides[[#This Row],[Station Code]]="CC"), "Yes", "No")</f>
        <v>No</v>
      </c>
    </row>
    <row r="7064" spans="6:14">
      <c r="F7064" s="3">
        <v>44324</v>
      </c>
      <c r="G7064" s="1" t="s">
        <v>37</v>
      </c>
      <c r="H7064" s="1" t="s">
        <v>105</v>
      </c>
      <c r="I7064" s="1">
        <v>468</v>
      </c>
      <c r="J7064" s="1">
        <f>MONTH(BART_Rides[[#This Row],[Date]])</f>
        <v>5</v>
      </c>
      <c r="K7064" s="1">
        <f>WEEKDAY(BART_Rides[[#This Row],[Date]],2)</f>
        <v>6</v>
      </c>
      <c r="L7064" s="1" t="str">
        <f>LEFT(BART_Rides[[#This Row],[Lines]],1)</f>
        <v>Y</v>
      </c>
      <c r="M7064" s="1" t="str">
        <f>IF(BART_Rides[[#This Row],[FirstLetter]]="Y","Yes","No")</f>
        <v>Yes</v>
      </c>
      <c r="N7064" s="1" t="str">
        <f>IF(OR(BART_Rides[[#This Row],[Station Code]]="EM", BART_Rides[[#This Row],[Station Code]]="MT", BART_Rides[[#This Row],[Station Code]]="PL", BART_Rides[[#This Row],[Station Code]]="CC"), "Yes", "No")</f>
        <v>No</v>
      </c>
    </row>
    <row r="7065" spans="6:14">
      <c r="F7065" s="3">
        <v>44325</v>
      </c>
      <c r="G7065" s="1" t="s">
        <v>37</v>
      </c>
      <c r="H7065" s="1" t="s">
        <v>105</v>
      </c>
      <c r="I7065" s="1">
        <v>352</v>
      </c>
      <c r="J7065" s="1">
        <f>MONTH(BART_Rides[[#This Row],[Date]])</f>
        <v>5</v>
      </c>
      <c r="K7065" s="1">
        <f>WEEKDAY(BART_Rides[[#This Row],[Date]],2)</f>
        <v>7</v>
      </c>
      <c r="L7065" s="1" t="str">
        <f>LEFT(BART_Rides[[#This Row],[Lines]],1)</f>
        <v>Y</v>
      </c>
      <c r="M7065" s="1" t="str">
        <f>IF(BART_Rides[[#This Row],[FirstLetter]]="Y","Yes","No")</f>
        <v>Yes</v>
      </c>
      <c r="N7065" s="1" t="str">
        <f>IF(OR(BART_Rides[[#This Row],[Station Code]]="EM", BART_Rides[[#This Row],[Station Code]]="MT", BART_Rides[[#This Row],[Station Code]]="PL", BART_Rides[[#This Row],[Station Code]]="CC"), "Yes", "No")</f>
        <v>No</v>
      </c>
    </row>
    <row r="7066" spans="6:14">
      <c r="F7066" s="3">
        <v>44326</v>
      </c>
      <c r="G7066" s="1" t="s">
        <v>37</v>
      </c>
      <c r="H7066" s="1" t="s">
        <v>105</v>
      </c>
      <c r="I7066" s="1">
        <v>842</v>
      </c>
      <c r="J7066" s="1">
        <f>MONTH(BART_Rides[[#This Row],[Date]])</f>
        <v>5</v>
      </c>
      <c r="K7066" s="1">
        <f>WEEKDAY(BART_Rides[[#This Row],[Date]],2)</f>
        <v>1</v>
      </c>
      <c r="L7066" s="1" t="str">
        <f>LEFT(BART_Rides[[#This Row],[Lines]],1)</f>
        <v>Y</v>
      </c>
      <c r="M7066" s="1" t="str">
        <f>IF(BART_Rides[[#This Row],[FirstLetter]]="Y","Yes","No")</f>
        <v>Yes</v>
      </c>
      <c r="N7066" s="1" t="str">
        <f>IF(OR(BART_Rides[[#This Row],[Station Code]]="EM", BART_Rides[[#This Row],[Station Code]]="MT", BART_Rides[[#This Row],[Station Code]]="PL", BART_Rides[[#This Row],[Station Code]]="CC"), "Yes", "No")</f>
        <v>No</v>
      </c>
    </row>
    <row r="7067" spans="6:14">
      <c r="F7067" s="3">
        <v>44327</v>
      </c>
      <c r="G7067" s="1" t="s">
        <v>37</v>
      </c>
      <c r="H7067" s="1" t="s">
        <v>105</v>
      </c>
      <c r="I7067" s="1">
        <v>895</v>
      </c>
      <c r="J7067" s="1">
        <f>MONTH(BART_Rides[[#This Row],[Date]])</f>
        <v>5</v>
      </c>
      <c r="K7067" s="1">
        <f>WEEKDAY(BART_Rides[[#This Row],[Date]],2)</f>
        <v>2</v>
      </c>
      <c r="L7067" s="1" t="str">
        <f>LEFT(BART_Rides[[#This Row],[Lines]],1)</f>
        <v>Y</v>
      </c>
      <c r="M7067" s="1" t="str">
        <f>IF(BART_Rides[[#This Row],[FirstLetter]]="Y","Yes","No")</f>
        <v>Yes</v>
      </c>
      <c r="N7067" s="1" t="str">
        <f>IF(OR(BART_Rides[[#This Row],[Station Code]]="EM", BART_Rides[[#This Row],[Station Code]]="MT", BART_Rides[[#This Row],[Station Code]]="PL", BART_Rides[[#This Row],[Station Code]]="CC"), "Yes", "No")</f>
        <v>No</v>
      </c>
    </row>
    <row r="7068" spans="6:14">
      <c r="F7068" s="3">
        <v>44328</v>
      </c>
      <c r="G7068" s="1" t="s">
        <v>37</v>
      </c>
      <c r="H7068" s="1" t="s">
        <v>105</v>
      </c>
      <c r="I7068" s="1">
        <v>907</v>
      </c>
      <c r="J7068" s="1">
        <f>MONTH(BART_Rides[[#This Row],[Date]])</f>
        <v>5</v>
      </c>
      <c r="K7068" s="1">
        <f>WEEKDAY(BART_Rides[[#This Row],[Date]],2)</f>
        <v>3</v>
      </c>
      <c r="L7068" s="1" t="str">
        <f>LEFT(BART_Rides[[#This Row],[Lines]],1)</f>
        <v>Y</v>
      </c>
      <c r="M7068" s="1" t="str">
        <f>IF(BART_Rides[[#This Row],[FirstLetter]]="Y","Yes","No")</f>
        <v>Yes</v>
      </c>
      <c r="N7068" s="1" t="str">
        <f>IF(OR(BART_Rides[[#This Row],[Station Code]]="EM", BART_Rides[[#This Row],[Station Code]]="MT", BART_Rides[[#This Row],[Station Code]]="PL", BART_Rides[[#This Row],[Station Code]]="CC"), "Yes", "No")</f>
        <v>No</v>
      </c>
    </row>
    <row r="7069" spans="6:14">
      <c r="F7069" s="3">
        <v>44329</v>
      </c>
      <c r="G7069" s="1" t="s">
        <v>37</v>
      </c>
      <c r="H7069" s="1" t="s">
        <v>105</v>
      </c>
      <c r="I7069" s="1">
        <v>913</v>
      </c>
      <c r="J7069" s="1">
        <f>MONTH(BART_Rides[[#This Row],[Date]])</f>
        <v>5</v>
      </c>
      <c r="K7069" s="1">
        <f>WEEKDAY(BART_Rides[[#This Row],[Date]],2)</f>
        <v>4</v>
      </c>
      <c r="L7069" s="1" t="str">
        <f>LEFT(BART_Rides[[#This Row],[Lines]],1)</f>
        <v>Y</v>
      </c>
      <c r="M7069" s="1" t="str">
        <f>IF(BART_Rides[[#This Row],[FirstLetter]]="Y","Yes","No")</f>
        <v>Yes</v>
      </c>
      <c r="N7069" s="1" t="str">
        <f>IF(OR(BART_Rides[[#This Row],[Station Code]]="EM", BART_Rides[[#This Row],[Station Code]]="MT", BART_Rides[[#This Row],[Station Code]]="PL", BART_Rides[[#This Row],[Station Code]]="CC"), "Yes", "No")</f>
        <v>No</v>
      </c>
    </row>
    <row r="7070" spans="6:14">
      <c r="F7070" s="3">
        <v>44330</v>
      </c>
      <c r="G7070" s="1" t="s">
        <v>37</v>
      </c>
      <c r="H7070" s="1" t="s">
        <v>105</v>
      </c>
      <c r="I7070" s="1">
        <v>854</v>
      </c>
      <c r="J7070" s="1">
        <f>MONTH(BART_Rides[[#This Row],[Date]])</f>
        <v>5</v>
      </c>
      <c r="K7070" s="1">
        <f>WEEKDAY(BART_Rides[[#This Row],[Date]],2)</f>
        <v>5</v>
      </c>
      <c r="L7070" s="1" t="str">
        <f>LEFT(BART_Rides[[#This Row],[Lines]],1)</f>
        <v>Y</v>
      </c>
      <c r="M7070" s="1" t="str">
        <f>IF(BART_Rides[[#This Row],[FirstLetter]]="Y","Yes","No")</f>
        <v>Yes</v>
      </c>
      <c r="N7070" s="1" t="str">
        <f>IF(OR(BART_Rides[[#This Row],[Station Code]]="EM", BART_Rides[[#This Row],[Station Code]]="MT", BART_Rides[[#This Row],[Station Code]]="PL", BART_Rides[[#This Row],[Station Code]]="CC"), "Yes", "No")</f>
        <v>No</v>
      </c>
    </row>
    <row r="7071" spans="6:14">
      <c r="F7071" s="3">
        <v>44331</v>
      </c>
      <c r="G7071" s="1" t="s">
        <v>37</v>
      </c>
      <c r="H7071" s="1" t="s">
        <v>105</v>
      </c>
      <c r="I7071" s="1">
        <v>441</v>
      </c>
      <c r="J7071" s="1">
        <f>MONTH(BART_Rides[[#This Row],[Date]])</f>
        <v>5</v>
      </c>
      <c r="K7071" s="1">
        <f>WEEKDAY(BART_Rides[[#This Row],[Date]],2)</f>
        <v>6</v>
      </c>
      <c r="L7071" s="1" t="str">
        <f>LEFT(BART_Rides[[#This Row],[Lines]],1)</f>
        <v>Y</v>
      </c>
      <c r="M7071" s="1" t="str">
        <f>IF(BART_Rides[[#This Row],[FirstLetter]]="Y","Yes","No")</f>
        <v>Yes</v>
      </c>
      <c r="N7071" s="1" t="str">
        <f>IF(OR(BART_Rides[[#This Row],[Station Code]]="EM", BART_Rides[[#This Row],[Station Code]]="MT", BART_Rides[[#This Row],[Station Code]]="PL", BART_Rides[[#This Row],[Station Code]]="CC"), "Yes", "No")</f>
        <v>No</v>
      </c>
    </row>
    <row r="7072" spans="6:14">
      <c r="F7072" s="3">
        <v>44332</v>
      </c>
      <c r="G7072" s="1" t="s">
        <v>37</v>
      </c>
      <c r="H7072" s="1" t="s">
        <v>105</v>
      </c>
      <c r="I7072" s="1">
        <v>306</v>
      </c>
      <c r="J7072" s="1">
        <f>MONTH(BART_Rides[[#This Row],[Date]])</f>
        <v>5</v>
      </c>
      <c r="K7072" s="1">
        <f>WEEKDAY(BART_Rides[[#This Row],[Date]],2)</f>
        <v>7</v>
      </c>
      <c r="L7072" s="1" t="str">
        <f>LEFT(BART_Rides[[#This Row],[Lines]],1)</f>
        <v>Y</v>
      </c>
      <c r="M7072" s="1" t="str">
        <f>IF(BART_Rides[[#This Row],[FirstLetter]]="Y","Yes","No")</f>
        <v>Yes</v>
      </c>
      <c r="N7072" s="1" t="str">
        <f>IF(OR(BART_Rides[[#This Row],[Station Code]]="EM", BART_Rides[[#This Row],[Station Code]]="MT", BART_Rides[[#This Row],[Station Code]]="PL", BART_Rides[[#This Row],[Station Code]]="CC"), "Yes", "No")</f>
        <v>No</v>
      </c>
    </row>
    <row r="7073" spans="6:14">
      <c r="F7073" s="3">
        <v>44333</v>
      </c>
      <c r="G7073" s="1" t="s">
        <v>37</v>
      </c>
      <c r="H7073" s="1" t="s">
        <v>105</v>
      </c>
      <c r="I7073" s="1">
        <v>848</v>
      </c>
      <c r="J7073" s="1">
        <f>MONTH(BART_Rides[[#This Row],[Date]])</f>
        <v>5</v>
      </c>
      <c r="K7073" s="1">
        <f>WEEKDAY(BART_Rides[[#This Row],[Date]],2)</f>
        <v>1</v>
      </c>
      <c r="L7073" s="1" t="str">
        <f>LEFT(BART_Rides[[#This Row],[Lines]],1)</f>
        <v>Y</v>
      </c>
      <c r="M7073" s="1" t="str">
        <f>IF(BART_Rides[[#This Row],[FirstLetter]]="Y","Yes","No")</f>
        <v>Yes</v>
      </c>
      <c r="N7073" s="1" t="str">
        <f>IF(OR(BART_Rides[[#This Row],[Station Code]]="EM", BART_Rides[[#This Row],[Station Code]]="MT", BART_Rides[[#This Row],[Station Code]]="PL", BART_Rides[[#This Row],[Station Code]]="CC"), "Yes", "No")</f>
        <v>No</v>
      </c>
    </row>
    <row r="7074" spans="6:14">
      <c r="F7074" s="3">
        <v>44334</v>
      </c>
      <c r="G7074" s="1" t="s">
        <v>37</v>
      </c>
      <c r="H7074" s="1" t="s">
        <v>105</v>
      </c>
      <c r="I7074" s="1">
        <v>939</v>
      </c>
      <c r="J7074" s="1">
        <f>MONTH(BART_Rides[[#This Row],[Date]])</f>
        <v>5</v>
      </c>
      <c r="K7074" s="1">
        <f>WEEKDAY(BART_Rides[[#This Row],[Date]],2)</f>
        <v>2</v>
      </c>
      <c r="L7074" s="1" t="str">
        <f>LEFT(BART_Rides[[#This Row],[Lines]],1)</f>
        <v>Y</v>
      </c>
      <c r="M7074" s="1" t="str">
        <f>IF(BART_Rides[[#This Row],[FirstLetter]]="Y","Yes","No")</f>
        <v>Yes</v>
      </c>
      <c r="N7074" s="1" t="str">
        <f>IF(OR(BART_Rides[[#This Row],[Station Code]]="EM", BART_Rides[[#This Row],[Station Code]]="MT", BART_Rides[[#This Row],[Station Code]]="PL", BART_Rides[[#This Row],[Station Code]]="CC"), "Yes", "No")</f>
        <v>No</v>
      </c>
    </row>
    <row r="7075" spans="6:14">
      <c r="F7075" s="3">
        <v>44335</v>
      </c>
      <c r="G7075" s="1" t="s">
        <v>37</v>
      </c>
      <c r="H7075" s="1" t="s">
        <v>105</v>
      </c>
      <c r="I7075" s="1">
        <v>884</v>
      </c>
      <c r="J7075" s="1">
        <f>MONTH(BART_Rides[[#This Row],[Date]])</f>
        <v>5</v>
      </c>
      <c r="K7075" s="1">
        <f>WEEKDAY(BART_Rides[[#This Row],[Date]],2)</f>
        <v>3</v>
      </c>
      <c r="L7075" s="1" t="str">
        <f>LEFT(BART_Rides[[#This Row],[Lines]],1)</f>
        <v>Y</v>
      </c>
      <c r="M7075" s="1" t="str">
        <f>IF(BART_Rides[[#This Row],[FirstLetter]]="Y","Yes","No")</f>
        <v>Yes</v>
      </c>
      <c r="N7075" s="1" t="str">
        <f>IF(OR(BART_Rides[[#This Row],[Station Code]]="EM", BART_Rides[[#This Row],[Station Code]]="MT", BART_Rides[[#This Row],[Station Code]]="PL", BART_Rides[[#This Row],[Station Code]]="CC"), "Yes", "No")</f>
        <v>No</v>
      </c>
    </row>
    <row r="7076" spans="6:14">
      <c r="F7076" s="3">
        <v>44336</v>
      </c>
      <c r="G7076" s="1" t="s">
        <v>37</v>
      </c>
      <c r="H7076" s="1" t="s">
        <v>105</v>
      </c>
      <c r="I7076" s="1">
        <v>898</v>
      </c>
      <c r="J7076" s="1">
        <f>MONTH(BART_Rides[[#This Row],[Date]])</f>
        <v>5</v>
      </c>
      <c r="K7076" s="1">
        <f>WEEKDAY(BART_Rides[[#This Row],[Date]],2)</f>
        <v>4</v>
      </c>
      <c r="L7076" s="1" t="str">
        <f>LEFT(BART_Rides[[#This Row],[Lines]],1)</f>
        <v>Y</v>
      </c>
      <c r="M7076" s="1" t="str">
        <f>IF(BART_Rides[[#This Row],[FirstLetter]]="Y","Yes","No")</f>
        <v>Yes</v>
      </c>
      <c r="N7076" s="1" t="str">
        <f>IF(OR(BART_Rides[[#This Row],[Station Code]]="EM", BART_Rides[[#This Row],[Station Code]]="MT", BART_Rides[[#This Row],[Station Code]]="PL", BART_Rides[[#This Row],[Station Code]]="CC"), "Yes", "No")</f>
        <v>No</v>
      </c>
    </row>
    <row r="7077" spans="6:14">
      <c r="F7077" s="3">
        <v>44337</v>
      </c>
      <c r="G7077" s="1" t="s">
        <v>37</v>
      </c>
      <c r="H7077" s="1" t="s">
        <v>105</v>
      </c>
      <c r="I7077" s="1">
        <v>933</v>
      </c>
      <c r="J7077" s="1">
        <f>MONTH(BART_Rides[[#This Row],[Date]])</f>
        <v>5</v>
      </c>
      <c r="K7077" s="1">
        <f>WEEKDAY(BART_Rides[[#This Row],[Date]],2)</f>
        <v>5</v>
      </c>
      <c r="L7077" s="1" t="str">
        <f>LEFT(BART_Rides[[#This Row],[Lines]],1)</f>
        <v>Y</v>
      </c>
      <c r="M7077" s="1" t="str">
        <f>IF(BART_Rides[[#This Row],[FirstLetter]]="Y","Yes","No")</f>
        <v>Yes</v>
      </c>
      <c r="N7077" s="1" t="str">
        <f>IF(OR(BART_Rides[[#This Row],[Station Code]]="EM", BART_Rides[[#This Row],[Station Code]]="MT", BART_Rides[[#This Row],[Station Code]]="PL", BART_Rides[[#This Row],[Station Code]]="CC"), "Yes", "No")</f>
        <v>No</v>
      </c>
    </row>
    <row r="7078" spans="6:14">
      <c r="F7078" s="3">
        <v>44338</v>
      </c>
      <c r="G7078" s="1" t="s">
        <v>37</v>
      </c>
      <c r="H7078" s="1" t="s">
        <v>105</v>
      </c>
      <c r="I7078" s="1">
        <v>454</v>
      </c>
      <c r="J7078" s="1">
        <f>MONTH(BART_Rides[[#This Row],[Date]])</f>
        <v>5</v>
      </c>
      <c r="K7078" s="1">
        <f>WEEKDAY(BART_Rides[[#This Row],[Date]],2)</f>
        <v>6</v>
      </c>
      <c r="L7078" s="1" t="str">
        <f>LEFT(BART_Rides[[#This Row],[Lines]],1)</f>
        <v>Y</v>
      </c>
      <c r="M7078" s="1" t="str">
        <f>IF(BART_Rides[[#This Row],[FirstLetter]]="Y","Yes","No")</f>
        <v>Yes</v>
      </c>
      <c r="N7078" s="1" t="str">
        <f>IF(OR(BART_Rides[[#This Row],[Station Code]]="EM", BART_Rides[[#This Row],[Station Code]]="MT", BART_Rides[[#This Row],[Station Code]]="PL", BART_Rides[[#This Row],[Station Code]]="CC"), "Yes", "No")</f>
        <v>No</v>
      </c>
    </row>
    <row r="7079" spans="6:14">
      <c r="F7079" s="3">
        <v>44339</v>
      </c>
      <c r="G7079" s="1" t="s">
        <v>37</v>
      </c>
      <c r="H7079" s="1" t="s">
        <v>105</v>
      </c>
      <c r="I7079" s="1">
        <v>370</v>
      </c>
      <c r="J7079" s="1">
        <f>MONTH(BART_Rides[[#This Row],[Date]])</f>
        <v>5</v>
      </c>
      <c r="K7079" s="1">
        <f>WEEKDAY(BART_Rides[[#This Row],[Date]],2)</f>
        <v>7</v>
      </c>
      <c r="L7079" s="1" t="str">
        <f>LEFT(BART_Rides[[#This Row],[Lines]],1)</f>
        <v>Y</v>
      </c>
      <c r="M7079" s="1" t="str">
        <f>IF(BART_Rides[[#This Row],[FirstLetter]]="Y","Yes","No")</f>
        <v>Yes</v>
      </c>
      <c r="N7079" s="1" t="str">
        <f>IF(OR(BART_Rides[[#This Row],[Station Code]]="EM", BART_Rides[[#This Row],[Station Code]]="MT", BART_Rides[[#This Row],[Station Code]]="PL", BART_Rides[[#This Row],[Station Code]]="CC"), "Yes", "No")</f>
        <v>No</v>
      </c>
    </row>
    <row r="7080" spans="6:14">
      <c r="F7080" s="3">
        <v>44340</v>
      </c>
      <c r="G7080" s="1" t="s">
        <v>37</v>
      </c>
      <c r="H7080" s="1" t="s">
        <v>105</v>
      </c>
      <c r="I7080" s="1">
        <v>912</v>
      </c>
      <c r="J7080" s="1">
        <f>MONTH(BART_Rides[[#This Row],[Date]])</f>
        <v>5</v>
      </c>
      <c r="K7080" s="1">
        <f>WEEKDAY(BART_Rides[[#This Row],[Date]],2)</f>
        <v>1</v>
      </c>
      <c r="L7080" s="1" t="str">
        <f>LEFT(BART_Rides[[#This Row],[Lines]],1)</f>
        <v>Y</v>
      </c>
      <c r="M7080" s="1" t="str">
        <f>IF(BART_Rides[[#This Row],[FirstLetter]]="Y","Yes","No")</f>
        <v>Yes</v>
      </c>
      <c r="N7080" s="1" t="str">
        <f>IF(OR(BART_Rides[[#This Row],[Station Code]]="EM", BART_Rides[[#This Row],[Station Code]]="MT", BART_Rides[[#This Row],[Station Code]]="PL", BART_Rides[[#This Row],[Station Code]]="CC"), "Yes", "No")</f>
        <v>No</v>
      </c>
    </row>
    <row r="7081" spans="6:14">
      <c r="F7081" s="3">
        <v>44341</v>
      </c>
      <c r="G7081" s="1" t="s">
        <v>37</v>
      </c>
      <c r="H7081" s="1" t="s">
        <v>105</v>
      </c>
      <c r="I7081" s="1">
        <v>926</v>
      </c>
      <c r="J7081" s="1">
        <f>MONTH(BART_Rides[[#This Row],[Date]])</f>
        <v>5</v>
      </c>
      <c r="K7081" s="1">
        <f>WEEKDAY(BART_Rides[[#This Row],[Date]],2)</f>
        <v>2</v>
      </c>
      <c r="L7081" s="1" t="str">
        <f>LEFT(BART_Rides[[#This Row],[Lines]],1)</f>
        <v>Y</v>
      </c>
      <c r="M7081" s="1" t="str">
        <f>IF(BART_Rides[[#This Row],[FirstLetter]]="Y","Yes","No")</f>
        <v>Yes</v>
      </c>
      <c r="N7081" s="1" t="str">
        <f>IF(OR(BART_Rides[[#This Row],[Station Code]]="EM", BART_Rides[[#This Row],[Station Code]]="MT", BART_Rides[[#This Row],[Station Code]]="PL", BART_Rides[[#This Row],[Station Code]]="CC"), "Yes", "No")</f>
        <v>No</v>
      </c>
    </row>
    <row r="7082" spans="6:14">
      <c r="F7082" s="3">
        <v>44342</v>
      </c>
      <c r="G7082" s="1" t="s">
        <v>37</v>
      </c>
      <c r="H7082" s="1" t="s">
        <v>105</v>
      </c>
      <c r="I7082" s="1">
        <v>973</v>
      </c>
      <c r="J7082" s="1">
        <f>MONTH(BART_Rides[[#This Row],[Date]])</f>
        <v>5</v>
      </c>
      <c r="K7082" s="1">
        <f>WEEKDAY(BART_Rides[[#This Row],[Date]],2)</f>
        <v>3</v>
      </c>
      <c r="L7082" s="1" t="str">
        <f>LEFT(BART_Rides[[#This Row],[Lines]],1)</f>
        <v>Y</v>
      </c>
      <c r="M7082" s="1" t="str">
        <f>IF(BART_Rides[[#This Row],[FirstLetter]]="Y","Yes","No")</f>
        <v>Yes</v>
      </c>
      <c r="N7082" s="1" t="str">
        <f>IF(OR(BART_Rides[[#This Row],[Station Code]]="EM", BART_Rides[[#This Row],[Station Code]]="MT", BART_Rides[[#This Row],[Station Code]]="PL", BART_Rides[[#This Row],[Station Code]]="CC"), "Yes", "No")</f>
        <v>No</v>
      </c>
    </row>
    <row r="7083" spans="6:14">
      <c r="F7083" s="3">
        <v>44343</v>
      </c>
      <c r="G7083" s="1" t="s">
        <v>37</v>
      </c>
      <c r="H7083" s="1" t="s">
        <v>105</v>
      </c>
      <c r="I7083" s="1">
        <v>950</v>
      </c>
      <c r="J7083" s="1">
        <f>MONTH(BART_Rides[[#This Row],[Date]])</f>
        <v>5</v>
      </c>
      <c r="K7083" s="1">
        <f>WEEKDAY(BART_Rides[[#This Row],[Date]],2)</f>
        <v>4</v>
      </c>
      <c r="L7083" s="1" t="str">
        <f>LEFT(BART_Rides[[#This Row],[Lines]],1)</f>
        <v>Y</v>
      </c>
      <c r="M7083" s="1" t="str">
        <f>IF(BART_Rides[[#This Row],[FirstLetter]]="Y","Yes","No")</f>
        <v>Yes</v>
      </c>
      <c r="N7083" s="1" t="str">
        <f>IF(OR(BART_Rides[[#This Row],[Station Code]]="EM", BART_Rides[[#This Row],[Station Code]]="MT", BART_Rides[[#This Row],[Station Code]]="PL", BART_Rides[[#This Row],[Station Code]]="CC"), "Yes", "No")</f>
        <v>No</v>
      </c>
    </row>
    <row r="7084" spans="6:14">
      <c r="F7084" s="3">
        <v>44344</v>
      </c>
      <c r="G7084" s="1" t="s">
        <v>37</v>
      </c>
      <c r="H7084" s="1" t="s">
        <v>105</v>
      </c>
      <c r="I7084" s="1">
        <v>909</v>
      </c>
      <c r="J7084" s="1">
        <f>MONTH(BART_Rides[[#This Row],[Date]])</f>
        <v>5</v>
      </c>
      <c r="K7084" s="1">
        <f>WEEKDAY(BART_Rides[[#This Row],[Date]],2)</f>
        <v>5</v>
      </c>
      <c r="L7084" s="1" t="str">
        <f>LEFT(BART_Rides[[#This Row],[Lines]],1)</f>
        <v>Y</v>
      </c>
      <c r="M7084" s="1" t="str">
        <f>IF(BART_Rides[[#This Row],[FirstLetter]]="Y","Yes","No")</f>
        <v>Yes</v>
      </c>
      <c r="N7084" s="1" t="str">
        <f>IF(OR(BART_Rides[[#This Row],[Station Code]]="EM", BART_Rides[[#This Row],[Station Code]]="MT", BART_Rides[[#This Row],[Station Code]]="PL", BART_Rides[[#This Row],[Station Code]]="CC"), "Yes", "No")</f>
        <v>No</v>
      </c>
    </row>
    <row r="7085" spans="6:14">
      <c r="F7085" s="3">
        <v>44345</v>
      </c>
      <c r="G7085" s="1" t="s">
        <v>37</v>
      </c>
      <c r="H7085" s="1" t="s">
        <v>105</v>
      </c>
      <c r="I7085" s="1">
        <v>560</v>
      </c>
      <c r="J7085" s="1">
        <f>MONTH(BART_Rides[[#This Row],[Date]])</f>
        <v>5</v>
      </c>
      <c r="K7085" s="1">
        <f>WEEKDAY(BART_Rides[[#This Row],[Date]],2)</f>
        <v>6</v>
      </c>
      <c r="L7085" s="1" t="str">
        <f>LEFT(BART_Rides[[#This Row],[Lines]],1)</f>
        <v>Y</v>
      </c>
      <c r="M7085" s="1" t="str">
        <f>IF(BART_Rides[[#This Row],[FirstLetter]]="Y","Yes","No")</f>
        <v>Yes</v>
      </c>
      <c r="N7085" s="1" t="str">
        <f>IF(OR(BART_Rides[[#This Row],[Station Code]]="EM", BART_Rides[[#This Row],[Station Code]]="MT", BART_Rides[[#This Row],[Station Code]]="PL", BART_Rides[[#This Row],[Station Code]]="CC"), "Yes", "No")</f>
        <v>No</v>
      </c>
    </row>
    <row r="7086" spans="6:14">
      <c r="F7086" s="3">
        <v>44346</v>
      </c>
      <c r="G7086" s="1" t="s">
        <v>37</v>
      </c>
      <c r="H7086" s="1" t="s">
        <v>105</v>
      </c>
      <c r="I7086" s="1">
        <v>411</v>
      </c>
      <c r="J7086" s="1">
        <f>MONTH(BART_Rides[[#This Row],[Date]])</f>
        <v>5</v>
      </c>
      <c r="K7086" s="1">
        <f>WEEKDAY(BART_Rides[[#This Row],[Date]],2)</f>
        <v>7</v>
      </c>
      <c r="L7086" s="1" t="str">
        <f>LEFT(BART_Rides[[#This Row],[Lines]],1)</f>
        <v>Y</v>
      </c>
      <c r="M7086" s="1" t="str">
        <f>IF(BART_Rides[[#This Row],[FirstLetter]]="Y","Yes","No")</f>
        <v>Yes</v>
      </c>
      <c r="N7086" s="1" t="str">
        <f>IF(OR(BART_Rides[[#This Row],[Station Code]]="EM", BART_Rides[[#This Row],[Station Code]]="MT", BART_Rides[[#This Row],[Station Code]]="PL", BART_Rides[[#This Row],[Station Code]]="CC"), "Yes", "No")</f>
        <v>No</v>
      </c>
    </row>
    <row r="7087" spans="6:14">
      <c r="F7087" s="3">
        <v>44347</v>
      </c>
      <c r="G7087" s="1" t="s">
        <v>37</v>
      </c>
      <c r="H7087" s="1" t="s">
        <v>105</v>
      </c>
      <c r="I7087" s="1">
        <v>454</v>
      </c>
      <c r="J7087" s="1">
        <f>MONTH(BART_Rides[[#This Row],[Date]])</f>
        <v>5</v>
      </c>
      <c r="K7087" s="1">
        <f>WEEKDAY(BART_Rides[[#This Row],[Date]],2)</f>
        <v>1</v>
      </c>
      <c r="L7087" s="1" t="str">
        <f>LEFT(BART_Rides[[#This Row],[Lines]],1)</f>
        <v>Y</v>
      </c>
      <c r="M7087" s="1" t="str">
        <f>IF(BART_Rides[[#This Row],[FirstLetter]]="Y","Yes","No")</f>
        <v>Yes</v>
      </c>
      <c r="N7087" s="1" t="str">
        <f>IF(OR(BART_Rides[[#This Row],[Station Code]]="EM", BART_Rides[[#This Row],[Station Code]]="MT", BART_Rides[[#This Row],[Station Code]]="PL", BART_Rides[[#This Row],[Station Code]]="CC"), "Yes", "No")</f>
        <v>No</v>
      </c>
    </row>
    <row r="7088" spans="6:14">
      <c r="F7088" s="3">
        <v>44348</v>
      </c>
      <c r="G7088" s="1" t="s">
        <v>37</v>
      </c>
      <c r="H7088" s="1" t="s">
        <v>105</v>
      </c>
      <c r="I7088" s="1">
        <v>946</v>
      </c>
      <c r="J7088" s="1">
        <f>MONTH(BART_Rides[[#This Row],[Date]])</f>
        <v>6</v>
      </c>
      <c r="K7088" s="1">
        <f>WEEKDAY(BART_Rides[[#This Row],[Date]],2)</f>
        <v>2</v>
      </c>
      <c r="L7088" s="1" t="str">
        <f>LEFT(BART_Rides[[#This Row],[Lines]],1)</f>
        <v>Y</v>
      </c>
      <c r="M7088" s="1" t="str">
        <f>IF(BART_Rides[[#This Row],[FirstLetter]]="Y","Yes","No")</f>
        <v>Yes</v>
      </c>
      <c r="N7088" s="1" t="str">
        <f>IF(OR(BART_Rides[[#This Row],[Station Code]]="EM", BART_Rides[[#This Row],[Station Code]]="MT", BART_Rides[[#This Row],[Station Code]]="PL", BART_Rides[[#This Row],[Station Code]]="CC"), "Yes", "No")</f>
        <v>No</v>
      </c>
    </row>
    <row r="7089" spans="6:14">
      <c r="F7089" s="3">
        <v>44349</v>
      </c>
      <c r="G7089" s="1" t="s">
        <v>37</v>
      </c>
      <c r="H7089" s="1" t="s">
        <v>105</v>
      </c>
      <c r="I7089" s="1">
        <v>936</v>
      </c>
      <c r="J7089" s="1">
        <f>MONTH(BART_Rides[[#This Row],[Date]])</f>
        <v>6</v>
      </c>
      <c r="K7089" s="1">
        <f>WEEKDAY(BART_Rides[[#This Row],[Date]],2)</f>
        <v>3</v>
      </c>
      <c r="L7089" s="1" t="str">
        <f>LEFT(BART_Rides[[#This Row],[Lines]],1)</f>
        <v>Y</v>
      </c>
      <c r="M7089" s="1" t="str">
        <f>IF(BART_Rides[[#This Row],[FirstLetter]]="Y","Yes","No")</f>
        <v>Yes</v>
      </c>
      <c r="N7089" s="1" t="str">
        <f>IF(OR(BART_Rides[[#This Row],[Station Code]]="EM", BART_Rides[[#This Row],[Station Code]]="MT", BART_Rides[[#This Row],[Station Code]]="PL", BART_Rides[[#This Row],[Station Code]]="CC"), "Yes", "No")</f>
        <v>No</v>
      </c>
    </row>
    <row r="7090" spans="6:14">
      <c r="F7090" s="3">
        <v>44350</v>
      </c>
      <c r="G7090" s="1" t="s">
        <v>37</v>
      </c>
      <c r="H7090" s="1" t="s">
        <v>105</v>
      </c>
      <c r="I7090" s="1">
        <v>1018</v>
      </c>
      <c r="J7090" s="1">
        <f>MONTH(BART_Rides[[#This Row],[Date]])</f>
        <v>6</v>
      </c>
      <c r="K7090" s="1">
        <f>WEEKDAY(BART_Rides[[#This Row],[Date]],2)</f>
        <v>4</v>
      </c>
      <c r="L7090" s="1" t="str">
        <f>LEFT(BART_Rides[[#This Row],[Lines]],1)</f>
        <v>Y</v>
      </c>
      <c r="M7090" s="1" t="str">
        <f>IF(BART_Rides[[#This Row],[FirstLetter]]="Y","Yes","No")</f>
        <v>Yes</v>
      </c>
      <c r="N7090" s="1" t="str">
        <f>IF(OR(BART_Rides[[#This Row],[Station Code]]="EM", BART_Rides[[#This Row],[Station Code]]="MT", BART_Rides[[#This Row],[Station Code]]="PL", BART_Rides[[#This Row],[Station Code]]="CC"), "Yes", "No")</f>
        <v>No</v>
      </c>
    </row>
    <row r="7091" spans="6:14">
      <c r="F7091" s="3">
        <v>44351</v>
      </c>
      <c r="G7091" s="1" t="s">
        <v>37</v>
      </c>
      <c r="H7091" s="1" t="s">
        <v>105</v>
      </c>
      <c r="I7091" s="1">
        <v>973</v>
      </c>
      <c r="J7091" s="1">
        <f>MONTH(BART_Rides[[#This Row],[Date]])</f>
        <v>6</v>
      </c>
      <c r="K7091" s="1">
        <f>WEEKDAY(BART_Rides[[#This Row],[Date]],2)</f>
        <v>5</v>
      </c>
      <c r="L7091" s="1" t="str">
        <f>LEFT(BART_Rides[[#This Row],[Lines]],1)</f>
        <v>Y</v>
      </c>
      <c r="M7091" s="1" t="str">
        <f>IF(BART_Rides[[#This Row],[FirstLetter]]="Y","Yes","No")</f>
        <v>Yes</v>
      </c>
      <c r="N7091" s="1" t="str">
        <f>IF(OR(BART_Rides[[#This Row],[Station Code]]="EM", BART_Rides[[#This Row],[Station Code]]="MT", BART_Rides[[#This Row],[Station Code]]="PL", BART_Rides[[#This Row],[Station Code]]="CC"), "Yes", "No")</f>
        <v>No</v>
      </c>
    </row>
    <row r="7092" spans="6:14">
      <c r="F7092" s="3">
        <v>44352</v>
      </c>
      <c r="G7092" s="1" t="s">
        <v>37</v>
      </c>
      <c r="H7092" s="1" t="s">
        <v>105</v>
      </c>
      <c r="I7092" s="1">
        <v>495</v>
      </c>
      <c r="J7092" s="1">
        <f>MONTH(BART_Rides[[#This Row],[Date]])</f>
        <v>6</v>
      </c>
      <c r="K7092" s="1">
        <f>WEEKDAY(BART_Rides[[#This Row],[Date]],2)</f>
        <v>6</v>
      </c>
      <c r="L7092" s="1" t="str">
        <f>LEFT(BART_Rides[[#This Row],[Lines]],1)</f>
        <v>Y</v>
      </c>
      <c r="M7092" s="1" t="str">
        <f>IF(BART_Rides[[#This Row],[FirstLetter]]="Y","Yes","No")</f>
        <v>Yes</v>
      </c>
      <c r="N7092" s="1" t="str">
        <f>IF(OR(BART_Rides[[#This Row],[Station Code]]="EM", BART_Rides[[#This Row],[Station Code]]="MT", BART_Rides[[#This Row],[Station Code]]="PL", BART_Rides[[#This Row],[Station Code]]="CC"), "Yes", "No")</f>
        <v>No</v>
      </c>
    </row>
    <row r="7093" spans="6:14">
      <c r="F7093" s="3">
        <v>44353</v>
      </c>
      <c r="G7093" s="1" t="s">
        <v>37</v>
      </c>
      <c r="H7093" s="1" t="s">
        <v>105</v>
      </c>
      <c r="I7093" s="1">
        <v>444</v>
      </c>
      <c r="J7093" s="1">
        <f>MONTH(BART_Rides[[#This Row],[Date]])</f>
        <v>6</v>
      </c>
      <c r="K7093" s="1">
        <f>WEEKDAY(BART_Rides[[#This Row],[Date]],2)</f>
        <v>7</v>
      </c>
      <c r="L7093" s="1" t="str">
        <f>LEFT(BART_Rides[[#This Row],[Lines]],1)</f>
        <v>Y</v>
      </c>
      <c r="M7093" s="1" t="str">
        <f>IF(BART_Rides[[#This Row],[FirstLetter]]="Y","Yes","No")</f>
        <v>Yes</v>
      </c>
      <c r="N7093" s="1" t="str">
        <f>IF(OR(BART_Rides[[#This Row],[Station Code]]="EM", BART_Rides[[#This Row],[Station Code]]="MT", BART_Rides[[#This Row],[Station Code]]="PL", BART_Rides[[#This Row],[Station Code]]="CC"), "Yes", "No")</f>
        <v>No</v>
      </c>
    </row>
    <row r="7094" spans="6:14">
      <c r="F7094" s="3">
        <v>44354</v>
      </c>
      <c r="G7094" s="1" t="s">
        <v>37</v>
      </c>
      <c r="H7094" s="1" t="s">
        <v>105</v>
      </c>
      <c r="I7094" s="1">
        <v>936</v>
      </c>
      <c r="J7094" s="1">
        <f>MONTH(BART_Rides[[#This Row],[Date]])</f>
        <v>6</v>
      </c>
      <c r="K7094" s="1">
        <f>WEEKDAY(BART_Rides[[#This Row],[Date]],2)</f>
        <v>1</v>
      </c>
      <c r="L7094" s="1" t="str">
        <f>LEFT(BART_Rides[[#This Row],[Lines]],1)</f>
        <v>Y</v>
      </c>
      <c r="M7094" s="1" t="str">
        <f>IF(BART_Rides[[#This Row],[FirstLetter]]="Y","Yes","No")</f>
        <v>Yes</v>
      </c>
      <c r="N7094" s="1" t="str">
        <f>IF(OR(BART_Rides[[#This Row],[Station Code]]="EM", BART_Rides[[#This Row],[Station Code]]="MT", BART_Rides[[#This Row],[Station Code]]="PL", BART_Rides[[#This Row],[Station Code]]="CC"), "Yes", "No")</f>
        <v>No</v>
      </c>
    </row>
    <row r="7095" spans="6:14">
      <c r="F7095" s="3">
        <v>44355</v>
      </c>
      <c r="G7095" s="1" t="s">
        <v>37</v>
      </c>
      <c r="H7095" s="1" t="s">
        <v>105</v>
      </c>
      <c r="I7095" s="1">
        <v>1020</v>
      </c>
      <c r="J7095" s="1">
        <f>MONTH(BART_Rides[[#This Row],[Date]])</f>
        <v>6</v>
      </c>
      <c r="K7095" s="1">
        <f>WEEKDAY(BART_Rides[[#This Row],[Date]],2)</f>
        <v>2</v>
      </c>
      <c r="L7095" s="1" t="str">
        <f>LEFT(BART_Rides[[#This Row],[Lines]],1)</f>
        <v>Y</v>
      </c>
      <c r="M7095" s="1" t="str">
        <f>IF(BART_Rides[[#This Row],[FirstLetter]]="Y","Yes","No")</f>
        <v>Yes</v>
      </c>
      <c r="N7095" s="1" t="str">
        <f>IF(OR(BART_Rides[[#This Row],[Station Code]]="EM", BART_Rides[[#This Row],[Station Code]]="MT", BART_Rides[[#This Row],[Station Code]]="PL", BART_Rides[[#This Row],[Station Code]]="CC"), "Yes", "No")</f>
        <v>No</v>
      </c>
    </row>
    <row r="7096" spans="6:14">
      <c r="F7096" s="3">
        <v>44356</v>
      </c>
      <c r="G7096" s="1" t="s">
        <v>37</v>
      </c>
      <c r="H7096" s="1" t="s">
        <v>105</v>
      </c>
      <c r="I7096" s="1">
        <v>1056</v>
      </c>
      <c r="J7096" s="1">
        <f>MONTH(BART_Rides[[#This Row],[Date]])</f>
        <v>6</v>
      </c>
      <c r="K7096" s="1">
        <f>WEEKDAY(BART_Rides[[#This Row],[Date]],2)</f>
        <v>3</v>
      </c>
      <c r="L7096" s="1" t="str">
        <f>LEFT(BART_Rides[[#This Row],[Lines]],1)</f>
        <v>Y</v>
      </c>
      <c r="M7096" s="1" t="str">
        <f>IF(BART_Rides[[#This Row],[FirstLetter]]="Y","Yes","No")</f>
        <v>Yes</v>
      </c>
      <c r="N7096" s="1" t="str">
        <f>IF(OR(BART_Rides[[#This Row],[Station Code]]="EM", BART_Rides[[#This Row],[Station Code]]="MT", BART_Rides[[#This Row],[Station Code]]="PL", BART_Rides[[#This Row],[Station Code]]="CC"), "Yes", "No")</f>
        <v>No</v>
      </c>
    </row>
    <row r="7097" spans="6:14">
      <c r="F7097" s="3">
        <v>44357</v>
      </c>
      <c r="G7097" s="1" t="s">
        <v>37</v>
      </c>
      <c r="H7097" s="1" t="s">
        <v>105</v>
      </c>
      <c r="I7097" s="1">
        <v>1051</v>
      </c>
      <c r="J7097" s="1">
        <f>MONTH(BART_Rides[[#This Row],[Date]])</f>
        <v>6</v>
      </c>
      <c r="K7097" s="1">
        <f>WEEKDAY(BART_Rides[[#This Row],[Date]],2)</f>
        <v>4</v>
      </c>
      <c r="L7097" s="1" t="str">
        <f>LEFT(BART_Rides[[#This Row],[Lines]],1)</f>
        <v>Y</v>
      </c>
      <c r="M7097" s="1" t="str">
        <f>IF(BART_Rides[[#This Row],[FirstLetter]]="Y","Yes","No")</f>
        <v>Yes</v>
      </c>
      <c r="N7097" s="1" t="str">
        <f>IF(OR(BART_Rides[[#This Row],[Station Code]]="EM", BART_Rides[[#This Row],[Station Code]]="MT", BART_Rides[[#This Row],[Station Code]]="PL", BART_Rides[[#This Row],[Station Code]]="CC"), "Yes", "No")</f>
        <v>No</v>
      </c>
    </row>
    <row r="7098" spans="6:14">
      <c r="F7098" s="3">
        <v>44358</v>
      </c>
      <c r="G7098" s="1" t="s">
        <v>37</v>
      </c>
      <c r="H7098" s="1" t="s">
        <v>105</v>
      </c>
      <c r="I7098" s="1">
        <v>1011</v>
      </c>
      <c r="J7098" s="1">
        <f>MONTH(BART_Rides[[#This Row],[Date]])</f>
        <v>6</v>
      </c>
      <c r="K7098" s="1">
        <f>WEEKDAY(BART_Rides[[#This Row],[Date]],2)</f>
        <v>5</v>
      </c>
      <c r="L7098" s="1" t="str">
        <f>LEFT(BART_Rides[[#This Row],[Lines]],1)</f>
        <v>Y</v>
      </c>
      <c r="M7098" s="1" t="str">
        <f>IF(BART_Rides[[#This Row],[FirstLetter]]="Y","Yes","No")</f>
        <v>Yes</v>
      </c>
      <c r="N7098" s="1" t="str">
        <f>IF(OR(BART_Rides[[#This Row],[Station Code]]="EM", BART_Rides[[#This Row],[Station Code]]="MT", BART_Rides[[#This Row],[Station Code]]="PL", BART_Rides[[#This Row],[Station Code]]="CC"), "Yes", "No")</f>
        <v>No</v>
      </c>
    </row>
    <row r="7099" spans="6:14">
      <c r="F7099" s="3">
        <v>44359</v>
      </c>
      <c r="G7099" s="1" t="s">
        <v>37</v>
      </c>
      <c r="H7099" s="1" t="s">
        <v>105</v>
      </c>
      <c r="I7099" s="1">
        <v>574</v>
      </c>
      <c r="J7099" s="1">
        <f>MONTH(BART_Rides[[#This Row],[Date]])</f>
        <v>6</v>
      </c>
      <c r="K7099" s="1">
        <f>WEEKDAY(BART_Rides[[#This Row],[Date]],2)</f>
        <v>6</v>
      </c>
      <c r="L7099" s="1" t="str">
        <f>LEFT(BART_Rides[[#This Row],[Lines]],1)</f>
        <v>Y</v>
      </c>
      <c r="M7099" s="1" t="str">
        <f>IF(BART_Rides[[#This Row],[FirstLetter]]="Y","Yes","No")</f>
        <v>Yes</v>
      </c>
      <c r="N7099" s="1" t="str">
        <f>IF(OR(BART_Rides[[#This Row],[Station Code]]="EM", BART_Rides[[#This Row],[Station Code]]="MT", BART_Rides[[#This Row],[Station Code]]="PL", BART_Rides[[#This Row],[Station Code]]="CC"), "Yes", "No")</f>
        <v>No</v>
      </c>
    </row>
    <row r="7100" spans="6:14">
      <c r="F7100" s="3">
        <v>44360</v>
      </c>
      <c r="G7100" s="1" t="s">
        <v>37</v>
      </c>
      <c r="H7100" s="1" t="s">
        <v>105</v>
      </c>
      <c r="I7100" s="1">
        <v>444</v>
      </c>
      <c r="J7100" s="1">
        <f>MONTH(BART_Rides[[#This Row],[Date]])</f>
        <v>6</v>
      </c>
      <c r="K7100" s="1">
        <f>WEEKDAY(BART_Rides[[#This Row],[Date]],2)</f>
        <v>7</v>
      </c>
      <c r="L7100" s="1" t="str">
        <f>LEFT(BART_Rides[[#This Row],[Lines]],1)</f>
        <v>Y</v>
      </c>
      <c r="M7100" s="1" t="str">
        <f>IF(BART_Rides[[#This Row],[FirstLetter]]="Y","Yes","No")</f>
        <v>Yes</v>
      </c>
      <c r="N7100" s="1" t="str">
        <f>IF(OR(BART_Rides[[#This Row],[Station Code]]="EM", BART_Rides[[#This Row],[Station Code]]="MT", BART_Rides[[#This Row],[Station Code]]="PL", BART_Rides[[#This Row],[Station Code]]="CC"), "Yes", "No")</f>
        <v>No</v>
      </c>
    </row>
    <row r="7101" spans="6:14">
      <c r="F7101" s="3">
        <v>44361</v>
      </c>
      <c r="G7101" s="1" t="s">
        <v>37</v>
      </c>
      <c r="H7101" s="1" t="s">
        <v>105</v>
      </c>
      <c r="I7101" s="1">
        <v>1016</v>
      </c>
      <c r="J7101" s="1">
        <f>MONTH(BART_Rides[[#This Row],[Date]])</f>
        <v>6</v>
      </c>
      <c r="K7101" s="1">
        <f>WEEKDAY(BART_Rides[[#This Row],[Date]],2)</f>
        <v>1</v>
      </c>
      <c r="L7101" s="1" t="str">
        <f>LEFT(BART_Rides[[#This Row],[Lines]],1)</f>
        <v>Y</v>
      </c>
      <c r="M7101" s="1" t="str">
        <f>IF(BART_Rides[[#This Row],[FirstLetter]]="Y","Yes","No")</f>
        <v>Yes</v>
      </c>
      <c r="N7101" s="1" t="str">
        <f>IF(OR(BART_Rides[[#This Row],[Station Code]]="EM", BART_Rides[[#This Row],[Station Code]]="MT", BART_Rides[[#This Row],[Station Code]]="PL", BART_Rides[[#This Row],[Station Code]]="CC"), "Yes", "No")</f>
        <v>No</v>
      </c>
    </row>
    <row r="7102" spans="6:14">
      <c r="F7102" s="3">
        <v>44362</v>
      </c>
      <c r="G7102" s="1" t="s">
        <v>37</v>
      </c>
      <c r="H7102" s="1" t="s">
        <v>105</v>
      </c>
      <c r="I7102" s="1">
        <v>1079</v>
      </c>
      <c r="J7102" s="1">
        <f>MONTH(BART_Rides[[#This Row],[Date]])</f>
        <v>6</v>
      </c>
      <c r="K7102" s="1">
        <f>WEEKDAY(BART_Rides[[#This Row],[Date]],2)</f>
        <v>2</v>
      </c>
      <c r="L7102" s="1" t="str">
        <f>LEFT(BART_Rides[[#This Row],[Lines]],1)</f>
        <v>Y</v>
      </c>
      <c r="M7102" s="1" t="str">
        <f>IF(BART_Rides[[#This Row],[FirstLetter]]="Y","Yes","No")</f>
        <v>Yes</v>
      </c>
      <c r="N7102" s="1" t="str">
        <f>IF(OR(BART_Rides[[#This Row],[Station Code]]="EM", BART_Rides[[#This Row],[Station Code]]="MT", BART_Rides[[#This Row],[Station Code]]="PL", BART_Rides[[#This Row],[Station Code]]="CC"), "Yes", "No")</f>
        <v>No</v>
      </c>
    </row>
    <row r="7103" spans="6:14">
      <c r="F7103" s="3">
        <v>44363</v>
      </c>
      <c r="G7103" s="1" t="s">
        <v>37</v>
      </c>
      <c r="H7103" s="1" t="s">
        <v>105</v>
      </c>
      <c r="I7103" s="1">
        <v>1135</v>
      </c>
      <c r="J7103" s="1">
        <f>MONTH(BART_Rides[[#This Row],[Date]])</f>
        <v>6</v>
      </c>
      <c r="K7103" s="1">
        <f>WEEKDAY(BART_Rides[[#This Row],[Date]],2)</f>
        <v>3</v>
      </c>
      <c r="L7103" s="1" t="str">
        <f>LEFT(BART_Rides[[#This Row],[Lines]],1)</f>
        <v>Y</v>
      </c>
      <c r="M7103" s="1" t="str">
        <f>IF(BART_Rides[[#This Row],[FirstLetter]]="Y","Yes","No")</f>
        <v>Yes</v>
      </c>
      <c r="N7103" s="1" t="str">
        <f>IF(OR(BART_Rides[[#This Row],[Station Code]]="EM", BART_Rides[[#This Row],[Station Code]]="MT", BART_Rides[[#This Row],[Station Code]]="PL", BART_Rides[[#This Row],[Station Code]]="CC"), "Yes", "No")</f>
        <v>No</v>
      </c>
    </row>
    <row r="7104" spans="6:14">
      <c r="F7104" s="3">
        <v>44364</v>
      </c>
      <c r="G7104" s="1" t="s">
        <v>37</v>
      </c>
      <c r="H7104" s="1" t="s">
        <v>105</v>
      </c>
      <c r="I7104" s="1">
        <v>1207</v>
      </c>
      <c r="J7104" s="1">
        <f>MONTH(BART_Rides[[#This Row],[Date]])</f>
        <v>6</v>
      </c>
      <c r="K7104" s="1">
        <f>WEEKDAY(BART_Rides[[#This Row],[Date]],2)</f>
        <v>4</v>
      </c>
      <c r="L7104" s="1" t="str">
        <f>LEFT(BART_Rides[[#This Row],[Lines]],1)</f>
        <v>Y</v>
      </c>
      <c r="M7104" s="1" t="str">
        <f>IF(BART_Rides[[#This Row],[FirstLetter]]="Y","Yes","No")</f>
        <v>Yes</v>
      </c>
      <c r="N7104" s="1" t="str">
        <f>IF(OR(BART_Rides[[#This Row],[Station Code]]="EM", BART_Rides[[#This Row],[Station Code]]="MT", BART_Rides[[#This Row],[Station Code]]="PL", BART_Rides[[#This Row],[Station Code]]="CC"), "Yes", "No")</f>
        <v>No</v>
      </c>
    </row>
    <row r="7105" spans="6:14">
      <c r="F7105" s="3">
        <v>44365</v>
      </c>
      <c r="G7105" s="1" t="s">
        <v>37</v>
      </c>
      <c r="H7105" s="1" t="s">
        <v>105</v>
      </c>
      <c r="I7105" s="1">
        <v>998</v>
      </c>
      <c r="J7105" s="1">
        <f>MONTH(BART_Rides[[#This Row],[Date]])</f>
        <v>6</v>
      </c>
      <c r="K7105" s="1">
        <f>WEEKDAY(BART_Rides[[#This Row],[Date]],2)</f>
        <v>5</v>
      </c>
      <c r="L7105" s="1" t="str">
        <f>LEFT(BART_Rides[[#This Row],[Lines]],1)</f>
        <v>Y</v>
      </c>
      <c r="M7105" s="1" t="str">
        <f>IF(BART_Rides[[#This Row],[FirstLetter]]="Y","Yes","No")</f>
        <v>Yes</v>
      </c>
      <c r="N7105" s="1" t="str">
        <f>IF(OR(BART_Rides[[#This Row],[Station Code]]="EM", BART_Rides[[#This Row],[Station Code]]="MT", BART_Rides[[#This Row],[Station Code]]="PL", BART_Rides[[#This Row],[Station Code]]="CC"), "Yes", "No")</f>
        <v>No</v>
      </c>
    </row>
    <row r="7106" spans="6:14">
      <c r="F7106" s="3">
        <v>44366</v>
      </c>
      <c r="G7106" s="1" t="s">
        <v>37</v>
      </c>
      <c r="H7106" s="1" t="s">
        <v>105</v>
      </c>
      <c r="I7106" s="1">
        <v>565</v>
      </c>
      <c r="J7106" s="1">
        <f>MONTH(BART_Rides[[#This Row],[Date]])</f>
        <v>6</v>
      </c>
      <c r="K7106" s="1">
        <f>WEEKDAY(BART_Rides[[#This Row],[Date]],2)</f>
        <v>6</v>
      </c>
      <c r="L7106" s="1" t="str">
        <f>LEFT(BART_Rides[[#This Row],[Lines]],1)</f>
        <v>Y</v>
      </c>
      <c r="M7106" s="1" t="str">
        <f>IF(BART_Rides[[#This Row],[FirstLetter]]="Y","Yes","No")</f>
        <v>Yes</v>
      </c>
      <c r="N7106" s="1" t="str">
        <f>IF(OR(BART_Rides[[#This Row],[Station Code]]="EM", BART_Rides[[#This Row],[Station Code]]="MT", BART_Rides[[#This Row],[Station Code]]="PL", BART_Rides[[#This Row],[Station Code]]="CC"), "Yes", "No")</f>
        <v>No</v>
      </c>
    </row>
    <row r="7107" spans="6:14">
      <c r="F7107" s="3">
        <v>44367</v>
      </c>
      <c r="G7107" s="1" t="s">
        <v>37</v>
      </c>
      <c r="H7107" s="1" t="s">
        <v>105</v>
      </c>
      <c r="I7107" s="1">
        <v>473</v>
      </c>
      <c r="J7107" s="1">
        <f>MONTH(BART_Rides[[#This Row],[Date]])</f>
        <v>6</v>
      </c>
      <c r="K7107" s="1">
        <f>WEEKDAY(BART_Rides[[#This Row],[Date]],2)</f>
        <v>7</v>
      </c>
      <c r="L7107" s="1" t="str">
        <f>LEFT(BART_Rides[[#This Row],[Lines]],1)</f>
        <v>Y</v>
      </c>
      <c r="M7107" s="1" t="str">
        <f>IF(BART_Rides[[#This Row],[FirstLetter]]="Y","Yes","No")</f>
        <v>Yes</v>
      </c>
      <c r="N7107" s="1" t="str">
        <f>IF(OR(BART_Rides[[#This Row],[Station Code]]="EM", BART_Rides[[#This Row],[Station Code]]="MT", BART_Rides[[#This Row],[Station Code]]="PL", BART_Rides[[#This Row],[Station Code]]="CC"), "Yes", "No")</f>
        <v>No</v>
      </c>
    </row>
    <row r="7108" spans="6:14">
      <c r="F7108" s="3">
        <v>44368</v>
      </c>
      <c r="G7108" s="1" t="s">
        <v>37</v>
      </c>
      <c r="H7108" s="1" t="s">
        <v>105</v>
      </c>
      <c r="I7108" s="1">
        <v>1022</v>
      </c>
      <c r="J7108" s="1">
        <f>MONTH(BART_Rides[[#This Row],[Date]])</f>
        <v>6</v>
      </c>
      <c r="K7108" s="1">
        <f>WEEKDAY(BART_Rides[[#This Row],[Date]],2)</f>
        <v>1</v>
      </c>
      <c r="L7108" s="1" t="str">
        <f>LEFT(BART_Rides[[#This Row],[Lines]],1)</f>
        <v>Y</v>
      </c>
      <c r="M7108" s="1" t="str">
        <f>IF(BART_Rides[[#This Row],[FirstLetter]]="Y","Yes","No")</f>
        <v>Yes</v>
      </c>
      <c r="N7108" s="1" t="str">
        <f>IF(OR(BART_Rides[[#This Row],[Station Code]]="EM", BART_Rides[[#This Row],[Station Code]]="MT", BART_Rides[[#This Row],[Station Code]]="PL", BART_Rides[[#This Row],[Station Code]]="CC"), "Yes", "No")</f>
        <v>No</v>
      </c>
    </row>
    <row r="7109" spans="6:14">
      <c r="F7109" s="3">
        <v>44369</v>
      </c>
      <c r="G7109" s="1" t="s">
        <v>37</v>
      </c>
      <c r="H7109" s="1" t="s">
        <v>105</v>
      </c>
      <c r="I7109" s="1">
        <v>1131</v>
      </c>
      <c r="J7109" s="1">
        <f>MONTH(BART_Rides[[#This Row],[Date]])</f>
        <v>6</v>
      </c>
      <c r="K7109" s="1">
        <f>WEEKDAY(BART_Rides[[#This Row],[Date]],2)</f>
        <v>2</v>
      </c>
      <c r="L7109" s="1" t="str">
        <f>LEFT(BART_Rides[[#This Row],[Lines]],1)</f>
        <v>Y</v>
      </c>
      <c r="M7109" s="1" t="str">
        <f>IF(BART_Rides[[#This Row],[FirstLetter]]="Y","Yes","No")</f>
        <v>Yes</v>
      </c>
      <c r="N7109" s="1" t="str">
        <f>IF(OR(BART_Rides[[#This Row],[Station Code]]="EM", BART_Rides[[#This Row],[Station Code]]="MT", BART_Rides[[#This Row],[Station Code]]="PL", BART_Rides[[#This Row],[Station Code]]="CC"), "Yes", "No")</f>
        <v>No</v>
      </c>
    </row>
    <row r="7110" spans="6:14">
      <c r="F7110" s="3">
        <v>44370</v>
      </c>
      <c r="G7110" s="1" t="s">
        <v>37</v>
      </c>
      <c r="H7110" s="1" t="s">
        <v>105</v>
      </c>
      <c r="I7110" s="1">
        <v>1145</v>
      </c>
      <c r="J7110" s="1">
        <f>MONTH(BART_Rides[[#This Row],[Date]])</f>
        <v>6</v>
      </c>
      <c r="K7110" s="1">
        <f>WEEKDAY(BART_Rides[[#This Row],[Date]],2)</f>
        <v>3</v>
      </c>
      <c r="L7110" s="1" t="str">
        <f>LEFT(BART_Rides[[#This Row],[Lines]],1)</f>
        <v>Y</v>
      </c>
      <c r="M7110" s="1" t="str">
        <f>IF(BART_Rides[[#This Row],[FirstLetter]]="Y","Yes","No")</f>
        <v>Yes</v>
      </c>
      <c r="N7110" s="1" t="str">
        <f>IF(OR(BART_Rides[[#This Row],[Station Code]]="EM", BART_Rides[[#This Row],[Station Code]]="MT", BART_Rides[[#This Row],[Station Code]]="PL", BART_Rides[[#This Row],[Station Code]]="CC"), "Yes", "No")</f>
        <v>No</v>
      </c>
    </row>
    <row r="7111" spans="6:14">
      <c r="F7111" s="3">
        <v>44371</v>
      </c>
      <c r="G7111" s="1" t="s">
        <v>37</v>
      </c>
      <c r="H7111" s="1" t="s">
        <v>105</v>
      </c>
      <c r="I7111" s="1">
        <v>1136</v>
      </c>
      <c r="J7111" s="1">
        <f>MONTH(BART_Rides[[#This Row],[Date]])</f>
        <v>6</v>
      </c>
      <c r="K7111" s="1">
        <f>WEEKDAY(BART_Rides[[#This Row],[Date]],2)</f>
        <v>4</v>
      </c>
      <c r="L7111" s="1" t="str">
        <f>LEFT(BART_Rides[[#This Row],[Lines]],1)</f>
        <v>Y</v>
      </c>
      <c r="M7111" s="1" t="str">
        <f>IF(BART_Rides[[#This Row],[FirstLetter]]="Y","Yes","No")</f>
        <v>Yes</v>
      </c>
      <c r="N7111" s="1" t="str">
        <f>IF(OR(BART_Rides[[#This Row],[Station Code]]="EM", BART_Rides[[#This Row],[Station Code]]="MT", BART_Rides[[#This Row],[Station Code]]="PL", BART_Rides[[#This Row],[Station Code]]="CC"), "Yes", "No")</f>
        <v>No</v>
      </c>
    </row>
    <row r="7112" spans="6:14">
      <c r="F7112" s="3">
        <v>44372</v>
      </c>
      <c r="G7112" s="1" t="s">
        <v>37</v>
      </c>
      <c r="H7112" s="1" t="s">
        <v>105</v>
      </c>
      <c r="I7112" s="1">
        <v>1326</v>
      </c>
      <c r="J7112" s="1">
        <f>MONTH(BART_Rides[[#This Row],[Date]])</f>
        <v>6</v>
      </c>
      <c r="K7112" s="1">
        <f>WEEKDAY(BART_Rides[[#This Row],[Date]],2)</f>
        <v>5</v>
      </c>
      <c r="L7112" s="1" t="str">
        <f>LEFT(BART_Rides[[#This Row],[Lines]],1)</f>
        <v>Y</v>
      </c>
      <c r="M7112" s="1" t="str">
        <f>IF(BART_Rides[[#This Row],[FirstLetter]]="Y","Yes","No")</f>
        <v>Yes</v>
      </c>
      <c r="N7112" s="1" t="str">
        <f>IF(OR(BART_Rides[[#This Row],[Station Code]]="EM", BART_Rides[[#This Row],[Station Code]]="MT", BART_Rides[[#This Row],[Station Code]]="PL", BART_Rides[[#This Row],[Station Code]]="CC"), "Yes", "No")</f>
        <v>No</v>
      </c>
    </row>
    <row r="7113" spans="6:14">
      <c r="F7113" s="3">
        <v>44373</v>
      </c>
      <c r="G7113" s="1" t="s">
        <v>37</v>
      </c>
      <c r="H7113" s="1" t="s">
        <v>105</v>
      </c>
      <c r="I7113" s="1">
        <v>645</v>
      </c>
      <c r="J7113" s="1">
        <f>MONTH(BART_Rides[[#This Row],[Date]])</f>
        <v>6</v>
      </c>
      <c r="K7113" s="1">
        <f>WEEKDAY(BART_Rides[[#This Row],[Date]],2)</f>
        <v>6</v>
      </c>
      <c r="L7113" s="1" t="str">
        <f>LEFT(BART_Rides[[#This Row],[Lines]],1)</f>
        <v>Y</v>
      </c>
      <c r="M7113" s="1" t="str">
        <f>IF(BART_Rides[[#This Row],[FirstLetter]]="Y","Yes","No")</f>
        <v>Yes</v>
      </c>
      <c r="N7113" s="1" t="str">
        <f>IF(OR(BART_Rides[[#This Row],[Station Code]]="EM", BART_Rides[[#This Row],[Station Code]]="MT", BART_Rides[[#This Row],[Station Code]]="PL", BART_Rides[[#This Row],[Station Code]]="CC"), "Yes", "No")</f>
        <v>No</v>
      </c>
    </row>
    <row r="7114" spans="6:14">
      <c r="F7114" s="3">
        <v>44374</v>
      </c>
      <c r="G7114" s="1" t="s">
        <v>37</v>
      </c>
      <c r="H7114" s="1" t="s">
        <v>105</v>
      </c>
      <c r="I7114" s="1">
        <v>591</v>
      </c>
      <c r="J7114" s="1">
        <f>MONTH(BART_Rides[[#This Row],[Date]])</f>
        <v>6</v>
      </c>
      <c r="K7114" s="1">
        <f>WEEKDAY(BART_Rides[[#This Row],[Date]],2)</f>
        <v>7</v>
      </c>
      <c r="L7114" s="1" t="str">
        <f>LEFT(BART_Rides[[#This Row],[Lines]],1)</f>
        <v>Y</v>
      </c>
      <c r="M7114" s="1" t="str">
        <f>IF(BART_Rides[[#This Row],[FirstLetter]]="Y","Yes","No")</f>
        <v>Yes</v>
      </c>
      <c r="N7114" s="1" t="str">
        <f>IF(OR(BART_Rides[[#This Row],[Station Code]]="EM", BART_Rides[[#This Row],[Station Code]]="MT", BART_Rides[[#This Row],[Station Code]]="PL", BART_Rides[[#This Row],[Station Code]]="CC"), "Yes", "No")</f>
        <v>No</v>
      </c>
    </row>
    <row r="7115" spans="6:14">
      <c r="F7115" s="3">
        <v>44375</v>
      </c>
      <c r="G7115" s="1" t="s">
        <v>37</v>
      </c>
      <c r="H7115" s="1" t="s">
        <v>105</v>
      </c>
      <c r="I7115" s="1">
        <v>1026</v>
      </c>
      <c r="J7115" s="1">
        <f>MONTH(BART_Rides[[#This Row],[Date]])</f>
        <v>6</v>
      </c>
      <c r="K7115" s="1">
        <f>WEEKDAY(BART_Rides[[#This Row],[Date]],2)</f>
        <v>1</v>
      </c>
      <c r="L7115" s="1" t="str">
        <f>LEFT(BART_Rides[[#This Row],[Lines]],1)</f>
        <v>Y</v>
      </c>
      <c r="M7115" s="1" t="str">
        <f>IF(BART_Rides[[#This Row],[FirstLetter]]="Y","Yes","No")</f>
        <v>Yes</v>
      </c>
      <c r="N7115" s="1" t="str">
        <f>IF(OR(BART_Rides[[#This Row],[Station Code]]="EM", BART_Rides[[#This Row],[Station Code]]="MT", BART_Rides[[#This Row],[Station Code]]="PL", BART_Rides[[#This Row],[Station Code]]="CC"), "Yes", "No")</f>
        <v>No</v>
      </c>
    </row>
    <row r="7116" spans="6:14">
      <c r="F7116" s="3">
        <v>44376</v>
      </c>
      <c r="G7116" s="1" t="s">
        <v>37</v>
      </c>
      <c r="H7116" s="1" t="s">
        <v>105</v>
      </c>
      <c r="I7116" s="1">
        <v>1143</v>
      </c>
      <c r="J7116" s="1">
        <f>MONTH(BART_Rides[[#This Row],[Date]])</f>
        <v>6</v>
      </c>
      <c r="K7116" s="1">
        <f>WEEKDAY(BART_Rides[[#This Row],[Date]],2)</f>
        <v>2</v>
      </c>
      <c r="L7116" s="1" t="str">
        <f>LEFT(BART_Rides[[#This Row],[Lines]],1)</f>
        <v>Y</v>
      </c>
      <c r="M7116" s="1" t="str">
        <f>IF(BART_Rides[[#This Row],[FirstLetter]]="Y","Yes","No")</f>
        <v>Yes</v>
      </c>
      <c r="N7116" s="1" t="str">
        <f>IF(OR(BART_Rides[[#This Row],[Station Code]]="EM", BART_Rides[[#This Row],[Station Code]]="MT", BART_Rides[[#This Row],[Station Code]]="PL", BART_Rides[[#This Row],[Station Code]]="CC"), "Yes", "No")</f>
        <v>No</v>
      </c>
    </row>
    <row r="7117" spans="6:14">
      <c r="F7117" s="3">
        <v>44377</v>
      </c>
      <c r="G7117" s="1" t="s">
        <v>37</v>
      </c>
      <c r="H7117" s="1" t="s">
        <v>105</v>
      </c>
      <c r="I7117" s="1">
        <v>1155</v>
      </c>
      <c r="J7117" s="1">
        <f>MONTH(BART_Rides[[#This Row],[Date]])</f>
        <v>6</v>
      </c>
      <c r="K7117" s="1">
        <f>WEEKDAY(BART_Rides[[#This Row],[Date]],2)</f>
        <v>3</v>
      </c>
      <c r="L7117" s="1" t="str">
        <f>LEFT(BART_Rides[[#This Row],[Lines]],1)</f>
        <v>Y</v>
      </c>
      <c r="M7117" s="1" t="str">
        <f>IF(BART_Rides[[#This Row],[FirstLetter]]="Y","Yes","No")</f>
        <v>Yes</v>
      </c>
      <c r="N7117" s="1" t="str">
        <f>IF(OR(BART_Rides[[#This Row],[Station Code]]="EM", BART_Rides[[#This Row],[Station Code]]="MT", BART_Rides[[#This Row],[Station Code]]="PL", BART_Rides[[#This Row],[Station Code]]="CC"), "Yes", "No")</f>
        <v>No</v>
      </c>
    </row>
    <row r="7118" spans="6:14">
      <c r="F7118" s="3">
        <v>44378</v>
      </c>
      <c r="G7118" s="1" t="s">
        <v>37</v>
      </c>
      <c r="H7118" s="1" t="s">
        <v>105</v>
      </c>
      <c r="I7118" s="1">
        <v>1132</v>
      </c>
      <c r="J7118" s="1">
        <f>MONTH(BART_Rides[[#This Row],[Date]])</f>
        <v>7</v>
      </c>
      <c r="K7118" s="1">
        <f>WEEKDAY(BART_Rides[[#This Row],[Date]],2)</f>
        <v>4</v>
      </c>
      <c r="L7118" s="1" t="str">
        <f>LEFT(BART_Rides[[#This Row],[Lines]],1)</f>
        <v>Y</v>
      </c>
      <c r="M7118" s="1" t="str">
        <f>IF(BART_Rides[[#This Row],[FirstLetter]]="Y","Yes","No")</f>
        <v>Yes</v>
      </c>
      <c r="N7118" s="1" t="str">
        <f>IF(OR(BART_Rides[[#This Row],[Station Code]]="EM", BART_Rides[[#This Row],[Station Code]]="MT", BART_Rides[[#This Row],[Station Code]]="PL", BART_Rides[[#This Row],[Station Code]]="CC"), "Yes", "No")</f>
        <v>No</v>
      </c>
    </row>
    <row r="7119" spans="6:14">
      <c r="F7119" s="3">
        <v>44379</v>
      </c>
      <c r="G7119" s="1" t="s">
        <v>37</v>
      </c>
      <c r="H7119" s="1" t="s">
        <v>105</v>
      </c>
      <c r="I7119" s="1">
        <v>1005</v>
      </c>
      <c r="J7119" s="1">
        <f>MONTH(BART_Rides[[#This Row],[Date]])</f>
        <v>7</v>
      </c>
      <c r="K7119" s="1">
        <f>WEEKDAY(BART_Rides[[#This Row],[Date]],2)</f>
        <v>5</v>
      </c>
      <c r="L7119" s="1" t="str">
        <f>LEFT(BART_Rides[[#This Row],[Lines]],1)</f>
        <v>Y</v>
      </c>
      <c r="M7119" s="1" t="str">
        <f>IF(BART_Rides[[#This Row],[FirstLetter]]="Y","Yes","No")</f>
        <v>Yes</v>
      </c>
      <c r="N7119" s="1" t="str">
        <f>IF(OR(BART_Rides[[#This Row],[Station Code]]="EM", BART_Rides[[#This Row],[Station Code]]="MT", BART_Rides[[#This Row],[Station Code]]="PL", BART_Rides[[#This Row],[Station Code]]="CC"), "Yes", "No")</f>
        <v>No</v>
      </c>
    </row>
    <row r="7120" spans="6:14">
      <c r="F7120" s="3">
        <v>44380</v>
      </c>
      <c r="G7120" s="1" t="s">
        <v>37</v>
      </c>
      <c r="H7120" s="1" t="s">
        <v>105</v>
      </c>
      <c r="I7120" s="1">
        <v>579</v>
      </c>
      <c r="J7120" s="1">
        <f>MONTH(BART_Rides[[#This Row],[Date]])</f>
        <v>7</v>
      </c>
      <c r="K7120" s="1">
        <f>WEEKDAY(BART_Rides[[#This Row],[Date]],2)</f>
        <v>6</v>
      </c>
      <c r="L7120" s="1" t="str">
        <f>LEFT(BART_Rides[[#This Row],[Lines]],1)</f>
        <v>Y</v>
      </c>
      <c r="M7120" s="1" t="str">
        <f>IF(BART_Rides[[#This Row],[FirstLetter]]="Y","Yes","No")</f>
        <v>Yes</v>
      </c>
      <c r="N7120" s="1" t="str">
        <f>IF(OR(BART_Rides[[#This Row],[Station Code]]="EM", BART_Rides[[#This Row],[Station Code]]="MT", BART_Rides[[#This Row],[Station Code]]="PL", BART_Rides[[#This Row],[Station Code]]="CC"), "Yes", "No")</f>
        <v>No</v>
      </c>
    </row>
    <row r="7121" spans="6:14">
      <c r="F7121" s="3">
        <v>44381</v>
      </c>
      <c r="G7121" s="1" t="s">
        <v>37</v>
      </c>
      <c r="H7121" s="1" t="s">
        <v>105</v>
      </c>
      <c r="I7121" s="1">
        <v>400</v>
      </c>
      <c r="J7121" s="1">
        <f>MONTH(BART_Rides[[#This Row],[Date]])</f>
        <v>7</v>
      </c>
      <c r="K7121" s="1">
        <f>WEEKDAY(BART_Rides[[#This Row],[Date]],2)</f>
        <v>7</v>
      </c>
      <c r="L7121" s="1" t="str">
        <f>LEFT(BART_Rides[[#This Row],[Lines]],1)</f>
        <v>Y</v>
      </c>
      <c r="M7121" s="1" t="str">
        <f>IF(BART_Rides[[#This Row],[FirstLetter]]="Y","Yes","No")</f>
        <v>Yes</v>
      </c>
      <c r="N7121" s="1" t="str">
        <f>IF(OR(BART_Rides[[#This Row],[Station Code]]="EM", BART_Rides[[#This Row],[Station Code]]="MT", BART_Rides[[#This Row],[Station Code]]="PL", BART_Rides[[#This Row],[Station Code]]="CC"), "Yes", "No")</f>
        <v>No</v>
      </c>
    </row>
    <row r="7122" spans="6:14">
      <c r="F7122" s="3">
        <v>44382</v>
      </c>
      <c r="G7122" s="1" t="s">
        <v>37</v>
      </c>
      <c r="H7122" s="1" t="s">
        <v>105</v>
      </c>
      <c r="I7122" s="1">
        <v>621</v>
      </c>
      <c r="J7122" s="1">
        <f>MONTH(BART_Rides[[#This Row],[Date]])</f>
        <v>7</v>
      </c>
      <c r="K7122" s="1">
        <f>WEEKDAY(BART_Rides[[#This Row],[Date]],2)</f>
        <v>1</v>
      </c>
      <c r="L7122" s="1" t="str">
        <f>LEFT(BART_Rides[[#This Row],[Lines]],1)</f>
        <v>Y</v>
      </c>
      <c r="M7122" s="1" t="str">
        <f>IF(BART_Rides[[#This Row],[FirstLetter]]="Y","Yes","No")</f>
        <v>Yes</v>
      </c>
      <c r="N7122" s="1" t="str">
        <f>IF(OR(BART_Rides[[#This Row],[Station Code]]="EM", BART_Rides[[#This Row],[Station Code]]="MT", BART_Rides[[#This Row],[Station Code]]="PL", BART_Rides[[#This Row],[Station Code]]="CC"), "Yes", "No")</f>
        <v>No</v>
      </c>
    </row>
    <row r="7123" spans="6:14">
      <c r="F7123" s="3">
        <v>44383</v>
      </c>
      <c r="G7123" s="1" t="s">
        <v>37</v>
      </c>
      <c r="H7123" s="1" t="s">
        <v>105</v>
      </c>
      <c r="I7123" s="1">
        <v>1194</v>
      </c>
      <c r="J7123" s="1">
        <f>MONTH(BART_Rides[[#This Row],[Date]])</f>
        <v>7</v>
      </c>
      <c r="K7123" s="1">
        <f>WEEKDAY(BART_Rides[[#This Row],[Date]],2)</f>
        <v>2</v>
      </c>
      <c r="L7123" s="1" t="str">
        <f>LEFT(BART_Rides[[#This Row],[Lines]],1)</f>
        <v>Y</v>
      </c>
      <c r="M7123" s="1" t="str">
        <f>IF(BART_Rides[[#This Row],[FirstLetter]]="Y","Yes","No")</f>
        <v>Yes</v>
      </c>
      <c r="N7123" s="1" t="str">
        <f>IF(OR(BART_Rides[[#This Row],[Station Code]]="EM", BART_Rides[[#This Row],[Station Code]]="MT", BART_Rides[[#This Row],[Station Code]]="PL", BART_Rides[[#This Row],[Station Code]]="CC"), "Yes", "No")</f>
        <v>No</v>
      </c>
    </row>
    <row r="7124" spans="6:14">
      <c r="F7124" s="3">
        <v>44384</v>
      </c>
      <c r="G7124" s="1" t="s">
        <v>37</v>
      </c>
      <c r="H7124" s="1" t="s">
        <v>105</v>
      </c>
      <c r="I7124" s="1">
        <v>1278</v>
      </c>
      <c r="J7124" s="1">
        <f>MONTH(BART_Rides[[#This Row],[Date]])</f>
        <v>7</v>
      </c>
      <c r="K7124" s="1">
        <f>WEEKDAY(BART_Rides[[#This Row],[Date]],2)</f>
        <v>3</v>
      </c>
      <c r="L7124" s="1" t="str">
        <f>LEFT(BART_Rides[[#This Row],[Lines]],1)</f>
        <v>Y</v>
      </c>
      <c r="M7124" s="1" t="str">
        <f>IF(BART_Rides[[#This Row],[FirstLetter]]="Y","Yes","No")</f>
        <v>Yes</v>
      </c>
      <c r="N7124" s="1" t="str">
        <f>IF(OR(BART_Rides[[#This Row],[Station Code]]="EM", BART_Rides[[#This Row],[Station Code]]="MT", BART_Rides[[#This Row],[Station Code]]="PL", BART_Rides[[#This Row],[Station Code]]="CC"), "Yes", "No")</f>
        <v>No</v>
      </c>
    </row>
    <row r="7125" spans="6:14">
      <c r="F7125" s="3">
        <v>44385</v>
      </c>
      <c r="G7125" s="1" t="s">
        <v>37</v>
      </c>
      <c r="H7125" s="1" t="s">
        <v>105</v>
      </c>
      <c r="I7125" s="1">
        <v>1216</v>
      </c>
      <c r="J7125" s="1">
        <f>MONTH(BART_Rides[[#This Row],[Date]])</f>
        <v>7</v>
      </c>
      <c r="K7125" s="1">
        <f>WEEKDAY(BART_Rides[[#This Row],[Date]],2)</f>
        <v>4</v>
      </c>
      <c r="L7125" s="1" t="str">
        <f>LEFT(BART_Rides[[#This Row],[Lines]],1)</f>
        <v>Y</v>
      </c>
      <c r="M7125" s="1" t="str">
        <f>IF(BART_Rides[[#This Row],[FirstLetter]]="Y","Yes","No")</f>
        <v>Yes</v>
      </c>
      <c r="N7125" s="1" t="str">
        <f>IF(OR(BART_Rides[[#This Row],[Station Code]]="EM", BART_Rides[[#This Row],[Station Code]]="MT", BART_Rides[[#This Row],[Station Code]]="PL", BART_Rides[[#This Row],[Station Code]]="CC"), "Yes", "No")</f>
        <v>No</v>
      </c>
    </row>
    <row r="7126" spans="6:14">
      <c r="F7126" s="3">
        <v>44386</v>
      </c>
      <c r="G7126" s="1" t="s">
        <v>37</v>
      </c>
      <c r="H7126" s="1" t="s">
        <v>105</v>
      </c>
      <c r="I7126" s="1">
        <v>1207</v>
      </c>
      <c r="J7126" s="1">
        <f>MONTH(BART_Rides[[#This Row],[Date]])</f>
        <v>7</v>
      </c>
      <c r="K7126" s="1">
        <f>WEEKDAY(BART_Rides[[#This Row],[Date]],2)</f>
        <v>5</v>
      </c>
      <c r="L7126" s="1" t="str">
        <f>LEFT(BART_Rides[[#This Row],[Lines]],1)</f>
        <v>Y</v>
      </c>
      <c r="M7126" s="1" t="str">
        <f>IF(BART_Rides[[#This Row],[FirstLetter]]="Y","Yes","No")</f>
        <v>Yes</v>
      </c>
      <c r="N7126" s="1" t="str">
        <f>IF(OR(BART_Rides[[#This Row],[Station Code]]="EM", BART_Rides[[#This Row],[Station Code]]="MT", BART_Rides[[#This Row],[Station Code]]="PL", BART_Rides[[#This Row],[Station Code]]="CC"), "Yes", "No")</f>
        <v>No</v>
      </c>
    </row>
    <row r="7127" spans="6:14">
      <c r="F7127" s="3">
        <v>44387</v>
      </c>
      <c r="G7127" s="1" t="s">
        <v>37</v>
      </c>
      <c r="H7127" s="1" t="s">
        <v>105</v>
      </c>
      <c r="I7127" s="1">
        <v>636</v>
      </c>
      <c r="J7127" s="1">
        <f>MONTH(BART_Rides[[#This Row],[Date]])</f>
        <v>7</v>
      </c>
      <c r="K7127" s="1">
        <f>WEEKDAY(BART_Rides[[#This Row],[Date]],2)</f>
        <v>6</v>
      </c>
      <c r="L7127" s="1" t="str">
        <f>LEFT(BART_Rides[[#This Row],[Lines]],1)</f>
        <v>Y</v>
      </c>
      <c r="M7127" s="1" t="str">
        <f>IF(BART_Rides[[#This Row],[FirstLetter]]="Y","Yes","No")</f>
        <v>Yes</v>
      </c>
      <c r="N7127" s="1" t="str">
        <f>IF(OR(BART_Rides[[#This Row],[Station Code]]="EM", BART_Rides[[#This Row],[Station Code]]="MT", BART_Rides[[#This Row],[Station Code]]="PL", BART_Rides[[#This Row],[Station Code]]="CC"), "Yes", "No")</f>
        <v>No</v>
      </c>
    </row>
    <row r="7128" spans="6:14">
      <c r="F7128" s="3">
        <v>44388</v>
      </c>
      <c r="G7128" s="1" t="s">
        <v>37</v>
      </c>
      <c r="H7128" s="1" t="s">
        <v>105</v>
      </c>
      <c r="I7128" s="1">
        <v>506</v>
      </c>
      <c r="J7128" s="1">
        <f>MONTH(BART_Rides[[#This Row],[Date]])</f>
        <v>7</v>
      </c>
      <c r="K7128" s="1">
        <f>WEEKDAY(BART_Rides[[#This Row],[Date]],2)</f>
        <v>7</v>
      </c>
      <c r="L7128" s="1" t="str">
        <f>LEFT(BART_Rides[[#This Row],[Lines]],1)</f>
        <v>Y</v>
      </c>
      <c r="M7128" s="1" t="str">
        <f>IF(BART_Rides[[#This Row],[FirstLetter]]="Y","Yes","No")</f>
        <v>Yes</v>
      </c>
      <c r="N7128" s="1" t="str">
        <f>IF(OR(BART_Rides[[#This Row],[Station Code]]="EM", BART_Rides[[#This Row],[Station Code]]="MT", BART_Rides[[#This Row],[Station Code]]="PL", BART_Rides[[#This Row],[Station Code]]="CC"), "Yes", "No")</f>
        <v>No</v>
      </c>
    </row>
    <row r="7129" spans="6:14">
      <c r="F7129" s="3">
        <v>44389</v>
      </c>
      <c r="G7129" s="1" t="s">
        <v>37</v>
      </c>
      <c r="H7129" s="1" t="s">
        <v>105</v>
      </c>
      <c r="I7129" s="1">
        <v>1224</v>
      </c>
      <c r="J7129" s="1">
        <f>MONTH(BART_Rides[[#This Row],[Date]])</f>
        <v>7</v>
      </c>
      <c r="K7129" s="1">
        <f>WEEKDAY(BART_Rides[[#This Row],[Date]],2)</f>
        <v>1</v>
      </c>
      <c r="L7129" s="1" t="str">
        <f>LEFT(BART_Rides[[#This Row],[Lines]],1)</f>
        <v>Y</v>
      </c>
      <c r="M7129" s="1" t="str">
        <f>IF(BART_Rides[[#This Row],[FirstLetter]]="Y","Yes","No")</f>
        <v>Yes</v>
      </c>
      <c r="N7129" s="1" t="str">
        <f>IF(OR(BART_Rides[[#This Row],[Station Code]]="EM", BART_Rides[[#This Row],[Station Code]]="MT", BART_Rides[[#This Row],[Station Code]]="PL", BART_Rides[[#This Row],[Station Code]]="CC"), "Yes", "No")</f>
        <v>No</v>
      </c>
    </row>
    <row r="7130" spans="6:14">
      <c r="F7130" s="3">
        <v>44390</v>
      </c>
      <c r="G7130" s="1" t="s">
        <v>37</v>
      </c>
      <c r="H7130" s="1" t="s">
        <v>105</v>
      </c>
      <c r="I7130" s="1">
        <v>1233</v>
      </c>
      <c r="J7130" s="1">
        <f>MONTH(BART_Rides[[#This Row],[Date]])</f>
        <v>7</v>
      </c>
      <c r="K7130" s="1">
        <f>WEEKDAY(BART_Rides[[#This Row],[Date]],2)</f>
        <v>2</v>
      </c>
      <c r="L7130" s="1" t="str">
        <f>LEFT(BART_Rides[[#This Row],[Lines]],1)</f>
        <v>Y</v>
      </c>
      <c r="M7130" s="1" t="str">
        <f>IF(BART_Rides[[#This Row],[FirstLetter]]="Y","Yes","No")</f>
        <v>Yes</v>
      </c>
      <c r="N7130" s="1" t="str">
        <f>IF(OR(BART_Rides[[#This Row],[Station Code]]="EM", BART_Rides[[#This Row],[Station Code]]="MT", BART_Rides[[#This Row],[Station Code]]="PL", BART_Rides[[#This Row],[Station Code]]="CC"), "Yes", "No")</f>
        <v>No</v>
      </c>
    </row>
    <row r="7131" spans="6:14">
      <c r="F7131" s="3">
        <v>44391</v>
      </c>
      <c r="G7131" s="1" t="s">
        <v>37</v>
      </c>
      <c r="H7131" s="1" t="s">
        <v>105</v>
      </c>
      <c r="I7131" s="1">
        <v>1269</v>
      </c>
      <c r="J7131" s="1">
        <f>MONTH(BART_Rides[[#This Row],[Date]])</f>
        <v>7</v>
      </c>
      <c r="K7131" s="1">
        <f>WEEKDAY(BART_Rides[[#This Row],[Date]],2)</f>
        <v>3</v>
      </c>
      <c r="L7131" s="1" t="str">
        <f>LEFT(BART_Rides[[#This Row],[Lines]],1)</f>
        <v>Y</v>
      </c>
      <c r="M7131" s="1" t="str">
        <f>IF(BART_Rides[[#This Row],[FirstLetter]]="Y","Yes","No")</f>
        <v>Yes</v>
      </c>
      <c r="N7131" s="1" t="str">
        <f>IF(OR(BART_Rides[[#This Row],[Station Code]]="EM", BART_Rides[[#This Row],[Station Code]]="MT", BART_Rides[[#This Row],[Station Code]]="PL", BART_Rides[[#This Row],[Station Code]]="CC"), "Yes", "No")</f>
        <v>No</v>
      </c>
    </row>
    <row r="7132" spans="6:14">
      <c r="F7132" s="3">
        <v>44392</v>
      </c>
      <c r="G7132" s="1" t="s">
        <v>37</v>
      </c>
      <c r="H7132" s="1" t="s">
        <v>105</v>
      </c>
      <c r="I7132" s="1">
        <v>1349</v>
      </c>
      <c r="J7132" s="1">
        <f>MONTH(BART_Rides[[#This Row],[Date]])</f>
        <v>7</v>
      </c>
      <c r="K7132" s="1">
        <f>WEEKDAY(BART_Rides[[#This Row],[Date]],2)</f>
        <v>4</v>
      </c>
      <c r="L7132" s="1" t="str">
        <f>LEFT(BART_Rides[[#This Row],[Lines]],1)</f>
        <v>Y</v>
      </c>
      <c r="M7132" s="1" t="str">
        <f>IF(BART_Rides[[#This Row],[FirstLetter]]="Y","Yes","No")</f>
        <v>Yes</v>
      </c>
      <c r="N7132" s="1" t="str">
        <f>IF(OR(BART_Rides[[#This Row],[Station Code]]="EM", BART_Rides[[#This Row],[Station Code]]="MT", BART_Rides[[#This Row],[Station Code]]="PL", BART_Rides[[#This Row],[Station Code]]="CC"), "Yes", "No")</f>
        <v>No</v>
      </c>
    </row>
    <row r="7133" spans="6:14">
      <c r="F7133" s="3">
        <v>44393</v>
      </c>
      <c r="G7133" s="1" t="s">
        <v>37</v>
      </c>
      <c r="H7133" s="1" t="s">
        <v>105</v>
      </c>
      <c r="I7133" s="1">
        <v>1153</v>
      </c>
      <c r="J7133" s="1">
        <f>MONTH(BART_Rides[[#This Row],[Date]])</f>
        <v>7</v>
      </c>
      <c r="K7133" s="1">
        <f>WEEKDAY(BART_Rides[[#This Row],[Date]],2)</f>
        <v>5</v>
      </c>
      <c r="L7133" s="1" t="str">
        <f>LEFT(BART_Rides[[#This Row],[Lines]],1)</f>
        <v>Y</v>
      </c>
      <c r="M7133" s="1" t="str">
        <f>IF(BART_Rides[[#This Row],[FirstLetter]]="Y","Yes","No")</f>
        <v>Yes</v>
      </c>
      <c r="N7133" s="1" t="str">
        <f>IF(OR(BART_Rides[[#This Row],[Station Code]]="EM", BART_Rides[[#This Row],[Station Code]]="MT", BART_Rides[[#This Row],[Station Code]]="PL", BART_Rides[[#This Row],[Station Code]]="CC"), "Yes", "No")</f>
        <v>No</v>
      </c>
    </row>
    <row r="7134" spans="6:14">
      <c r="F7134" s="3">
        <v>44394</v>
      </c>
      <c r="G7134" s="1" t="s">
        <v>37</v>
      </c>
      <c r="H7134" s="1" t="s">
        <v>105</v>
      </c>
      <c r="I7134" s="1">
        <v>573</v>
      </c>
      <c r="J7134" s="1">
        <f>MONTH(BART_Rides[[#This Row],[Date]])</f>
        <v>7</v>
      </c>
      <c r="K7134" s="1">
        <f>WEEKDAY(BART_Rides[[#This Row],[Date]],2)</f>
        <v>6</v>
      </c>
      <c r="L7134" s="1" t="str">
        <f>LEFT(BART_Rides[[#This Row],[Lines]],1)</f>
        <v>Y</v>
      </c>
      <c r="M7134" s="1" t="str">
        <f>IF(BART_Rides[[#This Row],[FirstLetter]]="Y","Yes","No")</f>
        <v>Yes</v>
      </c>
      <c r="N7134" s="1" t="str">
        <f>IF(OR(BART_Rides[[#This Row],[Station Code]]="EM", BART_Rides[[#This Row],[Station Code]]="MT", BART_Rides[[#This Row],[Station Code]]="PL", BART_Rides[[#This Row],[Station Code]]="CC"), "Yes", "No")</f>
        <v>No</v>
      </c>
    </row>
    <row r="7135" spans="6:14">
      <c r="F7135" s="3">
        <v>44395</v>
      </c>
      <c r="G7135" s="1" t="s">
        <v>37</v>
      </c>
      <c r="H7135" s="1" t="s">
        <v>105</v>
      </c>
      <c r="I7135" s="1">
        <v>443</v>
      </c>
      <c r="J7135" s="1">
        <f>MONTH(BART_Rides[[#This Row],[Date]])</f>
        <v>7</v>
      </c>
      <c r="K7135" s="1">
        <f>WEEKDAY(BART_Rides[[#This Row],[Date]],2)</f>
        <v>7</v>
      </c>
      <c r="L7135" s="1" t="str">
        <f>LEFT(BART_Rides[[#This Row],[Lines]],1)</f>
        <v>Y</v>
      </c>
      <c r="M7135" s="1" t="str">
        <f>IF(BART_Rides[[#This Row],[FirstLetter]]="Y","Yes","No")</f>
        <v>Yes</v>
      </c>
      <c r="N7135" s="1" t="str">
        <f>IF(OR(BART_Rides[[#This Row],[Station Code]]="EM", BART_Rides[[#This Row],[Station Code]]="MT", BART_Rides[[#This Row],[Station Code]]="PL", BART_Rides[[#This Row],[Station Code]]="CC"), "Yes", "No")</f>
        <v>No</v>
      </c>
    </row>
    <row r="7136" spans="6:14">
      <c r="F7136" s="3">
        <v>44396</v>
      </c>
      <c r="G7136" s="1" t="s">
        <v>37</v>
      </c>
      <c r="H7136" s="1" t="s">
        <v>105</v>
      </c>
      <c r="I7136" s="1">
        <v>1128</v>
      </c>
      <c r="J7136" s="1">
        <f>MONTH(BART_Rides[[#This Row],[Date]])</f>
        <v>7</v>
      </c>
      <c r="K7136" s="1">
        <f>WEEKDAY(BART_Rides[[#This Row],[Date]],2)</f>
        <v>1</v>
      </c>
      <c r="L7136" s="1" t="str">
        <f>LEFT(BART_Rides[[#This Row],[Lines]],1)</f>
        <v>Y</v>
      </c>
      <c r="M7136" s="1" t="str">
        <f>IF(BART_Rides[[#This Row],[FirstLetter]]="Y","Yes","No")</f>
        <v>Yes</v>
      </c>
      <c r="N7136" s="1" t="str">
        <f>IF(OR(BART_Rides[[#This Row],[Station Code]]="EM", BART_Rides[[#This Row],[Station Code]]="MT", BART_Rides[[#This Row],[Station Code]]="PL", BART_Rides[[#This Row],[Station Code]]="CC"), "Yes", "No")</f>
        <v>No</v>
      </c>
    </row>
    <row r="7137" spans="6:14">
      <c r="F7137" s="3">
        <v>44397</v>
      </c>
      <c r="G7137" s="1" t="s">
        <v>37</v>
      </c>
      <c r="H7137" s="1" t="s">
        <v>105</v>
      </c>
      <c r="I7137" s="1">
        <v>1319</v>
      </c>
      <c r="J7137" s="1">
        <f>MONTH(BART_Rides[[#This Row],[Date]])</f>
        <v>7</v>
      </c>
      <c r="K7137" s="1">
        <f>WEEKDAY(BART_Rides[[#This Row],[Date]],2)</f>
        <v>2</v>
      </c>
      <c r="L7137" s="1" t="str">
        <f>LEFT(BART_Rides[[#This Row],[Lines]],1)</f>
        <v>Y</v>
      </c>
      <c r="M7137" s="1" t="str">
        <f>IF(BART_Rides[[#This Row],[FirstLetter]]="Y","Yes","No")</f>
        <v>Yes</v>
      </c>
      <c r="N7137" s="1" t="str">
        <f>IF(OR(BART_Rides[[#This Row],[Station Code]]="EM", BART_Rides[[#This Row],[Station Code]]="MT", BART_Rides[[#This Row],[Station Code]]="PL", BART_Rides[[#This Row],[Station Code]]="CC"), "Yes", "No")</f>
        <v>No</v>
      </c>
    </row>
    <row r="7138" spans="6:14">
      <c r="F7138" s="3">
        <v>44398</v>
      </c>
      <c r="G7138" s="1" t="s">
        <v>37</v>
      </c>
      <c r="H7138" s="1" t="s">
        <v>105</v>
      </c>
      <c r="I7138" s="1">
        <v>1242</v>
      </c>
      <c r="J7138" s="1">
        <f>MONTH(BART_Rides[[#This Row],[Date]])</f>
        <v>7</v>
      </c>
      <c r="K7138" s="1">
        <f>WEEKDAY(BART_Rides[[#This Row],[Date]],2)</f>
        <v>3</v>
      </c>
      <c r="L7138" s="1" t="str">
        <f>LEFT(BART_Rides[[#This Row],[Lines]],1)</f>
        <v>Y</v>
      </c>
      <c r="M7138" s="1" t="str">
        <f>IF(BART_Rides[[#This Row],[FirstLetter]]="Y","Yes","No")</f>
        <v>Yes</v>
      </c>
      <c r="N7138" s="1" t="str">
        <f>IF(OR(BART_Rides[[#This Row],[Station Code]]="EM", BART_Rides[[#This Row],[Station Code]]="MT", BART_Rides[[#This Row],[Station Code]]="PL", BART_Rides[[#This Row],[Station Code]]="CC"), "Yes", "No")</f>
        <v>No</v>
      </c>
    </row>
    <row r="7139" spans="6:14">
      <c r="F7139" s="3">
        <v>44399</v>
      </c>
      <c r="G7139" s="1" t="s">
        <v>37</v>
      </c>
      <c r="H7139" s="1" t="s">
        <v>105</v>
      </c>
      <c r="I7139" s="1">
        <v>1304</v>
      </c>
      <c r="J7139" s="1">
        <f>MONTH(BART_Rides[[#This Row],[Date]])</f>
        <v>7</v>
      </c>
      <c r="K7139" s="1">
        <f>WEEKDAY(BART_Rides[[#This Row],[Date]],2)</f>
        <v>4</v>
      </c>
      <c r="L7139" s="1" t="str">
        <f>LEFT(BART_Rides[[#This Row],[Lines]],1)</f>
        <v>Y</v>
      </c>
      <c r="M7139" s="1" t="str">
        <f>IF(BART_Rides[[#This Row],[FirstLetter]]="Y","Yes","No")</f>
        <v>Yes</v>
      </c>
      <c r="N7139" s="1" t="str">
        <f>IF(OR(BART_Rides[[#This Row],[Station Code]]="EM", BART_Rides[[#This Row],[Station Code]]="MT", BART_Rides[[#This Row],[Station Code]]="PL", BART_Rides[[#This Row],[Station Code]]="CC"), "Yes", "No")</f>
        <v>No</v>
      </c>
    </row>
    <row r="7140" spans="6:14">
      <c r="F7140" s="3">
        <v>44400</v>
      </c>
      <c r="G7140" s="1" t="s">
        <v>37</v>
      </c>
      <c r="H7140" s="1" t="s">
        <v>105</v>
      </c>
      <c r="I7140" s="1">
        <v>1331</v>
      </c>
      <c r="J7140" s="1">
        <f>MONTH(BART_Rides[[#This Row],[Date]])</f>
        <v>7</v>
      </c>
      <c r="K7140" s="1">
        <f>WEEKDAY(BART_Rides[[#This Row],[Date]],2)</f>
        <v>5</v>
      </c>
      <c r="L7140" s="1" t="str">
        <f>LEFT(BART_Rides[[#This Row],[Lines]],1)</f>
        <v>Y</v>
      </c>
      <c r="M7140" s="1" t="str">
        <f>IF(BART_Rides[[#This Row],[FirstLetter]]="Y","Yes","No")</f>
        <v>Yes</v>
      </c>
      <c r="N7140" s="1" t="str">
        <f>IF(OR(BART_Rides[[#This Row],[Station Code]]="EM", BART_Rides[[#This Row],[Station Code]]="MT", BART_Rides[[#This Row],[Station Code]]="PL", BART_Rides[[#This Row],[Station Code]]="CC"), "Yes", "No")</f>
        <v>No</v>
      </c>
    </row>
    <row r="7141" spans="6:14">
      <c r="F7141" s="3">
        <v>44401</v>
      </c>
      <c r="G7141" s="1" t="s">
        <v>37</v>
      </c>
      <c r="H7141" s="1" t="s">
        <v>105</v>
      </c>
      <c r="I7141" s="1">
        <v>748</v>
      </c>
      <c r="J7141" s="1">
        <f>MONTH(BART_Rides[[#This Row],[Date]])</f>
        <v>7</v>
      </c>
      <c r="K7141" s="1">
        <f>WEEKDAY(BART_Rides[[#This Row],[Date]],2)</f>
        <v>6</v>
      </c>
      <c r="L7141" s="1" t="str">
        <f>LEFT(BART_Rides[[#This Row],[Lines]],1)</f>
        <v>Y</v>
      </c>
      <c r="M7141" s="1" t="str">
        <f>IF(BART_Rides[[#This Row],[FirstLetter]]="Y","Yes","No")</f>
        <v>Yes</v>
      </c>
      <c r="N7141" s="1" t="str">
        <f>IF(OR(BART_Rides[[#This Row],[Station Code]]="EM", BART_Rides[[#This Row],[Station Code]]="MT", BART_Rides[[#This Row],[Station Code]]="PL", BART_Rides[[#This Row],[Station Code]]="CC"), "Yes", "No")</f>
        <v>No</v>
      </c>
    </row>
    <row r="7142" spans="6:14">
      <c r="F7142" s="3">
        <v>44402</v>
      </c>
      <c r="G7142" s="1" t="s">
        <v>37</v>
      </c>
      <c r="H7142" s="1" t="s">
        <v>105</v>
      </c>
      <c r="I7142" s="1">
        <v>482</v>
      </c>
      <c r="J7142" s="1">
        <f>MONTH(BART_Rides[[#This Row],[Date]])</f>
        <v>7</v>
      </c>
      <c r="K7142" s="1">
        <f>WEEKDAY(BART_Rides[[#This Row],[Date]],2)</f>
        <v>7</v>
      </c>
      <c r="L7142" s="1" t="str">
        <f>LEFT(BART_Rides[[#This Row],[Lines]],1)</f>
        <v>Y</v>
      </c>
      <c r="M7142" s="1" t="str">
        <f>IF(BART_Rides[[#This Row],[FirstLetter]]="Y","Yes","No")</f>
        <v>Yes</v>
      </c>
      <c r="N7142" s="1" t="str">
        <f>IF(OR(BART_Rides[[#This Row],[Station Code]]="EM", BART_Rides[[#This Row],[Station Code]]="MT", BART_Rides[[#This Row],[Station Code]]="PL", BART_Rides[[#This Row],[Station Code]]="CC"), "Yes", "No")</f>
        <v>No</v>
      </c>
    </row>
    <row r="7143" spans="6:14">
      <c r="F7143" s="3">
        <v>44403</v>
      </c>
      <c r="G7143" s="1" t="s">
        <v>37</v>
      </c>
      <c r="H7143" s="1" t="s">
        <v>105</v>
      </c>
      <c r="I7143" s="1">
        <v>1167</v>
      </c>
      <c r="J7143" s="1">
        <f>MONTH(BART_Rides[[#This Row],[Date]])</f>
        <v>7</v>
      </c>
      <c r="K7143" s="1">
        <f>WEEKDAY(BART_Rides[[#This Row],[Date]],2)</f>
        <v>1</v>
      </c>
      <c r="L7143" s="1" t="str">
        <f>LEFT(BART_Rides[[#This Row],[Lines]],1)</f>
        <v>Y</v>
      </c>
      <c r="M7143" s="1" t="str">
        <f>IF(BART_Rides[[#This Row],[FirstLetter]]="Y","Yes","No")</f>
        <v>Yes</v>
      </c>
      <c r="N7143" s="1" t="str">
        <f>IF(OR(BART_Rides[[#This Row],[Station Code]]="EM", BART_Rides[[#This Row],[Station Code]]="MT", BART_Rides[[#This Row],[Station Code]]="PL", BART_Rides[[#This Row],[Station Code]]="CC"), "Yes", "No")</f>
        <v>No</v>
      </c>
    </row>
    <row r="7144" spans="6:14">
      <c r="F7144" s="3">
        <v>44404</v>
      </c>
      <c r="G7144" s="1" t="s">
        <v>37</v>
      </c>
      <c r="H7144" s="1" t="s">
        <v>105</v>
      </c>
      <c r="I7144" s="1">
        <v>1391</v>
      </c>
      <c r="J7144" s="1">
        <f>MONTH(BART_Rides[[#This Row],[Date]])</f>
        <v>7</v>
      </c>
      <c r="K7144" s="1">
        <f>WEEKDAY(BART_Rides[[#This Row],[Date]],2)</f>
        <v>2</v>
      </c>
      <c r="L7144" s="1" t="str">
        <f>LEFT(BART_Rides[[#This Row],[Lines]],1)</f>
        <v>Y</v>
      </c>
      <c r="M7144" s="1" t="str">
        <f>IF(BART_Rides[[#This Row],[FirstLetter]]="Y","Yes","No")</f>
        <v>Yes</v>
      </c>
      <c r="N7144" s="1" t="str">
        <f>IF(OR(BART_Rides[[#This Row],[Station Code]]="EM", BART_Rides[[#This Row],[Station Code]]="MT", BART_Rides[[#This Row],[Station Code]]="PL", BART_Rides[[#This Row],[Station Code]]="CC"), "Yes", "No")</f>
        <v>No</v>
      </c>
    </row>
    <row r="7145" spans="6:14">
      <c r="F7145" s="3">
        <v>44405</v>
      </c>
      <c r="G7145" s="1" t="s">
        <v>37</v>
      </c>
      <c r="H7145" s="1" t="s">
        <v>105</v>
      </c>
      <c r="I7145" s="1">
        <v>1416</v>
      </c>
      <c r="J7145" s="1">
        <f>MONTH(BART_Rides[[#This Row],[Date]])</f>
        <v>7</v>
      </c>
      <c r="K7145" s="1">
        <f>WEEKDAY(BART_Rides[[#This Row],[Date]],2)</f>
        <v>3</v>
      </c>
      <c r="L7145" s="1" t="str">
        <f>LEFT(BART_Rides[[#This Row],[Lines]],1)</f>
        <v>Y</v>
      </c>
      <c r="M7145" s="1" t="str">
        <f>IF(BART_Rides[[#This Row],[FirstLetter]]="Y","Yes","No")</f>
        <v>Yes</v>
      </c>
      <c r="N7145" s="1" t="str">
        <f>IF(OR(BART_Rides[[#This Row],[Station Code]]="EM", BART_Rides[[#This Row],[Station Code]]="MT", BART_Rides[[#This Row],[Station Code]]="PL", BART_Rides[[#This Row],[Station Code]]="CC"), "Yes", "No")</f>
        <v>No</v>
      </c>
    </row>
    <row r="7146" spans="6:14">
      <c r="F7146" s="3">
        <v>44406</v>
      </c>
      <c r="G7146" s="1" t="s">
        <v>37</v>
      </c>
      <c r="H7146" s="1" t="s">
        <v>105</v>
      </c>
      <c r="I7146" s="1">
        <v>1380</v>
      </c>
      <c r="J7146" s="1">
        <f>MONTH(BART_Rides[[#This Row],[Date]])</f>
        <v>7</v>
      </c>
      <c r="K7146" s="1">
        <f>WEEKDAY(BART_Rides[[#This Row],[Date]],2)</f>
        <v>4</v>
      </c>
      <c r="L7146" s="1" t="str">
        <f>LEFT(BART_Rides[[#This Row],[Lines]],1)</f>
        <v>Y</v>
      </c>
      <c r="M7146" s="1" t="str">
        <f>IF(BART_Rides[[#This Row],[FirstLetter]]="Y","Yes","No")</f>
        <v>Yes</v>
      </c>
      <c r="N7146" s="1" t="str">
        <f>IF(OR(BART_Rides[[#This Row],[Station Code]]="EM", BART_Rides[[#This Row],[Station Code]]="MT", BART_Rides[[#This Row],[Station Code]]="PL", BART_Rides[[#This Row],[Station Code]]="CC"), "Yes", "No")</f>
        <v>No</v>
      </c>
    </row>
    <row r="7147" spans="6:14">
      <c r="F7147" s="3">
        <v>44407</v>
      </c>
      <c r="G7147" s="1" t="s">
        <v>37</v>
      </c>
      <c r="H7147" s="1" t="s">
        <v>105</v>
      </c>
      <c r="I7147" s="1">
        <v>1219</v>
      </c>
      <c r="J7147" s="1">
        <f>MONTH(BART_Rides[[#This Row],[Date]])</f>
        <v>7</v>
      </c>
      <c r="K7147" s="1">
        <f>WEEKDAY(BART_Rides[[#This Row],[Date]],2)</f>
        <v>5</v>
      </c>
      <c r="L7147" s="1" t="str">
        <f>LEFT(BART_Rides[[#This Row],[Lines]],1)</f>
        <v>Y</v>
      </c>
      <c r="M7147" s="1" t="str">
        <f>IF(BART_Rides[[#This Row],[FirstLetter]]="Y","Yes","No")</f>
        <v>Yes</v>
      </c>
      <c r="N7147" s="1" t="str">
        <f>IF(OR(BART_Rides[[#This Row],[Station Code]]="EM", BART_Rides[[#This Row],[Station Code]]="MT", BART_Rides[[#This Row],[Station Code]]="PL", BART_Rides[[#This Row],[Station Code]]="CC"), "Yes", "No")</f>
        <v>No</v>
      </c>
    </row>
    <row r="7148" spans="6:14">
      <c r="F7148" s="3">
        <v>44408</v>
      </c>
      <c r="G7148" s="1" t="s">
        <v>37</v>
      </c>
      <c r="H7148" s="1" t="s">
        <v>105</v>
      </c>
      <c r="I7148" s="1">
        <v>660</v>
      </c>
      <c r="J7148" s="1">
        <f>MONTH(BART_Rides[[#This Row],[Date]])</f>
        <v>7</v>
      </c>
      <c r="K7148" s="1">
        <f>WEEKDAY(BART_Rides[[#This Row],[Date]],2)</f>
        <v>6</v>
      </c>
      <c r="L7148" s="1" t="str">
        <f>LEFT(BART_Rides[[#This Row],[Lines]],1)</f>
        <v>Y</v>
      </c>
      <c r="M7148" s="1" t="str">
        <f>IF(BART_Rides[[#This Row],[FirstLetter]]="Y","Yes","No")</f>
        <v>Yes</v>
      </c>
      <c r="N7148" s="1" t="str">
        <f>IF(OR(BART_Rides[[#This Row],[Station Code]]="EM", BART_Rides[[#This Row],[Station Code]]="MT", BART_Rides[[#This Row],[Station Code]]="PL", BART_Rides[[#This Row],[Station Code]]="CC"), "Yes", "No")</f>
        <v>No</v>
      </c>
    </row>
    <row r="7149" spans="6:14">
      <c r="F7149" s="3">
        <v>44409</v>
      </c>
      <c r="G7149" s="1" t="s">
        <v>37</v>
      </c>
      <c r="H7149" s="1" t="s">
        <v>105</v>
      </c>
      <c r="I7149" s="1">
        <v>518</v>
      </c>
      <c r="J7149" s="1">
        <f>MONTH(BART_Rides[[#This Row],[Date]])</f>
        <v>8</v>
      </c>
      <c r="K7149" s="1">
        <f>WEEKDAY(BART_Rides[[#This Row],[Date]],2)</f>
        <v>7</v>
      </c>
      <c r="L7149" s="1" t="str">
        <f>LEFT(BART_Rides[[#This Row],[Lines]],1)</f>
        <v>Y</v>
      </c>
      <c r="M7149" s="1" t="str">
        <f>IF(BART_Rides[[#This Row],[FirstLetter]]="Y","Yes","No")</f>
        <v>Yes</v>
      </c>
      <c r="N7149" s="1" t="str">
        <f>IF(OR(BART_Rides[[#This Row],[Station Code]]="EM", BART_Rides[[#This Row],[Station Code]]="MT", BART_Rides[[#This Row],[Station Code]]="PL", BART_Rides[[#This Row],[Station Code]]="CC"), "Yes", "No")</f>
        <v>No</v>
      </c>
    </row>
    <row r="7150" spans="6:14">
      <c r="F7150" s="3">
        <v>44410</v>
      </c>
      <c r="G7150" s="1" t="s">
        <v>37</v>
      </c>
      <c r="H7150" s="1" t="s">
        <v>105</v>
      </c>
      <c r="I7150" s="1">
        <v>1136</v>
      </c>
      <c r="J7150" s="1">
        <f>MONTH(BART_Rides[[#This Row],[Date]])</f>
        <v>8</v>
      </c>
      <c r="K7150" s="1">
        <f>WEEKDAY(BART_Rides[[#This Row],[Date]],2)</f>
        <v>1</v>
      </c>
      <c r="L7150" s="1" t="str">
        <f>LEFT(BART_Rides[[#This Row],[Lines]],1)</f>
        <v>Y</v>
      </c>
      <c r="M7150" s="1" t="str">
        <f>IF(BART_Rides[[#This Row],[FirstLetter]]="Y","Yes","No")</f>
        <v>Yes</v>
      </c>
      <c r="N7150" s="1" t="str">
        <f>IF(OR(BART_Rides[[#This Row],[Station Code]]="EM", BART_Rides[[#This Row],[Station Code]]="MT", BART_Rides[[#This Row],[Station Code]]="PL", BART_Rides[[#This Row],[Station Code]]="CC"), "Yes", "No")</f>
        <v>No</v>
      </c>
    </row>
    <row r="7151" spans="6:14">
      <c r="F7151" s="3">
        <v>44411</v>
      </c>
      <c r="G7151" s="1" t="s">
        <v>37</v>
      </c>
      <c r="H7151" s="1" t="s">
        <v>105</v>
      </c>
      <c r="I7151" s="1">
        <v>1222</v>
      </c>
      <c r="J7151" s="1">
        <f>MONTH(BART_Rides[[#This Row],[Date]])</f>
        <v>8</v>
      </c>
      <c r="K7151" s="1">
        <f>WEEKDAY(BART_Rides[[#This Row],[Date]],2)</f>
        <v>2</v>
      </c>
      <c r="L7151" s="1" t="str">
        <f>LEFT(BART_Rides[[#This Row],[Lines]],1)</f>
        <v>Y</v>
      </c>
      <c r="M7151" s="1" t="str">
        <f>IF(BART_Rides[[#This Row],[FirstLetter]]="Y","Yes","No")</f>
        <v>Yes</v>
      </c>
      <c r="N7151" s="1" t="str">
        <f>IF(OR(BART_Rides[[#This Row],[Station Code]]="EM", BART_Rides[[#This Row],[Station Code]]="MT", BART_Rides[[#This Row],[Station Code]]="PL", BART_Rides[[#This Row],[Station Code]]="CC"), "Yes", "No")</f>
        <v>No</v>
      </c>
    </row>
    <row r="7152" spans="6:14">
      <c r="F7152" s="3">
        <v>44412</v>
      </c>
      <c r="G7152" s="1" t="s">
        <v>37</v>
      </c>
      <c r="H7152" s="1" t="s">
        <v>105</v>
      </c>
      <c r="I7152" s="1">
        <v>1225</v>
      </c>
      <c r="J7152" s="1">
        <f>MONTH(BART_Rides[[#This Row],[Date]])</f>
        <v>8</v>
      </c>
      <c r="K7152" s="1">
        <f>WEEKDAY(BART_Rides[[#This Row],[Date]],2)</f>
        <v>3</v>
      </c>
      <c r="L7152" s="1" t="str">
        <f>LEFT(BART_Rides[[#This Row],[Lines]],1)</f>
        <v>Y</v>
      </c>
      <c r="M7152" s="1" t="str">
        <f>IF(BART_Rides[[#This Row],[FirstLetter]]="Y","Yes","No")</f>
        <v>Yes</v>
      </c>
      <c r="N7152" s="1" t="str">
        <f>IF(OR(BART_Rides[[#This Row],[Station Code]]="EM", BART_Rides[[#This Row],[Station Code]]="MT", BART_Rides[[#This Row],[Station Code]]="PL", BART_Rides[[#This Row],[Station Code]]="CC"), "Yes", "No")</f>
        <v>No</v>
      </c>
    </row>
    <row r="7153" spans="6:14">
      <c r="F7153" s="3">
        <v>44413</v>
      </c>
      <c r="G7153" s="1" t="s">
        <v>37</v>
      </c>
      <c r="H7153" s="1" t="s">
        <v>105</v>
      </c>
      <c r="I7153" s="1">
        <v>1206</v>
      </c>
      <c r="J7153" s="1">
        <f>MONTH(BART_Rides[[#This Row],[Date]])</f>
        <v>8</v>
      </c>
      <c r="K7153" s="1">
        <f>WEEKDAY(BART_Rides[[#This Row],[Date]],2)</f>
        <v>4</v>
      </c>
      <c r="L7153" s="1" t="str">
        <f>LEFT(BART_Rides[[#This Row],[Lines]],1)</f>
        <v>Y</v>
      </c>
      <c r="M7153" s="1" t="str">
        <f>IF(BART_Rides[[#This Row],[FirstLetter]]="Y","Yes","No")</f>
        <v>Yes</v>
      </c>
      <c r="N7153" s="1" t="str">
        <f>IF(OR(BART_Rides[[#This Row],[Station Code]]="EM", BART_Rides[[#This Row],[Station Code]]="MT", BART_Rides[[#This Row],[Station Code]]="PL", BART_Rides[[#This Row],[Station Code]]="CC"), "Yes", "No")</f>
        <v>No</v>
      </c>
    </row>
    <row r="7154" spans="6:14">
      <c r="F7154" s="3">
        <v>44414</v>
      </c>
      <c r="G7154" s="1" t="s">
        <v>37</v>
      </c>
      <c r="H7154" s="1" t="s">
        <v>105</v>
      </c>
      <c r="I7154" s="1">
        <v>1156</v>
      </c>
      <c r="J7154" s="1">
        <f>MONTH(BART_Rides[[#This Row],[Date]])</f>
        <v>8</v>
      </c>
      <c r="K7154" s="1">
        <f>WEEKDAY(BART_Rides[[#This Row],[Date]],2)</f>
        <v>5</v>
      </c>
      <c r="L7154" s="1" t="str">
        <f>LEFT(BART_Rides[[#This Row],[Lines]],1)</f>
        <v>Y</v>
      </c>
      <c r="M7154" s="1" t="str">
        <f>IF(BART_Rides[[#This Row],[FirstLetter]]="Y","Yes","No")</f>
        <v>Yes</v>
      </c>
      <c r="N7154" s="1" t="str">
        <f>IF(OR(BART_Rides[[#This Row],[Station Code]]="EM", BART_Rides[[#This Row],[Station Code]]="MT", BART_Rides[[#This Row],[Station Code]]="PL", BART_Rides[[#This Row],[Station Code]]="CC"), "Yes", "No")</f>
        <v>No</v>
      </c>
    </row>
    <row r="7155" spans="6:14">
      <c r="F7155" s="3">
        <v>44415</v>
      </c>
      <c r="G7155" s="1" t="s">
        <v>37</v>
      </c>
      <c r="H7155" s="1" t="s">
        <v>105</v>
      </c>
      <c r="I7155" s="1">
        <v>554</v>
      </c>
      <c r="J7155" s="1">
        <f>MONTH(BART_Rides[[#This Row],[Date]])</f>
        <v>8</v>
      </c>
      <c r="K7155" s="1">
        <f>WEEKDAY(BART_Rides[[#This Row],[Date]],2)</f>
        <v>6</v>
      </c>
      <c r="L7155" s="1" t="str">
        <f>LEFT(BART_Rides[[#This Row],[Lines]],1)</f>
        <v>Y</v>
      </c>
      <c r="M7155" s="1" t="str">
        <f>IF(BART_Rides[[#This Row],[FirstLetter]]="Y","Yes","No")</f>
        <v>Yes</v>
      </c>
      <c r="N7155" s="1" t="str">
        <f>IF(OR(BART_Rides[[#This Row],[Station Code]]="EM", BART_Rides[[#This Row],[Station Code]]="MT", BART_Rides[[#This Row],[Station Code]]="PL", BART_Rides[[#This Row],[Station Code]]="CC"), "Yes", "No")</f>
        <v>No</v>
      </c>
    </row>
    <row r="7156" spans="6:14">
      <c r="F7156" s="3">
        <v>44416</v>
      </c>
      <c r="G7156" s="1" t="s">
        <v>37</v>
      </c>
      <c r="H7156" s="1" t="s">
        <v>105</v>
      </c>
      <c r="I7156" s="1">
        <v>434</v>
      </c>
      <c r="J7156" s="1">
        <f>MONTH(BART_Rides[[#This Row],[Date]])</f>
        <v>8</v>
      </c>
      <c r="K7156" s="1">
        <f>WEEKDAY(BART_Rides[[#This Row],[Date]],2)</f>
        <v>7</v>
      </c>
      <c r="L7156" s="1" t="str">
        <f>LEFT(BART_Rides[[#This Row],[Lines]],1)</f>
        <v>Y</v>
      </c>
      <c r="M7156" s="1" t="str">
        <f>IF(BART_Rides[[#This Row],[FirstLetter]]="Y","Yes","No")</f>
        <v>Yes</v>
      </c>
      <c r="N7156" s="1" t="str">
        <f>IF(OR(BART_Rides[[#This Row],[Station Code]]="EM", BART_Rides[[#This Row],[Station Code]]="MT", BART_Rides[[#This Row],[Station Code]]="PL", BART_Rides[[#This Row],[Station Code]]="CC"), "Yes", "No")</f>
        <v>No</v>
      </c>
    </row>
    <row r="7157" spans="6:14">
      <c r="F7157" s="3">
        <v>44417</v>
      </c>
      <c r="G7157" s="1" t="s">
        <v>37</v>
      </c>
      <c r="H7157" s="1" t="s">
        <v>105</v>
      </c>
      <c r="I7157" s="1">
        <v>1132</v>
      </c>
      <c r="J7157" s="1">
        <f>MONTH(BART_Rides[[#This Row],[Date]])</f>
        <v>8</v>
      </c>
      <c r="K7157" s="1">
        <f>WEEKDAY(BART_Rides[[#This Row],[Date]],2)</f>
        <v>1</v>
      </c>
      <c r="L7157" s="1" t="str">
        <f>LEFT(BART_Rides[[#This Row],[Lines]],1)</f>
        <v>Y</v>
      </c>
      <c r="M7157" s="1" t="str">
        <f>IF(BART_Rides[[#This Row],[FirstLetter]]="Y","Yes","No")</f>
        <v>Yes</v>
      </c>
      <c r="N7157" s="1" t="str">
        <f>IF(OR(BART_Rides[[#This Row],[Station Code]]="EM", BART_Rides[[#This Row],[Station Code]]="MT", BART_Rides[[#This Row],[Station Code]]="PL", BART_Rides[[#This Row],[Station Code]]="CC"), "Yes", "No")</f>
        <v>No</v>
      </c>
    </row>
    <row r="7158" spans="6:14">
      <c r="F7158" s="3">
        <v>44418</v>
      </c>
      <c r="G7158" s="1" t="s">
        <v>37</v>
      </c>
      <c r="H7158" s="1" t="s">
        <v>105</v>
      </c>
      <c r="I7158" s="1">
        <v>1275</v>
      </c>
      <c r="J7158" s="1">
        <f>MONTH(BART_Rides[[#This Row],[Date]])</f>
        <v>8</v>
      </c>
      <c r="K7158" s="1">
        <f>WEEKDAY(BART_Rides[[#This Row],[Date]],2)</f>
        <v>2</v>
      </c>
      <c r="L7158" s="1" t="str">
        <f>LEFT(BART_Rides[[#This Row],[Lines]],1)</f>
        <v>Y</v>
      </c>
      <c r="M7158" s="1" t="str">
        <f>IF(BART_Rides[[#This Row],[FirstLetter]]="Y","Yes","No")</f>
        <v>Yes</v>
      </c>
      <c r="N7158" s="1" t="str">
        <f>IF(OR(BART_Rides[[#This Row],[Station Code]]="EM", BART_Rides[[#This Row],[Station Code]]="MT", BART_Rides[[#This Row],[Station Code]]="PL", BART_Rides[[#This Row],[Station Code]]="CC"), "Yes", "No")</f>
        <v>No</v>
      </c>
    </row>
    <row r="7159" spans="6:14">
      <c r="F7159" s="3">
        <v>44419</v>
      </c>
      <c r="G7159" s="1" t="s">
        <v>37</v>
      </c>
      <c r="H7159" s="1" t="s">
        <v>105</v>
      </c>
      <c r="I7159" s="1">
        <v>1304</v>
      </c>
      <c r="J7159" s="1">
        <f>MONTH(BART_Rides[[#This Row],[Date]])</f>
        <v>8</v>
      </c>
      <c r="K7159" s="1">
        <f>WEEKDAY(BART_Rides[[#This Row],[Date]],2)</f>
        <v>3</v>
      </c>
      <c r="L7159" s="1" t="str">
        <f>LEFT(BART_Rides[[#This Row],[Lines]],1)</f>
        <v>Y</v>
      </c>
      <c r="M7159" s="1" t="str">
        <f>IF(BART_Rides[[#This Row],[FirstLetter]]="Y","Yes","No")</f>
        <v>Yes</v>
      </c>
      <c r="N7159" s="1" t="str">
        <f>IF(OR(BART_Rides[[#This Row],[Station Code]]="EM", BART_Rides[[#This Row],[Station Code]]="MT", BART_Rides[[#This Row],[Station Code]]="PL", BART_Rides[[#This Row],[Station Code]]="CC"), "Yes", "No")</f>
        <v>No</v>
      </c>
    </row>
    <row r="7160" spans="6:14">
      <c r="F7160" s="3">
        <v>44420</v>
      </c>
      <c r="G7160" s="1" t="s">
        <v>37</v>
      </c>
      <c r="H7160" s="1" t="s">
        <v>105</v>
      </c>
      <c r="I7160" s="1">
        <v>1248</v>
      </c>
      <c r="J7160" s="1">
        <f>MONTH(BART_Rides[[#This Row],[Date]])</f>
        <v>8</v>
      </c>
      <c r="K7160" s="1">
        <f>WEEKDAY(BART_Rides[[#This Row],[Date]],2)</f>
        <v>4</v>
      </c>
      <c r="L7160" s="1" t="str">
        <f>LEFT(BART_Rides[[#This Row],[Lines]],1)</f>
        <v>Y</v>
      </c>
      <c r="M7160" s="1" t="str">
        <f>IF(BART_Rides[[#This Row],[FirstLetter]]="Y","Yes","No")</f>
        <v>Yes</v>
      </c>
      <c r="N7160" s="1" t="str">
        <f>IF(OR(BART_Rides[[#This Row],[Station Code]]="EM", BART_Rides[[#This Row],[Station Code]]="MT", BART_Rides[[#This Row],[Station Code]]="PL", BART_Rides[[#This Row],[Station Code]]="CC"), "Yes", "No")</f>
        <v>No</v>
      </c>
    </row>
    <row r="7161" spans="6:14">
      <c r="F7161" s="3">
        <v>44421</v>
      </c>
      <c r="G7161" s="1" t="s">
        <v>37</v>
      </c>
      <c r="H7161" s="1" t="s">
        <v>105</v>
      </c>
      <c r="I7161" s="1">
        <v>1209</v>
      </c>
      <c r="J7161" s="1">
        <f>MONTH(BART_Rides[[#This Row],[Date]])</f>
        <v>8</v>
      </c>
      <c r="K7161" s="1">
        <f>WEEKDAY(BART_Rides[[#This Row],[Date]],2)</f>
        <v>5</v>
      </c>
      <c r="L7161" s="1" t="str">
        <f>LEFT(BART_Rides[[#This Row],[Lines]],1)</f>
        <v>Y</v>
      </c>
      <c r="M7161" s="1" t="str">
        <f>IF(BART_Rides[[#This Row],[FirstLetter]]="Y","Yes","No")</f>
        <v>Yes</v>
      </c>
      <c r="N7161" s="1" t="str">
        <f>IF(OR(BART_Rides[[#This Row],[Station Code]]="EM", BART_Rides[[#This Row],[Station Code]]="MT", BART_Rides[[#This Row],[Station Code]]="PL", BART_Rides[[#This Row],[Station Code]]="CC"), "Yes", "No")</f>
        <v>No</v>
      </c>
    </row>
    <row r="7162" spans="6:14">
      <c r="F7162" s="3">
        <v>44422</v>
      </c>
      <c r="G7162" s="1" t="s">
        <v>37</v>
      </c>
      <c r="H7162" s="1" t="s">
        <v>105</v>
      </c>
      <c r="I7162" s="1">
        <v>627</v>
      </c>
      <c r="J7162" s="1">
        <f>MONTH(BART_Rides[[#This Row],[Date]])</f>
        <v>8</v>
      </c>
      <c r="K7162" s="1">
        <f>WEEKDAY(BART_Rides[[#This Row],[Date]],2)</f>
        <v>6</v>
      </c>
      <c r="L7162" s="1" t="str">
        <f>LEFT(BART_Rides[[#This Row],[Lines]],1)</f>
        <v>Y</v>
      </c>
      <c r="M7162" s="1" t="str">
        <f>IF(BART_Rides[[#This Row],[FirstLetter]]="Y","Yes","No")</f>
        <v>Yes</v>
      </c>
      <c r="N7162" s="1" t="str">
        <f>IF(OR(BART_Rides[[#This Row],[Station Code]]="EM", BART_Rides[[#This Row],[Station Code]]="MT", BART_Rides[[#This Row],[Station Code]]="PL", BART_Rides[[#This Row],[Station Code]]="CC"), "Yes", "No")</f>
        <v>No</v>
      </c>
    </row>
    <row r="7163" spans="6:14">
      <c r="F7163" s="3">
        <v>44423</v>
      </c>
      <c r="G7163" s="1" t="s">
        <v>37</v>
      </c>
      <c r="H7163" s="1" t="s">
        <v>105</v>
      </c>
      <c r="I7163" s="1">
        <v>481</v>
      </c>
      <c r="J7163" s="1">
        <f>MONTH(BART_Rides[[#This Row],[Date]])</f>
        <v>8</v>
      </c>
      <c r="K7163" s="1">
        <f>WEEKDAY(BART_Rides[[#This Row],[Date]],2)</f>
        <v>7</v>
      </c>
      <c r="L7163" s="1" t="str">
        <f>LEFT(BART_Rides[[#This Row],[Lines]],1)</f>
        <v>Y</v>
      </c>
      <c r="M7163" s="1" t="str">
        <f>IF(BART_Rides[[#This Row],[FirstLetter]]="Y","Yes","No")</f>
        <v>Yes</v>
      </c>
      <c r="N7163" s="1" t="str">
        <f>IF(OR(BART_Rides[[#This Row],[Station Code]]="EM", BART_Rides[[#This Row],[Station Code]]="MT", BART_Rides[[#This Row],[Station Code]]="PL", BART_Rides[[#This Row],[Station Code]]="CC"), "Yes", "No")</f>
        <v>No</v>
      </c>
    </row>
    <row r="7164" spans="6:14">
      <c r="F7164" s="3">
        <v>44424</v>
      </c>
      <c r="G7164" s="1" t="s">
        <v>37</v>
      </c>
      <c r="H7164" s="1" t="s">
        <v>105</v>
      </c>
      <c r="I7164" s="1">
        <v>1204</v>
      </c>
      <c r="J7164" s="1">
        <f>MONTH(BART_Rides[[#This Row],[Date]])</f>
        <v>8</v>
      </c>
      <c r="K7164" s="1">
        <f>WEEKDAY(BART_Rides[[#This Row],[Date]],2)</f>
        <v>1</v>
      </c>
      <c r="L7164" s="1" t="str">
        <f>LEFT(BART_Rides[[#This Row],[Lines]],1)</f>
        <v>Y</v>
      </c>
      <c r="M7164" s="1" t="str">
        <f>IF(BART_Rides[[#This Row],[FirstLetter]]="Y","Yes","No")</f>
        <v>Yes</v>
      </c>
      <c r="N7164" s="1" t="str">
        <f>IF(OR(BART_Rides[[#This Row],[Station Code]]="EM", BART_Rides[[#This Row],[Station Code]]="MT", BART_Rides[[#This Row],[Station Code]]="PL", BART_Rides[[#This Row],[Station Code]]="CC"), "Yes", "No")</f>
        <v>No</v>
      </c>
    </row>
    <row r="7165" spans="6:14">
      <c r="F7165" s="3">
        <v>44425</v>
      </c>
      <c r="G7165" s="1" t="s">
        <v>37</v>
      </c>
      <c r="H7165" s="1" t="s">
        <v>105</v>
      </c>
      <c r="I7165" s="1">
        <v>1317</v>
      </c>
      <c r="J7165" s="1">
        <f>MONTH(BART_Rides[[#This Row],[Date]])</f>
        <v>8</v>
      </c>
      <c r="K7165" s="1">
        <f>WEEKDAY(BART_Rides[[#This Row],[Date]],2)</f>
        <v>2</v>
      </c>
      <c r="L7165" s="1" t="str">
        <f>LEFT(BART_Rides[[#This Row],[Lines]],1)</f>
        <v>Y</v>
      </c>
      <c r="M7165" s="1" t="str">
        <f>IF(BART_Rides[[#This Row],[FirstLetter]]="Y","Yes","No")</f>
        <v>Yes</v>
      </c>
      <c r="N7165" s="1" t="str">
        <f>IF(OR(BART_Rides[[#This Row],[Station Code]]="EM", BART_Rides[[#This Row],[Station Code]]="MT", BART_Rides[[#This Row],[Station Code]]="PL", BART_Rides[[#This Row],[Station Code]]="CC"), "Yes", "No")</f>
        <v>No</v>
      </c>
    </row>
    <row r="7166" spans="6:14">
      <c r="F7166" s="3">
        <v>44426</v>
      </c>
      <c r="G7166" s="1" t="s">
        <v>37</v>
      </c>
      <c r="H7166" s="1" t="s">
        <v>105</v>
      </c>
      <c r="I7166" s="1">
        <v>1354</v>
      </c>
      <c r="J7166" s="1">
        <f>MONTH(BART_Rides[[#This Row],[Date]])</f>
        <v>8</v>
      </c>
      <c r="K7166" s="1">
        <f>WEEKDAY(BART_Rides[[#This Row],[Date]],2)</f>
        <v>3</v>
      </c>
      <c r="L7166" s="1" t="str">
        <f>LEFT(BART_Rides[[#This Row],[Lines]],1)</f>
        <v>Y</v>
      </c>
      <c r="M7166" s="1" t="str">
        <f>IF(BART_Rides[[#This Row],[FirstLetter]]="Y","Yes","No")</f>
        <v>Yes</v>
      </c>
      <c r="N7166" s="1" t="str">
        <f>IF(OR(BART_Rides[[#This Row],[Station Code]]="EM", BART_Rides[[#This Row],[Station Code]]="MT", BART_Rides[[#This Row],[Station Code]]="PL", BART_Rides[[#This Row],[Station Code]]="CC"), "Yes", "No")</f>
        <v>No</v>
      </c>
    </row>
    <row r="7167" spans="6:14">
      <c r="F7167" s="3">
        <v>44427</v>
      </c>
      <c r="G7167" s="1" t="s">
        <v>37</v>
      </c>
      <c r="H7167" s="1" t="s">
        <v>105</v>
      </c>
      <c r="I7167" s="1">
        <v>1315</v>
      </c>
      <c r="J7167" s="1">
        <f>MONTH(BART_Rides[[#This Row],[Date]])</f>
        <v>8</v>
      </c>
      <c r="K7167" s="1">
        <f>WEEKDAY(BART_Rides[[#This Row],[Date]],2)</f>
        <v>4</v>
      </c>
      <c r="L7167" s="1" t="str">
        <f>LEFT(BART_Rides[[#This Row],[Lines]],1)</f>
        <v>Y</v>
      </c>
      <c r="M7167" s="1" t="str">
        <f>IF(BART_Rides[[#This Row],[FirstLetter]]="Y","Yes","No")</f>
        <v>Yes</v>
      </c>
      <c r="N7167" s="1" t="str">
        <f>IF(OR(BART_Rides[[#This Row],[Station Code]]="EM", BART_Rides[[#This Row],[Station Code]]="MT", BART_Rides[[#This Row],[Station Code]]="PL", BART_Rides[[#This Row],[Station Code]]="CC"), "Yes", "No")</f>
        <v>No</v>
      </c>
    </row>
    <row r="7168" spans="6:14">
      <c r="F7168" s="3">
        <v>44428</v>
      </c>
      <c r="G7168" s="1" t="s">
        <v>37</v>
      </c>
      <c r="H7168" s="1" t="s">
        <v>105</v>
      </c>
      <c r="I7168" s="1">
        <v>1237</v>
      </c>
      <c r="J7168" s="1">
        <f>MONTH(BART_Rides[[#This Row],[Date]])</f>
        <v>8</v>
      </c>
      <c r="K7168" s="1">
        <f>WEEKDAY(BART_Rides[[#This Row],[Date]],2)</f>
        <v>5</v>
      </c>
      <c r="L7168" s="1" t="str">
        <f>LEFT(BART_Rides[[#This Row],[Lines]],1)</f>
        <v>Y</v>
      </c>
      <c r="M7168" s="1" t="str">
        <f>IF(BART_Rides[[#This Row],[FirstLetter]]="Y","Yes","No")</f>
        <v>Yes</v>
      </c>
      <c r="N7168" s="1" t="str">
        <f>IF(OR(BART_Rides[[#This Row],[Station Code]]="EM", BART_Rides[[#This Row],[Station Code]]="MT", BART_Rides[[#This Row],[Station Code]]="PL", BART_Rides[[#This Row],[Station Code]]="CC"), "Yes", "No")</f>
        <v>No</v>
      </c>
    </row>
    <row r="7169" spans="6:14">
      <c r="F7169" s="3">
        <v>44429</v>
      </c>
      <c r="G7169" s="1" t="s">
        <v>37</v>
      </c>
      <c r="H7169" s="1" t="s">
        <v>105</v>
      </c>
      <c r="I7169" s="1">
        <v>741</v>
      </c>
      <c r="J7169" s="1">
        <f>MONTH(BART_Rides[[#This Row],[Date]])</f>
        <v>8</v>
      </c>
      <c r="K7169" s="1">
        <f>WEEKDAY(BART_Rides[[#This Row],[Date]],2)</f>
        <v>6</v>
      </c>
      <c r="L7169" s="1" t="str">
        <f>LEFT(BART_Rides[[#This Row],[Lines]],1)</f>
        <v>Y</v>
      </c>
      <c r="M7169" s="1" t="str">
        <f>IF(BART_Rides[[#This Row],[FirstLetter]]="Y","Yes","No")</f>
        <v>Yes</v>
      </c>
      <c r="N7169" s="1" t="str">
        <f>IF(OR(BART_Rides[[#This Row],[Station Code]]="EM", BART_Rides[[#This Row],[Station Code]]="MT", BART_Rides[[#This Row],[Station Code]]="PL", BART_Rides[[#This Row],[Station Code]]="CC"), "Yes", "No")</f>
        <v>No</v>
      </c>
    </row>
    <row r="7170" spans="6:14">
      <c r="F7170" s="3">
        <v>44430</v>
      </c>
      <c r="G7170" s="1" t="s">
        <v>37</v>
      </c>
      <c r="H7170" s="1" t="s">
        <v>105</v>
      </c>
      <c r="I7170" s="1">
        <v>571</v>
      </c>
      <c r="J7170" s="1">
        <f>MONTH(BART_Rides[[#This Row],[Date]])</f>
        <v>8</v>
      </c>
      <c r="K7170" s="1">
        <f>WEEKDAY(BART_Rides[[#This Row],[Date]],2)</f>
        <v>7</v>
      </c>
      <c r="L7170" s="1" t="str">
        <f>LEFT(BART_Rides[[#This Row],[Lines]],1)</f>
        <v>Y</v>
      </c>
      <c r="M7170" s="1" t="str">
        <f>IF(BART_Rides[[#This Row],[FirstLetter]]="Y","Yes","No")</f>
        <v>Yes</v>
      </c>
      <c r="N7170" s="1" t="str">
        <f>IF(OR(BART_Rides[[#This Row],[Station Code]]="EM", BART_Rides[[#This Row],[Station Code]]="MT", BART_Rides[[#This Row],[Station Code]]="PL", BART_Rides[[#This Row],[Station Code]]="CC"), "Yes", "No")</f>
        <v>No</v>
      </c>
    </row>
    <row r="7171" spans="6:14">
      <c r="F7171" s="3">
        <v>44431</v>
      </c>
      <c r="G7171" s="1" t="s">
        <v>37</v>
      </c>
      <c r="H7171" s="1" t="s">
        <v>105</v>
      </c>
      <c r="I7171" s="1">
        <v>1237</v>
      </c>
      <c r="J7171" s="1">
        <f>MONTH(BART_Rides[[#This Row],[Date]])</f>
        <v>8</v>
      </c>
      <c r="K7171" s="1">
        <f>WEEKDAY(BART_Rides[[#This Row],[Date]],2)</f>
        <v>1</v>
      </c>
      <c r="L7171" s="1" t="str">
        <f>LEFT(BART_Rides[[#This Row],[Lines]],1)</f>
        <v>Y</v>
      </c>
      <c r="M7171" s="1" t="str">
        <f>IF(BART_Rides[[#This Row],[FirstLetter]]="Y","Yes","No")</f>
        <v>Yes</v>
      </c>
      <c r="N7171" s="1" t="str">
        <f>IF(OR(BART_Rides[[#This Row],[Station Code]]="EM", BART_Rides[[#This Row],[Station Code]]="MT", BART_Rides[[#This Row],[Station Code]]="PL", BART_Rides[[#This Row],[Station Code]]="CC"), "Yes", "No")</f>
        <v>No</v>
      </c>
    </row>
    <row r="7172" spans="6:14">
      <c r="F7172" s="3">
        <v>44432</v>
      </c>
      <c r="G7172" s="1" t="s">
        <v>37</v>
      </c>
      <c r="H7172" s="1" t="s">
        <v>105</v>
      </c>
      <c r="I7172" s="1">
        <v>1347</v>
      </c>
      <c r="J7172" s="1">
        <f>MONTH(BART_Rides[[#This Row],[Date]])</f>
        <v>8</v>
      </c>
      <c r="K7172" s="1">
        <f>WEEKDAY(BART_Rides[[#This Row],[Date]],2)</f>
        <v>2</v>
      </c>
      <c r="L7172" s="1" t="str">
        <f>LEFT(BART_Rides[[#This Row],[Lines]],1)</f>
        <v>Y</v>
      </c>
      <c r="M7172" s="1" t="str">
        <f>IF(BART_Rides[[#This Row],[FirstLetter]]="Y","Yes","No")</f>
        <v>Yes</v>
      </c>
      <c r="N7172" s="1" t="str">
        <f>IF(OR(BART_Rides[[#This Row],[Station Code]]="EM", BART_Rides[[#This Row],[Station Code]]="MT", BART_Rides[[#This Row],[Station Code]]="PL", BART_Rides[[#This Row],[Station Code]]="CC"), "Yes", "No")</f>
        <v>No</v>
      </c>
    </row>
    <row r="7173" spans="6:14">
      <c r="F7173" s="3">
        <v>44433</v>
      </c>
      <c r="G7173" s="1" t="s">
        <v>37</v>
      </c>
      <c r="H7173" s="1" t="s">
        <v>105</v>
      </c>
      <c r="I7173" s="1">
        <v>1318</v>
      </c>
      <c r="J7173" s="1">
        <f>MONTH(BART_Rides[[#This Row],[Date]])</f>
        <v>8</v>
      </c>
      <c r="K7173" s="1">
        <f>WEEKDAY(BART_Rides[[#This Row],[Date]],2)</f>
        <v>3</v>
      </c>
      <c r="L7173" s="1" t="str">
        <f>LEFT(BART_Rides[[#This Row],[Lines]],1)</f>
        <v>Y</v>
      </c>
      <c r="M7173" s="1" t="str">
        <f>IF(BART_Rides[[#This Row],[FirstLetter]]="Y","Yes","No")</f>
        <v>Yes</v>
      </c>
      <c r="N7173" s="1" t="str">
        <f>IF(OR(BART_Rides[[#This Row],[Station Code]]="EM", BART_Rides[[#This Row],[Station Code]]="MT", BART_Rides[[#This Row],[Station Code]]="PL", BART_Rides[[#This Row],[Station Code]]="CC"), "Yes", "No")</f>
        <v>No</v>
      </c>
    </row>
    <row r="7174" spans="6:14">
      <c r="F7174" s="3">
        <v>44434</v>
      </c>
      <c r="G7174" s="1" t="s">
        <v>37</v>
      </c>
      <c r="H7174" s="1" t="s">
        <v>105</v>
      </c>
      <c r="I7174" s="1">
        <v>1349</v>
      </c>
      <c r="J7174" s="1">
        <f>MONTH(BART_Rides[[#This Row],[Date]])</f>
        <v>8</v>
      </c>
      <c r="K7174" s="1">
        <f>WEEKDAY(BART_Rides[[#This Row],[Date]],2)</f>
        <v>4</v>
      </c>
      <c r="L7174" s="1" t="str">
        <f>LEFT(BART_Rides[[#This Row],[Lines]],1)</f>
        <v>Y</v>
      </c>
      <c r="M7174" s="1" t="str">
        <f>IF(BART_Rides[[#This Row],[FirstLetter]]="Y","Yes","No")</f>
        <v>Yes</v>
      </c>
      <c r="N7174" s="1" t="str">
        <f>IF(OR(BART_Rides[[#This Row],[Station Code]]="EM", BART_Rides[[#This Row],[Station Code]]="MT", BART_Rides[[#This Row],[Station Code]]="PL", BART_Rides[[#This Row],[Station Code]]="CC"), "Yes", "No")</f>
        <v>No</v>
      </c>
    </row>
    <row r="7175" spans="6:14">
      <c r="F7175" s="3">
        <v>44435</v>
      </c>
      <c r="G7175" s="1" t="s">
        <v>37</v>
      </c>
      <c r="H7175" s="1" t="s">
        <v>105</v>
      </c>
      <c r="I7175" s="1">
        <v>1252</v>
      </c>
      <c r="J7175" s="1">
        <f>MONTH(BART_Rides[[#This Row],[Date]])</f>
        <v>8</v>
      </c>
      <c r="K7175" s="1">
        <f>WEEKDAY(BART_Rides[[#This Row],[Date]],2)</f>
        <v>5</v>
      </c>
      <c r="L7175" s="1" t="str">
        <f>LEFT(BART_Rides[[#This Row],[Lines]],1)</f>
        <v>Y</v>
      </c>
      <c r="M7175" s="1" t="str">
        <f>IF(BART_Rides[[#This Row],[FirstLetter]]="Y","Yes","No")</f>
        <v>Yes</v>
      </c>
      <c r="N7175" s="1" t="str">
        <f>IF(OR(BART_Rides[[#This Row],[Station Code]]="EM", BART_Rides[[#This Row],[Station Code]]="MT", BART_Rides[[#This Row],[Station Code]]="PL", BART_Rides[[#This Row],[Station Code]]="CC"), "Yes", "No")</f>
        <v>No</v>
      </c>
    </row>
    <row r="7176" spans="6:14">
      <c r="F7176" s="3">
        <v>44436</v>
      </c>
      <c r="G7176" s="1" t="s">
        <v>37</v>
      </c>
      <c r="H7176" s="1" t="s">
        <v>105</v>
      </c>
      <c r="I7176" s="1">
        <v>668</v>
      </c>
      <c r="J7176" s="1">
        <f>MONTH(BART_Rides[[#This Row],[Date]])</f>
        <v>8</v>
      </c>
      <c r="K7176" s="1">
        <f>WEEKDAY(BART_Rides[[#This Row],[Date]],2)</f>
        <v>6</v>
      </c>
      <c r="L7176" s="1" t="str">
        <f>LEFT(BART_Rides[[#This Row],[Lines]],1)</f>
        <v>Y</v>
      </c>
      <c r="M7176" s="1" t="str">
        <f>IF(BART_Rides[[#This Row],[FirstLetter]]="Y","Yes","No")</f>
        <v>Yes</v>
      </c>
      <c r="N7176" s="1" t="str">
        <f>IF(OR(BART_Rides[[#This Row],[Station Code]]="EM", BART_Rides[[#This Row],[Station Code]]="MT", BART_Rides[[#This Row],[Station Code]]="PL", BART_Rides[[#This Row],[Station Code]]="CC"), "Yes", "No")</f>
        <v>No</v>
      </c>
    </row>
    <row r="7177" spans="6:14">
      <c r="F7177" s="3">
        <v>44437</v>
      </c>
      <c r="G7177" s="1" t="s">
        <v>37</v>
      </c>
      <c r="H7177" s="1" t="s">
        <v>105</v>
      </c>
      <c r="I7177" s="1">
        <v>448</v>
      </c>
      <c r="J7177" s="1">
        <f>MONTH(BART_Rides[[#This Row],[Date]])</f>
        <v>8</v>
      </c>
      <c r="K7177" s="1">
        <f>WEEKDAY(BART_Rides[[#This Row],[Date]],2)</f>
        <v>7</v>
      </c>
      <c r="L7177" s="1" t="str">
        <f>LEFT(BART_Rides[[#This Row],[Lines]],1)</f>
        <v>Y</v>
      </c>
      <c r="M7177" s="1" t="str">
        <f>IF(BART_Rides[[#This Row],[FirstLetter]]="Y","Yes","No")</f>
        <v>Yes</v>
      </c>
      <c r="N7177" s="1" t="str">
        <f>IF(OR(BART_Rides[[#This Row],[Station Code]]="EM", BART_Rides[[#This Row],[Station Code]]="MT", BART_Rides[[#This Row],[Station Code]]="PL", BART_Rides[[#This Row],[Station Code]]="CC"), "Yes", "No")</f>
        <v>No</v>
      </c>
    </row>
    <row r="7178" spans="6:14">
      <c r="F7178" s="3">
        <v>44438</v>
      </c>
      <c r="G7178" s="1" t="s">
        <v>37</v>
      </c>
      <c r="H7178" s="1" t="s">
        <v>105</v>
      </c>
      <c r="I7178" s="1">
        <v>1226</v>
      </c>
      <c r="J7178" s="1">
        <f>MONTH(BART_Rides[[#This Row],[Date]])</f>
        <v>8</v>
      </c>
      <c r="K7178" s="1">
        <f>WEEKDAY(BART_Rides[[#This Row],[Date]],2)</f>
        <v>1</v>
      </c>
      <c r="L7178" s="1" t="str">
        <f>LEFT(BART_Rides[[#This Row],[Lines]],1)</f>
        <v>Y</v>
      </c>
      <c r="M7178" s="1" t="str">
        <f>IF(BART_Rides[[#This Row],[FirstLetter]]="Y","Yes","No")</f>
        <v>Yes</v>
      </c>
      <c r="N7178" s="1" t="str">
        <f>IF(OR(BART_Rides[[#This Row],[Station Code]]="EM", BART_Rides[[#This Row],[Station Code]]="MT", BART_Rides[[#This Row],[Station Code]]="PL", BART_Rides[[#This Row],[Station Code]]="CC"), "Yes", "No")</f>
        <v>No</v>
      </c>
    </row>
    <row r="7179" spans="6:14">
      <c r="F7179" s="3">
        <v>44439</v>
      </c>
      <c r="G7179" s="1" t="s">
        <v>37</v>
      </c>
      <c r="H7179" s="1" t="s">
        <v>105</v>
      </c>
      <c r="I7179" s="1">
        <v>1315</v>
      </c>
      <c r="J7179" s="1">
        <f>MONTH(BART_Rides[[#This Row],[Date]])</f>
        <v>8</v>
      </c>
      <c r="K7179" s="1">
        <f>WEEKDAY(BART_Rides[[#This Row],[Date]],2)</f>
        <v>2</v>
      </c>
      <c r="L7179" s="1" t="str">
        <f>LEFT(BART_Rides[[#This Row],[Lines]],1)</f>
        <v>Y</v>
      </c>
      <c r="M7179" s="1" t="str">
        <f>IF(BART_Rides[[#This Row],[FirstLetter]]="Y","Yes","No")</f>
        <v>Yes</v>
      </c>
      <c r="N7179" s="1" t="str">
        <f>IF(OR(BART_Rides[[#This Row],[Station Code]]="EM", BART_Rides[[#This Row],[Station Code]]="MT", BART_Rides[[#This Row],[Station Code]]="PL", BART_Rides[[#This Row],[Station Code]]="CC"), "Yes", "No")</f>
        <v>No</v>
      </c>
    </row>
    <row r="7180" spans="6:14">
      <c r="F7180" s="3">
        <v>44440</v>
      </c>
      <c r="G7180" s="1" t="s">
        <v>37</v>
      </c>
      <c r="H7180" s="1" t="s">
        <v>105</v>
      </c>
      <c r="I7180" s="1">
        <v>1423</v>
      </c>
      <c r="J7180" s="1">
        <f>MONTH(BART_Rides[[#This Row],[Date]])</f>
        <v>9</v>
      </c>
      <c r="K7180" s="1">
        <f>WEEKDAY(BART_Rides[[#This Row],[Date]],2)</f>
        <v>3</v>
      </c>
      <c r="L7180" s="1" t="str">
        <f>LEFT(BART_Rides[[#This Row],[Lines]],1)</f>
        <v>Y</v>
      </c>
      <c r="M7180" s="1" t="str">
        <f>IF(BART_Rides[[#This Row],[FirstLetter]]="Y","Yes","No")</f>
        <v>Yes</v>
      </c>
      <c r="N7180" s="1" t="str">
        <f>IF(OR(BART_Rides[[#This Row],[Station Code]]="EM", BART_Rides[[#This Row],[Station Code]]="MT", BART_Rides[[#This Row],[Station Code]]="PL", BART_Rides[[#This Row],[Station Code]]="CC"), "Yes", "No")</f>
        <v>No</v>
      </c>
    </row>
    <row r="7181" spans="6:14">
      <c r="F7181" s="3">
        <v>44441</v>
      </c>
      <c r="G7181" s="1" t="s">
        <v>37</v>
      </c>
      <c r="H7181" s="1" t="s">
        <v>105</v>
      </c>
      <c r="I7181" s="1">
        <v>1482</v>
      </c>
      <c r="J7181" s="1">
        <f>MONTH(BART_Rides[[#This Row],[Date]])</f>
        <v>9</v>
      </c>
      <c r="K7181" s="1">
        <f>WEEKDAY(BART_Rides[[#This Row],[Date]],2)</f>
        <v>4</v>
      </c>
      <c r="L7181" s="1" t="str">
        <f>LEFT(BART_Rides[[#This Row],[Lines]],1)</f>
        <v>Y</v>
      </c>
      <c r="M7181" s="1" t="str">
        <f>IF(BART_Rides[[#This Row],[FirstLetter]]="Y","Yes","No")</f>
        <v>Yes</v>
      </c>
      <c r="N7181" s="1" t="str">
        <f>IF(OR(BART_Rides[[#This Row],[Station Code]]="EM", BART_Rides[[#This Row],[Station Code]]="MT", BART_Rides[[#This Row],[Station Code]]="PL", BART_Rides[[#This Row],[Station Code]]="CC"), "Yes", "No")</f>
        <v>No</v>
      </c>
    </row>
    <row r="7182" spans="6:14">
      <c r="F7182" s="3">
        <v>44442</v>
      </c>
      <c r="G7182" s="1" t="s">
        <v>37</v>
      </c>
      <c r="H7182" s="1" t="s">
        <v>105</v>
      </c>
      <c r="I7182" s="1">
        <v>1351</v>
      </c>
      <c r="J7182" s="1">
        <f>MONTH(BART_Rides[[#This Row],[Date]])</f>
        <v>9</v>
      </c>
      <c r="K7182" s="1">
        <f>WEEKDAY(BART_Rides[[#This Row],[Date]],2)</f>
        <v>5</v>
      </c>
      <c r="L7182" s="1" t="str">
        <f>LEFT(BART_Rides[[#This Row],[Lines]],1)</f>
        <v>Y</v>
      </c>
      <c r="M7182" s="1" t="str">
        <f>IF(BART_Rides[[#This Row],[FirstLetter]]="Y","Yes","No")</f>
        <v>Yes</v>
      </c>
      <c r="N7182" s="1" t="str">
        <f>IF(OR(BART_Rides[[#This Row],[Station Code]]="EM", BART_Rides[[#This Row],[Station Code]]="MT", BART_Rides[[#This Row],[Station Code]]="PL", BART_Rides[[#This Row],[Station Code]]="CC"), "Yes", "No")</f>
        <v>No</v>
      </c>
    </row>
    <row r="7183" spans="6:14">
      <c r="F7183" s="3">
        <v>44443</v>
      </c>
      <c r="G7183" s="1" t="s">
        <v>37</v>
      </c>
      <c r="H7183" s="1" t="s">
        <v>105</v>
      </c>
      <c r="I7183" s="1">
        <v>724</v>
      </c>
      <c r="J7183" s="1">
        <f>MONTH(BART_Rides[[#This Row],[Date]])</f>
        <v>9</v>
      </c>
      <c r="K7183" s="1">
        <f>WEEKDAY(BART_Rides[[#This Row],[Date]],2)</f>
        <v>6</v>
      </c>
      <c r="L7183" s="1" t="str">
        <f>LEFT(BART_Rides[[#This Row],[Lines]],1)</f>
        <v>Y</v>
      </c>
      <c r="M7183" s="1" t="str">
        <f>IF(BART_Rides[[#This Row],[FirstLetter]]="Y","Yes","No")</f>
        <v>Yes</v>
      </c>
      <c r="N7183" s="1" t="str">
        <f>IF(OR(BART_Rides[[#This Row],[Station Code]]="EM", BART_Rides[[#This Row],[Station Code]]="MT", BART_Rides[[#This Row],[Station Code]]="PL", BART_Rides[[#This Row],[Station Code]]="CC"), "Yes", "No")</f>
        <v>No</v>
      </c>
    </row>
    <row r="7184" spans="6:14">
      <c r="F7184" s="3">
        <v>44444</v>
      </c>
      <c r="G7184" s="1" t="s">
        <v>37</v>
      </c>
      <c r="H7184" s="1" t="s">
        <v>105</v>
      </c>
      <c r="I7184" s="1">
        <v>605</v>
      </c>
      <c r="J7184" s="1">
        <f>MONTH(BART_Rides[[#This Row],[Date]])</f>
        <v>9</v>
      </c>
      <c r="K7184" s="1">
        <f>WEEKDAY(BART_Rides[[#This Row],[Date]],2)</f>
        <v>7</v>
      </c>
      <c r="L7184" s="1" t="str">
        <f>LEFT(BART_Rides[[#This Row],[Lines]],1)</f>
        <v>Y</v>
      </c>
      <c r="M7184" s="1" t="str">
        <f>IF(BART_Rides[[#This Row],[FirstLetter]]="Y","Yes","No")</f>
        <v>Yes</v>
      </c>
      <c r="N7184" s="1" t="str">
        <f>IF(OR(BART_Rides[[#This Row],[Station Code]]="EM", BART_Rides[[#This Row],[Station Code]]="MT", BART_Rides[[#This Row],[Station Code]]="PL", BART_Rides[[#This Row],[Station Code]]="CC"), "Yes", "No")</f>
        <v>No</v>
      </c>
    </row>
    <row r="7185" spans="6:14">
      <c r="F7185" s="3">
        <v>44445</v>
      </c>
      <c r="G7185" s="1" t="s">
        <v>37</v>
      </c>
      <c r="H7185" s="1" t="s">
        <v>105</v>
      </c>
      <c r="I7185" s="1">
        <v>421</v>
      </c>
      <c r="J7185" s="1">
        <f>MONTH(BART_Rides[[#This Row],[Date]])</f>
        <v>9</v>
      </c>
      <c r="K7185" s="1">
        <f>WEEKDAY(BART_Rides[[#This Row],[Date]],2)</f>
        <v>1</v>
      </c>
      <c r="L7185" s="1" t="str">
        <f>LEFT(BART_Rides[[#This Row],[Lines]],1)</f>
        <v>Y</v>
      </c>
      <c r="M7185" s="1" t="str">
        <f>IF(BART_Rides[[#This Row],[FirstLetter]]="Y","Yes","No")</f>
        <v>Yes</v>
      </c>
      <c r="N7185" s="1" t="str">
        <f>IF(OR(BART_Rides[[#This Row],[Station Code]]="EM", BART_Rides[[#This Row],[Station Code]]="MT", BART_Rides[[#This Row],[Station Code]]="PL", BART_Rides[[#This Row],[Station Code]]="CC"), "Yes", "No")</f>
        <v>No</v>
      </c>
    </row>
    <row r="7186" spans="6:14">
      <c r="F7186" s="3">
        <v>44446</v>
      </c>
      <c r="G7186" s="1" t="s">
        <v>37</v>
      </c>
      <c r="H7186" s="1" t="s">
        <v>105</v>
      </c>
      <c r="I7186" s="1">
        <v>1328</v>
      </c>
      <c r="J7186" s="1">
        <f>MONTH(BART_Rides[[#This Row],[Date]])</f>
        <v>9</v>
      </c>
      <c r="K7186" s="1">
        <f>WEEKDAY(BART_Rides[[#This Row],[Date]],2)</f>
        <v>2</v>
      </c>
      <c r="L7186" s="1" t="str">
        <f>LEFT(BART_Rides[[#This Row],[Lines]],1)</f>
        <v>Y</v>
      </c>
      <c r="M7186" s="1" t="str">
        <f>IF(BART_Rides[[#This Row],[FirstLetter]]="Y","Yes","No")</f>
        <v>Yes</v>
      </c>
      <c r="N7186" s="1" t="str">
        <f>IF(OR(BART_Rides[[#This Row],[Station Code]]="EM", BART_Rides[[#This Row],[Station Code]]="MT", BART_Rides[[#This Row],[Station Code]]="PL", BART_Rides[[#This Row],[Station Code]]="CC"), "Yes", "No")</f>
        <v>No</v>
      </c>
    </row>
    <row r="7187" spans="6:14">
      <c r="F7187" s="3">
        <v>44447</v>
      </c>
      <c r="G7187" s="1" t="s">
        <v>37</v>
      </c>
      <c r="H7187" s="1" t="s">
        <v>105</v>
      </c>
      <c r="I7187" s="1">
        <v>1389</v>
      </c>
      <c r="J7187" s="1">
        <f>MONTH(BART_Rides[[#This Row],[Date]])</f>
        <v>9</v>
      </c>
      <c r="K7187" s="1">
        <f>WEEKDAY(BART_Rides[[#This Row],[Date]],2)</f>
        <v>3</v>
      </c>
      <c r="L7187" s="1" t="str">
        <f>LEFT(BART_Rides[[#This Row],[Lines]],1)</f>
        <v>Y</v>
      </c>
      <c r="M7187" s="1" t="str">
        <f>IF(BART_Rides[[#This Row],[FirstLetter]]="Y","Yes","No")</f>
        <v>Yes</v>
      </c>
      <c r="N7187" s="1" t="str">
        <f>IF(OR(BART_Rides[[#This Row],[Station Code]]="EM", BART_Rides[[#This Row],[Station Code]]="MT", BART_Rides[[#This Row],[Station Code]]="PL", BART_Rides[[#This Row],[Station Code]]="CC"), "Yes", "No")</f>
        <v>No</v>
      </c>
    </row>
    <row r="7188" spans="6:14">
      <c r="F7188" s="3">
        <v>44448</v>
      </c>
      <c r="G7188" s="1" t="s">
        <v>37</v>
      </c>
      <c r="H7188" s="1" t="s">
        <v>105</v>
      </c>
      <c r="I7188" s="1">
        <v>1386</v>
      </c>
      <c r="J7188" s="1">
        <f>MONTH(BART_Rides[[#This Row],[Date]])</f>
        <v>9</v>
      </c>
      <c r="K7188" s="1">
        <f>WEEKDAY(BART_Rides[[#This Row],[Date]],2)</f>
        <v>4</v>
      </c>
      <c r="L7188" s="1" t="str">
        <f>LEFT(BART_Rides[[#This Row],[Lines]],1)</f>
        <v>Y</v>
      </c>
      <c r="M7188" s="1" t="str">
        <f>IF(BART_Rides[[#This Row],[FirstLetter]]="Y","Yes","No")</f>
        <v>Yes</v>
      </c>
      <c r="N7188" s="1" t="str">
        <f>IF(OR(BART_Rides[[#This Row],[Station Code]]="EM", BART_Rides[[#This Row],[Station Code]]="MT", BART_Rides[[#This Row],[Station Code]]="PL", BART_Rides[[#This Row],[Station Code]]="CC"), "Yes", "No")</f>
        <v>No</v>
      </c>
    </row>
    <row r="7189" spans="6:14">
      <c r="F7189" s="3">
        <v>44449</v>
      </c>
      <c r="G7189" s="1" t="s">
        <v>37</v>
      </c>
      <c r="H7189" s="1" t="s">
        <v>105</v>
      </c>
      <c r="I7189" s="1">
        <v>1302</v>
      </c>
      <c r="J7189" s="1">
        <f>MONTH(BART_Rides[[#This Row],[Date]])</f>
        <v>9</v>
      </c>
      <c r="K7189" s="1">
        <f>WEEKDAY(BART_Rides[[#This Row],[Date]],2)</f>
        <v>5</v>
      </c>
      <c r="L7189" s="1" t="str">
        <f>LEFT(BART_Rides[[#This Row],[Lines]],1)</f>
        <v>Y</v>
      </c>
      <c r="M7189" s="1" t="str">
        <f>IF(BART_Rides[[#This Row],[FirstLetter]]="Y","Yes","No")</f>
        <v>Yes</v>
      </c>
      <c r="N7189" s="1" t="str">
        <f>IF(OR(BART_Rides[[#This Row],[Station Code]]="EM", BART_Rides[[#This Row],[Station Code]]="MT", BART_Rides[[#This Row],[Station Code]]="PL", BART_Rides[[#This Row],[Station Code]]="CC"), "Yes", "No")</f>
        <v>No</v>
      </c>
    </row>
    <row r="7190" spans="6:14">
      <c r="F7190" s="3">
        <v>44450</v>
      </c>
      <c r="G7190" s="1" t="s">
        <v>37</v>
      </c>
      <c r="H7190" s="1" t="s">
        <v>105</v>
      </c>
      <c r="I7190" s="1">
        <v>664</v>
      </c>
      <c r="J7190" s="1">
        <f>MONTH(BART_Rides[[#This Row],[Date]])</f>
        <v>9</v>
      </c>
      <c r="K7190" s="1">
        <f>WEEKDAY(BART_Rides[[#This Row],[Date]],2)</f>
        <v>6</v>
      </c>
      <c r="L7190" s="1" t="str">
        <f>LEFT(BART_Rides[[#This Row],[Lines]],1)</f>
        <v>Y</v>
      </c>
      <c r="M7190" s="1" t="str">
        <f>IF(BART_Rides[[#This Row],[FirstLetter]]="Y","Yes","No")</f>
        <v>Yes</v>
      </c>
      <c r="N7190" s="1" t="str">
        <f>IF(OR(BART_Rides[[#This Row],[Station Code]]="EM", BART_Rides[[#This Row],[Station Code]]="MT", BART_Rides[[#This Row],[Station Code]]="PL", BART_Rides[[#This Row],[Station Code]]="CC"), "Yes", "No")</f>
        <v>No</v>
      </c>
    </row>
    <row r="7191" spans="6:14">
      <c r="F7191" s="3">
        <v>44451</v>
      </c>
      <c r="G7191" s="1" t="s">
        <v>37</v>
      </c>
      <c r="H7191" s="1" t="s">
        <v>105</v>
      </c>
      <c r="I7191" s="1">
        <v>437</v>
      </c>
      <c r="J7191" s="1">
        <f>MONTH(BART_Rides[[#This Row],[Date]])</f>
        <v>9</v>
      </c>
      <c r="K7191" s="1">
        <f>WEEKDAY(BART_Rides[[#This Row],[Date]],2)</f>
        <v>7</v>
      </c>
      <c r="L7191" s="1" t="str">
        <f>LEFT(BART_Rides[[#This Row],[Lines]],1)</f>
        <v>Y</v>
      </c>
      <c r="M7191" s="1" t="str">
        <f>IF(BART_Rides[[#This Row],[FirstLetter]]="Y","Yes","No")</f>
        <v>Yes</v>
      </c>
      <c r="N7191" s="1" t="str">
        <f>IF(OR(BART_Rides[[#This Row],[Station Code]]="EM", BART_Rides[[#This Row],[Station Code]]="MT", BART_Rides[[#This Row],[Station Code]]="PL", BART_Rides[[#This Row],[Station Code]]="CC"), "Yes", "No")</f>
        <v>No</v>
      </c>
    </row>
    <row r="7192" spans="6:14">
      <c r="F7192" s="3">
        <v>44452</v>
      </c>
      <c r="G7192" s="1" t="s">
        <v>37</v>
      </c>
      <c r="H7192" s="1" t="s">
        <v>105</v>
      </c>
      <c r="I7192" s="1">
        <v>1345</v>
      </c>
      <c r="J7192" s="1">
        <f>MONTH(BART_Rides[[#This Row],[Date]])</f>
        <v>9</v>
      </c>
      <c r="K7192" s="1">
        <f>WEEKDAY(BART_Rides[[#This Row],[Date]],2)</f>
        <v>1</v>
      </c>
      <c r="L7192" s="1" t="str">
        <f>LEFT(BART_Rides[[#This Row],[Lines]],1)</f>
        <v>Y</v>
      </c>
      <c r="M7192" s="1" t="str">
        <f>IF(BART_Rides[[#This Row],[FirstLetter]]="Y","Yes","No")</f>
        <v>Yes</v>
      </c>
      <c r="N7192" s="1" t="str">
        <f>IF(OR(BART_Rides[[#This Row],[Station Code]]="EM", BART_Rides[[#This Row],[Station Code]]="MT", BART_Rides[[#This Row],[Station Code]]="PL", BART_Rides[[#This Row],[Station Code]]="CC"), "Yes", "No")</f>
        <v>No</v>
      </c>
    </row>
    <row r="7193" spans="6:14">
      <c r="F7193" s="3">
        <v>44453</v>
      </c>
      <c r="G7193" s="1" t="s">
        <v>37</v>
      </c>
      <c r="H7193" s="1" t="s">
        <v>105</v>
      </c>
      <c r="I7193" s="1">
        <v>1364</v>
      </c>
      <c r="J7193" s="1">
        <f>MONTH(BART_Rides[[#This Row],[Date]])</f>
        <v>9</v>
      </c>
      <c r="K7193" s="1">
        <f>WEEKDAY(BART_Rides[[#This Row],[Date]],2)</f>
        <v>2</v>
      </c>
      <c r="L7193" s="1" t="str">
        <f>LEFT(BART_Rides[[#This Row],[Lines]],1)</f>
        <v>Y</v>
      </c>
      <c r="M7193" s="1" t="str">
        <f>IF(BART_Rides[[#This Row],[FirstLetter]]="Y","Yes","No")</f>
        <v>Yes</v>
      </c>
      <c r="N7193" s="1" t="str">
        <f>IF(OR(BART_Rides[[#This Row],[Station Code]]="EM", BART_Rides[[#This Row],[Station Code]]="MT", BART_Rides[[#This Row],[Station Code]]="PL", BART_Rides[[#This Row],[Station Code]]="CC"), "Yes", "No")</f>
        <v>No</v>
      </c>
    </row>
    <row r="7194" spans="6:14">
      <c r="F7194" s="3">
        <v>44454</v>
      </c>
      <c r="G7194" s="1" t="s">
        <v>37</v>
      </c>
      <c r="H7194" s="1" t="s">
        <v>105</v>
      </c>
      <c r="I7194" s="1">
        <v>1424</v>
      </c>
      <c r="J7194" s="1">
        <f>MONTH(BART_Rides[[#This Row],[Date]])</f>
        <v>9</v>
      </c>
      <c r="K7194" s="1">
        <f>WEEKDAY(BART_Rides[[#This Row],[Date]],2)</f>
        <v>3</v>
      </c>
      <c r="L7194" s="1" t="str">
        <f>LEFT(BART_Rides[[#This Row],[Lines]],1)</f>
        <v>Y</v>
      </c>
      <c r="M7194" s="1" t="str">
        <f>IF(BART_Rides[[#This Row],[FirstLetter]]="Y","Yes","No")</f>
        <v>Yes</v>
      </c>
      <c r="N7194" s="1" t="str">
        <f>IF(OR(BART_Rides[[#This Row],[Station Code]]="EM", BART_Rides[[#This Row],[Station Code]]="MT", BART_Rides[[#This Row],[Station Code]]="PL", BART_Rides[[#This Row],[Station Code]]="CC"), "Yes", "No")</f>
        <v>No</v>
      </c>
    </row>
    <row r="7195" spans="6:14">
      <c r="F7195" s="3">
        <v>44455</v>
      </c>
      <c r="G7195" s="1" t="s">
        <v>37</v>
      </c>
      <c r="H7195" s="1" t="s">
        <v>105</v>
      </c>
      <c r="I7195" s="1">
        <v>1549</v>
      </c>
      <c r="J7195" s="1">
        <f>MONTH(BART_Rides[[#This Row],[Date]])</f>
        <v>9</v>
      </c>
      <c r="K7195" s="1">
        <f>WEEKDAY(BART_Rides[[#This Row],[Date]],2)</f>
        <v>4</v>
      </c>
      <c r="L7195" s="1" t="str">
        <f>LEFT(BART_Rides[[#This Row],[Lines]],1)</f>
        <v>Y</v>
      </c>
      <c r="M7195" s="1" t="str">
        <f>IF(BART_Rides[[#This Row],[FirstLetter]]="Y","Yes","No")</f>
        <v>Yes</v>
      </c>
      <c r="N7195" s="1" t="str">
        <f>IF(OR(BART_Rides[[#This Row],[Station Code]]="EM", BART_Rides[[#This Row],[Station Code]]="MT", BART_Rides[[#This Row],[Station Code]]="PL", BART_Rides[[#This Row],[Station Code]]="CC"), "Yes", "No")</f>
        <v>No</v>
      </c>
    </row>
    <row r="7196" spans="6:14">
      <c r="F7196" s="3">
        <v>44456</v>
      </c>
      <c r="G7196" s="1" t="s">
        <v>37</v>
      </c>
      <c r="H7196" s="1" t="s">
        <v>105</v>
      </c>
      <c r="I7196" s="1">
        <v>1370</v>
      </c>
      <c r="J7196" s="1">
        <f>MONTH(BART_Rides[[#This Row],[Date]])</f>
        <v>9</v>
      </c>
      <c r="K7196" s="1">
        <f>WEEKDAY(BART_Rides[[#This Row],[Date]],2)</f>
        <v>5</v>
      </c>
      <c r="L7196" s="1" t="str">
        <f>LEFT(BART_Rides[[#This Row],[Lines]],1)</f>
        <v>Y</v>
      </c>
      <c r="M7196" s="1" t="str">
        <f>IF(BART_Rides[[#This Row],[FirstLetter]]="Y","Yes","No")</f>
        <v>Yes</v>
      </c>
      <c r="N7196" s="1" t="str">
        <f>IF(OR(BART_Rides[[#This Row],[Station Code]]="EM", BART_Rides[[#This Row],[Station Code]]="MT", BART_Rides[[#This Row],[Station Code]]="PL", BART_Rides[[#This Row],[Station Code]]="CC"), "Yes", "No")</f>
        <v>No</v>
      </c>
    </row>
    <row r="7197" spans="6:14">
      <c r="F7197" s="3">
        <v>44457</v>
      </c>
      <c r="G7197" s="1" t="s">
        <v>37</v>
      </c>
      <c r="H7197" s="1" t="s">
        <v>105</v>
      </c>
      <c r="I7197" s="1">
        <v>855</v>
      </c>
      <c r="J7197" s="1">
        <f>MONTH(BART_Rides[[#This Row],[Date]])</f>
        <v>9</v>
      </c>
      <c r="K7197" s="1">
        <f>WEEKDAY(BART_Rides[[#This Row],[Date]],2)</f>
        <v>6</v>
      </c>
      <c r="L7197" s="1" t="str">
        <f>LEFT(BART_Rides[[#This Row],[Lines]],1)</f>
        <v>Y</v>
      </c>
      <c r="M7197" s="1" t="str">
        <f>IF(BART_Rides[[#This Row],[FirstLetter]]="Y","Yes","No")</f>
        <v>Yes</v>
      </c>
      <c r="N7197" s="1" t="str">
        <f>IF(OR(BART_Rides[[#This Row],[Station Code]]="EM", BART_Rides[[#This Row],[Station Code]]="MT", BART_Rides[[#This Row],[Station Code]]="PL", BART_Rides[[#This Row],[Station Code]]="CC"), "Yes", "No")</f>
        <v>No</v>
      </c>
    </row>
    <row r="7198" spans="6:14">
      <c r="F7198" s="3">
        <v>44458</v>
      </c>
      <c r="G7198" s="1" t="s">
        <v>37</v>
      </c>
      <c r="H7198" s="1" t="s">
        <v>105</v>
      </c>
      <c r="I7198" s="1">
        <v>654</v>
      </c>
      <c r="J7198" s="1">
        <f>MONTH(BART_Rides[[#This Row],[Date]])</f>
        <v>9</v>
      </c>
      <c r="K7198" s="1">
        <f>WEEKDAY(BART_Rides[[#This Row],[Date]],2)</f>
        <v>7</v>
      </c>
      <c r="L7198" s="1" t="str">
        <f>LEFT(BART_Rides[[#This Row],[Lines]],1)</f>
        <v>Y</v>
      </c>
      <c r="M7198" s="1" t="str">
        <f>IF(BART_Rides[[#This Row],[FirstLetter]]="Y","Yes","No")</f>
        <v>Yes</v>
      </c>
      <c r="N7198" s="1" t="str">
        <f>IF(OR(BART_Rides[[#This Row],[Station Code]]="EM", BART_Rides[[#This Row],[Station Code]]="MT", BART_Rides[[#This Row],[Station Code]]="PL", BART_Rides[[#This Row],[Station Code]]="CC"), "Yes", "No")</f>
        <v>No</v>
      </c>
    </row>
    <row r="7199" spans="6:14">
      <c r="F7199" s="3">
        <v>44459</v>
      </c>
      <c r="G7199" s="1" t="s">
        <v>37</v>
      </c>
      <c r="H7199" s="1" t="s">
        <v>105</v>
      </c>
      <c r="I7199" s="1">
        <v>1334</v>
      </c>
      <c r="J7199" s="1">
        <f>MONTH(BART_Rides[[#This Row],[Date]])</f>
        <v>9</v>
      </c>
      <c r="K7199" s="1">
        <f>WEEKDAY(BART_Rides[[#This Row],[Date]],2)</f>
        <v>1</v>
      </c>
      <c r="L7199" s="1" t="str">
        <f>LEFT(BART_Rides[[#This Row],[Lines]],1)</f>
        <v>Y</v>
      </c>
      <c r="M7199" s="1" t="str">
        <f>IF(BART_Rides[[#This Row],[FirstLetter]]="Y","Yes","No")</f>
        <v>Yes</v>
      </c>
      <c r="N7199" s="1" t="str">
        <f>IF(OR(BART_Rides[[#This Row],[Station Code]]="EM", BART_Rides[[#This Row],[Station Code]]="MT", BART_Rides[[#This Row],[Station Code]]="PL", BART_Rides[[#This Row],[Station Code]]="CC"), "Yes", "No")</f>
        <v>No</v>
      </c>
    </row>
    <row r="7200" spans="6:14">
      <c r="F7200" s="3">
        <v>44460</v>
      </c>
      <c r="G7200" s="1" t="s">
        <v>37</v>
      </c>
      <c r="H7200" s="1" t="s">
        <v>105</v>
      </c>
      <c r="I7200" s="1">
        <v>1389</v>
      </c>
      <c r="J7200" s="1">
        <f>MONTH(BART_Rides[[#This Row],[Date]])</f>
        <v>9</v>
      </c>
      <c r="K7200" s="1">
        <f>WEEKDAY(BART_Rides[[#This Row],[Date]],2)</f>
        <v>2</v>
      </c>
      <c r="L7200" s="1" t="str">
        <f>LEFT(BART_Rides[[#This Row],[Lines]],1)</f>
        <v>Y</v>
      </c>
      <c r="M7200" s="1" t="str">
        <f>IF(BART_Rides[[#This Row],[FirstLetter]]="Y","Yes","No")</f>
        <v>Yes</v>
      </c>
      <c r="N7200" s="1" t="str">
        <f>IF(OR(BART_Rides[[#This Row],[Station Code]]="EM", BART_Rides[[#This Row],[Station Code]]="MT", BART_Rides[[#This Row],[Station Code]]="PL", BART_Rides[[#This Row],[Station Code]]="CC"), "Yes", "No")</f>
        <v>No</v>
      </c>
    </row>
    <row r="7201" spans="6:14">
      <c r="F7201" s="3">
        <v>44461</v>
      </c>
      <c r="G7201" s="1" t="s">
        <v>37</v>
      </c>
      <c r="H7201" s="1" t="s">
        <v>105</v>
      </c>
      <c r="I7201" s="1">
        <v>1464</v>
      </c>
      <c r="J7201" s="1">
        <f>MONTH(BART_Rides[[#This Row],[Date]])</f>
        <v>9</v>
      </c>
      <c r="K7201" s="1">
        <f>WEEKDAY(BART_Rides[[#This Row],[Date]],2)</f>
        <v>3</v>
      </c>
      <c r="L7201" s="1" t="str">
        <f>LEFT(BART_Rides[[#This Row],[Lines]],1)</f>
        <v>Y</v>
      </c>
      <c r="M7201" s="1" t="str">
        <f>IF(BART_Rides[[#This Row],[FirstLetter]]="Y","Yes","No")</f>
        <v>Yes</v>
      </c>
      <c r="N7201" s="1" t="str">
        <f>IF(OR(BART_Rides[[#This Row],[Station Code]]="EM", BART_Rides[[#This Row],[Station Code]]="MT", BART_Rides[[#This Row],[Station Code]]="PL", BART_Rides[[#This Row],[Station Code]]="CC"), "Yes", "No")</f>
        <v>No</v>
      </c>
    </row>
    <row r="7202" spans="6:14">
      <c r="F7202" s="3">
        <v>44462</v>
      </c>
      <c r="G7202" s="1" t="s">
        <v>37</v>
      </c>
      <c r="H7202" s="1" t="s">
        <v>105</v>
      </c>
      <c r="I7202" s="1">
        <v>1435</v>
      </c>
      <c r="J7202" s="1">
        <f>MONTH(BART_Rides[[#This Row],[Date]])</f>
        <v>9</v>
      </c>
      <c r="K7202" s="1">
        <f>WEEKDAY(BART_Rides[[#This Row],[Date]],2)</f>
        <v>4</v>
      </c>
      <c r="L7202" s="1" t="str">
        <f>LEFT(BART_Rides[[#This Row],[Lines]],1)</f>
        <v>Y</v>
      </c>
      <c r="M7202" s="1" t="str">
        <f>IF(BART_Rides[[#This Row],[FirstLetter]]="Y","Yes","No")</f>
        <v>Yes</v>
      </c>
      <c r="N7202" s="1" t="str">
        <f>IF(OR(BART_Rides[[#This Row],[Station Code]]="EM", BART_Rides[[#This Row],[Station Code]]="MT", BART_Rides[[#This Row],[Station Code]]="PL", BART_Rides[[#This Row],[Station Code]]="CC"), "Yes", "No")</f>
        <v>No</v>
      </c>
    </row>
    <row r="7203" spans="6:14">
      <c r="F7203" s="3">
        <v>44463</v>
      </c>
      <c r="G7203" s="1" t="s">
        <v>37</v>
      </c>
      <c r="H7203" s="1" t="s">
        <v>105</v>
      </c>
      <c r="I7203" s="1">
        <v>1472</v>
      </c>
      <c r="J7203" s="1">
        <f>MONTH(BART_Rides[[#This Row],[Date]])</f>
        <v>9</v>
      </c>
      <c r="K7203" s="1">
        <f>WEEKDAY(BART_Rides[[#This Row],[Date]],2)</f>
        <v>5</v>
      </c>
      <c r="L7203" s="1" t="str">
        <f>LEFT(BART_Rides[[#This Row],[Lines]],1)</f>
        <v>Y</v>
      </c>
      <c r="M7203" s="1" t="str">
        <f>IF(BART_Rides[[#This Row],[FirstLetter]]="Y","Yes","No")</f>
        <v>Yes</v>
      </c>
      <c r="N7203" s="1" t="str">
        <f>IF(OR(BART_Rides[[#This Row],[Station Code]]="EM", BART_Rides[[#This Row],[Station Code]]="MT", BART_Rides[[#This Row],[Station Code]]="PL", BART_Rides[[#This Row],[Station Code]]="CC"), "Yes", "No")</f>
        <v>No</v>
      </c>
    </row>
    <row r="7204" spans="6:14">
      <c r="F7204" s="3">
        <v>44464</v>
      </c>
      <c r="G7204" s="1" t="s">
        <v>37</v>
      </c>
      <c r="H7204" s="1" t="s">
        <v>105</v>
      </c>
      <c r="I7204" s="1">
        <v>756</v>
      </c>
      <c r="J7204" s="1">
        <f>MONTH(BART_Rides[[#This Row],[Date]])</f>
        <v>9</v>
      </c>
      <c r="K7204" s="1">
        <f>WEEKDAY(BART_Rides[[#This Row],[Date]],2)</f>
        <v>6</v>
      </c>
      <c r="L7204" s="1" t="str">
        <f>LEFT(BART_Rides[[#This Row],[Lines]],1)</f>
        <v>Y</v>
      </c>
      <c r="M7204" s="1" t="str">
        <f>IF(BART_Rides[[#This Row],[FirstLetter]]="Y","Yes","No")</f>
        <v>Yes</v>
      </c>
      <c r="N7204" s="1" t="str">
        <f>IF(OR(BART_Rides[[#This Row],[Station Code]]="EM", BART_Rides[[#This Row],[Station Code]]="MT", BART_Rides[[#This Row],[Station Code]]="PL", BART_Rides[[#This Row],[Station Code]]="CC"), "Yes", "No")</f>
        <v>No</v>
      </c>
    </row>
    <row r="7205" spans="6:14">
      <c r="F7205" s="3">
        <v>44465</v>
      </c>
      <c r="G7205" s="1" t="s">
        <v>37</v>
      </c>
      <c r="H7205" s="1" t="s">
        <v>105</v>
      </c>
      <c r="I7205" s="1">
        <v>526</v>
      </c>
      <c r="J7205" s="1">
        <f>MONTH(BART_Rides[[#This Row],[Date]])</f>
        <v>9</v>
      </c>
      <c r="K7205" s="1">
        <f>WEEKDAY(BART_Rides[[#This Row],[Date]],2)</f>
        <v>7</v>
      </c>
      <c r="L7205" s="1" t="str">
        <f>LEFT(BART_Rides[[#This Row],[Lines]],1)</f>
        <v>Y</v>
      </c>
      <c r="M7205" s="1" t="str">
        <f>IF(BART_Rides[[#This Row],[FirstLetter]]="Y","Yes","No")</f>
        <v>Yes</v>
      </c>
      <c r="N7205" s="1" t="str">
        <f>IF(OR(BART_Rides[[#This Row],[Station Code]]="EM", BART_Rides[[#This Row],[Station Code]]="MT", BART_Rides[[#This Row],[Station Code]]="PL", BART_Rides[[#This Row],[Station Code]]="CC"), "Yes", "No")</f>
        <v>No</v>
      </c>
    </row>
    <row r="7206" spans="6:14">
      <c r="F7206" s="3">
        <v>44466</v>
      </c>
      <c r="G7206" s="1" t="s">
        <v>37</v>
      </c>
      <c r="H7206" s="1" t="s">
        <v>105</v>
      </c>
      <c r="I7206" s="1">
        <v>1330</v>
      </c>
      <c r="J7206" s="1">
        <f>MONTH(BART_Rides[[#This Row],[Date]])</f>
        <v>9</v>
      </c>
      <c r="K7206" s="1">
        <f>WEEKDAY(BART_Rides[[#This Row],[Date]],2)</f>
        <v>1</v>
      </c>
      <c r="L7206" s="1" t="str">
        <f>LEFT(BART_Rides[[#This Row],[Lines]],1)</f>
        <v>Y</v>
      </c>
      <c r="M7206" s="1" t="str">
        <f>IF(BART_Rides[[#This Row],[FirstLetter]]="Y","Yes","No")</f>
        <v>Yes</v>
      </c>
      <c r="N7206" s="1" t="str">
        <f>IF(OR(BART_Rides[[#This Row],[Station Code]]="EM", BART_Rides[[#This Row],[Station Code]]="MT", BART_Rides[[#This Row],[Station Code]]="PL", BART_Rides[[#This Row],[Station Code]]="CC"), "Yes", "No")</f>
        <v>No</v>
      </c>
    </row>
    <row r="7207" spans="6:14">
      <c r="F7207" s="3">
        <v>44467</v>
      </c>
      <c r="G7207" s="1" t="s">
        <v>37</v>
      </c>
      <c r="H7207" s="1" t="s">
        <v>105</v>
      </c>
      <c r="I7207" s="1">
        <v>1553</v>
      </c>
      <c r="J7207" s="1">
        <f>MONTH(BART_Rides[[#This Row],[Date]])</f>
        <v>9</v>
      </c>
      <c r="K7207" s="1">
        <f>WEEKDAY(BART_Rides[[#This Row],[Date]],2)</f>
        <v>2</v>
      </c>
      <c r="L7207" s="1" t="str">
        <f>LEFT(BART_Rides[[#This Row],[Lines]],1)</f>
        <v>Y</v>
      </c>
      <c r="M7207" s="1" t="str">
        <f>IF(BART_Rides[[#This Row],[FirstLetter]]="Y","Yes","No")</f>
        <v>Yes</v>
      </c>
      <c r="N7207" s="1" t="str">
        <f>IF(OR(BART_Rides[[#This Row],[Station Code]]="EM", BART_Rides[[#This Row],[Station Code]]="MT", BART_Rides[[#This Row],[Station Code]]="PL", BART_Rides[[#This Row],[Station Code]]="CC"), "Yes", "No")</f>
        <v>No</v>
      </c>
    </row>
    <row r="7208" spans="6:14">
      <c r="F7208" s="3">
        <v>44468</v>
      </c>
      <c r="G7208" s="1" t="s">
        <v>37</v>
      </c>
      <c r="H7208" s="1" t="s">
        <v>105</v>
      </c>
      <c r="I7208" s="1">
        <v>1576</v>
      </c>
      <c r="J7208" s="1">
        <f>MONTH(BART_Rides[[#This Row],[Date]])</f>
        <v>9</v>
      </c>
      <c r="K7208" s="1">
        <f>WEEKDAY(BART_Rides[[#This Row],[Date]],2)</f>
        <v>3</v>
      </c>
      <c r="L7208" s="1" t="str">
        <f>LEFT(BART_Rides[[#This Row],[Lines]],1)</f>
        <v>Y</v>
      </c>
      <c r="M7208" s="1" t="str">
        <f>IF(BART_Rides[[#This Row],[FirstLetter]]="Y","Yes","No")</f>
        <v>Yes</v>
      </c>
      <c r="N7208" s="1" t="str">
        <f>IF(OR(BART_Rides[[#This Row],[Station Code]]="EM", BART_Rides[[#This Row],[Station Code]]="MT", BART_Rides[[#This Row],[Station Code]]="PL", BART_Rides[[#This Row],[Station Code]]="CC"), "Yes", "No")</f>
        <v>No</v>
      </c>
    </row>
    <row r="7209" spans="6:14">
      <c r="F7209" s="3">
        <v>44469</v>
      </c>
      <c r="G7209" s="1" t="s">
        <v>37</v>
      </c>
      <c r="H7209" s="1" t="s">
        <v>105</v>
      </c>
      <c r="I7209" s="1">
        <v>1521</v>
      </c>
      <c r="J7209" s="1">
        <f>MONTH(BART_Rides[[#This Row],[Date]])</f>
        <v>9</v>
      </c>
      <c r="K7209" s="1">
        <f>WEEKDAY(BART_Rides[[#This Row],[Date]],2)</f>
        <v>4</v>
      </c>
      <c r="L7209" s="1" t="str">
        <f>LEFT(BART_Rides[[#This Row],[Lines]],1)</f>
        <v>Y</v>
      </c>
      <c r="M7209" s="1" t="str">
        <f>IF(BART_Rides[[#This Row],[FirstLetter]]="Y","Yes","No")</f>
        <v>Yes</v>
      </c>
      <c r="N7209" s="1" t="str">
        <f>IF(OR(BART_Rides[[#This Row],[Station Code]]="EM", BART_Rides[[#This Row],[Station Code]]="MT", BART_Rides[[#This Row],[Station Code]]="PL", BART_Rides[[#This Row],[Station Code]]="CC"), "Yes", "No")</f>
        <v>No</v>
      </c>
    </row>
    <row r="7210" spans="6:14">
      <c r="F7210" s="3">
        <v>44470</v>
      </c>
      <c r="G7210" s="1" t="s">
        <v>37</v>
      </c>
      <c r="H7210" s="1" t="s">
        <v>105</v>
      </c>
      <c r="I7210" s="1">
        <v>1446</v>
      </c>
      <c r="J7210" s="1">
        <f>MONTH(BART_Rides[[#This Row],[Date]])</f>
        <v>10</v>
      </c>
      <c r="K7210" s="1">
        <f>WEEKDAY(BART_Rides[[#This Row],[Date]],2)</f>
        <v>5</v>
      </c>
      <c r="L7210" s="1" t="str">
        <f>LEFT(BART_Rides[[#This Row],[Lines]],1)</f>
        <v>Y</v>
      </c>
      <c r="M7210" s="1" t="str">
        <f>IF(BART_Rides[[#This Row],[FirstLetter]]="Y","Yes","No")</f>
        <v>Yes</v>
      </c>
      <c r="N7210" s="1" t="str">
        <f>IF(OR(BART_Rides[[#This Row],[Station Code]]="EM", BART_Rides[[#This Row],[Station Code]]="MT", BART_Rides[[#This Row],[Station Code]]="PL", BART_Rides[[#This Row],[Station Code]]="CC"), "Yes", "No")</f>
        <v>No</v>
      </c>
    </row>
    <row r="7211" spans="6:14">
      <c r="F7211" s="3">
        <v>44471</v>
      </c>
      <c r="G7211" s="1" t="s">
        <v>37</v>
      </c>
      <c r="H7211" s="1" t="s">
        <v>105</v>
      </c>
      <c r="I7211" s="1">
        <v>842</v>
      </c>
      <c r="J7211" s="1">
        <f>MONTH(BART_Rides[[#This Row],[Date]])</f>
        <v>10</v>
      </c>
      <c r="K7211" s="1">
        <f>WEEKDAY(BART_Rides[[#This Row],[Date]],2)</f>
        <v>6</v>
      </c>
      <c r="L7211" s="1" t="str">
        <f>LEFT(BART_Rides[[#This Row],[Lines]],1)</f>
        <v>Y</v>
      </c>
      <c r="M7211" s="1" t="str">
        <f>IF(BART_Rides[[#This Row],[FirstLetter]]="Y","Yes","No")</f>
        <v>Yes</v>
      </c>
      <c r="N7211" s="1" t="str">
        <f>IF(OR(BART_Rides[[#This Row],[Station Code]]="EM", BART_Rides[[#This Row],[Station Code]]="MT", BART_Rides[[#This Row],[Station Code]]="PL", BART_Rides[[#This Row],[Station Code]]="CC"), "Yes", "No")</f>
        <v>No</v>
      </c>
    </row>
    <row r="7212" spans="6:14">
      <c r="F7212" s="3">
        <v>44472</v>
      </c>
      <c r="G7212" s="1" t="s">
        <v>37</v>
      </c>
      <c r="H7212" s="1" t="s">
        <v>105</v>
      </c>
      <c r="I7212" s="1">
        <v>554</v>
      </c>
      <c r="J7212" s="1">
        <f>MONTH(BART_Rides[[#This Row],[Date]])</f>
        <v>10</v>
      </c>
      <c r="K7212" s="1">
        <f>WEEKDAY(BART_Rides[[#This Row],[Date]],2)</f>
        <v>7</v>
      </c>
      <c r="L7212" s="1" t="str">
        <f>LEFT(BART_Rides[[#This Row],[Lines]],1)</f>
        <v>Y</v>
      </c>
      <c r="M7212" s="1" t="str">
        <f>IF(BART_Rides[[#This Row],[FirstLetter]]="Y","Yes","No")</f>
        <v>Yes</v>
      </c>
      <c r="N7212" s="1" t="str">
        <f>IF(OR(BART_Rides[[#This Row],[Station Code]]="EM", BART_Rides[[#This Row],[Station Code]]="MT", BART_Rides[[#This Row],[Station Code]]="PL", BART_Rides[[#This Row],[Station Code]]="CC"), "Yes", "No")</f>
        <v>No</v>
      </c>
    </row>
    <row r="7213" spans="6:14">
      <c r="F7213" s="3">
        <v>44473</v>
      </c>
      <c r="G7213" s="1" t="s">
        <v>37</v>
      </c>
      <c r="H7213" s="1" t="s">
        <v>105</v>
      </c>
      <c r="I7213" s="1">
        <v>1351</v>
      </c>
      <c r="J7213" s="1">
        <f>MONTH(BART_Rides[[#This Row],[Date]])</f>
        <v>10</v>
      </c>
      <c r="K7213" s="1">
        <f>WEEKDAY(BART_Rides[[#This Row],[Date]],2)</f>
        <v>1</v>
      </c>
      <c r="L7213" s="1" t="str">
        <f>LEFT(BART_Rides[[#This Row],[Lines]],1)</f>
        <v>Y</v>
      </c>
      <c r="M7213" s="1" t="str">
        <f>IF(BART_Rides[[#This Row],[FirstLetter]]="Y","Yes","No")</f>
        <v>Yes</v>
      </c>
      <c r="N7213" s="1" t="str">
        <f>IF(OR(BART_Rides[[#This Row],[Station Code]]="EM", BART_Rides[[#This Row],[Station Code]]="MT", BART_Rides[[#This Row],[Station Code]]="PL", BART_Rides[[#This Row],[Station Code]]="CC"), "Yes", "No")</f>
        <v>No</v>
      </c>
    </row>
    <row r="7214" spans="6:14">
      <c r="F7214" s="3">
        <v>44474</v>
      </c>
      <c r="G7214" s="1" t="s">
        <v>37</v>
      </c>
      <c r="H7214" s="1" t="s">
        <v>105</v>
      </c>
      <c r="I7214" s="1">
        <v>1457</v>
      </c>
      <c r="J7214" s="1">
        <f>MONTH(BART_Rides[[#This Row],[Date]])</f>
        <v>10</v>
      </c>
      <c r="K7214" s="1">
        <f>WEEKDAY(BART_Rides[[#This Row],[Date]],2)</f>
        <v>2</v>
      </c>
      <c r="L7214" s="1" t="str">
        <f>LEFT(BART_Rides[[#This Row],[Lines]],1)</f>
        <v>Y</v>
      </c>
      <c r="M7214" s="1" t="str">
        <f>IF(BART_Rides[[#This Row],[FirstLetter]]="Y","Yes","No")</f>
        <v>Yes</v>
      </c>
      <c r="N7214" s="1" t="str">
        <f>IF(OR(BART_Rides[[#This Row],[Station Code]]="EM", BART_Rides[[#This Row],[Station Code]]="MT", BART_Rides[[#This Row],[Station Code]]="PL", BART_Rides[[#This Row],[Station Code]]="CC"), "Yes", "No")</f>
        <v>No</v>
      </c>
    </row>
    <row r="7215" spans="6:14">
      <c r="F7215" s="3">
        <v>44475</v>
      </c>
      <c r="G7215" s="1" t="s">
        <v>37</v>
      </c>
      <c r="H7215" s="1" t="s">
        <v>105</v>
      </c>
      <c r="I7215" s="1">
        <v>1495</v>
      </c>
      <c r="J7215" s="1">
        <f>MONTH(BART_Rides[[#This Row],[Date]])</f>
        <v>10</v>
      </c>
      <c r="K7215" s="1">
        <f>WEEKDAY(BART_Rides[[#This Row],[Date]],2)</f>
        <v>3</v>
      </c>
      <c r="L7215" s="1" t="str">
        <f>LEFT(BART_Rides[[#This Row],[Lines]],1)</f>
        <v>Y</v>
      </c>
      <c r="M7215" s="1" t="str">
        <f>IF(BART_Rides[[#This Row],[FirstLetter]]="Y","Yes","No")</f>
        <v>Yes</v>
      </c>
      <c r="N7215" s="1" t="str">
        <f>IF(OR(BART_Rides[[#This Row],[Station Code]]="EM", BART_Rides[[#This Row],[Station Code]]="MT", BART_Rides[[#This Row],[Station Code]]="PL", BART_Rides[[#This Row],[Station Code]]="CC"), "Yes", "No")</f>
        <v>No</v>
      </c>
    </row>
    <row r="7216" spans="6:14">
      <c r="F7216" s="3">
        <v>44476</v>
      </c>
      <c r="G7216" s="1" t="s">
        <v>37</v>
      </c>
      <c r="H7216" s="1" t="s">
        <v>105</v>
      </c>
      <c r="I7216" s="1">
        <v>1395</v>
      </c>
      <c r="J7216" s="1">
        <f>MONTH(BART_Rides[[#This Row],[Date]])</f>
        <v>10</v>
      </c>
      <c r="K7216" s="1">
        <f>WEEKDAY(BART_Rides[[#This Row],[Date]],2)</f>
        <v>4</v>
      </c>
      <c r="L7216" s="1" t="str">
        <f>LEFT(BART_Rides[[#This Row],[Lines]],1)</f>
        <v>Y</v>
      </c>
      <c r="M7216" s="1" t="str">
        <f>IF(BART_Rides[[#This Row],[FirstLetter]]="Y","Yes","No")</f>
        <v>Yes</v>
      </c>
      <c r="N7216" s="1" t="str">
        <f>IF(OR(BART_Rides[[#This Row],[Station Code]]="EM", BART_Rides[[#This Row],[Station Code]]="MT", BART_Rides[[#This Row],[Station Code]]="PL", BART_Rides[[#This Row],[Station Code]]="CC"), "Yes", "No")</f>
        <v>No</v>
      </c>
    </row>
    <row r="7217" spans="6:14">
      <c r="F7217" s="3">
        <v>44477</v>
      </c>
      <c r="G7217" s="1" t="s">
        <v>37</v>
      </c>
      <c r="H7217" s="1" t="s">
        <v>105</v>
      </c>
      <c r="I7217" s="1">
        <v>1533</v>
      </c>
      <c r="J7217" s="1">
        <f>MONTH(BART_Rides[[#This Row],[Date]])</f>
        <v>10</v>
      </c>
      <c r="K7217" s="1">
        <f>WEEKDAY(BART_Rides[[#This Row],[Date]],2)</f>
        <v>5</v>
      </c>
      <c r="L7217" s="1" t="str">
        <f>LEFT(BART_Rides[[#This Row],[Lines]],1)</f>
        <v>Y</v>
      </c>
      <c r="M7217" s="1" t="str">
        <f>IF(BART_Rides[[#This Row],[FirstLetter]]="Y","Yes","No")</f>
        <v>Yes</v>
      </c>
      <c r="N7217" s="1" t="str">
        <f>IF(OR(BART_Rides[[#This Row],[Station Code]]="EM", BART_Rides[[#This Row],[Station Code]]="MT", BART_Rides[[#This Row],[Station Code]]="PL", BART_Rides[[#This Row],[Station Code]]="CC"), "Yes", "No")</f>
        <v>No</v>
      </c>
    </row>
    <row r="7218" spans="6:14">
      <c r="F7218" s="3">
        <v>44478</v>
      </c>
      <c r="G7218" s="1" t="s">
        <v>37</v>
      </c>
      <c r="H7218" s="1" t="s">
        <v>105</v>
      </c>
      <c r="I7218" s="1">
        <v>963</v>
      </c>
      <c r="J7218" s="1">
        <f>MONTH(BART_Rides[[#This Row],[Date]])</f>
        <v>10</v>
      </c>
      <c r="K7218" s="1">
        <f>WEEKDAY(BART_Rides[[#This Row],[Date]],2)</f>
        <v>6</v>
      </c>
      <c r="L7218" s="1" t="str">
        <f>LEFT(BART_Rides[[#This Row],[Lines]],1)</f>
        <v>Y</v>
      </c>
      <c r="M7218" s="1" t="str">
        <f>IF(BART_Rides[[#This Row],[FirstLetter]]="Y","Yes","No")</f>
        <v>Yes</v>
      </c>
      <c r="N7218" s="1" t="str">
        <f>IF(OR(BART_Rides[[#This Row],[Station Code]]="EM", BART_Rides[[#This Row],[Station Code]]="MT", BART_Rides[[#This Row],[Station Code]]="PL", BART_Rides[[#This Row],[Station Code]]="CC"), "Yes", "No")</f>
        <v>No</v>
      </c>
    </row>
    <row r="7219" spans="6:14">
      <c r="F7219" s="3">
        <v>44479</v>
      </c>
      <c r="G7219" s="1" t="s">
        <v>37</v>
      </c>
      <c r="H7219" s="1" t="s">
        <v>105</v>
      </c>
      <c r="I7219" s="1">
        <v>685</v>
      </c>
      <c r="J7219" s="1">
        <f>MONTH(BART_Rides[[#This Row],[Date]])</f>
        <v>10</v>
      </c>
      <c r="K7219" s="1">
        <f>WEEKDAY(BART_Rides[[#This Row],[Date]],2)</f>
        <v>7</v>
      </c>
      <c r="L7219" s="1" t="str">
        <f>LEFT(BART_Rides[[#This Row],[Lines]],1)</f>
        <v>Y</v>
      </c>
      <c r="M7219" s="1" t="str">
        <f>IF(BART_Rides[[#This Row],[FirstLetter]]="Y","Yes","No")</f>
        <v>Yes</v>
      </c>
      <c r="N7219" s="1" t="str">
        <f>IF(OR(BART_Rides[[#This Row],[Station Code]]="EM", BART_Rides[[#This Row],[Station Code]]="MT", BART_Rides[[#This Row],[Station Code]]="PL", BART_Rides[[#This Row],[Station Code]]="CC"), "Yes", "No")</f>
        <v>No</v>
      </c>
    </row>
    <row r="7220" spans="6:14">
      <c r="F7220" s="3">
        <v>44480</v>
      </c>
      <c r="G7220" s="1" t="s">
        <v>37</v>
      </c>
      <c r="H7220" s="1" t="s">
        <v>105</v>
      </c>
      <c r="I7220" s="1">
        <v>1185</v>
      </c>
      <c r="J7220" s="1">
        <f>MONTH(BART_Rides[[#This Row],[Date]])</f>
        <v>10</v>
      </c>
      <c r="K7220" s="1">
        <f>WEEKDAY(BART_Rides[[#This Row],[Date]],2)</f>
        <v>1</v>
      </c>
      <c r="L7220" s="1" t="str">
        <f>LEFT(BART_Rides[[#This Row],[Lines]],1)</f>
        <v>Y</v>
      </c>
      <c r="M7220" s="1" t="str">
        <f>IF(BART_Rides[[#This Row],[FirstLetter]]="Y","Yes","No")</f>
        <v>Yes</v>
      </c>
      <c r="N7220" s="1" t="str">
        <f>IF(OR(BART_Rides[[#This Row],[Station Code]]="EM", BART_Rides[[#This Row],[Station Code]]="MT", BART_Rides[[#This Row],[Station Code]]="PL", BART_Rides[[#This Row],[Station Code]]="CC"), "Yes", "No")</f>
        <v>No</v>
      </c>
    </row>
    <row r="7221" spans="6:14">
      <c r="F7221" s="3">
        <v>44481</v>
      </c>
      <c r="G7221" s="1" t="s">
        <v>37</v>
      </c>
      <c r="H7221" s="1" t="s">
        <v>105</v>
      </c>
      <c r="I7221" s="1">
        <v>1504</v>
      </c>
      <c r="J7221" s="1">
        <f>MONTH(BART_Rides[[#This Row],[Date]])</f>
        <v>10</v>
      </c>
      <c r="K7221" s="1">
        <f>WEEKDAY(BART_Rides[[#This Row],[Date]],2)</f>
        <v>2</v>
      </c>
      <c r="L7221" s="1" t="str">
        <f>LEFT(BART_Rides[[#This Row],[Lines]],1)</f>
        <v>Y</v>
      </c>
      <c r="M7221" s="1" t="str">
        <f>IF(BART_Rides[[#This Row],[FirstLetter]]="Y","Yes","No")</f>
        <v>Yes</v>
      </c>
      <c r="N7221" s="1" t="str">
        <f>IF(OR(BART_Rides[[#This Row],[Station Code]]="EM", BART_Rides[[#This Row],[Station Code]]="MT", BART_Rides[[#This Row],[Station Code]]="PL", BART_Rides[[#This Row],[Station Code]]="CC"), "Yes", "No")</f>
        <v>No</v>
      </c>
    </row>
    <row r="7222" spans="6:14">
      <c r="F7222" s="3">
        <v>44482</v>
      </c>
      <c r="G7222" s="1" t="s">
        <v>37</v>
      </c>
      <c r="H7222" s="1" t="s">
        <v>105</v>
      </c>
      <c r="I7222" s="1">
        <v>1501</v>
      </c>
      <c r="J7222" s="1">
        <f>MONTH(BART_Rides[[#This Row],[Date]])</f>
        <v>10</v>
      </c>
      <c r="K7222" s="1">
        <f>WEEKDAY(BART_Rides[[#This Row],[Date]],2)</f>
        <v>3</v>
      </c>
      <c r="L7222" s="1" t="str">
        <f>LEFT(BART_Rides[[#This Row],[Lines]],1)</f>
        <v>Y</v>
      </c>
      <c r="M7222" s="1" t="str">
        <f>IF(BART_Rides[[#This Row],[FirstLetter]]="Y","Yes","No")</f>
        <v>Yes</v>
      </c>
      <c r="N7222" s="1" t="str">
        <f>IF(OR(BART_Rides[[#This Row],[Station Code]]="EM", BART_Rides[[#This Row],[Station Code]]="MT", BART_Rides[[#This Row],[Station Code]]="PL", BART_Rides[[#This Row],[Station Code]]="CC"), "Yes", "No")</f>
        <v>No</v>
      </c>
    </row>
    <row r="7223" spans="6:14">
      <c r="F7223" s="3">
        <v>44483</v>
      </c>
      <c r="G7223" s="1" t="s">
        <v>37</v>
      </c>
      <c r="H7223" s="1" t="s">
        <v>105</v>
      </c>
      <c r="I7223" s="1">
        <v>1691</v>
      </c>
      <c r="J7223" s="1">
        <f>MONTH(BART_Rides[[#This Row],[Date]])</f>
        <v>10</v>
      </c>
      <c r="K7223" s="1">
        <f>WEEKDAY(BART_Rides[[#This Row],[Date]],2)</f>
        <v>4</v>
      </c>
      <c r="L7223" s="1" t="str">
        <f>LEFT(BART_Rides[[#This Row],[Lines]],1)</f>
        <v>Y</v>
      </c>
      <c r="M7223" s="1" t="str">
        <f>IF(BART_Rides[[#This Row],[FirstLetter]]="Y","Yes","No")</f>
        <v>Yes</v>
      </c>
      <c r="N7223" s="1" t="str">
        <f>IF(OR(BART_Rides[[#This Row],[Station Code]]="EM", BART_Rides[[#This Row],[Station Code]]="MT", BART_Rides[[#This Row],[Station Code]]="PL", BART_Rides[[#This Row],[Station Code]]="CC"), "Yes", "No")</f>
        <v>No</v>
      </c>
    </row>
    <row r="7224" spans="6:14">
      <c r="F7224" s="3">
        <v>44484</v>
      </c>
      <c r="G7224" s="1" t="s">
        <v>37</v>
      </c>
      <c r="H7224" s="1" t="s">
        <v>105</v>
      </c>
      <c r="I7224" s="1">
        <v>1440</v>
      </c>
      <c r="J7224" s="1">
        <f>MONTH(BART_Rides[[#This Row],[Date]])</f>
        <v>10</v>
      </c>
      <c r="K7224" s="1">
        <f>WEEKDAY(BART_Rides[[#This Row],[Date]],2)</f>
        <v>5</v>
      </c>
      <c r="L7224" s="1" t="str">
        <f>LEFT(BART_Rides[[#This Row],[Lines]],1)</f>
        <v>Y</v>
      </c>
      <c r="M7224" s="1" t="str">
        <f>IF(BART_Rides[[#This Row],[FirstLetter]]="Y","Yes","No")</f>
        <v>Yes</v>
      </c>
      <c r="N7224" s="1" t="str">
        <f>IF(OR(BART_Rides[[#This Row],[Station Code]]="EM", BART_Rides[[#This Row],[Station Code]]="MT", BART_Rides[[#This Row],[Station Code]]="PL", BART_Rides[[#This Row],[Station Code]]="CC"), "Yes", "No")</f>
        <v>No</v>
      </c>
    </row>
    <row r="7225" spans="6:14">
      <c r="F7225" s="3">
        <v>44485</v>
      </c>
      <c r="G7225" s="1" t="s">
        <v>37</v>
      </c>
      <c r="H7225" s="1" t="s">
        <v>105</v>
      </c>
      <c r="I7225" s="1">
        <v>675</v>
      </c>
      <c r="J7225" s="1">
        <f>MONTH(BART_Rides[[#This Row],[Date]])</f>
        <v>10</v>
      </c>
      <c r="K7225" s="1">
        <f>WEEKDAY(BART_Rides[[#This Row],[Date]],2)</f>
        <v>6</v>
      </c>
      <c r="L7225" s="1" t="str">
        <f>LEFT(BART_Rides[[#This Row],[Lines]],1)</f>
        <v>Y</v>
      </c>
      <c r="M7225" s="1" t="str">
        <f>IF(BART_Rides[[#This Row],[FirstLetter]]="Y","Yes","No")</f>
        <v>Yes</v>
      </c>
      <c r="N7225" s="1" t="str">
        <f>IF(OR(BART_Rides[[#This Row],[Station Code]]="EM", BART_Rides[[#This Row],[Station Code]]="MT", BART_Rides[[#This Row],[Station Code]]="PL", BART_Rides[[#This Row],[Station Code]]="CC"), "Yes", "No")</f>
        <v>No</v>
      </c>
    </row>
    <row r="7226" spans="6:14">
      <c r="F7226" s="3">
        <v>44486</v>
      </c>
      <c r="G7226" s="1" t="s">
        <v>37</v>
      </c>
      <c r="H7226" s="1" t="s">
        <v>105</v>
      </c>
      <c r="I7226" s="1">
        <v>458</v>
      </c>
      <c r="J7226" s="1">
        <f>MONTH(BART_Rides[[#This Row],[Date]])</f>
        <v>10</v>
      </c>
      <c r="K7226" s="1">
        <f>WEEKDAY(BART_Rides[[#This Row],[Date]],2)</f>
        <v>7</v>
      </c>
      <c r="L7226" s="1" t="str">
        <f>LEFT(BART_Rides[[#This Row],[Lines]],1)</f>
        <v>Y</v>
      </c>
      <c r="M7226" s="1" t="str">
        <f>IF(BART_Rides[[#This Row],[FirstLetter]]="Y","Yes","No")</f>
        <v>Yes</v>
      </c>
      <c r="N7226" s="1" t="str">
        <f>IF(OR(BART_Rides[[#This Row],[Station Code]]="EM", BART_Rides[[#This Row],[Station Code]]="MT", BART_Rides[[#This Row],[Station Code]]="PL", BART_Rides[[#This Row],[Station Code]]="CC"), "Yes", "No")</f>
        <v>No</v>
      </c>
    </row>
    <row r="7227" spans="6:14">
      <c r="F7227" s="3">
        <v>44487</v>
      </c>
      <c r="G7227" s="1" t="s">
        <v>37</v>
      </c>
      <c r="H7227" s="1" t="s">
        <v>105</v>
      </c>
      <c r="I7227" s="1">
        <v>1416</v>
      </c>
      <c r="J7227" s="1">
        <f>MONTH(BART_Rides[[#This Row],[Date]])</f>
        <v>10</v>
      </c>
      <c r="K7227" s="1">
        <f>WEEKDAY(BART_Rides[[#This Row],[Date]],2)</f>
        <v>1</v>
      </c>
      <c r="L7227" s="1" t="str">
        <f>LEFT(BART_Rides[[#This Row],[Lines]],1)</f>
        <v>Y</v>
      </c>
      <c r="M7227" s="1" t="str">
        <f>IF(BART_Rides[[#This Row],[FirstLetter]]="Y","Yes","No")</f>
        <v>Yes</v>
      </c>
      <c r="N7227" s="1" t="str">
        <f>IF(OR(BART_Rides[[#This Row],[Station Code]]="EM", BART_Rides[[#This Row],[Station Code]]="MT", BART_Rides[[#This Row],[Station Code]]="PL", BART_Rides[[#This Row],[Station Code]]="CC"), "Yes", "No")</f>
        <v>No</v>
      </c>
    </row>
    <row r="7228" spans="6:14">
      <c r="F7228" s="3">
        <v>44488</v>
      </c>
      <c r="G7228" s="1" t="s">
        <v>37</v>
      </c>
      <c r="H7228" s="1" t="s">
        <v>105</v>
      </c>
      <c r="I7228" s="1">
        <v>1562</v>
      </c>
      <c r="J7228" s="1">
        <f>MONTH(BART_Rides[[#This Row],[Date]])</f>
        <v>10</v>
      </c>
      <c r="K7228" s="1">
        <f>WEEKDAY(BART_Rides[[#This Row],[Date]],2)</f>
        <v>2</v>
      </c>
      <c r="L7228" s="1" t="str">
        <f>LEFT(BART_Rides[[#This Row],[Lines]],1)</f>
        <v>Y</v>
      </c>
      <c r="M7228" s="1" t="str">
        <f>IF(BART_Rides[[#This Row],[FirstLetter]]="Y","Yes","No")</f>
        <v>Yes</v>
      </c>
      <c r="N7228" s="1" t="str">
        <f>IF(OR(BART_Rides[[#This Row],[Station Code]]="EM", BART_Rides[[#This Row],[Station Code]]="MT", BART_Rides[[#This Row],[Station Code]]="PL", BART_Rides[[#This Row],[Station Code]]="CC"), "Yes", "No")</f>
        <v>No</v>
      </c>
    </row>
    <row r="7229" spans="6:14">
      <c r="F7229" s="3">
        <v>44489</v>
      </c>
      <c r="G7229" s="1" t="s">
        <v>37</v>
      </c>
      <c r="H7229" s="1" t="s">
        <v>105</v>
      </c>
      <c r="I7229" s="1">
        <v>1568</v>
      </c>
      <c r="J7229" s="1">
        <f>MONTH(BART_Rides[[#This Row],[Date]])</f>
        <v>10</v>
      </c>
      <c r="K7229" s="1">
        <f>WEEKDAY(BART_Rides[[#This Row],[Date]],2)</f>
        <v>3</v>
      </c>
      <c r="L7229" s="1" t="str">
        <f>LEFT(BART_Rides[[#This Row],[Lines]],1)</f>
        <v>Y</v>
      </c>
      <c r="M7229" s="1" t="str">
        <f>IF(BART_Rides[[#This Row],[FirstLetter]]="Y","Yes","No")</f>
        <v>Yes</v>
      </c>
      <c r="N7229" s="1" t="str">
        <f>IF(OR(BART_Rides[[#This Row],[Station Code]]="EM", BART_Rides[[#This Row],[Station Code]]="MT", BART_Rides[[#This Row],[Station Code]]="PL", BART_Rides[[#This Row],[Station Code]]="CC"), "Yes", "No")</f>
        <v>No</v>
      </c>
    </row>
    <row r="7230" spans="6:14">
      <c r="F7230" s="3">
        <v>44490</v>
      </c>
      <c r="G7230" s="1" t="s">
        <v>37</v>
      </c>
      <c r="H7230" s="1" t="s">
        <v>105</v>
      </c>
      <c r="I7230" s="1">
        <v>1518</v>
      </c>
      <c r="J7230" s="1">
        <f>MONTH(BART_Rides[[#This Row],[Date]])</f>
        <v>10</v>
      </c>
      <c r="K7230" s="1">
        <f>WEEKDAY(BART_Rides[[#This Row],[Date]],2)</f>
        <v>4</v>
      </c>
      <c r="L7230" s="1" t="str">
        <f>LEFT(BART_Rides[[#This Row],[Lines]],1)</f>
        <v>Y</v>
      </c>
      <c r="M7230" s="1" t="str">
        <f>IF(BART_Rides[[#This Row],[FirstLetter]]="Y","Yes","No")</f>
        <v>Yes</v>
      </c>
      <c r="N7230" s="1" t="str">
        <f>IF(OR(BART_Rides[[#This Row],[Station Code]]="EM", BART_Rides[[#This Row],[Station Code]]="MT", BART_Rides[[#This Row],[Station Code]]="PL", BART_Rides[[#This Row],[Station Code]]="CC"), "Yes", "No")</f>
        <v>No</v>
      </c>
    </row>
    <row r="7231" spans="6:14">
      <c r="F7231" s="3">
        <v>44491</v>
      </c>
      <c r="G7231" s="1" t="s">
        <v>37</v>
      </c>
      <c r="H7231" s="1" t="s">
        <v>105</v>
      </c>
      <c r="I7231" s="1">
        <v>1362</v>
      </c>
      <c r="J7231" s="1">
        <f>MONTH(BART_Rides[[#This Row],[Date]])</f>
        <v>10</v>
      </c>
      <c r="K7231" s="1">
        <f>WEEKDAY(BART_Rides[[#This Row],[Date]],2)</f>
        <v>5</v>
      </c>
      <c r="L7231" s="1" t="str">
        <f>LEFT(BART_Rides[[#This Row],[Lines]],1)</f>
        <v>Y</v>
      </c>
      <c r="M7231" s="1" t="str">
        <f>IF(BART_Rides[[#This Row],[FirstLetter]]="Y","Yes","No")</f>
        <v>Yes</v>
      </c>
      <c r="N7231" s="1" t="str">
        <f>IF(OR(BART_Rides[[#This Row],[Station Code]]="EM", BART_Rides[[#This Row],[Station Code]]="MT", BART_Rides[[#This Row],[Station Code]]="PL", BART_Rides[[#This Row],[Station Code]]="CC"), "Yes", "No")</f>
        <v>No</v>
      </c>
    </row>
    <row r="7232" spans="6:14">
      <c r="F7232" s="3">
        <v>44492</v>
      </c>
      <c r="G7232" s="1" t="s">
        <v>37</v>
      </c>
      <c r="H7232" s="1" t="s">
        <v>105</v>
      </c>
      <c r="I7232" s="1">
        <v>673</v>
      </c>
      <c r="J7232" s="1">
        <f>MONTH(BART_Rides[[#This Row],[Date]])</f>
        <v>10</v>
      </c>
      <c r="K7232" s="1">
        <f>WEEKDAY(BART_Rides[[#This Row],[Date]],2)</f>
        <v>6</v>
      </c>
      <c r="L7232" s="1" t="str">
        <f>LEFT(BART_Rides[[#This Row],[Lines]],1)</f>
        <v>Y</v>
      </c>
      <c r="M7232" s="1" t="str">
        <f>IF(BART_Rides[[#This Row],[FirstLetter]]="Y","Yes","No")</f>
        <v>Yes</v>
      </c>
      <c r="N7232" s="1" t="str">
        <f>IF(OR(BART_Rides[[#This Row],[Station Code]]="EM", BART_Rides[[#This Row],[Station Code]]="MT", BART_Rides[[#This Row],[Station Code]]="PL", BART_Rides[[#This Row],[Station Code]]="CC"), "Yes", "No")</f>
        <v>No</v>
      </c>
    </row>
    <row r="7233" spans="6:14">
      <c r="F7233" s="3">
        <v>44493</v>
      </c>
      <c r="G7233" s="1" t="s">
        <v>37</v>
      </c>
      <c r="H7233" s="1" t="s">
        <v>105</v>
      </c>
      <c r="I7233" s="1">
        <v>381</v>
      </c>
      <c r="J7233" s="1">
        <f>MONTH(BART_Rides[[#This Row],[Date]])</f>
        <v>10</v>
      </c>
      <c r="K7233" s="1">
        <f>WEEKDAY(BART_Rides[[#This Row],[Date]],2)</f>
        <v>7</v>
      </c>
      <c r="L7233" s="1" t="str">
        <f>LEFT(BART_Rides[[#This Row],[Lines]],1)</f>
        <v>Y</v>
      </c>
      <c r="M7233" s="1" t="str">
        <f>IF(BART_Rides[[#This Row],[FirstLetter]]="Y","Yes","No")</f>
        <v>Yes</v>
      </c>
      <c r="N7233" s="1" t="str">
        <f>IF(OR(BART_Rides[[#This Row],[Station Code]]="EM", BART_Rides[[#This Row],[Station Code]]="MT", BART_Rides[[#This Row],[Station Code]]="PL", BART_Rides[[#This Row],[Station Code]]="CC"), "Yes", "No")</f>
        <v>No</v>
      </c>
    </row>
    <row r="7234" spans="6:14">
      <c r="F7234" s="3">
        <v>44494</v>
      </c>
      <c r="G7234" s="1" t="s">
        <v>37</v>
      </c>
      <c r="H7234" s="1" t="s">
        <v>105</v>
      </c>
      <c r="I7234" s="1">
        <v>1302</v>
      </c>
      <c r="J7234" s="1">
        <f>MONTH(BART_Rides[[#This Row],[Date]])</f>
        <v>10</v>
      </c>
      <c r="K7234" s="1">
        <f>WEEKDAY(BART_Rides[[#This Row],[Date]],2)</f>
        <v>1</v>
      </c>
      <c r="L7234" s="1" t="str">
        <f>LEFT(BART_Rides[[#This Row],[Lines]],1)</f>
        <v>Y</v>
      </c>
      <c r="M7234" s="1" t="str">
        <f>IF(BART_Rides[[#This Row],[FirstLetter]]="Y","Yes","No")</f>
        <v>Yes</v>
      </c>
      <c r="N7234" s="1" t="str">
        <f>IF(OR(BART_Rides[[#This Row],[Station Code]]="EM", BART_Rides[[#This Row],[Station Code]]="MT", BART_Rides[[#This Row],[Station Code]]="PL", BART_Rides[[#This Row],[Station Code]]="CC"), "Yes", "No")</f>
        <v>No</v>
      </c>
    </row>
    <row r="7235" spans="6:14">
      <c r="F7235" s="3">
        <v>44495</v>
      </c>
      <c r="G7235" s="1" t="s">
        <v>37</v>
      </c>
      <c r="H7235" s="1" t="s">
        <v>105</v>
      </c>
      <c r="I7235" s="1">
        <v>1543</v>
      </c>
      <c r="J7235" s="1">
        <f>MONTH(BART_Rides[[#This Row],[Date]])</f>
        <v>10</v>
      </c>
      <c r="K7235" s="1">
        <f>WEEKDAY(BART_Rides[[#This Row],[Date]],2)</f>
        <v>2</v>
      </c>
      <c r="L7235" s="1" t="str">
        <f>LEFT(BART_Rides[[#This Row],[Lines]],1)</f>
        <v>Y</v>
      </c>
      <c r="M7235" s="1" t="str">
        <f>IF(BART_Rides[[#This Row],[FirstLetter]]="Y","Yes","No")</f>
        <v>Yes</v>
      </c>
      <c r="N7235" s="1" t="str">
        <f>IF(OR(BART_Rides[[#This Row],[Station Code]]="EM", BART_Rides[[#This Row],[Station Code]]="MT", BART_Rides[[#This Row],[Station Code]]="PL", BART_Rides[[#This Row],[Station Code]]="CC"), "Yes", "No")</f>
        <v>No</v>
      </c>
    </row>
    <row r="7236" spans="6:14">
      <c r="F7236" s="3">
        <v>44496</v>
      </c>
      <c r="G7236" s="1" t="s">
        <v>37</v>
      </c>
      <c r="H7236" s="1" t="s">
        <v>105</v>
      </c>
      <c r="I7236" s="1">
        <v>1579</v>
      </c>
      <c r="J7236" s="1">
        <f>MONTH(BART_Rides[[#This Row],[Date]])</f>
        <v>10</v>
      </c>
      <c r="K7236" s="1">
        <f>WEEKDAY(BART_Rides[[#This Row],[Date]],2)</f>
        <v>3</v>
      </c>
      <c r="L7236" s="1" t="str">
        <f>LEFT(BART_Rides[[#This Row],[Lines]],1)</f>
        <v>Y</v>
      </c>
      <c r="M7236" s="1" t="str">
        <f>IF(BART_Rides[[#This Row],[FirstLetter]]="Y","Yes","No")</f>
        <v>Yes</v>
      </c>
      <c r="N7236" s="1" t="str">
        <f>IF(OR(BART_Rides[[#This Row],[Station Code]]="EM", BART_Rides[[#This Row],[Station Code]]="MT", BART_Rides[[#This Row],[Station Code]]="PL", BART_Rides[[#This Row],[Station Code]]="CC"), "Yes", "No")</f>
        <v>No</v>
      </c>
    </row>
    <row r="7237" spans="6:14">
      <c r="F7237" s="3">
        <v>44497</v>
      </c>
      <c r="G7237" s="1" t="s">
        <v>37</v>
      </c>
      <c r="H7237" s="1" t="s">
        <v>105</v>
      </c>
      <c r="I7237" s="1">
        <v>1647</v>
      </c>
      <c r="J7237" s="1">
        <f>MONTH(BART_Rides[[#This Row],[Date]])</f>
        <v>10</v>
      </c>
      <c r="K7237" s="1">
        <f>WEEKDAY(BART_Rides[[#This Row],[Date]],2)</f>
        <v>4</v>
      </c>
      <c r="L7237" s="1" t="str">
        <f>LEFT(BART_Rides[[#This Row],[Lines]],1)</f>
        <v>Y</v>
      </c>
      <c r="M7237" s="1" t="str">
        <f>IF(BART_Rides[[#This Row],[FirstLetter]]="Y","Yes","No")</f>
        <v>Yes</v>
      </c>
      <c r="N7237" s="1" t="str">
        <f>IF(OR(BART_Rides[[#This Row],[Station Code]]="EM", BART_Rides[[#This Row],[Station Code]]="MT", BART_Rides[[#This Row],[Station Code]]="PL", BART_Rides[[#This Row],[Station Code]]="CC"), "Yes", "No")</f>
        <v>No</v>
      </c>
    </row>
    <row r="7238" spans="6:14">
      <c r="F7238" s="3">
        <v>44498</v>
      </c>
      <c r="G7238" s="1" t="s">
        <v>37</v>
      </c>
      <c r="H7238" s="1" t="s">
        <v>105</v>
      </c>
      <c r="I7238" s="1">
        <v>1537</v>
      </c>
      <c r="J7238" s="1">
        <f>MONTH(BART_Rides[[#This Row],[Date]])</f>
        <v>10</v>
      </c>
      <c r="K7238" s="1">
        <f>WEEKDAY(BART_Rides[[#This Row],[Date]],2)</f>
        <v>5</v>
      </c>
      <c r="L7238" s="1" t="str">
        <f>LEFT(BART_Rides[[#This Row],[Lines]],1)</f>
        <v>Y</v>
      </c>
      <c r="M7238" s="1" t="str">
        <f>IF(BART_Rides[[#This Row],[FirstLetter]]="Y","Yes","No")</f>
        <v>Yes</v>
      </c>
      <c r="N7238" s="1" t="str">
        <f>IF(OR(BART_Rides[[#This Row],[Station Code]]="EM", BART_Rides[[#This Row],[Station Code]]="MT", BART_Rides[[#This Row],[Station Code]]="PL", BART_Rides[[#This Row],[Station Code]]="CC"), "Yes", "No")</f>
        <v>No</v>
      </c>
    </row>
    <row r="7239" spans="6:14">
      <c r="F7239" s="3">
        <v>44499</v>
      </c>
      <c r="G7239" s="1" t="s">
        <v>37</v>
      </c>
      <c r="H7239" s="1" t="s">
        <v>105</v>
      </c>
      <c r="I7239" s="1">
        <v>728</v>
      </c>
      <c r="J7239" s="1">
        <f>MONTH(BART_Rides[[#This Row],[Date]])</f>
        <v>10</v>
      </c>
      <c r="K7239" s="1">
        <f>WEEKDAY(BART_Rides[[#This Row],[Date]],2)</f>
        <v>6</v>
      </c>
      <c r="L7239" s="1" t="str">
        <f>LEFT(BART_Rides[[#This Row],[Lines]],1)</f>
        <v>Y</v>
      </c>
      <c r="M7239" s="1" t="str">
        <f>IF(BART_Rides[[#This Row],[FirstLetter]]="Y","Yes","No")</f>
        <v>Yes</v>
      </c>
      <c r="N7239" s="1" t="str">
        <f>IF(OR(BART_Rides[[#This Row],[Station Code]]="EM", BART_Rides[[#This Row],[Station Code]]="MT", BART_Rides[[#This Row],[Station Code]]="PL", BART_Rides[[#This Row],[Station Code]]="CC"), "Yes", "No")</f>
        <v>No</v>
      </c>
    </row>
    <row r="7240" spans="6:14">
      <c r="F7240" s="3">
        <v>44500</v>
      </c>
      <c r="G7240" s="1" t="s">
        <v>37</v>
      </c>
      <c r="H7240" s="1" t="s">
        <v>105</v>
      </c>
      <c r="I7240" s="1">
        <v>514</v>
      </c>
      <c r="J7240" s="1">
        <f>MONTH(BART_Rides[[#This Row],[Date]])</f>
        <v>10</v>
      </c>
      <c r="K7240" s="1">
        <f>WEEKDAY(BART_Rides[[#This Row],[Date]],2)</f>
        <v>7</v>
      </c>
      <c r="L7240" s="1" t="str">
        <f>LEFT(BART_Rides[[#This Row],[Lines]],1)</f>
        <v>Y</v>
      </c>
      <c r="M7240" s="1" t="str">
        <f>IF(BART_Rides[[#This Row],[FirstLetter]]="Y","Yes","No")</f>
        <v>Yes</v>
      </c>
      <c r="N7240" s="1" t="str">
        <f>IF(OR(BART_Rides[[#This Row],[Station Code]]="EM", BART_Rides[[#This Row],[Station Code]]="MT", BART_Rides[[#This Row],[Station Code]]="PL", BART_Rides[[#This Row],[Station Code]]="CC"), "Yes", "No")</f>
        <v>No</v>
      </c>
    </row>
    <row r="7241" spans="6:14">
      <c r="F7241" s="3">
        <v>44501</v>
      </c>
      <c r="G7241" s="1" t="s">
        <v>37</v>
      </c>
      <c r="H7241" s="1" t="s">
        <v>105</v>
      </c>
      <c r="I7241" s="1">
        <v>1391</v>
      </c>
      <c r="J7241" s="1">
        <f>MONTH(BART_Rides[[#This Row],[Date]])</f>
        <v>11</v>
      </c>
      <c r="K7241" s="1">
        <f>WEEKDAY(BART_Rides[[#This Row],[Date]],2)</f>
        <v>1</v>
      </c>
      <c r="L7241" s="1" t="str">
        <f>LEFT(BART_Rides[[#This Row],[Lines]],1)</f>
        <v>Y</v>
      </c>
      <c r="M7241" s="1" t="str">
        <f>IF(BART_Rides[[#This Row],[FirstLetter]]="Y","Yes","No")</f>
        <v>Yes</v>
      </c>
      <c r="N7241" s="1" t="str">
        <f>IF(OR(BART_Rides[[#This Row],[Station Code]]="EM", BART_Rides[[#This Row],[Station Code]]="MT", BART_Rides[[#This Row],[Station Code]]="PL", BART_Rides[[#This Row],[Station Code]]="CC"), "Yes", "No")</f>
        <v>No</v>
      </c>
    </row>
    <row r="7242" spans="6:14">
      <c r="F7242" s="3">
        <v>44502</v>
      </c>
      <c r="G7242" s="1" t="s">
        <v>37</v>
      </c>
      <c r="H7242" s="1" t="s">
        <v>105</v>
      </c>
      <c r="I7242" s="1">
        <v>1662</v>
      </c>
      <c r="J7242" s="1">
        <f>MONTH(BART_Rides[[#This Row],[Date]])</f>
        <v>11</v>
      </c>
      <c r="K7242" s="1">
        <f>WEEKDAY(BART_Rides[[#This Row],[Date]],2)</f>
        <v>2</v>
      </c>
      <c r="L7242" s="1" t="str">
        <f>LEFT(BART_Rides[[#This Row],[Lines]],1)</f>
        <v>Y</v>
      </c>
      <c r="M7242" s="1" t="str">
        <f>IF(BART_Rides[[#This Row],[FirstLetter]]="Y","Yes","No")</f>
        <v>Yes</v>
      </c>
      <c r="N7242" s="1" t="str">
        <f>IF(OR(BART_Rides[[#This Row],[Station Code]]="EM", BART_Rides[[#This Row],[Station Code]]="MT", BART_Rides[[#This Row],[Station Code]]="PL", BART_Rides[[#This Row],[Station Code]]="CC"), "Yes", "No")</f>
        <v>No</v>
      </c>
    </row>
    <row r="7243" spans="6:14">
      <c r="F7243" s="3">
        <v>44503</v>
      </c>
      <c r="G7243" s="1" t="s">
        <v>37</v>
      </c>
      <c r="H7243" s="1" t="s">
        <v>105</v>
      </c>
      <c r="I7243" s="1">
        <v>1695</v>
      </c>
      <c r="J7243" s="1">
        <f>MONTH(BART_Rides[[#This Row],[Date]])</f>
        <v>11</v>
      </c>
      <c r="K7243" s="1">
        <f>WEEKDAY(BART_Rides[[#This Row],[Date]],2)</f>
        <v>3</v>
      </c>
      <c r="L7243" s="1" t="str">
        <f>LEFT(BART_Rides[[#This Row],[Lines]],1)</f>
        <v>Y</v>
      </c>
      <c r="M7243" s="1" t="str">
        <f>IF(BART_Rides[[#This Row],[FirstLetter]]="Y","Yes","No")</f>
        <v>Yes</v>
      </c>
      <c r="N7243" s="1" t="str">
        <f>IF(OR(BART_Rides[[#This Row],[Station Code]]="EM", BART_Rides[[#This Row],[Station Code]]="MT", BART_Rides[[#This Row],[Station Code]]="PL", BART_Rides[[#This Row],[Station Code]]="CC"), "Yes", "No")</f>
        <v>No</v>
      </c>
    </row>
    <row r="7244" spans="6:14">
      <c r="F7244" s="3">
        <v>44504</v>
      </c>
      <c r="G7244" s="1" t="s">
        <v>37</v>
      </c>
      <c r="H7244" s="1" t="s">
        <v>105</v>
      </c>
      <c r="I7244" s="1">
        <v>1598</v>
      </c>
      <c r="J7244" s="1">
        <f>MONTH(BART_Rides[[#This Row],[Date]])</f>
        <v>11</v>
      </c>
      <c r="K7244" s="1">
        <f>WEEKDAY(BART_Rides[[#This Row],[Date]],2)</f>
        <v>4</v>
      </c>
      <c r="L7244" s="1" t="str">
        <f>LEFT(BART_Rides[[#This Row],[Lines]],1)</f>
        <v>Y</v>
      </c>
      <c r="M7244" s="1" t="str">
        <f>IF(BART_Rides[[#This Row],[FirstLetter]]="Y","Yes","No")</f>
        <v>Yes</v>
      </c>
      <c r="N7244" s="1" t="str">
        <f>IF(OR(BART_Rides[[#This Row],[Station Code]]="EM", BART_Rides[[#This Row],[Station Code]]="MT", BART_Rides[[#This Row],[Station Code]]="PL", BART_Rides[[#This Row],[Station Code]]="CC"), "Yes", "No")</f>
        <v>No</v>
      </c>
    </row>
    <row r="7245" spans="6:14">
      <c r="F7245" s="3">
        <v>44505</v>
      </c>
      <c r="G7245" s="1" t="s">
        <v>37</v>
      </c>
      <c r="H7245" s="1" t="s">
        <v>105</v>
      </c>
      <c r="I7245" s="1">
        <v>1508</v>
      </c>
      <c r="J7245" s="1">
        <f>MONTH(BART_Rides[[#This Row],[Date]])</f>
        <v>11</v>
      </c>
      <c r="K7245" s="1">
        <f>WEEKDAY(BART_Rides[[#This Row],[Date]],2)</f>
        <v>5</v>
      </c>
      <c r="L7245" s="1" t="str">
        <f>LEFT(BART_Rides[[#This Row],[Lines]],1)</f>
        <v>Y</v>
      </c>
      <c r="M7245" s="1" t="str">
        <f>IF(BART_Rides[[#This Row],[FirstLetter]]="Y","Yes","No")</f>
        <v>Yes</v>
      </c>
      <c r="N7245" s="1" t="str">
        <f>IF(OR(BART_Rides[[#This Row],[Station Code]]="EM", BART_Rides[[#This Row],[Station Code]]="MT", BART_Rides[[#This Row],[Station Code]]="PL", BART_Rides[[#This Row],[Station Code]]="CC"), "Yes", "No")</f>
        <v>No</v>
      </c>
    </row>
    <row r="7246" spans="6:14">
      <c r="F7246" s="3">
        <v>44506</v>
      </c>
      <c r="G7246" s="1" t="s">
        <v>37</v>
      </c>
      <c r="H7246" s="1" t="s">
        <v>105</v>
      </c>
      <c r="I7246" s="1">
        <v>722</v>
      </c>
      <c r="J7246" s="1">
        <f>MONTH(BART_Rides[[#This Row],[Date]])</f>
        <v>11</v>
      </c>
      <c r="K7246" s="1">
        <f>WEEKDAY(BART_Rides[[#This Row],[Date]],2)</f>
        <v>6</v>
      </c>
      <c r="L7246" s="1" t="str">
        <f>LEFT(BART_Rides[[#This Row],[Lines]],1)</f>
        <v>Y</v>
      </c>
      <c r="M7246" s="1" t="str">
        <f>IF(BART_Rides[[#This Row],[FirstLetter]]="Y","Yes","No")</f>
        <v>Yes</v>
      </c>
      <c r="N7246" s="1" t="str">
        <f>IF(OR(BART_Rides[[#This Row],[Station Code]]="EM", BART_Rides[[#This Row],[Station Code]]="MT", BART_Rides[[#This Row],[Station Code]]="PL", BART_Rides[[#This Row],[Station Code]]="CC"), "Yes", "No")</f>
        <v>No</v>
      </c>
    </row>
    <row r="7247" spans="6:14">
      <c r="F7247" s="3">
        <v>44507</v>
      </c>
      <c r="G7247" s="1" t="s">
        <v>37</v>
      </c>
      <c r="H7247" s="1" t="s">
        <v>105</v>
      </c>
      <c r="I7247" s="1">
        <v>504</v>
      </c>
      <c r="J7247" s="1">
        <f>MONTH(BART_Rides[[#This Row],[Date]])</f>
        <v>11</v>
      </c>
      <c r="K7247" s="1">
        <f>WEEKDAY(BART_Rides[[#This Row],[Date]],2)</f>
        <v>7</v>
      </c>
      <c r="L7247" s="1" t="str">
        <f>LEFT(BART_Rides[[#This Row],[Lines]],1)</f>
        <v>Y</v>
      </c>
      <c r="M7247" s="1" t="str">
        <f>IF(BART_Rides[[#This Row],[FirstLetter]]="Y","Yes","No")</f>
        <v>Yes</v>
      </c>
      <c r="N7247" s="1" t="str">
        <f>IF(OR(BART_Rides[[#This Row],[Station Code]]="EM", BART_Rides[[#This Row],[Station Code]]="MT", BART_Rides[[#This Row],[Station Code]]="PL", BART_Rides[[#This Row],[Station Code]]="CC"), "Yes", "No")</f>
        <v>No</v>
      </c>
    </row>
    <row r="7248" spans="6:14">
      <c r="F7248" s="3">
        <v>44508</v>
      </c>
      <c r="G7248" s="1" t="s">
        <v>37</v>
      </c>
      <c r="H7248" s="1" t="s">
        <v>105</v>
      </c>
      <c r="I7248" s="1">
        <v>1496</v>
      </c>
      <c r="J7248" s="1">
        <f>MONTH(BART_Rides[[#This Row],[Date]])</f>
        <v>11</v>
      </c>
      <c r="K7248" s="1">
        <f>WEEKDAY(BART_Rides[[#This Row],[Date]],2)</f>
        <v>1</v>
      </c>
      <c r="L7248" s="1" t="str">
        <f>LEFT(BART_Rides[[#This Row],[Lines]],1)</f>
        <v>Y</v>
      </c>
      <c r="M7248" s="1" t="str">
        <f>IF(BART_Rides[[#This Row],[FirstLetter]]="Y","Yes","No")</f>
        <v>Yes</v>
      </c>
      <c r="N7248" s="1" t="str">
        <f>IF(OR(BART_Rides[[#This Row],[Station Code]]="EM", BART_Rides[[#This Row],[Station Code]]="MT", BART_Rides[[#This Row],[Station Code]]="PL", BART_Rides[[#This Row],[Station Code]]="CC"), "Yes", "No")</f>
        <v>No</v>
      </c>
    </row>
    <row r="7249" spans="6:14">
      <c r="F7249" s="3">
        <v>44509</v>
      </c>
      <c r="G7249" s="1" t="s">
        <v>37</v>
      </c>
      <c r="H7249" s="1" t="s">
        <v>105</v>
      </c>
      <c r="I7249" s="1">
        <v>1584</v>
      </c>
      <c r="J7249" s="1">
        <f>MONTH(BART_Rides[[#This Row],[Date]])</f>
        <v>11</v>
      </c>
      <c r="K7249" s="1">
        <f>WEEKDAY(BART_Rides[[#This Row],[Date]],2)</f>
        <v>2</v>
      </c>
      <c r="L7249" s="1" t="str">
        <f>LEFT(BART_Rides[[#This Row],[Lines]],1)</f>
        <v>Y</v>
      </c>
      <c r="M7249" s="1" t="str">
        <f>IF(BART_Rides[[#This Row],[FirstLetter]]="Y","Yes","No")</f>
        <v>Yes</v>
      </c>
      <c r="N7249" s="1" t="str">
        <f>IF(OR(BART_Rides[[#This Row],[Station Code]]="EM", BART_Rides[[#This Row],[Station Code]]="MT", BART_Rides[[#This Row],[Station Code]]="PL", BART_Rides[[#This Row],[Station Code]]="CC"), "Yes", "No")</f>
        <v>No</v>
      </c>
    </row>
    <row r="7250" spans="6:14">
      <c r="F7250" s="3">
        <v>44510</v>
      </c>
      <c r="G7250" s="1" t="s">
        <v>37</v>
      </c>
      <c r="H7250" s="1" t="s">
        <v>105</v>
      </c>
      <c r="I7250" s="1">
        <v>1773</v>
      </c>
      <c r="J7250" s="1">
        <f>MONTH(BART_Rides[[#This Row],[Date]])</f>
        <v>11</v>
      </c>
      <c r="K7250" s="1">
        <f>WEEKDAY(BART_Rides[[#This Row],[Date]],2)</f>
        <v>3</v>
      </c>
      <c r="L7250" s="1" t="str">
        <f>LEFT(BART_Rides[[#This Row],[Lines]],1)</f>
        <v>Y</v>
      </c>
      <c r="M7250" s="1" t="str">
        <f>IF(BART_Rides[[#This Row],[FirstLetter]]="Y","Yes","No")</f>
        <v>Yes</v>
      </c>
      <c r="N7250" s="1" t="str">
        <f>IF(OR(BART_Rides[[#This Row],[Station Code]]="EM", BART_Rides[[#This Row],[Station Code]]="MT", BART_Rides[[#This Row],[Station Code]]="PL", BART_Rides[[#This Row],[Station Code]]="CC"), "Yes", "No")</f>
        <v>No</v>
      </c>
    </row>
    <row r="7251" spans="6:14">
      <c r="F7251" s="3">
        <v>44511</v>
      </c>
      <c r="G7251" s="1" t="s">
        <v>37</v>
      </c>
      <c r="H7251" s="1" t="s">
        <v>105</v>
      </c>
      <c r="I7251" s="1">
        <v>1340</v>
      </c>
      <c r="J7251" s="1">
        <f>MONTH(BART_Rides[[#This Row],[Date]])</f>
        <v>11</v>
      </c>
      <c r="K7251" s="1">
        <f>WEEKDAY(BART_Rides[[#This Row],[Date]],2)</f>
        <v>4</v>
      </c>
      <c r="L7251" s="1" t="str">
        <f>LEFT(BART_Rides[[#This Row],[Lines]],1)</f>
        <v>Y</v>
      </c>
      <c r="M7251" s="1" t="str">
        <f>IF(BART_Rides[[#This Row],[FirstLetter]]="Y","Yes","No")</f>
        <v>Yes</v>
      </c>
      <c r="N7251" s="1" t="str">
        <f>IF(OR(BART_Rides[[#This Row],[Station Code]]="EM", BART_Rides[[#This Row],[Station Code]]="MT", BART_Rides[[#This Row],[Station Code]]="PL", BART_Rides[[#This Row],[Station Code]]="CC"), "Yes", "No")</f>
        <v>No</v>
      </c>
    </row>
    <row r="7252" spans="6:14">
      <c r="F7252" s="3">
        <v>44512</v>
      </c>
      <c r="G7252" s="1" t="s">
        <v>37</v>
      </c>
      <c r="H7252" s="1" t="s">
        <v>105</v>
      </c>
      <c r="I7252" s="1">
        <v>1457</v>
      </c>
      <c r="J7252" s="1">
        <f>MONTH(BART_Rides[[#This Row],[Date]])</f>
        <v>11</v>
      </c>
      <c r="K7252" s="1">
        <f>WEEKDAY(BART_Rides[[#This Row],[Date]],2)</f>
        <v>5</v>
      </c>
      <c r="L7252" s="1" t="str">
        <f>LEFT(BART_Rides[[#This Row],[Lines]],1)</f>
        <v>Y</v>
      </c>
      <c r="M7252" s="1" t="str">
        <f>IF(BART_Rides[[#This Row],[FirstLetter]]="Y","Yes","No")</f>
        <v>Yes</v>
      </c>
      <c r="N7252" s="1" t="str">
        <f>IF(OR(BART_Rides[[#This Row],[Station Code]]="EM", BART_Rides[[#This Row],[Station Code]]="MT", BART_Rides[[#This Row],[Station Code]]="PL", BART_Rides[[#This Row],[Station Code]]="CC"), "Yes", "No")</f>
        <v>No</v>
      </c>
    </row>
    <row r="7253" spans="6:14">
      <c r="F7253" s="3">
        <v>44513</v>
      </c>
      <c r="G7253" s="1" t="s">
        <v>37</v>
      </c>
      <c r="H7253" s="1" t="s">
        <v>105</v>
      </c>
      <c r="I7253" s="1">
        <v>763</v>
      </c>
      <c r="J7253" s="1">
        <f>MONTH(BART_Rides[[#This Row],[Date]])</f>
        <v>11</v>
      </c>
      <c r="K7253" s="1">
        <f>WEEKDAY(BART_Rides[[#This Row],[Date]],2)</f>
        <v>6</v>
      </c>
      <c r="L7253" s="1" t="str">
        <f>LEFT(BART_Rides[[#This Row],[Lines]],1)</f>
        <v>Y</v>
      </c>
      <c r="M7253" s="1" t="str">
        <f>IF(BART_Rides[[#This Row],[FirstLetter]]="Y","Yes","No")</f>
        <v>Yes</v>
      </c>
      <c r="N7253" s="1" t="str">
        <f>IF(OR(BART_Rides[[#This Row],[Station Code]]="EM", BART_Rides[[#This Row],[Station Code]]="MT", BART_Rides[[#This Row],[Station Code]]="PL", BART_Rides[[#This Row],[Station Code]]="CC"), "Yes", "No")</f>
        <v>No</v>
      </c>
    </row>
    <row r="7254" spans="6:14">
      <c r="F7254" s="3">
        <v>44514</v>
      </c>
      <c r="G7254" s="1" t="s">
        <v>37</v>
      </c>
      <c r="H7254" s="1" t="s">
        <v>105</v>
      </c>
      <c r="I7254" s="1">
        <v>527</v>
      </c>
      <c r="J7254" s="1">
        <f>MONTH(BART_Rides[[#This Row],[Date]])</f>
        <v>11</v>
      </c>
      <c r="K7254" s="1">
        <f>WEEKDAY(BART_Rides[[#This Row],[Date]],2)</f>
        <v>7</v>
      </c>
      <c r="L7254" s="1" t="str">
        <f>LEFT(BART_Rides[[#This Row],[Lines]],1)</f>
        <v>Y</v>
      </c>
      <c r="M7254" s="1" t="str">
        <f>IF(BART_Rides[[#This Row],[FirstLetter]]="Y","Yes","No")</f>
        <v>Yes</v>
      </c>
      <c r="N7254" s="1" t="str">
        <f>IF(OR(BART_Rides[[#This Row],[Station Code]]="EM", BART_Rides[[#This Row],[Station Code]]="MT", BART_Rides[[#This Row],[Station Code]]="PL", BART_Rides[[#This Row],[Station Code]]="CC"), "Yes", "No")</f>
        <v>No</v>
      </c>
    </row>
    <row r="7255" spans="6:14">
      <c r="F7255" s="3">
        <v>44515</v>
      </c>
      <c r="G7255" s="1" t="s">
        <v>37</v>
      </c>
      <c r="H7255" s="1" t="s">
        <v>105</v>
      </c>
      <c r="I7255" s="1">
        <v>1491</v>
      </c>
      <c r="J7255" s="1">
        <f>MONTH(BART_Rides[[#This Row],[Date]])</f>
        <v>11</v>
      </c>
      <c r="K7255" s="1">
        <f>WEEKDAY(BART_Rides[[#This Row],[Date]],2)</f>
        <v>1</v>
      </c>
      <c r="L7255" s="1" t="str">
        <f>LEFT(BART_Rides[[#This Row],[Lines]],1)</f>
        <v>Y</v>
      </c>
      <c r="M7255" s="1" t="str">
        <f>IF(BART_Rides[[#This Row],[FirstLetter]]="Y","Yes","No")</f>
        <v>Yes</v>
      </c>
      <c r="N7255" s="1" t="str">
        <f>IF(OR(BART_Rides[[#This Row],[Station Code]]="EM", BART_Rides[[#This Row],[Station Code]]="MT", BART_Rides[[#This Row],[Station Code]]="PL", BART_Rides[[#This Row],[Station Code]]="CC"), "Yes", "No")</f>
        <v>No</v>
      </c>
    </row>
    <row r="7256" spans="6:14">
      <c r="F7256" s="3">
        <v>44516</v>
      </c>
      <c r="G7256" s="1" t="s">
        <v>37</v>
      </c>
      <c r="H7256" s="1" t="s">
        <v>105</v>
      </c>
      <c r="I7256" s="1">
        <v>1692</v>
      </c>
      <c r="J7256" s="1">
        <f>MONTH(BART_Rides[[#This Row],[Date]])</f>
        <v>11</v>
      </c>
      <c r="K7256" s="1">
        <f>WEEKDAY(BART_Rides[[#This Row],[Date]],2)</f>
        <v>2</v>
      </c>
      <c r="L7256" s="1" t="str">
        <f>LEFT(BART_Rides[[#This Row],[Lines]],1)</f>
        <v>Y</v>
      </c>
      <c r="M7256" s="1" t="str">
        <f>IF(BART_Rides[[#This Row],[FirstLetter]]="Y","Yes","No")</f>
        <v>Yes</v>
      </c>
      <c r="N7256" s="1" t="str">
        <f>IF(OR(BART_Rides[[#This Row],[Station Code]]="EM", BART_Rides[[#This Row],[Station Code]]="MT", BART_Rides[[#This Row],[Station Code]]="PL", BART_Rides[[#This Row],[Station Code]]="CC"), "Yes", "No")</f>
        <v>No</v>
      </c>
    </row>
    <row r="7257" spans="6:14">
      <c r="F7257" s="3">
        <v>44517</v>
      </c>
      <c r="G7257" s="1" t="s">
        <v>37</v>
      </c>
      <c r="H7257" s="1" t="s">
        <v>105</v>
      </c>
      <c r="I7257" s="1">
        <v>1734</v>
      </c>
      <c r="J7257" s="1">
        <f>MONTH(BART_Rides[[#This Row],[Date]])</f>
        <v>11</v>
      </c>
      <c r="K7257" s="1">
        <f>WEEKDAY(BART_Rides[[#This Row],[Date]],2)</f>
        <v>3</v>
      </c>
      <c r="L7257" s="1" t="str">
        <f>LEFT(BART_Rides[[#This Row],[Lines]],1)</f>
        <v>Y</v>
      </c>
      <c r="M7257" s="1" t="str">
        <f>IF(BART_Rides[[#This Row],[FirstLetter]]="Y","Yes","No")</f>
        <v>Yes</v>
      </c>
      <c r="N7257" s="1" t="str">
        <f>IF(OR(BART_Rides[[#This Row],[Station Code]]="EM", BART_Rides[[#This Row],[Station Code]]="MT", BART_Rides[[#This Row],[Station Code]]="PL", BART_Rides[[#This Row],[Station Code]]="CC"), "Yes", "No")</f>
        <v>No</v>
      </c>
    </row>
    <row r="7258" spans="6:14">
      <c r="F7258" s="3">
        <v>44518</v>
      </c>
      <c r="G7258" s="1" t="s">
        <v>37</v>
      </c>
      <c r="H7258" s="1" t="s">
        <v>105</v>
      </c>
      <c r="I7258" s="1">
        <v>1749</v>
      </c>
      <c r="J7258" s="1">
        <f>MONTH(BART_Rides[[#This Row],[Date]])</f>
        <v>11</v>
      </c>
      <c r="K7258" s="1">
        <f>WEEKDAY(BART_Rides[[#This Row],[Date]],2)</f>
        <v>4</v>
      </c>
      <c r="L7258" s="1" t="str">
        <f>LEFT(BART_Rides[[#This Row],[Lines]],1)</f>
        <v>Y</v>
      </c>
      <c r="M7258" s="1" t="str">
        <f>IF(BART_Rides[[#This Row],[FirstLetter]]="Y","Yes","No")</f>
        <v>Yes</v>
      </c>
      <c r="N7258" s="1" t="str">
        <f>IF(OR(BART_Rides[[#This Row],[Station Code]]="EM", BART_Rides[[#This Row],[Station Code]]="MT", BART_Rides[[#This Row],[Station Code]]="PL", BART_Rides[[#This Row],[Station Code]]="CC"), "Yes", "No")</f>
        <v>No</v>
      </c>
    </row>
    <row r="7259" spans="6:14">
      <c r="F7259" s="3">
        <v>44519</v>
      </c>
      <c r="G7259" s="1" t="s">
        <v>37</v>
      </c>
      <c r="H7259" s="1" t="s">
        <v>105</v>
      </c>
      <c r="I7259" s="1">
        <v>1442</v>
      </c>
      <c r="J7259" s="1">
        <f>MONTH(BART_Rides[[#This Row],[Date]])</f>
        <v>11</v>
      </c>
      <c r="K7259" s="1">
        <f>WEEKDAY(BART_Rides[[#This Row],[Date]],2)</f>
        <v>5</v>
      </c>
      <c r="L7259" s="1" t="str">
        <f>LEFT(BART_Rides[[#This Row],[Lines]],1)</f>
        <v>Y</v>
      </c>
      <c r="M7259" s="1" t="str">
        <f>IF(BART_Rides[[#This Row],[FirstLetter]]="Y","Yes","No")</f>
        <v>Yes</v>
      </c>
      <c r="N7259" s="1" t="str">
        <f>IF(OR(BART_Rides[[#This Row],[Station Code]]="EM", BART_Rides[[#This Row],[Station Code]]="MT", BART_Rides[[#This Row],[Station Code]]="PL", BART_Rides[[#This Row],[Station Code]]="CC"), "Yes", "No")</f>
        <v>No</v>
      </c>
    </row>
    <row r="7260" spans="6:14">
      <c r="F7260" s="3">
        <v>44520</v>
      </c>
      <c r="G7260" s="1" t="s">
        <v>37</v>
      </c>
      <c r="H7260" s="1" t="s">
        <v>105</v>
      </c>
      <c r="I7260" s="1">
        <v>726</v>
      </c>
      <c r="J7260" s="1">
        <f>MONTH(BART_Rides[[#This Row],[Date]])</f>
        <v>11</v>
      </c>
      <c r="K7260" s="1">
        <f>WEEKDAY(BART_Rides[[#This Row],[Date]],2)</f>
        <v>6</v>
      </c>
      <c r="L7260" s="1" t="str">
        <f>LEFT(BART_Rides[[#This Row],[Lines]],1)</f>
        <v>Y</v>
      </c>
      <c r="M7260" s="1" t="str">
        <f>IF(BART_Rides[[#This Row],[FirstLetter]]="Y","Yes","No")</f>
        <v>Yes</v>
      </c>
      <c r="N7260" s="1" t="str">
        <f>IF(OR(BART_Rides[[#This Row],[Station Code]]="EM", BART_Rides[[#This Row],[Station Code]]="MT", BART_Rides[[#This Row],[Station Code]]="PL", BART_Rides[[#This Row],[Station Code]]="CC"), "Yes", "No")</f>
        <v>No</v>
      </c>
    </row>
    <row r="7261" spans="6:14">
      <c r="F7261" s="3">
        <v>44521</v>
      </c>
      <c r="G7261" s="1" t="s">
        <v>37</v>
      </c>
      <c r="H7261" s="1" t="s">
        <v>105</v>
      </c>
      <c r="I7261" s="1">
        <v>558</v>
      </c>
      <c r="J7261" s="1">
        <f>MONTH(BART_Rides[[#This Row],[Date]])</f>
        <v>11</v>
      </c>
      <c r="K7261" s="1">
        <f>WEEKDAY(BART_Rides[[#This Row],[Date]],2)</f>
        <v>7</v>
      </c>
      <c r="L7261" s="1" t="str">
        <f>LEFT(BART_Rides[[#This Row],[Lines]],1)</f>
        <v>Y</v>
      </c>
      <c r="M7261" s="1" t="str">
        <f>IF(BART_Rides[[#This Row],[FirstLetter]]="Y","Yes","No")</f>
        <v>Yes</v>
      </c>
      <c r="N7261" s="1" t="str">
        <f>IF(OR(BART_Rides[[#This Row],[Station Code]]="EM", BART_Rides[[#This Row],[Station Code]]="MT", BART_Rides[[#This Row],[Station Code]]="PL", BART_Rides[[#This Row],[Station Code]]="CC"), "Yes", "No")</f>
        <v>No</v>
      </c>
    </row>
    <row r="7262" spans="6:14">
      <c r="F7262" s="3">
        <v>44522</v>
      </c>
      <c r="G7262" s="1" t="s">
        <v>37</v>
      </c>
      <c r="H7262" s="1" t="s">
        <v>105</v>
      </c>
      <c r="I7262" s="1">
        <v>1377</v>
      </c>
      <c r="J7262" s="1">
        <f>MONTH(BART_Rides[[#This Row],[Date]])</f>
        <v>11</v>
      </c>
      <c r="K7262" s="1">
        <f>WEEKDAY(BART_Rides[[#This Row],[Date]],2)</f>
        <v>1</v>
      </c>
      <c r="L7262" s="1" t="str">
        <f>LEFT(BART_Rides[[#This Row],[Lines]],1)</f>
        <v>Y</v>
      </c>
      <c r="M7262" s="1" t="str">
        <f>IF(BART_Rides[[#This Row],[FirstLetter]]="Y","Yes","No")</f>
        <v>Yes</v>
      </c>
      <c r="N7262" s="1" t="str">
        <f>IF(OR(BART_Rides[[#This Row],[Station Code]]="EM", BART_Rides[[#This Row],[Station Code]]="MT", BART_Rides[[#This Row],[Station Code]]="PL", BART_Rides[[#This Row],[Station Code]]="CC"), "Yes", "No")</f>
        <v>No</v>
      </c>
    </row>
    <row r="7263" spans="6:14">
      <c r="F7263" s="3">
        <v>44523</v>
      </c>
      <c r="G7263" s="1" t="s">
        <v>37</v>
      </c>
      <c r="H7263" s="1" t="s">
        <v>105</v>
      </c>
      <c r="I7263" s="1">
        <v>1471</v>
      </c>
      <c r="J7263" s="1">
        <f>MONTH(BART_Rides[[#This Row],[Date]])</f>
        <v>11</v>
      </c>
      <c r="K7263" s="1">
        <f>WEEKDAY(BART_Rides[[#This Row],[Date]],2)</f>
        <v>2</v>
      </c>
      <c r="L7263" s="1" t="str">
        <f>LEFT(BART_Rides[[#This Row],[Lines]],1)</f>
        <v>Y</v>
      </c>
      <c r="M7263" s="1" t="str">
        <f>IF(BART_Rides[[#This Row],[FirstLetter]]="Y","Yes","No")</f>
        <v>Yes</v>
      </c>
      <c r="N7263" s="1" t="str">
        <f>IF(OR(BART_Rides[[#This Row],[Station Code]]="EM", BART_Rides[[#This Row],[Station Code]]="MT", BART_Rides[[#This Row],[Station Code]]="PL", BART_Rides[[#This Row],[Station Code]]="CC"), "Yes", "No")</f>
        <v>No</v>
      </c>
    </row>
    <row r="7264" spans="6:14">
      <c r="F7264" s="3">
        <v>44524</v>
      </c>
      <c r="G7264" s="1" t="s">
        <v>37</v>
      </c>
      <c r="H7264" s="1" t="s">
        <v>105</v>
      </c>
      <c r="I7264" s="1">
        <v>1278</v>
      </c>
      <c r="J7264" s="1">
        <f>MONTH(BART_Rides[[#This Row],[Date]])</f>
        <v>11</v>
      </c>
      <c r="K7264" s="1">
        <f>WEEKDAY(BART_Rides[[#This Row],[Date]],2)</f>
        <v>3</v>
      </c>
      <c r="L7264" s="1" t="str">
        <f>LEFT(BART_Rides[[#This Row],[Lines]],1)</f>
        <v>Y</v>
      </c>
      <c r="M7264" s="1" t="str">
        <f>IF(BART_Rides[[#This Row],[FirstLetter]]="Y","Yes","No")</f>
        <v>Yes</v>
      </c>
      <c r="N7264" s="1" t="str">
        <f>IF(OR(BART_Rides[[#This Row],[Station Code]]="EM", BART_Rides[[#This Row],[Station Code]]="MT", BART_Rides[[#This Row],[Station Code]]="PL", BART_Rides[[#This Row],[Station Code]]="CC"), "Yes", "No")</f>
        <v>No</v>
      </c>
    </row>
    <row r="7265" spans="6:14">
      <c r="F7265" s="3">
        <v>44525</v>
      </c>
      <c r="G7265" s="1" t="s">
        <v>37</v>
      </c>
      <c r="H7265" s="1" t="s">
        <v>105</v>
      </c>
      <c r="I7265" s="1">
        <v>417</v>
      </c>
      <c r="J7265" s="1">
        <f>MONTH(BART_Rides[[#This Row],[Date]])</f>
        <v>11</v>
      </c>
      <c r="K7265" s="1">
        <f>WEEKDAY(BART_Rides[[#This Row],[Date]],2)</f>
        <v>4</v>
      </c>
      <c r="L7265" s="1" t="str">
        <f>LEFT(BART_Rides[[#This Row],[Lines]],1)</f>
        <v>Y</v>
      </c>
      <c r="M7265" s="1" t="str">
        <f>IF(BART_Rides[[#This Row],[FirstLetter]]="Y","Yes","No")</f>
        <v>Yes</v>
      </c>
      <c r="N7265" s="1" t="str">
        <f>IF(OR(BART_Rides[[#This Row],[Station Code]]="EM", BART_Rides[[#This Row],[Station Code]]="MT", BART_Rides[[#This Row],[Station Code]]="PL", BART_Rides[[#This Row],[Station Code]]="CC"), "Yes", "No")</f>
        <v>No</v>
      </c>
    </row>
    <row r="7266" spans="6:14">
      <c r="F7266" s="3">
        <v>44526</v>
      </c>
      <c r="G7266" s="1" t="s">
        <v>37</v>
      </c>
      <c r="H7266" s="1" t="s">
        <v>105</v>
      </c>
      <c r="I7266" s="1">
        <v>806</v>
      </c>
      <c r="J7266" s="1">
        <f>MONTH(BART_Rides[[#This Row],[Date]])</f>
        <v>11</v>
      </c>
      <c r="K7266" s="1">
        <f>WEEKDAY(BART_Rides[[#This Row],[Date]],2)</f>
        <v>5</v>
      </c>
      <c r="L7266" s="1" t="str">
        <f>LEFT(BART_Rides[[#This Row],[Lines]],1)</f>
        <v>Y</v>
      </c>
      <c r="M7266" s="1" t="str">
        <f>IF(BART_Rides[[#This Row],[FirstLetter]]="Y","Yes","No")</f>
        <v>Yes</v>
      </c>
      <c r="N7266" s="1" t="str">
        <f>IF(OR(BART_Rides[[#This Row],[Station Code]]="EM", BART_Rides[[#This Row],[Station Code]]="MT", BART_Rides[[#This Row],[Station Code]]="PL", BART_Rides[[#This Row],[Station Code]]="CC"), "Yes", "No")</f>
        <v>No</v>
      </c>
    </row>
    <row r="7267" spans="6:14">
      <c r="F7267" s="3">
        <v>44527</v>
      </c>
      <c r="G7267" s="1" t="s">
        <v>37</v>
      </c>
      <c r="H7267" s="1" t="s">
        <v>105</v>
      </c>
      <c r="I7267" s="1">
        <v>749</v>
      </c>
      <c r="J7267" s="1">
        <f>MONTH(BART_Rides[[#This Row],[Date]])</f>
        <v>11</v>
      </c>
      <c r="K7267" s="1">
        <f>WEEKDAY(BART_Rides[[#This Row],[Date]],2)</f>
        <v>6</v>
      </c>
      <c r="L7267" s="1" t="str">
        <f>LEFT(BART_Rides[[#This Row],[Lines]],1)</f>
        <v>Y</v>
      </c>
      <c r="M7267" s="1" t="str">
        <f>IF(BART_Rides[[#This Row],[FirstLetter]]="Y","Yes","No")</f>
        <v>Yes</v>
      </c>
      <c r="N7267" s="1" t="str">
        <f>IF(OR(BART_Rides[[#This Row],[Station Code]]="EM", BART_Rides[[#This Row],[Station Code]]="MT", BART_Rides[[#This Row],[Station Code]]="PL", BART_Rides[[#This Row],[Station Code]]="CC"), "Yes", "No")</f>
        <v>No</v>
      </c>
    </row>
    <row r="7268" spans="6:14">
      <c r="F7268" s="3">
        <v>44528</v>
      </c>
      <c r="G7268" s="1" t="s">
        <v>37</v>
      </c>
      <c r="H7268" s="1" t="s">
        <v>105</v>
      </c>
      <c r="I7268" s="1">
        <v>488</v>
      </c>
      <c r="J7268" s="1">
        <f>MONTH(BART_Rides[[#This Row],[Date]])</f>
        <v>11</v>
      </c>
      <c r="K7268" s="1">
        <f>WEEKDAY(BART_Rides[[#This Row],[Date]],2)</f>
        <v>7</v>
      </c>
      <c r="L7268" s="1" t="str">
        <f>LEFT(BART_Rides[[#This Row],[Lines]],1)</f>
        <v>Y</v>
      </c>
      <c r="M7268" s="1" t="str">
        <f>IF(BART_Rides[[#This Row],[FirstLetter]]="Y","Yes","No")</f>
        <v>Yes</v>
      </c>
      <c r="N7268" s="1" t="str">
        <f>IF(OR(BART_Rides[[#This Row],[Station Code]]="EM", BART_Rides[[#This Row],[Station Code]]="MT", BART_Rides[[#This Row],[Station Code]]="PL", BART_Rides[[#This Row],[Station Code]]="CC"), "Yes", "No")</f>
        <v>No</v>
      </c>
    </row>
    <row r="7269" spans="6:14">
      <c r="F7269" s="3">
        <v>44529</v>
      </c>
      <c r="G7269" s="1" t="s">
        <v>37</v>
      </c>
      <c r="H7269" s="1" t="s">
        <v>105</v>
      </c>
      <c r="I7269" s="1">
        <v>1443</v>
      </c>
      <c r="J7269" s="1">
        <f>MONTH(BART_Rides[[#This Row],[Date]])</f>
        <v>11</v>
      </c>
      <c r="K7269" s="1">
        <f>WEEKDAY(BART_Rides[[#This Row],[Date]],2)</f>
        <v>1</v>
      </c>
      <c r="L7269" s="1" t="str">
        <f>LEFT(BART_Rides[[#This Row],[Lines]],1)</f>
        <v>Y</v>
      </c>
      <c r="M7269" s="1" t="str">
        <f>IF(BART_Rides[[#This Row],[FirstLetter]]="Y","Yes","No")</f>
        <v>Yes</v>
      </c>
      <c r="N7269" s="1" t="str">
        <f>IF(OR(BART_Rides[[#This Row],[Station Code]]="EM", BART_Rides[[#This Row],[Station Code]]="MT", BART_Rides[[#This Row],[Station Code]]="PL", BART_Rides[[#This Row],[Station Code]]="CC"), "Yes", "No")</f>
        <v>No</v>
      </c>
    </row>
    <row r="7270" spans="6:14">
      <c r="F7270" s="3">
        <v>44530</v>
      </c>
      <c r="G7270" s="1" t="s">
        <v>37</v>
      </c>
      <c r="H7270" s="1" t="s">
        <v>105</v>
      </c>
      <c r="I7270" s="1">
        <v>1679</v>
      </c>
      <c r="J7270" s="1">
        <f>MONTH(BART_Rides[[#This Row],[Date]])</f>
        <v>11</v>
      </c>
      <c r="K7270" s="1">
        <f>WEEKDAY(BART_Rides[[#This Row],[Date]],2)</f>
        <v>2</v>
      </c>
      <c r="L7270" s="1" t="str">
        <f>LEFT(BART_Rides[[#This Row],[Lines]],1)</f>
        <v>Y</v>
      </c>
      <c r="M7270" s="1" t="str">
        <f>IF(BART_Rides[[#This Row],[FirstLetter]]="Y","Yes","No")</f>
        <v>Yes</v>
      </c>
      <c r="N7270" s="1" t="str">
        <f>IF(OR(BART_Rides[[#This Row],[Station Code]]="EM", BART_Rides[[#This Row],[Station Code]]="MT", BART_Rides[[#This Row],[Station Code]]="PL", BART_Rides[[#This Row],[Station Code]]="CC"), "Yes", "No")</f>
        <v>No</v>
      </c>
    </row>
    <row r="7271" spans="6:14">
      <c r="F7271" s="3">
        <v>44531</v>
      </c>
      <c r="G7271" s="1" t="s">
        <v>37</v>
      </c>
      <c r="H7271" s="1" t="s">
        <v>105</v>
      </c>
      <c r="I7271" s="1">
        <v>1626</v>
      </c>
      <c r="J7271" s="1">
        <f>MONTH(BART_Rides[[#This Row],[Date]])</f>
        <v>12</v>
      </c>
      <c r="K7271" s="1">
        <f>WEEKDAY(BART_Rides[[#This Row],[Date]],2)</f>
        <v>3</v>
      </c>
      <c r="L7271" s="1" t="str">
        <f>LEFT(BART_Rides[[#This Row],[Lines]],1)</f>
        <v>Y</v>
      </c>
      <c r="M7271" s="1" t="str">
        <f>IF(BART_Rides[[#This Row],[FirstLetter]]="Y","Yes","No")</f>
        <v>Yes</v>
      </c>
      <c r="N7271" s="1" t="str">
        <f>IF(OR(BART_Rides[[#This Row],[Station Code]]="EM", BART_Rides[[#This Row],[Station Code]]="MT", BART_Rides[[#This Row],[Station Code]]="PL", BART_Rides[[#This Row],[Station Code]]="CC"), "Yes", "No")</f>
        <v>No</v>
      </c>
    </row>
    <row r="7272" spans="6:14">
      <c r="F7272" s="3">
        <v>44532</v>
      </c>
      <c r="G7272" s="1" t="s">
        <v>37</v>
      </c>
      <c r="H7272" s="1" t="s">
        <v>105</v>
      </c>
      <c r="I7272" s="1">
        <v>1624</v>
      </c>
      <c r="J7272" s="1">
        <f>MONTH(BART_Rides[[#This Row],[Date]])</f>
        <v>12</v>
      </c>
      <c r="K7272" s="1">
        <f>WEEKDAY(BART_Rides[[#This Row],[Date]],2)</f>
        <v>4</v>
      </c>
      <c r="L7272" s="1" t="str">
        <f>LEFT(BART_Rides[[#This Row],[Lines]],1)</f>
        <v>Y</v>
      </c>
      <c r="M7272" s="1" t="str">
        <f>IF(BART_Rides[[#This Row],[FirstLetter]]="Y","Yes","No")</f>
        <v>Yes</v>
      </c>
      <c r="N7272" s="1" t="str">
        <f>IF(OR(BART_Rides[[#This Row],[Station Code]]="EM", BART_Rides[[#This Row],[Station Code]]="MT", BART_Rides[[#This Row],[Station Code]]="PL", BART_Rides[[#This Row],[Station Code]]="CC"), "Yes", "No")</f>
        <v>No</v>
      </c>
    </row>
    <row r="7273" spans="6:14">
      <c r="F7273" s="3">
        <v>44533</v>
      </c>
      <c r="G7273" s="1" t="s">
        <v>37</v>
      </c>
      <c r="H7273" s="1" t="s">
        <v>105</v>
      </c>
      <c r="I7273" s="1">
        <v>1492</v>
      </c>
      <c r="J7273" s="1">
        <f>MONTH(BART_Rides[[#This Row],[Date]])</f>
        <v>12</v>
      </c>
      <c r="K7273" s="1">
        <f>WEEKDAY(BART_Rides[[#This Row],[Date]],2)</f>
        <v>5</v>
      </c>
      <c r="L7273" s="1" t="str">
        <f>LEFT(BART_Rides[[#This Row],[Lines]],1)</f>
        <v>Y</v>
      </c>
      <c r="M7273" s="1" t="str">
        <f>IF(BART_Rides[[#This Row],[FirstLetter]]="Y","Yes","No")</f>
        <v>Yes</v>
      </c>
      <c r="N7273" s="1" t="str">
        <f>IF(OR(BART_Rides[[#This Row],[Station Code]]="EM", BART_Rides[[#This Row],[Station Code]]="MT", BART_Rides[[#This Row],[Station Code]]="PL", BART_Rides[[#This Row],[Station Code]]="CC"), "Yes", "No")</f>
        <v>No</v>
      </c>
    </row>
    <row r="7274" spans="6:14">
      <c r="F7274" s="3">
        <v>44534</v>
      </c>
      <c r="G7274" s="1" t="s">
        <v>37</v>
      </c>
      <c r="H7274" s="1" t="s">
        <v>105</v>
      </c>
      <c r="I7274" s="1">
        <v>757</v>
      </c>
      <c r="J7274" s="1">
        <f>MONTH(BART_Rides[[#This Row],[Date]])</f>
        <v>12</v>
      </c>
      <c r="K7274" s="1">
        <f>WEEKDAY(BART_Rides[[#This Row],[Date]],2)</f>
        <v>6</v>
      </c>
      <c r="L7274" s="1" t="str">
        <f>LEFT(BART_Rides[[#This Row],[Lines]],1)</f>
        <v>Y</v>
      </c>
      <c r="M7274" s="1" t="str">
        <f>IF(BART_Rides[[#This Row],[FirstLetter]]="Y","Yes","No")</f>
        <v>Yes</v>
      </c>
      <c r="N7274" s="1" t="str">
        <f>IF(OR(BART_Rides[[#This Row],[Station Code]]="EM", BART_Rides[[#This Row],[Station Code]]="MT", BART_Rides[[#This Row],[Station Code]]="PL", BART_Rides[[#This Row],[Station Code]]="CC"), "Yes", "No")</f>
        <v>No</v>
      </c>
    </row>
    <row r="7275" spans="6:14">
      <c r="F7275" s="3">
        <v>44535</v>
      </c>
      <c r="G7275" s="1" t="s">
        <v>37</v>
      </c>
      <c r="H7275" s="1" t="s">
        <v>105</v>
      </c>
      <c r="I7275" s="1">
        <v>507</v>
      </c>
      <c r="J7275" s="1">
        <f>MONTH(BART_Rides[[#This Row],[Date]])</f>
        <v>12</v>
      </c>
      <c r="K7275" s="1">
        <f>WEEKDAY(BART_Rides[[#This Row],[Date]],2)</f>
        <v>7</v>
      </c>
      <c r="L7275" s="1" t="str">
        <f>LEFT(BART_Rides[[#This Row],[Lines]],1)</f>
        <v>Y</v>
      </c>
      <c r="M7275" s="1" t="str">
        <f>IF(BART_Rides[[#This Row],[FirstLetter]]="Y","Yes","No")</f>
        <v>Yes</v>
      </c>
      <c r="N7275" s="1" t="str">
        <f>IF(OR(BART_Rides[[#This Row],[Station Code]]="EM", BART_Rides[[#This Row],[Station Code]]="MT", BART_Rides[[#This Row],[Station Code]]="PL", BART_Rides[[#This Row],[Station Code]]="CC"), "Yes", "No")</f>
        <v>No</v>
      </c>
    </row>
    <row r="7276" spans="6:14">
      <c r="F7276" s="3">
        <v>44536</v>
      </c>
      <c r="G7276" s="1" t="s">
        <v>37</v>
      </c>
      <c r="H7276" s="1" t="s">
        <v>105</v>
      </c>
      <c r="I7276" s="1">
        <v>1488</v>
      </c>
      <c r="J7276" s="1">
        <f>MONTH(BART_Rides[[#This Row],[Date]])</f>
        <v>12</v>
      </c>
      <c r="K7276" s="1">
        <f>WEEKDAY(BART_Rides[[#This Row],[Date]],2)</f>
        <v>1</v>
      </c>
      <c r="L7276" s="1" t="str">
        <f>LEFT(BART_Rides[[#This Row],[Lines]],1)</f>
        <v>Y</v>
      </c>
      <c r="M7276" s="1" t="str">
        <f>IF(BART_Rides[[#This Row],[FirstLetter]]="Y","Yes","No")</f>
        <v>Yes</v>
      </c>
      <c r="N7276" s="1" t="str">
        <f>IF(OR(BART_Rides[[#This Row],[Station Code]]="EM", BART_Rides[[#This Row],[Station Code]]="MT", BART_Rides[[#This Row],[Station Code]]="PL", BART_Rides[[#This Row],[Station Code]]="CC"), "Yes", "No")</f>
        <v>No</v>
      </c>
    </row>
    <row r="7277" spans="6:14">
      <c r="F7277" s="3">
        <v>44537</v>
      </c>
      <c r="G7277" s="1" t="s">
        <v>37</v>
      </c>
      <c r="H7277" s="1" t="s">
        <v>105</v>
      </c>
      <c r="I7277" s="1">
        <v>1671</v>
      </c>
      <c r="J7277" s="1">
        <f>MONTH(BART_Rides[[#This Row],[Date]])</f>
        <v>12</v>
      </c>
      <c r="K7277" s="1">
        <f>WEEKDAY(BART_Rides[[#This Row],[Date]],2)</f>
        <v>2</v>
      </c>
      <c r="L7277" s="1" t="str">
        <f>LEFT(BART_Rides[[#This Row],[Lines]],1)</f>
        <v>Y</v>
      </c>
      <c r="M7277" s="1" t="str">
        <f>IF(BART_Rides[[#This Row],[FirstLetter]]="Y","Yes","No")</f>
        <v>Yes</v>
      </c>
      <c r="N7277" s="1" t="str">
        <f>IF(OR(BART_Rides[[#This Row],[Station Code]]="EM", BART_Rides[[#This Row],[Station Code]]="MT", BART_Rides[[#This Row],[Station Code]]="PL", BART_Rides[[#This Row],[Station Code]]="CC"), "Yes", "No")</f>
        <v>No</v>
      </c>
    </row>
    <row r="7278" spans="6:14">
      <c r="F7278" s="3">
        <v>44538</v>
      </c>
      <c r="G7278" s="1" t="s">
        <v>37</v>
      </c>
      <c r="H7278" s="1" t="s">
        <v>105</v>
      </c>
      <c r="I7278" s="1">
        <v>1716</v>
      </c>
      <c r="J7278" s="1">
        <f>MONTH(BART_Rides[[#This Row],[Date]])</f>
        <v>12</v>
      </c>
      <c r="K7278" s="1">
        <f>WEEKDAY(BART_Rides[[#This Row],[Date]],2)</f>
        <v>3</v>
      </c>
      <c r="L7278" s="1" t="str">
        <f>LEFT(BART_Rides[[#This Row],[Lines]],1)</f>
        <v>Y</v>
      </c>
      <c r="M7278" s="1" t="str">
        <f>IF(BART_Rides[[#This Row],[FirstLetter]]="Y","Yes","No")</f>
        <v>Yes</v>
      </c>
      <c r="N7278" s="1" t="str">
        <f>IF(OR(BART_Rides[[#This Row],[Station Code]]="EM", BART_Rides[[#This Row],[Station Code]]="MT", BART_Rides[[#This Row],[Station Code]]="PL", BART_Rides[[#This Row],[Station Code]]="CC"), "Yes", "No")</f>
        <v>No</v>
      </c>
    </row>
    <row r="7279" spans="6:14">
      <c r="F7279" s="3">
        <v>44539</v>
      </c>
      <c r="G7279" s="1" t="s">
        <v>37</v>
      </c>
      <c r="H7279" s="1" t="s">
        <v>105</v>
      </c>
      <c r="I7279" s="1">
        <v>1684</v>
      </c>
      <c r="J7279" s="1">
        <f>MONTH(BART_Rides[[#This Row],[Date]])</f>
        <v>12</v>
      </c>
      <c r="K7279" s="1">
        <f>WEEKDAY(BART_Rides[[#This Row],[Date]],2)</f>
        <v>4</v>
      </c>
      <c r="L7279" s="1" t="str">
        <f>LEFT(BART_Rides[[#This Row],[Lines]],1)</f>
        <v>Y</v>
      </c>
      <c r="M7279" s="1" t="str">
        <f>IF(BART_Rides[[#This Row],[FirstLetter]]="Y","Yes","No")</f>
        <v>Yes</v>
      </c>
      <c r="N7279" s="1" t="str">
        <f>IF(OR(BART_Rides[[#This Row],[Station Code]]="EM", BART_Rides[[#This Row],[Station Code]]="MT", BART_Rides[[#This Row],[Station Code]]="PL", BART_Rides[[#This Row],[Station Code]]="CC"), "Yes", "No")</f>
        <v>No</v>
      </c>
    </row>
    <row r="7280" spans="6:14">
      <c r="F7280" s="3">
        <v>44540</v>
      </c>
      <c r="G7280" s="1" t="s">
        <v>37</v>
      </c>
      <c r="H7280" s="1" t="s">
        <v>105</v>
      </c>
      <c r="I7280" s="1">
        <v>1576</v>
      </c>
      <c r="J7280" s="1">
        <f>MONTH(BART_Rides[[#This Row],[Date]])</f>
        <v>12</v>
      </c>
      <c r="K7280" s="1">
        <f>WEEKDAY(BART_Rides[[#This Row],[Date]],2)</f>
        <v>5</v>
      </c>
      <c r="L7280" s="1" t="str">
        <f>LEFT(BART_Rides[[#This Row],[Lines]],1)</f>
        <v>Y</v>
      </c>
      <c r="M7280" s="1" t="str">
        <f>IF(BART_Rides[[#This Row],[FirstLetter]]="Y","Yes","No")</f>
        <v>Yes</v>
      </c>
      <c r="N7280" s="1" t="str">
        <f>IF(OR(BART_Rides[[#This Row],[Station Code]]="EM", BART_Rides[[#This Row],[Station Code]]="MT", BART_Rides[[#This Row],[Station Code]]="PL", BART_Rides[[#This Row],[Station Code]]="CC"), "Yes", "No")</f>
        <v>No</v>
      </c>
    </row>
    <row r="7281" spans="6:14">
      <c r="F7281" s="3">
        <v>44541</v>
      </c>
      <c r="G7281" s="1" t="s">
        <v>37</v>
      </c>
      <c r="H7281" s="1" t="s">
        <v>105</v>
      </c>
      <c r="I7281" s="1">
        <v>848</v>
      </c>
      <c r="J7281" s="1">
        <f>MONTH(BART_Rides[[#This Row],[Date]])</f>
        <v>12</v>
      </c>
      <c r="K7281" s="1">
        <f>WEEKDAY(BART_Rides[[#This Row],[Date]],2)</f>
        <v>6</v>
      </c>
      <c r="L7281" s="1" t="str">
        <f>LEFT(BART_Rides[[#This Row],[Lines]],1)</f>
        <v>Y</v>
      </c>
      <c r="M7281" s="1" t="str">
        <f>IF(BART_Rides[[#This Row],[FirstLetter]]="Y","Yes","No")</f>
        <v>Yes</v>
      </c>
      <c r="N7281" s="1" t="str">
        <f>IF(OR(BART_Rides[[#This Row],[Station Code]]="EM", BART_Rides[[#This Row],[Station Code]]="MT", BART_Rides[[#This Row],[Station Code]]="PL", BART_Rides[[#This Row],[Station Code]]="CC"), "Yes", "No")</f>
        <v>No</v>
      </c>
    </row>
    <row r="7282" spans="6:14">
      <c r="F7282" s="3">
        <v>44542</v>
      </c>
      <c r="G7282" s="1" t="s">
        <v>37</v>
      </c>
      <c r="H7282" s="1" t="s">
        <v>105</v>
      </c>
      <c r="I7282" s="1">
        <v>460</v>
      </c>
      <c r="J7282" s="1">
        <f>MONTH(BART_Rides[[#This Row],[Date]])</f>
        <v>12</v>
      </c>
      <c r="K7282" s="1">
        <f>WEEKDAY(BART_Rides[[#This Row],[Date]],2)</f>
        <v>7</v>
      </c>
      <c r="L7282" s="1" t="str">
        <f>LEFT(BART_Rides[[#This Row],[Lines]],1)</f>
        <v>Y</v>
      </c>
      <c r="M7282" s="1" t="str">
        <f>IF(BART_Rides[[#This Row],[FirstLetter]]="Y","Yes","No")</f>
        <v>Yes</v>
      </c>
      <c r="N7282" s="1" t="str">
        <f>IF(OR(BART_Rides[[#This Row],[Station Code]]="EM", BART_Rides[[#This Row],[Station Code]]="MT", BART_Rides[[#This Row],[Station Code]]="PL", BART_Rides[[#This Row],[Station Code]]="CC"), "Yes", "No")</f>
        <v>No</v>
      </c>
    </row>
    <row r="7283" spans="6:14">
      <c r="F7283" s="3">
        <v>44543</v>
      </c>
      <c r="G7283" s="1" t="s">
        <v>37</v>
      </c>
      <c r="H7283" s="1" t="s">
        <v>105</v>
      </c>
      <c r="I7283" s="1">
        <v>1317</v>
      </c>
      <c r="J7283" s="1">
        <f>MONTH(BART_Rides[[#This Row],[Date]])</f>
        <v>12</v>
      </c>
      <c r="K7283" s="1">
        <f>WEEKDAY(BART_Rides[[#This Row],[Date]],2)</f>
        <v>1</v>
      </c>
      <c r="L7283" s="1" t="str">
        <f>LEFT(BART_Rides[[#This Row],[Lines]],1)</f>
        <v>Y</v>
      </c>
      <c r="M7283" s="1" t="str">
        <f>IF(BART_Rides[[#This Row],[FirstLetter]]="Y","Yes","No")</f>
        <v>Yes</v>
      </c>
      <c r="N7283" s="1" t="str">
        <f>IF(OR(BART_Rides[[#This Row],[Station Code]]="EM", BART_Rides[[#This Row],[Station Code]]="MT", BART_Rides[[#This Row],[Station Code]]="PL", BART_Rides[[#This Row],[Station Code]]="CC"), "Yes", "No")</f>
        <v>No</v>
      </c>
    </row>
    <row r="7284" spans="6:14">
      <c r="F7284" s="3">
        <v>44544</v>
      </c>
      <c r="G7284" s="1" t="s">
        <v>37</v>
      </c>
      <c r="H7284" s="1" t="s">
        <v>105</v>
      </c>
      <c r="I7284" s="1">
        <v>1605</v>
      </c>
      <c r="J7284" s="1">
        <f>MONTH(BART_Rides[[#This Row],[Date]])</f>
        <v>12</v>
      </c>
      <c r="K7284" s="1">
        <f>WEEKDAY(BART_Rides[[#This Row],[Date]],2)</f>
        <v>2</v>
      </c>
      <c r="L7284" s="1" t="str">
        <f>LEFT(BART_Rides[[#This Row],[Lines]],1)</f>
        <v>Y</v>
      </c>
      <c r="M7284" s="1" t="str">
        <f>IF(BART_Rides[[#This Row],[FirstLetter]]="Y","Yes","No")</f>
        <v>Yes</v>
      </c>
      <c r="N7284" s="1" t="str">
        <f>IF(OR(BART_Rides[[#This Row],[Station Code]]="EM", BART_Rides[[#This Row],[Station Code]]="MT", BART_Rides[[#This Row],[Station Code]]="PL", BART_Rides[[#This Row],[Station Code]]="CC"), "Yes", "No")</f>
        <v>No</v>
      </c>
    </row>
    <row r="7285" spans="6:14">
      <c r="F7285" s="3">
        <v>44545</v>
      </c>
      <c r="G7285" s="1" t="s">
        <v>37</v>
      </c>
      <c r="H7285" s="1" t="s">
        <v>105</v>
      </c>
      <c r="I7285" s="1">
        <v>1606</v>
      </c>
      <c r="J7285" s="1">
        <f>MONTH(BART_Rides[[#This Row],[Date]])</f>
        <v>12</v>
      </c>
      <c r="K7285" s="1">
        <f>WEEKDAY(BART_Rides[[#This Row],[Date]],2)</f>
        <v>3</v>
      </c>
      <c r="L7285" s="1" t="str">
        <f>LEFT(BART_Rides[[#This Row],[Lines]],1)</f>
        <v>Y</v>
      </c>
      <c r="M7285" s="1" t="str">
        <f>IF(BART_Rides[[#This Row],[FirstLetter]]="Y","Yes","No")</f>
        <v>Yes</v>
      </c>
      <c r="N7285" s="1" t="str">
        <f>IF(OR(BART_Rides[[#This Row],[Station Code]]="EM", BART_Rides[[#This Row],[Station Code]]="MT", BART_Rides[[#This Row],[Station Code]]="PL", BART_Rides[[#This Row],[Station Code]]="CC"), "Yes", "No")</f>
        <v>No</v>
      </c>
    </row>
    <row r="7286" spans="6:14">
      <c r="F7286" s="3">
        <v>44546</v>
      </c>
      <c r="G7286" s="1" t="s">
        <v>37</v>
      </c>
      <c r="H7286" s="1" t="s">
        <v>105</v>
      </c>
      <c r="I7286" s="1">
        <v>1753</v>
      </c>
      <c r="J7286" s="1">
        <f>MONTH(BART_Rides[[#This Row],[Date]])</f>
        <v>12</v>
      </c>
      <c r="K7286" s="1">
        <f>WEEKDAY(BART_Rides[[#This Row],[Date]],2)</f>
        <v>4</v>
      </c>
      <c r="L7286" s="1" t="str">
        <f>LEFT(BART_Rides[[#This Row],[Lines]],1)</f>
        <v>Y</v>
      </c>
      <c r="M7286" s="1" t="str">
        <f>IF(BART_Rides[[#This Row],[FirstLetter]]="Y","Yes","No")</f>
        <v>Yes</v>
      </c>
      <c r="N7286" s="1" t="str">
        <f>IF(OR(BART_Rides[[#This Row],[Station Code]]="EM", BART_Rides[[#This Row],[Station Code]]="MT", BART_Rides[[#This Row],[Station Code]]="PL", BART_Rides[[#This Row],[Station Code]]="CC"), "Yes", "No")</f>
        <v>No</v>
      </c>
    </row>
    <row r="7287" spans="6:14">
      <c r="F7287" s="3">
        <v>44547</v>
      </c>
      <c r="G7287" s="1" t="s">
        <v>37</v>
      </c>
      <c r="H7287" s="1" t="s">
        <v>105</v>
      </c>
      <c r="I7287" s="1">
        <v>1499</v>
      </c>
      <c r="J7287" s="1">
        <f>MONTH(BART_Rides[[#This Row],[Date]])</f>
        <v>12</v>
      </c>
      <c r="K7287" s="1">
        <f>WEEKDAY(BART_Rides[[#This Row],[Date]],2)</f>
        <v>5</v>
      </c>
      <c r="L7287" s="1" t="str">
        <f>LEFT(BART_Rides[[#This Row],[Lines]],1)</f>
        <v>Y</v>
      </c>
      <c r="M7287" s="1" t="str">
        <f>IF(BART_Rides[[#This Row],[FirstLetter]]="Y","Yes","No")</f>
        <v>Yes</v>
      </c>
      <c r="N7287" s="1" t="str">
        <f>IF(OR(BART_Rides[[#This Row],[Station Code]]="EM", BART_Rides[[#This Row],[Station Code]]="MT", BART_Rides[[#This Row],[Station Code]]="PL", BART_Rides[[#This Row],[Station Code]]="CC"), "Yes", "No")</f>
        <v>No</v>
      </c>
    </row>
    <row r="7288" spans="6:14">
      <c r="F7288" s="3">
        <v>44548</v>
      </c>
      <c r="G7288" s="1" t="s">
        <v>37</v>
      </c>
      <c r="H7288" s="1" t="s">
        <v>105</v>
      </c>
      <c r="I7288" s="1">
        <v>776</v>
      </c>
      <c r="J7288" s="1">
        <f>MONTH(BART_Rides[[#This Row],[Date]])</f>
        <v>12</v>
      </c>
      <c r="K7288" s="1">
        <f>WEEKDAY(BART_Rides[[#This Row],[Date]],2)</f>
        <v>6</v>
      </c>
      <c r="L7288" s="1" t="str">
        <f>LEFT(BART_Rides[[#This Row],[Lines]],1)</f>
        <v>Y</v>
      </c>
      <c r="M7288" s="1" t="str">
        <f>IF(BART_Rides[[#This Row],[FirstLetter]]="Y","Yes","No")</f>
        <v>Yes</v>
      </c>
      <c r="N7288" s="1" t="str">
        <f>IF(OR(BART_Rides[[#This Row],[Station Code]]="EM", BART_Rides[[#This Row],[Station Code]]="MT", BART_Rides[[#This Row],[Station Code]]="PL", BART_Rides[[#This Row],[Station Code]]="CC"), "Yes", "No")</f>
        <v>No</v>
      </c>
    </row>
    <row r="7289" spans="6:14">
      <c r="F7289" s="3">
        <v>44549</v>
      </c>
      <c r="G7289" s="1" t="s">
        <v>37</v>
      </c>
      <c r="H7289" s="1" t="s">
        <v>105</v>
      </c>
      <c r="I7289" s="1">
        <v>541</v>
      </c>
      <c r="J7289" s="1">
        <f>MONTH(BART_Rides[[#This Row],[Date]])</f>
        <v>12</v>
      </c>
      <c r="K7289" s="1">
        <f>WEEKDAY(BART_Rides[[#This Row],[Date]],2)</f>
        <v>7</v>
      </c>
      <c r="L7289" s="1" t="str">
        <f>LEFT(BART_Rides[[#This Row],[Lines]],1)</f>
        <v>Y</v>
      </c>
      <c r="M7289" s="1" t="str">
        <f>IF(BART_Rides[[#This Row],[FirstLetter]]="Y","Yes","No")</f>
        <v>Yes</v>
      </c>
      <c r="N7289" s="1" t="str">
        <f>IF(OR(BART_Rides[[#This Row],[Station Code]]="EM", BART_Rides[[#This Row],[Station Code]]="MT", BART_Rides[[#This Row],[Station Code]]="PL", BART_Rides[[#This Row],[Station Code]]="CC"), "Yes", "No")</f>
        <v>No</v>
      </c>
    </row>
    <row r="7290" spans="6:14">
      <c r="F7290" s="3">
        <v>44550</v>
      </c>
      <c r="G7290" s="1" t="s">
        <v>37</v>
      </c>
      <c r="H7290" s="1" t="s">
        <v>105</v>
      </c>
      <c r="I7290" s="1">
        <v>1354</v>
      </c>
      <c r="J7290" s="1">
        <f>MONTH(BART_Rides[[#This Row],[Date]])</f>
        <v>12</v>
      </c>
      <c r="K7290" s="1">
        <f>WEEKDAY(BART_Rides[[#This Row],[Date]],2)</f>
        <v>1</v>
      </c>
      <c r="L7290" s="1" t="str">
        <f>LEFT(BART_Rides[[#This Row],[Lines]],1)</f>
        <v>Y</v>
      </c>
      <c r="M7290" s="1" t="str">
        <f>IF(BART_Rides[[#This Row],[FirstLetter]]="Y","Yes","No")</f>
        <v>Yes</v>
      </c>
      <c r="N7290" s="1" t="str">
        <f>IF(OR(BART_Rides[[#This Row],[Station Code]]="EM", BART_Rides[[#This Row],[Station Code]]="MT", BART_Rides[[#This Row],[Station Code]]="PL", BART_Rides[[#This Row],[Station Code]]="CC"), "Yes", "No")</f>
        <v>No</v>
      </c>
    </row>
    <row r="7291" spans="6:14">
      <c r="F7291" s="3">
        <v>44551</v>
      </c>
      <c r="G7291" s="1" t="s">
        <v>37</v>
      </c>
      <c r="H7291" s="1" t="s">
        <v>105</v>
      </c>
      <c r="I7291" s="1">
        <v>1273</v>
      </c>
      <c r="J7291" s="1">
        <f>MONTH(BART_Rides[[#This Row],[Date]])</f>
        <v>12</v>
      </c>
      <c r="K7291" s="1">
        <f>WEEKDAY(BART_Rides[[#This Row],[Date]],2)</f>
        <v>2</v>
      </c>
      <c r="L7291" s="1" t="str">
        <f>LEFT(BART_Rides[[#This Row],[Lines]],1)</f>
        <v>Y</v>
      </c>
      <c r="M7291" s="1" t="str">
        <f>IF(BART_Rides[[#This Row],[FirstLetter]]="Y","Yes","No")</f>
        <v>Yes</v>
      </c>
      <c r="N7291" s="1" t="str">
        <f>IF(OR(BART_Rides[[#This Row],[Station Code]]="EM", BART_Rides[[#This Row],[Station Code]]="MT", BART_Rides[[#This Row],[Station Code]]="PL", BART_Rides[[#This Row],[Station Code]]="CC"), "Yes", "No")</f>
        <v>No</v>
      </c>
    </row>
    <row r="7292" spans="6:14">
      <c r="F7292" s="3">
        <v>44552</v>
      </c>
      <c r="G7292" s="1" t="s">
        <v>37</v>
      </c>
      <c r="H7292" s="1" t="s">
        <v>105</v>
      </c>
      <c r="I7292" s="1">
        <v>1136</v>
      </c>
      <c r="J7292" s="1">
        <f>MONTH(BART_Rides[[#This Row],[Date]])</f>
        <v>12</v>
      </c>
      <c r="K7292" s="1">
        <f>WEEKDAY(BART_Rides[[#This Row],[Date]],2)</f>
        <v>3</v>
      </c>
      <c r="L7292" s="1" t="str">
        <f>LEFT(BART_Rides[[#This Row],[Lines]],1)</f>
        <v>Y</v>
      </c>
      <c r="M7292" s="1" t="str">
        <f>IF(BART_Rides[[#This Row],[FirstLetter]]="Y","Yes","No")</f>
        <v>Yes</v>
      </c>
      <c r="N7292" s="1" t="str">
        <f>IF(OR(BART_Rides[[#This Row],[Station Code]]="EM", BART_Rides[[#This Row],[Station Code]]="MT", BART_Rides[[#This Row],[Station Code]]="PL", BART_Rides[[#This Row],[Station Code]]="CC"), "Yes", "No")</f>
        <v>No</v>
      </c>
    </row>
    <row r="7293" spans="6:14">
      <c r="F7293" s="3">
        <v>44553</v>
      </c>
      <c r="G7293" s="1" t="s">
        <v>37</v>
      </c>
      <c r="H7293" s="1" t="s">
        <v>105</v>
      </c>
      <c r="I7293" s="1">
        <v>983</v>
      </c>
      <c r="J7293" s="1">
        <f>MONTH(BART_Rides[[#This Row],[Date]])</f>
        <v>12</v>
      </c>
      <c r="K7293" s="1">
        <f>WEEKDAY(BART_Rides[[#This Row],[Date]],2)</f>
        <v>4</v>
      </c>
      <c r="L7293" s="1" t="str">
        <f>LEFT(BART_Rides[[#This Row],[Lines]],1)</f>
        <v>Y</v>
      </c>
      <c r="M7293" s="1" t="str">
        <f>IF(BART_Rides[[#This Row],[FirstLetter]]="Y","Yes","No")</f>
        <v>Yes</v>
      </c>
      <c r="N7293" s="1" t="str">
        <f>IF(OR(BART_Rides[[#This Row],[Station Code]]="EM", BART_Rides[[#This Row],[Station Code]]="MT", BART_Rides[[#This Row],[Station Code]]="PL", BART_Rides[[#This Row],[Station Code]]="CC"), "Yes", "No")</f>
        <v>No</v>
      </c>
    </row>
    <row r="7294" spans="6:14">
      <c r="F7294" s="3">
        <v>44554</v>
      </c>
      <c r="G7294" s="1" t="s">
        <v>37</v>
      </c>
      <c r="H7294" s="1" t="s">
        <v>105</v>
      </c>
      <c r="I7294" s="1">
        <v>587</v>
      </c>
      <c r="J7294" s="1">
        <f>MONTH(BART_Rides[[#This Row],[Date]])</f>
        <v>12</v>
      </c>
      <c r="K7294" s="1">
        <f>WEEKDAY(BART_Rides[[#This Row],[Date]],2)</f>
        <v>5</v>
      </c>
      <c r="L7294" s="1" t="str">
        <f>LEFT(BART_Rides[[#This Row],[Lines]],1)</f>
        <v>Y</v>
      </c>
      <c r="M7294" s="1" t="str">
        <f>IF(BART_Rides[[#This Row],[FirstLetter]]="Y","Yes","No")</f>
        <v>Yes</v>
      </c>
      <c r="N7294" s="1" t="str">
        <f>IF(OR(BART_Rides[[#This Row],[Station Code]]="EM", BART_Rides[[#This Row],[Station Code]]="MT", BART_Rides[[#This Row],[Station Code]]="PL", BART_Rides[[#This Row],[Station Code]]="CC"), "Yes", "No")</f>
        <v>No</v>
      </c>
    </row>
    <row r="7295" spans="6:14">
      <c r="F7295" s="3">
        <v>44555</v>
      </c>
      <c r="G7295" s="1" t="s">
        <v>37</v>
      </c>
      <c r="H7295" s="1" t="s">
        <v>105</v>
      </c>
      <c r="I7295" s="1">
        <v>224</v>
      </c>
      <c r="J7295" s="1">
        <f>MONTH(BART_Rides[[#This Row],[Date]])</f>
        <v>12</v>
      </c>
      <c r="K7295" s="1">
        <f>WEEKDAY(BART_Rides[[#This Row],[Date]],2)</f>
        <v>6</v>
      </c>
      <c r="L7295" s="1" t="str">
        <f>LEFT(BART_Rides[[#This Row],[Lines]],1)</f>
        <v>Y</v>
      </c>
      <c r="M7295" s="1" t="str">
        <f>IF(BART_Rides[[#This Row],[FirstLetter]]="Y","Yes","No")</f>
        <v>Yes</v>
      </c>
      <c r="N7295" s="1" t="str">
        <f>IF(OR(BART_Rides[[#This Row],[Station Code]]="EM", BART_Rides[[#This Row],[Station Code]]="MT", BART_Rides[[#This Row],[Station Code]]="PL", BART_Rides[[#This Row],[Station Code]]="CC"), "Yes", "No")</f>
        <v>No</v>
      </c>
    </row>
    <row r="7296" spans="6:14">
      <c r="F7296" s="3">
        <v>44556</v>
      </c>
      <c r="G7296" s="1" t="s">
        <v>37</v>
      </c>
      <c r="H7296" s="1" t="s">
        <v>105</v>
      </c>
      <c r="I7296" s="1">
        <v>340</v>
      </c>
      <c r="J7296" s="1">
        <f>MONTH(BART_Rides[[#This Row],[Date]])</f>
        <v>12</v>
      </c>
      <c r="K7296" s="1">
        <f>WEEKDAY(BART_Rides[[#This Row],[Date]],2)</f>
        <v>7</v>
      </c>
      <c r="L7296" s="1" t="str">
        <f>LEFT(BART_Rides[[#This Row],[Lines]],1)</f>
        <v>Y</v>
      </c>
      <c r="M7296" s="1" t="str">
        <f>IF(BART_Rides[[#This Row],[FirstLetter]]="Y","Yes","No")</f>
        <v>Yes</v>
      </c>
      <c r="N7296" s="1" t="str">
        <f>IF(OR(BART_Rides[[#This Row],[Station Code]]="EM", BART_Rides[[#This Row],[Station Code]]="MT", BART_Rides[[#This Row],[Station Code]]="PL", BART_Rides[[#This Row],[Station Code]]="CC"), "Yes", "No")</f>
        <v>No</v>
      </c>
    </row>
    <row r="7297" spans="6:14">
      <c r="F7297" s="3">
        <v>44557</v>
      </c>
      <c r="G7297" s="1" t="s">
        <v>37</v>
      </c>
      <c r="H7297" s="1" t="s">
        <v>105</v>
      </c>
      <c r="I7297" s="1">
        <v>860</v>
      </c>
      <c r="J7297" s="1">
        <f>MONTH(BART_Rides[[#This Row],[Date]])</f>
        <v>12</v>
      </c>
      <c r="K7297" s="1">
        <f>WEEKDAY(BART_Rides[[#This Row],[Date]],2)</f>
        <v>1</v>
      </c>
      <c r="L7297" s="1" t="str">
        <f>LEFT(BART_Rides[[#This Row],[Lines]],1)</f>
        <v>Y</v>
      </c>
      <c r="M7297" s="1" t="str">
        <f>IF(BART_Rides[[#This Row],[FirstLetter]]="Y","Yes","No")</f>
        <v>Yes</v>
      </c>
      <c r="N7297" s="1" t="str">
        <f>IF(OR(BART_Rides[[#This Row],[Station Code]]="EM", BART_Rides[[#This Row],[Station Code]]="MT", BART_Rides[[#This Row],[Station Code]]="PL", BART_Rides[[#This Row],[Station Code]]="CC"), "Yes", "No")</f>
        <v>No</v>
      </c>
    </row>
    <row r="7298" spans="6:14">
      <c r="F7298" s="3">
        <v>44558</v>
      </c>
      <c r="G7298" s="1" t="s">
        <v>37</v>
      </c>
      <c r="H7298" s="1" t="s">
        <v>105</v>
      </c>
      <c r="I7298" s="1">
        <v>923</v>
      </c>
      <c r="J7298" s="1">
        <f>MONTH(BART_Rides[[#This Row],[Date]])</f>
        <v>12</v>
      </c>
      <c r="K7298" s="1">
        <f>WEEKDAY(BART_Rides[[#This Row],[Date]],2)</f>
        <v>2</v>
      </c>
      <c r="L7298" s="1" t="str">
        <f>LEFT(BART_Rides[[#This Row],[Lines]],1)</f>
        <v>Y</v>
      </c>
      <c r="M7298" s="1" t="str">
        <f>IF(BART_Rides[[#This Row],[FirstLetter]]="Y","Yes","No")</f>
        <v>Yes</v>
      </c>
      <c r="N7298" s="1" t="str">
        <f>IF(OR(BART_Rides[[#This Row],[Station Code]]="EM", BART_Rides[[#This Row],[Station Code]]="MT", BART_Rides[[#This Row],[Station Code]]="PL", BART_Rides[[#This Row],[Station Code]]="CC"), "Yes", "No")</f>
        <v>No</v>
      </c>
    </row>
    <row r="7299" spans="6:14">
      <c r="F7299" s="3">
        <v>44559</v>
      </c>
      <c r="G7299" s="1" t="s">
        <v>37</v>
      </c>
      <c r="H7299" s="1" t="s">
        <v>105</v>
      </c>
      <c r="I7299" s="1">
        <v>845</v>
      </c>
      <c r="J7299" s="1">
        <f>MONTH(BART_Rides[[#This Row],[Date]])</f>
        <v>12</v>
      </c>
      <c r="K7299" s="1">
        <f>WEEKDAY(BART_Rides[[#This Row],[Date]],2)</f>
        <v>3</v>
      </c>
      <c r="L7299" s="1" t="str">
        <f>LEFT(BART_Rides[[#This Row],[Lines]],1)</f>
        <v>Y</v>
      </c>
      <c r="M7299" s="1" t="str">
        <f>IF(BART_Rides[[#This Row],[FirstLetter]]="Y","Yes","No")</f>
        <v>Yes</v>
      </c>
      <c r="N7299" s="1" t="str">
        <f>IF(OR(BART_Rides[[#This Row],[Station Code]]="EM", BART_Rides[[#This Row],[Station Code]]="MT", BART_Rides[[#This Row],[Station Code]]="PL", BART_Rides[[#This Row],[Station Code]]="CC"), "Yes", "No")</f>
        <v>No</v>
      </c>
    </row>
    <row r="7300" spans="6:14">
      <c r="F7300" s="3">
        <v>44560</v>
      </c>
      <c r="G7300" s="1" t="s">
        <v>37</v>
      </c>
      <c r="H7300" s="1" t="s">
        <v>105</v>
      </c>
      <c r="I7300" s="1">
        <v>920</v>
      </c>
      <c r="J7300" s="1">
        <f>MONTH(BART_Rides[[#This Row],[Date]])</f>
        <v>12</v>
      </c>
      <c r="K7300" s="1">
        <f>WEEKDAY(BART_Rides[[#This Row],[Date]],2)</f>
        <v>4</v>
      </c>
      <c r="L7300" s="1" t="str">
        <f>LEFT(BART_Rides[[#This Row],[Lines]],1)</f>
        <v>Y</v>
      </c>
      <c r="M7300" s="1" t="str">
        <f>IF(BART_Rides[[#This Row],[FirstLetter]]="Y","Yes","No")</f>
        <v>Yes</v>
      </c>
      <c r="N7300" s="1" t="str">
        <f>IF(OR(BART_Rides[[#This Row],[Station Code]]="EM", BART_Rides[[#This Row],[Station Code]]="MT", BART_Rides[[#This Row],[Station Code]]="PL", BART_Rides[[#This Row],[Station Code]]="CC"), "Yes", "No")</f>
        <v>No</v>
      </c>
    </row>
    <row r="7301" spans="6:14">
      <c r="F7301" s="3">
        <v>44561</v>
      </c>
      <c r="G7301" s="1" t="s">
        <v>37</v>
      </c>
      <c r="H7301" s="1" t="s">
        <v>105</v>
      </c>
      <c r="I7301" s="1">
        <v>642</v>
      </c>
      <c r="J7301" s="1">
        <f>MONTH(BART_Rides[[#This Row],[Date]])</f>
        <v>12</v>
      </c>
      <c r="K7301" s="1">
        <f>WEEKDAY(BART_Rides[[#This Row],[Date]],2)</f>
        <v>5</v>
      </c>
      <c r="L7301" s="1" t="str">
        <f>LEFT(BART_Rides[[#This Row],[Lines]],1)</f>
        <v>Y</v>
      </c>
      <c r="M7301" s="1" t="str">
        <f>IF(BART_Rides[[#This Row],[FirstLetter]]="Y","Yes","No")</f>
        <v>Yes</v>
      </c>
      <c r="N7301" s="1" t="str">
        <f>IF(OR(BART_Rides[[#This Row],[Station Code]]="EM", BART_Rides[[#This Row],[Station Code]]="MT", BART_Rides[[#This Row],[Station Code]]="PL", BART_Rides[[#This Row],[Station Code]]="CC"), "Yes", "No")</f>
        <v>No</v>
      </c>
    </row>
    <row r="7302" spans="6:14">
      <c r="F7302" s="3">
        <v>44197</v>
      </c>
      <c r="G7302" s="1" t="s">
        <v>39</v>
      </c>
      <c r="H7302" s="1" t="s">
        <v>105</v>
      </c>
      <c r="I7302" s="1">
        <v>195</v>
      </c>
      <c r="J7302" s="1">
        <f>MONTH(BART_Rides[[#This Row],[Date]])</f>
        <v>1</v>
      </c>
      <c r="K7302" s="1">
        <f>WEEKDAY(BART_Rides[[#This Row],[Date]],2)</f>
        <v>5</v>
      </c>
      <c r="L7302" s="1" t="str">
        <f>LEFT(BART_Rides[[#This Row],[Lines]],1)</f>
        <v>Y</v>
      </c>
      <c r="M7302" s="1" t="str">
        <f>IF(BART_Rides[[#This Row],[FirstLetter]]="Y","Yes","No")</f>
        <v>Yes</v>
      </c>
      <c r="N7302" s="1" t="str">
        <f>IF(OR(BART_Rides[[#This Row],[Station Code]]="EM", BART_Rides[[#This Row],[Station Code]]="MT", BART_Rides[[#This Row],[Station Code]]="PL", BART_Rides[[#This Row],[Station Code]]="CC"), "Yes", "No")</f>
        <v>No</v>
      </c>
    </row>
    <row r="7303" spans="6:14">
      <c r="F7303" s="3">
        <v>44198</v>
      </c>
      <c r="G7303" s="1" t="s">
        <v>39</v>
      </c>
      <c r="H7303" s="1" t="s">
        <v>105</v>
      </c>
      <c r="I7303" s="1">
        <v>241</v>
      </c>
      <c r="J7303" s="1">
        <f>MONTH(BART_Rides[[#This Row],[Date]])</f>
        <v>1</v>
      </c>
      <c r="K7303" s="1">
        <f>WEEKDAY(BART_Rides[[#This Row],[Date]],2)</f>
        <v>6</v>
      </c>
      <c r="L7303" s="1" t="str">
        <f>LEFT(BART_Rides[[#This Row],[Lines]],1)</f>
        <v>Y</v>
      </c>
      <c r="M7303" s="1" t="str">
        <f>IF(BART_Rides[[#This Row],[FirstLetter]]="Y","Yes","No")</f>
        <v>Yes</v>
      </c>
      <c r="N7303" s="1" t="str">
        <f>IF(OR(BART_Rides[[#This Row],[Station Code]]="EM", BART_Rides[[#This Row],[Station Code]]="MT", BART_Rides[[#This Row],[Station Code]]="PL", BART_Rides[[#This Row],[Station Code]]="CC"), "Yes", "No")</f>
        <v>No</v>
      </c>
    </row>
    <row r="7304" spans="6:14">
      <c r="F7304" s="3">
        <v>44199</v>
      </c>
      <c r="G7304" s="1" t="s">
        <v>39</v>
      </c>
      <c r="H7304" s="1" t="s">
        <v>105</v>
      </c>
      <c r="I7304" s="1">
        <v>247</v>
      </c>
      <c r="J7304" s="1">
        <f>MONTH(BART_Rides[[#This Row],[Date]])</f>
        <v>1</v>
      </c>
      <c r="K7304" s="1">
        <f>WEEKDAY(BART_Rides[[#This Row],[Date]],2)</f>
        <v>7</v>
      </c>
      <c r="L7304" s="1" t="str">
        <f>LEFT(BART_Rides[[#This Row],[Lines]],1)</f>
        <v>Y</v>
      </c>
      <c r="M7304" s="1" t="str">
        <f>IF(BART_Rides[[#This Row],[FirstLetter]]="Y","Yes","No")</f>
        <v>Yes</v>
      </c>
      <c r="N7304" s="1" t="str">
        <f>IF(OR(BART_Rides[[#This Row],[Station Code]]="EM", BART_Rides[[#This Row],[Station Code]]="MT", BART_Rides[[#This Row],[Station Code]]="PL", BART_Rides[[#This Row],[Station Code]]="CC"), "Yes", "No")</f>
        <v>No</v>
      </c>
    </row>
    <row r="7305" spans="6:14">
      <c r="F7305" s="3">
        <v>44200</v>
      </c>
      <c r="G7305" s="1" t="s">
        <v>39</v>
      </c>
      <c r="H7305" s="1" t="s">
        <v>105</v>
      </c>
      <c r="I7305" s="1">
        <v>497</v>
      </c>
      <c r="J7305" s="1">
        <f>MONTH(BART_Rides[[#This Row],[Date]])</f>
        <v>1</v>
      </c>
      <c r="K7305" s="1">
        <f>WEEKDAY(BART_Rides[[#This Row],[Date]],2)</f>
        <v>1</v>
      </c>
      <c r="L7305" s="1" t="str">
        <f>LEFT(BART_Rides[[#This Row],[Lines]],1)</f>
        <v>Y</v>
      </c>
      <c r="M7305" s="1" t="str">
        <f>IF(BART_Rides[[#This Row],[FirstLetter]]="Y","Yes","No")</f>
        <v>Yes</v>
      </c>
      <c r="N7305" s="1" t="str">
        <f>IF(OR(BART_Rides[[#This Row],[Station Code]]="EM", BART_Rides[[#This Row],[Station Code]]="MT", BART_Rides[[#This Row],[Station Code]]="PL", BART_Rides[[#This Row],[Station Code]]="CC"), "Yes", "No")</f>
        <v>No</v>
      </c>
    </row>
    <row r="7306" spans="6:14">
      <c r="F7306" s="3">
        <v>44201</v>
      </c>
      <c r="G7306" s="1" t="s">
        <v>39</v>
      </c>
      <c r="H7306" s="1" t="s">
        <v>105</v>
      </c>
      <c r="I7306" s="1">
        <v>527</v>
      </c>
      <c r="J7306" s="1">
        <f>MONTH(BART_Rides[[#This Row],[Date]])</f>
        <v>1</v>
      </c>
      <c r="K7306" s="1">
        <f>WEEKDAY(BART_Rides[[#This Row],[Date]],2)</f>
        <v>2</v>
      </c>
      <c r="L7306" s="1" t="str">
        <f>LEFT(BART_Rides[[#This Row],[Lines]],1)</f>
        <v>Y</v>
      </c>
      <c r="M7306" s="1" t="str">
        <f>IF(BART_Rides[[#This Row],[FirstLetter]]="Y","Yes","No")</f>
        <v>Yes</v>
      </c>
      <c r="N7306" s="1" t="str">
        <f>IF(OR(BART_Rides[[#This Row],[Station Code]]="EM", BART_Rides[[#This Row],[Station Code]]="MT", BART_Rides[[#This Row],[Station Code]]="PL", BART_Rides[[#This Row],[Station Code]]="CC"), "Yes", "No")</f>
        <v>No</v>
      </c>
    </row>
    <row r="7307" spans="6:14">
      <c r="F7307" s="3">
        <v>44202</v>
      </c>
      <c r="G7307" s="1" t="s">
        <v>39</v>
      </c>
      <c r="H7307" s="1" t="s">
        <v>105</v>
      </c>
      <c r="I7307" s="1">
        <v>559</v>
      </c>
      <c r="J7307" s="1">
        <f>MONTH(BART_Rides[[#This Row],[Date]])</f>
        <v>1</v>
      </c>
      <c r="K7307" s="1">
        <f>WEEKDAY(BART_Rides[[#This Row],[Date]],2)</f>
        <v>3</v>
      </c>
      <c r="L7307" s="1" t="str">
        <f>LEFT(BART_Rides[[#This Row],[Lines]],1)</f>
        <v>Y</v>
      </c>
      <c r="M7307" s="1" t="str">
        <f>IF(BART_Rides[[#This Row],[FirstLetter]]="Y","Yes","No")</f>
        <v>Yes</v>
      </c>
      <c r="N7307" s="1" t="str">
        <f>IF(OR(BART_Rides[[#This Row],[Station Code]]="EM", BART_Rides[[#This Row],[Station Code]]="MT", BART_Rides[[#This Row],[Station Code]]="PL", BART_Rides[[#This Row],[Station Code]]="CC"), "Yes", "No")</f>
        <v>No</v>
      </c>
    </row>
    <row r="7308" spans="6:14">
      <c r="F7308" s="3">
        <v>44203</v>
      </c>
      <c r="G7308" s="1" t="s">
        <v>39</v>
      </c>
      <c r="H7308" s="1" t="s">
        <v>105</v>
      </c>
      <c r="I7308" s="1">
        <v>515</v>
      </c>
      <c r="J7308" s="1">
        <f>MONTH(BART_Rides[[#This Row],[Date]])</f>
        <v>1</v>
      </c>
      <c r="K7308" s="1">
        <f>WEEKDAY(BART_Rides[[#This Row],[Date]],2)</f>
        <v>4</v>
      </c>
      <c r="L7308" s="1" t="str">
        <f>LEFT(BART_Rides[[#This Row],[Lines]],1)</f>
        <v>Y</v>
      </c>
      <c r="M7308" s="1" t="str">
        <f>IF(BART_Rides[[#This Row],[FirstLetter]]="Y","Yes","No")</f>
        <v>Yes</v>
      </c>
      <c r="N7308" s="1" t="str">
        <f>IF(OR(BART_Rides[[#This Row],[Station Code]]="EM", BART_Rides[[#This Row],[Station Code]]="MT", BART_Rides[[#This Row],[Station Code]]="PL", BART_Rides[[#This Row],[Station Code]]="CC"), "Yes", "No")</f>
        <v>No</v>
      </c>
    </row>
    <row r="7309" spans="6:14">
      <c r="F7309" s="3">
        <v>44204</v>
      </c>
      <c r="G7309" s="1" t="s">
        <v>39</v>
      </c>
      <c r="H7309" s="1" t="s">
        <v>105</v>
      </c>
      <c r="I7309" s="1">
        <v>552</v>
      </c>
      <c r="J7309" s="1">
        <f>MONTH(BART_Rides[[#This Row],[Date]])</f>
        <v>1</v>
      </c>
      <c r="K7309" s="1">
        <f>WEEKDAY(BART_Rides[[#This Row],[Date]],2)</f>
        <v>5</v>
      </c>
      <c r="L7309" s="1" t="str">
        <f>LEFT(BART_Rides[[#This Row],[Lines]],1)</f>
        <v>Y</v>
      </c>
      <c r="M7309" s="1" t="str">
        <f>IF(BART_Rides[[#This Row],[FirstLetter]]="Y","Yes","No")</f>
        <v>Yes</v>
      </c>
      <c r="N7309" s="1" t="str">
        <f>IF(OR(BART_Rides[[#This Row],[Station Code]]="EM", BART_Rides[[#This Row],[Station Code]]="MT", BART_Rides[[#This Row],[Station Code]]="PL", BART_Rides[[#This Row],[Station Code]]="CC"), "Yes", "No")</f>
        <v>No</v>
      </c>
    </row>
    <row r="7310" spans="6:14">
      <c r="F7310" s="3">
        <v>44205</v>
      </c>
      <c r="G7310" s="1" t="s">
        <v>39</v>
      </c>
      <c r="H7310" s="1" t="s">
        <v>105</v>
      </c>
      <c r="I7310" s="1">
        <v>285</v>
      </c>
      <c r="J7310" s="1">
        <f>MONTH(BART_Rides[[#This Row],[Date]])</f>
        <v>1</v>
      </c>
      <c r="K7310" s="1">
        <f>WEEKDAY(BART_Rides[[#This Row],[Date]],2)</f>
        <v>6</v>
      </c>
      <c r="L7310" s="1" t="str">
        <f>LEFT(BART_Rides[[#This Row],[Lines]],1)</f>
        <v>Y</v>
      </c>
      <c r="M7310" s="1" t="str">
        <f>IF(BART_Rides[[#This Row],[FirstLetter]]="Y","Yes","No")</f>
        <v>Yes</v>
      </c>
      <c r="N7310" s="1" t="str">
        <f>IF(OR(BART_Rides[[#This Row],[Station Code]]="EM", BART_Rides[[#This Row],[Station Code]]="MT", BART_Rides[[#This Row],[Station Code]]="PL", BART_Rides[[#This Row],[Station Code]]="CC"), "Yes", "No")</f>
        <v>No</v>
      </c>
    </row>
    <row r="7311" spans="6:14">
      <c r="F7311" s="3">
        <v>44206</v>
      </c>
      <c r="G7311" s="1" t="s">
        <v>39</v>
      </c>
      <c r="H7311" s="1" t="s">
        <v>105</v>
      </c>
      <c r="I7311" s="1">
        <v>212</v>
      </c>
      <c r="J7311" s="1">
        <f>MONTH(BART_Rides[[#This Row],[Date]])</f>
        <v>1</v>
      </c>
      <c r="K7311" s="1">
        <f>WEEKDAY(BART_Rides[[#This Row],[Date]],2)</f>
        <v>7</v>
      </c>
      <c r="L7311" s="1" t="str">
        <f>LEFT(BART_Rides[[#This Row],[Lines]],1)</f>
        <v>Y</v>
      </c>
      <c r="M7311" s="1" t="str">
        <f>IF(BART_Rides[[#This Row],[FirstLetter]]="Y","Yes","No")</f>
        <v>Yes</v>
      </c>
      <c r="N7311" s="1" t="str">
        <f>IF(OR(BART_Rides[[#This Row],[Station Code]]="EM", BART_Rides[[#This Row],[Station Code]]="MT", BART_Rides[[#This Row],[Station Code]]="PL", BART_Rides[[#This Row],[Station Code]]="CC"), "Yes", "No")</f>
        <v>No</v>
      </c>
    </row>
    <row r="7312" spans="6:14">
      <c r="F7312" s="3">
        <v>44207</v>
      </c>
      <c r="G7312" s="1" t="s">
        <v>39</v>
      </c>
      <c r="H7312" s="1" t="s">
        <v>105</v>
      </c>
      <c r="I7312" s="1">
        <v>513</v>
      </c>
      <c r="J7312" s="1">
        <f>MONTH(BART_Rides[[#This Row],[Date]])</f>
        <v>1</v>
      </c>
      <c r="K7312" s="1">
        <f>WEEKDAY(BART_Rides[[#This Row],[Date]],2)</f>
        <v>1</v>
      </c>
      <c r="L7312" s="1" t="str">
        <f>LEFT(BART_Rides[[#This Row],[Lines]],1)</f>
        <v>Y</v>
      </c>
      <c r="M7312" s="1" t="str">
        <f>IF(BART_Rides[[#This Row],[FirstLetter]]="Y","Yes","No")</f>
        <v>Yes</v>
      </c>
      <c r="N7312" s="1" t="str">
        <f>IF(OR(BART_Rides[[#This Row],[Station Code]]="EM", BART_Rides[[#This Row],[Station Code]]="MT", BART_Rides[[#This Row],[Station Code]]="PL", BART_Rides[[#This Row],[Station Code]]="CC"), "Yes", "No")</f>
        <v>No</v>
      </c>
    </row>
    <row r="7313" spans="6:14">
      <c r="F7313" s="3">
        <v>44208</v>
      </c>
      <c r="G7313" s="1" t="s">
        <v>39</v>
      </c>
      <c r="H7313" s="1" t="s">
        <v>105</v>
      </c>
      <c r="I7313" s="1">
        <v>519</v>
      </c>
      <c r="J7313" s="1">
        <f>MONTH(BART_Rides[[#This Row],[Date]])</f>
        <v>1</v>
      </c>
      <c r="K7313" s="1">
        <f>WEEKDAY(BART_Rides[[#This Row],[Date]],2)</f>
        <v>2</v>
      </c>
      <c r="L7313" s="1" t="str">
        <f>LEFT(BART_Rides[[#This Row],[Lines]],1)</f>
        <v>Y</v>
      </c>
      <c r="M7313" s="1" t="str">
        <f>IF(BART_Rides[[#This Row],[FirstLetter]]="Y","Yes","No")</f>
        <v>Yes</v>
      </c>
      <c r="N7313" s="1" t="str">
        <f>IF(OR(BART_Rides[[#This Row],[Station Code]]="EM", BART_Rides[[#This Row],[Station Code]]="MT", BART_Rides[[#This Row],[Station Code]]="PL", BART_Rides[[#This Row],[Station Code]]="CC"), "Yes", "No")</f>
        <v>No</v>
      </c>
    </row>
    <row r="7314" spans="6:14">
      <c r="F7314" s="3">
        <v>44209</v>
      </c>
      <c r="G7314" s="1" t="s">
        <v>39</v>
      </c>
      <c r="H7314" s="1" t="s">
        <v>105</v>
      </c>
      <c r="I7314" s="1">
        <v>561</v>
      </c>
      <c r="J7314" s="1">
        <f>MONTH(BART_Rides[[#This Row],[Date]])</f>
        <v>1</v>
      </c>
      <c r="K7314" s="1">
        <f>WEEKDAY(BART_Rides[[#This Row],[Date]],2)</f>
        <v>3</v>
      </c>
      <c r="L7314" s="1" t="str">
        <f>LEFT(BART_Rides[[#This Row],[Lines]],1)</f>
        <v>Y</v>
      </c>
      <c r="M7314" s="1" t="str">
        <f>IF(BART_Rides[[#This Row],[FirstLetter]]="Y","Yes","No")</f>
        <v>Yes</v>
      </c>
      <c r="N7314" s="1" t="str">
        <f>IF(OR(BART_Rides[[#This Row],[Station Code]]="EM", BART_Rides[[#This Row],[Station Code]]="MT", BART_Rides[[#This Row],[Station Code]]="PL", BART_Rides[[#This Row],[Station Code]]="CC"), "Yes", "No")</f>
        <v>No</v>
      </c>
    </row>
    <row r="7315" spans="6:14">
      <c r="F7315" s="3">
        <v>44210</v>
      </c>
      <c r="G7315" s="1" t="s">
        <v>39</v>
      </c>
      <c r="H7315" s="1" t="s">
        <v>105</v>
      </c>
      <c r="I7315" s="1">
        <v>542</v>
      </c>
      <c r="J7315" s="1">
        <f>MONTH(BART_Rides[[#This Row],[Date]])</f>
        <v>1</v>
      </c>
      <c r="K7315" s="1">
        <f>WEEKDAY(BART_Rides[[#This Row],[Date]],2)</f>
        <v>4</v>
      </c>
      <c r="L7315" s="1" t="str">
        <f>LEFT(BART_Rides[[#This Row],[Lines]],1)</f>
        <v>Y</v>
      </c>
      <c r="M7315" s="1" t="str">
        <f>IF(BART_Rides[[#This Row],[FirstLetter]]="Y","Yes","No")</f>
        <v>Yes</v>
      </c>
      <c r="N7315" s="1" t="str">
        <f>IF(OR(BART_Rides[[#This Row],[Station Code]]="EM", BART_Rides[[#This Row],[Station Code]]="MT", BART_Rides[[#This Row],[Station Code]]="PL", BART_Rides[[#This Row],[Station Code]]="CC"), "Yes", "No")</f>
        <v>No</v>
      </c>
    </row>
    <row r="7316" spans="6:14">
      <c r="F7316" s="3">
        <v>44211</v>
      </c>
      <c r="G7316" s="1" t="s">
        <v>39</v>
      </c>
      <c r="H7316" s="1" t="s">
        <v>105</v>
      </c>
      <c r="I7316" s="1">
        <v>556</v>
      </c>
      <c r="J7316" s="1">
        <f>MONTH(BART_Rides[[#This Row],[Date]])</f>
        <v>1</v>
      </c>
      <c r="K7316" s="1">
        <f>WEEKDAY(BART_Rides[[#This Row],[Date]],2)</f>
        <v>5</v>
      </c>
      <c r="L7316" s="1" t="str">
        <f>LEFT(BART_Rides[[#This Row],[Lines]],1)</f>
        <v>Y</v>
      </c>
      <c r="M7316" s="1" t="str">
        <f>IF(BART_Rides[[#This Row],[FirstLetter]]="Y","Yes","No")</f>
        <v>Yes</v>
      </c>
      <c r="N7316" s="1" t="str">
        <f>IF(OR(BART_Rides[[#This Row],[Station Code]]="EM", BART_Rides[[#This Row],[Station Code]]="MT", BART_Rides[[#This Row],[Station Code]]="PL", BART_Rides[[#This Row],[Station Code]]="CC"), "Yes", "No")</f>
        <v>No</v>
      </c>
    </row>
    <row r="7317" spans="6:14">
      <c r="F7317" s="3">
        <v>44212</v>
      </c>
      <c r="G7317" s="1" t="s">
        <v>39</v>
      </c>
      <c r="H7317" s="1" t="s">
        <v>105</v>
      </c>
      <c r="I7317" s="1">
        <v>299</v>
      </c>
      <c r="J7317" s="1">
        <f>MONTH(BART_Rides[[#This Row],[Date]])</f>
        <v>1</v>
      </c>
      <c r="K7317" s="1">
        <f>WEEKDAY(BART_Rides[[#This Row],[Date]],2)</f>
        <v>6</v>
      </c>
      <c r="L7317" s="1" t="str">
        <f>LEFT(BART_Rides[[#This Row],[Lines]],1)</f>
        <v>Y</v>
      </c>
      <c r="M7317" s="1" t="str">
        <f>IF(BART_Rides[[#This Row],[FirstLetter]]="Y","Yes","No")</f>
        <v>Yes</v>
      </c>
      <c r="N7317" s="1" t="str">
        <f>IF(OR(BART_Rides[[#This Row],[Station Code]]="EM", BART_Rides[[#This Row],[Station Code]]="MT", BART_Rides[[#This Row],[Station Code]]="PL", BART_Rides[[#This Row],[Station Code]]="CC"), "Yes", "No")</f>
        <v>No</v>
      </c>
    </row>
    <row r="7318" spans="6:14">
      <c r="F7318" s="3">
        <v>44213</v>
      </c>
      <c r="G7318" s="1" t="s">
        <v>39</v>
      </c>
      <c r="H7318" s="1" t="s">
        <v>105</v>
      </c>
      <c r="I7318" s="1">
        <v>213</v>
      </c>
      <c r="J7318" s="1">
        <f>MONTH(BART_Rides[[#This Row],[Date]])</f>
        <v>1</v>
      </c>
      <c r="K7318" s="1">
        <f>WEEKDAY(BART_Rides[[#This Row],[Date]],2)</f>
        <v>7</v>
      </c>
      <c r="L7318" s="1" t="str">
        <f>LEFT(BART_Rides[[#This Row],[Lines]],1)</f>
        <v>Y</v>
      </c>
      <c r="M7318" s="1" t="str">
        <f>IF(BART_Rides[[#This Row],[FirstLetter]]="Y","Yes","No")</f>
        <v>Yes</v>
      </c>
      <c r="N7318" s="1" t="str">
        <f>IF(OR(BART_Rides[[#This Row],[Station Code]]="EM", BART_Rides[[#This Row],[Station Code]]="MT", BART_Rides[[#This Row],[Station Code]]="PL", BART_Rides[[#This Row],[Station Code]]="CC"), "Yes", "No")</f>
        <v>No</v>
      </c>
    </row>
    <row r="7319" spans="6:14">
      <c r="F7319" s="3">
        <v>44214</v>
      </c>
      <c r="G7319" s="1" t="s">
        <v>39</v>
      </c>
      <c r="H7319" s="1" t="s">
        <v>105</v>
      </c>
      <c r="I7319" s="1">
        <v>346</v>
      </c>
      <c r="J7319" s="1">
        <f>MONTH(BART_Rides[[#This Row],[Date]])</f>
        <v>1</v>
      </c>
      <c r="K7319" s="1">
        <f>WEEKDAY(BART_Rides[[#This Row],[Date]],2)</f>
        <v>1</v>
      </c>
      <c r="L7319" s="1" t="str">
        <f>LEFT(BART_Rides[[#This Row],[Lines]],1)</f>
        <v>Y</v>
      </c>
      <c r="M7319" s="1" t="str">
        <f>IF(BART_Rides[[#This Row],[FirstLetter]]="Y","Yes","No")</f>
        <v>Yes</v>
      </c>
      <c r="N7319" s="1" t="str">
        <f>IF(OR(BART_Rides[[#This Row],[Station Code]]="EM", BART_Rides[[#This Row],[Station Code]]="MT", BART_Rides[[#This Row],[Station Code]]="PL", BART_Rides[[#This Row],[Station Code]]="CC"), "Yes", "No")</f>
        <v>No</v>
      </c>
    </row>
    <row r="7320" spans="6:14">
      <c r="F7320" s="3">
        <v>44215</v>
      </c>
      <c r="G7320" s="1" t="s">
        <v>39</v>
      </c>
      <c r="H7320" s="1" t="s">
        <v>105</v>
      </c>
      <c r="I7320" s="1">
        <v>506</v>
      </c>
      <c r="J7320" s="1">
        <f>MONTH(BART_Rides[[#This Row],[Date]])</f>
        <v>1</v>
      </c>
      <c r="K7320" s="1">
        <f>WEEKDAY(BART_Rides[[#This Row],[Date]],2)</f>
        <v>2</v>
      </c>
      <c r="L7320" s="1" t="str">
        <f>LEFT(BART_Rides[[#This Row],[Lines]],1)</f>
        <v>Y</v>
      </c>
      <c r="M7320" s="1" t="str">
        <f>IF(BART_Rides[[#This Row],[FirstLetter]]="Y","Yes","No")</f>
        <v>Yes</v>
      </c>
      <c r="N7320" s="1" t="str">
        <f>IF(OR(BART_Rides[[#This Row],[Station Code]]="EM", BART_Rides[[#This Row],[Station Code]]="MT", BART_Rides[[#This Row],[Station Code]]="PL", BART_Rides[[#This Row],[Station Code]]="CC"), "Yes", "No")</f>
        <v>No</v>
      </c>
    </row>
    <row r="7321" spans="6:14">
      <c r="F7321" s="3">
        <v>44216</v>
      </c>
      <c r="G7321" s="1" t="s">
        <v>39</v>
      </c>
      <c r="H7321" s="1" t="s">
        <v>105</v>
      </c>
      <c r="I7321" s="1">
        <v>522</v>
      </c>
      <c r="J7321" s="1">
        <f>MONTH(BART_Rides[[#This Row],[Date]])</f>
        <v>1</v>
      </c>
      <c r="K7321" s="1">
        <f>WEEKDAY(BART_Rides[[#This Row],[Date]],2)</f>
        <v>3</v>
      </c>
      <c r="L7321" s="1" t="str">
        <f>LEFT(BART_Rides[[#This Row],[Lines]],1)</f>
        <v>Y</v>
      </c>
      <c r="M7321" s="1" t="str">
        <f>IF(BART_Rides[[#This Row],[FirstLetter]]="Y","Yes","No")</f>
        <v>Yes</v>
      </c>
      <c r="N7321" s="1" t="str">
        <f>IF(OR(BART_Rides[[#This Row],[Station Code]]="EM", BART_Rides[[#This Row],[Station Code]]="MT", BART_Rides[[#This Row],[Station Code]]="PL", BART_Rides[[#This Row],[Station Code]]="CC"), "Yes", "No")</f>
        <v>No</v>
      </c>
    </row>
    <row r="7322" spans="6:14">
      <c r="F7322" s="3">
        <v>44217</v>
      </c>
      <c r="G7322" s="1" t="s">
        <v>39</v>
      </c>
      <c r="H7322" s="1" t="s">
        <v>105</v>
      </c>
      <c r="I7322" s="1">
        <v>539</v>
      </c>
      <c r="J7322" s="1">
        <f>MONTH(BART_Rides[[#This Row],[Date]])</f>
        <v>1</v>
      </c>
      <c r="K7322" s="1">
        <f>WEEKDAY(BART_Rides[[#This Row],[Date]],2)</f>
        <v>4</v>
      </c>
      <c r="L7322" s="1" t="str">
        <f>LEFT(BART_Rides[[#This Row],[Lines]],1)</f>
        <v>Y</v>
      </c>
      <c r="M7322" s="1" t="str">
        <f>IF(BART_Rides[[#This Row],[FirstLetter]]="Y","Yes","No")</f>
        <v>Yes</v>
      </c>
      <c r="N7322" s="1" t="str">
        <f>IF(OR(BART_Rides[[#This Row],[Station Code]]="EM", BART_Rides[[#This Row],[Station Code]]="MT", BART_Rides[[#This Row],[Station Code]]="PL", BART_Rides[[#This Row],[Station Code]]="CC"), "Yes", "No")</f>
        <v>No</v>
      </c>
    </row>
    <row r="7323" spans="6:14">
      <c r="F7323" s="3">
        <v>44218</v>
      </c>
      <c r="G7323" s="1" t="s">
        <v>39</v>
      </c>
      <c r="H7323" s="1" t="s">
        <v>105</v>
      </c>
      <c r="I7323" s="1">
        <v>566</v>
      </c>
      <c r="J7323" s="1">
        <f>MONTH(BART_Rides[[#This Row],[Date]])</f>
        <v>1</v>
      </c>
      <c r="K7323" s="1">
        <f>WEEKDAY(BART_Rides[[#This Row],[Date]],2)</f>
        <v>5</v>
      </c>
      <c r="L7323" s="1" t="str">
        <f>LEFT(BART_Rides[[#This Row],[Lines]],1)</f>
        <v>Y</v>
      </c>
      <c r="M7323" s="1" t="str">
        <f>IF(BART_Rides[[#This Row],[FirstLetter]]="Y","Yes","No")</f>
        <v>Yes</v>
      </c>
      <c r="N7323" s="1" t="str">
        <f>IF(OR(BART_Rides[[#This Row],[Station Code]]="EM", BART_Rides[[#This Row],[Station Code]]="MT", BART_Rides[[#This Row],[Station Code]]="PL", BART_Rides[[#This Row],[Station Code]]="CC"), "Yes", "No")</f>
        <v>No</v>
      </c>
    </row>
    <row r="7324" spans="6:14">
      <c r="F7324" s="3">
        <v>44219</v>
      </c>
      <c r="G7324" s="1" t="s">
        <v>39</v>
      </c>
      <c r="H7324" s="1" t="s">
        <v>105</v>
      </c>
      <c r="I7324" s="1">
        <v>319</v>
      </c>
      <c r="J7324" s="1">
        <f>MONTH(BART_Rides[[#This Row],[Date]])</f>
        <v>1</v>
      </c>
      <c r="K7324" s="1">
        <f>WEEKDAY(BART_Rides[[#This Row],[Date]],2)</f>
        <v>6</v>
      </c>
      <c r="L7324" s="1" t="str">
        <f>LEFT(BART_Rides[[#This Row],[Lines]],1)</f>
        <v>Y</v>
      </c>
      <c r="M7324" s="1" t="str">
        <f>IF(BART_Rides[[#This Row],[FirstLetter]]="Y","Yes","No")</f>
        <v>Yes</v>
      </c>
      <c r="N7324" s="1" t="str">
        <f>IF(OR(BART_Rides[[#This Row],[Station Code]]="EM", BART_Rides[[#This Row],[Station Code]]="MT", BART_Rides[[#This Row],[Station Code]]="PL", BART_Rides[[#This Row],[Station Code]]="CC"), "Yes", "No")</f>
        <v>No</v>
      </c>
    </row>
    <row r="7325" spans="6:14">
      <c r="F7325" s="3">
        <v>44220</v>
      </c>
      <c r="G7325" s="1" t="s">
        <v>39</v>
      </c>
      <c r="H7325" s="1" t="s">
        <v>105</v>
      </c>
      <c r="I7325" s="1">
        <v>224</v>
      </c>
      <c r="J7325" s="1">
        <f>MONTH(BART_Rides[[#This Row],[Date]])</f>
        <v>1</v>
      </c>
      <c r="K7325" s="1">
        <f>WEEKDAY(BART_Rides[[#This Row],[Date]],2)</f>
        <v>7</v>
      </c>
      <c r="L7325" s="1" t="str">
        <f>LEFT(BART_Rides[[#This Row],[Lines]],1)</f>
        <v>Y</v>
      </c>
      <c r="M7325" s="1" t="str">
        <f>IF(BART_Rides[[#This Row],[FirstLetter]]="Y","Yes","No")</f>
        <v>Yes</v>
      </c>
      <c r="N7325" s="1" t="str">
        <f>IF(OR(BART_Rides[[#This Row],[Station Code]]="EM", BART_Rides[[#This Row],[Station Code]]="MT", BART_Rides[[#This Row],[Station Code]]="PL", BART_Rides[[#This Row],[Station Code]]="CC"), "Yes", "No")</f>
        <v>No</v>
      </c>
    </row>
    <row r="7326" spans="6:14">
      <c r="F7326" s="3">
        <v>44221</v>
      </c>
      <c r="G7326" s="1" t="s">
        <v>39</v>
      </c>
      <c r="H7326" s="1" t="s">
        <v>105</v>
      </c>
      <c r="I7326" s="1">
        <v>536</v>
      </c>
      <c r="J7326" s="1">
        <f>MONTH(BART_Rides[[#This Row],[Date]])</f>
        <v>1</v>
      </c>
      <c r="K7326" s="1">
        <f>WEEKDAY(BART_Rides[[#This Row],[Date]],2)</f>
        <v>1</v>
      </c>
      <c r="L7326" s="1" t="str">
        <f>LEFT(BART_Rides[[#This Row],[Lines]],1)</f>
        <v>Y</v>
      </c>
      <c r="M7326" s="1" t="str">
        <f>IF(BART_Rides[[#This Row],[FirstLetter]]="Y","Yes","No")</f>
        <v>Yes</v>
      </c>
      <c r="N7326" s="1" t="str">
        <f>IF(OR(BART_Rides[[#This Row],[Station Code]]="EM", BART_Rides[[#This Row],[Station Code]]="MT", BART_Rides[[#This Row],[Station Code]]="PL", BART_Rides[[#This Row],[Station Code]]="CC"), "Yes", "No")</f>
        <v>No</v>
      </c>
    </row>
    <row r="7327" spans="6:14">
      <c r="F7327" s="3">
        <v>44222</v>
      </c>
      <c r="G7327" s="1" t="s">
        <v>39</v>
      </c>
      <c r="H7327" s="1" t="s">
        <v>105</v>
      </c>
      <c r="I7327" s="1">
        <v>504</v>
      </c>
      <c r="J7327" s="1">
        <f>MONTH(BART_Rides[[#This Row],[Date]])</f>
        <v>1</v>
      </c>
      <c r="K7327" s="1">
        <f>WEEKDAY(BART_Rides[[#This Row],[Date]],2)</f>
        <v>2</v>
      </c>
      <c r="L7327" s="1" t="str">
        <f>LEFT(BART_Rides[[#This Row],[Lines]],1)</f>
        <v>Y</v>
      </c>
      <c r="M7327" s="1" t="str">
        <f>IF(BART_Rides[[#This Row],[FirstLetter]]="Y","Yes","No")</f>
        <v>Yes</v>
      </c>
      <c r="N7327" s="1" t="str">
        <f>IF(OR(BART_Rides[[#This Row],[Station Code]]="EM", BART_Rides[[#This Row],[Station Code]]="MT", BART_Rides[[#This Row],[Station Code]]="PL", BART_Rides[[#This Row],[Station Code]]="CC"), "Yes", "No")</f>
        <v>No</v>
      </c>
    </row>
    <row r="7328" spans="6:14">
      <c r="F7328" s="3">
        <v>44223</v>
      </c>
      <c r="G7328" s="1" t="s">
        <v>39</v>
      </c>
      <c r="H7328" s="1" t="s">
        <v>105</v>
      </c>
      <c r="I7328" s="1">
        <v>516</v>
      </c>
      <c r="J7328" s="1">
        <f>MONTH(BART_Rides[[#This Row],[Date]])</f>
        <v>1</v>
      </c>
      <c r="K7328" s="1">
        <f>WEEKDAY(BART_Rides[[#This Row],[Date]],2)</f>
        <v>3</v>
      </c>
      <c r="L7328" s="1" t="str">
        <f>LEFT(BART_Rides[[#This Row],[Lines]],1)</f>
        <v>Y</v>
      </c>
      <c r="M7328" s="1" t="str">
        <f>IF(BART_Rides[[#This Row],[FirstLetter]]="Y","Yes","No")</f>
        <v>Yes</v>
      </c>
      <c r="N7328" s="1" t="str">
        <f>IF(OR(BART_Rides[[#This Row],[Station Code]]="EM", BART_Rides[[#This Row],[Station Code]]="MT", BART_Rides[[#This Row],[Station Code]]="PL", BART_Rides[[#This Row],[Station Code]]="CC"), "Yes", "No")</f>
        <v>No</v>
      </c>
    </row>
    <row r="7329" spans="6:14">
      <c r="F7329" s="3">
        <v>44224</v>
      </c>
      <c r="G7329" s="1" t="s">
        <v>39</v>
      </c>
      <c r="H7329" s="1" t="s">
        <v>105</v>
      </c>
      <c r="I7329" s="1">
        <v>495</v>
      </c>
      <c r="J7329" s="1">
        <f>MONTH(BART_Rides[[#This Row],[Date]])</f>
        <v>1</v>
      </c>
      <c r="K7329" s="1">
        <f>WEEKDAY(BART_Rides[[#This Row],[Date]],2)</f>
        <v>4</v>
      </c>
      <c r="L7329" s="1" t="str">
        <f>LEFT(BART_Rides[[#This Row],[Lines]],1)</f>
        <v>Y</v>
      </c>
      <c r="M7329" s="1" t="str">
        <f>IF(BART_Rides[[#This Row],[FirstLetter]]="Y","Yes","No")</f>
        <v>Yes</v>
      </c>
      <c r="N7329" s="1" t="str">
        <f>IF(OR(BART_Rides[[#This Row],[Station Code]]="EM", BART_Rides[[#This Row],[Station Code]]="MT", BART_Rides[[#This Row],[Station Code]]="PL", BART_Rides[[#This Row],[Station Code]]="CC"), "Yes", "No")</f>
        <v>No</v>
      </c>
    </row>
    <row r="7330" spans="6:14">
      <c r="F7330" s="3">
        <v>44225</v>
      </c>
      <c r="G7330" s="1" t="s">
        <v>39</v>
      </c>
      <c r="H7330" s="1" t="s">
        <v>105</v>
      </c>
      <c r="I7330" s="1">
        <v>554</v>
      </c>
      <c r="J7330" s="1">
        <f>MONTH(BART_Rides[[#This Row],[Date]])</f>
        <v>1</v>
      </c>
      <c r="K7330" s="1">
        <f>WEEKDAY(BART_Rides[[#This Row],[Date]],2)</f>
        <v>5</v>
      </c>
      <c r="L7330" s="1" t="str">
        <f>LEFT(BART_Rides[[#This Row],[Lines]],1)</f>
        <v>Y</v>
      </c>
      <c r="M7330" s="1" t="str">
        <f>IF(BART_Rides[[#This Row],[FirstLetter]]="Y","Yes","No")</f>
        <v>Yes</v>
      </c>
      <c r="N7330" s="1" t="str">
        <f>IF(OR(BART_Rides[[#This Row],[Station Code]]="EM", BART_Rides[[#This Row],[Station Code]]="MT", BART_Rides[[#This Row],[Station Code]]="PL", BART_Rides[[#This Row],[Station Code]]="CC"), "Yes", "No")</f>
        <v>No</v>
      </c>
    </row>
    <row r="7331" spans="6:14">
      <c r="F7331" s="3">
        <v>44226</v>
      </c>
      <c r="G7331" s="1" t="s">
        <v>39</v>
      </c>
      <c r="H7331" s="1" t="s">
        <v>105</v>
      </c>
      <c r="I7331" s="1">
        <v>300</v>
      </c>
      <c r="J7331" s="1">
        <f>MONTH(BART_Rides[[#This Row],[Date]])</f>
        <v>1</v>
      </c>
      <c r="K7331" s="1">
        <f>WEEKDAY(BART_Rides[[#This Row],[Date]],2)</f>
        <v>6</v>
      </c>
      <c r="L7331" s="1" t="str">
        <f>LEFT(BART_Rides[[#This Row],[Lines]],1)</f>
        <v>Y</v>
      </c>
      <c r="M7331" s="1" t="str">
        <f>IF(BART_Rides[[#This Row],[FirstLetter]]="Y","Yes","No")</f>
        <v>Yes</v>
      </c>
      <c r="N7331" s="1" t="str">
        <f>IF(OR(BART_Rides[[#This Row],[Station Code]]="EM", BART_Rides[[#This Row],[Station Code]]="MT", BART_Rides[[#This Row],[Station Code]]="PL", BART_Rides[[#This Row],[Station Code]]="CC"), "Yes", "No")</f>
        <v>No</v>
      </c>
    </row>
    <row r="7332" spans="6:14">
      <c r="F7332" s="3">
        <v>44227</v>
      </c>
      <c r="G7332" s="1" t="s">
        <v>39</v>
      </c>
      <c r="H7332" s="1" t="s">
        <v>105</v>
      </c>
      <c r="I7332" s="1">
        <v>257</v>
      </c>
      <c r="J7332" s="1">
        <f>MONTH(BART_Rides[[#This Row],[Date]])</f>
        <v>1</v>
      </c>
      <c r="K7332" s="1">
        <f>WEEKDAY(BART_Rides[[#This Row],[Date]],2)</f>
        <v>7</v>
      </c>
      <c r="L7332" s="1" t="str">
        <f>LEFT(BART_Rides[[#This Row],[Lines]],1)</f>
        <v>Y</v>
      </c>
      <c r="M7332" s="1" t="str">
        <f>IF(BART_Rides[[#This Row],[FirstLetter]]="Y","Yes","No")</f>
        <v>Yes</v>
      </c>
      <c r="N7332" s="1" t="str">
        <f>IF(OR(BART_Rides[[#This Row],[Station Code]]="EM", BART_Rides[[#This Row],[Station Code]]="MT", BART_Rides[[#This Row],[Station Code]]="PL", BART_Rides[[#This Row],[Station Code]]="CC"), "Yes", "No")</f>
        <v>No</v>
      </c>
    </row>
    <row r="7333" spans="6:14">
      <c r="F7333" s="3">
        <v>44228</v>
      </c>
      <c r="G7333" s="1" t="s">
        <v>39</v>
      </c>
      <c r="H7333" s="1" t="s">
        <v>105</v>
      </c>
      <c r="I7333" s="1">
        <v>559</v>
      </c>
      <c r="J7333" s="1">
        <f>MONTH(BART_Rides[[#This Row],[Date]])</f>
        <v>2</v>
      </c>
      <c r="K7333" s="1">
        <f>WEEKDAY(BART_Rides[[#This Row],[Date]],2)</f>
        <v>1</v>
      </c>
      <c r="L7333" s="1" t="str">
        <f>LEFT(BART_Rides[[#This Row],[Lines]],1)</f>
        <v>Y</v>
      </c>
      <c r="M7333" s="1" t="str">
        <f>IF(BART_Rides[[#This Row],[FirstLetter]]="Y","Yes","No")</f>
        <v>Yes</v>
      </c>
      <c r="N7333" s="1" t="str">
        <f>IF(OR(BART_Rides[[#This Row],[Station Code]]="EM", BART_Rides[[#This Row],[Station Code]]="MT", BART_Rides[[#This Row],[Station Code]]="PL", BART_Rides[[#This Row],[Station Code]]="CC"), "Yes", "No")</f>
        <v>No</v>
      </c>
    </row>
    <row r="7334" spans="6:14">
      <c r="F7334" s="3">
        <v>44229</v>
      </c>
      <c r="G7334" s="1" t="s">
        <v>39</v>
      </c>
      <c r="H7334" s="1" t="s">
        <v>105</v>
      </c>
      <c r="I7334" s="1">
        <v>527</v>
      </c>
      <c r="J7334" s="1">
        <f>MONTH(BART_Rides[[#This Row],[Date]])</f>
        <v>2</v>
      </c>
      <c r="K7334" s="1">
        <f>WEEKDAY(BART_Rides[[#This Row],[Date]],2)</f>
        <v>2</v>
      </c>
      <c r="L7334" s="1" t="str">
        <f>LEFT(BART_Rides[[#This Row],[Lines]],1)</f>
        <v>Y</v>
      </c>
      <c r="M7334" s="1" t="str">
        <f>IF(BART_Rides[[#This Row],[FirstLetter]]="Y","Yes","No")</f>
        <v>Yes</v>
      </c>
      <c r="N7334" s="1" t="str">
        <f>IF(OR(BART_Rides[[#This Row],[Station Code]]="EM", BART_Rides[[#This Row],[Station Code]]="MT", BART_Rides[[#This Row],[Station Code]]="PL", BART_Rides[[#This Row],[Station Code]]="CC"), "Yes", "No")</f>
        <v>No</v>
      </c>
    </row>
    <row r="7335" spans="6:14">
      <c r="F7335" s="3">
        <v>44230</v>
      </c>
      <c r="G7335" s="1" t="s">
        <v>39</v>
      </c>
      <c r="H7335" s="1" t="s">
        <v>105</v>
      </c>
      <c r="I7335" s="1">
        <v>601</v>
      </c>
      <c r="J7335" s="1">
        <f>MONTH(BART_Rides[[#This Row],[Date]])</f>
        <v>2</v>
      </c>
      <c r="K7335" s="1">
        <f>WEEKDAY(BART_Rides[[#This Row],[Date]],2)</f>
        <v>3</v>
      </c>
      <c r="L7335" s="1" t="str">
        <f>LEFT(BART_Rides[[#This Row],[Lines]],1)</f>
        <v>Y</v>
      </c>
      <c r="M7335" s="1" t="str">
        <f>IF(BART_Rides[[#This Row],[FirstLetter]]="Y","Yes","No")</f>
        <v>Yes</v>
      </c>
      <c r="N7335" s="1" t="str">
        <f>IF(OR(BART_Rides[[#This Row],[Station Code]]="EM", BART_Rides[[#This Row],[Station Code]]="MT", BART_Rides[[#This Row],[Station Code]]="PL", BART_Rides[[#This Row],[Station Code]]="CC"), "Yes", "No")</f>
        <v>No</v>
      </c>
    </row>
    <row r="7336" spans="6:14">
      <c r="F7336" s="3">
        <v>44231</v>
      </c>
      <c r="G7336" s="1" t="s">
        <v>39</v>
      </c>
      <c r="H7336" s="1" t="s">
        <v>105</v>
      </c>
      <c r="I7336" s="1">
        <v>556</v>
      </c>
      <c r="J7336" s="1">
        <f>MONTH(BART_Rides[[#This Row],[Date]])</f>
        <v>2</v>
      </c>
      <c r="K7336" s="1">
        <f>WEEKDAY(BART_Rides[[#This Row],[Date]],2)</f>
        <v>4</v>
      </c>
      <c r="L7336" s="1" t="str">
        <f>LEFT(BART_Rides[[#This Row],[Lines]],1)</f>
        <v>Y</v>
      </c>
      <c r="M7336" s="1" t="str">
        <f>IF(BART_Rides[[#This Row],[FirstLetter]]="Y","Yes","No")</f>
        <v>Yes</v>
      </c>
      <c r="N7336" s="1" t="str">
        <f>IF(OR(BART_Rides[[#This Row],[Station Code]]="EM", BART_Rides[[#This Row],[Station Code]]="MT", BART_Rides[[#This Row],[Station Code]]="PL", BART_Rides[[#This Row],[Station Code]]="CC"), "Yes", "No")</f>
        <v>No</v>
      </c>
    </row>
    <row r="7337" spans="6:14">
      <c r="F7337" s="3">
        <v>44232</v>
      </c>
      <c r="G7337" s="1" t="s">
        <v>39</v>
      </c>
      <c r="H7337" s="1" t="s">
        <v>105</v>
      </c>
      <c r="I7337" s="1">
        <v>657</v>
      </c>
      <c r="J7337" s="1">
        <f>MONTH(BART_Rides[[#This Row],[Date]])</f>
        <v>2</v>
      </c>
      <c r="K7337" s="1">
        <f>WEEKDAY(BART_Rides[[#This Row],[Date]],2)</f>
        <v>5</v>
      </c>
      <c r="L7337" s="1" t="str">
        <f>LEFT(BART_Rides[[#This Row],[Lines]],1)</f>
        <v>Y</v>
      </c>
      <c r="M7337" s="1" t="str">
        <f>IF(BART_Rides[[#This Row],[FirstLetter]]="Y","Yes","No")</f>
        <v>Yes</v>
      </c>
      <c r="N7337" s="1" t="str">
        <f>IF(OR(BART_Rides[[#This Row],[Station Code]]="EM", BART_Rides[[#This Row],[Station Code]]="MT", BART_Rides[[#This Row],[Station Code]]="PL", BART_Rides[[#This Row],[Station Code]]="CC"), "Yes", "No")</f>
        <v>No</v>
      </c>
    </row>
    <row r="7338" spans="6:14">
      <c r="F7338" s="3">
        <v>44233</v>
      </c>
      <c r="G7338" s="1" t="s">
        <v>39</v>
      </c>
      <c r="H7338" s="1" t="s">
        <v>105</v>
      </c>
      <c r="I7338" s="1">
        <v>382</v>
      </c>
      <c r="J7338" s="1">
        <f>MONTH(BART_Rides[[#This Row],[Date]])</f>
        <v>2</v>
      </c>
      <c r="K7338" s="1">
        <f>WEEKDAY(BART_Rides[[#This Row],[Date]],2)</f>
        <v>6</v>
      </c>
      <c r="L7338" s="1" t="str">
        <f>LEFT(BART_Rides[[#This Row],[Lines]],1)</f>
        <v>Y</v>
      </c>
      <c r="M7338" s="1" t="str">
        <f>IF(BART_Rides[[#This Row],[FirstLetter]]="Y","Yes","No")</f>
        <v>Yes</v>
      </c>
      <c r="N7338" s="1" t="str">
        <f>IF(OR(BART_Rides[[#This Row],[Station Code]]="EM", BART_Rides[[#This Row],[Station Code]]="MT", BART_Rides[[#This Row],[Station Code]]="PL", BART_Rides[[#This Row],[Station Code]]="CC"), "Yes", "No")</f>
        <v>No</v>
      </c>
    </row>
    <row r="7339" spans="6:14">
      <c r="F7339" s="3">
        <v>44234</v>
      </c>
      <c r="G7339" s="1" t="s">
        <v>39</v>
      </c>
      <c r="H7339" s="1" t="s">
        <v>105</v>
      </c>
      <c r="I7339" s="1">
        <v>267</v>
      </c>
      <c r="J7339" s="1">
        <f>MONTH(BART_Rides[[#This Row],[Date]])</f>
        <v>2</v>
      </c>
      <c r="K7339" s="1">
        <f>WEEKDAY(BART_Rides[[#This Row],[Date]],2)</f>
        <v>7</v>
      </c>
      <c r="L7339" s="1" t="str">
        <f>LEFT(BART_Rides[[#This Row],[Lines]],1)</f>
        <v>Y</v>
      </c>
      <c r="M7339" s="1" t="str">
        <f>IF(BART_Rides[[#This Row],[FirstLetter]]="Y","Yes","No")</f>
        <v>Yes</v>
      </c>
      <c r="N7339" s="1" t="str">
        <f>IF(OR(BART_Rides[[#This Row],[Station Code]]="EM", BART_Rides[[#This Row],[Station Code]]="MT", BART_Rides[[#This Row],[Station Code]]="PL", BART_Rides[[#This Row],[Station Code]]="CC"), "Yes", "No")</f>
        <v>No</v>
      </c>
    </row>
    <row r="7340" spans="6:14">
      <c r="F7340" s="3">
        <v>44235</v>
      </c>
      <c r="G7340" s="1" t="s">
        <v>39</v>
      </c>
      <c r="H7340" s="1" t="s">
        <v>105</v>
      </c>
      <c r="I7340" s="1">
        <v>564</v>
      </c>
      <c r="J7340" s="1">
        <f>MONTH(BART_Rides[[#This Row],[Date]])</f>
        <v>2</v>
      </c>
      <c r="K7340" s="1">
        <f>WEEKDAY(BART_Rides[[#This Row],[Date]],2)</f>
        <v>1</v>
      </c>
      <c r="L7340" s="1" t="str">
        <f>LEFT(BART_Rides[[#This Row],[Lines]],1)</f>
        <v>Y</v>
      </c>
      <c r="M7340" s="1" t="str">
        <f>IF(BART_Rides[[#This Row],[FirstLetter]]="Y","Yes","No")</f>
        <v>Yes</v>
      </c>
      <c r="N7340" s="1" t="str">
        <f>IF(OR(BART_Rides[[#This Row],[Station Code]]="EM", BART_Rides[[#This Row],[Station Code]]="MT", BART_Rides[[#This Row],[Station Code]]="PL", BART_Rides[[#This Row],[Station Code]]="CC"), "Yes", "No")</f>
        <v>No</v>
      </c>
    </row>
    <row r="7341" spans="6:14">
      <c r="F7341" s="3">
        <v>44236</v>
      </c>
      <c r="G7341" s="1" t="s">
        <v>39</v>
      </c>
      <c r="H7341" s="1" t="s">
        <v>105</v>
      </c>
      <c r="I7341" s="1">
        <v>581</v>
      </c>
      <c r="J7341" s="1">
        <f>MONTH(BART_Rides[[#This Row],[Date]])</f>
        <v>2</v>
      </c>
      <c r="K7341" s="1">
        <f>WEEKDAY(BART_Rides[[#This Row],[Date]],2)</f>
        <v>2</v>
      </c>
      <c r="L7341" s="1" t="str">
        <f>LEFT(BART_Rides[[#This Row],[Lines]],1)</f>
        <v>Y</v>
      </c>
      <c r="M7341" s="1" t="str">
        <f>IF(BART_Rides[[#This Row],[FirstLetter]]="Y","Yes","No")</f>
        <v>Yes</v>
      </c>
      <c r="N7341" s="1" t="str">
        <f>IF(OR(BART_Rides[[#This Row],[Station Code]]="EM", BART_Rides[[#This Row],[Station Code]]="MT", BART_Rides[[#This Row],[Station Code]]="PL", BART_Rides[[#This Row],[Station Code]]="CC"), "Yes", "No")</f>
        <v>No</v>
      </c>
    </row>
    <row r="7342" spans="6:14">
      <c r="F7342" s="3">
        <v>44237</v>
      </c>
      <c r="G7342" s="1" t="s">
        <v>39</v>
      </c>
      <c r="H7342" s="1" t="s">
        <v>105</v>
      </c>
      <c r="I7342" s="1">
        <v>602</v>
      </c>
      <c r="J7342" s="1">
        <f>MONTH(BART_Rides[[#This Row],[Date]])</f>
        <v>2</v>
      </c>
      <c r="K7342" s="1">
        <f>WEEKDAY(BART_Rides[[#This Row],[Date]],2)</f>
        <v>3</v>
      </c>
      <c r="L7342" s="1" t="str">
        <f>LEFT(BART_Rides[[#This Row],[Lines]],1)</f>
        <v>Y</v>
      </c>
      <c r="M7342" s="1" t="str">
        <f>IF(BART_Rides[[#This Row],[FirstLetter]]="Y","Yes","No")</f>
        <v>Yes</v>
      </c>
      <c r="N7342" s="1" t="str">
        <f>IF(OR(BART_Rides[[#This Row],[Station Code]]="EM", BART_Rides[[#This Row],[Station Code]]="MT", BART_Rides[[#This Row],[Station Code]]="PL", BART_Rides[[#This Row],[Station Code]]="CC"), "Yes", "No")</f>
        <v>No</v>
      </c>
    </row>
    <row r="7343" spans="6:14">
      <c r="F7343" s="3">
        <v>44238</v>
      </c>
      <c r="G7343" s="1" t="s">
        <v>39</v>
      </c>
      <c r="H7343" s="1" t="s">
        <v>105</v>
      </c>
      <c r="I7343" s="1">
        <v>591</v>
      </c>
      <c r="J7343" s="1">
        <f>MONTH(BART_Rides[[#This Row],[Date]])</f>
        <v>2</v>
      </c>
      <c r="K7343" s="1">
        <f>WEEKDAY(BART_Rides[[#This Row],[Date]],2)</f>
        <v>4</v>
      </c>
      <c r="L7343" s="1" t="str">
        <f>LEFT(BART_Rides[[#This Row],[Lines]],1)</f>
        <v>Y</v>
      </c>
      <c r="M7343" s="1" t="str">
        <f>IF(BART_Rides[[#This Row],[FirstLetter]]="Y","Yes","No")</f>
        <v>Yes</v>
      </c>
      <c r="N7343" s="1" t="str">
        <f>IF(OR(BART_Rides[[#This Row],[Station Code]]="EM", BART_Rides[[#This Row],[Station Code]]="MT", BART_Rides[[#This Row],[Station Code]]="PL", BART_Rides[[#This Row],[Station Code]]="CC"), "Yes", "No")</f>
        <v>No</v>
      </c>
    </row>
    <row r="7344" spans="6:14">
      <c r="F7344" s="3">
        <v>44239</v>
      </c>
      <c r="G7344" s="1" t="s">
        <v>39</v>
      </c>
      <c r="H7344" s="1" t="s">
        <v>105</v>
      </c>
      <c r="I7344" s="1">
        <v>642</v>
      </c>
      <c r="J7344" s="1">
        <f>MONTH(BART_Rides[[#This Row],[Date]])</f>
        <v>2</v>
      </c>
      <c r="K7344" s="1">
        <f>WEEKDAY(BART_Rides[[#This Row],[Date]],2)</f>
        <v>5</v>
      </c>
      <c r="L7344" s="1" t="str">
        <f>LEFT(BART_Rides[[#This Row],[Lines]],1)</f>
        <v>Y</v>
      </c>
      <c r="M7344" s="1" t="str">
        <f>IF(BART_Rides[[#This Row],[FirstLetter]]="Y","Yes","No")</f>
        <v>Yes</v>
      </c>
      <c r="N7344" s="1" t="str">
        <f>IF(OR(BART_Rides[[#This Row],[Station Code]]="EM", BART_Rides[[#This Row],[Station Code]]="MT", BART_Rides[[#This Row],[Station Code]]="PL", BART_Rides[[#This Row],[Station Code]]="CC"), "Yes", "No")</f>
        <v>No</v>
      </c>
    </row>
    <row r="7345" spans="6:14">
      <c r="F7345" s="3">
        <v>44240</v>
      </c>
      <c r="G7345" s="1" t="s">
        <v>39</v>
      </c>
      <c r="H7345" s="1" t="s">
        <v>105</v>
      </c>
      <c r="I7345" s="1">
        <v>359</v>
      </c>
      <c r="J7345" s="1">
        <f>MONTH(BART_Rides[[#This Row],[Date]])</f>
        <v>2</v>
      </c>
      <c r="K7345" s="1">
        <f>WEEKDAY(BART_Rides[[#This Row],[Date]],2)</f>
        <v>6</v>
      </c>
      <c r="L7345" s="1" t="str">
        <f>LEFT(BART_Rides[[#This Row],[Lines]],1)</f>
        <v>Y</v>
      </c>
      <c r="M7345" s="1" t="str">
        <f>IF(BART_Rides[[#This Row],[FirstLetter]]="Y","Yes","No")</f>
        <v>Yes</v>
      </c>
      <c r="N7345" s="1" t="str">
        <f>IF(OR(BART_Rides[[#This Row],[Station Code]]="EM", BART_Rides[[#This Row],[Station Code]]="MT", BART_Rides[[#This Row],[Station Code]]="PL", BART_Rides[[#This Row],[Station Code]]="CC"), "Yes", "No")</f>
        <v>No</v>
      </c>
    </row>
    <row r="7346" spans="6:14">
      <c r="F7346" s="3">
        <v>44241</v>
      </c>
      <c r="G7346" s="1" t="s">
        <v>39</v>
      </c>
      <c r="H7346" s="1" t="s">
        <v>105</v>
      </c>
      <c r="I7346" s="1">
        <v>297</v>
      </c>
      <c r="J7346" s="1">
        <f>MONTH(BART_Rides[[#This Row],[Date]])</f>
        <v>2</v>
      </c>
      <c r="K7346" s="1">
        <f>WEEKDAY(BART_Rides[[#This Row],[Date]],2)</f>
        <v>7</v>
      </c>
      <c r="L7346" s="1" t="str">
        <f>LEFT(BART_Rides[[#This Row],[Lines]],1)</f>
        <v>Y</v>
      </c>
      <c r="M7346" s="1" t="str">
        <f>IF(BART_Rides[[#This Row],[FirstLetter]]="Y","Yes","No")</f>
        <v>Yes</v>
      </c>
      <c r="N7346" s="1" t="str">
        <f>IF(OR(BART_Rides[[#This Row],[Station Code]]="EM", BART_Rides[[#This Row],[Station Code]]="MT", BART_Rides[[#This Row],[Station Code]]="PL", BART_Rides[[#This Row],[Station Code]]="CC"), "Yes", "No")</f>
        <v>No</v>
      </c>
    </row>
    <row r="7347" spans="6:14">
      <c r="F7347" s="3">
        <v>44242</v>
      </c>
      <c r="G7347" s="1" t="s">
        <v>39</v>
      </c>
      <c r="H7347" s="1" t="s">
        <v>105</v>
      </c>
      <c r="I7347" s="1">
        <v>321</v>
      </c>
      <c r="J7347" s="1">
        <f>MONTH(BART_Rides[[#This Row],[Date]])</f>
        <v>2</v>
      </c>
      <c r="K7347" s="1">
        <f>WEEKDAY(BART_Rides[[#This Row],[Date]],2)</f>
        <v>1</v>
      </c>
      <c r="L7347" s="1" t="str">
        <f>LEFT(BART_Rides[[#This Row],[Lines]],1)</f>
        <v>Y</v>
      </c>
      <c r="M7347" s="1" t="str">
        <f>IF(BART_Rides[[#This Row],[FirstLetter]]="Y","Yes","No")</f>
        <v>Yes</v>
      </c>
      <c r="N7347" s="1" t="str">
        <f>IF(OR(BART_Rides[[#This Row],[Station Code]]="EM", BART_Rides[[#This Row],[Station Code]]="MT", BART_Rides[[#This Row],[Station Code]]="PL", BART_Rides[[#This Row],[Station Code]]="CC"), "Yes", "No")</f>
        <v>No</v>
      </c>
    </row>
    <row r="7348" spans="6:14">
      <c r="F7348" s="3">
        <v>44243</v>
      </c>
      <c r="G7348" s="1" t="s">
        <v>39</v>
      </c>
      <c r="H7348" s="1" t="s">
        <v>105</v>
      </c>
      <c r="I7348" s="1">
        <v>624</v>
      </c>
      <c r="J7348" s="1">
        <f>MONTH(BART_Rides[[#This Row],[Date]])</f>
        <v>2</v>
      </c>
      <c r="K7348" s="1">
        <f>WEEKDAY(BART_Rides[[#This Row],[Date]],2)</f>
        <v>2</v>
      </c>
      <c r="L7348" s="1" t="str">
        <f>LEFT(BART_Rides[[#This Row],[Lines]],1)</f>
        <v>Y</v>
      </c>
      <c r="M7348" s="1" t="str">
        <f>IF(BART_Rides[[#This Row],[FirstLetter]]="Y","Yes","No")</f>
        <v>Yes</v>
      </c>
      <c r="N7348" s="1" t="str">
        <f>IF(OR(BART_Rides[[#This Row],[Station Code]]="EM", BART_Rides[[#This Row],[Station Code]]="MT", BART_Rides[[#This Row],[Station Code]]="PL", BART_Rides[[#This Row],[Station Code]]="CC"), "Yes", "No")</f>
        <v>No</v>
      </c>
    </row>
    <row r="7349" spans="6:14">
      <c r="F7349" s="3">
        <v>44244</v>
      </c>
      <c r="G7349" s="1" t="s">
        <v>39</v>
      </c>
      <c r="H7349" s="1" t="s">
        <v>105</v>
      </c>
      <c r="I7349" s="1">
        <v>643</v>
      </c>
      <c r="J7349" s="1">
        <f>MONTH(BART_Rides[[#This Row],[Date]])</f>
        <v>2</v>
      </c>
      <c r="K7349" s="1">
        <f>WEEKDAY(BART_Rides[[#This Row],[Date]],2)</f>
        <v>3</v>
      </c>
      <c r="L7349" s="1" t="str">
        <f>LEFT(BART_Rides[[#This Row],[Lines]],1)</f>
        <v>Y</v>
      </c>
      <c r="M7349" s="1" t="str">
        <f>IF(BART_Rides[[#This Row],[FirstLetter]]="Y","Yes","No")</f>
        <v>Yes</v>
      </c>
      <c r="N7349" s="1" t="str">
        <f>IF(OR(BART_Rides[[#This Row],[Station Code]]="EM", BART_Rides[[#This Row],[Station Code]]="MT", BART_Rides[[#This Row],[Station Code]]="PL", BART_Rides[[#This Row],[Station Code]]="CC"), "Yes", "No")</f>
        <v>No</v>
      </c>
    </row>
    <row r="7350" spans="6:14">
      <c r="F7350" s="3">
        <v>44245</v>
      </c>
      <c r="G7350" s="1" t="s">
        <v>39</v>
      </c>
      <c r="H7350" s="1" t="s">
        <v>105</v>
      </c>
      <c r="I7350" s="1">
        <v>625</v>
      </c>
      <c r="J7350" s="1">
        <f>MONTH(BART_Rides[[#This Row],[Date]])</f>
        <v>2</v>
      </c>
      <c r="K7350" s="1">
        <f>WEEKDAY(BART_Rides[[#This Row],[Date]],2)</f>
        <v>4</v>
      </c>
      <c r="L7350" s="1" t="str">
        <f>LEFT(BART_Rides[[#This Row],[Lines]],1)</f>
        <v>Y</v>
      </c>
      <c r="M7350" s="1" t="str">
        <f>IF(BART_Rides[[#This Row],[FirstLetter]]="Y","Yes","No")</f>
        <v>Yes</v>
      </c>
      <c r="N7350" s="1" t="str">
        <f>IF(OR(BART_Rides[[#This Row],[Station Code]]="EM", BART_Rides[[#This Row],[Station Code]]="MT", BART_Rides[[#This Row],[Station Code]]="PL", BART_Rides[[#This Row],[Station Code]]="CC"), "Yes", "No")</f>
        <v>No</v>
      </c>
    </row>
    <row r="7351" spans="6:14">
      <c r="F7351" s="3">
        <v>44246</v>
      </c>
      <c r="G7351" s="1" t="s">
        <v>39</v>
      </c>
      <c r="H7351" s="1" t="s">
        <v>105</v>
      </c>
      <c r="I7351" s="1">
        <v>618</v>
      </c>
      <c r="J7351" s="1">
        <f>MONTH(BART_Rides[[#This Row],[Date]])</f>
        <v>2</v>
      </c>
      <c r="K7351" s="1">
        <f>WEEKDAY(BART_Rides[[#This Row],[Date]],2)</f>
        <v>5</v>
      </c>
      <c r="L7351" s="1" t="str">
        <f>LEFT(BART_Rides[[#This Row],[Lines]],1)</f>
        <v>Y</v>
      </c>
      <c r="M7351" s="1" t="str">
        <f>IF(BART_Rides[[#This Row],[FirstLetter]]="Y","Yes","No")</f>
        <v>Yes</v>
      </c>
      <c r="N7351" s="1" t="str">
        <f>IF(OR(BART_Rides[[#This Row],[Station Code]]="EM", BART_Rides[[#This Row],[Station Code]]="MT", BART_Rides[[#This Row],[Station Code]]="PL", BART_Rides[[#This Row],[Station Code]]="CC"), "Yes", "No")</f>
        <v>No</v>
      </c>
    </row>
    <row r="7352" spans="6:14">
      <c r="F7352" s="3">
        <v>44247</v>
      </c>
      <c r="G7352" s="1" t="s">
        <v>39</v>
      </c>
      <c r="H7352" s="1" t="s">
        <v>105</v>
      </c>
      <c r="I7352" s="1">
        <v>398</v>
      </c>
      <c r="J7352" s="1">
        <f>MONTH(BART_Rides[[#This Row],[Date]])</f>
        <v>2</v>
      </c>
      <c r="K7352" s="1">
        <f>WEEKDAY(BART_Rides[[#This Row],[Date]],2)</f>
        <v>6</v>
      </c>
      <c r="L7352" s="1" t="str">
        <f>LEFT(BART_Rides[[#This Row],[Lines]],1)</f>
        <v>Y</v>
      </c>
      <c r="M7352" s="1" t="str">
        <f>IF(BART_Rides[[#This Row],[FirstLetter]]="Y","Yes","No")</f>
        <v>Yes</v>
      </c>
      <c r="N7352" s="1" t="str">
        <f>IF(OR(BART_Rides[[#This Row],[Station Code]]="EM", BART_Rides[[#This Row],[Station Code]]="MT", BART_Rides[[#This Row],[Station Code]]="PL", BART_Rides[[#This Row],[Station Code]]="CC"), "Yes", "No")</f>
        <v>No</v>
      </c>
    </row>
    <row r="7353" spans="6:14">
      <c r="F7353" s="3">
        <v>44248</v>
      </c>
      <c r="G7353" s="1" t="s">
        <v>39</v>
      </c>
      <c r="H7353" s="1" t="s">
        <v>105</v>
      </c>
      <c r="I7353" s="1">
        <v>309</v>
      </c>
      <c r="J7353" s="1">
        <f>MONTH(BART_Rides[[#This Row],[Date]])</f>
        <v>2</v>
      </c>
      <c r="K7353" s="1">
        <f>WEEKDAY(BART_Rides[[#This Row],[Date]],2)</f>
        <v>7</v>
      </c>
      <c r="L7353" s="1" t="str">
        <f>LEFT(BART_Rides[[#This Row],[Lines]],1)</f>
        <v>Y</v>
      </c>
      <c r="M7353" s="1" t="str">
        <f>IF(BART_Rides[[#This Row],[FirstLetter]]="Y","Yes","No")</f>
        <v>Yes</v>
      </c>
      <c r="N7353" s="1" t="str">
        <f>IF(OR(BART_Rides[[#This Row],[Station Code]]="EM", BART_Rides[[#This Row],[Station Code]]="MT", BART_Rides[[#This Row],[Station Code]]="PL", BART_Rides[[#This Row],[Station Code]]="CC"), "Yes", "No")</f>
        <v>No</v>
      </c>
    </row>
    <row r="7354" spans="6:14">
      <c r="F7354" s="3">
        <v>44249</v>
      </c>
      <c r="G7354" s="1" t="s">
        <v>39</v>
      </c>
      <c r="H7354" s="1" t="s">
        <v>105</v>
      </c>
      <c r="I7354" s="1">
        <v>613</v>
      </c>
      <c r="J7354" s="1">
        <f>MONTH(BART_Rides[[#This Row],[Date]])</f>
        <v>2</v>
      </c>
      <c r="K7354" s="1">
        <f>WEEKDAY(BART_Rides[[#This Row],[Date]],2)</f>
        <v>1</v>
      </c>
      <c r="L7354" s="1" t="str">
        <f>LEFT(BART_Rides[[#This Row],[Lines]],1)</f>
        <v>Y</v>
      </c>
      <c r="M7354" s="1" t="str">
        <f>IF(BART_Rides[[#This Row],[FirstLetter]]="Y","Yes","No")</f>
        <v>Yes</v>
      </c>
      <c r="N7354" s="1" t="str">
        <f>IF(OR(BART_Rides[[#This Row],[Station Code]]="EM", BART_Rides[[#This Row],[Station Code]]="MT", BART_Rides[[#This Row],[Station Code]]="PL", BART_Rides[[#This Row],[Station Code]]="CC"), "Yes", "No")</f>
        <v>No</v>
      </c>
    </row>
    <row r="7355" spans="6:14">
      <c r="F7355" s="3">
        <v>44250</v>
      </c>
      <c r="G7355" s="1" t="s">
        <v>39</v>
      </c>
      <c r="H7355" s="1" t="s">
        <v>105</v>
      </c>
      <c r="I7355" s="1">
        <v>654</v>
      </c>
      <c r="J7355" s="1">
        <f>MONTH(BART_Rides[[#This Row],[Date]])</f>
        <v>2</v>
      </c>
      <c r="K7355" s="1">
        <f>WEEKDAY(BART_Rides[[#This Row],[Date]],2)</f>
        <v>2</v>
      </c>
      <c r="L7355" s="1" t="str">
        <f>LEFT(BART_Rides[[#This Row],[Lines]],1)</f>
        <v>Y</v>
      </c>
      <c r="M7355" s="1" t="str">
        <f>IF(BART_Rides[[#This Row],[FirstLetter]]="Y","Yes","No")</f>
        <v>Yes</v>
      </c>
      <c r="N7355" s="1" t="str">
        <f>IF(OR(BART_Rides[[#This Row],[Station Code]]="EM", BART_Rides[[#This Row],[Station Code]]="MT", BART_Rides[[#This Row],[Station Code]]="PL", BART_Rides[[#This Row],[Station Code]]="CC"), "Yes", "No")</f>
        <v>No</v>
      </c>
    </row>
    <row r="7356" spans="6:14">
      <c r="F7356" s="3">
        <v>44251</v>
      </c>
      <c r="G7356" s="1" t="s">
        <v>39</v>
      </c>
      <c r="H7356" s="1" t="s">
        <v>105</v>
      </c>
      <c r="I7356" s="1">
        <v>643</v>
      </c>
      <c r="J7356" s="1">
        <f>MONTH(BART_Rides[[#This Row],[Date]])</f>
        <v>2</v>
      </c>
      <c r="K7356" s="1">
        <f>WEEKDAY(BART_Rides[[#This Row],[Date]],2)</f>
        <v>3</v>
      </c>
      <c r="L7356" s="1" t="str">
        <f>LEFT(BART_Rides[[#This Row],[Lines]],1)</f>
        <v>Y</v>
      </c>
      <c r="M7356" s="1" t="str">
        <f>IF(BART_Rides[[#This Row],[FirstLetter]]="Y","Yes","No")</f>
        <v>Yes</v>
      </c>
      <c r="N7356" s="1" t="str">
        <f>IF(OR(BART_Rides[[#This Row],[Station Code]]="EM", BART_Rides[[#This Row],[Station Code]]="MT", BART_Rides[[#This Row],[Station Code]]="PL", BART_Rides[[#This Row],[Station Code]]="CC"), "Yes", "No")</f>
        <v>No</v>
      </c>
    </row>
    <row r="7357" spans="6:14">
      <c r="F7357" s="3">
        <v>44252</v>
      </c>
      <c r="G7357" s="1" t="s">
        <v>39</v>
      </c>
      <c r="H7357" s="1" t="s">
        <v>105</v>
      </c>
      <c r="I7357" s="1">
        <v>662</v>
      </c>
      <c r="J7357" s="1">
        <f>MONTH(BART_Rides[[#This Row],[Date]])</f>
        <v>2</v>
      </c>
      <c r="K7357" s="1">
        <f>WEEKDAY(BART_Rides[[#This Row],[Date]],2)</f>
        <v>4</v>
      </c>
      <c r="L7357" s="1" t="str">
        <f>LEFT(BART_Rides[[#This Row],[Lines]],1)</f>
        <v>Y</v>
      </c>
      <c r="M7357" s="1" t="str">
        <f>IF(BART_Rides[[#This Row],[FirstLetter]]="Y","Yes","No")</f>
        <v>Yes</v>
      </c>
      <c r="N7357" s="1" t="str">
        <f>IF(OR(BART_Rides[[#This Row],[Station Code]]="EM", BART_Rides[[#This Row],[Station Code]]="MT", BART_Rides[[#This Row],[Station Code]]="PL", BART_Rides[[#This Row],[Station Code]]="CC"), "Yes", "No")</f>
        <v>No</v>
      </c>
    </row>
    <row r="7358" spans="6:14">
      <c r="F7358" s="3">
        <v>44253</v>
      </c>
      <c r="G7358" s="1" t="s">
        <v>39</v>
      </c>
      <c r="H7358" s="1" t="s">
        <v>105</v>
      </c>
      <c r="I7358" s="1">
        <v>680</v>
      </c>
      <c r="J7358" s="1">
        <f>MONTH(BART_Rides[[#This Row],[Date]])</f>
        <v>2</v>
      </c>
      <c r="K7358" s="1">
        <f>WEEKDAY(BART_Rides[[#This Row],[Date]],2)</f>
        <v>5</v>
      </c>
      <c r="L7358" s="1" t="str">
        <f>LEFT(BART_Rides[[#This Row],[Lines]],1)</f>
        <v>Y</v>
      </c>
      <c r="M7358" s="1" t="str">
        <f>IF(BART_Rides[[#This Row],[FirstLetter]]="Y","Yes","No")</f>
        <v>Yes</v>
      </c>
      <c r="N7358" s="1" t="str">
        <f>IF(OR(BART_Rides[[#This Row],[Station Code]]="EM", BART_Rides[[#This Row],[Station Code]]="MT", BART_Rides[[#This Row],[Station Code]]="PL", BART_Rides[[#This Row],[Station Code]]="CC"), "Yes", "No")</f>
        <v>No</v>
      </c>
    </row>
    <row r="7359" spans="6:14">
      <c r="F7359" s="3">
        <v>44254</v>
      </c>
      <c r="G7359" s="1" t="s">
        <v>39</v>
      </c>
      <c r="H7359" s="1" t="s">
        <v>105</v>
      </c>
      <c r="I7359" s="1">
        <v>414</v>
      </c>
      <c r="J7359" s="1">
        <f>MONTH(BART_Rides[[#This Row],[Date]])</f>
        <v>2</v>
      </c>
      <c r="K7359" s="1">
        <f>WEEKDAY(BART_Rides[[#This Row],[Date]],2)</f>
        <v>6</v>
      </c>
      <c r="L7359" s="1" t="str">
        <f>LEFT(BART_Rides[[#This Row],[Lines]],1)</f>
        <v>Y</v>
      </c>
      <c r="M7359" s="1" t="str">
        <f>IF(BART_Rides[[#This Row],[FirstLetter]]="Y","Yes","No")</f>
        <v>Yes</v>
      </c>
      <c r="N7359" s="1" t="str">
        <f>IF(OR(BART_Rides[[#This Row],[Station Code]]="EM", BART_Rides[[#This Row],[Station Code]]="MT", BART_Rides[[#This Row],[Station Code]]="PL", BART_Rides[[#This Row],[Station Code]]="CC"), "Yes", "No")</f>
        <v>No</v>
      </c>
    </row>
    <row r="7360" spans="6:14">
      <c r="F7360" s="3">
        <v>44255</v>
      </c>
      <c r="G7360" s="1" t="s">
        <v>39</v>
      </c>
      <c r="H7360" s="1" t="s">
        <v>105</v>
      </c>
      <c r="I7360" s="1">
        <v>334</v>
      </c>
      <c r="J7360" s="1">
        <f>MONTH(BART_Rides[[#This Row],[Date]])</f>
        <v>2</v>
      </c>
      <c r="K7360" s="1">
        <f>WEEKDAY(BART_Rides[[#This Row],[Date]],2)</f>
        <v>7</v>
      </c>
      <c r="L7360" s="1" t="str">
        <f>LEFT(BART_Rides[[#This Row],[Lines]],1)</f>
        <v>Y</v>
      </c>
      <c r="M7360" s="1" t="str">
        <f>IF(BART_Rides[[#This Row],[FirstLetter]]="Y","Yes","No")</f>
        <v>Yes</v>
      </c>
      <c r="N7360" s="1" t="str">
        <f>IF(OR(BART_Rides[[#This Row],[Station Code]]="EM", BART_Rides[[#This Row],[Station Code]]="MT", BART_Rides[[#This Row],[Station Code]]="PL", BART_Rides[[#This Row],[Station Code]]="CC"), "Yes", "No")</f>
        <v>No</v>
      </c>
    </row>
    <row r="7361" spans="6:14">
      <c r="F7361" s="3">
        <v>44256</v>
      </c>
      <c r="G7361" s="1" t="s">
        <v>39</v>
      </c>
      <c r="H7361" s="1" t="s">
        <v>105</v>
      </c>
      <c r="I7361" s="1">
        <v>623</v>
      </c>
      <c r="J7361" s="1">
        <f>MONTH(BART_Rides[[#This Row],[Date]])</f>
        <v>3</v>
      </c>
      <c r="K7361" s="1">
        <f>WEEKDAY(BART_Rides[[#This Row],[Date]],2)</f>
        <v>1</v>
      </c>
      <c r="L7361" s="1" t="str">
        <f>LEFT(BART_Rides[[#This Row],[Lines]],1)</f>
        <v>Y</v>
      </c>
      <c r="M7361" s="1" t="str">
        <f>IF(BART_Rides[[#This Row],[FirstLetter]]="Y","Yes","No")</f>
        <v>Yes</v>
      </c>
      <c r="N7361" s="1" t="str">
        <f>IF(OR(BART_Rides[[#This Row],[Station Code]]="EM", BART_Rides[[#This Row],[Station Code]]="MT", BART_Rides[[#This Row],[Station Code]]="PL", BART_Rides[[#This Row],[Station Code]]="CC"), "Yes", "No")</f>
        <v>No</v>
      </c>
    </row>
    <row r="7362" spans="6:14">
      <c r="F7362" s="3">
        <v>44257</v>
      </c>
      <c r="G7362" s="1" t="s">
        <v>39</v>
      </c>
      <c r="H7362" s="1" t="s">
        <v>105</v>
      </c>
      <c r="I7362" s="1">
        <v>665</v>
      </c>
      <c r="J7362" s="1">
        <f>MONTH(BART_Rides[[#This Row],[Date]])</f>
        <v>3</v>
      </c>
      <c r="K7362" s="1">
        <f>WEEKDAY(BART_Rides[[#This Row],[Date]],2)</f>
        <v>2</v>
      </c>
      <c r="L7362" s="1" t="str">
        <f>LEFT(BART_Rides[[#This Row],[Lines]],1)</f>
        <v>Y</v>
      </c>
      <c r="M7362" s="1" t="str">
        <f>IF(BART_Rides[[#This Row],[FirstLetter]]="Y","Yes","No")</f>
        <v>Yes</v>
      </c>
      <c r="N7362" s="1" t="str">
        <f>IF(OR(BART_Rides[[#This Row],[Station Code]]="EM", BART_Rides[[#This Row],[Station Code]]="MT", BART_Rides[[#This Row],[Station Code]]="PL", BART_Rides[[#This Row],[Station Code]]="CC"), "Yes", "No")</f>
        <v>No</v>
      </c>
    </row>
    <row r="7363" spans="6:14">
      <c r="F7363" s="3">
        <v>44258</v>
      </c>
      <c r="G7363" s="1" t="s">
        <v>39</v>
      </c>
      <c r="H7363" s="1" t="s">
        <v>105</v>
      </c>
      <c r="I7363" s="1">
        <v>648</v>
      </c>
      <c r="J7363" s="1">
        <f>MONTH(BART_Rides[[#This Row],[Date]])</f>
        <v>3</v>
      </c>
      <c r="K7363" s="1">
        <f>WEEKDAY(BART_Rides[[#This Row],[Date]],2)</f>
        <v>3</v>
      </c>
      <c r="L7363" s="1" t="str">
        <f>LEFT(BART_Rides[[#This Row],[Lines]],1)</f>
        <v>Y</v>
      </c>
      <c r="M7363" s="1" t="str">
        <f>IF(BART_Rides[[#This Row],[FirstLetter]]="Y","Yes","No")</f>
        <v>Yes</v>
      </c>
      <c r="N7363" s="1" t="str">
        <f>IF(OR(BART_Rides[[#This Row],[Station Code]]="EM", BART_Rides[[#This Row],[Station Code]]="MT", BART_Rides[[#This Row],[Station Code]]="PL", BART_Rides[[#This Row],[Station Code]]="CC"), "Yes", "No")</f>
        <v>No</v>
      </c>
    </row>
    <row r="7364" spans="6:14">
      <c r="F7364" s="3">
        <v>44259</v>
      </c>
      <c r="G7364" s="1" t="s">
        <v>39</v>
      </c>
      <c r="H7364" s="1" t="s">
        <v>105</v>
      </c>
      <c r="I7364" s="1">
        <v>701</v>
      </c>
      <c r="J7364" s="1">
        <f>MONTH(BART_Rides[[#This Row],[Date]])</f>
        <v>3</v>
      </c>
      <c r="K7364" s="1">
        <f>WEEKDAY(BART_Rides[[#This Row],[Date]],2)</f>
        <v>4</v>
      </c>
      <c r="L7364" s="1" t="str">
        <f>LEFT(BART_Rides[[#This Row],[Lines]],1)</f>
        <v>Y</v>
      </c>
      <c r="M7364" s="1" t="str">
        <f>IF(BART_Rides[[#This Row],[FirstLetter]]="Y","Yes","No")</f>
        <v>Yes</v>
      </c>
      <c r="N7364" s="1" t="str">
        <f>IF(OR(BART_Rides[[#This Row],[Station Code]]="EM", BART_Rides[[#This Row],[Station Code]]="MT", BART_Rides[[#This Row],[Station Code]]="PL", BART_Rides[[#This Row],[Station Code]]="CC"), "Yes", "No")</f>
        <v>No</v>
      </c>
    </row>
    <row r="7365" spans="6:14">
      <c r="F7365" s="3">
        <v>44260</v>
      </c>
      <c r="G7365" s="1" t="s">
        <v>39</v>
      </c>
      <c r="H7365" s="1" t="s">
        <v>105</v>
      </c>
      <c r="I7365" s="1">
        <v>724</v>
      </c>
      <c r="J7365" s="1">
        <f>MONTH(BART_Rides[[#This Row],[Date]])</f>
        <v>3</v>
      </c>
      <c r="K7365" s="1">
        <f>WEEKDAY(BART_Rides[[#This Row],[Date]],2)</f>
        <v>5</v>
      </c>
      <c r="L7365" s="1" t="str">
        <f>LEFT(BART_Rides[[#This Row],[Lines]],1)</f>
        <v>Y</v>
      </c>
      <c r="M7365" s="1" t="str">
        <f>IF(BART_Rides[[#This Row],[FirstLetter]]="Y","Yes","No")</f>
        <v>Yes</v>
      </c>
      <c r="N7365" s="1" t="str">
        <f>IF(OR(BART_Rides[[#This Row],[Station Code]]="EM", BART_Rides[[#This Row],[Station Code]]="MT", BART_Rides[[#This Row],[Station Code]]="PL", BART_Rides[[#This Row],[Station Code]]="CC"), "Yes", "No")</f>
        <v>No</v>
      </c>
    </row>
    <row r="7366" spans="6:14">
      <c r="F7366" s="3">
        <v>44261</v>
      </c>
      <c r="G7366" s="1" t="s">
        <v>39</v>
      </c>
      <c r="H7366" s="1" t="s">
        <v>105</v>
      </c>
      <c r="I7366" s="1">
        <v>435</v>
      </c>
      <c r="J7366" s="1">
        <f>MONTH(BART_Rides[[#This Row],[Date]])</f>
        <v>3</v>
      </c>
      <c r="K7366" s="1">
        <f>WEEKDAY(BART_Rides[[#This Row],[Date]],2)</f>
        <v>6</v>
      </c>
      <c r="L7366" s="1" t="str">
        <f>LEFT(BART_Rides[[#This Row],[Lines]],1)</f>
        <v>Y</v>
      </c>
      <c r="M7366" s="1" t="str">
        <f>IF(BART_Rides[[#This Row],[FirstLetter]]="Y","Yes","No")</f>
        <v>Yes</v>
      </c>
      <c r="N7366" s="1" t="str">
        <f>IF(OR(BART_Rides[[#This Row],[Station Code]]="EM", BART_Rides[[#This Row],[Station Code]]="MT", BART_Rides[[#This Row],[Station Code]]="PL", BART_Rides[[#This Row],[Station Code]]="CC"), "Yes", "No")</f>
        <v>No</v>
      </c>
    </row>
    <row r="7367" spans="6:14">
      <c r="F7367" s="3">
        <v>44262</v>
      </c>
      <c r="G7367" s="1" t="s">
        <v>39</v>
      </c>
      <c r="H7367" s="1" t="s">
        <v>105</v>
      </c>
      <c r="I7367" s="1">
        <v>392</v>
      </c>
      <c r="J7367" s="1">
        <f>MONTH(BART_Rides[[#This Row],[Date]])</f>
        <v>3</v>
      </c>
      <c r="K7367" s="1">
        <f>WEEKDAY(BART_Rides[[#This Row],[Date]],2)</f>
        <v>7</v>
      </c>
      <c r="L7367" s="1" t="str">
        <f>LEFT(BART_Rides[[#This Row],[Lines]],1)</f>
        <v>Y</v>
      </c>
      <c r="M7367" s="1" t="str">
        <f>IF(BART_Rides[[#This Row],[FirstLetter]]="Y","Yes","No")</f>
        <v>Yes</v>
      </c>
      <c r="N7367" s="1" t="str">
        <f>IF(OR(BART_Rides[[#This Row],[Station Code]]="EM", BART_Rides[[#This Row],[Station Code]]="MT", BART_Rides[[#This Row],[Station Code]]="PL", BART_Rides[[#This Row],[Station Code]]="CC"), "Yes", "No")</f>
        <v>No</v>
      </c>
    </row>
    <row r="7368" spans="6:14">
      <c r="F7368" s="3">
        <v>44263</v>
      </c>
      <c r="G7368" s="1" t="s">
        <v>39</v>
      </c>
      <c r="H7368" s="1" t="s">
        <v>105</v>
      </c>
      <c r="I7368" s="1">
        <v>655</v>
      </c>
      <c r="J7368" s="1">
        <f>MONTH(BART_Rides[[#This Row],[Date]])</f>
        <v>3</v>
      </c>
      <c r="K7368" s="1">
        <f>WEEKDAY(BART_Rides[[#This Row],[Date]],2)</f>
        <v>1</v>
      </c>
      <c r="L7368" s="1" t="str">
        <f>LEFT(BART_Rides[[#This Row],[Lines]],1)</f>
        <v>Y</v>
      </c>
      <c r="M7368" s="1" t="str">
        <f>IF(BART_Rides[[#This Row],[FirstLetter]]="Y","Yes","No")</f>
        <v>Yes</v>
      </c>
      <c r="N7368" s="1" t="str">
        <f>IF(OR(BART_Rides[[#This Row],[Station Code]]="EM", BART_Rides[[#This Row],[Station Code]]="MT", BART_Rides[[#This Row],[Station Code]]="PL", BART_Rides[[#This Row],[Station Code]]="CC"), "Yes", "No")</f>
        <v>No</v>
      </c>
    </row>
    <row r="7369" spans="6:14">
      <c r="F7369" s="3">
        <v>44264</v>
      </c>
      <c r="G7369" s="1" t="s">
        <v>39</v>
      </c>
      <c r="H7369" s="1" t="s">
        <v>105</v>
      </c>
      <c r="I7369" s="1">
        <v>668</v>
      </c>
      <c r="J7369" s="1">
        <f>MONTH(BART_Rides[[#This Row],[Date]])</f>
        <v>3</v>
      </c>
      <c r="K7369" s="1">
        <f>WEEKDAY(BART_Rides[[#This Row],[Date]],2)</f>
        <v>2</v>
      </c>
      <c r="L7369" s="1" t="str">
        <f>LEFT(BART_Rides[[#This Row],[Lines]],1)</f>
        <v>Y</v>
      </c>
      <c r="M7369" s="1" t="str">
        <f>IF(BART_Rides[[#This Row],[FirstLetter]]="Y","Yes","No")</f>
        <v>Yes</v>
      </c>
      <c r="N7369" s="1" t="str">
        <f>IF(OR(BART_Rides[[#This Row],[Station Code]]="EM", BART_Rides[[#This Row],[Station Code]]="MT", BART_Rides[[#This Row],[Station Code]]="PL", BART_Rides[[#This Row],[Station Code]]="CC"), "Yes", "No")</f>
        <v>No</v>
      </c>
    </row>
    <row r="7370" spans="6:14">
      <c r="F7370" s="3">
        <v>44265</v>
      </c>
      <c r="G7370" s="1" t="s">
        <v>39</v>
      </c>
      <c r="H7370" s="1" t="s">
        <v>105</v>
      </c>
      <c r="I7370" s="1">
        <v>641</v>
      </c>
      <c r="J7370" s="1">
        <f>MONTH(BART_Rides[[#This Row],[Date]])</f>
        <v>3</v>
      </c>
      <c r="K7370" s="1">
        <f>WEEKDAY(BART_Rides[[#This Row],[Date]],2)</f>
        <v>3</v>
      </c>
      <c r="L7370" s="1" t="str">
        <f>LEFT(BART_Rides[[#This Row],[Lines]],1)</f>
        <v>Y</v>
      </c>
      <c r="M7370" s="1" t="str">
        <f>IF(BART_Rides[[#This Row],[FirstLetter]]="Y","Yes","No")</f>
        <v>Yes</v>
      </c>
      <c r="N7370" s="1" t="str">
        <f>IF(OR(BART_Rides[[#This Row],[Station Code]]="EM", BART_Rides[[#This Row],[Station Code]]="MT", BART_Rides[[#This Row],[Station Code]]="PL", BART_Rides[[#This Row],[Station Code]]="CC"), "Yes", "No")</f>
        <v>No</v>
      </c>
    </row>
    <row r="7371" spans="6:14">
      <c r="F7371" s="3">
        <v>44266</v>
      </c>
      <c r="G7371" s="1" t="s">
        <v>39</v>
      </c>
      <c r="H7371" s="1" t="s">
        <v>105</v>
      </c>
      <c r="I7371" s="1">
        <v>676</v>
      </c>
      <c r="J7371" s="1">
        <f>MONTH(BART_Rides[[#This Row],[Date]])</f>
        <v>3</v>
      </c>
      <c r="K7371" s="1">
        <f>WEEKDAY(BART_Rides[[#This Row],[Date]],2)</f>
        <v>4</v>
      </c>
      <c r="L7371" s="1" t="str">
        <f>LEFT(BART_Rides[[#This Row],[Lines]],1)</f>
        <v>Y</v>
      </c>
      <c r="M7371" s="1" t="str">
        <f>IF(BART_Rides[[#This Row],[FirstLetter]]="Y","Yes","No")</f>
        <v>Yes</v>
      </c>
      <c r="N7371" s="1" t="str">
        <f>IF(OR(BART_Rides[[#This Row],[Station Code]]="EM", BART_Rides[[#This Row],[Station Code]]="MT", BART_Rides[[#This Row],[Station Code]]="PL", BART_Rides[[#This Row],[Station Code]]="CC"), "Yes", "No")</f>
        <v>No</v>
      </c>
    </row>
    <row r="7372" spans="6:14">
      <c r="F7372" s="3">
        <v>44267</v>
      </c>
      <c r="G7372" s="1" t="s">
        <v>39</v>
      </c>
      <c r="H7372" s="1" t="s">
        <v>105</v>
      </c>
      <c r="I7372" s="1">
        <v>728</v>
      </c>
      <c r="J7372" s="1">
        <f>MONTH(BART_Rides[[#This Row],[Date]])</f>
        <v>3</v>
      </c>
      <c r="K7372" s="1">
        <f>WEEKDAY(BART_Rides[[#This Row],[Date]],2)</f>
        <v>5</v>
      </c>
      <c r="L7372" s="1" t="str">
        <f>LEFT(BART_Rides[[#This Row],[Lines]],1)</f>
        <v>Y</v>
      </c>
      <c r="M7372" s="1" t="str">
        <f>IF(BART_Rides[[#This Row],[FirstLetter]]="Y","Yes","No")</f>
        <v>Yes</v>
      </c>
      <c r="N7372" s="1" t="str">
        <f>IF(OR(BART_Rides[[#This Row],[Station Code]]="EM", BART_Rides[[#This Row],[Station Code]]="MT", BART_Rides[[#This Row],[Station Code]]="PL", BART_Rides[[#This Row],[Station Code]]="CC"), "Yes", "No")</f>
        <v>No</v>
      </c>
    </row>
    <row r="7373" spans="6:14">
      <c r="F7373" s="3">
        <v>44268</v>
      </c>
      <c r="G7373" s="1" t="s">
        <v>39</v>
      </c>
      <c r="H7373" s="1" t="s">
        <v>105</v>
      </c>
      <c r="I7373" s="1">
        <v>454</v>
      </c>
      <c r="J7373" s="1">
        <f>MONTH(BART_Rides[[#This Row],[Date]])</f>
        <v>3</v>
      </c>
      <c r="K7373" s="1">
        <f>WEEKDAY(BART_Rides[[#This Row],[Date]],2)</f>
        <v>6</v>
      </c>
      <c r="L7373" s="1" t="str">
        <f>LEFT(BART_Rides[[#This Row],[Lines]],1)</f>
        <v>Y</v>
      </c>
      <c r="M7373" s="1" t="str">
        <f>IF(BART_Rides[[#This Row],[FirstLetter]]="Y","Yes","No")</f>
        <v>Yes</v>
      </c>
      <c r="N7373" s="1" t="str">
        <f>IF(OR(BART_Rides[[#This Row],[Station Code]]="EM", BART_Rides[[#This Row],[Station Code]]="MT", BART_Rides[[#This Row],[Station Code]]="PL", BART_Rides[[#This Row],[Station Code]]="CC"), "Yes", "No")</f>
        <v>No</v>
      </c>
    </row>
    <row r="7374" spans="6:14">
      <c r="F7374" s="3">
        <v>44269</v>
      </c>
      <c r="G7374" s="1" t="s">
        <v>39</v>
      </c>
      <c r="H7374" s="1" t="s">
        <v>105</v>
      </c>
      <c r="I7374" s="1">
        <v>299</v>
      </c>
      <c r="J7374" s="1">
        <f>MONTH(BART_Rides[[#This Row],[Date]])</f>
        <v>3</v>
      </c>
      <c r="K7374" s="1">
        <f>WEEKDAY(BART_Rides[[#This Row],[Date]],2)</f>
        <v>7</v>
      </c>
      <c r="L7374" s="1" t="str">
        <f>LEFT(BART_Rides[[#This Row],[Lines]],1)</f>
        <v>Y</v>
      </c>
      <c r="M7374" s="1" t="str">
        <f>IF(BART_Rides[[#This Row],[FirstLetter]]="Y","Yes","No")</f>
        <v>Yes</v>
      </c>
      <c r="N7374" s="1" t="str">
        <f>IF(OR(BART_Rides[[#This Row],[Station Code]]="EM", BART_Rides[[#This Row],[Station Code]]="MT", BART_Rides[[#This Row],[Station Code]]="PL", BART_Rides[[#This Row],[Station Code]]="CC"), "Yes", "No")</f>
        <v>No</v>
      </c>
    </row>
    <row r="7375" spans="6:14">
      <c r="F7375" s="3">
        <v>44270</v>
      </c>
      <c r="G7375" s="1" t="s">
        <v>39</v>
      </c>
      <c r="H7375" s="1" t="s">
        <v>105</v>
      </c>
      <c r="I7375" s="1">
        <v>654</v>
      </c>
      <c r="J7375" s="1">
        <f>MONTH(BART_Rides[[#This Row],[Date]])</f>
        <v>3</v>
      </c>
      <c r="K7375" s="1">
        <f>WEEKDAY(BART_Rides[[#This Row],[Date]],2)</f>
        <v>1</v>
      </c>
      <c r="L7375" s="1" t="str">
        <f>LEFT(BART_Rides[[#This Row],[Lines]],1)</f>
        <v>Y</v>
      </c>
      <c r="M7375" s="1" t="str">
        <f>IF(BART_Rides[[#This Row],[FirstLetter]]="Y","Yes","No")</f>
        <v>Yes</v>
      </c>
      <c r="N7375" s="1" t="str">
        <f>IF(OR(BART_Rides[[#This Row],[Station Code]]="EM", BART_Rides[[#This Row],[Station Code]]="MT", BART_Rides[[#This Row],[Station Code]]="PL", BART_Rides[[#This Row],[Station Code]]="CC"), "Yes", "No")</f>
        <v>No</v>
      </c>
    </row>
    <row r="7376" spans="6:14">
      <c r="F7376" s="3">
        <v>44271</v>
      </c>
      <c r="G7376" s="1" t="s">
        <v>39</v>
      </c>
      <c r="H7376" s="1" t="s">
        <v>105</v>
      </c>
      <c r="I7376" s="1">
        <v>734</v>
      </c>
      <c r="J7376" s="1">
        <f>MONTH(BART_Rides[[#This Row],[Date]])</f>
        <v>3</v>
      </c>
      <c r="K7376" s="1">
        <f>WEEKDAY(BART_Rides[[#This Row],[Date]],2)</f>
        <v>2</v>
      </c>
      <c r="L7376" s="1" t="str">
        <f>LEFT(BART_Rides[[#This Row],[Lines]],1)</f>
        <v>Y</v>
      </c>
      <c r="M7376" s="1" t="str">
        <f>IF(BART_Rides[[#This Row],[FirstLetter]]="Y","Yes","No")</f>
        <v>Yes</v>
      </c>
      <c r="N7376" s="1" t="str">
        <f>IF(OR(BART_Rides[[#This Row],[Station Code]]="EM", BART_Rides[[#This Row],[Station Code]]="MT", BART_Rides[[#This Row],[Station Code]]="PL", BART_Rides[[#This Row],[Station Code]]="CC"), "Yes", "No")</f>
        <v>No</v>
      </c>
    </row>
    <row r="7377" spans="6:14">
      <c r="F7377" s="3">
        <v>44272</v>
      </c>
      <c r="G7377" s="1" t="s">
        <v>39</v>
      </c>
      <c r="H7377" s="1" t="s">
        <v>105</v>
      </c>
      <c r="I7377" s="1">
        <v>730</v>
      </c>
      <c r="J7377" s="1">
        <f>MONTH(BART_Rides[[#This Row],[Date]])</f>
        <v>3</v>
      </c>
      <c r="K7377" s="1">
        <f>WEEKDAY(BART_Rides[[#This Row],[Date]],2)</f>
        <v>3</v>
      </c>
      <c r="L7377" s="1" t="str">
        <f>LEFT(BART_Rides[[#This Row],[Lines]],1)</f>
        <v>Y</v>
      </c>
      <c r="M7377" s="1" t="str">
        <f>IF(BART_Rides[[#This Row],[FirstLetter]]="Y","Yes","No")</f>
        <v>Yes</v>
      </c>
      <c r="N7377" s="1" t="str">
        <f>IF(OR(BART_Rides[[#This Row],[Station Code]]="EM", BART_Rides[[#This Row],[Station Code]]="MT", BART_Rides[[#This Row],[Station Code]]="PL", BART_Rides[[#This Row],[Station Code]]="CC"), "Yes", "No")</f>
        <v>No</v>
      </c>
    </row>
    <row r="7378" spans="6:14">
      <c r="F7378" s="3">
        <v>44273</v>
      </c>
      <c r="G7378" s="1" t="s">
        <v>39</v>
      </c>
      <c r="H7378" s="1" t="s">
        <v>105</v>
      </c>
      <c r="I7378" s="1">
        <v>645</v>
      </c>
      <c r="J7378" s="1">
        <f>MONTH(BART_Rides[[#This Row],[Date]])</f>
        <v>3</v>
      </c>
      <c r="K7378" s="1">
        <f>WEEKDAY(BART_Rides[[#This Row],[Date]],2)</f>
        <v>4</v>
      </c>
      <c r="L7378" s="1" t="str">
        <f>LEFT(BART_Rides[[#This Row],[Lines]],1)</f>
        <v>Y</v>
      </c>
      <c r="M7378" s="1" t="str">
        <f>IF(BART_Rides[[#This Row],[FirstLetter]]="Y","Yes","No")</f>
        <v>Yes</v>
      </c>
      <c r="N7378" s="1" t="str">
        <f>IF(OR(BART_Rides[[#This Row],[Station Code]]="EM", BART_Rides[[#This Row],[Station Code]]="MT", BART_Rides[[#This Row],[Station Code]]="PL", BART_Rides[[#This Row],[Station Code]]="CC"), "Yes", "No")</f>
        <v>No</v>
      </c>
    </row>
    <row r="7379" spans="6:14">
      <c r="F7379" s="3">
        <v>44274</v>
      </c>
      <c r="G7379" s="1" t="s">
        <v>39</v>
      </c>
      <c r="H7379" s="1" t="s">
        <v>105</v>
      </c>
      <c r="I7379" s="1">
        <v>758</v>
      </c>
      <c r="J7379" s="1">
        <f>MONTH(BART_Rides[[#This Row],[Date]])</f>
        <v>3</v>
      </c>
      <c r="K7379" s="1">
        <f>WEEKDAY(BART_Rides[[#This Row],[Date]],2)</f>
        <v>5</v>
      </c>
      <c r="L7379" s="1" t="str">
        <f>LEFT(BART_Rides[[#This Row],[Lines]],1)</f>
        <v>Y</v>
      </c>
      <c r="M7379" s="1" t="str">
        <f>IF(BART_Rides[[#This Row],[FirstLetter]]="Y","Yes","No")</f>
        <v>Yes</v>
      </c>
      <c r="N7379" s="1" t="str">
        <f>IF(OR(BART_Rides[[#This Row],[Station Code]]="EM", BART_Rides[[#This Row],[Station Code]]="MT", BART_Rides[[#This Row],[Station Code]]="PL", BART_Rides[[#This Row],[Station Code]]="CC"), "Yes", "No")</f>
        <v>No</v>
      </c>
    </row>
    <row r="7380" spans="6:14">
      <c r="F7380" s="3">
        <v>44275</v>
      </c>
      <c r="G7380" s="1" t="s">
        <v>39</v>
      </c>
      <c r="H7380" s="1" t="s">
        <v>105</v>
      </c>
      <c r="I7380" s="1">
        <v>428</v>
      </c>
      <c r="J7380" s="1">
        <f>MONTH(BART_Rides[[#This Row],[Date]])</f>
        <v>3</v>
      </c>
      <c r="K7380" s="1">
        <f>WEEKDAY(BART_Rides[[#This Row],[Date]],2)</f>
        <v>6</v>
      </c>
      <c r="L7380" s="1" t="str">
        <f>LEFT(BART_Rides[[#This Row],[Lines]],1)</f>
        <v>Y</v>
      </c>
      <c r="M7380" s="1" t="str">
        <f>IF(BART_Rides[[#This Row],[FirstLetter]]="Y","Yes","No")</f>
        <v>Yes</v>
      </c>
      <c r="N7380" s="1" t="str">
        <f>IF(OR(BART_Rides[[#This Row],[Station Code]]="EM", BART_Rides[[#This Row],[Station Code]]="MT", BART_Rides[[#This Row],[Station Code]]="PL", BART_Rides[[#This Row],[Station Code]]="CC"), "Yes", "No")</f>
        <v>No</v>
      </c>
    </row>
    <row r="7381" spans="6:14">
      <c r="F7381" s="3">
        <v>44276</v>
      </c>
      <c r="G7381" s="1" t="s">
        <v>39</v>
      </c>
      <c r="H7381" s="1" t="s">
        <v>105</v>
      </c>
      <c r="I7381" s="1">
        <v>359</v>
      </c>
      <c r="J7381" s="1">
        <f>MONTH(BART_Rides[[#This Row],[Date]])</f>
        <v>3</v>
      </c>
      <c r="K7381" s="1">
        <f>WEEKDAY(BART_Rides[[#This Row],[Date]],2)</f>
        <v>7</v>
      </c>
      <c r="L7381" s="1" t="str">
        <f>LEFT(BART_Rides[[#This Row],[Lines]],1)</f>
        <v>Y</v>
      </c>
      <c r="M7381" s="1" t="str">
        <f>IF(BART_Rides[[#This Row],[FirstLetter]]="Y","Yes","No")</f>
        <v>Yes</v>
      </c>
      <c r="N7381" s="1" t="str">
        <f>IF(OR(BART_Rides[[#This Row],[Station Code]]="EM", BART_Rides[[#This Row],[Station Code]]="MT", BART_Rides[[#This Row],[Station Code]]="PL", BART_Rides[[#This Row],[Station Code]]="CC"), "Yes", "No")</f>
        <v>No</v>
      </c>
    </row>
    <row r="7382" spans="6:14">
      <c r="F7382" s="3">
        <v>44277</v>
      </c>
      <c r="G7382" s="1" t="s">
        <v>39</v>
      </c>
      <c r="H7382" s="1" t="s">
        <v>105</v>
      </c>
      <c r="I7382" s="1">
        <v>683</v>
      </c>
      <c r="J7382" s="1">
        <f>MONTH(BART_Rides[[#This Row],[Date]])</f>
        <v>3</v>
      </c>
      <c r="K7382" s="1">
        <f>WEEKDAY(BART_Rides[[#This Row],[Date]],2)</f>
        <v>1</v>
      </c>
      <c r="L7382" s="1" t="str">
        <f>LEFT(BART_Rides[[#This Row],[Lines]],1)</f>
        <v>Y</v>
      </c>
      <c r="M7382" s="1" t="str">
        <f>IF(BART_Rides[[#This Row],[FirstLetter]]="Y","Yes","No")</f>
        <v>Yes</v>
      </c>
      <c r="N7382" s="1" t="str">
        <f>IF(OR(BART_Rides[[#This Row],[Station Code]]="EM", BART_Rides[[#This Row],[Station Code]]="MT", BART_Rides[[#This Row],[Station Code]]="PL", BART_Rides[[#This Row],[Station Code]]="CC"), "Yes", "No")</f>
        <v>No</v>
      </c>
    </row>
    <row r="7383" spans="6:14">
      <c r="F7383" s="3">
        <v>44278</v>
      </c>
      <c r="G7383" s="1" t="s">
        <v>39</v>
      </c>
      <c r="H7383" s="1" t="s">
        <v>105</v>
      </c>
      <c r="I7383" s="1">
        <v>705</v>
      </c>
      <c r="J7383" s="1">
        <f>MONTH(BART_Rides[[#This Row],[Date]])</f>
        <v>3</v>
      </c>
      <c r="K7383" s="1">
        <f>WEEKDAY(BART_Rides[[#This Row],[Date]],2)</f>
        <v>2</v>
      </c>
      <c r="L7383" s="1" t="str">
        <f>LEFT(BART_Rides[[#This Row],[Lines]],1)</f>
        <v>Y</v>
      </c>
      <c r="M7383" s="1" t="str">
        <f>IF(BART_Rides[[#This Row],[FirstLetter]]="Y","Yes","No")</f>
        <v>Yes</v>
      </c>
      <c r="N7383" s="1" t="str">
        <f>IF(OR(BART_Rides[[#This Row],[Station Code]]="EM", BART_Rides[[#This Row],[Station Code]]="MT", BART_Rides[[#This Row],[Station Code]]="PL", BART_Rides[[#This Row],[Station Code]]="CC"), "Yes", "No")</f>
        <v>No</v>
      </c>
    </row>
    <row r="7384" spans="6:14">
      <c r="F7384" s="3">
        <v>44279</v>
      </c>
      <c r="G7384" s="1" t="s">
        <v>39</v>
      </c>
      <c r="H7384" s="1" t="s">
        <v>105</v>
      </c>
      <c r="I7384" s="1">
        <v>738</v>
      </c>
      <c r="J7384" s="1">
        <f>MONTH(BART_Rides[[#This Row],[Date]])</f>
        <v>3</v>
      </c>
      <c r="K7384" s="1">
        <f>WEEKDAY(BART_Rides[[#This Row],[Date]],2)</f>
        <v>3</v>
      </c>
      <c r="L7384" s="1" t="str">
        <f>LEFT(BART_Rides[[#This Row],[Lines]],1)</f>
        <v>Y</v>
      </c>
      <c r="M7384" s="1" t="str">
        <f>IF(BART_Rides[[#This Row],[FirstLetter]]="Y","Yes","No")</f>
        <v>Yes</v>
      </c>
      <c r="N7384" s="1" t="str">
        <f>IF(OR(BART_Rides[[#This Row],[Station Code]]="EM", BART_Rides[[#This Row],[Station Code]]="MT", BART_Rides[[#This Row],[Station Code]]="PL", BART_Rides[[#This Row],[Station Code]]="CC"), "Yes", "No")</f>
        <v>No</v>
      </c>
    </row>
    <row r="7385" spans="6:14">
      <c r="F7385" s="3">
        <v>44280</v>
      </c>
      <c r="G7385" s="1" t="s">
        <v>39</v>
      </c>
      <c r="H7385" s="1" t="s">
        <v>105</v>
      </c>
      <c r="I7385" s="1">
        <v>733</v>
      </c>
      <c r="J7385" s="1">
        <f>MONTH(BART_Rides[[#This Row],[Date]])</f>
        <v>3</v>
      </c>
      <c r="K7385" s="1">
        <f>WEEKDAY(BART_Rides[[#This Row],[Date]],2)</f>
        <v>4</v>
      </c>
      <c r="L7385" s="1" t="str">
        <f>LEFT(BART_Rides[[#This Row],[Lines]],1)</f>
        <v>Y</v>
      </c>
      <c r="M7385" s="1" t="str">
        <f>IF(BART_Rides[[#This Row],[FirstLetter]]="Y","Yes","No")</f>
        <v>Yes</v>
      </c>
      <c r="N7385" s="1" t="str">
        <f>IF(OR(BART_Rides[[#This Row],[Station Code]]="EM", BART_Rides[[#This Row],[Station Code]]="MT", BART_Rides[[#This Row],[Station Code]]="PL", BART_Rides[[#This Row],[Station Code]]="CC"), "Yes", "No")</f>
        <v>No</v>
      </c>
    </row>
    <row r="7386" spans="6:14">
      <c r="F7386" s="3">
        <v>44281</v>
      </c>
      <c r="G7386" s="1" t="s">
        <v>39</v>
      </c>
      <c r="H7386" s="1" t="s">
        <v>105</v>
      </c>
      <c r="I7386" s="1">
        <v>814</v>
      </c>
      <c r="J7386" s="1">
        <f>MONTH(BART_Rides[[#This Row],[Date]])</f>
        <v>3</v>
      </c>
      <c r="K7386" s="1">
        <f>WEEKDAY(BART_Rides[[#This Row],[Date]],2)</f>
        <v>5</v>
      </c>
      <c r="L7386" s="1" t="str">
        <f>LEFT(BART_Rides[[#This Row],[Lines]],1)</f>
        <v>Y</v>
      </c>
      <c r="M7386" s="1" t="str">
        <f>IF(BART_Rides[[#This Row],[FirstLetter]]="Y","Yes","No")</f>
        <v>Yes</v>
      </c>
      <c r="N7386" s="1" t="str">
        <f>IF(OR(BART_Rides[[#This Row],[Station Code]]="EM", BART_Rides[[#This Row],[Station Code]]="MT", BART_Rides[[#This Row],[Station Code]]="PL", BART_Rides[[#This Row],[Station Code]]="CC"), "Yes", "No")</f>
        <v>No</v>
      </c>
    </row>
    <row r="7387" spans="6:14">
      <c r="F7387" s="3">
        <v>44282</v>
      </c>
      <c r="G7387" s="1" t="s">
        <v>39</v>
      </c>
      <c r="H7387" s="1" t="s">
        <v>105</v>
      </c>
      <c r="I7387" s="1">
        <v>512</v>
      </c>
      <c r="J7387" s="1">
        <f>MONTH(BART_Rides[[#This Row],[Date]])</f>
        <v>3</v>
      </c>
      <c r="K7387" s="1">
        <f>WEEKDAY(BART_Rides[[#This Row],[Date]],2)</f>
        <v>6</v>
      </c>
      <c r="L7387" s="1" t="str">
        <f>LEFT(BART_Rides[[#This Row],[Lines]],1)</f>
        <v>Y</v>
      </c>
      <c r="M7387" s="1" t="str">
        <f>IF(BART_Rides[[#This Row],[FirstLetter]]="Y","Yes","No")</f>
        <v>Yes</v>
      </c>
      <c r="N7387" s="1" t="str">
        <f>IF(OR(BART_Rides[[#This Row],[Station Code]]="EM", BART_Rides[[#This Row],[Station Code]]="MT", BART_Rides[[#This Row],[Station Code]]="PL", BART_Rides[[#This Row],[Station Code]]="CC"), "Yes", "No")</f>
        <v>No</v>
      </c>
    </row>
    <row r="7388" spans="6:14">
      <c r="F7388" s="3">
        <v>44283</v>
      </c>
      <c r="G7388" s="1" t="s">
        <v>39</v>
      </c>
      <c r="H7388" s="1" t="s">
        <v>105</v>
      </c>
      <c r="I7388" s="1">
        <v>384</v>
      </c>
      <c r="J7388" s="1">
        <f>MONTH(BART_Rides[[#This Row],[Date]])</f>
        <v>3</v>
      </c>
      <c r="K7388" s="1">
        <f>WEEKDAY(BART_Rides[[#This Row],[Date]],2)</f>
        <v>7</v>
      </c>
      <c r="L7388" s="1" t="str">
        <f>LEFT(BART_Rides[[#This Row],[Lines]],1)</f>
        <v>Y</v>
      </c>
      <c r="M7388" s="1" t="str">
        <f>IF(BART_Rides[[#This Row],[FirstLetter]]="Y","Yes","No")</f>
        <v>Yes</v>
      </c>
      <c r="N7388" s="1" t="str">
        <f>IF(OR(BART_Rides[[#This Row],[Station Code]]="EM", BART_Rides[[#This Row],[Station Code]]="MT", BART_Rides[[#This Row],[Station Code]]="PL", BART_Rides[[#This Row],[Station Code]]="CC"), "Yes", "No")</f>
        <v>No</v>
      </c>
    </row>
    <row r="7389" spans="6:14">
      <c r="F7389" s="3">
        <v>44284</v>
      </c>
      <c r="G7389" s="1" t="s">
        <v>39</v>
      </c>
      <c r="H7389" s="1" t="s">
        <v>105</v>
      </c>
      <c r="I7389" s="1">
        <v>677</v>
      </c>
      <c r="J7389" s="1">
        <f>MONTH(BART_Rides[[#This Row],[Date]])</f>
        <v>3</v>
      </c>
      <c r="K7389" s="1">
        <f>WEEKDAY(BART_Rides[[#This Row],[Date]],2)</f>
        <v>1</v>
      </c>
      <c r="L7389" s="1" t="str">
        <f>LEFT(BART_Rides[[#This Row],[Lines]],1)</f>
        <v>Y</v>
      </c>
      <c r="M7389" s="1" t="str">
        <f>IF(BART_Rides[[#This Row],[FirstLetter]]="Y","Yes","No")</f>
        <v>Yes</v>
      </c>
      <c r="N7389" s="1" t="str">
        <f>IF(OR(BART_Rides[[#This Row],[Station Code]]="EM", BART_Rides[[#This Row],[Station Code]]="MT", BART_Rides[[#This Row],[Station Code]]="PL", BART_Rides[[#This Row],[Station Code]]="CC"), "Yes", "No")</f>
        <v>No</v>
      </c>
    </row>
    <row r="7390" spans="6:14">
      <c r="F7390" s="3">
        <v>44285</v>
      </c>
      <c r="G7390" s="1" t="s">
        <v>39</v>
      </c>
      <c r="H7390" s="1" t="s">
        <v>105</v>
      </c>
      <c r="I7390" s="1">
        <v>762</v>
      </c>
      <c r="J7390" s="1">
        <f>MONTH(BART_Rides[[#This Row],[Date]])</f>
        <v>3</v>
      </c>
      <c r="K7390" s="1">
        <f>WEEKDAY(BART_Rides[[#This Row],[Date]],2)</f>
        <v>2</v>
      </c>
      <c r="L7390" s="1" t="str">
        <f>LEFT(BART_Rides[[#This Row],[Lines]],1)</f>
        <v>Y</v>
      </c>
      <c r="M7390" s="1" t="str">
        <f>IF(BART_Rides[[#This Row],[FirstLetter]]="Y","Yes","No")</f>
        <v>Yes</v>
      </c>
      <c r="N7390" s="1" t="str">
        <f>IF(OR(BART_Rides[[#This Row],[Station Code]]="EM", BART_Rides[[#This Row],[Station Code]]="MT", BART_Rides[[#This Row],[Station Code]]="PL", BART_Rides[[#This Row],[Station Code]]="CC"), "Yes", "No")</f>
        <v>No</v>
      </c>
    </row>
    <row r="7391" spans="6:14">
      <c r="F7391" s="3">
        <v>44286</v>
      </c>
      <c r="G7391" s="1" t="s">
        <v>39</v>
      </c>
      <c r="H7391" s="1" t="s">
        <v>105</v>
      </c>
      <c r="I7391" s="1">
        <v>735</v>
      </c>
      <c r="J7391" s="1">
        <f>MONTH(BART_Rides[[#This Row],[Date]])</f>
        <v>3</v>
      </c>
      <c r="K7391" s="1">
        <f>WEEKDAY(BART_Rides[[#This Row],[Date]],2)</f>
        <v>3</v>
      </c>
      <c r="L7391" s="1" t="str">
        <f>LEFT(BART_Rides[[#This Row],[Lines]],1)</f>
        <v>Y</v>
      </c>
      <c r="M7391" s="1" t="str">
        <f>IF(BART_Rides[[#This Row],[FirstLetter]]="Y","Yes","No")</f>
        <v>Yes</v>
      </c>
      <c r="N7391" s="1" t="str">
        <f>IF(OR(BART_Rides[[#This Row],[Station Code]]="EM", BART_Rides[[#This Row],[Station Code]]="MT", BART_Rides[[#This Row],[Station Code]]="PL", BART_Rides[[#This Row],[Station Code]]="CC"), "Yes", "No")</f>
        <v>No</v>
      </c>
    </row>
    <row r="7392" spans="6:14">
      <c r="F7392" s="3">
        <v>44287</v>
      </c>
      <c r="G7392" s="1" t="s">
        <v>39</v>
      </c>
      <c r="H7392" s="1" t="s">
        <v>105</v>
      </c>
      <c r="I7392" s="1">
        <v>848</v>
      </c>
      <c r="J7392" s="1">
        <f>MONTH(BART_Rides[[#This Row],[Date]])</f>
        <v>4</v>
      </c>
      <c r="K7392" s="1">
        <f>WEEKDAY(BART_Rides[[#This Row],[Date]],2)</f>
        <v>4</v>
      </c>
      <c r="L7392" s="1" t="str">
        <f>LEFT(BART_Rides[[#This Row],[Lines]],1)</f>
        <v>Y</v>
      </c>
      <c r="M7392" s="1" t="str">
        <f>IF(BART_Rides[[#This Row],[FirstLetter]]="Y","Yes","No")</f>
        <v>Yes</v>
      </c>
      <c r="N7392" s="1" t="str">
        <f>IF(OR(BART_Rides[[#This Row],[Station Code]]="EM", BART_Rides[[#This Row],[Station Code]]="MT", BART_Rides[[#This Row],[Station Code]]="PL", BART_Rides[[#This Row],[Station Code]]="CC"), "Yes", "No")</f>
        <v>No</v>
      </c>
    </row>
    <row r="7393" spans="6:14">
      <c r="F7393" s="3">
        <v>44288</v>
      </c>
      <c r="G7393" s="1" t="s">
        <v>39</v>
      </c>
      <c r="H7393" s="1" t="s">
        <v>105</v>
      </c>
      <c r="I7393" s="1">
        <v>801</v>
      </c>
      <c r="J7393" s="1">
        <f>MONTH(BART_Rides[[#This Row],[Date]])</f>
        <v>4</v>
      </c>
      <c r="K7393" s="1">
        <f>WEEKDAY(BART_Rides[[#This Row],[Date]],2)</f>
        <v>5</v>
      </c>
      <c r="L7393" s="1" t="str">
        <f>LEFT(BART_Rides[[#This Row],[Lines]],1)</f>
        <v>Y</v>
      </c>
      <c r="M7393" s="1" t="str">
        <f>IF(BART_Rides[[#This Row],[FirstLetter]]="Y","Yes","No")</f>
        <v>Yes</v>
      </c>
      <c r="N7393" s="1" t="str">
        <f>IF(OR(BART_Rides[[#This Row],[Station Code]]="EM", BART_Rides[[#This Row],[Station Code]]="MT", BART_Rides[[#This Row],[Station Code]]="PL", BART_Rides[[#This Row],[Station Code]]="CC"), "Yes", "No")</f>
        <v>No</v>
      </c>
    </row>
    <row r="7394" spans="6:14">
      <c r="F7394" s="3">
        <v>44289</v>
      </c>
      <c r="G7394" s="1" t="s">
        <v>39</v>
      </c>
      <c r="H7394" s="1" t="s">
        <v>105</v>
      </c>
      <c r="I7394" s="1">
        <v>488</v>
      </c>
      <c r="J7394" s="1">
        <f>MONTH(BART_Rides[[#This Row],[Date]])</f>
        <v>4</v>
      </c>
      <c r="K7394" s="1">
        <f>WEEKDAY(BART_Rides[[#This Row],[Date]],2)</f>
        <v>6</v>
      </c>
      <c r="L7394" s="1" t="str">
        <f>LEFT(BART_Rides[[#This Row],[Lines]],1)</f>
        <v>Y</v>
      </c>
      <c r="M7394" s="1" t="str">
        <f>IF(BART_Rides[[#This Row],[FirstLetter]]="Y","Yes","No")</f>
        <v>Yes</v>
      </c>
      <c r="N7394" s="1" t="str">
        <f>IF(OR(BART_Rides[[#This Row],[Station Code]]="EM", BART_Rides[[#This Row],[Station Code]]="MT", BART_Rides[[#This Row],[Station Code]]="PL", BART_Rides[[#This Row],[Station Code]]="CC"), "Yes", "No")</f>
        <v>No</v>
      </c>
    </row>
    <row r="7395" spans="6:14">
      <c r="F7395" s="3">
        <v>44290</v>
      </c>
      <c r="G7395" s="1" t="s">
        <v>39</v>
      </c>
      <c r="H7395" s="1" t="s">
        <v>105</v>
      </c>
      <c r="I7395" s="1">
        <v>326</v>
      </c>
      <c r="J7395" s="1">
        <f>MONTH(BART_Rides[[#This Row],[Date]])</f>
        <v>4</v>
      </c>
      <c r="K7395" s="1">
        <f>WEEKDAY(BART_Rides[[#This Row],[Date]],2)</f>
        <v>7</v>
      </c>
      <c r="L7395" s="1" t="str">
        <f>LEFT(BART_Rides[[#This Row],[Lines]],1)</f>
        <v>Y</v>
      </c>
      <c r="M7395" s="1" t="str">
        <f>IF(BART_Rides[[#This Row],[FirstLetter]]="Y","Yes","No")</f>
        <v>Yes</v>
      </c>
      <c r="N7395" s="1" t="str">
        <f>IF(OR(BART_Rides[[#This Row],[Station Code]]="EM", BART_Rides[[#This Row],[Station Code]]="MT", BART_Rides[[#This Row],[Station Code]]="PL", BART_Rides[[#This Row],[Station Code]]="CC"), "Yes", "No")</f>
        <v>No</v>
      </c>
    </row>
    <row r="7396" spans="6:14">
      <c r="F7396" s="3">
        <v>44291</v>
      </c>
      <c r="G7396" s="1" t="s">
        <v>39</v>
      </c>
      <c r="H7396" s="1" t="s">
        <v>105</v>
      </c>
      <c r="I7396" s="1">
        <v>662</v>
      </c>
      <c r="J7396" s="1">
        <f>MONTH(BART_Rides[[#This Row],[Date]])</f>
        <v>4</v>
      </c>
      <c r="K7396" s="1">
        <f>WEEKDAY(BART_Rides[[#This Row],[Date]],2)</f>
        <v>1</v>
      </c>
      <c r="L7396" s="1" t="str">
        <f>LEFT(BART_Rides[[#This Row],[Lines]],1)</f>
        <v>Y</v>
      </c>
      <c r="M7396" s="1" t="str">
        <f>IF(BART_Rides[[#This Row],[FirstLetter]]="Y","Yes","No")</f>
        <v>Yes</v>
      </c>
      <c r="N7396" s="1" t="str">
        <f>IF(OR(BART_Rides[[#This Row],[Station Code]]="EM", BART_Rides[[#This Row],[Station Code]]="MT", BART_Rides[[#This Row],[Station Code]]="PL", BART_Rides[[#This Row],[Station Code]]="CC"), "Yes", "No")</f>
        <v>No</v>
      </c>
    </row>
    <row r="7397" spans="6:14">
      <c r="F7397" s="3">
        <v>44292</v>
      </c>
      <c r="G7397" s="1" t="s">
        <v>39</v>
      </c>
      <c r="H7397" s="1" t="s">
        <v>105</v>
      </c>
      <c r="I7397" s="1">
        <v>789</v>
      </c>
      <c r="J7397" s="1">
        <f>MONTH(BART_Rides[[#This Row],[Date]])</f>
        <v>4</v>
      </c>
      <c r="K7397" s="1">
        <f>WEEKDAY(BART_Rides[[#This Row],[Date]],2)</f>
        <v>2</v>
      </c>
      <c r="L7397" s="1" t="str">
        <f>LEFT(BART_Rides[[#This Row],[Lines]],1)</f>
        <v>Y</v>
      </c>
      <c r="M7397" s="1" t="str">
        <f>IF(BART_Rides[[#This Row],[FirstLetter]]="Y","Yes","No")</f>
        <v>Yes</v>
      </c>
      <c r="N7397" s="1" t="str">
        <f>IF(OR(BART_Rides[[#This Row],[Station Code]]="EM", BART_Rides[[#This Row],[Station Code]]="MT", BART_Rides[[#This Row],[Station Code]]="PL", BART_Rides[[#This Row],[Station Code]]="CC"), "Yes", "No")</f>
        <v>No</v>
      </c>
    </row>
    <row r="7398" spans="6:14">
      <c r="F7398" s="3">
        <v>44293</v>
      </c>
      <c r="G7398" s="1" t="s">
        <v>39</v>
      </c>
      <c r="H7398" s="1" t="s">
        <v>105</v>
      </c>
      <c r="I7398" s="1">
        <v>869</v>
      </c>
      <c r="J7398" s="1">
        <f>MONTH(BART_Rides[[#This Row],[Date]])</f>
        <v>4</v>
      </c>
      <c r="K7398" s="1">
        <f>WEEKDAY(BART_Rides[[#This Row],[Date]],2)</f>
        <v>3</v>
      </c>
      <c r="L7398" s="1" t="str">
        <f>LEFT(BART_Rides[[#This Row],[Lines]],1)</f>
        <v>Y</v>
      </c>
      <c r="M7398" s="1" t="str">
        <f>IF(BART_Rides[[#This Row],[FirstLetter]]="Y","Yes","No")</f>
        <v>Yes</v>
      </c>
      <c r="N7398" s="1" t="str">
        <f>IF(OR(BART_Rides[[#This Row],[Station Code]]="EM", BART_Rides[[#This Row],[Station Code]]="MT", BART_Rides[[#This Row],[Station Code]]="PL", BART_Rides[[#This Row],[Station Code]]="CC"), "Yes", "No")</f>
        <v>No</v>
      </c>
    </row>
    <row r="7399" spans="6:14">
      <c r="F7399" s="3">
        <v>44294</v>
      </c>
      <c r="G7399" s="1" t="s">
        <v>39</v>
      </c>
      <c r="H7399" s="1" t="s">
        <v>105</v>
      </c>
      <c r="I7399" s="1">
        <v>842</v>
      </c>
      <c r="J7399" s="1">
        <f>MONTH(BART_Rides[[#This Row],[Date]])</f>
        <v>4</v>
      </c>
      <c r="K7399" s="1">
        <f>WEEKDAY(BART_Rides[[#This Row],[Date]],2)</f>
        <v>4</v>
      </c>
      <c r="L7399" s="1" t="str">
        <f>LEFT(BART_Rides[[#This Row],[Lines]],1)</f>
        <v>Y</v>
      </c>
      <c r="M7399" s="1" t="str">
        <f>IF(BART_Rides[[#This Row],[FirstLetter]]="Y","Yes","No")</f>
        <v>Yes</v>
      </c>
      <c r="N7399" s="1" t="str">
        <f>IF(OR(BART_Rides[[#This Row],[Station Code]]="EM", BART_Rides[[#This Row],[Station Code]]="MT", BART_Rides[[#This Row],[Station Code]]="PL", BART_Rides[[#This Row],[Station Code]]="CC"), "Yes", "No")</f>
        <v>No</v>
      </c>
    </row>
    <row r="7400" spans="6:14">
      <c r="F7400" s="3">
        <v>44295</v>
      </c>
      <c r="G7400" s="1" t="s">
        <v>39</v>
      </c>
      <c r="H7400" s="1" t="s">
        <v>105</v>
      </c>
      <c r="I7400" s="1">
        <v>894</v>
      </c>
      <c r="J7400" s="1">
        <f>MONTH(BART_Rides[[#This Row],[Date]])</f>
        <v>4</v>
      </c>
      <c r="K7400" s="1">
        <f>WEEKDAY(BART_Rides[[#This Row],[Date]],2)</f>
        <v>5</v>
      </c>
      <c r="L7400" s="1" t="str">
        <f>LEFT(BART_Rides[[#This Row],[Lines]],1)</f>
        <v>Y</v>
      </c>
      <c r="M7400" s="1" t="str">
        <f>IF(BART_Rides[[#This Row],[FirstLetter]]="Y","Yes","No")</f>
        <v>Yes</v>
      </c>
      <c r="N7400" s="1" t="str">
        <f>IF(OR(BART_Rides[[#This Row],[Station Code]]="EM", BART_Rides[[#This Row],[Station Code]]="MT", BART_Rides[[#This Row],[Station Code]]="PL", BART_Rides[[#This Row],[Station Code]]="CC"), "Yes", "No")</f>
        <v>No</v>
      </c>
    </row>
    <row r="7401" spans="6:14">
      <c r="F7401" s="3">
        <v>44296</v>
      </c>
      <c r="G7401" s="1" t="s">
        <v>39</v>
      </c>
      <c r="H7401" s="1" t="s">
        <v>105</v>
      </c>
      <c r="I7401" s="1">
        <v>550</v>
      </c>
      <c r="J7401" s="1">
        <f>MONTH(BART_Rides[[#This Row],[Date]])</f>
        <v>4</v>
      </c>
      <c r="K7401" s="1">
        <f>WEEKDAY(BART_Rides[[#This Row],[Date]],2)</f>
        <v>6</v>
      </c>
      <c r="L7401" s="1" t="str">
        <f>LEFT(BART_Rides[[#This Row],[Lines]],1)</f>
        <v>Y</v>
      </c>
      <c r="M7401" s="1" t="str">
        <f>IF(BART_Rides[[#This Row],[FirstLetter]]="Y","Yes","No")</f>
        <v>Yes</v>
      </c>
      <c r="N7401" s="1" t="str">
        <f>IF(OR(BART_Rides[[#This Row],[Station Code]]="EM", BART_Rides[[#This Row],[Station Code]]="MT", BART_Rides[[#This Row],[Station Code]]="PL", BART_Rides[[#This Row],[Station Code]]="CC"), "Yes", "No")</f>
        <v>No</v>
      </c>
    </row>
    <row r="7402" spans="6:14">
      <c r="F7402" s="3">
        <v>44297</v>
      </c>
      <c r="G7402" s="1" t="s">
        <v>39</v>
      </c>
      <c r="H7402" s="1" t="s">
        <v>105</v>
      </c>
      <c r="I7402" s="1">
        <v>409</v>
      </c>
      <c r="J7402" s="1">
        <f>MONTH(BART_Rides[[#This Row],[Date]])</f>
        <v>4</v>
      </c>
      <c r="K7402" s="1">
        <f>WEEKDAY(BART_Rides[[#This Row],[Date]],2)</f>
        <v>7</v>
      </c>
      <c r="L7402" s="1" t="str">
        <f>LEFT(BART_Rides[[#This Row],[Lines]],1)</f>
        <v>Y</v>
      </c>
      <c r="M7402" s="1" t="str">
        <f>IF(BART_Rides[[#This Row],[FirstLetter]]="Y","Yes","No")</f>
        <v>Yes</v>
      </c>
      <c r="N7402" s="1" t="str">
        <f>IF(OR(BART_Rides[[#This Row],[Station Code]]="EM", BART_Rides[[#This Row],[Station Code]]="MT", BART_Rides[[#This Row],[Station Code]]="PL", BART_Rides[[#This Row],[Station Code]]="CC"), "Yes", "No")</f>
        <v>No</v>
      </c>
    </row>
    <row r="7403" spans="6:14">
      <c r="F7403" s="3">
        <v>44298</v>
      </c>
      <c r="G7403" s="1" t="s">
        <v>39</v>
      </c>
      <c r="H7403" s="1" t="s">
        <v>105</v>
      </c>
      <c r="I7403" s="1">
        <v>788</v>
      </c>
      <c r="J7403" s="1">
        <f>MONTH(BART_Rides[[#This Row],[Date]])</f>
        <v>4</v>
      </c>
      <c r="K7403" s="1">
        <f>WEEKDAY(BART_Rides[[#This Row],[Date]],2)</f>
        <v>1</v>
      </c>
      <c r="L7403" s="1" t="str">
        <f>LEFT(BART_Rides[[#This Row],[Lines]],1)</f>
        <v>Y</v>
      </c>
      <c r="M7403" s="1" t="str">
        <f>IF(BART_Rides[[#This Row],[FirstLetter]]="Y","Yes","No")</f>
        <v>Yes</v>
      </c>
      <c r="N7403" s="1" t="str">
        <f>IF(OR(BART_Rides[[#This Row],[Station Code]]="EM", BART_Rides[[#This Row],[Station Code]]="MT", BART_Rides[[#This Row],[Station Code]]="PL", BART_Rides[[#This Row],[Station Code]]="CC"), "Yes", "No")</f>
        <v>No</v>
      </c>
    </row>
    <row r="7404" spans="6:14">
      <c r="F7404" s="3">
        <v>44299</v>
      </c>
      <c r="G7404" s="1" t="s">
        <v>39</v>
      </c>
      <c r="H7404" s="1" t="s">
        <v>105</v>
      </c>
      <c r="I7404" s="1">
        <v>824</v>
      </c>
      <c r="J7404" s="1">
        <f>MONTH(BART_Rides[[#This Row],[Date]])</f>
        <v>4</v>
      </c>
      <c r="K7404" s="1">
        <f>WEEKDAY(BART_Rides[[#This Row],[Date]],2)</f>
        <v>2</v>
      </c>
      <c r="L7404" s="1" t="str">
        <f>LEFT(BART_Rides[[#This Row],[Lines]],1)</f>
        <v>Y</v>
      </c>
      <c r="M7404" s="1" t="str">
        <f>IF(BART_Rides[[#This Row],[FirstLetter]]="Y","Yes","No")</f>
        <v>Yes</v>
      </c>
      <c r="N7404" s="1" t="str">
        <f>IF(OR(BART_Rides[[#This Row],[Station Code]]="EM", BART_Rides[[#This Row],[Station Code]]="MT", BART_Rides[[#This Row],[Station Code]]="PL", BART_Rides[[#This Row],[Station Code]]="CC"), "Yes", "No")</f>
        <v>No</v>
      </c>
    </row>
    <row r="7405" spans="6:14">
      <c r="F7405" s="3">
        <v>44300</v>
      </c>
      <c r="G7405" s="1" t="s">
        <v>39</v>
      </c>
      <c r="H7405" s="1" t="s">
        <v>105</v>
      </c>
      <c r="I7405" s="1">
        <v>848</v>
      </c>
      <c r="J7405" s="1">
        <f>MONTH(BART_Rides[[#This Row],[Date]])</f>
        <v>4</v>
      </c>
      <c r="K7405" s="1">
        <f>WEEKDAY(BART_Rides[[#This Row],[Date]],2)</f>
        <v>3</v>
      </c>
      <c r="L7405" s="1" t="str">
        <f>LEFT(BART_Rides[[#This Row],[Lines]],1)</f>
        <v>Y</v>
      </c>
      <c r="M7405" s="1" t="str">
        <f>IF(BART_Rides[[#This Row],[FirstLetter]]="Y","Yes","No")</f>
        <v>Yes</v>
      </c>
      <c r="N7405" s="1" t="str">
        <f>IF(OR(BART_Rides[[#This Row],[Station Code]]="EM", BART_Rides[[#This Row],[Station Code]]="MT", BART_Rides[[#This Row],[Station Code]]="PL", BART_Rides[[#This Row],[Station Code]]="CC"), "Yes", "No")</f>
        <v>No</v>
      </c>
    </row>
    <row r="7406" spans="6:14">
      <c r="F7406" s="3">
        <v>44301</v>
      </c>
      <c r="G7406" s="1" t="s">
        <v>39</v>
      </c>
      <c r="H7406" s="1" t="s">
        <v>105</v>
      </c>
      <c r="I7406" s="1">
        <v>851</v>
      </c>
      <c r="J7406" s="1">
        <f>MONTH(BART_Rides[[#This Row],[Date]])</f>
        <v>4</v>
      </c>
      <c r="K7406" s="1">
        <f>WEEKDAY(BART_Rides[[#This Row],[Date]],2)</f>
        <v>4</v>
      </c>
      <c r="L7406" s="1" t="str">
        <f>LEFT(BART_Rides[[#This Row],[Lines]],1)</f>
        <v>Y</v>
      </c>
      <c r="M7406" s="1" t="str">
        <f>IF(BART_Rides[[#This Row],[FirstLetter]]="Y","Yes","No")</f>
        <v>Yes</v>
      </c>
      <c r="N7406" s="1" t="str">
        <f>IF(OR(BART_Rides[[#This Row],[Station Code]]="EM", BART_Rides[[#This Row],[Station Code]]="MT", BART_Rides[[#This Row],[Station Code]]="PL", BART_Rides[[#This Row],[Station Code]]="CC"), "Yes", "No")</f>
        <v>No</v>
      </c>
    </row>
    <row r="7407" spans="6:14">
      <c r="F7407" s="3">
        <v>44302</v>
      </c>
      <c r="G7407" s="1" t="s">
        <v>39</v>
      </c>
      <c r="H7407" s="1" t="s">
        <v>105</v>
      </c>
      <c r="I7407" s="1">
        <v>918</v>
      </c>
      <c r="J7407" s="1">
        <f>MONTH(BART_Rides[[#This Row],[Date]])</f>
        <v>4</v>
      </c>
      <c r="K7407" s="1">
        <f>WEEKDAY(BART_Rides[[#This Row],[Date]],2)</f>
        <v>5</v>
      </c>
      <c r="L7407" s="1" t="str">
        <f>LEFT(BART_Rides[[#This Row],[Lines]],1)</f>
        <v>Y</v>
      </c>
      <c r="M7407" s="1" t="str">
        <f>IF(BART_Rides[[#This Row],[FirstLetter]]="Y","Yes","No")</f>
        <v>Yes</v>
      </c>
      <c r="N7407" s="1" t="str">
        <f>IF(OR(BART_Rides[[#This Row],[Station Code]]="EM", BART_Rides[[#This Row],[Station Code]]="MT", BART_Rides[[#This Row],[Station Code]]="PL", BART_Rides[[#This Row],[Station Code]]="CC"), "Yes", "No")</f>
        <v>No</v>
      </c>
    </row>
    <row r="7408" spans="6:14">
      <c r="F7408" s="3">
        <v>44303</v>
      </c>
      <c r="G7408" s="1" t="s">
        <v>39</v>
      </c>
      <c r="H7408" s="1" t="s">
        <v>105</v>
      </c>
      <c r="I7408" s="1">
        <v>525</v>
      </c>
      <c r="J7408" s="1">
        <f>MONTH(BART_Rides[[#This Row],[Date]])</f>
        <v>4</v>
      </c>
      <c r="K7408" s="1">
        <f>WEEKDAY(BART_Rides[[#This Row],[Date]],2)</f>
        <v>6</v>
      </c>
      <c r="L7408" s="1" t="str">
        <f>LEFT(BART_Rides[[#This Row],[Lines]],1)</f>
        <v>Y</v>
      </c>
      <c r="M7408" s="1" t="str">
        <f>IF(BART_Rides[[#This Row],[FirstLetter]]="Y","Yes","No")</f>
        <v>Yes</v>
      </c>
      <c r="N7408" s="1" t="str">
        <f>IF(OR(BART_Rides[[#This Row],[Station Code]]="EM", BART_Rides[[#This Row],[Station Code]]="MT", BART_Rides[[#This Row],[Station Code]]="PL", BART_Rides[[#This Row],[Station Code]]="CC"), "Yes", "No")</f>
        <v>No</v>
      </c>
    </row>
    <row r="7409" spans="6:14">
      <c r="F7409" s="3">
        <v>44304</v>
      </c>
      <c r="G7409" s="1" t="s">
        <v>39</v>
      </c>
      <c r="H7409" s="1" t="s">
        <v>105</v>
      </c>
      <c r="I7409" s="1">
        <v>420</v>
      </c>
      <c r="J7409" s="1">
        <f>MONTH(BART_Rides[[#This Row],[Date]])</f>
        <v>4</v>
      </c>
      <c r="K7409" s="1">
        <f>WEEKDAY(BART_Rides[[#This Row],[Date]],2)</f>
        <v>7</v>
      </c>
      <c r="L7409" s="1" t="str">
        <f>LEFT(BART_Rides[[#This Row],[Lines]],1)</f>
        <v>Y</v>
      </c>
      <c r="M7409" s="1" t="str">
        <f>IF(BART_Rides[[#This Row],[FirstLetter]]="Y","Yes","No")</f>
        <v>Yes</v>
      </c>
      <c r="N7409" s="1" t="str">
        <f>IF(OR(BART_Rides[[#This Row],[Station Code]]="EM", BART_Rides[[#This Row],[Station Code]]="MT", BART_Rides[[#This Row],[Station Code]]="PL", BART_Rides[[#This Row],[Station Code]]="CC"), "Yes", "No")</f>
        <v>No</v>
      </c>
    </row>
    <row r="7410" spans="6:14">
      <c r="F7410" s="3">
        <v>44305</v>
      </c>
      <c r="G7410" s="1" t="s">
        <v>39</v>
      </c>
      <c r="H7410" s="1" t="s">
        <v>105</v>
      </c>
      <c r="I7410" s="1">
        <v>805</v>
      </c>
      <c r="J7410" s="1">
        <f>MONTH(BART_Rides[[#This Row],[Date]])</f>
        <v>4</v>
      </c>
      <c r="K7410" s="1">
        <f>WEEKDAY(BART_Rides[[#This Row],[Date]],2)</f>
        <v>1</v>
      </c>
      <c r="L7410" s="1" t="str">
        <f>LEFT(BART_Rides[[#This Row],[Lines]],1)</f>
        <v>Y</v>
      </c>
      <c r="M7410" s="1" t="str">
        <f>IF(BART_Rides[[#This Row],[FirstLetter]]="Y","Yes","No")</f>
        <v>Yes</v>
      </c>
      <c r="N7410" s="1" t="str">
        <f>IF(OR(BART_Rides[[#This Row],[Station Code]]="EM", BART_Rides[[#This Row],[Station Code]]="MT", BART_Rides[[#This Row],[Station Code]]="PL", BART_Rides[[#This Row],[Station Code]]="CC"), "Yes", "No")</f>
        <v>No</v>
      </c>
    </row>
    <row r="7411" spans="6:14">
      <c r="F7411" s="3">
        <v>44306</v>
      </c>
      <c r="G7411" s="1" t="s">
        <v>39</v>
      </c>
      <c r="H7411" s="1" t="s">
        <v>105</v>
      </c>
      <c r="I7411" s="1">
        <v>819</v>
      </c>
      <c r="J7411" s="1">
        <f>MONTH(BART_Rides[[#This Row],[Date]])</f>
        <v>4</v>
      </c>
      <c r="K7411" s="1">
        <f>WEEKDAY(BART_Rides[[#This Row],[Date]],2)</f>
        <v>2</v>
      </c>
      <c r="L7411" s="1" t="str">
        <f>LEFT(BART_Rides[[#This Row],[Lines]],1)</f>
        <v>Y</v>
      </c>
      <c r="M7411" s="1" t="str">
        <f>IF(BART_Rides[[#This Row],[FirstLetter]]="Y","Yes","No")</f>
        <v>Yes</v>
      </c>
      <c r="N7411" s="1" t="str">
        <f>IF(OR(BART_Rides[[#This Row],[Station Code]]="EM", BART_Rides[[#This Row],[Station Code]]="MT", BART_Rides[[#This Row],[Station Code]]="PL", BART_Rides[[#This Row],[Station Code]]="CC"), "Yes", "No")</f>
        <v>No</v>
      </c>
    </row>
    <row r="7412" spans="6:14">
      <c r="F7412" s="3">
        <v>44307</v>
      </c>
      <c r="G7412" s="1" t="s">
        <v>39</v>
      </c>
      <c r="H7412" s="1" t="s">
        <v>105</v>
      </c>
      <c r="I7412" s="1">
        <v>819</v>
      </c>
      <c r="J7412" s="1">
        <f>MONTH(BART_Rides[[#This Row],[Date]])</f>
        <v>4</v>
      </c>
      <c r="K7412" s="1">
        <f>WEEKDAY(BART_Rides[[#This Row],[Date]],2)</f>
        <v>3</v>
      </c>
      <c r="L7412" s="1" t="str">
        <f>LEFT(BART_Rides[[#This Row],[Lines]],1)</f>
        <v>Y</v>
      </c>
      <c r="M7412" s="1" t="str">
        <f>IF(BART_Rides[[#This Row],[FirstLetter]]="Y","Yes","No")</f>
        <v>Yes</v>
      </c>
      <c r="N7412" s="1" t="str">
        <f>IF(OR(BART_Rides[[#This Row],[Station Code]]="EM", BART_Rides[[#This Row],[Station Code]]="MT", BART_Rides[[#This Row],[Station Code]]="PL", BART_Rides[[#This Row],[Station Code]]="CC"), "Yes", "No")</f>
        <v>No</v>
      </c>
    </row>
    <row r="7413" spans="6:14">
      <c r="F7413" s="3">
        <v>44308</v>
      </c>
      <c r="G7413" s="1" t="s">
        <v>39</v>
      </c>
      <c r="H7413" s="1" t="s">
        <v>105</v>
      </c>
      <c r="I7413" s="1">
        <v>837</v>
      </c>
      <c r="J7413" s="1">
        <f>MONTH(BART_Rides[[#This Row],[Date]])</f>
        <v>4</v>
      </c>
      <c r="K7413" s="1">
        <f>WEEKDAY(BART_Rides[[#This Row],[Date]],2)</f>
        <v>4</v>
      </c>
      <c r="L7413" s="1" t="str">
        <f>LEFT(BART_Rides[[#This Row],[Lines]],1)</f>
        <v>Y</v>
      </c>
      <c r="M7413" s="1" t="str">
        <f>IF(BART_Rides[[#This Row],[FirstLetter]]="Y","Yes","No")</f>
        <v>Yes</v>
      </c>
      <c r="N7413" s="1" t="str">
        <f>IF(OR(BART_Rides[[#This Row],[Station Code]]="EM", BART_Rides[[#This Row],[Station Code]]="MT", BART_Rides[[#This Row],[Station Code]]="PL", BART_Rides[[#This Row],[Station Code]]="CC"), "Yes", "No")</f>
        <v>No</v>
      </c>
    </row>
    <row r="7414" spans="6:14">
      <c r="F7414" s="3">
        <v>44309</v>
      </c>
      <c r="G7414" s="1" t="s">
        <v>39</v>
      </c>
      <c r="H7414" s="1" t="s">
        <v>105</v>
      </c>
      <c r="I7414" s="1">
        <v>906</v>
      </c>
      <c r="J7414" s="1">
        <f>MONTH(BART_Rides[[#This Row],[Date]])</f>
        <v>4</v>
      </c>
      <c r="K7414" s="1">
        <f>WEEKDAY(BART_Rides[[#This Row],[Date]],2)</f>
        <v>5</v>
      </c>
      <c r="L7414" s="1" t="str">
        <f>LEFT(BART_Rides[[#This Row],[Lines]],1)</f>
        <v>Y</v>
      </c>
      <c r="M7414" s="1" t="str">
        <f>IF(BART_Rides[[#This Row],[FirstLetter]]="Y","Yes","No")</f>
        <v>Yes</v>
      </c>
      <c r="N7414" s="1" t="str">
        <f>IF(OR(BART_Rides[[#This Row],[Station Code]]="EM", BART_Rides[[#This Row],[Station Code]]="MT", BART_Rides[[#This Row],[Station Code]]="PL", BART_Rides[[#This Row],[Station Code]]="CC"), "Yes", "No")</f>
        <v>No</v>
      </c>
    </row>
    <row r="7415" spans="6:14">
      <c r="F7415" s="3">
        <v>44310</v>
      </c>
      <c r="G7415" s="1" t="s">
        <v>39</v>
      </c>
      <c r="H7415" s="1" t="s">
        <v>105</v>
      </c>
      <c r="I7415" s="1">
        <v>499</v>
      </c>
      <c r="J7415" s="1">
        <f>MONTH(BART_Rides[[#This Row],[Date]])</f>
        <v>4</v>
      </c>
      <c r="K7415" s="1">
        <f>WEEKDAY(BART_Rides[[#This Row],[Date]],2)</f>
        <v>6</v>
      </c>
      <c r="L7415" s="1" t="str">
        <f>LEFT(BART_Rides[[#This Row],[Lines]],1)</f>
        <v>Y</v>
      </c>
      <c r="M7415" s="1" t="str">
        <f>IF(BART_Rides[[#This Row],[FirstLetter]]="Y","Yes","No")</f>
        <v>Yes</v>
      </c>
      <c r="N7415" s="1" t="str">
        <f>IF(OR(BART_Rides[[#This Row],[Station Code]]="EM", BART_Rides[[#This Row],[Station Code]]="MT", BART_Rides[[#This Row],[Station Code]]="PL", BART_Rides[[#This Row],[Station Code]]="CC"), "Yes", "No")</f>
        <v>No</v>
      </c>
    </row>
    <row r="7416" spans="6:14">
      <c r="F7416" s="3">
        <v>44311</v>
      </c>
      <c r="G7416" s="1" t="s">
        <v>39</v>
      </c>
      <c r="H7416" s="1" t="s">
        <v>105</v>
      </c>
      <c r="I7416" s="1">
        <v>369</v>
      </c>
      <c r="J7416" s="1">
        <f>MONTH(BART_Rides[[#This Row],[Date]])</f>
        <v>4</v>
      </c>
      <c r="K7416" s="1">
        <f>WEEKDAY(BART_Rides[[#This Row],[Date]],2)</f>
        <v>7</v>
      </c>
      <c r="L7416" s="1" t="str">
        <f>LEFT(BART_Rides[[#This Row],[Lines]],1)</f>
        <v>Y</v>
      </c>
      <c r="M7416" s="1" t="str">
        <f>IF(BART_Rides[[#This Row],[FirstLetter]]="Y","Yes","No")</f>
        <v>Yes</v>
      </c>
      <c r="N7416" s="1" t="str">
        <f>IF(OR(BART_Rides[[#This Row],[Station Code]]="EM", BART_Rides[[#This Row],[Station Code]]="MT", BART_Rides[[#This Row],[Station Code]]="PL", BART_Rides[[#This Row],[Station Code]]="CC"), "Yes", "No")</f>
        <v>No</v>
      </c>
    </row>
    <row r="7417" spans="6:14">
      <c r="F7417" s="3">
        <v>44312</v>
      </c>
      <c r="G7417" s="1" t="s">
        <v>39</v>
      </c>
      <c r="H7417" s="1" t="s">
        <v>105</v>
      </c>
      <c r="I7417" s="1">
        <v>751</v>
      </c>
      <c r="J7417" s="1">
        <f>MONTH(BART_Rides[[#This Row],[Date]])</f>
        <v>4</v>
      </c>
      <c r="K7417" s="1">
        <f>WEEKDAY(BART_Rides[[#This Row],[Date]],2)</f>
        <v>1</v>
      </c>
      <c r="L7417" s="1" t="str">
        <f>LEFT(BART_Rides[[#This Row],[Lines]],1)</f>
        <v>Y</v>
      </c>
      <c r="M7417" s="1" t="str">
        <f>IF(BART_Rides[[#This Row],[FirstLetter]]="Y","Yes","No")</f>
        <v>Yes</v>
      </c>
      <c r="N7417" s="1" t="str">
        <f>IF(OR(BART_Rides[[#This Row],[Station Code]]="EM", BART_Rides[[#This Row],[Station Code]]="MT", BART_Rides[[#This Row],[Station Code]]="PL", BART_Rides[[#This Row],[Station Code]]="CC"), "Yes", "No")</f>
        <v>No</v>
      </c>
    </row>
    <row r="7418" spans="6:14">
      <c r="F7418" s="3">
        <v>44313</v>
      </c>
      <c r="G7418" s="1" t="s">
        <v>39</v>
      </c>
      <c r="H7418" s="1" t="s">
        <v>105</v>
      </c>
      <c r="I7418" s="1">
        <v>818</v>
      </c>
      <c r="J7418" s="1">
        <f>MONTH(BART_Rides[[#This Row],[Date]])</f>
        <v>4</v>
      </c>
      <c r="K7418" s="1">
        <f>WEEKDAY(BART_Rides[[#This Row],[Date]],2)</f>
        <v>2</v>
      </c>
      <c r="L7418" s="1" t="str">
        <f>LEFT(BART_Rides[[#This Row],[Lines]],1)</f>
        <v>Y</v>
      </c>
      <c r="M7418" s="1" t="str">
        <f>IF(BART_Rides[[#This Row],[FirstLetter]]="Y","Yes","No")</f>
        <v>Yes</v>
      </c>
      <c r="N7418" s="1" t="str">
        <f>IF(OR(BART_Rides[[#This Row],[Station Code]]="EM", BART_Rides[[#This Row],[Station Code]]="MT", BART_Rides[[#This Row],[Station Code]]="PL", BART_Rides[[#This Row],[Station Code]]="CC"), "Yes", "No")</f>
        <v>No</v>
      </c>
    </row>
    <row r="7419" spans="6:14">
      <c r="F7419" s="3">
        <v>44314</v>
      </c>
      <c r="G7419" s="1" t="s">
        <v>39</v>
      </c>
      <c r="H7419" s="1" t="s">
        <v>105</v>
      </c>
      <c r="I7419" s="1">
        <v>802</v>
      </c>
      <c r="J7419" s="1">
        <f>MONTH(BART_Rides[[#This Row],[Date]])</f>
        <v>4</v>
      </c>
      <c r="K7419" s="1">
        <f>WEEKDAY(BART_Rides[[#This Row],[Date]],2)</f>
        <v>3</v>
      </c>
      <c r="L7419" s="1" t="str">
        <f>LEFT(BART_Rides[[#This Row],[Lines]],1)</f>
        <v>Y</v>
      </c>
      <c r="M7419" s="1" t="str">
        <f>IF(BART_Rides[[#This Row],[FirstLetter]]="Y","Yes","No")</f>
        <v>Yes</v>
      </c>
      <c r="N7419" s="1" t="str">
        <f>IF(OR(BART_Rides[[#This Row],[Station Code]]="EM", BART_Rides[[#This Row],[Station Code]]="MT", BART_Rides[[#This Row],[Station Code]]="PL", BART_Rides[[#This Row],[Station Code]]="CC"), "Yes", "No")</f>
        <v>No</v>
      </c>
    </row>
    <row r="7420" spans="6:14">
      <c r="F7420" s="3">
        <v>44315</v>
      </c>
      <c r="G7420" s="1" t="s">
        <v>39</v>
      </c>
      <c r="H7420" s="1" t="s">
        <v>105</v>
      </c>
      <c r="I7420" s="1">
        <v>875</v>
      </c>
      <c r="J7420" s="1">
        <f>MONTH(BART_Rides[[#This Row],[Date]])</f>
        <v>4</v>
      </c>
      <c r="K7420" s="1">
        <f>WEEKDAY(BART_Rides[[#This Row],[Date]],2)</f>
        <v>4</v>
      </c>
      <c r="L7420" s="1" t="str">
        <f>LEFT(BART_Rides[[#This Row],[Lines]],1)</f>
        <v>Y</v>
      </c>
      <c r="M7420" s="1" t="str">
        <f>IF(BART_Rides[[#This Row],[FirstLetter]]="Y","Yes","No")</f>
        <v>Yes</v>
      </c>
      <c r="N7420" s="1" t="str">
        <f>IF(OR(BART_Rides[[#This Row],[Station Code]]="EM", BART_Rides[[#This Row],[Station Code]]="MT", BART_Rides[[#This Row],[Station Code]]="PL", BART_Rides[[#This Row],[Station Code]]="CC"), "Yes", "No")</f>
        <v>No</v>
      </c>
    </row>
    <row r="7421" spans="6:14">
      <c r="F7421" s="3">
        <v>44316</v>
      </c>
      <c r="G7421" s="1" t="s">
        <v>39</v>
      </c>
      <c r="H7421" s="1" t="s">
        <v>105</v>
      </c>
      <c r="I7421" s="1">
        <v>876</v>
      </c>
      <c r="J7421" s="1">
        <f>MONTH(BART_Rides[[#This Row],[Date]])</f>
        <v>4</v>
      </c>
      <c r="K7421" s="1">
        <f>WEEKDAY(BART_Rides[[#This Row],[Date]],2)</f>
        <v>5</v>
      </c>
      <c r="L7421" s="1" t="str">
        <f>LEFT(BART_Rides[[#This Row],[Lines]],1)</f>
        <v>Y</v>
      </c>
      <c r="M7421" s="1" t="str">
        <f>IF(BART_Rides[[#This Row],[FirstLetter]]="Y","Yes","No")</f>
        <v>Yes</v>
      </c>
      <c r="N7421" s="1" t="str">
        <f>IF(OR(BART_Rides[[#This Row],[Station Code]]="EM", BART_Rides[[#This Row],[Station Code]]="MT", BART_Rides[[#This Row],[Station Code]]="PL", BART_Rides[[#This Row],[Station Code]]="CC"), "Yes", "No")</f>
        <v>No</v>
      </c>
    </row>
    <row r="7422" spans="6:14">
      <c r="F7422" s="3">
        <v>44317</v>
      </c>
      <c r="G7422" s="1" t="s">
        <v>39</v>
      </c>
      <c r="H7422" s="1" t="s">
        <v>105</v>
      </c>
      <c r="I7422" s="1">
        <v>572</v>
      </c>
      <c r="J7422" s="1">
        <f>MONTH(BART_Rides[[#This Row],[Date]])</f>
        <v>5</v>
      </c>
      <c r="K7422" s="1">
        <f>WEEKDAY(BART_Rides[[#This Row],[Date]],2)</f>
        <v>6</v>
      </c>
      <c r="L7422" s="1" t="str">
        <f>LEFT(BART_Rides[[#This Row],[Lines]],1)</f>
        <v>Y</v>
      </c>
      <c r="M7422" s="1" t="str">
        <f>IF(BART_Rides[[#This Row],[FirstLetter]]="Y","Yes","No")</f>
        <v>Yes</v>
      </c>
      <c r="N7422" s="1" t="str">
        <f>IF(OR(BART_Rides[[#This Row],[Station Code]]="EM", BART_Rides[[#This Row],[Station Code]]="MT", BART_Rides[[#This Row],[Station Code]]="PL", BART_Rides[[#This Row],[Station Code]]="CC"), "Yes", "No")</f>
        <v>No</v>
      </c>
    </row>
    <row r="7423" spans="6:14">
      <c r="F7423" s="3">
        <v>44318</v>
      </c>
      <c r="G7423" s="1" t="s">
        <v>39</v>
      </c>
      <c r="H7423" s="1" t="s">
        <v>105</v>
      </c>
      <c r="I7423" s="1">
        <v>454</v>
      </c>
      <c r="J7423" s="1">
        <f>MONTH(BART_Rides[[#This Row],[Date]])</f>
        <v>5</v>
      </c>
      <c r="K7423" s="1">
        <f>WEEKDAY(BART_Rides[[#This Row],[Date]],2)</f>
        <v>7</v>
      </c>
      <c r="L7423" s="1" t="str">
        <f>LEFT(BART_Rides[[#This Row],[Lines]],1)</f>
        <v>Y</v>
      </c>
      <c r="M7423" s="1" t="str">
        <f>IF(BART_Rides[[#This Row],[FirstLetter]]="Y","Yes","No")</f>
        <v>Yes</v>
      </c>
      <c r="N7423" s="1" t="str">
        <f>IF(OR(BART_Rides[[#This Row],[Station Code]]="EM", BART_Rides[[#This Row],[Station Code]]="MT", BART_Rides[[#This Row],[Station Code]]="PL", BART_Rides[[#This Row],[Station Code]]="CC"), "Yes", "No")</f>
        <v>No</v>
      </c>
    </row>
    <row r="7424" spans="6:14">
      <c r="F7424" s="3">
        <v>44319</v>
      </c>
      <c r="G7424" s="1" t="s">
        <v>39</v>
      </c>
      <c r="H7424" s="1" t="s">
        <v>105</v>
      </c>
      <c r="I7424" s="1">
        <v>839</v>
      </c>
      <c r="J7424" s="1">
        <f>MONTH(BART_Rides[[#This Row],[Date]])</f>
        <v>5</v>
      </c>
      <c r="K7424" s="1">
        <f>WEEKDAY(BART_Rides[[#This Row],[Date]],2)</f>
        <v>1</v>
      </c>
      <c r="L7424" s="1" t="str">
        <f>LEFT(BART_Rides[[#This Row],[Lines]],1)</f>
        <v>Y</v>
      </c>
      <c r="M7424" s="1" t="str">
        <f>IF(BART_Rides[[#This Row],[FirstLetter]]="Y","Yes","No")</f>
        <v>Yes</v>
      </c>
      <c r="N7424" s="1" t="str">
        <f>IF(OR(BART_Rides[[#This Row],[Station Code]]="EM", BART_Rides[[#This Row],[Station Code]]="MT", BART_Rides[[#This Row],[Station Code]]="PL", BART_Rides[[#This Row],[Station Code]]="CC"), "Yes", "No")</f>
        <v>No</v>
      </c>
    </row>
    <row r="7425" spans="6:14">
      <c r="F7425" s="3">
        <v>44320</v>
      </c>
      <c r="G7425" s="1" t="s">
        <v>39</v>
      </c>
      <c r="H7425" s="1" t="s">
        <v>105</v>
      </c>
      <c r="I7425" s="1">
        <v>902</v>
      </c>
      <c r="J7425" s="1">
        <f>MONTH(BART_Rides[[#This Row],[Date]])</f>
        <v>5</v>
      </c>
      <c r="K7425" s="1">
        <f>WEEKDAY(BART_Rides[[#This Row],[Date]],2)</f>
        <v>2</v>
      </c>
      <c r="L7425" s="1" t="str">
        <f>LEFT(BART_Rides[[#This Row],[Lines]],1)</f>
        <v>Y</v>
      </c>
      <c r="M7425" s="1" t="str">
        <f>IF(BART_Rides[[#This Row],[FirstLetter]]="Y","Yes","No")</f>
        <v>Yes</v>
      </c>
      <c r="N7425" s="1" t="str">
        <f>IF(OR(BART_Rides[[#This Row],[Station Code]]="EM", BART_Rides[[#This Row],[Station Code]]="MT", BART_Rides[[#This Row],[Station Code]]="PL", BART_Rides[[#This Row],[Station Code]]="CC"), "Yes", "No")</f>
        <v>No</v>
      </c>
    </row>
    <row r="7426" spans="6:14">
      <c r="F7426" s="3">
        <v>44321</v>
      </c>
      <c r="G7426" s="1" t="s">
        <v>39</v>
      </c>
      <c r="H7426" s="1" t="s">
        <v>105</v>
      </c>
      <c r="I7426" s="1">
        <v>843</v>
      </c>
      <c r="J7426" s="1">
        <f>MONTH(BART_Rides[[#This Row],[Date]])</f>
        <v>5</v>
      </c>
      <c r="K7426" s="1">
        <f>WEEKDAY(BART_Rides[[#This Row],[Date]],2)</f>
        <v>3</v>
      </c>
      <c r="L7426" s="1" t="str">
        <f>LEFT(BART_Rides[[#This Row],[Lines]],1)</f>
        <v>Y</v>
      </c>
      <c r="M7426" s="1" t="str">
        <f>IF(BART_Rides[[#This Row],[FirstLetter]]="Y","Yes","No")</f>
        <v>Yes</v>
      </c>
      <c r="N7426" s="1" t="str">
        <f>IF(OR(BART_Rides[[#This Row],[Station Code]]="EM", BART_Rides[[#This Row],[Station Code]]="MT", BART_Rides[[#This Row],[Station Code]]="PL", BART_Rides[[#This Row],[Station Code]]="CC"), "Yes", "No")</f>
        <v>No</v>
      </c>
    </row>
    <row r="7427" spans="6:14">
      <c r="F7427" s="3">
        <v>44322</v>
      </c>
      <c r="G7427" s="1" t="s">
        <v>39</v>
      </c>
      <c r="H7427" s="1" t="s">
        <v>105</v>
      </c>
      <c r="I7427" s="1">
        <v>932</v>
      </c>
      <c r="J7427" s="1">
        <f>MONTH(BART_Rides[[#This Row],[Date]])</f>
        <v>5</v>
      </c>
      <c r="K7427" s="1">
        <f>WEEKDAY(BART_Rides[[#This Row],[Date]],2)</f>
        <v>4</v>
      </c>
      <c r="L7427" s="1" t="str">
        <f>LEFT(BART_Rides[[#This Row],[Lines]],1)</f>
        <v>Y</v>
      </c>
      <c r="M7427" s="1" t="str">
        <f>IF(BART_Rides[[#This Row],[FirstLetter]]="Y","Yes","No")</f>
        <v>Yes</v>
      </c>
      <c r="N7427" s="1" t="str">
        <f>IF(OR(BART_Rides[[#This Row],[Station Code]]="EM", BART_Rides[[#This Row],[Station Code]]="MT", BART_Rides[[#This Row],[Station Code]]="PL", BART_Rides[[#This Row],[Station Code]]="CC"), "Yes", "No")</f>
        <v>No</v>
      </c>
    </row>
    <row r="7428" spans="6:14">
      <c r="F7428" s="3">
        <v>44323</v>
      </c>
      <c r="G7428" s="1" t="s">
        <v>39</v>
      </c>
      <c r="H7428" s="1" t="s">
        <v>105</v>
      </c>
      <c r="I7428" s="1">
        <v>995</v>
      </c>
      <c r="J7428" s="1">
        <f>MONTH(BART_Rides[[#This Row],[Date]])</f>
        <v>5</v>
      </c>
      <c r="K7428" s="1">
        <f>WEEKDAY(BART_Rides[[#This Row],[Date]],2)</f>
        <v>5</v>
      </c>
      <c r="L7428" s="1" t="str">
        <f>LEFT(BART_Rides[[#This Row],[Lines]],1)</f>
        <v>Y</v>
      </c>
      <c r="M7428" s="1" t="str">
        <f>IF(BART_Rides[[#This Row],[FirstLetter]]="Y","Yes","No")</f>
        <v>Yes</v>
      </c>
      <c r="N7428" s="1" t="str">
        <f>IF(OR(BART_Rides[[#This Row],[Station Code]]="EM", BART_Rides[[#This Row],[Station Code]]="MT", BART_Rides[[#This Row],[Station Code]]="PL", BART_Rides[[#This Row],[Station Code]]="CC"), "Yes", "No")</f>
        <v>No</v>
      </c>
    </row>
    <row r="7429" spans="6:14">
      <c r="F7429" s="3">
        <v>44324</v>
      </c>
      <c r="G7429" s="1" t="s">
        <v>39</v>
      </c>
      <c r="H7429" s="1" t="s">
        <v>105</v>
      </c>
      <c r="I7429" s="1">
        <v>578</v>
      </c>
      <c r="J7429" s="1">
        <f>MONTH(BART_Rides[[#This Row],[Date]])</f>
        <v>5</v>
      </c>
      <c r="K7429" s="1">
        <f>WEEKDAY(BART_Rides[[#This Row],[Date]],2)</f>
        <v>6</v>
      </c>
      <c r="L7429" s="1" t="str">
        <f>LEFT(BART_Rides[[#This Row],[Lines]],1)</f>
        <v>Y</v>
      </c>
      <c r="M7429" s="1" t="str">
        <f>IF(BART_Rides[[#This Row],[FirstLetter]]="Y","Yes","No")</f>
        <v>Yes</v>
      </c>
      <c r="N7429" s="1" t="str">
        <f>IF(OR(BART_Rides[[#This Row],[Station Code]]="EM", BART_Rides[[#This Row],[Station Code]]="MT", BART_Rides[[#This Row],[Station Code]]="PL", BART_Rides[[#This Row],[Station Code]]="CC"), "Yes", "No")</f>
        <v>No</v>
      </c>
    </row>
    <row r="7430" spans="6:14">
      <c r="F7430" s="3">
        <v>44325</v>
      </c>
      <c r="G7430" s="1" t="s">
        <v>39</v>
      </c>
      <c r="H7430" s="1" t="s">
        <v>105</v>
      </c>
      <c r="I7430" s="1">
        <v>480</v>
      </c>
      <c r="J7430" s="1">
        <f>MONTH(BART_Rides[[#This Row],[Date]])</f>
        <v>5</v>
      </c>
      <c r="K7430" s="1">
        <f>WEEKDAY(BART_Rides[[#This Row],[Date]],2)</f>
        <v>7</v>
      </c>
      <c r="L7430" s="1" t="str">
        <f>LEFT(BART_Rides[[#This Row],[Lines]],1)</f>
        <v>Y</v>
      </c>
      <c r="M7430" s="1" t="str">
        <f>IF(BART_Rides[[#This Row],[FirstLetter]]="Y","Yes","No")</f>
        <v>Yes</v>
      </c>
      <c r="N7430" s="1" t="str">
        <f>IF(OR(BART_Rides[[#This Row],[Station Code]]="EM", BART_Rides[[#This Row],[Station Code]]="MT", BART_Rides[[#This Row],[Station Code]]="PL", BART_Rides[[#This Row],[Station Code]]="CC"), "Yes", "No")</f>
        <v>No</v>
      </c>
    </row>
    <row r="7431" spans="6:14">
      <c r="F7431" s="3">
        <v>44326</v>
      </c>
      <c r="G7431" s="1" t="s">
        <v>39</v>
      </c>
      <c r="H7431" s="1" t="s">
        <v>105</v>
      </c>
      <c r="I7431" s="1">
        <v>786</v>
      </c>
      <c r="J7431" s="1">
        <f>MONTH(BART_Rides[[#This Row],[Date]])</f>
        <v>5</v>
      </c>
      <c r="K7431" s="1">
        <f>WEEKDAY(BART_Rides[[#This Row],[Date]],2)</f>
        <v>1</v>
      </c>
      <c r="L7431" s="1" t="str">
        <f>LEFT(BART_Rides[[#This Row],[Lines]],1)</f>
        <v>Y</v>
      </c>
      <c r="M7431" s="1" t="str">
        <f>IF(BART_Rides[[#This Row],[FirstLetter]]="Y","Yes","No")</f>
        <v>Yes</v>
      </c>
      <c r="N7431" s="1" t="str">
        <f>IF(OR(BART_Rides[[#This Row],[Station Code]]="EM", BART_Rides[[#This Row],[Station Code]]="MT", BART_Rides[[#This Row],[Station Code]]="PL", BART_Rides[[#This Row],[Station Code]]="CC"), "Yes", "No")</f>
        <v>No</v>
      </c>
    </row>
    <row r="7432" spans="6:14">
      <c r="F7432" s="3">
        <v>44327</v>
      </c>
      <c r="G7432" s="1" t="s">
        <v>39</v>
      </c>
      <c r="H7432" s="1" t="s">
        <v>105</v>
      </c>
      <c r="I7432" s="1">
        <v>891</v>
      </c>
      <c r="J7432" s="1">
        <f>MONTH(BART_Rides[[#This Row],[Date]])</f>
        <v>5</v>
      </c>
      <c r="K7432" s="1">
        <f>WEEKDAY(BART_Rides[[#This Row],[Date]],2)</f>
        <v>2</v>
      </c>
      <c r="L7432" s="1" t="str">
        <f>LEFT(BART_Rides[[#This Row],[Lines]],1)</f>
        <v>Y</v>
      </c>
      <c r="M7432" s="1" t="str">
        <f>IF(BART_Rides[[#This Row],[FirstLetter]]="Y","Yes","No")</f>
        <v>Yes</v>
      </c>
      <c r="N7432" s="1" t="str">
        <f>IF(OR(BART_Rides[[#This Row],[Station Code]]="EM", BART_Rides[[#This Row],[Station Code]]="MT", BART_Rides[[#This Row],[Station Code]]="PL", BART_Rides[[#This Row],[Station Code]]="CC"), "Yes", "No")</f>
        <v>No</v>
      </c>
    </row>
    <row r="7433" spans="6:14">
      <c r="F7433" s="3">
        <v>44328</v>
      </c>
      <c r="G7433" s="1" t="s">
        <v>39</v>
      </c>
      <c r="H7433" s="1" t="s">
        <v>105</v>
      </c>
      <c r="I7433" s="1">
        <v>914</v>
      </c>
      <c r="J7433" s="1">
        <f>MONTH(BART_Rides[[#This Row],[Date]])</f>
        <v>5</v>
      </c>
      <c r="K7433" s="1">
        <f>WEEKDAY(BART_Rides[[#This Row],[Date]],2)</f>
        <v>3</v>
      </c>
      <c r="L7433" s="1" t="str">
        <f>LEFT(BART_Rides[[#This Row],[Lines]],1)</f>
        <v>Y</v>
      </c>
      <c r="M7433" s="1" t="str">
        <f>IF(BART_Rides[[#This Row],[FirstLetter]]="Y","Yes","No")</f>
        <v>Yes</v>
      </c>
      <c r="N7433" s="1" t="str">
        <f>IF(OR(BART_Rides[[#This Row],[Station Code]]="EM", BART_Rides[[#This Row],[Station Code]]="MT", BART_Rides[[#This Row],[Station Code]]="PL", BART_Rides[[#This Row],[Station Code]]="CC"), "Yes", "No")</f>
        <v>No</v>
      </c>
    </row>
    <row r="7434" spans="6:14">
      <c r="F7434" s="3">
        <v>44329</v>
      </c>
      <c r="G7434" s="1" t="s">
        <v>39</v>
      </c>
      <c r="H7434" s="1" t="s">
        <v>105</v>
      </c>
      <c r="I7434" s="1">
        <v>914</v>
      </c>
      <c r="J7434" s="1">
        <f>MONTH(BART_Rides[[#This Row],[Date]])</f>
        <v>5</v>
      </c>
      <c r="K7434" s="1">
        <f>WEEKDAY(BART_Rides[[#This Row],[Date]],2)</f>
        <v>4</v>
      </c>
      <c r="L7434" s="1" t="str">
        <f>LEFT(BART_Rides[[#This Row],[Lines]],1)</f>
        <v>Y</v>
      </c>
      <c r="M7434" s="1" t="str">
        <f>IF(BART_Rides[[#This Row],[FirstLetter]]="Y","Yes","No")</f>
        <v>Yes</v>
      </c>
      <c r="N7434" s="1" t="str">
        <f>IF(OR(BART_Rides[[#This Row],[Station Code]]="EM", BART_Rides[[#This Row],[Station Code]]="MT", BART_Rides[[#This Row],[Station Code]]="PL", BART_Rides[[#This Row],[Station Code]]="CC"), "Yes", "No")</f>
        <v>No</v>
      </c>
    </row>
    <row r="7435" spans="6:14">
      <c r="F7435" s="3">
        <v>44330</v>
      </c>
      <c r="G7435" s="1" t="s">
        <v>39</v>
      </c>
      <c r="H7435" s="1" t="s">
        <v>105</v>
      </c>
      <c r="I7435" s="1">
        <v>963</v>
      </c>
      <c r="J7435" s="1">
        <f>MONTH(BART_Rides[[#This Row],[Date]])</f>
        <v>5</v>
      </c>
      <c r="K7435" s="1">
        <f>WEEKDAY(BART_Rides[[#This Row],[Date]],2)</f>
        <v>5</v>
      </c>
      <c r="L7435" s="1" t="str">
        <f>LEFT(BART_Rides[[#This Row],[Lines]],1)</f>
        <v>Y</v>
      </c>
      <c r="M7435" s="1" t="str">
        <f>IF(BART_Rides[[#This Row],[FirstLetter]]="Y","Yes","No")</f>
        <v>Yes</v>
      </c>
      <c r="N7435" s="1" t="str">
        <f>IF(OR(BART_Rides[[#This Row],[Station Code]]="EM", BART_Rides[[#This Row],[Station Code]]="MT", BART_Rides[[#This Row],[Station Code]]="PL", BART_Rides[[#This Row],[Station Code]]="CC"), "Yes", "No")</f>
        <v>No</v>
      </c>
    </row>
    <row r="7436" spans="6:14">
      <c r="F7436" s="3">
        <v>44331</v>
      </c>
      <c r="G7436" s="1" t="s">
        <v>39</v>
      </c>
      <c r="H7436" s="1" t="s">
        <v>105</v>
      </c>
      <c r="I7436" s="1">
        <v>660</v>
      </c>
      <c r="J7436" s="1">
        <f>MONTH(BART_Rides[[#This Row],[Date]])</f>
        <v>5</v>
      </c>
      <c r="K7436" s="1">
        <f>WEEKDAY(BART_Rides[[#This Row],[Date]],2)</f>
        <v>6</v>
      </c>
      <c r="L7436" s="1" t="str">
        <f>LEFT(BART_Rides[[#This Row],[Lines]],1)</f>
        <v>Y</v>
      </c>
      <c r="M7436" s="1" t="str">
        <f>IF(BART_Rides[[#This Row],[FirstLetter]]="Y","Yes","No")</f>
        <v>Yes</v>
      </c>
      <c r="N7436" s="1" t="str">
        <f>IF(OR(BART_Rides[[#This Row],[Station Code]]="EM", BART_Rides[[#This Row],[Station Code]]="MT", BART_Rides[[#This Row],[Station Code]]="PL", BART_Rides[[#This Row],[Station Code]]="CC"), "Yes", "No")</f>
        <v>No</v>
      </c>
    </row>
    <row r="7437" spans="6:14">
      <c r="F7437" s="3">
        <v>44332</v>
      </c>
      <c r="G7437" s="1" t="s">
        <v>39</v>
      </c>
      <c r="H7437" s="1" t="s">
        <v>105</v>
      </c>
      <c r="I7437" s="1">
        <v>486</v>
      </c>
      <c r="J7437" s="1">
        <f>MONTH(BART_Rides[[#This Row],[Date]])</f>
        <v>5</v>
      </c>
      <c r="K7437" s="1">
        <f>WEEKDAY(BART_Rides[[#This Row],[Date]],2)</f>
        <v>7</v>
      </c>
      <c r="L7437" s="1" t="str">
        <f>LEFT(BART_Rides[[#This Row],[Lines]],1)</f>
        <v>Y</v>
      </c>
      <c r="M7437" s="1" t="str">
        <f>IF(BART_Rides[[#This Row],[FirstLetter]]="Y","Yes","No")</f>
        <v>Yes</v>
      </c>
      <c r="N7437" s="1" t="str">
        <f>IF(OR(BART_Rides[[#This Row],[Station Code]]="EM", BART_Rides[[#This Row],[Station Code]]="MT", BART_Rides[[#This Row],[Station Code]]="PL", BART_Rides[[#This Row],[Station Code]]="CC"), "Yes", "No")</f>
        <v>No</v>
      </c>
    </row>
    <row r="7438" spans="6:14">
      <c r="F7438" s="3">
        <v>44333</v>
      </c>
      <c r="G7438" s="1" t="s">
        <v>39</v>
      </c>
      <c r="H7438" s="1" t="s">
        <v>105</v>
      </c>
      <c r="I7438" s="1">
        <v>837</v>
      </c>
      <c r="J7438" s="1">
        <f>MONTH(BART_Rides[[#This Row],[Date]])</f>
        <v>5</v>
      </c>
      <c r="K7438" s="1">
        <f>WEEKDAY(BART_Rides[[#This Row],[Date]],2)</f>
        <v>1</v>
      </c>
      <c r="L7438" s="1" t="str">
        <f>LEFT(BART_Rides[[#This Row],[Lines]],1)</f>
        <v>Y</v>
      </c>
      <c r="M7438" s="1" t="str">
        <f>IF(BART_Rides[[#This Row],[FirstLetter]]="Y","Yes","No")</f>
        <v>Yes</v>
      </c>
      <c r="N7438" s="1" t="str">
        <f>IF(OR(BART_Rides[[#This Row],[Station Code]]="EM", BART_Rides[[#This Row],[Station Code]]="MT", BART_Rides[[#This Row],[Station Code]]="PL", BART_Rides[[#This Row],[Station Code]]="CC"), "Yes", "No")</f>
        <v>No</v>
      </c>
    </row>
    <row r="7439" spans="6:14">
      <c r="F7439" s="3">
        <v>44334</v>
      </c>
      <c r="G7439" s="1" t="s">
        <v>39</v>
      </c>
      <c r="H7439" s="1" t="s">
        <v>105</v>
      </c>
      <c r="I7439" s="1">
        <v>955</v>
      </c>
      <c r="J7439" s="1">
        <f>MONTH(BART_Rides[[#This Row],[Date]])</f>
        <v>5</v>
      </c>
      <c r="K7439" s="1">
        <f>WEEKDAY(BART_Rides[[#This Row],[Date]],2)</f>
        <v>2</v>
      </c>
      <c r="L7439" s="1" t="str">
        <f>LEFT(BART_Rides[[#This Row],[Lines]],1)</f>
        <v>Y</v>
      </c>
      <c r="M7439" s="1" t="str">
        <f>IF(BART_Rides[[#This Row],[FirstLetter]]="Y","Yes","No")</f>
        <v>Yes</v>
      </c>
      <c r="N7439" s="1" t="str">
        <f>IF(OR(BART_Rides[[#This Row],[Station Code]]="EM", BART_Rides[[#This Row],[Station Code]]="MT", BART_Rides[[#This Row],[Station Code]]="PL", BART_Rides[[#This Row],[Station Code]]="CC"), "Yes", "No")</f>
        <v>No</v>
      </c>
    </row>
    <row r="7440" spans="6:14">
      <c r="F7440" s="3">
        <v>44335</v>
      </c>
      <c r="G7440" s="1" t="s">
        <v>39</v>
      </c>
      <c r="H7440" s="1" t="s">
        <v>105</v>
      </c>
      <c r="I7440" s="1">
        <v>984</v>
      </c>
      <c r="J7440" s="1">
        <f>MONTH(BART_Rides[[#This Row],[Date]])</f>
        <v>5</v>
      </c>
      <c r="K7440" s="1">
        <f>WEEKDAY(BART_Rides[[#This Row],[Date]],2)</f>
        <v>3</v>
      </c>
      <c r="L7440" s="1" t="str">
        <f>LEFT(BART_Rides[[#This Row],[Lines]],1)</f>
        <v>Y</v>
      </c>
      <c r="M7440" s="1" t="str">
        <f>IF(BART_Rides[[#This Row],[FirstLetter]]="Y","Yes","No")</f>
        <v>Yes</v>
      </c>
      <c r="N7440" s="1" t="str">
        <f>IF(OR(BART_Rides[[#This Row],[Station Code]]="EM", BART_Rides[[#This Row],[Station Code]]="MT", BART_Rides[[#This Row],[Station Code]]="PL", BART_Rides[[#This Row],[Station Code]]="CC"), "Yes", "No")</f>
        <v>No</v>
      </c>
    </row>
    <row r="7441" spans="6:14">
      <c r="F7441" s="3">
        <v>44336</v>
      </c>
      <c r="G7441" s="1" t="s">
        <v>39</v>
      </c>
      <c r="H7441" s="1" t="s">
        <v>105</v>
      </c>
      <c r="I7441" s="1">
        <v>1000</v>
      </c>
      <c r="J7441" s="1">
        <f>MONTH(BART_Rides[[#This Row],[Date]])</f>
        <v>5</v>
      </c>
      <c r="K7441" s="1">
        <f>WEEKDAY(BART_Rides[[#This Row],[Date]],2)</f>
        <v>4</v>
      </c>
      <c r="L7441" s="1" t="str">
        <f>LEFT(BART_Rides[[#This Row],[Lines]],1)</f>
        <v>Y</v>
      </c>
      <c r="M7441" s="1" t="str">
        <f>IF(BART_Rides[[#This Row],[FirstLetter]]="Y","Yes","No")</f>
        <v>Yes</v>
      </c>
      <c r="N7441" s="1" t="str">
        <f>IF(OR(BART_Rides[[#This Row],[Station Code]]="EM", BART_Rides[[#This Row],[Station Code]]="MT", BART_Rides[[#This Row],[Station Code]]="PL", BART_Rides[[#This Row],[Station Code]]="CC"), "Yes", "No")</f>
        <v>No</v>
      </c>
    </row>
    <row r="7442" spans="6:14">
      <c r="F7442" s="3">
        <v>44337</v>
      </c>
      <c r="G7442" s="1" t="s">
        <v>39</v>
      </c>
      <c r="H7442" s="1" t="s">
        <v>105</v>
      </c>
      <c r="I7442" s="1">
        <v>1018</v>
      </c>
      <c r="J7442" s="1">
        <f>MONTH(BART_Rides[[#This Row],[Date]])</f>
        <v>5</v>
      </c>
      <c r="K7442" s="1">
        <f>WEEKDAY(BART_Rides[[#This Row],[Date]],2)</f>
        <v>5</v>
      </c>
      <c r="L7442" s="1" t="str">
        <f>LEFT(BART_Rides[[#This Row],[Lines]],1)</f>
        <v>Y</v>
      </c>
      <c r="M7442" s="1" t="str">
        <f>IF(BART_Rides[[#This Row],[FirstLetter]]="Y","Yes","No")</f>
        <v>Yes</v>
      </c>
      <c r="N7442" s="1" t="str">
        <f>IF(OR(BART_Rides[[#This Row],[Station Code]]="EM", BART_Rides[[#This Row],[Station Code]]="MT", BART_Rides[[#This Row],[Station Code]]="PL", BART_Rides[[#This Row],[Station Code]]="CC"), "Yes", "No")</f>
        <v>No</v>
      </c>
    </row>
    <row r="7443" spans="6:14">
      <c r="F7443" s="3">
        <v>44338</v>
      </c>
      <c r="G7443" s="1" t="s">
        <v>39</v>
      </c>
      <c r="H7443" s="1" t="s">
        <v>105</v>
      </c>
      <c r="I7443" s="1">
        <v>696</v>
      </c>
      <c r="J7443" s="1">
        <f>MONTH(BART_Rides[[#This Row],[Date]])</f>
        <v>5</v>
      </c>
      <c r="K7443" s="1">
        <f>WEEKDAY(BART_Rides[[#This Row],[Date]],2)</f>
        <v>6</v>
      </c>
      <c r="L7443" s="1" t="str">
        <f>LEFT(BART_Rides[[#This Row],[Lines]],1)</f>
        <v>Y</v>
      </c>
      <c r="M7443" s="1" t="str">
        <f>IF(BART_Rides[[#This Row],[FirstLetter]]="Y","Yes","No")</f>
        <v>Yes</v>
      </c>
      <c r="N7443" s="1" t="str">
        <f>IF(OR(BART_Rides[[#This Row],[Station Code]]="EM", BART_Rides[[#This Row],[Station Code]]="MT", BART_Rides[[#This Row],[Station Code]]="PL", BART_Rides[[#This Row],[Station Code]]="CC"), "Yes", "No")</f>
        <v>No</v>
      </c>
    </row>
    <row r="7444" spans="6:14">
      <c r="F7444" s="3">
        <v>44339</v>
      </c>
      <c r="G7444" s="1" t="s">
        <v>39</v>
      </c>
      <c r="H7444" s="1" t="s">
        <v>105</v>
      </c>
      <c r="I7444" s="1">
        <v>548</v>
      </c>
      <c r="J7444" s="1">
        <f>MONTH(BART_Rides[[#This Row],[Date]])</f>
        <v>5</v>
      </c>
      <c r="K7444" s="1">
        <f>WEEKDAY(BART_Rides[[#This Row],[Date]],2)</f>
        <v>7</v>
      </c>
      <c r="L7444" s="1" t="str">
        <f>LEFT(BART_Rides[[#This Row],[Lines]],1)</f>
        <v>Y</v>
      </c>
      <c r="M7444" s="1" t="str">
        <f>IF(BART_Rides[[#This Row],[FirstLetter]]="Y","Yes","No")</f>
        <v>Yes</v>
      </c>
      <c r="N7444" s="1" t="str">
        <f>IF(OR(BART_Rides[[#This Row],[Station Code]]="EM", BART_Rides[[#This Row],[Station Code]]="MT", BART_Rides[[#This Row],[Station Code]]="PL", BART_Rides[[#This Row],[Station Code]]="CC"), "Yes", "No")</f>
        <v>No</v>
      </c>
    </row>
    <row r="7445" spans="6:14">
      <c r="F7445" s="3">
        <v>44340</v>
      </c>
      <c r="G7445" s="1" t="s">
        <v>39</v>
      </c>
      <c r="H7445" s="1" t="s">
        <v>105</v>
      </c>
      <c r="I7445" s="1">
        <v>907</v>
      </c>
      <c r="J7445" s="1">
        <f>MONTH(BART_Rides[[#This Row],[Date]])</f>
        <v>5</v>
      </c>
      <c r="K7445" s="1">
        <f>WEEKDAY(BART_Rides[[#This Row],[Date]],2)</f>
        <v>1</v>
      </c>
      <c r="L7445" s="1" t="str">
        <f>LEFT(BART_Rides[[#This Row],[Lines]],1)</f>
        <v>Y</v>
      </c>
      <c r="M7445" s="1" t="str">
        <f>IF(BART_Rides[[#This Row],[FirstLetter]]="Y","Yes","No")</f>
        <v>Yes</v>
      </c>
      <c r="N7445" s="1" t="str">
        <f>IF(OR(BART_Rides[[#This Row],[Station Code]]="EM", BART_Rides[[#This Row],[Station Code]]="MT", BART_Rides[[#This Row],[Station Code]]="PL", BART_Rides[[#This Row],[Station Code]]="CC"), "Yes", "No")</f>
        <v>No</v>
      </c>
    </row>
    <row r="7446" spans="6:14">
      <c r="F7446" s="3">
        <v>44341</v>
      </c>
      <c r="G7446" s="1" t="s">
        <v>39</v>
      </c>
      <c r="H7446" s="1" t="s">
        <v>105</v>
      </c>
      <c r="I7446" s="1">
        <v>1012</v>
      </c>
      <c r="J7446" s="1">
        <f>MONTH(BART_Rides[[#This Row],[Date]])</f>
        <v>5</v>
      </c>
      <c r="K7446" s="1">
        <f>WEEKDAY(BART_Rides[[#This Row],[Date]],2)</f>
        <v>2</v>
      </c>
      <c r="L7446" s="1" t="str">
        <f>LEFT(BART_Rides[[#This Row],[Lines]],1)</f>
        <v>Y</v>
      </c>
      <c r="M7446" s="1" t="str">
        <f>IF(BART_Rides[[#This Row],[FirstLetter]]="Y","Yes","No")</f>
        <v>Yes</v>
      </c>
      <c r="N7446" s="1" t="str">
        <f>IF(OR(BART_Rides[[#This Row],[Station Code]]="EM", BART_Rides[[#This Row],[Station Code]]="MT", BART_Rides[[#This Row],[Station Code]]="PL", BART_Rides[[#This Row],[Station Code]]="CC"), "Yes", "No")</f>
        <v>No</v>
      </c>
    </row>
    <row r="7447" spans="6:14">
      <c r="F7447" s="3">
        <v>44342</v>
      </c>
      <c r="G7447" s="1" t="s">
        <v>39</v>
      </c>
      <c r="H7447" s="1" t="s">
        <v>105</v>
      </c>
      <c r="I7447" s="1">
        <v>989</v>
      </c>
      <c r="J7447" s="1">
        <f>MONTH(BART_Rides[[#This Row],[Date]])</f>
        <v>5</v>
      </c>
      <c r="K7447" s="1">
        <f>WEEKDAY(BART_Rides[[#This Row],[Date]],2)</f>
        <v>3</v>
      </c>
      <c r="L7447" s="1" t="str">
        <f>LEFT(BART_Rides[[#This Row],[Lines]],1)</f>
        <v>Y</v>
      </c>
      <c r="M7447" s="1" t="str">
        <f>IF(BART_Rides[[#This Row],[FirstLetter]]="Y","Yes","No")</f>
        <v>Yes</v>
      </c>
      <c r="N7447" s="1" t="str">
        <f>IF(OR(BART_Rides[[#This Row],[Station Code]]="EM", BART_Rides[[#This Row],[Station Code]]="MT", BART_Rides[[#This Row],[Station Code]]="PL", BART_Rides[[#This Row],[Station Code]]="CC"), "Yes", "No")</f>
        <v>No</v>
      </c>
    </row>
    <row r="7448" spans="6:14">
      <c r="F7448" s="3">
        <v>44343</v>
      </c>
      <c r="G7448" s="1" t="s">
        <v>39</v>
      </c>
      <c r="H7448" s="1" t="s">
        <v>105</v>
      </c>
      <c r="I7448" s="1">
        <v>991</v>
      </c>
      <c r="J7448" s="1">
        <f>MONTH(BART_Rides[[#This Row],[Date]])</f>
        <v>5</v>
      </c>
      <c r="K7448" s="1">
        <f>WEEKDAY(BART_Rides[[#This Row],[Date]],2)</f>
        <v>4</v>
      </c>
      <c r="L7448" s="1" t="str">
        <f>LEFT(BART_Rides[[#This Row],[Lines]],1)</f>
        <v>Y</v>
      </c>
      <c r="M7448" s="1" t="str">
        <f>IF(BART_Rides[[#This Row],[FirstLetter]]="Y","Yes","No")</f>
        <v>Yes</v>
      </c>
      <c r="N7448" s="1" t="str">
        <f>IF(OR(BART_Rides[[#This Row],[Station Code]]="EM", BART_Rides[[#This Row],[Station Code]]="MT", BART_Rides[[#This Row],[Station Code]]="PL", BART_Rides[[#This Row],[Station Code]]="CC"), "Yes", "No")</f>
        <v>No</v>
      </c>
    </row>
    <row r="7449" spans="6:14">
      <c r="F7449" s="3">
        <v>44344</v>
      </c>
      <c r="G7449" s="1" t="s">
        <v>39</v>
      </c>
      <c r="H7449" s="1" t="s">
        <v>105</v>
      </c>
      <c r="I7449" s="1">
        <v>1072</v>
      </c>
      <c r="J7449" s="1">
        <f>MONTH(BART_Rides[[#This Row],[Date]])</f>
        <v>5</v>
      </c>
      <c r="K7449" s="1">
        <f>WEEKDAY(BART_Rides[[#This Row],[Date]],2)</f>
        <v>5</v>
      </c>
      <c r="L7449" s="1" t="str">
        <f>LEFT(BART_Rides[[#This Row],[Lines]],1)</f>
        <v>Y</v>
      </c>
      <c r="M7449" s="1" t="str">
        <f>IF(BART_Rides[[#This Row],[FirstLetter]]="Y","Yes","No")</f>
        <v>Yes</v>
      </c>
      <c r="N7449" s="1" t="str">
        <f>IF(OR(BART_Rides[[#This Row],[Station Code]]="EM", BART_Rides[[#This Row],[Station Code]]="MT", BART_Rides[[#This Row],[Station Code]]="PL", BART_Rides[[#This Row],[Station Code]]="CC"), "Yes", "No")</f>
        <v>No</v>
      </c>
    </row>
    <row r="7450" spans="6:14">
      <c r="F7450" s="3">
        <v>44345</v>
      </c>
      <c r="G7450" s="1" t="s">
        <v>39</v>
      </c>
      <c r="H7450" s="1" t="s">
        <v>105</v>
      </c>
      <c r="I7450" s="1">
        <v>700</v>
      </c>
      <c r="J7450" s="1">
        <f>MONTH(BART_Rides[[#This Row],[Date]])</f>
        <v>5</v>
      </c>
      <c r="K7450" s="1">
        <f>WEEKDAY(BART_Rides[[#This Row],[Date]],2)</f>
        <v>6</v>
      </c>
      <c r="L7450" s="1" t="str">
        <f>LEFT(BART_Rides[[#This Row],[Lines]],1)</f>
        <v>Y</v>
      </c>
      <c r="M7450" s="1" t="str">
        <f>IF(BART_Rides[[#This Row],[FirstLetter]]="Y","Yes","No")</f>
        <v>Yes</v>
      </c>
      <c r="N7450" s="1" t="str">
        <f>IF(OR(BART_Rides[[#This Row],[Station Code]]="EM", BART_Rides[[#This Row],[Station Code]]="MT", BART_Rides[[#This Row],[Station Code]]="PL", BART_Rides[[#This Row],[Station Code]]="CC"), "Yes", "No")</f>
        <v>No</v>
      </c>
    </row>
    <row r="7451" spans="6:14">
      <c r="F7451" s="3">
        <v>44346</v>
      </c>
      <c r="G7451" s="1" t="s">
        <v>39</v>
      </c>
      <c r="H7451" s="1" t="s">
        <v>105</v>
      </c>
      <c r="I7451" s="1">
        <v>554</v>
      </c>
      <c r="J7451" s="1">
        <f>MONTH(BART_Rides[[#This Row],[Date]])</f>
        <v>5</v>
      </c>
      <c r="K7451" s="1">
        <f>WEEKDAY(BART_Rides[[#This Row],[Date]],2)</f>
        <v>7</v>
      </c>
      <c r="L7451" s="1" t="str">
        <f>LEFT(BART_Rides[[#This Row],[Lines]],1)</f>
        <v>Y</v>
      </c>
      <c r="M7451" s="1" t="str">
        <f>IF(BART_Rides[[#This Row],[FirstLetter]]="Y","Yes","No")</f>
        <v>Yes</v>
      </c>
      <c r="N7451" s="1" t="str">
        <f>IF(OR(BART_Rides[[#This Row],[Station Code]]="EM", BART_Rides[[#This Row],[Station Code]]="MT", BART_Rides[[#This Row],[Station Code]]="PL", BART_Rides[[#This Row],[Station Code]]="CC"), "Yes", "No")</f>
        <v>No</v>
      </c>
    </row>
    <row r="7452" spans="6:14">
      <c r="F7452" s="3">
        <v>44347</v>
      </c>
      <c r="G7452" s="1" t="s">
        <v>39</v>
      </c>
      <c r="H7452" s="1" t="s">
        <v>105</v>
      </c>
      <c r="I7452" s="1">
        <v>554</v>
      </c>
      <c r="J7452" s="1">
        <f>MONTH(BART_Rides[[#This Row],[Date]])</f>
        <v>5</v>
      </c>
      <c r="K7452" s="1">
        <f>WEEKDAY(BART_Rides[[#This Row],[Date]],2)</f>
        <v>1</v>
      </c>
      <c r="L7452" s="1" t="str">
        <f>LEFT(BART_Rides[[#This Row],[Lines]],1)</f>
        <v>Y</v>
      </c>
      <c r="M7452" s="1" t="str">
        <f>IF(BART_Rides[[#This Row],[FirstLetter]]="Y","Yes","No")</f>
        <v>Yes</v>
      </c>
      <c r="N7452" s="1" t="str">
        <f>IF(OR(BART_Rides[[#This Row],[Station Code]]="EM", BART_Rides[[#This Row],[Station Code]]="MT", BART_Rides[[#This Row],[Station Code]]="PL", BART_Rides[[#This Row],[Station Code]]="CC"), "Yes", "No")</f>
        <v>No</v>
      </c>
    </row>
    <row r="7453" spans="6:14">
      <c r="F7453" s="3">
        <v>44348</v>
      </c>
      <c r="G7453" s="1" t="s">
        <v>39</v>
      </c>
      <c r="H7453" s="1" t="s">
        <v>105</v>
      </c>
      <c r="I7453" s="1">
        <v>968</v>
      </c>
      <c r="J7453" s="1">
        <f>MONTH(BART_Rides[[#This Row],[Date]])</f>
        <v>6</v>
      </c>
      <c r="K7453" s="1">
        <f>WEEKDAY(BART_Rides[[#This Row],[Date]],2)</f>
        <v>2</v>
      </c>
      <c r="L7453" s="1" t="str">
        <f>LEFT(BART_Rides[[#This Row],[Lines]],1)</f>
        <v>Y</v>
      </c>
      <c r="M7453" s="1" t="str">
        <f>IF(BART_Rides[[#This Row],[FirstLetter]]="Y","Yes","No")</f>
        <v>Yes</v>
      </c>
      <c r="N7453" s="1" t="str">
        <f>IF(OR(BART_Rides[[#This Row],[Station Code]]="EM", BART_Rides[[#This Row],[Station Code]]="MT", BART_Rides[[#This Row],[Station Code]]="PL", BART_Rides[[#This Row],[Station Code]]="CC"), "Yes", "No")</f>
        <v>No</v>
      </c>
    </row>
    <row r="7454" spans="6:14">
      <c r="F7454" s="3">
        <v>44349</v>
      </c>
      <c r="G7454" s="1" t="s">
        <v>39</v>
      </c>
      <c r="H7454" s="1" t="s">
        <v>105</v>
      </c>
      <c r="I7454" s="1">
        <v>1041</v>
      </c>
      <c r="J7454" s="1">
        <f>MONTH(BART_Rides[[#This Row],[Date]])</f>
        <v>6</v>
      </c>
      <c r="K7454" s="1">
        <f>WEEKDAY(BART_Rides[[#This Row],[Date]],2)</f>
        <v>3</v>
      </c>
      <c r="L7454" s="1" t="str">
        <f>LEFT(BART_Rides[[#This Row],[Lines]],1)</f>
        <v>Y</v>
      </c>
      <c r="M7454" s="1" t="str">
        <f>IF(BART_Rides[[#This Row],[FirstLetter]]="Y","Yes","No")</f>
        <v>Yes</v>
      </c>
      <c r="N7454" s="1" t="str">
        <f>IF(OR(BART_Rides[[#This Row],[Station Code]]="EM", BART_Rides[[#This Row],[Station Code]]="MT", BART_Rides[[#This Row],[Station Code]]="PL", BART_Rides[[#This Row],[Station Code]]="CC"), "Yes", "No")</f>
        <v>No</v>
      </c>
    </row>
    <row r="7455" spans="6:14">
      <c r="F7455" s="3">
        <v>44350</v>
      </c>
      <c r="G7455" s="1" t="s">
        <v>39</v>
      </c>
      <c r="H7455" s="1" t="s">
        <v>105</v>
      </c>
      <c r="I7455" s="1">
        <v>1094</v>
      </c>
      <c r="J7455" s="1">
        <f>MONTH(BART_Rides[[#This Row],[Date]])</f>
        <v>6</v>
      </c>
      <c r="K7455" s="1">
        <f>WEEKDAY(BART_Rides[[#This Row],[Date]],2)</f>
        <v>4</v>
      </c>
      <c r="L7455" s="1" t="str">
        <f>LEFT(BART_Rides[[#This Row],[Lines]],1)</f>
        <v>Y</v>
      </c>
      <c r="M7455" s="1" t="str">
        <f>IF(BART_Rides[[#This Row],[FirstLetter]]="Y","Yes","No")</f>
        <v>Yes</v>
      </c>
      <c r="N7455" s="1" t="str">
        <f>IF(OR(BART_Rides[[#This Row],[Station Code]]="EM", BART_Rides[[#This Row],[Station Code]]="MT", BART_Rides[[#This Row],[Station Code]]="PL", BART_Rides[[#This Row],[Station Code]]="CC"), "Yes", "No")</f>
        <v>No</v>
      </c>
    </row>
    <row r="7456" spans="6:14">
      <c r="F7456" s="3">
        <v>44351</v>
      </c>
      <c r="G7456" s="1" t="s">
        <v>39</v>
      </c>
      <c r="H7456" s="1" t="s">
        <v>105</v>
      </c>
      <c r="I7456" s="1">
        <v>1089</v>
      </c>
      <c r="J7456" s="1">
        <f>MONTH(BART_Rides[[#This Row],[Date]])</f>
        <v>6</v>
      </c>
      <c r="K7456" s="1">
        <f>WEEKDAY(BART_Rides[[#This Row],[Date]],2)</f>
        <v>5</v>
      </c>
      <c r="L7456" s="1" t="str">
        <f>LEFT(BART_Rides[[#This Row],[Lines]],1)</f>
        <v>Y</v>
      </c>
      <c r="M7456" s="1" t="str">
        <f>IF(BART_Rides[[#This Row],[FirstLetter]]="Y","Yes","No")</f>
        <v>Yes</v>
      </c>
      <c r="N7456" s="1" t="str">
        <f>IF(OR(BART_Rides[[#This Row],[Station Code]]="EM", BART_Rides[[#This Row],[Station Code]]="MT", BART_Rides[[#This Row],[Station Code]]="PL", BART_Rides[[#This Row],[Station Code]]="CC"), "Yes", "No")</f>
        <v>No</v>
      </c>
    </row>
    <row r="7457" spans="6:14">
      <c r="F7457" s="3">
        <v>44352</v>
      </c>
      <c r="G7457" s="1" t="s">
        <v>39</v>
      </c>
      <c r="H7457" s="1" t="s">
        <v>105</v>
      </c>
      <c r="I7457" s="1">
        <v>716</v>
      </c>
      <c r="J7457" s="1">
        <f>MONTH(BART_Rides[[#This Row],[Date]])</f>
        <v>6</v>
      </c>
      <c r="K7457" s="1">
        <f>WEEKDAY(BART_Rides[[#This Row],[Date]],2)</f>
        <v>6</v>
      </c>
      <c r="L7457" s="1" t="str">
        <f>LEFT(BART_Rides[[#This Row],[Lines]],1)</f>
        <v>Y</v>
      </c>
      <c r="M7457" s="1" t="str">
        <f>IF(BART_Rides[[#This Row],[FirstLetter]]="Y","Yes","No")</f>
        <v>Yes</v>
      </c>
      <c r="N7457" s="1" t="str">
        <f>IF(OR(BART_Rides[[#This Row],[Station Code]]="EM", BART_Rides[[#This Row],[Station Code]]="MT", BART_Rides[[#This Row],[Station Code]]="PL", BART_Rides[[#This Row],[Station Code]]="CC"), "Yes", "No")</f>
        <v>No</v>
      </c>
    </row>
    <row r="7458" spans="6:14">
      <c r="F7458" s="3">
        <v>44353</v>
      </c>
      <c r="G7458" s="1" t="s">
        <v>39</v>
      </c>
      <c r="H7458" s="1" t="s">
        <v>105</v>
      </c>
      <c r="I7458" s="1">
        <v>624</v>
      </c>
      <c r="J7458" s="1">
        <f>MONTH(BART_Rides[[#This Row],[Date]])</f>
        <v>6</v>
      </c>
      <c r="K7458" s="1">
        <f>WEEKDAY(BART_Rides[[#This Row],[Date]],2)</f>
        <v>7</v>
      </c>
      <c r="L7458" s="1" t="str">
        <f>LEFT(BART_Rides[[#This Row],[Lines]],1)</f>
        <v>Y</v>
      </c>
      <c r="M7458" s="1" t="str">
        <f>IF(BART_Rides[[#This Row],[FirstLetter]]="Y","Yes","No")</f>
        <v>Yes</v>
      </c>
      <c r="N7458" s="1" t="str">
        <f>IF(OR(BART_Rides[[#This Row],[Station Code]]="EM", BART_Rides[[#This Row],[Station Code]]="MT", BART_Rides[[#This Row],[Station Code]]="PL", BART_Rides[[#This Row],[Station Code]]="CC"), "Yes", "No")</f>
        <v>No</v>
      </c>
    </row>
    <row r="7459" spans="6:14">
      <c r="F7459" s="3">
        <v>44354</v>
      </c>
      <c r="G7459" s="1" t="s">
        <v>39</v>
      </c>
      <c r="H7459" s="1" t="s">
        <v>105</v>
      </c>
      <c r="I7459" s="1">
        <v>958</v>
      </c>
      <c r="J7459" s="1">
        <f>MONTH(BART_Rides[[#This Row],[Date]])</f>
        <v>6</v>
      </c>
      <c r="K7459" s="1">
        <f>WEEKDAY(BART_Rides[[#This Row],[Date]],2)</f>
        <v>1</v>
      </c>
      <c r="L7459" s="1" t="str">
        <f>LEFT(BART_Rides[[#This Row],[Lines]],1)</f>
        <v>Y</v>
      </c>
      <c r="M7459" s="1" t="str">
        <f>IF(BART_Rides[[#This Row],[FirstLetter]]="Y","Yes","No")</f>
        <v>Yes</v>
      </c>
      <c r="N7459" s="1" t="str">
        <f>IF(OR(BART_Rides[[#This Row],[Station Code]]="EM", BART_Rides[[#This Row],[Station Code]]="MT", BART_Rides[[#This Row],[Station Code]]="PL", BART_Rides[[#This Row],[Station Code]]="CC"), "Yes", "No")</f>
        <v>No</v>
      </c>
    </row>
    <row r="7460" spans="6:14">
      <c r="F7460" s="3">
        <v>44355</v>
      </c>
      <c r="G7460" s="1" t="s">
        <v>39</v>
      </c>
      <c r="H7460" s="1" t="s">
        <v>105</v>
      </c>
      <c r="I7460" s="1">
        <v>1080</v>
      </c>
      <c r="J7460" s="1">
        <f>MONTH(BART_Rides[[#This Row],[Date]])</f>
        <v>6</v>
      </c>
      <c r="K7460" s="1">
        <f>WEEKDAY(BART_Rides[[#This Row],[Date]],2)</f>
        <v>2</v>
      </c>
      <c r="L7460" s="1" t="str">
        <f>LEFT(BART_Rides[[#This Row],[Lines]],1)</f>
        <v>Y</v>
      </c>
      <c r="M7460" s="1" t="str">
        <f>IF(BART_Rides[[#This Row],[FirstLetter]]="Y","Yes","No")</f>
        <v>Yes</v>
      </c>
      <c r="N7460" s="1" t="str">
        <f>IF(OR(BART_Rides[[#This Row],[Station Code]]="EM", BART_Rides[[#This Row],[Station Code]]="MT", BART_Rides[[#This Row],[Station Code]]="PL", BART_Rides[[#This Row],[Station Code]]="CC"), "Yes", "No")</f>
        <v>No</v>
      </c>
    </row>
    <row r="7461" spans="6:14">
      <c r="F7461" s="3">
        <v>44356</v>
      </c>
      <c r="G7461" s="1" t="s">
        <v>39</v>
      </c>
      <c r="H7461" s="1" t="s">
        <v>105</v>
      </c>
      <c r="I7461" s="1">
        <v>1111</v>
      </c>
      <c r="J7461" s="1">
        <f>MONTH(BART_Rides[[#This Row],[Date]])</f>
        <v>6</v>
      </c>
      <c r="K7461" s="1">
        <f>WEEKDAY(BART_Rides[[#This Row],[Date]],2)</f>
        <v>3</v>
      </c>
      <c r="L7461" s="1" t="str">
        <f>LEFT(BART_Rides[[#This Row],[Lines]],1)</f>
        <v>Y</v>
      </c>
      <c r="M7461" s="1" t="str">
        <f>IF(BART_Rides[[#This Row],[FirstLetter]]="Y","Yes","No")</f>
        <v>Yes</v>
      </c>
      <c r="N7461" s="1" t="str">
        <f>IF(OR(BART_Rides[[#This Row],[Station Code]]="EM", BART_Rides[[#This Row],[Station Code]]="MT", BART_Rides[[#This Row],[Station Code]]="PL", BART_Rides[[#This Row],[Station Code]]="CC"), "Yes", "No")</f>
        <v>No</v>
      </c>
    </row>
    <row r="7462" spans="6:14">
      <c r="F7462" s="3">
        <v>44357</v>
      </c>
      <c r="G7462" s="1" t="s">
        <v>39</v>
      </c>
      <c r="H7462" s="1" t="s">
        <v>105</v>
      </c>
      <c r="I7462" s="1">
        <v>1160</v>
      </c>
      <c r="J7462" s="1">
        <f>MONTH(BART_Rides[[#This Row],[Date]])</f>
        <v>6</v>
      </c>
      <c r="K7462" s="1">
        <f>WEEKDAY(BART_Rides[[#This Row],[Date]],2)</f>
        <v>4</v>
      </c>
      <c r="L7462" s="1" t="str">
        <f>LEFT(BART_Rides[[#This Row],[Lines]],1)</f>
        <v>Y</v>
      </c>
      <c r="M7462" s="1" t="str">
        <f>IF(BART_Rides[[#This Row],[FirstLetter]]="Y","Yes","No")</f>
        <v>Yes</v>
      </c>
      <c r="N7462" s="1" t="str">
        <f>IF(OR(BART_Rides[[#This Row],[Station Code]]="EM", BART_Rides[[#This Row],[Station Code]]="MT", BART_Rides[[#This Row],[Station Code]]="PL", BART_Rides[[#This Row],[Station Code]]="CC"), "Yes", "No")</f>
        <v>No</v>
      </c>
    </row>
    <row r="7463" spans="6:14">
      <c r="F7463" s="3">
        <v>44358</v>
      </c>
      <c r="G7463" s="1" t="s">
        <v>39</v>
      </c>
      <c r="H7463" s="1" t="s">
        <v>105</v>
      </c>
      <c r="I7463" s="1">
        <v>1176</v>
      </c>
      <c r="J7463" s="1">
        <f>MONTH(BART_Rides[[#This Row],[Date]])</f>
        <v>6</v>
      </c>
      <c r="K7463" s="1">
        <f>WEEKDAY(BART_Rides[[#This Row],[Date]],2)</f>
        <v>5</v>
      </c>
      <c r="L7463" s="1" t="str">
        <f>LEFT(BART_Rides[[#This Row],[Lines]],1)</f>
        <v>Y</v>
      </c>
      <c r="M7463" s="1" t="str">
        <f>IF(BART_Rides[[#This Row],[FirstLetter]]="Y","Yes","No")</f>
        <v>Yes</v>
      </c>
      <c r="N7463" s="1" t="str">
        <f>IF(OR(BART_Rides[[#This Row],[Station Code]]="EM", BART_Rides[[#This Row],[Station Code]]="MT", BART_Rides[[#This Row],[Station Code]]="PL", BART_Rides[[#This Row],[Station Code]]="CC"), "Yes", "No")</f>
        <v>No</v>
      </c>
    </row>
    <row r="7464" spans="6:14">
      <c r="F7464" s="3">
        <v>44359</v>
      </c>
      <c r="G7464" s="1" t="s">
        <v>39</v>
      </c>
      <c r="H7464" s="1" t="s">
        <v>105</v>
      </c>
      <c r="I7464" s="1">
        <v>723</v>
      </c>
      <c r="J7464" s="1">
        <f>MONTH(BART_Rides[[#This Row],[Date]])</f>
        <v>6</v>
      </c>
      <c r="K7464" s="1">
        <f>WEEKDAY(BART_Rides[[#This Row],[Date]],2)</f>
        <v>6</v>
      </c>
      <c r="L7464" s="1" t="str">
        <f>LEFT(BART_Rides[[#This Row],[Lines]],1)</f>
        <v>Y</v>
      </c>
      <c r="M7464" s="1" t="str">
        <f>IF(BART_Rides[[#This Row],[FirstLetter]]="Y","Yes","No")</f>
        <v>Yes</v>
      </c>
      <c r="N7464" s="1" t="str">
        <f>IF(OR(BART_Rides[[#This Row],[Station Code]]="EM", BART_Rides[[#This Row],[Station Code]]="MT", BART_Rides[[#This Row],[Station Code]]="PL", BART_Rides[[#This Row],[Station Code]]="CC"), "Yes", "No")</f>
        <v>No</v>
      </c>
    </row>
    <row r="7465" spans="6:14">
      <c r="F7465" s="3">
        <v>44360</v>
      </c>
      <c r="G7465" s="1" t="s">
        <v>39</v>
      </c>
      <c r="H7465" s="1" t="s">
        <v>105</v>
      </c>
      <c r="I7465" s="1">
        <v>532</v>
      </c>
      <c r="J7465" s="1">
        <f>MONTH(BART_Rides[[#This Row],[Date]])</f>
        <v>6</v>
      </c>
      <c r="K7465" s="1">
        <f>WEEKDAY(BART_Rides[[#This Row],[Date]],2)</f>
        <v>7</v>
      </c>
      <c r="L7465" s="1" t="str">
        <f>LEFT(BART_Rides[[#This Row],[Lines]],1)</f>
        <v>Y</v>
      </c>
      <c r="M7465" s="1" t="str">
        <f>IF(BART_Rides[[#This Row],[FirstLetter]]="Y","Yes","No")</f>
        <v>Yes</v>
      </c>
      <c r="N7465" s="1" t="str">
        <f>IF(OR(BART_Rides[[#This Row],[Station Code]]="EM", BART_Rides[[#This Row],[Station Code]]="MT", BART_Rides[[#This Row],[Station Code]]="PL", BART_Rides[[#This Row],[Station Code]]="CC"), "Yes", "No")</f>
        <v>No</v>
      </c>
    </row>
    <row r="7466" spans="6:14">
      <c r="F7466" s="3">
        <v>44361</v>
      </c>
      <c r="G7466" s="1" t="s">
        <v>39</v>
      </c>
      <c r="H7466" s="1" t="s">
        <v>105</v>
      </c>
      <c r="I7466" s="1">
        <v>1012</v>
      </c>
      <c r="J7466" s="1">
        <f>MONTH(BART_Rides[[#This Row],[Date]])</f>
        <v>6</v>
      </c>
      <c r="K7466" s="1">
        <f>WEEKDAY(BART_Rides[[#This Row],[Date]],2)</f>
        <v>1</v>
      </c>
      <c r="L7466" s="1" t="str">
        <f>LEFT(BART_Rides[[#This Row],[Lines]],1)</f>
        <v>Y</v>
      </c>
      <c r="M7466" s="1" t="str">
        <f>IF(BART_Rides[[#This Row],[FirstLetter]]="Y","Yes","No")</f>
        <v>Yes</v>
      </c>
      <c r="N7466" s="1" t="str">
        <f>IF(OR(BART_Rides[[#This Row],[Station Code]]="EM", BART_Rides[[#This Row],[Station Code]]="MT", BART_Rides[[#This Row],[Station Code]]="PL", BART_Rides[[#This Row],[Station Code]]="CC"), "Yes", "No")</f>
        <v>No</v>
      </c>
    </row>
    <row r="7467" spans="6:14">
      <c r="F7467" s="3">
        <v>44362</v>
      </c>
      <c r="G7467" s="1" t="s">
        <v>39</v>
      </c>
      <c r="H7467" s="1" t="s">
        <v>105</v>
      </c>
      <c r="I7467" s="1">
        <v>1204</v>
      </c>
      <c r="J7467" s="1">
        <f>MONTH(BART_Rides[[#This Row],[Date]])</f>
        <v>6</v>
      </c>
      <c r="K7467" s="1">
        <f>WEEKDAY(BART_Rides[[#This Row],[Date]],2)</f>
        <v>2</v>
      </c>
      <c r="L7467" s="1" t="str">
        <f>LEFT(BART_Rides[[#This Row],[Lines]],1)</f>
        <v>Y</v>
      </c>
      <c r="M7467" s="1" t="str">
        <f>IF(BART_Rides[[#This Row],[FirstLetter]]="Y","Yes","No")</f>
        <v>Yes</v>
      </c>
      <c r="N7467" s="1" t="str">
        <f>IF(OR(BART_Rides[[#This Row],[Station Code]]="EM", BART_Rides[[#This Row],[Station Code]]="MT", BART_Rides[[#This Row],[Station Code]]="PL", BART_Rides[[#This Row],[Station Code]]="CC"), "Yes", "No")</f>
        <v>No</v>
      </c>
    </row>
    <row r="7468" spans="6:14">
      <c r="F7468" s="3">
        <v>44363</v>
      </c>
      <c r="G7468" s="1" t="s">
        <v>39</v>
      </c>
      <c r="H7468" s="1" t="s">
        <v>105</v>
      </c>
      <c r="I7468" s="1">
        <v>1198</v>
      </c>
      <c r="J7468" s="1">
        <f>MONTH(BART_Rides[[#This Row],[Date]])</f>
        <v>6</v>
      </c>
      <c r="K7468" s="1">
        <f>WEEKDAY(BART_Rides[[#This Row],[Date]],2)</f>
        <v>3</v>
      </c>
      <c r="L7468" s="1" t="str">
        <f>LEFT(BART_Rides[[#This Row],[Lines]],1)</f>
        <v>Y</v>
      </c>
      <c r="M7468" s="1" t="str">
        <f>IF(BART_Rides[[#This Row],[FirstLetter]]="Y","Yes","No")</f>
        <v>Yes</v>
      </c>
      <c r="N7468" s="1" t="str">
        <f>IF(OR(BART_Rides[[#This Row],[Station Code]]="EM", BART_Rides[[#This Row],[Station Code]]="MT", BART_Rides[[#This Row],[Station Code]]="PL", BART_Rides[[#This Row],[Station Code]]="CC"), "Yes", "No")</f>
        <v>No</v>
      </c>
    </row>
    <row r="7469" spans="6:14">
      <c r="F7469" s="3">
        <v>44364</v>
      </c>
      <c r="G7469" s="1" t="s">
        <v>39</v>
      </c>
      <c r="H7469" s="1" t="s">
        <v>105</v>
      </c>
      <c r="I7469" s="1">
        <v>1261</v>
      </c>
      <c r="J7469" s="1">
        <f>MONTH(BART_Rides[[#This Row],[Date]])</f>
        <v>6</v>
      </c>
      <c r="K7469" s="1">
        <f>WEEKDAY(BART_Rides[[#This Row],[Date]],2)</f>
        <v>4</v>
      </c>
      <c r="L7469" s="1" t="str">
        <f>LEFT(BART_Rides[[#This Row],[Lines]],1)</f>
        <v>Y</v>
      </c>
      <c r="M7469" s="1" t="str">
        <f>IF(BART_Rides[[#This Row],[FirstLetter]]="Y","Yes","No")</f>
        <v>Yes</v>
      </c>
      <c r="N7469" s="1" t="str">
        <f>IF(OR(BART_Rides[[#This Row],[Station Code]]="EM", BART_Rides[[#This Row],[Station Code]]="MT", BART_Rides[[#This Row],[Station Code]]="PL", BART_Rides[[#This Row],[Station Code]]="CC"), "Yes", "No")</f>
        <v>No</v>
      </c>
    </row>
    <row r="7470" spans="6:14">
      <c r="F7470" s="3">
        <v>44365</v>
      </c>
      <c r="G7470" s="1" t="s">
        <v>39</v>
      </c>
      <c r="H7470" s="1" t="s">
        <v>105</v>
      </c>
      <c r="I7470" s="1">
        <v>1112</v>
      </c>
      <c r="J7470" s="1">
        <f>MONTH(BART_Rides[[#This Row],[Date]])</f>
        <v>6</v>
      </c>
      <c r="K7470" s="1">
        <f>WEEKDAY(BART_Rides[[#This Row],[Date]],2)</f>
        <v>5</v>
      </c>
      <c r="L7470" s="1" t="str">
        <f>LEFT(BART_Rides[[#This Row],[Lines]],1)</f>
        <v>Y</v>
      </c>
      <c r="M7470" s="1" t="str">
        <f>IF(BART_Rides[[#This Row],[FirstLetter]]="Y","Yes","No")</f>
        <v>Yes</v>
      </c>
      <c r="N7470" s="1" t="str">
        <f>IF(OR(BART_Rides[[#This Row],[Station Code]]="EM", BART_Rides[[#This Row],[Station Code]]="MT", BART_Rides[[#This Row],[Station Code]]="PL", BART_Rides[[#This Row],[Station Code]]="CC"), "Yes", "No")</f>
        <v>No</v>
      </c>
    </row>
    <row r="7471" spans="6:14">
      <c r="F7471" s="3">
        <v>44366</v>
      </c>
      <c r="G7471" s="1" t="s">
        <v>39</v>
      </c>
      <c r="H7471" s="1" t="s">
        <v>105</v>
      </c>
      <c r="I7471" s="1">
        <v>823</v>
      </c>
      <c r="J7471" s="1">
        <f>MONTH(BART_Rides[[#This Row],[Date]])</f>
        <v>6</v>
      </c>
      <c r="K7471" s="1">
        <f>WEEKDAY(BART_Rides[[#This Row],[Date]],2)</f>
        <v>6</v>
      </c>
      <c r="L7471" s="1" t="str">
        <f>LEFT(BART_Rides[[#This Row],[Lines]],1)</f>
        <v>Y</v>
      </c>
      <c r="M7471" s="1" t="str">
        <f>IF(BART_Rides[[#This Row],[FirstLetter]]="Y","Yes","No")</f>
        <v>Yes</v>
      </c>
      <c r="N7471" s="1" t="str">
        <f>IF(OR(BART_Rides[[#This Row],[Station Code]]="EM", BART_Rides[[#This Row],[Station Code]]="MT", BART_Rides[[#This Row],[Station Code]]="PL", BART_Rides[[#This Row],[Station Code]]="CC"), "Yes", "No")</f>
        <v>No</v>
      </c>
    </row>
    <row r="7472" spans="6:14">
      <c r="F7472" s="3">
        <v>44367</v>
      </c>
      <c r="G7472" s="1" t="s">
        <v>39</v>
      </c>
      <c r="H7472" s="1" t="s">
        <v>105</v>
      </c>
      <c r="I7472" s="1">
        <v>603</v>
      </c>
      <c r="J7472" s="1">
        <f>MONTH(BART_Rides[[#This Row],[Date]])</f>
        <v>6</v>
      </c>
      <c r="K7472" s="1">
        <f>WEEKDAY(BART_Rides[[#This Row],[Date]],2)</f>
        <v>7</v>
      </c>
      <c r="L7472" s="1" t="str">
        <f>LEFT(BART_Rides[[#This Row],[Lines]],1)</f>
        <v>Y</v>
      </c>
      <c r="M7472" s="1" t="str">
        <f>IF(BART_Rides[[#This Row],[FirstLetter]]="Y","Yes","No")</f>
        <v>Yes</v>
      </c>
      <c r="N7472" s="1" t="str">
        <f>IF(OR(BART_Rides[[#This Row],[Station Code]]="EM", BART_Rides[[#This Row],[Station Code]]="MT", BART_Rides[[#This Row],[Station Code]]="PL", BART_Rides[[#This Row],[Station Code]]="CC"), "Yes", "No")</f>
        <v>No</v>
      </c>
    </row>
    <row r="7473" spans="6:14">
      <c r="F7473" s="3">
        <v>44368</v>
      </c>
      <c r="G7473" s="1" t="s">
        <v>39</v>
      </c>
      <c r="H7473" s="1" t="s">
        <v>105</v>
      </c>
      <c r="I7473" s="1">
        <v>1045</v>
      </c>
      <c r="J7473" s="1">
        <f>MONTH(BART_Rides[[#This Row],[Date]])</f>
        <v>6</v>
      </c>
      <c r="K7473" s="1">
        <f>WEEKDAY(BART_Rides[[#This Row],[Date]],2)</f>
        <v>1</v>
      </c>
      <c r="L7473" s="1" t="str">
        <f>LEFT(BART_Rides[[#This Row],[Lines]],1)</f>
        <v>Y</v>
      </c>
      <c r="M7473" s="1" t="str">
        <f>IF(BART_Rides[[#This Row],[FirstLetter]]="Y","Yes","No")</f>
        <v>Yes</v>
      </c>
      <c r="N7473" s="1" t="str">
        <f>IF(OR(BART_Rides[[#This Row],[Station Code]]="EM", BART_Rides[[#This Row],[Station Code]]="MT", BART_Rides[[#This Row],[Station Code]]="PL", BART_Rides[[#This Row],[Station Code]]="CC"), "Yes", "No")</f>
        <v>No</v>
      </c>
    </row>
    <row r="7474" spans="6:14">
      <c r="F7474" s="3">
        <v>44369</v>
      </c>
      <c r="G7474" s="1" t="s">
        <v>39</v>
      </c>
      <c r="H7474" s="1" t="s">
        <v>105</v>
      </c>
      <c r="I7474" s="1">
        <v>1145</v>
      </c>
      <c r="J7474" s="1">
        <f>MONTH(BART_Rides[[#This Row],[Date]])</f>
        <v>6</v>
      </c>
      <c r="K7474" s="1">
        <f>WEEKDAY(BART_Rides[[#This Row],[Date]],2)</f>
        <v>2</v>
      </c>
      <c r="L7474" s="1" t="str">
        <f>LEFT(BART_Rides[[#This Row],[Lines]],1)</f>
        <v>Y</v>
      </c>
      <c r="M7474" s="1" t="str">
        <f>IF(BART_Rides[[#This Row],[FirstLetter]]="Y","Yes","No")</f>
        <v>Yes</v>
      </c>
      <c r="N7474" s="1" t="str">
        <f>IF(OR(BART_Rides[[#This Row],[Station Code]]="EM", BART_Rides[[#This Row],[Station Code]]="MT", BART_Rides[[#This Row],[Station Code]]="PL", BART_Rides[[#This Row],[Station Code]]="CC"), "Yes", "No")</f>
        <v>No</v>
      </c>
    </row>
    <row r="7475" spans="6:14">
      <c r="F7475" s="3">
        <v>44370</v>
      </c>
      <c r="G7475" s="1" t="s">
        <v>39</v>
      </c>
      <c r="H7475" s="1" t="s">
        <v>105</v>
      </c>
      <c r="I7475" s="1">
        <v>1241</v>
      </c>
      <c r="J7475" s="1">
        <f>MONTH(BART_Rides[[#This Row],[Date]])</f>
        <v>6</v>
      </c>
      <c r="K7475" s="1">
        <f>WEEKDAY(BART_Rides[[#This Row],[Date]],2)</f>
        <v>3</v>
      </c>
      <c r="L7475" s="1" t="str">
        <f>LEFT(BART_Rides[[#This Row],[Lines]],1)</f>
        <v>Y</v>
      </c>
      <c r="M7475" s="1" t="str">
        <f>IF(BART_Rides[[#This Row],[FirstLetter]]="Y","Yes","No")</f>
        <v>Yes</v>
      </c>
      <c r="N7475" s="1" t="str">
        <f>IF(OR(BART_Rides[[#This Row],[Station Code]]="EM", BART_Rides[[#This Row],[Station Code]]="MT", BART_Rides[[#This Row],[Station Code]]="PL", BART_Rides[[#This Row],[Station Code]]="CC"), "Yes", "No")</f>
        <v>No</v>
      </c>
    </row>
    <row r="7476" spans="6:14">
      <c r="F7476" s="3">
        <v>44371</v>
      </c>
      <c r="G7476" s="1" t="s">
        <v>39</v>
      </c>
      <c r="H7476" s="1" t="s">
        <v>105</v>
      </c>
      <c r="I7476" s="1">
        <v>1301</v>
      </c>
      <c r="J7476" s="1">
        <f>MONTH(BART_Rides[[#This Row],[Date]])</f>
        <v>6</v>
      </c>
      <c r="K7476" s="1">
        <f>WEEKDAY(BART_Rides[[#This Row],[Date]],2)</f>
        <v>4</v>
      </c>
      <c r="L7476" s="1" t="str">
        <f>LEFT(BART_Rides[[#This Row],[Lines]],1)</f>
        <v>Y</v>
      </c>
      <c r="M7476" s="1" t="str">
        <f>IF(BART_Rides[[#This Row],[FirstLetter]]="Y","Yes","No")</f>
        <v>Yes</v>
      </c>
      <c r="N7476" s="1" t="str">
        <f>IF(OR(BART_Rides[[#This Row],[Station Code]]="EM", BART_Rides[[#This Row],[Station Code]]="MT", BART_Rides[[#This Row],[Station Code]]="PL", BART_Rides[[#This Row],[Station Code]]="CC"), "Yes", "No")</f>
        <v>No</v>
      </c>
    </row>
    <row r="7477" spans="6:14">
      <c r="F7477" s="3">
        <v>44372</v>
      </c>
      <c r="G7477" s="1" t="s">
        <v>39</v>
      </c>
      <c r="H7477" s="1" t="s">
        <v>105</v>
      </c>
      <c r="I7477" s="1">
        <v>1176</v>
      </c>
      <c r="J7477" s="1">
        <f>MONTH(BART_Rides[[#This Row],[Date]])</f>
        <v>6</v>
      </c>
      <c r="K7477" s="1">
        <f>WEEKDAY(BART_Rides[[#This Row],[Date]],2)</f>
        <v>5</v>
      </c>
      <c r="L7477" s="1" t="str">
        <f>LEFT(BART_Rides[[#This Row],[Lines]],1)</f>
        <v>Y</v>
      </c>
      <c r="M7477" s="1" t="str">
        <f>IF(BART_Rides[[#This Row],[FirstLetter]]="Y","Yes","No")</f>
        <v>Yes</v>
      </c>
      <c r="N7477" s="1" t="str">
        <f>IF(OR(BART_Rides[[#This Row],[Station Code]]="EM", BART_Rides[[#This Row],[Station Code]]="MT", BART_Rides[[#This Row],[Station Code]]="PL", BART_Rides[[#This Row],[Station Code]]="CC"), "Yes", "No")</f>
        <v>No</v>
      </c>
    </row>
    <row r="7478" spans="6:14">
      <c r="F7478" s="3">
        <v>44373</v>
      </c>
      <c r="G7478" s="1" t="s">
        <v>39</v>
      </c>
      <c r="H7478" s="1" t="s">
        <v>105</v>
      </c>
      <c r="I7478" s="1">
        <v>793</v>
      </c>
      <c r="J7478" s="1">
        <f>MONTH(BART_Rides[[#This Row],[Date]])</f>
        <v>6</v>
      </c>
      <c r="K7478" s="1">
        <f>WEEKDAY(BART_Rides[[#This Row],[Date]],2)</f>
        <v>6</v>
      </c>
      <c r="L7478" s="1" t="str">
        <f>LEFT(BART_Rides[[#This Row],[Lines]],1)</f>
        <v>Y</v>
      </c>
      <c r="M7478" s="1" t="str">
        <f>IF(BART_Rides[[#This Row],[FirstLetter]]="Y","Yes","No")</f>
        <v>Yes</v>
      </c>
      <c r="N7478" s="1" t="str">
        <f>IF(OR(BART_Rides[[#This Row],[Station Code]]="EM", BART_Rides[[#This Row],[Station Code]]="MT", BART_Rides[[#This Row],[Station Code]]="PL", BART_Rides[[#This Row],[Station Code]]="CC"), "Yes", "No")</f>
        <v>No</v>
      </c>
    </row>
    <row r="7479" spans="6:14">
      <c r="F7479" s="3">
        <v>44374</v>
      </c>
      <c r="G7479" s="1" t="s">
        <v>39</v>
      </c>
      <c r="H7479" s="1" t="s">
        <v>105</v>
      </c>
      <c r="I7479" s="1">
        <v>831</v>
      </c>
      <c r="J7479" s="1">
        <f>MONTH(BART_Rides[[#This Row],[Date]])</f>
        <v>6</v>
      </c>
      <c r="K7479" s="1">
        <f>WEEKDAY(BART_Rides[[#This Row],[Date]],2)</f>
        <v>7</v>
      </c>
      <c r="L7479" s="1" t="str">
        <f>LEFT(BART_Rides[[#This Row],[Lines]],1)</f>
        <v>Y</v>
      </c>
      <c r="M7479" s="1" t="str">
        <f>IF(BART_Rides[[#This Row],[FirstLetter]]="Y","Yes","No")</f>
        <v>Yes</v>
      </c>
      <c r="N7479" s="1" t="str">
        <f>IF(OR(BART_Rides[[#This Row],[Station Code]]="EM", BART_Rides[[#This Row],[Station Code]]="MT", BART_Rides[[#This Row],[Station Code]]="PL", BART_Rides[[#This Row],[Station Code]]="CC"), "Yes", "No")</f>
        <v>No</v>
      </c>
    </row>
    <row r="7480" spans="6:14">
      <c r="F7480" s="3">
        <v>44375</v>
      </c>
      <c r="G7480" s="1" t="s">
        <v>39</v>
      </c>
      <c r="H7480" s="1" t="s">
        <v>105</v>
      </c>
      <c r="I7480" s="1">
        <v>1059</v>
      </c>
      <c r="J7480" s="1">
        <f>MONTH(BART_Rides[[#This Row],[Date]])</f>
        <v>6</v>
      </c>
      <c r="K7480" s="1">
        <f>WEEKDAY(BART_Rides[[#This Row],[Date]],2)</f>
        <v>1</v>
      </c>
      <c r="L7480" s="1" t="str">
        <f>LEFT(BART_Rides[[#This Row],[Lines]],1)</f>
        <v>Y</v>
      </c>
      <c r="M7480" s="1" t="str">
        <f>IF(BART_Rides[[#This Row],[FirstLetter]]="Y","Yes","No")</f>
        <v>Yes</v>
      </c>
      <c r="N7480" s="1" t="str">
        <f>IF(OR(BART_Rides[[#This Row],[Station Code]]="EM", BART_Rides[[#This Row],[Station Code]]="MT", BART_Rides[[#This Row],[Station Code]]="PL", BART_Rides[[#This Row],[Station Code]]="CC"), "Yes", "No")</f>
        <v>No</v>
      </c>
    </row>
    <row r="7481" spans="6:14">
      <c r="F7481" s="3">
        <v>44376</v>
      </c>
      <c r="G7481" s="1" t="s">
        <v>39</v>
      </c>
      <c r="H7481" s="1" t="s">
        <v>105</v>
      </c>
      <c r="I7481" s="1">
        <v>1224</v>
      </c>
      <c r="J7481" s="1">
        <f>MONTH(BART_Rides[[#This Row],[Date]])</f>
        <v>6</v>
      </c>
      <c r="K7481" s="1">
        <f>WEEKDAY(BART_Rides[[#This Row],[Date]],2)</f>
        <v>2</v>
      </c>
      <c r="L7481" s="1" t="str">
        <f>LEFT(BART_Rides[[#This Row],[Lines]],1)</f>
        <v>Y</v>
      </c>
      <c r="M7481" s="1" t="str">
        <f>IF(BART_Rides[[#This Row],[FirstLetter]]="Y","Yes","No")</f>
        <v>Yes</v>
      </c>
      <c r="N7481" s="1" t="str">
        <f>IF(OR(BART_Rides[[#This Row],[Station Code]]="EM", BART_Rides[[#This Row],[Station Code]]="MT", BART_Rides[[#This Row],[Station Code]]="PL", BART_Rides[[#This Row],[Station Code]]="CC"), "Yes", "No")</f>
        <v>No</v>
      </c>
    </row>
    <row r="7482" spans="6:14">
      <c r="F7482" s="3">
        <v>44377</v>
      </c>
      <c r="G7482" s="1" t="s">
        <v>39</v>
      </c>
      <c r="H7482" s="1" t="s">
        <v>105</v>
      </c>
      <c r="I7482" s="1">
        <v>1278</v>
      </c>
      <c r="J7482" s="1">
        <f>MONTH(BART_Rides[[#This Row],[Date]])</f>
        <v>6</v>
      </c>
      <c r="K7482" s="1">
        <f>WEEKDAY(BART_Rides[[#This Row],[Date]],2)</f>
        <v>3</v>
      </c>
      <c r="L7482" s="1" t="str">
        <f>LEFT(BART_Rides[[#This Row],[Lines]],1)</f>
        <v>Y</v>
      </c>
      <c r="M7482" s="1" t="str">
        <f>IF(BART_Rides[[#This Row],[FirstLetter]]="Y","Yes","No")</f>
        <v>Yes</v>
      </c>
      <c r="N7482" s="1" t="str">
        <f>IF(OR(BART_Rides[[#This Row],[Station Code]]="EM", BART_Rides[[#This Row],[Station Code]]="MT", BART_Rides[[#This Row],[Station Code]]="PL", BART_Rides[[#This Row],[Station Code]]="CC"), "Yes", "No")</f>
        <v>No</v>
      </c>
    </row>
    <row r="7483" spans="6:14">
      <c r="F7483" s="3">
        <v>44378</v>
      </c>
      <c r="G7483" s="1" t="s">
        <v>39</v>
      </c>
      <c r="H7483" s="1" t="s">
        <v>105</v>
      </c>
      <c r="I7483" s="1">
        <v>1314</v>
      </c>
      <c r="J7483" s="1">
        <f>MONTH(BART_Rides[[#This Row],[Date]])</f>
        <v>7</v>
      </c>
      <c r="K7483" s="1">
        <f>WEEKDAY(BART_Rides[[#This Row],[Date]],2)</f>
        <v>4</v>
      </c>
      <c r="L7483" s="1" t="str">
        <f>LEFT(BART_Rides[[#This Row],[Lines]],1)</f>
        <v>Y</v>
      </c>
      <c r="M7483" s="1" t="str">
        <f>IF(BART_Rides[[#This Row],[FirstLetter]]="Y","Yes","No")</f>
        <v>Yes</v>
      </c>
      <c r="N7483" s="1" t="str">
        <f>IF(OR(BART_Rides[[#This Row],[Station Code]]="EM", BART_Rides[[#This Row],[Station Code]]="MT", BART_Rides[[#This Row],[Station Code]]="PL", BART_Rides[[#This Row],[Station Code]]="CC"), "Yes", "No")</f>
        <v>No</v>
      </c>
    </row>
    <row r="7484" spans="6:14">
      <c r="F7484" s="3">
        <v>44379</v>
      </c>
      <c r="G7484" s="1" t="s">
        <v>39</v>
      </c>
      <c r="H7484" s="1" t="s">
        <v>105</v>
      </c>
      <c r="I7484" s="1">
        <v>1172</v>
      </c>
      <c r="J7484" s="1">
        <f>MONTH(BART_Rides[[#This Row],[Date]])</f>
        <v>7</v>
      </c>
      <c r="K7484" s="1">
        <f>WEEKDAY(BART_Rides[[#This Row],[Date]],2)</f>
        <v>5</v>
      </c>
      <c r="L7484" s="1" t="str">
        <f>LEFT(BART_Rides[[#This Row],[Lines]],1)</f>
        <v>Y</v>
      </c>
      <c r="M7484" s="1" t="str">
        <f>IF(BART_Rides[[#This Row],[FirstLetter]]="Y","Yes","No")</f>
        <v>Yes</v>
      </c>
      <c r="N7484" s="1" t="str">
        <f>IF(OR(BART_Rides[[#This Row],[Station Code]]="EM", BART_Rides[[#This Row],[Station Code]]="MT", BART_Rides[[#This Row],[Station Code]]="PL", BART_Rides[[#This Row],[Station Code]]="CC"), "Yes", "No")</f>
        <v>No</v>
      </c>
    </row>
    <row r="7485" spans="6:14">
      <c r="F7485" s="3">
        <v>44380</v>
      </c>
      <c r="G7485" s="1" t="s">
        <v>39</v>
      </c>
      <c r="H7485" s="1" t="s">
        <v>105</v>
      </c>
      <c r="I7485" s="1">
        <v>793</v>
      </c>
      <c r="J7485" s="1">
        <f>MONTH(BART_Rides[[#This Row],[Date]])</f>
        <v>7</v>
      </c>
      <c r="K7485" s="1">
        <f>WEEKDAY(BART_Rides[[#This Row],[Date]],2)</f>
        <v>6</v>
      </c>
      <c r="L7485" s="1" t="str">
        <f>LEFT(BART_Rides[[#This Row],[Lines]],1)</f>
        <v>Y</v>
      </c>
      <c r="M7485" s="1" t="str">
        <f>IF(BART_Rides[[#This Row],[FirstLetter]]="Y","Yes","No")</f>
        <v>Yes</v>
      </c>
      <c r="N7485" s="1" t="str">
        <f>IF(OR(BART_Rides[[#This Row],[Station Code]]="EM", BART_Rides[[#This Row],[Station Code]]="MT", BART_Rides[[#This Row],[Station Code]]="PL", BART_Rides[[#This Row],[Station Code]]="CC"), "Yes", "No")</f>
        <v>No</v>
      </c>
    </row>
    <row r="7486" spans="6:14">
      <c r="F7486" s="3">
        <v>44381</v>
      </c>
      <c r="G7486" s="1" t="s">
        <v>39</v>
      </c>
      <c r="H7486" s="1" t="s">
        <v>105</v>
      </c>
      <c r="I7486" s="1">
        <v>569</v>
      </c>
      <c r="J7486" s="1">
        <f>MONTH(BART_Rides[[#This Row],[Date]])</f>
        <v>7</v>
      </c>
      <c r="K7486" s="1">
        <f>WEEKDAY(BART_Rides[[#This Row],[Date]],2)</f>
        <v>7</v>
      </c>
      <c r="L7486" s="1" t="str">
        <f>LEFT(BART_Rides[[#This Row],[Lines]],1)</f>
        <v>Y</v>
      </c>
      <c r="M7486" s="1" t="str">
        <f>IF(BART_Rides[[#This Row],[FirstLetter]]="Y","Yes","No")</f>
        <v>Yes</v>
      </c>
      <c r="N7486" s="1" t="str">
        <f>IF(OR(BART_Rides[[#This Row],[Station Code]]="EM", BART_Rides[[#This Row],[Station Code]]="MT", BART_Rides[[#This Row],[Station Code]]="PL", BART_Rides[[#This Row],[Station Code]]="CC"), "Yes", "No")</f>
        <v>No</v>
      </c>
    </row>
    <row r="7487" spans="6:14">
      <c r="F7487" s="3">
        <v>44382</v>
      </c>
      <c r="G7487" s="1" t="s">
        <v>39</v>
      </c>
      <c r="H7487" s="1" t="s">
        <v>105</v>
      </c>
      <c r="I7487" s="1">
        <v>760</v>
      </c>
      <c r="J7487" s="1">
        <f>MONTH(BART_Rides[[#This Row],[Date]])</f>
        <v>7</v>
      </c>
      <c r="K7487" s="1">
        <f>WEEKDAY(BART_Rides[[#This Row],[Date]],2)</f>
        <v>1</v>
      </c>
      <c r="L7487" s="1" t="str">
        <f>LEFT(BART_Rides[[#This Row],[Lines]],1)</f>
        <v>Y</v>
      </c>
      <c r="M7487" s="1" t="str">
        <f>IF(BART_Rides[[#This Row],[FirstLetter]]="Y","Yes","No")</f>
        <v>Yes</v>
      </c>
      <c r="N7487" s="1" t="str">
        <f>IF(OR(BART_Rides[[#This Row],[Station Code]]="EM", BART_Rides[[#This Row],[Station Code]]="MT", BART_Rides[[#This Row],[Station Code]]="PL", BART_Rides[[#This Row],[Station Code]]="CC"), "Yes", "No")</f>
        <v>No</v>
      </c>
    </row>
    <row r="7488" spans="6:14">
      <c r="F7488" s="3">
        <v>44383</v>
      </c>
      <c r="G7488" s="1" t="s">
        <v>39</v>
      </c>
      <c r="H7488" s="1" t="s">
        <v>105</v>
      </c>
      <c r="I7488" s="1">
        <v>1256</v>
      </c>
      <c r="J7488" s="1">
        <f>MONTH(BART_Rides[[#This Row],[Date]])</f>
        <v>7</v>
      </c>
      <c r="K7488" s="1">
        <f>WEEKDAY(BART_Rides[[#This Row],[Date]],2)</f>
        <v>2</v>
      </c>
      <c r="L7488" s="1" t="str">
        <f>LEFT(BART_Rides[[#This Row],[Lines]],1)</f>
        <v>Y</v>
      </c>
      <c r="M7488" s="1" t="str">
        <f>IF(BART_Rides[[#This Row],[FirstLetter]]="Y","Yes","No")</f>
        <v>Yes</v>
      </c>
      <c r="N7488" s="1" t="str">
        <f>IF(OR(BART_Rides[[#This Row],[Station Code]]="EM", BART_Rides[[#This Row],[Station Code]]="MT", BART_Rides[[#This Row],[Station Code]]="PL", BART_Rides[[#This Row],[Station Code]]="CC"), "Yes", "No")</f>
        <v>No</v>
      </c>
    </row>
    <row r="7489" spans="6:14">
      <c r="F7489" s="3">
        <v>44384</v>
      </c>
      <c r="G7489" s="1" t="s">
        <v>39</v>
      </c>
      <c r="H7489" s="1" t="s">
        <v>105</v>
      </c>
      <c r="I7489" s="1">
        <v>1277</v>
      </c>
      <c r="J7489" s="1">
        <f>MONTH(BART_Rides[[#This Row],[Date]])</f>
        <v>7</v>
      </c>
      <c r="K7489" s="1">
        <f>WEEKDAY(BART_Rides[[#This Row],[Date]],2)</f>
        <v>3</v>
      </c>
      <c r="L7489" s="1" t="str">
        <f>LEFT(BART_Rides[[#This Row],[Lines]],1)</f>
        <v>Y</v>
      </c>
      <c r="M7489" s="1" t="str">
        <f>IF(BART_Rides[[#This Row],[FirstLetter]]="Y","Yes","No")</f>
        <v>Yes</v>
      </c>
      <c r="N7489" s="1" t="str">
        <f>IF(OR(BART_Rides[[#This Row],[Station Code]]="EM", BART_Rides[[#This Row],[Station Code]]="MT", BART_Rides[[#This Row],[Station Code]]="PL", BART_Rides[[#This Row],[Station Code]]="CC"), "Yes", "No")</f>
        <v>No</v>
      </c>
    </row>
    <row r="7490" spans="6:14">
      <c r="F7490" s="3">
        <v>44385</v>
      </c>
      <c r="G7490" s="1" t="s">
        <v>39</v>
      </c>
      <c r="H7490" s="1" t="s">
        <v>105</v>
      </c>
      <c r="I7490" s="1">
        <v>1329</v>
      </c>
      <c r="J7490" s="1">
        <f>MONTH(BART_Rides[[#This Row],[Date]])</f>
        <v>7</v>
      </c>
      <c r="K7490" s="1">
        <f>WEEKDAY(BART_Rides[[#This Row],[Date]],2)</f>
        <v>4</v>
      </c>
      <c r="L7490" s="1" t="str">
        <f>LEFT(BART_Rides[[#This Row],[Lines]],1)</f>
        <v>Y</v>
      </c>
      <c r="M7490" s="1" t="str">
        <f>IF(BART_Rides[[#This Row],[FirstLetter]]="Y","Yes","No")</f>
        <v>Yes</v>
      </c>
      <c r="N7490" s="1" t="str">
        <f>IF(OR(BART_Rides[[#This Row],[Station Code]]="EM", BART_Rides[[#This Row],[Station Code]]="MT", BART_Rides[[#This Row],[Station Code]]="PL", BART_Rides[[#This Row],[Station Code]]="CC"), "Yes", "No")</f>
        <v>No</v>
      </c>
    </row>
    <row r="7491" spans="6:14">
      <c r="F7491" s="3">
        <v>44386</v>
      </c>
      <c r="G7491" s="1" t="s">
        <v>39</v>
      </c>
      <c r="H7491" s="1" t="s">
        <v>105</v>
      </c>
      <c r="I7491" s="1">
        <v>1216</v>
      </c>
      <c r="J7491" s="1">
        <f>MONTH(BART_Rides[[#This Row],[Date]])</f>
        <v>7</v>
      </c>
      <c r="K7491" s="1">
        <f>WEEKDAY(BART_Rides[[#This Row],[Date]],2)</f>
        <v>5</v>
      </c>
      <c r="L7491" s="1" t="str">
        <f>LEFT(BART_Rides[[#This Row],[Lines]],1)</f>
        <v>Y</v>
      </c>
      <c r="M7491" s="1" t="str">
        <f>IF(BART_Rides[[#This Row],[FirstLetter]]="Y","Yes","No")</f>
        <v>Yes</v>
      </c>
      <c r="N7491" s="1" t="str">
        <f>IF(OR(BART_Rides[[#This Row],[Station Code]]="EM", BART_Rides[[#This Row],[Station Code]]="MT", BART_Rides[[#This Row],[Station Code]]="PL", BART_Rides[[#This Row],[Station Code]]="CC"), "Yes", "No")</f>
        <v>No</v>
      </c>
    </row>
    <row r="7492" spans="6:14">
      <c r="F7492" s="3">
        <v>44387</v>
      </c>
      <c r="G7492" s="1" t="s">
        <v>39</v>
      </c>
      <c r="H7492" s="1" t="s">
        <v>105</v>
      </c>
      <c r="I7492" s="1">
        <v>912</v>
      </c>
      <c r="J7492" s="1">
        <f>MONTH(BART_Rides[[#This Row],[Date]])</f>
        <v>7</v>
      </c>
      <c r="K7492" s="1">
        <f>WEEKDAY(BART_Rides[[#This Row],[Date]],2)</f>
        <v>6</v>
      </c>
      <c r="L7492" s="1" t="str">
        <f>LEFT(BART_Rides[[#This Row],[Lines]],1)</f>
        <v>Y</v>
      </c>
      <c r="M7492" s="1" t="str">
        <f>IF(BART_Rides[[#This Row],[FirstLetter]]="Y","Yes","No")</f>
        <v>Yes</v>
      </c>
      <c r="N7492" s="1" t="str">
        <f>IF(OR(BART_Rides[[#This Row],[Station Code]]="EM", BART_Rides[[#This Row],[Station Code]]="MT", BART_Rides[[#This Row],[Station Code]]="PL", BART_Rides[[#This Row],[Station Code]]="CC"), "Yes", "No")</f>
        <v>No</v>
      </c>
    </row>
    <row r="7493" spans="6:14">
      <c r="F7493" s="3">
        <v>44388</v>
      </c>
      <c r="G7493" s="1" t="s">
        <v>39</v>
      </c>
      <c r="H7493" s="1" t="s">
        <v>105</v>
      </c>
      <c r="I7493" s="1">
        <v>702</v>
      </c>
      <c r="J7493" s="1">
        <f>MONTH(BART_Rides[[#This Row],[Date]])</f>
        <v>7</v>
      </c>
      <c r="K7493" s="1">
        <f>WEEKDAY(BART_Rides[[#This Row],[Date]],2)</f>
        <v>7</v>
      </c>
      <c r="L7493" s="1" t="str">
        <f>LEFT(BART_Rides[[#This Row],[Lines]],1)</f>
        <v>Y</v>
      </c>
      <c r="M7493" s="1" t="str">
        <f>IF(BART_Rides[[#This Row],[FirstLetter]]="Y","Yes","No")</f>
        <v>Yes</v>
      </c>
      <c r="N7493" s="1" t="str">
        <f>IF(OR(BART_Rides[[#This Row],[Station Code]]="EM", BART_Rides[[#This Row],[Station Code]]="MT", BART_Rides[[#This Row],[Station Code]]="PL", BART_Rides[[#This Row],[Station Code]]="CC"), "Yes", "No")</f>
        <v>No</v>
      </c>
    </row>
    <row r="7494" spans="6:14">
      <c r="F7494" s="3">
        <v>44389</v>
      </c>
      <c r="G7494" s="1" t="s">
        <v>39</v>
      </c>
      <c r="H7494" s="1" t="s">
        <v>105</v>
      </c>
      <c r="I7494" s="1">
        <v>1113</v>
      </c>
      <c r="J7494" s="1">
        <f>MONTH(BART_Rides[[#This Row],[Date]])</f>
        <v>7</v>
      </c>
      <c r="K7494" s="1">
        <f>WEEKDAY(BART_Rides[[#This Row],[Date]],2)</f>
        <v>1</v>
      </c>
      <c r="L7494" s="1" t="str">
        <f>LEFT(BART_Rides[[#This Row],[Lines]],1)</f>
        <v>Y</v>
      </c>
      <c r="M7494" s="1" t="str">
        <f>IF(BART_Rides[[#This Row],[FirstLetter]]="Y","Yes","No")</f>
        <v>Yes</v>
      </c>
      <c r="N7494" s="1" t="str">
        <f>IF(OR(BART_Rides[[#This Row],[Station Code]]="EM", BART_Rides[[#This Row],[Station Code]]="MT", BART_Rides[[#This Row],[Station Code]]="PL", BART_Rides[[#This Row],[Station Code]]="CC"), "Yes", "No")</f>
        <v>No</v>
      </c>
    </row>
    <row r="7495" spans="6:14">
      <c r="F7495" s="3">
        <v>44390</v>
      </c>
      <c r="G7495" s="1" t="s">
        <v>39</v>
      </c>
      <c r="H7495" s="1" t="s">
        <v>105</v>
      </c>
      <c r="I7495" s="1">
        <v>1258</v>
      </c>
      <c r="J7495" s="1">
        <f>MONTH(BART_Rides[[#This Row],[Date]])</f>
        <v>7</v>
      </c>
      <c r="K7495" s="1">
        <f>WEEKDAY(BART_Rides[[#This Row],[Date]],2)</f>
        <v>2</v>
      </c>
      <c r="L7495" s="1" t="str">
        <f>LEFT(BART_Rides[[#This Row],[Lines]],1)</f>
        <v>Y</v>
      </c>
      <c r="M7495" s="1" t="str">
        <f>IF(BART_Rides[[#This Row],[FirstLetter]]="Y","Yes","No")</f>
        <v>Yes</v>
      </c>
      <c r="N7495" s="1" t="str">
        <f>IF(OR(BART_Rides[[#This Row],[Station Code]]="EM", BART_Rides[[#This Row],[Station Code]]="MT", BART_Rides[[#This Row],[Station Code]]="PL", BART_Rides[[#This Row],[Station Code]]="CC"), "Yes", "No")</f>
        <v>No</v>
      </c>
    </row>
    <row r="7496" spans="6:14">
      <c r="F7496" s="3">
        <v>44391</v>
      </c>
      <c r="G7496" s="1" t="s">
        <v>39</v>
      </c>
      <c r="H7496" s="1" t="s">
        <v>105</v>
      </c>
      <c r="I7496" s="1">
        <v>1306</v>
      </c>
      <c r="J7496" s="1">
        <f>MONTH(BART_Rides[[#This Row],[Date]])</f>
        <v>7</v>
      </c>
      <c r="K7496" s="1">
        <f>WEEKDAY(BART_Rides[[#This Row],[Date]],2)</f>
        <v>3</v>
      </c>
      <c r="L7496" s="1" t="str">
        <f>LEFT(BART_Rides[[#This Row],[Lines]],1)</f>
        <v>Y</v>
      </c>
      <c r="M7496" s="1" t="str">
        <f>IF(BART_Rides[[#This Row],[FirstLetter]]="Y","Yes","No")</f>
        <v>Yes</v>
      </c>
      <c r="N7496" s="1" t="str">
        <f>IF(OR(BART_Rides[[#This Row],[Station Code]]="EM", BART_Rides[[#This Row],[Station Code]]="MT", BART_Rides[[#This Row],[Station Code]]="PL", BART_Rides[[#This Row],[Station Code]]="CC"), "Yes", "No")</f>
        <v>No</v>
      </c>
    </row>
    <row r="7497" spans="6:14">
      <c r="F7497" s="3">
        <v>44392</v>
      </c>
      <c r="G7497" s="1" t="s">
        <v>39</v>
      </c>
      <c r="H7497" s="1" t="s">
        <v>105</v>
      </c>
      <c r="I7497" s="1">
        <v>1349</v>
      </c>
      <c r="J7497" s="1">
        <f>MONTH(BART_Rides[[#This Row],[Date]])</f>
        <v>7</v>
      </c>
      <c r="K7497" s="1">
        <f>WEEKDAY(BART_Rides[[#This Row],[Date]],2)</f>
        <v>4</v>
      </c>
      <c r="L7497" s="1" t="str">
        <f>LEFT(BART_Rides[[#This Row],[Lines]],1)</f>
        <v>Y</v>
      </c>
      <c r="M7497" s="1" t="str">
        <f>IF(BART_Rides[[#This Row],[FirstLetter]]="Y","Yes","No")</f>
        <v>Yes</v>
      </c>
      <c r="N7497" s="1" t="str">
        <f>IF(OR(BART_Rides[[#This Row],[Station Code]]="EM", BART_Rides[[#This Row],[Station Code]]="MT", BART_Rides[[#This Row],[Station Code]]="PL", BART_Rides[[#This Row],[Station Code]]="CC"), "Yes", "No")</f>
        <v>No</v>
      </c>
    </row>
    <row r="7498" spans="6:14">
      <c r="F7498" s="3">
        <v>44393</v>
      </c>
      <c r="G7498" s="1" t="s">
        <v>39</v>
      </c>
      <c r="H7498" s="1" t="s">
        <v>105</v>
      </c>
      <c r="I7498" s="1">
        <v>1352</v>
      </c>
      <c r="J7498" s="1">
        <f>MONTH(BART_Rides[[#This Row],[Date]])</f>
        <v>7</v>
      </c>
      <c r="K7498" s="1">
        <f>WEEKDAY(BART_Rides[[#This Row],[Date]],2)</f>
        <v>5</v>
      </c>
      <c r="L7498" s="1" t="str">
        <f>LEFT(BART_Rides[[#This Row],[Lines]],1)</f>
        <v>Y</v>
      </c>
      <c r="M7498" s="1" t="str">
        <f>IF(BART_Rides[[#This Row],[FirstLetter]]="Y","Yes","No")</f>
        <v>Yes</v>
      </c>
      <c r="N7498" s="1" t="str">
        <f>IF(OR(BART_Rides[[#This Row],[Station Code]]="EM", BART_Rides[[#This Row],[Station Code]]="MT", BART_Rides[[#This Row],[Station Code]]="PL", BART_Rides[[#This Row],[Station Code]]="CC"), "Yes", "No")</f>
        <v>No</v>
      </c>
    </row>
    <row r="7499" spans="6:14">
      <c r="F7499" s="3">
        <v>44394</v>
      </c>
      <c r="G7499" s="1" t="s">
        <v>39</v>
      </c>
      <c r="H7499" s="1" t="s">
        <v>105</v>
      </c>
      <c r="I7499" s="1">
        <v>869</v>
      </c>
      <c r="J7499" s="1">
        <f>MONTH(BART_Rides[[#This Row],[Date]])</f>
        <v>7</v>
      </c>
      <c r="K7499" s="1">
        <f>WEEKDAY(BART_Rides[[#This Row],[Date]],2)</f>
        <v>6</v>
      </c>
      <c r="L7499" s="1" t="str">
        <f>LEFT(BART_Rides[[#This Row],[Lines]],1)</f>
        <v>Y</v>
      </c>
      <c r="M7499" s="1" t="str">
        <f>IF(BART_Rides[[#This Row],[FirstLetter]]="Y","Yes","No")</f>
        <v>Yes</v>
      </c>
      <c r="N7499" s="1" t="str">
        <f>IF(OR(BART_Rides[[#This Row],[Station Code]]="EM", BART_Rides[[#This Row],[Station Code]]="MT", BART_Rides[[#This Row],[Station Code]]="PL", BART_Rides[[#This Row],[Station Code]]="CC"), "Yes", "No")</f>
        <v>No</v>
      </c>
    </row>
    <row r="7500" spans="6:14">
      <c r="F7500" s="3">
        <v>44395</v>
      </c>
      <c r="G7500" s="1" t="s">
        <v>39</v>
      </c>
      <c r="H7500" s="1" t="s">
        <v>105</v>
      </c>
      <c r="I7500" s="1">
        <v>578</v>
      </c>
      <c r="J7500" s="1">
        <f>MONTH(BART_Rides[[#This Row],[Date]])</f>
        <v>7</v>
      </c>
      <c r="K7500" s="1">
        <f>WEEKDAY(BART_Rides[[#This Row],[Date]],2)</f>
        <v>7</v>
      </c>
      <c r="L7500" s="1" t="str">
        <f>LEFT(BART_Rides[[#This Row],[Lines]],1)</f>
        <v>Y</v>
      </c>
      <c r="M7500" s="1" t="str">
        <f>IF(BART_Rides[[#This Row],[FirstLetter]]="Y","Yes","No")</f>
        <v>Yes</v>
      </c>
      <c r="N7500" s="1" t="str">
        <f>IF(OR(BART_Rides[[#This Row],[Station Code]]="EM", BART_Rides[[#This Row],[Station Code]]="MT", BART_Rides[[#This Row],[Station Code]]="PL", BART_Rides[[#This Row],[Station Code]]="CC"), "Yes", "No")</f>
        <v>No</v>
      </c>
    </row>
    <row r="7501" spans="6:14">
      <c r="F7501" s="3">
        <v>44396</v>
      </c>
      <c r="G7501" s="1" t="s">
        <v>39</v>
      </c>
      <c r="H7501" s="1" t="s">
        <v>105</v>
      </c>
      <c r="I7501" s="1">
        <v>1269</v>
      </c>
      <c r="J7501" s="1">
        <f>MONTH(BART_Rides[[#This Row],[Date]])</f>
        <v>7</v>
      </c>
      <c r="K7501" s="1">
        <f>WEEKDAY(BART_Rides[[#This Row],[Date]],2)</f>
        <v>1</v>
      </c>
      <c r="L7501" s="1" t="str">
        <f>LEFT(BART_Rides[[#This Row],[Lines]],1)</f>
        <v>Y</v>
      </c>
      <c r="M7501" s="1" t="str">
        <f>IF(BART_Rides[[#This Row],[FirstLetter]]="Y","Yes","No")</f>
        <v>Yes</v>
      </c>
      <c r="N7501" s="1" t="str">
        <f>IF(OR(BART_Rides[[#This Row],[Station Code]]="EM", BART_Rides[[#This Row],[Station Code]]="MT", BART_Rides[[#This Row],[Station Code]]="PL", BART_Rides[[#This Row],[Station Code]]="CC"), "Yes", "No")</f>
        <v>No</v>
      </c>
    </row>
    <row r="7502" spans="6:14">
      <c r="F7502" s="3">
        <v>44397</v>
      </c>
      <c r="G7502" s="1" t="s">
        <v>39</v>
      </c>
      <c r="H7502" s="1" t="s">
        <v>105</v>
      </c>
      <c r="I7502" s="1">
        <v>1384</v>
      </c>
      <c r="J7502" s="1">
        <f>MONTH(BART_Rides[[#This Row],[Date]])</f>
        <v>7</v>
      </c>
      <c r="K7502" s="1">
        <f>WEEKDAY(BART_Rides[[#This Row],[Date]],2)</f>
        <v>2</v>
      </c>
      <c r="L7502" s="1" t="str">
        <f>LEFT(BART_Rides[[#This Row],[Lines]],1)</f>
        <v>Y</v>
      </c>
      <c r="M7502" s="1" t="str">
        <f>IF(BART_Rides[[#This Row],[FirstLetter]]="Y","Yes","No")</f>
        <v>Yes</v>
      </c>
      <c r="N7502" s="1" t="str">
        <f>IF(OR(BART_Rides[[#This Row],[Station Code]]="EM", BART_Rides[[#This Row],[Station Code]]="MT", BART_Rides[[#This Row],[Station Code]]="PL", BART_Rides[[#This Row],[Station Code]]="CC"), "Yes", "No")</f>
        <v>No</v>
      </c>
    </row>
    <row r="7503" spans="6:14">
      <c r="F7503" s="3">
        <v>44398</v>
      </c>
      <c r="G7503" s="1" t="s">
        <v>39</v>
      </c>
      <c r="H7503" s="1" t="s">
        <v>105</v>
      </c>
      <c r="I7503" s="1">
        <v>1370</v>
      </c>
      <c r="J7503" s="1">
        <f>MONTH(BART_Rides[[#This Row],[Date]])</f>
        <v>7</v>
      </c>
      <c r="K7503" s="1">
        <f>WEEKDAY(BART_Rides[[#This Row],[Date]],2)</f>
        <v>3</v>
      </c>
      <c r="L7503" s="1" t="str">
        <f>LEFT(BART_Rides[[#This Row],[Lines]],1)</f>
        <v>Y</v>
      </c>
      <c r="M7503" s="1" t="str">
        <f>IF(BART_Rides[[#This Row],[FirstLetter]]="Y","Yes","No")</f>
        <v>Yes</v>
      </c>
      <c r="N7503" s="1" t="str">
        <f>IF(OR(BART_Rides[[#This Row],[Station Code]]="EM", BART_Rides[[#This Row],[Station Code]]="MT", BART_Rides[[#This Row],[Station Code]]="PL", BART_Rides[[#This Row],[Station Code]]="CC"), "Yes", "No")</f>
        <v>No</v>
      </c>
    </row>
    <row r="7504" spans="6:14">
      <c r="F7504" s="3">
        <v>44399</v>
      </c>
      <c r="G7504" s="1" t="s">
        <v>39</v>
      </c>
      <c r="H7504" s="1" t="s">
        <v>105</v>
      </c>
      <c r="I7504" s="1">
        <v>1414</v>
      </c>
      <c r="J7504" s="1">
        <f>MONTH(BART_Rides[[#This Row],[Date]])</f>
        <v>7</v>
      </c>
      <c r="K7504" s="1">
        <f>WEEKDAY(BART_Rides[[#This Row],[Date]],2)</f>
        <v>4</v>
      </c>
      <c r="L7504" s="1" t="str">
        <f>LEFT(BART_Rides[[#This Row],[Lines]],1)</f>
        <v>Y</v>
      </c>
      <c r="M7504" s="1" t="str">
        <f>IF(BART_Rides[[#This Row],[FirstLetter]]="Y","Yes","No")</f>
        <v>Yes</v>
      </c>
      <c r="N7504" s="1" t="str">
        <f>IF(OR(BART_Rides[[#This Row],[Station Code]]="EM", BART_Rides[[#This Row],[Station Code]]="MT", BART_Rides[[#This Row],[Station Code]]="PL", BART_Rides[[#This Row],[Station Code]]="CC"), "Yes", "No")</f>
        <v>No</v>
      </c>
    </row>
    <row r="7505" spans="6:14">
      <c r="F7505" s="3">
        <v>44400</v>
      </c>
      <c r="G7505" s="1" t="s">
        <v>39</v>
      </c>
      <c r="H7505" s="1" t="s">
        <v>105</v>
      </c>
      <c r="I7505" s="1">
        <v>1256</v>
      </c>
      <c r="J7505" s="1">
        <f>MONTH(BART_Rides[[#This Row],[Date]])</f>
        <v>7</v>
      </c>
      <c r="K7505" s="1">
        <f>WEEKDAY(BART_Rides[[#This Row],[Date]],2)</f>
        <v>5</v>
      </c>
      <c r="L7505" s="1" t="str">
        <f>LEFT(BART_Rides[[#This Row],[Lines]],1)</f>
        <v>Y</v>
      </c>
      <c r="M7505" s="1" t="str">
        <f>IF(BART_Rides[[#This Row],[FirstLetter]]="Y","Yes","No")</f>
        <v>Yes</v>
      </c>
      <c r="N7505" s="1" t="str">
        <f>IF(OR(BART_Rides[[#This Row],[Station Code]]="EM", BART_Rides[[#This Row],[Station Code]]="MT", BART_Rides[[#This Row],[Station Code]]="PL", BART_Rides[[#This Row],[Station Code]]="CC"), "Yes", "No")</f>
        <v>No</v>
      </c>
    </row>
    <row r="7506" spans="6:14">
      <c r="F7506" s="3">
        <v>44401</v>
      </c>
      <c r="G7506" s="1" t="s">
        <v>39</v>
      </c>
      <c r="H7506" s="1" t="s">
        <v>105</v>
      </c>
      <c r="I7506" s="1">
        <v>776</v>
      </c>
      <c r="J7506" s="1">
        <f>MONTH(BART_Rides[[#This Row],[Date]])</f>
        <v>7</v>
      </c>
      <c r="K7506" s="1">
        <f>WEEKDAY(BART_Rides[[#This Row],[Date]],2)</f>
        <v>6</v>
      </c>
      <c r="L7506" s="1" t="str">
        <f>LEFT(BART_Rides[[#This Row],[Lines]],1)</f>
        <v>Y</v>
      </c>
      <c r="M7506" s="1" t="str">
        <f>IF(BART_Rides[[#This Row],[FirstLetter]]="Y","Yes","No")</f>
        <v>Yes</v>
      </c>
      <c r="N7506" s="1" t="str">
        <f>IF(OR(BART_Rides[[#This Row],[Station Code]]="EM", BART_Rides[[#This Row],[Station Code]]="MT", BART_Rides[[#This Row],[Station Code]]="PL", BART_Rides[[#This Row],[Station Code]]="CC"), "Yes", "No")</f>
        <v>No</v>
      </c>
    </row>
    <row r="7507" spans="6:14">
      <c r="F7507" s="3">
        <v>44402</v>
      </c>
      <c r="G7507" s="1" t="s">
        <v>39</v>
      </c>
      <c r="H7507" s="1" t="s">
        <v>105</v>
      </c>
      <c r="I7507" s="1">
        <v>696</v>
      </c>
      <c r="J7507" s="1">
        <f>MONTH(BART_Rides[[#This Row],[Date]])</f>
        <v>7</v>
      </c>
      <c r="K7507" s="1">
        <f>WEEKDAY(BART_Rides[[#This Row],[Date]],2)</f>
        <v>7</v>
      </c>
      <c r="L7507" s="1" t="str">
        <f>LEFT(BART_Rides[[#This Row],[Lines]],1)</f>
        <v>Y</v>
      </c>
      <c r="M7507" s="1" t="str">
        <f>IF(BART_Rides[[#This Row],[FirstLetter]]="Y","Yes","No")</f>
        <v>Yes</v>
      </c>
      <c r="N7507" s="1" t="str">
        <f>IF(OR(BART_Rides[[#This Row],[Station Code]]="EM", BART_Rides[[#This Row],[Station Code]]="MT", BART_Rides[[#This Row],[Station Code]]="PL", BART_Rides[[#This Row],[Station Code]]="CC"), "Yes", "No")</f>
        <v>No</v>
      </c>
    </row>
    <row r="7508" spans="6:14">
      <c r="F7508" s="3">
        <v>44403</v>
      </c>
      <c r="G7508" s="1" t="s">
        <v>39</v>
      </c>
      <c r="H7508" s="1" t="s">
        <v>105</v>
      </c>
      <c r="I7508" s="1">
        <v>1223</v>
      </c>
      <c r="J7508" s="1">
        <f>MONTH(BART_Rides[[#This Row],[Date]])</f>
        <v>7</v>
      </c>
      <c r="K7508" s="1">
        <f>WEEKDAY(BART_Rides[[#This Row],[Date]],2)</f>
        <v>1</v>
      </c>
      <c r="L7508" s="1" t="str">
        <f>LEFT(BART_Rides[[#This Row],[Lines]],1)</f>
        <v>Y</v>
      </c>
      <c r="M7508" s="1" t="str">
        <f>IF(BART_Rides[[#This Row],[FirstLetter]]="Y","Yes","No")</f>
        <v>Yes</v>
      </c>
      <c r="N7508" s="1" t="str">
        <f>IF(OR(BART_Rides[[#This Row],[Station Code]]="EM", BART_Rides[[#This Row],[Station Code]]="MT", BART_Rides[[#This Row],[Station Code]]="PL", BART_Rides[[#This Row],[Station Code]]="CC"), "Yes", "No")</f>
        <v>No</v>
      </c>
    </row>
    <row r="7509" spans="6:14">
      <c r="F7509" s="3">
        <v>44404</v>
      </c>
      <c r="G7509" s="1" t="s">
        <v>39</v>
      </c>
      <c r="H7509" s="1" t="s">
        <v>105</v>
      </c>
      <c r="I7509" s="1">
        <v>1338</v>
      </c>
      <c r="J7509" s="1">
        <f>MONTH(BART_Rides[[#This Row],[Date]])</f>
        <v>7</v>
      </c>
      <c r="K7509" s="1">
        <f>WEEKDAY(BART_Rides[[#This Row],[Date]],2)</f>
        <v>2</v>
      </c>
      <c r="L7509" s="1" t="str">
        <f>LEFT(BART_Rides[[#This Row],[Lines]],1)</f>
        <v>Y</v>
      </c>
      <c r="M7509" s="1" t="str">
        <f>IF(BART_Rides[[#This Row],[FirstLetter]]="Y","Yes","No")</f>
        <v>Yes</v>
      </c>
      <c r="N7509" s="1" t="str">
        <f>IF(OR(BART_Rides[[#This Row],[Station Code]]="EM", BART_Rides[[#This Row],[Station Code]]="MT", BART_Rides[[#This Row],[Station Code]]="PL", BART_Rides[[#This Row],[Station Code]]="CC"), "Yes", "No")</f>
        <v>No</v>
      </c>
    </row>
    <row r="7510" spans="6:14">
      <c r="F7510" s="3">
        <v>44405</v>
      </c>
      <c r="G7510" s="1" t="s">
        <v>39</v>
      </c>
      <c r="H7510" s="1" t="s">
        <v>105</v>
      </c>
      <c r="I7510" s="1">
        <v>1375</v>
      </c>
      <c r="J7510" s="1">
        <f>MONTH(BART_Rides[[#This Row],[Date]])</f>
        <v>7</v>
      </c>
      <c r="K7510" s="1">
        <f>WEEKDAY(BART_Rides[[#This Row],[Date]],2)</f>
        <v>3</v>
      </c>
      <c r="L7510" s="1" t="str">
        <f>LEFT(BART_Rides[[#This Row],[Lines]],1)</f>
        <v>Y</v>
      </c>
      <c r="M7510" s="1" t="str">
        <f>IF(BART_Rides[[#This Row],[FirstLetter]]="Y","Yes","No")</f>
        <v>Yes</v>
      </c>
      <c r="N7510" s="1" t="str">
        <f>IF(OR(BART_Rides[[#This Row],[Station Code]]="EM", BART_Rides[[#This Row],[Station Code]]="MT", BART_Rides[[#This Row],[Station Code]]="PL", BART_Rides[[#This Row],[Station Code]]="CC"), "Yes", "No")</f>
        <v>No</v>
      </c>
    </row>
    <row r="7511" spans="6:14">
      <c r="F7511" s="3">
        <v>44406</v>
      </c>
      <c r="G7511" s="1" t="s">
        <v>39</v>
      </c>
      <c r="H7511" s="1" t="s">
        <v>105</v>
      </c>
      <c r="I7511" s="1">
        <v>1405</v>
      </c>
      <c r="J7511" s="1">
        <f>MONTH(BART_Rides[[#This Row],[Date]])</f>
        <v>7</v>
      </c>
      <c r="K7511" s="1">
        <f>WEEKDAY(BART_Rides[[#This Row],[Date]],2)</f>
        <v>4</v>
      </c>
      <c r="L7511" s="1" t="str">
        <f>LEFT(BART_Rides[[#This Row],[Lines]],1)</f>
        <v>Y</v>
      </c>
      <c r="M7511" s="1" t="str">
        <f>IF(BART_Rides[[#This Row],[FirstLetter]]="Y","Yes","No")</f>
        <v>Yes</v>
      </c>
      <c r="N7511" s="1" t="str">
        <f>IF(OR(BART_Rides[[#This Row],[Station Code]]="EM", BART_Rides[[#This Row],[Station Code]]="MT", BART_Rides[[#This Row],[Station Code]]="PL", BART_Rides[[#This Row],[Station Code]]="CC"), "Yes", "No")</f>
        <v>No</v>
      </c>
    </row>
    <row r="7512" spans="6:14">
      <c r="F7512" s="3">
        <v>44407</v>
      </c>
      <c r="G7512" s="1" t="s">
        <v>39</v>
      </c>
      <c r="H7512" s="1" t="s">
        <v>105</v>
      </c>
      <c r="I7512" s="1">
        <v>1252</v>
      </c>
      <c r="J7512" s="1">
        <f>MONTH(BART_Rides[[#This Row],[Date]])</f>
        <v>7</v>
      </c>
      <c r="K7512" s="1">
        <f>WEEKDAY(BART_Rides[[#This Row],[Date]],2)</f>
        <v>5</v>
      </c>
      <c r="L7512" s="1" t="str">
        <f>LEFT(BART_Rides[[#This Row],[Lines]],1)</f>
        <v>Y</v>
      </c>
      <c r="M7512" s="1" t="str">
        <f>IF(BART_Rides[[#This Row],[FirstLetter]]="Y","Yes","No")</f>
        <v>Yes</v>
      </c>
      <c r="N7512" s="1" t="str">
        <f>IF(OR(BART_Rides[[#This Row],[Station Code]]="EM", BART_Rides[[#This Row],[Station Code]]="MT", BART_Rides[[#This Row],[Station Code]]="PL", BART_Rides[[#This Row],[Station Code]]="CC"), "Yes", "No")</f>
        <v>No</v>
      </c>
    </row>
    <row r="7513" spans="6:14">
      <c r="F7513" s="3">
        <v>44408</v>
      </c>
      <c r="G7513" s="1" t="s">
        <v>39</v>
      </c>
      <c r="H7513" s="1" t="s">
        <v>105</v>
      </c>
      <c r="I7513" s="1">
        <v>881</v>
      </c>
      <c r="J7513" s="1">
        <f>MONTH(BART_Rides[[#This Row],[Date]])</f>
        <v>7</v>
      </c>
      <c r="K7513" s="1">
        <f>WEEKDAY(BART_Rides[[#This Row],[Date]],2)</f>
        <v>6</v>
      </c>
      <c r="L7513" s="1" t="str">
        <f>LEFT(BART_Rides[[#This Row],[Lines]],1)</f>
        <v>Y</v>
      </c>
      <c r="M7513" s="1" t="str">
        <f>IF(BART_Rides[[#This Row],[FirstLetter]]="Y","Yes","No")</f>
        <v>Yes</v>
      </c>
      <c r="N7513" s="1" t="str">
        <f>IF(OR(BART_Rides[[#This Row],[Station Code]]="EM", BART_Rides[[#This Row],[Station Code]]="MT", BART_Rides[[#This Row],[Station Code]]="PL", BART_Rides[[#This Row],[Station Code]]="CC"), "Yes", "No")</f>
        <v>No</v>
      </c>
    </row>
    <row r="7514" spans="6:14">
      <c r="F7514" s="3">
        <v>44409</v>
      </c>
      <c r="G7514" s="1" t="s">
        <v>39</v>
      </c>
      <c r="H7514" s="1" t="s">
        <v>105</v>
      </c>
      <c r="I7514" s="1">
        <v>688</v>
      </c>
      <c r="J7514" s="1">
        <f>MONTH(BART_Rides[[#This Row],[Date]])</f>
        <v>8</v>
      </c>
      <c r="K7514" s="1">
        <f>WEEKDAY(BART_Rides[[#This Row],[Date]],2)</f>
        <v>7</v>
      </c>
      <c r="L7514" s="1" t="str">
        <f>LEFT(BART_Rides[[#This Row],[Lines]],1)</f>
        <v>Y</v>
      </c>
      <c r="M7514" s="1" t="str">
        <f>IF(BART_Rides[[#This Row],[FirstLetter]]="Y","Yes","No")</f>
        <v>Yes</v>
      </c>
      <c r="N7514" s="1" t="str">
        <f>IF(OR(BART_Rides[[#This Row],[Station Code]]="EM", BART_Rides[[#This Row],[Station Code]]="MT", BART_Rides[[#This Row],[Station Code]]="PL", BART_Rides[[#This Row],[Station Code]]="CC"), "Yes", "No")</f>
        <v>No</v>
      </c>
    </row>
    <row r="7515" spans="6:14">
      <c r="F7515" s="3">
        <v>44410</v>
      </c>
      <c r="G7515" s="1" t="s">
        <v>39</v>
      </c>
      <c r="H7515" s="1" t="s">
        <v>105</v>
      </c>
      <c r="I7515" s="1">
        <v>1241</v>
      </c>
      <c r="J7515" s="1">
        <f>MONTH(BART_Rides[[#This Row],[Date]])</f>
        <v>8</v>
      </c>
      <c r="K7515" s="1">
        <f>WEEKDAY(BART_Rides[[#This Row],[Date]],2)</f>
        <v>1</v>
      </c>
      <c r="L7515" s="1" t="str">
        <f>LEFT(BART_Rides[[#This Row],[Lines]],1)</f>
        <v>Y</v>
      </c>
      <c r="M7515" s="1" t="str">
        <f>IF(BART_Rides[[#This Row],[FirstLetter]]="Y","Yes","No")</f>
        <v>Yes</v>
      </c>
      <c r="N7515" s="1" t="str">
        <f>IF(OR(BART_Rides[[#This Row],[Station Code]]="EM", BART_Rides[[#This Row],[Station Code]]="MT", BART_Rides[[#This Row],[Station Code]]="PL", BART_Rides[[#This Row],[Station Code]]="CC"), "Yes", "No")</f>
        <v>No</v>
      </c>
    </row>
    <row r="7516" spans="6:14">
      <c r="F7516" s="3">
        <v>44411</v>
      </c>
      <c r="G7516" s="1" t="s">
        <v>39</v>
      </c>
      <c r="H7516" s="1" t="s">
        <v>105</v>
      </c>
      <c r="I7516" s="1">
        <v>1385</v>
      </c>
      <c r="J7516" s="1">
        <f>MONTH(BART_Rides[[#This Row],[Date]])</f>
        <v>8</v>
      </c>
      <c r="K7516" s="1">
        <f>WEEKDAY(BART_Rides[[#This Row],[Date]],2)</f>
        <v>2</v>
      </c>
      <c r="L7516" s="1" t="str">
        <f>LEFT(BART_Rides[[#This Row],[Lines]],1)</f>
        <v>Y</v>
      </c>
      <c r="M7516" s="1" t="str">
        <f>IF(BART_Rides[[#This Row],[FirstLetter]]="Y","Yes","No")</f>
        <v>Yes</v>
      </c>
      <c r="N7516" s="1" t="str">
        <f>IF(OR(BART_Rides[[#This Row],[Station Code]]="EM", BART_Rides[[#This Row],[Station Code]]="MT", BART_Rides[[#This Row],[Station Code]]="PL", BART_Rides[[#This Row],[Station Code]]="CC"), "Yes", "No")</f>
        <v>No</v>
      </c>
    </row>
    <row r="7517" spans="6:14">
      <c r="F7517" s="3">
        <v>44412</v>
      </c>
      <c r="G7517" s="1" t="s">
        <v>39</v>
      </c>
      <c r="H7517" s="1" t="s">
        <v>105</v>
      </c>
      <c r="I7517" s="1">
        <v>1449</v>
      </c>
      <c r="J7517" s="1">
        <f>MONTH(BART_Rides[[#This Row],[Date]])</f>
        <v>8</v>
      </c>
      <c r="K7517" s="1">
        <f>WEEKDAY(BART_Rides[[#This Row],[Date]],2)</f>
        <v>3</v>
      </c>
      <c r="L7517" s="1" t="str">
        <f>LEFT(BART_Rides[[#This Row],[Lines]],1)</f>
        <v>Y</v>
      </c>
      <c r="M7517" s="1" t="str">
        <f>IF(BART_Rides[[#This Row],[FirstLetter]]="Y","Yes","No")</f>
        <v>Yes</v>
      </c>
      <c r="N7517" s="1" t="str">
        <f>IF(OR(BART_Rides[[#This Row],[Station Code]]="EM", BART_Rides[[#This Row],[Station Code]]="MT", BART_Rides[[#This Row],[Station Code]]="PL", BART_Rides[[#This Row],[Station Code]]="CC"), "Yes", "No")</f>
        <v>No</v>
      </c>
    </row>
    <row r="7518" spans="6:14">
      <c r="F7518" s="3">
        <v>44413</v>
      </c>
      <c r="G7518" s="1" t="s">
        <v>39</v>
      </c>
      <c r="H7518" s="1" t="s">
        <v>105</v>
      </c>
      <c r="I7518" s="1">
        <v>1390</v>
      </c>
      <c r="J7518" s="1">
        <f>MONTH(BART_Rides[[#This Row],[Date]])</f>
        <v>8</v>
      </c>
      <c r="K7518" s="1">
        <f>WEEKDAY(BART_Rides[[#This Row],[Date]],2)</f>
        <v>4</v>
      </c>
      <c r="L7518" s="1" t="str">
        <f>LEFT(BART_Rides[[#This Row],[Lines]],1)</f>
        <v>Y</v>
      </c>
      <c r="M7518" s="1" t="str">
        <f>IF(BART_Rides[[#This Row],[FirstLetter]]="Y","Yes","No")</f>
        <v>Yes</v>
      </c>
      <c r="N7518" s="1" t="str">
        <f>IF(OR(BART_Rides[[#This Row],[Station Code]]="EM", BART_Rides[[#This Row],[Station Code]]="MT", BART_Rides[[#This Row],[Station Code]]="PL", BART_Rides[[#This Row],[Station Code]]="CC"), "Yes", "No")</f>
        <v>No</v>
      </c>
    </row>
    <row r="7519" spans="6:14">
      <c r="F7519" s="3">
        <v>44414</v>
      </c>
      <c r="G7519" s="1" t="s">
        <v>39</v>
      </c>
      <c r="H7519" s="1" t="s">
        <v>105</v>
      </c>
      <c r="I7519" s="1">
        <v>1371</v>
      </c>
      <c r="J7519" s="1">
        <f>MONTH(BART_Rides[[#This Row],[Date]])</f>
        <v>8</v>
      </c>
      <c r="K7519" s="1">
        <f>WEEKDAY(BART_Rides[[#This Row],[Date]],2)</f>
        <v>5</v>
      </c>
      <c r="L7519" s="1" t="str">
        <f>LEFT(BART_Rides[[#This Row],[Lines]],1)</f>
        <v>Y</v>
      </c>
      <c r="M7519" s="1" t="str">
        <f>IF(BART_Rides[[#This Row],[FirstLetter]]="Y","Yes","No")</f>
        <v>Yes</v>
      </c>
      <c r="N7519" s="1" t="str">
        <f>IF(OR(BART_Rides[[#This Row],[Station Code]]="EM", BART_Rides[[#This Row],[Station Code]]="MT", BART_Rides[[#This Row],[Station Code]]="PL", BART_Rides[[#This Row],[Station Code]]="CC"), "Yes", "No")</f>
        <v>No</v>
      </c>
    </row>
    <row r="7520" spans="6:14">
      <c r="F7520" s="3">
        <v>44415</v>
      </c>
      <c r="G7520" s="1" t="s">
        <v>39</v>
      </c>
      <c r="H7520" s="1" t="s">
        <v>105</v>
      </c>
      <c r="I7520" s="1">
        <v>846</v>
      </c>
      <c r="J7520" s="1">
        <f>MONTH(BART_Rides[[#This Row],[Date]])</f>
        <v>8</v>
      </c>
      <c r="K7520" s="1">
        <f>WEEKDAY(BART_Rides[[#This Row],[Date]],2)</f>
        <v>6</v>
      </c>
      <c r="L7520" s="1" t="str">
        <f>LEFT(BART_Rides[[#This Row],[Lines]],1)</f>
        <v>Y</v>
      </c>
      <c r="M7520" s="1" t="str">
        <f>IF(BART_Rides[[#This Row],[FirstLetter]]="Y","Yes","No")</f>
        <v>Yes</v>
      </c>
      <c r="N7520" s="1" t="str">
        <f>IF(OR(BART_Rides[[#This Row],[Station Code]]="EM", BART_Rides[[#This Row],[Station Code]]="MT", BART_Rides[[#This Row],[Station Code]]="PL", BART_Rides[[#This Row],[Station Code]]="CC"), "Yes", "No")</f>
        <v>No</v>
      </c>
    </row>
    <row r="7521" spans="6:14">
      <c r="F7521" s="3">
        <v>44416</v>
      </c>
      <c r="G7521" s="1" t="s">
        <v>39</v>
      </c>
      <c r="H7521" s="1" t="s">
        <v>105</v>
      </c>
      <c r="I7521" s="1">
        <v>608</v>
      </c>
      <c r="J7521" s="1">
        <f>MONTH(BART_Rides[[#This Row],[Date]])</f>
        <v>8</v>
      </c>
      <c r="K7521" s="1">
        <f>WEEKDAY(BART_Rides[[#This Row],[Date]],2)</f>
        <v>7</v>
      </c>
      <c r="L7521" s="1" t="str">
        <f>LEFT(BART_Rides[[#This Row],[Lines]],1)</f>
        <v>Y</v>
      </c>
      <c r="M7521" s="1" t="str">
        <f>IF(BART_Rides[[#This Row],[FirstLetter]]="Y","Yes","No")</f>
        <v>Yes</v>
      </c>
      <c r="N7521" s="1" t="str">
        <f>IF(OR(BART_Rides[[#This Row],[Station Code]]="EM", BART_Rides[[#This Row],[Station Code]]="MT", BART_Rides[[#This Row],[Station Code]]="PL", BART_Rides[[#This Row],[Station Code]]="CC"), "Yes", "No")</f>
        <v>No</v>
      </c>
    </row>
    <row r="7522" spans="6:14">
      <c r="F7522" s="3">
        <v>44417</v>
      </c>
      <c r="G7522" s="1" t="s">
        <v>39</v>
      </c>
      <c r="H7522" s="1" t="s">
        <v>105</v>
      </c>
      <c r="I7522" s="1">
        <v>1228</v>
      </c>
      <c r="J7522" s="1">
        <f>MONTH(BART_Rides[[#This Row],[Date]])</f>
        <v>8</v>
      </c>
      <c r="K7522" s="1">
        <f>WEEKDAY(BART_Rides[[#This Row],[Date]],2)</f>
        <v>1</v>
      </c>
      <c r="L7522" s="1" t="str">
        <f>LEFT(BART_Rides[[#This Row],[Lines]],1)</f>
        <v>Y</v>
      </c>
      <c r="M7522" s="1" t="str">
        <f>IF(BART_Rides[[#This Row],[FirstLetter]]="Y","Yes","No")</f>
        <v>Yes</v>
      </c>
      <c r="N7522" s="1" t="str">
        <f>IF(OR(BART_Rides[[#This Row],[Station Code]]="EM", BART_Rides[[#This Row],[Station Code]]="MT", BART_Rides[[#This Row],[Station Code]]="PL", BART_Rides[[#This Row],[Station Code]]="CC"), "Yes", "No")</f>
        <v>No</v>
      </c>
    </row>
    <row r="7523" spans="6:14">
      <c r="F7523" s="3">
        <v>44418</v>
      </c>
      <c r="G7523" s="1" t="s">
        <v>39</v>
      </c>
      <c r="H7523" s="1" t="s">
        <v>105</v>
      </c>
      <c r="I7523" s="1">
        <v>1409</v>
      </c>
      <c r="J7523" s="1">
        <f>MONTH(BART_Rides[[#This Row],[Date]])</f>
        <v>8</v>
      </c>
      <c r="K7523" s="1">
        <f>WEEKDAY(BART_Rides[[#This Row],[Date]],2)</f>
        <v>2</v>
      </c>
      <c r="L7523" s="1" t="str">
        <f>LEFT(BART_Rides[[#This Row],[Lines]],1)</f>
        <v>Y</v>
      </c>
      <c r="M7523" s="1" t="str">
        <f>IF(BART_Rides[[#This Row],[FirstLetter]]="Y","Yes","No")</f>
        <v>Yes</v>
      </c>
      <c r="N7523" s="1" t="str">
        <f>IF(OR(BART_Rides[[#This Row],[Station Code]]="EM", BART_Rides[[#This Row],[Station Code]]="MT", BART_Rides[[#This Row],[Station Code]]="PL", BART_Rides[[#This Row],[Station Code]]="CC"), "Yes", "No")</f>
        <v>No</v>
      </c>
    </row>
    <row r="7524" spans="6:14">
      <c r="F7524" s="3">
        <v>44419</v>
      </c>
      <c r="G7524" s="1" t="s">
        <v>39</v>
      </c>
      <c r="H7524" s="1" t="s">
        <v>105</v>
      </c>
      <c r="I7524" s="1">
        <v>1356</v>
      </c>
      <c r="J7524" s="1">
        <f>MONTH(BART_Rides[[#This Row],[Date]])</f>
        <v>8</v>
      </c>
      <c r="K7524" s="1">
        <f>WEEKDAY(BART_Rides[[#This Row],[Date]],2)</f>
        <v>3</v>
      </c>
      <c r="L7524" s="1" t="str">
        <f>LEFT(BART_Rides[[#This Row],[Lines]],1)</f>
        <v>Y</v>
      </c>
      <c r="M7524" s="1" t="str">
        <f>IF(BART_Rides[[#This Row],[FirstLetter]]="Y","Yes","No")</f>
        <v>Yes</v>
      </c>
      <c r="N7524" s="1" t="str">
        <f>IF(OR(BART_Rides[[#This Row],[Station Code]]="EM", BART_Rides[[#This Row],[Station Code]]="MT", BART_Rides[[#This Row],[Station Code]]="PL", BART_Rides[[#This Row],[Station Code]]="CC"), "Yes", "No")</f>
        <v>No</v>
      </c>
    </row>
    <row r="7525" spans="6:14">
      <c r="F7525" s="3">
        <v>44420</v>
      </c>
      <c r="G7525" s="1" t="s">
        <v>39</v>
      </c>
      <c r="H7525" s="1" t="s">
        <v>105</v>
      </c>
      <c r="I7525" s="1">
        <v>1414</v>
      </c>
      <c r="J7525" s="1">
        <f>MONTH(BART_Rides[[#This Row],[Date]])</f>
        <v>8</v>
      </c>
      <c r="K7525" s="1">
        <f>WEEKDAY(BART_Rides[[#This Row],[Date]],2)</f>
        <v>4</v>
      </c>
      <c r="L7525" s="1" t="str">
        <f>LEFT(BART_Rides[[#This Row],[Lines]],1)</f>
        <v>Y</v>
      </c>
      <c r="M7525" s="1" t="str">
        <f>IF(BART_Rides[[#This Row],[FirstLetter]]="Y","Yes","No")</f>
        <v>Yes</v>
      </c>
      <c r="N7525" s="1" t="str">
        <f>IF(OR(BART_Rides[[#This Row],[Station Code]]="EM", BART_Rides[[#This Row],[Station Code]]="MT", BART_Rides[[#This Row],[Station Code]]="PL", BART_Rides[[#This Row],[Station Code]]="CC"), "Yes", "No")</f>
        <v>No</v>
      </c>
    </row>
    <row r="7526" spans="6:14">
      <c r="F7526" s="3">
        <v>44421</v>
      </c>
      <c r="G7526" s="1" t="s">
        <v>39</v>
      </c>
      <c r="H7526" s="1" t="s">
        <v>105</v>
      </c>
      <c r="I7526" s="1">
        <v>1399</v>
      </c>
      <c r="J7526" s="1">
        <f>MONTH(BART_Rides[[#This Row],[Date]])</f>
        <v>8</v>
      </c>
      <c r="K7526" s="1">
        <f>WEEKDAY(BART_Rides[[#This Row],[Date]],2)</f>
        <v>5</v>
      </c>
      <c r="L7526" s="1" t="str">
        <f>LEFT(BART_Rides[[#This Row],[Lines]],1)</f>
        <v>Y</v>
      </c>
      <c r="M7526" s="1" t="str">
        <f>IF(BART_Rides[[#This Row],[FirstLetter]]="Y","Yes","No")</f>
        <v>Yes</v>
      </c>
      <c r="N7526" s="1" t="str">
        <f>IF(OR(BART_Rides[[#This Row],[Station Code]]="EM", BART_Rides[[#This Row],[Station Code]]="MT", BART_Rides[[#This Row],[Station Code]]="PL", BART_Rides[[#This Row],[Station Code]]="CC"), "Yes", "No")</f>
        <v>No</v>
      </c>
    </row>
    <row r="7527" spans="6:14">
      <c r="F7527" s="3">
        <v>44422</v>
      </c>
      <c r="G7527" s="1" t="s">
        <v>39</v>
      </c>
      <c r="H7527" s="1" t="s">
        <v>105</v>
      </c>
      <c r="I7527" s="1">
        <v>933</v>
      </c>
      <c r="J7527" s="1">
        <f>MONTH(BART_Rides[[#This Row],[Date]])</f>
        <v>8</v>
      </c>
      <c r="K7527" s="1">
        <f>WEEKDAY(BART_Rides[[#This Row],[Date]],2)</f>
        <v>6</v>
      </c>
      <c r="L7527" s="1" t="str">
        <f>LEFT(BART_Rides[[#This Row],[Lines]],1)</f>
        <v>Y</v>
      </c>
      <c r="M7527" s="1" t="str">
        <f>IF(BART_Rides[[#This Row],[FirstLetter]]="Y","Yes","No")</f>
        <v>Yes</v>
      </c>
      <c r="N7527" s="1" t="str">
        <f>IF(OR(BART_Rides[[#This Row],[Station Code]]="EM", BART_Rides[[#This Row],[Station Code]]="MT", BART_Rides[[#This Row],[Station Code]]="PL", BART_Rides[[#This Row],[Station Code]]="CC"), "Yes", "No")</f>
        <v>No</v>
      </c>
    </row>
    <row r="7528" spans="6:14">
      <c r="F7528" s="3">
        <v>44423</v>
      </c>
      <c r="G7528" s="1" t="s">
        <v>39</v>
      </c>
      <c r="H7528" s="1" t="s">
        <v>105</v>
      </c>
      <c r="I7528" s="1">
        <v>714</v>
      </c>
      <c r="J7528" s="1">
        <f>MONTH(BART_Rides[[#This Row],[Date]])</f>
        <v>8</v>
      </c>
      <c r="K7528" s="1">
        <f>WEEKDAY(BART_Rides[[#This Row],[Date]],2)</f>
        <v>7</v>
      </c>
      <c r="L7528" s="1" t="str">
        <f>LEFT(BART_Rides[[#This Row],[Lines]],1)</f>
        <v>Y</v>
      </c>
      <c r="M7528" s="1" t="str">
        <f>IF(BART_Rides[[#This Row],[FirstLetter]]="Y","Yes","No")</f>
        <v>Yes</v>
      </c>
      <c r="N7528" s="1" t="str">
        <f>IF(OR(BART_Rides[[#This Row],[Station Code]]="EM", BART_Rides[[#This Row],[Station Code]]="MT", BART_Rides[[#This Row],[Station Code]]="PL", BART_Rides[[#This Row],[Station Code]]="CC"), "Yes", "No")</f>
        <v>No</v>
      </c>
    </row>
    <row r="7529" spans="6:14">
      <c r="F7529" s="3">
        <v>44424</v>
      </c>
      <c r="G7529" s="1" t="s">
        <v>39</v>
      </c>
      <c r="H7529" s="1" t="s">
        <v>105</v>
      </c>
      <c r="I7529" s="1">
        <v>1233</v>
      </c>
      <c r="J7529" s="1">
        <f>MONTH(BART_Rides[[#This Row],[Date]])</f>
        <v>8</v>
      </c>
      <c r="K7529" s="1">
        <f>WEEKDAY(BART_Rides[[#This Row],[Date]],2)</f>
        <v>1</v>
      </c>
      <c r="L7529" s="1" t="str">
        <f>LEFT(BART_Rides[[#This Row],[Lines]],1)</f>
        <v>Y</v>
      </c>
      <c r="M7529" s="1" t="str">
        <f>IF(BART_Rides[[#This Row],[FirstLetter]]="Y","Yes","No")</f>
        <v>Yes</v>
      </c>
      <c r="N7529" s="1" t="str">
        <f>IF(OR(BART_Rides[[#This Row],[Station Code]]="EM", BART_Rides[[#This Row],[Station Code]]="MT", BART_Rides[[#This Row],[Station Code]]="PL", BART_Rides[[#This Row],[Station Code]]="CC"), "Yes", "No")</f>
        <v>No</v>
      </c>
    </row>
    <row r="7530" spans="6:14">
      <c r="F7530" s="3">
        <v>44425</v>
      </c>
      <c r="G7530" s="1" t="s">
        <v>39</v>
      </c>
      <c r="H7530" s="1" t="s">
        <v>105</v>
      </c>
      <c r="I7530" s="1">
        <v>1461</v>
      </c>
      <c r="J7530" s="1">
        <f>MONTH(BART_Rides[[#This Row],[Date]])</f>
        <v>8</v>
      </c>
      <c r="K7530" s="1">
        <f>WEEKDAY(BART_Rides[[#This Row],[Date]],2)</f>
        <v>2</v>
      </c>
      <c r="L7530" s="1" t="str">
        <f>LEFT(BART_Rides[[#This Row],[Lines]],1)</f>
        <v>Y</v>
      </c>
      <c r="M7530" s="1" t="str">
        <f>IF(BART_Rides[[#This Row],[FirstLetter]]="Y","Yes","No")</f>
        <v>Yes</v>
      </c>
      <c r="N7530" s="1" t="str">
        <f>IF(OR(BART_Rides[[#This Row],[Station Code]]="EM", BART_Rides[[#This Row],[Station Code]]="MT", BART_Rides[[#This Row],[Station Code]]="PL", BART_Rides[[#This Row],[Station Code]]="CC"), "Yes", "No")</f>
        <v>No</v>
      </c>
    </row>
    <row r="7531" spans="6:14">
      <c r="F7531" s="3">
        <v>44426</v>
      </c>
      <c r="G7531" s="1" t="s">
        <v>39</v>
      </c>
      <c r="H7531" s="1" t="s">
        <v>105</v>
      </c>
      <c r="I7531" s="1">
        <v>1535</v>
      </c>
      <c r="J7531" s="1">
        <f>MONTH(BART_Rides[[#This Row],[Date]])</f>
        <v>8</v>
      </c>
      <c r="K7531" s="1">
        <f>WEEKDAY(BART_Rides[[#This Row],[Date]],2)</f>
        <v>3</v>
      </c>
      <c r="L7531" s="1" t="str">
        <f>LEFT(BART_Rides[[#This Row],[Lines]],1)</f>
        <v>Y</v>
      </c>
      <c r="M7531" s="1" t="str">
        <f>IF(BART_Rides[[#This Row],[FirstLetter]]="Y","Yes","No")</f>
        <v>Yes</v>
      </c>
      <c r="N7531" s="1" t="str">
        <f>IF(OR(BART_Rides[[#This Row],[Station Code]]="EM", BART_Rides[[#This Row],[Station Code]]="MT", BART_Rides[[#This Row],[Station Code]]="PL", BART_Rides[[#This Row],[Station Code]]="CC"), "Yes", "No")</f>
        <v>No</v>
      </c>
    </row>
    <row r="7532" spans="6:14">
      <c r="F7532" s="3">
        <v>44427</v>
      </c>
      <c r="G7532" s="1" t="s">
        <v>39</v>
      </c>
      <c r="H7532" s="1" t="s">
        <v>105</v>
      </c>
      <c r="I7532" s="1">
        <v>1444</v>
      </c>
      <c r="J7532" s="1">
        <f>MONTH(BART_Rides[[#This Row],[Date]])</f>
        <v>8</v>
      </c>
      <c r="K7532" s="1">
        <f>WEEKDAY(BART_Rides[[#This Row],[Date]],2)</f>
        <v>4</v>
      </c>
      <c r="L7532" s="1" t="str">
        <f>LEFT(BART_Rides[[#This Row],[Lines]],1)</f>
        <v>Y</v>
      </c>
      <c r="M7532" s="1" t="str">
        <f>IF(BART_Rides[[#This Row],[FirstLetter]]="Y","Yes","No")</f>
        <v>Yes</v>
      </c>
      <c r="N7532" s="1" t="str">
        <f>IF(OR(BART_Rides[[#This Row],[Station Code]]="EM", BART_Rides[[#This Row],[Station Code]]="MT", BART_Rides[[#This Row],[Station Code]]="PL", BART_Rides[[#This Row],[Station Code]]="CC"), "Yes", "No")</f>
        <v>No</v>
      </c>
    </row>
    <row r="7533" spans="6:14">
      <c r="F7533" s="3">
        <v>44428</v>
      </c>
      <c r="G7533" s="1" t="s">
        <v>39</v>
      </c>
      <c r="H7533" s="1" t="s">
        <v>105</v>
      </c>
      <c r="I7533" s="1">
        <v>1503</v>
      </c>
      <c r="J7533" s="1">
        <f>MONTH(BART_Rides[[#This Row],[Date]])</f>
        <v>8</v>
      </c>
      <c r="K7533" s="1">
        <f>WEEKDAY(BART_Rides[[#This Row],[Date]],2)</f>
        <v>5</v>
      </c>
      <c r="L7533" s="1" t="str">
        <f>LEFT(BART_Rides[[#This Row],[Lines]],1)</f>
        <v>Y</v>
      </c>
      <c r="M7533" s="1" t="str">
        <f>IF(BART_Rides[[#This Row],[FirstLetter]]="Y","Yes","No")</f>
        <v>Yes</v>
      </c>
      <c r="N7533" s="1" t="str">
        <f>IF(OR(BART_Rides[[#This Row],[Station Code]]="EM", BART_Rides[[#This Row],[Station Code]]="MT", BART_Rides[[#This Row],[Station Code]]="PL", BART_Rides[[#This Row],[Station Code]]="CC"), "Yes", "No")</f>
        <v>No</v>
      </c>
    </row>
    <row r="7534" spans="6:14">
      <c r="F7534" s="3">
        <v>44429</v>
      </c>
      <c r="G7534" s="1" t="s">
        <v>39</v>
      </c>
      <c r="H7534" s="1" t="s">
        <v>105</v>
      </c>
      <c r="I7534" s="1">
        <v>1067</v>
      </c>
      <c r="J7534" s="1">
        <f>MONTH(BART_Rides[[#This Row],[Date]])</f>
        <v>8</v>
      </c>
      <c r="K7534" s="1">
        <f>WEEKDAY(BART_Rides[[#This Row],[Date]],2)</f>
        <v>6</v>
      </c>
      <c r="L7534" s="1" t="str">
        <f>LEFT(BART_Rides[[#This Row],[Lines]],1)</f>
        <v>Y</v>
      </c>
      <c r="M7534" s="1" t="str">
        <f>IF(BART_Rides[[#This Row],[FirstLetter]]="Y","Yes","No")</f>
        <v>Yes</v>
      </c>
      <c r="N7534" s="1" t="str">
        <f>IF(OR(BART_Rides[[#This Row],[Station Code]]="EM", BART_Rides[[#This Row],[Station Code]]="MT", BART_Rides[[#This Row],[Station Code]]="PL", BART_Rides[[#This Row],[Station Code]]="CC"), "Yes", "No")</f>
        <v>No</v>
      </c>
    </row>
    <row r="7535" spans="6:14">
      <c r="F7535" s="3">
        <v>44430</v>
      </c>
      <c r="G7535" s="1" t="s">
        <v>39</v>
      </c>
      <c r="H7535" s="1" t="s">
        <v>105</v>
      </c>
      <c r="I7535" s="1">
        <v>700</v>
      </c>
      <c r="J7535" s="1">
        <f>MONTH(BART_Rides[[#This Row],[Date]])</f>
        <v>8</v>
      </c>
      <c r="K7535" s="1">
        <f>WEEKDAY(BART_Rides[[#This Row],[Date]],2)</f>
        <v>7</v>
      </c>
      <c r="L7535" s="1" t="str">
        <f>LEFT(BART_Rides[[#This Row],[Lines]],1)</f>
        <v>Y</v>
      </c>
      <c r="M7535" s="1" t="str">
        <f>IF(BART_Rides[[#This Row],[FirstLetter]]="Y","Yes","No")</f>
        <v>Yes</v>
      </c>
      <c r="N7535" s="1" t="str">
        <f>IF(OR(BART_Rides[[#This Row],[Station Code]]="EM", BART_Rides[[#This Row],[Station Code]]="MT", BART_Rides[[#This Row],[Station Code]]="PL", BART_Rides[[#This Row],[Station Code]]="CC"), "Yes", "No")</f>
        <v>No</v>
      </c>
    </row>
    <row r="7536" spans="6:14">
      <c r="F7536" s="3">
        <v>44431</v>
      </c>
      <c r="G7536" s="1" t="s">
        <v>39</v>
      </c>
      <c r="H7536" s="1" t="s">
        <v>105</v>
      </c>
      <c r="I7536" s="1">
        <v>1275</v>
      </c>
      <c r="J7536" s="1">
        <f>MONTH(BART_Rides[[#This Row],[Date]])</f>
        <v>8</v>
      </c>
      <c r="K7536" s="1">
        <f>WEEKDAY(BART_Rides[[#This Row],[Date]],2)</f>
        <v>1</v>
      </c>
      <c r="L7536" s="1" t="str">
        <f>LEFT(BART_Rides[[#This Row],[Lines]],1)</f>
        <v>Y</v>
      </c>
      <c r="M7536" s="1" t="str">
        <f>IF(BART_Rides[[#This Row],[FirstLetter]]="Y","Yes","No")</f>
        <v>Yes</v>
      </c>
      <c r="N7536" s="1" t="str">
        <f>IF(OR(BART_Rides[[#This Row],[Station Code]]="EM", BART_Rides[[#This Row],[Station Code]]="MT", BART_Rides[[#This Row],[Station Code]]="PL", BART_Rides[[#This Row],[Station Code]]="CC"), "Yes", "No")</f>
        <v>No</v>
      </c>
    </row>
    <row r="7537" spans="6:14">
      <c r="F7537" s="3">
        <v>44432</v>
      </c>
      <c r="G7537" s="1" t="s">
        <v>39</v>
      </c>
      <c r="H7537" s="1" t="s">
        <v>105</v>
      </c>
      <c r="I7537" s="1">
        <v>1396</v>
      </c>
      <c r="J7537" s="1">
        <f>MONTH(BART_Rides[[#This Row],[Date]])</f>
        <v>8</v>
      </c>
      <c r="K7537" s="1">
        <f>WEEKDAY(BART_Rides[[#This Row],[Date]],2)</f>
        <v>2</v>
      </c>
      <c r="L7537" s="1" t="str">
        <f>LEFT(BART_Rides[[#This Row],[Lines]],1)</f>
        <v>Y</v>
      </c>
      <c r="M7537" s="1" t="str">
        <f>IF(BART_Rides[[#This Row],[FirstLetter]]="Y","Yes","No")</f>
        <v>Yes</v>
      </c>
      <c r="N7537" s="1" t="str">
        <f>IF(OR(BART_Rides[[#This Row],[Station Code]]="EM", BART_Rides[[#This Row],[Station Code]]="MT", BART_Rides[[#This Row],[Station Code]]="PL", BART_Rides[[#This Row],[Station Code]]="CC"), "Yes", "No")</f>
        <v>No</v>
      </c>
    </row>
    <row r="7538" spans="6:14">
      <c r="F7538" s="3">
        <v>44433</v>
      </c>
      <c r="G7538" s="1" t="s">
        <v>39</v>
      </c>
      <c r="H7538" s="1" t="s">
        <v>105</v>
      </c>
      <c r="I7538" s="1">
        <v>1367</v>
      </c>
      <c r="J7538" s="1">
        <f>MONTH(BART_Rides[[#This Row],[Date]])</f>
        <v>8</v>
      </c>
      <c r="K7538" s="1">
        <f>WEEKDAY(BART_Rides[[#This Row],[Date]],2)</f>
        <v>3</v>
      </c>
      <c r="L7538" s="1" t="str">
        <f>LEFT(BART_Rides[[#This Row],[Lines]],1)</f>
        <v>Y</v>
      </c>
      <c r="M7538" s="1" t="str">
        <f>IF(BART_Rides[[#This Row],[FirstLetter]]="Y","Yes","No")</f>
        <v>Yes</v>
      </c>
      <c r="N7538" s="1" t="str">
        <f>IF(OR(BART_Rides[[#This Row],[Station Code]]="EM", BART_Rides[[#This Row],[Station Code]]="MT", BART_Rides[[#This Row],[Station Code]]="PL", BART_Rides[[#This Row],[Station Code]]="CC"), "Yes", "No")</f>
        <v>No</v>
      </c>
    </row>
    <row r="7539" spans="6:14">
      <c r="F7539" s="3">
        <v>44434</v>
      </c>
      <c r="G7539" s="1" t="s">
        <v>39</v>
      </c>
      <c r="H7539" s="1" t="s">
        <v>105</v>
      </c>
      <c r="I7539" s="1">
        <v>1456</v>
      </c>
      <c r="J7539" s="1">
        <f>MONTH(BART_Rides[[#This Row],[Date]])</f>
        <v>8</v>
      </c>
      <c r="K7539" s="1">
        <f>WEEKDAY(BART_Rides[[#This Row],[Date]],2)</f>
        <v>4</v>
      </c>
      <c r="L7539" s="1" t="str">
        <f>LEFT(BART_Rides[[#This Row],[Lines]],1)</f>
        <v>Y</v>
      </c>
      <c r="M7539" s="1" t="str">
        <f>IF(BART_Rides[[#This Row],[FirstLetter]]="Y","Yes","No")</f>
        <v>Yes</v>
      </c>
      <c r="N7539" s="1" t="str">
        <f>IF(OR(BART_Rides[[#This Row],[Station Code]]="EM", BART_Rides[[#This Row],[Station Code]]="MT", BART_Rides[[#This Row],[Station Code]]="PL", BART_Rides[[#This Row],[Station Code]]="CC"), "Yes", "No")</f>
        <v>No</v>
      </c>
    </row>
    <row r="7540" spans="6:14">
      <c r="F7540" s="3">
        <v>44435</v>
      </c>
      <c r="G7540" s="1" t="s">
        <v>39</v>
      </c>
      <c r="H7540" s="1" t="s">
        <v>105</v>
      </c>
      <c r="I7540" s="1">
        <v>1442</v>
      </c>
      <c r="J7540" s="1">
        <f>MONTH(BART_Rides[[#This Row],[Date]])</f>
        <v>8</v>
      </c>
      <c r="K7540" s="1">
        <f>WEEKDAY(BART_Rides[[#This Row],[Date]],2)</f>
        <v>5</v>
      </c>
      <c r="L7540" s="1" t="str">
        <f>LEFT(BART_Rides[[#This Row],[Lines]],1)</f>
        <v>Y</v>
      </c>
      <c r="M7540" s="1" t="str">
        <f>IF(BART_Rides[[#This Row],[FirstLetter]]="Y","Yes","No")</f>
        <v>Yes</v>
      </c>
      <c r="N7540" s="1" t="str">
        <f>IF(OR(BART_Rides[[#This Row],[Station Code]]="EM", BART_Rides[[#This Row],[Station Code]]="MT", BART_Rides[[#This Row],[Station Code]]="PL", BART_Rides[[#This Row],[Station Code]]="CC"), "Yes", "No")</f>
        <v>No</v>
      </c>
    </row>
    <row r="7541" spans="6:14">
      <c r="F7541" s="3">
        <v>44436</v>
      </c>
      <c r="G7541" s="1" t="s">
        <v>39</v>
      </c>
      <c r="H7541" s="1" t="s">
        <v>105</v>
      </c>
      <c r="I7541" s="1">
        <v>912</v>
      </c>
      <c r="J7541" s="1">
        <f>MONTH(BART_Rides[[#This Row],[Date]])</f>
        <v>8</v>
      </c>
      <c r="K7541" s="1">
        <f>WEEKDAY(BART_Rides[[#This Row],[Date]],2)</f>
        <v>6</v>
      </c>
      <c r="L7541" s="1" t="str">
        <f>LEFT(BART_Rides[[#This Row],[Lines]],1)</f>
        <v>Y</v>
      </c>
      <c r="M7541" s="1" t="str">
        <f>IF(BART_Rides[[#This Row],[FirstLetter]]="Y","Yes","No")</f>
        <v>Yes</v>
      </c>
      <c r="N7541" s="1" t="str">
        <f>IF(OR(BART_Rides[[#This Row],[Station Code]]="EM", BART_Rides[[#This Row],[Station Code]]="MT", BART_Rides[[#This Row],[Station Code]]="PL", BART_Rides[[#This Row],[Station Code]]="CC"), "Yes", "No")</f>
        <v>No</v>
      </c>
    </row>
    <row r="7542" spans="6:14">
      <c r="F7542" s="3">
        <v>44437</v>
      </c>
      <c r="G7542" s="1" t="s">
        <v>39</v>
      </c>
      <c r="H7542" s="1" t="s">
        <v>105</v>
      </c>
      <c r="I7542" s="1">
        <v>671</v>
      </c>
      <c r="J7542" s="1">
        <f>MONTH(BART_Rides[[#This Row],[Date]])</f>
        <v>8</v>
      </c>
      <c r="K7542" s="1">
        <f>WEEKDAY(BART_Rides[[#This Row],[Date]],2)</f>
        <v>7</v>
      </c>
      <c r="L7542" s="1" t="str">
        <f>LEFT(BART_Rides[[#This Row],[Lines]],1)</f>
        <v>Y</v>
      </c>
      <c r="M7542" s="1" t="str">
        <f>IF(BART_Rides[[#This Row],[FirstLetter]]="Y","Yes","No")</f>
        <v>Yes</v>
      </c>
      <c r="N7542" s="1" t="str">
        <f>IF(OR(BART_Rides[[#This Row],[Station Code]]="EM", BART_Rides[[#This Row],[Station Code]]="MT", BART_Rides[[#This Row],[Station Code]]="PL", BART_Rides[[#This Row],[Station Code]]="CC"), "Yes", "No")</f>
        <v>No</v>
      </c>
    </row>
    <row r="7543" spans="6:14">
      <c r="F7543" s="3">
        <v>44438</v>
      </c>
      <c r="G7543" s="1" t="s">
        <v>39</v>
      </c>
      <c r="H7543" s="1" t="s">
        <v>105</v>
      </c>
      <c r="I7543" s="1">
        <v>1291</v>
      </c>
      <c r="J7543" s="1">
        <f>MONTH(BART_Rides[[#This Row],[Date]])</f>
        <v>8</v>
      </c>
      <c r="K7543" s="1">
        <f>WEEKDAY(BART_Rides[[#This Row],[Date]],2)</f>
        <v>1</v>
      </c>
      <c r="L7543" s="1" t="str">
        <f>LEFT(BART_Rides[[#This Row],[Lines]],1)</f>
        <v>Y</v>
      </c>
      <c r="M7543" s="1" t="str">
        <f>IF(BART_Rides[[#This Row],[FirstLetter]]="Y","Yes","No")</f>
        <v>Yes</v>
      </c>
      <c r="N7543" s="1" t="str">
        <f>IF(OR(BART_Rides[[#This Row],[Station Code]]="EM", BART_Rides[[#This Row],[Station Code]]="MT", BART_Rides[[#This Row],[Station Code]]="PL", BART_Rides[[#This Row],[Station Code]]="CC"), "Yes", "No")</f>
        <v>No</v>
      </c>
    </row>
    <row r="7544" spans="6:14">
      <c r="F7544" s="3">
        <v>44439</v>
      </c>
      <c r="G7544" s="1" t="s">
        <v>39</v>
      </c>
      <c r="H7544" s="1" t="s">
        <v>105</v>
      </c>
      <c r="I7544" s="1">
        <v>1428</v>
      </c>
      <c r="J7544" s="1">
        <f>MONTH(BART_Rides[[#This Row],[Date]])</f>
        <v>8</v>
      </c>
      <c r="K7544" s="1">
        <f>WEEKDAY(BART_Rides[[#This Row],[Date]],2)</f>
        <v>2</v>
      </c>
      <c r="L7544" s="1" t="str">
        <f>LEFT(BART_Rides[[#This Row],[Lines]],1)</f>
        <v>Y</v>
      </c>
      <c r="M7544" s="1" t="str">
        <f>IF(BART_Rides[[#This Row],[FirstLetter]]="Y","Yes","No")</f>
        <v>Yes</v>
      </c>
      <c r="N7544" s="1" t="str">
        <f>IF(OR(BART_Rides[[#This Row],[Station Code]]="EM", BART_Rides[[#This Row],[Station Code]]="MT", BART_Rides[[#This Row],[Station Code]]="PL", BART_Rides[[#This Row],[Station Code]]="CC"), "Yes", "No")</f>
        <v>No</v>
      </c>
    </row>
    <row r="7545" spans="6:14">
      <c r="F7545" s="3">
        <v>44440</v>
      </c>
      <c r="G7545" s="1" t="s">
        <v>39</v>
      </c>
      <c r="H7545" s="1" t="s">
        <v>105</v>
      </c>
      <c r="I7545" s="1">
        <v>1539</v>
      </c>
      <c r="J7545" s="1">
        <f>MONTH(BART_Rides[[#This Row],[Date]])</f>
        <v>9</v>
      </c>
      <c r="K7545" s="1">
        <f>WEEKDAY(BART_Rides[[#This Row],[Date]],2)</f>
        <v>3</v>
      </c>
      <c r="L7545" s="1" t="str">
        <f>LEFT(BART_Rides[[#This Row],[Lines]],1)</f>
        <v>Y</v>
      </c>
      <c r="M7545" s="1" t="str">
        <f>IF(BART_Rides[[#This Row],[FirstLetter]]="Y","Yes","No")</f>
        <v>Yes</v>
      </c>
      <c r="N7545" s="1" t="str">
        <f>IF(OR(BART_Rides[[#This Row],[Station Code]]="EM", BART_Rides[[#This Row],[Station Code]]="MT", BART_Rides[[#This Row],[Station Code]]="PL", BART_Rides[[#This Row],[Station Code]]="CC"), "Yes", "No")</f>
        <v>No</v>
      </c>
    </row>
    <row r="7546" spans="6:14">
      <c r="F7546" s="3">
        <v>44441</v>
      </c>
      <c r="G7546" s="1" t="s">
        <v>39</v>
      </c>
      <c r="H7546" s="1" t="s">
        <v>105</v>
      </c>
      <c r="I7546" s="1">
        <v>1525</v>
      </c>
      <c r="J7546" s="1">
        <f>MONTH(BART_Rides[[#This Row],[Date]])</f>
        <v>9</v>
      </c>
      <c r="K7546" s="1">
        <f>WEEKDAY(BART_Rides[[#This Row],[Date]],2)</f>
        <v>4</v>
      </c>
      <c r="L7546" s="1" t="str">
        <f>LEFT(BART_Rides[[#This Row],[Lines]],1)</f>
        <v>Y</v>
      </c>
      <c r="M7546" s="1" t="str">
        <f>IF(BART_Rides[[#This Row],[FirstLetter]]="Y","Yes","No")</f>
        <v>Yes</v>
      </c>
      <c r="N7546" s="1" t="str">
        <f>IF(OR(BART_Rides[[#This Row],[Station Code]]="EM", BART_Rides[[#This Row],[Station Code]]="MT", BART_Rides[[#This Row],[Station Code]]="PL", BART_Rides[[#This Row],[Station Code]]="CC"), "Yes", "No")</f>
        <v>No</v>
      </c>
    </row>
    <row r="7547" spans="6:14">
      <c r="F7547" s="3">
        <v>44442</v>
      </c>
      <c r="G7547" s="1" t="s">
        <v>39</v>
      </c>
      <c r="H7547" s="1" t="s">
        <v>105</v>
      </c>
      <c r="I7547" s="1">
        <v>1512</v>
      </c>
      <c r="J7547" s="1">
        <f>MONTH(BART_Rides[[#This Row],[Date]])</f>
        <v>9</v>
      </c>
      <c r="K7547" s="1">
        <f>WEEKDAY(BART_Rides[[#This Row],[Date]],2)</f>
        <v>5</v>
      </c>
      <c r="L7547" s="1" t="str">
        <f>LEFT(BART_Rides[[#This Row],[Lines]],1)</f>
        <v>Y</v>
      </c>
      <c r="M7547" s="1" t="str">
        <f>IF(BART_Rides[[#This Row],[FirstLetter]]="Y","Yes","No")</f>
        <v>Yes</v>
      </c>
      <c r="N7547" s="1" t="str">
        <f>IF(OR(BART_Rides[[#This Row],[Station Code]]="EM", BART_Rides[[#This Row],[Station Code]]="MT", BART_Rides[[#This Row],[Station Code]]="PL", BART_Rides[[#This Row],[Station Code]]="CC"), "Yes", "No")</f>
        <v>No</v>
      </c>
    </row>
    <row r="7548" spans="6:14">
      <c r="F7548" s="3">
        <v>44443</v>
      </c>
      <c r="G7548" s="1" t="s">
        <v>39</v>
      </c>
      <c r="H7548" s="1" t="s">
        <v>105</v>
      </c>
      <c r="I7548" s="1">
        <v>995</v>
      </c>
      <c r="J7548" s="1">
        <f>MONTH(BART_Rides[[#This Row],[Date]])</f>
        <v>9</v>
      </c>
      <c r="K7548" s="1">
        <f>WEEKDAY(BART_Rides[[#This Row],[Date]],2)</f>
        <v>6</v>
      </c>
      <c r="L7548" s="1" t="str">
        <f>LEFT(BART_Rides[[#This Row],[Lines]],1)</f>
        <v>Y</v>
      </c>
      <c r="M7548" s="1" t="str">
        <f>IF(BART_Rides[[#This Row],[FirstLetter]]="Y","Yes","No")</f>
        <v>Yes</v>
      </c>
      <c r="N7548" s="1" t="str">
        <f>IF(OR(BART_Rides[[#This Row],[Station Code]]="EM", BART_Rides[[#This Row],[Station Code]]="MT", BART_Rides[[#This Row],[Station Code]]="PL", BART_Rides[[#This Row],[Station Code]]="CC"), "Yes", "No")</f>
        <v>No</v>
      </c>
    </row>
    <row r="7549" spans="6:14">
      <c r="F7549" s="3">
        <v>44444</v>
      </c>
      <c r="G7549" s="1" t="s">
        <v>39</v>
      </c>
      <c r="H7549" s="1" t="s">
        <v>105</v>
      </c>
      <c r="I7549" s="1">
        <v>845</v>
      </c>
      <c r="J7549" s="1">
        <f>MONTH(BART_Rides[[#This Row],[Date]])</f>
        <v>9</v>
      </c>
      <c r="K7549" s="1">
        <f>WEEKDAY(BART_Rides[[#This Row],[Date]],2)</f>
        <v>7</v>
      </c>
      <c r="L7549" s="1" t="str">
        <f>LEFT(BART_Rides[[#This Row],[Lines]],1)</f>
        <v>Y</v>
      </c>
      <c r="M7549" s="1" t="str">
        <f>IF(BART_Rides[[#This Row],[FirstLetter]]="Y","Yes","No")</f>
        <v>Yes</v>
      </c>
      <c r="N7549" s="1" t="str">
        <f>IF(OR(BART_Rides[[#This Row],[Station Code]]="EM", BART_Rides[[#This Row],[Station Code]]="MT", BART_Rides[[#This Row],[Station Code]]="PL", BART_Rides[[#This Row],[Station Code]]="CC"), "Yes", "No")</f>
        <v>No</v>
      </c>
    </row>
    <row r="7550" spans="6:14">
      <c r="F7550" s="3">
        <v>44445</v>
      </c>
      <c r="G7550" s="1" t="s">
        <v>39</v>
      </c>
      <c r="H7550" s="1" t="s">
        <v>105</v>
      </c>
      <c r="I7550" s="1">
        <v>667</v>
      </c>
      <c r="J7550" s="1">
        <f>MONTH(BART_Rides[[#This Row],[Date]])</f>
        <v>9</v>
      </c>
      <c r="K7550" s="1">
        <f>WEEKDAY(BART_Rides[[#This Row],[Date]],2)</f>
        <v>1</v>
      </c>
      <c r="L7550" s="1" t="str">
        <f>LEFT(BART_Rides[[#This Row],[Lines]],1)</f>
        <v>Y</v>
      </c>
      <c r="M7550" s="1" t="str">
        <f>IF(BART_Rides[[#This Row],[FirstLetter]]="Y","Yes","No")</f>
        <v>Yes</v>
      </c>
      <c r="N7550" s="1" t="str">
        <f>IF(OR(BART_Rides[[#This Row],[Station Code]]="EM", BART_Rides[[#This Row],[Station Code]]="MT", BART_Rides[[#This Row],[Station Code]]="PL", BART_Rides[[#This Row],[Station Code]]="CC"), "Yes", "No")</f>
        <v>No</v>
      </c>
    </row>
    <row r="7551" spans="6:14">
      <c r="F7551" s="3">
        <v>44446</v>
      </c>
      <c r="G7551" s="1" t="s">
        <v>39</v>
      </c>
      <c r="H7551" s="1" t="s">
        <v>105</v>
      </c>
      <c r="I7551" s="1">
        <v>1408</v>
      </c>
      <c r="J7551" s="1">
        <f>MONTH(BART_Rides[[#This Row],[Date]])</f>
        <v>9</v>
      </c>
      <c r="K7551" s="1">
        <f>WEEKDAY(BART_Rides[[#This Row],[Date]],2)</f>
        <v>2</v>
      </c>
      <c r="L7551" s="1" t="str">
        <f>LEFT(BART_Rides[[#This Row],[Lines]],1)</f>
        <v>Y</v>
      </c>
      <c r="M7551" s="1" t="str">
        <f>IF(BART_Rides[[#This Row],[FirstLetter]]="Y","Yes","No")</f>
        <v>Yes</v>
      </c>
      <c r="N7551" s="1" t="str">
        <f>IF(OR(BART_Rides[[#This Row],[Station Code]]="EM", BART_Rides[[#This Row],[Station Code]]="MT", BART_Rides[[#This Row],[Station Code]]="PL", BART_Rides[[#This Row],[Station Code]]="CC"), "Yes", "No")</f>
        <v>No</v>
      </c>
    </row>
    <row r="7552" spans="6:14">
      <c r="F7552" s="3">
        <v>44447</v>
      </c>
      <c r="G7552" s="1" t="s">
        <v>39</v>
      </c>
      <c r="H7552" s="1" t="s">
        <v>105</v>
      </c>
      <c r="I7552" s="1">
        <v>1491</v>
      </c>
      <c r="J7552" s="1">
        <f>MONTH(BART_Rides[[#This Row],[Date]])</f>
        <v>9</v>
      </c>
      <c r="K7552" s="1">
        <f>WEEKDAY(BART_Rides[[#This Row],[Date]],2)</f>
        <v>3</v>
      </c>
      <c r="L7552" s="1" t="str">
        <f>LEFT(BART_Rides[[#This Row],[Lines]],1)</f>
        <v>Y</v>
      </c>
      <c r="M7552" s="1" t="str">
        <f>IF(BART_Rides[[#This Row],[FirstLetter]]="Y","Yes","No")</f>
        <v>Yes</v>
      </c>
      <c r="N7552" s="1" t="str">
        <f>IF(OR(BART_Rides[[#This Row],[Station Code]]="EM", BART_Rides[[#This Row],[Station Code]]="MT", BART_Rides[[#This Row],[Station Code]]="PL", BART_Rides[[#This Row],[Station Code]]="CC"), "Yes", "No")</f>
        <v>No</v>
      </c>
    </row>
    <row r="7553" spans="6:14">
      <c r="F7553" s="3">
        <v>44448</v>
      </c>
      <c r="G7553" s="1" t="s">
        <v>39</v>
      </c>
      <c r="H7553" s="1" t="s">
        <v>105</v>
      </c>
      <c r="I7553" s="1">
        <v>1471</v>
      </c>
      <c r="J7553" s="1">
        <f>MONTH(BART_Rides[[#This Row],[Date]])</f>
        <v>9</v>
      </c>
      <c r="K7553" s="1">
        <f>WEEKDAY(BART_Rides[[#This Row],[Date]],2)</f>
        <v>4</v>
      </c>
      <c r="L7553" s="1" t="str">
        <f>LEFT(BART_Rides[[#This Row],[Lines]],1)</f>
        <v>Y</v>
      </c>
      <c r="M7553" s="1" t="str">
        <f>IF(BART_Rides[[#This Row],[FirstLetter]]="Y","Yes","No")</f>
        <v>Yes</v>
      </c>
      <c r="N7553" s="1" t="str">
        <f>IF(OR(BART_Rides[[#This Row],[Station Code]]="EM", BART_Rides[[#This Row],[Station Code]]="MT", BART_Rides[[#This Row],[Station Code]]="PL", BART_Rides[[#This Row],[Station Code]]="CC"), "Yes", "No")</f>
        <v>No</v>
      </c>
    </row>
    <row r="7554" spans="6:14">
      <c r="F7554" s="3">
        <v>44449</v>
      </c>
      <c r="G7554" s="1" t="s">
        <v>39</v>
      </c>
      <c r="H7554" s="1" t="s">
        <v>105</v>
      </c>
      <c r="I7554" s="1">
        <v>1513</v>
      </c>
      <c r="J7554" s="1">
        <f>MONTH(BART_Rides[[#This Row],[Date]])</f>
        <v>9</v>
      </c>
      <c r="K7554" s="1">
        <f>WEEKDAY(BART_Rides[[#This Row],[Date]],2)</f>
        <v>5</v>
      </c>
      <c r="L7554" s="1" t="str">
        <f>LEFT(BART_Rides[[#This Row],[Lines]],1)</f>
        <v>Y</v>
      </c>
      <c r="M7554" s="1" t="str">
        <f>IF(BART_Rides[[#This Row],[FirstLetter]]="Y","Yes","No")</f>
        <v>Yes</v>
      </c>
      <c r="N7554" s="1" t="str">
        <f>IF(OR(BART_Rides[[#This Row],[Station Code]]="EM", BART_Rides[[#This Row],[Station Code]]="MT", BART_Rides[[#This Row],[Station Code]]="PL", BART_Rides[[#This Row],[Station Code]]="CC"), "Yes", "No")</f>
        <v>No</v>
      </c>
    </row>
    <row r="7555" spans="6:14">
      <c r="F7555" s="3">
        <v>44450</v>
      </c>
      <c r="G7555" s="1" t="s">
        <v>39</v>
      </c>
      <c r="H7555" s="1" t="s">
        <v>105</v>
      </c>
      <c r="I7555" s="1">
        <v>966</v>
      </c>
      <c r="J7555" s="1">
        <f>MONTH(BART_Rides[[#This Row],[Date]])</f>
        <v>9</v>
      </c>
      <c r="K7555" s="1">
        <f>WEEKDAY(BART_Rides[[#This Row],[Date]],2)</f>
        <v>6</v>
      </c>
      <c r="L7555" s="1" t="str">
        <f>LEFT(BART_Rides[[#This Row],[Lines]],1)</f>
        <v>Y</v>
      </c>
      <c r="M7555" s="1" t="str">
        <f>IF(BART_Rides[[#This Row],[FirstLetter]]="Y","Yes","No")</f>
        <v>Yes</v>
      </c>
      <c r="N7555" s="1" t="str">
        <f>IF(OR(BART_Rides[[#This Row],[Station Code]]="EM", BART_Rides[[#This Row],[Station Code]]="MT", BART_Rides[[#This Row],[Station Code]]="PL", BART_Rides[[#This Row],[Station Code]]="CC"), "Yes", "No")</f>
        <v>No</v>
      </c>
    </row>
    <row r="7556" spans="6:14">
      <c r="F7556" s="3">
        <v>44451</v>
      </c>
      <c r="G7556" s="1" t="s">
        <v>39</v>
      </c>
      <c r="H7556" s="1" t="s">
        <v>105</v>
      </c>
      <c r="I7556" s="1">
        <v>608</v>
      </c>
      <c r="J7556" s="1">
        <f>MONTH(BART_Rides[[#This Row],[Date]])</f>
        <v>9</v>
      </c>
      <c r="K7556" s="1">
        <f>WEEKDAY(BART_Rides[[#This Row],[Date]],2)</f>
        <v>7</v>
      </c>
      <c r="L7556" s="1" t="str">
        <f>LEFT(BART_Rides[[#This Row],[Lines]],1)</f>
        <v>Y</v>
      </c>
      <c r="M7556" s="1" t="str">
        <f>IF(BART_Rides[[#This Row],[FirstLetter]]="Y","Yes","No")</f>
        <v>Yes</v>
      </c>
      <c r="N7556" s="1" t="str">
        <f>IF(OR(BART_Rides[[#This Row],[Station Code]]="EM", BART_Rides[[#This Row],[Station Code]]="MT", BART_Rides[[#This Row],[Station Code]]="PL", BART_Rides[[#This Row],[Station Code]]="CC"), "Yes", "No")</f>
        <v>No</v>
      </c>
    </row>
    <row r="7557" spans="6:14">
      <c r="F7557" s="3">
        <v>44452</v>
      </c>
      <c r="G7557" s="1" t="s">
        <v>39</v>
      </c>
      <c r="H7557" s="1" t="s">
        <v>105</v>
      </c>
      <c r="I7557" s="1">
        <v>1353</v>
      </c>
      <c r="J7557" s="1">
        <f>MONTH(BART_Rides[[#This Row],[Date]])</f>
        <v>9</v>
      </c>
      <c r="K7557" s="1">
        <f>WEEKDAY(BART_Rides[[#This Row],[Date]],2)</f>
        <v>1</v>
      </c>
      <c r="L7557" s="1" t="str">
        <f>LEFT(BART_Rides[[#This Row],[Lines]],1)</f>
        <v>Y</v>
      </c>
      <c r="M7557" s="1" t="str">
        <f>IF(BART_Rides[[#This Row],[FirstLetter]]="Y","Yes","No")</f>
        <v>Yes</v>
      </c>
      <c r="N7557" s="1" t="str">
        <f>IF(OR(BART_Rides[[#This Row],[Station Code]]="EM", BART_Rides[[#This Row],[Station Code]]="MT", BART_Rides[[#This Row],[Station Code]]="PL", BART_Rides[[#This Row],[Station Code]]="CC"), "Yes", "No")</f>
        <v>No</v>
      </c>
    </row>
    <row r="7558" spans="6:14">
      <c r="F7558" s="3">
        <v>44453</v>
      </c>
      <c r="G7558" s="1" t="s">
        <v>39</v>
      </c>
      <c r="H7558" s="1" t="s">
        <v>105</v>
      </c>
      <c r="I7558" s="1">
        <v>1531</v>
      </c>
      <c r="J7558" s="1">
        <f>MONTH(BART_Rides[[#This Row],[Date]])</f>
        <v>9</v>
      </c>
      <c r="K7558" s="1">
        <f>WEEKDAY(BART_Rides[[#This Row],[Date]],2)</f>
        <v>2</v>
      </c>
      <c r="L7558" s="1" t="str">
        <f>LEFT(BART_Rides[[#This Row],[Lines]],1)</f>
        <v>Y</v>
      </c>
      <c r="M7558" s="1" t="str">
        <f>IF(BART_Rides[[#This Row],[FirstLetter]]="Y","Yes","No")</f>
        <v>Yes</v>
      </c>
      <c r="N7558" s="1" t="str">
        <f>IF(OR(BART_Rides[[#This Row],[Station Code]]="EM", BART_Rides[[#This Row],[Station Code]]="MT", BART_Rides[[#This Row],[Station Code]]="PL", BART_Rides[[#This Row],[Station Code]]="CC"), "Yes", "No")</f>
        <v>No</v>
      </c>
    </row>
    <row r="7559" spans="6:14">
      <c r="F7559" s="3">
        <v>44454</v>
      </c>
      <c r="G7559" s="1" t="s">
        <v>39</v>
      </c>
      <c r="H7559" s="1" t="s">
        <v>105</v>
      </c>
      <c r="I7559" s="1">
        <v>1574</v>
      </c>
      <c r="J7559" s="1">
        <f>MONTH(BART_Rides[[#This Row],[Date]])</f>
        <v>9</v>
      </c>
      <c r="K7559" s="1">
        <f>WEEKDAY(BART_Rides[[#This Row],[Date]],2)</f>
        <v>3</v>
      </c>
      <c r="L7559" s="1" t="str">
        <f>LEFT(BART_Rides[[#This Row],[Lines]],1)</f>
        <v>Y</v>
      </c>
      <c r="M7559" s="1" t="str">
        <f>IF(BART_Rides[[#This Row],[FirstLetter]]="Y","Yes","No")</f>
        <v>Yes</v>
      </c>
      <c r="N7559" s="1" t="str">
        <f>IF(OR(BART_Rides[[#This Row],[Station Code]]="EM", BART_Rides[[#This Row],[Station Code]]="MT", BART_Rides[[#This Row],[Station Code]]="PL", BART_Rides[[#This Row],[Station Code]]="CC"), "Yes", "No")</f>
        <v>No</v>
      </c>
    </row>
    <row r="7560" spans="6:14">
      <c r="F7560" s="3">
        <v>44455</v>
      </c>
      <c r="G7560" s="1" t="s">
        <v>39</v>
      </c>
      <c r="H7560" s="1" t="s">
        <v>105</v>
      </c>
      <c r="I7560" s="1">
        <v>1619</v>
      </c>
      <c r="J7560" s="1">
        <f>MONTH(BART_Rides[[#This Row],[Date]])</f>
        <v>9</v>
      </c>
      <c r="K7560" s="1">
        <f>WEEKDAY(BART_Rides[[#This Row],[Date]],2)</f>
        <v>4</v>
      </c>
      <c r="L7560" s="1" t="str">
        <f>LEFT(BART_Rides[[#This Row],[Lines]],1)</f>
        <v>Y</v>
      </c>
      <c r="M7560" s="1" t="str">
        <f>IF(BART_Rides[[#This Row],[FirstLetter]]="Y","Yes","No")</f>
        <v>Yes</v>
      </c>
      <c r="N7560" s="1" t="str">
        <f>IF(OR(BART_Rides[[#This Row],[Station Code]]="EM", BART_Rides[[#This Row],[Station Code]]="MT", BART_Rides[[#This Row],[Station Code]]="PL", BART_Rides[[#This Row],[Station Code]]="CC"), "Yes", "No")</f>
        <v>No</v>
      </c>
    </row>
    <row r="7561" spans="6:14">
      <c r="F7561" s="3">
        <v>44456</v>
      </c>
      <c r="G7561" s="1" t="s">
        <v>39</v>
      </c>
      <c r="H7561" s="1" t="s">
        <v>105</v>
      </c>
      <c r="I7561" s="1">
        <v>1609</v>
      </c>
      <c r="J7561" s="1">
        <f>MONTH(BART_Rides[[#This Row],[Date]])</f>
        <v>9</v>
      </c>
      <c r="K7561" s="1">
        <f>WEEKDAY(BART_Rides[[#This Row],[Date]],2)</f>
        <v>5</v>
      </c>
      <c r="L7561" s="1" t="str">
        <f>LEFT(BART_Rides[[#This Row],[Lines]],1)</f>
        <v>Y</v>
      </c>
      <c r="M7561" s="1" t="str">
        <f>IF(BART_Rides[[#This Row],[FirstLetter]]="Y","Yes","No")</f>
        <v>Yes</v>
      </c>
      <c r="N7561" s="1" t="str">
        <f>IF(OR(BART_Rides[[#This Row],[Station Code]]="EM", BART_Rides[[#This Row],[Station Code]]="MT", BART_Rides[[#This Row],[Station Code]]="PL", BART_Rides[[#This Row],[Station Code]]="CC"), "Yes", "No")</f>
        <v>No</v>
      </c>
    </row>
    <row r="7562" spans="6:14">
      <c r="F7562" s="3">
        <v>44457</v>
      </c>
      <c r="G7562" s="1" t="s">
        <v>39</v>
      </c>
      <c r="H7562" s="1" t="s">
        <v>105</v>
      </c>
      <c r="I7562" s="1">
        <v>1137</v>
      </c>
      <c r="J7562" s="1">
        <f>MONTH(BART_Rides[[#This Row],[Date]])</f>
        <v>9</v>
      </c>
      <c r="K7562" s="1">
        <f>WEEKDAY(BART_Rides[[#This Row],[Date]],2)</f>
        <v>6</v>
      </c>
      <c r="L7562" s="1" t="str">
        <f>LEFT(BART_Rides[[#This Row],[Lines]],1)</f>
        <v>Y</v>
      </c>
      <c r="M7562" s="1" t="str">
        <f>IF(BART_Rides[[#This Row],[FirstLetter]]="Y","Yes","No")</f>
        <v>Yes</v>
      </c>
      <c r="N7562" s="1" t="str">
        <f>IF(OR(BART_Rides[[#This Row],[Station Code]]="EM", BART_Rides[[#This Row],[Station Code]]="MT", BART_Rides[[#This Row],[Station Code]]="PL", BART_Rides[[#This Row],[Station Code]]="CC"), "Yes", "No")</f>
        <v>No</v>
      </c>
    </row>
    <row r="7563" spans="6:14">
      <c r="F7563" s="3">
        <v>44458</v>
      </c>
      <c r="G7563" s="1" t="s">
        <v>39</v>
      </c>
      <c r="H7563" s="1" t="s">
        <v>105</v>
      </c>
      <c r="I7563" s="1">
        <v>815</v>
      </c>
      <c r="J7563" s="1">
        <f>MONTH(BART_Rides[[#This Row],[Date]])</f>
        <v>9</v>
      </c>
      <c r="K7563" s="1">
        <f>WEEKDAY(BART_Rides[[#This Row],[Date]],2)</f>
        <v>7</v>
      </c>
      <c r="L7563" s="1" t="str">
        <f>LEFT(BART_Rides[[#This Row],[Lines]],1)</f>
        <v>Y</v>
      </c>
      <c r="M7563" s="1" t="str">
        <f>IF(BART_Rides[[#This Row],[FirstLetter]]="Y","Yes","No")</f>
        <v>Yes</v>
      </c>
      <c r="N7563" s="1" t="str">
        <f>IF(OR(BART_Rides[[#This Row],[Station Code]]="EM", BART_Rides[[#This Row],[Station Code]]="MT", BART_Rides[[#This Row],[Station Code]]="PL", BART_Rides[[#This Row],[Station Code]]="CC"), "Yes", "No")</f>
        <v>No</v>
      </c>
    </row>
    <row r="7564" spans="6:14">
      <c r="F7564" s="3">
        <v>44459</v>
      </c>
      <c r="G7564" s="1" t="s">
        <v>39</v>
      </c>
      <c r="H7564" s="1" t="s">
        <v>105</v>
      </c>
      <c r="I7564" s="1">
        <v>1350</v>
      </c>
      <c r="J7564" s="1">
        <f>MONTH(BART_Rides[[#This Row],[Date]])</f>
        <v>9</v>
      </c>
      <c r="K7564" s="1">
        <f>WEEKDAY(BART_Rides[[#This Row],[Date]],2)</f>
        <v>1</v>
      </c>
      <c r="L7564" s="1" t="str">
        <f>LEFT(BART_Rides[[#This Row],[Lines]],1)</f>
        <v>Y</v>
      </c>
      <c r="M7564" s="1" t="str">
        <f>IF(BART_Rides[[#This Row],[FirstLetter]]="Y","Yes","No")</f>
        <v>Yes</v>
      </c>
      <c r="N7564" s="1" t="str">
        <f>IF(OR(BART_Rides[[#This Row],[Station Code]]="EM", BART_Rides[[#This Row],[Station Code]]="MT", BART_Rides[[#This Row],[Station Code]]="PL", BART_Rides[[#This Row],[Station Code]]="CC"), "Yes", "No")</f>
        <v>No</v>
      </c>
    </row>
    <row r="7565" spans="6:14">
      <c r="F7565" s="3">
        <v>44460</v>
      </c>
      <c r="G7565" s="1" t="s">
        <v>39</v>
      </c>
      <c r="H7565" s="1" t="s">
        <v>105</v>
      </c>
      <c r="I7565" s="1">
        <v>1491</v>
      </c>
      <c r="J7565" s="1">
        <f>MONTH(BART_Rides[[#This Row],[Date]])</f>
        <v>9</v>
      </c>
      <c r="K7565" s="1">
        <f>WEEKDAY(BART_Rides[[#This Row],[Date]],2)</f>
        <v>2</v>
      </c>
      <c r="L7565" s="1" t="str">
        <f>LEFT(BART_Rides[[#This Row],[Lines]],1)</f>
        <v>Y</v>
      </c>
      <c r="M7565" s="1" t="str">
        <f>IF(BART_Rides[[#This Row],[FirstLetter]]="Y","Yes","No")</f>
        <v>Yes</v>
      </c>
      <c r="N7565" s="1" t="str">
        <f>IF(OR(BART_Rides[[#This Row],[Station Code]]="EM", BART_Rides[[#This Row],[Station Code]]="MT", BART_Rides[[#This Row],[Station Code]]="PL", BART_Rides[[#This Row],[Station Code]]="CC"), "Yes", "No")</f>
        <v>No</v>
      </c>
    </row>
    <row r="7566" spans="6:14">
      <c r="F7566" s="3">
        <v>44461</v>
      </c>
      <c r="G7566" s="1" t="s">
        <v>39</v>
      </c>
      <c r="H7566" s="1" t="s">
        <v>105</v>
      </c>
      <c r="I7566" s="1">
        <v>1477</v>
      </c>
      <c r="J7566" s="1">
        <f>MONTH(BART_Rides[[#This Row],[Date]])</f>
        <v>9</v>
      </c>
      <c r="K7566" s="1">
        <f>WEEKDAY(BART_Rides[[#This Row],[Date]],2)</f>
        <v>3</v>
      </c>
      <c r="L7566" s="1" t="str">
        <f>LEFT(BART_Rides[[#This Row],[Lines]],1)</f>
        <v>Y</v>
      </c>
      <c r="M7566" s="1" t="str">
        <f>IF(BART_Rides[[#This Row],[FirstLetter]]="Y","Yes","No")</f>
        <v>Yes</v>
      </c>
      <c r="N7566" s="1" t="str">
        <f>IF(OR(BART_Rides[[#This Row],[Station Code]]="EM", BART_Rides[[#This Row],[Station Code]]="MT", BART_Rides[[#This Row],[Station Code]]="PL", BART_Rides[[#This Row],[Station Code]]="CC"), "Yes", "No")</f>
        <v>No</v>
      </c>
    </row>
    <row r="7567" spans="6:14">
      <c r="F7567" s="3">
        <v>44462</v>
      </c>
      <c r="G7567" s="1" t="s">
        <v>39</v>
      </c>
      <c r="H7567" s="1" t="s">
        <v>105</v>
      </c>
      <c r="I7567" s="1">
        <v>1570</v>
      </c>
      <c r="J7567" s="1">
        <f>MONTH(BART_Rides[[#This Row],[Date]])</f>
        <v>9</v>
      </c>
      <c r="K7567" s="1">
        <f>WEEKDAY(BART_Rides[[#This Row],[Date]],2)</f>
        <v>4</v>
      </c>
      <c r="L7567" s="1" t="str">
        <f>LEFT(BART_Rides[[#This Row],[Lines]],1)</f>
        <v>Y</v>
      </c>
      <c r="M7567" s="1" t="str">
        <f>IF(BART_Rides[[#This Row],[FirstLetter]]="Y","Yes","No")</f>
        <v>Yes</v>
      </c>
      <c r="N7567" s="1" t="str">
        <f>IF(OR(BART_Rides[[#This Row],[Station Code]]="EM", BART_Rides[[#This Row],[Station Code]]="MT", BART_Rides[[#This Row],[Station Code]]="PL", BART_Rides[[#This Row],[Station Code]]="CC"), "Yes", "No")</f>
        <v>No</v>
      </c>
    </row>
    <row r="7568" spans="6:14">
      <c r="F7568" s="3">
        <v>44463</v>
      </c>
      <c r="G7568" s="1" t="s">
        <v>39</v>
      </c>
      <c r="H7568" s="1" t="s">
        <v>105</v>
      </c>
      <c r="I7568" s="1">
        <v>1515</v>
      </c>
      <c r="J7568" s="1">
        <f>MONTH(BART_Rides[[#This Row],[Date]])</f>
        <v>9</v>
      </c>
      <c r="K7568" s="1">
        <f>WEEKDAY(BART_Rides[[#This Row],[Date]],2)</f>
        <v>5</v>
      </c>
      <c r="L7568" s="1" t="str">
        <f>LEFT(BART_Rides[[#This Row],[Lines]],1)</f>
        <v>Y</v>
      </c>
      <c r="M7568" s="1" t="str">
        <f>IF(BART_Rides[[#This Row],[FirstLetter]]="Y","Yes","No")</f>
        <v>Yes</v>
      </c>
      <c r="N7568" s="1" t="str">
        <f>IF(OR(BART_Rides[[#This Row],[Station Code]]="EM", BART_Rides[[#This Row],[Station Code]]="MT", BART_Rides[[#This Row],[Station Code]]="PL", BART_Rides[[#This Row],[Station Code]]="CC"), "Yes", "No")</f>
        <v>No</v>
      </c>
    </row>
    <row r="7569" spans="6:14">
      <c r="F7569" s="3">
        <v>44464</v>
      </c>
      <c r="G7569" s="1" t="s">
        <v>39</v>
      </c>
      <c r="H7569" s="1" t="s">
        <v>105</v>
      </c>
      <c r="I7569" s="1">
        <v>1014</v>
      </c>
      <c r="J7569" s="1">
        <f>MONTH(BART_Rides[[#This Row],[Date]])</f>
        <v>9</v>
      </c>
      <c r="K7569" s="1">
        <f>WEEKDAY(BART_Rides[[#This Row],[Date]],2)</f>
        <v>6</v>
      </c>
      <c r="L7569" s="1" t="str">
        <f>LEFT(BART_Rides[[#This Row],[Lines]],1)</f>
        <v>Y</v>
      </c>
      <c r="M7569" s="1" t="str">
        <f>IF(BART_Rides[[#This Row],[FirstLetter]]="Y","Yes","No")</f>
        <v>Yes</v>
      </c>
      <c r="N7569" s="1" t="str">
        <f>IF(OR(BART_Rides[[#This Row],[Station Code]]="EM", BART_Rides[[#This Row],[Station Code]]="MT", BART_Rides[[#This Row],[Station Code]]="PL", BART_Rides[[#This Row],[Station Code]]="CC"), "Yes", "No")</f>
        <v>No</v>
      </c>
    </row>
    <row r="7570" spans="6:14">
      <c r="F7570" s="3">
        <v>44465</v>
      </c>
      <c r="G7570" s="1" t="s">
        <v>39</v>
      </c>
      <c r="H7570" s="1" t="s">
        <v>105</v>
      </c>
      <c r="I7570" s="1">
        <v>724</v>
      </c>
      <c r="J7570" s="1">
        <f>MONTH(BART_Rides[[#This Row],[Date]])</f>
        <v>9</v>
      </c>
      <c r="K7570" s="1">
        <f>WEEKDAY(BART_Rides[[#This Row],[Date]],2)</f>
        <v>7</v>
      </c>
      <c r="L7570" s="1" t="str">
        <f>LEFT(BART_Rides[[#This Row],[Lines]],1)</f>
        <v>Y</v>
      </c>
      <c r="M7570" s="1" t="str">
        <f>IF(BART_Rides[[#This Row],[FirstLetter]]="Y","Yes","No")</f>
        <v>Yes</v>
      </c>
      <c r="N7570" s="1" t="str">
        <f>IF(OR(BART_Rides[[#This Row],[Station Code]]="EM", BART_Rides[[#This Row],[Station Code]]="MT", BART_Rides[[#This Row],[Station Code]]="PL", BART_Rides[[#This Row],[Station Code]]="CC"), "Yes", "No")</f>
        <v>No</v>
      </c>
    </row>
    <row r="7571" spans="6:14">
      <c r="F7571" s="3">
        <v>44466</v>
      </c>
      <c r="G7571" s="1" t="s">
        <v>39</v>
      </c>
      <c r="H7571" s="1" t="s">
        <v>105</v>
      </c>
      <c r="I7571" s="1">
        <v>1375</v>
      </c>
      <c r="J7571" s="1">
        <f>MONTH(BART_Rides[[#This Row],[Date]])</f>
        <v>9</v>
      </c>
      <c r="K7571" s="1">
        <f>WEEKDAY(BART_Rides[[#This Row],[Date]],2)</f>
        <v>1</v>
      </c>
      <c r="L7571" s="1" t="str">
        <f>LEFT(BART_Rides[[#This Row],[Lines]],1)</f>
        <v>Y</v>
      </c>
      <c r="M7571" s="1" t="str">
        <f>IF(BART_Rides[[#This Row],[FirstLetter]]="Y","Yes","No")</f>
        <v>Yes</v>
      </c>
      <c r="N7571" s="1" t="str">
        <f>IF(OR(BART_Rides[[#This Row],[Station Code]]="EM", BART_Rides[[#This Row],[Station Code]]="MT", BART_Rides[[#This Row],[Station Code]]="PL", BART_Rides[[#This Row],[Station Code]]="CC"), "Yes", "No")</f>
        <v>No</v>
      </c>
    </row>
    <row r="7572" spans="6:14">
      <c r="F7572" s="3">
        <v>44467</v>
      </c>
      <c r="G7572" s="1" t="s">
        <v>39</v>
      </c>
      <c r="H7572" s="1" t="s">
        <v>105</v>
      </c>
      <c r="I7572" s="1">
        <v>1569</v>
      </c>
      <c r="J7572" s="1">
        <f>MONTH(BART_Rides[[#This Row],[Date]])</f>
        <v>9</v>
      </c>
      <c r="K7572" s="1">
        <f>WEEKDAY(BART_Rides[[#This Row],[Date]],2)</f>
        <v>2</v>
      </c>
      <c r="L7572" s="1" t="str">
        <f>LEFT(BART_Rides[[#This Row],[Lines]],1)</f>
        <v>Y</v>
      </c>
      <c r="M7572" s="1" t="str">
        <f>IF(BART_Rides[[#This Row],[FirstLetter]]="Y","Yes","No")</f>
        <v>Yes</v>
      </c>
      <c r="N7572" s="1" t="str">
        <f>IF(OR(BART_Rides[[#This Row],[Station Code]]="EM", BART_Rides[[#This Row],[Station Code]]="MT", BART_Rides[[#This Row],[Station Code]]="PL", BART_Rides[[#This Row],[Station Code]]="CC"), "Yes", "No")</f>
        <v>No</v>
      </c>
    </row>
    <row r="7573" spans="6:14">
      <c r="F7573" s="3">
        <v>44468</v>
      </c>
      <c r="G7573" s="1" t="s">
        <v>39</v>
      </c>
      <c r="H7573" s="1" t="s">
        <v>105</v>
      </c>
      <c r="I7573" s="1">
        <v>1606</v>
      </c>
      <c r="J7573" s="1">
        <f>MONTH(BART_Rides[[#This Row],[Date]])</f>
        <v>9</v>
      </c>
      <c r="K7573" s="1">
        <f>WEEKDAY(BART_Rides[[#This Row],[Date]],2)</f>
        <v>3</v>
      </c>
      <c r="L7573" s="1" t="str">
        <f>LEFT(BART_Rides[[#This Row],[Lines]],1)</f>
        <v>Y</v>
      </c>
      <c r="M7573" s="1" t="str">
        <f>IF(BART_Rides[[#This Row],[FirstLetter]]="Y","Yes","No")</f>
        <v>Yes</v>
      </c>
      <c r="N7573" s="1" t="str">
        <f>IF(OR(BART_Rides[[#This Row],[Station Code]]="EM", BART_Rides[[#This Row],[Station Code]]="MT", BART_Rides[[#This Row],[Station Code]]="PL", BART_Rides[[#This Row],[Station Code]]="CC"), "Yes", "No")</f>
        <v>No</v>
      </c>
    </row>
    <row r="7574" spans="6:14">
      <c r="F7574" s="3">
        <v>44469</v>
      </c>
      <c r="G7574" s="1" t="s">
        <v>39</v>
      </c>
      <c r="H7574" s="1" t="s">
        <v>105</v>
      </c>
      <c r="I7574" s="1">
        <v>1663</v>
      </c>
      <c r="J7574" s="1">
        <f>MONTH(BART_Rides[[#This Row],[Date]])</f>
        <v>9</v>
      </c>
      <c r="K7574" s="1">
        <f>WEEKDAY(BART_Rides[[#This Row],[Date]],2)</f>
        <v>4</v>
      </c>
      <c r="L7574" s="1" t="str">
        <f>LEFT(BART_Rides[[#This Row],[Lines]],1)</f>
        <v>Y</v>
      </c>
      <c r="M7574" s="1" t="str">
        <f>IF(BART_Rides[[#This Row],[FirstLetter]]="Y","Yes","No")</f>
        <v>Yes</v>
      </c>
      <c r="N7574" s="1" t="str">
        <f>IF(OR(BART_Rides[[#This Row],[Station Code]]="EM", BART_Rides[[#This Row],[Station Code]]="MT", BART_Rides[[#This Row],[Station Code]]="PL", BART_Rides[[#This Row],[Station Code]]="CC"), "Yes", "No")</f>
        <v>No</v>
      </c>
    </row>
    <row r="7575" spans="6:14">
      <c r="F7575" s="3">
        <v>44470</v>
      </c>
      <c r="G7575" s="1" t="s">
        <v>39</v>
      </c>
      <c r="H7575" s="1" t="s">
        <v>105</v>
      </c>
      <c r="I7575" s="1">
        <v>1751</v>
      </c>
      <c r="J7575" s="1">
        <f>MONTH(BART_Rides[[#This Row],[Date]])</f>
        <v>10</v>
      </c>
      <c r="K7575" s="1">
        <f>WEEKDAY(BART_Rides[[#This Row],[Date]],2)</f>
        <v>5</v>
      </c>
      <c r="L7575" s="1" t="str">
        <f>LEFT(BART_Rides[[#This Row],[Lines]],1)</f>
        <v>Y</v>
      </c>
      <c r="M7575" s="1" t="str">
        <f>IF(BART_Rides[[#This Row],[FirstLetter]]="Y","Yes","No")</f>
        <v>Yes</v>
      </c>
      <c r="N7575" s="1" t="str">
        <f>IF(OR(BART_Rides[[#This Row],[Station Code]]="EM", BART_Rides[[#This Row],[Station Code]]="MT", BART_Rides[[#This Row],[Station Code]]="PL", BART_Rides[[#This Row],[Station Code]]="CC"), "Yes", "No")</f>
        <v>No</v>
      </c>
    </row>
    <row r="7576" spans="6:14">
      <c r="F7576" s="3">
        <v>44471</v>
      </c>
      <c r="G7576" s="1" t="s">
        <v>39</v>
      </c>
      <c r="H7576" s="1" t="s">
        <v>105</v>
      </c>
      <c r="I7576" s="1">
        <v>1205</v>
      </c>
      <c r="J7576" s="1">
        <f>MONTH(BART_Rides[[#This Row],[Date]])</f>
        <v>10</v>
      </c>
      <c r="K7576" s="1">
        <f>WEEKDAY(BART_Rides[[#This Row],[Date]],2)</f>
        <v>6</v>
      </c>
      <c r="L7576" s="1" t="str">
        <f>LEFT(BART_Rides[[#This Row],[Lines]],1)</f>
        <v>Y</v>
      </c>
      <c r="M7576" s="1" t="str">
        <f>IF(BART_Rides[[#This Row],[FirstLetter]]="Y","Yes","No")</f>
        <v>Yes</v>
      </c>
      <c r="N7576" s="1" t="str">
        <f>IF(OR(BART_Rides[[#This Row],[Station Code]]="EM", BART_Rides[[#This Row],[Station Code]]="MT", BART_Rides[[#This Row],[Station Code]]="PL", BART_Rides[[#This Row],[Station Code]]="CC"), "Yes", "No")</f>
        <v>No</v>
      </c>
    </row>
    <row r="7577" spans="6:14">
      <c r="F7577" s="3">
        <v>44472</v>
      </c>
      <c r="G7577" s="1" t="s">
        <v>39</v>
      </c>
      <c r="H7577" s="1" t="s">
        <v>105</v>
      </c>
      <c r="I7577" s="1">
        <v>786</v>
      </c>
      <c r="J7577" s="1">
        <f>MONTH(BART_Rides[[#This Row],[Date]])</f>
        <v>10</v>
      </c>
      <c r="K7577" s="1">
        <f>WEEKDAY(BART_Rides[[#This Row],[Date]],2)</f>
        <v>7</v>
      </c>
      <c r="L7577" s="1" t="str">
        <f>LEFT(BART_Rides[[#This Row],[Lines]],1)</f>
        <v>Y</v>
      </c>
      <c r="M7577" s="1" t="str">
        <f>IF(BART_Rides[[#This Row],[FirstLetter]]="Y","Yes","No")</f>
        <v>Yes</v>
      </c>
      <c r="N7577" s="1" t="str">
        <f>IF(OR(BART_Rides[[#This Row],[Station Code]]="EM", BART_Rides[[#This Row],[Station Code]]="MT", BART_Rides[[#This Row],[Station Code]]="PL", BART_Rides[[#This Row],[Station Code]]="CC"), "Yes", "No")</f>
        <v>No</v>
      </c>
    </row>
    <row r="7578" spans="6:14">
      <c r="F7578" s="3">
        <v>44473</v>
      </c>
      <c r="G7578" s="1" t="s">
        <v>39</v>
      </c>
      <c r="H7578" s="1" t="s">
        <v>105</v>
      </c>
      <c r="I7578" s="1">
        <v>1364</v>
      </c>
      <c r="J7578" s="1">
        <f>MONTH(BART_Rides[[#This Row],[Date]])</f>
        <v>10</v>
      </c>
      <c r="K7578" s="1">
        <f>WEEKDAY(BART_Rides[[#This Row],[Date]],2)</f>
        <v>1</v>
      </c>
      <c r="L7578" s="1" t="str">
        <f>LEFT(BART_Rides[[#This Row],[Lines]],1)</f>
        <v>Y</v>
      </c>
      <c r="M7578" s="1" t="str">
        <f>IF(BART_Rides[[#This Row],[FirstLetter]]="Y","Yes","No")</f>
        <v>Yes</v>
      </c>
      <c r="N7578" s="1" t="str">
        <f>IF(OR(BART_Rides[[#This Row],[Station Code]]="EM", BART_Rides[[#This Row],[Station Code]]="MT", BART_Rides[[#This Row],[Station Code]]="PL", BART_Rides[[#This Row],[Station Code]]="CC"), "Yes", "No")</f>
        <v>No</v>
      </c>
    </row>
    <row r="7579" spans="6:14">
      <c r="F7579" s="3">
        <v>44474</v>
      </c>
      <c r="G7579" s="1" t="s">
        <v>39</v>
      </c>
      <c r="H7579" s="1" t="s">
        <v>105</v>
      </c>
      <c r="I7579" s="1">
        <v>1529</v>
      </c>
      <c r="J7579" s="1">
        <f>MONTH(BART_Rides[[#This Row],[Date]])</f>
        <v>10</v>
      </c>
      <c r="K7579" s="1">
        <f>WEEKDAY(BART_Rides[[#This Row],[Date]],2)</f>
        <v>2</v>
      </c>
      <c r="L7579" s="1" t="str">
        <f>LEFT(BART_Rides[[#This Row],[Lines]],1)</f>
        <v>Y</v>
      </c>
      <c r="M7579" s="1" t="str">
        <f>IF(BART_Rides[[#This Row],[FirstLetter]]="Y","Yes","No")</f>
        <v>Yes</v>
      </c>
      <c r="N7579" s="1" t="str">
        <f>IF(OR(BART_Rides[[#This Row],[Station Code]]="EM", BART_Rides[[#This Row],[Station Code]]="MT", BART_Rides[[#This Row],[Station Code]]="PL", BART_Rides[[#This Row],[Station Code]]="CC"), "Yes", "No")</f>
        <v>No</v>
      </c>
    </row>
    <row r="7580" spans="6:14">
      <c r="F7580" s="3">
        <v>44475</v>
      </c>
      <c r="G7580" s="1" t="s">
        <v>39</v>
      </c>
      <c r="H7580" s="1" t="s">
        <v>105</v>
      </c>
      <c r="I7580" s="1">
        <v>1496</v>
      </c>
      <c r="J7580" s="1">
        <f>MONTH(BART_Rides[[#This Row],[Date]])</f>
        <v>10</v>
      </c>
      <c r="K7580" s="1">
        <f>WEEKDAY(BART_Rides[[#This Row],[Date]],2)</f>
        <v>3</v>
      </c>
      <c r="L7580" s="1" t="str">
        <f>LEFT(BART_Rides[[#This Row],[Lines]],1)</f>
        <v>Y</v>
      </c>
      <c r="M7580" s="1" t="str">
        <f>IF(BART_Rides[[#This Row],[FirstLetter]]="Y","Yes","No")</f>
        <v>Yes</v>
      </c>
      <c r="N7580" s="1" t="str">
        <f>IF(OR(BART_Rides[[#This Row],[Station Code]]="EM", BART_Rides[[#This Row],[Station Code]]="MT", BART_Rides[[#This Row],[Station Code]]="PL", BART_Rides[[#This Row],[Station Code]]="CC"), "Yes", "No")</f>
        <v>No</v>
      </c>
    </row>
    <row r="7581" spans="6:14">
      <c r="F7581" s="3">
        <v>44476</v>
      </c>
      <c r="G7581" s="1" t="s">
        <v>39</v>
      </c>
      <c r="H7581" s="1" t="s">
        <v>105</v>
      </c>
      <c r="I7581" s="1">
        <v>1599</v>
      </c>
      <c r="J7581" s="1">
        <f>MONTH(BART_Rides[[#This Row],[Date]])</f>
        <v>10</v>
      </c>
      <c r="K7581" s="1">
        <f>WEEKDAY(BART_Rides[[#This Row],[Date]],2)</f>
        <v>4</v>
      </c>
      <c r="L7581" s="1" t="str">
        <f>LEFT(BART_Rides[[#This Row],[Lines]],1)</f>
        <v>Y</v>
      </c>
      <c r="M7581" s="1" t="str">
        <f>IF(BART_Rides[[#This Row],[FirstLetter]]="Y","Yes","No")</f>
        <v>Yes</v>
      </c>
      <c r="N7581" s="1" t="str">
        <f>IF(OR(BART_Rides[[#This Row],[Station Code]]="EM", BART_Rides[[#This Row],[Station Code]]="MT", BART_Rides[[#This Row],[Station Code]]="PL", BART_Rides[[#This Row],[Station Code]]="CC"), "Yes", "No")</f>
        <v>No</v>
      </c>
    </row>
    <row r="7582" spans="6:14">
      <c r="F7582" s="3">
        <v>44477</v>
      </c>
      <c r="G7582" s="1" t="s">
        <v>39</v>
      </c>
      <c r="H7582" s="1" t="s">
        <v>105</v>
      </c>
      <c r="I7582" s="1">
        <v>1824</v>
      </c>
      <c r="J7582" s="1">
        <f>MONTH(BART_Rides[[#This Row],[Date]])</f>
        <v>10</v>
      </c>
      <c r="K7582" s="1">
        <f>WEEKDAY(BART_Rides[[#This Row],[Date]],2)</f>
        <v>5</v>
      </c>
      <c r="L7582" s="1" t="str">
        <f>LEFT(BART_Rides[[#This Row],[Lines]],1)</f>
        <v>Y</v>
      </c>
      <c r="M7582" s="1" t="str">
        <f>IF(BART_Rides[[#This Row],[FirstLetter]]="Y","Yes","No")</f>
        <v>Yes</v>
      </c>
      <c r="N7582" s="1" t="str">
        <f>IF(OR(BART_Rides[[#This Row],[Station Code]]="EM", BART_Rides[[#This Row],[Station Code]]="MT", BART_Rides[[#This Row],[Station Code]]="PL", BART_Rides[[#This Row],[Station Code]]="CC"), "Yes", "No")</f>
        <v>No</v>
      </c>
    </row>
    <row r="7583" spans="6:14">
      <c r="F7583" s="3">
        <v>44478</v>
      </c>
      <c r="G7583" s="1" t="s">
        <v>39</v>
      </c>
      <c r="H7583" s="1" t="s">
        <v>105</v>
      </c>
      <c r="I7583" s="1">
        <v>1501</v>
      </c>
      <c r="J7583" s="1">
        <f>MONTH(BART_Rides[[#This Row],[Date]])</f>
        <v>10</v>
      </c>
      <c r="K7583" s="1">
        <f>WEEKDAY(BART_Rides[[#This Row],[Date]],2)</f>
        <v>6</v>
      </c>
      <c r="L7583" s="1" t="str">
        <f>LEFT(BART_Rides[[#This Row],[Lines]],1)</f>
        <v>Y</v>
      </c>
      <c r="M7583" s="1" t="str">
        <f>IF(BART_Rides[[#This Row],[FirstLetter]]="Y","Yes","No")</f>
        <v>Yes</v>
      </c>
      <c r="N7583" s="1" t="str">
        <f>IF(OR(BART_Rides[[#This Row],[Station Code]]="EM", BART_Rides[[#This Row],[Station Code]]="MT", BART_Rides[[#This Row],[Station Code]]="PL", BART_Rides[[#This Row],[Station Code]]="CC"), "Yes", "No")</f>
        <v>No</v>
      </c>
    </row>
    <row r="7584" spans="6:14">
      <c r="F7584" s="3">
        <v>44479</v>
      </c>
      <c r="G7584" s="1" t="s">
        <v>39</v>
      </c>
      <c r="H7584" s="1" t="s">
        <v>105</v>
      </c>
      <c r="I7584" s="1">
        <v>910</v>
      </c>
      <c r="J7584" s="1">
        <f>MONTH(BART_Rides[[#This Row],[Date]])</f>
        <v>10</v>
      </c>
      <c r="K7584" s="1">
        <f>WEEKDAY(BART_Rides[[#This Row],[Date]],2)</f>
        <v>7</v>
      </c>
      <c r="L7584" s="1" t="str">
        <f>LEFT(BART_Rides[[#This Row],[Lines]],1)</f>
        <v>Y</v>
      </c>
      <c r="M7584" s="1" t="str">
        <f>IF(BART_Rides[[#This Row],[FirstLetter]]="Y","Yes","No")</f>
        <v>Yes</v>
      </c>
      <c r="N7584" s="1" t="str">
        <f>IF(OR(BART_Rides[[#This Row],[Station Code]]="EM", BART_Rides[[#This Row],[Station Code]]="MT", BART_Rides[[#This Row],[Station Code]]="PL", BART_Rides[[#This Row],[Station Code]]="CC"), "Yes", "No")</f>
        <v>No</v>
      </c>
    </row>
    <row r="7585" spans="6:14">
      <c r="F7585" s="3">
        <v>44480</v>
      </c>
      <c r="G7585" s="1" t="s">
        <v>39</v>
      </c>
      <c r="H7585" s="1" t="s">
        <v>105</v>
      </c>
      <c r="I7585" s="1">
        <v>1306</v>
      </c>
      <c r="J7585" s="1">
        <f>MONTH(BART_Rides[[#This Row],[Date]])</f>
        <v>10</v>
      </c>
      <c r="K7585" s="1">
        <f>WEEKDAY(BART_Rides[[#This Row],[Date]],2)</f>
        <v>1</v>
      </c>
      <c r="L7585" s="1" t="str">
        <f>LEFT(BART_Rides[[#This Row],[Lines]],1)</f>
        <v>Y</v>
      </c>
      <c r="M7585" s="1" t="str">
        <f>IF(BART_Rides[[#This Row],[FirstLetter]]="Y","Yes","No")</f>
        <v>Yes</v>
      </c>
      <c r="N7585" s="1" t="str">
        <f>IF(OR(BART_Rides[[#This Row],[Station Code]]="EM", BART_Rides[[#This Row],[Station Code]]="MT", BART_Rides[[#This Row],[Station Code]]="PL", BART_Rides[[#This Row],[Station Code]]="CC"), "Yes", "No")</f>
        <v>No</v>
      </c>
    </row>
    <row r="7586" spans="6:14">
      <c r="F7586" s="3">
        <v>44481</v>
      </c>
      <c r="G7586" s="1" t="s">
        <v>39</v>
      </c>
      <c r="H7586" s="1" t="s">
        <v>105</v>
      </c>
      <c r="I7586" s="1">
        <v>1538</v>
      </c>
      <c r="J7586" s="1">
        <f>MONTH(BART_Rides[[#This Row],[Date]])</f>
        <v>10</v>
      </c>
      <c r="K7586" s="1">
        <f>WEEKDAY(BART_Rides[[#This Row],[Date]],2)</f>
        <v>2</v>
      </c>
      <c r="L7586" s="1" t="str">
        <f>LEFT(BART_Rides[[#This Row],[Lines]],1)</f>
        <v>Y</v>
      </c>
      <c r="M7586" s="1" t="str">
        <f>IF(BART_Rides[[#This Row],[FirstLetter]]="Y","Yes","No")</f>
        <v>Yes</v>
      </c>
      <c r="N7586" s="1" t="str">
        <f>IF(OR(BART_Rides[[#This Row],[Station Code]]="EM", BART_Rides[[#This Row],[Station Code]]="MT", BART_Rides[[#This Row],[Station Code]]="PL", BART_Rides[[#This Row],[Station Code]]="CC"), "Yes", "No")</f>
        <v>No</v>
      </c>
    </row>
    <row r="7587" spans="6:14">
      <c r="F7587" s="3">
        <v>44482</v>
      </c>
      <c r="G7587" s="1" t="s">
        <v>39</v>
      </c>
      <c r="H7587" s="1" t="s">
        <v>105</v>
      </c>
      <c r="I7587" s="1">
        <v>1588</v>
      </c>
      <c r="J7587" s="1">
        <f>MONTH(BART_Rides[[#This Row],[Date]])</f>
        <v>10</v>
      </c>
      <c r="K7587" s="1">
        <f>WEEKDAY(BART_Rides[[#This Row],[Date]],2)</f>
        <v>3</v>
      </c>
      <c r="L7587" s="1" t="str">
        <f>LEFT(BART_Rides[[#This Row],[Lines]],1)</f>
        <v>Y</v>
      </c>
      <c r="M7587" s="1" t="str">
        <f>IF(BART_Rides[[#This Row],[FirstLetter]]="Y","Yes","No")</f>
        <v>Yes</v>
      </c>
      <c r="N7587" s="1" t="str">
        <f>IF(OR(BART_Rides[[#This Row],[Station Code]]="EM", BART_Rides[[#This Row],[Station Code]]="MT", BART_Rides[[#This Row],[Station Code]]="PL", BART_Rides[[#This Row],[Station Code]]="CC"), "Yes", "No")</f>
        <v>No</v>
      </c>
    </row>
    <row r="7588" spans="6:14">
      <c r="F7588" s="3">
        <v>44483</v>
      </c>
      <c r="G7588" s="1" t="s">
        <v>39</v>
      </c>
      <c r="H7588" s="1" t="s">
        <v>105</v>
      </c>
      <c r="I7588" s="1">
        <v>1795</v>
      </c>
      <c r="J7588" s="1">
        <f>MONTH(BART_Rides[[#This Row],[Date]])</f>
        <v>10</v>
      </c>
      <c r="K7588" s="1">
        <f>WEEKDAY(BART_Rides[[#This Row],[Date]],2)</f>
        <v>4</v>
      </c>
      <c r="L7588" s="1" t="str">
        <f>LEFT(BART_Rides[[#This Row],[Lines]],1)</f>
        <v>Y</v>
      </c>
      <c r="M7588" s="1" t="str">
        <f>IF(BART_Rides[[#This Row],[FirstLetter]]="Y","Yes","No")</f>
        <v>Yes</v>
      </c>
      <c r="N7588" s="1" t="str">
        <f>IF(OR(BART_Rides[[#This Row],[Station Code]]="EM", BART_Rides[[#This Row],[Station Code]]="MT", BART_Rides[[#This Row],[Station Code]]="PL", BART_Rides[[#This Row],[Station Code]]="CC"), "Yes", "No")</f>
        <v>No</v>
      </c>
    </row>
    <row r="7589" spans="6:14">
      <c r="F7589" s="3">
        <v>44484</v>
      </c>
      <c r="G7589" s="1" t="s">
        <v>39</v>
      </c>
      <c r="H7589" s="1" t="s">
        <v>105</v>
      </c>
      <c r="I7589" s="1">
        <v>1628</v>
      </c>
      <c r="J7589" s="1">
        <f>MONTH(BART_Rides[[#This Row],[Date]])</f>
        <v>10</v>
      </c>
      <c r="K7589" s="1">
        <f>WEEKDAY(BART_Rides[[#This Row],[Date]],2)</f>
        <v>5</v>
      </c>
      <c r="L7589" s="1" t="str">
        <f>LEFT(BART_Rides[[#This Row],[Lines]],1)</f>
        <v>Y</v>
      </c>
      <c r="M7589" s="1" t="str">
        <f>IF(BART_Rides[[#This Row],[FirstLetter]]="Y","Yes","No")</f>
        <v>Yes</v>
      </c>
      <c r="N7589" s="1" t="str">
        <f>IF(OR(BART_Rides[[#This Row],[Station Code]]="EM", BART_Rides[[#This Row],[Station Code]]="MT", BART_Rides[[#This Row],[Station Code]]="PL", BART_Rides[[#This Row],[Station Code]]="CC"), "Yes", "No")</f>
        <v>No</v>
      </c>
    </row>
    <row r="7590" spans="6:14">
      <c r="F7590" s="3">
        <v>44485</v>
      </c>
      <c r="G7590" s="1" t="s">
        <v>39</v>
      </c>
      <c r="H7590" s="1" t="s">
        <v>105</v>
      </c>
      <c r="I7590" s="1">
        <v>993</v>
      </c>
      <c r="J7590" s="1">
        <f>MONTH(BART_Rides[[#This Row],[Date]])</f>
        <v>10</v>
      </c>
      <c r="K7590" s="1">
        <f>WEEKDAY(BART_Rides[[#This Row],[Date]],2)</f>
        <v>6</v>
      </c>
      <c r="L7590" s="1" t="str">
        <f>LEFT(BART_Rides[[#This Row],[Lines]],1)</f>
        <v>Y</v>
      </c>
      <c r="M7590" s="1" t="str">
        <f>IF(BART_Rides[[#This Row],[FirstLetter]]="Y","Yes","No")</f>
        <v>Yes</v>
      </c>
      <c r="N7590" s="1" t="str">
        <f>IF(OR(BART_Rides[[#This Row],[Station Code]]="EM", BART_Rides[[#This Row],[Station Code]]="MT", BART_Rides[[#This Row],[Station Code]]="PL", BART_Rides[[#This Row],[Station Code]]="CC"), "Yes", "No")</f>
        <v>No</v>
      </c>
    </row>
    <row r="7591" spans="6:14">
      <c r="F7591" s="3">
        <v>44486</v>
      </c>
      <c r="G7591" s="1" t="s">
        <v>39</v>
      </c>
      <c r="H7591" s="1" t="s">
        <v>105</v>
      </c>
      <c r="I7591" s="1">
        <v>723</v>
      </c>
      <c r="J7591" s="1">
        <f>MONTH(BART_Rides[[#This Row],[Date]])</f>
        <v>10</v>
      </c>
      <c r="K7591" s="1">
        <f>WEEKDAY(BART_Rides[[#This Row],[Date]],2)</f>
        <v>7</v>
      </c>
      <c r="L7591" s="1" t="str">
        <f>LEFT(BART_Rides[[#This Row],[Lines]],1)</f>
        <v>Y</v>
      </c>
      <c r="M7591" s="1" t="str">
        <f>IF(BART_Rides[[#This Row],[FirstLetter]]="Y","Yes","No")</f>
        <v>Yes</v>
      </c>
      <c r="N7591" s="1" t="str">
        <f>IF(OR(BART_Rides[[#This Row],[Station Code]]="EM", BART_Rides[[#This Row],[Station Code]]="MT", BART_Rides[[#This Row],[Station Code]]="PL", BART_Rides[[#This Row],[Station Code]]="CC"), "Yes", "No")</f>
        <v>No</v>
      </c>
    </row>
    <row r="7592" spans="6:14">
      <c r="F7592" s="3">
        <v>44487</v>
      </c>
      <c r="G7592" s="1" t="s">
        <v>39</v>
      </c>
      <c r="H7592" s="1" t="s">
        <v>105</v>
      </c>
      <c r="I7592" s="1">
        <v>1465</v>
      </c>
      <c r="J7592" s="1">
        <f>MONTH(BART_Rides[[#This Row],[Date]])</f>
        <v>10</v>
      </c>
      <c r="K7592" s="1">
        <f>WEEKDAY(BART_Rides[[#This Row],[Date]],2)</f>
        <v>1</v>
      </c>
      <c r="L7592" s="1" t="str">
        <f>LEFT(BART_Rides[[#This Row],[Lines]],1)</f>
        <v>Y</v>
      </c>
      <c r="M7592" s="1" t="str">
        <f>IF(BART_Rides[[#This Row],[FirstLetter]]="Y","Yes","No")</f>
        <v>Yes</v>
      </c>
      <c r="N7592" s="1" t="str">
        <f>IF(OR(BART_Rides[[#This Row],[Station Code]]="EM", BART_Rides[[#This Row],[Station Code]]="MT", BART_Rides[[#This Row],[Station Code]]="PL", BART_Rides[[#This Row],[Station Code]]="CC"), "Yes", "No")</f>
        <v>No</v>
      </c>
    </row>
    <row r="7593" spans="6:14">
      <c r="F7593" s="3">
        <v>44488</v>
      </c>
      <c r="G7593" s="1" t="s">
        <v>39</v>
      </c>
      <c r="H7593" s="1" t="s">
        <v>105</v>
      </c>
      <c r="I7593" s="1">
        <v>1559</v>
      </c>
      <c r="J7593" s="1">
        <f>MONTH(BART_Rides[[#This Row],[Date]])</f>
        <v>10</v>
      </c>
      <c r="K7593" s="1">
        <f>WEEKDAY(BART_Rides[[#This Row],[Date]],2)</f>
        <v>2</v>
      </c>
      <c r="L7593" s="1" t="str">
        <f>LEFT(BART_Rides[[#This Row],[Lines]],1)</f>
        <v>Y</v>
      </c>
      <c r="M7593" s="1" t="str">
        <f>IF(BART_Rides[[#This Row],[FirstLetter]]="Y","Yes","No")</f>
        <v>Yes</v>
      </c>
      <c r="N7593" s="1" t="str">
        <f>IF(OR(BART_Rides[[#This Row],[Station Code]]="EM", BART_Rides[[#This Row],[Station Code]]="MT", BART_Rides[[#This Row],[Station Code]]="PL", BART_Rides[[#This Row],[Station Code]]="CC"), "Yes", "No")</f>
        <v>No</v>
      </c>
    </row>
    <row r="7594" spans="6:14">
      <c r="F7594" s="3">
        <v>44489</v>
      </c>
      <c r="G7594" s="1" t="s">
        <v>39</v>
      </c>
      <c r="H7594" s="1" t="s">
        <v>105</v>
      </c>
      <c r="I7594" s="1">
        <v>1594</v>
      </c>
      <c r="J7594" s="1">
        <f>MONTH(BART_Rides[[#This Row],[Date]])</f>
        <v>10</v>
      </c>
      <c r="K7594" s="1">
        <f>WEEKDAY(BART_Rides[[#This Row],[Date]],2)</f>
        <v>3</v>
      </c>
      <c r="L7594" s="1" t="str">
        <f>LEFT(BART_Rides[[#This Row],[Lines]],1)</f>
        <v>Y</v>
      </c>
      <c r="M7594" s="1" t="str">
        <f>IF(BART_Rides[[#This Row],[FirstLetter]]="Y","Yes","No")</f>
        <v>Yes</v>
      </c>
      <c r="N7594" s="1" t="str">
        <f>IF(OR(BART_Rides[[#This Row],[Station Code]]="EM", BART_Rides[[#This Row],[Station Code]]="MT", BART_Rides[[#This Row],[Station Code]]="PL", BART_Rides[[#This Row],[Station Code]]="CC"), "Yes", "No")</f>
        <v>No</v>
      </c>
    </row>
    <row r="7595" spans="6:14">
      <c r="F7595" s="3">
        <v>44490</v>
      </c>
      <c r="G7595" s="1" t="s">
        <v>39</v>
      </c>
      <c r="H7595" s="1" t="s">
        <v>105</v>
      </c>
      <c r="I7595" s="1">
        <v>1576</v>
      </c>
      <c r="J7595" s="1">
        <f>MONTH(BART_Rides[[#This Row],[Date]])</f>
        <v>10</v>
      </c>
      <c r="K7595" s="1">
        <f>WEEKDAY(BART_Rides[[#This Row],[Date]],2)</f>
        <v>4</v>
      </c>
      <c r="L7595" s="1" t="str">
        <f>LEFT(BART_Rides[[#This Row],[Lines]],1)</f>
        <v>Y</v>
      </c>
      <c r="M7595" s="1" t="str">
        <f>IF(BART_Rides[[#This Row],[FirstLetter]]="Y","Yes","No")</f>
        <v>Yes</v>
      </c>
      <c r="N7595" s="1" t="str">
        <f>IF(OR(BART_Rides[[#This Row],[Station Code]]="EM", BART_Rides[[#This Row],[Station Code]]="MT", BART_Rides[[#This Row],[Station Code]]="PL", BART_Rides[[#This Row],[Station Code]]="CC"), "Yes", "No")</f>
        <v>No</v>
      </c>
    </row>
    <row r="7596" spans="6:14">
      <c r="F7596" s="3">
        <v>44491</v>
      </c>
      <c r="G7596" s="1" t="s">
        <v>39</v>
      </c>
      <c r="H7596" s="1" t="s">
        <v>105</v>
      </c>
      <c r="I7596" s="1">
        <v>1562</v>
      </c>
      <c r="J7596" s="1">
        <f>MONTH(BART_Rides[[#This Row],[Date]])</f>
        <v>10</v>
      </c>
      <c r="K7596" s="1">
        <f>WEEKDAY(BART_Rides[[#This Row],[Date]],2)</f>
        <v>5</v>
      </c>
      <c r="L7596" s="1" t="str">
        <f>LEFT(BART_Rides[[#This Row],[Lines]],1)</f>
        <v>Y</v>
      </c>
      <c r="M7596" s="1" t="str">
        <f>IF(BART_Rides[[#This Row],[FirstLetter]]="Y","Yes","No")</f>
        <v>Yes</v>
      </c>
      <c r="N7596" s="1" t="str">
        <f>IF(OR(BART_Rides[[#This Row],[Station Code]]="EM", BART_Rides[[#This Row],[Station Code]]="MT", BART_Rides[[#This Row],[Station Code]]="PL", BART_Rides[[#This Row],[Station Code]]="CC"), "Yes", "No")</f>
        <v>No</v>
      </c>
    </row>
    <row r="7597" spans="6:14">
      <c r="F7597" s="3">
        <v>44492</v>
      </c>
      <c r="G7597" s="1" t="s">
        <v>39</v>
      </c>
      <c r="H7597" s="1" t="s">
        <v>105</v>
      </c>
      <c r="I7597" s="1">
        <v>968</v>
      </c>
      <c r="J7597" s="1">
        <f>MONTH(BART_Rides[[#This Row],[Date]])</f>
        <v>10</v>
      </c>
      <c r="K7597" s="1">
        <f>WEEKDAY(BART_Rides[[#This Row],[Date]],2)</f>
        <v>6</v>
      </c>
      <c r="L7597" s="1" t="str">
        <f>LEFT(BART_Rides[[#This Row],[Lines]],1)</f>
        <v>Y</v>
      </c>
      <c r="M7597" s="1" t="str">
        <f>IF(BART_Rides[[#This Row],[FirstLetter]]="Y","Yes","No")</f>
        <v>Yes</v>
      </c>
      <c r="N7597" s="1" t="str">
        <f>IF(OR(BART_Rides[[#This Row],[Station Code]]="EM", BART_Rides[[#This Row],[Station Code]]="MT", BART_Rides[[#This Row],[Station Code]]="PL", BART_Rides[[#This Row],[Station Code]]="CC"), "Yes", "No")</f>
        <v>No</v>
      </c>
    </row>
    <row r="7598" spans="6:14">
      <c r="F7598" s="3">
        <v>44493</v>
      </c>
      <c r="G7598" s="1" t="s">
        <v>39</v>
      </c>
      <c r="H7598" s="1" t="s">
        <v>105</v>
      </c>
      <c r="I7598" s="1">
        <v>472</v>
      </c>
      <c r="J7598" s="1">
        <f>MONTH(BART_Rides[[#This Row],[Date]])</f>
        <v>10</v>
      </c>
      <c r="K7598" s="1">
        <f>WEEKDAY(BART_Rides[[#This Row],[Date]],2)</f>
        <v>7</v>
      </c>
      <c r="L7598" s="1" t="str">
        <f>LEFT(BART_Rides[[#This Row],[Lines]],1)</f>
        <v>Y</v>
      </c>
      <c r="M7598" s="1" t="str">
        <f>IF(BART_Rides[[#This Row],[FirstLetter]]="Y","Yes","No")</f>
        <v>Yes</v>
      </c>
      <c r="N7598" s="1" t="str">
        <f>IF(OR(BART_Rides[[#This Row],[Station Code]]="EM", BART_Rides[[#This Row],[Station Code]]="MT", BART_Rides[[#This Row],[Station Code]]="PL", BART_Rides[[#This Row],[Station Code]]="CC"), "Yes", "No")</f>
        <v>No</v>
      </c>
    </row>
    <row r="7599" spans="6:14">
      <c r="F7599" s="3">
        <v>44494</v>
      </c>
      <c r="G7599" s="1" t="s">
        <v>39</v>
      </c>
      <c r="H7599" s="1" t="s">
        <v>105</v>
      </c>
      <c r="I7599" s="1">
        <v>1334</v>
      </c>
      <c r="J7599" s="1">
        <f>MONTH(BART_Rides[[#This Row],[Date]])</f>
        <v>10</v>
      </c>
      <c r="K7599" s="1">
        <f>WEEKDAY(BART_Rides[[#This Row],[Date]],2)</f>
        <v>1</v>
      </c>
      <c r="L7599" s="1" t="str">
        <f>LEFT(BART_Rides[[#This Row],[Lines]],1)</f>
        <v>Y</v>
      </c>
      <c r="M7599" s="1" t="str">
        <f>IF(BART_Rides[[#This Row],[FirstLetter]]="Y","Yes","No")</f>
        <v>Yes</v>
      </c>
      <c r="N7599" s="1" t="str">
        <f>IF(OR(BART_Rides[[#This Row],[Station Code]]="EM", BART_Rides[[#This Row],[Station Code]]="MT", BART_Rides[[#This Row],[Station Code]]="PL", BART_Rides[[#This Row],[Station Code]]="CC"), "Yes", "No")</f>
        <v>No</v>
      </c>
    </row>
    <row r="7600" spans="6:14">
      <c r="F7600" s="3">
        <v>44495</v>
      </c>
      <c r="G7600" s="1" t="s">
        <v>39</v>
      </c>
      <c r="H7600" s="1" t="s">
        <v>105</v>
      </c>
      <c r="I7600" s="1">
        <v>1581</v>
      </c>
      <c r="J7600" s="1">
        <f>MONTH(BART_Rides[[#This Row],[Date]])</f>
        <v>10</v>
      </c>
      <c r="K7600" s="1">
        <f>WEEKDAY(BART_Rides[[#This Row],[Date]],2)</f>
        <v>2</v>
      </c>
      <c r="L7600" s="1" t="str">
        <f>LEFT(BART_Rides[[#This Row],[Lines]],1)</f>
        <v>Y</v>
      </c>
      <c r="M7600" s="1" t="str">
        <f>IF(BART_Rides[[#This Row],[FirstLetter]]="Y","Yes","No")</f>
        <v>Yes</v>
      </c>
      <c r="N7600" s="1" t="str">
        <f>IF(OR(BART_Rides[[#This Row],[Station Code]]="EM", BART_Rides[[#This Row],[Station Code]]="MT", BART_Rides[[#This Row],[Station Code]]="PL", BART_Rides[[#This Row],[Station Code]]="CC"), "Yes", "No")</f>
        <v>No</v>
      </c>
    </row>
    <row r="7601" spans="6:14">
      <c r="F7601" s="3">
        <v>44496</v>
      </c>
      <c r="G7601" s="1" t="s">
        <v>39</v>
      </c>
      <c r="H7601" s="1" t="s">
        <v>105</v>
      </c>
      <c r="I7601" s="1">
        <v>1667</v>
      </c>
      <c r="J7601" s="1">
        <f>MONTH(BART_Rides[[#This Row],[Date]])</f>
        <v>10</v>
      </c>
      <c r="K7601" s="1">
        <f>WEEKDAY(BART_Rides[[#This Row],[Date]],2)</f>
        <v>3</v>
      </c>
      <c r="L7601" s="1" t="str">
        <f>LEFT(BART_Rides[[#This Row],[Lines]],1)</f>
        <v>Y</v>
      </c>
      <c r="M7601" s="1" t="str">
        <f>IF(BART_Rides[[#This Row],[FirstLetter]]="Y","Yes","No")</f>
        <v>Yes</v>
      </c>
      <c r="N7601" s="1" t="str">
        <f>IF(OR(BART_Rides[[#This Row],[Station Code]]="EM", BART_Rides[[#This Row],[Station Code]]="MT", BART_Rides[[#This Row],[Station Code]]="PL", BART_Rides[[#This Row],[Station Code]]="CC"), "Yes", "No")</f>
        <v>No</v>
      </c>
    </row>
    <row r="7602" spans="6:14">
      <c r="F7602" s="3">
        <v>44497</v>
      </c>
      <c r="G7602" s="1" t="s">
        <v>39</v>
      </c>
      <c r="H7602" s="1" t="s">
        <v>105</v>
      </c>
      <c r="I7602" s="1">
        <v>1707</v>
      </c>
      <c r="J7602" s="1">
        <f>MONTH(BART_Rides[[#This Row],[Date]])</f>
        <v>10</v>
      </c>
      <c r="K7602" s="1">
        <f>WEEKDAY(BART_Rides[[#This Row],[Date]],2)</f>
        <v>4</v>
      </c>
      <c r="L7602" s="1" t="str">
        <f>LEFT(BART_Rides[[#This Row],[Lines]],1)</f>
        <v>Y</v>
      </c>
      <c r="M7602" s="1" t="str">
        <f>IF(BART_Rides[[#This Row],[FirstLetter]]="Y","Yes","No")</f>
        <v>Yes</v>
      </c>
      <c r="N7602" s="1" t="str">
        <f>IF(OR(BART_Rides[[#This Row],[Station Code]]="EM", BART_Rides[[#This Row],[Station Code]]="MT", BART_Rides[[#This Row],[Station Code]]="PL", BART_Rides[[#This Row],[Station Code]]="CC"), "Yes", "No")</f>
        <v>No</v>
      </c>
    </row>
    <row r="7603" spans="6:14">
      <c r="F7603" s="3">
        <v>44498</v>
      </c>
      <c r="G7603" s="1" t="s">
        <v>39</v>
      </c>
      <c r="H7603" s="1" t="s">
        <v>105</v>
      </c>
      <c r="I7603" s="1">
        <v>1711</v>
      </c>
      <c r="J7603" s="1">
        <f>MONTH(BART_Rides[[#This Row],[Date]])</f>
        <v>10</v>
      </c>
      <c r="K7603" s="1">
        <f>WEEKDAY(BART_Rides[[#This Row],[Date]],2)</f>
        <v>5</v>
      </c>
      <c r="L7603" s="1" t="str">
        <f>LEFT(BART_Rides[[#This Row],[Lines]],1)</f>
        <v>Y</v>
      </c>
      <c r="M7603" s="1" t="str">
        <f>IF(BART_Rides[[#This Row],[FirstLetter]]="Y","Yes","No")</f>
        <v>Yes</v>
      </c>
      <c r="N7603" s="1" t="str">
        <f>IF(OR(BART_Rides[[#This Row],[Station Code]]="EM", BART_Rides[[#This Row],[Station Code]]="MT", BART_Rides[[#This Row],[Station Code]]="PL", BART_Rides[[#This Row],[Station Code]]="CC"), "Yes", "No")</f>
        <v>No</v>
      </c>
    </row>
    <row r="7604" spans="6:14">
      <c r="F7604" s="3">
        <v>44499</v>
      </c>
      <c r="G7604" s="1" t="s">
        <v>39</v>
      </c>
      <c r="H7604" s="1" t="s">
        <v>105</v>
      </c>
      <c r="I7604" s="1">
        <v>1047</v>
      </c>
      <c r="J7604" s="1">
        <f>MONTH(BART_Rides[[#This Row],[Date]])</f>
        <v>10</v>
      </c>
      <c r="K7604" s="1">
        <f>WEEKDAY(BART_Rides[[#This Row],[Date]],2)</f>
        <v>6</v>
      </c>
      <c r="L7604" s="1" t="str">
        <f>LEFT(BART_Rides[[#This Row],[Lines]],1)</f>
        <v>Y</v>
      </c>
      <c r="M7604" s="1" t="str">
        <f>IF(BART_Rides[[#This Row],[FirstLetter]]="Y","Yes","No")</f>
        <v>Yes</v>
      </c>
      <c r="N7604" s="1" t="str">
        <f>IF(OR(BART_Rides[[#This Row],[Station Code]]="EM", BART_Rides[[#This Row],[Station Code]]="MT", BART_Rides[[#This Row],[Station Code]]="PL", BART_Rides[[#This Row],[Station Code]]="CC"), "Yes", "No")</f>
        <v>No</v>
      </c>
    </row>
    <row r="7605" spans="6:14">
      <c r="F7605" s="3">
        <v>44500</v>
      </c>
      <c r="G7605" s="1" t="s">
        <v>39</v>
      </c>
      <c r="H7605" s="1" t="s">
        <v>105</v>
      </c>
      <c r="I7605" s="1">
        <v>673</v>
      </c>
      <c r="J7605" s="1">
        <f>MONTH(BART_Rides[[#This Row],[Date]])</f>
        <v>10</v>
      </c>
      <c r="K7605" s="1">
        <f>WEEKDAY(BART_Rides[[#This Row],[Date]],2)</f>
        <v>7</v>
      </c>
      <c r="L7605" s="1" t="str">
        <f>LEFT(BART_Rides[[#This Row],[Lines]],1)</f>
        <v>Y</v>
      </c>
      <c r="M7605" s="1" t="str">
        <f>IF(BART_Rides[[#This Row],[FirstLetter]]="Y","Yes","No")</f>
        <v>Yes</v>
      </c>
      <c r="N7605" s="1" t="str">
        <f>IF(OR(BART_Rides[[#This Row],[Station Code]]="EM", BART_Rides[[#This Row],[Station Code]]="MT", BART_Rides[[#This Row],[Station Code]]="PL", BART_Rides[[#This Row],[Station Code]]="CC"), "Yes", "No")</f>
        <v>No</v>
      </c>
    </row>
    <row r="7606" spans="6:14">
      <c r="F7606" s="3">
        <v>44501</v>
      </c>
      <c r="G7606" s="1" t="s">
        <v>39</v>
      </c>
      <c r="H7606" s="1" t="s">
        <v>105</v>
      </c>
      <c r="I7606" s="1">
        <v>1428</v>
      </c>
      <c r="J7606" s="1">
        <f>MONTH(BART_Rides[[#This Row],[Date]])</f>
        <v>11</v>
      </c>
      <c r="K7606" s="1">
        <f>WEEKDAY(BART_Rides[[#This Row],[Date]],2)</f>
        <v>1</v>
      </c>
      <c r="L7606" s="1" t="str">
        <f>LEFT(BART_Rides[[#This Row],[Lines]],1)</f>
        <v>Y</v>
      </c>
      <c r="M7606" s="1" t="str">
        <f>IF(BART_Rides[[#This Row],[FirstLetter]]="Y","Yes","No")</f>
        <v>Yes</v>
      </c>
      <c r="N7606" s="1" t="str">
        <f>IF(OR(BART_Rides[[#This Row],[Station Code]]="EM", BART_Rides[[#This Row],[Station Code]]="MT", BART_Rides[[#This Row],[Station Code]]="PL", BART_Rides[[#This Row],[Station Code]]="CC"), "Yes", "No")</f>
        <v>No</v>
      </c>
    </row>
    <row r="7607" spans="6:14">
      <c r="F7607" s="3">
        <v>44502</v>
      </c>
      <c r="G7607" s="1" t="s">
        <v>39</v>
      </c>
      <c r="H7607" s="1" t="s">
        <v>105</v>
      </c>
      <c r="I7607" s="1">
        <v>1733</v>
      </c>
      <c r="J7607" s="1">
        <f>MONTH(BART_Rides[[#This Row],[Date]])</f>
        <v>11</v>
      </c>
      <c r="K7607" s="1">
        <f>WEEKDAY(BART_Rides[[#This Row],[Date]],2)</f>
        <v>2</v>
      </c>
      <c r="L7607" s="1" t="str">
        <f>LEFT(BART_Rides[[#This Row],[Lines]],1)</f>
        <v>Y</v>
      </c>
      <c r="M7607" s="1" t="str">
        <f>IF(BART_Rides[[#This Row],[FirstLetter]]="Y","Yes","No")</f>
        <v>Yes</v>
      </c>
      <c r="N7607" s="1" t="str">
        <f>IF(OR(BART_Rides[[#This Row],[Station Code]]="EM", BART_Rides[[#This Row],[Station Code]]="MT", BART_Rides[[#This Row],[Station Code]]="PL", BART_Rides[[#This Row],[Station Code]]="CC"), "Yes", "No")</f>
        <v>No</v>
      </c>
    </row>
    <row r="7608" spans="6:14">
      <c r="F7608" s="3">
        <v>44503</v>
      </c>
      <c r="G7608" s="1" t="s">
        <v>39</v>
      </c>
      <c r="H7608" s="1" t="s">
        <v>105</v>
      </c>
      <c r="I7608" s="1">
        <v>1745</v>
      </c>
      <c r="J7608" s="1">
        <f>MONTH(BART_Rides[[#This Row],[Date]])</f>
        <v>11</v>
      </c>
      <c r="K7608" s="1">
        <f>WEEKDAY(BART_Rides[[#This Row],[Date]],2)</f>
        <v>3</v>
      </c>
      <c r="L7608" s="1" t="str">
        <f>LEFT(BART_Rides[[#This Row],[Lines]],1)</f>
        <v>Y</v>
      </c>
      <c r="M7608" s="1" t="str">
        <f>IF(BART_Rides[[#This Row],[FirstLetter]]="Y","Yes","No")</f>
        <v>Yes</v>
      </c>
      <c r="N7608" s="1" t="str">
        <f>IF(OR(BART_Rides[[#This Row],[Station Code]]="EM", BART_Rides[[#This Row],[Station Code]]="MT", BART_Rides[[#This Row],[Station Code]]="PL", BART_Rides[[#This Row],[Station Code]]="CC"), "Yes", "No")</f>
        <v>No</v>
      </c>
    </row>
    <row r="7609" spans="6:14">
      <c r="F7609" s="3">
        <v>44504</v>
      </c>
      <c r="G7609" s="1" t="s">
        <v>39</v>
      </c>
      <c r="H7609" s="1" t="s">
        <v>105</v>
      </c>
      <c r="I7609" s="1">
        <v>1750</v>
      </c>
      <c r="J7609" s="1">
        <f>MONTH(BART_Rides[[#This Row],[Date]])</f>
        <v>11</v>
      </c>
      <c r="K7609" s="1">
        <f>WEEKDAY(BART_Rides[[#This Row],[Date]],2)</f>
        <v>4</v>
      </c>
      <c r="L7609" s="1" t="str">
        <f>LEFT(BART_Rides[[#This Row],[Lines]],1)</f>
        <v>Y</v>
      </c>
      <c r="M7609" s="1" t="str">
        <f>IF(BART_Rides[[#This Row],[FirstLetter]]="Y","Yes","No")</f>
        <v>Yes</v>
      </c>
      <c r="N7609" s="1" t="str">
        <f>IF(OR(BART_Rides[[#This Row],[Station Code]]="EM", BART_Rides[[#This Row],[Station Code]]="MT", BART_Rides[[#This Row],[Station Code]]="PL", BART_Rides[[#This Row],[Station Code]]="CC"), "Yes", "No")</f>
        <v>No</v>
      </c>
    </row>
    <row r="7610" spans="6:14">
      <c r="F7610" s="3">
        <v>44505</v>
      </c>
      <c r="G7610" s="1" t="s">
        <v>39</v>
      </c>
      <c r="H7610" s="1" t="s">
        <v>105</v>
      </c>
      <c r="I7610" s="1">
        <v>1660</v>
      </c>
      <c r="J7610" s="1">
        <f>MONTH(BART_Rides[[#This Row],[Date]])</f>
        <v>11</v>
      </c>
      <c r="K7610" s="1">
        <f>WEEKDAY(BART_Rides[[#This Row],[Date]],2)</f>
        <v>5</v>
      </c>
      <c r="L7610" s="1" t="str">
        <f>LEFT(BART_Rides[[#This Row],[Lines]],1)</f>
        <v>Y</v>
      </c>
      <c r="M7610" s="1" t="str">
        <f>IF(BART_Rides[[#This Row],[FirstLetter]]="Y","Yes","No")</f>
        <v>Yes</v>
      </c>
      <c r="N7610" s="1" t="str">
        <f>IF(OR(BART_Rides[[#This Row],[Station Code]]="EM", BART_Rides[[#This Row],[Station Code]]="MT", BART_Rides[[#This Row],[Station Code]]="PL", BART_Rides[[#This Row],[Station Code]]="CC"), "Yes", "No")</f>
        <v>No</v>
      </c>
    </row>
    <row r="7611" spans="6:14">
      <c r="F7611" s="3">
        <v>44506</v>
      </c>
      <c r="G7611" s="1" t="s">
        <v>39</v>
      </c>
      <c r="H7611" s="1" t="s">
        <v>105</v>
      </c>
      <c r="I7611" s="1">
        <v>1020</v>
      </c>
      <c r="J7611" s="1">
        <f>MONTH(BART_Rides[[#This Row],[Date]])</f>
        <v>11</v>
      </c>
      <c r="K7611" s="1">
        <f>WEEKDAY(BART_Rides[[#This Row],[Date]],2)</f>
        <v>6</v>
      </c>
      <c r="L7611" s="1" t="str">
        <f>LEFT(BART_Rides[[#This Row],[Lines]],1)</f>
        <v>Y</v>
      </c>
      <c r="M7611" s="1" t="str">
        <f>IF(BART_Rides[[#This Row],[FirstLetter]]="Y","Yes","No")</f>
        <v>Yes</v>
      </c>
      <c r="N7611" s="1" t="str">
        <f>IF(OR(BART_Rides[[#This Row],[Station Code]]="EM", BART_Rides[[#This Row],[Station Code]]="MT", BART_Rides[[#This Row],[Station Code]]="PL", BART_Rides[[#This Row],[Station Code]]="CC"), "Yes", "No")</f>
        <v>No</v>
      </c>
    </row>
    <row r="7612" spans="6:14">
      <c r="F7612" s="3">
        <v>44507</v>
      </c>
      <c r="G7612" s="1" t="s">
        <v>39</v>
      </c>
      <c r="H7612" s="1" t="s">
        <v>105</v>
      </c>
      <c r="I7612" s="1">
        <v>751</v>
      </c>
      <c r="J7612" s="1">
        <f>MONTH(BART_Rides[[#This Row],[Date]])</f>
        <v>11</v>
      </c>
      <c r="K7612" s="1">
        <f>WEEKDAY(BART_Rides[[#This Row],[Date]],2)</f>
        <v>7</v>
      </c>
      <c r="L7612" s="1" t="str">
        <f>LEFT(BART_Rides[[#This Row],[Lines]],1)</f>
        <v>Y</v>
      </c>
      <c r="M7612" s="1" t="str">
        <f>IF(BART_Rides[[#This Row],[FirstLetter]]="Y","Yes","No")</f>
        <v>Yes</v>
      </c>
      <c r="N7612" s="1" t="str">
        <f>IF(OR(BART_Rides[[#This Row],[Station Code]]="EM", BART_Rides[[#This Row],[Station Code]]="MT", BART_Rides[[#This Row],[Station Code]]="PL", BART_Rides[[#This Row],[Station Code]]="CC"), "Yes", "No")</f>
        <v>No</v>
      </c>
    </row>
    <row r="7613" spans="6:14">
      <c r="F7613" s="3">
        <v>44508</v>
      </c>
      <c r="G7613" s="1" t="s">
        <v>39</v>
      </c>
      <c r="H7613" s="1" t="s">
        <v>105</v>
      </c>
      <c r="I7613" s="1">
        <v>1562</v>
      </c>
      <c r="J7613" s="1">
        <f>MONTH(BART_Rides[[#This Row],[Date]])</f>
        <v>11</v>
      </c>
      <c r="K7613" s="1">
        <f>WEEKDAY(BART_Rides[[#This Row],[Date]],2)</f>
        <v>1</v>
      </c>
      <c r="L7613" s="1" t="str">
        <f>LEFT(BART_Rides[[#This Row],[Lines]],1)</f>
        <v>Y</v>
      </c>
      <c r="M7613" s="1" t="str">
        <f>IF(BART_Rides[[#This Row],[FirstLetter]]="Y","Yes","No")</f>
        <v>Yes</v>
      </c>
      <c r="N7613" s="1" t="str">
        <f>IF(OR(BART_Rides[[#This Row],[Station Code]]="EM", BART_Rides[[#This Row],[Station Code]]="MT", BART_Rides[[#This Row],[Station Code]]="PL", BART_Rides[[#This Row],[Station Code]]="CC"), "Yes", "No")</f>
        <v>No</v>
      </c>
    </row>
    <row r="7614" spans="6:14">
      <c r="F7614" s="3">
        <v>44509</v>
      </c>
      <c r="G7614" s="1" t="s">
        <v>39</v>
      </c>
      <c r="H7614" s="1" t="s">
        <v>105</v>
      </c>
      <c r="I7614" s="1">
        <v>1678</v>
      </c>
      <c r="J7614" s="1">
        <f>MONTH(BART_Rides[[#This Row],[Date]])</f>
        <v>11</v>
      </c>
      <c r="K7614" s="1">
        <f>WEEKDAY(BART_Rides[[#This Row],[Date]],2)</f>
        <v>2</v>
      </c>
      <c r="L7614" s="1" t="str">
        <f>LEFT(BART_Rides[[#This Row],[Lines]],1)</f>
        <v>Y</v>
      </c>
      <c r="M7614" s="1" t="str">
        <f>IF(BART_Rides[[#This Row],[FirstLetter]]="Y","Yes","No")</f>
        <v>Yes</v>
      </c>
      <c r="N7614" s="1" t="str">
        <f>IF(OR(BART_Rides[[#This Row],[Station Code]]="EM", BART_Rides[[#This Row],[Station Code]]="MT", BART_Rides[[#This Row],[Station Code]]="PL", BART_Rides[[#This Row],[Station Code]]="CC"), "Yes", "No")</f>
        <v>No</v>
      </c>
    </row>
    <row r="7615" spans="6:14">
      <c r="F7615" s="3">
        <v>44510</v>
      </c>
      <c r="G7615" s="1" t="s">
        <v>39</v>
      </c>
      <c r="H7615" s="1" t="s">
        <v>105</v>
      </c>
      <c r="I7615" s="1">
        <v>1893</v>
      </c>
      <c r="J7615" s="1">
        <f>MONTH(BART_Rides[[#This Row],[Date]])</f>
        <v>11</v>
      </c>
      <c r="K7615" s="1">
        <f>WEEKDAY(BART_Rides[[#This Row],[Date]],2)</f>
        <v>3</v>
      </c>
      <c r="L7615" s="1" t="str">
        <f>LEFT(BART_Rides[[#This Row],[Lines]],1)</f>
        <v>Y</v>
      </c>
      <c r="M7615" s="1" t="str">
        <f>IF(BART_Rides[[#This Row],[FirstLetter]]="Y","Yes","No")</f>
        <v>Yes</v>
      </c>
      <c r="N7615" s="1" t="str">
        <f>IF(OR(BART_Rides[[#This Row],[Station Code]]="EM", BART_Rides[[#This Row],[Station Code]]="MT", BART_Rides[[#This Row],[Station Code]]="PL", BART_Rides[[#This Row],[Station Code]]="CC"), "Yes", "No")</f>
        <v>No</v>
      </c>
    </row>
    <row r="7616" spans="6:14">
      <c r="F7616" s="3">
        <v>44511</v>
      </c>
      <c r="G7616" s="1" t="s">
        <v>39</v>
      </c>
      <c r="H7616" s="1" t="s">
        <v>105</v>
      </c>
      <c r="I7616" s="1">
        <v>1563</v>
      </c>
      <c r="J7616" s="1">
        <f>MONTH(BART_Rides[[#This Row],[Date]])</f>
        <v>11</v>
      </c>
      <c r="K7616" s="1">
        <f>WEEKDAY(BART_Rides[[#This Row],[Date]],2)</f>
        <v>4</v>
      </c>
      <c r="L7616" s="1" t="str">
        <f>LEFT(BART_Rides[[#This Row],[Lines]],1)</f>
        <v>Y</v>
      </c>
      <c r="M7616" s="1" t="str">
        <f>IF(BART_Rides[[#This Row],[FirstLetter]]="Y","Yes","No")</f>
        <v>Yes</v>
      </c>
      <c r="N7616" s="1" t="str">
        <f>IF(OR(BART_Rides[[#This Row],[Station Code]]="EM", BART_Rides[[#This Row],[Station Code]]="MT", BART_Rides[[#This Row],[Station Code]]="PL", BART_Rides[[#This Row],[Station Code]]="CC"), "Yes", "No")</f>
        <v>No</v>
      </c>
    </row>
    <row r="7617" spans="6:14">
      <c r="F7617" s="3">
        <v>44512</v>
      </c>
      <c r="G7617" s="1" t="s">
        <v>39</v>
      </c>
      <c r="H7617" s="1" t="s">
        <v>105</v>
      </c>
      <c r="I7617" s="1">
        <v>1723</v>
      </c>
      <c r="J7617" s="1">
        <f>MONTH(BART_Rides[[#This Row],[Date]])</f>
        <v>11</v>
      </c>
      <c r="K7617" s="1">
        <f>WEEKDAY(BART_Rides[[#This Row],[Date]],2)</f>
        <v>5</v>
      </c>
      <c r="L7617" s="1" t="str">
        <f>LEFT(BART_Rides[[#This Row],[Lines]],1)</f>
        <v>Y</v>
      </c>
      <c r="M7617" s="1" t="str">
        <f>IF(BART_Rides[[#This Row],[FirstLetter]]="Y","Yes","No")</f>
        <v>Yes</v>
      </c>
      <c r="N7617" s="1" t="str">
        <f>IF(OR(BART_Rides[[#This Row],[Station Code]]="EM", BART_Rides[[#This Row],[Station Code]]="MT", BART_Rides[[#This Row],[Station Code]]="PL", BART_Rides[[#This Row],[Station Code]]="CC"), "Yes", "No")</f>
        <v>No</v>
      </c>
    </row>
    <row r="7618" spans="6:14">
      <c r="F7618" s="3">
        <v>44513</v>
      </c>
      <c r="G7618" s="1" t="s">
        <v>39</v>
      </c>
      <c r="H7618" s="1" t="s">
        <v>105</v>
      </c>
      <c r="I7618" s="1">
        <v>1003</v>
      </c>
      <c r="J7618" s="1">
        <f>MONTH(BART_Rides[[#This Row],[Date]])</f>
        <v>11</v>
      </c>
      <c r="K7618" s="1">
        <f>WEEKDAY(BART_Rides[[#This Row],[Date]],2)</f>
        <v>6</v>
      </c>
      <c r="L7618" s="1" t="str">
        <f>LEFT(BART_Rides[[#This Row],[Lines]],1)</f>
        <v>Y</v>
      </c>
      <c r="M7618" s="1" t="str">
        <f>IF(BART_Rides[[#This Row],[FirstLetter]]="Y","Yes","No")</f>
        <v>Yes</v>
      </c>
      <c r="N7618" s="1" t="str">
        <f>IF(OR(BART_Rides[[#This Row],[Station Code]]="EM", BART_Rides[[#This Row],[Station Code]]="MT", BART_Rides[[#This Row],[Station Code]]="PL", BART_Rides[[#This Row],[Station Code]]="CC"), "Yes", "No")</f>
        <v>No</v>
      </c>
    </row>
    <row r="7619" spans="6:14">
      <c r="F7619" s="3">
        <v>44514</v>
      </c>
      <c r="G7619" s="1" t="s">
        <v>39</v>
      </c>
      <c r="H7619" s="1" t="s">
        <v>105</v>
      </c>
      <c r="I7619" s="1">
        <v>726</v>
      </c>
      <c r="J7619" s="1">
        <f>MONTH(BART_Rides[[#This Row],[Date]])</f>
        <v>11</v>
      </c>
      <c r="K7619" s="1">
        <f>WEEKDAY(BART_Rides[[#This Row],[Date]],2)</f>
        <v>7</v>
      </c>
      <c r="L7619" s="1" t="str">
        <f>LEFT(BART_Rides[[#This Row],[Lines]],1)</f>
        <v>Y</v>
      </c>
      <c r="M7619" s="1" t="str">
        <f>IF(BART_Rides[[#This Row],[FirstLetter]]="Y","Yes","No")</f>
        <v>Yes</v>
      </c>
      <c r="N7619" s="1" t="str">
        <f>IF(OR(BART_Rides[[#This Row],[Station Code]]="EM", BART_Rides[[#This Row],[Station Code]]="MT", BART_Rides[[#This Row],[Station Code]]="PL", BART_Rides[[#This Row],[Station Code]]="CC"), "Yes", "No")</f>
        <v>No</v>
      </c>
    </row>
    <row r="7620" spans="6:14">
      <c r="F7620" s="3">
        <v>44515</v>
      </c>
      <c r="G7620" s="1" t="s">
        <v>39</v>
      </c>
      <c r="H7620" s="1" t="s">
        <v>105</v>
      </c>
      <c r="I7620" s="1">
        <v>1582</v>
      </c>
      <c r="J7620" s="1">
        <f>MONTH(BART_Rides[[#This Row],[Date]])</f>
        <v>11</v>
      </c>
      <c r="K7620" s="1">
        <f>WEEKDAY(BART_Rides[[#This Row],[Date]],2)</f>
        <v>1</v>
      </c>
      <c r="L7620" s="1" t="str">
        <f>LEFT(BART_Rides[[#This Row],[Lines]],1)</f>
        <v>Y</v>
      </c>
      <c r="M7620" s="1" t="str">
        <f>IF(BART_Rides[[#This Row],[FirstLetter]]="Y","Yes","No")</f>
        <v>Yes</v>
      </c>
      <c r="N7620" s="1" t="str">
        <f>IF(OR(BART_Rides[[#This Row],[Station Code]]="EM", BART_Rides[[#This Row],[Station Code]]="MT", BART_Rides[[#This Row],[Station Code]]="PL", BART_Rides[[#This Row],[Station Code]]="CC"), "Yes", "No")</f>
        <v>No</v>
      </c>
    </row>
    <row r="7621" spans="6:14">
      <c r="F7621" s="3">
        <v>44516</v>
      </c>
      <c r="G7621" s="1" t="s">
        <v>39</v>
      </c>
      <c r="H7621" s="1" t="s">
        <v>105</v>
      </c>
      <c r="I7621" s="1">
        <v>1741</v>
      </c>
      <c r="J7621" s="1">
        <f>MONTH(BART_Rides[[#This Row],[Date]])</f>
        <v>11</v>
      </c>
      <c r="K7621" s="1">
        <f>WEEKDAY(BART_Rides[[#This Row],[Date]],2)</f>
        <v>2</v>
      </c>
      <c r="L7621" s="1" t="str">
        <f>LEFT(BART_Rides[[#This Row],[Lines]],1)</f>
        <v>Y</v>
      </c>
      <c r="M7621" s="1" t="str">
        <f>IF(BART_Rides[[#This Row],[FirstLetter]]="Y","Yes","No")</f>
        <v>Yes</v>
      </c>
      <c r="N7621" s="1" t="str">
        <f>IF(OR(BART_Rides[[#This Row],[Station Code]]="EM", BART_Rides[[#This Row],[Station Code]]="MT", BART_Rides[[#This Row],[Station Code]]="PL", BART_Rides[[#This Row],[Station Code]]="CC"), "Yes", "No")</f>
        <v>No</v>
      </c>
    </row>
    <row r="7622" spans="6:14">
      <c r="F7622" s="3">
        <v>44517</v>
      </c>
      <c r="G7622" s="1" t="s">
        <v>39</v>
      </c>
      <c r="H7622" s="1" t="s">
        <v>105</v>
      </c>
      <c r="I7622" s="1">
        <v>1844</v>
      </c>
      <c r="J7622" s="1">
        <f>MONTH(BART_Rides[[#This Row],[Date]])</f>
        <v>11</v>
      </c>
      <c r="K7622" s="1">
        <f>WEEKDAY(BART_Rides[[#This Row],[Date]],2)</f>
        <v>3</v>
      </c>
      <c r="L7622" s="1" t="str">
        <f>LEFT(BART_Rides[[#This Row],[Lines]],1)</f>
        <v>Y</v>
      </c>
      <c r="M7622" s="1" t="str">
        <f>IF(BART_Rides[[#This Row],[FirstLetter]]="Y","Yes","No")</f>
        <v>Yes</v>
      </c>
      <c r="N7622" s="1" t="str">
        <f>IF(OR(BART_Rides[[#This Row],[Station Code]]="EM", BART_Rides[[#This Row],[Station Code]]="MT", BART_Rides[[#This Row],[Station Code]]="PL", BART_Rides[[#This Row],[Station Code]]="CC"), "Yes", "No")</f>
        <v>No</v>
      </c>
    </row>
    <row r="7623" spans="6:14">
      <c r="F7623" s="3">
        <v>44518</v>
      </c>
      <c r="G7623" s="1" t="s">
        <v>39</v>
      </c>
      <c r="H7623" s="1" t="s">
        <v>105</v>
      </c>
      <c r="I7623" s="1">
        <v>1894</v>
      </c>
      <c r="J7623" s="1">
        <f>MONTH(BART_Rides[[#This Row],[Date]])</f>
        <v>11</v>
      </c>
      <c r="K7623" s="1">
        <f>WEEKDAY(BART_Rides[[#This Row],[Date]],2)</f>
        <v>4</v>
      </c>
      <c r="L7623" s="1" t="str">
        <f>LEFT(BART_Rides[[#This Row],[Lines]],1)</f>
        <v>Y</v>
      </c>
      <c r="M7623" s="1" t="str">
        <f>IF(BART_Rides[[#This Row],[FirstLetter]]="Y","Yes","No")</f>
        <v>Yes</v>
      </c>
      <c r="N7623" s="1" t="str">
        <f>IF(OR(BART_Rides[[#This Row],[Station Code]]="EM", BART_Rides[[#This Row],[Station Code]]="MT", BART_Rides[[#This Row],[Station Code]]="PL", BART_Rides[[#This Row],[Station Code]]="CC"), "Yes", "No")</f>
        <v>No</v>
      </c>
    </row>
    <row r="7624" spans="6:14">
      <c r="F7624" s="3">
        <v>44519</v>
      </c>
      <c r="G7624" s="1" t="s">
        <v>39</v>
      </c>
      <c r="H7624" s="1" t="s">
        <v>105</v>
      </c>
      <c r="I7624" s="1">
        <v>1675</v>
      </c>
      <c r="J7624" s="1">
        <f>MONTH(BART_Rides[[#This Row],[Date]])</f>
        <v>11</v>
      </c>
      <c r="K7624" s="1">
        <f>WEEKDAY(BART_Rides[[#This Row],[Date]],2)</f>
        <v>5</v>
      </c>
      <c r="L7624" s="1" t="str">
        <f>LEFT(BART_Rides[[#This Row],[Lines]],1)</f>
        <v>Y</v>
      </c>
      <c r="M7624" s="1" t="str">
        <f>IF(BART_Rides[[#This Row],[FirstLetter]]="Y","Yes","No")</f>
        <v>Yes</v>
      </c>
      <c r="N7624" s="1" t="str">
        <f>IF(OR(BART_Rides[[#This Row],[Station Code]]="EM", BART_Rides[[#This Row],[Station Code]]="MT", BART_Rides[[#This Row],[Station Code]]="PL", BART_Rides[[#This Row],[Station Code]]="CC"), "Yes", "No")</f>
        <v>No</v>
      </c>
    </row>
    <row r="7625" spans="6:14">
      <c r="F7625" s="3">
        <v>44520</v>
      </c>
      <c r="G7625" s="1" t="s">
        <v>39</v>
      </c>
      <c r="H7625" s="1" t="s">
        <v>105</v>
      </c>
      <c r="I7625" s="1">
        <v>1100</v>
      </c>
      <c r="J7625" s="1">
        <f>MONTH(BART_Rides[[#This Row],[Date]])</f>
        <v>11</v>
      </c>
      <c r="K7625" s="1">
        <f>WEEKDAY(BART_Rides[[#This Row],[Date]],2)</f>
        <v>6</v>
      </c>
      <c r="L7625" s="1" t="str">
        <f>LEFT(BART_Rides[[#This Row],[Lines]],1)</f>
        <v>Y</v>
      </c>
      <c r="M7625" s="1" t="str">
        <f>IF(BART_Rides[[#This Row],[FirstLetter]]="Y","Yes","No")</f>
        <v>Yes</v>
      </c>
      <c r="N7625" s="1" t="str">
        <f>IF(OR(BART_Rides[[#This Row],[Station Code]]="EM", BART_Rides[[#This Row],[Station Code]]="MT", BART_Rides[[#This Row],[Station Code]]="PL", BART_Rides[[#This Row],[Station Code]]="CC"), "Yes", "No")</f>
        <v>No</v>
      </c>
    </row>
    <row r="7626" spans="6:14">
      <c r="F7626" s="3">
        <v>44521</v>
      </c>
      <c r="G7626" s="1" t="s">
        <v>39</v>
      </c>
      <c r="H7626" s="1" t="s">
        <v>105</v>
      </c>
      <c r="I7626" s="1">
        <v>779</v>
      </c>
      <c r="J7626" s="1">
        <f>MONTH(BART_Rides[[#This Row],[Date]])</f>
        <v>11</v>
      </c>
      <c r="K7626" s="1">
        <f>WEEKDAY(BART_Rides[[#This Row],[Date]],2)</f>
        <v>7</v>
      </c>
      <c r="L7626" s="1" t="str">
        <f>LEFT(BART_Rides[[#This Row],[Lines]],1)</f>
        <v>Y</v>
      </c>
      <c r="M7626" s="1" t="str">
        <f>IF(BART_Rides[[#This Row],[FirstLetter]]="Y","Yes","No")</f>
        <v>Yes</v>
      </c>
      <c r="N7626" s="1" t="str">
        <f>IF(OR(BART_Rides[[#This Row],[Station Code]]="EM", BART_Rides[[#This Row],[Station Code]]="MT", BART_Rides[[#This Row],[Station Code]]="PL", BART_Rides[[#This Row],[Station Code]]="CC"), "Yes", "No")</f>
        <v>No</v>
      </c>
    </row>
    <row r="7627" spans="6:14">
      <c r="F7627" s="3">
        <v>44522</v>
      </c>
      <c r="G7627" s="1" t="s">
        <v>39</v>
      </c>
      <c r="H7627" s="1" t="s">
        <v>105</v>
      </c>
      <c r="I7627" s="1">
        <v>1536</v>
      </c>
      <c r="J7627" s="1">
        <f>MONTH(BART_Rides[[#This Row],[Date]])</f>
        <v>11</v>
      </c>
      <c r="K7627" s="1">
        <f>WEEKDAY(BART_Rides[[#This Row],[Date]],2)</f>
        <v>1</v>
      </c>
      <c r="L7627" s="1" t="str">
        <f>LEFT(BART_Rides[[#This Row],[Lines]],1)</f>
        <v>Y</v>
      </c>
      <c r="M7627" s="1" t="str">
        <f>IF(BART_Rides[[#This Row],[FirstLetter]]="Y","Yes","No")</f>
        <v>Yes</v>
      </c>
      <c r="N7627" s="1" t="str">
        <f>IF(OR(BART_Rides[[#This Row],[Station Code]]="EM", BART_Rides[[#This Row],[Station Code]]="MT", BART_Rides[[#This Row],[Station Code]]="PL", BART_Rides[[#This Row],[Station Code]]="CC"), "Yes", "No")</f>
        <v>No</v>
      </c>
    </row>
    <row r="7628" spans="6:14">
      <c r="F7628" s="3">
        <v>44523</v>
      </c>
      <c r="G7628" s="1" t="s">
        <v>39</v>
      </c>
      <c r="H7628" s="1" t="s">
        <v>105</v>
      </c>
      <c r="I7628" s="1">
        <v>1635</v>
      </c>
      <c r="J7628" s="1">
        <f>MONTH(BART_Rides[[#This Row],[Date]])</f>
        <v>11</v>
      </c>
      <c r="K7628" s="1">
        <f>WEEKDAY(BART_Rides[[#This Row],[Date]],2)</f>
        <v>2</v>
      </c>
      <c r="L7628" s="1" t="str">
        <f>LEFT(BART_Rides[[#This Row],[Lines]],1)</f>
        <v>Y</v>
      </c>
      <c r="M7628" s="1" t="str">
        <f>IF(BART_Rides[[#This Row],[FirstLetter]]="Y","Yes","No")</f>
        <v>Yes</v>
      </c>
      <c r="N7628" s="1" t="str">
        <f>IF(OR(BART_Rides[[#This Row],[Station Code]]="EM", BART_Rides[[#This Row],[Station Code]]="MT", BART_Rides[[#This Row],[Station Code]]="PL", BART_Rides[[#This Row],[Station Code]]="CC"), "Yes", "No")</f>
        <v>No</v>
      </c>
    </row>
    <row r="7629" spans="6:14">
      <c r="F7629" s="3">
        <v>44524</v>
      </c>
      <c r="G7629" s="1" t="s">
        <v>39</v>
      </c>
      <c r="H7629" s="1" t="s">
        <v>105</v>
      </c>
      <c r="I7629" s="1">
        <v>1519</v>
      </c>
      <c r="J7629" s="1">
        <f>MONTH(BART_Rides[[#This Row],[Date]])</f>
        <v>11</v>
      </c>
      <c r="K7629" s="1">
        <f>WEEKDAY(BART_Rides[[#This Row],[Date]],2)</f>
        <v>3</v>
      </c>
      <c r="L7629" s="1" t="str">
        <f>LEFT(BART_Rides[[#This Row],[Lines]],1)</f>
        <v>Y</v>
      </c>
      <c r="M7629" s="1" t="str">
        <f>IF(BART_Rides[[#This Row],[FirstLetter]]="Y","Yes","No")</f>
        <v>Yes</v>
      </c>
      <c r="N7629" s="1" t="str">
        <f>IF(OR(BART_Rides[[#This Row],[Station Code]]="EM", BART_Rides[[#This Row],[Station Code]]="MT", BART_Rides[[#This Row],[Station Code]]="PL", BART_Rides[[#This Row],[Station Code]]="CC"), "Yes", "No")</f>
        <v>No</v>
      </c>
    </row>
    <row r="7630" spans="6:14">
      <c r="F7630" s="3">
        <v>44525</v>
      </c>
      <c r="G7630" s="1" t="s">
        <v>39</v>
      </c>
      <c r="H7630" s="1" t="s">
        <v>105</v>
      </c>
      <c r="I7630" s="1">
        <v>533</v>
      </c>
      <c r="J7630" s="1">
        <f>MONTH(BART_Rides[[#This Row],[Date]])</f>
        <v>11</v>
      </c>
      <c r="K7630" s="1">
        <f>WEEKDAY(BART_Rides[[#This Row],[Date]],2)</f>
        <v>4</v>
      </c>
      <c r="L7630" s="1" t="str">
        <f>LEFT(BART_Rides[[#This Row],[Lines]],1)</f>
        <v>Y</v>
      </c>
      <c r="M7630" s="1" t="str">
        <f>IF(BART_Rides[[#This Row],[FirstLetter]]="Y","Yes","No")</f>
        <v>Yes</v>
      </c>
      <c r="N7630" s="1" t="str">
        <f>IF(OR(BART_Rides[[#This Row],[Station Code]]="EM", BART_Rides[[#This Row],[Station Code]]="MT", BART_Rides[[#This Row],[Station Code]]="PL", BART_Rides[[#This Row],[Station Code]]="CC"), "Yes", "No")</f>
        <v>No</v>
      </c>
    </row>
    <row r="7631" spans="6:14">
      <c r="F7631" s="3">
        <v>44526</v>
      </c>
      <c r="G7631" s="1" t="s">
        <v>39</v>
      </c>
      <c r="H7631" s="1" t="s">
        <v>105</v>
      </c>
      <c r="I7631" s="1">
        <v>1040</v>
      </c>
      <c r="J7631" s="1">
        <f>MONTH(BART_Rides[[#This Row],[Date]])</f>
        <v>11</v>
      </c>
      <c r="K7631" s="1">
        <f>WEEKDAY(BART_Rides[[#This Row],[Date]],2)</f>
        <v>5</v>
      </c>
      <c r="L7631" s="1" t="str">
        <f>LEFT(BART_Rides[[#This Row],[Lines]],1)</f>
        <v>Y</v>
      </c>
      <c r="M7631" s="1" t="str">
        <f>IF(BART_Rides[[#This Row],[FirstLetter]]="Y","Yes","No")</f>
        <v>Yes</v>
      </c>
      <c r="N7631" s="1" t="str">
        <f>IF(OR(BART_Rides[[#This Row],[Station Code]]="EM", BART_Rides[[#This Row],[Station Code]]="MT", BART_Rides[[#This Row],[Station Code]]="PL", BART_Rides[[#This Row],[Station Code]]="CC"), "Yes", "No")</f>
        <v>No</v>
      </c>
    </row>
    <row r="7632" spans="6:14">
      <c r="F7632" s="3">
        <v>44527</v>
      </c>
      <c r="G7632" s="1" t="s">
        <v>39</v>
      </c>
      <c r="H7632" s="1" t="s">
        <v>105</v>
      </c>
      <c r="I7632" s="1">
        <v>1013</v>
      </c>
      <c r="J7632" s="1">
        <f>MONTH(BART_Rides[[#This Row],[Date]])</f>
        <v>11</v>
      </c>
      <c r="K7632" s="1">
        <f>WEEKDAY(BART_Rides[[#This Row],[Date]],2)</f>
        <v>6</v>
      </c>
      <c r="L7632" s="1" t="str">
        <f>LEFT(BART_Rides[[#This Row],[Lines]],1)</f>
        <v>Y</v>
      </c>
      <c r="M7632" s="1" t="str">
        <f>IF(BART_Rides[[#This Row],[FirstLetter]]="Y","Yes","No")</f>
        <v>Yes</v>
      </c>
      <c r="N7632" s="1" t="str">
        <f>IF(OR(BART_Rides[[#This Row],[Station Code]]="EM", BART_Rides[[#This Row],[Station Code]]="MT", BART_Rides[[#This Row],[Station Code]]="PL", BART_Rides[[#This Row],[Station Code]]="CC"), "Yes", "No")</f>
        <v>No</v>
      </c>
    </row>
    <row r="7633" spans="6:14">
      <c r="F7633" s="3">
        <v>44528</v>
      </c>
      <c r="G7633" s="1" t="s">
        <v>39</v>
      </c>
      <c r="H7633" s="1" t="s">
        <v>105</v>
      </c>
      <c r="I7633" s="1">
        <v>671</v>
      </c>
      <c r="J7633" s="1">
        <f>MONTH(BART_Rides[[#This Row],[Date]])</f>
        <v>11</v>
      </c>
      <c r="K7633" s="1">
        <f>WEEKDAY(BART_Rides[[#This Row],[Date]],2)</f>
        <v>7</v>
      </c>
      <c r="L7633" s="1" t="str">
        <f>LEFT(BART_Rides[[#This Row],[Lines]],1)</f>
        <v>Y</v>
      </c>
      <c r="M7633" s="1" t="str">
        <f>IF(BART_Rides[[#This Row],[FirstLetter]]="Y","Yes","No")</f>
        <v>Yes</v>
      </c>
      <c r="N7633" s="1" t="str">
        <f>IF(OR(BART_Rides[[#This Row],[Station Code]]="EM", BART_Rides[[#This Row],[Station Code]]="MT", BART_Rides[[#This Row],[Station Code]]="PL", BART_Rides[[#This Row],[Station Code]]="CC"), "Yes", "No")</f>
        <v>No</v>
      </c>
    </row>
    <row r="7634" spans="6:14">
      <c r="F7634" s="3">
        <v>44529</v>
      </c>
      <c r="G7634" s="1" t="s">
        <v>39</v>
      </c>
      <c r="H7634" s="1" t="s">
        <v>105</v>
      </c>
      <c r="I7634" s="1">
        <v>1488</v>
      </c>
      <c r="J7634" s="1">
        <f>MONTH(BART_Rides[[#This Row],[Date]])</f>
        <v>11</v>
      </c>
      <c r="K7634" s="1">
        <f>WEEKDAY(BART_Rides[[#This Row],[Date]],2)</f>
        <v>1</v>
      </c>
      <c r="L7634" s="1" t="str">
        <f>LEFT(BART_Rides[[#This Row],[Lines]],1)</f>
        <v>Y</v>
      </c>
      <c r="M7634" s="1" t="str">
        <f>IF(BART_Rides[[#This Row],[FirstLetter]]="Y","Yes","No")</f>
        <v>Yes</v>
      </c>
      <c r="N7634" s="1" t="str">
        <f>IF(OR(BART_Rides[[#This Row],[Station Code]]="EM", BART_Rides[[#This Row],[Station Code]]="MT", BART_Rides[[#This Row],[Station Code]]="PL", BART_Rides[[#This Row],[Station Code]]="CC"), "Yes", "No")</f>
        <v>No</v>
      </c>
    </row>
    <row r="7635" spans="6:14">
      <c r="F7635" s="3">
        <v>44530</v>
      </c>
      <c r="G7635" s="1" t="s">
        <v>39</v>
      </c>
      <c r="H7635" s="1" t="s">
        <v>105</v>
      </c>
      <c r="I7635" s="1">
        <v>1706</v>
      </c>
      <c r="J7635" s="1">
        <f>MONTH(BART_Rides[[#This Row],[Date]])</f>
        <v>11</v>
      </c>
      <c r="K7635" s="1">
        <f>WEEKDAY(BART_Rides[[#This Row],[Date]],2)</f>
        <v>2</v>
      </c>
      <c r="L7635" s="1" t="str">
        <f>LEFT(BART_Rides[[#This Row],[Lines]],1)</f>
        <v>Y</v>
      </c>
      <c r="M7635" s="1" t="str">
        <f>IF(BART_Rides[[#This Row],[FirstLetter]]="Y","Yes","No")</f>
        <v>Yes</v>
      </c>
      <c r="N7635" s="1" t="str">
        <f>IF(OR(BART_Rides[[#This Row],[Station Code]]="EM", BART_Rides[[#This Row],[Station Code]]="MT", BART_Rides[[#This Row],[Station Code]]="PL", BART_Rides[[#This Row],[Station Code]]="CC"), "Yes", "No")</f>
        <v>No</v>
      </c>
    </row>
    <row r="7636" spans="6:14">
      <c r="F7636" s="3">
        <v>44531</v>
      </c>
      <c r="G7636" s="1" t="s">
        <v>39</v>
      </c>
      <c r="H7636" s="1" t="s">
        <v>105</v>
      </c>
      <c r="I7636" s="1">
        <v>1728</v>
      </c>
      <c r="J7636" s="1">
        <f>MONTH(BART_Rides[[#This Row],[Date]])</f>
        <v>12</v>
      </c>
      <c r="K7636" s="1">
        <f>WEEKDAY(BART_Rides[[#This Row],[Date]],2)</f>
        <v>3</v>
      </c>
      <c r="L7636" s="1" t="str">
        <f>LEFT(BART_Rides[[#This Row],[Lines]],1)</f>
        <v>Y</v>
      </c>
      <c r="M7636" s="1" t="str">
        <f>IF(BART_Rides[[#This Row],[FirstLetter]]="Y","Yes","No")</f>
        <v>Yes</v>
      </c>
      <c r="N7636" s="1" t="str">
        <f>IF(OR(BART_Rides[[#This Row],[Station Code]]="EM", BART_Rides[[#This Row],[Station Code]]="MT", BART_Rides[[#This Row],[Station Code]]="PL", BART_Rides[[#This Row],[Station Code]]="CC"), "Yes", "No")</f>
        <v>No</v>
      </c>
    </row>
    <row r="7637" spans="6:14">
      <c r="F7637" s="3">
        <v>44532</v>
      </c>
      <c r="G7637" s="1" t="s">
        <v>39</v>
      </c>
      <c r="H7637" s="1" t="s">
        <v>105</v>
      </c>
      <c r="I7637" s="1">
        <v>1743</v>
      </c>
      <c r="J7637" s="1">
        <f>MONTH(BART_Rides[[#This Row],[Date]])</f>
        <v>12</v>
      </c>
      <c r="K7637" s="1">
        <f>WEEKDAY(BART_Rides[[#This Row],[Date]],2)</f>
        <v>4</v>
      </c>
      <c r="L7637" s="1" t="str">
        <f>LEFT(BART_Rides[[#This Row],[Lines]],1)</f>
        <v>Y</v>
      </c>
      <c r="M7637" s="1" t="str">
        <f>IF(BART_Rides[[#This Row],[FirstLetter]]="Y","Yes","No")</f>
        <v>Yes</v>
      </c>
      <c r="N7637" s="1" t="str">
        <f>IF(OR(BART_Rides[[#This Row],[Station Code]]="EM", BART_Rides[[#This Row],[Station Code]]="MT", BART_Rides[[#This Row],[Station Code]]="PL", BART_Rides[[#This Row],[Station Code]]="CC"), "Yes", "No")</f>
        <v>No</v>
      </c>
    </row>
    <row r="7638" spans="6:14">
      <c r="F7638" s="3">
        <v>44533</v>
      </c>
      <c r="G7638" s="1" t="s">
        <v>39</v>
      </c>
      <c r="H7638" s="1" t="s">
        <v>105</v>
      </c>
      <c r="I7638" s="1">
        <v>1706</v>
      </c>
      <c r="J7638" s="1">
        <f>MONTH(BART_Rides[[#This Row],[Date]])</f>
        <v>12</v>
      </c>
      <c r="K7638" s="1">
        <f>WEEKDAY(BART_Rides[[#This Row],[Date]],2)</f>
        <v>5</v>
      </c>
      <c r="L7638" s="1" t="str">
        <f>LEFT(BART_Rides[[#This Row],[Lines]],1)</f>
        <v>Y</v>
      </c>
      <c r="M7638" s="1" t="str">
        <f>IF(BART_Rides[[#This Row],[FirstLetter]]="Y","Yes","No")</f>
        <v>Yes</v>
      </c>
      <c r="N7638" s="1" t="str">
        <f>IF(OR(BART_Rides[[#This Row],[Station Code]]="EM", BART_Rides[[#This Row],[Station Code]]="MT", BART_Rides[[#This Row],[Station Code]]="PL", BART_Rides[[#This Row],[Station Code]]="CC"), "Yes", "No")</f>
        <v>No</v>
      </c>
    </row>
    <row r="7639" spans="6:14">
      <c r="F7639" s="3">
        <v>44534</v>
      </c>
      <c r="G7639" s="1" t="s">
        <v>39</v>
      </c>
      <c r="H7639" s="1" t="s">
        <v>105</v>
      </c>
      <c r="I7639" s="1">
        <v>1119</v>
      </c>
      <c r="J7639" s="1">
        <f>MONTH(BART_Rides[[#This Row],[Date]])</f>
        <v>12</v>
      </c>
      <c r="K7639" s="1">
        <f>WEEKDAY(BART_Rides[[#This Row],[Date]],2)</f>
        <v>6</v>
      </c>
      <c r="L7639" s="1" t="str">
        <f>LEFT(BART_Rides[[#This Row],[Lines]],1)</f>
        <v>Y</v>
      </c>
      <c r="M7639" s="1" t="str">
        <f>IF(BART_Rides[[#This Row],[FirstLetter]]="Y","Yes","No")</f>
        <v>Yes</v>
      </c>
      <c r="N7639" s="1" t="str">
        <f>IF(OR(BART_Rides[[#This Row],[Station Code]]="EM", BART_Rides[[#This Row],[Station Code]]="MT", BART_Rides[[#This Row],[Station Code]]="PL", BART_Rides[[#This Row],[Station Code]]="CC"), "Yes", "No")</f>
        <v>No</v>
      </c>
    </row>
    <row r="7640" spans="6:14">
      <c r="F7640" s="3">
        <v>44535</v>
      </c>
      <c r="G7640" s="1" t="s">
        <v>39</v>
      </c>
      <c r="H7640" s="1" t="s">
        <v>105</v>
      </c>
      <c r="I7640" s="1">
        <v>718</v>
      </c>
      <c r="J7640" s="1">
        <f>MONTH(BART_Rides[[#This Row],[Date]])</f>
        <v>12</v>
      </c>
      <c r="K7640" s="1">
        <f>WEEKDAY(BART_Rides[[#This Row],[Date]],2)</f>
        <v>7</v>
      </c>
      <c r="L7640" s="1" t="str">
        <f>LEFT(BART_Rides[[#This Row],[Lines]],1)</f>
        <v>Y</v>
      </c>
      <c r="M7640" s="1" t="str">
        <f>IF(BART_Rides[[#This Row],[FirstLetter]]="Y","Yes","No")</f>
        <v>Yes</v>
      </c>
      <c r="N7640" s="1" t="str">
        <f>IF(OR(BART_Rides[[#This Row],[Station Code]]="EM", BART_Rides[[#This Row],[Station Code]]="MT", BART_Rides[[#This Row],[Station Code]]="PL", BART_Rides[[#This Row],[Station Code]]="CC"), "Yes", "No")</f>
        <v>No</v>
      </c>
    </row>
    <row r="7641" spans="6:14">
      <c r="F7641" s="3">
        <v>44536</v>
      </c>
      <c r="G7641" s="1" t="s">
        <v>39</v>
      </c>
      <c r="H7641" s="1" t="s">
        <v>105</v>
      </c>
      <c r="I7641" s="1">
        <v>1555</v>
      </c>
      <c r="J7641" s="1">
        <f>MONTH(BART_Rides[[#This Row],[Date]])</f>
        <v>12</v>
      </c>
      <c r="K7641" s="1">
        <f>WEEKDAY(BART_Rides[[#This Row],[Date]],2)</f>
        <v>1</v>
      </c>
      <c r="L7641" s="1" t="str">
        <f>LEFT(BART_Rides[[#This Row],[Lines]],1)</f>
        <v>Y</v>
      </c>
      <c r="M7641" s="1" t="str">
        <f>IF(BART_Rides[[#This Row],[FirstLetter]]="Y","Yes","No")</f>
        <v>Yes</v>
      </c>
      <c r="N7641" s="1" t="str">
        <f>IF(OR(BART_Rides[[#This Row],[Station Code]]="EM", BART_Rides[[#This Row],[Station Code]]="MT", BART_Rides[[#This Row],[Station Code]]="PL", BART_Rides[[#This Row],[Station Code]]="CC"), "Yes", "No")</f>
        <v>No</v>
      </c>
    </row>
    <row r="7642" spans="6:14">
      <c r="F7642" s="3">
        <v>44537</v>
      </c>
      <c r="G7642" s="1" t="s">
        <v>39</v>
      </c>
      <c r="H7642" s="1" t="s">
        <v>105</v>
      </c>
      <c r="I7642" s="1">
        <v>1741</v>
      </c>
      <c r="J7642" s="1">
        <f>MONTH(BART_Rides[[#This Row],[Date]])</f>
        <v>12</v>
      </c>
      <c r="K7642" s="1">
        <f>WEEKDAY(BART_Rides[[#This Row],[Date]],2)</f>
        <v>2</v>
      </c>
      <c r="L7642" s="1" t="str">
        <f>LEFT(BART_Rides[[#This Row],[Lines]],1)</f>
        <v>Y</v>
      </c>
      <c r="M7642" s="1" t="str">
        <f>IF(BART_Rides[[#This Row],[FirstLetter]]="Y","Yes","No")</f>
        <v>Yes</v>
      </c>
      <c r="N7642" s="1" t="str">
        <f>IF(OR(BART_Rides[[#This Row],[Station Code]]="EM", BART_Rides[[#This Row],[Station Code]]="MT", BART_Rides[[#This Row],[Station Code]]="PL", BART_Rides[[#This Row],[Station Code]]="CC"), "Yes", "No")</f>
        <v>No</v>
      </c>
    </row>
    <row r="7643" spans="6:14">
      <c r="F7643" s="3">
        <v>44538</v>
      </c>
      <c r="G7643" s="1" t="s">
        <v>39</v>
      </c>
      <c r="H7643" s="1" t="s">
        <v>105</v>
      </c>
      <c r="I7643" s="1">
        <v>1916</v>
      </c>
      <c r="J7643" s="1">
        <f>MONTH(BART_Rides[[#This Row],[Date]])</f>
        <v>12</v>
      </c>
      <c r="K7643" s="1">
        <f>WEEKDAY(BART_Rides[[#This Row],[Date]],2)</f>
        <v>3</v>
      </c>
      <c r="L7643" s="1" t="str">
        <f>LEFT(BART_Rides[[#This Row],[Lines]],1)</f>
        <v>Y</v>
      </c>
      <c r="M7643" s="1" t="str">
        <f>IF(BART_Rides[[#This Row],[FirstLetter]]="Y","Yes","No")</f>
        <v>Yes</v>
      </c>
      <c r="N7643" s="1" t="str">
        <f>IF(OR(BART_Rides[[#This Row],[Station Code]]="EM", BART_Rides[[#This Row],[Station Code]]="MT", BART_Rides[[#This Row],[Station Code]]="PL", BART_Rides[[#This Row],[Station Code]]="CC"), "Yes", "No")</f>
        <v>No</v>
      </c>
    </row>
    <row r="7644" spans="6:14">
      <c r="F7644" s="3">
        <v>44539</v>
      </c>
      <c r="G7644" s="1" t="s">
        <v>39</v>
      </c>
      <c r="H7644" s="1" t="s">
        <v>105</v>
      </c>
      <c r="I7644" s="1">
        <v>1750</v>
      </c>
      <c r="J7644" s="1">
        <f>MONTH(BART_Rides[[#This Row],[Date]])</f>
        <v>12</v>
      </c>
      <c r="K7644" s="1">
        <f>WEEKDAY(BART_Rides[[#This Row],[Date]],2)</f>
        <v>4</v>
      </c>
      <c r="L7644" s="1" t="str">
        <f>LEFT(BART_Rides[[#This Row],[Lines]],1)</f>
        <v>Y</v>
      </c>
      <c r="M7644" s="1" t="str">
        <f>IF(BART_Rides[[#This Row],[FirstLetter]]="Y","Yes","No")</f>
        <v>Yes</v>
      </c>
      <c r="N7644" s="1" t="str">
        <f>IF(OR(BART_Rides[[#This Row],[Station Code]]="EM", BART_Rides[[#This Row],[Station Code]]="MT", BART_Rides[[#This Row],[Station Code]]="PL", BART_Rides[[#This Row],[Station Code]]="CC"), "Yes", "No")</f>
        <v>No</v>
      </c>
    </row>
    <row r="7645" spans="6:14">
      <c r="F7645" s="3">
        <v>44540</v>
      </c>
      <c r="G7645" s="1" t="s">
        <v>39</v>
      </c>
      <c r="H7645" s="1" t="s">
        <v>105</v>
      </c>
      <c r="I7645" s="1">
        <v>1810</v>
      </c>
      <c r="J7645" s="1">
        <f>MONTH(BART_Rides[[#This Row],[Date]])</f>
        <v>12</v>
      </c>
      <c r="K7645" s="1">
        <f>WEEKDAY(BART_Rides[[#This Row],[Date]],2)</f>
        <v>5</v>
      </c>
      <c r="L7645" s="1" t="str">
        <f>LEFT(BART_Rides[[#This Row],[Lines]],1)</f>
        <v>Y</v>
      </c>
      <c r="M7645" s="1" t="str">
        <f>IF(BART_Rides[[#This Row],[FirstLetter]]="Y","Yes","No")</f>
        <v>Yes</v>
      </c>
      <c r="N7645" s="1" t="str">
        <f>IF(OR(BART_Rides[[#This Row],[Station Code]]="EM", BART_Rides[[#This Row],[Station Code]]="MT", BART_Rides[[#This Row],[Station Code]]="PL", BART_Rides[[#This Row],[Station Code]]="CC"), "Yes", "No")</f>
        <v>No</v>
      </c>
    </row>
    <row r="7646" spans="6:14">
      <c r="F7646" s="3">
        <v>44541</v>
      </c>
      <c r="G7646" s="1" t="s">
        <v>39</v>
      </c>
      <c r="H7646" s="1" t="s">
        <v>105</v>
      </c>
      <c r="I7646" s="1">
        <v>1219</v>
      </c>
      <c r="J7646" s="1">
        <f>MONTH(BART_Rides[[#This Row],[Date]])</f>
        <v>12</v>
      </c>
      <c r="K7646" s="1">
        <f>WEEKDAY(BART_Rides[[#This Row],[Date]],2)</f>
        <v>6</v>
      </c>
      <c r="L7646" s="1" t="str">
        <f>LEFT(BART_Rides[[#This Row],[Lines]],1)</f>
        <v>Y</v>
      </c>
      <c r="M7646" s="1" t="str">
        <f>IF(BART_Rides[[#This Row],[FirstLetter]]="Y","Yes","No")</f>
        <v>Yes</v>
      </c>
      <c r="N7646" s="1" t="str">
        <f>IF(OR(BART_Rides[[#This Row],[Station Code]]="EM", BART_Rides[[#This Row],[Station Code]]="MT", BART_Rides[[#This Row],[Station Code]]="PL", BART_Rides[[#This Row],[Station Code]]="CC"), "Yes", "No")</f>
        <v>No</v>
      </c>
    </row>
    <row r="7647" spans="6:14">
      <c r="F7647" s="3">
        <v>44542</v>
      </c>
      <c r="G7647" s="1" t="s">
        <v>39</v>
      </c>
      <c r="H7647" s="1" t="s">
        <v>105</v>
      </c>
      <c r="I7647" s="1">
        <v>668</v>
      </c>
      <c r="J7647" s="1">
        <f>MONTH(BART_Rides[[#This Row],[Date]])</f>
        <v>12</v>
      </c>
      <c r="K7647" s="1">
        <f>WEEKDAY(BART_Rides[[#This Row],[Date]],2)</f>
        <v>7</v>
      </c>
      <c r="L7647" s="1" t="str">
        <f>LEFT(BART_Rides[[#This Row],[Lines]],1)</f>
        <v>Y</v>
      </c>
      <c r="M7647" s="1" t="str">
        <f>IF(BART_Rides[[#This Row],[FirstLetter]]="Y","Yes","No")</f>
        <v>Yes</v>
      </c>
      <c r="N7647" s="1" t="str">
        <f>IF(OR(BART_Rides[[#This Row],[Station Code]]="EM", BART_Rides[[#This Row],[Station Code]]="MT", BART_Rides[[#This Row],[Station Code]]="PL", BART_Rides[[#This Row],[Station Code]]="CC"), "Yes", "No")</f>
        <v>No</v>
      </c>
    </row>
    <row r="7648" spans="6:14">
      <c r="F7648" s="3">
        <v>44543</v>
      </c>
      <c r="G7648" s="1" t="s">
        <v>39</v>
      </c>
      <c r="H7648" s="1" t="s">
        <v>105</v>
      </c>
      <c r="I7648" s="1">
        <v>1377</v>
      </c>
      <c r="J7648" s="1">
        <f>MONTH(BART_Rides[[#This Row],[Date]])</f>
        <v>12</v>
      </c>
      <c r="K7648" s="1">
        <f>WEEKDAY(BART_Rides[[#This Row],[Date]],2)</f>
        <v>1</v>
      </c>
      <c r="L7648" s="1" t="str">
        <f>LEFT(BART_Rides[[#This Row],[Lines]],1)</f>
        <v>Y</v>
      </c>
      <c r="M7648" s="1" t="str">
        <f>IF(BART_Rides[[#This Row],[FirstLetter]]="Y","Yes","No")</f>
        <v>Yes</v>
      </c>
      <c r="N7648" s="1" t="str">
        <f>IF(OR(BART_Rides[[#This Row],[Station Code]]="EM", BART_Rides[[#This Row],[Station Code]]="MT", BART_Rides[[#This Row],[Station Code]]="PL", BART_Rides[[#This Row],[Station Code]]="CC"), "Yes", "No")</f>
        <v>No</v>
      </c>
    </row>
    <row r="7649" spans="6:14">
      <c r="F7649" s="3">
        <v>44544</v>
      </c>
      <c r="G7649" s="1" t="s">
        <v>39</v>
      </c>
      <c r="H7649" s="1" t="s">
        <v>105</v>
      </c>
      <c r="I7649" s="1">
        <v>1679</v>
      </c>
      <c r="J7649" s="1">
        <f>MONTH(BART_Rides[[#This Row],[Date]])</f>
        <v>12</v>
      </c>
      <c r="K7649" s="1">
        <f>WEEKDAY(BART_Rides[[#This Row],[Date]],2)</f>
        <v>2</v>
      </c>
      <c r="L7649" s="1" t="str">
        <f>LEFT(BART_Rides[[#This Row],[Lines]],1)</f>
        <v>Y</v>
      </c>
      <c r="M7649" s="1" t="str">
        <f>IF(BART_Rides[[#This Row],[FirstLetter]]="Y","Yes","No")</f>
        <v>Yes</v>
      </c>
      <c r="N7649" s="1" t="str">
        <f>IF(OR(BART_Rides[[#This Row],[Station Code]]="EM", BART_Rides[[#This Row],[Station Code]]="MT", BART_Rides[[#This Row],[Station Code]]="PL", BART_Rides[[#This Row],[Station Code]]="CC"), "Yes", "No")</f>
        <v>No</v>
      </c>
    </row>
    <row r="7650" spans="6:14">
      <c r="F7650" s="3">
        <v>44545</v>
      </c>
      <c r="G7650" s="1" t="s">
        <v>39</v>
      </c>
      <c r="H7650" s="1" t="s">
        <v>105</v>
      </c>
      <c r="I7650" s="1">
        <v>1721</v>
      </c>
      <c r="J7650" s="1">
        <f>MONTH(BART_Rides[[#This Row],[Date]])</f>
        <v>12</v>
      </c>
      <c r="K7650" s="1">
        <f>WEEKDAY(BART_Rides[[#This Row],[Date]],2)</f>
        <v>3</v>
      </c>
      <c r="L7650" s="1" t="str">
        <f>LEFT(BART_Rides[[#This Row],[Lines]],1)</f>
        <v>Y</v>
      </c>
      <c r="M7650" s="1" t="str">
        <f>IF(BART_Rides[[#This Row],[FirstLetter]]="Y","Yes","No")</f>
        <v>Yes</v>
      </c>
      <c r="N7650" s="1" t="str">
        <f>IF(OR(BART_Rides[[#This Row],[Station Code]]="EM", BART_Rides[[#This Row],[Station Code]]="MT", BART_Rides[[#This Row],[Station Code]]="PL", BART_Rides[[#This Row],[Station Code]]="CC"), "Yes", "No")</f>
        <v>No</v>
      </c>
    </row>
    <row r="7651" spans="6:14">
      <c r="F7651" s="3">
        <v>44546</v>
      </c>
      <c r="G7651" s="1" t="s">
        <v>39</v>
      </c>
      <c r="H7651" s="1" t="s">
        <v>105</v>
      </c>
      <c r="I7651" s="1">
        <v>1818</v>
      </c>
      <c r="J7651" s="1">
        <f>MONTH(BART_Rides[[#This Row],[Date]])</f>
        <v>12</v>
      </c>
      <c r="K7651" s="1">
        <f>WEEKDAY(BART_Rides[[#This Row],[Date]],2)</f>
        <v>4</v>
      </c>
      <c r="L7651" s="1" t="str">
        <f>LEFT(BART_Rides[[#This Row],[Lines]],1)</f>
        <v>Y</v>
      </c>
      <c r="M7651" s="1" t="str">
        <f>IF(BART_Rides[[#This Row],[FirstLetter]]="Y","Yes","No")</f>
        <v>Yes</v>
      </c>
      <c r="N7651" s="1" t="str">
        <f>IF(OR(BART_Rides[[#This Row],[Station Code]]="EM", BART_Rides[[#This Row],[Station Code]]="MT", BART_Rides[[#This Row],[Station Code]]="PL", BART_Rides[[#This Row],[Station Code]]="CC"), "Yes", "No")</f>
        <v>No</v>
      </c>
    </row>
    <row r="7652" spans="6:14">
      <c r="F7652" s="3">
        <v>44547</v>
      </c>
      <c r="G7652" s="1" t="s">
        <v>39</v>
      </c>
      <c r="H7652" s="1" t="s">
        <v>105</v>
      </c>
      <c r="I7652" s="1">
        <v>1791</v>
      </c>
      <c r="J7652" s="1">
        <f>MONTH(BART_Rides[[#This Row],[Date]])</f>
        <v>12</v>
      </c>
      <c r="K7652" s="1">
        <f>WEEKDAY(BART_Rides[[#This Row],[Date]],2)</f>
        <v>5</v>
      </c>
      <c r="L7652" s="1" t="str">
        <f>LEFT(BART_Rides[[#This Row],[Lines]],1)</f>
        <v>Y</v>
      </c>
      <c r="M7652" s="1" t="str">
        <f>IF(BART_Rides[[#This Row],[FirstLetter]]="Y","Yes","No")</f>
        <v>Yes</v>
      </c>
      <c r="N7652" s="1" t="str">
        <f>IF(OR(BART_Rides[[#This Row],[Station Code]]="EM", BART_Rides[[#This Row],[Station Code]]="MT", BART_Rides[[#This Row],[Station Code]]="PL", BART_Rides[[#This Row],[Station Code]]="CC"), "Yes", "No")</f>
        <v>No</v>
      </c>
    </row>
    <row r="7653" spans="6:14">
      <c r="F7653" s="3">
        <v>44548</v>
      </c>
      <c r="G7653" s="1" t="s">
        <v>39</v>
      </c>
      <c r="H7653" s="1" t="s">
        <v>105</v>
      </c>
      <c r="I7653" s="1">
        <v>1032</v>
      </c>
      <c r="J7653" s="1">
        <f>MONTH(BART_Rides[[#This Row],[Date]])</f>
        <v>12</v>
      </c>
      <c r="K7653" s="1">
        <f>WEEKDAY(BART_Rides[[#This Row],[Date]],2)</f>
        <v>6</v>
      </c>
      <c r="L7653" s="1" t="str">
        <f>LEFT(BART_Rides[[#This Row],[Lines]],1)</f>
        <v>Y</v>
      </c>
      <c r="M7653" s="1" t="str">
        <f>IF(BART_Rides[[#This Row],[FirstLetter]]="Y","Yes","No")</f>
        <v>Yes</v>
      </c>
      <c r="N7653" s="1" t="str">
        <f>IF(OR(BART_Rides[[#This Row],[Station Code]]="EM", BART_Rides[[#This Row],[Station Code]]="MT", BART_Rides[[#This Row],[Station Code]]="PL", BART_Rides[[#This Row],[Station Code]]="CC"), "Yes", "No")</f>
        <v>No</v>
      </c>
    </row>
    <row r="7654" spans="6:14">
      <c r="F7654" s="3">
        <v>44549</v>
      </c>
      <c r="G7654" s="1" t="s">
        <v>39</v>
      </c>
      <c r="H7654" s="1" t="s">
        <v>105</v>
      </c>
      <c r="I7654" s="1">
        <v>745</v>
      </c>
      <c r="J7654" s="1">
        <f>MONTH(BART_Rides[[#This Row],[Date]])</f>
        <v>12</v>
      </c>
      <c r="K7654" s="1">
        <f>WEEKDAY(BART_Rides[[#This Row],[Date]],2)</f>
        <v>7</v>
      </c>
      <c r="L7654" s="1" t="str">
        <f>LEFT(BART_Rides[[#This Row],[Lines]],1)</f>
        <v>Y</v>
      </c>
      <c r="M7654" s="1" t="str">
        <f>IF(BART_Rides[[#This Row],[FirstLetter]]="Y","Yes","No")</f>
        <v>Yes</v>
      </c>
      <c r="N7654" s="1" t="str">
        <f>IF(OR(BART_Rides[[#This Row],[Station Code]]="EM", BART_Rides[[#This Row],[Station Code]]="MT", BART_Rides[[#This Row],[Station Code]]="PL", BART_Rides[[#This Row],[Station Code]]="CC"), "Yes", "No")</f>
        <v>No</v>
      </c>
    </row>
    <row r="7655" spans="6:14">
      <c r="F7655" s="3">
        <v>44550</v>
      </c>
      <c r="G7655" s="1" t="s">
        <v>39</v>
      </c>
      <c r="H7655" s="1" t="s">
        <v>105</v>
      </c>
      <c r="I7655" s="1">
        <v>1514</v>
      </c>
      <c r="J7655" s="1">
        <f>MONTH(BART_Rides[[#This Row],[Date]])</f>
        <v>12</v>
      </c>
      <c r="K7655" s="1">
        <f>WEEKDAY(BART_Rides[[#This Row],[Date]],2)</f>
        <v>1</v>
      </c>
      <c r="L7655" s="1" t="str">
        <f>LEFT(BART_Rides[[#This Row],[Lines]],1)</f>
        <v>Y</v>
      </c>
      <c r="M7655" s="1" t="str">
        <f>IF(BART_Rides[[#This Row],[FirstLetter]]="Y","Yes","No")</f>
        <v>Yes</v>
      </c>
      <c r="N7655" s="1" t="str">
        <f>IF(OR(BART_Rides[[#This Row],[Station Code]]="EM", BART_Rides[[#This Row],[Station Code]]="MT", BART_Rides[[#This Row],[Station Code]]="PL", BART_Rides[[#This Row],[Station Code]]="CC"), "Yes", "No")</f>
        <v>No</v>
      </c>
    </row>
    <row r="7656" spans="6:14">
      <c r="F7656" s="3">
        <v>44551</v>
      </c>
      <c r="G7656" s="1" t="s">
        <v>39</v>
      </c>
      <c r="H7656" s="1" t="s">
        <v>105</v>
      </c>
      <c r="I7656" s="1">
        <v>1428</v>
      </c>
      <c r="J7656" s="1">
        <f>MONTH(BART_Rides[[#This Row],[Date]])</f>
        <v>12</v>
      </c>
      <c r="K7656" s="1">
        <f>WEEKDAY(BART_Rides[[#This Row],[Date]],2)</f>
        <v>2</v>
      </c>
      <c r="L7656" s="1" t="str">
        <f>LEFT(BART_Rides[[#This Row],[Lines]],1)</f>
        <v>Y</v>
      </c>
      <c r="M7656" s="1" t="str">
        <f>IF(BART_Rides[[#This Row],[FirstLetter]]="Y","Yes","No")</f>
        <v>Yes</v>
      </c>
      <c r="N7656" s="1" t="str">
        <f>IF(OR(BART_Rides[[#This Row],[Station Code]]="EM", BART_Rides[[#This Row],[Station Code]]="MT", BART_Rides[[#This Row],[Station Code]]="PL", BART_Rides[[#This Row],[Station Code]]="CC"), "Yes", "No")</f>
        <v>No</v>
      </c>
    </row>
    <row r="7657" spans="6:14">
      <c r="F7657" s="3">
        <v>44552</v>
      </c>
      <c r="G7657" s="1" t="s">
        <v>39</v>
      </c>
      <c r="H7657" s="1" t="s">
        <v>105</v>
      </c>
      <c r="I7657" s="1">
        <v>1318</v>
      </c>
      <c r="J7657" s="1">
        <f>MONTH(BART_Rides[[#This Row],[Date]])</f>
        <v>12</v>
      </c>
      <c r="K7657" s="1">
        <f>WEEKDAY(BART_Rides[[#This Row],[Date]],2)</f>
        <v>3</v>
      </c>
      <c r="L7657" s="1" t="str">
        <f>LEFT(BART_Rides[[#This Row],[Lines]],1)</f>
        <v>Y</v>
      </c>
      <c r="M7657" s="1" t="str">
        <f>IF(BART_Rides[[#This Row],[FirstLetter]]="Y","Yes","No")</f>
        <v>Yes</v>
      </c>
      <c r="N7657" s="1" t="str">
        <f>IF(OR(BART_Rides[[#This Row],[Station Code]]="EM", BART_Rides[[#This Row],[Station Code]]="MT", BART_Rides[[#This Row],[Station Code]]="PL", BART_Rides[[#This Row],[Station Code]]="CC"), "Yes", "No")</f>
        <v>No</v>
      </c>
    </row>
    <row r="7658" spans="6:14">
      <c r="F7658" s="3">
        <v>44553</v>
      </c>
      <c r="G7658" s="1" t="s">
        <v>39</v>
      </c>
      <c r="H7658" s="1" t="s">
        <v>105</v>
      </c>
      <c r="I7658" s="1">
        <v>1194</v>
      </c>
      <c r="J7658" s="1">
        <f>MONTH(BART_Rides[[#This Row],[Date]])</f>
        <v>12</v>
      </c>
      <c r="K7658" s="1">
        <f>WEEKDAY(BART_Rides[[#This Row],[Date]],2)</f>
        <v>4</v>
      </c>
      <c r="L7658" s="1" t="str">
        <f>LEFT(BART_Rides[[#This Row],[Lines]],1)</f>
        <v>Y</v>
      </c>
      <c r="M7658" s="1" t="str">
        <f>IF(BART_Rides[[#This Row],[FirstLetter]]="Y","Yes","No")</f>
        <v>Yes</v>
      </c>
      <c r="N7658" s="1" t="str">
        <f>IF(OR(BART_Rides[[#This Row],[Station Code]]="EM", BART_Rides[[#This Row],[Station Code]]="MT", BART_Rides[[#This Row],[Station Code]]="PL", BART_Rides[[#This Row],[Station Code]]="CC"), "Yes", "No")</f>
        <v>No</v>
      </c>
    </row>
    <row r="7659" spans="6:14">
      <c r="F7659" s="3">
        <v>44554</v>
      </c>
      <c r="G7659" s="1" t="s">
        <v>39</v>
      </c>
      <c r="H7659" s="1" t="s">
        <v>105</v>
      </c>
      <c r="I7659" s="1">
        <v>773</v>
      </c>
      <c r="J7659" s="1">
        <f>MONTH(BART_Rides[[#This Row],[Date]])</f>
        <v>12</v>
      </c>
      <c r="K7659" s="1">
        <f>WEEKDAY(BART_Rides[[#This Row],[Date]],2)</f>
        <v>5</v>
      </c>
      <c r="L7659" s="1" t="str">
        <f>LEFT(BART_Rides[[#This Row],[Lines]],1)</f>
        <v>Y</v>
      </c>
      <c r="M7659" s="1" t="str">
        <f>IF(BART_Rides[[#This Row],[FirstLetter]]="Y","Yes","No")</f>
        <v>Yes</v>
      </c>
      <c r="N7659" s="1" t="str">
        <f>IF(OR(BART_Rides[[#This Row],[Station Code]]="EM", BART_Rides[[#This Row],[Station Code]]="MT", BART_Rides[[#This Row],[Station Code]]="PL", BART_Rides[[#This Row],[Station Code]]="CC"), "Yes", "No")</f>
        <v>No</v>
      </c>
    </row>
    <row r="7660" spans="6:14">
      <c r="F7660" s="3">
        <v>44555</v>
      </c>
      <c r="G7660" s="1" t="s">
        <v>39</v>
      </c>
      <c r="H7660" s="1" t="s">
        <v>105</v>
      </c>
      <c r="I7660" s="1">
        <v>218</v>
      </c>
      <c r="J7660" s="1">
        <f>MONTH(BART_Rides[[#This Row],[Date]])</f>
        <v>12</v>
      </c>
      <c r="K7660" s="1">
        <f>WEEKDAY(BART_Rides[[#This Row],[Date]],2)</f>
        <v>6</v>
      </c>
      <c r="L7660" s="1" t="str">
        <f>LEFT(BART_Rides[[#This Row],[Lines]],1)</f>
        <v>Y</v>
      </c>
      <c r="M7660" s="1" t="str">
        <f>IF(BART_Rides[[#This Row],[FirstLetter]]="Y","Yes","No")</f>
        <v>Yes</v>
      </c>
      <c r="N7660" s="1" t="str">
        <f>IF(OR(BART_Rides[[#This Row],[Station Code]]="EM", BART_Rides[[#This Row],[Station Code]]="MT", BART_Rides[[#This Row],[Station Code]]="PL", BART_Rides[[#This Row],[Station Code]]="CC"), "Yes", "No")</f>
        <v>No</v>
      </c>
    </row>
    <row r="7661" spans="6:14">
      <c r="F7661" s="3">
        <v>44556</v>
      </c>
      <c r="G7661" s="1" t="s">
        <v>39</v>
      </c>
      <c r="H7661" s="1" t="s">
        <v>105</v>
      </c>
      <c r="I7661" s="1">
        <v>545</v>
      </c>
      <c r="J7661" s="1">
        <f>MONTH(BART_Rides[[#This Row],[Date]])</f>
        <v>12</v>
      </c>
      <c r="K7661" s="1">
        <f>WEEKDAY(BART_Rides[[#This Row],[Date]],2)</f>
        <v>7</v>
      </c>
      <c r="L7661" s="1" t="str">
        <f>LEFT(BART_Rides[[#This Row],[Lines]],1)</f>
        <v>Y</v>
      </c>
      <c r="M7661" s="1" t="str">
        <f>IF(BART_Rides[[#This Row],[FirstLetter]]="Y","Yes","No")</f>
        <v>Yes</v>
      </c>
      <c r="N7661" s="1" t="str">
        <f>IF(OR(BART_Rides[[#This Row],[Station Code]]="EM", BART_Rides[[#This Row],[Station Code]]="MT", BART_Rides[[#This Row],[Station Code]]="PL", BART_Rides[[#This Row],[Station Code]]="CC"), "Yes", "No")</f>
        <v>No</v>
      </c>
    </row>
    <row r="7662" spans="6:14">
      <c r="F7662" s="3">
        <v>44557</v>
      </c>
      <c r="G7662" s="1" t="s">
        <v>39</v>
      </c>
      <c r="H7662" s="1" t="s">
        <v>105</v>
      </c>
      <c r="I7662" s="1">
        <v>963</v>
      </c>
      <c r="J7662" s="1">
        <f>MONTH(BART_Rides[[#This Row],[Date]])</f>
        <v>12</v>
      </c>
      <c r="K7662" s="1">
        <f>WEEKDAY(BART_Rides[[#This Row],[Date]],2)</f>
        <v>1</v>
      </c>
      <c r="L7662" s="1" t="str">
        <f>LEFT(BART_Rides[[#This Row],[Lines]],1)</f>
        <v>Y</v>
      </c>
      <c r="M7662" s="1" t="str">
        <f>IF(BART_Rides[[#This Row],[FirstLetter]]="Y","Yes","No")</f>
        <v>Yes</v>
      </c>
      <c r="N7662" s="1" t="str">
        <f>IF(OR(BART_Rides[[#This Row],[Station Code]]="EM", BART_Rides[[#This Row],[Station Code]]="MT", BART_Rides[[#This Row],[Station Code]]="PL", BART_Rides[[#This Row],[Station Code]]="CC"), "Yes", "No")</f>
        <v>No</v>
      </c>
    </row>
    <row r="7663" spans="6:14">
      <c r="F7663" s="3">
        <v>44558</v>
      </c>
      <c r="G7663" s="1" t="s">
        <v>39</v>
      </c>
      <c r="H7663" s="1" t="s">
        <v>105</v>
      </c>
      <c r="I7663" s="1">
        <v>1129</v>
      </c>
      <c r="J7663" s="1">
        <f>MONTH(BART_Rides[[#This Row],[Date]])</f>
        <v>12</v>
      </c>
      <c r="K7663" s="1">
        <f>WEEKDAY(BART_Rides[[#This Row],[Date]],2)</f>
        <v>2</v>
      </c>
      <c r="L7663" s="1" t="str">
        <f>LEFT(BART_Rides[[#This Row],[Lines]],1)</f>
        <v>Y</v>
      </c>
      <c r="M7663" s="1" t="str">
        <f>IF(BART_Rides[[#This Row],[FirstLetter]]="Y","Yes","No")</f>
        <v>Yes</v>
      </c>
      <c r="N7663" s="1" t="str">
        <f>IF(OR(BART_Rides[[#This Row],[Station Code]]="EM", BART_Rides[[#This Row],[Station Code]]="MT", BART_Rides[[#This Row],[Station Code]]="PL", BART_Rides[[#This Row],[Station Code]]="CC"), "Yes", "No")</f>
        <v>No</v>
      </c>
    </row>
    <row r="7664" spans="6:14">
      <c r="F7664" s="3">
        <v>44559</v>
      </c>
      <c r="G7664" s="1" t="s">
        <v>39</v>
      </c>
      <c r="H7664" s="1" t="s">
        <v>105</v>
      </c>
      <c r="I7664" s="1">
        <v>993</v>
      </c>
      <c r="J7664" s="1">
        <f>MONTH(BART_Rides[[#This Row],[Date]])</f>
        <v>12</v>
      </c>
      <c r="K7664" s="1">
        <f>WEEKDAY(BART_Rides[[#This Row],[Date]],2)</f>
        <v>3</v>
      </c>
      <c r="L7664" s="1" t="str">
        <f>LEFT(BART_Rides[[#This Row],[Lines]],1)</f>
        <v>Y</v>
      </c>
      <c r="M7664" s="1" t="str">
        <f>IF(BART_Rides[[#This Row],[FirstLetter]]="Y","Yes","No")</f>
        <v>Yes</v>
      </c>
      <c r="N7664" s="1" t="str">
        <f>IF(OR(BART_Rides[[#This Row],[Station Code]]="EM", BART_Rides[[#This Row],[Station Code]]="MT", BART_Rides[[#This Row],[Station Code]]="PL", BART_Rides[[#This Row],[Station Code]]="CC"), "Yes", "No")</f>
        <v>No</v>
      </c>
    </row>
    <row r="7665" spans="6:14">
      <c r="F7665" s="3">
        <v>44560</v>
      </c>
      <c r="G7665" s="1" t="s">
        <v>39</v>
      </c>
      <c r="H7665" s="1" t="s">
        <v>105</v>
      </c>
      <c r="I7665" s="1">
        <v>1157</v>
      </c>
      <c r="J7665" s="1">
        <f>MONTH(BART_Rides[[#This Row],[Date]])</f>
        <v>12</v>
      </c>
      <c r="K7665" s="1">
        <f>WEEKDAY(BART_Rides[[#This Row],[Date]],2)</f>
        <v>4</v>
      </c>
      <c r="L7665" s="1" t="str">
        <f>LEFT(BART_Rides[[#This Row],[Lines]],1)</f>
        <v>Y</v>
      </c>
      <c r="M7665" s="1" t="str">
        <f>IF(BART_Rides[[#This Row],[FirstLetter]]="Y","Yes","No")</f>
        <v>Yes</v>
      </c>
      <c r="N7665" s="1" t="str">
        <f>IF(OR(BART_Rides[[#This Row],[Station Code]]="EM", BART_Rides[[#This Row],[Station Code]]="MT", BART_Rides[[#This Row],[Station Code]]="PL", BART_Rides[[#This Row],[Station Code]]="CC"), "Yes", "No")</f>
        <v>No</v>
      </c>
    </row>
    <row r="7666" spans="6:14">
      <c r="F7666" s="3">
        <v>44561</v>
      </c>
      <c r="G7666" s="1" t="s">
        <v>39</v>
      </c>
      <c r="H7666" s="1" t="s">
        <v>105</v>
      </c>
      <c r="I7666" s="1">
        <v>856</v>
      </c>
      <c r="J7666" s="1">
        <f>MONTH(BART_Rides[[#This Row],[Date]])</f>
        <v>12</v>
      </c>
      <c r="K7666" s="1">
        <f>WEEKDAY(BART_Rides[[#This Row],[Date]],2)</f>
        <v>5</v>
      </c>
      <c r="L7666" s="1" t="str">
        <f>LEFT(BART_Rides[[#This Row],[Lines]],1)</f>
        <v>Y</v>
      </c>
      <c r="M7666" s="1" t="str">
        <f>IF(BART_Rides[[#This Row],[FirstLetter]]="Y","Yes","No")</f>
        <v>Yes</v>
      </c>
      <c r="N7666" s="1" t="str">
        <f>IF(OR(BART_Rides[[#This Row],[Station Code]]="EM", BART_Rides[[#This Row],[Station Code]]="MT", BART_Rides[[#This Row],[Station Code]]="PL", BART_Rides[[#This Row],[Station Code]]="CC"), "Yes", "No")</f>
        <v>No</v>
      </c>
    </row>
    <row r="7667" spans="6:14">
      <c r="F7667" s="3">
        <v>44197</v>
      </c>
      <c r="G7667" s="1" t="s">
        <v>41</v>
      </c>
      <c r="H7667" s="1" t="s">
        <v>105</v>
      </c>
      <c r="I7667" s="1">
        <v>90</v>
      </c>
      <c r="J7667" s="1">
        <f>MONTH(BART_Rides[[#This Row],[Date]])</f>
        <v>1</v>
      </c>
      <c r="K7667" s="1">
        <f>WEEKDAY(BART_Rides[[#This Row],[Date]],2)</f>
        <v>5</v>
      </c>
      <c r="L7667" s="1" t="str">
        <f>LEFT(BART_Rides[[#This Row],[Lines]],1)</f>
        <v>Y</v>
      </c>
      <c r="M7667" s="1" t="str">
        <f>IF(BART_Rides[[#This Row],[FirstLetter]]="Y","Yes","No")</f>
        <v>Yes</v>
      </c>
      <c r="N7667" s="1" t="str">
        <f>IF(OR(BART_Rides[[#This Row],[Station Code]]="EM", BART_Rides[[#This Row],[Station Code]]="MT", BART_Rides[[#This Row],[Station Code]]="PL", BART_Rides[[#This Row],[Station Code]]="CC"), "Yes", "No")</f>
        <v>No</v>
      </c>
    </row>
    <row r="7668" spans="6:14">
      <c r="F7668" s="3">
        <v>44198</v>
      </c>
      <c r="G7668" s="1" t="s">
        <v>41</v>
      </c>
      <c r="H7668" s="1" t="s">
        <v>105</v>
      </c>
      <c r="I7668" s="1">
        <v>113</v>
      </c>
      <c r="J7668" s="1">
        <f>MONTH(BART_Rides[[#This Row],[Date]])</f>
        <v>1</v>
      </c>
      <c r="K7668" s="1">
        <f>WEEKDAY(BART_Rides[[#This Row],[Date]],2)</f>
        <v>6</v>
      </c>
      <c r="L7668" s="1" t="str">
        <f>LEFT(BART_Rides[[#This Row],[Lines]],1)</f>
        <v>Y</v>
      </c>
      <c r="M7668" s="1" t="str">
        <f>IF(BART_Rides[[#This Row],[FirstLetter]]="Y","Yes","No")</f>
        <v>Yes</v>
      </c>
      <c r="N7668" s="1" t="str">
        <f>IF(OR(BART_Rides[[#This Row],[Station Code]]="EM", BART_Rides[[#This Row],[Station Code]]="MT", BART_Rides[[#This Row],[Station Code]]="PL", BART_Rides[[#This Row],[Station Code]]="CC"), "Yes", "No")</f>
        <v>No</v>
      </c>
    </row>
    <row r="7669" spans="6:14">
      <c r="F7669" s="3">
        <v>44199</v>
      </c>
      <c r="G7669" s="1" t="s">
        <v>41</v>
      </c>
      <c r="H7669" s="1" t="s">
        <v>105</v>
      </c>
      <c r="I7669" s="1">
        <v>103</v>
      </c>
      <c r="J7669" s="1">
        <f>MONTH(BART_Rides[[#This Row],[Date]])</f>
        <v>1</v>
      </c>
      <c r="K7669" s="1">
        <f>WEEKDAY(BART_Rides[[#This Row],[Date]],2)</f>
        <v>7</v>
      </c>
      <c r="L7669" s="1" t="str">
        <f>LEFT(BART_Rides[[#This Row],[Lines]],1)</f>
        <v>Y</v>
      </c>
      <c r="M7669" s="1" t="str">
        <f>IF(BART_Rides[[#This Row],[FirstLetter]]="Y","Yes","No")</f>
        <v>Yes</v>
      </c>
      <c r="N7669" s="1" t="str">
        <f>IF(OR(BART_Rides[[#This Row],[Station Code]]="EM", BART_Rides[[#This Row],[Station Code]]="MT", BART_Rides[[#This Row],[Station Code]]="PL", BART_Rides[[#This Row],[Station Code]]="CC"), "Yes", "No")</f>
        <v>No</v>
      </c>
    </row>
    <row r="7670" spans="6:14">
      <c r="F7670" s="3">
        <v>44200</v>
      </c>
      <c r="G7670" s="1" t="s">
        <v>41</v>
      </c>
      <c r="H7670" s="1" t="s">
        <v>105</v>
      </c>
      <c r="I7670" s="1">
        <v>197</v>
      </c>
      <c r="J7670" s="1">
        <f>MONTH(BART_Rides[[#This Row],[Date]])</f>
        <v>1</v>
      </c>
      <c r="K7670" s="1">
        <f>WEEKDAY(BART_Rides[[#This Row],[Date]],2)</f>
        <v>1</v>
      </c>
      <c r="L7670" s="1" t="str">
        <f>LEFT(BART_Rides[[#This Row],[Lines]],1)</f>
        <v>Y</v>
      </c>
      <c r="M7670" s="1" t="str">
        <f>IF(BART_Rides[[#This Row],[FirstLetter]]="Y","Yes","No")</f>
        <v>Yes</v>
      </c>
      <c r="N7670" s="1" t="str">
        <f>IF(OR(BART_Rides[[#This Row],[Station Code]]="EM", BART_Rides[[#This Row],[Station Code]]="MT", BART_Rides[[#This Row],[Station Code]]="PL", BART_Rides[[#This Row],[Station Code]]="CC"), "Yes", "No")</f>
        <v>No</v>
      </c>
    </row>
    <row r="7671" spans="6:14">
      <c r="F7671" s="3">
        <v>44201</v>
      </c>
      <c r="G7671" s="1" t="s">
        <v>41</v>
      </c>
      <c r="H7671" s="1" t="s">
        <v>105</v>
      </c>
      <c r="I7671" s="1">
        <v>225</v>
      </c>
      <c r="J7671" s="1">
        <f>MONTH(BART_Rides[[#This Row],[Date]])</f>
        <v>1</v>
      </c>
      <c r="K7671" s="1">
        <f>WEEKDAY(BART_Rides[[#This Row],[Date]],2)</f>
        <v>2</v>
      </c>
      <c r="L7671" s="1" t="str">
        <f>LEFT(BART_Rides[[#This Row],[Lines]],1)</f>
        <v>Y</v>
      </c>
      <c r="M7671" s="1" t="str">
        <f>IF(BART_Rides[[#This Row],[FirstLetter]]="Y","Yes","No")</f>
        <v>Yes</v>
      </c>
      <c r="N7671" s="1" t="str">
        <f>IF(OR(BART_Rides[[#This Row],[Station Code]]="EM", BART_Rides[[#This Row],[Station Code]]="MT", BART_Rides[[#This Row],[Station Code]]="PL", BART_Rides[[#This Row],[Station Code]]="CC"), "Yes", "No")</f>
        <v>No</v>
      </c>
    </row>
    <row r="7672" spans="6:14">
      <c r="F7672" s="3">
        <v>44202</v>
      </c>
      <c r="G7672" s="1" t="s">
        <v>41</v>
      </c>
      <c r="H7672" s="1" t="s">
        <v>105</v>
      </c>
      <c r="I7672" s="1">
        <v>213</v>
      </c>
      <c r="J7672" s="1">
        <f>MONTH(BART_Rides[[#This Row],[Date]])</f>
        <v>1</v>
      </c>
      <c r="K7672" s="1">
        <f>WEEKDAY(BART_Rides[[#This Row],[Date]],2)</f>
        <v>3</v>
      </c>
      <c r="L7672" s="1" t="str">
        <f>LEFT(BART_Rides[[#This Row],[Lines]],1)</f>
        <v>Y</v>
      </c>
      <c r="M7672" s="1" t="str">
        <f>IF(BART_Rides[[#This Row],[FirstLetter]]="Y","Yes","No")</f>
        <v>Yes</v>
      </c>
      <c r="N7672" s="1" t="str">
        <f>IF(OR(BART_Rides[[#This Row],[Station Code]]="EM", BART_Rides[[#This Row],[Station Code]]="MT", BART_Rides[[#This Row],[Station Code]]="PL", BART_Rides[[#This Row],[Station Code]]="CC"), "Yes", "No")</f>
        <v>No</v>
      </c>
    </row>
    <row r="7673" spans="6:14">
      <c r="F7673" s="3">
        <v>44203</v>
      </c>
      <c r="G7673" s="1" t="s">
        <v>41</v>
      </c>
      <c r="H7673" s="1" t="s">
        <v>105</v>
      </c>
      <c r="I7673" s="1">
        <v>215</v>
      </c>
      <c r="J7673" s="1">
        <f>MONTH(BART_Rides[[#This Row],[Date]])</f>
        <v>1</v>
      </c>
      <c r="K7673" s="1">
        <f>WEEKDAY(BART_Rides[[#This Row],[Date]],2)</f>
        <v>4</v>
      </c>
      <c r="L7673" s="1" t="str">
        <f>LEFT(BART_Rides[[#This Row],[Lines]],1)</f>
        <v>Y</v>
      </c>
      <c r="M7673" s="1" t="str">
        <f>IF(BART_Rides[[#This Row],[FirstLetter]]="Y","Yes","No")</f>
        <v>Yes</v>
      </c>
      <c r="N7673" s="1" t="str">
        <f>IF(OR(BART_Rides[[#This Row],[Station Code]]="EM", BART_Rides[[#This Row],[Station Code]]="MT", BART_Rides[[#This Row],[Station Code]]="PL", BART_Rides[[#This Row],[Station Code]]="CC"), "Yes", "No")</f>
        <v>No</v>
      </c>
    </row>
    <row r="7674" spans="6:14">
      <c r="F7674" s="3">
        <v>44204</v>
      </c>
      <c r="G7674" s="1" t="s">
        <v>41</v>
      </c>
      <c r="H7674" s="1" t="s">
        <v>105</v>
      </c>
      <c r="I7674" s="1">
        <v>204</v>
      </c>
      <c r="J7674" s="1">
        <f>MONTH(BART_Rides[[#This Row],[Date]])</f>
        <v>1</v>
      </c>
      <c r="K7674" s="1">
        <f>WEEKDAY(BART_Rides[[#This Row],[Date]],2)</f>
        <v>5</v>
      </c>
      <c r="L7674" s="1" t="str">
        <f>LEFT(BART_Rides[[#This Row],[Lines]],1)</f>
        <v>Y</v>
      </c>
      <c r="M7674" s="1" t="str">
        <f>IF(BART_Rides[[#This Row],[FirstLetter]]="Y","Yes","No")</f>
        <v>Yes</v>
      </c>
      <c r="N7674" s="1" t="str">
        <f>IF(OR(BART_Rides[[#This Row],[Station Code]]="EM", BART_Rides[[#This Row],[Station Code]]="MT", BART_Rides[[#This Row],[Station Code]]="PL", BART_Rides[[#This Row],[Station Code]]="CC"), "Yes", "No")</f>
        <v>No</v>
      </c>
    </row>
    <row r="7675" spans="6:14">
      <c r="F7675" s="3">
        <v>44205</v>
      </c>
      <c r="G7675" s="1" t="s">
        <v>41</v>
      </c>
      <c r="H7675" s="1" t="s">
        <v>105</v>
      </c>
      <c r="I7675" s="1">
        <v>148</v>
      </c>
      <c r="J7675" s="1">
        <f>MONTH(BART_Rides[[#This Row],[Date]])</f>
        <v>1</v>
      </c>
      <c r="K7675" s="1">
        <f>WEEKDAY(BART_Rides[[#This Row],[Date]],2)</f>
        <v>6</v>
      </c>
      <c r="L7675" s="1" t="str">
        <f>LEFT(BART_Rides[[#This Row],[Lines]],1)</f>
        <v>Y</v>
      </c>
      <c r="M7675" s="1" t="str">
        <f>IF(BART_Rides[[#This Row],[FirstLetter]]="Y","Yes","No")</f>
        <v>Yes</v>
      </c>
      <c r="N7675" s="1" t="str">
        <f>IF(OR(BART_Rides[[#This Row],[Station Code]]="EM", BART_Rides[[#This Row],[Station Code]]="MT", BART_Rides[[#This Row],[Station Code]]="PL", BART_Rides[[#This Row],[Station Code]]="CC"), "Yes", "No")</f>
        <v>No</v>
      </c>
    </row>
    <row r="7676" spans="6:14">
      <c r="F7676" s="3">
        <v>44206</v>
      </c>
      <c r="G7676" s="1" t="s">
        <v>41</v>
      </c>
      <c r="H7676" s="1" t="s">
        <v>105</v>
      </c>
      <c r="I7676" s="1">
        <v>90</v>
      </c>
      <c r="J7676" s="1">
        <f>MONTH(BART_Rides[[#This Row],[Date]])</f>
        <v>1</v>
      </c>
      <c r="K7676" s="1">
        <f>WEEKDAY(BART_Rides[[#This Row],[Date]],2)</f>
        <v>7</v>
      </c>
      <c r="L7676" s="1" t="str">
        <f>LEFT(BART_Rides[[#This Row],[Lines]],1)</f>
        <v>Y</v>
      </c>
      <c r="M7676" s="1" t="str">
        <f>IF(BART_Rides[[#This Row],[FirstLetter]]="Y","Yes","No")</f>
        <v>Yes</v>
      </c>
      <c r="N7676" s="1" t="str">
        <f>IF(OR(BART_Rides[[#This Row],[Station Code]]="EM", BART_Rides[[#This Row],[Station Code]]="MT", BART_Rides[[#This Row],[Station Code]]="PL", BART_Rides[[#This Row],[Station Code]]="CC"), "Yes", "No")</f>
        <v>No</v>
      </c>
    </row>
    <row r="7677" spans="6:14">
      <c r="F7677" s="3">
        <v>44207</v>
      </c>
      <c r="G7677" s="1" t="s">
        <v>41</v>
      </c>
      <c r="H7677" s="1" t="s">
        <v>105</v>
      </c>
      <c r="I7677" s="1">
        <v>212</v>
      </c>
      <c r="J7677" s="1">
        <f>MONTH(BART_Rides[[#This Row],[Date]])</f>
        <v>1</v>
      </c>
      <c r="K7677" s="1">
        <f>WEEKDAY(BART_Rides[[#This Row],[Date]],2)</f>
        <v>1</v>
      </c>
      <c r="L7677" s="1" t="str">
        <f>LEFT(BART_Rides[[#This Row],[Lines]],1)</f>
        <v>Y</v>
      </c>
      <c r="M7677" s="1" t="str">
        <f>IF(BART_Rides[[#This Row],[FirstLetter]]="Y","Yes","No")</f>
        <v>Yes</v>
      </c>
      <c r="N7677" s="1" t="str">
        <f>IF(OR(BART_Rides[[#This Row],[Station Code]]="EM", BART_Rides[[#This Row],[Station Code]]="MT", BART_Rides[[#This Row],[Station Code]]="PL", BART_Rides[[#This Row],[Station Code]]="CC"), "Yes", "No")</f>
        <v>No</v>
      </c>
    </row>
    <row r="7678" spans="6:14">
      <c r="F7678" s="3">
        <v>44208</v>
      </c>
      <c r="G7678" s="1" t="s">
        <v>41</v>
      </c>
      <c r="H7678" s="1" t="s">
        <v>105</v>
      </c>
      <c r="I7678" s="1">
        <v>229</v>
      </c>
      <c r="J7678" s="1">
        <f>MONTH(BART_Rides[[#This Row],[Date]])</f>
        <v>1</v>
      </c>
      <c r="K7678" s="1">
        <f>WEEKDAY(BART_Rides[[#This Row],[Date]],2)</f>
        <v>2</v>
      </c>
      <c r="L7678" s="1" t="str">
        <f>LEFT(BART_Rides[[#This Row],[Lines]],1)</f>
        <v>Y</v>
      </c>
      <c r="M7678" s="1" t="str">
        <f>IF(BART_Rides[[#This Row],[FirstLetter]]="Y","Yes","No")</f>
        <v>Yes</v>
      </c>
      <c r="N7678" s="1" t="str">
        <f>IF(OR(BART_Rides[[#This Row],[Station Code]]="EM", BART_Rides[[#This Row],[Station Code]]="MT", BART_Rides[[#This Row],[Station Code]]="PL", BART_Rides[[#This Row],[Station Code]]="CC"), "Yes", "No")</f>
        <v>No</v>
      </c>
    </row>
    <row r="7679" spans="6:14">
      <c r="F7679" s="3">
        <v>44209</v>
      </c>
      <c r="G7679" s="1" t="s">
        <v>41</v>
      </c>
      <c r="H7679" s="1" t="s">
        <v>105</v>
      </c>
      <c r="I7679" s="1">
        <v>237</v>
      </c>
      <c r="J7679" s="1">
        <f>MONTH(BART_Rides[[#This Row],[Date]])</f>
        <v>1</v>
      </c>
      <c r="K7679" s="1">
        <f>WEEKDAY(BART_Rides[[#This Row],[Date]],2)</f>
        <v>3</v>
      </c>
      <c r="L7679" s="1" t="str">
        <f>LEFT(BART_Rides[[#This Row],[Lines]],1)</f>
        <v>Y</v>
      </c>
      <c r="M7679" s="1" t="str">
        <f>IF(BART_Rides[[#This Row],[FirstLetter]]="Y","Yes","No")</f>
        <v>Yes</v>
      </c>
      <c r="N7679" s="1" t="str">
        <f>IF(OR(BART_Rides[[#This Row],[Station Code]]="EM", BART_Rides[[#This Row],[Station Code]]="MT", BART_Rides[[#This Row],[Station Code]]="PL", BART_Rides[[#This Row],[Station Code]]="CC"), "Yes", "No")</f>
        <v>No</v>
      </c>
    </row>
    <row r="7680" spans="6:14">
      <c r="F7680" s="3">
        <v>44210</v>
      </c>
      <c r="G7680" s="1" t="s">
        <v>41</v>
      </c>
      <c r="H7680" s="1" t="s">
        <v>105</v>
      </c>
      <c r="I7680" s="1">
        <v>202</v>
      </c>
      <c r="J7680" s="1">
        <f>MONTH(BART_Rides[[#This Row],[Date]])</f>
        <v>1</v>
      </c>
      <c r="K7680" s="1">
        <f>WEEKDAY(BART_Rides[[#This Row],[Date]],2)</f>
        <v>4</v>
      </c>
      <c r="L7680" s="1" t="str">
        <f>LEFT(BART_Rides[[#This Row],[Lines]],1)</f>
        <v>Y</v>
      </c>
      <c r="M7680" s="1" t="str">
        <f>IF(BART_Rides[[#This Row],[FirstLetter]]="Y","Yes","No")</f>
        <v>Yes</v>
      </c>
      <c r="N7680" s="1" t="str">
        <f>IF(OR(BART_Rides[[#This Row],[Station Code]]="EM", BART_Rides[[#This Row],[Station Code]]="MT", BART_Rides[[#This Row],[Station Code]]="PL", BART_Rides[[#This Row],[Station Code]]="CC"), "Yes", "No")</f>
        <v>No</v>
      </c>
    </row>
    <row r="7681" spans="6:14">
      <c r="F7681" s="3">
        <v>44211</v>
      </c>
      <c r="G7681" s="1" t="s">
        <v>41</v>
      </c>
      <c r="H7681" s="1" t="s">
        <v>105</v>
      </c>
      <c r="I7681" s="1">
        <v>223</v>
      </c>
      <c r="J7681" s="1">
        <f>MONTH(BART_Rides[[#This Row],[Date]])</f>
        <v>1</v>
      </c>
      <c r="K7681" s="1">
        <f>WEEKDAY(BART_Rides[[#This Row],[Date]],2)</f>
        <v>5</v>
      </c>
      <c r="L7681" s="1" t="str">
        <f>LEFT(BART_Rides[[#This Row],[Lines]],1)</f>
        <v>Y</v>
      </c>
      <c r="M7681" s="1" t="str">
        <f>IF(BART_Rides[[#This Row],[FirstLetter]]="Y","Yes","No")</f>
        <v>Yes</v>
      </c>
      <c r="N7681" s="1" t="str">
        <f>IF(OR(BART_Rides[[#This Row],[Station Code]]="EM", BART_Rides[[#This Row],[Station Code]]="MT", BART_Rides[[#This Row],[Station Code]]="PL", BART_Rides[[#This Row],[Station Code]]="CC"), "Yes", "No")</f>
        <v>No</v>
      </c>
    </row>
    <row r="7682" spans="6:14">
      <c r="F7682" s="3">
        <v>44212</v>
      </c>
      <c r="G7682" s="1" t="s">
        <v>41</v>
      </c>
      <c r="H7682" s="1" t="s">
        <v>105</v>
      </c>
      <c r="I7682" s="1">
        <v>158</v>
      </c>
      <c r="J7682" s="1">
        <f>MONTH(BART_Rides[[#This Row],[Date]])</f>
        <v>1</v>
      </c>
      <c r="K7682" s="1">
        <f>WEEKDAY(BART_Rides[[#This Row],[Date]],2)</f>
        <v>6</v>
      </c>
      <c r="L7682" s="1" t="str">
        <f>LEFT(BART_Rides[[#This Row],[Lines]],1)</f>
        <v>Y</v>
      </c>
      <c r="M7682" s="1" t="str">
        <f>IF(BART_Rides[[#This Row],[FirstLetter]]="Y","Yes","No")</f>
        <v>Yes</v>
      </c>
      <c r="N7682" s="1" t="str">
        <f>IF(OR(BART_Rides[[#This Row],[Station Code]]="EM", BART_Rides[[#This Row],[Station Code]]="MT", BART_Rides[[#This Row],[Station Code]]="PL", BART_Rides[[#This Row],[Station Code]]="CC"), "Yes", "No")</f>
        <v>No</v>
      </c>
    </row>
    <row r="7683" spans="6:14">
      <c r="F7683" s="3">
        <v>44213</v>
      </c>
      <c r="G7683" s="1" t="s">
        <v>41</v>
      </c>
      <c r="H7683" s="1" t="s">
        <v>105</v>
      </c>
      <c r="I7683" s="1">
        <v>100</v>
      </c>
      <c r="J7683" s="1">
        <f>MONTH(BART_Rides[[#This Row],[Date]])</f>
        <v>1</v>
      </c>
      <c r="K7683" s="1">
        <f>WEEKDAY(BART_Rides[[#This Row],[Date]],2)</f>
        <v>7</v>
      </c>
      <c r="L7683" s="1" t="str">
        <f>LEFT(BART_Rides[[#This Row],[Lines]],1)</f>
        <v>Y</v>
      </c>
      <c r="M7683" s="1" t="str">
        <f>IF(BART_Rides[[#This Row],[FirstLetter]]="Y","Yes","No")</f>
        <v>Yes</v>
      </c>
      <c r="N7683" s="1" t="str">
        <f>IF(OR(BART_Rides[[#This Row],[Station Code]]="EM", BART_Rides[[#This Row],[Station Code]]="MT", BART_Rides[[#This Row],[Station Code]]="PL", BART_Rides[[#This Row],[Station Code]]="CC"), "Yes", "No")</f>
        <v>No</v>
      </c>
    </row>
    <row r="7684" spans="6:14">
      <c r="F7684" s="3">
        <v>44214</v>
      </c>
      <c r="G7684" s="1" t="s">
        <v>41</v>
      </c>
      <c r="H7684" s="1" t="s">
        <v>105</v>
      </c>
      <c r="I7684" s="1">
        <v>153</v>
      </c>
      <c r="J7684" s="1">
        <f>MONTH(BART_Rides[[#This Row],[Date]])</f>
        <v>1</v>
      </c>
      <c r="K7684" s="1">
        <f>WEEKDAY(BART_Rides[[#This Row],[Date]],2)</f>
        <v>1</v>
      </c>
      <c r="L7684" s="1" t="str">
        <f>LEFT(BART_Rides[[#This Row],[Lines]],1)</f>
        <v>Y</v>
      </c>
      <c r="M7684" s="1" t="str">
        <f>IF(BART_Rides[[#This Row],[FirstLetter]]="Y","Yes","No")</f>
        <v>Yes</v>
      </c>
      <c r="N7684" s="1" t="str">
        <f>IF(OR(BART_Rides[[#This Row],[Station Code]]="EM", BART_Rides[[#This Row],[Station Code]]="MT", BART_Rides[[#This Row],[Station Code]]="PL", BART_Rides[[#This Row],[Station Code]]="CC"), "Yes", "No")</f>
        <v>No</v>
      </c>
    </row>
    <row r="7685" spans="6:14">
      <c r="F7685" s="3">
        <v>44215</v>
      </c>
      <c r="G7685" s="1" t="s">
        <v>41</v>
      </c>
      <c r="H7685" s="1" t="s">
        <v>105</v>
      </c>
      <c r="I7685" s="1">
        <v>223</v>
      </c>
      <c r="J7685" s="1">
        <f>MONTH(BART_Rides[[#This Row],[Date]])</f>
        <v>1</v>
      </c>
      <c r="K7685" s="1">
        <f>WEEKDAY(BART_Rides[[#This Row],[Date]],2)</f>
        <v>2</v>
      </c>
      <c r="L7685" s="1" t="str">
        <f>LEFT(BART_Rides[[#This Row],[Lines]],1)</f>
        <v>Y</v>
      </c>
      <c r="M7685" s="1" t="str">
        <f>IF(BART_Rides[[#This Row],[FirstLetter]]="Y","Yes","No")</f>
        <v>Yes</v>
      </c>
      <c r="N7685" s="1" t="str">
        <f>IF(OR(BART_Rides[[#This Row],[Station Code]]="EM", BART_Rides[[#This Row],[Station Code]]="MT", BART_Rides[[#This Row],[Station Code]]="PL", BART_Rides[[#This Row],[Station Code]]="CC"), "Yes", "No")</f>
        <v>No</v>
      </c>
    </row>
    <row r="7686" spans="6:14">
      <c r="F7686" s="3">
        <v>44216</v>
      </c>
      <c r="G7686" s="1" t="s">
        <v>41</v>
      </c>
      <c r="H7686" s="1" t="s">
        <v>105</v>
      </c>
      <c r="I7686" s="1">
        <v>224</v>
      </c>
      <c r="J7686" s="1">
        <f>MONTH(BART_Rides[[#This Row],[Date]])</f>
        <v>1</v>
      </c>
      <c r="K7686" s="1">
        <f>WEEKDAY(BART_Rides[[#This Row],[Date]],2)</f>
        <v>3</v>
      </c>
      <c r="L7686" s="1" t="str">
        <f>LEFT(BART_Rides[[#This Row],[Lines]],1)</f>
        <v>Y</v>
      </c>
      <c r="M7686" s="1" t="str">
        <f>IF(BART_Rides[[#This Row],[FirstLetter]]="Y","Yes","No")</f>
        <v>Yes</v>
      </c>
      <c r="N7686" s="1" t="str">
        <f>IF(OR(BART_Rides[[#This Row],[Station Code]]="EM", BART_Rides[[#This Row],[Station Code]]="MT", BART_Rides[[#This Row],[Station Code]]="PL", BART_Rides[[#This Row],[Station Code]]="CC"), "Yes", "No")</f>
        <v>No</v>
      </c>
    </row>
    <row r="7687" spans="6:14">
      <c r="F7687" s="3">
        <v>44217</v>
      </c>
      <c r="G7687" s="1" t="s">
        <v>41</v>
      </c>
      <c r="H7687" s="1" t="s">
        <v>105</v>
      </c>
      <c r="I7687" s="1">
        <v>225</v>
      </c>
      <c r="J7687" s="1">
        <f>MONTH(BART_Rides[[#This Row],[Date]])</f>
        <v>1</v>
      </c>
      <c r="K7687" s="1">
        <f>WEEKDAY(BART_Rides[[#This Row],[Date]],2)</f>
        <v>4</v>
      </c>
      <c r="L7687" s="1" t="str">
        <f>LEFT(BART_Rides[[#This Row],[Lines]],1)</f>
        <v>Y</v>
      </c>
      <c r="M7687" s="1" t="str">
        <f>IF(BART_Rides[[#This Row],[FirstLetter]]="Y","Yes","No")</f>
        <v>Yes</v>
      </c>
      <c r="N7687" s="1" t="str">
        <f>IF(OR(BART_Rides[[#This Row],[Station Code]]="EM", BART_Rides[[#This Row],[Station Code]]="MT", BART_Rides[[#This Row],[Station Code]]="PL", BART_Rides[[#This Row],[Station Code]]="CC"), "Yes", "No")</f>
        <v>No</v>
      </c>
    </row>
    <row r="7688" spans="6:14">
      <c r="F7688" s="3">
        <v>44218</v>
      </c>
      <c r="G7688" s="1" t="s">
        <v>41</v>
      </c>
      <c r="H7688" s="1" t="s">
        <v>105</v>
      </c>
      <c r="I7688" s="1">
        <v>216</v>
      </c>
      <c r="J7688" s="1">
        <f>MONTH(BART_Rides[[#This Row],[Date]])</f>
        <v>1</v>
      </c>
      <c r="K7688" s="1">
        <f>WEEKDAY(BART_Rides[[#This Row],[Date]],2)</f>
        <v>5</v>
      </c>
      <c r="L7688" s="1" t="str">
        <f>LEFT(BART_Rides[[#This Row],[Lines]],1)</f>
        <v>Y</v>
      </c>
      <c r="M7688" s="1" t="str">
        <f>IF(BART_Rides[[#This Row],[FirstLetter]]="Y","Yes","No")</f>
        <v>Yes</v>
      </c>
      <c r="N7688" s="1" t="str">
        <f>IF(OR(BART_Rides[[#This Row],[Station Code]]="EM", BART_Rides[[#This Row],[Station Code]]="MT", BART_Rides[[#This Row],[Station Code]]="PL", BART_Rides[[#This Row],[Station Code]]="CC"), "Yes", "No")</f>
        <v>No</v>
      </c>
    </row>
    <row r="7689" spans="6:14">
      <c r="F7689" s="3">
        <v>44219</v>
      </c>
      <c r="G7689" s="1" t="s">
        <v>41</v>
      </c>
      <c r="H7689" s="1" t="s">
        <v>105</v>
      </c>
      <c r="I7689" s="1">
        <v>140</v>
      </c>
      <c r="J7689" s="1">
        <f>MONTH(BART_Rides[[#This Row],[Date]])</f>
        <v>1</v>
      </c>
      <c r="K7689" s="1">
        <f>WEEKDAY(BART_Rides[[#This Row],[Date]],2)</f>
        <v>6</v>
      </c>
      <c r="L7689" s="1" t="str">
        <f>LEFT(BART_Rides[[#This Row],[Lines]],1)</f>
        <v>Y</v>
      </c>
      <c r="M7689" s="1" t="str">
        <f>IF(BART_Rides[[#This Row],[FirstLetter]]="Y","Yes","No")</f>
        <v>Yes</v>
      </c>
      <c r="N7689" s="1" t="str">
        <f>IF(OR(BART_Rides[[#This Row],[Station Code]]="EM", BART_Rides[[#This Row],[Station Code]]="MT", BART_Rides[[#This Row],[Station Code]]="PL", BART_Rides[[#This Row],[Station Code]]="CC"), "Yes", "No")</f>
        <v>No</v>
      </c>
    </row>
    <row r="7690" spans="6:14">
      <c r="F7690" s="3">
        <v>44220</v>
      </c>
      <c r="G7690" s="1" t="s">
        <v>41</v>
      </c>
      <c r="H7690" s="1" t="s">
        <v>105</v>
      </c>
      <c r="I7690" s="1">
        <v>85</v>
      </c>
      <c r="J7690" s="1">
        <f>MONTH(BART_Rides[[#This Row],[Date]])</f>
        <v>1</v>
      </c>
      <c r="K7690" s="1">
        <f>WEEKDAY(BART_Rides[[#This Row],[Date]],2)</f>
        <v>7</v>
      </c>
      <c r="L7690" s="1" t="str">
        <f>LEFT(BART_Rides[[#This Row],[Lines]],1)</f>
        <v>Y</v>
      </c>
      <c r="M7690" s="1" t="str">
        <f>IF(BART_Rides[[#This Row],[FirstLetter]]="Y","Yes","No")</f>
        <v>Yes</v>
      </c>
      <c r="N7690" s="1" t="str">
        <f>IF(OR(BART_Rides[[#This Row],[Station Code]]="EM", BART_Rides[[#This Row],[Station Code]]="MT", BART_Rides[[#This Row],[Station Code]]="PL", BART_Rides[[#This Row],[Station Code]]="CC"), "Yes", "No")</f>
        <v>No</v>
      </c>
    </row>
    <row r="7691" spans="6:14">
      <c r="F7691" s="3">
        <v>44221</v>
      </c>
      <c r="G7691" s="1" t="s">
        <v>41</v>
      </c>
      <c r="H7691" s="1" t="s">
        <v>105</v>
      </c>
      <c r="I7691" s="1">
        <v>232</v>
      </c>
      <c r="J7691" s="1">
        <f>MONTH(BART_Rides[[#This Row],[Date]])</f>
        <v>1</v>
      </c>
      <c r="K7691" s="1">
        <f>WEEKDAY(BART_Rides[[#This Row],[Date]],2)</f>
        <v>1</v>
      </c>
      <c r="L7691" s="1" t="str">
        <f>LEFT(BART_Rides[[#This Row],[Lines]],1)</f>
        <v>Y</v>
      </c>
      <c r="M7691" s="1" t="str">
        <f>IF(BART_Rides[[#This Row],[FirstLetter]]="Y","Yes","No")</f>
        <v>Yes</v>
      </c>
      <c r="N7691" s="1" t="str">
        <f>IF(OR(BART_Rides[[#This Row],[Station Code]]="EM", BART_Rides[[#This Row],[Station Code]]="MT", BART_Rides[[#This Row],[Station Code]]="PL", BART_Rides[[#This Row],[Station Code]]="CC"), "Yes", "No")</f>
        <v>No</v>
      </c>
    </row>
    <row r="7692" spans="6:14">
      <c r="F7692" s="3">
        <v>44222</v>
      </c>
      <c r="G7692" s="1" t="s">
        <v>41</v>
      </c>
      <c r="H7692" s="1" t="s">
        <v>105</v>
      </c>
      <c r="I7692" s="1">
        <v>198</v>
      </c>
      <c r="J7692" s="1">
        <f>MONTH(BART_Rides[[#This Row],[Date]])</f>
        <v>1</v>
      </c>
      <c r="K7692" s="1">
        <f>WEEKDAY(BART_Rides[[#This Row],[Date]],2)</f>
        <v>2</v>
      </c>
      <c r="L7692" s="1" t="str">
        <f>LEFT(BART_Rides[[#This Row],[Lines]],1)</f>
        <v>Y</v>
      </c>
      <c r="M7692" s="1" t="str">
        <f>IF(BART_Rides[[#This Row],[FirstLetter]]="Y","Yes","No")</f>
        <v>Yes</v>
      </c>
      <c r="N7692" s="1" t="str">
        <f>IF(OR(BART_Rides[[#This Row],[Station Code]]="EM", BART_Rides[[#This Row],[Station Code]]="MT", BART_Rides[[#This Row],[Station Code]]="PL", BART_Rides[[#This Row],[Station Code]]="CC"), "Yes", "No")</f>
        <v>No</v>
      </c>
    </row>
    <row r="7693" spans="6:14">
      <c r="F7693" s="3">
        <v>44223</v>
      </c>
      <c r="G7693" s="1" t="s">
        <v>41</v>
      </c>
      <c r="H7693" s="1" t="s">
        <v>105</v>
      </c>
      <c r="I7693" s="1">
        <v>227</v>
      </c>
      <c r="J7693" s="1">
        <f>MONTH(BART_Rides[[#This Row],[Date]])</f>
        <v>1</v>
      </c>
      <c r="K7693" s="1">
        <f>WEEKDAY(BART_Rides[[#This Row],[Date]],2)</f>
        <v>3</v>
      </c>
      <c r="L7693" s="1" t="str">
        <f>LEFT(BART_Rides[[#This Row],[Lines]],1)</f>
        <v>Y</v>
      </c>
      <c r="M7693" s="1" t="str">
        <f>IF(BART_Rides[[#This Row],[FirstLetter]]="Y","Yes","No")</f>
        <v>Yes</v>
      </c>
      <c r="N7693" s="1" t="str">
        <f>IF(OR(BART_Rides[[#This Row],[Station Code]]="EM", BART_Rides[[#This Row],[Station Code]]="MT", BART_Rides[[#This Row],[Station Code]]="PL", BART_Rides[[#This Row],[Station Code]]="CC"), "Yes", "No")</f>
        <v>No</v>
      </c>
    </row>
    <row r="7694" spans="6:14">
      <c r="F7694" s="3">
        <v>44224</v>
      </c>
      <c r="G7694" s="1" t="s">
        <v>41</v>
      </c>
      <c r="H7694" s="1" t="s">
        <v>105</v>
      </c>
      <c r="I7694" s="1">
        <v>226</v>
      </c>
      <c r="J7694" s="1">
        <f>MONTH(BART_Rides[[#This Row],[Date]])</f>
        <v>1</v>
      </c>
      <c r="K7694" s="1">
        <f>WEEKDAY(BART_Rides[[#This Row],[Date]],2)</f>
        <v>4</v>
      </c>
      <c r="L7694" s="1" t="str">
        <f>LEFT(BART_Rides[[#This Row],[Lines]],1)</f>
        <v>Y</v>
      </c>
      <c r="M7694" s="1" t="str">
        <f>IF(BART_Rides[[#This Row],[FirstLetter]]="Y","Yes","No")</f>
        <v>Yes</v>
      </c>
      <c r="N7694" s="1" t="str">
        <f>IF(OR(BART_Rides[[#This Row],[Station Code]]="EM", BART_Rides[[#This Row],[Station Code]]="MT", BART_Rides[[#This Row],[Station Code]]="PL", BART_Rides[[#This Row],[Station Code]]="CC"), "Yes", "No")</f>
        <v>No</v>
      </c>
    </row>
    <row r="7695" spans="6:14">
      <c r="F7695" s="3">
        <v>44225</v>
      </c>
      <c r="G7695" s="1" t="s">
        <v>41</v>
      </c>
      <c r="H7695" s="1" t="s">
        <v>105</v>
      </c>
      <c r="I7695" s="1">
        <v>239</v>
      </c>
      <c r="J7695" s="1">
        <f>MONTH(BART_Rides[[#This Row],[Date]])</f>
        <v>1</v>
      </c>
      <c r="K7695" s="1">
        <f>WEEKDAY(BART_Rides[[#This Row],[Date]],2)</f>
        <v>5</v>
      </c>
      <c r="L7695" s="1" t="str">
        <f>LEFT(BART_Rides[[#This Row],[Lines]],1)</f>
        <v>Y</v>
      </c>
      <c r="M7695" s="1" t="str">
        <f>IF(BART_Rides[[#This Row],[FirstLetter]]="Y","Yes","No")</f>
        <v>Yes</v>
      </c>
      <c r="N7695" s="1" t="str">
        <f>IF(OR(BART_Rides[[#This Row],[Station Code]]="EM", BART_Rides[[#This Row],[Station Code]]="MT", BART_Rides[[#This Row],[Station Code]]="PL", BART_Rides[[#This Row],[Station Code]]="CC"), "Yes", "No")</f>
        <v>No</v>
      </c>
    </row>
    <row r="7696" spans="6:14">
      <c r="F7696" s="3">
        <v>44226</v>
      </c>
      <c r="G7696" s="1" t="s">
        <v>41</v>
      </c>
      <c r="H7696" s="1" t="s">
        <v>105</v>
      </c>
      <c r="I7696" s="1">
        <v>172</v>
      </c>
      <c r="J7696" s="1">
        <f>MONTH(BART_Rides[[#This Row],[Date]])</f>
        <v>1</v>
      </c>
      <c r="K7696" s="1">
        <f>WEEKDAY(BART_Rides[[#This Row],[Date]],2)</f>
        <v>6</v>
      </c>
      <c r="L7696" s="1" t="str">
        <f>LEFT(BART_Rides[[#This Row],[Lines]],1)</f>
        <v>Y</v>
      </c>
      <c r="M7696" s="1" t="str">
        <f>IF(BART_Rides[[#This Row],[FirstLetter]]="Y","Yes","No")</f>
        <v>Yes</v>
      </c>
      <c r="N7696" s="1" t="str">
        <f>IF(OR(BART_Rides[[#This Row],[Station Code]]="EM", BART_Rides[[#This Row],[Station Code]]="MT", BART_Rides[[#This Row],[Station Code]]="PL", BART_Rides[[#This Row],[Station Code]]="CC"), "Yes", "No")</f>
        <v>No</v>
      </c>
    </row>
    <row r="7697" spans="6:14">
      <c r="F7697" s="3">
        <v>44227</v>
      </c>
      <c r="G7697" s="1" t="s">
        <v>41</v>
      </c>
      <c r="H7697" s="1" t="s">
        <v>105</v>
      </c>
      <c r="I7697" s="1">
        <v>136</v>
      </c>
      <c r="J7697" s="1">
        <f>MONTH(BART_Rides[[#This Row],[Date]])</f>
        <v>1</v>
      </c>
      <c r="K7697" s="1">
        <f>WEEKDAY(BART_Rides[[#This Row],[Date]],2)</f>
        <v>7</v>
      </c>
      <c r="L7697" s="1" t="str">
        <f>LEFT(BART_Rides[[#This Row],[Lines]],1)</f>
        <v>Y</v>
      </c>
      <c r="M7697" s="1" t="str">
        <f>IF(BART_Rides[[#This Row],[FirstLetter]]="Y","Yes","No")</f>
        <v>Yes</v>
      </c>
      <c r="N7697" s="1" t="str">
        <f>IF(OR(BART_Rides[[#This Row],[Station Code]]="EM", BART_Rides[[#This Row],[Station Code]]="MT", BART_Rides[[#This Row],[Station Code]]="PL", BART_Rides[[#This Row],[Station Code]]="CC"), "Yes", "No")</f>
        <v>No</v>
      </c>
    </row>
    <row r="7698" spans="6:14">
      <c r="F7698" s="3">
        <v>44228</v>
      </c>
      <c r="G7698" s="1" t="s">
        <v>41</v>
      </c>
      <c r="H7698" s="1" t="s">
        <v>105</v>
      </c>
      <c r="I7698" s="1">
        <v>217</v>
      </c>
      <c r="J7698" s="1">
        <f>MONTH(BART_Rides[[#This Row],[Date]])</f>
        <v>2</v>
      </c>
      <c r="K7698" s="1">
        <f>WEEKDAY(BART_Rides[[#This Row],[Date]],2)</f>
        <v>1</v>
      </c>
      <c r="L7698" s="1" t="str">
        <f>LEFT(BART_Rides[[#This Row],[Lines]],1)</f>
        <v>Y</v>
      </c>
      <c r="M7698" s="1" t="str">
        <f>IF(BART_Rides[[#This Row],[FirstLetter]]="Y","Yes","No")</f>
        <v>Yes</v>
      </c>
      <c r="N7698" s="1" t="str">
        <f>IF(OR(BART_Rides[[#This Row],[Station Code]]="EM", BART_Rides[[#This Row],[Station Code]]="MT", BART_Rides[[#This Row],[Station Code]]="PL", BART_Rides[[#This Row],[Station Code]]="CC"), "Yes", "No")</f>
        <v>No</v>
      </c>
    </row>
    <row r="7699" spans="6:14">
      <c r="F7699" s="3">
        <v>44229</v>
      </c>
      <c r="G7699" s="1" t="s">
        <v>41</v>
      </c>
      <c r="H7699" s="1" t="s">
        <v>105</v>
      </c>
      <c r="I7699" s="1">
        <v>242</v>
      </c>
      <c r="J7699" s="1">
        <f>MONTH(BART_Rides[[#This Row],[Date]])</f>
        <v>2</v>
      </c>
      <c r="K7699" s="1">
        <f>WEEKDAY(BART_Rides[[#This Row],[Date]],2)</f>
        <v>2</v>
      </c>
      <c r="L7699" s="1" t="str">
        <f>LEFT(BART_Rides[[#This Row],[Lines]],1)</f>
        <v>Y</v>
      </c>
      <c r="M7699" s="1" t="str">
        <f>IF(BART_Rides[[#This Row],[FirstLetter]]="Y","Yes","No")</f>
        <v>Yes</v>
      </c>
      <c r="N7699" s="1" t="str">
        <f>IF(OR(BART_Rides[[#This Row],[Station Code]]="EM", BART_Rides[[#This Row],[Station Code]]="MT", BART_Rides[[#This Row],[Station Code]]="PL", BART_Rides[[#This Row],[Station Code]]="CC"), "Yes", "No")</f>
        <v>No</v>
      </c>
    </row>
    <row r="7700" spans="6:14">
      <c r="F7700" s="3">
        <v>44230</v>
      </c>
      <c r="G7700" s="1" t="s">
        <v>41</v>
      </c>
      <c r="H7700" s="1" t="s">
        <v>105</v>
      </c>
      <c r="I7700" s="1">
        <v>267</v>
      </c>
      <c r="J7700" s="1">
        <f>MONTH(BART_Rides[[#This Row],[Date]])</f>
        <v>2</v>
      </c>
      <c r="K7700" s="1">
        <f>WEEKDAY(BART_Rides[[#This Row],[Date]],2)</f>
        <v>3</v>
      </c>
      <c r="L7700" s="1" t="str">
        <f>LEFT(BART_Rides[[#This Row],[Lines]],1)</f>
        <v>Y</v>
      </c>
      <c r="M7700" s="1" t="str">
        <f>IF(BART_Rides[[#This Row],[FirstLetter]]="Y","Yes","No")</f>
        <v>Yes</v>
      </c>
      <c r="N7700" s="1" t="str">
        <f>IF(OR(BART_Rides[[#This Row],[Station Code]]="EM", BART_Rides[[#This Row],[Station Code]]="MT", BART_Rides[[#This Row],[Station Code]]="PL", BART_Rides[[#This Row],[Station Code]]="CC"), "Yes", "No")</f>
        <v>No</v>
      </c>
    </row>
    <row r="7701" spans="6:14">
      <c r="F7701" s="3">
        <v>44231</v>
      </c>
      <c r="G7701" s="1" t="s">
        <v>41</v>
      </c>
      <c r="H7701" s="1" t="s">
        <v>105</v>
      </c>
      <c r="I7701" s="1">
        <v>249</v>
      </c>
      <c r="J7701" s="1">
        <f>MONTH(BART_Rides[[#This Row],[Date]])</f>
        <v>2</v>
      </c>
      <c r="K7701" s="1">
        <f>WEEKDAY(BART_Rides[[#This Row],[Date]],2)</f>
        <v>4</v>
      </c>
      <c r="L7701" s="1" t="str">
        <f>LEFT(BART_Rides[[#This Row],[Lines]],1)</f>
        <v>Y</v>
      </c>
      <c r="M7701" s="1" t="str">
        <f>IF(BART_Rides[[#This Row],[FirstLetter]]="Y","Yes","No")</f>
        <v>Yes</v>
      </c>
      <c r="N7701" s="1" t="str">
        <f>IF(OR(BART_Rides[[#This Row],[Station Code]]="EM", BART_Rides[[#This Row],[Station Code]]="MT", BART_Rides[[#This Row],[Station Code]]="PL", BART_Rides[[#This Row],[Station Code]]="CC"), "Yes", "No")</f>
        <v>No</v>
      </c>
    </row>
    <row r="7702" spans="6:14">
      <c r="F7702" s="3">
        <v>44232</v>
      </c>
      <c r="G7702" s="1" t="s">
        <v>41</v>
      </c>
      <c r="H7702" s="1" t="s">
        <v>105</v>
      </c>
      <c r="I7702" s="1">
        <v>236</v>
      </c>
      <c r="J7702" s="1">
        <f>MONTH(BART_Rides[[#This Row],[Date]])</f>
        <v>2</v>
      </c>
      <c r="K7702" s="1">
        <f>WEEKDAY(BART_Rides[[#This Row],[Date]],2)</f>
        <v>5</v>
      </c>
      <c r="L7702" s="1" t="str">
        <f>LEFT(BART_Rides[[#This Row],[Lines]],1)</f>
        <v>Y</v>
      </c>
      <c r="M7702" s="1" t="str">
        <f>IF(BART_Rides[[#This Row],[FirstLetter]]="Y","Yes","No")</f>
        <v>Yes</v>
      </c>
      <c r="N7702" s="1" t="str">
        <f>IF(OR(BART_Rides[[#This Row],[Station Code]]="EM", BART_Rides[[#This Row],[Station Code]]="MT", BART_Rides[[#This Row],[Station Code]]="PL", BART_Rides[[#This Row],[Station Code]]="CC"), "Yes", "No")</f>
        <v>No</v>
      </c>
    </row>
    <row r="7703" spans="6:14">
      <c r="F7703" s="3">
        <v>44233</v>
      </c>
      <c r="G7703" s="1" t="s">
        <v>41</v>
      </c>
      <c r="H7703" s="1" t="s">
        <v>105</v>
      </c>
      <c r="I7703" s="1">
        <v>175</v>
      </c>
      <c r="J7703" s="1">
        <f>MONTH(BART_Rides[[#This Row],[Date]])</f>
        <v>2</v>
      </c>
      <c r="K7703" s="1">
        <f>WEEKDAY(BART_Rides[[#This Row],[Date]],2)</f>
        <v>6</v>
      </c>
      <c r="L7703" s="1" t="str">
        <f>LEFT(BART_Rides[[#This Row],[Lines]],1)</f>
        <v>Y</v>
      </c>
      <c r="M7703" s="1" t="str">
        <f>IF(BART_Rides[[#This Row],[FirstLetter]]="Y","Yes","No")</f>
        <v>Yes</v>
      </c>
      <c r="N7703" s="1" t="str">
        <f>IF(OR(BART_Rides[[#This Row],[Station Code]]="EM", BART_Rides[[#This Row],[Station Code]]="MT", BART_Rides[[#This Row],[Station Code]]="PL", BART_Rides[[#This Row],[Station Code]]="CC"), "Yes", "No")</f>
        <v>No</v>
      </c>
    </row>
    <row r="7704" spans="6:14">
      <c r="F7704" s="3">
        <v>44234</v>
      </c>
      <c r="G7704" s="1" t="s">
        <v>41</v>
      </c>
      <c r="H7704" s="1" t="s">
        <v>105</v>
      </c>
      <c r="I7704" s="1">
        <v>122</v>
      </c>
      <c r="J7704" s="1">
        <f>MONTH(BART_Rides[[#This Row],[Date]])</f>
        <v>2</v>
      </c>
      <c r="K7704" s="1">
        <f>WEEKDAY(BART_Rides[[#This Row],[Date]],2)</f>
        <v>7</v>
      </c>
      <c r="L7704" s="1" t="str">
        <f>LEFT(BART_Rides[[#This Row],[Lines]],1)</f>
        <v>Y</v>
      </c>
      <c r="M7704" s="1" t="str">
        <f>IF(BART_Rides[[#This Row],[FirstLetter]]="Y","Yes","No")</f>
        <v>Yes</v>
      </c>
      <c r="N7704" s="1" t="str">
        <f>IF(OR(BART_Rides[[#This Row],[Station Code]]="EM", BART_Rides[[#This Row],[Station Code]]="MT", BART_Rides[[#This Row],[Station Code]]="PL", BART_Rides[[#This Row],[Station Code]]="CC"), "Yes", "No")</f>
        <v>No</v>
      </c>
    </row>
    <row r="7705" spans="6:14">
      <c r="F7705" s="3">
        <v>44235</v>
      </c>
      <c r="G7705" s="1" t="s">
        <v>41</v>
      </c>
      <c r="H7705" s="1" t="s">
        <v>105</v>
      </c>
      <c r="I7705" s="1">
        <v>249</v>
      </c>
      <c r="J7705" s="1">
        <f>MONTH(BART_Rides[[#This Row],[Date]])</f>
        <v>2</v>
      </c>
      <c r="K7705" s="1">
        <f>WEEKDAY(BART_Rides[[#This Row],[Date]],2)</f>
        <v>1</v>
      </c>
      <c r="L7705" s="1" t="str">
        <f>LEFT(BART_Rides[[#This Row],[Lines]],1)</f>
        <v>Y</v>
      </c>
      <c r="M7705" s="1" t="str">
        <f>IF(BART_Rides[[#This Row],[FirstLetter]]="Y","Yes","No")</f>
        <v>Yes</v>
      </c>
      <c r="N7705" s="1" t="str">
        <f>IF(OR(BART_Rides[[#This Row],[Station Code]]="EM", BART_Rides[[#This Row],[Station Code]]="MT", BART_Rides[[#This Row],[Station Code]]="PL", BART_Rides[[#This Row],[Station Code]]="CC"), "Yes", "No")</f>
        <v>No</v>
      </c>
    </row>
    <row r="7706" spans="6:14">
      <c r="F7706" s="3">
        <v>44236</v>
      </c>
      <c r="G7706" s="1" t="s">
        <v>41</v>
      </c>
      <c r="H7706" s="1" t="s">
        <v>105</v>
      </c>
      <c r="I7706" s="1">
        <v>257</v>
      </c>
      <c r="J7706" s="1">
        <f>MONTH(BART_Rides[[#This Row],[Date]])</f>
        <v>2</v>
      </c>
      <c r="K7706" s="1">
        <f>WEEKDAY(BART_Rides[[#This Row],[Date]],2)</f>
        <v>2</v>
      </c>
      <c r="L7706" s="1" t="str">
        <f>LEFT(BART_Rides[[#This Row],[Lines]],1)</f>
        <v>Y</v>
      </c>
      <c r="M7706" s="1" t="str">
        <f>IF(BART_Rides[[#This Row],[FirstLetter]]="Y","Yes","No")</f>
        <v>Yes</v>
      </c>
      <c r="N7706" s="1" t="str">
        <f>IF(OR(BART_Rides[[#This Row],[Station Code]]="EM", BART_Rides[[#This Row],[Station Code]]="MT", BART_Rides[[#This Row],[Station Code]]="PL", BART_Rides[[#This Row],[Station Code]]="CC"), "Yes", "No")</f>
        <v>No</v>
      </c>
    </row>
    <row r="7707" spans="6:14">
      <c r="F7707" s="3">
        <v>44237</v>
      </c>
      <c r="G7707" s="1" t="s">
        <v>41</v>
      </c>
      <c r="H7707" s="1" t="s">
        <v>105</v>
      </c>
      <c r="I7707" s="1">
        <v>268</v>
      </c>
      <c r="J7707" s="1">
        <f>MONTH(BART_Rides[[#This Row],[Date]])</f>
        <v>2</v>
      </c>
      <c r="K7707" s="1">
        <f>WEEKDAY(BART_Rides[[#This Row],[Date]],2)</f>
        <v>3</v>
      </c>
      <c r="L7707" s="1" t="str">
        <f>LEFT(BART_Rides[[#This Row],[Lines]],1)</f>
        <v>Y</v>
      </c>
      <c r="M7707" s="1" t="str">
        <f>IF(BART_Rides[[#This Row],[FirstLetter]]="Y","Yes","No")</f>
        <v>Yes</v>
      </c>
      <c r="N7707" s="1" t="str">
        <f>IF(OR(BART_Rides[[#This Row],[Station Code]]="EM", BART_Rides[[#This Row],[Station Code]]="MT", BART_Rides[[#This Row],[Station Code]]="PL", BART_Rides[[#This Row],[Station Code]]="CC"), "Yes", "No")</f>
        <v>No</v>
      </c>
    </row>
    <row r="7708" spans="6:14">
      <c r="F7708" s="3">
        <v>44238</v>
      </c>
      <c r="G7708" s="1" t="s">
        <v>41</v>
      </c>
      <c r="H7708" s="1" t="s">
        <v>105</v>
      </c>
      <c r="I7708" s="1">
        <v>271</v>
      </c>
      <c r="J7708" s="1">
        <f>MONTH(BART_Rides[[#This Row],[Date]])</f>
        <v>2</v>
      </c>
      <c r="K7708" s="1">
        <f>WEEKDAY(BART_Rides[[#This Row],[Date]],2)</f>
        <v>4</v>
      </c>
      <c r="L7708" s="1" t="str">
        <f>LEFT(BART_Rides[[#This Row],[Lines]],1)</f>
        <v>Y</v>
      </c>
      <c r="M7708" s="1" t="str">
        <f>IF(BART_Rides[[#This Row],[FirstLetter]]="Y","Yes","No")</f>
        <v>Yes</v>
      </c>
      <c r="N7708" s="1" t="str">
        <f>IF(OR(BART_Rides[[#This Row],[Station Code]]="EM", BART_Rides[[#This Row],[Station Code]]="MT", BART_Rides[[#This Row],[Station Code]]="PL", BART_Rides[[#This Row],[Station Code]]="CC"), "Yes", "No")</f>
        <v>No</v>
      </c>
    </row>
    <row r="7709" spans="6:14">
      <c r="F7709" s="3">
        <v>44239</v>
      </c>
      <c r="G7709" s="1" t="s">
        <v>41</v>
      </c>
      <c r="H7709" s="1" t="s">
        <v>105</v>
      </c>
      <c r="I7709" s="1">
        <v>254</v>
      </c>
      <c r="J7709" s="1">
        <f>MONTH(BART_Rides[[#This Row],[Date]])</f>
        <v>2</v>
      </c>
      <c r="K7709" s="1">
        <f>WEEKDAY(BART_Rides[[#This Row],[Date]],2)</f>
        <v>5</v>
      </c>
      <c r="L7709" s="1" t="str">
        <f>LEFT(BART_Rides[[#This Row],[Lines]],1)</f>
        <v>Y</v>
      </c>
      <c r="M7709" s="1" t="str">
        <f>IF(BART_Rides[[#This Row],[FirstLetter]]="Y","Yes","No")</f>
        <v>Yes</v>
      </c>
      <c r="N7709" s="1" t="str">
        <f>IF(OR(BART_Rides[[#This Row],[Station Code]]="EM", BART_Rides[[#This Row],[Station Code]]="MT", BART_Rides[[#This Row],[Station Code]]="PL", BART_Rides[[#This Row],[Station Code]]="CC"), "Yes", "No")</f>
        <v>No</v>
      </c>
    </row>
    <row r="7710" spans="6:14">
      <c r="F7710" s="3">
        <v>44240</v>
      </c>
      <c r="G7710" s="1" t="s">
        <v>41</v>
      </c>
      <c r="H7710" s="1" t="s">
        <v>105</v>
      </c>
      <c r="I7710" s="1">
        <v>162</v>
      </c>
      <c r="J7710" s="1">
        <f>MONTH(BART_Rides[[#This Row],[Date]])</f>
        <v>2</v>
      </c>
      <c r="K7710" s="1">
        <f>WEEKDAY(BART_Rides[[#This Row],[Date]],2)</f>
        <v>6</v>
      </c>
      <c r="L7710" s="1" t="str">
        <f>LEFT(BART_Rides[[#This Row],[Lines]],1)</f>
        <v>Y</v>
      </c>
      <c r="M7710" s="1" t="str">
        <f>IF(BART_Rides[[#This Row],[FirstLetter]]="Y","Yes","No")</f>
        <v>Yes</v>
      </c>
      <c r="N7710" s="1" t="str">
        <f>IF(OR(BART_Rides[[#This Row],[Station Code]]="EM", BART_Rides[[#This Row],[Station Code]]="MT", BART_Rides[[#This Row],[Station Code]]="PL", BART_Rides[[#This Row],[Station Code]]="CC"), "Yes", "No")</f>
        <v>No</v>
      </c>
    </row>
    <row r="7711" spans="6:14">
      <c r="F7711" s="3">
        <v>44241</v>
      </c>
      <c r="G7711" s="1" t="s">
        <v>41</v>
      </c>
      <c r="H7711" s="1" t="s">
        <v>105</v>
      </c>
      <c r="I7711" s="1">
        <v>146</v>
      </c>
      <c r="J7711" s="1">
        <f>MONTH(BART_Rides[[#This Row],[Date]])</f>
        <v>2</v>
      </c>
      <c r="K7711" s="1">
        <f>WEEKDAY(BART_Rides[[#This Row],[Date]],2)</f>
        <v>7</v>
      </c>
      <c r="L7711" s="1" t="str">
        <f>LEFT(BART_Rides[[#This Row],[Lines]],1)</f>
        <v>Y</v>
      </c>
      <c r="M7711" s="1" t="str">
        <f>IF(BART_Rides[[#This Row],[FirstLetter]]="Y","Yes","No")</f>
        <v>Yes</v>
      </c>
      <c r="N7711" s="1" t="str">
        <f>IF(OR(BART_Rides[[#This Row],[Station Code]]="EM", BART_Rides[[#This Row],[Station Code]]="MT", BART_Rides[[#This Row],[Station Code]]="PL", BART_Rides[[#This Row],[Station Code]]="CC"), "Yes", "No")</f>
        <v>No</v>
      </c>
    </row>
    <row r="7712" spans="6:14">
      <c r="F7712" s="3">
        <v>44242</v>
      </c>
      <c r="G7712" s="1" t="s">
        <v>41</v>
      </c>
      <c r="H7712" s="1" t="s">
        <v>105</v>
      </c>
      <c r="I7712" s="1">
        <v>133</v>
      </c>
      <c r="J7712" s="1">
        <f>MONTH(BART_Rides[[#This Row],[Date]])</f>
        <v>2</v>
      </c>
      <c r="K7712" s="1">
        <f>WEEKDAY(BART_Rides[[#This Row],[Date]],2)</f>
        <v>1</v>
      </c>
      <c r="L7712" s="1" t="str">
        <f>LEFT(BART_Rides[[#This Row],[Lines]],1)</f>
        <v>Y</v>
      </c>
      <c r="M7712" s="1" t="str">
        <f>IF(BART_Rides[[#This Row],[FirstLetter]]="Y","Yes","No")</f>
        <v>Yes</v>
      </c>
      <c r="N7712" s="1" t="str">
        <f>IF(OR(BART_Rides[[#This Row],[Station Code]]="EM", BART_Rides[[#This Row],[Station Code]]="MT", BART_Rides[[#This Row],[Station Code]]="PL", BART_Rides[[#This Row],[Station Code]]="CC"), "Yes", "No")</f>
        <v>No</v>
      </c>
    </row>
    <row r="7713" spans="6:14">
      <c r="F7713" s="3">
        <v>44243</v>
      </c>
      <c r="G7713" s="1" t="s">
        <v>41</v>
      </c>
      <c r="H7713" s="1" t="s">
        <v>105</v>
      </c>
      <c r="I7713" s="1">
        <v>262</v>
      </c>
      <c r="J7713" s="1">
        <f>MONTH(BART_Rides[[#This Row],[Date]])</f>
        <v>2</v>
      </c>
      <c r="K7713" s="1">
        <f>WEEKDAY(BART_Rides[[#This Row],[Date]],2)</f>
        <v>2</v>
      </c>
      <c r="L7713" s="1" t="str">
        <f>LEFT(BART_Rides[[#This Row],[Lines]],1)</f>
        <v>Y</v>
      </c>
      <c r="M7713" s="1" t="str">
        <f>IF(BART_Rides[[#This Row],[FirstLetter]]="Y","Yes","No")</f>
        <v>Yes</v>
      </c>
      <c r="N7713" s="1" t="str">
        <f>IF(OR(BART_Rides[[#This Row],[Station Code]]="EM", BART_Rides[[#This Row],[Station Code]]="MT", BART_Rides[[#This Row],[Station Code]]="PL", BART_Rides[[#This Row],[Station Code]]="CC"), "Yes", "No")</f>
        <v>No</v>
      </c>
    </row>
    <row r="7714" spans="6:14">
      <c r="F7714" s="3">
        <v>44244</v>
      </c>
      <c r="G7714" s="1" t="s">
        <v>41</v>
      </c>
      <c r="H7714" s="1" t="s">
        <v>105</v>
      </c>
      <c r="I7714" s="1">
        <v>266</v>
      </c>
      <c r="J7714" s="1">
        <f>MONTH(BART_Rides[[#This Row],[Date]])</f>
        <v>2</v>
      </c>
      <c r="K7714" s="1">
        <f>WEEKDAY(BART_Rides[[#This Row],[Date]],2)</f>
        <v>3</v>
      </c>
      <c r="L7714" s="1" t="str">
        <f>LEFT(BART_Rides[[#This Row],[Lines]],1)</f>
        <v>Y</v>
      </c>
      <c r="M7714" s="1" t="str">
        <f>IF(BART_Rides[[#This Row],[FirstLetter]]="Y","Yes","No")</f>
        <v>Yes</v>
      </c>
      <c r="N7714" s="1" t="str">
        <f>IF(OR(BART_Rides[[#This Row],[Station Code]]="EM", BART_Rides[[#This Row],[Station Code]]="MT", BART_Rides[[#This Row],[Station Code]]="PL", BART_Rides[[#This Row],[Station Code]]="CC"), "Yes", "No")</f>
        <v>No</v>
      </c>
    </row>
    <row r="7715" spans="6:14">
      <c r="F7715" s="3">
        <v>44245</v>
      </c>
      <c r="G7715" s="1" t="s">
        <v>41</v>
      </c>
      <c r="H7715" s="1" t="s">
        <v>105</v>
      </c>
      <c r="I7715" s="1">
        <v>281</v>
      </c>
      <c r="J7715" s="1">
        <f>MONTH(BART_Rides[[#This Row],[Date]])</f>
        <v>2</v>
      </c>
      <c r="K7715" s="1">
        <f>WEEKDAY(BART_Rides[[#This Row],[Date]],2)</f>
        <v>4</v>
      </c>
      <c r="L7715" s="1" t="str">
        <f>LEFT(BART_Rides[[#This Row],[Lines]],1)</f>
        <v>Y</v>
      </c>
      <c r="M7715" s="1" t="str">
        <f>IF(BART_Rides[[#This Row],[FirstLetter]]="Y","Yes","No")</f>
        <v>Yes</v>
      </c>
      <c r="N7715" s="1" t="str">
        <f>IF(OR(BART_Rides[[#This Row],[Station Code]]="EM", BART_Rides[[#This Row],[Station Code]]="MT", BART_Rides[[#This Row],[Station Code]]="PL", BART_Rides[[#This Row],[Station Code]]="CC"), "Yes", "No")</f>
        <v>No</v>
      </c>
    </row>
    <row r="7716" spans="6:14">
      <c r="F7716" s="3">
        <v>44246</v>
      </c>
      <c r="G7716" s="1" t="s">
        <v>41</v>
      </c>
      <c r="H7716" s="1" t="s">
        <v>105</v>
      </c>
      <c r="I7716" s="1">
        <v>271</v>
      </c>
      <c r="J7716" s="1">
        <f>MONTH(BART_Rides[[#This Row],[Date]])</f>
        <v>2</v>
      </c>
      <c r="K7716" s="1">
        <f>WEEKDAY(BART_Rides[[#This Row],[Date]],2)</f>
        <v>5</v>
      </c>
      <c r="L7716" s="1" t="str">
        <f>LEFT(BART_Rides[[#This Row],[Lines]],1)</f>
        <v>Y</v>
      </c>
      <c r="M7716" s="1" t="str">
        <f>IF(BART_Rides[[#This Row],[FirstLetter]]="Y","Yes","No")</f>
        <v>Yes</v>
      </c>
      <c r="N7716" s="1" t="str">
        <f>IF(OR(BART_Rides[[#This Row],[Station Code]]="EM", BART_Rides[[#This Row],[Station Code]]="MT", BART_Rides[[#This Row],[Station Code]]="PL", BART_Rides[[#This Row],[Station Code]]="CC"), "Yes", "No")</f>
        <v>No</v>
      </c>
    </row>
    <row r="7717" spans="6:14">
      <c r="F7717" s="3">
        <v>44247</v>
      </c>
      <c r="G7717" s="1" t="s">
        <v>41</v>
      </c>
      <c r="H7717" s="1" t="s">
        <v>105</v>
      </c>
      <c r="I7717" s="1">
        <v>175</v>
      </c>
      <c r="J7717" s="1">
        <f>MONTH(BART_Rides[[#This Row],[Date]])</f>
        <v>2</v>
      </c>
      <c r="K7717" s="1">
        <f>WEEKDAY(BART_Rides[[#This Row],[Date]],2)</f>
        <v>6</v>
      </c>
      <c r="L7717" s="1" t="str">
        <f>LEFT(BART_Rides[[#This Row],[Lines]],1)</f>
        <v>Y</v>
      </c>
      <c r="M7717" s="1" t="str">
        <f>IF(BART_Rides[[#This Row],[FirstLetter]]="Y","Yes","No")</f>
        <v>Yes</v>
      </c>
      <c r="N7717" s="1" t="str">
        <f>IF(OR(BART_Rides[[#This Row],[Station Code]]="EM", BART_Rides[[#This Row],[Station Code]]="MT", BART_Rides[[#This Row],[Station Code]]="PL", BART_Rides[[#This Row],[Station Code]]="CC"), "Yes", "No")</f>
        <v>No</v>
      </c>
    </row>
    <row r="7718" spans="6:14">
      <c r="F7718" s="3">
        <v>44248</v>
      </c>
      <c r="G7718" s="1" t="s">
        <v>41</v>
      </c>
      <c r="H7718" s="1" t="s">
        <v>105</v>
      </c>
      <c r="I7718" s="1">
        <v>130</v>
      </c>
      <c r="J7718" s="1">
        <f>MONTH(BART_Rides[[#This Row],[Date]])</f>
        <v>2</v>
      </c>
      <c r="K7718" s="1">
        <f>WEEKDAY(BART_Rides[[#This Row],[Date]],2)</f>
        <v>7</v>
      </c>
      <c r="L7718" s="1" t="str">
        <f>LEFT(BART_Rides[[#This Row],[Lines]],1)</f>
        <v>Y</v>
      </c>
      <c r="M7718" s="1" t="str">
        <f>IF(BART_Rides[[#This Row],[FirstLetter]]="Y","Yes","No")</f>
        <v>Yes</v>
      </c>
      <c r="N7718" s="1" t="str">
        <f>IF(OR(BART_Rides[[#This Row],[Station Code]]="EM", BART_Rides[[#This Row],[Station Code]]="MT", BART_Rides[[#This Row],[Station Code]]="PL", BART_Rides[[#This Row],[Station Code]]="CC"), "Yes", "No")</f>
        <v>No</v>
      </c>
    </row>
    <row r="7719" spans="6:14">
      <c r="F7719" s="3">
        <v>44249</v>
      </c>
      <c r="G7719" s="1" t="s">
        <v>41</v>
      </c>
      <c r="H7719" s="1" t="s">
        <v>105</v>
      </c>
      <c r="I7719" s="1">
        <v>244</v>
      </c>
      <c r="J7719" s="1">
        <f>MONTH(BART_Rides[[#This Row],[Date]])</f>
        <v>2</v>
      </c>
      <c r="K7719" s="1">
        <f>WEEKDAY(BART_Rides[[#This Row],[Date]],2)</f>
        <v>1</v>
      </c>
      <c r="L7719" s="1" t="str">
        <f>LEFT(BART_Rides[[#This Row],[Lines]],1)</f>
        <v>Y</v>
      </c>
      <c r="M7719" s="1" t="str">
        <f>IF(BART_Rides[[#This Row],[FirstLetter]]="Y","Yes","No")</f>
        <v>Yes</v>
      </c>
      <c r="N7719" s="1" t="str">
        <f>IF(OR(BART_Rides[[#This Row],[Station Code]]="EM", BART_Rides[[#This Row],[Station Code]]="MT", BART_Rides[[#This Row],[Station Code]]="PL", BART_Rides[[#This Row],[Station Code]]="CC"), "Yes", "No")</f>
        <v>No</v>
      </c>
    </row>
    <row r="7720" spans="6:14">
      <c r="F7720" s="3">
        <v>44250</v>
      </c>
      <c r="G7720" s="1" t="s">
        <v>41</v>
      </c>
      <c r="H7720" s="1" t="s">
        <v>105</v>
      </c>
      <c r="I7720" s="1">
        <v>258</v>
      </c>
      <c r="J7720" s="1">
        <f>MONTH(BART_Rides[[#This Row],[Date]])</f>
        <v>2</v>
      </c>
      <c r="K7720" s="1">
        <f>WEEKDAY(BART_Rides[[#This Row],[Date]],2)</f>
        <v>2</v>
      </c>
      <c r="L7720" s="1" t="str">
        <f>LEFT(BART_Rides[[#This Row],[Lines]],1)</f>
        <v>Y</v>
      </c>
      <c r="M7720" s="1" t="str">
        <f>IF(BART_Rides[[#This Row],[FirstLetter]]="Y","Yes","No")</f>
        <v>Yes</v>
      </c>
      <c r="N7720" s="1" t="str">
        <f>IF(OR(BART_Rides[[#This Row],[Station Code]]="EM", BART_Rides[[#This Row],[Station Code]]="MT", BART_Rides[[#This Row],[Station Code]]="PL", BART_Rides[[#This Row],[Station Code]]="CC"), "Yes", "No")</f>
        <v>No</v>
      </c>
    </row>
    <row r="7721" spans="6:14">
      <c r="F7721" s="3">
        <v>44251</v>
      </c>
      <c r="G7721" s="1" t="s">
        <v>41</v>
      </c>
      <c r="H7721" s="1" t="s">
        <v>105</v>
      </c>
      <c r="I7721" s="1">
        <v>272</v>
      </c>
      <c r="J7721" s="1">
        <f>MONTH(BART_Rides[[#This Row],[Date]])</f>
        <v>2</v>
      </c>
      <c r="K7721" s="1">
        <f>WEEKDAY(BART_Rides[[#This Row],[Date]],2)</f>
        <v>3</v>
      </c>
      <c r="L7721" s="1" t="str">
        <f>LEFT(BART_Rides[[#This Row],[Lines]],1)</f>
        <v>Y</v>
      </c>
      <c r="M7721" s="1" t="str">
        <f>IF(BART_Rides[[#This Row],[FirstLetter]]="Y","Yes","No")</f>
        <v>Yes</v>
      </c>
      <c r="N7721" s="1" t="str">
        <f>IF(OR(BART_Rides[[#This Row],[Station Code]]="EM", BART_Rides[[#This Row],[Station Code]]="MT", BART_Rides[[#This Row],[Station Code]]="PL", BART_Rides[[#This Row],[Station Code]]="CC"), "Yes", "No")</f>
        <v>No</v>
      </c>
    </row>
    <row r="7722" spans="6:14">
      <c r="F7722" s="3">
        <v>44252</v>
      </c>
      <c r="G7722" s="1" t="s">
        <v>41</v>
      </c>
      <c r="H7722" s="1" t="s">
        <v>105</v>
      </c>
      <c r="I7722" s="1">
        <v>262</v>
      </c>
      <c r="J7722" s="1">
        <f>MONTH(BART_Rides[[#This Row],[Date]])</f>
        <v>2</v>
      </c>
      <c r="K7722" s="1">
        <f>WEEKDAY(BART_Rides[[#This Row],[Date]],2)</f>
        <v>4</v>
      </c>
      <c r="L7722" s="1" t="str">
        <f>LEFT(BART_Rides[[#This Row],[Lines]],1)</f>
        <v>Y</v>
      </c>
      <c r="M7722" s="1" t="str">
        <f>IF(BART_Rides[[#This Row],[FirstLetter]]="Y","Yes","No")</f>
        <v>Yes</v>
      </c>
      <c r="N7722" s="1" t="str">
        <f>IF(OR(BART_Rides[[#This Row],[Station Code]]="EM", BART_Rides[[#This Row],[Station Code]]="MT", BART_Rides[[#This Row],[Station Code]]="PL", BART_Rides[[#This Row],[Station Code]]="CC"), "Yes", "No")</f>
        <v>No</v>
      </c>
    </row>
    <row r="7723" spans="6:14">
      <c r="F7723" s="3">
        <v>44253</v>
      </c>
      <c r="G7723" s="1" t="s">
        <v>41</v>
      </c>
      <c r="H7723" s="1" t="s">
        <v>105</v>
      </c>
      <c r="I7723" s="1">
        <v>270</v>
      </c>
      <c r="J7723" s="1">
        <f>MONTH(BART_Rides[[#This Row],[Date]])</f>
        <v>2</v>
      </c>
      <c r="K7723" s="1">
        <f>WEEKDAY(BART_Rides[[#This Row],[Date]],2)</f>
        <v>5</v>
      </c>
      <c r="L7723" s="1" t="str">
        <f>LEFT(BART_Rides[[#This Row],[Lines]],1)</f>
        <v>Y</v>
      </c>
      <c r="M7723" s="1" t="str">
        <f>IF(BART_Rides[[#This Row],[FirstLetter]]="Y","Yes","No")</f>
        <v>Yes</v>
      </c>
      <c r="N7723" s="1" t="str">
        <f>IF(OR(BART_Rides[[#This Row],[Station Code]]="EM", BART_Rides[[#This Row],[Station Code]]="MT", BART_Rides[[#This Row],[Station Code]]="PL", BART_Rides[[#This Row],[Station Code]]="CC"), "Yes", "No")</f>
        <v>No</v>
      </c>
    </row>
    <row r="7724" spans="6:14">
      <c r="F7724" s="3">
        <v>44254</v>
      </c>
      <c r="G7724" s="1" t="s">
        <v>41</v>
      </c>
      <c r="H7724" s="1" t="s">
        <v>105</v>
      </c>
      <c r="I7724" s="1">
        <v>208</v>
      </c>
      <c r="J7724" s="1">
        <f>MONTH(BART_Rides[[#This Row],[Date]])</f>
        <v>2</v>
      </c>
      <c r="K7724" s="1">
        <f>WEEKDAY(BART_Rides[[#This Row],[Date]],2)</f>
        <v>6</v>
      </c>
      <c r="L7724" s="1" t="str">
        <f>LEFT(BART_Rides[[#This Row],[Lines]],1)</f>
        <v>Y</v>
      </c>
      <c r="M7724" s="1" t="str">
        <f>IF(BART_Rides[[#This Row],[FirstLetter]]="Y","Yes","No")</f>
        <v>Yes</v>
      </c>
      <c r="N7724" s="1" t="str">
        <f>IF(OR(BART_Rides[[#This Row],[Station Code]]="EM", BART_Rides[[#This Row],[Station Code]]="MT", BART_Rides[[#This Row],[Station Code]]="PL", BART_Rides[[#This Row],[Station Code]]="CC"), "Yes", "No")</f>
        <v>No</v>
      </c>
    </row>
    <row r="7725" spans="6:14">
      <c r="F7725" s="3">
        <v>44255</v>
      </c>
      <c r="G7725" s="1" t="s">
        <v>41</v>
      </c>
      <c r="H7725" s="1" t="s">
        <v>105</v>
      </c>
      <c r="I7725" s="1">
        <v>135</v>
      </c>
      <c r="J7725" s="1">
        <f>MONTH(BART_Rides[[#This Row],[Date]])</f>
        <v>2</v>
      </c>
      <c r="K7725" s="1">
        <f>WEEKDAY(BART_Rides[[#This Row],[Date]],2)</f>
        <v>7</v>
      </c>
      <c r="L7725" s="1" t="str">
        <f>LEFT(BART_Rides[[#This Row],[Lines]],1)</f>
        <v>Y</v>
      </c>
      <c r="M7725" s="1" t="str">
        <f>IF(BART_Rides[[#This Row],[FirstLetter]]="Y","Yes","No")</f>
        <v>Yes</v>
      </c>
      <c r="N7725" s="1" t="str">
        <f>IF(OR(BART_Rides[[#This Row],[Station Code]]="EM", BART_Rides[[#This Row],[Station Code]]="MT", BART_Rides[[#This Row],[Station Code]]="PL", BART_Rides[[#This Row],[Station Code]]="CC"), "Yes", "No")</f>
        <v>No</v>
      </c>
    </row>
    <row r="7726" spans="6:14">
      <c r="F7726" s="3">
        <v>44256</v>
      </c>
      <c r="G7726" s="1" t="s">
        <v>41</v>
      </c>
      <c r="H7726" s="1" t="s">
        <v>105</v>
      </c>
      <c r="I7726" s="1">
        <v>293</v>
      </c>
      <c r="J7726" s="1">
        <f>MONTH(BART_Rides[[#This Row],[Date]])</f>
        <v>3</v>
      </c>
      <c r="K7726" s="1">
        <f>WEEKDAY(BART_Rides[[#This Row],[Date]],2)</f>
        <v>1</v>
      </c>
      <c r="L7726" s="1" t="str">
        <f>LEFT(BART_Rides[[#This Row],[Lines]],1)</f>
        <v>Y</v>
      </c>
      <c r="M7726" s="1" t="str">
        <f>IF(BART_Rides[[#This Row],[FirstLetter]]="Y","Yes","No")</f>
        <v>Yes</v>
      </c>
      <c r="N7726" s="1" t="str">
        <f>IF(OR(BART_Rides[[#This Row],[Station Code]]="EM", BART_Rides[[#This Row],[Station Code]]="MT", BART_Rides[[#This Row],[Station Code]]="PL", BART_Rides[[#This Row],[Station Code]]="CC"), "Yes", "No")</f>
        <v>No</v>
      </c>
    </row>
    <row r="7727" spans="6:14">
      <c r="F7727" s="3">
        <v>44257</v>
      </c>
      <c r="G7727" s="1" t="s">
        <v>41</v>
      </c>
      <c r="H7727" s="1" t="s">
        <v>105</v>
      </c>
      <c r="I7727" s="1">
        <v>271</v>
      </c>
      <c r="J7727" s="1">
        <f>MONTH(BART_Rides[[#This Row],[Date]])</f>
        <v>3</v>
      </c>
      <c r="K7727" s="1">
        <f>WEEKDAY(BART_Rides[[#This Row],[Date]],2)</f>
        <v>2</v>
      </c>
      <c r="L7727" s="1" t="str">
        <f>LEFT(BART_Rides[[#This Row],[Lines]],1)</f>
        <v>Y</v>
      </c>
      <c r="M7727" s="1" t="str">
        <f>IF(BART_Rides[[#This Row],[FirstLetter]]="Y","Yes","No")</f>
        <v>Yes</v>
      </c>
      <c r="N7727" s="1" t="str">
        <f>IF(OR(BART_Rides[[#This Row],[Station Code]]="EM", BART_Rides[[#This Row],[Station Code]]="MT", BART_Rides[[#This Row],[Station Code]]="PL", BART_Rides[[#This Row],[Station Code]]="CC"), "Yes", "No")</f>
        <v>No</v>
      </c>
    </row>
    <row r="7728" spans="6:14">
      <c r="F7728" s="3">
        <v>44258</v>
      </c>
      <c r="G7728" s="1" t="s">
        <v>41</v>
      </c>
      <c r="H7728" s="1" t="s">
        <v>105</v>
      </c>
      <c r="I7728" s="1">
        <v>288</v>
      </c>
      <c r="J7728" s="1">
        <f>MONTH(BART_Rides[[#This Row],[Date]])</f>
        <v>3</v>
      </c>
      <c r="K7728" s="1">
        <f>WEEKDAY(BART_Rides[[#This Row],[Date]],2)</f>
        <v>3</v>
      </c>
      <c r="L7728" s="1" t="str">
        <f>LEFT(BART_Rides[[#This Row],[Lines]],1)</f>
        <v>Y</v>
      </c>
      <c r="M7728" s="1" t="str">
        <f>IF(BART_Rides[[#This Row],[FirstLetter]]="Y","Yes","No")</f>
        <v>Yes</v>
      </c>
      <c r="N7728" s="1" t="str">
        <f>IF(OR(BART_Rides[[#This Row],[Station Code]]="EM", BART_Rides[[#This Row],[Station Code]]="MT", BART_Rides[[#This Row],[Station Code]]="PL", BART_Rides[[#This Row],[Station Code]]="CC"), "Yes", "No")</f>
        <v>No</v>
      </c>
    </row>
    <row r="7729" spans="6:14">
      <c r="F7729" s="3">
        <v>44259</v>
      </c>
      <c r="G7729" s="1" t="s">
        <v>41</v>
      </c>
      <c r="H7729" s="1" t="s">
        <v>105</v>
      </c>
      <c r="I7729" s="1">
        <v>288</v>
      </c>
      <c r="J7729" s="1">
        <f>MONTH(BART_Rides[[#This Row],[Date]])</f>
        <v>3</v>
      </c>
      <c r="K7729" s="1">
        <f>WEEKDAY(BART_Rides[[#This Row],[Date]],2)</f>
        <v>4</v>
      </c>
      <c r="L7729" s="1" t="str">
        <f>LEFT(BART_Rides[[#This Row],[Lines]],1)</f>
        <v>Y</v>
      </c>
      <c r="M7729" s="1" t="str">
        <f>IF(BART_Rides[[#This Row],[FirstLetter]]="Y","Yes","No")</f>
        <v>Yes</v>
      </c>
      <c r="N7729" s="1" t="str">
        <f>IF(OR(BART_Rides[[#This Row],[Station Code]]="EM", BART_Rides[[#This Row],[Station Code]]="MT", BART_Rides[[#This Row],[Station Code]]="PL", BART_Rides[[#This Row],[Station Code]]="CC"), "Yes", "No")</f>
        <v>No</v>
      </c>
    </row>
    <row r="7730" spans="6:14">
      <c r="F7730" s="3">
        <v>44260</v>
      </c>
      <c r="G7730" s="1" t="s">
        <v>41</v>
      </c>
      <c r="H7730" s="1" t="s">
        <v>105</v>
      </c>
      <c r="I7730" s="1">
        <v>309</v>
      </c>
      <c r="J7730" s="1">
        <f>MONTH(BART_Rides[[#This Row],[Date]])</f>
        <v>3</v>
      </c>
      <c r="K7730" s="1">
        <f>WEEKDAY(BART_Rides[[#This Row],[Date]],2)</f>
        <v>5</v>
      </c>
      <c r="L7730" s="1" t="str">
        <f>LEFT(BART_Rides[[#This Row],[Lines]],1)</f>
        <v>Y</v>
      </c>
      <c r="M7730" s="1" t="str">
        <f>IF(BART_Rides[[#This Row],[FirstLetter]]="Y","Yes","No")</f>
        <v>Yes</v>
      </c>
      <c r="N7730" s="1" t="str">
        <f>IF(OR(BART_Rides[[#This Row],[Station Code]]="EM", BART_Rides[[#This Row],[Station Code]]="MT", BART_Rides[[#This Row],[Station Code]]="PL", BART_Rides[[#This Row],[Station Code]]="CC"), "Yes", "No")</f>
        <v>No</v>
      </c>
    </row>
    <row r="7731" spans="6:14">
      <c r="F7731" s="3">
        <v>44261</v>
      </c>
      <c r="G7731" s="1" t="s">
        <v>41</v>
      </c>
      <c r="H7731" s="1" t="s">
        <v>105</v>
      </c>
      <c r="I7731" s="1">
        <v>186</v>
      </c>
      <c r="J7731" s="1">
        <f>MONTH(BART_Rides[[#This Row],[Date]])</f>
        <v>3</v>
      </c>
      <c r="K7731" s="1">
        <f>WEEKDAY(BART_Rides[[#This Row],[Date]],2)</f>
        <v>6</v>
      </c>
      <c r="L7731" s="1" t="str">
        <f>LEFT(BART_Rides[[#This Row],[Lines]],1)</f>
        <v>Y</v>
      </c>
      <c r="M7731" s="1" t="str">
        <f>IF(BART_Rides[[#This Row],[FirstLetter]]="Y","Yes","No")</f>
        <v>Yes</v>
      </c>
      <c r="N7731" s="1" t="str">
        <f>IF(OR(BART_Rides[[#This Row],[Station Code]]="EM", BART_Rides[[#This Row],[Station Code]]="MT", BART_Rides[[#This Row],[Station Code]]="PL", BART_Rides[[#This Row],[Station Code]]="CC"), "Yes", "No")</f>
        <v>No</v>
      </c>
    </row>
    <row r="7732" spans="6:14">
      <c r="F7732" s="3">
        <v>44262</v>
      </c>
      <c r="G7732" s="1" t="s">
        <v>41</v>
      </c>
      <c r="H7732" s="1" t="s">
        <v>105</v>
      </c>
      <c r="I7732" s="1">
        <v>131</v>
      </c>
      <c r="J7732" s="1">
        <f>MONTH(BART_Rides[[#This Row],[Date]])</f>
        <v>3</v>
      </c>
      <c r="K7732" s="1">
        <f>WEEKDAY(BART_Rides[[#This Row],[Date]],2)</f>
        <v>7</v>
      </c>
      <c r="L7732" s="1" t="str">
        <f>LEFT(BART_Rides[[#This Row],[Lines]],1)</f>
        <v>Y</v>
      </c>
      <c r="M7732" s="1" t="str">
        <f>IF(BART_Rides[[#This Row],[FirstLetter]]="Y","Yes","No")</f>
        <v>Yes</v>
      </c>
      <c r="N7732" s="1" t="str">
        <f>IF(OR(BART_Rides[[#This Row],[Station Code]]="EM", BART_Rides[[#This Row],[Station Code]]="MT", BART_Rides[[#This Row],[Station Code]]="PL", BART_Rides[[#This Row],[Station Code]]="CC"), "Yes", "No")</f>
        <v>No</v>
      </c>
    </row>
    <row r="7733" spans="6:14">
      <c r="F7733" s="3">
        <v>44263</v>
      </c>
      <c r="G7733" s="1" t="s">
        <v>41</v>
      </c>
      <c r="H7733" s="1" t="s">
        <v>105</v>
      </c>
      <c r="I7733" s="1">
        <v>279</v>
      </c>
      <c r="J7733" s="1">
        <f>MONTH(BART_Rides[[#This Row],[Date]])</f>
        <v>3</v>
      </c>
      <c r="K7733" s="1">
        <f>WEEKDAY(BART_Rides[[#This Row],[Date]],2)</f>
        <v>1</v>
      </c>
      <c r="L7733" s="1" t="str">
        <f>LEFT(BART_Rides[[#This Row],[Lines]],1)</f>
        <v>Y</v>
      </c>
      <c r="M7733" s="1" t="str">
        <f>IF(BART_Rides[[#This Row],[FirstLetter]]="Y","Yes","No")</f>
        <v>Yes</v>
      </c>
      <c r="N7733" s="1" t="str">
        <f>IF(OR(BART_Rides[[#This Row],[Station Code]]="EM", BART_Rides[[#This Row],[Station Code]]="MT", BART_Rides[[#This Row],[Station Code]]="PL", BART_Rides[[#This Row],[Station Code]]="CC"), "Yes", "No")</f>
        <v>No</v>
      </c>
    </row>
    <row r="7734" spans="6:14">
      <c r="F7734" s="3">
        <v>44264</v>
      </c>
      <c r="G7734" s="1" t="s">
        <v>41</v>
      </c>
      <c r="H7734" s="1" t="s">
        <v>105</v>
      </c>
      <c r="I7734" s="1">
        <v>266</v>
      </c>
      <c r="J7734" s="1">
        <f>MONTH(BART_Rides[[#This Row],[Date]])</f>
        <v>3</v>
      </c>
      <c r="K7734" s="1">
        <f>WEEKDAY(BART_Rides[[#This Row],[Date]],2)</f>
        <v>2</v>
      </c>
      <c r="L7734" s="1" t="str">
        <f>LEFT(BART_Rides[[#This Row],[Lines]],1)</f>
        <v>Y</v>
      </c>
      <c r="M7734" s="1" t="str">
        <f>IF(BART_Rides[[#This Row],[FirstLetter]]="Y","Yes","No")</f>
        <v>Yes</v>
      </c>
      <c r="N7734" s="1" t="str">
        <f>IF(OR(BART_Rides[[#This Row],[Station Code]]="EM", BART_Rides[[#This Row],[Station Code]]="MT", BART_Rides[[#This Row],[Station Code]]="PL", BART_Rides[[#This Row],[Station Code]]="CC"), "Yes", "No")</f>
        <v>No</v>
      </c>
    </row>
    <row r="7735" spans="6:14">
      <c r="F7735" s="3">
        <v>44265</v>
      </c>
      <c r="G7735" s="1" t="s">
        <v>41</v>
      </c>
      <c r="H7735" s="1" t="s">
        <v>105</v>
      </c>
      <c r="I7735" s="1">
        <v>283</v>
      </c>
      <c r="J7735" s="1">
        <f>MONTH(BART_Rides[[#This Row],[Date]])</f>
        <v>3</v>
      </c>
      <c r="K7735" s="1">
        <f>WEEKDAY(BART_Rides[[#This Row],[Date]],2)</f>
        <v>3</v>
      </c>
      <c r="L7735" s="1" t="str">
        <f>LEFT(BART_Rides[[#This Row],[Lines]],1)</f>
        <v>Y</v>
      </c>
      <c r="M7735" s="1" t="str">
        <f>IF(BART_Rides[[#This Row],[FirstLetter]]="Y","Yes","No")</f>
        <v>Yes</v>
      </c>
      <c r="N7735" s="1" t="str">
        <f>IF(OR(BART_Rides[[#This Row],[Station Code]]="EM", BART_Rides[[#This Row],[Station Code]]="MT", BART_Rides[[#This Row],[Station Code]]="PL", BART_Rides[[#This Row],[Station Code]]="CC"), "Yes", "No")</f>
        <v>No</v>
      </c>
    </row>
    <row r="7736" spans="6:14">
      <c r="F7736" s="3">
        <v>44266</v>
      </c>
      <c r="G7736" s="1" t="s">
        <v>41</v>
      </c>
      <c r="H7736" s="1" t="s">
        <v>105</v>
      </c>
      <c r="I7736" s="1">
        <v>310</v>
      </c>
      <c r="J7736" s="1">
        <f>MONTH(BART_Rides[[#This Row],[Date]])</f>
        <v>3</v>
      </c>
      <c r="K7736" s="1">
        <f>WEEKDAY(BART_Rides[[#This Row],[Date]],2)</f>
        <v>4</v>
      </c>
      <c r="L7736" s="1" t="str">
        <f>LEFT(BART_Rides[[#This Row],[Lines]],1)</f>
        <v>Y</v>
      </c>
      <c r="M7736" s="1" t="str">
        <f>IF(BART_Rides[[#This Row],[FirstLetter]]="Y","Yes","No")</f>
        <v>Yes</v>
      </c>
      <c r="N7736" s="1" t="str">
        <f>IF(OR(BART_Rides[[#This Row],[Station Code]]="EM", BART_Rides[[#This Row],[Station Code]]="MT", BART_Rides[[#This Row],[Station Code]]="PL", BART_Rides[[#This Row],[Station Code]]="CC"), "Yes", "No")</f>
        <v>No</v>
      </c>
    </row>
    <row r="7737" spans="6:14">
      <c r="F7737" s="3">
        <v>44267</v>
      </c>
      <c r="G7737" s="1" t="s">
        <v>41</v>
      </c>
      <c r="H7737" s="1" t="s">
        <v>105</v>
      </c>
      <c r="I7737" s="1">
        <v>324</v>
      </c>
      <c r="J7737" s="1">
        <f>MONTH(BART_Rides[[#This Row],[Date]])</f>
        <v>3</v>
      </c>
      <c r="K7737" s="1">
        <f>WEEKDAY(BART_Rides[[#This Row],[Date]],2)</f>
        <v>5</v>
      </c>
      <c r="L7737" s="1" t="str">
        <f>LEFT(BART_Rides[[#This Row],[Lines]],1)</f>
        <v>Y</v>
      </c>
      <c r="M7737" s="1" t="str">
        <f>IF(BART_Rides[[#This Row],[FirstLetter]]="Y","Yes","No")</f>
        <v>Yes</v>
      </c>
      <c r="N7737" s="1" t="str">
        <f>IF(OR(BART_Rides[[#This Row],[Station Code]]="EM", BART_Rides[[#This Row],[Station Code]]="MT", BART_Rides[[#This Row],[Station Code]]="PL", BART_Rides[[#This Row],[Station Code]]="CC"), "Yes", "No")</f>
        <v>No</v>
      </c>
    </row>
    <row r="7738" spans="6:14">
      <c r="F7738" s="3">
        <v>44268</v>
      </c>
      <c r="G7738" s="1" t="s">
        <v>41</v>
      </c>
      <c r="H7738" s="1" t="s">
        <v>105</v>
      </c>
      <c r="I7738" s="1">
        <v>204</v>
      </c>
      <c r="J7738" s="1">
        <f>MONTH(BART_Rides[[#This Row],[Date]])</f>
        <v>3</v>
      </c>
      <c r="K7738" s="1">
        <f>WEEKDAY(BART_Rides[[#This Row],[Date]],2)</f>
        <v>6</v>
      </c>
      <c r="L7738" s="1" t="str">
        <f>LEFT(BART_Rides[[#This Row],[Lines]],1)</f>
        <v>Y</v>
      </c>
      <c r="M7738" s="1" t="str">
        <f>IF(BART_Rides[[#This Row],[FirstLetter]]="Y","Yes","No")</f>
        <v>Yes</v>
      </c>
      <c r="N7738" s="1" t="str">
        <f>IF(OR(BART_Rides[[#This Row],[Station Code]]="EM", BART_Rides[[#This Row],[Station Code]]="MT", BART_Rides[[#This Row],[Station Code]]="PL", BART_Rides[[#This Row],[Station Code]]="CC"), "Yes", "No")</f>
        <v>No</v>
      </c>
    </row>
    <row r="7739" spans="6:14">
      <c r="F7739" s="3">
        <v>44269</v>
      </c>
      <c r="G7739" s="1" t="s">
        <v>41</v>
      </c>
      <c r="H7739" s="1" t="s">
        <v>105</v>
      </c>
      <c r="I7739" s="1">
        <v>131</v>
      </c>
      <c r="J7739" s="1">
        <f>MONTH(BART_Rides[[#This Row],[Date]])</f>
        <v>3</v>
      </c>
      <c r="K7739" s="1">
        <f>WEEKDAY(BART_Rides[[#This Row],[Date]],2)</f>
        <v>7</v>
      </c>
      <c r="L7739" s="1" t="str">
        <f>LEFT(BART_Rides[[#This Row],[Lines]],1)</f>
        <v>Y</v>
      </c>
      <c r="M7739" s="1" t="str">
        <f>IF(BART_Rides[[#This Row],[FirstLetter]]="Y","Yes","No")</f>
        <v>Yes</v>
      </c>
      <c r="N7739" s="1" t="str">
        <f>IF(OR(BART_Rides[[#This Row],[Station Code]]="EM", BART_Rides[[#This Row],[Station Code]]="MT", BART_Rides[[#This Row],[Station Code]]="PL", BART_Rides[[#This Row],[Station Code]]="CC"), "Yes", "No")</f>
        <v>No</v>
      </c>
    </row>
    <row r="7740" spans="6:14">
      <c r="F7740" s="3">
        <v>44270</v>
      </c>
      <c r="G7740" s="1" t="s">
        <v>41</v>
      </c>
      <c r="H7740" s="1" t="s">
        <v>105</v>
      </c>
      <c r="I7740" s="1">
        <v>283</v>
      </c>
      <c r="J7740" s="1">
        <f>MONTH(BART_Rides[[#This Row],[Date]])</f>
        <v>3</v>
      </c>
      <c r="K7740" s="1">
        <f>WEEKDAY(BART_Rides[[#This Row],[Date]],2)</f>
        <v>1</v>
      </c>
      <c r="L7740" s="1" t="str">
        <f>LEFT(BART_Rides[[#This Row],[Lines]],1)</f>
        <v>Y</v>
      </c>
      <c r="M7740" s="1" t="str">
        <f>IF(BART_Rides[[#This Row],[FirstLetter]]="Y","Yes","No")</f>
        <v>Yes</v>
      </c>
      <c r="N7740" s="1" t="str">
        <f>IF(OR(BART_Rides[[#This Row],[Station Code]]="EM", BART_Rides[[#This Row],[Station Code]]="MT", BART_Rides[[#This Row],[Station Code]]="PL", BART_Rides[[#This Row],[Station Code]]="CC"), "Yes", "No")</f>
        <v>No</v>
      </c>
    </row>
    <row r="7741" spans="6:14">
      <c r="F7741" s="3">
        <v>44271</v>
      </c>
      <c r="G7741" s="1" t="s">
        <v>41</v>
      </c>
      <c r="H7741" s="1" t="s">
        <v>105</v>
      </c>
      <c r="I7741" s="1">
        <v>297</v>
      </c>
      <c r="J7741" s="1">
        <f>MONTH(BART_Rides[[#This Row],[Date]])</f>
        <v>3</v>
      </c>
      <c r="K7741" s="1">
        <f>WEEKDAY(BART_Rides[[#This Row],[Date]],2)</f>
        <v>2</v>
      </c>
      <c r="L7741" s="1" t="str">
        <f>LEFT(BART_Rides[[#This Row],[Lines]],1)</f>
        <v>Y</v>
      </c>
      <c r="M7741" s="1" t="str">
        <f>IF(BART_Rides[[#This Row],[FirstLetter]]="Y","Yes","No")</f>
        <v>Yes</v>
      </c>
      <c r="N7741" s="1" t="str">
        <f>IF(OR(BART_Rides[[#This Row],[Station Code]]="EM", BART_Rides[[#This Row],[Station Code]]="MT", BART_Rides[[#This Row],[Station Code]]="PL", BART_Rides[[#This Row],[Station Code]]="CC"), "Yes", "No")</f>
        <v>No</v>
      </c>
    </row>
    <row r="7742" spans="6:14">
      <c r="F7742" s="3">
        <v>44272</v>
      </c>
      <c r="G7742" s="1" t="s">
        <v>41</v>
      </c>
      <c r="H7742" s="1" t="s">
        <v>105</v>
      </c>
      <c r="I7742" s="1">
        <v>309</v>
      </c>
      <c r="J7742" s="1">
        <f>MONTH(BART_Rides[[#This Row],[Date]])</f>
        <v>3</v>
      </c>
      <c r="K7742" s="1">
        <f>WEEKDAY(BART_Rides[[#This Row],[Date]],2)</f>
        <v>3</v>
      </c>
      <c r="L7742" s="1" t="str">
        <f>LEFT(BART_Rides[[#This Row],[Lines]],1)</f>
        <v>Y</v>
      </c>
      <c r="M7742" s="1" t="str">
        <f>IF(BART_Rides[[#This Row],[FirstLetter]]="Y","Yes","No")</f>
        <v>Yes</v>
      </c>
      <c r="N7742" s="1" t="str">
        <f>IF(OR(BART_Rides[[#This Row],[Station Code]]="EM", BART_Rides[[#This Row],[Station Code]]="MT", BART_Rides[[#This Row],[Station Code]]="PL", BART_Rides[[#This Row],[Station Code]]="CC"), "Yes", "No")</f>
        <v>No</v>
      </c>
    </row>
    <row r="7743" spans="6:14">
      <c r="F7743" s="3">
        <v>44273</v>
      </c>
      <c r="G7743" s="1" t="s">
        <v>41</v>
      </c>
      <c r="H7743" s="1" t="s">
        <v>105</v>
      </c>
      <c r="I7743" s="1">
        <v>308</v>
      </c>
      <c r="J7743" s="1">
        <f>MONTH(BART_Rides[[#This Row],[Date]])</f>
        <v>3</v>
      </c>
      <c r="K7743" s="1">
        <f>WEEKDAY(BART_Rides[[#This Row],[Date]],2)</f>
        <v>4</v>
      </c>
      <c r="L7743" s="1" t="str">
        <f>LEFT(BART_Rides[[#This Row],[Lines]],1)</f>
        <v>Y</v>
      </c>
      <c r="M7743" s="1" t="str">
        <f>IF(BART_Rides[[#This Row],[FirstLetter]]="Y","Yes","No")</f>
        <v>Yes</v>
      </c>
      <c r="N7743" s="1" t="str">
        <f>IF(OR(BART_Rides[[#This Row],[Station Code]]="EM", BART_Rides[[#This Row],[Station Code]]="MT", BART_Rides[[#This Row],[Station Code]]="PL", BART_Rides[[#This Row],[Station Code]]="CC"), "Yes", "No")</f>
        <v>No</v>
      </c>
    </row>
    <row r="7744" spans="6:14">
      <c r="F7744" s="3">
        <v>44274</v>
      </c>
      <c r="G7744" s="1" t="s">
        <v>41</v>
      </c>
      <c r="H7744" s="1" t="s">
        <v>105</v>
      </c>
      <c r="I7744" s="1">
        <v>299</v>
      </c>
      <c r="J7744" s="1">
        <f>MONTH(BART_Rides[[#This Row],[Date]])</f>
        <v>3</v>
      </c>
      <c r="K7744" s="1">
        <f>WEEKDAY(BART_Rides[[#This Row],[Date]],2)</f>
        <v>5</v>
      </c>
      <c r="L7744" s="1" t="str">
        <f>LEFT(BART_Rides[[#This Row],[Lines]],1)</f>
        <v>Y</v>
      </c>
      <c r="M7744" s="1" t="str">
        <f>IF(BART_Rides[[#This Row],[FirstLetter]]="Y","Yes","No")</f>
        <v>Yes</v>
      </c>
      <c r="N7744" s="1" t="str">
        <f>IF(OR(BART_Rides[[#This Row],[Station Code]]="EM", BART_Rides[[#This Row],[Station Code]]="MT", BART_Rides[[#This Row],[Station Code]]="PL", BART_Rides[[#This Row],[Station Code]]="CC"), "Yes", "No")</f>
        <v>No</v>
      </c>
    </row>
    <row r="7745" spans="6:14">
      <c r="F7745" s="3">
        <v>44275</v>
      </c>
      <c r="G7745" s="1" t="s">
        <v>41</v>
      </c>
      <c r="H7745" s="1" t="s">
        <v>105</v>
      </c>
      <c r="I7745" s="1">
        <v>177</v>
      </c>
      <c r="J7745" s="1">
        <f>MONTH(BART_Rides[[#This Row],[Date]])</f>
        <v>3</v>
      </c>
      <c r="K7745" s="1">
        <f>WEEKDAY(BART_Rides[[#This Row],[Date]],2)</f>
        <v>6</v>
      </c>
      <c r="L7745" s="1" t="str">
        <f>LEFT(BART_Rides[[#This Row],[Lines]],1)</f>
        <v>Y</v>
      </c>
      <c r="M7745" s="1" t="str">
        <f>IF(BART_Rides[[#This Row],[FirstLetter]]="Y","Yes","No")</f>
        <v>Yes</v>
      </c>
      <c r="N7745" s="1" t="str">
        <f>IF(OR(BART_Rides[[#This Row],[Station Code]]="EM", BART_Rides[[#This Row],[Station Code]]="MT", BART_Rides[[#This Row],[Station Code]]="PL", BART_Rides[[#This Row],[Station Code]]="CC"), "Yes", "No")</f>
        <v>No</v>
      </c>
    </row>
    <row r="7746" spans="6:14">
      <c r="F7746" s="3">
        <v>44276</v>
      </c>
      <c r="G7746" s="1" t="s">
        <v>41</v>
      </c>
      <c r="H7746" s="1" t="s">
        <v>105</v>
      </c>
      <c r="I7746" s="1">
        <v>163</v>
      </c>
      <c r="J7746" s="1">
        <f>MONTH(BART_Rides[[#This Row],[Date]])</f>
        <v>3</v>
      </c>
      <c r="K7746" s="1">
        <f>WEEKDAY(BART_Rides[[#This Row],[Date]],2)</f>
        <v>7</v>
      </c>
      <c r="L7746" s="1" t="str">
        <f>LEFT(BART_Rides[[#This Row],[Lines]],1)</f>
        <v>Y</v>
      </c>
      <c r="M7746" s="1" t="str">
        <f>IF(BART_Rides[[#This Row],[FirstLetter]]="Y","Yes","No")</f>
        <v>Yes</v>
      </c>
      <c r="N7746" s="1" t="str">
        <f>IF(OR(BART_Rides[[#This Row],[Station Code]]="EM", BART_Rides[[#This Row],[Station Code]]="MT", BART_Rides[[#This Row],[Station Code]]="PL", BART_Rides[[#This Row],[Station Code]]="CC"), "Yes", "No")</f>
        <v>No</v>
      </c>
    </row>
    <row r="7747" spans="6:14">
      <c r="F7747" s="3">
        <v>44277</v>
      </c>
      <c r="G7747" s="1" t="s">
        <v>41</v>
      </c>
      <c r="H7747" s="1" t="s">
        <v>105</v>
      </c>
      <c r="I7747" s="1">
        <v>287</v>
      </c>
      <c r="J7747" s="1">
        <f>MONTH(BART_Rides[[#This Row],[Date]])</f>
        <v>3</v>
      </c>
      <c r="K7747" s="1">
        <f>WEEKDAY(BART_Rides[[#This Row],[Date]],2)</f>
        <v>1</v>
      </c>
      <c r="L7747" s="1" t="str">
        <f>LEFT(BART_Rides[[#This Row],[Lines]],1)</f>
        <v>Y</v>
      </c>
      <c r="M7747" s="1" t="str">
        <f>IF(BART_Rides[[#This Row],[FirstLetter]]="Y","Yes","No")</f>
        <v>Yes</v>
      </c>
      <c r="N7747" s="1" t="str">
        <f>IF(OR(BART_Rides[[#This Row],[Station Code]]="EM", BART_Rides[[#This Row],[Station Code]]="MT", BART_Rides[[#This Row],[Station Code]]="PL", BART_Rides[[#This Row],[Station Code]]="CC"), "Yes", "No")</f>
        <v>No</v>
      </c>
    </row>
    <row r="7748" spans="6:14">
      <c r="F7748" s="3">
        <v>44278</v>
      </c>
      <c r="G7748" s="1" t="s">
        <v>41</v>
      </c>
      <c r="H7748" s="1" t="s">
        <v>105</v>
      </c>
      <c r="I7748" s="1">
        <v>299</v>
      </c>
      <c r="J7748" s="1">
        <f>MONTH(BART_Rides[[#This Row],[Date]])</f>
        <v>3</v>
      </c>
      <c r="K7748" s="1">
        <f>WEEKDAY(BART_Rides[[#This Row],[Date]],2)</f>
        <v>2</v>
      </c>
      <c r="L7748" s="1" t="str">
        <f>LEFT(BART_Rides[[#This Row],[Lines]],1)</f>
        <v>Y</v>
      </c>
      <c r="M7748" s="1" t="str">
        <f>IF(BART_Rides[[#This Row],[FirstLetter]]="Y","Yes","No")</f>
        <v>Yes</v>
      </c>
      <c r="N7748" s="1" t="str">
        <f>IF(OR(BART_Rides[[#This Row],[Station Code]]="EM", BART_Rides[[#This Row],[Station Code]]="MT", BART_Rides[[#This Row],[Station Code]]="PL", BART_Rides[[#This Row],[Station Code]]="CC"), "Yes", "No")</f>
        <v>No</v>
      </c>
    </row>
    <row r="7749" spans="6:14">
      <c r="F7749" s="3">
        <v>44279</v>
      </c>
      <c r="G7749" s="1" t="s">
        <v>41</v>
      </c>
      <c r="H7749" s="1" t="s">
        <v>105</v>
      </c>
      <c r="I7749" s="1">
        <v>318</v>
      </c>
      <c r="J7749" s="1">
        <f>MONTH(BART_Rides[[#This Row],[Date]])</f>
        <v>3</v>
      </c>
      <c r="K7749" s="1">
        <f>WEEKDAY(BART_Rides[[#This Row],[Date]],2)</f>
        <v>3</v>
      </c>
      <c r="L7749" s="1" t="str">
        <f>LEFT(BART_Rides[[#This Row],[Lines]],1)</f>
        <v>Y</v>
      </c>
      <c r="M7749" s="1" t="str">
        <f>IF(BART_Rides[[#This Row],[FirstLetter]]="Y","Yes","No")</f>
        <v>Yes</v>
      </c>
      <c r="N7749" s="1" t="str">
        <f>IF(OR(BART_Rides[[#This Row],[Station Code]]="EM", BART_Rides[[#This Row],[Station Code]]="MT", BART_Rides[[#This Row],[Station Code]]="PL", BART_Rides[[#This Row],[Station Code]]="CC"), "Yes", "No")</f>
        <v>No</v>
      </c>
    </row>
    <row r="7750" spans="6:14">
      <c r="F7750" s="3">
        <v>44280</v>
      </c>
      <c r="G7750" s="1" t="s">
        <v>41</v>
      </c>
      <c r="H7750" s="1" t="s">
        <v>105</v>
      </c>
      <c r="I7750" s="1">
        <v>360</v>
      </c>
      <c r="J7750" s="1">
        <f>MONTH(BART_Rides[[#This Row],[Date]])</f>
        <v>3</v>
      </c>
      <c r="K7750" s="1">
        <f>WEEKDAY(BART_Rides[[#This Row],[Date]],2)</f>
        <v>4</v>
      </c>
      <c r="L7750" s="1" t="str">
        <f>LEFT(BART_Rides[[#This Row],[Lines]],1)</f>
        <v>Y</v>
      </c>
      <c r="M7750" s="1" t="str">
        <f>IF(BART_Rides[[#This Row],[FirstLetter]]="Y","Yes","No")</f>
        <v>Yes</v>
      </c>
      <c r="N7750" s="1" t="str">
        <f>IF(OR(BART_Rides[[#This Row],[Station Code]]="EM", BART_Rides[[#This Row],[Station Code]]="MT", BART_Rides[[#This Row],[Station Code]]="PL", BART_Rides[[#This Row],[Station Code]]="CC"), "Yes", "No")</f>
        <v>No</v>
      </c>
    </row>
    <row r="7751" spans="6:14">
      <c r="F7751" s="3">
        <v>44281</v>
      </c>
      <c r="G7751" s="1" t="s">
        <v>41</v>
      </c>
      <c r="H7751" s="1" t="s">
        <v>105</v>
      </c>
      <c r="I7751" s="1">
        <v>335</v>
      </c>
      <c r="J7751" s="1">
        <f>MONTH(BART_Rides[[#This Row],[Date]])</f>
        <v>3</v>
      </c>
      <c r="K7751" s="1">
        <f>WEEKDAY(BART_Rides[[#This Row],[Date]],2)</f>
        <v>5</v>
      </c>
      <c r="L7751" s="1" t="str">
        <f>LEFT(BART_Rides[[#This Row],[Lines]],1)</f>
        <v>Y</v>
      </c>
      <c r="M7751" s="1" t="str">
        <f>IF(BART_Rides[[#This Row],[FirstLetter]]="Y","Yes","No")</f>
        <v>Yes</v>
      </c>
      <c r="N7751" s="1" t="str">
        <f>IF(OR(BART_Rides[[#This Row],[Station Code]]="EM", BART_Rides[[#This Row],[Station Code]]="MT", BART_Rides[[#This Row],[Station Code]]="PL", BART_Rides[[#This Row],[Station Code]]="CC"), "Yes", "No")</f>
        <v>No</v>
      </c>
    </row>
    <row r="7752" spans="6:14">
      <c r="F7752" s="3">
        <v>44282</v>
      </c>
      <c r="G7752" s="1" t="s">
        <v>41</v>
      </c>
      <c r="H7752" s="1" t="s">
        <v>105</v>
      </c>
      <c r="I7752" s="1">
        <v>237</v>
      </c>
      <c r="J7752" s="1">
        <f>MONTH(BART_Rides[[#This Row],[Date]])</f>
        <v>3</v>
      </c>
      <c r="K7752" s="1">
        <f>WEEKDAY(BART_Rides[[#This Row],[Date]],2)</f>
        <v>6</v>
      </c>
      <c r="L7752" s="1" t="str">
        <f>LEFT(BART_Rides[[#This Row],[Lines]],1)</f>
        <v>Y</v>
      </c>
      <c r="M7752" s="1" t="str">
        <f>IF(BART_Rides[[#This Row],[FirstLetter]]="Y","Yes","No")</f>
        <v>Yes</v>
      </c>
      <c r="N7752" s="1" t="str">
        <f>IF(OR(BART_Rides[[#This Row],[Station Code]]="EM", BART_Rides[[#This Row],[Station Code]]="MT", BART_Rides[[#This Row],[Station Code]]="PL", BART_Rides[[#This Row],[Station Code]]="CC"), "Yes", "No")</f>
        <v>No</v>
      </c>
    </row>
    <row r="7753" spans="6:14">
      <c r="F7753" s="3">
        <v>44283</v>
      </c>
      <c r="G7753" s="1" t="s">
        <v>41</v>
      </c>
      <c r="H7753" s="1" t="s">
        <v>105</v>
      </c>
      <c r="I7753" s="1">
        <v>155</v>
      </c>
      <c r="J7753" s="1">
        <f>MONTH(BART_Rides[[#This Row],[Date]])</f>
        <v>3</v>
      </c>
      <c r="K7753" s="1">
        <f>WEEKDAY(BART_Rides[[#This Row],[Date]],2)</f>
        <v>7</v>
      </c>
      <c r="L7753" s="1" t="str">
        <f>LEFT(BART_Rides[[#This Row],[Lines]],1)</f>
        <v>Y</v>
      </c>
      <c r="M7753" s="1" t="str">
        <f>IF(BART_Rides[[#This Row],[FirstLetter]]="Y","Yes","No")</f>
        <v>Yes</v>
      </c>
      <c r="N7753" s="1" t="str">
        <f>IF(OR(BART_Rides[[#This Row],[Station Code]]="EM", BART_Rides[[#This Row],[Station Code]]="MT", BART_Rides[[#This Row],[Station Code]]="PL", BART_Rides[[#This Row],[Station Code]]="CC"), "Yes", "No")</f>
        <v>No</v>
      </c>
    </row>
    <row r="7754" spans="6:14">
      <c r="F7754" s="3">
        <v>44284</v>
      </c>
      <c r="G7754" s="1" t="s">
        <v>41</v>
      </c>
      <c r="H7754" s="1" t="s">
        <v>105</v>
      </c>
      <c r="I7754" s="1">
        <v>293</v>
      </c>
      <c r="J7754" s="1">
        <f>MONTH(BART_Rides[[#This Row],[Date]])</f>
        <v>3</v>
      </c>
      <c r="K7754" s="1">
        <f>WEEKDAY(BART_Rides[[#This Row],[Date]],2)</f>
        <v>1</v>
      </c>
      <c r="L7754" s="1" t="str">
        <f>LEFT(BART_Rides[[#This Row],[Lines]],1)</f>
        <v>Y</v>
      </c>
      <c r="M7754" s="1" t="str">
        <f>IF(BART_Rides[[#This Row],[FirstLetter]]="Y","Yes","No")</f>
        <v>Yes</v>
      </c>
      <c r="N7754" s="1" t="str">
        <f>IF(OR(BART_Rides[[#This Row],[Station Code]]="EM", BART_Rides[[#This Row],[Station Code]]="MT", BART_Rides[[#This Row],[Station Code]]="PL", BART_Rides[[#This Row],[Station Code]]="CC"), "Yes", "No")</f>
        <v>No</v>
      </c>
    </row>
    <row r="7755" spans="6:14">
      <c r="F7755" s="3">
        <v>44285</v>
      </c>
      <c r="G7755" s="1" t="s">
        <v>41</v>
      </c>
      <c r="H7755" s="1" t="s">
        <v>105</v>
      </c>
      <c r="I7755" s="1">
        <v>319</v>
      </c>
      <c r="J7755" s="1">
        <f>MONTH(BART_Rides[[#This Row],[Date]])</f>
        <v>3</v>
      </c>
      <c r="K7755" s="1">
        <f>WEEKDAY(BART_Rides[[#This Row],[Date]],2)</f>
        <v>2</v>
      </c>
      <c r="L7755" s="1" t="str">
        <f>LEFT(BART_Rides[[#This Row],[Lines]],1)</f>
        <v>Y</v>
      </c>
      <c r="M7755" s="1" t="str">
        <f>IF(BART_Rides[[#This Row],[FirstLetter]]="Y","Yes","No")</f>
        <v>Yes</v>
      </c>
      <c r="N7755" s="1" t="str">
        <f>IF(OR(BART_Rides[[#This Row],[Station Code]]="EM", BART_Rides[[#This Row],[Station Code]]="MT", BART_Rides[[#This Row],[Station Code]]="PL", BART_Rides[[#This Row],[Station Code]]="CC"), "Yes", "No")</f>
        <v>No</v>
      </c>
    </row>
    <row r="7756" spans="6:14">
      <c r="F7756" s="3">
        <v>44286</v>
      </c>
      <c r="G7756" s="1" t="s">
        <v>41</v>
      </c>
      <c r="H7756" s="1" t="s">
        <v>105</v>
      </c>
      <c r="I7756" s="1">
        <v>326</v>
      </c>
      <c r="J7756" s="1">
        <f>MONTH(BART_Rides[[#This Row],[Date]])</f>
        <v>3</v>
      </c>
      <c r="K7756" s="1">
        <f>WEEKDAY(BART_Rides[[#This Row],[Date]],2)</f>
        <v>3</v>
      </c>
      <c r="L7756" s="1" t="str">
        <f>LEFT(BART_Rides[[#This Row],[Lines]],1)</f>
        <v>Y</v>
      </c>
      <c r="M7756" s="1" t="str">
        <f>IF(BART_Rides[[#This Row],[FirstLetter]]="Y","Yes","No")</f>
        <v>Yes</v>
      </c>
      <c r="N7756" s="1" t="str">
        <f>IF(OR(BART_Rides[[#This Row],[Station Code]]="EM", BART_Rides[[#This Row],[Station Code]]="MT", BART_Rides[[#This Row],[Station Code]]="PL", BART_Rides[[#This Row],[Station Code]]="CC"), "Yes", "No")</f>
        <v>No</v>
      </c>
    </row>
    <row r="7757" spans="6:14">
      <c r="F7757" s="3">
        <v>44287</v>
      </c>
      <c r="G7757" s="1" t="s">
        <v>41</v>
      </c>
      <c r="H7757" s="1" t="s">
        <v>105</v>
      </c>
      <c r="I7757" s="1">
        <v>344</v>
      </c>
      <c r="J7757" s="1">
        <f>MONTH(BART_Rides[[#This Row],[Date]])</f>
        <v>4</v>
      </c>
      <c r="K7757" s="1">
        <f>WEEKDAY(BART_Rides[[#This Row],[Date]],2)</f>
        <v>4</v>
      </c>
      <c r="L7757" s="1" t="str">
        <f>LEFT(BART_Rides[[#This Row],[Lines]],1)</f>
        <v>Y</v>
      </c>
      <c r="M7757" s="1" t="str">
        <f>IF(BART_Rides[[#This Row],[FirstLetter]]="Y","Yes","No")</f>
        <v>Yes</v>
      </c>
      <c r="N7757" s="1" t="str">
        <f>IF(OR(BART_Rides[[#This Row],[Station Code]]="EM", BART_Rides[[#This Row],[Station Code]]="MT", BART_Rides[[#This Row],[Station Code]]="PL", BART_Rides[[#This Row],[Station Code]]="CC"), "Yes", "No")</f>
        <v>No</v>
      </c>
    </row>
    <row r="7758" spans="6:14">
      <c r="F7758" s="3">
        <v>44288</v>
      </c>
      <c r="G7758" s="1" t="s">
        <v>41</v>
      </c>
      <c r="H7758" s="1" t="s">
        <v>105</v>
      </c>
      <c r="I7758" s="1">
        <v>337</v>
      </c>
      <c r="J7758" s="1">
        <f>MONTH(BART_Rides[[#This Row],[Date]])</f>
        <v>4</v>
      </c>
      <c r="K7758" s="1">
        <f>WEEKDAY(BART_Rides[[#This Row],[Date]],2)</f>
        <v>5</v>
      </c>
      <c r="L7758" s="1" t="str">
        <f>LEFT(BART_Rides[[#This Row],[Lines]],1)</f>
        <v>Y</v>
      </c>
      <c r="M7758" s="1" t="str">
        <f>IF(BART_Rides[[#This Row],[FirstLetter]]="Y","Yes","No")</f>
        <v>Yes</v>
      </c>
      <c r="N7758" s="1" t="str">
        <f>IF(OR(BART_Rides[[#This Row],[Station Code]]="EM", BART_Rides[[#This Row],[Station Code]]="MT", BART_Rides[[#This Row],[Station Code]]="PL", BART_Rides[[#This Row],[Station Code]]="CC"), "Yes", "No")</f>
        <v>No</v>
      </c>
    </row>
    <row r="7759" spans="6:14">
      <c r="F7759" s="3">
        <v>44289</v>
      </c>
      <c r="G7759" s="1" t="s">
        <v>41</v>
      </c>
      <c r="H7759" s="1" t="s">
        <v>105</v>
      </c>
      <c r="I7759" s="1">
        <v>215</v>
      </c>
      <c r="J7759" s="1">
        <f>MONTH(BART_Rides[[#This Row],[Date]])</f>
        <v>4</v>
      </c>
      <c r="K7759" s="1">
        <f>WEEKDAY(BART_Rides[[#This Row],[Date]],2)</f>
        <v>6</v>
      </c>
      <c r="L7759" s="1" t="str">
        <f>LEFT(BART_Rides[[#This Row],[Lines]],1)</f>
        <v>Y</v>
      </c>
      <c r="M7759" s="1" t="str">
        <f>IF(BART_Rides[[#This Row],[FirstLetter]]="Y","Yes","No")</f>
        <v>Yes</v>
      </c>
      <c r="N7759" s="1" t="str">
        <f>IF(OR(BART_Rides[[#This Row],[Station Code]]="EM", BART_Rides[[#This Row],[Station Code]]="MT", BART_Rides[[#This Row],[Station Code]]="PL", BART_Rides[[#This Row],[Station Code]]="CC"), "Yes", "No")</f>
        <v>No</v>
      </c>
    </row>
    <row r="7760" spans="6:14">
      <c r="F7760" s="3">
        <v>44290</v>
      </c>
      <c r="G7760" s="1" t="s">
        <v>41</v>
      </c>
      <c r="H7760" s="1" t="s">
        <v>105</v>
      </c>
      <c r="I7760" s="1">
        <v>143</v>
      </c>
      <c r="J7760" s="1">
        <f>MONTH(BART_Rides[[#This Row],[Date]])</f>
        <v>4</v>
      </c>
      <c r="K7760" s="1">
        <f>WEEKDAY(BART_Rides[[#This Row],[Date]],2)</f>
        <v>7</v>
      </c>
      <c r="L7760" s="1" t="str">
        <f>LEFT(BART_Rides[[#This Row],[Lines]],1)</f>
        <v>Y</v>
      </c>
      <c r="M7760" s="1" t="str">
        <f>IF(BART_Rides[[#This Row],[FirstLetter]]="Y","Yes","No")</f>
        <v>Yes</v>
      </c>
      <c r="N7760" s="1" t="str">
        <f>IF(OR(BART_Rides[[#This Row],[Station Code]]="EM", BART_Rides[[#This Row],[Station Code]]="MT", BART_Rides[[#This Row],[Station Code]]="PL", BART_Rides[[#This Row],[Station Code]]="CC"), "Yes", "No")</f>
        <v>No</v>
      </c>
    </row>
    <row r="7761" spans="6:14">
      <c r="F7761" s="3">
        <v>44291</v>
      </c>
      <c r="G7761" s="1" t="s">
        <v>41</v>
      </c>
      <c r="H7761" s="1" t="s">
        <v>105</v>
      </c>
      <c r="I7761" s="1">
        <v>279</v>
      </c>
      <c r="J7761" s="1">
        <f>MONTH(BART_Rides[[#This Row],[Date]])</f>
        <v>4</v>
      </c>
      <c r="K7761" s="1">
        <f>WEEKDAY(BART_Rides[[#This Row],[Date]],2)</f>
        <v>1</v>
      </c>
      <c r="L7761" s="1" t="str">
        <f>LEFT(BART_Rides[[#This Row],[Lines]],1)</f>
        <v>Y</v>
      </c>
      <c r="M7761" s="1" t="str">
        <f>IF(BART_Rides[[#This Row],[FirstLetter]]="Y","Yes","No")</f>
        <v>Yes</v>
      </c>
      <c r="N7761" s="1" t="str">
        <f>IF(OR(BART_Rides[[#This Row],[Station Code]]="EM", BART_Rides[[#This Row],[Station Code]]="MT", BART_Rides[[#This Row],[Station Code]]="PL", BART_Rides[[#This Row],[Station Code]]="CC"), "Yes", "No")</f>
        <v>No</v>
      </c>
    </row>
    <row r="7762" spans="6:14">
      <c r="F7762" s="3">
        <v>44292</v>
      </c>
      <c r="G7762" s="1" t="s">
        <v>41</v>
      </c>
      <c r="H7762" s="1" t="s">
        <v>105</v>
      </c>
      <c r="I7762" s="1">
        <v>366</v>
      </c>
      <c r="J7762" s="1">
        <f>MONTH(BART_Rides[[#This Row],[Date]])</f>
        <v>4</v>
      </c>
      <c r="K7762" s="1">
        <f>WEEKDAY(BART_Rides[[#This Row],[Date]],2)</f>
        <v>2</v>
      </c>
      <c r="L7762" s="1" t="str">
        <f>LEFT(BART_Rides[[#This Row],[Lines]],1)</f>
        <v>Y</v>
      </c>
      <c r="M7762" s="1" t="str">
        <f>IF(BART_Rides[[#This Row],[FirstLetter]]="Y","Yes","No")</f>
        <v>Yes</v>
      </c>
      <c r="N7762" s="1" t="str">
        <f>IF(OR(BART_Rides[[#This Row],[Station Code]]="EM", BART_Rides[[#This Row],[Station Code]]="MT", BART_Rides[[#This Row],[Station Code]]="PL", BART_Rides[[#This Row],[Station Code]]="CC"), "Yes", "No")</f>
        <v>No</v>
      </c>
    </row>
    <row r="7763" spans="6:14">
      <c r="F7763" s="3">
        <v>44293</v>
      </c>
      <c r="G7763" s="1" t="s">
        <v>41</v>
      </c>
      <c r="H7763" s="1" t="s">
        <v>105</v>
      </c>
      <c r="I7763" s="1">
        <v>411</v>
      </c>
      <c r="J7763" s="1">
        <f>MONTH(BART_Rides[[#This Row],[Date]])</f>
        <v>4</v>
      </c>
      <c r="K7763" s="1">
        <f>WEEKDAY(BART_Rides[[#This Row],[Date]],2)</f>
        <v>3</v>
      </c>
      <c r="L7763" s="1" t="str">
        <f>LEFT(BART_Rides[[#This Row],[Lines]],1)</f>
        <v>Y</v>
      </c>
      <c r="M7763" s="1" t="str">
        <f>IF(BART_Rides[[#This Row],[FirstLetter]]="Y","Yes","No")</f>
        <v>Yes</v>
      </c>
      <c r="N7763" s="1" t="str">
        <f>IF(OR(BART_Rides[[#This Row],[Station Code]]="EM", BART_Rides[[#This Row],[Station Code]]="MT", BART_Rides[[#This Row],[Station Code]]="PL", BART_Rides[[#This Row],[Station Code]]="CC"), "Yes", "No")</f>
        <v>No</v>
      </c>
    </row>
    <row r="7764" spans="6:14">
      <c r="F7764" s="3">
        <v>44294</v>
      </c>
      <c r="G7764" s="1" t="s">
        <v>41</v>
      </c>
      <c r="H7764" s="1" t="s">
        <v>105</v>
      </c>
      <c r="I7764" s="1">
        <v>361</v>
      </c>
      <c r="J7764" s="1">
        <f>MONTH(BART_Rides[[#This Row],[Date]])</f>
        <v>4</v>
      </c>
      <c r="K7764" s="1">
        <f>WEEKDAY(BART_Rides[[#This Row],[Date]],2)</f>
        <v>4</v>
      </c>
      <c r="L7764" s="1" t="str">
        <f>LEFT(BART_Rides[[#This Row],[Lines]],1)</f>
        <v>Y</v>
      </c>
      <c r="M7764" s="1" t="str">
        <f>IF(BART_Rides[[#This Row],[FirstLetter]]="Y","Yes","No")</f>
        <v>Yes</v>
      </c>
      <c r="N7764" s="1" t="str">
        <f>IF(OR(BART_Rides[[#This Row],[Station Code]]="EM", BART_Rides[[#This Row],[Station Code]]="MT", BART_Rides[[#This Row],[Station Code]]="PL", BART_Rides[[#This Row],[Station Code]]="CC"), "Yes", "No")</f>
        <v>No</v>
      </c>
    </row>
    <row r="7765" spans="6:14">
      <c r="F7765" s="3">
        <v>44295</v>
      </c>
      <c r="G7765" s="1" t="s">
        <v>41</v>
      </c>
      <c r="H7765" s="1" t="s">
        <v>105</v>
      </c>
      <c r="I7765" s="1">
        <v>376</v>
      </c>
      <c r="J7765" s="1">
        <f>MONTH(BART_Rides[[#This Row],[Date]])</f>
        <v>4</v>
      </c>
      <c r="K7765" s="1">
        <f>WEEKDAY(BART_Rides[[#This Row],[Date]],2)</f>
        <v>5</v>
      </c>
      <c r="L7765" s="1" t="str">
        <f>LEFT(BART_Rides[[#This Row],[Lines]],1)</f>
        <v>Y</v>
      </c>
      <c r="M7765" s="1" t="str">
        <f>IF(BART_Rides[[#This Row],[FirstLetter]]="Y","Yes","No")</f>
        <v>Yes</v>
      </c>
      <c r="N7765" s="1" t="str">
        <f>IF(OR(BART_Rides[[#This Row],[Station Code]]="EM", BART_Rides[[#This Row],[Station Code]]="MT", BART_Rides[[#This Row],[Station Code]]="PL", BART_Rides[[#This Row],[Station Code]]="CC"), "Yes", "No")</f>
        <v>No</v>
      </c>
    </row>
    <row r="7766" spans="6:14">
      <c r="F7766" s="3">
        <v>44296</v>
      </c>
      <c r="G7766" s="1" t="s">
        <v>41</v>
      </c>
      <c r="H7766" s="1" t="s">
        <v>105</v>
      </c>
      <c r="I7766" s="1">
        <v>264</v>
      </c>
      <c r="J7766" s="1">
        <f>MONTH(BART_Rides[[#This Row],[Date]])</f>
        <v>4</v>
      </c>
      <c r="K7766" s="1">
        <f>WEEKDAY(BART_Rides[[#This Row],[Date]],2)</f>
        <v>6</v>
      </c>
      <c r="L7766" s="1" t="str">
        <f>LEFT(BART_Rides[[#This Row],[Lines]],1)</f>
        <v>Y</v>
      </c>
      <c r="M7766" s="1" t="str">
        <f>IF(BART_Rides[[#This Row],[FirstLetter]]="Y","Yes","No")</f>
        <v>Yes</v>
      </c>
      <c r="N7766" s="1" t="str">
        <f>IF(OR(BART_Rides[[#This Row],[Station Code]]="EM", BART_Rides[[#This Row],[Station Code]]="MT", BART_Rides[[#This Row],[Station Code]]="PL", BART_Rides[[#This Row],[Station Code]]="CC"), "Yes", "No")</f>
        <v>No</v>
      </c>
    </row>
    <row r="7767" spans="6:14">
      <c r="F7767" s="3">
        <v>44297</v>
      </c>
      <c r="G7767" s="1" t="s">
        <v>41</v>
      </c>
      <c r="H7767" s="1" t="s">
        <v>105</v>
      </c>
      <c r="I7767" s="1">
        <v>183</v>
      </c>
      <c r="J7767" s="1">
        <f>MONTH(BART_Rides[[#This Row],[Date]])</f>
        <v>4</v>
      </c>
      <c r="K7767" s="1">
        <f>WEEKDAY(BART_Rides[[#This Row],[Date]],2)</f>
        <v>7</v>
      </c>
      <c r="L7767" s="1" t="str">
        <f>LEFT(BART_Rides[[#This Row],[Lines]],1)</f>
        <v>Y</v>
      </c>
      <c r="M7767" s="1" t="str">
        <f>IF(BART_Rides[[#This Row],[FirstLetter]]="Y","Yes","No")</f>
        <v>Yes</v>
      </c>
      <c r="N7767" s="1" t="str">
        <f>IF(OR(BART_Rides[[#This Row],[Station Code]]="EM", BART_Rides[[#This Row],[Station Code]]="MT", BART_Rides[[#This Row],[Station Code]]="PL", BART_Rides[[#This Row],[Station Code]]="CC"), "Yes", "No")</f>
        <v>No</v>
      </c>
    </row>
    <row r="7768" spans="6:14">
      <c r="F7768" s="3">
        <v>44298</v>
      </c>
      <c r="G7768" s="1" t="s">
        <v>41</v>
      </c>
      <c r="H7768" s="1" t="s">
        <v>105</v>
      </c>
      <c r="I7768" s="1">
        <v>335</v>
      </c>
      <c r="J7768" s="1">
        <f>MONTH(BART_Rides[[#This Row],[Date]])</f>
        <v>4</v>
      </c>
      <c r="K7768" s="1">
        <f>WEEKDAY(BART_Rides[[#This Row],[Date]],2)</f>
        <v>1</v>
      </c>
      <c r="L7768" s="1" t="str">
        <f>LEFT(BART_Rides[[#This Row],[Lines]],1)</f>
        <v>Y</v>
      </c>
      <c r="M7768" s="1" t="str">
        <f>IF(BART_Rides[[#This Row],[FirstLetter]]="Y","Yes","No")</f>
        <v>Yes</v>
      </c>
      <c r="N7768" s="1" t="str">
        <f>IF(OR(BART_Rides[[#This Row],[Station Code]]="EM", BART_Rides[[#This Row],[Station Code]]="MT", BART_Rides[[#This Row],[Station Code]]="PL", BART_Rides[[#This Row],[Station Code]]="CC"), "Yes", "No")</f>
        <v>No</v>
      </c>
    </row>
    <row r="7769" spans="6:14">
      <c r="F7769" s="3">
        <v>44299</v>
      </c>
      <c r="G7769" s="1" t="s">
        <v>41</v>
      </c>
      <c r="H7769" s="1" t="s">
        <v>105</v>
      </c>
      <c r="I7769" s="1">
        <v>362</v>
      </c>
      <c r="J7769" s="1">
        <f>MONTH(BART_Rides[[#This Row],[Date]])</f>
        <v>4</v>
      </c>
      <c r="K7769" s="1">
        <f>WEEKDAY(BART_Rides[[#This Row],[Date]],2)</f>
        <v>2</v>
      </c>
      <c r="L7769" s="1" t="str">
        <f>LEFT(BART_Rides[[#This Row],[Lines]],1)</f>
        <v>Y</v>
      </c>
      <c r="M7769" s="1" t="str">
        <f>IF(BART_Rides[[#This Row],[FirstLetter]]="Y","Yes","No")</f>
        <v>Yes</v>
      </c>
      <c r="N7769" s="1" t="str">
        <f>IF(OR(BART_Rides[[#This Row],[Station Code]]="EM", BART_Rides[[#This Row],[Station Code]]="MT", BART_Rides[[#This Row],[Station Code]]="PL", BART_Rides[[#This Row],[Station Code]]="CC"), "Yes", "No")</f>
        <v>No</v>
      </c>
    </row>
    <row r="7770" spans="6:14">
      <c r="F7770" s="3">
        <v>44300</v>
      </c>
      <c r="G7770" s="1" t="s">
        <v>41</v>
      </c>
      <c r="H7770" s="1" t="s">
        <v>105</v>
      </c>
      <c r="I7770" s="1">
        <v>386</v>
      </c>
      <c r="J7770" s="1">
        <f>MONTH(BART_Rides[[#This Row],[Date]])</f>
        <v>4</v>
      </c>
      <c r="K7770" s="1">
        <f>WEEKDAY(BART_Rides[[#This Row],[Date]],2)</f>
        <v>3</v>
      </c>
      <c r="L7770" s="1" t="str">
        <f>LEFT(BART_Rides[[#This Row],[Lines]],1)</f>
        <v>Y</v>
      </c>
      <c r="M7770" s="1" t="str">
        <f>IF(BART_Rides[[#This Row],[FirstLetter]]="Y","Yes","No")</f>
        <v>Yes</v>
      </c>
      <c r="N7770" s="1" t="str">
        <f>IF(OR(BART_Rides[[#This Row],[Station Code]]="EM", BART_Rides[[#This Row],[Station Code]]="MT", BART_Rides[[#This Row],[Station Code]]="PL", BART_Rides[[#This Row],[Station Code]]="CC"), "Yes", "No")</f>
        <v>No</v>
      </c>
    </row>
    <row r="7771" spans="6:14">
      <c r="F7771" s="3">
        <v>44301</v>
      </c>
      <c r="G7771" s="1" t="s">
        <v>41</v>
      </c>
      <c r="H7771" s="1" t="s">
        <v>105</v>
      </c>
      <c r="I7771" s="1">
        <v>374</v>
      </c>
      <c r="J7771" s="1">
        <f>MONTH(BART_Rides[[#This Row],[Date]])</f>
        <v>4</v>
      </c>
      <c r="K7771" s="1">
        <f>WEEKDAY(BART_Rides[[#This Row],[Date]],2)</f>
        <v>4</v>
      </c>
      <c r="L7771" s="1" t="str">
        <f>LEFT(BART_Rides[[#This Row],[Lines]],1)</f>
        <v>Y</v>
      </c>
      <c r="M7771" s="1" t="str">
        <f>IF(BART_Rides[[#This Row],[FirstLetter]]="Y","Yes","No")</f>
        <v>Yes</v>
      </c>
      <c r="N7771" s="1" t="str">
        <f>IF(OR(BART_Rides[[#This Row],[Station Code]]="EM", BART_Rides[[#This Row],[Station Code]]="MT", BART_Rides[[#This Row],[Station Code]]="PL", BART_Rides[[#This Row],[Station Code]]="CC"), "Yes", "No")</f>
        <v>No</v>
      </c>
    </row>
    <row r="7772" spans="6:14">
      <c r="F7772" s="3">
        <v>44302</v>
      </c>
      <c r="G7772" s="1" t="s">
        <v>41</v>
      </c>
      <c r="H7772" s="1" t="s">
        <v>105</v>
      </c>
      <c r="I7772" s="1">
        <v>368</v>
      </c>
      <c r="J7772" s="1">
        <f>MONTH(BART_Rides[[#This Row],[Date]])</f>
        <v>4</v>
      </c>
      <c r="K7772" s="1">
        <f>WEEKDAY(BART_Rides[[#This Row],[Date]],2)</f>
        <v>5</v>
      </c>
      <c r="L7772" s="1" t="str">
        <f>LEFT(BART_Rides[[#This Row],[Lines]],1)</f>
        <v>Y</v>
      </c>
      <c r="M7772" s="1" t="str">
        <f>IF(BART_Rides[[#This Row],[FirstLetter]]="Y","Yes","No")</f>
        <v>Yes</v>
      </c>
      <c r="N7772" s="1" t="str">
        <f>IF(OR(BART_Rides[[#This Row],[Station Code]]="EM", BART_Rides[[#This Row],[Station Code]]="MT", BART_Rides[[#This Row],[Station Code]]="PL", BART_Rides[[#This Row],[Station Code]]="CC"), "Yes", "No")</f>
        <v>No</v>
      </c>
    </row>
    <row r="7773" spans="6:14">
      <c r="F7773" s="3">
        <v>44303</v>
      </c>
      <c r="G7773" s="1" t="s">
        <v>41</v>
      </c>
      <c r="H7773" s="1" t="s">
        <v>105</v>
      </c>
      <c r="I7773" s="1">
        <v>260</v>
      </c>
      <c r="J7773" s="1">
        <f>MONTH(BART_Rides[[#This Row],[Date]])</f>
        <v>4</v>
      </c>
      <c r="K7773" s="1">
        <f>WEEKDAY(BART_Rides[[#This Row],[Date]],2)</f>
        <v>6</v>
      </c>
      <c r="L7773" s="1" t="str">
        <f>LEFT(BART_Rides[[#This Row],[Lines]],1)</f>
        <v>Y</v>
      </c>
      <c r="M7773" s="1" t="str">
        <f>IF(BART_Rides[[#This Row],[FirstLetter]]="Y","Yes","No")</f>
        <v>Yes</v>
      </c>
      <c r="N7773" s="1" t="str">
        <f>IF(OR(BART_Rides[[#This Row],[Station Code]]="EM", BART_Rides[[#This Row],[Station Code]]="MT", BART_Rides[[#This Row],[Station Code]]="PL", BART_Rides[[#This Row],[Station Code]]="CC"), "Yes", "No")</f>
        <v>No</v>
      </c>
    </row>
    <row r="7774" spans="6:14">
      <c r="F7774" s="3">
        <v>44304</v>
      </c>
      <c r="G7774" s="1" t="s">
        <v>41</v>
      </c>
      <c r="H7774" s="1" t="s">
        <v>105</v>
      </c>
      <c r="I7774" s="1">
        <v>203</v>
      </c>
      <c r="J7774" s="1">
        <f>MONTH(BART_Rides[[#This Row],[Date]])</f>
        <v>4</v>
      </c>
      <c r="K7774" s="1">
        <f>WEEKDAY(BART_Rides[[#This Row],[Date]],2)</f>
        <v>7</v>
      </c>
      <c r="L7774" s="1" t="str">
        <f>LEFT(BART_Rides[[#This Row],[Lines]],1)</f>
        <v>Y</v>
      </c>
      <c r="M7774" s="1" t="str">
        <f>IF(BART_Rides[[#This Row],[FirstLetter]]="Y","Yes","No")</f>
        <v>Yes</v>
      </c>
      <c r="N7774" s="1" t="str">
        <f>IF(OR(BART_Rides[[#This Row],[Station Code]]="EM", BART_Rides[[#This Row],[Station Code]]="MT", BART_Rides[[#This Row],[Station Code]]="PL", BART_Rides[[#This Row],[Station Code]]="CC"), "Yes", "No")</f>
        <v>No</v>
      </c>
    </row>
    <row r="7775" spans="6:14">
      <c r="F7775" s="3">
        <v>44305</v>
      </c>
      <c r="G7775" s="1" t="s">
        <v>41</v>
      </c>
      <c r="H7775" s="1" t="s">
        <v>105</v>
      </c>
      <c r="I7775" s="1">
        <v>337</v>
      </c>
      <c r="J7775" s="1">
        <f>MONTH(BART_Rides[[#This Row],[Date]])</f>
        <v>4</v>
      </c>
      <c r="K7775" s="1">
        <f>WEEKDAY(BART_Rides[[#This Row],[Date]],2)</f>
        <v>1</v>
      </c>
      <c r="L7775" s="1" t="str">
        <f>LEFT(BART_Rides[[#This Row],[Lines]],1)</f>
        <v>Y</v>
      </c>
      <c r="M7775" s="1" t="str">
        <f>IF(BART_Rides[[#This Row],[FirstLetter]]="Y","Yes","No")</f>
        <v>Yes</v>
      </c>
      <c r="N7775" s="1" t="str">
        <f>IF(OR(BART_Rides[[#This Row],[Station Code]]="EM", BART_Rides[[#This Row],[Station Code]]="MT", BART_Rides[[#This Row],[Station Code]]="PL", BART_Rides[[#This Row],[Station Code]]="CC"), "Yes", "No")</f>
        <v>No</v>
      </c>
    </row>
    <row r="7776" spans="6:14">
      <c r="F7776" s="3">
        <v>44306</v>
      </c>
      <c r="G7776" s="1" t="s">
        <v>41</v>
      </c>
      <c r="H7776" s="1" t="s">
        <v>105</v>
      </c>
      <c r="I7776" s="1">
        <v>358</v>
      </c>
      <c r="J7776" s="1">
        <f>MONTH(BART_Rides[[#This Row],[Date]])</f>
        <v>4</v>
      </c>
      <c r="K7776" s="1">
        <f>WEEKDAY(BART_Rides[[#This Row],[Date]],2)</f>
        <v>2</v>
      </c>
      <c r="L7776" s="1" t="str">
        <f>LEFT(BART_Rides[[#This Row],[Lines]],1)</f>
        <v>Y</v>
      </c>
      <c r="M7776" s="1" t="str">
        <f>IF(BART_Rides[[#This Row],[FirstLetter]]="Y","Yes","No")</f>
        <v>Yes</v>
      </c>
      <c r="N7776" s="1" t="str">
        <f>IF(OR(BART_Rides[[#This Row],[Station Code]]="EM", BART_Rides[[#This Row],[Station Code]]="MT", BART_Rides[[#This Row],[Station Code]]="PL", BART_Rides[[#This Row],[Station Code]]="CC"), "Yes", "No")</f>
        <v>No</v>
      </c>
    </row>
    <row r="7777" spans="6:14">
      <c r="F7777" s="3">
        <v>44307</v>
      </c>
      <c r="G7777" s="1" t="s">
        <v>41</v>
      </c>
      <c r="H7777" s="1" t="s">
        <v>105</v>
      </c>
      <c r="I7777" s="1">
        <v>385</v>
      </c>
      <c r="J7777" s="1">
        <f>MONTH(BART_Rides[[#This Row],[Date]])</f>
        <v>4</v>
      </c>
      <c r="K7777" s="1">
        <f>WEEKDAY(BART_Rides[[#This Row],[Date]],2)</f>
        <v>3</v>
      </c>
      <c r="L7777" s="1" t="str">
        <f>LEFT(BART_Rides[[#This Row],[Lines]],1)</f>
        <v>Y</v>
      </c>
      <c r="M7777" s="1" t="str">
        <f>IF(BART_Rides[[#This Row],[FirstLetter]]="Y","Yes","No")</f>
        <v>Yes</v>
      </c>
      <c r="N7777" s="1" t="str">
        <f>IF(OR(BART_Rides[[#This Row],[Station Code]]="EM", BART_Rides[[#This Row],[Station Code]]="MT", BART_Rides[[#This Row],[Station Code]]="PL", BART_Rides[[#This Row],[Station Code]]="CC"), "Yes", "No")</f>
        <v>No</v>
      </c>
    </row>
    <row r="7778" spans="6:14">
      <c r="F7778" s="3">
        <v>44308</v>
      </c>
      <c r="G7778" s="1" t="s">
        <v>41</v>
      </c>
      <c r="H7778" s="1" t="s">
        <v>105</v>
      </c>
      <c r="I7778" s="1">
        <v>389</v>
      </c>
      <c r="J7778" s="1">
        <f>MONTH(BART_Rides[[#This Row],[Date]])</f>
        <v>4</v>
      </c>
      <c r="K7778" s="1">
        <f>WEEKDAY(BART_Rides[[#This Row],[Date]],2)</f>
        <v>4</v>
      </c>
      <c r="L7778" s="1" t="str">
        <f>LEFT(BART_Rides[[#This Row],[Lines]],1)</f>
        <v>Y</v>
      </c>
      <c r="M7778" s="1" t="str">
        <f>IF(BART_Rides[[#This Row],[FirstLetter]]="Y","Yes","No")</f>
        <v>Yes</v>
      </c>
      <c r="N7778" s="1" t="str">
        <f>IF(OR(BART_Rides[[#This Row],[Station Code]]="EM", BART_Rides[[#This Row],[Station Code]]="MT", BART_Rides[[#This Row],[Station Code]]="PL", BART_Rides[[#This Row],[Station Code]]="CC"), "Yes", "No")</f>
        <v>No</v>
      </c>
    </row>
    <row r="7779" spans="6:14">
      <c r="F7779" s="3">
        <v>44309</v>
      </c>
      <c r="G7779" s="1" t="s">
        <v>41</v>
      </c>
      <c r="H7779" s="1" t="s">
        <v>105</v>
      </c>
      <c r="I7779" s="1">
        <v>362</v>
      </c>
      <c r="J7779" s="1">
        <f>MONTH(BART_Rides[[#This Row],[Date]])</f>
        <v>4</v>
      </c>
      <c r="K7779" s="1">
        <f>WEEKDAY(BART_Rides[[#This Row],[Date]],2)</f>
        <v>5</v>
      </c>
      <c r="L7779" s="1" t="str">
        <f>LEFT(BART_Rides[[#This Row],[Lines]],1)</f>
        <v>Y</v>
      </c>
      <c r="M7779" s="1" t="str">
        <f>IF(BART_Rides[[#This Row],[FirstLetter]]="Y","Yes","No")</f>
        <v>Yes</v>
      </c>
      <c r="N7779" s="1" t="str">
        <f>IF(OR(BART_Rides[[#This Row],[Station Code]]="EM", BART_Rides[[#This Row],[Station Code]]="MT", BART_Rides[[#This Row],[Station Code]]="PL", BART_Rides[[#This Row],[Station Code]]="CC"), "Yes", "No")</f>
        <v>No</v>
      </c>
    </row>
    <row r="7780" spans="6:14">
      <c r="F7780" s="3">
        <v>44310</v>
      </c>
      <c r="G7780" s="1" t="s">
        <v>41</v>
      </c>
      <c r="H7780" s="1" t="s">
        <v>105</v>
      </c>
      <c r="I7780" s="1">
        <v>244</v>
      </c>
      <c r="J7780" s="1">
        <f>MONTH(BART_Rides[[#This Row],[Date]])</f>
        <v>4</v>
      </c>
      <c r="K7780" s="1">
        <f>WEEKDAY(BART_Rides[[#This Row],[Date]],2)</f>
        <v>6</v>
      </c>
      <c r="L7780" s="1" t="str">
        <f>LEFT(BART_Rides[[#This Row],[Lines]],1)</f>
        <v>Y</v>
      </c>
      <c r="M7780" s="1" t="str">
        <f>IF(BART_Rides[[#This Row],[FirstLetter]]="Y","Yes","No")</f>
        <v>Yes</v>
      </c>
      <c r="N7780" s="1" t="str">
        <f>IF(OR(BART_Rides[[#This Row],[Station Code]]="EM", BART_Rides[[#This Row],[Station Code]]="MT", BART_Rides[[#This Row],[Station Code]]="PL", BART_Rides[[#This Row],[Station Code]]="CC"), "Yes", "No")</f>
        <v>No</v>
      </c>
    </row>
    <row r="7781" spans="6:14">
      <c r="F7781" s="3">
        <v>44311</v>
      </c>
      <c r="G7781" s="1" t="s">
        <v>41</v>
      </c>
      <c r="H7781" s="1" t="s">
        <v>105</v>
      </c>
      <c r="I7781" s="1">
        <v>160</v>
      </c>
      <c r="J7781" s="1">
        <f>MONTH(BART_Rides[[#This Row],[Date]])</f>
        <v>4</v>
      </c>
      <c r="K7781" s="1">
        <f>WEEKDAY(BART_Rides[[#This Row],[Date]],2)</f>
        <v>7</v>
      </c>
      <c r="L7781" s="1" t="str">
        <f>LEFT(BART_Rides[[#This Row],[Lines]],1)</f>
        <v>Y</v>
      </c>
      <c r="M7781" s="1" t="str">
        <f>IF(BART_Rides[[#This Row],[FirstLetter]]="Y","Yes","No")</f>
        <v>Yes</v>
      </c>
      <c r="N7781" s="1" t="str">
        <f>IF(OR(BART_Rides[[#This Row],[Station Code]]="EM", BART_Rides[[#This Row],[Station Code]]="MT", BART_Rides[[#This Row],[Station Code]]="PL", BART_Rides[[#This Row],[Station Code]]="CC"), "Yes", "No")</f>
        <v>No</v>
      </c>
    </row>
    <row r="7782" spans="6:14">
      <c r="F7782" s="3">
        <v>44312</v>
      </c>
      <c r="G7782" s="1" t="s">
        <v>41</v>
      </c>
      <c r="H7782" s="1" t="s">
        <v>105</v>
      </c>
      <c r="I7782" s="1">
        <v>347</v>
      </c>
      <c r="J7782" s="1">
        <f>MONTH(BART_Rides[[#This Row],[Date]])</f>
        <v>4</v>
      </c>
      <c r="K7782" s="1">
        <f>WEEKDAY(BART_Rides[[#This Row],[Date]],2)</f>
        <v>1</v>
      </c>
      <c r="L7782" s="1" t="str">
        <f>LEFT(BART_Rides[[#This Row],[Lines]],1)</f>
        <v>Y</v>
      </c>
      <c r="M7782" s="1" t="str">
        <f>IF(BART_Rides[[#This Row],[FirstLetter]]="Y","Yes","No")</f>
        <v>Yes</v>
      </c>
      <c r="N7782" s="1" t="str">
        <f>IF(OR(BART_Rides[[#This Row],[Station Code]]="EM", BART_Rides[[#This Row],[Station Code]]="MT", BART_Rides[[#This Row],[Station Code]]="PL", BART_Rides[[#This Row],[Station Code]]="CC"), "Yes", "No")</f>
        <v>No</v>
      </c>
    </row>
    <row r="7783" spans="6:14">
      <c r="F7783" s="3">
        <v>44313</v>
      </c>
      <c r="G7783" s="1" t="s">
        <v>41</v>
      </c>
      <c r="H7783" s="1" t="s">
        <v>105</v>
      </c>
      <c r="I7783" s="1">
        <v>353</v>
      </c>
      <c r="J7783" s="1">
        <f>MONTH(BART_Rides[[#This Row],[Date]])</f>
        <v>4</v>
      </c>
      <c r="K7783" s="1">
        <f>WEEKDAY(BART_Rides[[#This Row],[Date]],2)</f>
        <v>2</v>
      </c>
      <c r="L7783" s="1" t="str">
        <f>LEFT(BART_Rides[[#This Row],[Lines]],1)</f>
        <v>Y</v>
      </c>
      <c r="M7783" s="1" t="str">
        <f>IF(BART_Rides[[#This Row],[FirstLetter]]="Y","Yes","No")</f>
        <v>Yes</v>
      </c>
      <c r="N7783" s="1" t="str">
        <f>IF(OR(BART_Rides[[#This Row],[Station Code]]="EM", BART_Rides[[#This Row],[Station Code]]="MT", BART_Rides[[#This Row],[Station Code]]="PL", BART_Rides[[#This Row],[Station Code]]="CC"), "Yes", "No")</f>
        <v>No</v>
      </c>
    </row>
    <row r="7784" spans="6:14">
      <c r="F7784" s="3">
        <v>44314</v>
      </c>
      <c r="G7784" s="1" t="s">
        <v>41</v>
      </c>
      <c r="H7784" s="1" t="s">
        <v>105</v>
      </c>
      <c r="I7784" s="1">
        <v>380</v>
      </c>
      <c r="J7784" s="1">
        <f>MONTH(BART_Rides[[#This Row],[Date]])</f>
        <v>4</v>
      </c>
      <c r="K7784" s="1">
        <f>WEEKDAY(BART_Rides[[#This Row],[Date]],2)</f>
        <v>3</v>
      </c>
      <c r="L7784" s="1" t="str">
        <f>LEFT(BART_Rides[[#This Row],[Lines]],1)</f>
        <v>Y</v>
      </c>
      <c r="M7784" s="1" t="str">
        <f>IF(BART_Rides[[#This Row],[FirstLetter]]="Y","Yes","No")</f>
        <v>Yes</v>
      </c>
      <c r="N7784" s="1" t="str">
        <f>IF(OR(BART_Rides[[#This Row],[Station Code]]="EM", BART_Rides[[#This Row],[Station Code]]="MT", BART_Rides[[#This Row],[Station Code]]="PL", BART_Rides[[#This Row],[Station Code]]="CC"), "Yes", "No")</f>
        <v>No</v>
      </c>
    </row>
    <row r="7785" spans="6:14">
      <c r="F7785" s="3">
        <v>44315</v>
      </c>
      <c r="G7785" s="1" t="s">
        <v>41</v>
      </c>
      <c r="H7785" s="1" t="s">
        <v>105</v>
      </c>
      <c r="I7785" s="1">
        <v>411</v>
      </c>
      <c r="J7785" s="1">
        <f>MONTH(BART_Rides[[#This Row],[Date]])</f>
        <v>4</v>
      </c>
      <c r="K7785" s="1">
        <f>WEEKDAY(BART_Rides[[#This Row],[Date]],2)</f>
        <v>4</v>
      </c>
      <c r="L7785" s="1" t="str">
        <f>LEFT(BART_Rides[[#This Row],[Lines]],1)</f>
        <v>Y</v>
      </c>
      <c r="M7785" s="1" t="str">
        <f>IF(BART_Rides[[#This Row],[FirstLetter]]="Y","Yes","No")</f>
        <v>Yes</v>
      </c>
      <c r="N7785" s="1" t="str">
        <f>IF(OR(BART_Rides[[#This Row],[Station Code]]="EM", BART_Rides[[#This Row],[Station Code]]="MT", BART_Rides[[#This Row],[Station Code]]="PL", BART_Rides[[#This Row],[Station Code]]="CC"), "Yes", "No")</f>
        <v>No</v>
      </c>
    </row>
    <row r="7786" spans="6:14">
      <c r="F7786" s="3">
        <v>44316</v>
      </c>
      <c r="G7786" s="1" t="s">
        <v>41</v>
      </c>
      <c r="H7786" s="1" t="s">
        <v>105</v>
      </c>
      <c r="I7786" s="1">
        <v>374</v>
      </c>
      <c r="J7786" s="1">
        <f>MONTH(BART_Rides[[#This Row],[Date]])</f>
        <v>4</v>
      </c>
      <c r="K7786" s="1">
        <f>WEEKDAY(BART_Rides[[#This Row],[Date]],2)</f>
        <v>5</v>
      </c>
      <c r="L7786" s="1" t="str">
        <f>LEFT(BART_Rides[[#This Row],[Lines]],1)</f>
        <v>Y</v>
      </c>
      <c r="M7786" s="1" t="str">
        <f>IF(BART_Rides[[#This Row],[FirstLetter]]="Y","Yes","No")</f>
        <v>Yes</v>
      </c>
      <c r="N7786" s="1" t="str">
        <f>IF(OR(BART_Rides[[#This Row],[Station Code]]="EM", BART_Rides[[#This Row],[Station Code]]="MT", BART_Rides[[#This Row],[Station Code]]="PL", BART_Rides[[#This Row],[Station Code]]="CC"), "Yes", "No")</f>
        <v>No</v>
      </c>
    </row>
    <row r="7787" spans="6:14">
      <c r="F7787" s="3">
        <v>44317</v>
      </c>
      <c r="G7787" s="1" t="s">
        <v>41</v>
      </c>
      <c r="H7787" s="1" t="s">
        <v>105</v>
      </c>
      <c r="I7787" s="1">
        <v>267</v>
      </c>
      <c r="J7787" s="1">
        <f>MONTH(BART_Rides[[#This Row],[Date]])</f>
        <v>5</v>
      </c>
      <c r="K7787" s="1">
        <f>WEEKDAY(BART_Rides[[#This Row],[Date]],2)</f>
        <v>6</v>
      </c>
      <c r="L7787" s="1" t="str">
        <f>LEFT(BART_Rides[[#This Row],[Lines]],1)</f>
        <v>Y</v>
      </c>
      <c r="M7787" s="1" t="str">
        <f>IF(BART_Rides[[#This Row],[FirstLetter]]="Y","Yes","No")</f>
        <v>Yes</v>
      </c>
      <c r="N7787" s="1" t="str">
        <f>IF(OR(BART_Rides[[#This Row],[Station Code]]="EM", BART_Rides[[#This Row],[Station Code]]="MT", BART_Rides[[#This Row],[Station Code]]="PL", BART_Rides[[#This Row],[Station Code]]="CC"), "Yes", "No")</f>
        <v>No</v>
      </c>
    </row>
    <row r="7788" spans="6:14">
      <c r="F7788" s="3">
        <v>44318</v>
      </c>
      <c r="G7788" s="1" t="s">
        <v>41</v>
      </c>
      <c r="H7788" s="1" t="s">
        <v>105</v>
      </c>
      <c r="I7788" s="1">
        <v>185</v>
      </c>
      <c r="J7788" s="1">
        <f>MONTH(BART_Rides[[#This Row],[Date]])</f>
        <v>5</v>
      </c>
      <c r="K7788" s="1">
        <f>WEEKDAY(BART_Rides[[#This Row],[Date]],2)</f>
        <v>7</v>
      </c>
      <c r="L7788" s="1" t="str">
        <f>LEFT(BART_Rides[[#This Row],[Lines]],1)</f>
        <v>Y</v>
      </c>
      <c r="M7788" s="1" t="str">
        <f>IF(BART_Rides[[#This Row],[FirstLetter]]="Y","Yes","No")</f>
        <v>Yes</v>
      </c>
      <c r="N7788" s="1" t="str">
        <f>IF(OR(BART_Rides[[#This Row],[Station Code]]="EM", BART_Rides[[#This Row],[Station Code]]="MT", BART_Rides[[#This Row],[Station Code]]="PL", BART_Rides[[#This Row],[Station Code]]="CC"), "Yes", "No")</f>
        <v>No</v>
      </c>
    </row>
    <row r="7789" spans="6:14">
      <c r="F7789" s="3">
        <v>44319</v>
      </c>
      <c r="G7789" s="1" t="s">
        <v>41</v>
      </c>
      <c r="H7789" s="1" t="s">
        <v>105</v>
      </c>
      <c r="I7789" s="1">
        <v>366</v>
      </c>
      <c r="J7789" s="1">
        <f>MONTH(BART_Rides[[#This Row],[Date]])</f>
        <v>5</v>
      </c>
      <c r="K7789" s="1">
        <f>WEEKDAY(BART_Rides[[#This Row],[Date]],2)</f>
        <v>1</v>
      </c>
      <c r="L7789" s="1" t="str">
        <f>LEFT(BART_Rides[[#This Row],[Lines]],1)</f>
        <v>Y</v>
      </c>
      <c r="M7789" s="1" t="str">
        <f>IF(BART_Rides[[#This Row],[FirstLetter]]="Y","Yes","No")</f>
        <v>Yes</v>
      </c>
      <c r="N7789" s="1" t="str">
        <f>IF(OR(BART_Rides[[#This Row],[Station Code]]="EM", BART_Rides[[#This Row],[Station Code]]="MT", BART_Rides[[#This Row],[Station Code]]="PL", BART_Rides[[#This Row],[Station Code]]="CC"), "Yes", "No")</f>
        <v>No</v>
      </c>
    </row>
    <row r="7790" spans="6:14">
      <c r="F7790" s="3">
        <v>44320</v>
      </c>
      <c r="G7790" s="1" t="s">
        <v>41</v>
      </c>
      <c r="H7790" s="1" t="s">
        <v>105</v>
      </c>
      <c r="I7790" s="1">
        <v>377</v>
      </c>
      <c r="J7790" s="1">
        <f>MONTH(BART_Rides[[#This Row],[Date]])</f>
        <v>5</v>
      </c>
      <c r="K7790" s="1">
        <f>WEEKDAY(BART_Rides[[#This Row],[Date]],2)</f>
        <v>2</v>
      </c>
      <c r="L7790" s="1" t="str">
        <f>LEFT(BART_Rides[[#This Row],[Lines]],1)</f>
        <v>Y</v>
      </c>
      <c r="M7790" s="1" t="str">
        <f>IF(BART_Rides[[#This Row],[FirstLetter]]="Y","Yes","No")</f>
        <v>Yes</v>
      </c>
      <c r="N7790" s="1" t="str">
        <f>IF(OR(BART_Rides[[#This Row],[Station Code]]="EM", BART_Rides[[#This Row],[Station Code]]="MT", BART_Rides[[#This Row],[Station Code]]="PL", BART_Rides[[#This Row],[Station Code]]="CC"), "Yes", "No")</f>
        <v>No</v>
      </c>
    </row>
    <row r="7791" spans="6:14">
      <c r="F7791" s="3">
        <v>44321</v>
      </c>
      <c r="G7791" s="1" t="s">
        <v>41</v>
      </c>
      <c r="H7791" s="1" t="s">
        <v>105</v>
      </c>
      <c r="I7791" s="1">
        <v>412</v>
      </c>
      <c r="J7791" s="1">
        <f>MONTH(BART_Rides[[#This Row],[Date]])</f>
        <v>5</v>
      </c>
      <c r="K7791" s="1">
        <f>WEEKDAY(BART_Rides[[#This Row],[Date]],2)</f>
        <v>3</v>
      </c>
      <c r="L7791" s="1" t="str">
        <f>LEFT(BART_Rides[[#This Row],[Lines]],1)</f>
        <v>Y</v>
      </c>
      <c r="M7791" s="1" t="str">
        <f>IF(BART_Rides[[#This Row],[FirstLetter]]="Y","Yes","No")</f>
        <v>Yes</v>
      </c>
      <c r="N7791" s="1" t="str">
        <f>IF(OR(BART_Rides[[#This Row],[Station Code]]="EM", BART_Rides[[#This Row],[Station Code]]="MT", BART_Rides[[#This Row],[Station Code]]="PL", BART_Rides[[#This Row],[Station Code]]="CC"), "Yes", "No")</f>
        <v>No</v>
      </c>
    </row>
    <row r="7792" spans="6:14">
      <c r="F7792" s="3">
        <v>44322</v>
      </c>
      <c r="G7792" s="1" t="s">
        <v>41</v>
      </c>
      <c r="H7792" s="1" t="s">
        <v>105</v>
      </c>
      <c r="I7792" s="1">
        <v>448</v>
      </c>
      <c r="J7792" s="1">
        <f>MONTH(BART_Rides[[#This Row],[Date]])</f>
        <v>5</v>
      </c>
      <c r="K7792" s="1">
        <f>WEEKDAY(BART_Rides[[#This Row],[Date]],2)</f>
        <v>4</v>
      </c>
      <c r="L7792" s="1" t="str">
        <f>LEFT(BART_Rides[[#This Row],[Lines]],1)</f>
        <v>Y</v>
      </c>
      <c r="M7792" s="1" t="str">
        <f>IF(BART_Rides[[#This Row],[FirstLetter]]="Y","Yes","No")</f>
        <v>Yes</v>
      </c>
      <c r="N7792" s="1" t="str">
        <f>IF(OR(BART_Rides[[#This Row],[Station Code]]="EM", BART_Rides[[#This Row],[Station Code]]="MT", BART_Rides[[#This Row],[Station Code]]="PL", BART_Rides[[#This Row],[Station Code]]="CC"), "Yes", "No")</f>
        <v>No</v>
      </c>
    </row>
    <row r="7793" spans="6:14">
      <c r="F7793" s="3">
        <v>44323</v>
      </c>
      <c r="G7793" s="1" t="s">
        <v>41</v>
      </c>
      <c r="H7793" s="1" t="s">
        <v>105</v>
      </c>
      <c r="I7793" s="1">
        <v>432</v>
      </c>
      <c r="J7793" s="1">
        <f>MONTH(BART_Rides[[#This Row],[Date]])</f>
        <v>5</v>
      </c>
      <c r="K7793" s="1">
        <f>WEEKDAY(BART_Rides[[#This Row],[Date]],2)</f>
        <v>5</v>
      </c>
      <c r="L7793" s="1" t="str">
        <f>LEFT(BART_Rides[[#This Row],[Lines]],1)</f>
        <v>Y</v>
      </c>
      <c r="M7793" s="1" t="str">
        <f>IF(BART_Rides[[#This Row],[FirstLetter]]="Y","Yes","No")</f>
        <v>Yes</v>
      </c>
      <c r="N7793" s="1" t="str">
        <f>IF(OR(BART_Rides[[#This Row],[Station Code]]="EM", BART_Rides[[#This Row],[Station Code]]="MT", BART_Rides[[#This Row],[Station Code]]="PL", BART_Rides[[#This Row],[Station Code]]="CC"), "Yes", "No")</f>
        <v>No</v>
      </c>
    </row>
    <row r="7794" spans="6:14">
      <c r="F7794" s="3">
        <v>44324</v>
      </c>
      <c r="G7794" s="1" t="s">
        <v>41</v>
      </c>
      <c r="H7794" s="1" t="s">
        <v>105</v>
      </c>
      <c r="I7794" s="1">
        <v>279</v>
      </c>
      <c r="J7794" s="1">
        <f>MONTH(BART_Rides[[#This Row],[Date]])</f>
        <v>5</v>
      </c>
      <c r="K7794" s="1">
        <f>WEEKDAY(BART_Rides[[#This Row],[Date]],2)</f>
        <v>6</v>
      </c>
      <c r="L7794" s="1" t="str">
        <f>LEFT(BART_Rides[[#This Row],[Lines]],1)</f>
        <v>Y</v>
      </c>
      <c r="M7794" s="1" t="str">
        <f>IF(BART_Rides[[#This Row],[FirstLetter]]="Y","Yes","No")</f>
        <v>Yes</v>
      </c>
      <c r="N7794" s="1" t="str">
        <f>IF(OR(BART_Rides[[#This Row],[Station Code]]="EM", BART_Rides[[#This Row],[Station Code]]="MT", BART_Rides[[#This Row],[Station Code]]="PL", BART_Rides[[#This Row],[Station Code]]="CC"), "Yes", "No")</f>
        <v>No</v>
      </c>
    </row>
    <row r="7795" spans="6:14">
      <c r="F7795" s="3">
        <v>44325</v>
      </c>
      <c r="G7795" s="1" t="s">
        <v>41</v>
      </c>
      <c r="H7795" s="1" t="s">
        <v>105</v>
      </c>
      <c r="I7795" s="1">
        <v>209</v>
      </c>
      <c r="J7795" s="1">
        <f>MONTH(BART_Rides[[#This Row],[Date]])</f>
        <v>5</v>
      </c>
      <c r="K7795" s="1">
        <f>WEEKDAY(BART_Rides[[#This Row],[Date]],2)</f>
        <v>7</v>
      </c>
      <c r="L7795" s="1" t="str">
        <f>LEFT(BART_Rides[[#This Row],[Lines]],1)</f>
        <v>Y</v>
      </c>
      <c r="M7795" s="1" t="str">
        <f>IF(BART_Rides[[#This Row],[FirstLetter]]="Y","Yes","No")</f>
        <v>Yes</v>
      </c>
      <c r="N7795" s="1" t="str">
        <f>IF(OR(BART_Rides[[#This Row],[Station Code]]="EM", BART_Rides[[#This Row],[Station Code]]="MT", BART_Rides[[#This Row],[Station Code]]="PL", BART_Rides[[#This Row],[Station Code]]="CC"), "Yes", "No")</f>
        <v>No</v>
      </c>
    </row>
    <row r="7796" spans="6:14">
      <c r="F7796" s="3">
        <v>44326</v>
      </c>
      <c r="G7796" s="1" t="s">
        <v>41</v>
      </c>
      <c r="H7796" s="1" t="s">
        <v>105</v>
      </c>
      <c r="I7796" s="1">
        <v>383</v>
      </c>
      <c r="J7796" s="1">
        <f>MONTH(BART_Rides[[#This Row],[Date]])</f>
        <v>5</v>
      </c>
      <c r="K7796" s="1">
        <f>WEEKDAY(BART_Rides[[#This Row],[Date]],2)</f>
        <v>1</v>
      </c>
      <c r="L7796" s="1" t="str">
        <f>LEFT(BART_Rides[[#This Row],[Lines]],1)</f>
        <v>Y</v>
      </c>
      <c r="M7796" s="1" t="str">
        <f>IF(BART_Rides[[#This Row],[FirstLetter]]="Y","Yes","No")</f>
        <v>Yes</v>
      </c>
      <c r="N7796" s="1" t="str">
        <f>IF(OR(BART_Rides[[#This Row],[Station Code]]="EM", BART_Rides[[#This Row],[Station Code]]="MT", BART_Rides[[#This Row],[Station Code]]="PL", BART_Rides[[#This Row],[Station Code]]="CC"), "Yes", "No")</f>
        <v>No</v>
      </c>
    </row>
    <row r="7797" spans="6:14">
      <c r="F7797" s="3">
        <v>44327</v>
      </c>
      <c r="G7797" s="1" t="s">
        <v>41</v>
      </c>
      <c r="H7797" s="1" t="s">
        <v>105</v>
      </c>
      <c r="I7797" s="1">
        <v>432</v>
      </c>
      <c r="J7797" s="1">
        <f>MONTH(BART_Rides[[#This Row],[Date]])</f>
        <v>5</v>
      </c>
      <c r="K7797" s="1">
        <f>WEEKDAY(BART_Rides[[#This Row],[Date]],2)</f>
        <v>2</v>
      </c>
      <c r="L7797" s="1" t="str">
        <f>LEFT(BART_Rides[[#This Row],[Lines]],1)</f>
        <v>Y</v>
      </c>
      <c r="M7797" s="1" t="str">
        <f>IF(BART_Rides[[#This Row],[FirstLetter]]="Y","Yes","No")</f>
        <v>Yes</v>
      </c>
      <c r="N7797" s="1" t="str">
        <f>IF(OR(BART_Rides[[#This Row],[Station Code]]="EM", BART_Rides[[#This Row],[Station Code]]="MT", BART_Rides[[#This Row],[Station Code]]="PL", BART_Rides[[#This Row],[Station Code]]="CC"), "Yes", "No")</f>
        <v>No</v>
      </c>
    </row>
    <row r="7798" spans="6:14">
      <c r="F7798" s="3">
        <v>44328</v>
      </c>
      <c r="G7798" s="1" t="s">
        <v>41</v>
      </c>
      <c r="H7798" s="1" t="s">
        <v>105</v>
      </c>
      <c r="I7798" s="1">
        <v>412</v>
      </c>
      <c r="J7798" s="1">
        <f>MONTH(BART_Rides[[#This Row],[Date]])</f>
        <v>5</v>
      </c>
      <c r="K7798" s="1">
        <f>WEEKDAY(BART_Rides[[#This Row],[Date]],2)</f>
        <v>3</v>
      </c>
      <c r="L7798" s="1" t="str">
        <f>LEFT(BART_Rides[[#This Row],[Lines]],1)</f>
        <v>Y</v>
      </c>
      <c r="M7798" s="1" t="str">
        <f>IF(BART_Rides[[#This Row],[FirstLetter]]="Y","Yes","No")</f>
        <v>Yes</v>
      </c>
      <c r="N7798" s="1" t="str">
        <f>IF(OR(BART_Rides[[#This Row],[Station Code]]="EM", BART_Rides[[#This Row],[Station Code]]="MT", BART_Rides[[#This Row],[Station Code]]="PL", BART_Rides[[#This Row],[Station Code]]="CC"), "Yes", "No")</f>
        <v>No</v>
      </c>
    </row>
    <row r="7799" spans="6:14">
      <c r="F7799" s="3">
        <v>44329</v>
      </c>
      <c r="G7799" s="1" t="s">
        <v>41</v>
      </c>
      <c r="H7799" s="1" t="s">
        <v>105</v>
      </c>
      <c r="I7799" s="1">
        <v>432</v>
      </c>
      <c r="J7799" s="1">
        <f>MONTH(BART_Rides[[#This Row],[Date]])</f>
        <v>5</v>
      </c>
      <c r="K7799" s="1">
        <f>WEEKDAY(BART_Rides[[#This Row],[Date]],2)</f>
        <v>4</v>
      </c>
      <c r="L7799" s="1" t="str">
        <f>LEFT(BART_Rides[[#This Row],[Lines]],1)</f>
        <v>Y</v>
      </c>
      <c r="M7799" s="1" t="str">
        <f>IF(BART_Rides[[#This Row],[FirstLetter]]="Y","Yes","No")</f>
        <v>Yes</v>
      </c>
      <c r="N7799" s="1" t="str">
        <f>IF(OR(BART_Rides[[#This Row],[Station Code]]="EM", BART_Rides[[#This Row],[Station Code]]="MT", BART_Rides[[#This Row],[Station Code]]="PL", BART_Rides[[#This Row],[Station Code]]="CC"), "Yes", "No")</f>
        <v>No</v>
      </c>
    </row>
    <row r="7800" spans="6:14">
      <c r="F7800" s="3">
        <v>44330</v>
      </c>
      <c r="G7800" s="1" t="s">
        <v>41</v>
      </c>
      <c r="H7800" s="1" t="s">
        <v>105</v>
      </c>
      <c r="I7800" s="1">
        <v>430</v>
      </c>
      <c r="J7800" s="1">
        <f>MONTH(BART_Rides[[#This Row],[Date]])</f>
        <v>5</v>
      </c>
      <c r="K7800" s="1">
        <f>WEEKDAY(BART_Rides[[#This Row],[Date]],2)</f>
        <v>5</v>
      </c>
      <c r="L7800" s="1" t="str">
        <f>LEFT(BART_Rides[[#This Row],[Lines]],1)</f>
        <v>Y</v>
      </c>
      <c r="M7800" s="1" t="str">
        <f>IF(BART_Rides[[#This Row],[FirstLetter]]="Y","Yes","No")</f>
        <v>Yes</v>
      </c>
      <c r="N7800" s="1" t="str">
        <f>IF(OR(BART_Rides[[#This Row],[Station Code]]="EM", BART_Rides[[#This Row],[Station Code]]="MT", BART_Rides[[#This Row],[Station Code]]="PL", BART_Rides[[#This Row],[Station Code]]="CC"), "Yes", "No")</f>
        <v>No</v>
      </c>
    </row>
    <row r="7801" spans="6:14">
      <c r="F7801" s="3">
        <v>44331</v>
      </c>
      <c r="G7801" s="1" t="s">
        <v>41</v>
      </c>
      <c r="H7801" s="1" t="s">
        <v>105</v>
      </c>
      <c r="I7801" s="1">
        <v>264</v>
      </c>
      <c r="J7801" s="1">
        <f>MONTH(BART_Rides[[#This Row],[Date]])</f>
        <v>5</v>
      </c>
      <c r="K7801" s="1">
        <f>WEEKDAY(BART_Rides[[#This Row],[Date]],2)</f>
        <v>6</v>
      </c>
      <c r="L7801" s="1" t="str">
        <f>LEFT(BART_Rides[[#This Row],[Lines]],1)</f>
        <v>Y</v>
      </c>
      <c r="M7801" s="1" t="str">
        <f>IF(BART_Rides[[#This Row],[FirstLetter]]="Y","Yes","No")</f>
        <v>Yes</v>
      </c>
      <c r="N7801" s="1" t="str">
        <f>IF(OR(BART_Rides[[#This Row],[Station Code]]="EM", BART_Rides[[#This Row],[Station Code]]="MT", BART_Rides[[#This Row],[Station Code]]="PL", BART_Rides[[#This Row],[Station Code]]="CC"), "Yes", "No")</f>
        <v>No</v>
      </c>
    </row>
    <row r="7802" spans="6:14">
      <c r="F7802" s="3">
        <v>44332</v>
      </c>
      <c r="G7802" s="1" t="s">
        <v>41</v>
      </c>
      <c r="H7802" s="1" t="s">
        <v>105</v>
      </c>
      <c r="I7802" s="1">
        <v>191</v>
      </c>
      <c r="J7802" s="1">
        <f>MONTH(BART_Rides[[#This Row],[Date]])</f>
        <v>5</v>
      </c>
      <c r="K7802" s="1">
        <f>WEEKDAY(BART_Rides[[#This Row],[Date]],2)</f>
        <v>7</v>
      </c>
      <c r="L7802" s="1" t="str">
        <f>LEFT(BART_Rides[[#This Row],[Lines]],1)</f>
        <v>Y</v>
      </c>
      <c r="M7802" s="1" t="str">
        <f>IF(BART_Rides[[#This Row],[FirstLetter]]="Y","Yes","No")</f>
        <v>Yes</v>
      </c>
      <c r="N7802" s="1" t="str">
        <f>IF(OR(BART_Rides[[#This Row],[Station Code]]="EM", BART_Rides[[#This Row],[Station Code]]="MT", BART_Rides[[#This Row],[Station Code]]="PL", BART_Rides[[#This Row],[Station Code]]="CC"), "Yes", "No")</f>
        <v>No</v>
      </c>
    </row>
    <row r="7803" spans="6:14">
      <c r="F7803" s="3">
        <v>44333</v>
      </c>
      <c r="G7803" s="1" t="s">
        <v>41</v>
      </c>
      <c r="H7803" s="1" t="s">
        <v>105</v>
      </c>
      <c r="I7803" s="1">
        <v>415</v>
      </c>
      <c r="J7803" s="1">
        <f>MONTH(BART_Rides[[#This Row],[Date]])</f>
        <v>5</v>
      </c>
      <c r="K7803" s="1">
        <f>WEEKDAY(BART_Rides[[#This Row],[Date]],2)</f>
        <v>1</v>
      </c>
      <c r="L7803" s="1" t="str">
        <f>LEFT(BART_Rides[[#This Row],[Lines]],1)</f>
        <v>Y</v>
      </c>
      <c r="M7803" s="1" t="str">
        <f>IF(BART_Rides[[#This Row],[FirstLetter]]="Y","Yes","No")</f>
        <v>Yes</v>
      </c>
      <c r="N7803" s="1" t="str">
        <f>IF(OR(BART_Rides[[#This Row],[Station Code]]="EM", BART_Rides[[#This Row],[Station Code]]="MT", BART_Rides[[#This Row],[Station Code]]="PL", BART_Rides[[#This Row],[Station Code]]="CC"), "Yes", "No")</f>
        <v>No</v>
      </c>
    </row>
    <row r="7804" spans="6:14">
      <c r="F7804" s="3">
        <v>44334</v>
      </c>
      <c r="G7804" s="1" t="s">
        <v>41</v>
      </c>
      <c r="H7804" s="1" t="s">
        <v>105</v>
      </c>
      <c r="I7804" s="1">
        <v>452</v>
      </c>
      <c r="J7804" s="1">
        <f>MONTH(BART_Rides[[#This Row],[Date]])</f>
        <v>5</v>
      </c>
      <c r="K7804" s="1">
        <f>WEEKDAY(BART_Rides[[#This Row],[Date]],2)</f>
        <v>2</v>
      </c>
      <c r="L7804" s="1" t="str">
        <f>LEFT(BART_Rides[[#This Row],[Lines]],1)</f>
        <v>Y</v>
      </c>
      <c r="M7804" s="1" t="str">
        <f>IF(BART_Rides[[#This Row],[FirstLetter]]="Y","Yes","No")</f>
        <v>Yes</v>
      </c>
      <c r="N7804" s="1" t="str">
        <f>IF(OR(BART_Rides[[#This Row],[Station Code]]="EM", BART_Rides[[#This Row],[Station Code]]="MT", BART_Rides[[#This Row],[Station Code]]="PL", BART_Rides[[#This Row],[Station Code]]="CC"), "Yes", "No")</f>
        <v>No</v>
      </c>
    </row>
    <row r="7805" spans="6:14">
      <c r="F7805" s="3">
        <v>44335</v>
      </c>
      <c r="G7805" s="1" t="s">
        <v>41</v>
      </c>
      <c r="H7805" s="1" t="s">
        <v>105</v>
      </c>
      <c r="I7805" s="1">
        <v>465</v>
      </c>
      <c r="J7805" s="1">
        <f>MONTH(BART_Rides[[#This Row],[Date]])</f>
        <v>5</v>
      </c>
      <c r="K7805" s="1">
        <f>WEEKDAY(BART_Rides[[#This Row],[Date]],2)</f>
        <v>3</v>
      </c>
      <c r="L7805" s="1" t="str">
        <f>LEFT(BART_Rides[[#This Row],[Lines]],1)</f>
        <v>Y</v>
      </c>
      <c r="M7805" s="1" t="str">
        <f>IF(BART_Rides[[#This Row],[FirstLetter]]="Y","Yes","No")</f>
        <v>Yes</v>
      </c>
      <c r="N7805" s="1" t="str">
        <f>IF(OR(BART_Rides[[#This Row],[Station Code]]="EM", BART_Rides[[#This Row],[Station Code]]="MT", BART_Rides[[#This Row],[Station Code]]="PL", BART_Rides[[#This Row],[Station Code]]="CC"), "Yes", "No")</f>
        <v>No</v>
      </c>
    </row>
    <row r="7806" spans="6:14">
      <c r="F7806" s="3">
        <v>44336</v>
      </c>
      <c r="G7806" s="1" t="s">
        <v>41</v>
      </c>
      <c r="H7806" s="1" t="s">
        <v>105</v>
      </c>
      <c r="I7806" s="1">
        <v>492</v>
      </c>
      <c r="J7806" s="1">
        <f>MONTH(BART_Rides[[#This Row],[Date]])</f>
        <v>5</v>
      </c>
      <c r="K7806" s="1">
        <f>WEEKDAY(BART_Rides[[#This Row],[Date]],2)</f>
        <v>4</v>
      </c>
      <c r="L7806" s="1" t="str">
        <f>LEFT(BART_Rides[[#This Row],[Lines]],1)</f>
        <v>Y</v>
      </c>
      <c r="M7806" s="1" t="str">
        <f>IF(BART_Rides[[#This Row],[FirstLetter]]="Y","Yes","No")</f>
        <v>Yes</v>
      </c>
      <c r="N7806" s="1" t="str">
        <f>IF(OR(BART_Rides[[#This Row],[Station Code]]="EM", BART_Rides[[#This Row],[Station Code]]="MT", BART_Rides[[#This Row],[Station Code]]="PL", BART_Rides[[#This Row],[Station Code]]="CC"), "Yes", "No")</f>
        <v>No</v>
      </c>
    </row>
    <row r="7807" spans="6:14">
      <c r="F7807" s="3">
        <v>44337</v>
      </c>
      <c r="G7807" s="1" t="s">
        <v>41</v>
      </c>
      <c r="H7807" s="1" t="s">
        <v>105</v>
      </c>
      <c r="I7807" s="1">
        <v>462</v>
      </c>
      <c r="J7807" s="1">
        <f>MONTH(BART_Rides[[#This Row],[Date]])</f>
        <v>5</v>
      </c>
      <c r="K7807" s="1">
        <f>WEEKDAY(BART_Rides[[#This Row],[Date]],2)</f>
        <v>5</v>
      </c>
      <c r="L7807" s="1" t="str">
        <f>LEFT(BART_Rides[[#This Row],[Lines]],1)</f>
        <v>Y</v>
      </c>
      <c r="M7807" s="1" t="str">
        <f>IF(BART_Rides[[#This Row],[FirstLetter]]="Y","Yes","No")</f>
        <v>Yes</v>
      </c>
      <c r="N7807" s="1" t="str">
        <f>IF(OR(BART_Rides[[#This Row],[Station Code]]="EM", BART_Rides[[#This Row],[Station Code]]="MT", BART_Rides[[#This Row],[Station Code]]="PL", BART_Rides[[#This Row],[Station Code]]="CC"), "Yes", "No")</f>
        <v>No</v>
      </c>
    </row>
    <row r="7808" spans="6:14">
      <c r="F7808" s="3">
        <v>44338</v>
      </c>
      <c r="G7808" s="1" t="s">
        <v>41</v>
      </c>
      <c r="H7808" s="1" t="s">
        <v>105</v>
      </c>
      <c r="I7808" s="1">
        <v>326</v>
      </c>
      <c r="J7808" s="1">
        <f>MONTH(BART_Rides[[#This Row],[Date]])</f>
        <v>5</v>
      </c>
      <c r="K7808" s="1">
        <f>WEEKDAY(BART_Rides[[#This Row],[Date]],2)</f>
        <v>6</v>
      </c>
      <c r="L7808" s="1" t="str">
        <f>LEFT(BART_Rides[[#This Row],[Lines]],1)</f>
        <v>Y</v>
      </c>
      <c r="M7808" s="1" t="str">
        <f>IF(BART_Rides[[#This Row],[FirstLetter]]="Y","Yes","No")</f>
        <v>Yes</v>
      </c>
      <c r="N7808" s="1" t="str">
        <f>IF(OR(BART_Rides[[#This Row],[Station Code]]="EM", BART_Rides[[#This Row],[Station Code]]="MT", BART_Rides[[#This Row],[Station Code]]="PL", BART_Rides[[#This Row],[Station Code]]="CC"), "Yes", "No")</f>
        <v>No</v>
      </c>
    </row>
    <row r="7809" spans="6:14">
      <c r="F7809" s="3">
        <v>44339</v>
      </c>
      <c r="G7809" s="1" t="s">
        <v>41</v>
      </c>
      <c r="H7809" s="1" t="s">
        <v>105</v>
      </c>
      <c r="I7809" s="1">
        <v>263</v>
      </c>
      <c r="J7809" s="1">
        <f>MONTH(BART_Rides[[#This Row],[Date]])</f>
        <v>5</v>
      </c>
      <c r="K7809" s="1">
        <f>WEEKDAY(BART_Rides[[#This Row],[Date]],2)</f>
        <v>7</v>
      </c>
      <c r="L7809" s="1" t="str">
        <f>LEFT(BART_Rides[[#This Row],[Lines]],1)</f>
        <v>Y</v>
      </c>
      <c r="M7809" s="1" t="str">
        <f>IF(BART_Rides[[#This Row],[FirstLetter]]="Y","Yes","No")</f>
        <v>Yes</v>
      </c>
      <c r="N7809" s="1" t="str">
        <f>IF(OR(BART_Rides[[#This Row],[Station Code]]="EM", BART_Rides[[#This Row],[Station Code]]="MT", BART_Rides[[#This Row],[Station Code]]="PL", BART_Rides[[#This Row],[Station Code]]="CC"), "Yes", "No")</f>
        <v>No</v>
      </c>
    </row>
    <row r="7810" spans="6:14">
      <c r="F7810" s="3">
        <v>44340</v>
      </c>
      <c r="G7810" s="1" t="s">
        <v>41</v>
      </c>
      <c r="H7810" s="1" t="s">
        <v>105</v>
      </c>
      <c r="I7810" s="1">
        <v>418</v>
      </c>
      <c r="J7810" s="1">
        <f>MONTH(BART_Rides[[#This Row],[Date]])</f>
        <v>5</v>
      </c>
      <c r="K7810" s="1">
        <f>WEEKDAY(BART_Rides[[#This Row],[Date]],2)</f>
        <v>1</v>
      </c>
      <c r="L7810" s="1" t="str">
        <f>LEFT(BART_Rides[[#This Row],[Lines]],1)</f>
        <v>Y</v>
      </c>
      <c r="M7810" s="1" t="str">
        <f>IF(BART_Rides[[#This Row],[FirstLetter]]="Y","Yes","No")</f>
        <v>Yes</v>
      </c>
      <c r="N7810" s="1" t="str">
        <f>IF(OR(BART_Rides[[#This Row],[Station Code]]="EM", BART_Rides[[#This Row],[Station Code]]="MT", BART_Rides[[#This Row],[Station Code]]="PL", BART_Rides[[#This Row],[Station Code]]="CC"), "Yes", "No")</f>
        <v>No</v>
      </c>
    </row>
    <row r="7811" spans="6:14">
      <c r="F7811" s="3">
        <v>44341</v>
      </c>
      <c r="G7811" s="1" t="s">
        <v>41</v>
      </c>
      <c r="H7811" s="1" t="s">
        <v>105</v>
      </c>
      <c r="I7811" s="1">
        <v>454</v>
      </c>
      <c r="J7811" s="1">
        <f>MONTH(BART_Rides[[#This Row],[Date]])</f>
        <v>5</v>
      </c>
      <c r="K7811" s="1">
        <f>WEEKDAY(BART_Rides[[#This Row],[Date]],2)</f>
        <v>2</v>
      </c>
      <c r="L7811" s="1" t="str">
        <f>LEFT(BART_Rides[[#This Row],[Lines]],1)</f>
        <v>Y</v>
      </c>
      <c r="M7811" s="1" t="str">
        <f>IF(BART_Rides[[#This Row],[FirstLetter]]="Y","Yes","No")</f>
        <v>Yes</v>
      </c>
      <c r="N7811" s="1" t="str">
        <f>IF(OR(BART_Rides[[#This Row],[Station Code]]="EM", BART_Rides[[#This Row],[Station Code]]="MT", BART_Rides[[#This Row],[Station Code]]="PL", BART_Rides[[#This Row],[Station Code]]="CC"), "Yes", "No")</f>
        <v>No</v>
      </c>
    </row>
    <row r="7812" spans="6:14">
      <c r="F7812" s="3">
        <v>44342</v>
      </c>
      <c r="G7812" s="1" t="s">
        <v>41</v>
      </c>
      <c r="H7812" s="1" t="s">
        <v>105</v>
      </c>
      <c r="I7812" s="1">
        <v>485</v>
      </c>
      <c r="J7812" s="1">
        <f>MONTH(BART_Rides[[#This Row],[Date]])</f>
        <v>5</v>
      </c>
      <c r="K7812" s="1">
        <f>WEEKDAY(BART_Rides[[#This Row],[Date]],2)</f>
        <v>3</v>
      </c>
      <c r="L7812" s="1" t="str">
        <f>LEFT(BART_Rides[[#This Row],[Lines]],1)</f>
        <v>Y</v>
      </c>
      <c r="M7812" s="1" t="str">
        <f>IF(BART_Rides[[#This Row],[FirstLetter]]="Y","Yes","No")</f>
        <v>Yes</v>
      </c>
      <c r="N7812" s="1" t="str">
        <f>IF(OR(BART_Rides[[#This Row],[Station Code]]="EM", BART_Rides[[#This Row],[Station Code]]="MT", BART_Rides[[#This Row],[Station Code]]="PL", BART_Rides[[#This Row],[Station Code]]="CC"), "Yes", "No")</f>
        <v>No</v>
      </c>
    </row>
    <row r="7813" spans="6:14">
      <c r="F7813" s="3">
        <v>44343</v>
      </c>
      <c r="G7813" s="1" t="s">
        <v>41</v>
      </c>
      <c r="H7813" s="1" t="s">
        <v>105</v>
      </c>
      <c r="I7813" s="1">
        <v>508</v>
      </c>
      <c r="J7813" s="1">
        <f>MONTH(BART_Rides[[#This Row],[Date]])</f>
        <v>5</v>
      </c>
      <c r="K7813" s="1">
        <f>WEEKDAY(BART_Rides[[#This Row],[Date]],2)</f>
        <v>4</v>
      </c>
      <c r="L7813" s="1" t="str">
        <f>LEFT(BART_Rides[[#This Row],[Lines]],1)</f>
        <v>Y</v>
      </c>
      <c r="M7813" s="1" t="str">
        <f>IF(BART_Rides[[#This Row],[FirstLetter]]="Y","Yes","No")</f>
        <v>Yes</v>
      </c>
      <c r="N7813" s="1" t="str">
        <f>IF(OR(BART_Rides[[#This Row],[Station Code]]="EM", BART_Rides[[#This Row],[Station Code]]="MT", BART_Rides[[#This Row],[Station Code]]="PL", BART_Rides[[#This Row],[Station Code]]="CC"), "Yes", "No")</f>
        <v>No</v>
      </c>
    </row>
    <row r="7814" spans="6:14">
      <c r="F7814" s="3">
        <v>44344</v>
      </c>
      <c r="G7814" s="1" t="s">
        <v>41</v>
      </c>
      <c r="H7814" s="1" t="s">
        <v>105</v>
      </c>
      <c r="I7814" s="1">
        <v>421</v>
      </c>
      <c r="J7814" s="1">
        <f>MONTH(BART_Rides[[#This Row],[Date]])</f>
        <v>5</v>
      </c>
      <c r="K7814" s="1">
        <f>WEEKDAY(BART_Rides[[#This Row],[Date]],2)</f>
        <v>5</v>
      </c>
      <c r="L7814" s="1" t="str">
        <f>LEFT(BART_Rides[[#This Row],[Lines]],1)</f>
        <v>Y</v>
      </c>
      <c r="M7814" s="1" t="str">
        <f>IF(BART_Rides[[#This Row],[FirstLetter]]="Y","Yes","No")</f>
        <v>Yes</v>
      </c>
      <c r="N7814" s="1" t="str">
        <f>IF(OR(BART_Rides[[#This Row],[Station Code]]="EM", BART_Rides[[#This Row],[Station Code]]="MT", BART_Rides[[#This Row],[Station Code]]="PL", BART_Rides[[#This Row],[Station Code]]="CC"), "Yes", "No")</f>
        <v>No</v>
      </c>
    </row>
    <row r="7815" spans="6:14">
      <c r="F7815" s="3">
        <v>44345</v>
      </c>
      <c r="G7815" s="1" t="s">
        <v>41</v>
      </c>
      <c r="H7815" s="1" t="s">
        <v>105</v>
      </c>
      <c r="I7815" s="1">
        <v>312</v>
      </c>
      <c r="J7815" s="1">
        <f>MONTH(BART_Rides[[#This Row],[Date]])</f>
        <v>5</v>
      </c>
      <c r="K7815" s="1">
        <f>WEEKDAY(BART_Rides[[#This Row],[Date]],2)</f>
        <v>6</v>
      </c>
      <c r="L7815" s="1" t="str">
        <f>LEFT(BART_Rides[[#This Row],[Lines]],1)</f>
        <v>Y</v>
      </c>
      <c r="M7815" s="1" t="str">
        <f>IF(BART_Rides[[#This Row],[FirstLetter]]="Y","Yes","No")</f>
        <v>Yes</v>
      </c>
      <c r="N7815" s="1" t="str">
        <f>IF(OR(BART_Rides[[#This Row],[Station Code]]="EM", BART_Rides[[#This Row],[Station Code]]="MT", BART_Rides[[#This Row],[Station Code]]="PL", BART_Rides[[#This Row],[Station Code]]="CC"), "Yes", "No")</f>
        <v>No</v>
      </c>
    </row>
    <row r="7816" spans="6:14">
      <c r="F7816" s="3">
        <v>44346</v>
      </c>
      <c r="G7816" s="1" t="s">
        <v>41</v>
      </c>
      <c r="H7816" s="1" t="s">
        <v>105</v>
      </c>
      <c r="I7816" s="1">
        <v>255</v>
      </c>
      <c r="J7816" s="1">
        <f>MONTH(BART_Rides[[#This Row],[Date]])</f>
        <v>5</v>
      </c>
      <c r="K7816" s="1">
        <f>WEEKDAY(BART_Rides[[#This Row],[Date]],2)</f>
        <v>7</v>
      </c>
      <c r="L7816" s="1" t="str">
        <f>LEFT(BART_Rides[[#This Row],[Lines]],1)</f>
        <v>Y</v>
      </c>
      <c r="M7816" s="1" t="str">
        <f>IF(BART_Rides[[#This Row],[FirstLetter]]="Y","Yes","No")</f>
        <v>Yes</v>
      </c>
      <c r="N7816" s="1" t="str">
        <f>IF(OR(BART_Rides[[#This Row],[Station Code]]="EM", BART_Rides[[#This Row],[Station Code]]="MT", BART_Rides[[#This Row],[Station Code]]="PL", BART_Rides[[#This Row],[Station Code]]="CC"), "Yes", "No")</f>
        <v>No</v>
      </c>
    </row>
    <row r="7817" spans="6:14">
      <c r="F7817" s="3">
        <v>44347</v>
      </c>
      <c r="G7817" s="1" t="s">
        <v>41</v>
      </c>
      <c r="H7817" s="1" t="s">
        <v>105</v>
      </c>
      <c r="I7817" s="1">
        <v>296</v>
      </c>
      <c r="J7817" s="1">
        <f>MONTH(BART_Rides[[#This Row],[Date]])</f>
        <v>5</v>
      </c>
      <c r="K7817" s="1">
        <f>WEEKDAY(BART_Rides[[#This Row],[Date]],2)</f>
        <v>1</v>
      </c>
      <c r="L7817" s="1" t="str">
        <f>LEFT(BART_Rides[[#This Row],[Lines]],1)</f>
        <v>Y</v>
      </c>
      <c r="M7817" s="1" t="str">
        <f>IF(BART_Rides[[#This Row],[FirstLetter]]="Y","Yes","No")</f>
        <v>Yes</v>
      </c>
      <c r="N7817" s="1" t="str">
        <f>IF(OR(BART_Rides[[#This Row],[Station Code]]="EM", BART_Rides[[#This Row],[Station Code]]="MT", BART_Rides[[#This Row],[Station Code]]="PL", BART_Rides[[#This Row],[Station Code]]="CC"), "Yes", "No")</f>
        <v>No</v>
      </c>
    </row>
    <row r="7818" spans="6:14">
      <c r="F7818" s="3">
        <v>44348</v>
      </c>
      <c r="G7818" s="1" t="s">
        <v>41</v>
      </c>
      <c r="H7818" s="1" t="s">
        <v>105</v>
      </c>
      <c r="I7818" s="1">
        <v>473</v>
      </c>
      <c r="J7818" s="1">
        <f>MONTH(BART_Rides[[#This Row],[Date]])</f>
        <v>6</v>
      </c>
      <c r="K7818" s="1">
        <f>WEEKDAY(BART_Rides[[#This Row],[Date]],2)</f>
        <v>2</v>
      </c>
      <c r="L7818" s="1" t="str">
        <f>LEFT(BART_Rides[[#This Row],[Lines]],1)</f>
        <v>Y</v>
      </c>
      <c r="M7818" s="1" t="str">
        <f>IF(BART_Rides[[#This Row],[FirstLetter]]="Y","Yes","No")</f>
        <v>Yes</v>
      </c>
      <c r="N7818" s="1" t="str">
        <f>IF(OR(BART_Rides[[#This Row],[Station Code]]="EM", BART_Rides[[#This Row],[Station Code]]="MT", BART_Rides[[#This Row],[Station Code]]="PL", BART_Rides[[#This Row],[Station Code]]="CC"), "Yes", "No")</f>
        <v>No</v>
      </c>
    </row>
    <row r="7819" spans="6:14">
      <c r="F7819" s="3">
        <v>44349</v>
      </c>
      <c r="G7819" s="1" t="s">
        <v>41</v>
      </c>
      <c r="H7819" s="1" t="s">
        <v>105</v>
      </c>
      <c r="I7819" s="1">
        <v>527</v>
      </c>
      <c r="J7819" s="1">
        <f>MONTH(BART_Rides[[#This Row],[Date]])</f>
        <v>6</v>
      </c>
      <c r="K7819" s="1">
        <f>WEEKDAY(BART_Rides[[#This Row],[Date]],2)</f>
        <v>3</v>
      </c>
      <c r="L7819" s="1" t="str">
        <f>LEFT(BART_Rides[[#This Row],[Lines]],1)</f>
        <v>Y</v>
      </c>
      <c r="M7819" s="1" t="str">
        <f>IF(BART_Rides[[#This Row],[FirstLetter]]="Y","Yes","No")</f>
        <v>Yes</v>
      </c>
      <c r="N7819" s="1" t="str">
        <f>IF(OR(BART_Rides[[#This Row],[Station Code]]="EM", BART_Rides[[#This Row],[Station Code]]="MT", BART_Rides[[#This Row],[Station Code]]="PL", BART_Rides[[#This Row],[Station Code]]="CC"), "Yes", "No")</f>
        <v>No</v>
      </c>
    </row>
    <row r="7820" spans="6:14">
      <c r="F7820" s="3">
        <v>44350</v>
      </c>
      <c r="G7820" s="1" t="s">
        <v>41</v>
      </c>
      <c r="H7820" s="1" t="s">
        <v>105</v>
      </c>
      <c r="I7820" s="1">
        <v>540</v>
      </c>
      <c r="J7820" s="1">
        <f>MONTH(BART_Rides[[#This Row],[Date]])</f>
        <v>6</v>
      </c>
      <c r="K7820" s="1">
        <f>WEEKDAY(BART_Rides[[#This Row],[Date]],2)</f>
        <v>4</v>
      </c>
      <c r="L7820" s="1" t="str">
        <f>LEFT(BART_Rides[[#This Row],[Lines]],1)</f>
        <v>Y</v>
      </c>
      <c r="M7820" s="1" t="str">
        <f>IF(BART_Rides[[#This Row],[FirstLetter]]="Y","Yes","No")</f>
        <v>Yes</v>
      </c>
      <c r="N7820" s="1" t="str">
        <f>IF(OR(BART_Rides[[#This Row],[Station Code]]="EM", BART_Rides[[#This Row],[Station Code]]="MT", BART_Rides[[#This Row],[Station Code]]="PL", BART_Rides[[#This Row],[Station Code]]="CC"), "Yes", "No")</f>
        <v>No</v>
      </c>
    </row>
    <row r="7821" spans="6:14">
      <c r="F7821" s="3">
        <v>44351</v>
      </c>
      <c r="G7821" s="1" t="s">
        <v>41</v>
      </c>
      <c r="H7821" s="1" t="s">
        <v>105</v>
      </c>
      <c r="I7821" s="1">
        <v>485</v>
      </c>
      <c r="J7821" s="1">
        <f>MONTH(BART_Rides[[#This Row],[Date]])</f>
        <v>6</v>
      </c>
      <c r="K7821" s="1">
        <f>WEEKDAY(BART_Rides[[#This Row],[Date]],2)</f>
        <v>5</v>
      </c>
      <c r="L7821" s="1" t="str">
        <f>LEFT(BART_Rides[[#This Row],[Lines]],1)</f>
        <v>Y</v>
      </c>
      <c r="M7821" s="1" t="str">
        <f>IF(BART_Rides[[#This Row],[FirstLetter]]="Y","Yes","No")</f>
        <v>Yes</v>
      </c>
      <c r="N7821" s="1" t="str">
        <f>IF(OR(BART_Rides[[#This Row],[Station Code]]="EM", BART_Rides[[#This Row],[Station Code]]="MT", BART_Rides[[#This Row],[Station Code]]="PL", BART_Rides[[#This Row],[Station Code]]="CC"), "Yes", "No")</f>
        <v>No</v>
      </c>
    </row>
    <row r="7822" spans="6:14">
      <c r="F7822" s="3">
        <v>44352</v>
      </c>
      <c r="G7822" s="1" t="s">
        <v>41</v>
      </c>
      <c r="H7822" s="1" t="s">
        <v>105</v>
      </c>
      <c r="I7822" s="1">
        <v>362</v>
      </c>
      <c r="J7822" s="1">
        <f>MONTH(BART_Rides[[#This Row],[Date]])</f>
        <v>6</v>
      </c>
      <c r="K7822" s="1">
        <f>WEEKDAY(BART_Rides[[#This Row],[Date]],2)</f>
        <v>6</v>
      </c>
      <c r="L7822" s="1" t="str">
        <f>LEFT(BART_Rides[[#This Row],[Lines]],1)</f>
        <v>Y</v>
      </c>
      <c r="M7822" s="1" t="str">
        <f>IF(BART_Rides[[#This Row],[FirstLetter]]="Y","Yes","No")</f>
        <v>Yes</v>
      </c>
      <c r="N7822" s="1" t="str">
        <f>IF(OR(BART_Rides[[#This Row],[Station Code]]="EM", BART_Rides[[#This Row],[Station Code]]="MT", BART_Rides[[#This Row],[Station Code]]="PL", BART_Rides[[#This Row],[Station Code]]="CC"), "Yes", "No")</f>
        <v>No</v>
      </c>
    </row>
    <row r="7823" spans="6:14">
      <c r="F7823" s="3">
        <v>44353</v>
      </c>
      <c r="G7823" s="1" t="s">
        <v>41</v>
      </c>
      <c r="H7823" s="1" t="s">
        <v>105</v>
      </c>
      <c r="I7823" s="1">
        <v>337</v>
      </c>
      <c r="J7823" s="1">
        <f>MONTH(BART_Rides[[#This Row],[Date]])</f>
        <v>6</v>
      </c>
      <c r="K7823" s="1">
        <f>WEEKDAY(BART_Rides[[#This Row],[Date]],2)</f>
        <v>7</v>
      </c>
      <c r="L7823" s="1" t="str">
        <f>LEFT(BART_Rides[[#This Row],[Lines]],1)</f>
        <v>Y</v>
      </c>
      <c r="M7823" s="1" t="str">
        <f>IF(BART_Rides[[#This Row],[FirstLetter]]="Y","Yes","No")</f>
        <v>Yes</v>
      </c>
      <c r="N7823" s="1" t="str">
        <f>IF(OR(BART_Rides[[#This Row],[Station Code]]="EM", BART_Rides[[#This Row],[Station Code]]="MT", BART_Rides[[#This Row],[Station Code]]="PL", BART_Rides[[#This Row],[Station Code]]="CC"), "Yes", "No")</f>
        <v>No</v>
      </c>
    </row>
    <row r="7824" spans="6:14">
      <c r="F7824" s="3">
        <v>44354</v>
      </c>
      <c r="G7824" s="1" t="s">
        <v>41</v>
      </c>
      <c r="H7824" s="1" t="s">
        <v>105</v>
      </c>
      <c r="I7824" s="1">
        <v>515</v>
      </c>
      <c r="J7824" s="1">
        <f>MONTH(BART_Rides[[#This Row],[Date]])</f>
        <v>6</v>
      </c>
      <c r="K7824" s="1">
        <f>WEEKDAY(BART_Rides[[#This Row],[Date]],2)</f>
        <v>1</v>
      </c>
      <c r="L7824" s="1" t="str">
        <f>LEFT(BART_Rides[[#This Row],[Lines]],1)</f>
        <v>Y</v>
      </c>
      <c r="M7824" s="1" t="str">
        <f>IF(BART_Rides[[#This Row],[FirstLetter]]="Y","Yes","No")</f>
        <v>Yes</v>
      </c>
      <c r="N7824" s="1" t="str">
        <f>IF(OR(BART_Rides[[#This Row],[Station Code]]="EM", BART_Rides[[#This Row],[Station Code]]="MT", BART_Rides[[#This Row],[Station Code]]="PL", BART_Rides[[#This Row],[Station Code]]="CC"), "Yes", "No")</f>
        <v>No</v>
      </c>
    </row>
    <row r="7825" spans="6:14">
      <c r="F7825" s="3">
        <v>44355</v>
      </c>
      <c r="G7825" s="1" t="s">
        <v>41</v>
      </c>
      <c r="H7825" s="1" t="s">
        <v>105</v>
      </c>
      <c r="I7825" s="1">
        <v>541</v>
      </c>
      <c r="J7825" s="1">
        <f>MONTH(BART_Rides[[#This Row],[Date]])</f>
        <v>6</v>
      </c>
      <c r="K7825" s="1">
        <f>WEEKDAY(BART_Rides[[#This Row],[Date]],2)</f>
        <v>2</v>
      </c>
      <c r="L7825" s="1" t="str">
        <f>LEFT(BART_Rides[[#This Row],[Lines]],1)</f>
        <v>Y</v>
      </c>
      <c r="M7825" s="1" t="str">
        <f>IF(BART_Rides[[#This Row],[FirstLetter]]="Y","Yes","No")</f>
        <v>Yes</v>
      </c>
      <c r="N7825" s="1" t="str">
        <f>IF(OR(BART_Rides[[#This Row],[Station Code]]="EM", BART_Rides[[#This Row],[Station Code]]="MT", BART_Rides[[#This Row],[Station Code]]="PL", BART_Rides[[#This Row],[Station Code]]="CC"), "Yes", "No")</f>
        <v>No</v>
      </c>
    </row>
    <row r="7826" spans="6:14">
      <c r="F7826" s="3">
        <v>44356</v>
      </c>
      <c r="G7826" s="1" t="s">
        <v>41</v>
      </c>
      <c r="H7826" s="1" t="s">
        <v>105</v>
      </c>
      <c r="I7826" s="1">
        <v>578</v>
      </c>
      <c r="J7826" s="1">
        <f>MONTH(BART_Rides[[#This Row],[Date]])</f>
        <v>6</v>
      </c>
      <c r="K7826" s="1">
        <f>WEEKDAY(BART_Rides[[#This Row],[Date]],2)</f>
        <v>3</v>
      </c>
      <c r="L7826" s="1" t="str">
        <f>LEFT(BART_Rides[[#This Row],[Lines]],1)</f>
        <v>Y</v>
      </c>
      <c r="M7826" s="1" t="str">
        <f>IF(BART_Rides[[#This Row],[FirstLetter]]="Y","Yes","No")</f>
        <v>Yes</v>
      </c>
      <c r="N7826" s="1" t="str">
        <f>IF(OR(BART_Rides[[#This Row],[Station Code]]="EM", BART_Rides[[#This Row],[Station Code]]="MT", BART_Rides[[#This Row],[Station Code]]="PL", BART_Rides[[#This Row],[Station Code]]="CC"), "Yes", "No")</f>
        <v>No</v>
      </c>
    </row>
    <row r="7827" spans="6:14">
      <c r="F7827" s="3">
        <v>44357</v>
      </c>
      <c r="G7827" s="1" t="s">
        <v>41</v>
      </c>
      <c r="H7827" s="1" t="s">
        <v>105</v>
      </c>
      <c r="I7827" s="1">
        <v>586</v>
      </c>
      <c r="J7827" s="1">
        <f>MONTH(BART_Rides[[#This Row],[Date]])</f>
        <v>6</v>
      </c>
      <c r="K7827" s="1">
        <f>WEEKDAY(BART_Rides[[#This Row],[Date]],2)</f>
        <v>4</v>
      </c>
      <c r="L7827" s="1" t="str">
        <f>LEFT(BART_Rides[[#This Row],[Lines]],1)</f>
        <v>Y</v>
      </c>
      <c r="M7827" s="1" t="str">
        <f>IF(BART_Rides[[#This Row],[FirstLetter]]="Y","Yes","No")</f>
        <v>Yes</v>
      </c>
      <c r="N7827" s="1" t="str">
        <f>IF(OR(BART_Rides[[#This Row],[Station Code]]="EM", BART_Rides[[#This Row],[Station Code]]="MT", BART_Rides[[#This Row],[Station Code]]="PL", BART_Rides[[#This Row],[Station Code]]="CC"), "Yes", "No")</f>
        <v>No</v>
      </c>
    </row>
    <row r="7828" spans="6:14">
      <c r="F7828" s="3">
        <v>44358</v>
      </c>
      <c r="G7828" s="1" t="s">
        <v>41</v>
      </c>
      <c r="H7828" s="1" t="s">
        <v>105</v>
      </c>
      <c r="I7828" s="1">
        <v>541</v>
      </c>
      <c r="J7828" s="1">
        <f>MONTH(BART_Rides[[#This Row],[Date]])</f>
        <v>6</v>
      </c>
      <c r="K7828" s="1">
        <f>WEEKDAY(BART_Rides[[#This Row],[Date]],2)</f>
        <v>5</v>
      </c>
      <c r="L7828" s="1" t="str">
        <f>LEFT(BART_Rides[[#This Row],[Lines]],1)</f>
        <v>Y</v>
      </c>
      <c r="M7828" s="1" t="str">
        <f>IF(BART_Rides[[#This Row],[FirstLetter]]="Y","Yes","No")</f>
        <v>Yes</v>
      </c>
      <c r="N7828" s="1" t="str">
        <f>IF(OR(BART_Rides[[#This Row],[Station Code]]="EM", BART_Rides[[#This Row],[Station Code]]="MT", BART_Rides[[#This Row],[Station Code]]="PL", BART_Rides[[#This Row],[Station Code]]="CC"), "Yes", "No")</f>
        <v>No</v>
      </c>
    </row>
    <row r="7829" spans="6:14">
      <c r="F7829" s="3">
        <v>44359</v>
      </c>
      <c r="G7829" s="1" t="s">
        <v>41</v>
      </c>
      <c r="H7829" s="1" t="s">
        <v>105</v>
      </c>
      <c r="I7829" s="1">
        <v>322</v>
      </c>
      <c r="J7829" s="1">
        <f>MONTH(BART_Rides[[#This Row],[Date]])</f>
        <v>6</v>
      </c>
      <c r="K7829" s="1">
        <f>WEEKDAY(BART_Rides[[#This Row],[Date]],2)</f>
        <v>6</v>
      </c>
      <c r="L7829" s="1" t="str">
        <f>LEFT(BART_Rides[[#This Row],[Lines]],1)</f>
        <v>Y</v>
      </c>
      <c r="M7829" s="1" t="str">
        <f>IF(BART_Rides[[#This Row],[FirstLetter]]="Y","Yes","No")</f>
        <v>Yes</v>
      </c>
      <c r="N7829" s="1" t="str">
        <f>IF(OR(BART_Rides[[#This Row],[Station Code]]="EM", BART_Rides[[#This Row],[Station Code]]="MT", BART_Rides[[#This Row],[Station Code]]="PL", BART_Rides[[#This Row],[Station Code]]="CC"), "Yes", "No")</f>
        <v>No</v>
      </c>
    </row>
    <row r="7830" spans="6:14">
      <c r="F7830" s="3">
        <v>44360</v>
      </c>
      <c r="G7830" s="1" t="s">
        <v>41</v>
      </c>
      <c r="H7830" s="1" t="s">
        <v>105</v>
      </c>
      <c r="I7830" s="1">
        <v>257</v>
      </c>
      <c r="J7830" s="1">
        <f>MONTH(BART_Rides[[#This Row],[Date]])</f>
        <v>6</v>
      </c>
      <c r="K7830" s="1">
        <f>WEEKDAY(BART_Rides[[#This Row],[Date]],2)</f>
        <v>7</v>
      </c>
      <c r="L7830" s="1" t="str">
        <f>LEFT(BART_Rides[[#This Row],[Lines]],1)</f>
        <v>Y</v>
      </c>
      <c r="M7830" s="1" t="str">
        <f>IF(BART_Rides[[#This Row],[FirstLetter]]="Y","Yes","No")</f>
        <v>Yes</v>
      </c>
      <c r="N7830" s="1" t="str">
        <f>IF(OR(BART_Rides[[#This Row],[Station Code]]="EM", BART_Rides[[#This Row],[Station Code]]="MT", BART_Rides[[#This Row],[Station Code]]="PL", BART_Rides[[#This Row],[Station Code]]="CC"), "Yes", "No")</f>
        <v>No</v>
      </c>
    </row>
    <row r="7831" spans="6:14">
      <c r="F7831" s="3">
        <v>44361</v>
      </c>
      <c r="G7831" s="1" t="s">
        <v>41</v>
      </c>
      <c r="H7831" s="1" t="s">
        <v>105</v>
      </c>
      <c r="I7831" s="1">
        <v>488</v>
      </c>
      <c r="J7831" s="1">
        <f>MONTH(BART_Rides[[#This Row],[Date]])</f>
        <v>6</v>
      </c>
      <c r="K7831" s="1">
        <f>WEEKDAY(BART_Rides[[#This Row],[Date]],2)</f>
        <v>1</v>
      </c>
      <c r="L7831" s="1" t="str">
        <f>LEFT(BART_Rides[[#This Row],[Lines]],1)</f>
        <v>Y</v>
      </c>
      <c r="M7831" s="1" t="str">
        <f>IF(BART_Rides[[#This Row],[FirstLetter]]="Y","Yes","No")</f>
        <v>Yes</v>
      </c>
      <c r="N7831" s="1" t="str">
        <f>IF(OR(BART_Rides[[#This Row],[Station Code]]="EM", BART_Rides[[#This Row],[Station Code]]="MT", BART_Rides[[#This Row],[Station Code]]="PL", BART_Rides[[#This Row],[Station Code]]="CC"), "Yes", "No")</f>
        <v>No</v>
      </c>
    </row>
    <row r="7832" spans="6:14">
      <c r="F7832" s="3">
        <v>44362</v>
      </c>
      <c r="G7832" s="1" t="s">
        <v>41</v>
      </c>
      <c r="H7832" s="1" t="s">
        <v>105</v>
      </c>
      <c r="I7832" s="1">
        <v>569</v>
      </c>
      <c r="J7832" s="1">
        <f>MONTH(BART_Rides[[#This Row],[Date]])</f>
        <v>6</v>
      </c>
      <c r="K7832" s="1">
        <f>WEEKDAY(BART_Rides[[#This Row],[Date]],2)</f>
        <v>2</v>
      </c>
      <c r="L7832" s="1" t="str">
        <f>LEFT(BART_Rides[[#This Row],[Lines]],1)</f>
        <v>Y</v>
      </c>
      <c r="M7832" s="1" t="str">
        <f>IF(BART_Rides[[#This Row],[FirstLetter]]="Y","Yes","No")</f>
        <v>Yes</v>
      </c>
      <c r="N7832" s="1" t="str">
        <f>IF(OR(BART_Rides[[#This Row],[Station Code]]="EM", BART_Rides[[#This Row],[Station Code]]="MT", BART_Rides[[#This Row],[Station Code]]="PL", BART_Rides[[#This Row],[Station Code]]="CC"), "Yes", "No")</f>
        <v>No</v>
      </c>
    </row>
    <row r="7833" spans="6:14">
      <c r="F7833" s="3">
        <v>44363</v>
      </c>
      <c r="G7833" s="1" t="s">
        <v>41</v>
      </c>
      <c r="H7833" s="1" t="s">
        <v>105</v>
      </c>
      <c r="I7833" s="1">
        <v>616</v>
      </c>
      <c r="J7833" s="1">
        <f>MONTH(BART_Rides[[#This Row],[Date]])</f>
        <v>6</v>
      </c>
      <c r="K7833" s="1">
        <f>WEEKDAY(BART_Rides[[#This Row],[Date]],2)</f>
        <v>3</v>
      </c>
      <c r="L7833" s="1" t="str">
        <f>LEFT(BART_Rides[[#This Row],[Lines]],1)</f>
        <v>Y</v>
      </c>
      <c r="M7833" s="1" t="str">
        <f>IF(BART_Rides[[#This Row],[FirstLetter]]="Y","Yes","No")</f>
        <v>Yes</v>
      </c>
      <c r="N7833" s="1" t="str">
        <f>IF(OR(BART_Rides[[#This Row],[Station Code]]="EM", BART_Rides[[#This Row],[Station Code]]="MT", BART_Rides[[#This Row],[Station Code]]="PL", BART_Rides[[#This Row],[Station Code]]="CC"), "Yes", "No")</f>
        <v>No</v>
      </c>
    </row>
    <row r="7834" spans="6:14">
      <c r="F7834" s="3">
        <v>44364</v>
      </c>
      <c r="G7834" s="1" t="s">
        <v>41</v>
      </c>
      <c r="H7834" s="1" t="s">
        <v>105</v>
      </c>
      <c r="I7834" s="1">
        <v>627</v>
      </c>
      <c r="J7834" s="1">
        <f>MONTH(BART_Rides[[#This Row],[Date]])</f>
        <v>6</v>
      </c>
      <c r="K7834" s="1">
        <f>WEEKDAY(BART_Rides[[#This Row],[Date]],2)</f>
        <v>4</v>
      </c>
      <c r="L7834" s="1" t="str">
        <f>LEFT(BART_Rides[[#This Row],[Lines]],1)</f>
        <v>Y</v>
      </c>
      <c r="M7834" s="1" t="str">
        <f>IF(BART_Rides[[#This Row],[FirstLetter]]="Y","Yes","No")</f>
        <v>Yes</v>
      </c>
      <c r="N7834" s="1" t="str">
        <f>IF(OR(BART_Rides[[#This Row],[Station Code]]="EM", BART_Rides[[#This Row],[Station Code]]="MT", BART_Rides[[#This Row],[Station Code]]="PL", BART_Rides[[#This Row],[Station Code]]="CC"), "Yes", "No")</f>
        <v>No</v>
      </c>
    </row>
    <row r="7835" spans="6:14">
      <c r="F7835" s="3">
        <v>44365</v>
      </c>
      <c r="G7835" s="1" t="s">
        <v>41</v>
      </c>
      <c r="H7835" s="1" t="s">
        <v>105</v>
      </c>
      <c r="I7835" s="1">
        <v>500</v>
      </c>
      <c r="J7835" s="1">
        <f>MONTH(BART_Rides[[#This Row],[Date]])</f>
        <v>6</v>
      </c>
      <c r="K7835" s="1">
        <f>WEEKDAY(BART_Rides[[#This Row],[Date]],2)</f>
        <v>5</v>
      </c>
      <c r="L7835" s="1" t="str">
        <f>LEFT(BART_Rides[[#This Row],[Lines]],1)</f>
        <v>Y</v>
      </c>
      <c r="M7835" s="1" t="str">
        <f>IF(BART_Rides[[#This Row],[FirstLetter]]="Y","Yes","No")</f>
        <v>Yes</v>
      </c>
      <c r="N7835" s="1" t="str">
        <f>IF(OR(BART_Rides[[#This Row],[Station Code]]="EM", BART_Rides[[#This Row],[Station Code]]="MT", BART_Rides[[#This Row],[Station Code]]="PL", BART_Rides[[#This Row],[Station Code]]="CC"), "Yes", "No")</f>
        <v>No</v>
      </c>
    </row>
    <row r="7836" spans="6:14">
      <c r="F7836" s="3">
        <v>44366</v>
      </c>
      <c r="G7836" s="1" t="s">
        <v>41</v>
      </c>
      <c r="H7836" s="1" t="s">
        <v>105</v>
      </c>
      <c r="I7836" s="1">
        <v>410</v>
      </c>
      <c r="J7836" s="1">
        <f>MONTH(BART_Rides[[#This Row],[Date]])</f>
        <v>6</v>
      </c>
      <c r="K7836" s="1">
        <f>WEEKDAY(BART_Rides[[#This Row],[Date]],2)</f>
        <v>6</v>
      </c>
      <c r="L7836" s="1" t="str">
        <f>LEFT(BART_Rides[[#This Row],[Lines]],1)</f>
        <v>Y</v>
      </c>
      <c r="M7836" s="1" t="str">
        <f>IF(BART_Rides[[#This Row],[FirstLetter]]="Y","Yes","No")</f>
        <v>Yes</v>
      </c>
      <c r="N7836" s="1" t="str">
        <f>IF(OR(BART_Rides[[#This Row],[Station Code]]="EM", BART_Rides[[#This Row],[Station Code]]="MT", BART_Rides[[#This Row],[Station Code]]="PL", BART_Rides[[#This Row],[Station Code]]="CC"), "Yes", "No")</f>
        <v>No</v>
      </c>
    </row>
    <row r="7837" spans="6:14">
      <c r="F7837" s="3">
        <v>44367</v>
      </c>
      <c r="G7837" s="1" t="s">
        <v>41</v>
      </c>
      <c r="H7837" s="1" t="s">
        <v>105</v>
      </c>
      <c r="I7837" s="1">
        <v>302</v>
      </c>
      <c r="J7837" s="1">
        <f>MONTH(BART_Rides[[#This Row],[Date]])</f>
        <v>6</v>
      </c>
      <c r="K7837" s="1">
        <f>WEEKDAY(BART_Rides[[#This Row],[Date]],2)</f>
        <v>7</v>
      </c>
      <c r="L7837" s="1" t="str">
        <f>LEFT(BART_Rides[[#This Row],[Lines]],1)</f>
        <v>Y</v>
      </c>
      <c r="M7837" s="1" t="str">
        <f>IF(BART_Rides[[#This Row],[FirstLetter]]="Y","Yes","No")</f>
        <v>Yes</v>
      </c>
      <c r="N7837" s="1" t="str">
        <f>IF(OR(BART_Rides[[#This Row],[Station Code]]="EM", BART_Rides[[#This Row],[Station Code]]="MT", BART_Rides[[#This Row],[Station Code]]="PL", BART_Rides[[#This Row],[Station Code]]="CC"), "Yes", "No")</f>
        <v>No</v>
      </c>
    </row>
    <row r="7838" spans="6:14">
      <c r="F7838" s="3">
        <v>44368</v>
      </c>
      <c r="G7838" s="1" t="s">
        <v>41</v>
      </c>
      <c r="H7838" s="1" t="s">
        <v>105</v>
      </c>
      <c r="I7838" s="1">
        <v>525</v>
      </c>
      <c r="J7838" s="1">
        <f>MONTH(BART_Rides[[#This Row],[Date]])</f>
        <v>6</v>
      </c>
      <c r="K7838" s="1">
        <f>WEEKDAY(BART_Rides[[#This Row],[Date]],2)</f>
        <v>1</v>
      </c>
      <c r="L7838" s="1" t="str">
        <f>LEFT(BART_Rides[[#This Row],[Lines]],1)</f>
        <v>Y</v>
      </c>
      <c r="M7838" s="1" t="str">
        <f>IF(BART_Rides[[#This Row],[FirstLetter]]="Y","Yes","No")</f>
        <v>Yes</v>
      </c>
      <c r="N7838" s="1" t="str">
        <f>IF(OR(BART_Rides[[#This Row],[Station Code]]="EM", BART_Rides[[#This Row],[Station Code]]="MT", BART_Rides[[#This Row],[Station Code]]="PL", BART_Rides[[#This Row],[Station Code]]="CC"), "Yes", "No")</f>
        <v>No</v>
      </c>
    </row>
    <row r="7839" spans="6:14">
      <c r="F7839" s="3">
        <v>44369</v>
      </c>
      <c r="G7839" s="1" t="s">
        <v>41</v>
      </c>
      <c r="H7839" s="1" t="s">
        <v>105</v>
      </c>
      <c r="I7839" s="1">
        <v>558</v>
      </c>
      <c r="J7839" s="1">
        <f>MONTH(BART_Rides[[#This Row],[Date]])</f>
        <v>6</v>
      </c>
      <c r="K7839" s="1">
        <f>WEEKDAY(BART_Rides[[#This Row],[Date]],2)</f>
        <v>2</v>
      </c>
      <c r="L7839" s="1" t="str">
        <f>LEFT(BART_Rides[[#This Row],[Lines]],1)</f>
        <v>Y</v>
      </c>
      <c r="M7839" s="1" t="str">
        <f>IF(BART_Rides[[#This Row],[FirstLetter]]="Y","Yes","No")</f>
        <v>Yes</v>
      </c>
      <c r="N7839" s="1" t="str">
        <f>IF(OR(BART_Rides[[#This Row],[Station Code]]="EM", BART_Rides[[#This Row],[Station Code]]="MT", BART_Rides[[#This Row],[Station Code]]="PL", BART_Rides[[#This Row],[Station Code]]="CC"), "Yes", "No")</f>
        <v>No</v>
      </c>
    </row>
    <row r="7840" spans="6:14">
      <c r="F7840" s="3">
        <v>44370</v>
      </c>
      <c r="G7840" s="1" t="s">
        <v>41</v>
      </c>
      <c r="H7840" s="1" t="s">
        <v>105</v>
      </c>
      <c r="I7840" s="1">
        <v>589</v>
      </c>
      <c r="J7840" s="1">
        <f>MONTH(BART_Rides[[#This Row],[Date]])</f>
        <v>6</v>
      </c>
      <c r="K7840" s="1">
        <f>WEEKDAY(BART_Rides[[#This Row],[Date]],2)</f>
        <v>3</v>
      </c>
      <c r="L7840" s="1" t="str">
        <f>LEFT(BART_Rides[[#This Row],[Lines]],1)</f>
        <v>Y</v>
      </c>
      <c r="M7840" s="1" t="str">
        <f>IF(BART_Rides[[#This Row],[FirstLetter]]="Y","Yes","No")</f>
        <v>Yes</v>
      </c>
      <c r="N7840" s="1" t="str">
        <f>IF(OR(BART_Rides[[#This Row],[Station Code]]="EM", BART_Rides[[#This Row],[Station Code]]="MT", BART_Rides[[#This Row],[Station Code]]="PL", BART_Rides[[#This Row],[Station Code]]="CC"), "Yes", "No")</f>
        <v>No</v>
      </c>
    </row>
    <row r="7841" spans="6:14">
      <c r="F7841" s="3">
        <v>44371</v>
      </c>
      <c r="G7841" s="1" t="s">
        <v>41</v>
      </c>
      <c r="H7841" s="1" t="s">
        <v>105</v>
      </c>
      <c r="I7841" s="1">
        <v>632</v>
      </c>
      <c r="J7841" s="1">
        <f>MONTH(BART_Rides[[#This Row],[Date]])</f>
        <v>6</v>
      </c>
      <c r="K7841" s="1">
        <f>WEEKDAY(BART_Rides[[#This Row],[Date]],2)</f>
        <v>4</v>
      </c>
      <c r="L7841" s="1" t="str">
        <f>LEFT(BART_Rides[[#This Row],[Lines]],1)</f>
        <v>Y</v>
      </c>
      <c r="M7841" s="1" t="str">
        <f>IF(BART_Rides[[#This Row],[FirstLetter]]="Y","Yes","No")</f>
        <v>Yes</v>
      </c>
      <c r="N7841" s="1" t="str">
        <f>IF(OR(BART_Rides[[#This Row],[Station Code]]="EM", BART_Rides[[#This Row],[Station Code]]="MT", BART_Rides[[#This Row],[Station Code]]="PL", BART_Rides[[#This Row],[Station Code]]="CC"), "Yes", "No")</f>
        <v>No</v>
      </c>
    </row>
    <row r="7842" spans="6:14">
      <c r="F7842" s="3">
        <v>44372</v>
      </c>
      <c r="G7842" s="1" t="s">
        <v>41</v>
      </c>
      <c r="H7842" s="1" t="s">
        <v>105</v>
      </c>
      <c r="I7842" s="1">
        <v>557</v>
      </c>
      <c r="J7842" s="1">
        <f>MONTH(BART_Rides[[#This Row],[Date]])</f>
        <v>6</v>
      </c>
      <c r="K7842" s="1">
        <f>WEEKDAY(BART_Rides[[#This Row],[Date]],2)</f>
        <v>5</v>
      </c>
      <c r="L7842" s="1" t="str">
        <f>LEFT(BART_Rides[[#This Row],[Lines]],1)</f>
        <v>Y</v>
      </c>
      <c r="M7842" s="1" t="str">
        <f>IF(BART_Rides[[#This Row],[FirstLetter]]="Y","Yes","No")</f>
        <v>Yes</v>
      </c>
      <c r="N7842" s="1" t="str">
        <f>IF(OR(BART_Rides[[#This Row],[Station Code]]="EM", BART_Rides[[#This Row],[Station Code]]="MT", BART_Rides[[#This Row],[Station Code]]="PL", BART_Rides[[#This Row],[Station Code]]="CC"), "Yes", "No")</f>
        <v>No</v>
      </c>
    </row>
    <row r="7843" spans="6:14">
      <c r="F7843" s="3">
        <v>44373</v>
      </c>
      <c r="G7843" s="1" t="s">
        <v>41</v>
      </c>
      <c r="H7843" s="1" t="s">
        <v>105</v>
      </c>
      <c r="I7843" s="1">
        <v>373</v>
      </c>
      <c r="J7843" s="1">
        <f>MONTH(BART_Rides[[#This Row],[Date]])</f>
        <v>6</v>
      </c>
      <c r="K7843" s="1">
        <f>WEEKDAY(BART_Rides[[#This Row],[Date]],2)</f>
        <v>6</v>
      </c>
      <c r="L7843" s="1" t="str">
        <f>LEFT(BART_Rides[[#This Row],[Lines]],1)</f>
        <v>Y</v>
      </c>
      <c r="M7843" s="1" t="str">
        <f>IF(BART_Rides[[#This Row],[FirstLetter]]="Y","Yes","No")</f>
        <v>Yes</v>
      </c>
      <c r="N7843" s="1" t="str">
        <f>IF(OR(BART_Rides[[#This Row],[Station Code]]="EM", BART_Rides[[#This Row],[Station Code]]="MT", BART_Rides[[#This Row],[Station Code]]="PL", BART_Rides[[#This Row],[Station Code]]="CC"), "Yes", "No")</f>
        <v>No</v>
      </c>
    </row>
    <row r="7844" spans="6:14">
      <c r="F7844" s="3">
        <v>44374</v>
      </c>
      <c r="G7844" s="1" t="s">
        <v>41</v>
      </c>
      <c r="H7844" s="1" t="s">
        <v>105</v>
      </c>
      <c r="I7844" s="1">
        <v>353</v>
      </c>
      <c r="J7844" s="1">
        <f>MONTH(BART_Rides[[#This Row],[Date]])</f>
        <v>6</v>
      </c>
      <c r="K7844" s="1">
        <f>WEEKDAY(BART_Rides[[#This Row],[Date]],2)</f>
        <v>7</v>
      </c>
      <c r="L7844" s="1" t="str">
        <f>LEFT(BART_Rides[[#This Row],[Lines]],1)</f>
        <v>Y</v>
      </c>
      <c r="M7844" s="1" t="str">
        <f>IF(BART_Rides[[#This Row],[FirstLetter]]="Y","Yes","No")</f>
        <v>Yes</v>
      </c>
      <c r="N7844" s="1" t="str">
        <f>IF(OR(BART_Rides[[#This Row],[Station Code]]="EM", BART_Rides[[#This Row],[Station Code]]="MT", BART_Rides[[#This Row],[Station Code]]="PL", BART_Rides[[#This Row],[Station Code]]="CC"), "Yes", "No")</f>
        <v>No</v>
      </c>
    </row>
    <row r="7845" spans="6:14">
      <c r="F7845" s="3">
        <v>44375</v>
      </c>
      <c r="G7845" s="1" t="s">
        <v>41</v>
      </c>
      <c r="H7845" s="1" t="s">
        <v>105</v>
      </c>
      <c r="I7845" s="1">
        <v>543</v>
      </c>
      <c r="J7845" s="1">
        <f>MONTH(BART_Rides[[#This Row],[Date]])</f>
        <v>6</v>
      </c>
      <c r="K7845" s="1">
        <f>WEEKDAY(BART_Rides[[#This Row],[Date]],2)</f>
        <v>1</v>
      </c>
      <c r="L7845" s="1" t="str">
        <f>LEFT(BART_Rides[[#This Row],[Lines]],1)</f>
        <v>Y</v>
      </c>
      <c r="M7845" s="1" t="str">
        <f>IF(BART_Rides[[#This Row],[FirstLetter]]="Y","Yes","No")</f>
        <v>Yes</v>
      </c>
      <c r="N7845" s="1" t="str">
        <f>IF(OR(BART_Rides[[#This Row],[Station Code]]="EM", BART_Rides[[#This Row],[Station Code]]="MT", BART_Rides[[#This Row],[Station Code]]="PL", BART_Rides[[#This Row],[Station Code]]="CC"), "Yes", "No")</f>
        <v>No</v>
      </c>
    </row>
    <row r="7846" spans="6:14">
      <c r="F7846" s="3">
        <v>44376</v>
      </c>
      <c r="G7846" s="1" t="s">
        <v>41</v>
      </c>
      <c r="H7846" s="1" t="s">
        <v>105</v>
      </c>
      <c r="I7846" s="1">
        <v>591</v>
      </c>
      <c r="J7846" s="1">
        <f>MONTH(BART_Rides[[#This Row],[Date]])</f>
        <v>6</v>
      </c>
      <c r="K7846" s="1">
        <f>WEEKDAY(BART_Rides[[#This Row],[Date]],2)</f>
        <v>2</v>
      </c>
      <c r="L7846" s="1" t="str">
        <f>LEFT(BART_Rides[[#This Row],[Lines]],1)</f>
        <v>Y</v>
      </c>
      <c r="M7846" s="1" t="str">
        <f>IF(BART_Rides[[#This Row],[FirstLetter]]="Y","Yes","No")</f>
        <v>Yes</v>
      </c>
      <c r="N7846" s="1" t="str">
        <f>IF(OR(BART_Rides[[#This Row],[Station Code]]="EM", BART_Rides[[#This Row],[Station Code]]="MT", BART_Rides[[#This Row],[Station Code]]="PL", BART_Rides[[#This Row],[Station Code]]="CC"), "Yes", "No")</f>
        <v>No</v>
      </c>
    </row>
    <row r="7847" spans="6:14">
      <c r="F7847" s="3">
        <v>44377</v>
      </c>
      <c r="G7847" s="1" t="s">
        <v>41</v>
      </c>
      <c r="H7847" s="1" t="s">
        <v>105</v>
      </c>
      <c r="I7847" s="1">
        <v>584</v>
      </c>
      <c r="J7847" s="1">
        <f>MONTH(BART_Rides[[#This Row],[Date]])</f>
        <v>6</v>
      </c>
      <c r="K7847" s="1">
        <f>WEEKDAY(BART_Rides[[#This Row],[Date]],2)</f>
        <v>3</v>
      </c>
      <c r="L7847" s="1" t="str">
        <f>LEFT(BART_Rides[[#This Row],[Lines]],1)</f>
        <v>Y</v>
      </c>
      <c r="M7847" s="1" t="str">
        <f>IF(BART_Rides[[#This Row],[FirstLetter]]="Y","Yes","No")</f>
        <v>Yes</v>
      </c>
      <c r="N7847" s="1" t="str">
        <f>IF(OR(BART_Rides[[#This Row],[Station Code]]="EM", BART_Rides[[#This Row],[Station Code]]="MT", BART_Rides[[#This Row],[Station Code]]="PL", BART_Rides[[#This Row],[Station Code]]="CC"), "Yes", "No")</f>
        <v>No</v>
      </c>
    </row>
    <row r="7848" spans="6:14">
      <c r="F7848" s="3">
        <v>44378</v>
      </c>
      <c r="G7848" s="1" t="s">
        <v>41</v>
      </c>
      <c r="H7848" s="1" t="s">
        <v>105</v>
      </c>
      <c r="I7848" s="1">
        <v>615</v>
      </c>
      <c r="J7848" s="1">
        <f>MONTH(BART_Rides[[#This Row],[Date]])</f>
        <v>7</v>
      </c>
      <c r="K7848" s="1">
        <f>WEEKDAY(BART_Rides[[#This Row],[Date]],2)</f>
        <v>4</v>
      </c>
      <c r="L7848" s="1" t="str">
        <f>LEFT(BART_Rides[[#This Row],[Lines]],1)</f>
        <v>Y</v>
      </c>
      <c r="M7848" s="1" t="str">
        <f>IF(BART_Rides[[#This Row],[FirstLetter]]="Y","Yes","No")</f>
        <v>Yes</v>
      </c>
      <c r="N7848" s="1" t="str">
        <f>IF(OR(BART_Rides[[#This Row],[Station Code]]="EM", BART_Rides[[#This Row],[Station Code]]="MT", BART_Rides[[#This Row],[Station Code]]="PL", BART_Rides[[#This Row],[Station Code]]="CC"), "Yes", "No")</f>
        <v>No</v>
      </c>
    </row>
    <row r="7849" spans="6:14">
      <c r="F7849" s="3">
        <v>44379</v>
      </c>
      <c r="G7849" s="1" t="s">
        <v>41</v>
      </c>
      <c r="H7849" s="1" t="s">
        <v>105</v>
      </c>
      <c r="I7849" s="1">
        <v>505</v>
      </c>
      <c r="J7849" s="1">
        <f>MONTH(BART_Rides[[#This Row],[Date]])</f>
        <v>7</v>
      </c>
      <c r="K7849" s="1">
        <f>WEEKDAY(BART_Rides[[#This Row],[Date]],2)</f>
        <v>5</v>
      </c>
      <c r="L7849" s="1" t="str">
        <f>LEFT(BART_Rides[[#This Row],[Lines]],1)</f>
        <v>Y</v>
      </c>
      <c r="M7849" s="1" t="str">
        <f>IF(BART_Rides[[#This Row],[FirstLetter]]="Y","Yes","No")</f>
        <v>Yes</v>
      </c>
      <c r="N7849" s="1" t="str">
        <f>IF(OR(BART_Rides[[#This Row],[Station Code]]="EM", BART_Rides[[#This Row],[Station Code]]="MT", BART_Rides[[#This Row],[Station Code]]="PL", BART_Rides[[#This Row],[Station Code]]="CC"), "Yes", "No")</f>
        <v>No</v>
      </c>
    </row>
    <row r="7850" spans="6:14">
      <c r="F7850" s="3">
        <v>44380</v>
      </c>
      <c r="G7850" s="1" t="s">
        <v>41</v>
      </c>
      <c r="H7850" s="1" t="s">
        <v>105</v>
      </c>
      <c r="I7850" s="1">
        <v>369</v>
      </c>
      <c r="J7850" s="1">
        <f>MONTH(BART_Rides[[#This Row],[Date]])</f>
        <v>7</v>
      </c>
      <c r="K7850" s="1">
        <f>WEEKDAY(BART_Rides[[#This Row],[Date]],2)</f>
        <v>6</v>
      </c>
      <c r="L7850" s="1" t="str">
        <f>LEFT(BART_Rides[[#This Row],[Lines]],1)</f>
        <v>Y</v>
      </c>
      <c r="M7850" s="1" t="str">
        <f>IF(BART_Rides[[#This Row],[FirstLetter]]="Y","Yes","No")</f>
        <v>Yes</v>
      </c>
      <c r="N7850" s="1" t="str">
        <f>IF(OR(BART_Rides[[#This Row],[Station Code]]="EM", BART_Rides[[#This Row],[Station Code]]="MT", BART_Rides[[#This Row],[Station Code]]="PL", BART_Rides[[#This Row],[Station Code]]="CC"), "Yes", "No")</f>
        <v>No</v>
      </c>
    </row>
    <row r="7851" spans="6:14">
      <c r="F7851" s="3">
        <v>44381</v>
      </c>
      <c r="G7851" s="1" t="s">
        <v>41</v>
      </c>
      <c r="H7851" s="1" t="s">
        <v>105</v>
      </c>
      <c r="I7851" s="1">
        <v>355</v>
      </c>
      <c r="J7851" s="1">
        <f>MONTH(BART_Rides[[#This Row],[Date]])</f>
        <v>7</v>
      </c>
      <c r="K7851" s="1">
        <f>WEEKDAY(BART_Rides[[#This Row],[Date]],2)</f>
        <v>7</v>
      </c>
      <c r="L7851" s="1" t="str">
        <f>LEFT(BART_Rides[[#This Row],[Lines]],1)</f>
        <v>Y</v>
      </c>
      <c r="M7851" s="1" t="str">
        <f>IF(BART_Rides[[#This Row],[FirstLetter]]="Y","Yes","No")</f>
        <v>Yes</v>
      </c>
      <c r="N7851" s="1" t="str">
        <f>IF(OR(BART_Rides[[#This Row],[Station Code]]="EM", BART_Rides[[#This Row],[Station Code]]="MT", BART_Rides[[#This Row],[Station Code]]="PL", BART_Rides[[#This Row],[Station Code]]="CC"), "Yes", "No")</f>
        <v>No</v>
      </c>
    </row>
    <row r="7852" spans="6:14">
      <c r="F7852" s="3">
        <v>44382</v>
      </c>
      <c r="G7852" s="1" t="s">
        <v>41</v>
      </c>
      <c r="H7852" s="1" t="s">
        <v>105</v>
      </c>
      <c r="I7852" s="1">
        <v>408</v>
      </c>
      <c r="J7852" s="1">
        <f>MONTH(BART_Rides[[#This Row],[Date]])</f>
        <v>7</v>
      </c>
      <c r="K7852" s="1">
        <f>WEEKDAY(BART_Rides[[#This Row],[Date]],2)</f>
        <v>1</v>
      </c>
      <c r="L7852" s="1" t="str">
        <f>LEFT(BART_Rides[[#This Row],[Lines]],1)</f>
        <v>Y</v>
      </c>
      <c r="M7852" s="1" t="str">
        <f>IF(BART_Rides[[#This Row],[FirstLetter]]="Y","Yes","No")</f>
        <v>Yes</v>
      </c>
      <c r="N7852" s="1" t="str">
        <f>IF(OR(BART_Rides[[#This Row],[Station Code]]="EM", BART_Rides[[#This Row],[Station Code]]="MT", BART_Rides[[#This Row],[Station Code]]="PL", BART_Rides[[#This Row],[Station Code]]="CC"), "Yes", "No")</f>
        <v>No</v>
      </c>
    </row>
    <row r="7853" spans="6:14">
      <c r="F7853" s="3">
        <v>44383</v>
      </c>
      <c r="G7853" s="1" t="s">
        <v>41</v>
      </c>
      <c r="H7853" s="1" t="s">
        <v>105</v>
      </c>
      <c r="I7853" s="1">
        <v>594</v>
      </c>
      <c r="J7853" s="1">
        <f>MONTH(BART_Rides[[#This Row],[Date]])</f>
        <v>7</v>
      </c>
      <c r="K7853" s="1">
        <f>WEEKDAY(BART_Rides[[#This Row],[Date]],2)</f>
        <v>2</v>
      </c>
      <c r="L7853" s="1" t="str">
        <f>LEFT(BART_Rides[[#This Row],[Lines]],1)</f>
        <v>Y</v>
      </c>
      <c r="M7853" s="1" t="str">
        <f>IF(BART_Rides[[#This Row],[FirstLetter]]="Y","Yes","No")</f>
        <v>Yes</v>
      </c>
      <c r="N7853" s="1" t="str">
        <f>IF(OR(BART_Rides[[#This Row],[Station Code]]="EM", BART_Rides[[#This Row],[Station Code]]="MT", BART_Rides[[#This Row],[Station Code]]="PL", BART_Rides[[#This Row],[Station Code]]="CC"), "Yes", "No")</f>
        <v>No</v>
      </c>
    </row>
    <row r="7854" spans="6:14">
      <c r="F7854" s="3">
        <v>44384</v>
      </c>
      <c r="G7854" s="1" t="s">
        <v>41</v>
      </c>
      <c r="H7854" s="1" t="s">
        <v>105</v>
      </c>
      <c r="I7854" s="1">
        <v>650</v>
      </c>
      <c r="J7854" s="1">
        <f>MONTH(BART_Rides[[#This Row],[Date]])</f>
        <v>7</v>
      </c>
      <c r="K7854" s="1">
        <f>WEEKDAY(BART_Rides[[#This Row],[Date]],2)</f>
        <v>3</v>
      </c>
      <c r="L7854" s="1" t="str">
        <f>LEFT(BART_Rides[[#This Row],[Lines]],1)</f>
        <v>Y</v>
      </c>
      <c r="M7854" s="1" t="str">
        <f>IF(BART_Rides[[#This Row],[FirstLetter]]="Y","Yes","No")</f>
        <v>Yes</v>
      </c>
      <c r="N7854" s="1" t="str">
        <f>IF(OR(BART_Rides[[#This Row],[Station Code]]="EM", BART_Rides[[#This Row],[Station Code]]="MT", BART_Rides[[#This Row],[Station Code]]="PL", BART_Rides[[#This Row],[Station Code]]="CC"), "Yes", "No")</f>
        <v>No</v>
      </c>
    </row>
    <row r="7855" spans="6:14">
      <c r="F7855" s="3">
        <v>44385</v>
      </c>
      <c r="G7855" s="1" t="s">
        <v>41</v>
      </c>
      <c r="H7855" s="1" t="s">
        <v>105</v>
      </c>
      <c r="I7855" s="1">
        <v>678</v>
      </c>
      <c r="J7855" s="1">
        <f>MONTH(BART_Rides[[#This Row],[Date]])</f>
        <v>7</v>
      </c>
      <c r="K7855" s="1">
        <f>WEEKDAY(BART_Rides[[#This Row],[Date]],2)</f>
        <v>4</v>
      </c>
      <c r="L7855" s="1" t="str">
        <f>LEFT(BART_Rides[[#This Row],[Lines]],1)</f>
        <v>Y</v>
      </c>
      <c r="M7855" s="1" t="str">
        <f>IF(BART_Rides[[#This Row],[FirstLetter]]="Y","Yes","No")</f>
        <v>Yes</v>
      </c>
      <c r="N7855" s="1" t="str">
        <f>IF(OR(BART_Rides[[#This Row],[Station Code]]="EM", BART_Rides[[#This Row],[Station Code]]="MT", BART_Rides[[#This Row],[Station Code]]="PL", BART_Rides[[#This Row],[Station Code]]="CC"), "Yes", "No")</f>
        <v>No</v>
      </c>
    </row>
    <row r="7856" spans="6:14">
      <c r="F7856" s="3">
        <v>44386</v>
      </c>
      <c r="G7856" s="1" t="s">
        <v>41</v>
      </c>
      <c r="H7856" s="1" t="s">
        <v>105</v>
      </c>
      <c r="I7856" s="1">
        <v>567</v>
      </c>
      <c r="J7856" s="1">
        <f>MONTH(BART_Rides[[#This Row],[Date]])</f>
        <v>7</v>
      </c>
      <c r="K7856" s="1">
        <f>WEEKDAY(BART_Rides[[#This Row],[Date]],2)</f>
        <v>5</v>
      </c>
      <c r="L7856" s="1" t="str">
        <f>LEFT(BART_Rides[[#This Row],[Lines]],1)</f>
        <v>Y</v>
      </c>
      <c r="M7856" s="1" t="str">
        <f>IF(BART_Rides[[#This Row],[FirstLetter]]="Y","Yes","No")</f>
        <v>Yes</v>
      </c>
      <c r="N7856" s="1" t="str">
        <f>IF(OR(BART_Rides[[#This Row],[Station Code]]="EM", BART_Rides[[#This Row],[Station Code]]="MT", BART_Rides[[#This Row],[Station Code]]="PL", BART_Rides[[#This Row],[Station Code]]="CC"), "Yes", "No")</f>
        <v>No</v>
      </c>
    </row>
    <row r="7857" spans="6:14">
      <c r="F7857" s="3">
        <v>44387</v>
      </c>
      <c r="G7857" s="1" t="s">
        <v>41</v>
      </c>
      <c r="H7857" s="1" t="s">
        <v>105</v>
      </c>
      <c r="I7857" s="1">
        <v>405</v>
      </c>
      <c r="J7857" s="1">
        <f>MONTH(BART_Rides[[#This Row],[Date]])</f>
        <v>7</v>
      </c>
      <c r="K7857" s="1">
        <f>WEEKDAY(BART_Rides[[#This Row],[Date]],2)</f>
        <v>6</v>
      </c>
      <c r="L7857" s="1" t="str">
        <f>LEFT(BART_Rides[[#This Row],[Lines]],1)</f>
        <v>Y</v>
      </c>
      <c r="M7857" s="1" t="str">
        <f>IF(BART_Rides[[#This Row],[FirstLetter]]="Y","Yes","No")</f>
        <v>Yes</v>
      </c>
      <c r="N7857" s="1" t="str">
        <f>IF(OR(BART_Rides[[#This Row],[Station Code]]="EM", BART_Rides[[#This Row],[Station Code]]="MT", BART_Rides[[#This Row],[Station Code]]="PL", BART_Rides[[#This Row],[Station Code]]="CC"), "Yes", "No")</f>
        <v>No</v>
      </c>
    </row>
    <row r="7858" spans="6:14">
      <c r="F7858" s="3">
        <v>44388</v>
      </c>
      <c r="G7858" s="1" t="s">
        <v>41</v>
      </c>
      <c r="H7858" s="1" t="s">
        <v>105</v>
      </c>
      <c r="I7858" s="1">
        <v>332</v>
      </c>
      <c r="J7858" s="1">
        <f>MONTH(BART_Rides[[#This Row],[Date]])</f>
        <v>7</v>
      </c>
      <c r="K7858" s="1">
        <f>WEEKDAY(BART_Rides[[#This Row],[Date]],2)</f>
        <v>7</v>
      </c>
      <c r="L7858" s="1" t="str">
        <f>LEFT(BART_Rides[[#This Row],[Lines]],1)</f>
        <v>Y</v>
      </c>
      <c r="M7858" s="1" t="str">
        <f>IF(BART_Rides[[#This Row],[FirstLetter]]="Y","Yes","No")</f>
        <v>Yes</v>
      </c>
      <c r="N7858" s="1" t="str">
        <f>IF(OR(BART_Rides[[#This Row],[Station Code]]="EM", BART_Rides[[#This Row],[Station Code]]="MT", BART_Rides[[#This Row],[Station Code]]="PL", BART_Rides[[#This Row],[Station Code]]="CC"), "Yes", "No")</f>
        <v>No</v>
      </c>
    </row>
    <row r="7859" spans="6:14">
      <c r="F7859" s="3">
        <v>44389</v>
      </c>
      <c r="G7859" s="1" t="s">
        <v>41</v>
      </c>
      <c r="H7859" s="1" t="s">
        <v>105</v>
      </c>
      <c r="I7859" s="1">
        <v>645</v>
      </c>
      <c r="J7859" s="1">
        <f>MONTH(BART_Rides[[#This Row],[Date]])</f>
        <v>7</v>
      </c>
      <c r="K7859" s="1">
        <f>WEEKDAY(BART_Rides[[#This Row],[Date]],2)</f>
        <v>1</v>
      </c>
      <c r="L7859" s="1" t="str">
        <f>LEFT(BART_Rides[[#This Row],[Lines]],1)</f>
        <v>Y</v>
      </c>
      <c r="M7859" s="1" t="str">
        <f>IF(BART_Rides[[#This Row],[FirstLetter]]="Y","Yes","No")</f>
        <v>Yes</v>
      </c>
      <c r="N7859" s="1" t="str">
        <f>IF(OR(BART_Rides[[#This Row],[Station Code]]="EM", BART_Rides[[#This Row],[Station Code]]="MT", BART_Rides[[#This Row],[Station Code]]="PL", BART_Rides[[#This Row],[Station Code]]="CC"), "Yes", "No")</f>
        <v>No</v>
      </c>
    </row>
    <row r="7860" spans="6:14">
      <c r="F7860" s="3">
        <v>44390</v>
      </c>
      <c r="G7860" s="1" t="s">
        <v>41</v>
      </c>
      <c r="H7860" s="1" t="s">
        <v>105</v>
      </c>
      <c r="I7860" s="1">
        <v>692</v>
      </c>
      <c r="J7860" s="1">
        <f>MONTH(BART_Rides[[#This Row],[Date]])</f>
        <v>7</v>
      </c>
      <c r="K7860" s="1">
        <f>WEEKDAY(BART_Rides[[#This Row],[Date]],2)</f>
        <v>2</v>
      </c>
      <c r="L7860" s="1" t="str">
        <f>LEFT(BART_Rides[[#This Row],[Lines]],1)</f>
        <v>Y</v>
      </c>
      <c r="M7860" s="1" t="str">
        <f>IF(BART_Rides[[#This Row],[FirstLetter]]="Y","Yes","No")</f>
        <v>Yes</v>
      </c>
      <c r="N7860" s="1" t="str">
        <f>IF(OR(BART_Rides[[#This Row],[Station Code]]="EM", BART_Rides[[#This Row],[Station Code]]="MT", BART_Rides[[#This Row],[Station Code]]="PL", BART_Rides[[#This Row],[Station Code]]="CC"), "Yes", "No")</f>
        <v>No</v>
      </c>
    </row>
    <row r="7861" spans="6:14">
      <c r="F7861" s="3">
        <v>44391</v>
      </c>
      <c r="G7861" s="1" t="s">
        <v>41</v>
      </c>
      <c r="H7861" s="1" t="s">
        <v>105</v>
      </c>
      <c r="I7861" s="1">
        <v>797</v>
      </c>
      <c r="J7861" s="1">
        <f>MONTH(BART_Rides[[#This Row],[Date]])</f>
        <v>7</v>
      </c>
      <c r="K7861" s="1">
        <f>WEEKDAY(BART_Rides[[#This Row],[Date]],2)</f>
        <v>3</v>
      </c>
      <c r="L7861" s="1" t="str">
        <f>LEFT(BART_Rides[[#This Row],[Lines]],1)</f>
        <v>Y</v>
      </c>
      <c r="M7861" s="1" t="str">
        <f>IF(BART_Rides[[#This Row],[FirstLetter]]="Y","Yes","No")</f>
        <v>Yes</v>
      </c>
      <c r="N7861" s="1" t="str">
        <f>IF(OR(BART_Rides[[#This Row],[Station Code]]="EM", BART_Rides[[#This Row],[Station Code]]="MT", BART_Rides[[#This Row],[Station Code]]="PL", BART_Rides[[#This Row],[Station Code]]="CC"), "Yes", "No")</f>
        <v>No</v>
      </c>
    </row>
    <row r="7862" spans="6:14">
      <c r="F7862" s="3">
        <v>44392</v>
      </c>
      <c r="G7862" s="1" t="s">
        <v>41</v>
      </c>
      <c r="H7862" s="1" t="s">
        <v>105</v>
      </c>
      <c r="I7862" s="1">
        <v>711</v>
      </c>
      <c r="J7862" s="1">
        <f>MONTH(BART_Rides[[#This Row],[Date]])</f>
        <v>7</v>
      </c>
      <c r="K7862" s="1">
        <f>WEEKDAY(BART_Rides[[#This Row],[Date]],2)</f>
        <v>4</v>
      </c>
      <c r="L7862" s="1" t="str">
        <f>LEFT(BART_Rides[[#This Row],[Lines]],1)</f>
        <v>Y</v>
      </c>
      <c r="M7862" s="1" t="str">
        <f>IF(BART_Rides[[#This Row],[FirstLetter]]="Y","Yes","No")</f>
        <v>Yes</v>
      </c>
      <c r="N7862" s="1" t="str">
        <f>IF(OR(BART_Rides[[#This Row],[Station Code]]="EM", BART_Rides[[#This Row],[Station Code]]="MT", BART_Rides[[#This Row],[Station Code]]="PL", BART_Rides[[#This Row],[Station Code]]="CC"), "Yes", "No")</f>
        <v>No</v>
      </c>
    </row>
    <row r="7863" spans="6:14">
      <c r="F7863" s="3">
        <v>44393</v>
      </c>
      <c r="G7863" s="1" t="s">
        <v>41</v>
      </c>
      <c r="H7863" s="1" t="s">
        <v>105</v>
      </c>
      <c r="I7863" s="1">
        <v>698</v>
      </c>
      <c r="J7863" s="1">
        <f>MONTH(BART_Rides[[#This Row],[Date]])</f>
        <v>7</v>
      </c>
      <c r="K7863" s="1">
        <f>WEEKDAY(BART_Rides[[#This Row],[Date]],2)</f>
        <v>5</v>
      </c>
      <c r="L7863" s="1" t="str">
        <f>LEFT(BART_Rides[[#This Row],[Lines]],1)</f>
        <v>Y</v>
      </c>
      <c r="M7863" s="1" t="str">
        <f>IF(BART_Rides[[#This Row],[FirstLetter]]="Y","Yes","No")</f>
        <v>Yes</v>
      </c>
      <c r="N7863" s="1" t="str">
        <f>IF(OR(BART_Rides[[#This Row],[Station Code]]="EM", BART_Rides[[#This Row],[Station Code]]="MT", BART_Rides[[#This Row],[Station Code]]="PL", BART_Rides[[#This Row],[Station Code]]="CC"), "Yes", "No")</f>
        <v>No</v>
      </c>
    </row>
    <row r="7864" spans="6:14">
      <c r="F7864" s="3">
        <v>44394</v>
      </c>
      <c r="G7864" s="1" t="s">
        <v>41</v>
      </c>
      <c r="H7864" s="1" t="s">
        <v>105</v>
      </c>
      <c r="I7864" s="1">
        <v>446</v>
      </c>
      <c r="J7864" s="1">
        <f>MONTH(BART_Rides[[#This Row],[Date]])</f>
        <v>7</v>
      </c>
      <c r="K7864" s="1">
        <f>WEEKDAY(BART_Rides[[#This Row],[Date]],2)</f>
        <v>6</v>
      </c>
      <c r="L7864" s="1" t="str">
        <f>LEFT(BART_Rides[[#This Row],[Lines]],1)</f>
        <v>Y</v>
      </c>
      <c r="M7864" s="1" t="str">
        <f>IF(BART_Rides[[#This Row],[FirstLetter]]="Y","Yes","No")</f>
        <v>Yes</v>
      </c>
      <c r="N7864" s="1" t="str">
        <f>IF(OR(BART_Rides[[#This Row],[Station Code]]="EM", BART_Rides[[#This Row],[Station Code]]="MT", BART_Rides[[#This Row],[Station Code]]="PL", BART_Rides[[#This Row],[Station Code]]="CC"), "Yes", "No")</f>
        <v>No</v>
      </c>
    </row>
    <row r="7865" spans="6:14">
      <c r="F7865" s="3">
        <v>44395</v>
      </c>
      <c r="G7865" s="1" t="s">
        <v>41</v>
      </c>
      <c r="H7865" s="1" t="s">
        <v>105</v>
      </c>
      <c r="I7865" s="1">
        <v>350</v>
      </c>
      <c r="J7865" s="1">
        <f>MONTH(BART_Rides[[#This Row],[Date]])</f>
        <v>7</v>
      </c>
      <c r="K7865" s="1">
        <f>WEEKDAY(BART_Rides[[#This Row],[Date]],2)</f>
        <v>7</v>
      </c>
      <c r="L7865" s="1" t="str">
        <f>LEFT(BART_Rides[[#This Row],[Lines]],1)</f>
        <v>Y</v>
      </c>
      <c r="M7865" s="1" t="str">
        <f>IF(BART_Rides[[#This Row],[FirstLetter]]="Y","Yes","No")</f>
        <v>Yes</v>
      </c>
      <c r="N7865" s="1" t="str">
        <f>IF(OR(BART_Rides[[#This Row],[Station Code]]="EM", BART_Rides[[#This Row],[Station Code]]="MT", BART_Rides[[#This Row],[Station Code]]="PL", BART_Rides[[#This Row],[Station Code]]="CC"), "Yes", "No")</f>
        <v>No</v>
      </c>
    </row>
    <row r="7866" spans="6:14">
      <c r="F7866" s="3">
        <v>44396</v>
      </c>
      <c r="G7866" s="1" t="s">
        <v>41</v>
      </c>
      <c r="H7866" s="1" t="s">
        <v>105</v>
      </c>
      <c r="I7866" s="1">
        <v>612</v>
      </c>
      <c r="J7866" s="1">
        <f>MONTH(BART_Rides[[#This Row],[Date]])</f>
        <v>7</v>
      </c>
      <c r="K7866" s="1">
        <f>WEEKDAY(BART_Rides[[#This Row],[Date]],2)</f>
        <v>1</v>
      </c>
      <c r="L7866" s="1" t="str">
        <f>LEFT(BART_Rides[[#This Row],[Lines]],1)</f>
        <v>Y</v>
      </c>
      <c r="M7866" s="1" t="str">
        <f>IF(BART_Rides[[#This Row],[FirstLetter]]="Y","Yes","No")</f>
        <v>Yes</v>
      </c>
      <c r="N7866" s="1" t="str">
        <f>IF(OR(BART_Rides[[#This Row],[Station Code]]="EM", BART_Rides[[#This Row],[Station Code]]="MT", BART_Rides[[#This Row],[Station Code]]="PL", BART_Rides[[#This Row],[Station Code]]="CC"), "Yes", "No")</f>
        <v>No</v>
      </c>
    </row>
    <row r="7867" spans="6:14">
      <c r="F7867" s="3">
        <v>44397</v>
      </c>
      <c r="G7867" s="1" t="s">
        <v>41</v>
      </c>
      <c r="H7867" s="1" t="s">
        <v>105</v>
      </c>
      <c r="I7867" s="1">
        <v>761</v>
      </c>
      <c r="J7867" s="1">
        <f>MONTH(BART_Rides[[#This Row],[Date]])</f>
        <v>7</v>
      </c>
      <c r="K7867" s="1">
        <f>WEEKDAY(BART_Rides[[#This Row],[Date]],2)</f>
        <v>2</v>
      </c>
      <c r="L7867" s="1" t="str">
        <f>LEFT(BART_Rides[[#This Row],[Lines]],1)</f>
        <v>Y</v>
      </c>
      <c r="M7867" s="1" t="str">
        <f>IF(BART_Rides[[#This Row],[FirstLetter]]="Y","Yes","No")</f>
        <v>Yes</v>
      </c>
      <c r="N7867" s="1" t="str">
        <f>IF(OR(BART_Rides[[#This Row],[Station Code]]="EM", BART_Rides[[#This Row],[Station Code]]="MT", BART_Rides[[#This Row],[Station Code]]="PL", BART_Rides[[#This Row],[Station Code]]="CC"), "Yes", "No")</f>
        <v>No</v>
      </c>
    </row>
    <row r="7868" spans="6:14">
      <c r="F7868" s="3">
        <v>44398</v>
      </c>
      <c r="G7868" s="1" t="s">
        <v>41</v>
      </c>
      <c r="H7868" s="1" t="s">
        <v>105</v>
      </c>
      <c r="I7868" s="1">
        <v>701</v>
      </c>
      <c r="J7868" s="1">
        <f>MONTH(BART_Rides[[#This Row],[Date]])</f>
        <v>7</v>
      </c>
      <c r="K7868" s="1">
        <f>WEEKDAY(BART_Rides[[#This Row],[Date]],2)</f>
        <v>3</v>
      </c>
      <c r="L7868" s="1" t="str">
        <f>LEFT(BART_Rides[[#This Row],[Lines]],1)</f>
        <v>Y</v>
      </c>
      <c r="M7868" s="1" t="str">
        <f>IF(BART_Rides[[#This Row],[FirstLetter]]="Y","Yes","No")</f>
        <v>Yes</v>
      </c>
      <c r="N7868" s="1" t="str">
        <f>IF(OR(BART_Rides[[#This Row],[Station Code]]="EM", BART_Rides[[#This Row],[Station Code]]="MT", BART_Rides[[#This Row],[Station Code]]="PL", BART_Rides[[#This Row],[Station Code]]="CC"), "Yes", "No")</f>
        <v>No</v>
      </c>
    </row>
    <row r="7869" spans="6:14">
      <c r="F7869" s="3">
        <v>44399</v>
      </c>
      <c r="G7869" s="1" t="s">
        <v>41</v>
      </c>
      <c r="H7869" s="1" t="s">
        <v>105</v>
      </c>
      <c r="I7869" s="1">
        <v>710</v>
      </c>
      <c r="J7869" s="1">
        <f>MONTH(BART_Rides[[#This Row],[Date]])</f>
        <v>7</v>
      </c>
      <c r="K7869" s="1">
        <f>WEEKDAY(BART_Rides[[#This Row],[Date]],2)</f>
        <v>4</v>
      </c>
      <c r="L7869" s="1" t="str">
        <f>LEFT(BART_Rides[[#This Row],[Lines]],1)</f>
        <v>Y</v>
      </c>
      <c r="M7869" s="1" t="str">
        <f>IF(BART_Rides[[#This Row],[FirstLetter]]="Y","Yes","No")</f>
        <v>Yes</v>
      </c>
      <c r="N7869" s="1" t="str">
        <f>IF(OR(BART_Rides[[#This Row],[Station Code]]="EM", BART_Rides[[#This Row],[Station Code]]="MT", BART_Rides[[#This Row],[Station Code]]="PL", BART_Rides[[#This Row],[Station Code]]="CC"), "Yes", "No")</f>
        <v>No</v>
      </c>
    </row>
    <row r="7870" spans="6:14">
      <c r="F7870" s="3">
        <v>44400</v>
      </c>
      <c r="G7870" s="1" t="s">
        <v>41</v>
      </c>
      <c r="H7870" s="1" t="s">
        <v>105</v>
      </c>
      <c r="I7870" s="1">
        <v>632</v>
      </c>
      <c r="J7870" s="1">
        <f>MONTH(BART_Rides[[#This Row],[Date]])</f>
        <v>7</v>
      </c>
      <c r="K7870" s="1">
        <f>WEEKDAY(BART_Rides[[#This Row],[Date]],2)</f>
        <v>5</v>
      </c>
      <c r="L7870" s="1" t="str">
        <f>LEFT(BART_Rides[[#This Row],[Lines]],1)</f>
        <v>Y</v>
      </c>
      <c r="M7870" s="1" t="str">
        <f>IF(BART_Rides[[#This Row],[FirstLetter]]="Y","Yes","No")</f>
        <v>Yes</v>
      </c>
      <c r="N7870" s="1" t="str">
        <f>IF(OR(BART_Rides[[#This Row],[Station Code]]="EM", BART_Rides[[#This Row],[Station Code]]="MT", BART_Rides[[#This Row],[Station Code]]="PL", BART_Rides[[#This Row],[Station Code]]="CC"), "Yes", "No")</f>
        <v>No</v>
      </c>
    </row>
    <row r="7871" spans="6:14">
      <c r="F7871" s="3">
        <v>44401</v>
      </c>
      <c r="G7871" s="1" t="s">
        <v>41</v>
      </c>
      <c r="H7871" s="1" t="s">
        <v>105</v>
      </c>
      <c r="I7871" s="1">
        <v>363</v>
      </c>
      <c r="J7871" s="1">
        <f>MONTH(BART_Rides[[#This Row],[Date]])</f>
        <v>7</v>
      </c>
      <c r="K7871" s="1">
        <f>WEEKDAY(BART_Rides[[#This Row],[Date]],2)</f>
        <v>6</v>
      </c>
      <c r="L7871" s="1" t="str">
        <f>LEFT(BART_Rides[[#This Row],[Lines]],1)</f>
        <v>Y</v>
      </c>
      <c r="M7871" s="1" t="str">
        <f>IF(BART_Rides[[#This Row],[FirstLetter]]="Y","Yes","No")</f>
        <v>Yes</v>
      </c>
      <c r="N7871" s="1" t="str">
        <f>IF(OR(BART_Rides[[#This Row],[Station Code]]="EM", BART_Rides[[#This Row],[Station Code]]="MT", BART_Rides[[#This Row],[Station Code]]="PL", BART_Rides[[#This Row],[Station Code]]="CC"), "Yes", "No")</f>
        <v>No</v>
      </c>
    </row>
    <row r="7872" spans="6:14">
      <c r="F7872" s="3">
        <v>44402</v>
      </c>
      <c r="G7872" s="1" t="s">
        <v>41</v>
      </c>
      <c r="H7872" s="1" t="s">
        <v>105</v>
      </c>
      <c r="I7872" s="1">
        <v>364</v>
      </c>
      <c r="J7872" s="1">
        <f>MONTH(BART_Rides[[#This Row],[Date]])</f>
        <v>7</v>
      </c>
      <c r="K7872" s="1">
        <f>WEEKDAY(BART_Rides[[#This Row],[Date]],2)</f>
        <v>7</v>
      </c>
      <c r="L7872" s="1" t="str">
        <f>LEFT(BART_Rides[[#This Row],[Lines]],1)</f>
        <v>Y</v>
      </c>
      <c r="M7872" s="1" t="str">
        <f>IF(BART_Rides[[#This Row],[FirstLetter]]="Y","Yes","No")</f>
        <v>Yes</v>
      </c>
      <c r="N7872" s="1" t="str">
        <f>IF(OR(BART_Rides[[#This Row],[Station Code]]="EM", BART_Rides[[#This Row],[Station Code]]="MT", BART_Rides[[#This Row],[Station Code]]="PL", BART_Rides[[#This Row],[Station Code]]="CC"), "Yes", "No")</f>
        <v>No</v>
      </c>
    </row>
    <row r="7873" spans="6:14">
      <c r="F7873" s="3">
        <v>44403</v>
      </c>
      <c r="G7873" s="1" t="s">
        <v>41</v>
      </c>
      <c r="H7873" s="1" t="s">
        <v>105</v>
      </c>
      <c r="I7873" s="1">
        <v>608</v>
      </c>
      <c r="J7873" s="1">
        <f>MONTH(BART_Rides[[#This Row],[Date]])</f>
        <v>7</v>
      </c>
      <c r="K7873" s="1">
        <f>WEEKDAY(BART_Rides[[#This Row],[Date]],2)</f>
        <v>1</v>
      </c>
      <c r="L7873" s="1" t="str">
        <f>LEFT(BART_Rides[[#This Row],[Lines]],1)</f>
        <v>Y</v>
      </c>
      <c r="M7873" s="1" t="str">
        <f>IF(BART_Rides[[#This Row],[FirstLetter]]="Y","Yes","No")</f>
        <v>Yes</v>
      </c>
      <c r="N7873" s="1" t="str">
        <f>IF(OR(BART_Rides[[#This Row],[Station Code]]="EM", BART_Rides[[#This Row],[Station Code]]="MT", BART_Rides[[#This Row],[Station Code]]="PL", BART_Rides[[#This Row],[Station Code]]="CC"), "Yes", "No")</f>
        <v>No</v>
      </c>
    </row>
    <row r="7874" spans="6:14">
      <c r="F7874" s="3">
        <v>44404</v>
      </c>
      <c r="G7874" s="1" t="s">
        <v>41</v>
      </c>
      <c r="H7874" s="1" t="s">
        <v>105</v>
      </c>
      <c r="I7874" s="1">
        <v>691</v>
      </c>
      <c r="J7874" s="1">
        <f>MONTH(BART_Rides[[#This Row],[Date]])</f>
        <v>7</v>
      </c>
      <c r="K7874" s="1">
        <f>WEEKDAY(BART_Rides[[#This Row],[Date]],2)</f>
        <v>2</v>
      </c>
      <c r="L7874" s="1" t="str">
        <f>LEFT(BART_Rides[[#This Row],[Lines]],1)</f>
        <v>Y</v>
      </c>
      <c r="M7874" s="1" t="str">
        <f>IF(BART_Rides[[#This Row],[FirstLetter]]="Y","Yes","No")</f>
        <v>Yes</v>
      </c>
      <c r="N7874" s="1" t="str">
        <f>IF(OR(BART_Rides[[#This Row],[Station Code]]="EM", BART_Rides[[#This Row],[Station Code]]="MT", BART_Rides[[#This Row],[Station Code]]="PL", BART_Rides[[#This Row],[Station Code]]="CC"), "Yes", "No")</f>
        <v>No</v>
      </c>
    </row>
    <row r="7875" spans="6:14">
      <c r="F7875" s="3">
        <v>44405</v>
      </c>
      <c r="G7875" s="1" t="s">
        <v>41</v>
      </c>
      <c r="H7875" s="1" t="s">
        <v>105</v>
      </c>
      <c r="I7875" s="1">
        <v>685</v>
      </c>
      <c r="J7875" s="1">
        <f>MONTH(BART_Rides[[#This Row],[Date]])</f>
        <v>7</v>
      </c>
      <c r="K7875" s="1">
        <f>WEEKDAY(BART_Rides[[#This Row],[Date]],2)</f>
        <v>3</v>
      </c>
      <c r="L7875" s="1" t="str">
        <f>LEFT(BART_Rides[[#This Row],[Lines]],1)</f>
        <v>Y</v>
      </c>
      <c r="M7875" s="1" t="str">
        <f>IF(BART_Rides[[#This Row],[FirstLetter]]="Y","Yes","No")</f>
        <v>Yes</v>
      </c>
      <c r="N7875" s="1" t="str">
        <f>IF(OR(BART_Rides[[#This Row],[Station Code]]="EM", BART_Rides[[#This Row],[Station Code]]="MT", BART_Rides[[#This Row],[Station Code]]="PL", BART_Rides[[#This Row],[Station Code]]="CC"), "Yes", "No")</f>
        <v>No</v>
      </c>
    </row>
    <row r="7876" spans="6:14">
      <c r="F7876" s="3">
        <v>44406</v>
      </c>
      <c r="G7876" s="1" t="s">
        <v>41</v>
      </c>
      <c r="H7876" s="1" t="s">
        <v>105</v>
      </c>
      <c r="I7876" s="1">
        <v>853</v>
      </c>
      <c r="J7876" s="1">
        <f>MONTH(BART_Rides[[#This Row],[Date]])</f>
        <v>7</v>
      </c>
      <c r="K7876" s="1">
        <f>WEEKDAY(BART_Rides[[#This Row],[Date]],2)</f>
        <v>4</v>
      </c>
      <c r="L7876" s="1" t="str">
        <f>LEFT(BART_Rides[[#This Row],[Lines]],1)</f>
        <v>Y</v>
      </c>
      <c r="M7876" s="1" t="str">
        <f>IF(BART_Rides[[#This Row],[FirstLetter]]="Y","Yes","No")</f>
        <v>Yes</v>
      </c>
      <c r="N7876" s="1" t="str">
        <f>IF(OR(BART_Rides[[#This Row],[Station Code]]="EM", BART_Rides[[#This Row],[Station Code]]="MT", BART_Rides[[#This Row],[Station Code]]="PL", BART_Rides[[#This Row],[Station Code]]="CC"), "Yes", "No")</f>
        <v>No</v>
      </c>
    </row>
    <row r="7877" spans="6:14">
      <c r="F7877" s="3">
        <v>44407</v>
      </c>
      <c r="G7877" s="1" t="s">
        <v>41</v>
      </c>
      <c r="H7877" s="1" t="s">
        <v>105</v>
      </c>
      <c r="I7877" s="1">
        <v>588</v>
      </c>
      <c r="J7877" s="1">
        <f>MONTH(BART_Rides[[#This Row],[Date]])</f>
        <v>7</v>
      </c>
      <c r="K7877" s="1">
        <f>WEEKDAY(BART_Rides[[#This Row],[Date]],2)</f>
        <v>5</v>
      </c>
      <c r="L7877" s="1" t="str">
        <f>LEFT(BART_Rides[[#This Row],[Lines]],1)</f>
        <v>Y</v>
      </c>
      <c r="M7877" s="1" t="str">
        <f>IF(BART_Rides[[#This Row],[FirstLetter]]="Y","Yes","No")</f>
        <v>Yes</v>
      </c>
      <c r="N7877" s="1" t="str">
        <f>IF(OR(BART_Rides[[#This Row],[Station Code]]="EM", BART_Rides[[#This Row],[Station Code]]="MT", BART_Rides[[#This Row],[Station Code]]="PL", BART_Rides[[#This Row],[Station Code]]="CC"), "Yes", "No")</f>
        <v>No</v>
      </c>
    </row>
    <row r="7878" spans="6:14">
      <c r="F7878" s="3">
        <v>44408</v>
      </c>
      <c r="G7878" s="1" t="s">
        <v>41</v>
      </c>
      <c r="H7878" s="1" t="s">
        <v>105</v>
      </c>
      <c r="I7878" s="1">
        <v>414</v>
      </c>
      <c r="J7878" s="1">
        <f>MONTH(BART_Rides[[#This Row],[Date]])</f>
        <v>7</v>
      </c>
      <c r="K7878" s="1">
        <f>WEEKDAY(BART_Rides[[#This Row],[Date]],2)</f>
        <v>6</v>
      </c>
      <c r="L7878" s="1" t="str">
        <f>LEFT(BART_Rides[[#This Row],[Lines]],1)</f>
        <v>Y</v>
      </c>
      <c r="M7878" s="1" t="str">
        <f>IF(BART_Rides[[#This Row],[FirstLetter]]="Y","Yes","No")</f>
        <v>Yes</v>
      </c>
      <c r="N7878" s="1" t="str">
        <f>IF(OR(BART_Rides[[#This Row],[Station Code]]="EM", BART_Rides[[#This Row],[Station Code]]="MT", BART_Rides[[#This Row],[Station Code]]="PL", BART_Rides[[#This Row],[Station Code]]="CC"), "Yes", "No")</f>
        <v>No</v>
      </c>
    </row>
    <row r="7879" spans="6:14">
      <c r="F7879" s="3">
        <v>44409</v>
      </c>
      <c r="G7879" s="1" t="s">
        <v>41</v>
      </c>
      <c r="H7879" s="1" t="s">
        <v>105</v>
      </c>
      <c r="I7879" s="1">
        <v>316</v>
      </c>
      <c r="J7879" s="1">
        <f>MONTH(BART_Rides[[#This Row],[Date]])</f>
        <v>8</v>
      </c>
      <c r="K7879" s="1">
        <f>WEEKDAY(BART_Rides[[#This Row],[Date]],2)</f>
        <v>7</v>
      </c>
      <c r="L7879" s="1" t="str">
        <f>LEFT(BART_Rides[[#This Row],[Lines]],1)</f>
        <v>Y</v>
      </c>
      <c r="M7879" s="1" t="str">
        <f>IF(BART_Rides[[#This Row],[FirstLetter]]="Y","Yes","No")</f>
        <v>Yes</v>
      </c>
      <c r="N7879" s="1" t="str">
        <f>IF(OR(BART_Rides[[#This Row],[Station Code]]="EM", BART_Rides[[#This Row],[Station Code]]="MT", BART_Rides[[#This Row],[Station Code]]="PL", BART_Rides[[#This Row],[Station Code]]="CC"), "Yes", "No")</f>
        <v>No</v>
      </c>
    </row>
    <row r="7880" spans="6:14">
      <c r="F7880" s="3">
        <v>44410</v>
      </c>
      <c r="G7880" s="1" t="s">
        <v>41</v>
      </c>
      <c r="H7880" s="1" t="s">
        <v>105</v>
      </c>
      <c r="I7880" s="1">
        <v>579</v>
      </c>
      <c r="J7880" s="1">
        <f>MONTH(BART_Rides[[#This Row],[Date]])</f>
        <v>8</v>
      </c>
      <c r="K7880" s="1">
        <f>WEEKDAY(BART_Rides[[#This Row],[Date]],2)</f>
        <v>1</v>
      </c>
      <c r="L7880" s="1" t="str">
        <f>LEFT(BART_Rides[[#This Row],[Lines]],1)</f>
        <v>Y</v>
      </c>
      <c r="M7880" s="1" t="str">
        <f>IF(BART_Rides[[#This Row],[FirstLetter]]="Y","Yes","No")</f>
        <v>Yes</v>
      </c>
      <c r="N7880" s="1" t="str">
        <f>IF(OR(BART_Rides[[#This Row],[Station Code]]="EM", BART_Rides[[#This Row],[Station Code]]="MT", BART_Rides[[#This Row],[Station Code]]="PL", BART_Rides[[#This Row],[Station Code]]="CC"), "Yes", "No")</f>
        <v>No</v>
      </c>
    </row>
    <row r="7881" spans="6:14">
      <c r="F7881" s="3">
        <v>44411</v>
      </c>
      <c r="G7881" s="1" t="s">
        <v>41</v>
      </c>
      <c r="H7881" s="1" t="s">
        <v>105</v>
      </c>
      <c r="I7881" s="1">
        <v>678</v>
      </c>
      <c r="J7881" s="1">
        <f>MONTH(BART_Rides[[#This Row],[Date]])</f>
        <v>8</v>
      </c>
      <c r="K7881" s="1">
        <f>WEEKDAY(BART_Rides[[#This Row],[Date]],2)</f>
        <v>2</v>
      </c>
      <c r="L7881" s="1" t="str">
        <f>LEFT(BART_Rides[[#This Row],[Lines]],1)</f>
        <v>Y</v>
      </c>
      <c r="M7881" s="1" t="str">
        <f>IF(BART_Rides[[#This Row],[FirstLetter]]="Y","Yes","No")</f>
        <v>Yes</v>
      </c>
      <c r="N7881" s="1" t="str">
        <f>IF(OR(BART_Rides[[#This Row],[Station Code]]="EM", BART_Rides[[#This Row],[Station Code]]="MT", BART_Rides[[#This Row],[Station Code]]="PL", BART_Rides[[#This Row],[Station Code]]="CC"), "Yes", "No")</f>
        <v>No</v>
      </c>
    </row>
    <row r="7882" spans="6:14">
      <c r="F7882" s="3">
        <v>44412</v>
      </c>
      <c r="G7882" s="1" t="s">
        <v>41</v>
      </c>
      <c r="H7882" s="1" t="s">
        <v>105</v>
      </c>
      <c r="I7882" s="1">
        <v>703</v>
      </c>
      <c r="J7882" s="1">
        <f>MONTH(BART_Rides[[#This Row],[Date]])</f>
        <v>8</v>
      </c>
      <c r="K7882" s="1">
        <f>WEEKDAY(BART_Rides[[#This Row],[Date]],2)</f>
        <v>3</v>
      </c>
      <c r="L7882" s="1" t="str">
        <f>LEFT(BART_Rides[[#This Row],[Lines]],1)</f>
        <v>Y</v>
      </c>
      <c r="M7882" s="1" t="str">
        <f>IF(BART_Rides[[#This Row],[FirstLetter]]="Y","Yes","No")</f>
        <v>Yes</v>
      </c>
      <c r="N7882" s="1" t="str">
        <f>IF(OR(BART_Rides[[#This Row],[Station Code]]="EM", BART_Rides[[#This Row],[Station Code]]="MT", BART_Rides[[#This Row],[Station Code]]="PL", BART_Rides[[#This Row],[Station Code]]="CC"), "Yes", "No")</f>
        <v>No</v>
      </c>
    </row>
    <row r="7883" spans="6:14">
      <c r="F7883" s="3">
        <v>44413</v>
      </c>
      <c r="G7883" s="1" t="s">
        <v>41</v>
      </c>
      <c r="H7883" s="1" t="s">
        <v>105</v>
      </c>
      <c r="I7883" s="1">
        <v>692</v>
      </c>
      <c r="J7883" s="1">
        <f>MONTH(BART_Rides[[#This Row],[Date]])</f>
        <v>8</v>
      </c>
      <c r="K7883" s="1">
        <f>WEEKDAY(BART_Rides[[#This Row],[Date]],2)</f>
        <v>4</v>
      </c>
      <c r="L7883" s="1" t="str">
        <f>LEFT(BART_Rides[[#This Row],[Lines]],1)</f>
        <v>Y</v>
      </c>
      <c r="M7883" s="1" t="str">
        <f>IF(BART_Rides[[#This Row],[FirstLetter]]="Y","Yes","No")</f>
        <v>Yes</v>
      </c>
      <c r="N7883" s="1" t="str">
        <f>IF(OR(BART_Rides[[#This Row],[Station Code]]="EM", BART_Rides[[#This Row],[Station Code]]="MT", BART_Rides[[#This Row],[Station Code]]="PL", BART_Rides[[#This Row],[Station Code]]="CC"), "Yes", "No")</f>
        <v>No</v>
      </c>
    </row>
    <row r="7884" spans="6:14">
      <c r="F7884" s="3">
        <v>44414</v>
      </c>
      <c r="G7884" s="1" t="s">
        <v>41</v>
      </c>
      <c r="H7884" s="1" t="s">
        <v>105</v>
      </c>
      <c r="I7884" s="1">
        <v>625</v>
      </c>
      <c r="J7884" s="1">
        <f>MONTH(BART_Rides[[#This Row],[Date]])</f>
        <v>8</v>
      </c>
      <c r="K7884" s="1">
        <f>WEEKDAY(BART_Rides[[#This Row],[Date]],2)</f>
        <v>5</v>
      </c>
      <c r="L7884" s="1" t="str">
        <f>LEFT(BART_Rides[[#This Row],[Lines]],1)</f>
        <v>Y</v>
      </c>
      <c r="M7884" s="1" t="str">
        <f>IF(BART_Rides[[#This Row],[FirstLetter]]="Y","Yes","No")</f>
        <v>Yes</v>
      </c>
      <c r="N7884" s="1" t="str">
        <f>IF(OR(BART_Rides[[#This Row],[Station Code]]="EM", BART_Rides[[#This Row],[Station Code]]="MT", BART_Rides[[#This Row],[Station Code]]="PL", BART_Rides[[#This Row],[Station Code]]="CC"), "Yes", "No")</f>
        <v>No</v>
      </c>
    </row>
    <row r="7885" spans="6:14">
      <c r="F7885" s="3">
        <v>44415</v>
      </c>
      <c r="G7885" s="1" t="s">
        <v>41</v>
      </c>
      <c r="H7885" s="1" t="s">
        <v>105</v>
      </c>
      <c r="I7885" s="1">
        <v>440</v>
      </c>
      <c r="J7885" s="1">
        <f>MONTH(BART_Rides[[#This Row],[Date]])</f>
        <v>8</v>
      </c>
      <c r="K7885" s="1">
        <f>WEEKDAY(BART_Rides[[#This Row],[Date]],2)</f>
        <v>6</v>
      </c>
      <c r="L7885" s="1" t="str">
        <f>LEFT(BART_Rides[[#This Row],[Lines]],1)</f>
        <v>Y</v>
      </c>
      <c r="M7885" s="1" t="str">
        <f>IF(BART_Rides[[#This Row],[FirstLetter]]="Y","Yes","No")</f>
        <v>Yes</v>
      </c>
      <c r="N7885" s="1" t="str">
        <f>IF(OR(BART_Rides[[#This Row],[Station Code]]="EM", BART_Rides[[#This Row],[Station Code]]="MT", BART_Rides[[#This Row],[Station Code]]="PL", BART_Rides[[#This Row],[Station Code]]="CC"), "Yes", "No")</f>
        <v>No</v>
      </c>
    </row>
    <row r="7886" spans="6:14">
      <c r="F7886" s="3">
        <v>44416</v>
      </c>
      <c r="G7886" s="1" t="s">
        <v>41</v>
      </c>
      <c r="H7886" s="1" t="s">
        <v>105</v>
      </c>
      <c r="I7886" s="1">
        <v>304</v>
      </c>
      <c r="J7886" s="1">
        <f>MONTH(BART_Rides[[#This Row],[Date]])</f>
        <v>8</v>
      </c>
      <c r="K7886" s="1">
        <f>WEEKDAY(BART_Rides[[#This Row],[Date]],2)</f>
        <v>7</v>
      </c>
      <c r="L7886" s="1" t="str">
        <f>LEFT(BART_Rides[[#This Row],[Lines]],1)</f>
        <v>Y</v>
      </c>
      <c r="M7886" s="1" t="str">
        <f>IF(BART_Rides[[#This Row],[FirstLetter]]="Y","Yes","No")</f>
        <v>Yes</v>
      </c>
      <c r="N7886" s="1" t="str">
        <f>IF(OR(BART_Rides[[#This Row],[Station Code]]="EM", BART_Rides[[#This Row],[Station Code]]="MT", BART_Rides[[#This Row],[Station Code]]="PL", BART_Rides[[#This Row],[Station Code]]="CC"), "Yes", "No")</f>
        <v>No</v>
      </c>
    </row>
    <row r="7887" spans="6:14">
      <c r="F7887" s="3">
        <v>44417</v>
      </c>
      <c r="G7887" s="1" t="s">
        <v>41</v>
      </c>
      <c r="H7887" s="1" t="s">
        <v>105</v>
      </c>
      <c r="I7887" s="1">
        <v>591</v>
      </c>
      <c r="J7887" s="1">
        <f>MONTH(BART_Rides[[#This Row],[Date]])</f>
        <v>8</v>
      </c>
      <c r="K7887" s="1">
        <f>WEEKDAY(BART_Rides[[#This Row],[Date]],2)</f>
        <v>1</v>
      </c>
      <c r="L7887" s="1" t="str">
        <f>LEFT(BART_Rides[[#This Row],[Lines]],1)</f>
        <v>Y</v>
      </c>
      <c r="M7887" s="1" t="str">
        <f>IF(BART_Rides[[#This Row],[FirstLetter]]="Y","Yes","No")</f>
        <v>Yes</v>
      </c>
      <c r="N7887" s="1" t="str">
        <f>IF(OR(BART_Rides[[#This Row],[Station Code]]="EM", BART_Rides[[#This Row],[Station Code]]="MT", BART_Rides[[#This Row],[Station Code]]="PL", BART_Rides[[#This Row],[Station Code]]="CC"), "Yes", "No")</f>
        <v>No</v>
      </c>
    </row>
    <row r="7888" spans="6:14">
      <c r="F7888" s="3">
        <v>44418</v>
      </c>
      <c r="G7888" s="1" t="s">
        <v>41</v>
      </c>
      <c r="H7888" s="1" t="s">
        <v>105</v>
      </c>
      <c r="I7888" s="1">
        <v>674</v>
      </c>
      <c r="J7888" s="1">
        <f>MONTH(BART_Rides[[#This Row],[Date]])</f>
        <v>8</v>
      </c>
      <c r="K7888" s="1">
        <f>WEEKDAY(BART_Rides[[#This Row],[Date]],2)</f>
        <v>2</v>
      </c>
      <c r="L7888" s="1" t="str">
        <f>LEFT(BART_Rides[[#This Row],[Lines]],1)</f>
        <v>Y</v>
      </c>
      <c r="M7888" s="1" t="str">
        <f>IF(BART_Rides[[#This Row],[FirstLetter]]="Y","Yes","No")</f>
        <v>Yes</v>
      </c>
      <c r="N7888" s="1" t="str">
        <f>IF(OR(BART_Rides[[#This Row],[Station Code]]="EM", BART_Rides[[#This Row],[Station Code]]="MT", BART_Rides[[#This Row],[Station Code]]="PL", BART_Rides[[#This Row],[Station Code]]="CC"), "Yes", "No")</f>
        <v>No</v>
      </c>
    </row>
    <row r="7889" spans="6:14">
      <c r="F7889" s="3">
        <v>44419</v>
      </c>
      <c r="G7889" s="1" t="s">
        <v>41</v>
      </c>
      <c r="H7889" s="1" t="s">
        <v>105</v>
      </c>
      <c r="I7889" s="1">
        <v>729</v>
      </c>
      <c r="J7889" s="1">
        <f>MONTH(BART_Rides[[#This Row],[Date]])</f>
        <v>8</v>
      </c>
      <c r="K7889" s="1">
        <f>WEEKDAY(BART_Rides[[#This Row],[Date]],2)</f>
        <v>3</v>
      </c>
      <c r="L7889" s="1" t="str">
        <f>LEFT(BART_Rides[[#This Row],[Lines]],1)</f>
        <v>Y</v>
      </c>
      <c r="M7889" s="1" t="str">
        <f>IF(BART_Rides[[#This Row],[FirstLetter]]="Y","Yes","No")</f>
        <v>Yes</v>
      </c>
      <c r="N7889" s="1" t="str">
        <f>IF(OR(BART_Rides[[#This Row],[Station Code]]="EM", BART_Rides[[#This Row],[Station Code]]="MT", BART_Rides[[#This Row],[Station Code]]="PL", BART_Rides[[#This Row],[Station Code]]="CC"), "Yes", "No")</f>
        <v>No</v>
      </c>
    </row>
    <row r="7890" spans="6:14">
      <c r="F7890" s="3">
        <v>44420</v>
      </c>
      <c r="G7890" s="1" t="s">
        <v>41</v>
      </c>
      <c r="H7890" s="1" t="s">
        <v>105</v>
      </c>
      <c r="I7890" s="1">
        <v>742</v>
      </c>
      <c r="J7890" s="1">
        <f>MONTH(BART_Rides[[#This Row],[Date]])</f>
        <v>8</v>
      </c>
      <c r="K7890" s="1">
        <f>WEEKDAY(BART_Rides[[#This Row],[Date]],2)</f>
        <v>4</v>
      </c>
      <c r="L7890" s="1" t="str">
        <f>LEFT(BART_Rides[[#This Row],[Lines]],1)</f>
        <v>Y</v>
      </c>
      <c r="M7890" s="1" t="str">
        <f>IF(BART_Rides[[#This Row],[FirstLetter]]="Y","Yes","No")</f>
        <v>Yes</v>
      </c>
      <c r="N7890" s="1" t="str">
        <f>IF(OR(BART_Rides[[#This Row],[Station Code]]="EM", BART_Rides[[#This Row],[Station Code]]="MT", BART_Rides[[#This Row],[Station Code]]="PL", BART_Rides[[#This Row],[Station Code]]="CC"), "Yes", "No")</f>
        <v>No</v>
      </c>
    </row>
    <row r="7891" spans="6:14">
      <c r="F7891" s="3">
        <v>44421</v>
      </c>
      <c r="G7891" s="1" t="s">
        <v>41</v>
      </c>
      <c r="H7891" s="1" t="s">
        <v>105</v>
      </c>
      <c r="I7891" s="1">
        <v>706</v>
      </c>
      <c r="J7891" s="1">
        <f>MONTH(BART_Rides[[#This Row],[Date]])</f>
        <v>8</v>
      </c>
      <c r="K7891" s="1">
        <f>WEEKDAY(BART_Rides[[#This Row],[Date]],2)</f>
        <v>5</v>
      </c>
      <c r="L7891" s="1" t="str">
        <f>LEFT(BART_Rides[[#This Row],[Lines]],1)</f>
        <v>Y</v>
      </c>
      <c r="M7891" s="1" t="str">
        <f>IF(BART_Rides[[#This Row],[FirstLetter]]="Y","Yes","No")</f>
        <v>Yes</v>
      </c>
      <c r="N7891" s="1" t="str">
        <f>IF(OR(BART_Rides[[#This Row],[Station Code]]="EM", BART_Rides[[#This Row],[Station Code]]="MT", BART_Rides[[#This Row],[Station Code]]="PL", BART_Rides[[#This Row],[Station Code]]="CC"), "Yes", "No")</f>
        <v>No</v>
      </c>
    </row>
    <row r="7892" spans="6:14">
      <c r="F7892" s="3">
        <v>44422</v>
      </c>
      <c r="G7892" s="1" t="s">
        <v>41</v>
      </c>
      <c r="H7892" s="1" t="s">
        <v>105</v>
      </c>
      <c r="I7892" s="1">
        <v>416</v>
      </c>
      <c r="J7892" s="1">
        <f>MONTH(BART_Rides[[#This Row],[Date]])</f>
        <v>8</v>
      </c>
      <c r="K7892" s="1">
        <f>WEEKDAY(BART_Rides[[#This Row],[Date]],2)</f>
        <v>6</v>
      </c>
      <c r="L7892" s="1" t="str">
        <f>LEFT(BART_Rides[[#This Row],[Lines]],1)</f>
        <v>Y</v>
      </c>
      <c r="M7892" s="1" t="str">
        <f>IF(BART_Rides[[#This Row],[FirstLetter]]="Y","Yes","No")</f>
        <v>Yes</v>
      </c>
      <c r="N7892" s="1" t="str">
        <f>IF(OR(BART_Rides[[#This Row],[Station Code]]="EM", BART_Rides[[#This Row],[Station Code]]="MT", BART_Rides[[#This Row],[Station Code]]="PL", BART_Rides[[#This Row],[Station Code]]="CC"), "Yes", "No")</f>
        <v>No</v>
      </c>
    </row>
    <row r="7893" spans="6:14">
      <c r="F7893" s="3">
        <v>44423</v>
      </c>
      <c r="G7893" s="1" t="s">
        <v>41</v>
      </c>
      <c r="H7893" s="1" t="s">
        <v>105</v>
      </c>
      <c r="I7893" s="1">
        <v>379</v>
      </c>
      <c r="J7893" s="1">
        <f>MONTH(BART_Rides[[#This Row],[Date]])</f>
        <v>8</v>
      </c>
      <c r="K7893" s="1">
        <f>WEEKDAY(BART_Rides[[#This Row],[Date]],2)</f>
        <v>7</v>
      </c>
      <c r="L7893" s="1" t="str">
        <f>LEFT(BART_Rides[[#This Row],[Lines]],1)</f>
        <v>Y</v>
      </c>
      <c r="M7893" s="1" t="str">
        <f>IF(BART_Rides[[#This Row],[FirstLetter]]="Y","Yes","No")</f>
        <v>Yes</v>
      </c>
      <c r="N7893" s="1" t="str">
        <f>IF(OR(BART_Rides[[#This Row],[Station Code]]="EM", BART_Rides[[#This Row],[Station Code]]="MT", BART_Rides[[#This Row],[Station Code]]="PL", BART_Rides[[#This Row],[Station Code]]="CC"), "Yes", "No")</f>
        <v>No</v>
      </c>
    </row>
    <row r="7894" spans="6:14">
      <c r="F7894" s="3">
        <v>44424</v>
      </c>
      <c r="G7894" s="1" t="s">
        <v>41</v>
      </c>
      <c r="H7894" s="1" t="s">
        <v>105</v>
      </c>
      <c r="I7894" s="1">
        <v>655</v>
      </c>
      <c r="J7894" s="1">
        <f>MONTH(BART_Rides[[#This Row],[Date]])</f>
        <v>8</v>
      </c>
      <c r="K7894" s="1">
        <f>WEEKDAY(BART_Rides[[#This Row],[Date]],2)</f>
        <v>1</v>
      </c>
      <c r="L7894" s="1" t="str">
        <f>LEFT(BART_Rides[[#This Row],[Lines]],1)</f>
        <v>Y</v>
      </c>
      <c r="M7894" s="1" t="str">
        <f>IF(BART_Rides[[#This Row],[FirstLetter]]="Y","Yes","No")</f>
        <v>Yes</v>
      </c>
      <c r="N7894" s="1" t="str">
        <f>IF(OR(BART_Rides[[#This Row],[Station Code]]="EM", BART_Rides[[#This Row],[Station Code]]="MT", BART_Rides[[#This Row],[Station Code]]="PL", BART_Rides[[#This Row],[Station Code]]="CC"), "Yes", "No")</f>
        <v>No</v>
      </c>
    </row>
    <row r="7895" spans="6:14">
      <c r="F7895" s="3">
        <v>44425</v>
      </c>
      <c r="G7895" s="1" t="s">
        <v>41</v>
      </c>
      <c r="H7895" s="1" t="s">
        <v>105</v>
      </c>
      <c r="I7895" s="1">
        <v>695</v>
      </c>
      <c r="J7895" s="1">
        <f>MONTH(BART_Rides[[#This Row],[Date]])</f>
        <v>8</v>
      </c>
      <c r="K7895" s="1">
        <f>WEEKDAY(BART_Rides[[#This Row],[Date]],2)</f>
        <v>2</v>
      </c>
      <c r="L7895" s="1" t="str">
        <f>LEFT(BART_Rides[[#This Row],[Lines]],1)</f>
        <v>Y</v>
      </c>
      <c r="M7895" s="1" t="str">
        <f>IF(BART_Rides[[#This Row],[FirstLetter]]="Y","Yes","No")</f>
        <v>Yes</v>
      </c>
      <c r="N7895" s="1" t="str">
        <f>IF(OR(BART_Rides[[#This Row],[Station Code]]="EM", BART_Rides[[#This Row],[Station Code]]="MT", BART_Rides[[#This Row],[Station Code]]="PL", BART_Rides[[#This Row],[Station Code]]="CC"), "Yes", "No")</f>
        <v>No</v>
      </c>
    </row>
    <row r="7896" spans="6:14">
      <c r="F7896" s="3">
        <v>44426</v>
      </c>
      <c r="G7896" s="1" t="s">
        <v>41</v>
      </c>
      <c r="H7896" s="1" t="s">
        <v>105</v>
      </c>
      <c r="I7896" s="1">
        <v>814</v>
      </c>
      <c r="J7896" s="1">
        <f>MONTH(BART_Rides[[#This Row],[Date]])</f>
        <v>8</v>
      </c>
      <c r="K7896" s="1">
        <f>WEEKDAY(BART_Rides[[#This Row],[Date]],2)</f>
        <v>3</v>
      </c>
      <c r="L7896" s="1" t="str">
        <f>LEFT(BART_Rides[[#This Row],[Lines]],1)</f>
        <v>Y</v>
      </c>
      <c r="M7896" s="1" t="str">
        <f>IF(BART_Rides[[#This Row],[FirstLetter]]="Y","Yes","No")</f>
        <v>Yes</v>
      </c>
      <c r="N7896" s="1" t="str">
        <f>IF(OR(BART_Rides[[#This Row],[Station Code]]="EM", BART_Rides[[#This Row],[Station Code]]="MT", BART_Rides[[#This Row],[Station Code]]="PL", BART_Rides[[#This Row],[Station Code]]="CC"), "Yes", "No")</f>
        <v>No</v>
      </c>
    </row>
    <row r="7897" spans="6:14">
      <c r="F7897" s="3">
        <v>44427</v>
      </c>
      <c r="G7897" s="1" t="s">
        <v>41</v>
      </c>
      <c r="H7897" s="1" t="s">
        <v>105</v>
      </c>
      <c r="I7897" s="1">
        <v>767</v>
      </c>
      <c r="J7897" s="1">
        <f>MONTH(BART_Rides[[#This Row],[Date]])</f>
        <v>8</v>
      </c>
      <c r="K7897" s="1">
        <f>WEEKDAY(BART_Rides[[#This Row],[Date]],2)</f>
        <v>4</v>
      </c>
      <c r="L7897" s="1" t="str">
        <f>LEFT(BART_Rides[[#This Row],[Lines]],1)</f>
        <v>Y</v>
      </c>
      <c r="M7897" s="1" t="str">
        <f>IF(BART_Rides[[#This Row],[FirstLetter]]="Y","Yes","No")</f>
        <v>Yes</v>
      </c>
      <c r="N7897" s="1" t="str">
        <f>IF(OR(BART_Rides[[#This Row],[Station Code]]="EM", BART_Rides[[#This Row],[Station Code]]="MT", BART_Rides[[#This Row],[Station Code]]="PL", BART_Rides[[#This Row],[Station Code]]="CC"), "Yes", "No")</f>
        <v>No</v>
      </c>
    </row>
    <row r="7898" spans="6:14">
      <c r="F7898" s="3">
        <v>44428</v>
      </c>
      <c r="G7898" s="1" t="s">
        <v>41</v>
      </c>
      <c r="H7898" s="1" t="s">
        <v>105</v>
      </c>
      <c r="I7898" s="1">
        <v>729</v>
      </c>
      <c r="J7898" s="1">
        <f>MONTH(BART_Rides[[#This Row],[Date]])</f>
        <v>8</v>
      </c>
      <c r="K7898" s="1">
        <f>WEEKDAY(BART_Rides[[#This Row],[Date]],2)</f>
        <v>5</v>
      </c>
      <c r="L7898" s="1" t="str">
        <f>LEFT(BART_Rides[[#This Row],[Lines]],1)</f>
        <v>Y</v>
      </c>
      <c r="M7898" s="1" t="str">
        <f>IF(BART_Rides[[#This Row],[FirstLetter]]="Y","Yes","No")</f>
        <v>Yes</v>
      </c>
      <c r="N7898" s="1" t="str">
        <f>IF(OR(BART_Rides[[#This Row],[Station Code]]="EM", BART_Rides[[#This Row],[Station Code]]="MT", BART_Rides[[#This Row],[Station Code]]="PL", BART_Rides[[#This Row],[Station Code]]="CC"), "Yes", "No")</f>
        <v>No</v>
      </c>
    </row>
    <row r="7899" spans="6:14">
      <c r="F7899" s="3">
        <v>44429</v>
      </c>
      <c r="G7899" s="1" t="s">
        <v>41</v>
      </c>
      <c r="H7899" s="1" t="s">
        <v>105</v>
      </c>
      <c r="I7899" s="1">
        <v>494</v>
      </c>
      <c r="J7899" s="1">
        <f>MONTH(BART_Rides[[#This Row],[Date]])</f>
        <v>8</v>
      </c>
      <c r="K7899" s="1">
        <f>WEEKDAY(BART_Rides[[#This Row],[Date]],2)</f>
        <v>6</v>
      </c>
      <c r="L7899" s="1" t="str">
        <f>LEFT(BART_Rides[[#This Row],[Lines]],1)</f>
        <v>Y</v>
      </c>
      <c r="M7899" s="1" t="str">
        <f>IF(BART_Rides[[#This Row],[FirstLetter]]="Y","Yes","No")</f>
        <v>Yes</v>
      </c>
      <c r="N7899" s="1" t="str">
        <f>IF(OR(BART_Rides[[#This Row],[Station Code]]="EM", BART_Rides[[#This Row],[Station Code]]="MT", BART_Rides[[#This Row],[Station Code]]="PL", BART_Rides[[#This Row],[Station Code]]="CC"), "Yes", "No")</f>
        <v>No</v>
      </c>
    </row>
    <row r="7900" spans="6:14">
      <c r="F7900" s="3">
        <v>44430</v>
      </c>
      <c r="G7900" s="1" t="s">
        <v>41</v>
      </c>
      <c r="H7900" s="1" t="s">
        <v>105</v>
      </c>
      <c r="I7900" s="1">
        <v>398</v>
      </c>
      <c r="J7900" s="1">
        <f>MONTH(BART_Rides[[#This Row],[Date]])</f>
        <v>8</v>
      </c>
      <c r="K7900" s="1">
        <f>WEEKDAY(BART_Rides[[#This Row],[Date]],2)</f>
        <v>7</v>
      </c>
      <c r="L7900" s="1" t="str">
        <f>LEFT(BART_Rides[[#This Row],[Lines]],1)</f>
        <v>Y</v>
      </c>
      <c r="M7900" s="1" t="str">
        <f>IF(BART_Rides[[#This Row],[FirstLetter]]="Y","Yes","No")</f>
        <v>Yes</v>
      </c>
      <c r="N7900" s="1" t="str">
        <f>IF(OR(BART_Rides[[#This Row],[Station Code]]="EM", BART_Rides[[#This Row],[Station Code]]="MT", BART_Rides[[#This Row],[Station Code]]="PL", BART_Rides[[#This Row],[Station Code]]="CC"), "Yes", "No")</f>
        <v>No</v>
      </c>
    </row>
    <row r="7901" spans="6:14">
      <c r="F7901" s="3">
        <v>44431</v>
      </c>
      <c r="G7901" s="1" t="s">
        <v>41</v>
      </c>
      <c r="H7901" s="1" t="s">
        <v>105</v>
      </c>
      <c r="I7901" s="1">
        <v>640</v>
      </c>
      <c r="J7901" s="1">
        <f>MONTH(BART_Rides[[#This Row],[Date]])</f>
        <v>8</v>
      </c>
      <c r="K7901" s="1">
        <f>WEEKDAY(BART_Rides[[#This Row],[Date]],2)</f>
        <v>1</v>
      </c>
      <c r="L7901" s="1" t="str">
        <f>LEFT(BART_Rides[[#This Row],[Lines]],1)</f>
        <v>Y</v>
      </c>
      <c r="M7901" s="1" t="str">
        <f>IF(BART_Rides[[#This Row],[FirstLetter]]="Y","Yes","No")</f>
        <v>Yes</v>
      </c>
      <c r="N7901" s="1" t="str">
        <f>IF(OR(BART_Rides[[#This Row],[Station Code]]="EM", BART_Rides[[#This Row],[Station Code]]="MT", BART_Rides[[#This Row],[Station Code]]="PL", BART_Rides[[#This Row],[Station Code]]="CC"), "Yes", "No")</f>
        <v>No</v>
      </c>
    </row>
    <row r="7902" spans="6:14">
      <c r="F7902" s="3">
        <v>44432</v>
      </c>
      <c r="G7902" s="1" t="s">
        <v>41</v>
      </c>
      <c r="H7902" s="1" t="s">
        <v>105</v>
      </c>
      <c r="I7902" s="1">
        <v>681</v>
      </c>
      <c r="J7902" s="1">
        <f>MONTH(BART_Rides[[#This Row],[Date]])</f>
        <v>8</v>
      </c>
      <c r="K7902" s="1">
        <f>WEEKDAY(BART_Rides[[#This Row],[Date]],2)</f>
        <v>2</v>
      </c>
      <c r="L7902" s="1" t="str">
        <f>LEFT(BART_Rides[[#This Row],[Lines]],1)</f>
        <v>Y</v>
      </c>
      <c r="M7902" s="1" t="str">
        <f>IF(BART_Rides[[#This Row],[FirstLetter]]="Y","Yes","No")</f>
        <v>Yes</v>
      </c>
      <c r="N7902" s="1" t="str">
        <f>IF(OR(BART_Rides[[#This Row],[Station Code]]="EM", BART_Rides[[#This Row],[Station Code]]="MT", BART_Rides[[#This Row],[Station Code]]="PL", BART_Rides[[#This Row],[Station Code]]="CC"), "Yes", "No")</f>
        <v>No</v>
      </c>
    </row>
    <row r="7903" spans="6:14">
      <c r="F7903" s="3">
        <v>44433</v>
      </c>
      <c r="G7903" s="1" t="s">
        <v>41</v>
      </c>
      <c r="H7903" s="1" t="s">
        <v>105</v>
      </c>
      <c r="I7903" s="1">
        <v>772</v>
      </c>
      <c r="J7903" s="1">
        <f>MONTH(BART_Rides[[#This Row],[Date]])</f>
        <v>8</v>
      </c>
      <c r="K7903" s="1">
        <f>WEEKDAY(BART_Rides[[#This Row],[Date]],2)</f>
        <v>3</v>
      </c>
      <c r="L7903" s="1" t="str">
        <f>LEFT(BART_Rides[[#This Row],[Lines]],1)</f>
        <v>Y</v>
      </c>
      <c r="M7903" s="1" t="str">
        <f>IF(BART_Rides[[#This Row],[FirstLetter]]="Y","Yes","No")</f>
        <v>Yes</v>
      </c>
      <c r="N7903" s="1" t="str">
        <f>IF(OR(BART_Rides[[#This Row],[Station Code]]="EM", BART_Rides[[#This Row],[Station Code]]="MT", BART_Rides[[#This Row],[Station Code]]="PL", BART_Rides[[#This Row],[Station Code]]="CC"), "Yes", "No")</f>
        <v>No</v>
      </c>
    </row>
    <row r="7904" spans="6:14">
      <c r="F7904" s="3">
        <v>44434</v>
      </c>
      <c r="G7904" s="1" t="s">
        <v>41</v>
      </c>
      <c r="H7904" s="1" t="s">
        <v>105</v>
      </c>
      <c r="I7904" s="1">
        <v>782</v>
      </c>
      <c r="J7904" s="1">
        <f>MONTH(BART_Rides[[#This Row],[Date]])</f>
        <v>8</v>
      </c>
      <c r="K7904" s="1">
        <f>WEEKDAY(BART_Rides[[#This Row],[Date]],2)</f>
        <v>4</v>
      </c>
      <c r="L7904" s="1" t="str">
        <f>LEFT(BART_Rides[[#This Row],[Lines]],1)</f>
        <v>Y</v>
      </c>
      <c r="M7904" s="1" t="str">
        <f>IF(BART_Rides[[#This Row],[FirstLetter]]="Y","Yes","No")</f>
        <v>Yes</v>
      </c>
      <c r="N7904" s="1" t="str">
        <f>IF(OR(BART_Rides[[#This Row],[Station Code]]="EM", BART_Rides[[#This Row],[Station Code]]="MT", BART_Rides[[#This Row],[Station Code]]="PL", BART_Rides[[#This Row],[Station Code]]="CC"), "Yes", "No")</f>
        <v>No</v>
      </c>
    </row>
    <row r="7905" spans="6:14">
      <c r="F7905" s="3">
        <v>44435</v>
      </c>
      <c r="G7905" s="1" t="s">
        <v>41</v>
      </c>
      <c r="H7905" s="1" t="s">
        <v>105</v>
      </c>
      <c r="I7905" s="1">
        <v>771</v>
      </c>
      <c r="J7905" s="1">
        <f>MONTH(BART_Rides[[#This Row],[Date]])</f>
        <v>8</v>
      </c>
      <c r="K7905" s="1">
        <f>WEEKDAY(BART_Rides[[#This Row],[Date]],2)</f>
        <v>5</v>
      </c>
      <c r="L7905" s="1" t="str">
        <f>LEFT(BART_Rides[[#This Row],[Lines]],1)</f>
        <v>Y</v>
      </c>
      <c r="M7905" s="1" t="str">
        <f>IF(BART_Rides[[#This Row],[FirstLetter]]="Y","Yes","No")</f>
        <v>Yes</v>
      </c>
      <c r="N7905" s="1" t="str">
        <f>IF(OR(BART_Rides[[#This Row],[Station Code]]="EM", BART_Rides[[#This Row],[Station Code]]="MT", BART_Rides[[#This Row],[Station Code]]="PL", BART_Rides[[#This Row],[Station Code]]="CC"), "Yes", "No")</f>
        <v>No</v>
      </c>
    </row>
    <row r="7906" spans="6:14">
      <c r="F7906" s="3">
        <v>44436</v>
      </c>
      <c r="G7906" s="1" t="s">
        <v>41</v>
      </c>
      <c r="H7906" s="1" t="s">
        <v>105</v>
      </c>
      <c r="I7906" s="1">
        <v>468</v>
      </c>
      <c r="J7906" s="1">
        <f>MONTH(BART_Rides[[#This Row],[Date]])</f>
        <v>8</v>
      </c>
      <c r="K7906" s="1">
        <f>WEEKDAY(BART_Rides[[#This Row],[Date]],2)</f>
        <v>6</v>
      </c>
      <c r="L7906" s="1" t="str">
        <f>LEFT(BART_Rides[[#This Row],[Lines]],1)</f>
        <v>Y</v>
      </c>
      <c r="M7906" s="1" t="str">
        <f>IF(BART_Rides[[#This Row],[FirstLetter]]="Y","Yes","No")</f>
        <v>Yes</v>
      </c>
      <c r="N7906" s="1" t="str">
        <f>IF(OR(BART_Rides[[#This Row],[Station Code]]="EM", BART_Rides[[#This Row],[Station Code]]="MT", BART_Rides[[#This Row],[Station Code]]="PL", BART_Rides[[#This Row],[Station Code]]="CC"), "Yes", "No")</f>
        <v>No</v>
      </c>
    </row>
    <row r="7907" spans="6:14">
      <c r="F7907" s="3">
        <v>44437</v>
      </c>
      <c r="G7907" s="1" t="s">
        <v>41</v>
      </c>
      <c r="H7907" s="1" t="s">
        <v>105</v>
      </c>
      <c r="I7907" s="1">
        <v>404</v>
      </c>
      <c r="J7907" s="1">
        <f>MONTH(BART_Rides[[#This Row],[Date]])</f>
        <v>8</v>
      </c>
      <c r="K7907" s="1">
        <f>WEEKDAY(BART_Rides[[#This Row],[Date]],2)</f>
        <v>7</v>
      </c>
      <c r="L7907" s="1" t="str">
        <f>LEFT(BART_Rides[[#This Row],[Lines]],1)</f>
        <v>Y</v>
      </c>
      <c r="M7907" s="1" t="str">
        <f>IF(BART_Rides[[#This Row],[FirstLetter]]="Y","Yes","No")</f>
        <v>Yes</v>
      </c>
      <c r="N7907" s="1" t="str">
        <f>IF(OR(BART_Rides[[#This Row],[Station Code]]="EM", BART_Rides[[#This Row],[Station Code]]="MT", BART_Rides[[#This Row],[Station Code]]="PL", BART_Rides[[#This Row],[Station Code]]="CC"), "Yes", "No")</f>
        <v>No</v>
      </c>
    </row>
    <row r="7908" spans="6:14">
      <c r="F7908" s="3">
        <v>44438</v>
      </c>
      <c r="G7908" s="1" t="s">
        <v>41</v>
      </c>
      <c r="H7908" s="1" t="s">
        <v>105</v>
      </c>
      <c r="I7908" s="1">
        <v>675</v>
      </c>
      <c r="J7908" s="1">
        <f>MONTH(BART_Rides[[#This Row],[Date]])</f>
        <v>8</v>
      </c>
      <c r="K7908" s="1">
        <f>WEEKDAY(BART_Rides[[#This Row],[Date]],2)</f>
        <v>1</v>
      </c>
      <c r="L7908" s="1" t="str">
        <f>LEFT(BART_Rides[[#This Row],[Lines]],1)</f>
        <v>Y</v>
      </c>
      <c r="M7908" s="1" t="str">
        <f>IF(BART_Rides[[#This Row],[FirstLetter]]="Y","Yes","No")</f>
        <v>Yes</v>
      </c>
      <c r="N7908" s="1" t="str">
        <f>IF(OR(BART_Rides[[#This Row],[Station Code]]="EM", BART_Rides[[#This Row],[Station Code]]="MT", BART_Rides[[#This Row],[Station Code]]="PL", BART_Rides[[#This Row],[Station Code]]="CC"), "Yes", "No")</f>
        <v>No</v>
      </c>
    </row>
    <row r="7909" spans="6:14">
      <c r="F7909" s="3">
        <v>44439</v>
      </c>
      <c r="G7909" s="1" t="s">
        <v>41</v>
      </c>
      <c r="H7909" s="1" t="s">
        <v>105</v>
      </c>
      <c r="I7909" s="1">
        <v>739</v>
      </c>
      <c r="J7909" s="1">
        <f>MONTH(BART_Rides[[#This Row],[Date]])</f>
        <v>8</v>
      </c>
      <c r="K7909" s="1">
        <f>WEEKDAY(BART_Rides[[#This Row],[Date]],2)</f>
        <v>2</v>
      </c>
      <c r="L7909" s="1" t="str">
        <f>LEFT(BART_Rides[[#This Row],[Lines]],1)</f>
        <v>Y</v>
      </c>
      <c r="M7909" s="1" t="str">
        <f>IF(BART_Rides[[#This Row],[FirstLetter]]="Y","Yes","No")</f>
        <v>Yes</v>
      </c>
      <c r="N7909" s="1" t="str">
        <f>IF(OR(BART_Rides[[#This Row],[Station Code]]="EM", BART_Rides[[#This Row],[Station Code]]="MT", BART_Rides[[#This Row],[Station Code]]="PL", BART_Rides[[#This Row],[Station Code]]="CC"), "Yes", "No")</f>
        <v>No</v>
      </c>
    </row>
    <row r="7910" spans="6:14">
      <c r="F7910" s="3">
        <v>44440</v>
      </c>
      <c r="G7910" s="1" t="s">
        <v>41</v>
      </c>
      <c r="H7910" s="1" t="s">
        <v>105</v>
      </c>
      <c r="I7910" s="1">
        <v>781</v>
      </c>
      <c r="J7910" s="1">
        <f>MONTH(BART_Rides[[#This Row],[Date]])</f>
        <v>9</v>
      </c>
      <c r="K7910" s="1">
        <f>WEEKDAY(BART_Rides[[#This Row],[Date]],2)</f>
        <v>3</v>
      </c>
      <c r="L7910" s="1" t="str">
        <f>LEFT(BART_Rides[[#This Row],[Lines]],1)</f>
        <v>Y</v>
      </c>
      <c r="M7910" s="1" t="str">
        <f>IF(BART_Rides[[#This Row],[FirstLetter]]="Y","Yes","No")</f>
        <v>Yes</v>
      </c>
      <c r="N7910" s="1" t="str">
        <f>IF(OR(BART_Rides[[#This Row],[Station Code]]="EM", BART_Rides[[#This Row],[Station Code]]="MT", BART_Rides[[#This Row],[Station Code]]="PL", BART_Rides[[#This Row],[Station Code]]="CC"), "Yes", "No")</f>
        <v>No</v>
      </c>
    </row>
    <row r="7911" spans="6:14">
      <c r="F7911" s="3">
        <v>44441</v>
      </c>
      <c r="G7911" s="1" t="s">
        <v>41</v>
      </c>
      <c r="H7911" s="1" t="s">
        <v>105</v>
      </c>
      <c r="I7911" s="1">
        <v>882</v>
      </c>
      <c r="J7911" s="1">
        <f>MONTH(BART_Rides[[#This Row],[Date]])</f>
        <v>9</v>
      </c>
      <c r="K7911" s="1">
        <f>WEEKDAY(BART_Rides[[#This Row],[Date]],2)</f>
        <v>4</v>
      </c>
      <c r="L7911" s="1" t="str">
        <f>LEFT(BART_Rides[[#This Row],[Lines]],1)</f>
        <v>Y</v>
      </c>
      <c r="M7911" s="1" t="str">
        <f>IF(BART_Rides[[#This Row],[FirstLetter]]="Y","Yes","No")</f>
        <v>Yes</v>
      </c>
      <c r="N7911" s="1" t="str">
        <f>IF(OR(BART_Rides[[#This Row],[Station Code]]="EM", BART_Rides[[#This Row],[Station Code]]="MT", BART_Rides[[#This Row],[Station Code]]="PL", BART_Rides[[#This Row],[Station Code]]="CC"), "Yes", "No")</f>
        <v>No</v>
      </c>
    </row>
    <row r="7912" spans="6:14">
      <c r="F7912" s="3">
        <v>44442</v>
      </c>
      <c r="G7912" s="1" t="s">
        <v>41</v>
      </c>
      <c r="H7912" s="1" t="s">
        <v>105</v>
      </c>
      <c r="I7912" s="1">
        <v>736</v>
      </c>
      <c r="J7912" s="1">
        <f>MONTH(BART_Rides[[#This Row],[Date]])</f>
        <v>9</v>
      </c>
      <c r="K7912" s="1">
        <f>WEEKDAY(BART_Rides[[#This Row],[Date]],2)</f>
        <v>5</v>
      </c>
      <c r="L7912" s="1" t="str">
        <f>LEFT(BART_Rides[[#This Row],[Lines]],1)</f>
        <v>Y</v>
      </c>
      <c r="M7912" s="1" t="str">
        <f>IF(BART_Rides[[#This Row],[FirstLetter]]="Y","Yes","No")</f>
        <v>Yes</v>
      </c>
      <c r="N7912" s="1" t="str">
        <f>IF(OR(BART_Rides[[#This Row],[Station Code]]="EM", BART_Rides[[#This Row],[Station Code]]="MT", BART_Rides[[#This Row],[Station Code]]="PL", BART_Rides[[#This Row],[Station Code]]="CC"), "Yes", "No")</f>
        <v>No</v>
      </c>
    </row>
    <row r="7913" spans="6:14">
      <c r="F7913" s="3">
        <v>44443</v>
      </c>
      <c r="G7913" s="1" t="s">
        <v>41</v>
      </c>
      <c r="H7913" s="1" t="s">
        <v>105</v>
      </c>
      <c r="I7913" s="1">
        <v>509</v>
      </c>
      <c r="J7913" s="1">
        <f>MONTH(BART_Rides[[#This Row],[Date]])</f>
        <v>9</v>
      </c>
      <c r="K7913" s="1">
        <f>WEEKDAY(BART_Rides[[#This Row],[Date]],2)</f>
        <v>6</v>
      </c>
      <c r="L7913" s="1" t="str">
        <f>LEFT(BART_Rides[[#This Row],[Lines]],1)</f>
        <v>Y</v>
      </c>
      <c r="M7913" s="1" t="str">
        <f>IF(BART_Rides[[#This Row],[FirstLetter]]="Y","Yes","No")</f>
        <v>Yes</v>
      </c>
      <c r="N7913" s="1" t="str">
        <f>IF(OR(BART_Rides[[#This Row],[Station Code]]="EM", BART_Rides[[#This Row],[Station Code]]="MT", BART_Rides[[#This Row],[Station Code]]="PL", BART_Rides[[#This Row],[Station Code]]="CC"), "Yes", "No")</f>
        <v>No</v>
      </c>
    </row>
    <row r="7914" spans="6:14">
      <c r="F7914" s="3">
        <v>44444</v>
      </c>
      <c r="G7914" s="1" t="s">
        <v>41</v>
      </c>
      <c r="H7914" s="1" t="s">
        <v>105</v>
      </c>
      <c r="I7914" s="1">
        <v>450</v>
      </c>
      <c r="J7914" s="1">
        <f>MONTH(BART_Rides[[#This Row],[Date]])</f>
        <v>9</v>
      </c>
      <c r="K7914" s="1">
        <f>WEEKDAY(BART_Rides[[#This Row],[Date]],2)</f>
        <v>7</v>
      </c>
      <c r="L7914" s="1" t="str">
        <f>LEFT(BART_Rides[[#This Row],[Lines]],1)</f>
        <v>Y</v>
      </c>
      <c r="M7914" s="1" t="str">
        <f>IF(BART_Rides[[#This Row],[FirstLetter]]="Y","Yes","No")</f>
        <v>Yes</v>
      </c>
      <c r="N7914" s="1" t="str">
        <f>IF(OR(BART_Rides[[#This Row],[Station Code]]="EM", BART_Rides[[#This Row],[Station Code]]="MT", BART_Rides[[#This Row],[Station Code]]="PL", BART_Rides[[#This Row],[Station Code]]="CC"), "Yes", "No")</f>
        <v>No</v>
      </c>
    </row>
    <row r="7915" spans="6:14">
      <c r="F7915" s="3">
        <v>44445</v>
      </c>
      <c r="G7915" s="1" t="s">
        <v>41</v>
      </c>
      <c r="H7915" s="1" t="s">
        <v>105</v>
      </c>
      <c r="I7915" s="1">
        <v>309</v>
      </c>
      <c r="J7915" s="1">
        <f>MONTH(BART_Rides[[#This Row],[Date]])</f>
        <v>9</v>
      </c>
      <c r="K7915" s="1">
        <f>WEEKDAY(BART_Rides[[#This Row],[Date]],2)</f>
        <v>1</v>
      </c>
      <c r="L7915" s="1" t="str">
        <f>LEFT(BART_Rides[[#This Row],[Lines]],1)</f>
        <v>Y</v>
      </c>
      <c r="M7915" s="1" t="str">
        <f>IF(BART_Rides[[#This Row],[FirstLetter]]="Y","Yes","No")</f>
        <v>Yes</v>
      </c>
      <c r="N7915" s="1" t="str">
        <f>IF(OR(BART_Rides[[#This Row],[Station Code]]="EM", BART_Rides[[#This Row],[Station Code]]="MT", BART_Rides[[#This Row],[Station Code]]="PL", BART_Rides[[#This Row],[Station Code]]="CC"), "Yes", "No")</f>
        <v>No</v>
      </c>
    </row>
    <row r="7916" spans="6:14">
      <c r="F7916" s="3">
        <v>44446</v>
      </c>
      <c r="G7916" s="1" t="s">
        <v>41</v>
      </c>
      <c r="H7916" s="1" t="s">
        <v>105</v>
      </c>
      <c r="I7916" s="1">
        <v>756</v>
      </c>
      <c r="J7916" s="1">
        <f>MONTH(BART_Rides[[#This Row],[Date]])</f>
        <v>9</v>
      </c>
      <c r="K7916" s="1">
        <f>WEEKDAY(BART_Rides[[#This Row],[Date]],2)</f>
        <v>2</v>
      </c>
      <c r="L7916" s="1" t="str">
        <f>LEFT(BART_Rides[[#This Row],[Lines]],1)</f>
        <v>Y</v>
      </c>
      <c r="M7916" s="1" t="str">
        <f>IF(BART_Rides[[#This Row],[FirstLetter]]="Y","Yes","No")</f>
        <v>Yes</v>
      </c>
      <c r="N7916" s="1" t="str">
        <f>IF(OR(BART_Rides[[#This Row],[Station Code]]="EM", BART_Rides[[#This Row],[Station Code]]="MT", BART_Rides[[#This Row],[Station Code]]="PL", BART_Rides[[#This Row],[Station Code]]="CC"), "Yes", "No")</f>
        <v>No</v>
      </c>
    </row>
    <row r="7917" spans="6:14">
      <c r="F7917" s="3">
        <v>44447</v>
      </c>
      <c r="G7917" s="1" t="s">
        <v>41</v>
      </c>
      <c r="H7917" s="1" t="s">
        <v>105</v>
      </c>
      <c r="I7917" s="1">
        <v>775</v>
      </c>
      <c r="J7917" s="1">
        <f>MONTH(BART_Rides[[#This Row],[Date]])</f>
        <v>9</v>
      </c>
      <c r="K7917" s="1">
        <f>WEEKDAY(BART_Rides[[#This Row],[Date]],2)</f>
        <v>3</v>
      </c>
      <c r="L7917" s="1" t="str">
        <f>LEFT(BART_Rides[[#This Row],[Lines]],1)</f>
        <v>Y</v>
      </c>
      <c r="M7917" s="1" t="str">
        <f>IF(BART_Rides[[#This Row],[FirstLetter]]="Y","Yes","No")</f>
        <v>Yes</v>
      </c>
      <c r="N7917" s="1" t="str">
        <f>IF(OR(BART_Rides[[#This Row],[Station Code]]="EM", BART_Rides[[#This Row],[Station Code]]="MT", BART_Rides[[#This Row],[Station Code]]="PL", BART_Rides[[#This Row],[Station Code]]="CC"), "Yes", "No")</f>
        <v>No</v>
      </c>
    </row>
    <row r="7918" spans="6:14">
      <c r="F7918" s="3">
        <v>44448</v>
      </c>
      <c r="G7918" s="1" t="s">
        <v>41</v>
      </c>
      <c r="H7918" s="1" t="s">
        <v>105</v>
      </c>
      <c r="I7918" s="1">
        <v>804</v>
      </c>
      <c r="J7918" s="1">
        <f>MONTH(BART_Rides[[#This Row],[Date]])</f>
        <v>9</v>
      </c>
      <c r="K7918" s="1">
        <f>WEEKDAY(BART_Rides[[#This Row],[Date]],2)</f>
        <v>4</v>
      </c>
      <c r="L7918" s="1" t="str">
        <f>LEFT(BART_Rides[[#This Row],[Lines]],1)</f>
        <v>Y</v>
      </c>
      <c r="M7918" s="1" t="str">
        <f>IF(BART_Rides[[#This Row],[FirstLetter]]="Y","Yes","No")</f>
        <v>Yes</v>
      </c>
      <c r="N7918" s="1" t="str">
        <f>IF(OR(BART_Rides[[#This Row],[Station Code]]="EM", BART_Rides[[#This Row],[Station Code]]="MT", BART_Rides[[#This Row],[Station Code]]="PL", BART_Rides[[#This Row],[Station Code]]="CC"), "Yes", "No")</f>
        <v>No</v>
      </c>
    </row>
    <row r="7919" spans="6:14">
      <c r="F7919" s="3">
        <v>44449</v>
      </c>
      <c r="G7919" s="1" t="s">
        <v>41</v>
      </c>
      <c r="H7919" s="1" t="s">
        <v>105</v>
      </c>
      <c r="I7919" s="1">
        <v>763</v>
      </c>
      <c r="J7919" s="1">
        <f>MONTH(BART_Rides[[#This Row],[Date]])</f>
        <v>9</v>
      </c>
      <c r="K7919" s="1">
        <f>WEEKDAY(BART_Rides[[#This Row],[Date]],2)</f>
        <v>5</v>
      </c>
      <c r="L7919" s="1" t="str">
        <f>LEFT(BART_Rides[[#This Row],[Lines]],1)</f>
        <v>Y</v>
      </c>
      <c r="M7919" s="1" t="str">
        <f>IF(BART_Rides[[#This Row],[FirstLetter]]="Y","Yes","No")</f>
        <v>Yes</v>
      </c>
      <c r="N7919" s="1" t="str">
        <f>IF(OR(BART_Rides[[#This Row],[Station Code]]="EM", BART_Rides[[#This Row],[Station Code]]="MT", BART_Rides[[#This Row],[Station Code]]="PL", BART_Rides[[#This Row],[Station Code]]="CC"), "Yes", "No")</f>
        <v>No</v>
      </c>
    </row>
    <row r="7920" spans="6:14">
      <c r="F7920" s="3">
        <v>44450</v>
      </c>
      <c r="G7920" s="1" t="s">
        <v>41</v>
      </c>
      <c r="H7920" s="1" t="s">
        <v>105</v>
      </c>
      <c r="I7920" s="1">
        <v>468</v>
      </c>
      <c r="J7920" s="1">
        <f>MONTH(BART_Rides[[#This Row],[Date]])</f>
        <v>9</v>
      </c>
      <c r="K7920" s="1">
        <f>WEEKDAY(BART_Rides[[#This Row],[Date]],2)</f>
        <v>6</v>
      </c>
      <c r="L7920" s="1" t="str">
        <f>LEFT(BART_Rides[[#This Row],[Lines]],1)</f>
        <v>Y</v>
      </c>
      <c r="M7920" s="1" t="str">
        <f>IF(BART_Rides[[#This Row],[FirstLetter]]="Y","Yes","No")</f>
        <v>Yes</v>
      </c>
      <c r="N7920" s="1" t="str">
        <f>IF(OR(BART_Rides[[#This Row],[Station Code]]="EM", BART_Rides[[#This Row],[Station Code]]="MT", BART_Rides[[#This Row],[Station Code]]="PL", BART_Rides[[#This Row],[Station Code]]="CC"), "Yes", "No")</f>
        <v>No</v>
      </c>
    </row>
    <row r="7921" spans="6:14">
      <c r="F7921" s="3">
        <v>44451</v>
      </c>
      <c r="G7921" s="1" t="s">
        <v>41</v>
      </c>
      <c r="H7921" s="1" t="s">
        <v>105</v>
      </c>
      <c r="I7921" s="1">
        <v>374</v>
      </c>
      <c r="J7921" s="1">
        <f>MONTH(BART_Rides[[#This Row],[Date]])</f>
        <v>9</v>
      </c>
      <c r="K7921" s="1">
        <f>WEEKDAY(BART_Rides[[#This Row],[Date]],2)</f>
        <v>7</v>
      </c>
      <c r="L7921" s="1" t="str">
        <f>LEFT(BART_Rides[[#This Row],[Lines]],1)</f>
        <v>Y</v>
      </c>
      <c r="M7921" s="1" t="str">
        <f>IF(BART_Rides[[#This Row],[FirstLetter]]="Y","Yes","No")</f>
        <v>Yes</v>
      </c>
      <c r="N7921" s="1" t="str">
        <f>IF(OR(BART_Rides[[#This Row],[Station Code]]="EM", BART_Rides[[#This Row],[Station Code]]="MT", BART_Rides[[#This Row],[Station Code]]="PL", BART_Rides[[#This Row],[Station Code]]="CC"), "Yes", "No")</f>
        <v>No</v>
      </c>
    </row>
    <row r="7922" spans="6:14">
      <c r="F7922" s="3">
        <v>44452</v>
      </c>
      <c r="G7922" s="1" t="s">
        <v>41</v>
      </c>
      <c r="H7922" s="1" t="s">
        <v>105</v>
      </c>
      <c r="I7922" s="1">
        <v>724</v>
      </c>
      <c r="J7922" s="1">
        <f>MONTH(BART_Rides[[#This Row],[Date]])</f>
        <v>9</v>
      </c>
      <c r="K7922" s="1">
        <f>WEEKDAY(BART_Rides[[#This Row],[Date]],2)</f>
        <v>1</v>
      </c>
      <c r="L7922" s="1" t="str">
        <f>LEFT(BART_Rides[[#This Row],[Lines]],1)</f>
        <v>Y</v>
      </c>
      <c r="M7922" s="1" t="str">
        <f>IF(BART_Rides[[#This Row],[FirstLetter]]="Y","Yes","No")</f>
        <v>Yes</v>
      </c>
      <c r="N7922" s="1" t="str">
        <f>IF(OR(BART_Rides[[#This Row],[Station Code]]="EM", BART_Rides[[#This Row],[Station Code]]="MT", BART_Rides[[#This Row],[Station Code]]="PL", BART_Rides[[#This Row],[Station Code]]="CC"), "Yes", "No")</f>
        <v>No</v>
      </c>
    </row>
    <row r="7923" spans="6:14">
      <c r="F7923" s="3">
        <v>44453</v>
      </c>
      <c r="G7923" s="1" t="s">
        <v>41</v>
      </c>
      <c r="H7923" s="1" t="s">
        <v>105</v>
      </c>
      <c r="I7923" s="1">
        <v>771</v>
      </c>
      <c r="J7923" s="1">
        <f>MONTH(BART_Rides[[#This Row],[Date]])</f>
        <v>9</v>
      </c>
      <c r="K7923" s="1">
        <f>WEEKDAY(BART_Rides[[#This Row],[Date]],2)</f>
        <v>2</v>
      </c>
      <c r="L7923" s="1" t="str">
        <f>LEFT(BART_Rides[[#This Row],[Lines]],1)</f>
        <v>Y</v>
      </c>
      <c r="M7923" s="1" t="str">
        <f>IF(BART_Rides[[#This Row],[FirstLetter]]="Y","Yes","No")</f>
        <v>Yes</v>
      </c>
      <c r="N7923" s="1" t="str">
        <f>IF(OR(BART_Rides[[#This Row],[Station Code]]="EM", BART_Rides[[#This Row],[Station Code]]="MT", BART_Rides[[#This Row],[Station Code]]="PL", BART_Rides[[#This Row],[Station Code]]="CC"), "Yes", "No")</f>
        <v>No</v>
      </c>
    </row>
    <row r="7924" spans="6:14">
      <c r="F7924" s="3">
        <v>44454</v>
      </c>
      <c r="G7924" s="1" t="s">
        <v>41</v>
      </c>
      <c r="H7924" s="1" t="s">
        <v>105</v>
      </c>
      <c r="I7924" s="1">
        <v>856</v>
      </c>
      <c r="J7924" s="1">
        <f>MONTH(BART_Rides[[#This Row],[Date]])</f>
        <v>9</v>
      </c>
      <c r="K7924" s="1">
        <f>WEEKDAY(BART_Rides[[#This Row],[Date]],2)</f>
        <v>3</v>
      </c>
      <c r="L7924" s="1" t="str">
        <f>LEFT(BART_Rides[[#This Row],[Lines]],1)</f>
        <v>Y</v>
      </c>
      <c r="M7924" s="1" t="str">
        <f>IF(BART_Rides[[#This Row],[FirstLetter]]="Y","Yes","No")</f>
        <v>Yes</v>
      </c>
      <c r="N7924" s="1" t="str">
        <f>IF(OR(BART_Rides[[#This Row],[Station Code]]="EM", BART_Rides[[#This Row],[Station Code]]="MT", BART_Rides[[#This Row],[Station Code]]="PL", BART_Rides[[#This Row],[Station Code]]="CC"), "Yes", "No")</f>
        <v>No</v>
      </c>
    </row>
    <row r="7925" spans="6:14">
      <c r="F7925" s="3">
        <v>44455</v>
      </c>
      <c r="G7925" s="1" t="s">
        <v>41</v>
      </c>
      <c r="H7925" s="1" t="s">
        <v>105</v>
      </c>
      <c r="I7925" s="1">
        <v>857</v>
      </c>
      <c r="J7925" s="1">
        <f>MONTH(BART_Rides[[#This Row],[Date]])</f>
        <v>9</v>
      </c>
      <c r="K7925" s="1">
        <f>WEEKDAY(BART_Rides[[#This Row],[Date]],2)</f>
        <v>4</v>
      </c>
      <c r="L7925" s="1" t="str">
        <f>LEFT(BART_Rides[[#This Row],[Lines]],1)</f>
        <v>Y</v>
      </c>
      <c r="M7925" s="1" t="str">
        <f>IF(BART_Rides[[#This Row],[FirstLetter]]="Y","Yes","No")</f>
        <v>Yes</v>
      </c>
      <c r="N7925" s="1" t="str">
        <f>IF(OR(BART_Rides[[#This Row],[Station Code]]="EM", BART_Rides[[#This Row],[Station Code]]="MT", BART_Rides[[#This Row],[Station Code]]="PL", BART_Rides[[#This Row],[Station Code]]="CC"), "Yes", "No")</f>
        <v>No</v>
      </c>
    </row>
    <row r="7926" spans="6:14">
      <c r="F7926" s="3">
        <v>44456</v>
      </c>
      <c r="G7926" s="1" t="s">
        <v>41</v>
      </c>
      <c r="H7926" s="1" t="s">
        <v>105</v>
      </c>
      <c r="I7926" s="1">
        <v>733</v>
      </c>
      <c r="J7926" s="1">
        <f>MONTH(BART_Rides[[#This Row],[Date]])</f>
        <v>9</v>
      </c>
      <c r="K7926" s="1">
        <f>WEEKDAY(BART_Rides[[#This Row],[Date]],2)</f>
        <v>5</v>
      </c>
      <c r="L7926" s="1" t="str">
        <f>LEFT(BART_Rides[[#This Row],[Lines]],1)</f>
        <v>Y</v>
      </c>
      <c r="M7926" s="1" t="str">
        <f>IF(BART_Rides[[#This Row],[FirstLetter]]="Y","Yes","No")</f>
        <v>Yes</v>
      </c>
      <c r="N7926" s="1" t="str">
        <f>IF(OR(BART_Rides[[#This Row],[Station Code]]="EM", BART_Rides[[#This Row],[Station Code]]="MT", BART_Rides[[#This Row],[Station Code]]="PL", BART_Rides[[#This Row],[Station Code]]="CC"), "Yes", "No")</f>
        <v>No</v>
      </c>
    </row>
    <row r="7927" spans="6:14">
      <c r="F7927" s="3">
        <v>44457</v>
      </c>
      <c r="G7927" s="1" t="s">
        <v>41</v>
      </c>
      <c r="H7927" s="1" t="s">
        <v>105</v>
      </c>
      <c r="I7927" s="1">
        <v>569</v>
      </c>
      <c r="J7927" s="1">
        <f>MONTH(BART_Rides[[#This Row],[Date]])</f>
        <v>9</v>
      </c>
      <c r="K7927" s="1">
        <f>WEEKDAY(BART_Rides[[#This Row],[Date]],2)</f>
        <v>6</v>
      </c>
      <c r="L7927" s="1" t="str">
        <f>LEFT(BART_Rides[[#This Row],[Lines]],1)</f>
        <v>Y</v>
      </c>
      <c r="M7927" s="1" t="str">
        <f>IF(BART_Rides[[#This Row],[FirstLetter]]="Y","Yes","No")</f>
        <v>Yes</v>
      </c>
      <c r="N7927" s="1" t="str">
        <f>IF(OR(BART_Rides[[#This Row],[Station Code]]="EM", BART_Rides[[#This Row],[Station Code]]="MT", BART_Rides[[#This Row],[Station Code]]="PL", BART_Rides[[#This Row],[Station Code]]="CC"), "Yes", "No")</f>
        <v>No</v>
      </c>
    </row>
    <row r="7928" spans="6:14">
      <c r="F7928" s="3">
        <v>44458</v>
      </c>
      <c r="G7928" s="1" t="s">
        <v>41</v>
      </c>
      <c r="H7928" s="1" t="s">
        <v>105</v>
      </c>
      <c r="I7928" s="1">
        <v>436</v>
      </c>
      <c r="J7928" s="1">
        <f>MONTH(BART_Rides[[#This Row],[Date]])</f>
        <v>9</v>
      </c>
      <c r="K7928" s="1">
        <f>WEEKDAY(BART_Rides[[#This Row],[Date]],2)</f>
        <v>7</v>
      </c>
      <c r="L7928" s="1" t="str">
        <f>LEFT(BART_Rides[[#This Row],[Lines]],1)</f>
        <v>Y</v>
      </c>
      <c r="M7928" s="1" t="str">
        <f>IF(BART_Rides[[#This Row],[FirstLetter]]="Y","Yes","No")</f>
        <v>Yes</v>
      </c>
      <c r="N7928" s="1" t="str">
        <f>IF(OR(BART_Rides[[#This Row],[Station Code]]="EM", BART_Rides[[#This Row],[Station Code]]="MT", BART_Rides[[#This Row],[Station Code]]="PL", BART_Rides[[#This Row],[Station Code]]="CC"), "Yes", "No")</f>
        <v>No</v>
      </c>
    </row>
    <row r="7929" spans="6:14">
      <c r="F7929" s="3">
        <v>44459</v>
      </c>
      <c r="G7929" s="1" t="s">
        <v>41</v>
      </c>
      <c r="H7929" s="1" t="s">
        <v>105</v>
      </c>
      <c r="I7929" s="1">
        <v>668</v>
      </c>
      <c r="J7929" s="1">
        <f>MONTH(BART_Rides[[#This Row],[Date]])</f>
        <v>9</v>
      </c>
      <c r="K7929" s="1">
        <f>WEEKDAY(BART_Rides[[#This Row],[Date]],2)</f>
        <v>1</v>
      </c>
      <c r="L7929" s="1" t="str">
        <f>LEFT(BART_Rides[[#This Row],[Lines]],1)</f>
        <v>Y</v>
      </c>
      <c r="M7929" s="1" t="str">
        <f>IF(BART_Rides[[#This Row],[FirstLetter]]="Y","Yes","No")</f>
        <v>Yes</v>
      </c>
      <c r="N7929" s="1" t="str">
        <f>IF(OR(BART_Rides[[#This Row],[Station Code]]="EM", BART_Rides[[#This Row],[Station Code]]="MT", BART_Rides[[#This Row],[Station Code]]="PL", BART_Rides[[#This Row],[Station Code]]="CC"), "Yes", "No")</f>
        <v>No</v>
      </c>
    </row>
    <row r="7930" spans="6:14">
      <c r="F7930" s="3">
        <v>44460</v>
      </c>
      <c r="G7930" s="1" t="s">
        <v>41</v>
      </c>
      <c r="H7930" s="1" t="s">
        <v>105</v>
      </c>
      <c r="I7930" s="1">
        <v>743</v>
      </c>
      <c r="J7930" s="1">
        <f>MONTH(BART_Rides[[#This Row],[Date]])</f>
        <v>9</v>
      </c>
      <c r="K7930" s="1">
        <f>WEEKDAY(BART_Rides[[#This Row],[Date]],2)</f>
        <v>2</v>
      </c>
      <c r="L7930" s="1" t="str">
        <f>LEFT(BART_Rides[[#This Row],[Lines]],1)</f>
        <v>Y</v>
      </c>
      <c r="M7930" s="1" t="str">
        <f>IF(BART_Rides[[#This Row],[FirstLetter]]="Y","Yes","No")</f>
        <v>Yes</v>
      </c>
      <c r="N7930" s="1" t="str">
        <f>IF(OR(BART_Rides[[#This Row],[Station Code]]="EM", BART_Rides[[#This Row],[Station Code]]="MT", BART_Rides[[#This Row],[Station Code]]="PL", BART_Rides[[#This Row],[Station Code]]="CC"), "Yes", "No")</f>
        <v>No</v>
      </c>
    </row>
    <row r="7931" spans="6:14">
      <c r="F7931" s="3">
        <v>44461</v>
      </c>
      <c r="G7931" s="1" t="s">
        <v>41</v>
      </c>
      <c r="H7931" s="1" t="s">
        <v>105</v>
      </c>
      <c r="I7931" s="1">
        <v>799</v>
      </c>
      <c r="J7931" s="1">
        <f>MONTH(BART_Rides[[#This Row],[Date]])</f>
        <v>9</v>
      </c>
      <c r="K7931" s="1">
        <f>WEEKDAY(BART_Rides[[#This Row],[Date]],2)</f>
        <v>3</v>
      </c>
      <c r="L7931" s="1" t="str">
        <f>LEFT(BART_Rides[[#This Row],[Lines]],1)</f>
        <v>Y</v>
      </c>
      <c r="M7931" s="1" t="str">
        <f>IF(BART_Rides[[#This Row],[FirstLetter]]="Y","Yes","No")</f>
        <v>Yes</v>
      </c>
      <c r="N7931" s="1" t="str">
        <f>IF(OR(BART_Rides[[#This Row],[Station Code]]="EM", BART_Rides[[#This Row],[Station Code]]="MT", BART_Rides[[#This Row],[Station Code]]="PL", BART_Rides[[#This Row],[Station Code]]="CC"), "Yes", "No")</f>
        <v>No</v>
      </c>
    </row>
    <row r="7932" spans="6:14">
      <c r="F7932" s="3">
        <v>44462</v>
      </c>
      <c r="G7932" s="1" t="s">
        <v>41</v>
      </c>
      <c r="H7932" s="1" t="s">
        <v>105</v>
      </c>
      <c r="I7932" s="1">
        <v>813</v>
      </c>
      <c r="J7932" s="1">
        <f>MONTH(BART_Rides[[#This Row],[Date]])</f>
        <v>9</v>
      </c>
      <c r="K7932" s="1">
        <f>WEEKDAY(BART_Rides[[#This Row],[Date]],2)</f>
        <v>4</v>
      </c>
      <c r="L7932" s="1" t="str">
        <f>LEFT(BART_Rides[[#This Row],[Lines]],1)</f>
        <v>Y</v>
      </c>
      <c r="M7932" s="1" t="str">
        <f>IF(BART_Rides[[#This Row],[FirstLetter]]="Y","Yes","No")</f>
        <v>Yes</v>
      </c>
      <c r="N7932" s="1" t="str">
        <f>IF(OR(BART_Rides[[#This Row],[Station Code]]="EM", BART_Rides[[#This Row],[Station Code]]="MT", BART_Rides[[#This Row],[Station Code]]="PL", BART_Rides[[#This Row],[Station Code]]="CC"), "Yes", "No")</f>
        <v>No</v>
      </c>
    </row>
    <row r="7933" spans="6:14">
      <c r="F7933" s="3">
        <v>44463</v>
      </c>
      <c r="G7933" s="1" t="s">
        <v>41</v>
      </c>
      <c r="H7933" s="1" t="s">
        <v>105</v>
      </c>
      <c r="I7933" s="1">
        <v>748</v>
      </c>
      <c r="J7933" s="1">
        <f>MONTH(BART_Rides[[#This Row],[Date]])</f>
        <v>9</v>
      </c>
      <c r="K7933" s="1">
        <f>WEEKDAY(BART_Rides[[#This Row],[Date]],2)</f>
        <v>5</v>
      </c>
      <c r="L7933" s="1" t="str">
        <f>LEFT(BART_Rides[[#This Row],[Lines]],1)</f>
        <v>Y</v>
      </c>
      <c r="M7933" s="1" t="str">
        <f>IF(BART_Rides[[#This Row],[FirstLetter]]="Y","Yes","No")</f>
        <v>Yes</v>
      </c>
      <c r="N7933" s="1" t="str">
        <f>IF(OR(BART_Rides[[#This Row],[Station Code]]="EM", BART_Rides[[#This Row],[Station Code]]="MT", BART_Rides[[#This Row],[Station Code]]="PL", BART_Rides[[#This Row],[Station Code]]="CC"), "Yes", "No")</f>
        <v>No</v>
      </c>
    </row>
    <row r="7934" spans="6:14">
      <c r="F7934" s="3">
        <v>44464</v>
      </c>
      <c r="G7934" s="1" t="s">
        <v>41</v>
      </c>
      <c r="H7934" s="1" t="s">
        <v>105</v>
      </c>
      <c r="I7934" s="1">
        <v>489</v>
      </c>
      <c r="J7934" s="1">
        <f>MONTH(BART_Rides[[#This Row],[Date]])</f>
        <v>9</v>
      </c>
      <c r="K7934" s="1">
        <f>WEEKDAY(BART_Rides[[#This Row],[Date]],2)</f>
        <v>6</v>
      </c>
      <c r="L7934" s="1" t="str">
        <f>LEFT(BART_Rides[[#This Row],[Lines]],1)</f>
        <v>Y</v>
      </c>
      <c r="M7934" s="1" t="str">
        <f>IF(BART_Rides[[#This Row],[FirstLetter]]="Y","Yes","No")</f>
        <v>Yes</v>
      </c>
      <c r="N7934" s="1" t="str">
        <f>IF(OR(BART_Rides[[#This Row],[Station Code]]="EM", BART_Rides[[#This Row],[Station Code]]="MT", BART_Rides[[#This Row],[Station Code]]="PL", BART_Rides[[#This Row],[Station Code]]="CC"), "Yes", "No")</f>
        <v>No</v>
      </c>
    </row>
    <row r="7935" spans="6:14">
      <c r="F7935" s="3">
        <v>44465</v>
      </c>
      <c r="G7935" s="1" t="s">
        <v>41</v>
      </c>
      <c r="H7935" s="1" t="s">
        <v>105</v>
      </c>
      <c r="I7935" s="1">
        <v>333</v>
      </c>
      <c r="J7935" s="1">
        <f>MONTH(BART_Rides[[#This Row],[Date]])</f>
        <v>9</v>
      </c>
      <c r="K7935" s="1">
        <f>WEEKDAY(BART_Rides[[#This Row],[Date]],2)</f>
        <v>7</v>
      </c>
      <c r="L7935" s="1" t="str">
        <f>LEFT(BART_Rides[[#This Row],[Lines]],1)</f>
        <v>Y</v>
      </c>
      <c r="M7935" s="1" t="str">
        <f>IF(BART_Rides[[#This Row],[FirstLetter]]="Y","Yes","No")</f>
        <v>Yes</v>
      </c>
      <c r="N7935" s="1" t="str">
        <f>IF(OR(BART_Rides[[#This Row],[Station Code]]="EM", BART_Rides[[#This Row],[Station Code]]="MT", BART_Rides[[#This Row],[Station Code]]="PL", BART_Rides[[#This Row],[Station Code]]="CC"), "Yes", "No")</f>
        <v>No</v>
      </c>
    </row>
    <row r="7936" spans="6:14">
      <c r="F7936" s="3">
        <v>44466</v>
      </c>
      <c r="G7936" s="1" t="s">
        <v>41</v>
      </c>
      <c r="H7936" s="1" t="s">
        <v>105</v>
      </c>
      <c r="I7936" s="1">
        <v>729</v>
      </c>
      <c r="J7936" s="1">
        <f>MONTH(BART_Rides[[#This Row],[Date]])</f>
        <v>9</v>
      </c>
      <c r="K7936" s="1">
        <f>WEEKDAY(BART_Rides[[#This Row],[Date]],2)</f>
        <v>1</v>
      </c>
      <c r="L7936" s="1" t="str">
        <f>LEFT(BART_Rides[[#This Row],[Lines]],1)</f>
        <v>Y</v>
      </c>
      <c r="M7936" s="1" t="str">
        <f>IF(BART_Rides[[#This Row],[FirstLetter]]="Y","Yes","No")</f>
        <v>Yes</v>
      </c>
      <c r="N7936" s="1" t="str">
        <f>IF(OR(BART_Rides[[#This Row],[Station Code]]="EM", BART_Rides[[#This Row],[Station Code]]="MT", BART_Rides[[#This Row],[Station Code]]="PL", BART_Rides[[#This Row],[Station Code]]="CC"), "Yes", "No")</f>
        <v>No</v>
      </c>
    </row>
    <row r="7937" spans="6:14">
      <c r="F7937" s="3">
        <v>44467</v>
      </c>
      <c r="G7937" s="1" t="s">
        <v>41</v>
      </c>
      <c r="H7937" s="1" t="s">
        <v>105</v>
      </c>
      <c r="I7937" s="1">
        <v>822</v>
      </c>
      <c r="J7937" s="1">
        <f>MONTH(BART_Rides[[#This Row],[Date]])</f>
        <v>9</v>
      </c>
      <c r="K7937" s="1">
        <f>WEEKDAY(BART_Rides[[#This Row],[Date]],2)</f>
        <v>2</v>
      </c>
      <c r="L7937" s="1" t="str">
        <f>LEFT(BART_Rides[[#This Row],[Lines]],1)</f>
        <v>Y</v>
      </c>
      <c r="M7937" s="1" t="str">
        <f>IF(BART_Rides[[#This Row],[FirstLetter]]="Y","Yes","No")</f>
        <v>Yes</v>
      </c>
      <c r="N7937" s="1" t="str">
        <f>IF(OR(BART_Rides[[#This Row],[Station Code]]="EM", BART_Rides[[#This Row],[Station Code]]="MT", BART_Rides[[#This Row],[Station Code]]="PL", BART_Rides[[#This Row],[Station Code]]="CC"), "Yes", "No")</f>
        <v>No</v>
      </c>
    </row>
    <row r="7938" spans="6:14">
      <c r="F7938" s="3">
        <v>44468</v>
      </c>
      <c r="G7938" s="1" t="s">
        <v>41</v>
      </c>
      <c r="H7938" s="1" t="s">
        <v>105</v>
      </c>
      <c r="I7938" s="1">
        <v>848</v>
      </c>
      <c r="J7938" s="1">
        <f>MONTH(BART_Rides[[#This Row],[Date]])</f>
        <v>9</v>
      </c>
      <c r="K7938" s="1">
        <f>WEEKDAY(BART_Rides[[#This Row],[Date]],2)</f>
        <v>3</v>
      </c>
      <c r="L7938" s="1" t="str">
        <f>LEFT(BART_Rides[[#This Row],[Lines]],1)</f>
        <v>Y</v>
      </c>
      <c r="M7938" s="1" t="str">
        <f>IF(BART_Rides[[#This Row],[FirstLetter]]="Y","Yes","No")</f>
        <v>Yes</v>
      </c>
      <c r="N7938" s="1" t="str">
        <f>IF(OR(BART_Rides[[#This Row],[Station Code]]="EM", BART_Rides[[#This Row],[Station Code]]="MT", BART_Rides[[#This Row],[Station Code]]="PL", BART_Rides[[#This Row],[Station Code]]="CC"), "Yes", "No")</f>
        <v>No</v>
      </c>
    </row>
    <row r="7939" spans="6:14">
      <c r="F7939" s="3">
        <v>44469</v>
      </c>
      <c r="G7939" s="1" t="s">
        <v>41</v>
      </c>
      <c r="H7939" s="1" t="s">
        <v>105</v>
      </c>
      <c r="I7939" s="1">
        <v>858</v>
      </c>
      <c r="J7939" s="1">
        <f>MONTH(BART_Rides[[#This Row],[Date]])</f>
        <v>9</v>
      </c>
      <c r="K7939" s="1">
        <f>WEEKDAY(BART_Rides[[#This Row],[Date]],2)</f>
        <v>4</v>
      </c>
      <c r="L7939" s="1" t="str">
        <f>LEFT(BART_Rides[[#This Row],[Lines]],1)</f>
        <v>Y</v>
      </c>
      <c r="M7939" s="1" t="str">
        <f>IF(BART_Rides[[#This Row],[FirstLetter]]="Y","Yes","No")</f>
        <v>Yes</v>
      </c>
      <c r="N7939" s="1" t="str">
        <f>IF(OR(BART_Rides[[#This Row],[Station Code]]="EM", BART_Rides[[#This Row],[Station Code]]="MT", BART_Rides[[#This Row],[Station Code]]="PL", BART_Rides[[#This Row],[Station Code]]="CC"), "Yes", "No")</f>
        <v>No</v>
      </c>
    </row>
    <row r="7940" spans="6:14">
      <c r="F7940" s="3">
        <v>44470</v>
      </c>
      <c r="G7940" s="1" t="s">
        <v>41</v>
      </c>
      <c r="H7940" s="1" t="s">
        <v>105</v>
      </c>
      <c r="I7940" s="1">
        <v>859</v>
      </c>
      <c r="J7940" s="1">
        <f>MONTH(BART_Rides[[#This Row],[Date]])</f>
        <v>10</v>
      </c>
      <c r="K7940" s="1">
        <f>WEEKDAY(BART_Rides[[#This Row],[Date]],2)</f>
        <v>5</v>
      </c>
      <c r="L7940" s="1" t="str">
        <f>LEFT(BART_Rides[[#This Row],[Lines]],1)</f>
        <v>Y</v>
      </c>
      <c r="M7940" s="1" t="str">
        <f>IF(BART_Rides[[#This Row],[FirstLetter]]="Y","Yes","No")</f>
        <v>Yes</v>
      </c>
      <c r="N7940" s="1" t="str">
        <f>IF(OR(BART_Rides[[#This Row],[Station Code]]="EM", BART_Rides[[#This Row],[Station Code]]="MT", BART_Rides[[#This Row],[Station Code]]="PL", BART_Rides[[#This Row],[Station Code]]="CC"), "Yes", "No")</f>
        <v>No</v>
      </c>
    </row>
    <row r="7941" spans="6:14">
      <c r="F7941" s="3">
        <v>44471</v>
      </c>
      <c r="G7941" s="1" t="s">
        <v>41</v>
      </c>
      <c r="H7941" s="1" t="s">
        <v>105</v>
      </c>
      <c r="I7941" s="1">
        <v>614</v>
      </c>
      <c r="J7941" s="1">
        <f>MONTH(BART_Rides[[#This Row],[Date]])</f>
        <v>10</v>
      </c>
      <c r="K7941" s="1">
        <f>WEEKDAY(BART_Rides[[#This Row],[Date]],2)</f>
        <v>6</v>
      </c>
      <c r="L7941" s="1" t="str">
        <f>LEFT(BART_Rides[[#This Row],[Lines]],1)</f>
        <v>Y</v>
      </c>
      <c r="M7941" s="1" t="str">
        <f>IF(BART_Rides[[#This Row],[FirstLetter]]="Y","Yes","No")</f>
        <v>Yes</v>
      </c>
      <c r="N7941" s="1" t="str">
        <f>IF(OR(BART_Rides[[#This Row],[Station Code]]="EM", BART_Rides[[#This Row],[Station Code]]="MT", BART_Rides[[#This Row],[Station Code]]="PL", BART_Rides[[#This Row],[Station Code]]="CC"), "Yes", "No")</f>
        <v>No</v>
      </c>
    </row>
    <row r="7942" spans="6:14">
      <c r="F7942" s="3">
        <v>44472</v>
      </c>
      <c r="G7942" s="1" t="s">
        <v>41</v>
      </c>
      <c r="H7942" s="1" t="s">
        <v>105</v>
      </c>
      <c r="I7942" s="1">
        <v>416</v>
      </c>
      <c r="J7942" s="1">
        <f>MONTH(BART_Rides[[#This Row],[Date]])</f>
        <v>10</v>
      </c>
      <c r="K7942" s="1">
        <f>WEEKDAY(BART_Rides[[#This Row],[Date]],2)</f>
        <v>7</v>
      </c>
      <c r="L7942" s="1" t="str">
        <f>LEFT(BART_Rides[[#This Row],[Lines]],1)</f>
        <v>Y</v>
      </c>
      <c r="M7942" s="1" t="str">
        <f>IF(BART_Rides[[#This Row],[FirstLetter]]="Y","Yes","No")</f>
        <v>Yes</v>
      </c>
      <c r="N7942" s="1" t="str">
        <f>IF(OR(BART_Rides[[#This Row],[Station Code]]="EM", BART_Rides[[#This Row],[Station Code]]="MT", BART_Rides[[#This Row],[Station Code]]="PL", BART_Rides[[#This Row],[Station Code]]="CC"), "Yes", "No")</f>
        <v>No</v>
      </c>
    </row>
    <row r="7943" spans="6:14">
      <c r="F7943" s="3">
        <v>44473</v>
      </c>
      <c r="G7943" s="1" t="s">
        <v>41</v>
      </c>
      <c r="H7943" s="1" t="s">
        <v>105</v>
      </c>
      <c r="I7943" s="1">
        <v>639</v>
      </c>
      <c r="J7943" s="1">
        <f>MONTH(BART_Rides[[#This Row],[Date]])</f>
        <v>10</v>
      </c>
      <c r="K7943" s="1">
        <f>WEEKDAY(BART_Rides[[#This Row],[Date]],2)</f>
        <v>1</v>
      </c>
      <c r="L7943" s="1" t="str">
        <f>LEFT(BART_Rides[[#This Row],[Lines]],1)</f>
        <v>Y</v>
      </c>
      <c r="M7943" s="1" t="str">
        <f>IF(BART_Rides[[#This Row],[FirstLetter]]="Y","Yes","No")</f>
        <v>Yes</v>
      </c>
      <c r="N7943" s="1" t="str">
        <f>IF(OR(BART_Rides[[#This Row],[Station Code]]="EM", BART_Rides[[#This Row],[Station Code]]="MT", BART_Rides[[#This Row],[Station Code]]="PL", BART_Rides[[#This Row],[Station Code]]="CC"), "Yes", "No")</f>
        <v>No</v>
      </c>
    </row>
    <row r="7944" spans="6:14">
      <c r="F7944" s="3">
        <v>44474</v>
      </c>
      <c r="G7944" s="1" t="s">
        <v>41</v>
      </c>
      <c r="H7944" s="1" t="s">
        <v>105</v>
      </c>
      <c r="I7944" s="1">
        <v>767</v>
      </c>
      <c r="J7944" s="1">
        <f>MONTH(BART_Rides[[#This Row],[Date]])</f>
        <v>10</v>
      </c>
      <c r="K7944" s="1">
        <f>WEEKDAY(BART_Rides[[#This Row],[Date]],2)</f>
        <v>2</v>
      </c>
      <c r="L7944" s="1" t="str">
        <f>LEFT(BART_Rides[[#This Row],[Lines]],1)</f>
        <v>Y</v>
      </c>
      <c r="M7944" s="1" t="str">
        <f>IF(BART_Rides[[#This Row],[FirstLetter]]="Y","Yes","No")</f>
        <v>Yes</v>
      </c>
      <c r="N7944" s="1" t="str">
        <f>IF(OR(BART_Rides[[#This Row],[Station Code]]="EM", BART_Rides[[#This Row],[Station Code]]="MT", BART_Rides[[#This Row],[Station Code]]="PL", BART_Rides[[#This Row],[Station Code]]="CC"), "Yes", "No")</f>
        <v>No</v>
      </c>
    </row>
    <row r="7945" spans="6:14">
      <c r="F7945" s="3">
        <v>44475</v>
      </c>
      <c r="G7945" s="1" t="s">
        <v>41</v>
      </c>
      <c r="H7945" s="1" t="s">
        <v>105</v>
      </c>
      <c r="I7945" s="1">
        <v>798</v>
      </c>
      <c r="J7945" s="1">
        <f>MONTH(BART_Rides[[#This Row],[Date]])</f>
        <v>10</v>
      </c>
      <c r="K7945" s="1">
        <f>WEEKDAY(BART_Rides[[#This Row],[Date]],2)</f>
        <v>3</v>
      </c>
      <c r="L7945" s="1" t="str">
        <f>LEFT(BART_Rides[[#This Row],[Lines]],1)</f>
        <v>Y</v>
      </c>
      <c r="M7945" s="1" t="str">
        <f>IF(BART_Rides[[#This Row],[FirstLetter]]="Y","Yes","No")</f>
        <v>Yes</v>
      </c>
      <c r="N7945" s="1" t="str">
        <f>IF(OR(BART_Rides[[#This Row],[Station Code]]="EM", BART_Rides[[#This Row],[Station Code]]="MT", BART_Rides[[#This Row],[Station Code]]="PL", BART_Rides[[#This Row],[Station Code]]="CC"), "Yes", "No")</f>
        <v>No</v>
      </c>
    </row>
    <row r="7946" spans="6:14">
      <c r="F7946" s="3">
        <v>44476</v>
      </c>
      <c r="G7946" s="1" t="s">
        <v>41</v>
      </c>
      <c r="H7946" s="1" t="s">
        <v>105</v>
      </c>
      <c r="I7946" s="1">
        <v>784</v>
      </c>
      <c r="J7946" s="1">
        <f>MONTH(BART_Rides[[#This Row],[Date]])</f>
        <v>10</v>
      </c>
      <c r="K7946" s="1">
        <f>WEEKDAY(BART_Rides[[#This Row],[Date]],2)</f>
        <v>4</v>
      </c>
      <c r="L7946" s="1" t="str">
        <f>LEFT(BART_Rides[[#This Row],[Lines]],1)</f>
        <v>Y</v>
      </c>
      <c r="M7946" s="1" t="str">
        <f>IF(BART_Rides[[#This Row],[FirstLetter]]="Y","Yes","No")</f>
        <v>Yes</v>
      </c>
      <c r="N7946" s="1" t="str">
        <f>IF(OR(BART_Rides[[#This Row],[Station Code]]="EM", BART_Rides[[#This Row],[Station Code]]="MT", BART_Rides[[#This Row],[Station Code]]="PL", BART_Rides[[#This Row],[Station Code]]="CC"), "Yes", "No")</f>
        <v>No</v>
      </c>
    </row>
    <row r="7947" spans="6:14">
      <c r="F7947" s="3">
        <v>44477</v>
      </c>
      <c r="G7947" s="1" t="s">
        <v>41</v>
      </c>
      <c r="H7947" s="1" t="s">
        <v>105</v>
      </c>
      <c r="I7947" s="1">
        <v>963</v>
      </c>
      <c r="J7947" s="1">
        <f>MONTH(BART_Rides[[#This Row],[Date]])</f>
        <v>10</v>
      </c>
      <c r="K7947" s="1">
        <f>WEEKDAY(BART_Rides[[#This Row],[Date]],2)</f>
        <v>5</v>
      </c>
      <c r="L7947" s="1" t="str">
        <f>LEFT(BART_Rides[[#This Row],[Lines]],1)</f>
        <v>Y</v>
      </c>
      <c r="M7947" s="1" t="str">
        <f>IF(BART_Rides[[#This Row],[FirstLetter]]="Y","Yes","No")</f>
        <v>Yes</v>
      </c>
      <c r="N7947" s="1" t="str">
        <f>IF(OR(BART_Rides[[#This Row],[Station Code]]="EM", BART_Rides[[#This Row],[Station Code]]="MT", BART_Rides[[#This Row],[Station Code]]="PL", BART_Rides[[#This Row],[Station Code]]="CC"), "Yes", "No")</f>
        <v>No</v>
      </c>
    </row>
    <row r="7948" spans="6:14">
      <c r="F7948" s="3">
        <v>44478</v>
      </c>
      <c r="G7948" s="1" t="s">
        <v>41</v>
      </c>
      <c r="H7948" s="1" t="s">
        <v>105</v>
      </c>
      <c r="I7948" s="1">
        <v>833</v>
      </c>
      <c r="J7948" s="1">
        <f>MONTH(BART_Rides[[#This Row],[Date]])</f>
        <v>10</v>
      </c>
      <c r="K7948" s="1">
        <f>WEEKDAY(BART_Rides[[#This Row],[Date]],2)</f>
        <v>6</v>
      </c>
      <c r="L7948" s="1" t="str">
        <f>LEFT(BART_Rides[[#This Row],[Lines]],1)</f>
        <v>Y</v>
      </c>
      <c r="M7948" s="1" t="str">
        <f>IF(BART_Rides[[#This Row],[FirstLetter]]="Y","Yes","No")</f>
        <v>Yes</v>
      </c>
      <c r="N7948" s="1" t="str">
        <f>IF(OR(BART_Rides[[#This Row],[Station Code]]="EM", BART_Rides[[#This Row],[Station Code]]="MT", BART_Rides[[#This Row],[Station Code]]="PL", BART_Rides[[#This Row],[Station Code]]="CC"), "Yes", "No")</f>
        <v>No</v>
      </c>
    </row>
    <row r="7949" spans="6:14">
      <c r="F7949" s="3">
        <v>44479</v>
      </c>
      <c r="G7949" s="1" t="s">
        <v>41</v>
      </c>
      <c r="H7949" s="1" t="s">
        <v>105</v>
      </c>
      <c r="I7949" s="1">
        <v>599</v>
      </c>
      <c r="J7949" s="1">
        <f>MONTH(BART_Rides[[#This Row],[Date]])</f>
        <v>10</v>
      </c>
      <c r="K7949" s="1">
        <f>WEEKDAY(BART_Rides[[#This Row],[Date]],2)</f>
        <v>7</v>
      </c>
      <c r="L7949" s="1" t="str">
        <f>LEFT(BART_Rides[[#This Row],[Lines]],1)</f>
        <v>Y</v>
      </c>
      <c r="M7949" s="1" t="str">
        <f>IF(BART_Rides[[#This Row],[FirstLetter]]="Y","Yes","No")</f>
        <v>Yes</v>
      </c>
      <c r="N7949" s="1" t="str">
        <f>IF(OR(BART_Rides[[#This Row],[Station Code]]="EM", BART_Rides[[#This Row],[Station Code]]="MT", BART_Rides[[#This Row],[Station Code]]="PL", BART_Rides[[#This Row],[Station Code]]="CC"), "Yes", "No")</f>
        <v>No</v>
      </c>
    </row>
    <row r="7950" spans="6:14">
      <c r="F7950" s="3">
        <v>44480</v>
      </c>
      <c r="G7950" s="1" t="s">
        <v>41</v>
      </c>
      <c r="H7950" s="1" t="s">
        <v>105</v>
      </c>
      <c r="I7950" s="1">
        <v>582</v>
      </c>
      <c r="J7950" s="1">
        <f>MONTH(BART_Rides[[#This Row],[Date]])</f>
        <v>10</v>
      </c>
      <c r="K7950" s="1">
        <f>WEEKDAY(BART_Rides[[#This Row],[Date]],2)</f>
        <v>1</v>
      </c>
      <c r="L7950" s="1" t="str">
        <f>LEFT(BART_Rides[[#This Row],[Lines]],1)</f>
        <v>Y</v>
      </c>
      <c r="M7950" s="1" t="str">
        <f>IF(BART_Rides[[#This Row],[FirstLetter]]="Y","Yes","No")</f>
        <v>Yes</v>
      </c>
      <c r="N7950" s="1" t="str">
        <f>IF(OR(BART_Rides[[#This Row],[Station Code]]="EM", BART_Rides[[#This Row],[Station Code]]="MT", BART_Rides[[#This Row],[Station Code]]="PL", BART_Rides[[#This Row],[Station Code]]="CC"), "Yes", "No")</f>
        <v>No</v>
      </c>
    </row>
    <row r="7951" spans="6:14">
      <c r="F7951" s="3">
        <v>44481</v>
      </c>
      <c r="G7951" s="1" t="s">
        <v>41</v>
      </c>
      <c r="H7951" s="1" t="s">
        <v>105</v>
      </c>
      <c r="I7951" s="1">
        <v>803</v>
      </c>
      <c r="J7951" s="1">
        <f>MONTH(BART_Rides[[#This Row],[Date]])</f>
        <v>10</v>
      </c>
      <c r="K7951" s="1">
        <f>WEEKDAY(BART_Rides[[#This Row],[Date]],2)</f>
        <v>2</v>
      </c>
      <c r="L7951" s="1" t="str">
        <f>LEFT(BART_Rides[[#This Row],[Lines]],1)</f>
        <v>Y</v>
      </c>
      <c r="M7951" s="1" t="str">
        <f>IF(BART_Rides[[#This Row],[FirstLetter]]="Y","Yes","No")</f>
        <v>Yes</v>
      </c>
      <c r="N7951" s="1" t="str">
        <f>IF(OR(BART_Rides[[#This Row],[Station Code]]="EM", BART_Rides[[#This Row],[Station Code]]="MT", BART_Rides[[#This Row],[Station Code]]="PL", BART_Rides[[#This Row],[Station Code]]="CC"), "Yes", "No")</f>
        <v>No</v>
      </c>
    </row>
    <row r="7952" spans="6:14">
      <c r="F7952" s="3">
        <v>44482</v>
      </c>
      <c r="G7952" s="1" t="s">
        <v>41</v>
      </c>
      <c r="H7952" s="1" t="s">
        <v>105</v>
      </c>
      <c r="I7952" s="1">
        <v>782</v>
      </c>
      <c r="J7952" s="1">
        <f>MONTH(BART_Rides[[#This Row],[Date]])</f>
        <v>10</v>
      </c>
      <c r="K7952" s="1">
        <f>WEEKDAY(BART_Rides[[#This Row],[Date]],2)</f>
        <v>3</v>
      </c>
      <c r="L7952" s="1" t="str">
        <f>LEFT(BART_Rides[[#This Row],[Lines]],1)</f>
        <v>Y</v>
      </c>
      <c r="M7952" s="1" t="str">
        <f>IF(BART_Rides[[#This Row],[FirstLetter]]="Y","Yes","No")</f>
        <v>Yes</v>
      </c>
      <c r="N7952" s="1" t="str">
        <f>IF(OR(BART_Rides[[#This Row],[Station Code]]="EM", BART_Rides[[#This Row],[Station Code]]="MT", BART_Rides[[#This Row],[Station Code]]="PL", BART_Rides[[#This Row],[Station Code]]="CC"), "Yes", "No")</f>
        <v>No</v>
      </c>
    </row>
    <row r="7953" spans="6:14">
      <c r="F7953" s="3">
        <v>44483</v>
      </c>
      <c r="G7953" s="1" t="s">
        <v>41</v>
      </c>
      <c r="H7953" s="1" t="s">
        <v>105</v>
      </c>
      <c r="I7953" s="1">
        <v>1024</v>
      </c>
      <c r="J7953" s="1">
        <f>MONTH(BART_Rides[[#This Row],[Date]])</f>
        <v>10</v>
      </c>
      <c r="K7953" s="1">
        <f>WEEKDAY(BART_Rides[[#This Row],[Date]],2)</f>
        <v>4</v>
      </c>
      <c r="L7953" s="1" t="str">
        <f>LEFT(BART_Rides[[#This Row],[Lines]],1)</f>
        <v>Y</v>
      </c>
      <c r="M7953" s="1" t="str">
        <f>IF(BART_Rides[[#This Row],[FirstLetter]]="Y","Yes","No")</f>
        <v>Yes</v>
      </c>
      <c r="N7953" s="1" t="str">
        <f>IF(OR(BART_Rides[[#This Row],[Station Code]]="EM", BART_Rides[[#This Row],[Station Code]]="MT", BART_Rides[[#This Row],[Station Code]]="PL", BART_Rides[[#This Row],[Station Code]]="CC"), "Yes", "No")</f>
        <v>No</v>
      </c>
    </row>
    <row r="7954" spans="6:14">
      <c r="F7954" s="3">
        <v>44484</v>
      </c>
      <c r="G7954" s="1" t="s">
        <v>41</v>
      </c>
      <c r="H7954" s="1" t="s">
        <v>105</v>
      </c>
      <c r="I7954" s="1">
        <v>755</v>
      </c>
      <c r="J7954" s="1">
        <f>MONTH(BART_Rides[[#This Row],[Date]])</f>
        <v>10</v>
      </c>
      <c r="K7954" s="1">
        <f>WEEKDAY(BART_Rides[[#This Row],[Date]],2)</f>
        <v>5</v>
      </c>
      <c r="L7954" s="1" t="str">
        <f>LEFT(BART_Rides[[#This Row],[Lines]],1)</f>
        <v>Y</v>
      </c>
      <c r="M7954" s="1" t="str">
        <f>IF(BART_Rides[[#This Row],[FirstLetter]]="Y","Yes","No")</f>
        <v>Yes</v>
      </c>
      <c r="N7954" s="1" t="str">
        <f>IF(OR(BART_Rides[[#This Row],[Station Code]]="EM", BART_Rides[[#This Row],[Station Code]]="MT", BART_Rides[[#This Row],[Station Code]]="PL", BART_Rides[[#This Row],[Station Code]]="CC"), "Yes", "No")</f>
        <v>No</v>
      </c>
    </row>
    <row r="7955" spans="6:14">
      <c r="F7955" s="3">
        <v>44485</v>
      </c>
      <c r="G7955" s="1" t="s">
        <v>41</v>
      </c>
      <c r="H7955" s="1" t="s">
        <v>105</v>
      </c>
      <c r="I7955" s="1">
        <v>533</v>
      </c>
      <c r="J7955" s="1">
        <f>MONTH(BART_Rides[[#This Row],[Date]])</f>
        <v>10</v>
      </c>
      <c r="K7955" s="1">
        <f>WEEKDAY(BART_Rides[[#This Row],[Date]],2)</f>
        <v>6</v>
      </c>
      <c r="L7955" s="1" t="str">
        <f>LEFT(BART_Rides[[#This Row],[Lines]],1)</f>
        <v>Y</v>
      </c>
      <c r="M7955" s="1" t="str">
        <f>IF(BART_Rides[[#This Row],[FirstLetter]]="Y","Yes","No")</f>
        <v>Yes</v>
      </c>
      <c r="N7955" s="1" t="str">
        <f>IF(OR(BART_Rides[[#This Row],[Station Code]]="EM", BART_Rides[[#This Row],[Station Code]]="MT", BART_Rides[[#This Row],[Station Code]]="PL", BART_Rides[[#This Row],[Station Code]]="CC"), "Yes", "No")</f>
        <v>No</v>
      </c>
    </row>
    <row r="7956" spans="6:14">
      <c r="F7956" s="3">
        <v>44486</v>
      </c>
      <c r="G7956" s="1" t="s">
        <v>41</v>
      </c>
      <c r="H7956" s="1" t="s">
        <v>105</v>
      </c>
      <c r="I7956" s="1">
        <v>374</v>
      </c>
      <c r="J7956" s="1">
        <f>MONTH(BART_Rides[[#This Row],[Date]])</f>
        <v>10</v>
      </c>
      <c r="K7956" s="1">
        <f>WEEKDAY(BART_Rides[[#This Row],[Date]],2)</f>
        <v>7</v>
      </c>
      <c r="L7956" s="1" t="str">
        <f>LEFT(BART_Rides[[#This Row],[Lines]],1)</f>
        <v>Y</v>
      </c>
      <c r="M7956" s="1" t="str">
        <f>IF(BART_Rides[[#This Row],[FirstLetter]]="Y","Yes","No")</f>
        <v>Yes</v>
      </c>
      <c r="N7956" s="1" t="str">
        <f>IF(OR(BART_Rides[[#This Row],[Station Code]]="EM", BART_Rides[[#This Row],[Station Code]]="MT", BART_Rides[[#This Row],[Station Code]]="PL", BART_Rides[[#This Row],[Station Code]]="CC"), "Yes", "No")</f>
        <v>No</v>
      </c>
    </row>
    <row r="7957" spans="6:14">
      <c r="F7957" s="3">
        <v>44487</v>
      </c>
      <c r="G7957" s="1" t="s">
        <v>41</v>
      </c>
      <c r="H7957" s="1" t="s">
        <v>105</v>
      </c>
      <c r="I7957" s="1">
        <v>749</v>
      </c>
      <c r="J7957" s="1">
        <f>MONTH(BART_Rides[[#This Row],[Date]])</f>
        <v>10</v>
      </c>
      <c r="K7957" s="1">
        <f>WEEKDAY(BART_Rides[[#This Row],[Date]],2)</f>
        <v>1</v>
      </c>
      <c r="L7957" s="1" t="str">
        <f>LEFT(BART_Rides[[#This Row],[Lines]],1)</f>
        <v>Y</v>
      </c>
      <c r="M7957" s="1" t="str">
        <f>IF(BART_Rides[[#This Row],[FirstLetter]]="Y","Yes","No")</f>
        <v>Yes</v>
      </c>
      <c r="N7957" s="1" t="str">
        <f>IF(OR(BART_Rides[[#This Row],[Station Code]]="EM", BART_Rides[[#This Row],[Station Code]]="MT", BART_Rides[[#This Row],[Station Code]]="PL", BART_Rides[[#This Row],[Station Code]]="CC"), "Yes", "No")</f>
        <v>No</v>
      </c>
    </row>
    <row r="7958" spans="6:14">
      <c r="F7958" s="3">
        <v>44488</v>
      </c>
      <c r="G7958" s="1" t="s">
        <v>41</v>
      </c>
      <c r="H7958" s="1" t="s">
        <v>105</v>
      </c>
      <c r="I7958" s="1">
        <v>868</v>
      </c>
      <c r="J7958" s="1">
        <f>MONTH(BART_Rides[[#This Row],[Date]])</f>
        <v>10</v>
      </c>
      <c r="K7958" s="1">
        <f>WEEKDAY(BART_Rides[[#This Row],[Date]],2)</f>
        <v>2</v>
      </c>
      <c r="L7958" s="1" t="str">
        <f>LEFT(BART_Rides[[#This Row],[Lines]],1)</f>
        <v>Y</v>
      </c>
      <c r="M7958" s="1" t="str">
        <f>IF(BART_Rides[[#This Row],[FirstLetter]]="Y","Yes","No")</f>
        <v>Yes</v>
      </c>
      <c r="N7958" s="1" t="str">
        <f>IF(OR(BART_Rides[[#This Row],[Station Code]]="EM", BART_Rides[[#This Row],[Station Code]]="MT", BART_Rides[[#This Row],[Station Code]]="PL", BART_Rides[[#This Row],[Station Code]]="CC"), "Yes", "No")</f>
        <v>No</v>
      </c>
    </row>
    <row r="7959" spans="6:14">
      <c r="F7959" s="3">
        <v>44489</v>
      </c>
      <c r="G7959" s="1" t="s">
        <v>41</v>
      </c>
      <c r="H7959" s="1" t="s">
        <v>105</v>
      </c>
      <c r="I7959" s="1">
        <v>878</v>
      </c>
      <c r="J7959" s="1">
        <f>MONTH(BART_Rides[[#This Row],[Date]])</f>
        <v>10</v>
      </c>
      <c r="K7959" s="1">
        <f>WEEKDAY(BART_Rides[[#This Row],[Date]],2)</f>
        <v>3</v>
      </c>
      <c r="L7959" s="1" t="str">
        <f>LEFT(BART_Rides[[#This Row],[Lines]],1)</f>
        <v>Y</v>
      </c>
      <c r="M7959" s="1" t="str">
        <f>IF(BART_Rides[[#This Row],[FirstLetter]]="Y","Yes","No")</f>
        <v>Yes</v>
      </c>
      <c r="N7959" s="1" t="str">
        <f>IF(OR(BART_Rides[[#This Row],[Station Code]]="EM", BART_Rides[[#This Row],[Station Code]]="MT", BART_Rides[[#This Row],[Station Code]]="PL", BART_Rides[[#This Row],[Station Code]]="CC"), "Yes", "No")</f>
        <v>No</v>
      </c>
    </row>
    <row r="7960" spans="6:14">
      <c r="F7960" s="3">
        <v>44490</v>
      </c>
      <c r="G7960" s="1" t="s">
        <v>41</v>
      </c>
      <c r="H7960" s="1" t="s">
        <v>105</v>
      </c>
      <c r="I7960" s="1">
        <v>833</v>
      </c>
      <c r="J7960" s="1">
        <f>MONTH(BART_Rides[[#This Row],[Date]])</f>
        <v>10</v>
      </c>
      <c r="K7960" s="1">
        <f>WEEKDAY(BART_Rides[[#This Row],[Date]],2)</f>
        <v>4</v>
      </c>
      <c r="L7960" s="1" t="str">
        <f>LEFT(BART_Rides[[#This Row],[Lines]],1)</f>
        <v>Y</v>
      </c>
      <c r="M7960" s="1" t="str">
        <f>IF(BART_Rides[[#This Row],[FirstLetter]]="Y","Yes","No")</f>
        <v>Yes</v>
      </c>
      <c r="N7960" s="1" t="str">
        <f>IF(OR(BART_Rides[[#This Row],[Station Code]]="EM", BART_Rides[[#This Row],[Station Code]]="MT", BART_Rides[[#This Row],[Station Code]]="PL", BART_Rides[[#This Row],[Station Code]]="CC"), "Yes", "No")</f>
        <v>No</v>
      </c>
    </row>
    <row r="7961" spans="6:14">
      <c r="F7961" s="3">
        <v>44491</v>
      </c>
      <c r="G7961" s="1" t="s">
        <v>41</v>
      </c>
      <c r="H7961" s="1" t="s">
        <v>105</v>
      </c>
      <c r="I7961" s="1">
        <v>752</v>
      </c>
      <c r="J7961" s="1">
        <f>MONTH(BART_Rides[[#This Row],[Date]])</f>
        <v>10</v>
      </c>
      <c r="K7961" s="1">
        <f>WEEKDAY(BART_Rides[[#This Row],[Date]],2)</f>
        <v>5</v>
      </c>
      <c r="L7961" s="1" t="str">
        <f>LEFT(BART_Rides[[#This Row],[Lines]],1)</f>
        <v>Y</v>
      </c>
      <c r="M7961" s="1" t="str">
        <f>IF(BART_Rides[[#This Row],[FirstLetter]]="Y","Yes","No")</f>
        <v>Yes</v>
      </c>
      <c r="N7961" s="1" t="str">
        <f>IF(OR(BART_Rides[[#This Row],[Station Code]]="EM", BART_Rides[[#This Row],[Station Code]]="MT", BART_Rides[[#This Row],[Station Code]]="PL", BART_Rides[[#This Row],[Station Code]]="CC"), "Yes", "No")</f>
        <v>No</v>
      </c>
    </row>
    <row r="7962" spans="6:14">
      <c r="F7962" s="3">
        <v>44492</v>
      </c>
      <c r="G7962" s="1" t="s">
        <v>41</v>
      </c>
      <c r="H7962" s="1" t="s">
        <v>105</v>
      </c>
      <c r="I7962" s="1">
        <v>498</v>
      </c>
      <c r="J7962" s="1">
        <f>MONTH(BART_Rides[[#This Row],[Date]])</f>
        <v>10</v>
      </c>
      <c r="K7962" s="1">
        <f>WEEKDAY(BART_Rides[[#This Row],[Date]],2)</f>
        <v>6</v>
      </c>
      <c r="L7962" s="1" t="str">
        <f>LEFT(BART_Rides[[#This Row],[Lines]],1)</f>
        <v>Y</v>
      </c>
      <c r="M7962" s="1" t="str">
        <f>IF(BART_Rides[[#This Row],[FirstLetter]]="Y","Yes","No")</f>
        <v>Yes</v>
      </c>
      <c r="N7962" s="1" t="str">
        <f>IF(OR(BART_Rides[[#This Row],[Station Code]]="EM", BART_Rides[[#This Row],[Station Code]]="MT", BART_Rides[[#This Row],[Station Code]]="PL", BART_Rides[[#This Row],[Station Code]]="CC"), "Yes", "No")</f>
        <v>No</v>
      </c>
    </row>
    <row r="7963" spans="6:14">
      <c r="F7963" s="3">
        <v>44493</v>
      </c>
      <c r="G7963" s="1" t="s">
        <v>41</v>
      </c>
      <c r="H7963" s="1" t="s">
        <v>105</v>
      </c>
      <c r="I7963" s="1">
        <v>235</v>
      </c>
      <c r="J7963" s="1">
        <f>MONTH(BART_Rides[[#This Row],[Date]])</f>
        <v>10</v>
      </c>
      <c r="K7963" s="1">
        <f>WEEKDAY(BART_Rides[[#This Row],[Date]],2)</f>
        <v>7</v>
      </c>
      <c r="L7963" s="1" t="str">
        <f>LEFT(BART_Rides[[#This Row],[Lines]],1)</f>
        <v>Y</v>
      </c>
      <c r="M7963" s="1" t="str">
        <f>IF(BART_Rides[[#This Row],[FirstLetter]]="Y","Yes","No")</f>
        <v>Yes</v>
      </c>
      <c r="N7963" s="1" t="str">
        <f>IF(OR(BART_Rides[[#This Row],[Station Code]]="EM", BART_Rides[[#This Row],[Station Code]]="MT", BART_Rides[[#This Row],[Station Code]]="PL", BART_Rides[[#This Row],[Station Code]]="CC"), "Yes", "No")</f>
        <v>No</v>
      </c>
    </row>
    <row r="7964" spans="6:14">
      <c r="F7964" s="3">
        <v>44494</v>
      </c>
      <c r="G7964" s="1" t="s">
        <v>41</v>
      </c>
      <c r="H7964" s="1" t="s">
        <v>105</v>
      </c>
      <c r="I7964" s="1">
        <v>699</v>
      </c>
      <c r="J7964" s="1">
        <f>MONTH(BART_Rides[[#This Row],[Date]])</f>
        <v>10</v>
      </c>
      <c r="K7964" s="1">
        <f>WEEKDAY(BART_Rides[[#This Row],[Date]],2)</f>
        <v>1</v>
      </c>
      <c r="L7964" s="1" t="str">
        <f>LEFT(BART_Rides[[#This Row],[Lines]],1)</f>
        <v>Y</v>
      </c>
      <c r="M7964" s="1" t="str">
        <f>IF(BART_Rides[[#This Row],[FirstLetter]]="Y","Yes","No")</f>
        <v>Yes</v>
      </c>
      <c r="N7964" s="1" t="str">
        <f>IF(OR(BART_Rides[[#This Row],[Station Code]]="EM", BART_Rides[[#This Row],[Station Code]]="MT", BART_Rides[[#This Row],[Station Code]]="PL", BART_Rides[[#This Row],[Station Code]]="CC"), "Yes", "No")</f>
        <v>No</v>
      </c>
    </row>
    <row r="7965" spans="6:14">
      <c r="F7965" s="3">
        <v>44495</v>
      </c>
      <c r="G7965" s="1" t="s">
        <v>41</v>
      </c>
      <c r="H7965" s="1" t="s">
        <v>105</v>
      </c>
      <c r="I7965" s="1">
        <v>841</v>
      </c>
      <c r="J7965" s="1">
        <f>MONTH(BART_Rides[[#This Row],[Date]])</f>
        <v>10</v>
      </c>
      <c r="K7965" s="1">
        <f>WEEKDAY(BART_Rides[[#This Row],[Date]],2)</f>
        <v>2</v>
      </c>
      <c r="L7965" s="1" t="str">
        <f>LEFT(BART_Rides[[#This Row],[Lines]],1)</f>
        <v>Y</v>
      </c>
      <c r="M7965" s="1" t="str">
        <f>IF(BART_Rides[[#This Row],[FirstLetter]]="Y","Yes","No")</f>
        <v>Yes</v>
      </c>
      <c r="N7965" s="1" t="str">
        <f>IF(OR(BART_Rides[[#This Row],[Station Code]]="EM", BART_Rides[[#This Row],[Station Code]]="MT", BART_Rides[[#This Row],[Station Code]]="PL", BART_Rides[[#This Row],[Station Code]]="CC"), "Yes", "No")</f>
        <v>No</v>
      </c>
    </row>
    <row r="7966" spans="6:14">
      <c r="F7966" s="3">
        <v>44496</v>
      </c>
      <c r="G7966" s="1" t="s">
        <v>41</v>
      </c>
      <c r="H7966" s="1" t="s">
        <v>105</v>
      </c>
      <c r="I7966" s="1">
        <v>867</v>
      </c>
      <c r="J7966" s="1">
        <f>MONTH(BART_Rides[[#This Row],[Date]])</f>
        <v>10</v>
      </c>
      <c r="K7966" s="1">
        <f>WEEKDAY(BART_Rides[[#This Row],[Date]],2)</f>
        <v>3</v>
      </c>
      <c r="L7966" s="1" t="str">
        <f>LEFT(BART_Rides[[#This Row],[Lines]],1)</f>
        <v>Y</v>
      </c>
      <c r="M7966" s="1" t="str">
        <f>IF(BART_Rides[[#This Row],[FirstLetter]]="Y","Yes","No")</f>
        <v>Yes</v>
      </c>
      <c r="N7966" s="1" t="str">
        <f>IF(OR(BART_Rides[[#This Row],[Station Code]]="EM", BART_Rides[[#This Row],[Station Code]]="MT", BART_Rides[[#This Row],[Station Code]]="PL", BART_Rides[[#This Row],[Station Code]]="CC"), "Yes", "No")</f>
        <v>No</v>
      </c>
    </row>
    <row r="7967" spans="6:14">
      <c r="F7967" s="3">
        <v>44497</v>
      </c>
      <c r="G7967" s="1" t="s">
        <v>41</v>
      </c>
      <c r="H7967" s="1" t="s">
        <v>105</v>
      </c>
      <c r="I7967" s="1">
        <v>980</v>
      </c>
      <c r="J7967" s="1">
        <f>MONTH(BART_Rides[[#This Row],[Date]])</f>
        <v>10</v>
      </c>
      <c r="K7967" s="1">
        <f>WEEKDAY(BART_Rides[[#This Row],[Date]],2)</f>
        <v>4</v>
      </c>
      <c r="L7967" s="1" t="str">
        <f>LEFT(BART_Rides[[#This Row],[Lines]],1)</f>
        <v>Y</v>
      </c>
      <c r="M7967" s="1" t="str">
        <f>IF(BART_Rides[[#This Row],[FirstLetter]]="Y","Yes","No")</f>
        <v>Yes</v>
      </c>
      <c r="N7967" s="1" t="str">
        <f>IF(OR(BART_Rides[[#This Row],[Station Code]]="EM", BART_Rides[[#This Row],[Station Code]]="MT", BART_Rides[[#This Row],[Station Code]]="PL", BART_Rides[[#This Row],[Station Code]]="CC"), "Yes", "No")</f>
        <v>No</v>
      </c>
    </row>
    <row r="7968" spans="6:14">
      <c r="F7968" s="3">
        <v>44498</v>
      </c>
      <c r="G7968" s="1" t="s">
        <v>41</v>
      </c>
      <c r="H7968" s="1" t="s">
        <v>105</v>
      </c>
      <c r="I7968" s="1">
        <v>883</v>
      </c>
      <c r="J7968" s="1">
        <f>MONTH(BART_Rides[[#This Row],[Date]])</f>
        <v>10</v>
      </c>
      <c r="K7968" s="1">
        <f>WEEKDAY(BART_Rides[[#This Row],[Date]],2)</f>
        <v>5</v>
      </c>
      <c r="L7968" s="1" t="str">
        <f>LEFT(BART_Rides[[#This Row],[Lines]],1)</f>
        <v>Y</v>
      </c>
      <c r="M7968" s="1" t="str">
        <f>IF(BART_Rides[[#This Row],[FirstLetter]]="Y","Yes","No")</f>
        <v>Yes</v>
      </c>
      <c r="N7968" s="1" t="str">
        <f>IF(OR(BART_Rides[[#This Row],[Station Code]]="EM", BART_Rides[[#This Row],[Station Code]]="MT", BART_Rides[[#This Row],[Station Code]]="PL", BART_Rides[[#This Row],[Station Code]]="CC"), "Yes", "No")</f>
        <v>No</v>
      </c>
    </row>
    <row r="7969" spans="6:14">
      <c r="F7969" s="3">
        <v>44499</v>
      </c>
      <c r="G7969" s="1" t="s">
        <v>41</v>
      </c>
      <c r="H7969" s="1" t="s">
        <v>105</v>
      </c>
      <c r="I7969" s="1">
        <v>521</v>
      </c>
      <c r="J7969" s="1">
        <f>MONTH(BART_Rides[[#This Row],[Date]])</f>
        <v>10</v>
      </c>
      <c r="K7969" s="1">
        <f>WEEKDAY(BART_Rides[[#This Row],[Date]],2)</f>
        <v>6</v>
      </c>
      <c r="L7969" s="1" t="str">
        <f>LEFT(BART_Rides[[#This Row],[Lines]],1)</f>
        <v>Y</v>
      </c>
      <c r="M7969" s="1" t="str">
        <f>IF(BART_Rides[[#This Row],[FirstLetter]]="Y","Yes","No")</f>
        <v>Yes</v>
      </c>
      <c r="N7969" s="1" t="str">
        <f>IF(OR(BART_Rides[[#This Row],[Station Code]]="EM", BART_Rides[[#This Row],[Station Code]]="MT", BART_Rides[[#This Row],[Station Code]]="PL", BART_Rides[[#This Row],[Station Code]]="CC"), "Yes", "No")</f>
        <v>No</v>
      </c>
    </row>
    <row r="7970" spans="6:14">
      <c r="F7970" s="3">
        <v>44500</v>
      </c>
      <c r="G7970" s="1" t="s">
        <v>41</v>
      </c>
      <c r="H7970" s="1" t="s">
        <v>105</v>
      </c>
      <c r="I7970" s="1">
        <v>338</v>
      </c>
      <c r="J7970" s="1">
        <f>MONTH(BART_Rides[[#This Row],[Date]])</f>
        <v>10</v>
      </c>
      <c r="K7970" s="1">
        <f>WEEKDAY(BART_Rides[[#This Row],[Date]],2)</f>
        <v>7</v>
      </c>
      <c r="L7970" s="1" t="str">
        <f>LEFT(BART_Rides[[#This Row],[Lines]],1)</f>
        <v>Y</v>
      </c>
      <c r="M7970" s="1" t="str">
        <f>IF(BART_Rides[[#This Row],[FirstLetter]]="Y","Yes","No")</f>
        <v>Yes</v>
      </c>
      <c r="N7970" s="1" t="str">
        <f>IF(OR(BART_Rides[[#This Row],[Station Code]]="EM", BART_Rides[[#This Row],[Station Code]]="MT", BART_Rides[[#This Row],[Station Code]]="PL", BART_Rides[[#This Row],[Station Code]]="CC"), "Yes", "No")</f>
        <v>No</v>
      </c>
    </row>
    <row r="7971" spans="6:14">
      <c r="F7971" s="3">
        <v>44501</v>
      </c>
      <c r="G7971" s="1" t="s">
        <v>41</v>
      </c>
      <c r="H7971" s="1" t="s">
        <v>105</v>
      </c>
      <c r="I7971" s="1">
        <v>719</v>
      </c>
      <c r="J7971" s="1">
        <f>MONTH(BART_Rides[[#This Row],[Date]])</f>
        <v>11</v>
      </c>
      <c r="K7971" s="1">
        <f>WEEKDAY(BART_Rides[[#This Row],[Date]],2)</f>
        <v>1</v>
      </c>
      <c r="L7971" s="1" t="str">
        <f>LEFT(BART_Rides[[#This Row],[Lines]],1)</f>
        <v>Y</v>
      </c>
      <c r="M7971" s="1" t="str">
        <f>IF(BART_Rides[[#This Row],[FirstLetter]]="Y","Yes","No")</f>
        <v>Yes</v>
      </c>
      <c r="N7971" s="1" t="str">
        <f>IF(OR(BART_Rides[[#This Row],[Station Code]]="EM", BART_Rides[[#This Row],[Station Code]]="MT", BART_Rides[[#This Row],[Station Code]]="PL", BART_Rides[[#This Row],[Station Code]]="CC"), "Yes", "No")</f>
        <v>No</v>
      </c>
    </row>
    <row r="7972" spans="6:14">
      <c r="F7972" s="3">
        <v>44502</v>
      </c>
      <c r="G7972" s="1" t="s">
        <v>41</v>
      </c>
      <c r="H7972" s="1" t="s">
        <v>105</v>
      </c>
      <c r="I7972" s="1">
        <v>888</v>
      </c>
      <c r="J7972" s="1">
        <f>MONTH(BART_Rides[[#This Row],[Date]])</f>
        <v>11</v>
      </c>
      <c r="K7972" s="1">
        <f>WEEKDAY(BART_Rides[[#This Row],[Date]],2)</f>
        <v>2</v>
      </c>
      <c r="L7972" s="1" t="str">
        <f>LEFT(BART_Rides[[#This Row],[Lines]],1)</f>
        <v>Y</v>
      </c>
      <c r="M7972" s="1" t="str">
        <f>IF(BART_Rides[[#This Row],[FirstLetter]]="Y","Yes","No")</f>
        <v>Yes</v>
      </c>
      <c r="N7972" s="1" t="str">
        <f>IF(OR(BART_Rides[[#This Row],[Station Code]]="EM", BART_Rides[[#This Row],[Station Code]]="MT", BART_Rides[[#This Row],[Station Code]]="PL", BART_Rides[[#This Row],[Station Code]]="CC"), "Yes", "No")</f>
        <v>No</v>
      </c>
    </row>
    <row r="7973" spans="6:14">
      <c r="F7973" s="3">
        <v>44503</v>
      </c>
      <c r="G7973" s="1" t="s">
        <v>41</v>
      </c>
      <c r="H7973" s="1" t="s">
        <v>105</v>
      </c>
      <c r="I7973" s="1">
        <v>982</v>
      </c>
      <c r="J7973" s="1">
        <f>MONTH(BART_Rides[[#This Row],[Date]])</f>
        <v>11</v>
      </c>
      <c r="K7973" s="1">
        <f>WEEKDAY(BART_Rides[[#This Row],[Date]],2)</f>
        <v>3</v>
      </c>
      <c r="L7973" s="1" t="str">
        <f>LEFT(BART_Rides[[#This Row],[Lines]],1)</f>
        <v>Y</v>
      </c>
      <c r="M7973" s="1" t="str">
        <f>IF(BART_Rides[[#This Row],[FirstLetter]]="Y","Yes","No")</f>
        <v>Yes</v>
      </c>
      <c r="N7973" s="1" t="str">
        <f>IF(OR(BART_Rides[[#This Row],[Station Code]]="EM", BART_Rides[[#This Row],[Station Code]]="MT", BART_Rides[[#This Row],[Station Code]]="PL", BART_Rides[[#This Row],[Station Code]]="CC"), "Yes", "No")</f>
        <v>No</v>
      </c>
    </row>
    <row r="7974" spans="6:14">
      <c r="F7974" s="3">
        <v>44504</v>
      </c>
      <c r="G7974" s="1" t="s">
        <v>41</v>
      </c>
      <c r="H7974" s="1" t="s">
        <v>105</v>
      </c>
      <c r="I7974" s="1">
        <v>915</v>
      </c>
      <c r="J7974" s="1">
        <f>MONTH(BART_Rides[[#This Row],[Date]])</f>
        <v>11</v>
      </c>
      <c r="K7974" s="1">
        <f>WEEKDAY(BART_Rides[[#This Row],[Date]],2)</f>
        <v>4</v>
      </c>
      <c r="L7974" s="1" t="str">
        <f>LEFT(BART_Rides[[#This Row],[Lines]],1)</f>
        <v>Y</v>
      </c>
      <c r="M7974" s="1" t="str">
        <f>IF(BART_Rides[[#This Row],[FirstLetter]]="Y","Yes","No")</f>
        <v>Yes</v>
      </c>
      <c r="N7974" s="1" t="str">
        <f>IF(OR(BART_Rides[[#This Row],[Station Code]]="EM", BART_Rides[[#This Row],[Station Code]]="MT", BART_Rides[[#This Row],[Station Code]]="PL", BART_Rides[[#This Row],[Station Code]]="CC"), "Yes", "No")</f>
        <v>No</v>
      </c>
    </row>
    <row r="7975" spans="6:14">
      <c r="F7975" s="3">
        <v>44505</v>
      </c>
      <c r="G7975" s="1" t="s">
        <v>41</v>
      </c>
      <c r="H7975" s="1" t="s">
        <v>105</v>
      </c>
      <c r="I7975" s="1">
        <v>837</v>
      </c>
      <c r="J7975" s="1">
        <f>MONTH(BART_Rides[[#This Row],[Date]])</f>
        <v>11</v>
      </c>
      <c r="K7975" s="1">
        <f>WEEKDAY(BART_Rides[[#This Row],[Date]],2)</f>
        <v>5</v>
      </c>
      <c r="L7975" s="1" t="str">
        <f>LEFT(BART_Rides[[#This Row],[Lines]],1)</f>
        <v>Y</v>
      </c>
      <c r="M7975" s="1" t="str">
        <f>IF(BART_Rides[[#This Row],[FirstLetter]]="Y","Yes","No")</f>
        <v>Yes</v>
      </c>
      <c r="N7975" s="1" t="str">
        <f>IF(OR(BART_Rides[[#This Row],[Station Code]]="EM", BART_Rides[[#This Row],[Station Code]]="MT", BART_Rides[[#This Row],[Station Code]]="PL", BART_Rides[[#This Row],[Station Code]]="CC"), "Yes", "No")</f>
        <v>No</v>
      </c>
    </row>
    <row r="7976" spans="6:14">
      <c r="F7976" s="3">
        <v>44506</v>
      </c>
      <c r="G7976" s="1" t="s">
        <v>41</v>
      </c>
      <c r="H7976" s="1" t="s">
        <v>105</v>
      </c>
      <c r="I7976" s="1">
        <v>540</v>
      </c>
      <c r="J7976" s="1">
        <f>MONTH(BART_Rides[[#This Row],[Date]])</f>
        <v>11</v>
      </c>
      <c r="K7976" s="1">
        <f>WEEKDAY(BART_Rides[[#This Row],[Date]],2)</f>
        <v>6</v>
      </c>
      <c r="L7976" s="1" t="str">
        <f>LEFT(BART_Rides[[#This Row],[Lines]],1)</f>
        <v>Y</v>
      </c>
      <c r="M7976" s="1" t="str">
        <f>IF(BART_Rides[[#This Row],[FirstLetter]]="Y","Yes","No")</f>
        <v>Yes</v>
      </c>
      <c r="N7976" s="1" t="str">
        <f>IF(OR(BART_Rides[[#This Row],[Station Code]]="EM", BART_Rides[[#This Row],[Station Code]]="MT", BART_Rides[[#This Row],[Station Code]]="PL", BART_Rides[[#This Row],[Station Code]]="CC"), "Yes", "No")</f>
        <v>No</v>
      </c>
    </row>
    <row r="7977" spans="6:14">
      <c r="F7977" s="3">
        <v>44507</v>
      </c>
      <c r="G7977" s="1" t="s">
        <v>41</v>
      </c>
      <c r="H7977" s="1" t="s">
        <v>105</v>
      </c>
      <c r="I7977" s="1">
        <v>426</v>
      </c>
      <c r="J7977" s="1">
        <f>MONTH(BART_Rides[[#This Row],[Date]])</f>
        <v>11</v>
      </c>
      <c r="K7977" s="1">
        <f>WEEKDAY(BART_Rides[[#This Row],[Date]],2)</f>
        <v>7</v>
      </c>
      <c r="L7977" s="1" t="str">
        <f>LEFT(BART_Rides[[#This Row],[Lines]],1)</f>
        <v>Y</v>
      </c>
      <c r="M7977" s="1" t="str">
        <f>IF(BART_Rides[[#This Row],[FirstLetter]]="Y","Yes","No")</f>
        <v>Yes</v>
      </c>
      <c r="N7977" s="1" t="str">
        <f>IF(OR(BART_Rides[[#This Row],[Station Code]]="EM", BART_Rides[[#This Row],[Station Code]]="MT", BART_Rides[[#This Row],[Station Code]]="PL", BART_Rides[[#This Row],[Station Code]]="CC"), "Yes", "No")</f>
        <v>No</v>
      </c>
    </row>
    <row r="7978" spans="6:14">
      <c r="F7978" s="3">
        <v>44508</v>
      </c>
      <c r="G7978" s="1" t="s">
        <v>41</v>
      </c>
      <c r="H7978" s="1" t="s">
        <v>105</v>
      </c>
      <c r="I7978" s="1">
        <v>745</v>
      </c>
      <c r="J7978" s="1">
        <f>MONTH(BART_Rides[[#This Row],[Date]])</f>
        <v>11</v>
      </c>
      <c r="K7978" s="1">
        <f>WEEKDAY(BART_Rides[[#This Row],[Date]],2)</f>
        <v>1</v>
      </c>
      <c r="L7978" s="1" t="str">
        <f>LEFT(BART_Rides[[#This Row],[Lines]],1)</f>
        <v>Y</v>
      </c>
      <c r="M7978" s="1" t="str">
        <f>IF(BART_Rides[[#This Row],[FirstLetter]]="Y","Yes","No")</f>
        <v>Yes</v>
      </c>
      <c r="N7978" s="1" t="str">
        <f>IF(OR(BART_Rides[[#This Row],[Station Code]]="EM", BART_Rides[[#This Row],[Station Code]]="MT", BART_Rides[[#This Row],[Station Code]]="PL", BART_Rides[[#This Row],[Station Code]]="CC"), "Yes", "No")</f>
        <v>No</v>
      </c>
    </row>
    <row r="7979" spans="6:14">
      <c r="F7979" s="3">
        <v>44509</v>
      </c>
      <c r="G7979" s="1" t="s">
        <v>41</v>
      </c>
      <c r="H7979" s="1" t="s">
        <v>105</v>
      </c>
      <c r="I7979" s="1">
        <v>865</v>
      </c>
      <c r="J7979" s="1">
        <f>MONTH(BART_Rides[[#This Row],[Date]])</f>
        <v>11</v>
      </c>
      <c r="K7979" s="1">
        <f>WEEKDAY(BART_Rides[[#This Row],[Date]],2)</f>
        <v>2</v>
      </c>
      <c r="L7979" s="1" t="str">
        <f>LEFT(BART_Rides[[#This Row],[Lines]],1)</f>
        <v>Y</v>
      </c>
      <c r="M7979" s="1" t="str">
        <f>IF(BART_Rides[[#This Row],[FirstLetter]]="Y","Yes","No")</f>
        <v>Yes</v>
      </c>
      <c r="N7979" s="1" t="str">
        <f>IF(OR(BART_Rides[[#This Row],[Station Code]]="EM", BART_Rides[[#This Row],[Station Code]]="MT", BART_Rides[[#This Row],[Station Code]]="PL", BART_Rides[[#This Row],[Station Code]]="CC"), "Yes", "No")</f>
        <v>No</v>
      </c>
    </row>
    <row r="7980" spans="6:14">
      <c r="F7980" s="3">
        <v>44510</v>
      </c>
      <c r="G7980" s="1" t="s">
        <v>41</v>
      </c>
      <c r="H7980" s="1" t="s">
        <v>105</v>
      </c>
      <c r="I7980" s="1">
        <v>951</v>
      </c>
      <c r="J7980" s="1">
        <f>MONTH(BART_Rides[[#This Row],[Date]])</f>
        <v>11</v>
      </c>
      <c r="K7980" s="1">
        <f>WEEKDAY(BART_Rides[[#This Row],[Date]],2)</f>
        <v>3</v>
      </c>
      <c r="L7980" s="1" t="str">
        <f>LEFT(BART_Rides[[#This Row],[Lines]],1)</f>
        <v>Y</v>
      </c>
      <c r="M7980" s="1" t="str">
        <f>IF(BART_Rides[[#This Row],[FirstLetter]]="Y","Yes","No")</f>
        <v>Yes</v>
      </c>
      <c r="N7980" s="1" t="str">
        <f>IF(OR(BART_Rides[[#This Row],[Station Code]]="EM", BART_Rides[[#This Row],[Station Code]]="MT", BART_Rides[[#This Row],[Station Code]]="PL", BART_Rides[[#This Row],[Station Code]]="CC"), "Yes", "No")</f>
        <v>No</v>
      </c>
    </row>
    <row r="7981" spans="6:14">
      <c r="F7981" s="3">
        <v>44511</v>
      </c>
      <c r="G7981" s="1" t="s">
        <v>41</v>
      </c>
      <c r="H7981" s="1" t="s">
        <v>105</v>
      </c>
      <c r="I7981" s="1">
        <v>793</v>
      </c>
      <c r="J7981" s="1">
        <f>MONTH(BART_Rides[[#This Row],[Date]])</f>
        <v>11</v>
      </c>
      <c r="K7981" s="1">
        <f>WEEKDAY(BART_Rides[[#This Row],[Date]],2)</f>
        <v>4</v>
      </c>
      <c r="L7981" s="1" t="str">
        <f>LEFT(BART_Rides[[#This Row],[Lines]],1)</f>
        <v>Y</v>
      </c>
      <c r="M7981" s="1" t="str">
        <f>IF(BART_Rides[[#This Row],[FirstLetter]]="Y","Yes","No")</f>
        <v>Yes</v>
      </c>
      <c r="N7981" s="1" t="str">
        <f>IF(OR(BART_Rides[[#This Row],[Station Code]]="EM", BART_Rides[[#This Row],[Station Code]]="MT", BART_Rides[[#This Row],[Station Code]]="PL", BART_Rides[[#This Row],[Station Code]]="CC"), "Yes", "No")</f>
        <v>No</v>
      </c>
    </row>
    <row r="7982" spans="6:14">
      <c r="F7982" s="3">
        <v>44512</v>
      </c>
      <c r="G7982" s="1" t="s">
        <v>41</v>
      </c>
      <c r="H7982" s="1" t="s">
        <v>105</v>
      </c>
      <c r="I7982" s="1">
        <v>866</v>
      </c>
      <c r="J7982" s="1">
        <f>MONTH(BART_Rides[[#This Row],[Date]])</f>
        <v>11</v>
      </c>
      <c r="K7982" s="1">
        <f>WEEKDAY(BART_Rides[[#This Row],[Date]],2)</f>
        <v>5</v>
      </c>
      <c r="L7982" s="1" t="str">
        <f>LEFT(BART_Rides[[#This Row],[Lines]],1)</f>
        <v>Y</v>
      </c>
      <c r="M7982" s="1" t="str">
        <f>IF(BART_Rides[[#This Row],[FirstLetter]]="Y","Yes","No")</f>
        <v>Yes</v>
      </c>
      <c r="N7982" s="1" t="str">
        <f>IF(OR(BART_Rides[[#This Row],[Station Code]]="EM", BART_Rides[[#This Row],[Station Code]]="MT", BART_Rides[[#This Row],[Station Code]]="PL", BART_Rides[[#This Row],[Station Code]]="CC"), "Yes", "No")</f>
        <v>No</v>
      </c>
    </row>
    <row r="7983" spans="6:14">
      <c r="F7983" s="3">
        <v>44513</v>
      </c>
      <c r="G7983" s="1" t="s">
        <v>41</v>
      </c>
      <c r="H7983" s="1" t="s">
        <v>105</v>
      </c>
      <c r="I7983" s="1">
        <v>512</v>
      </c>
      <c r="J7983" s="1">
        <f>MONTH(BART_Rides[[#This Row],[Date]])</f>
        <v>11</v>
      </c>
      <c r="K7983" s="1">
        <f>WEEKDAY(BART_Rides[[#This Row],[Date]],2)</f>
        <v>6</v>
      </c>
      <c r="L7983" s="1" t="str">
        <f>LEFT(BART_Rides[[#This Row],[Lines]],1)</f>
        <v>Y</v>
      </c>
      <c r="M7983" s="1" t="str">
        <f>IF(BART_Rides[[#This Row],[FirstLetter]]="Y","Yes","No")</f>
        <v>Yes</v>
      </c>
      <c r="N7983" s="1" t="str">
        <f>IF(OR(BART_Rides[[#This Row],[Station Code]]="EM", BART_Rides[[#This Row],[Station Code]]="MT", BART_Rides[[#This Row],[Station Code]]="PL", BART_Rides[[#This Row],[Station Code]]="CC"), "Yes", "No")</f>
        <v>No</v>
      </c>
    </row>
    <row r="7984" spans="6:14">
      <c r="F7984" s="3">
        <v>44514</v>
      </c>
      <c r="G7984" s="1" t="s">
        <v>41</v>
      </c>
      <c r="H7984" s="1" t="s">
        <v>105</v>
      </c>
      <c r="I7984" s="1">
        <v>371</v>
      </c>
      <c r="J7984" s="1">
        <f>MONTH(BART_Rides[[#This Row],[Date]])</f>
        <v>11</v>
      </c>
      <c r="K7984" s="1">
        <f>WEEKDAY(BART_Rides[[#This Row],[Date]],2)</f>
        <v>7</v>
      </c>
      <c r="L7984" s="1" t="str">
        <f>LEFT(BART_Rides[[#This Row],[Lines]],1)</f>
        <v>Y</v>
      </c>
      <c r="M7984" s="1" t="str">
        <f>IF(BART_Rides[[#This Row],[FirstLetter]]="Y","Yes","No")</f>
        <v>Yes</v>
      </c>
      <c r="N7984" s="1" t="str">
        <f>IF(OR(BART_Rides[[#This Row],[Station Code]]="EM", BART_Rides[[#This Row],[Station Code]]="MT", BART_Rides[[#This Row],[Station Code]]="PL", BART_Rides[[#This Row],[Station Code]]="CC"), "Yes", "No")</f>
        <v>No</v>
      </c>
    </row>
    <row r="7985" spans="6:14">
      <c r="F7985" s="3">
        <v>44515</v>
      </c>
      <c r="G7985" s="1" t="s">
        <v>41</v>
      </c>
      <c r="H7985" s="1" t="s">
        <v>105</v>
      </c>
      <c r="I7985" s="1">
        <v>835</v>
      </c>
      <c r="J7985" s="1">
        <f>MONTH(BART_Rides[[#This Row],[Date]])</f>
        <v>11</v>
      </c>
      <c r="K7985" s="1">
        <f>WEEKDAY(BART_Rides[[#This Row],[Date]],2)</f>
        <v>1</v>
      </c>
      <c r="L7985" s="1" t="str">
        <f>LEFT(BART_Rides[[#This Row],[Lines]],1)</f>
        <v>Y</v>
      </c>
      <c r="M7985" s="1" t="str">
        <f>IF(BART_Rides[[#This Row],[FirstLetter]]="Y","Yes","No")</f>
        <v>Yes</v>
      </c>
      <c r="N7985" s="1" t="str">
        <f>IF(OR(BART_Rides[[#This Row],[Station Code]]="EM", BART_Rides[[#This Row],[Station Code]]="MT", BART_Rides[[#This Row],[Station Code]]="PL", BART_Rides[[#This Row],[Station Code]]="CC"), "Yes", "No")</f>
        <v>No</v>
      </c>
    </row>
    <row r="7986" spans="6:14">
      <c r="F7986" s="3">
        <v>44516</v>
      </c>
      <c r="G7986" s="1" t="s">
        <v>41</v>
      </c>
      <c r="H7986" s="1" t="s">
        <v>105</v>
      </c>
      <c r="I7986" s="1">
        <v>970</v>
      </c>
      <c r="J7986" s="1">
        <f>MONTH(BART_Rides[[#This Row],[Date]])</f>
        <v>11</v>
      </c>
      <c r="K7986" s="1">
        <f>WEEKDAY(BART_Rides[[#This Row],[Date]],2)</f>
        <v>2</v>
      </c>
      <c r="L7986" s="1" t="str">
        <f>LEFT(BART_Rides[[#This Row],[Lines]],1)</f>
        <v>Y</v>
      </c>
      <c r="M7986" s="1" t="str">
        <f>IF(BART_Rides[[#This Row],[FirstLetter]]="Y","Yes","No")</f>
        <v>Yes</v>
      </c>
      <c r="N7986" s="1" t="str">
        <f>IF(OR(BART_Rides[[#This Row],[Station Code]]="EM", BART_Rides[[#This Row],[Station Code]]="MT", BART_Rides[[#This Row],[Station Code]]="PL", BART_Rides[[#This Row],[Station Code]]="CC"), "Yes", "No")</f>
        <v>No</v>
      </c>
    </row>
    <row r="7987" spans="6:14">
      <c r="F7987" s="3">
        <v>44517</v>
      </c>
      <c r="G7987" s="1" t="s">
        <v>41</v>
      </c>
      <c r="H7987" s="1" t="s">
        <v>105</v>
      </c>
      <c r="I7987" s="1">
        <v>1005</v>
      </c>
      <c r="J7987" s="1">
        <f>MONTH(BART_Rides[[#This Row],[Date]])</f>
        <v>11</v>
      </c>
      <c r="K7987" s="1">
        <f>WEEKDAY(BART_Rides[[#This Row],[Date]],2)</f>
        <v>3</v>
      </c>
      <c r="L7987" s="1" t="str">
        <f>LEFT(BART_Rides[[#This Row],[Lines]],1)</f>
        <v>Y</v>
      </c>
      <c r="M7987" s="1" t="str">
        <f>IF(BART_Rides[[#This Row],[FirstLetter]]="Y","Yes","No")</f>
        <v>Yes</v>
      </c>
      <c r="N7987" s="1" t="str">
        <f>IF(OR(BART_Rides[[#This Row],[Station Code]]="EM", BART_Rides[[#This Row],[Station Code]]="MT", BART_Rides[[#This Row],[Station Code]]="PL", BART_Rides[[#This Row],[Station Code]]="CC"), "Yes", "No")</f>
        <v>No</v>
      </c>
    </row>
    <row r="7988" spans="6:14">
      <c r="F7988" s="3">
        <v>44518</v>
      </c>
      <c r="G7988" s="1" t="s">
        <v>41</v>
      </c>
      <c r="H7988" s="1" t="s">
        <v>105</v>
      </c>
      <c r="I7988" s="1">
        <v>1032</v>
      </c>
      <c r="J7988" s="1">
        <f>MONTH(BART_Rides[[#This Row],[Date]])</f>
        <v>11</v>
      </c>
      <c r="K7988" s="1">
        <f>WEEKDAY(BART_Rides[[#This Row],[Date]],2)</f>
        <v>4</v>
      </c>
      <c r="L7988" s="1" t="str">
        <f>LEFT(BART_Rides[[#This Row],[Lines]],1)</f>
        <v>Y</v>
      </c>
      <c r="M7988" s="1" t="str">
        <f>IF(BART_Rides[[#This Row],[FirstLetter]]="Y","Yes","No")</f>
        <v>Yes</v>
      </c>
      <c r="N7988" s="1" t="str">
        <f>IF(OR(BART_Rides[[#This Row],[Station Code]]="EM", BART_Rides[[#This Row],[Station Code]]="MT", BART_Rides[[#This Row],[Station Code]]="PL", BART_Rides[[#This Row],[Station Code]]="CC"), "Yes", "No")</f>
        <v>No</v>
      </c>
    </row>
    <row r="7989" spans="6:14">
      <c r="F7989" s="3">
        <v>44519</v>
      </c>
      <c r="G7989" s="1" t="s">
        <v>41</v>
      </c>
      <c r="H7989" s="1" t="s">
        <v>105</v>
      </c>
      <c r="I7989" s="1">
        <v>884</v>
      </c>
      <c r="J7989" s="1">
        <f>MONTH(BART_Rides[[#This Row],[Date]])</f>
        <v>11</v>
      </c>
      <c r="K7989" s="1">
        <f>WEEKDAY(BART_Rides[[#This Row],[Date]],2)</f>
        <v>5</v>
      </c>
      <c r="L7989" s="1" t="str">
        <f>LEFT(BART_Rides[[#This Row],[Lines]],1)</f>
        <v>Y</v>
      </c>
      <c r="M7989" s="1" t="str">
        <f>IF(BART_Rides[[#This Row],[FirstLetter]]="Y","Yes","No")</f>
        <v>Yes</v>
      </c>
      <c r="N7989" s="1" t="str">
        <f>IF(OR(BART_Rides[[#This Row],[Station Code]]="EM", BART_Rides[[#This Row],[Station Code]]="MT", BART_Rides[[#This Row],[Station Code]]="PL", BART_Rides[[#This Row],[Station Code]]="CC"), "Yes", "No")</f>
        <v>No</v>
      </c>
    </row>
    <row r="7990" spans="6:14">
      <c r="F7990" s="3">
        <v>44520</v>
      </c>
      <c r="G7990" s="1" t="s">
        <v>41</v>
      </c>
      <c r="H7990" s="1" t="s">
        <v>105</v>
      </c>
      <c r="I7990" s="1">
        <v>535</v>
      </c>
      <c r="J7990" s="1">
        <f>MONTH(BART_Rides[[#This Row],[Date]])</f>
        <v>11</v>
      </c>
      <c r="K7990" s="1">
        <f>WEEKDAY(BART_Rides[[#This Row],[Date]],2)</f>
        <v>6</v>
      </c>
      <c r="L7990" s="1" t="str">
        <f>LEFT(BART_Rides[[#This Row],[Lines]],1)</f>
        <v>Y</v>
      </c>
      <c r="M7990" s="1" t="str">
        <f>IF(BART_Rides[[#This Row],[FirstLetter]]="Y","Yes","No")</f>
        <v>Yes</v>
      </c>
      <c r="N7990" s="1" t="str">
        <f>IF(OR(BART_Rides[[#This Row],[Station Code]]="EM", BART_Rides[[#This Row],[Station Code]]="MT", BART_Rides[[#This Row],[Station Code]]="PL", BART_Rides[[#This Row],[Station Code]]="CC"), "Yes", "No")</f>
        <v>No</v>
      </c>
    </row>
    <row r="7991" spans="6:14">
      <c r="F7991" s="3">
        <v>44521</v>
      </c>
      <c r="G7991" s="1" t="s">
        <v>41</v>
      </c>
      <c r="H7991" s="1" t="s">
        <v>105</v>
      </c>
      <c r="I7991" s="1">
        <v>422</v>
      </c>
      <c r="J7991" s="1">
        <f>MONTH(BART_Rides[[#This Row],[Date]])</f>
        <v>11</v>
      </c>
      <c r="K7991" s="1">
        <f>WEEKDAY(BART_Rides[[#This Row],[Date]],2)</f>
        <v>7</v>
      </c>
      <c r="L7991" s="1" t="str">
        <f>LEFT(BART_Rides[[#This Row],[Lines]],1)</f>
        <v>Y</v>
      </c>
      <c r="M7991" s="1" t="str">
        <f>IF(BART_Rides[[#This Row],[FirstLetter]]="Y","Yes","No")</f>
        <v>Yes</v>
      </c>
      <c r="N7991" s="1" t="str">
        <f>IF(OR(BART_Rides[[#This Row],[Station Code]]="EM", BART_Rides[[#This Row],[Station Code]]="MT", BART_Rides[[#This Row],[Station Code]]="PL", BART_Rides[[#This Row],[Station Code]]="CC"), "Yes", "No")</f>
        <v>No</v>
      </c>
    </row>
    <row r="7992" spans="6:14">
      <c r="F7992" s="3">
        <v>44522</v>
      </c>
      <c r="G7992" s="1" t="s">
        <v>41</v>
      </c>
      <c r="H7992" s="1" t="s">
        <v>105</v>
      </c>
      <c r="I7992" s="1">
        <v>779</v>
      </c>
      <c r="J7992" s="1">
        <f>MONTH(BART_Rides[[#This Row],[Date]])</f>
        <v>11</v>
      </c>
      <c r="K7992" s="1">
        <f>WEEKDAY(BART_Rides[[#This Row],[Date]],2)</f>
        <v>1</v>
      </c>
      <c r="L7992" s="1" t="str">
        <f>LEFT(BART_Rides[[#This Row],[Lines]],1)</f>
        <v>Y</v>
      </c>
      <c r="M7992" s="1" t="str">
        <f>IF(BART_Rides[[#This Row],[FirstLetter]]="Y","Yes","No")</f>
        <v>Yes</v>
      </c>
      <c r="N7992" s="1" t="str">
        <f>IF(OR(BART_Rides[[#This Row],[Station Code]]="EM", BART_Rides[[#This Row],[Station Code]]="MT", BART_Rides[[#This Row],[Station Code]]="PL", BART_Rides[[#This Row],[Station Code]]="CC"), "Yes", "No")</f>
        <v>No</v>
      </c>
    </row>
    <row r="7993" spans="6:14">
      <c r="F7993" s="3">
        <v>44523</v>
      </c>
      <c r="G7993" s="1" t="s">
        <v>41</v>
      </c>
      <c r="H7993" s="1" t="s">
        <v>105</v>
      </c>
      <c r="I7993" s="1">
        <v>856</v>
      </c>
      <c r="J7993" s="1">
        <f>MONTH(BART_Rides[[#This Row],[Date]])</f>
        <v>11</v>
      </c>
      <c r="K7993" s="1">
        <f>WEEKDAY(BART_Rides[[#This Row],[Date]],2)</f>
        <v>2</v>
      </c>
      <c r="L7993" s="1" t="str">
        <f>LEFT(BART_Rides[[#This Row],[Lines]],1)</f>
        <v>Y</v>
      </c>
      <c r="M7993" s="1" t="str">
        <f>IF(BART_Rides[[#This Row],[FirstLetter]]="Y","Yes","No")</f>
        <v>Yes</v>
      </c>
      <c r="N7993" s="1" t="str">
        <f>IF(OR(BART_Rides[[#This Row],[Station Code]]="EM", BART_Rides[[#This Row],[Station Code]]="MT", BART_Rides[[#This Row],[Station Code]]="PL", BART_Rides[[#This Row],[Station Code]]="CC"), "Yes", "No")</f>
        <v>No</v>
      </c>
    </row>
    <row r="7994" spans="6:14">
      <c r="F7994" s="3">
        <v>44524</v>
      </c>
      <c r="G7994" s="1" t="s">
        <v>41</v>
      </c>
      <c r="H7994" s="1" t="s">
        <v>105</v>
      </c>
      <c r="I7994" s="1">
        <v>773</v>
      </c>
      <c r="J7994" s="1">
        <f>MONTH(BART_Rides[[#This Row],[Date]])</f>
        <v>11</v>
      </c>
      <c r="K7994" s="1">
        <f>WEEKDAY(BART_Rides[[#This Row],[Date]],2)</f>
        <v>3</v>
      </c>
      <c r="L7994" s="1" t="str">
        <f>LEFT(BART_Rides[[#This Row],[Lines]],1)</f>
        <v>Y</v>
      </c>
      <c r="M7994" s="1" t="str">
        <f>IF(BART_Rides[[#This Row],[FirstLetter]]="Y","Yes","No")</f>
        <v>Yes</v>
      </c>
      <c r="N7994" s="1" t="str">
        <f>IF(OR(BART_Rides[[#This Row],[Station Code]]="EM", BART_Rides[[#This Row],[Station Code]]="MT", BART_Rides[[#This Row],[Station Code]]="PL", BART_Rides[[#This Row],[Station Code]]="CC"), "Yes", "No")</f>
        <v>No</v>
      </c>
    </row>
    <row r="7995" spans="6:14">
      <c r="F7995" s="3">
        <v>44525</v>
      </c>
      <c r="G7995" s="1" t="s">
        <v>41</v>
      </c>
      <c r="H7995" s="1" t="s">
        <v>105</v>
      </c>
      <c r="I7995" s="1">
        <v>277</v>
      </c>
      <c r="J7995" s="1">
        <f>MONTH(BART_Rides[[#This Row],[Date]])</f>
        <v>11</v>
      </c>
      <c r="K7995" s="1">
        <f>WEEKDAY(BART_Rides[[#This Row],[Date]],2)</f>
        <v>4</v>
      </c>
      <c r="L7995" s="1" t="str">
        <f>LEFT(BART_Rides[[#This Row],[Lines]],1)</f>
        <v>Y</v>
      </c>
      <c r="M7995" s="1" t="str">
        <f>IF(BART_Rides[[#This Row],[FirstLetter]]="Y","Yes","No")</f>
        <v>Yes</v>
      </c>
      <c r="N7995" s="1" t="str">
        <f>IF(OR(BART_Rides[[#This Row],[Station Code]]="EM", BART_Rides[[#This Row],[Station Code]]="MT", BART_Rides[[#This Row],[Station Code]]="PL", BART_Rides[[#This Row],[Station Code]]="CC"), "Yes", "No")</f>
        <v>No</v>
      </c>
    </row>
    <row r="7996" spans="6:14">
      <c r="F7996" s="3">
        <v>44526</v>
      </c>
      <c r="G7996" s="1" t="s">
        <v>41</v>
      </c>
      <c r="H7996" s="1" t="s">
        <v>105</v>
      </c>
      <c r="I7996" s="1">
        <v>555</v>
      </c>
      <c r="J7996" s="1">
        <f>MONTH(BART_Rides[[#This Row],[Date]])</f>
        <v>11</v>
      </c>
      <c r="K7996" s="1">
        <f>WEEKDAY(BART_Rides[[#This Row],[Date]],2)</f>
        <v>5</v>
      </c>
      <c r="L7996" s="1" t="str">
        <f>LEFT(BART_Rides[[#This Row],[Lines]],1)</f>
        <v>Y</v>
      </c>
      <c r="M7996" s="1" t="str">
        <f>IF(BART_Rides[[#This Row],[FirstLetter]]="Y","Yes","No")</f>
        <v>Yes</v>
      </c>
      <c r="N7996" s="1" t="str">
        <f>IF(OR(BART_Rides[[#This Row],[Station Code]]="EM", BART_Rides[[#This Row],[Station Code]]="MT", BART_Rides[[#This Row],[Station Code]]="PL", BART_Rides[[#This Row],[Station Code]]="CC"), "Yes", "No")</f>
        <v>No</v>
      </c>
    </row>
    <row r="7997" spans="6:14">
      <c r="F7997" s="3">
        <v>44527</v>
      </c>
      <c r="G7997" s="1" t="s">
        <v>41</v>
      </c>
      <c r="H7997" s="1" t="s">
        <v>105</v>
      </c>
      <c r="I7997" s="1">
        <v>565</v>
      </c>
      <c r="J7997" s="1">
        <f>MONTH(BART_Rides[[#This Row],[Date]])</f>
        <v>11</v>
      </c>
      <c r="K7997" s="1">
        <f>WEEKDAY(BART_Rides[[#This Row],[Date]],2)</f>
        <v>6</v>
      </c>
      <c r="L7997" s="1" t="str">
        <f>LEFT(BART_Rides[[#This Row],[Lines]],1)</f>
        <v>Y</v>
      </c>
      <c r="M7997" s="1" t="str">
        <f>IF(BART_Rides[[#This Row],[FirstLetter]]="Y","Yes","No")</f>
        <v>Yes</v>
      </c>
      <c r="N7997" s="1" t="str">
        <f>IF(OR(BART_Rides[[#This Row],[Station Code]]="EM", BART_Rides[[#This Row],[Station Code]]="MT", BART_Rides[[#This Row],[Station Code]]="PL", BART_Rides[[#This Row],[Station Code]]="CC"), "Yes", "No")</f>
        <v>No</v>
      </c>
    </row>
    <row r="7998" spans="6:14">
      <c r="F7998" s="3">
        <v>44528</v>
      </c>
      <c r="G7998" s="1" t="s">
        <v>41</v>
      </c>
      <c r="H7998" s="1" t="s">
        <v>105</v>
      </c>
      <c r="I7998" s="1">
        <v>381</v>
      </c>
      <c r="J7998" s="1">
        <f>MONTH(BART_Rides[[#This Row],[Date]])</f>
        <v>11</v>
      </c>
      <c r="K7998" s="1">
        <f>WEEKDAY(BART_Rides[[#This Row],[Date]],2)</f>
        <v>7</v>
      </c>
      <c r="L7998" s="1" t="str">
        <f>LEFT(BART_Rides[[#This Row],[Lines]],1)</f>
        <v>Y</v>
      </c>
      <c r="M7998" s="1" t="str">
        <f>IF(BART_Rides[[#This Row],[FirstLetter]]="Y","Yes","No")</f>
        <v>Yes</v>
      </c>
      <c r="N7998" s="1" t="str">
        <f>IF(OR(BART_Rides[[#This Row],[Station Code]]="EM", BART_Rides[[#This Row],[Station Code]]="MT", BART_Rides[[#This Row],[Station Code]]="PL", BART_Rides[[#This Row],[Station Code]]="CC"), "Yes", "No")</f>
        <v>No</v>
      </c>
    </row>
    <row r="7999" spans="6:14">
      <c r="F7999" s="3">
        <v>44529</v>
      </c>
      <c r="G7999" s="1" t="s">
        <v>41</v>
      </c>
      <c r="H7999" s="1" t="s">
        <v>105</v>
      </c>
      <c r="I7999" s="1">
        <v>734</v>
      </c>
      <c r="J7999" s="1">
        <f>MONTH(BART_Rides[[#This Row],[Date]])</f>
        <v>11</v>
      </c>
      <c r="K7999" s="1">
        <f>WEEKDAY(BART_Rides[[#This Row],[Date]],2)</f>
        <v>1</v>
      </c>
      <c r="L7999" s="1" t="str">
        <f>LEFT(BART_Rides[[#This Row],[Lines]],1)</f>
        <v>Y</v>
      </c>
      <c r="M7999" s="1" t="str">
        <f>IF(BART_Rides[[#This Row],[FirstLetter]]="Y","Yes","No")</f>
        <v>Yes</v>
      </c>
      <c r="N7999" s="1" t="str">
        <f>IF(OR(BART_Rides[[#This Row],[Station Code]]="EM", BART_Rides[[#This Row],[Station Code]]="MT", BART_Rides[[#This Row],[Station Code]]="PL", BART_Rides[[#This Row],[Station Code]]="CC"), "Yes", "No")</f>
        <v>No</v>
      </c>
    </row>
    <row r="8000" spans="6:14">
      <c r="F8000" s="3">
        <v>44530</v>
      </c>
      <c r="G8000" s="1" t="s">
        <v>41</v>
      </c>
      <c r="H8000" s="1" t="s">
        <v>105</v>
      </c>
      <c r="I8000" s="1">
        <v>889</v>
      </c>
      <c r="J8000" s="1">
        <f>MONTH(BART_Rides[[#This Row],[Date]])</f>
        <v>11</v>
      </c>
      <c r="K8000" s="1">
        <f>WEEKDAY(BART_Rides[[#This Row],[Date]],2)</f>
        <v>2</v>
      </c>
      <c r="L8000" s="1" t="str">
        <f>LEFT(BART_Rides[[#This Row],[Lines]],1)</f>
        <v>Y</v>
      </c>
      <c r="M8000" s="1" t="str">
        <f>IF(BART_Rides[[#This Row],[FirstLetter]]="Y","Yes","No")</f>
        <v>Yes</v>
      </c>
      <c r="N8000" s="1" t="str">
        <f>IF(OR(BART_Rides[[#This Row],[Station Code]]="EM", BART_Rides[[#This Row],[Station Code]]="MT", BART_Rides[[#This Row],[Station Code]]="PL", BART_Rides[[#This Row],[Station Code]]="CC"), "Yes", "No")</f>
        <v>No</v>
      </c>
    </row>
    <row r="8001" spans="6:14">
      <c r="F8001" s="3">
        <v>44531</v>
      </c>
      <c r="G8001" s="1" t="s">
        <v>41</v>
      </c>
      <c r="H8001" s="1" t="s">
        <v>105</v>
      </c>
      <c r="I8001" s="1">
        <v>885</v>
      </c>
      <c r="J8001" s="1">
        <f>MONTH(BART_Rides[[#This Row],[Date]])</f>
        <v>12</v>
      </c>
      <c r="K8001" s="1">
        <f>WEEKDAY(BART_Rides[[#This Row],[Date]],2)</f>
        <v>3</v>
      </c>
      <c r="L8001" s="1" t="str">
        <f>LEFT(BART_Rides[[#This Row],[Lines]],1)</f>
        <v>Y</v>
      </c>
      <c r="M8001" s="1" t="str">
        <f>IF(BART_Rides[[#This Row],[FirstLetter]]="Y","Yes","No")</f>
        <v>Yes</v>
      </c>
      <c r="N8001" s="1" t="str">
        <f>IF(OR(BART_Rides[[#This Row],[Station Code]]="EM", BART_Rides[[#This Row],[Station Code]]="MT", BART_Rides[[#This Row],[Station Code]]="PL", BART_Rides[[#This Row],[Station Code]]="CC"), "Yes", "No")</f>
        <v>No</v>
      </c>
    </row>
    <row r="8002" spans="6:14">
      <c r="F8002" s="3">
        <v>44532</v>
      </c>
      <c r="G8002" s="1" t="s">
        <v>41</v>
      </c>
      <c r="H8002" s="1" t="s">
        <v>105</v>
      </c>
      <c r="I8002" s="1">
        <v>920</v>
      </c>
      <c r="J8002" s="1">
        <f>MONTH(BART_Rides[[#This Row],[Date]])</f>
        <v>12</v>
      </c>
      <c r="K8002" s="1">
        <f>WEEKDAY(BART_Rides[[#This Row],[Date]],2)</f>
        <v>4</v>
      </c>
      <c r="L8002" s="1" t="str">
        <f>LEFT(BART_Rides[[#This Row],[Lines]],1)</f>
        <v>Y</v>
      </c>
      <c r="M8002" s="1" t="str">
        <f>IF(BART_Rides[[#This Row],[FirstLetter]]="Y","Yes","No")</f>
        <v>Yes</v>
      </c>
      <c r="N8002" s="1" t="str">
        <f>IF(OR(BART_Rides[[#This Row],[Station Code]]="EM", BART_Rides[[#This Row],[Station Code]]="MT", BART_Rides[[#This Row],[Station Code]]="PL", BART_Rides[[#This Row],[Station Code]]="CC"), "Yes", "No")</f>
        <v>No</v>
      </c>
    </row>
    <row r="8003" spans="6:14">
      <c r="F8003" s="3">
        <v>44533</v>
      </c>
      <c r="G8003" s="1" t="s">
        <v>41</v>
      </c>
      <c r="H8003" s="1" t="s">
        <v>105</v>
      </c>
      <c r="I8003" s="1">
        <v>855</v>
      </c>
      <c r="J8003" s="1">
        <f>MONTH(BART_Rides[[#This Row],[Date]])</f>
        <v>12</v>
      </c>
      <c r="K8003" s="1">
        <f>WEEKDAY(BART_Rides[[#This Row],[Date]],2)</f>
        <v>5</v>
      </c>
      <c r="L8003" s="1" t="str">
        <f>LEFT(BART_Rides[[#This Row],[Lines]],1)</f>
        <v>Y</v>
      </c>
      <c r="M8003" s="1" t="str">
        <f>IF(BART_Rides[[#This Row],[FirstLetter]]="Y","Yes","No")</f>
        <v>Yes</v>
      </c>
      <c r="N8003" s="1" t="str">
        <f>IF(OR(BART_Rides[[#This Row],[Station Code]]="EM", BART_Rides[[#This Row],[Station Code]]="MT", BART_Rides[[#This Row],[Station Code]]="PL", BART_Rides[[#This Row],[Station Code]]="CC"), "Yes", "No")</f>
        <v>No</v>
      </c>
    </row>
    <row r="8004" spans="6:14">
      <c r="F8004" s="3">
        <v>44534</v>
      </c>
      <c r="G8004" s="1" t="s">
        <v>41</v>
      </c>
      <c r="H8004" s="1" t="s">
        <v>105</v>
      </c>
      <c r="I8004" s="1">
        <v>498</v>
      </c>
      <c r="J8004" s="1">
        <f>MONTH(BART_Rides[[#This Row],[Date]])</f>
        <v>12</v>
      </c>
      <c r="K8004" s="1">
        <f>WEEKDAY(BART_Rides[[#This Row],[Date]],2)</f>
        <v>6</v>
      </c>
      <c r="L8004" s="1" t="str">
        <f>LEFT(BART_Rides[[#This Row],[Lines]],1)</f>
        <v>Y</v>
      </c>
      <c r="M8004" s="1" t="str">
        <f>IF(BART_Rides[[#This Row],[FirstLetter]]="Y","Yes","No")</f>
        <v>Yes</v>
      </c>
      <c r="N8004" s="1" t="str">
        <f>IF(OR(BART_Rides[[#This Row],[Station Code]]="EM", BART_Rides[[#This Row],[Station Code]]="MT", BART_Rides[[#This Row],[Station Code]]="PL", BART_Rides[[#This Row],[Station Code]]="CC"), "Yes", "No")</f>
        <v>No</v>
      </c>
    </row>
    <row r="8005" spans="6:14">
      <c r="F8005" s="3">
        <v>44535</v>
      </c>
      <c r="G8005" s="1" t="s">
        <v>41</v>
      </c>
      <c r="H8005" s="1" t="s">
        <v>105</v>
      </c>
      <c r="I8005" s="1">
        <v>349</v>
      </c>
      <c r="J8005" s="1">
        <f>MONTH(BART_Rides[[#This Row],[Date]])</f>
        <v>12</v>
      </c>
      <c r="K8005" s="1">
        <f>WEEKDAY(BART_Rides[[#This Row],[Date]],2)</f>
        <v>7</v>
      </c>
      <c r="L8005" s="1" t="str">
        <f>LEFT(BART_Rides[[#This Row],[Lines]],1)</f>
        <v>Y</v>
      </c>
      <c r="M8005" s="1" t="str">
        <f>IF(BART_Rides[[#This Row],[FirstLetter]]="Y","Yes","No")</f>
        <v>Yes</v>
      </c>
      <c r="N8005" s="1" t="str">
        <f>IF(OR(BART_Rides[[#This Row],[Station Code]]="EM", BART_Rides[[#This Row],[Station Code]]="MT", BART_Rides[[#This Row],[Station Code]]="PL", BART_Rides[[#This Row],[Station Code]]="CC"), "Yes", "No")</f>
        <v>No</v>
      </c>
    </row>
    <row r="8006" spans="6:14">
      <c r="F8006" s="3">
        <v>44536</v>
      </c>
      <c r="G8006" s="1" t="s">
        <v>41</v>
      </c>
      <c r="H8006" s="1" t="s">
        <v>105</v>
      </c>
      <c r="I8006" s="1">
        <v>815</v>
      </c>
      <c r="J8006" s="1">
        <f>MONTH(BART_Rides[[#This Row],[Date]])</f>
        <v>12</v>
      </c>
      <c r="K8006" s="1">
        <f>WEEKDAY(BART_Rides[[#This Row],[Date]],2)</f>
        <v>1</v>
      </c>
      <c r="L8006" s="1" t="str">
        <f>LEFT(BART_Rides[[#This Row],[Lines]],1)</f>
        <v>Y</v>
      </c>
      <c r="M8006" s="1" t="str">
        <f>IF(BART_Rides[[#This Row],[FirstLetter]]="Y","Yes","No")</f>
        <v>Yes</v>
      </c>
      <c r="N8006" s="1" t="str">
        <f>IF(OR(BART_Rides[[#This Row],[Station Code]]="EM", BART_Rides[[#This Row],[Station Code]]="MT", BART_Rides[[#This Row],[Station Code]]="PL", BART_Rides[[#This Row],[Station Code]]="CC"), "Yes", "No")</f>
        <v>No</v>
      </c>
    </row>
    <row r="8007" spans="6:14">
      <c r="F8007" s="3">
        <v>44537</v>
      </c>
      <c r="G8007" s="1" t="s">
        <v>41</v>
      </c>
      <c r="H8007" s="1" t="s">
        <v>105</v>
      </c>
      <c r="I8007" s="1">
        <v>915</v>
      </c>
      <c r="J8007" s="1">
        <f>MONTH(BART_Rides[[#This Row],[Date]])</f>
        <v>12</v>
      </c>
      <c r="K8007" s="1">
        <f>WEEKDAY(BART_Rides[[#This Row],[Date]],2)</f>
        <v>2</v>
      </c>
      <c r="L8007" s="1" t="str">
        <f>LEFT(BART_Rides[[#This Row],[Lines]],1)</f>
        <v>Y</v>
      </c>
      <c r="M8007" s="1" t="str">
        <f>IF(BART_Rides[[#This Row],[FirstLetter]]="Y","Yes","No")</f>
        <v>Yes</v>
      </c>
      <c r="N8007" s="1" t="str">
        <f>IF(OR(BART_Rides[[#This Row],[Station Code]]="EM", BART_Rides[[#This Row],[Station Code]]="MT", BART_Rides[[#This Row],[Station Code]]="PL", BART_Rides[[#This Row],[Station Code]]="CC"), "Yes", "No")</f>
        <v>No</v>
      </c>
    </row>
    <row r="8008" spans="6:14">
      <c r="F8008" s="3">
        <v>44538</v>
      </c>
      <c r="G8008" s="1" t="s">
        <v>41</v>
      </c>
      <c r="H8008" s="1" t="s">
        <v>105</v>
      </c>
      <c r="I8008" s="1">
        <v>1060</v>
      </c>
      <c r="J8008" s="1">
        <f>MONTH(BART_Rides[[#This Row],[Date]])</f>
        <v>12</v>
      </c>
      <c r="K8008" s="1">
        <f>WEEKDAY(BART_Rides[[#This Row],[Date]],2)</f>
        <v>3</v>
      </c>
      <c r="L8008" s="1" t="str">
        <f>LEFT(BART_Rides[[#This Row],[Lines]],1)</f>
        <v>Y</v>
      </c>
      <c r="M8008" s="1" t="str">
        <f>IF(BART_Rides[[#This Row],[FirstLetter]]="Y","Yes","No")</f>
        <v>Yes</v>
      </c>
      <c r="N8008" s="1" t="str">
        <f>IF(OR(BART_Rides[[#This Row],[Station Code]]="EM", BART_Rides[[#This Row],[Station Code]]="MT", BART_Rides[[#This Row],[Station Code]]="PL", BART_Rides[[#This Row],[Station Code]]="CC"), "Yes", "No")</f>
        <v>No</v>
      </c>
    </row>
    <row r="8009" spans="6:14">
      <c r="F8009" s="3">
        <v>44539</v>
      </c>
      <c r="G8009" s="1" t="s">
        <v>41</v>
      </c>
      <c r="H8009" s="1" t="s">
        <v>105</v>
      </c>
      <c r="I8009" s="1">
        <v>970</v>
      </c>
      <c r="J8009" s="1">
        <f>MONTH(BART_Rides[[#This Row],[Date]])</f>
        <v>12</v>
      </c>
      <c r="K8009" s="1">
        <f>WEEKDAY(BART_Rides[[#This Row],[Date]],2)</f>
        <v>4</v>
      </c>
      <c r="L8009" s="1" t="str">
        <f>LEFT(BART_Rides[[#This Row],[Lines]],1)</f>
        <v>Y</v>
      </c>
      <c r="M8009" s="1" t="str">
        <f>IF(BART_Rides[[#This Row],[FirstLetter]]="Y","Yes","No")</f>
        <v>Yes</v>
      </c>
      <c r="N8009" s="1" t="str">
        <f>IF(OR(BART_Rides[[#This Row],[Station Code]]="EM", BART_Rides[[#This Row],[Station Code]]="MT", BART_Rides[[#This Row],[Station Code]]="PL", BART_Rides[[#This Row],[Station Code]]="CC"), "Yes", "No")</f>
        <v>No</v>
      </c>
    </row>
    <row r="8010" spans="6:14">
      <c r="F8010" s="3">
        <v>44540</v>
      </c>
      <c r="G8010" s="1" t="s">
        <v>41</v>
      </c>
      <c r="H8010" s="1" t="s">
        <v>105</v>
      </c>
      <c r="I8010" s="1">
        <v>947</v>
      </c>
      <c r="J8010" s="1">
        <f>MONTH(BART_Rides[[#This Row],[Date]])</f>
        <v>12</v>
      </c>
      <c r="K8010" s="1">
        <f>WEEKDAY(BART_Rides[[#This Row],[Date]],2)</f>
        <v>5</v>
      </c>
      <c r="L8010" s="1" t="str">
        <f>LEFT(BART_Rides[[#This Row],[Lines]],1)</f>
        <v>Y</v>
      </c>
      <c r="M8010" s="1" t="str">
        <f>IF(BART_Rides[[#This Row],[FirstLetter]]="Y","Yes","No")</f>
        <v>Yes</v>
      </c>
      <c r="N8010" s="1" t="str">
        <f>IF(OR(BART_Rides[[#This Row],[Station Code]]="EM", BART_Rides[[#This Row],[Station Code]]="MT", BART_Rides[[#This Row],[Station Code]]="PL", BART_Rides[[#This Row],[Station Code]]="CC"), "Yes", "No")</f>
        <v>No</v>
      </c>
    </row>
    <row r="8011" spans="6:14">
      <c r="F8011" s="3">
        <v>44541</v>
      </c>
      <c r="G8011" s="1" t="s">
        <v>41</v>
      </c>
      <c r="H8011" s="1" t="s">
        <v>105</v>
      </c>
      <c r="I8011" s="1">
        <v>685</v>
      </c>
      <c r="J8011" s="1">
        <f>MONTH(BART_Rides[[#This Row],[Date]])</f>
        <v>12</v>
      </c>
      <c r="K8011" s="1">
        <f>WEEKDAY(BART_Rides[[#This Row],[Date]],2)</f>
        <v>6</v>
      </c>
      <c r="L8011" s="1" t="str">
        <f>LEFT(BART_Rides[[#This Row],[Lines]],1)</f>
        <v>Y</v>
      </c>
      <c r="M8011" s="1" t="str">
        <f>IF(BART_Rides[[#This Row],[FirstLetter]]="Y","Yes","No")</f>
        <v>Yes</v>
      </c>
      <c r="N8011" s="1" t="str">
        <f>IF(OR(BART_Rides[[#This Row],[Station Code]]="EM", BART_Rides[[#This Row],[Station Code]]="MT", BART_Rides[[#This Row],[Station Code]]="PL", BART_Rides[[#This Row],[Station Code]]="CC"), "Yes", "No")</f>
        <v>No</v>
      </c>
    </row>
    <row r="8012" spans="6:14">
      <c r="F8012" s="3">
        <v>44542</v>
      </c>
      <c r="G8012" s="1" t="s">
        <v>41</v>
      </c>
      <c r="H8012" s="1" t="s">
        <v>105</v>
      </c>
      <c r="I8012" s="1">
        <v>316</v>
      </c>
      <c r="J8012" s="1">
        <f>MONTH(BART_Rides[[#This Row],[Date]])</f>
        <v>12</v>
      </c>
      <c r="K8012" s="1">
        <f>WEEKDAY(BART_Rides[[#This Row],[Date]],2)</f>
        <v>7</v>
      </c>
      <c r="L8012" s="1" t="str">
        <f>LEFT(BART_Rides[[#This Row],[Lines]],1)</f>
        <v>Y</v>
      </c>
      <c r="M8012" s="1" t="str">
        <f>IF(BART_Rides[[#This Row],[FirstLetter]]="Y","Yes","No")</f>
        <v>Yes</v>
      </c>
      <c r="N8012" s="1" t="str">
        <f>IF(OR(BART_Rides[[#This Row],[Station Code]]="EM", BART_Rides[[#This Row],[Station Code]]="MT", BART_Rides[[#This Row],[Station Code]]="PL", BART_Rides[[#This Row],[Station Code]]="CC"), "Yes", "No")</f>
        <v>No</v>
      </c>
    </row>
    <row r="8013" spans="6:14">
      <c r="F8013" s="3">
        <v>44543</v>
      </c>
      <c r="G8013" s="1" t="s">
        <v>41</v>
      </c>
      <c r="H8013" s="1" t="s">
        <v>105</v>
      </c>
      <c r="I8013" s="1">
        <v>702</v>
      </c>
      <c r="J8013" s="1">
        <f>MONTH(BART_Rides[[#This Row],[Date]])</f>
        <v>12</v>
      </c>
      <c r="K8013" s="1">
        <f>WEEKDAY(BART_Rides[[#This Row],[Date]],2)</f>
        <v>1</v>
      </c>
      <c r="L8013" s="1" t="str">
        <f>LEFT(BART_Rides[[#This Row],[Lines]],1)</f>
        <v>Y</v>
      </c>
      <c r="M8013" s="1" t="str">
        <f>IF(BART_Rides[[#This Row],[FirstLetter]]="Y","Yes","No")</f>
        <v>Yes</v>
      </c>
      <c r="N8013" s="1" t="str">
        <f>IF(OR(BART_Rides[[#This Row],[Station Code]]="EM", BART_Rides[[#This Row],[Station Code]]="MT", BART_Rides[[#This Row],[Station Code]]="PL", BART_Rides[[#This Row],[Station Code]]="CC"), "Yes", "No")</f>
        <v>No</v>
      </c>
    </row>
    <row r="8014" spans="6:14">
      <c r="F8014" s="3">
        <v>44544</v>
      </c>
      <c r="G8014" s="1" t="s">
        <v>41</v>
      </c>
      <c r="H8014" s="1" t="s">
        <v>105</v>
      </c>
      <c r="I8014" s="1">
        <v>864</v>
      </c>
      <c r="J8014" s="1">
        <f>MONTH(BART_Rides[[#This Row],[Date]])</f>
        <v>12</v>
      </c>
      <c r="K8014" s="1">
        <f>WEEKDAY(BART_Rides[[#This Row],[Date]],2)</f>
        <v>2</v>
      </c>
      <c r="L8014" s="1" t="str">
        <f>LEFT(BART_Rides[[#This Row],[Lines]],1)</f>
        <v>Y</v>
      </c>
      <c r="M8014" s="1" t="str">
        <f>IF(BART_Rides[[#This Row],[FirstLetter]]="Y","Yes","No")</f>
        <v>Yes</v>
      </c>
      <c r="N8014" s="1" t="str">
        <f>IF(OR(BART_Rides[[#This Row],[Station Code]]="EM", BART_Rides[[#This Row],[Station Code]]="MT", BART_Rides[[#This Row],[Station Code]]="PL", BART_Rides[[#This Row],[Station Code]]="CC"), "Yes", "No")</f>
        <v>No</v>
      </c>
    </row>
    <row r="8015" spans="6:14">
      <c r="F8015" s="3">
        <v>44545</v>
      </c>
      <c r="G8015" s="1" t="s">
        <v>41</v>
      </c>
      <c r="H8015" s="1" t="s">
        <v>105</v>
      </c>
      <c r="I8015" s="1">
        <v>966</v>
      </c>
      <c r="J8015" s="1">
        <f>MONTH(BART_Rides[[#This Row],[Date]])</f>
        <v>12</v>
      </c>
      <c r="K8015" s="1">
        <f>WEEKDAY(BART_Rides[[#This Row],[Date]],2)</f>
        <v>3</v>
      </c>
      <c r="L8015" s="1" t="str">
        <f>LEFT(BART_Rides[[#This Row],[Lines]],1)</f>
        <v>Y</v>
      </c>
      <c r="M8015" s="1" t="str">
        <f>IF(BART_Rides[[#This Row],[FirstLetter]]="Y","Yes","No")</f>
        <v>Yes</v>
      </c>
      <c r="N8015" s="1" t="str">
        <f>IF(OR(BART_Rides[[#This Row],[Station Code]]="EM", BART_Rides[[#This Row],[Station Code]]="MT", BART_Rides[[#This Row],[Station Code]]="PL", BART_Rides[[#This Row],[Station Code]]="CC"), "Yes", "No")</f>
        <v>No</v>
      </c>
    </row>
    <row r="8016" spans="6:14">
      <c r="F8016" s="3">
        <v>44546</v>
      </c>
      <c r="G8016" s="1" t="s">
        <v>41</v>
      </c>
      <c r="H8016" s="1" t="s">
        <v>105</v>
      </c>
      <c r="I8016" s="1">
        <v>1002</v>
      </c>
      <c r="J8016" s="1">
        <f>MONTH(BART_Rides[[#This Row],[Date]])</f>
        <v>12</v>
      </c>
      <c r="K8016" s="1">
        <f>WEEKDAY(BART_Rides[[#This Row],[Date]],2)</f>
        <v>4</v>
      </c>
      <c r="L8016" s="1" t="str">
        <f>LEFT(BART_Rides[[#This Row],[Lines]],1)</f>
        <v>Y</v>
      </c>
      <c r="M8016" s="1" t="str">
        <f>IF(BART_Rides[[#This Row],[FirstLetter]]="Y","Yes","No")</f>
        <v>Yes</v>
      </c>
      <c r="N8016" s="1" t="str">
        <f>IF(OR(BART_Rides[[#This Row],[Station Code]]="EM", BART_Rides[[#This Row],[Station Code]]="MT", BART_Rides[[#This Row],[Station Code]]="PL", BART_Rides[[#This Row],[Station Code]]="CC"), "Yes", "No")</f>
        <v>No</v>
      </c>
    </row>
    <row r="8017" spans="6:14">
      <c r="F8017" s="3">
        <v>44547</v>
      </c>
      <c r="G8017" s="1" t="s">
        <v>41</v>
      </c>
      <c r="H8017" s="1" t="s">
        <v>105</v>
      </c>
      <c r="I8017" s="1">
        <v>932</v>
      </c>
      <c r="J8017" s="1">
        <f>MONTH(BART_Rides[[#This Row],[Date]])</f>
        <v>12</v>
      </c>
      <c r="K8017" s="1">
        <f>WEEKDAY(BART_Rides[[#This Row],[Date]],2)</f>
        <v>5</v>
      </c>
      <c r="L8017" s="1" t="str">
        <f>LEFT(BART_Rides[[#This Row],[Lines]],1)</f>
        <v>Y</v>
      </c>
      <c r="M8017" s="1" t="str">
        <f>IF(BART_Rides[[#This Row],[FirstLetter]]="Y","Yes","No")</f>
        <v>Yes</v>
      </c>
      <c r="N8017" s="1" t="str">
        <f>IF(OR(BART_Rides[[#This Row],[Station Code]]="EM", BART_Rides[[#This Row],[Station Code]]="MT", BART_Rides[[#This Row],[Station Code]]="PL", BART_Rides[[#This Row],[Station Code]]="CC"), "Yes", "No")</f>
        <v>No</v>
      </c>
    </row>
    <row r="8018" spans="6:14">
      <c r="F8018" s="3">
        <v>44548</v>
      </c>
      <c r="G8018" s="1" t="s">
        <v>41</v>
      </c>
      <c r="H8018" s="1" t="s">
        <v>105</v>
      </c>
      <c r="I8018" s="1">
        <v>548</v>
      </c>
      <c r="J8018" s="1">
        <f>MONTH(BART_Rides[[#This Row],[Date]])</f>
        <v>12</v>
      </c>
      <c r="K8018" s="1">
        <f>WEEKDAY(BART_Rides[[#This Row],[Date]],2)</f>
        <v>6</v>
      </c>
      <c r="L8018" s="1" t="str">
        <f>LEFT(BART_Rides[[#This Row],[Lines]],1)</f>
        <v>Y</v>
      </c>
      <c r="M8018" s="1" t="str">
        <f>IF(BART_Rides[[#This Row],[FirstLetter]]="Y","Yes","No")</f>
        <v>Yes</v>
      </c>
      <c r="N8018" s="1" t="str">
        <f>IF(OR(BART_Rides[[#This Row],[Station Code]]="EM", BART_Rides[[#This Row],[Station Code]]="MT", BART_Rides[[#This Row],[Station Code]]="PL", BART_Rides[[#This Row],[Station Code]]="CC"), "Yes", "No")</f>
        <v>No</v>
      </c>
    </row>
    <row r="8019" spans="6:14">
      <c r="F8019" s="3">
        <v>44549</v>
      </c>
      <c r="G8019" s="1" t="s">
        <v>41</v>
      </c>
      <c r="H8019" s="1" t="s">
        <v>105</v>
      </c>
      <c r="I8019" s="1">
        <v>391</v>
      </c>
      <c r="J8019" s="1">
        <f>MONTH(BART_Rides[[#This Row],[Date]])</f>
        <v>12</v>
      </c>
      <c r="K8019" s="1">
        <f>WEEKDAY(BART_Rides[[#This Row],[Date]],2)</f>
        <v>7</v>
      </c>
      <c r="L8019" s="1" t="str">
        <f>LEFT(BART_Rides[[#This Row],[Lines]],1)</f>
        <v>Y</v>
      </c>
      <c r="M8019" s="1" t="str">
        <f>IF(BART_Rides[[#This Row],[FirstLetter]]="Y","Yes","No")</f>
        <v>Yes</v>
      </c>
      <c r="N8019" s="1" t="str">
        <f>IF(OR(BART_Rides[[#This Row],[Station Code]]="EM", BART_Rides[[#This Row],[Station Code]]="MT", BART_Rides[[#This Row],[Station Code]]="PL", BART_Rides[[#This Row],[Station Code]]="CC"), "Yes", "No")</f>
        <v>No</v>
      </c>
    </row>
    <row r="8020" spans="6:14">
      <c r="F8020" s="3">
        <v>44550</v>
      </c>
      <c r="G8020" s="1" t="s">
        <v>41</v>
      </c>
      <c r="H8020" s="1" t="s">
        <v>105</v>
      </c>
      <c r="I8020" s="1">
        <v>680</v>
      </c>
      <c r="J8020" s="1">
        <f>MONTH(BART_Rides[[#This Row],[Date]])</f>
        <v>12</v>
      </c>
      <c r="K8020" s="1">
        <f>WEEKDAY(BART_Rides[[#This Row],[Date]],2)</f>
        <v>1</v>
      </c>
      <c r="L8020" s="1" t="str">
        <f>LEFT(BART_Rides[[#This Row],[Lines]],1)</f>
        <v>Y</v>
      </c>
      <c r="M8020" s="1" t="str">
        <f>IF(BART_Rides[[#This Row],[FirstLetter]]="Y","Yes","No")</f>
        <v>Yes</v>
      </c>
      <c r="N8020" s="1" t="str">
        <f>IF(OR(BART_Rides[[#This Row],[Station Code]]="EM", BART_Rides[[#This Row],[Station Code]]="MT", BART_Rides[[#This Row],[Station Code]]="PL", BART_Rides[[#This Row],[Station Code]]="CC"), "Yes", "No")</f>
        <v>No</v>
      </c>
    </row>
    <row r="8021" spans="6:14">
      <c r="F8021" s="3">
        <v>44551</v>
      </c>
      <c r="G8021" s="1" t="s">
        <v>41</v>
      </c>
      <c r="H8021" s="1" t="s">
        <v>105</v>
      </c>
      <c r="I8021" s="1">
        <v>699</v>
      </c>
      <c r="J8021" s="1">
        <f>MONTH(BART_Rides[[#This Row],[Date]])</f>
        <v>12</v>
      </c>
      <c r="K8021" s="1">
        <f>WEEKDAY(BART_Rides[[#This Row],[Date]],2)</f>
        <v>2</v>
      </c>
      <c r="L8021" s="1" t="str">
        <f>LEFT(BART_Rides[[#This Row],[Lines]],1)</f>
        <v>Y</v>
      </c>
      <c r="M8021" s="1" t="str">
        <f>IF(BART_Rides[[#This Row],[FirstLetter]]="Y","Yes","No")</f>
        <v>Yes</v>
      </c>
      <c r="N8021" s="1" t="str">
        <f>IF(OR(BART_Rides[[#This Row],[Station Code]]="EM", BART_Rides[[#This Row],[Station Code]]="MT", BART_Rides[[#This Row],[Station Code]]="PL", BART_Rides[[#This Row],[Station Code]]="CC"), "Yes", "No")</f>
        <v>No</v>
      </c>
    </row>
    <row r="8022" spans="6:14">
      <c r="F8022" s="3">
        <v>44552</v>
      </c>
      <c r="G8022" s="1" t="s">
        <v>41</v>
      </c>
      <c r="H8022" s="1" t="s">
        <v>105</v>
      </c>
      <c r="I8022" s="1">
        <v>658</v>
      </c>
      <c r="J8022" s="1">
        <f>MONTH(BART_Rides[[#This Row],[Date]])</f>
        <v>12</v>
      </c>
      <c r="K8022" s="1">
        <f>WEEKDAY(BART_Rides[[#This Row],[Date]],2)</f>
        <v>3</v>
      </c>
      <c r="L8022" s="1" t="str">
        <f>LEFT(BART_Rides[[#This Row],[Lines]],1)</f>
        <v>Y</v>
      </c>
      <c r="M8022" s="1" t="str">
        <f>IF(BART_Rides[[#This Row],[FirstLetter]]="Y","Yes","No")</f>
        <v>Yes</v>
      </c>
      <c r="N8022" s="1" t="str">
        <f>IF(OR(BART_Rides[[#This Row],[Station Code]]="EM", BART_Rides[[#This Row],[Station Code]]="MT", BART_Rides[[#This Row],[Station Code]]="PL", BART_Rides[[#This Row],[Station Code]]="CC"), "Yes", "No")</f>
        <v>No</v>
      </c>
    </row>
    <row r="8023" spans="6:14">
      <c r="F8023" s="3">
        <v>44553</v>
      </c>
      <c r="G8023" s="1" t="s">
        <v>41</v>
      </c>
      <c r="H8023" s="1" t="s">
        <v>105</v>
      </c>
      <c r="I8023" s="1">
        <v>561</v>
      </c>
      <c r="J8023" s="1">
        <f>MONTH(BART_Rides[[#This Row],[Date]])</f>
        <v>12</v>
      </c>
      <c r="K8023" s="1">
        <f>WEEKDAY(BART_Rides[[#This Row],[Date]],2)</f>
        <v>4</v>
      </c>
      <c r="L8023" s="1" t="str">
        <f>LEFT(BART_Rides[[#This Row],[Lines]],1)</f>
        <v>Y</v>
      </c>
      <c r="M8023" s="1" t="str">
        <f>IF(BART_Rides[[#This Row],[FirstLetter]]="Y","Yes","No")</f>
        <v>Yes</v>
      </c>
      <c r="N8023" s="1" t="str">
        <f>IF(OR(BART_Rides[[#This Row],[Station Code]]="EM", BART_Rides[[#This Row],[Station Code]]="MT", BART_Rides[[#This Row],[Station Code]]="PL", BART_Rides[[#This Row],[Station Code]]="CC"), "Yes", "No")</f>
        <v>No</v>
      </c>
    </row>
    <row r="8024" spans="6:14">
      <c r="F8024" s="3">
        <v>44554</v>
      </c>
      <c r="G8024" s="1" t="s">
        <v>41</v>
      </c>
      <c r="H8024" s="1" t="s">
        <v>105</v>
      </c>
      <c r="I8024" s="1">
        <v>339</v>
      </c>
      <c r="J8024" s="1">
        <f>MONTH(BART_Rides[[#This Row],[Date]])</f>
        <v>12</v>
      </c>
      <c r="K8024" s="1">
        <f>WEEKDAY(BART_Rides[[#This Row],[Date]],2)</f>
        <v>5</v>
      </c>
      <c r="L8024" s="1" t="str">
        <f>LEFT(BART_Rides[[#This Row],[Lines]],1)</f>
        <v>Y</v>
      </c>
      <c r="M8024" s="1" t="str">
        <f>IF(BART_Rides[[#This Row],[FirstLetter]]="Y","Yes","No")</f>
        <v>Yes</v>
      </c>
      <c r="N8024" s="1" t="str">
        <f>IF(OR(BART_Rides[[#This Row],[Station Code]]="EM", BART_Rides[[#This Row],[Station Code]]="MT", BART_Rides[[#This Row],[Station Code]]="PL", BART_Rides[[#This Row],[Station Code]]="CC"), "Yes", "No")</f>
        <v>No</v>
      </c>
    </row>
    <row r="8025" spans="6:14">
      <c r="F8025" s="3">
        <v>44555</v>
      </c>
      <c r="G8025" s="1" t="s">
        <v>41</v>
      </c>
      <c r="H8025" s="1" t="s">
        <v>105</v>
      </c>
      <c r="I8025" s="1">
        <v>110</v>
      </c>
      <c r="J8025" s="1">
        <f>MONTH(BART_Rides[[#This Row],[Date]])</f>
        <v>12</v>
      </c>
      <c r="K8025" s="1">
        <f>WEEKDAY(BART_Rides[[#This Row],[Date]],2)</f>
        <v>6</v>
      </c>
      <c r="L8025" s="1" t="str">
        <f>LEFT(BART_Rides[[#This Row],[Lines]],1)</f>
        <v>Y</v>
      </c>
      <c r="M8025" s="1" t="str">
        <f>IF(BART_Rides[[#This Row],[FirstLetter]]="Y","Yes","No")</f>
        <v>Yes</v>
      </c>
      <c r="N8025" s="1" t="str">
        <f>IF(OR(BART_Rides[[#This Row],[Station Code]]="EM", BART_Rides[[#This Row],[Station Code]]="MT", BART_Rides[[#This Row],[Station Code]]="PL", BART_Rides[[#This Row],[Station Code]]="CC"), "Yes", "No")</f>
        <v>No</v>
      </c>
    </row>
    <row r="8026" spans="6:14">
      <c r="F8026" s="3">
        <v>44556</v>
      </c>
      <c r="G8026" s="1" t="s">
        <v>41</v>
      </c>
      <c r="H8026" s="1" t="s">
        <v>105</v>
      </c>
      <c r="I8026" s="1">
        <v>203</v>
      </c>
      <c r="J8026" s="1">
        <f>MONTH(BART_Rides[[#This Row],[Date]])</f>
        <v>12</v>
      </c>
      <c r="K8026" s="1">
        <f>WEEKDAY(BART_Rides[[#This Row],[Date]],2)</f>
        <v>7</v>
      </c>
      <c r="L8026" s="1" t="str">
        <f>LEFT(BART_Rides[[#This Row],[Lines]],1)</f>
        <v>Y</v>
      </c>
      <c r="M8026" s="1" t="str">
        <f>IF(BART_Rides[[#This Row],[FirstLetter]]="Y","Yes","No")</f>
        <v>Yes</v>
      </c>
      <c r="N8026" s="1" t="str">
        <f>IF(OR(BART_Rides[[#This Row],[Station Code]]="EM", BART_Rides[[#This Row],[Station Code]]="MT", BART_Rides[[#This Row],[Station Code]]="PL", BART_Rides[[#This Row],[Station Code]]="CC"), "Yes", "No")</f>
        <v>No</v>
      </c>
    </row>
    <row r="8027" spans="6:14">
      <c r="F8027" s="3">
        <v>44557</v>
      </c>
      <c r="G8027" s="1" t="s">
        <v>41</v>
      </c>
      <c r="H8027" s="1" t="s">
        <v>105</v>
      </c>
      <c r="I8027" s="1">
        <v>440</v>
      </c>
      <c r="J8027" s="1">
        <f>MONTH(BART_Rides[[#This Row],[Date]])</f>
        <v>12</v>
      </c>
      <c r="K8027" s="1">
        <f>WEEKDAY(BART_Rides[[#This Row],[Date]],2)</f>
        <v>1</v>
      </c>
      <c r="L8027" s="1" t="str">
        <f>LEFT(BART_Rides[[#This Row],[Lines]],1)</f>
        <v>Y</v>
      </c>
      <c r="M8027" s="1" t="str">
        <f>IF(BART_Rides[[#This Row],[FirstLetter]]="Y","Yes","No")</f>
        <v>Yes</v>
      </c>
      <c r="N8027" s="1" t="str">
        <f>IF(OR(BART_Rides[[#This Row],[Station Code]]="EM", BART_Rides[[#This Row],[Station Code]]="MT", BART_Rides[[#This Row],[Station Code]]="PL", BART_Rides[[#This Row],[Station Code]]="CC"), "Yes", "No")</f>
        <v>No</v>
      </c>
    </row>
    <row r="8028" spans="6:14">
      <c r="F8028" s="3">
        <v>44558</v>
      </c>
      <c r="G8028" s="1" t="s">
        <v>41</v>
      </c>
      <c r="H8028" s="1" t="s">
        <v>105</v>
      </c>
      <c r="I8028" s="1">
        <v>488</v>
      </c>
      <c r="J8028" s="1">
        <f>MONTH(BART_Rides[[#This Row],[Date]])</f>
        <v>12</v>
      </c>
      <c r="K8028" s="1">
        <f>WEEKDAY(BART_Rides[[#This Row],[Date]],2)</f>
        <v>2</v>
      </c>
      <c r="L8028" s="1" t="str">
        <f>LEFT(BART_Rides[[#This Row],[Lines]],1)</f>
        <v>Y</v>
      </c>
      <c r="M8028" s="1" t="str">
        <f>IF(BART_Rides[[#This Row],[FirstLetter]]="Y","Yes","No")</f>
        <v>Yes</v>
      </c>
      <c r="N8028" s="1" t="str">
        <f>IF(OR(BART_Rides[[#This Row],[Station Code]]="EM", BART_Rides[[#This Row],[Station Code]]="MT", BART_Rides[[#This Row],[Station Code]]="PL", BART_Rides[[#This Row],[Station Code]]="CC"), "Yes", "No")</f>
        <v>No</v>
      </c>
    </row>
    <row r="8029" spans="6:14">
      <c r="F8029" s="3">
        <v>44559</v>
      </c>
      <c r="G8029" s="1" t="s">
        <v>41</v>
      </c>
      <c r="H8029" s="1" t="s">
        <v>105</v>
      </c>
      <c r="I8029" s="1">
        <v>488</v>
      </c>
      <c r="J8029" s="1">
        <f>MONTH(BART_Rides[[#This Row],[Date]])</f>
        <v>12</v>
      </c>
      <c r="K8029" s="1">
        <f>WEEKDAY(BART_Rides[[#This Row],[Date]],2)</f>
        <v>3</v>
      </c>
      <c r="L8029" s="1" t="str">
        <f>LEFT(BART_Rides[[#This Row],[Lines]],1)</f>
        <v>Y</v>
      </c>
      <c r="M8029" s="1" t="str">
        <f>IF(BART_Rides[[#This Row],[FirstLetter]]="Y","Yes","No")</f>
        <v>Yes</v>
      </c>
      <c r="N8029" s="1" t="str">
        <f>IF(OR(BART_Rides[[#This Row],[Station Code]]="EM", BART_Rides[[#This Row],[Station Code]]="MT", BART_Rides[[#This Row],[Station Code]]="PL", BART_Rides[[#This Row],[Station Code]]="CC"), "Yes", "No")</f>
        <v>No</v>
      </c>
    </row>
    <row r="8030" spans="6:14">
      <c r="F8030" s="3">
        <v>44560</v>
      </c>
      <c r="G8030" s="1" t="s">
        <v>41</v>
      </c>
      <c r="H8030" s="1" t="s">
        <v>105</v>
      </c>
      <c r="I8030" s="1">
        <v>525</v>
      </c>
      <c r="J8030" s="1">
        <f>MONTH(BART_Rides[[#This Row],[Date]])</f>
        <v>12</v>
      </c>
      <c r="K8030" s="1">
        <f>WEEKDAY(BART_Rides[[#This Row],[Date]],2)</f>
        <v>4</v>
      </c>
      <c r="L8030" s="1" t="str">
        <f>LEFT(BART_Rides[[#This Row],[Lines]],1)</f>
        <v>Y</v>
      </c>
      <c r="M8030" s="1" t="str">
        <f>IF(BART_Rides[[#This Row],[FirstLetter]]="Y","Yes","No")</f>
        <v>Yes</v>
      </c>
      <c r="N8030" s="1" t="str">
        <f>IF(OR(BART_Rides[[#This Row],[Station Code]]="EM", BART_Rides[[#This Row],[Station Code]]="MT", BART_Rides[[#This Row],[Station Code]]="PL", BART_Rides[[#This Row],[Station Code]]="CC"), "Yes", "No")</f>
        <v>No</v>
      </c>
    </row>
    <row r="8031" spans="6:14">
      <c r="F8031" s="3">
        <v>44561</v>
      </c>
      <c r="G8031" s="1" t="s">
        <v>41</v>
      </c>
      <c r="H8031" s="1" t="s">
        <v>105</v>
      </c>
      <c r="I8031" s="1">
        <v>369</v>
      </c>
      <c r="J8031" s="1">
        <f>MONTH(BART_Rides[[#This Row],[Date]])</f>
        <v>12</v>
      </c>
      <c r="K8031" s="1">
        <f>WEEKDAY(BART_Rides[[#This Row],[Date]],2)</f>
        <v>5</v>
      </c>
      <c r="L8031" s="1" t="str">
        <f>LEFT(BART_Rides[[#This Row],[Lines]],1)</f>
        <v>Y</v>
      </c>
      <c r="M8031" s="1" t="str">
        <f>IF(BART_Rides[[#This Row],[FirstLetter]]="Y","Yes","No")</f>
        <v>Yes</v>
      </c>
      <c r="N8031" s="1" t="str">
        <f>IF(OR(BART_Rides[[#This Row],[Station Code]]="EM", BART_Rides[[#This Row],[Station Code]]="MT", BART_Rides[[#This Row],[Station Code]]="PL", BART_Rides[[#This Row],[Station Code]]="CC"), "Yes", "No")</f>
        <v>No</v>
      </c>
    </row>
    <row r="8032" spans="6:14">
      <c r="F8032" s="3">
        <v>44197</v>
      </c>
      <c r="G8032" s="1" t="s">
        <v>43</v>
      </c>
      <c r="H8032" s="1" t="s">
        <v>105</v>
      </c>
      <c r="I8032" s="1">
        <v>72</v>
      </c>
      <c r="J8032" s="1">
        <f>MONTH(BART_Rides[[#This Row],[Date]])</f>
        <v>1</v>
      </c>
      <c r="K8032" s="1">
        <f>WEEKDAY(BART_Rides[[#This Row],[Date]],2)</f>
        <v>5</v>
      </c>
      <c r="L8032" s="1" t="str">
        <f>LEFT(BART_Rides[[#This Row],[Lines]],1)</f>
        <v>Y</v>
      </c>
      <c r="M8032" s="1" t="str">
        <f>IF(BART_Rides[[#This Row],[FirstLetter]]="Y","Yes","No")</f>
        <v>Yes</v>
      </c>
      <c r="N8032" s="1" t="str">
        <f>IF(OR(BART_Rides[[#This Row],[Station Code]]="EM", BART_Rides[[#This Row],[Station Code]]="MT", BART_Rides[[#This Row],[Station Code]]="PL", BART_Rides[[#This Row],[Station Code]]="CC"), "Yes", "No")</f>
        <v>No</v>
      </c>
    </row>
    <row r="8033" spans="6:14">
      <c r="F8033" s="3">
        <v>44198</v>
      </c>
      <c r="G8033" s="1" t="s">
        <v>43</v>
      </c>
      <c r="H8033" s="1" t="s">
        <v>105</v>
      </c>
      <c r="I8033" s="1">
        <v>66</v>
      </c>
      <c r="J8033" s="1">
        <f>MONTH(BART_Rides[[#This Row],[Date]])</f>
        <v>1</v>
      </c>
      <c r="K8033" s="1">
        <f>WEEKDAY(BART_Rides[[#This Row],[Date]],2)</f>
        <v>6</v>
      </c>
      <c r="L8033" s="1" t="str">
        <f>LEFT(BART_Rides[[#This Row],[Lines]],1)</f>
        <v>Y</v>
      </c>
      <c r="M8033" s="1" t="str">
        <f>IF(BART_Rides[[#This Row],[FirstLetter]]="Y","Yes","No")</f>
        <v>Yes</v>
      </c>
      <c r="N8033" s="1" t="str">
        <f>IF(OR(BART_Rides[[#This Row],[Station Code]]="EM", BART_Rides[[#This Row],[Station Code]]="MT", BART_Rides[[#This Row],[Station Code]]="PL", BART_Rides[[#This Row],[Station Code]]="CC"), "Yes", "No")</f>
        <v>No</v>
      </c>
    </row>
    <row r="8034" spans="6:14">
      <c r="F8034" s="3">
        <v>44199</v>
      </c>
      <c r="G8034" s="1" t="s">
        <v>43</v>
      </c>
      <c r="H8034" s="1" t="s">
        <v>105</v>
      </c>
      <c r="I8034" s="1">
        <v>63</v>
      </c>
      <c r="J8034" s="1">
        <f>MONTH(BART_Rides[[#This Row],[Date]])</f>
        <v>1</v>
      </c>
      <c r="K8034" s="1">
        <f>WEEKDAY(BART_Rides[[#This Row],[Date]],2)</f>
        <v>7</v>
      </c>
      <c r="L8034" s="1" t="str">
        <f>LEFT(BART_Rides[[#This Row],[Lines]],1)</f>
        <v>Y</v>
      </c>
      <c r="M8034" s="1" t="str">
        <f>IF(BART_Rides[[#This Row],[FirstLetter]]="Y","Yes","No")</f>
        <v>Yes</v>
      </c>
      <c r="N8034" s="1" t="str">
        <f>IF(OR(BART_Rides[[#This Row],[Station Code]]="EM", BART_Rides[[#This Row],[Station Code]]="MT", BART_Rides[[#This Row],[Station Code]]="PL", BART_Rides[[#This Row],[Station Code]]="CC"), "Yes", "No")</f>
        <v>No</v>
      </c>
    </row>
    <row r="8035" spans="6:14">
      <c r="F8035" s="3">
        <v>44200</v>
      </c>
      <c r="G8035" s="1" t="s">
        <v>43</v>
      </c>
      <c r="H8035" s="1" t="s">
        <v>105</v>
      </c>
      <c r="I8035" s="1">
        <v>142</v>
      </c>
      <c r="J8035" s="1">
        <f>MONTH(BART_Rides[[#This Row],[Date]])</f>
        <v>1</v>
      </c>
      <c r="K8035" s="1">
        <f>WEEKDAY(BART_Rides[[#This Row],[Date]],2)</f>
        <v>1</v>
      </c>
      <c r="L8035" s="1" t="str">
        <f>LEFT(BART_Rides[[#This Row],[Lines]],1)</f>
        <v>Y</v>
      </c>
      <c r="M8035" s="1" t="str">
        <f>IF(BART_Rides[[#This Row],[FirstLetter]]="Y","Yes","No")</f>
        <v>Yes</v>
      </c>
      <c r="N8035" s="1" t="str">
        <f>IF(OR(BART_Rides[[#This Row],[Station Code]]="EM", BART_Rides[[#This Row],[Station Code]]="MT", BART_Rides[[#This Row],[Station Code]]="PL", BART_Rides[[#This Row],[Station Code]]="CC"), "Yes", "No")</f>
        <v>No</v>
      </c>
    </row>
    <row r="8036" spans="6:14">
      <c r="F8036" s="3">
        <v>44201</v>
      </c>
      <c r="G8036" s="1" t="s">
        <v>43</v>
      </c>
      <c r="H8036" s="1" t="s">
        <v>105</v>
      </c>
      <c r="I8036" s="1">
        <v>147</v>
      </c>
      <c r="J8036" s="1">
        <f>MONTH(BART_Rides[[#This Row],[Date]])</f>
        <v>1</v>
      </c>
      <c r="K8036" s="1">
        <f>WEEKDAY(BART_Rides[[#This Row],[Date]],2)</f>
        <v>2</v>
      </c>
      <c r="L8036" s="1" t="str">
        <f>LEFT(BART_Rides[[#This Row],[Lines]],1)</f>
        <v>Y</v>
      </c>
      <c r="M8036" s="1" t="str">
        <f>IF(BART_Rides[[#This Row],[FirstLetter]]="Y","Yes","No")</f>
        <v>Yes</v>
      </c>
      <c r="N8036" s="1" t="str">
        <f>IF(OR(BART_Rides[[#This Row],[Station Code]]="EM", BART_Rides[[#This Row],[Station Code]]="MT", BART_Rides[[#This Row],[Station Code]]="PL", BART_Rides[[#This Row],[Station Code]]="CC"), "Yes", "No")</f>
        <v>No</v>
      </c>
    </row>
    <row r="8037" spans="6:14">
      <c r="F8037" s="3">
        <v>44202</v>
      </c>
      <c r="G8037" s="1" t="s">
        <v>43</v>
      </c>
      <c r="H8037" s="1" t="s">
        <v>105</v>
      </c>
      <c r="I8037" s="1">
        <v>142</v>
      </c>
      <c r="J8037" s="1">
        <f>MONTH(BART_Rides[[#This Row],[Date]])</f>
        <v>1</v>
      </c>
      <c r="K8037" s="1">
        <f>WEEKDAY(BART_Rides[[#This Row],[Date]],2)</f>
        <v>3</v>
      </c>
      <c r="L8037" s="1" t="str">
        <f>LEFT(BART_Rides[[#This Row],[Lines]],1)</f>
        <v>Y</v>
      </c>
      <c r="M8037" s="1" t="str">
        <f>IF(BART_Rides[[#This Row],[FirstLetter]]="Y","Yes","No")</f>
        <v>Yes</v>
      </c>
      <c r="N8037" s="1" t="str">
        <f>IF(OR(BART_Rides[[#This Row],[Station Code]]="EM", BART_Rides[[#This Row],[Station Code]]="MT", BART_Rides[[#This Row],[Station Code]]="PL", BART_Rides[[#This Row],[Station Code]]="CC"), "Yes", "No")</f>
        <v>No</v>
      </c>
    </row>
    <row r="8038" spans="6:14">
      <c r="F8038" s="3">
        <v>44203</v>
      </c>
      <c r="G8038" s="1" t="s">
        <v>43</v>
      </c>
      <c r="H8038" s="1" t="s">
        <v>105</v>
      </c>
      <c r="I8038" s="1">
        <v>168</v>
      </c>
      <c r="J8038" s="1">
        <f>MONTH(BART_Rides[[#This Row],[Date]])</f>
        <v>1</v>
      </c>
      <c r="K8038" s="1">
        <f>WEEKDAY(BART_Rides[[#This Row],[Date]],2)</f>
        <v>4</v>
      </c>
      <c r="L8038" s="1" t="str">
        <f>LEFT(BART_Rides[[#This Row],[Lines]],1)</f>
        <v>Y</v>
      </c>
      <c r="M8038" s="1" t="str">
        <f>IF(BART_Rides[[#This Row],[FirstLetter]]="Y","Yes","No")</f>
        <v>Yes</v>
      </c>
      <c r="N8038" s="1" t="str">
        <f>IF(OR(BART_Rides[[#This Row],[Station Code]]="EM", BART_Rides[[#This Row],[Station Code]]="MT", BART_Rides[[#This Row],[Station Code]]="PL", BART_Rides[[#This Row],[Station Code]]="CC"), "Yes", "No")</f>
        <v>No</v>
      </c>
    </row>
    <row r="8039" spans="6:14">
      <c r="F8039" s="3">
        <v>44204</v>
      </c>
      <c r="G8039" s="1" t="s">
        <v>43</v>
      </c>
      <c r="H8039" s="1" t="s">
        <v>105</v>
      </c>
      <c r="I8039" s="1">
        <v>146</v>
      </c>
      <c r="J8039" s="1">
        <f>MONTH(BART_Rides[[#This Row],[Date]])</f>
        <v>1</v>
      </c>
      <c r="K8039" s="1">
        <f>WEEKDAY(BART_Rides[[#This Row],[Date]],2)</f>
        <v>5</v>
      </c>
      <c r="L8039" s="1" t="str">
        <f>LEFT(BART_Rides[[#This Row],[Lines]],1)</f>
        <v>Y</v>
      </c>
      <c r="M8039" s="1" t="str">
        <f>IF(BART_Rides[[#This Row],[FirstLetter]]="Y","Yes","No")</f>
        <v>Yes</v>
      </c>
      <c r="N8039" s="1" t="str">
        <f>IF(OR(BART_Rides[[#This Row],[Station Code]]="EM", BART_Rides[[#This Row],[Station Code]]="MT", BART_Rides[[#This Row],[Station Code]]="PL", BART_Rides[[#This Row],[Station Code]]="CC"), "Yes", "No")</f>
        <v>No</v>
      </c>
    </row>
    <row r="8040" spans="6:14">
      <c r="F8040" s="3">
        <v>44205</v>
      </c>
      <c r="G8040" s="1" t="s">
        <v>43</v>
      </c>
      <c r="H8040" s="1" t="s">
        <v>105</v>
      </c>
      <c r="I8040" s="1">
        <v>74</v>
      </c>
      <c r="J8040" s="1">
        <f>MONTH(BART_Rides[[#This Row],[Date]])</f>
        <v>1</v>
      </c>
      <c r="K8040" s="1">
        <f>WEEKDAY(BART_Rides[[#This Row],[Date]],2)</f>
        <v>6</v>
      </c>
      <c r="L8040" s="1" t="str">
        <f>LEFT(BART_Rides[[#This Row],[Lines]],1)</f>
        <v>Y</v>
      </c>
      <c r="M8040" s="1" t="str">
        <f>IF(BART_Rides[[#This Row],[FirstLetter]]="Y","Yes","No")</f>
        <v>Yes</v>
      </c>
      <c r="N8040" s="1" t="str">
        <f>IF(OR(BART_Rides[[#This Row],[Station Code]]="EM", BART_Rides[[#This Row],[Station Code]]="MT", BART_Rides[[#This Row],[Station Code]]="PL", BART_Rides[[#This Row],[Station Code]]="CC"), "Yes", "No")</f>
        <v>No</v>
      </c>
    </row>
    <row r="8041" spans="6:14">
      <c r="F8041" s="3">
        <v>44206</v>
      </c>
      <c r="G8041" s="1" t="s">
        <v>43</v>
      </c>
      <c r="H8041" s="1" t="s">
        <v>105</v>
      </c>
      <c r="I8041" s="1">
        <v>50</v>
      </c>
      <c r="J8041" s="1">
        <f>MONTH(BART_Rides[[#This Row],[Date]])</f>
        <v>1</v>
      </c>
      <c r="K8041" s="1">
        <f>WEEKDAY(BART_Rides[[#This Row],[Date]],2)</f>
        <v>7</v>
      </c>
      <c r="L8041" s="1" t="str">
        <f>LEFT(BART_Rides[[#This Row],[Lines]],1)</f>
        <v>Y</v>
      </c>
      <c r="M8041" s="1" t="str">
        <f>IF(BART_Rides[[#This Row],[FirstLetter]]="Y","Yes","No")</f>
        <v>Yes</v>
      </c>
      <c r="N8041" s="1" t="str">
        <f>IF(OR(BART_Rides[[#This Row],[Station Code]]="EM", BART_Rides[[#This Row],[Station Code]]="MT", BART_Rides[[#This Row],[Station Code]]="PL", BART_Rides[[#This Row],[Station Code]]="CC"), "Yes", "No")</f>
        <v>No</v>
      </c>
    </row>
    <row r="8042" spans="6:14">
      <c r="F8042" s="3">
        <v>44207</v>
      </c>
      <c r="G8042" s="1" t="s">
        <v>43</v>
      </c>
      <c r="H8042" s="1" t="s">
        <v>105</v>
      </c>
      <c r="I8042" s="1">
        <v>147</v>
      </c>
      <c r="J8042" s="1">
        <f>MONTH(BART_Rides[[#This Row],[Date]])</f>
        <v>1</v>
      </c>
      <c r="K8042" s="1">
        <f>WEEKDAY(BART_Rides[[#This Row],[Date]],2)</f>
        <v>1</v>
      </c>
      <c r="L8042" s="1" t="str">
        <f>LEFT(BART_Rides[[#This Row],[Lines]],1)</f>
        <v>Y</v>
      </c>
      <c r="M8042" s="1" t="str">
        <f>IF(BART_Rides[[#This Row],[FirstLetter]]="Y","Yes","No")</f>
        <v>Yes</v>
      </c>
      <c r="N8042" s="1" t="str">
        <f>IF(OR(BART_Rides[[#This Row],[Station Code]]="EM", BART_Rides[[#This Row],[Station Code]]="MT", BART_Rides[[#This Row],[Station Code]]="PL", BART_Rides[[#This Row],[Station Code]]="CC"), "Yes", "No")</f>
        <v>No</v>
      </c>
    </row>
    <row r="8043" spans="6:14">
      <c r="F8043" s="3">
        <v>44208</v>
      </c>
      <c r="G8043" s="1" t="s">
        <v>43</v>
      </c>
      <c r="H8043" s="1" t="s">
        <v>105</v>
      </c>
      <c r="I8043" s="1">
        <v>149</v>
      </c>
      <c r="J8043" s="1">
        <f>MONTH(BART_Rides[[#This Row],[Date]])</f>
        <v>1</v>
      </c>
      <c r="K8043" s="1">
        <f>WEEKDAY(BART_Rides[[#This Row],[Date]],2)</f>
        <v>2</v>
      </c>
      <c r="L8043" s="1" t="str">
        <f>LEFT(BART_Rides[[#This Row],[Lines]],1)</f>
        <v>Y</v>
      </c>
      <c r="M8043" s="1" t="str">
        <f>IF(BART_Rides[[#This Row],[FirstLetter]]="Y","Yes","No")</f>
        <v>Yes</v>
      </c>
      <c r="N8043" s="1" t="str">
        <f>IF(OR(BART_Rides[[#This Row],[Station Code]]="EM", BART_Rides[[#This Row],[Station Code]]="MT", BART_Rides[[#This Row],[Station Code]]="PL", BART_Rides[[#This Row],[Station Code]]="CC"), "Yes", "No")</f>
        <v>No</v>
      </c>
    </row>
    <row r="8044" spans="6:14">
      <c r="F8044" s="3">
        <v>44209</v>
      </c>
      <c r="G8044" s="1" t="s">
        <v>43</v>
      </c>
      <c r="H8044" s="1" t="s">
        <v>105</v>
      </c>
      <c r="I8044" s="1">
        <v>151</v>
      </c>
      <c r="J8044" s="1">
        <f>MONTH(BART_Rides[[#This Row],[Date]])</f>
        <v>1</v>
      </c>
      <c r="K8044" s="1">
        <f>WEEKDAY(BART_Rides[[#This Row],[Date]],2)</f>
        <v>3</v>
      </c>
      <c r="L8044" s="1" t="str">
        <f>LEFT(BART_Rides[[#This Row],[Lines]],1)</f>
        <v>Y</v>
      </c>
      <c r="M8044" s="1" t="str">
        <f>IF(BART_Rides[[#This Row],[FirstLetter]]="Y","Yes","No")</f>
        <v>Yes</v>
      </c>
      <c r="N8044" s="1" t="str">
        <f>IF(OR(BART_Rides[[#This Row],[Station Code]]="EM", BART_Rides[[#This Row],[Station Code]]="MT", BART_Rides[[#This Row],[Station Code]]="PL", BART_Rides[[#This Row],[Station Code]]="CC"), "Yes", "No")</f>
        <v>No</v>
      </c>
    </row>
    <row r="8045" spans="6:14">
      <c r="F8045" s="3">
        <v>44210</v>
      </c>
      <c r="G8045" s="1" t="s">
        <v>43</v>
      </c>
      <c r="H8045" s="1" t="s">
        <v>105</v>
      </c>
      <c r="I8045" s="1">
        <v>143</v>
      </c>
      <c r="J8045" s="1">
        <f>MONTH(BART_Rides[[#This Row],[Date]])</f>
        <v>1</v>
      </c>
      <c r="K8045" s="1">
        <f>WEEKDAY(BART_Rides[[#This Row],[Date]],2)</f>
        <v>4</v>
      </c>
      <c r="L8045" s="1" t="str">
        <f>LEFT(BART_Rides[[#This Row],[Lines]],1)</f>
        <v>Y</v>
      </c>
      <c r="M8045" s="1" t="str">
        <f>IF(BART_Rides[[#This Row],[FirstLetter]]="Y","Yes","No")</f>
        <v>Yes</v>
      </c>
      <c r="N8045" s="1" t="str">
        <f>IF(OR(BART_Rides[[#This Row],[Station Code]]="EM", BART_Rides[[#This Row],[Station Code]]="MT", BART_Rides[[#This Row],[Station Code]]="PL", BART_Rides[[#This Row],[Station Code]]="CC"), "Yes", "No")</f>
        <v>No</v>
      </c>
    </row>
    <row r="8046" spans="6:14">
      <c r="F8046" s="3">
        <v>44211</v>
      </c>
      <c r="G8046" s="1" t="s">
        <v>43</v>
      </c>
      <c r="H8046" s="1" t="s">
        <v>105</v>
      </c>
      <c r="I8046" s="1">
        <v>150</v>
      </c>
      <c r="J8046" s="1">
        <f>MONTH(BART_Rides[[#This Row],[Date]])</f>
        <v>1</v>
      </c>
      <c r="K8046" s="1">
        <f>WEEKDAY(BART_Rides[[#This Row],[Date]],2)</f>
        <v>5</v>
      </c>
      <c r="L8046" s="1" t="str">
        <f>LEFT(BART_Rides[[#This Row],[Lines]],1)</f>
        <v>Y</v>
      </c>
      <c r="M8046" s="1" t="str">
        <f>IF(BART_Rides[[#This Row],[FirstLetter]]="Y","Yes","No")</f>
        <v>Yes</v>
      </c>
      <c r="N8046" s="1" t="str">
        <f>IF(OR(BART_Rides[[#This Row],[Station Code]]="EM", BART_Rides[[#This Row],[Station Code]]="MT", BART_Rides[[#This Row],[Station Code]]="PL", BART_Rides[[#This Row],[Station Code]]="CC"), "Yes", "No")</f>
        <v>No</v>
      </c>
    </row>
    <row r="8047" spans="6:14">
      <c r="F8047" s="3">
        <v>44212</v>
      </c>
      <c r="G8047" s="1" t="s">
        <v>43</v>
      </c>
      <c r="H8047" s="1" t="s">
        <v>105</v>
      </c>
      <c r="I8047" s="1">
        <v>93</v>
      </c>
      <c r="J8047" s="1">
        <f>MONTH(BART_Rides[[#This Row],[Date]])</f>
        <v>1</v>
      </c>
      <c r="K8047" s="1">
        <f>WEEKDAY(BART_Rides[[#This Row],[Date]],2)</f>
        <v>6</v>
      </c>
      <c r="L8047" s="1" t="str">
        <f>LEFT(BART_Rides[[#This Row],[Lines]],1)</f>
        <v>Y</v>
      </c>
      <c r="M8047" s="1" t="str">
        <f>IF(BART_Rides[[#This Row],[FirstLetter]]="Y","Yes","No")</f>
        <v>Yes</v>
      </c>
      <c r="N8047" s="1" t="str">
        <f>IF(OR(BART_Rides[[#This Row],[Station Code]]="EM", BART_Rides[[#This Row],[Station Code]]="MT", BART_Rides[[#This Row],[Station Code]]="PL", BART_Rides[[#This Row],[Station Code]]="CC"), "Yes", "No")</f>
        <v>No</v>
      </c>
    </row>
    <row r="8048" spans="6:14">
      <c r="F8048" s="3">
        <v>44213</v>
      </c>
      <c r="G8048" s="1" t="s">
        <v>43</v>
      </c>
      <c r="H8048" s="1" t="s">
        <v>105</v>
      </c>
      <c r="I8048" s="1">
        <v>89</v>
      </c>
      <c r="J8048" s="1">
        <f>MONTH(BART_Rides[[#This Row],[Date]])</f>
        <v>1</v>
      </c>
      <c r="K8048" s="1">
        <f>WEEKDAY(BART_Rides[[#This Row],[Date]],2)</f>
        <v>7</v>
      </c>
      <c r="L8048" s="1" t="str">
        <f>LEFT(BART_Rides[[#This Row],[Lines]],1)</f>
        <v>Y</v>
      </c>
      <c r="M8048" s="1" t="str">
        <f>IF(BART_Rides[[#This Row],[FirstLetter]]="Y","Yes","No")</f>
        <v>Yes</v>
      </c>
      <c r="N8048" s="1" t="str">
        <f>IF(OR(BART_Rides[[#This Row],[Station Code]]="EM", BART_Rides[[#This Row],[Station Code]]="MT", BART_Rides[[#This Row],[Station Code]]="PL", BART_Rides[[#This Row],[Station Code]]="CC"), "Yes", "No")</f>
        <v>No</v>
      </c>
    </row>
    <row r="8049" spans="6:14">
      <c r="F8049" s="3">
        <v>44214</v>
      </c>
      <c r="G8049" s="1" t="s">
        <v>43</v>
      </c>
      <c r="H8049" s="1" t="s">
        <v>105</v>
      </c>
      <c r="I8049" s="1">
        <v>81</v>
      </c>
      <c r="J8049" s="1">
        <f>MONTH(BART_Rides[[#This Row],[Date]])</f>
        <v>1</v>
      </c>
      <c r="K8049" s="1">
        <f>WEEKDAY(BART_Rides[[#This Row],[Date]],2)</f>
        <v>1</v>
      </c>
      <c r="L8049" s="1" t="str">
        <f>LEFT(BART_Rides[[#This Row],[Lines]],1)</f>
        <v>Y</v>
      </c>
      <c r="M8049" s="1" t="str">
        <f>IF(BART_Rides[[#This Row],[FirstLetter]]="Y","Yes","No")</f>
        <v>Yes</v>
      </c>
      <c r="N8049" s="1" t="str">
        <f>IF(OR(BART_Rides[[#This Row],[Station Code]]="EM", BART_Rides[[#This Row],[Station Code]]="MT", BART_Rides[[#This Row],[Station Code]]="PL", BART_Rides[[#This Row],[Station Code]]="CC"), "Yes", "No")</f>
        <v>No</v>
      </c>
    </row>
    <row r="8050" spans="6:14">
      <c r="F8050" s="3">
        <v>44215</v>
      </c>
      <c r="G8050" s="1" t="s">
        <v>43</v>
      </c>
      <c r="H8050" s="1" t="s">
        <v>105</v>
      </c>
      <c r="I8050" s="1">
        <v>159</v>
      </c>
      <c r="J8050" s="1">
        <f>MONTH(BART_Rides[[#This Row],[Date]])</f>
        <v>1</v>
      </c>
      <c r="K8050" s="1">
        <f>WEEKDAY(BART_Rides[[#This Row],[Date]],2)</f>
        <v>2</v>
      </c>
      <c r="L8050" s="1" t="str">
        <f>LEFT(BART_Rides[[#This Row],[Lines]],1)</f>
        <v>Y</v>
      </c>
      <c r="M8050" s="1" t="str">
        <f>IF(BART_Rides[[#This Row],[FirstLetter]]="Y","Yes","No")</f>
        <v>Yes</v>
      </c>
      <c r="N8050" s="1" t="str">
        <f>IF(OR(BART_Rides[[#This Row],[Station Code]]="EM", BART_Rides[[#This Row],[Station Code]]="MT", BART_Rides[[#This Row],[Station Code]]="PL", BART_Rides[[#This Row],[Station Code]]="CC"), "Yes", "No")</f>
        <v>No</v>
      </c>
    </row>
    <row r="8051" spans="6:14">
      <c r="F8051" s="3">
        <v>44216</v>
      </c>
      <c r="G8051" s="1" t="s">
        <v>43</v>
      </c>
      <c r="H8051" s="1" t="s">
        <v>105</v>
      </c>
      <c r="I8051" s="1">
        <v>149</v>
      </c>
      <c r="J8051" s="1">
        <f>MONTH(BART_Rides[[#This Row],[Date]])</f>
        <v>1</v>
      </c>
      <c r="K8051" s="1">
        <f>WEEKDAY(BART_Rides[[#This Row],[Date]],2)</f>
        <v>3</v>
      </c>
      <c r="L8051" s="1" t="str">
        <f>LEFT(BART_Rides[[#This Row],[Lines]],1)</f>
        <v>Y</v>
      </c>
      <c r="M8051" s="1" t="str">
        <f>IF(BART_Rides[[#This Row],[FirstLetter]]="Y","Yes","No")</f>
        <v>Yes</v>
      </c>
      <c r="N8051" s="1" t="str">
        <f>IF(OR(BART_Rides[[#This Row],[Station Code]]="EM", BART_Rides[[#This Row],[Station Code]]="MT", BART_Rides[[#This Row],[Station Code]]="PL", BART_Rides[[#This Row],[Station Code]]="CC"), "Yes", "No")</f>
        <v>No</v>
      </c>
    </row>
    <row r="8052" spans="6:14">
      <c r="F8052" s="3">
        <v>44217</v>
      </c>
      <c r="G8052" s="1" t="s">
        <v>43</v>
      </c>
      <c r="H8052" s="1" t="s">
        <v>105</v>
      </c>
      <c r="I8052" s="1">
        <v>175</v>
      </c>
      <c r="J8052" s="1">
        <f>MONTH(BART_Rides[[#This Row],[Date]])</f>
        <v>1</v>
      </c>
      <c r="K8052" s="1">
        <f>WEEKDAY(BART_Rides[[#This Row],[Date]],2)</f>
        <v>4</v>
      </c>
      <c r="L8052" s="1" t="str">
        <f>LEFT(BART_Rides[[#This Row],[Lines]],1)</f>
        <v>Y</v>
      </c>
      <c r="M8052" s="1" t="str">
        <f>IF(BART_Rides[[#This Row],[FirstLetter]]="Y","Yes","No")</f>
        <v>Yes</v>
      </c>
      <c r="N8052" s="1" t="str">
        <f>IF(OR(BART_Rides[[#This Row],[Station Code]]="EM", BART_Rides[[#This Row],[Station Code]]="MT", BART_Rides[[#This Row],[Station Code]]="PL", BART_Rides[[#This Row],[Station Code]]="CC"), "Yes", "No")</f>
        <v>No</v>
      </c>
    </row>
    <row r="8053" spans="6:14">
      <c r="F8053" s="3">
        <v>44218</v>
      </c>
      <c r="G8053" s="1" t="s">
        <v>43</v>
      </c>
      <c r="H8053" s="1" t="s">
        <v>105</v>
      </c>
      <c r="I8053" s="1">
        <v>145</v>
      </c>
      <c r="J8053" s="1">
        <f>MONTH(BART_Rides[[#This Row],[Date]])</f>
        <v>1</v>
      </c>
      <c r="K8053" s="1">
        <f>WEEKDAY(BART_Rides[[#This Row],[Date]],2)</f>
        <v>5</v>
      </c>
      <c r="L8053" s="1" t="str">
        <f>LEFT(BART_Rides[[#This Row],[Lines]],1)</f>
        <v>Y</v>
      </c>
      <c r="M8053" s="1" t="str">
        <f>IF(BART_Rides[[#This Row],[FirstLetter]]="Y","Yes","No")</f>
        <v>Yes</v>
      </c>
      <c r="N8053" s="1" t="str">
        <f>IF(OR(BART_Rides[[#This Row],[Station Code]]="EM", BART_Rides[[#This Row],[Station Code]]="MT", BART_Rides[[#This Row],[Station Code]]="PL", BART_Rides[[#This Row],[Station Code]]="CC"), "Yes", "No")</f>
        <v>No</v>
      </c>
    </row>
    <row r="8054" spans="6:14">
      <c r="F8054" s="3">
        <v>44219</v>
      </c>
      <c r="G8054" s="1" t="s">
        <v>43</v>
      </c>
      <c r="H8054" s="1" t="s">
        <v>105</v>
      </c>
      <c r="I8054" s="1">
        <v>91</v>
      </c>
      <c r="J8054" s="1">
        <f>MONTH(BART_Rides[[#This Row],[Date]])</f>
        <v>1</v>
      </c>
      <c r="K8054" s="1">
        <f>WEEKDAY(BART_Rides[[#This Row],[Date]],2)</f>
        <v>6</v>
      </c>
      <c r="L8054" s="1" t="str">
        <f>LEFT(BART_Rides[[#This Row],[Lines]],1)</f>
        <v>Y</v>
      </c>
      <c r="M8054" s="1" t="str">
        <f>IF(BART_Rides[[#This Row],[FirstLetter]]="Y","Yes","No")</f>
        <v>Yes</v>
      </c>
      <c r="N8054" s="1" t="str">
        <f>IF(OR(BART_Rides[[#This Row],[Station Code]]="EM", BART_Rides[[#This Row],[Station Code]]="MT", BART_Rides[[#This Row],[Station Code]]="PL", BART_Rides[[#This Row],[Station Code]]="CC"), "Yes", "No")</f>
        <v>No</v>
      </c>
    </row>
    <row r="8055" spans="6:14">
      <c r="F8055" s="3">
        <v>44220</v>
      </c>
      <c r="G8055" s="1" t="s">
        <v>43</v>
      </c>
      <c r="H8055" s="1" t="s">
        <v>105</v>
      </c>
      <c r="I8055" s="1">
        <v>67</v>
      </c>
      <c r="J8055" s="1">
        <f>MONTH(BART_Rides[[#This Row],[Date]])</f>
        <v>1</v>
      </c>
      <c r="K8055" s="1">
        <f>WEEKDAY(BART_Rides[[#This Row],[Date]],2)</f>
        <v>7</v>
      </c>
      <c r="L8055" s="1" t="str">
        <f>LEFT(BART_Rides[[#This Row],[Lines]],1)</f>
        <v>Y</v>
      </c>
      <c r="M8055" s="1" t="str">
        <f>IF(BART_Rides[[#This Row],[FirstLetter]]="Y","Yes","No")</f>
        <v>Yes</v>
      </c>
      <c r="N8055" s="1" t="str">
        <f>IF(OR(BART_Rides[[#This Row],[Station Code]]="EM", BART_Rides[[#This Row],[Station Code]]="MT", BART_Rides[[#This Row],[Station Code]]="PL", BART_Rides[[#This Row],[Station Code]]="CC"), "Yes", "No")</f>
        <v>No</v>
      </c>
    </row>
    <row r="8056" spans="6:14">
      <c r="F8056" s="3">
        <v>44221</v>
      </c>
      <c r="G8056" s="1" t="s">
        <v>43</v>
      </c>
      <c r="H8056" s="1" t="s">
        <v>105</v>
      </c>
      <c r="I8056" s="1">
        <v>143</v>
      </c>
      <c r="J8056" s="1">
        <f>MONTH(BART_Rides[[#This Row],[Date]])</f>
        <v>1</v>
      </c>
      <c r="K8056" s="1">
        <f>WEEKDAY(BART_Rides[[#This Row],[Date]],2)</f>
        <v>1</v>
      </c>
      <c r="L8056" s="1" t="str">
        <f>LEFT(BART_Rides[[#This Row],[Lines]],1)</f>
        <v>Y</v>
      </c>
      <c r="M8056" s="1" t="str">
        <f>IF(BART_Rides[[#This Row],[FirstLetter]]="Y","Yes","No")</f>
        <v>Yes</v>
      </c>
      <c r="N8056" s="1" t="str">
        <f>IF(OR(BART_Rides[[#This Row],[Station Code]]="EM", BART_Rides[[#This Row],[Station Code]]="MT", BART_Rides[[#This Row],[Station Code]]="PL", BART_Rides[[#This Row],[Station Code]]="CC"), "Yes", "No")</f>
        <v>No</v>
      </c>
    </row>
    <row r="8057" spans="6:14">
      <c r="F8057" s="3">
        <v>44222</v>
      </c>
      <c r="G8057" s="1" t="s">
        <v>43</v>
      </c>
      <c r="H8057" s="1" t="s">
        <v>105</v>
      </c>
      <c r="I8057" s="1">
        <v>146</v>
      </c>
      <c r="J8057" s="1">
        <f>MONTH(BART_Rides[[#This Row],[Date]])</f>
        <v>1</v>
      </c>
      <c r="K8057" s="1">
        <f>WEEKDAY(BART_Rides[[#This Row],[Date]],2)</f>
        <v>2</v>
      </c>
      <c r="L8057" s="1" t="str">
        <f>LEFT(BART_Rides[[#This Row],[Lines]],1)</f>
        <v>Y</v>
      </c>
      <c r="M8057" s="1" t="str">
        <f>IF(BART_Rides[[#This Row],[FirstLetter]]="Y","Yes","No")</f>
        <v>Yes</v>
      </c>
      <c r="N8057" s="1" t="str">
        <f>IF(OR(BART_Rides[[#This Row],[Station Code]]="EM", BART_Rides[[#This Row],[Station Code]]="MT", BART_Rides[[#This Row],[Station Code]]="PL", BART_Rides[[#This Row],[Station Code]]="CC"), "Yes", "No")</f>
        <v>No</v>
      </c>
    </row>
    <row r="8058" spans="6:14">
      <c r="F8058" s="3">
        <v>44223</v>
      </c>
      <c r="G8058" s="1" t="s">
        <v>43</v>
      </c>
      <c r="H8058" s="1" t="s">
        <v>105</v>
      </c>
      <c r="I8058" s="1">
        <v>146</v>
      </c>
      <c r="J8058" s="1">
        <f>MONTH(BART_Rides[[#This Row],[Date]])</f>
        <v>1</v>
      </c>
      <c r="K8058" s="1">
        <f>WEEKDAY(BART_Rides[[#This Row],[Date]],2)</f>
        <v>3</v>
      </c>
      <c r="L8058" s="1" t="str">
        <f>LEFT(BART_Rides[[#This Row],[Lines]],1)</f>
        <v>Y</v>
      </c>
      <c r="M8058" s="1" t="str">
        <f>IF(BART_Rides[[#This Row],[FirstLetter]]="Y","Yes","No")</f>
        <v>Yes</v>
      </c>
      <c r="N8058" s="1" t="str">
        <f>IF(OR(BART_Rides[[#This Row],[Station Code]]="EM", BART_Rides[[#This Row],[Station Code]]="MT", BART_Rides[[#This Row],[Station Code]]="PL", BART_Rides[[#This Row],[Station Code]]="CC"), "Yes", "No")</f>
        <v>No</v>
      </c>
    </row>
    <row r="8059" spans="6:14">
      <c r="F8059" s="3">
        <v>44224</v>
      </c>
      <c r="G8059" s="1" t="s">
        <v>43</v>
      </c>
      <c r="H8059" s="1" t="s">
        <v>105</v>
      </c>
      <c r="I8059" s="1">
        <v>136</v>
      </c>
      <c r="J8059" s="1">
        <f>MONTH(BART_Rides[[#This Row],[Date]])</f>
        <v>1</v>
      </c>
      <c r="K8059" s="1">
        <f>WEEKDAY(BART_Rides[[#This Row],[Date]],2)</f>
        <v>4</v>
      </c>
      <c r="L8059" s="1" t="str">
        <f>LEFT(BART_Rides[[#This Row],[Lines]],1)</f>
        <v>Y</v>
      </c>
      <c r="M8059" s="1" t="str">
        <f>IF(BART_Rides[[#This Row],[FirstLetter]]="Y","Yes","No")</f>
        <v>Yes</v>
      </c>
      <c r="N8059" s="1" t="str">
        <f>IF(OR(BART_Rides[[#This Row],[Station Code]]="EM", BART_Rides[[#This Row],[Station Code]]="MT", BART_Rides[[#This Row],[Station Code]]="PL", BART_Rides[[#This Row],[Station Code]]="CC"), "Yes", "No")</f>
        <v>No</v>
      </c>
    </row>
    <row r="8060" spans="6:14">
      <c r="F8060" s="3">
        <v>44225</v>
      </c>
      <c r="G8060" s="1" t="s">
        <v>43</v>
      </c>
      <c r="H8060" s="1" t="s">
        <v>105</v>
      </c>
      <c r="I8060" s="1">
        <v>157</v>
      </c>
      <c r="J8060" s="1">
        <f>MONTH(BART_Rides[[#This Row],[Date]])</f>
        <v>1</v>
      </c>
      <c r="K8060" s="1">
        <f>WEEKDAY(BART_Rides[[#This Row],[Date]],2)</f>
        <v>5</v>
      </c>
      <c r="L8060" s="1" t="str">
        <f>LEFT(BART_Rides[[#This Row],[Lines]],1)</f>
        <v>Y</v>
      </c>
      <c r="M8060" s="1" t="str">
        <f>IF(BART_Rides[[#This Row],[FirstLetter]]="Y","Yes","No")</f>
        <v>Yes</v>
      </c>
      <c r="N8060" s="1" t="str">
        <f>IF(OR(BART_Rides[[#This Row],[Station Code]]="EM", BART_Rides[[#This Row],[Station Code]]="MT", BART_Rides[[#This Row],[Station Code]]="PL", BART_Rides[[#This Row],[Station Code]]="CC"), "Yes", "No")</f>
        <v>No</v>
      </c>
    </row>
    <row r="8061" spans="6:14">
      <c r="F8061" s="3">
        <v>44226</v>
      </c>
      <c r="G8061" s="1" t="s">
        <v>43</v>
      </c>
      <c r="H8061" s="1" t="s">
        <v>105</v>
      </c>
      <c r="I8061" s="1">
        <v>79</v>
      </c>
      <c r="J8061" s="1">
        <f>MONTH(BART_Rides[[#This Row],[Date]])</f>
        <v>1</v>
      </c>
      <c r="K8061" s="1">
        <f>WEEKDAY(BART_Rides[[#This Row],[Date]],2)</f>
        <v>6</v>
      </c>
      <c r="L8061" s="1" t="str">
        <f>LEFT(BART_Rides[[#This Row],[Lines]],1)</f>
        <v>Y</v>
      </c>
      <c r="M8061" s="1" t="str">
        <f>IF(BART_Rides[[#This Row],[FirstLetter]]="Y","Yes","No")</f>
        <v>Yes</v>
      </c>
      <c r="N8061" s="1" t="str">
        <f>IF(OR(BART_Rides[[#This Row],[Station Code]]="EM", BART_Rides[[#This Row],[Station Code]]="MT", BART_Rides[[#This Row],[Station Code]]="PL", BART_Rides[[#This Row],[Station Code]]="CC"), "Yes", "No")</f>
        <v>No</v>
      </c>
    </row>
    <row r="8062" spans="6:14">
      <c r="F8062" s="3">
        <v>44227</v>
      </c>
      <c r="G8062" s="1" t="s">
        <v>43</v>
      </c>
      <c r="H8062" s="1" t="s">
        <v>105</v>
      </c>
      <c r="I8062" s="1">
        <v>74</v>
      </c>
      <c r="J8062" s="1">
        <f>MONTH(BART_Rides[[#This Row],[Date]])</f>
        <v>1</v>
      </c>
      <c r="K8062" s="1">
        <f>WEEKDAY(BART_Rides[[#This Row],[Date]],2)</f>
        <v>7</v>
      </c>
      <c r="L8062" s="1" t="str">
        <f>LEFT(BART_Rides[[#This Row],[Lines]],1)</f>
        <v>Y</v>
      </c>
      <c r="M8062" s="1" t="str">
        <f>IF(BART_Rides[[#This Row],[FirstLetter]]="Y","Yes","No")</f>
        <v>Yes</v>
      </c>
      <c r="N8062" s="1" t="str">
        <f>IF(OR(BART_Rides[[#This Row],[Station Code]]="EM", BART_Rides[[#This Row],[Station Code]]="MT", BART_Rides[[#This Row],[Station Code]]="PL", BART_Rides[[#This Row],[Station Code]]="CC"), "Yes", "No")</f>
        <v>No</v>
      </c>
    </row>
    <row r="8063" spans="6:14">
      <c r="F8063" s="3">
        <v>44228</v>
      </c>
      <c r="G8063" s="1" t="s">
        <v>43</v>
      </c>
      <c r="H8063" s="1" t="s">
        <v>105</v>
      </c>
      <c r="I8063" s="1">
        <v>148</v>
      </c>
      <c r="J8063" s="1">
        <f>MONTH(BART_Rides[[#This Row],[Date]])</f>
        <v>2</v>
      </c>
      <c r="K8063" s="1">
        <f>WEEKDAY(BART_Rides[[#This Row],[Date]],2)</f>
        <v>1</v>
      </c>
      <c r="L8063" s="1" t="str">
        <f>LEFT(BART_Rides[[#This Row],[Lines]],1)</f>
        <v>Y</v>
      </c>
      <c r="M8063" s="1" t="str">
        <f>IF(BART_Rides[[#This Row],[FirstLetter]]="Y","Yes","No")</f>
        <v>Yes</v>
      </c>
      <c r="N8063" s="1" t="str">
        <f>IF(OR(BART_Rides[[#This Row],[Station Code]]="EM", BART_Rides[[#This Row],[Station Code]]="MT", BART_Rides[[#This Row],[Station Code]]="PL", BART_Rides[[#This Row],[Station Code]]="CC"), "Yes", "No")</f>
        <v>No</v>
      </c>
    </row>
    <row r="8064" spans="6:14">
      <c r="F8064" s="3">
        <v>44229</v>
      </c>
      <c r="G8064" s="1" t="s">
        <v>43</v>
      </c>
      <c r="H8064" s="1" t="s">
        <v>105</v>
      </c>
      <c r="I8064" s="1">
        <v>155</v>
      </c>
      <c r="J8064" s="1">
        <f>MONTH(BART_Rides[[#This Row],[Date]])</f>
        <v>2</v>
      </c>
      <c r="K8064" s="1">
        <f>WEEKDAY(BART_Rides[[#This Row],[Date]],2)</f>
        <v>2</v>
      </c>
      <c r="L8064" s="1" t="str">
        <f>LEFT(BART_Rides[[#This Row],[Lines]],1)</f>
        <v>Y</v>
      </c>
      <c r="M8064" s="1" t="str">
        <f>IF(BART_Rides[[#This Row],[FirstLetter]]="Y","Yes","No")</f>
        <v>Yes</v>
      </c>
      <c r="N8064" s="1" t="str">
        <f>IF(OR(BART_Rides[[#This Row],[Station Code]]="EM", BART_Rides[[#This Row],[Station Code]]="MT", BART_Rides[[#This Row],[Station Code]]="PL", BART_Rides[[#This Row],[Station Code]]="CC"), "Yes", "No")</f>
        <v>No</v>
      </c>
    </row>
    <row r="8065" spans="6:14">
      <c r="F8065" s="3">
        <v>44230</v>
      </c>
      <c r="G8065" s="1" t="s">
        <v>43</v>
      </c>
      <c r="H8065" s="1" t="s">
        <v>105</v>
      </c>
      <c r="I8065" s="1">
        <v>164</v>
      </c>
      <c r="J8065" s="1">
        <f>MONTH(BART_Rides[[#This Row],[Date]])</f>
        <v>2</v>
      </c>
      <c r="K8065" s="1">
        <f>WEEKDAY(BART_Rides[[#This Row],[Date]],2)</f>
        <v>3</v>
      </c>
      <c r="L8065" s="1" t="str">
        <f>LEFT(BART_Rides[[#This Row],[Lines]],1)</f>
        <v>Y</v>
      </c>
      <c r="M8065" s="1" t="str">
        <f>IF(BART_Rides[[#This Row],[FirstLetter]]="Y","Yes","No")</f>
        <v>Yes</v>
      </c>
      <c r="N8065" s="1" t="str">
        <f>IF(OR(BART_Rides[[#This Row],[Station Code]]="EM", BART_Rides[[#This Row],[Station Code]]="MT", BART_Rides[[#This Row],[Station Code]]="PL", BART_Rides[[#This Row],[Station Code]]="CC"), "Yes", "No")</f>
        <v>No</v>
      </c>
    </row>
    <row r="8066" spans="6:14">
      <c r="F8066" s="3">
        <v>44231</v>
      </c>
      <c r="G8066" s="1" t="s">
        <v>43</v>
      </c>
      <c r="H8066" s="1" t="s">
        <v>105</v>
      </c>
      <c r="I8066" s="1">
        <v>187</v>
      </c>
      <c r="J8066" s="1">
        <f>MONTH(BART_Rides[[#This Row],[Date]])</f>
        <v>2</v>
      </c>
      <c r="K8066" s="1">
        <f>WEEKDAY(BART_Rides[[#This Row],[Date]],2)</f>
        <v>4</v>
      </c>
      <c r="L8066" s="1" t="str">
        <f>LEFT(BART_Rides[[#This Row],[Lines]],1)</f>
        <v>Y</v>
      </c>
      <c r="M8066" s="1" t="str">
        <f>IF(BART_Rides[[#This Row],[FirstLetter]]="Y","Yes","No")</f>
        <v>Yes</v>
      </c>
      <c r="N8066" s="1" t="str">
        <f>IF(OR(BART_Rides[[#This Row],[Station Code]]="EM", BART_Rides[[#This Row],[Station Code]]="MT", BART_Rides[[#This Row],[Station Code]]="PL", BART_Rides[[#This Row],[Station Code]]="CC"), "Yes", "No")</f>
        <v>No</v>
      </c>
    </row>
    <row r="8067" spans="6:14">
      <c r="F8067" s="3">
        <v>44232</v>
      </c>
      <c r="G8067" s="1" t="s">
        <v>43</v>
      </c>
      <c r="H8067" s="1" t="s">
        <v>105</v>
      </c>
      <c r="I8067" s="1">
        <v>183</v>
      </c>
      <c r="J8067" s="1">
        <f>MONTH(BART_Rides[[#This Row],[Date]])</f>
        <v>2</v>
      </c>
      <c r="K8067" s="1">
        <f>WEEKDAY(BART_Rides[[#This Row],[Date]],2)</f>
        <v>5</v>
      </c>
      <c r="L8067" s="1" t="str">
        <f>LEFT(BART_Rides[[#This Row],[Lines]],1)</f>
        <v>Y</v>
      </c>
      <c r="M8067" s="1" t="str">
        <f>IF(BART_Rides[[#This Row],[FirstLetter]]="Y","Yes","No")</f>
        <v>Yes</v>
      </c>
      <c r="N8067" s="1" t="str">
        <f>IF(OR(BART_Rides[[#This Row],[Station Code]]="EM", BART_Rides[[#This Row],[Station Code]]="MT", BART_Rides[[#This Row],[Station Code]]="PL", BART_Rides[[#This Row],[Station Code]]="CC"), "Yes", "No")</f>
        <v>No</v>
      </c>
    </row>
    <row r="8068" spans="6:14">
      <c r="F8068" s="3">
        <v>44233</v>
      </c>
      <c r="G8068" s="1" t="s">
        <v>43</v>
      </c>
      <c r="H8068" s="1" t="s">
        <v>105</v>
      </c>
      <c r="I8068" s="1">
        <v>92</v>
      </c>
      <c r="J8068" s="1">
        <f>MONTH(BART_Rides[[#This Row],[Date]])</f>
        <v>2</v>
      </c>
      <c r="K8068" s="1">
        <f>WEEKDAY(BART_Rides[[#This Row],[Date]],2)</f>
        <v>6</v>
      </c>
      <c r="L8068" s="1" t="str">
        <f>LEFT(BART_Rides[[#This Row],[Lines]],1)</f>
        <v>Y</v>
      </c>
      <c r="M8068" s="1" t="str">
        <f>IF(BART_Rides[[#This Row],[FirstLetter]]="Y","Yes","No")</f>
        <v>Yes</v>
      </c>
      <c r="N8068" s="1" t="str">
        <f>IF(OR(BART_Rides[[#This Row],[Station Code]]="EM", BART_Rides[[#This Row],[Station Code]]="MT", BART_Rides[[#This Row],[Station Code]]="PL", BART_Rides[[#This Row],[Station Code]]="CC"), "Yes", "No")</f>
        <v>No</v>
      </c>
    </row>
    <row r="8069" spans="6:14">
      <c r="F8069" s="3">
        <v>44234</v>
      </c>
      <c r="G8069" s="1" t="s">
        <v>43</v>
      </c>
      <c r="H8069" s="1" t="s">
        <v>105</v>
      </c>
      <c r="I8069" s="1">
        <v>72</v>
      </c>
      <c r="J8069" s="1">
        <f>MONTH(BART_Rides[[#This Row],[Date]])</f>
        <v>2</v>
      </c>
      <c r="K8069" s="1">
        <f>WEEKDAY(BART_Rides[[#This Row],[Date]],2)</f>
        <v>7</v>
      </c>
      <c r="L8069" s="1" t="str">
        <f>LEFT(BART_Rides[[#This Row],[Lines]],1)</f>
        <v>Y</v>
      </c>
      <c r="M8069" s="1" t="str">
        <f>IF(BART_Rides[[#This Row],[FirstLetter]]="Y","Yes","No")</f>
        <v>Yes</v>
      </c>
      <c r="N8069" s="1" t="str">
        <f>IF(OR(BART_Rides[[#This Row],[Station Code]]="EM", BART_Rides[[#This Row],[Station Code]]="MT", BART_Rides[[#This Row],[Station Code]]="PL", BART_Rides[[#This Row],[Station Code]]="CC"), "Yes", "No")</f>
        <v>No</v>
      </c>
    </row>
    <row r="8070" spans="6:14">
      <c r="F8070" s="3">
        <v>44235</v>
      </c>
      <c r="G8070" s="1" t="s">
        <v>43</v>
      </c>
      <c r="H8070" s="1" t="s">
        <v>105</v>
      </c>
      <c r="I8070" s="1">
        <v>165</v>
      </c>
      <c r="J8070" s="1">
        <f>MONTH(BART_Rides[[#This Row],[Date]])</f>
        <v>2</v>
      </c>
      <c r="K8070" s="1">
        <f>WEEKDAY(BART_Rides[[#This Row],[Date]],2)</f>
        <v>1</v>
      </c>
      <c r="L8070" s="1" t="str">
        <f>LEFT(BART_Rides[[#This Row],[Lines]],1)</f>
        <v>Y</v>
      </c>
      <c r="M8070" s="1" t="str">
        <f>IF(BART_Rides[[#This Row],[FirstLetter]]="Y","Yes","No")</f>
        <v>Yes</v>
      </c>
      <c r="N8070" s="1" t="str">
        <f>IF(OR(BART_Rides[[#This Row],[Station Code]]="EM", BART_Rides[[#This Row],[Station Code]]="MT", BART_Rides[[#This Row],[Station Code]]="PL", BART_Rides[[#This Row],[Station Code]]="CC"), "Yes", "No")</f>
        <v>No</v>
      </c>
    </row>
    <row r="8071" spans="6:14">
      <c r="F8071" s="3">
        <v>44236</v>
      </c>
      <c r="G8071" s="1" t="s">
        <v>43</v>
      </c>
      <c r="H8071" s="1" t="s">
        <v>105</v>
      </c>
      <c r="I8071" s="1">
        <v>181</v>
      </c>
      <c r="J8071" s="1">
        <f>MONTH(BART_Rides[[#This Row],[Date]])</f>
        <v>2</v>
      </c>
      <c r="K8071" s="1">
        <f>WEEKDAY(BART_Rides[[#This Row],[Date]],2)</f>
        <v>2</v>
      </c>
      <c r="L8071" s="1" t="str">
        <f>LEFT(BART_Rides[[#This Row],[Lines]],1)</f>
        <v>Y</v>
      </c>
      <c r="M8071" s="1" t="str">
        <f>IF(BART_Rides[[#This Row],[FirstLetter]]="Y","Yes","No")</f>
        <v>Yes</v>
      </c>
      <c r="N8071" s="1" t="str">
        <f>IF(OR(BART_Rides[[#This Row],[Station Code]]="EM", BART_Rides[[#This Row],[Station Code]]="MT", BART_Rides[[#This Row],[Station Code]]="PL", BART_Rides[[#This Row],[Station Code]]="CC"), "Yes", "No")</f>
        <v>No</v>
      </c>
    </row>
    <row r="8072" spans="6:14">
      <c r="F8072" s="3">
        <v>44237</v>
      </c>
      <c r="G8072" s="1" t="s">
        <v>43</v>
      </c>
      <c r="H8072" s="1" t="s">
        <v>105</v>
      </c>
      <c r="I8072" s="1">
        <v>181</v>
      </c>
      <c r="J8072" s="1">
        <f>MONTH(BART_Rides[[#This Row],[Date]])</f>
        <v>2</v>
      </c>
      <c r="K8072" s="1">
        <f>WEEKDAY(BART_Rides[[#This Row],[Date]],2)</f>
        <v>3</v>
      </c>
      <c r="L8072" s="1" t="str">
        <f>LEFT(BART_Rides[[#This Row],[Lines]],1)</f>
        <v>Y</v>
      </c>
      <c r="M8072" s="1" t="str">
        <f>IF(BART_Rides[[#This Row],[FirstLetter]]="Y","Yes","No")</f>
        <v>Yes</v>
      </c>
      <c r="N8072" s="1" t="str">
        <f>IF(OR(BART_Rides[[#This Row],[Station Code]]="EM", BART_Rides[[#This Row],[Station Code]]="MT", BART_Rides[[#This Row],[Station Code]]="PL", BART_Rides[[#This Row],[Station Code]]="CC"), "Yes", "No")</f>
        <v>No</v>
      </c>
    </row>
    <row r="8073" spans="6:14">
      <c r="F8073" s="3">
        <v>44238</v>
      </c>
      <c r="G8073" s="1" t="s">
        <v>43</v>
      </c>
      <c r="H8073" s="1" t="s">
        <v>105</v>
      </c>
      <c r="I8073" s="1">
        <v>172</v>
      </c>
      <c r="J8073" s="1">
        <f>MONTH(BART_Rides[[#This Row],[Date]])</f>
        <v>2</v>
      </c>
      <c r="K8073" s="1">
        <f>WEEKDAY(BART_Rides[[#This Row],[Date]],2)</f>
        <v>4</v>
      </c>
      <c r="L8073" s="1" t="str">
        <f>LEFT(BART_Rides[[#This Row],[Lines]],1)</f>
        <v>Y</v>
      </c>
      <c r="M8073" s="1" t="str">
        <f>IF(BART_Rides[[#This Row],[FirstLetter]]="Y","Yes","No")</f>
        <v>Yes</v>
      </c>
      <c r="N8073" s="1" t="str">
        <f>IF(OR(BART_Rides[[#This Row],[Station Code]]="EM", BART_Rides[[#This Row],[Station Code]]="MT", BART_Rides[[#This Row],[Station Code]]="PL", BART_Rides[[#This Row],[Station Code]]="CC"), "Yes", "No")</f>
        <v>No</v>
      </c>
    </row>
    <row r="8074" spans="6:14">
      <c r="F8074" s="3">
        <v>44239</v>
      </c>
      <c r="G8074" s="1" t="s">
        <v>43</v>
      </c>
      <c r="H8074" s="1" t="s">
        <v>105</v>
      </c>
      <c r="I8074" s="1">
        <v>181</v>
      </c>
      <c r="J8074" s="1">
        <f>MONTH(BART_Rides[[#This Row],[Date]])</f>
        <v>2</v>
      </c>
      <c r="K8074" s="1">
        <f>WEEKDAY(BART_Rides[[#This Row],[Date]],2)</f>
        <v>5</v>
      </c>
      <c r="L8074" s="1" t="str">
        <f>LEFT(BART_Rides[[#This Row],[Lines]],1)</f>
        <v>Y</v>
      </c>
      <c r="M8074" s="1" t="str">
        <f>IF(BART_Rides[[#This Row],[FirstLetter]]="Y","Yes","No")</f>
        <v>Yes</v>
      </c>
      <c r="N8074" s="1" t="str">
        <f>IF(OR(BART_Rides[[#This Row],[Station Code]]="EM", BART_Rides[[#This Row],[Station Code]]="MT", BART_Rides[[#This Row],[Station Code]]="PL", BART_Rides[[#This Row],[Station Code]]="CC"), "Yes", "No")</f>
        <v>No</v>
      </c>
    </row>
    <row r="8075" spans="6:14">
      <c r="F8075" s="3">
        <v>44240</v>
      </c>
      <c r="G8075" s="1" t="s">
        <v>43</v>
      </c>
      <c r="H8075" s="1" t="s">
        <v>105</v>
      </c>
      <c r="I8075" s="1">
        <v>95</v>
      </c>
      <c r="J8075" s="1">
        <f>MONTH(BART_Rides[[#This Row],[Date]])</f>
        <v>2</v>
      </c>
      <c r="K8075" s="1">
        <f>WEEKDAY(BART_Rides[[#This Row],[Date]],2)</f>
        <v>6</v>
      </c>
      <c r="L8075" s="1" t="str">
        <f>LEFT(BART_Rides[[#This Row],[Lines]],1)</f>
        <v>Y</v>
      </c>
      <c r="M8075" s="1" t="str">
        <f>IF(BART_Rides[[#This Row],[FirstLetter]]="Y","Yes","No")</f>
        <v>Yes</v>
      </c>
      <c r="N8075" s="1" t="str">
        <f>IF(OR(BART_Rides[[#This Row],[Station Code]]="EM", BART_Rides[[#This Row],[Station Code]]="MT", BART_Rides[[#This Row],[Station Code]]="PL", BART_Rides[[#This Row],[Station Code]]="CC"), "Yes", "No")</f>
        <v>No</v>
      </c>
    </row>
    <row r="8076" spans="6:14">
      <c r="F8076" s="3">
        <v>44241</v>
      </c>
      <c r="G8076" s="1" t="s">
        <v>43</v>
      </c>
      <c r="H8076" s="1" t="s">
        <v>105</v>
      </c>
      <c r="I8076" s="1">
        <v>80</v>
      </c>
      <c r="J8076" s="1">
        <f>MONTH(BART_Rides[[#This Row],[Date]])</f>
        <v>2</v>
      </c>
      <c r="K8076" s="1">
        <f>WEEKDAY(BART_Rides[[#This Row],[Date]],2)</f>
        <v>7</v>
      </c>
      <c r="L8076" s="1" t="str">
        <f>LEFT(BART_Rides[[#This Row],[Lines]],1)</f>
        <v>Y</v>
      </c>
      <c r="M8076" s="1" t="str">
        <f>IF(BART_Rides[[#This Row],[FirstLetter]]="Y","Yes","No")</f>
        <v>Yes</v>
      </c>
      <c r="N8076" s="1" t="str">
        <f>IF(OR(BART_Rides[[#This Row],[Station Code]]="EM", BART_Rides[[#This Row],[Station Code]]="MT", BART_Rides[[#This Row],[Station Code]]="PL", BART_Rides[[#This Row],[Station Code]]="CC"), "Yes", "No")</f>
        <v>No</v>
      </c>
    </row>
    <row r="8077" spans="6:14">
      <c r="F8077" s="3">
        <v>44242</v>
      </c>
      <c r="G8077" s="1" t="s">
        <v>43</v>
      </c>
      <c r="H8077" s="1" t="s">
        <v>105</v>
      </c>
      <c r="I8077" s="1">
        <v>88</v>
      </c>
      <c r="J8077" s="1">
        <f>MONTH(BART_Rides[[#This Row],[Date]])</f>
        <v>2</v>
      </c>
      <c r="K8077" s="1">
        <f>WEEKDAY(BART_Rides[[#This Row],[Date]],2)</f>
        <v>1</v>
      </c>
      <c r="L8077" s="1" t="str">
        <f>LEFT(BART_Rides[[#This Row],[Lines]],1)</f>
        <v>Y</v>
      </c>
      <c r="M8077" s="1" t="str">
        <f>IF(BART_Rides[[#This Row],[FirstLetter]]="Y","Yes","No")</f>
        <v>Yes</v>
      </c>
      <c r="N8077" s="1" t="str">
        <f>IF(OR(BART_Rides[[#This Row],[Station Code]]="EM", BART_Rides[[#This Row],[Station Code]]="MT", BART_Rides[[#This Row],[Station Code]]="PL", BART_Rides[[#This Row],[Station Code]]="CC"), "Yes", "No")</f>
        <v>No</v>
      </c>
    </row>
    <row r="8078" spans="6:14">
      <c r="F8078" s="3">
        <v>44243</v>
      </c>
      <c r="G8078" s="1" t="s">
        <v>43</v>
      </c>
      <c r="H8078" s="1" t="s">
        <v>105</v>
      </c>
      <c r="I8078" s="1">
        <v>167</v>
      </c>
      <c r="J8078" s="1">
        <f>MONTH(BART_Rides[[#This Row],[Date]])</f>
        <v>2</v>
      </c>
      <c r="K8078" s="1">
        <f>WEEKDAY(BART_Rides[[#This Row],[Date]],2)</f>
        <v>2</v>
      </c>
      <c r="L8078" s="1" t="str">
        <f>LEFT(BART_Rides[[#This Row],[Lines]],1)</f>
        <v>Y</v>
      </c>
      <c r="M8078" s="1" t="str">
        <f>IF(BART_Rides[[#This Row],[FirstLetter]]="Y","Yes","No")</f>
        <v>Yes</v>
      </c>
      <c r="N8078" s="1" t="str">
        <f>IF(OR(BART_Rides[[#This Row],[Station Code]]="EM", BART_Rides[[#This Row],[Station Code]]="MT", BART_Rides[[#This Row],[Station Code]]="PL", BART_Rides[[#This Row],[Station Code]]="CC"), "Yes", "No")</f>
        <v>No</v>
      </c>
    </row>
    <row r="8079" spans="6:14">
      <c r="F8079" s="3">
        <v>44244</v>
      </c>
      <c r="G8079" s="1" t="s">
        <v>43</v>
      </c>
      <c r="H8079" s="1" t="s">
        <v>105</v>
      </c>
      <c r="I8079" s="1">
        <v>169</v>
      </c>
      <c r="J8079" s="1">
        <f>MONTH(BART_Rides[[#This Row],[Date]])</f>
        <v>2</v>
      </c>
      <c r="K8079" s="1">
        <f>WEEKDAY(BART_Rides[[#This Row],[Date]],2)</f>
        <v>3</v>
      </c>
      <c r="L8079" s="1" t="str">
        <f>LEFT(BART_Rides[[#This Row],[Lines]],1)</f>
        <v>Y</v>
      </c>
      <c r="M8079" s="1" t="str">
        <f>IF(BART_Rides[[#This Row],[FirstLetter]]="Y","Yes","No")</f>
        <v>Yes</v>
      </c>
      <c r="N8079" s="1" t="str">
        <f>IF(OR(BART_Rides[[#This Row],[Station Code]]="EM", BART_Rides[[#This Row],[Station Code]]="MT", BART_Rides[[#This Row],[Station Code]]="PL", BART_Rides[[#This Row],[Station Code]]="CC"), "Yes", "No")</f>
        <v>No</v>
      </c>
    </row>
    <row r="8080" spans="6:14">
      <c r="F8080" s="3">
        <v>44245</v>
      </c>
      <c r="G8080" s="1" t="s">
        <v>43</v>
      </c>
      <c r="H8080" s="1" t="s">
        <v>105</v>
      </c>
      <c r="I8080" s="1">
        <v>190</v>
      </c>
      <c r="J8080" s="1">
        <f>MONTH(BART_Rides[[#This Row],[Date]])</f>
        <v>2</v>
      </c>
      <c r="K8080" s="1">
        <f>WEEKDAY(BART_Rides[[#This Row],[Date]],2)</f>
        <v>4</v>
      </c>
      <c r="L8080" s="1" t="str">
        <f>LEFT(BART_Rides[[#This Row],[Lines]],1)</f>
        <v>Y</v>
      </c>
      <c r="M8080" s="1" t="str">
        <f>IF(BART_Rides[[#This Row],[FirstLetter]]="Y","Yes","No")</f>
        <v>Yes</v>
      </c>
      <c r="N8080" s="1" t="str">
        <f>IF(OR(BART_Rides[[#This Row],[Station Code]]="EM", BART_Rides[[#This Row],[Station Code]]="MT", BART_Rides[[#This Row],[Station Code]]="PL", BART_Rides[[#This Row],[Station Code]]="CC"), "Yes", "No")</f>
        <v>No</v>
      </c>
    </row>
    <row r="8081" spans="6:14">
      <c r="F8081" s="3">
        <v>44246</v>
      </c>
      <c r="G8081" s="1" t="s">
        <v>43</v>
      </c>
      <c r="H8081" s="1" t="s">
        <v>105</v>
      </c>
      <c r="I8081" s="1">
        <v>162</v>
      </c>
      <c r="J8081" s="1">
        <f>MONTH(BART_Rides[[#This Row],[Date]])</f>
        <v>2</v>
      </c>
      <c r="K8081" s="1">
        <f>WEEKDAY(BART_Rides[[#This Row],[Date]],2)</f>
        <v>5</v>
      </c>
      <c r="L8081" s="1" t="str">
        <f>LEFT(BART_Rides[[#This Row],[Lines]],1)</f>
        <v>Y</v>
      </c>
      <c r="M8081" s="1" t="str">
        <f>IF(BART_Rides[[#This Row],[FirstLetter]]="Y","Yes","No")</f>
        <v>Yes</v>
      </c>
      <c r="N8081" s="1" t="str">
        <f>IF(OR(BART_Rides[[#This Row],[Station Code]]="EM", BART_Rides[[#This Row],[Station Code]]="MT", BART_Rides[[#This Row],[Station Code]]="PL", BART_Rides[[#This Row],[Station Code]]="CC"), "Yes", "No")</f>
        <v>No</v>
      </c>
    </row>
    <row r="8082" spans="6:14">
      <c r="F8082" s="3">
        <v>44247</v>
      </c>
      <c r="G8082" s="1" t="s">
        <v>43</v>
      </c>
      <c r="H8082" s="1" t="s">
        <v>105</v>
      </c>
      <c r="I8082" s="1">
        <v>139</v>
      </c>
      <c r="J8082" s="1">
        <f>MONTH(BART_Rides[[#This Row],[Date]])</f>
        <v>2</v>
      </c>
      <c r="K8082" s="1">
        <f>WEEKDAY(BART_Rides[[#This Row],[Date]],2)</f>
        <v>6</v>
      </c>
      <c r="L8082" s="1" t="str">
        <f>LEFT(BART_Rides[[#This Row],[Lines]],1)</f>
        <v>Y</v>
      </c>
      <c r="M8082" s="1" t="str">
        <f>IF(BART_Rides[[#This Row],[FirstLetter]]="Y","Yes","No")</f>
        <v>Yes</v>
      </c>
      <c r="N8082" s="1" t="str">
        <f>IF(OR(BART_Rides[[#This Row],[Station Code]]="EM", BART_Rides[[#This Row],[Station Code]]="MT", BART_Rides[[#This Row],[Station Code]]="PL", BART_Rides[[#This Row],[Station Code]]="CC"), "Yes", "No")</f>
        <v>No</v>
      </c>
    </row>
    <row r="8083" spans="6:14">
      <c r="F8083" s="3">
        <v>44248</v>
      </c>
      <c r="G8083" s="1" t="s">
        <v>43</v>
      </c>
      <c r="H8083" s="1" t="s">
        <v>105</v>
      </c>
      <c r="I8083" s="1">
        <v>126</v>
      </c>
      <c r="J8083" s="1">
        <f>MONTH(BART_Rides[[#This Row],[Date]])</f>
        <v>2</v>
      </c>
      <c r="K8083" s="1">
        <f>WEEKDAY(BART_Rides[[#This Row],[Date]],2)</f>
        <v>7</v>
      </c>
      <c r="L8083" s="1" t="str">
        <f>LEFT(BART_Rides[[#This Row],[Lines]],1)</f>
        <v>Y</v>
      </c>
      <c r="M8083" s="1" t="str">
        <f>IF(BART_Rides[[#This Row],[FirstLetter]]="Y","Yes","No")</f>
        <v>Yes</v>
      </c>
      <c r="N8083" s="1" t="str">
        <f>IF(OR(BART_Rides[[#This Row],[Station Code]]="EM", BART_Rides[[#This Row],[Station Code]]="MT", BART_Rides[[#This Row],[Station Code]]="PL", BART_Rides[[#This Row],[Station Code]]="CC"), "Yes", "No")</f>
        <v>No</v>
      </c>
    </row>
    <row r="8084" spans="6:14">
      <c r="F8084" s="3">
        <v>44249</v>
      </c>
      <c r="G8084" s="1" t="s">
        <v>43</v>
      </c>
      <c r="H8084" s="1" t="s">
        <v>105</v>
      </c>
      <c r="I8084" s="1">
        <v>175</v>
      </c>
      <c r="J8084" s="1">
        <f>MONTH(BART_Rides[[#This Row],[Date]])</f>
        <v>2</v>
      </c>
      <c r="K8084" s="1">
        <f>WEEKDAY(BART_Rides[[#This Row],[Date]],2)</f>
        <v>1</v>
      </c>
      <c r="L8084" s="1" t="str">
        <f>LEFT(BART_Rides[[#This Row],[Lines]],1)</f>
        <v>Y</v>
      </c>
      <c r="M8084" s="1" t="str">
        <f>IF(BART_Rides[[#This Row],[FirstLetter]]="Y","Yes","No")</f>
        <v>Yes</v>
      </c>
      <c r="N8084" s="1" t="str">
        <f>IF(OR(BART_Rides[[#This Row],[Station Code]]="EM", BART_Rides[[#This Row],[Station Code]]="MT", BART_Rides[[#This Row],[Station Code]]="PL", BART_Rides[[#This Row],[Station Code]]="CC"), "Yes", "No")</f>
        <v>No</v>
      </c>
    </row>
    <row r="8085" spans="6:14">
      <c r="F8085" s="3">
        <v>44250</v>
      </c>
      <c r="G8085" s="1" t="s">
        <v>43</v>
      </c>
      <c r="H8085" s="1" t="s">
        <v>105</v>
      </c>
      <c r="I8085" s="1">
        <v>205</v>
      </c>
      <c r="J8085" s="1">
        <f>MONTH(BART_Rides[[#This Row],[Date]])</f>
        <v>2</v>
      </c>
      <c r="K8085" s="1">
        <f>WEEKDAY(BART_Rides[[#This Row],[Date]],2)</f>
        <v>2</v>
      </c>
      <c r="L8085" s="1" t="str">
        <f>LEFT(BART_Rides[[#This Row],[Lines]],1)</f>
        <v>Y</v>
      </c>
      <c r="M8085" s="1" t="str">
        <f>IF(BART_Rides[[#This Row],[FirstLetter]]="Y","Yes","No")</f>
        <v>Yes</v>
      </c>
      <c r="N8085" s="1" t="str">
        <f>IF(OR(BART_Rides[[#This Row],[Station Code]]="EM", BART_Rides[[#This Row],[Station Code]]="MT", BART_Rides[[#This Row],[Station Code]]="PL", BART_Rides[[#This Row],[Station Code]]="CC"), "Yes", "No")</f>
        <v>No</v>
      </c>
    </row>
    <row r="8086" spans="6:14">
      <c r="F8086" s="3">
        <v>44251</v>
      </c>
      <c r="G8086" s="1" t="s">
        <v>43</v>
      </c>
      <c r="H8086" s="1" t="s">
        <v>105</v>
      </c>
      <c r="I8086" s="1">
        <v>206</v>
      </c>
      <c r="J8086" s="1">
        <f>MONTH(BART_Rides[[#This Row],[Date]])</f>
        <v>2</v>
      </c>
      <c r="K8086" s="1">
        <f>WEEKDAY(BART_Rides[[#This Row],[Date]],2)</f>
        <v>3</v>
      </c>
      <c r="L8086" s="1" t="str">
        <f>LEFT(BART_Rides[[#This Row],[Lines]],1)</f>
        <v>Y</v>
      </c>
      <c r="M8086" s="1" t="str">
        <f>IF(BART_Rides[[#This Row],[FirstLetter]]="Y","Yes","No")</f>
        <v>Yes</v>
      </c>
      <c r="N8086" s="1" t="str">
        <f>IF(OR(BART_Rides[[#This Row],[Station Code]]="EM", BART_Rides[[#This Row],[Station Code]]="MT", BART_Rides[[#This Row],[Station Code]]="PL", BART_Rides[[#This Row],[Station Code]]="CC"), "Yes", "No")</f>
        <v>No</v>
      </c>
    </row>
    <row r="8087" spans="6:14">
      <c r="F8087" s="3">
        <v>44252</v>
      </c>
      <c r="G8087" s="1" t="s">
        <v>43</v>
      </c>
      <c r="H8087" s="1" t="s">
        <v>105</v>
      </c>
      <c r="I8087" s="1">
        <v>219</v>
      </c>
      <c r="J8087" s="1">
        <f>MONTH(BART_Rides[[#This Row],[Date]])</f>
        <v>2</v>
      </c>
      <c r="K8087" s="1">
        <f>WEEKDAY(BART_Rides[[#This Row],[Date]],2)</f>
        <v>4</v>
      </c>
      <c r="L8087" s="1" t="str">
        <f>LEFT(BART_Rides[[#This Row],[Lines]],1)</f>
        <v>Y</v>
      </c>
      <c r="M8087" s="1" t="str">
        <f>IF(BART_Rides[[#This Row],[FirstLetter]]="Y","Yes","No")</f>
        <v>Yes</v>
      </c>
      <c r="N8087" s="1" t="str">
        <f>IF(OR(BART_Rides[[#This Row],[Station Code]]="EM", BART_Rides[[#This Row],[Station Code]]="MT", BART_Rides[[#This Row],[Station Code]]="PL", BART_Rides[[#This Row],[Station Code]]="CC"), "Yes", "No")</f>
        <v>No</v>
      </c>
    </row>
    <row r="8088" spans="6:14">
      <c r="F8088" s="3">
        <v>44253</v>
      </c>
      <c r="G8088" s="1" t="s">
        <v>43</v>
      </c>
      <c r="H8088" s="1" t="s">
        <v>105</v>
      </c>
      <c r="I8088" s="1">
        <v>183</v>
      </c>
      <c r="J8088" s="1">
        <f>MONTH(BART_Rides[[#This Row],[Date]])</f>
        <v>2</v>
      </c>
      <c r="K8088" s="1">
        <f>WEEKDAY(BART_Rides[[#This Row],[Date]],2)</f>
        <v>5</v>
      </c>
      <c r="L8088" s="1" t="str">
        <f>LEFT(BART_Rides[[#This Row],[Lines]],1)</f>
        <v>Y</v>
      </c>
      <c r="M8088" s="1" t="str">
        <f>IF(BART_Rides[[#This Row],[FirstLetter]]="Y","Yes","No")</f>
        <v>Yes</v>
      </c>
      <c r="N8088" s="1" t="str">
        <f>IF(OR(BART_Rides[[#This Row],[Station Code]]="EM", BART_Rides[[#This Row],[Station Code]]="MT", BART_Rides[[#This Row],[Station Code]]="PL", BART_Rides[[#This Row],[Station Code]]="CC"), "Yes", "No")</f>
        <v>No</v>
      </c>
    </row>
    <row r="8089" spans="6:14">
      <c r="F8089" s="3">
        <v>44254</v>
      </c>
      <c r="G8089" s="1" t="s">
        <v>43</v>
      </c>
      <c r="H8089" s="1" t="s">
        <v>105</v>
      </c>
      <c r="I8089" s="1">
        <v>115</v>
      </c>
      <c r="J8089" s="1">
        <f>MONTH(BART_Rides[[#This Row],[Date]])</f>
        <v>2</v>
      </c>
      <c r="K8089" s="1">
        <f>WEEKDAY(BART_Rides[[#This Row],[Date]],2)</f>
        <v>6</v>
      </c>
      <c r="L8089" s="1" t="str">
        <f>LEFT(BART_Rides[[#This Row],[Lines]],1)</f>
        <v>Y</v>
      </c>
      <c r="M8089" s="1" t="str">
        <f>IF(BART_Rides[[#This Row],[FirstLetter]]="Y","Yes","No")</f>
        <v>Yes</v>
      </c>
      <c r="N8089" s="1" t="str">
        <f>IF(OR(BART_Rides[[#This Row],[Station Code]]="EM", BART_Rides[[#This Row],[Station Code]]="MT", BART_Rides[[#This Row],[Station Code]]="PL", BART_Rides[[#This Row],[Station Code]]="CC"), "Yes", "No")</f>
        <v>No</v>
      </c>
    </row>
    <row r="8090" spans="6:14">
      <c r="F8090" s="3">
        <v>44255</v>
      </c>
      <c r="G8090" s="1" t="s">
        <v>43</v>
      </c>
      <c r="H8090" s="1" t="s">
        <v>105</v>
      </c>
      <c r="I8090" s="1">
        <v>95</v>
      </c>
      <c r="J8090" s="1">
        <f>MONTH(BART_Rides[[#This Row],[Date]])</f>
        <v>2</v>
      </c>
      <c r="K8090" s="1">
        <f>WEEKDAY(BART_Rides[[#This Row],[Date]],2)</f>
        <v>7</v>
      </c>
      <c r="L8090" s="1" t="str">
        <f>LEFT(BART_Rides[[#This Row],[Lines]],1)</f>
        <v>Y</v>
      </c>
      <c r="M8090" s="1" t="str">
        <f>IF(BART_Rides[[#This Row],[FirstLetter]]="Y","Yes","No")</f>
        <v>Yes</v>
      </c>
      <c r="N8090" s="1" t="str">
        <f>IF(OR(BART_Rides[[#This Row],[Station Code]]="EM", BART_Rides[[#This Row],[Station Code]]="MT", BART_Rides[[#This Row],[Station Code]]="PL", BART_Rides[[#This Row],[Station Code]]="CC"), "Yes", "No")</f>
        <v>No</v>
      </c>
    </row>
    <row r="8091" spans="6:14">
      <c r="F8091" s="3">
        <v>44256</v>
      </c>
      <c r="G8091" s="1" t="s">
        <v>43</v>
      </c>
      <c r="H8091" s="1" t="s">
        <v>105</v>
      </c>
      <c r="I8091" s="1">
        <v>203</v>
      </c>
      <c r="J8091" s="1">
        <f>MONTH(BART_Rides[[#This Row],[Date]])</f>
        <v>3</v>
      </c>
      <c r="K8091" s="1">
        <f>WEEKDAY(BART_Rides[[#This Row],[Date]],2)</f>
        <v>1</v>
      </c>
      <c r="L8091" s="1" t="str">
        <f>LEFT(BART_Rides[[#This Row],[Lines]],1)</f>
        <v>Y</v>
      </c>
      <c r="M8091" s="1" t="str">
        <f>IF(BART_Rides[[#This Row],[FirstLetter]]="Y","Yes","No")</f>
        <v>Yes</v>
      </c>
      <c r="N8091" s="1" t="str">
        <f>IF(OR(BART_Rides[[#This Row],[Station Code]]="EM", BART_Rides[[#This Row],[Station Code]]="MT", BART_Rides[[#This Row],[Station Code]]="PL", BART_Rides[[#This Row],[Station Code]]="CC"), "Yes", "No")</f>
        <v>No</v>
      </c>
    </row>
    <row r="8092" spans="6:14">
      <c r="F8092" s="3">
        <v>44257</v>
      </c>
      <c r="G8092" s="1" t="s">
        <v>43</v>
      </c>
      <c r="H8092" s="1" t="s">
        <v>105</v>
      </c>
      <c r="I8092" s="1">
        <v>210</v>
      </c>
      <c r="J8092" s="1">
        <f>MONTH(BART_Rides[[#This Row],[Date]])</f>
        <v>3</v>
      </c>
      <c r="K8092" s="1">
        <f>WEEKDAY(BART_Rides[[#This Row],[Date]],2)</f>
        <v>2</v>
      </c>
      <c r="L8092" s="1" t="str">
        <f>LEFT(BART_Rides[[#This Row],[Lines]],1)</f>
        <v>Y</v>
      </c>
      <c r="M8092" s="1" t="str">
        <f>IF(BART_Rides[[#This Row],[FirstLetter]]="Y","Yes","No")</f>
        <v>Yes</v>
      </c>
      <c r="N8092" s="1" t="str">
        <f>IF(OR(BART_Rides[[#This Row],[Station Code]]="EM", BART_Rides[[#This Row],[Station Code]]="MT", BART_Rides[[#This Row],[Station Code]]="PL", BART_Rides[[#This Row],[Station Code]]="CC"), "Yes", "No")</f>
        <v>No</v>
      </c>
    </row>
    <row r="8093" spans="6:14">
      <c r="F8093" s="3">
        <v>44258</v>
      </c>
      <c r="G8093" s="1" t="s">
        <v>43</v>
      </c>
      <c r="H8093" s="1" t="s">
        <v>105</v>
      </c>
      <c r="I8093" s="1">
        <v>213</v>
      </c>
      <c r="J8093" s="1">
        <f>MONTH(BART_Rides[[#This Row],[Date]])</f>
        <v>3</v>
      </c>
      <c r="K8093" s="1">
        <f>WEEKDAY(BART_Rides[[#This Row],[Date]],2)</f>
        <v>3</v>
      </c>
      <c r="L8093" s="1" t="str">
        <f>LEFT(BART_Rides[[#This Row],[Lines]],1)</f>
        <v>Y</v>
      </c>
      <c r="M8093" s="1" t="str">
        <f>IF(BART_Rides[[#This Row],[FirstLetter]]="Y","Yes","No")</f>
        <v>Yes</v>
      </c>
      <c r="N8093" s="1" t="str">
        <f>IF(OR(BART_Rides[[#This Row],[Station Code]]="EM", BART_Rides[[#This Row],[Station Code]]="MT", BART_Rides[[#This Row],[Station Code]]="PL", BART_Rides[[#This Row],[Station Code]]="CC"), "Yes", "No")</f>
        <v>No</v>
      </c>
    </row>
    <row r="8094" spans="6:14">
      <c r="F8094" s="3">
        <v>44259</v>
      </c>
      <c r="G8094" s="1" t="s">
        <v>43</v>
      </c>
      <c r="H8094" s="1" t="s">
        <v>105</v>
      </c>
      <c r="I8094" s="1">
        <v>208</v>
      </c>
      <c r="J8094" s="1">
        <f>MONTH(BART_Rides[[#This Row],[Date]])</f>
        <v>3</v>
      </c>
      <c r="K8094" s="1">
        <f>WEEKDAY(BART_Rides[[#This Row],[Date]],2)</f>
        <v>4</v>
      </c>
      <c r="L8094" s="1" t="str">
        <f>LEFT(BART_Rides[[#This Row],[Lines]],1)</f>
        <v>Y</v>
      </c>
      <c r="M8094" s="1" t="str">
        <f>IF(BART_Rides[[#This Row],[FirstLetter]]="Y","Yes","No")</f>
        <v>Yes</v>
      </c>
      <c r="N8094" s="1" t="str">
        <f>IF(OR(BART_Rides[[#This Row],[Station Code]]="EM", BART_Rides[[#This Row],[Station Code]]="MT", BART_Rides[[#This Row],[Station Code]]="PL", BART_Rides[[#This Row],[Station Code]]="CC"), "Yes", "No")</f>
        <v>No</v>
      </c>
    </row>
    <row r="8095" spans="6:14">
      <c r="F8095" s="3">
        <v>44260</v>
      </c>
      <c r="G8095" s="1" t="s">
        <v>43</v>
      </c>
      <c r="H8095" s="1" t="s">
        <v>105</v>
      </c>
      <c r="I8095" s="1">
        <v>194</v>
      </c>
      <c r="J8095" s="1">
        <f>MONTH(BART_Rides[[#This Row],[Date]])</f>
        <v>3</v>
      </c>
      <c r="K8095" s="1">
        <f>WEEKDAY(BART_Rides[[#This Row],[Date]],2)</f>
        <v>5</v>
      </c>
      <c r="L8095" s="1" t="str">
        <f>LEFT(BART_Rides[[#This Row],[Lines]],1)</f>
        <v>Y</v>
      </c>
      <c r="M8095" s="1" t="str">
        <f>IF(BART_Rides[[#This Row],[FirstLetter]]="Y","Yes","No")</f>
        <v>Yes</v>
      </c>
      <c r="N8095" s="1" t="str">
        <f>IF(OR(BART_Rides[[#This Row],[Station Code]]="EM", BART_Rides[[#This Row],[Station Code]]="MT", BART_Rides[[#This Row],[Station Code]]="PL", BART_Rides[[#This Row],[Station Code]]="CC"), "Yes", "No")</f>
        <v>No</v>
      </c>
    </row>
    <row r="8096" spans="6:14">
      <c r="F8096" s="3">
        <v>44261</v>
      </c>
      <c r="G8096" s="1" t="s">
        <v>43</v>
      </c>
      <c r="H8096" s="1" t="s">
        <v>105</v>
      </c>
      <c r="I8096" s="1">
        <v>151</v>
      </c>
      <c r="J8096" s="1">
        <f>MONTH(BART_Rides[[#This Row],[Date]])</f>
        <v>3</v>
      </c>
      <c r="K8096" s="1">
        <f>WEEKDAY(BART_Rides[[#This Row],[Date]],2)</f>
        <v>6</v>
      </c>
      <c r="L8096" s="1" t="str">
        <f>LEFT(BART_Rides[[#This Row],[Lines]],1)</f>
        <v>Y</v>
      </c>
      <c r="M8096" s="1" t="str">
        <f>IF(BART_Rides[[#This Row],[FirstLetter]]="Y","Yes","No")</f>
        <v>Yes</v>
      </c>
      <c r="N8096" s="1" t="str">
        <f>IF(OR(BART_Rides[[#This Row],[Station Code]]="EM", BART_Rides[[#This Row],[Station Code]]="MT", BART_Rides[[#This Row],[Station Code]]="PL", BART_Rides[[#This Row],[Station Code]]="CC"), "Yes", "No")</f>
        <v>No</v>
      </c>
    </row>
    <row r="8097" spans="6:14">
      <c r="F8097" s="3">
        <v>44262</v>
      </c>
      <c r="G8097" s="1" t="s">
        <v>43</v>
      </c>
      <c r="H8097" s="1" t="s">
        <v>105</v>
      </c>
      <c r="I8097" s="1">
        <v>109</v>
      </c>
      <c r="J8097" s="1">
        <f>MONTH(BART_Rides[[#This Row],[Date]])</f>
        <v>3</v>
      </c>
      <c r="K8097" s="1">
        <f>WEEKDAY(BART_Rides[[#This Row],[Date]],2)</f>
        <v>7</v>
      </c>
      <c r="L8097" s="1" t="str">
        <f>LEFT(BART_Rides[[#This Row],[Lines]],1)</f>
        <v>Y</v>
      </c>
      <c r="M8097" s="1" t="str">
        <f>IF(BART_Rides[[#This Row],[FirstLetter]]="Y","Yes","No")</f>
        <v>Yes</v>
      </c>
      <c r="N8097" s="1" t="str">
        <f>IF(OR(BART_Rides[[#This Row],[Station Code]]="EM", BART_Rides[[#This Row],[Station Code]]="MT", BART_Rides[[#This Row],[Station Code]]="PL", BART_Rides[[#This Row],[Station Code]]="CC"), "Yes", "No")</f>
        <v>No</v>
      </c>
    </row>
    <row r="8098" spans="6:14">
      <c r="F8098" s="3">
        <v>44263</v>
      </c>
      <c r="G8098" s="1" t="s">
        <v>43</v>
      </c>
      <c r="H8098" s="1" t="s">
        <v>105</v>
      </c>
      <c r="I8098" s="1">
        <v>208</v>
      </c>
      <c r="J8098" s="1">
        <f>MONTH(BART_Rides[[#This Row],[Date]])</f>
        <v>3</v>
      </c>
      <c r="K8098" s="1">
        <f>WEEKDAY(BART_Rides[[#This Row],[Date]],2)</f>
        <v>1</v>
      </c>
      <c r="L8098" s="1" t="str">
        <f>LEFT(BART_Rides[[#This Row],[Lines]],1)</f>
        <v>Y</v>
      </c>
      <c r="M8098" s="1" t="str">
        <f>IF(BART_Rides[[#This Row],[FirstLetter]]="Y","Yes","No")</f>
        <v>Yes</v>
      </c>
      <c r="N8098" s="1" t="str">
        <f>IF(OR(BART_Rides[[#This Row],[Station Code]]="EM", BART_Rides[[#This Row],[Station Code]]="MT", BART_Rides[[#This Row],[Station Code]]="PL", BART_Rides[[#This Row],[Station Code]]="CC"), "Yes", "No")</f>
        <v>No</v>
      </c>
    </row>
    <row r="8099" spans="6:14">
      <c r="F8099" s="3">
        <v>44264</v>
      </c>
      <c r="G8099" s="1" t="s">
        <v>43</v>
      </c>
      <c r="H8099" s="1" t="s">
        <v>105</v>
      </c>
      <c r="I8099" s="1">
        <v>192</v>
      </c>
      <c r="J8099" s="1">
        <f>MONTH(BART_Rides[[#This Row],[Date]])</f>
        <v>3</v>
      </c>
      <c r="K8099" s="1">
        <f>WEEKDAY(BART_Rides[[#This Row],[Date]],2)</f>
        <v>2</v>
      </c>
      <c r="L8099" s="1" t="str">
        <f>LEFT(BART_Rides[[#This Row],[Lines]],1)</f>
        <v>Y</v>
      </c>
      <c r="M8099" s="1" t="str">
        <f>IF(BART_Rides[[#This Row],[FirstLetter]]="Y","Yes","No")</f>
        <v>Yes</v>
      </c>
      <c r="N8099" s="1" t="str">
        <f>IF(OR(BART_Rides[[#This Row],[Station Code]]="EM", BART_Rides[[#This Row],[Station Code]]="MT", BART_Rides[[#This Row],[Station Code]]="PL", BART_Rides[[#This Row],[Station Code]]="CC"), "Yes", "No")</f>
        <v>No</v>
      </c>
    </row>
    <row r="8100" spans="6:14">
      <c r="F8100" s="3">
        <v>44265</v>
      </c>
      <c r="G8100" s="1" t="s">
        <v>43</v>
      </c>
      <c r="H8100" s="1" t="s">
        <v>105</v>
      </c>
      <c r="I8100" s="1">
        <v>191</v>
      </c>
      <c r="J8100" s="1">
        <f>MONTH(BART_Rides[[#This Row],[Date]])</f>
        <v>3</v>
      </c>
      <c r="K8100" s="1">
        <f>WEEKDAY(BART_Rides[[#This Row],[Date]],2)</f>
        <v>3</v>
      </c>
      <c r="L8100" s="1" t="str">
        <f>LEFT(BART_Rides[[#This Row],[Lines]],1)</f>
        <v>Y</v>
      </c>
      <c r="M8100" s="1" t="str">
        <f>IF(BART_Rides[[#This Row],[FirstLetter]]="Y","Yes","No")</f>
        <v>Yes</v>
      </c>
      <c r="N8100" s="1" t="str">
        <f>IF(OR(BART_Rides[[#This Row],[Station Code]]="EM", BART_Rides[[#This Row],[Station Code]]="MT", BART_Rides[[#This Row],[Station Code]]="PL", BART_Rides[[#This Row],[Station Code]]="CC"), "Yes", "No")</f>
        <v>No</v>
      </c>
    </row>
    <row r="8101" spans="6:14">
      <c r="F8101" s="3">
        <v>44266</v>
      </c>
      <c r="G8101" s="1" t="s">
        <v>43</v>
      </c>
      <c r="H8101" s="1" t="s">
        <v>105</v>
      </c>
      <c r="I8101" s="1">
        <v>220</v>
      </c>
      <c r="J8101" s="1">
        <f>MONTH(BART_Rides[[#This Row],[Date]])</f>
        <v>3</v>
      </c>
      <c r="K8101" s="1">
        <f>WEEKDAY(BART_Rides[[#This Row],[Date]],2)</f>
        <v>4</v>
      </c>
      <c r="L8101" s="1" t="str">
        <f>LEFT(BART_Rides[[#This Row],[Lines]],1)</f>
        <v>Y</v>
      </c>
      <c r="M8101" s="1" t="str">
        <f>IF(BART_Rides[[#This Row],[FirstLetter]]="Y","Yes","No")</f>
        <v>Yes</v>
      </c>
      <c r="N8101" s="1" t="str">
        <f>IF(OR(BART_Rides[[#This Row],[Station Code]]="EM", BART_Rides[[#This Row],[Station Code]]="MT", BART_Rides[[#This Row],[Station Code]]="PL", BART_Rides[[#This Row],[Station Code]]="CC"), "Yes", "No")</f>
        <v>No</v>
      </c>
    </row>
    <row r="8102" spans="6:14">
      <c r="F8102" s="3">
        <v>44267</v>
      </c>
      <c r="G8102" s="1" t="s">
        <v>43</v>
      </c>
      <c r="H8102" s="1" t="s">
        <v>105</v>
      </c>
      <c r="I8102" s="1">
        <v>218</v>
      </c>
      <c r="J8102" s="1">
        <f>MONTH(BART_Rides[[#This Row],[Date]])</f>
        <v>3</v>
      </c>
      <c r="K8102" s="1">
        <f>WEEKDAY(BART_Rides[[#This Row],[Date]],2)</f>
        <v>5</v>
      </c>
      <c r="L8102" s="1" t="str">
        <f>LEFT(BART_Rides[[#This Row],[Lines]],1)</f>
        <v>Y</v>
      </c>
      <c r="M8102" s="1" t="str">
        <f>IF(BART_Rides[[#This Row],[FirstLetter]]="Y","Yes","No")</f>
        <v>Yes</v>
      </c>
      <c r="N8102" s="1" t="str">
        <f>IF(OR(BART_Rides[[#This Row],[Station Code]]="EM", BART_Rides[[#This Row],[Station Code]]="MT", BART_Rides[[#This Row],[Station Code]]="PL", BART_Rides[[#This Row],[Station Code]]="CC"), "Yes", "No")</f>
        <v>No</v>
      </c>
    </row>
    <row r="8103" spans="6:14">
      <c r="F8103" s="3">
        <v>44268</v>
      </c>
      <c r="G8103" s="1" t="s">
        <v>43</v>
      </c>
      <c r="H8103" s="1" t="s">
        <v>105</v>
      </c>
      <c r="I8103" s="1">
        <v>134</v>
      </c>
      <c r="J8103" s="1">
        <f>MONTH(BART_Rides[[#This Row],[Date]])</f>
        <v>3</v>
      </c>
      <c r="K8103" s="1">
        <f>WEEKDAY(BART_Rides[[#This Row],[Date]],2)</f>
        <v>6</v>
      </c>
      <c r="L8103" s="1" t="str">
        <f>LEFT(BART_Rides[[#This Row],[Lines]],1)</f>
        <v>Y</v>
      </c>
      <c r="M8103" s="1" t="str">
        <f>IF(BART_Rides[[#This Row],[FirstLetter]]="Y","Yes","No")</f>
        <v>Yes</v>
      </c>
      <c r="N8103" s="1" t="str">
        <f>IF(OR(BART_Rides[[#This Row],[Station Code]]="EM", BART_Rides[[#This Row],[Station Code]]="MT", BART_Rides[[#This Row],[Station Code]]="PL", BART_Rides[[#This Row],[Station Code]]="CC"), "Yes", "No")</f>
        <v>No</v>
      </c>
    </row>
    <row r="8104" spans="6:14">
      <c r="F8104" s="3">
        <v>44269</v>
      </c>
      <c r="G8104" s="1" t="s">
        <v>43</v>
      </c>
      <c r="H8104" s="1" t="s">
        <v>105</v>
      </c>
      <c r="I8104" s="1">
        <v>86</v>
      </c>
      <c r="J8104" s="1">
        <f>MONTH(BART_Rides[[#This Row],[Date]])</f>
        <v>3</v>
      </c>
      <c r="K8104" s="1">
        <f>WEEKDAY(BART_Rides[[#This Row],[Date]],2)</f>
        <v>7</v>
      </c>
      <c r="L8104" s="1" t="str">
        <f>LEFT(BART_Rides[[#This Row],[Lines]],1)</f>
        <v>Y</v>
      </c>
      <c r="M8104" s="1" t="str">
        <f>IF(BART_Rides[[#This Row],[FirstLetter]]="Y","Yes","No")</f>
        <v>Yes</v>
      </c>
      <c r="N8104" s="1" t="str">
        <f>IF(OR(BART_Rides[[#This Row],[Station Code]]="EM", BART_Rides[[#This Row],[Station Code]]="MT", BART_Rides[[#This Row],[Station Code]]="PL", BART_Rides[[#This Row],[Station Code]]="CC"), "Yes", "No")</f>
        <v>No</v>
      </c>
    </row>
    <row r="8105" spans="6:14">
      <c r="F8105" s="3">
        <v>44270</v>
      </c>
      <c r="G8105" s="1" t="s">
        <v>43</v>
      </c>
      <c r="H8105" s="1" t="s">
        <v>105</v>
      </c>
      <c r="I8105" s="1">
        <v>188</v>
      </c>
      <c r="J8105" s="1">
        <f>MONTH(BART_Rides[[#This Row],[Date]])</f>
        <v>3</v>
      </c>
      <c r="K8105" s="1">
        <f>WEEKDAY(BART_Rides[[#This Row],[Date]],2)</f>
        <v>1</v>
      </c>
      <c r="L8105" s="1" t="str">
        <f>LEFT(BART_Rides[[#This Row],[Lines]],1)</f>
        <v>Y</v>
      </c>
      <c r="M8105" s="1" t="str">
        <f>IF(BART_Rides[[#This Row],[FirstLetter]]="Y","Yes","No")</f>
        <v>Yes</v>
      </c>
      <c r="N8105" s="1" t="str">
        <f>IF(OR(BART_Rides[[#This Row],[Station Code]]="EM", BART_Rides[[#This Row],[Station Code]]="MT", BART_Rides[[#This Row],[Station Code]]="PL", BART_Rides[[#This Row],[Station Code]]="CC"), "Yes", "No")</f>
        <v>No</v>
      </c>
    </row>
    <row r="8106" spans="6:14">
      <c r="F8106" s="3">
        <v>44271</v>
      </c>
      <c r="G8106" s="1" t="s">
        <v>43</v>
      </c>
      <c r="H8106" s="1" t="s">
        <v>105</v>
      </c>
      <c r="I8106" s="1">
        <v>192</v>
      </c>
      <c r="J8106" s="1">
        <f>MONTH(BART_Rides[[#This Row],[Date]])</f>
        <v>3</v>
      </c>
      <c r="K8106" s="1">
        <f>WEEKDAY(BART_Rides[[#This Row],[Date]],2)</f>
        <v>2</v>
      </c>
      <c r="L8106" s="1" t="str">
        <f>LEFT(BART_Rides[[#This Row],[Lines]],1)</f>
        <v>Y</v>
      </c>
      <c r="M8106" s="1" t="str">
        <f>IF(BART_Rides[[#This Row],[FirstLetter]]="Y","Yes","No")</f>
        <v>Yes</v>
      </c>
      <c r="N8106" s="1" t="str">
        <f>IF(OR(BART_Rides[[#This Row],[Station Code]]="EM", BART_Rides[[#This Row],[Station Code]]="MT", BART_Rides[[#This Row],[Station Code]]="PL", BART_Rides[[#This Row],[Station Code]]="CC"), "Yes", "No")</f>
        <v>No</v>
      </c>
    </row>
    <row r="8107" spans="6:14">
      <c r="F8107" s="3">
        <v>44272</v>
      </c>
      <c r="G8107" s="1" t="s">
        <v>43</v>
      </c>
      <c r="H8107" s="1" t="s">
        <v>105</v>
      </c>
      <c r="I8107" s="1">
        <v>214</v>
      </c>
      <c r="J8107" s="1">
        <f>MONTH(BART_Rides[[#This Row],[Date]])</f>
        <v>3</v>
      </c>
      <c r="K8107" s="1">
        <f>WEEKDAY(BART_Rides[[#This Row],[Date]],2)</f>
        <v>3</v>
      </c>
      <c r="L8107" s="1" t="str">
        <f>LEFT(BART_Rides[[#This Row],[Lines]],1)</f>
        <v>Y</v>
      </c>
      <c r="M8107" s="1" t="str">
        <f>IF(BART_Rides[[#This Row],[FirstLetter]]="Y","Yes","No")</f>
        <v>Yes</v>
      </c>
      <c r="N8107" s="1" t="str">
        <f>IF(OR(BART_Rides[[#This Row],[Station Code]]="EM", BART_Rides[[#This Row],[Station Code]]="MT", BART_Rides[[#This Row],[Station Code]]="PL", BART_Rides[[#This Row],[Station Code]]="CC"), "Yes", "No")</f>
        <v>No</v>
      </c>
    </row>
    <row r="8108" spans="6:14">
      <c r="F8108" s="3">
        <v>44273</v>
      </c>
      <c r="G8108" s="1" t="s">
        <v>43</v>
      </c>
      <c r="H8108" s="1" t="s">
        <v>105</v>
      </c>
      <c r="I8108" s="1">
        <v>183</v>
      </c>
      <c r="J8108" s="1">
        <f>MONTH(BART_Rides[[#This Row],[Date]])</f>
        <v>3</v>
      </c>
      <c r="K8108" s="1">
        <f>WEEKDAY(BART_Rides[[#This Row],[Date]],2)</f>
        <v>4</v>
      </c>
      <c r="L8108" s="1" t="str">
        <f>LEFT(BART_Rides[[#This Row],[Lines]],1)</f>
        <v>Y</v>
      </c>
      <c r="M8108" s="1" t="str">
        <f>IF(BART_Rides[[#This Row],[FirstLetter]]="Y","Yes","No")</f>
        <v>Yes</v>
      </c>
      <c r="N8108" s="1" t="str">
        <f>IF(OR(BART_Rides[[#This Row],[Station Code]]="EM", BART_Rides[[#This Row],[Station Code]]="MT", BART_Rides[[#This Row],[Station Code]]="PL", BART_Rides[[#This Row],[Station Code]]="CC"), "Yes", "No")</f>
        <v>No</v>
      </c>
    </row>
    <row r="8109" spans="6:14">
      <c r="F8109" s="3">
        <v>44274</v>
      </c>
      <c r="G8109" s="1" t="s">
        <v>43</v>
      </c>
      <c r="H8109" s="1" t="s">
        <v>105</v>
      </c>
      <c r="I8109" s="1">
        <v>205</v>
      </c>
      <c r="J8109" s="1">
        <f>MONTH(BART_Rides[[#This Row],[Date]])</f>
        <v>3</v>
      </c>
      <c r="K8109" s="1">
        <f>WEEKDAY(BART_Rides[[#This Row],[Date]],2)</f>
        <v>5</v>
      </c>
      <c r="L8109" s="1" t="str">
        <f>LEFT(BART_Rides[[#This Row],[Lines]],1)</f>
        <v>Y</v>
      </c>
      <c r="M8109" s="1" t="str">
        <f>IF(BART_Rides[[#This Row],[FirstLetter]]="Y","Yes","No")</f>
        <v>Yes</v>
      </c>
      <c r="N8109" s="1" t="str">
        <f>IF(OR(BART_Rides[[#This Row],[Station Code]]="EM", BART_Rides[[#This Row],[Station Code]]="MT", BART_Rides[[#This Row],[Station Code]]="PL", BART_Rides[[#This Row],[Station Code]]="CC"), "Yes", "No")</f>
        <v>No</v>
      </c>
    </row>
    <row r="8110" spans="6:14">
      <c r="F8110" s="3">
        <v>44275</v>
      </c>
      <c r="G8110" s="1" t="s">
        <v>43</v>
      </c>
      <c r="H8110" s="1" t="s">
        <v>105</v>
      </c>
      <c r="I8110" s="1">
        <v>103</v>
      </c>
      <c r="J8110" s="1">
        <f>MONTH(BART_Rides[[#This Row],[Date]])</f>
        <v>3</v>
      </c>
      <c r="K8110" s="1">
        <f>WEEKDAY(BART_Rides[[#This Row],[Date]],2)</f>
        <v>6</v>
      </c>
      <c r="L8110" s="1" t="str">
        <f>LEFT(BART_Rides[[#This Row],[Lines]],1)</f>
        <v>Y</v>
      </c>
      <c r="M8110" s="1" t="str">
        <f>IF(BART_Rides[[#This Row],[FirstLetter]]="Y","Yes","No")</f>
        <v>Yes</v>
      </c>
      <c r="N8110" s="1" t="str">
        <f>IF(OR(BART_Rides[[#This Row],[Station Code]]="EM", BART_Rides[[#This Row],[Station Code]]="MT", BART_Rides[[#This Row],[Station Code]]="PL", BART_Rides[[#This Row],[Station Code]]="CC"), "Yes", "No")</f>
        <v>No</v>
      </c>
    </row>
    <row r="8111" spans="6:14">
      <c r="F8111" s="3">
        <v>44276</v>
      </c>
      <c r="G8111" s="1" t="s">
        <v>43</v>
      </c>
      <c r="H8111" s="1" t="s">
        <v>105</v>
      </c>
      <c r="I8111" s="1">
        <v>94</v>
      </c>
      <c r="J8111" s="1">
        <f>MONTH(BART_Rides[[#This Row],[Date]])</f>
        <v>3</v>
      </c>
      <c r="K8111" s="1">
        <f>WEEKDAY(BART_Rides[[#This Row],[Date]],2)</f>
        <v>7</v>
      </c>
      <c r="L8111" s="1" t="str">
        <f>LEFT(BART_Rides[[#This Row],[Lines]],1)</f>
        <v>Y</v>
      </c>
      <c r="M8111" s="1" t="str">
        <f>IF(BART_Rides[[#This Row],[FirstLetter]]="Y","Yes","No")</f>
        <v>Yes</v>
      </c>
      <c r="N8111" s="1" t="str">
        <f>IF(OR(BART_Rides[[#This Row],[Station Code]]="EM", BART_Rides[[#This Row],[Station Code]]="MT", BART_Rides[[#This Row],[Station Code]]="PL", BART_Rides[[#This Row],[Station Code]]="CC"), "Yes", "No")</f>
        <v>No</v>
      </c>
    </row>
    <row r="8112" spans="6:14">
      <c r="F8112" s="3">
        <v>44277</v>
      </c>
      <c r="G8112" s="1" t="s">
        <v>43</v>
      </c>
      <c r="H8112" s="1" t="s">
        <v>105</v>
      </c>
      <c r="I8112" s="1">
        <v>199</v>
      </c>
      <c r="J8112" s="1">
        <f>MONTH(BART_Rides[[#This Row],[Date]])</f>
        <v>3</v>
      </c>
      <c r="K8112" s="1">
        <f>WEEKDAY(BART_Rides[[#This Row],[Date]],2)</f>
        <v>1</v>
      </c>
      <c r="L8112" s="1" t="str">
        <f>LEFT(BART_Rides[[#This Row],[Lines]],1)</f>
        <v>Y</v>
      </c>
      <c r="M8112" s="1" t="str">
        <f>IF(BART_Rides[[#This Row],[FirstLetter]]="Y","Yes","No")</f>
        <v>Yes</v>
      </c>
      <c r="N8112" s="1" t="str">
        <f>IF(OR(BART_Rides[[#This Row],[Station Code]]="EM", BART_Rides[[#This Row],[Station Code]]="MT", BART_Rides[[#This Row],[Station Code]]="PL", BART_Rides[[#This Row],[Station Code]]="CC"), "Yes", "No")</f>
        <v>No</v>
      </c>
    </row>
    <row r="8113" spans="6:14">
      <c r="F8113" s="3">
        <v>44278</v>
      </c>
      <c r="G8113" s="1" t="s">
        <v>43</v>
      </c>
      <c r="H8113" s="1" t="s">
        <v>105</v>
      </c>
      <c r="I8113" s="1">
        <v>233</v>
      </c>
      <c r="J8113" s="1">
        <f>MONTH(BART_Rides[[#This Row],[Date]])</f>
        <v>3</v>
      </c>
      <c r="K8113" s="1">
        <f>WEEKDAY(BART_Rides[[#This Row],[Date]],2)</f>
        <v>2</v>
      </c>
      <c r="L8113" s="1" t="str">
        <f>LEFT(BART_Rides[[#This Row],[Lines]],1)</f>
        <v>Y</v>
      </c>
      <c r="M8113" s="1" t="str">
        <f>IF(BART_Rides[[#This Row],[FirstLetter]]="Y","Yes","No")</f>
        <v>Yes</v>
      </c>
      <c r="N8113" s="1" t="str">
        <f>IF(OR(BART_Rides[[#This Row],[Station Code]]="EM", BART_Rides[[#This Row],[Station Code]]="MT", BART_Rides[[#This Row],[Station Code]]="PL", BART_Rides[[#This Row],[Station Code]]="CC"), "Yes", "No")</f>
        <v>No</v>
      </c>
    </row>
    <row r="8114" spans="6:14">
      <c r="F8114" s="3">
        <v>44279</v>
      </c>
      <c r="G8114" s="1" t="s">
        <v>43</v>
      </c>
      <c r="H8114" s="1" t="s">
        <v>105</v>
      </c>
      <c r="I8114" s="1">
        <v>240</v>
      </c>
      <c r="J8114" s="1">
        <f>MONTH(BART_Rides[[#This Row],[Date]])</f>
        <v>3</v>
      </c>
      <c r="K8114" s="1">
        <f>WEEKDAY(BART_Rides[[#This Row],[Date]],2)</f>
        <v>3</v>
      </c>
      <c r="L8114" s="1" t="str">
        <f>LEFT(BART_Rides[[#This Row],[Lines]],1)</f>
        <v>Y</v>
      </c>
      <c r="M8114" s="1" t="str">
        <f>IF(BART_Rides[[#This Row],[FirstLetter]]="Y","Yes","No")</f>
        <v>Yes</v>
      </c>
      <c r="N8114" s="1" t="str">
        <f>IF(OR(BART_Rides[[#This Row],[Station Code]]="EM", BART_Rides[[#This Row],[Station Code]]="MT", BART_Rides[[#This Row],[Station Code]]="PL", BART_Rides[[#This Row],[Station Code]]="CC"), "Yes", "No")</f>
        <v>No</v>
      </c>
    </row>
    <row r="8115" spans="6:14">
      <c r="F8115" s="3">
        <v>44280</v>
      </c>
      <c r="G8115" s="1" t="s">
        <v>43</v>
      </c>
      <c r="H8115" s="1" t="s">
        <v>105</v>
      </c>
      <c r="I8115" s="1">
        <v>221</v>
      </c>
      <c r="J8115" s="1">
        <f>MONTH(BART_Rides[[#This Row],[Date]])</f>
        <v>3</v>
      </c>
      <c r="K8115" s="1">
        <f>WEEKDAY(BART_Rides[[#This Row],[Date]],2)</f>
        <v>4</v>
      </c>
      <c r="L8115" s="1" t="str">
        <f>LEFT(BART_Rides[[#This Row],[Lines]],1)</f>
        <v>Y</v>
      </c>
      <c r="M8115" s="1" t="str">
        <f>IF(BART_Rides[[#This Row],[FirstLetter]]="Y","Yes","No")</f>
        <v>Yes</v>
      </c>
      <c r="N8115" s="1" t="str">
        <f>IF(OR(BART_Rides[[#This Row],[Station Code]]="EM", BART_Rides[[#This Row],[Station Code]]="MT", BART_Rides[[#This Row],[Station Code]]="PL", BART_Rides[[#This Row],[Station Code]]="CC"), "Yes", "No")</f>
        <v>No</v>
      </c>
    </row>
    <row r="8116" spans="6:14">
      <c r="F8116" s="3">
        <v>44281</v>
      </c>
      <c r="G8116" s="1" t="s">
        <v>43</v>
      </c>
      <c r="H8116" s="1" t="s">
        <v>105</v>
      </c>
      <c r="I8116" s="1">
        <v>236</v>
      </c>
      <c r="J8116" s="1">
        <f>MONTH(BART_Rides[[#This Row],[Date]])</f>
        <v>3</v>
      </c>
      <c r="K8116" s="1">
        <f>WEEKDAY(BART_Rides[[#This Row],[Date]],2)</f>
        <v>5</v>
      </c>
      <c r="L8116" s="1" t="str">
        <f>LEFT(BART_Rides[[#This Row],[Lines]],1)</f>
        <v>Y</v>
      </c>
      <c r="M8116" s="1" t="str">
        <f>IF(BART_Rides[[#This Row],[FirstLetter]]="Y","Yes","No")</f>
        <v>Yes</v>
      </c>
      <c r="N8116" s="1" t="str">
        <f>IF(OR(BART_Rides[[#This Row],[Station Code]]="EM", BART_Rides[[#This Row],[Station Code]]="MT", BART_Rides[[#This Row],[Station Code]]="PL", BART_Rides[[#This Row],[Station Code]]="CC"), "Yes", "No")</f>
        <v>No</v>
      </c>
    </row>
    <row r="8117" spans="6:14">
      <c r="F8117" s="3">
        <v>44282</v>
      </c>
      <c r="G8117" s="1" t="s">
        <v>43</v>
      </c>
      <c r="H8117" s="1" t="s">
        <v>105</v>
      </c>
      <c r="I8117" s="1">
        <v>139</v>
      </c>
      <c r="J8117" s="1">
        <f>MONTH(BART_Rides[[#This Row],[Date]])</f>
        <v>3</v>
      </c>
      <c r="K8117" s="1">
        <f>WEEKDAY(BART_Rides[[#This Row],[Date]],2)</f>
        <v>6</v>
      </c>
      <c r="L8117" s="1" t="str">
        <f>LEFT(BART_Rides[[#This Row],[Lines]],1)</f>
        <v>Y</v>
      </c>
      <c r="M8117" s="1" t="str">
        <f>IF(BART_Rides[[#This Row],[FirstLetter]]="Y","Yes","No")</f>
        <v>Yes</v>
      </c>
      <c r="N8117" s="1" t="str">
        <f>IF(OR(BART_Rides[[#This Row],[Station Code]]="EM", BART_Rides[[#This Row],[Station Code]]="MT", BART_Rides[[#This Row],[Station Code]]="PL", BART_Rides[[#This Row],[Station Code]]="CC"), "Yes", "No")</f>
        <v>No</v>
      </c>
    </row>
    <row r="8118" spans="6:14">
      <c r="F8118" s="3">
        <v>44283</v>
      </c>
      <c r="G8118" s="1" t="s">
        <v>43</v>
      </c>
      <c r="H8118" s="1" t="s">
        <v>105</v>
      </c>
      <c r="I8118" s="1">
        <v>96</v>
      </c>
      <c r="J8118" s="1">
        <f>MONTH(BART_Rides[[#This Row],[Date]])</f>
        <v>3</v>
      </c>
      <c r="K8118" s="1">
        <f>WEEKDAY(BART_Rides[[#This Row],[Date]],2)</f>
        <v>7</v>
      </c>
      <c r="L8118" s="1" t="str">
        <f>LEFT(BART_Rides[[#This Row],[Lines]],1)</f>
        <v>Y</v>
      </c>
      <c r="M8118" s="1" t="str">
        <f>IF(BART_Rides[[#This Row],[FirstLetter]]="Y","Yes","No")</f>
        <v>Yes</v>
      </c>
      <c r="N8118" s="1" t="str">
        <f>IF(OR(BART_Rides[[#This Row],[Station Code]]="EM", BART_Rides[[#This Row],[Station Code]]="MT", BART_Rides[[#This Row],[Station Code]]="PL", BART_Rides[[#This Row],[Station Code]]="CC"), "Yes", "No")</f>
        <v>No</v>
      </c>
    </row>
    <row r="8119" spans="6:14">
      <c r="F8119" s="3">
        <v>44284</v>
      </c>
      <c r="G8119" s="1" t="s">
        <v>43</v>
      </c>
      <c r="H8119" s="1" t="s">
        <v>105</v>
      </c>
      <c r="I8119" s="1">
        <v>198</v>
      </c>
      <c r="J8119" s="1">
        <f>MONTH(BART_Rides[[#This Row],[Date]])</f>
        <v>3</v>
      </c>
      <c r="K8119" s="1">
        <f>WEEKDAY(BART_Rides[[#This Row],[Date]],2)</f>
        <v>1</v>
      </c>
      <c r="L8119" s="1" t="str">
        <f>LEFT(BART_Rides[[#This Row],[Lines]],1)</f>
        <v>Y</v>
      </c>
      <c r="M8119" s="1" t="str">
        <f>IF(BART_Rides[[#This Row],[FirstLetter]]="Y","Yes","No")</f>
        <v>Yes</v>
      </c>
      <c r="N8119" s="1" t="str">
        <f>IF(OR(BART_Rides[[#This Row],[Station Code]]="EM", BART_Rides[[#This Row],[Station Code]]="MT", BART_Rides[[#This Row],[Station Code]]="PL", BART_Rides[[#This Row],[Station Code]]="CC"), "Yes", "No")</f>
        <v>No</v>
      </c>
    </row>
    <row r="8120" spans="6:14">
      <c r="F8120" s="3">
        <v>44285</v>
      </c>
      <c r="G8120" s="1" t="s">
        <v>43</v>
      </c>
      <c r="H8120" s="1" t="s">
        <v>105</v>
      </c>
      <c r="I8120" s="1">
        <v>227</v>
      </c>
      <c r="J8120" s="1">
        <f>MONTH(BART_Rides[[#This Row],[Date]])</f>
        <v>3</v>
      </c>
      <c r="K8120" s="1">
        <f>WEEKDAY(BART_Rides[[#This Row],[Date]],2)</f>
        <v>2</v>
      </c>
      <c r="L8120" s="1" t="str">
        <f>LEFT(BART_Rides[[#This Row],[Lines]],1)</f>
        <v>Y</v>
      </c>
      <c r="M8120" s="1" t="str">
        <f>IF(BART_Rides[[#This Row],[FirstLetter]]="Y","Yes","No")</f>
        <v>Yes</v>
      </c>
      <c r="N8120" s="1" t="str">
        <f>IF(OR(BART_Rides[[#This Row],[Station Code]]="EM", BART_Rides[[#This Row],[Station Code]]="MT", BART_Rides[[#This Row],[Station Code]]="PL", BART_Rides[[#This Row],[Station Code]]="CC"), "Yes", "No")</f>
        <v>No</v>
      </c>
    </row>
    <row r="8121" spans="6:14">
      <c r="F8121" s="3">
        <v>44286</v>
      </c>
      <c r="G8121" s="1" t="s">
        <v>43</v>
      </c>
      <c r="H8121" s="1" t="s">
        <v>105</v>
      </c>
      <c r="I8121" s="1">
        <v>203</v>
      </c>
      <c r="J8121" s="1">
        <f>MONTH(BART_Rides[[#This Row],[Date]])</f>
        <v>3</v>
      </c>
      <c r="K8121" s="1">
        <f>WEEKDAY(BART_Rides[[#This Row],[Date]],2)</f>
        <v>3</v>
      </c>
      <c r="L8121" s="1" t="str">
        <f>LEFT(BART_Rides[[#This Row],[Lines]],1)</f>
        <v>Y</v>
      </c>
      <c r="M8121" s="1" t="str">
        <f>IF(BART_Rides[[#This Row],[FirstLetter]]="Y","Yes","No")</f>
        <v>Yes</v>
      </c>
      <c r="N8121" s="1" t="str">
        <f>IF(OR(BART_Rides[[#This Row],[Station Code]]="EM", BART_Rides[[#This Row],[Station Code]]="MT", BART_Rides[[#This Row],[Station Code]]="PL", BART_Rides[[#This Row],[Station Code]]="CC"), "Yes", "No")</f>
        <v>No</v>
      </c>
    </row>
    <row r="8122" spans="6:14">
      <c r="F8122" s="3">
        <v>44287</v>
      </c>
      <c r="G8122" s="1" t="s">
        <v>43</v>
      </c>
      <c r="H8122" s="1" t="s">
        <v>105</v>
      </c>
      <c r="I8122" s="1">
        <v>233</v>
      </c>
      <c r="J8122" s="1">
        <f>MONTH(BART_Rides[[#This Row],[Date]])</f>
        <v>4</v>
      </c>
      <c r="K8122" s="1">
        <f>WEEKDAY(BART_Rides[[#This Row],[Date]],2)</f>
        <v>4</v>
      </c>
      <c r="L8122" s="1" t="str">
        <f>LEFT(BART_Rides[[#This Row],[Lines]],1)</f>
        <v>Y</v>
      </c>
      <c r="M8122" s="1" t="str">
        <f>IF(BART_Rides[[#This Row],[FirstLetter]]="Y","Yes","No")</f>
        <v>Yes</v>
      </c>
      <c r="N8122" s="1" t="str">
        <f>IF(OR(BART_Rides[[#This Row],[Station Code]]="EM", BART_Rides[[#This Row],[Station Code]]="MT", BART_Rides[[#This Row],[Station Code]]="PL", BART_Rides[[#This Row],[Station Code]]="CC"), "Yes", "No")</f>
        <v>No</v>
      </c>
    </row>
    <row r="8123" spans="6:14">
      <c r="F8123" s="3">
        <v>44288</v>
      </c>
      <c r="G8123" s="1" t="s">
        <v>43</v>
      </c>
      <c r="H8123" s="1" t="s">
        <v>105</v>
      </c>
      <c r="I8123" s="1">
        <v>231</v>
      </c>
      <c r="J8123" s="1">
        <f>MONTH(BART_Rides[[#This Row],[Date]])</f>
        <v>4</v>
      </c>
      <c r="K8123" s="1">
        <f>WEEKDAY(BART_Rides[[#This Row],[Date]],2)</f>
        <v>5</v>
      </c>
      <c r="L8123" s="1" t="str">
        <f>LEFT(BART_Rides[[#This Row],[Lines]],1)</f>
        <v>Y</v>
      </c>
      <c r="M8123" s="1" t="str">
        <f>IF(BART_Rides[[#This Row],[FirstLetter]]="Y","Yes","No")</f>
        <v>Yes</v>
      </c>
      <c r="N8123" s="1" t="str">
        <f>IF(OR(BART_Rides[[#This Row],[Station Code]]="EM", BART_Rides[[#This Row],[Station Code]]="MT", BART_Rides[[#This Row],[Station Code]]="PL", BART_Rides[[#This Row],[Station Code]]="CC"), "Yes", "No")</f>
        <v>No</v>
      </c>
    </row>
    <row r="8124" spans="6:14">
      <c r="F8124" s="3">
        <v>44289</v>
      </c>
      <c r="G8124" s="1" t="s">
        <v>43</v>
      </c>
      <c r="H8124" s="1" t="s">
        <v>105</v>
      </c>
      <c r="I8124" s="1">
        <v>159</v>
      </c>
      <c r="J8124" s="1">
        <f>MONTH(BART_Rides[[#This Row],[Date]])</f>
        <v>4</v>
      </c>
      <c r="K8124" s="1">
        <f>WEEKDAY(BART_Rides[[#This Row],[Date]],2)</f>
        <v>6</v>
      </c>
      <c r="L8124" s="1" t="str">
        <f>LEFT(BART_Rides[[#This Row],[Lines]],1)</f>
        <v>Y</v>
      </c>
      <c r="M8124" s="1" t="str">
        <f>IF(BART_Rides[[#This Row],[FirstLetter]]="Y","Yes","No")</f>
        <v>Yes</v>
      </c>
      <c r="N8124" s="1" t="str">
        <f>IF(OR(BART_Rides[[#This Row],[Station Code]]="EM", BART_Rides[[#This Row],[Station Code]]="MT", BART_Rides[[#This Row],[Station Code]]="PL", BART_Rides[[#This Row],[Station Code]]="CC"), "Yes", "No")</f>
        <v>No</v>
      </c>
    </row>
    <row r="8125" spans="6:14">
      <c r="F8125" s="3">
        <v>44290</v>
      </c>
      <c r="G8125" s="1" t="s">
        <v>43</v>
      </c>
      <c r="H8125" s="1" t="s">
        <v>105</v>
      </c>
      <c r="I8125" s="1">
        <v>142</v>
      </c>
      <c r="J8125" s="1">
        <f>MONTH(BART_Rides[[#This Row],[Date]])</f>
        <v>4</v>
      </c>
      <c r="K8125" s="1">
        <f>WEEKDAY(BART_Rides[[#This Row],[Date]],2)</f>
        <v>7</v>
      </c>
      <c r="L8125" s="1" t="str">
        <f>LEFT(BART_Rides[[#This Row],[Lines]],1)</f>
        <v>Y</v>
      </c>
      <c r="M8125" s="1" t="str">
        <f>IF(BART_Rides[[#This Row],[FirstLetter]]="Y","Yes","No")</f>
        <v>Yes</v>
      </c>
      <c r="N8125" s="1" t="str">
        <f>IF(OR(BART_Rides[[#This Row],[Station Code]]="EM", BART_Rides[[#This Row],[Station Code]]="MT", BART_Rides[[#This Row],[Station Code]]="PL", BART_Rides[[#This Row],[Station Code]]="CC"), "Yes", "No")</f>
        <v>No</v>
      </c>
    </row>
    <row r="8126" spans="6:14">
      <c r="F8126" s="3">
        <v>44291</v>
      </c>
      <c r="G8126" s="1" t="s">
        <v>43</v>
      </c>
      <c r="H8126" s="1" t="s">
        <v>105</v>
      </c>
      <c r="I8126" s="1">
        <v>228</v>
      </c>
      <c r="J8126" s="1">
        <f>MONTH(BART_Rides[[#This Row],[Date]])</f>
        <v>4</v>
      </c>
      <c r="K8126" s="1">
        <f>WEEKDAY(BART_Rides[[#This Row],[Date]],2)</f>
        <v>1</v>
      </c>
      <c r="L8126" s="1" t="str">
        <f>LEFT(BART_Rides[[#This Row],[Lines]],1)</f>
        <v>Y</v>
      </c>
      <c r="M8126" s="1" t="str">
        <f>IF(BART_Rides[[#This Row],[FirstLetter]]="Y","Yes","No")</f>
        <v>Yes</v>
      </c>
      <c r="N8126" s="1" t="str">
        <f>IF(OR(BART_Rides[[#This Row],[Station Code]]="EM", BART_Rides[[#This Row],[Station Code]]="MT", BART_Rides[[#This Row],[Station Code]]="PL", BART_Rides[[#This Row],[Station Code]]="CC"), "Yes", "No")</f>
        <v>No</v>
      </c>
    </row>
    <row r="8127" spans="6:14">
      <c r="F8127" s="3">
        <v>44292</v>
      </c>
      <c r="G8127" s="1" t="s">
        <v>43</v>
      </c>
      <c r="H8127" s="1" t="s">
        <v>105</v>
      </c>
      <c r="I8127" s="1">
        <v>246</v>
      </c>
      <c r="J8127" s="1">
        <f>MONTH(BART_Rides[[#This Row],[Date]])</f>
        <v>4</v>
      </c>
      <c r="K8127" s="1">
        <f>WEEKDAY(BART_Rides[[#This Row],[Date]],2)</f>
        <v>2</v>
      </c>
      <c r="L8127" s="1" t="str">
        <f>LEFT(BART_Rides[[#This Row],[Lines]],1)</f>
        <v>Y</v>
      </c>
      <c r="M8127" s="1" t="str">
        <f>IF(BART_Rides[[#This Row],[FirstLetter]]="Y","Yes","No")</f>
        <v>Yes</v>
      </c>
      <c r="N8127" s="1" t="str">
        <f>IF(OR(BART_Rides[[#This Row],[Station Code]]="EM", BART_Rides[[#This Row],[Station Code]]="MT", BART_Rides[[#This Row],[Station Code]]="PL", BART_Rides[[#This Row],[Station Code]]="CC"), "Yes", "No")</f>
        <v>No</v>
      </c>
    </row>
    <row r="8128" spans="6:14">
      <c r="F8128" s="3">
        <v>44293</v>
      </c>
      <c r="G8128" s="1" t="s">
        <v>43</v>
      </c>
      <c r="H8128" s="1" t="s">
        <v>105</v>
      </c>
      <c r="I8128" s="1">
        <v>244</v>
      </c>
      <c r="J8128" s="1">
        <f>MONTH(BART_Rides[[#This Row],[Date]])</f>
        <v>4</v>
      </c>
      <c r="K8128" s="1">
        <f>WEEKDAY(BART_Rides[[#This Row],[Date]],2)</f>
        <v>3</v>
      </c>
      <c r="L8128" s="1" t="str">
        <f>LEFT(BART_Rides[[#This Row],[Lines]],1)</f>
        <v>Y</v>
      </c>
      <c r="M8128" s="1" t="str">
        <f>IF(BART_Rides[[#This Row],[FirstLetter]]="Y","Yes","No")</f>
        <v>Yes</v>
      </c>
      <c r="N8128" s="1" t="str">
        <f>IF(OR(BART_Rides[[#This Row],[Station Code]]="EM", BART_Rides[[#This Row],[Station Code]]="MT", BART_Rides[[#This Row],[Station Code]]="PL", BART_Rides[[#This Row],[Station Code]]="CC"), "Yes", "No")</f>
        <v>No</v>
      </c>
    </row>
    <row r="8129" spans="6:14">
      <c r="F8129" s="3">
        <v>44294</v>
      </c>
      <c r="G8129" s="1" t="s">
        <v>43</v>
      </c>
      <c r="H8129" s="1" t="s">
        <v>105</v>
      </c>
      <c r="I8129" s="1">
        <v>234</v>
      </c>
      <c r="J8129" s="1">
        <f>MONTH(BART_Rides[[#This Row],[Date]])</f>
        <v>4</v>
      </c>
      <c r="K8129" s="1">
        <f>WEEKDAY(BART_Rides[[#This Row],[Date]],2)</f>
        <v>4</v>
      </c>
      <c r="L8129" s="1" t="str">
        <f>LEFT(BART_Rides[[#This Row],[Lines]],1)</f>
        <v>Y</v>
      </c>
      <c r="M8129" s="1" t="str">
        <f>IF(BART_Rides[[#This Row],[FirstLetter]]="Y","Yes","No")</f>
        <v>Yes</v>
      </c>
      <c r="N8129" s="1" t="str">
        <f>IF(OR(BART_Rides[[#This Row],[Station Code]]="EM", BART_Rides[[#This Row],[Station Code]]="MT", BART_Rides[[#This Row],[Station Code]]="PL", BART_Rides[[#This Row],[Station Code]]="CC"), "Yes", "No")</f>
        <v>No</v>
      </c>
    </row>
    <row r="8130" spans="6:14">
      <c r="F8130" s="3">
        <v>44295</v>
      </c>
      <c r="G8130" s="1" t="s">
        <v>43</v>
      </c>
      <c r="H8130" s="1" t="s">
        <v>105</v>
      </c>
      <c r="I8130" s="1">
        <v>260</v>
      </c>
      <c r="J8130" s="1">
        <f>MONTH(BART_Rides[[#This Row],[Date]])</f>
        <v>4</v>
      </c>
      <c r="K8130" s="1">
        <f>WEEKDAY(BART_Rides[[#This Row],[Date]],2)</f>
        <v>5</v>
      </c>
      <c r="L8130" s="1" t="str">
        <f>LEFT(BART_Rides[[#This Row],[Lines]],1)</f>
        <v>Y</v>
      </c>
      <c r="M8130" s="1" t="str">
        <f>IF(BART_Rides[[#This Row],[FirstLetter]]="Y","Yes","No")</f>
        <v>Yes</v>
      </c>
      <c r="N8130" s="1" t="str">
        <f>IF(OR(BART_Rides[[#This Row],[Station Code]]="EM", BART_Rides[[#This Row],[Station Code]]="MT", BART_Rides[[#This Row],[Station Code]]="PL", BART_Rides[[#This Row],[Station Code]]="CC"), "Yes", "No")</f>
        <v>No</v>
      </c>
    </row>
    <row r="8131" spans="6:14">
      <c r="F8131" s="3">
        <v>44296</v>
      </c>
      <c r="G8131" s="1" t="s">
        <v>43</v>
      </c>
      <c r="H8131" s="1" t="s">
        <v>105</v>
      </c>
      <c r="I8131" s="1">
        <v>159</v>
      </c>
      <c r="J8131" s="1">
        <f>MONTH(BART_Rides[[#This Row],[Date]])</f>
        <v>4</v>
      </c>
      <c r="K8131" s="1">
        <f>WEEKDAY(BART_Rides[[#This Row],[Date]],2)</f>
        <v>6</v>
      </c>
      <c r="L8131" s="1" t="str">
        <f>LEFT(BART_Rides[[#This Row],[Lines]],1)</f>
        <v>Y</v>
      </c>
      <c r="M8131" s="1" t="str">
        <f>IF(BART_Rides[[#This Row],[FirstLetter]]="Y","Yes","No")</f>
        <v>Yes</v>
      </c>
      <c r="N8131" s="1" t="str">
        <f>IF(OR(BART_Rides[[#This Row],[Station Code]]="EM", BART_Rides[[#This Row],[Station Code]]="MT", BART_Rides[[#This Row],[Station Code]]="PL", BART_Rides[[#This Row],[Station Code]]="CC"), "Yes", "No")</f>
        <v>No</v>
      </c>
    </row>
    <row r="8132" spans="6:14">
      <c r="F8132" s="3">
        <v>44297</v>
      </c>
      <c r="G8132" s="1" t="s">
        <v>43</v>
      </c>
      <c r="H8132" s="1" t="s">
        <v>105</v>
      </c>
      <c r="I8132" s="1">
        <v>119</v>
      </c>
      <c r="J8132" s="1">
        <f>MONTH(BART_Rides[[#This Row],[Date]])</f>
        <v>4</v>
      </c>
      <c r="K8132" s="1">
        <f>WEEKDAY(BART_Rides[[#This Row],[Date]],2)</f>
        <v>7</v>
      </c>
      <c r="L8132" s="1" t="str">
        <f>LEFT(BART_Rides[[#This Row],[Lines]],1)</f>
        <v>Y</v>
      </c>
      <c r="M8132" s="1" t="str">
        <f>IF(BART_Rides[[#This Row],[FirstLetter]]="Y","Yes","No")</f>
        <v>Yes</v>
      </c>
      <c r="N8132" s="1" t="str">
        <f>IF(OR(BART_Rides[[#This Row],[Station Code]]="EM", BART_Rides[[#This Row],[Station Code]]="MT", BART_Rides[[#This Row],[Station Code]]="PL", BART_Rides[[#This Row],[Station Code]]="CC"), "Yes", "No")</f>
        <v>No</v>
      </c>
    </row>
    <row r="8133" spans="6:14">
      <c r="F8133" s="3">
        <v>44298</v>
      </c>
      <c r="G8133" s="1" t="s">
        <v>43</v>
      </c>
      <c r="H8133" s="1" t="s">
        <v>105</v>
      </c>
      <c r="I8133" s="1">
        <v>231</v>
      </c>
      <c r="J8133" s="1">
        <f>MONTH(BART_Rides[[#This Row],[Date]])</f>
        <v>4</v>
      </c>
      <c r="K8133" s="1">
        <f>WEEKDAY(BART_Rides[[#This Row],[Date]],2)</f>
        <v>1</v>
      </c>
      <c r="L8133" s="1" t="str">
        <f>LEFT(BART_Rides[[#This Row],[Lines]],1)</f>
        <v>Y</v>
      </c>
      <c r="M8133" s="1" t="str">
        <f>IF(BART_Rides[[#This Row],[FirstLetter]]="Y","Yes","No")</f>
        <v>Yes</v>
      </c>
      <c r="N8133" s="1" t="str">
        <f>IF(OR(BART_Rides[[#This Row],[Station Code]]="EM", BART_Rides[[#This Row],[Station Code]]="MT", BART_Rides[[#This Row],[Station Code]]="PL", BART_Rides[[#This Row],[Station Code]]="CC"), "Yes", "No")</f>
        <v>No</v>
      </c>
    </row>
    <row r="8134" spans="6:14">
      <c r="F8134" s="3">
        <v>44299</v>
      </c>
      <c r="G8134" s="1" t="s">
        <v>43</v>
      </c>
      <c r="H8134" s="1" t="s">
        <v>105</v>
      </c>
      <c r="I8134" s="1">
        <v>250</v>
      </c>
      <c r="J8134" s="1">
        <f>MONTH(BART_Rides[[#This Row],[Date]])</f>
        <v>4</v>
      </c>
      <c r="K8134" s="1">
        <f>WEEKDAY(BART_Rides[[#This Row],[Date]],2)</f>
        <v>2</v>
      </c>
      <c r="L8134" s="1" t="str">
        <f>LEFT(BART_Rides[[#This Row],[Lines]],1)</f>
        <v>Y</v>
      </c>
      <c r="M8134" s="1" t="str">
        <f>IF(BART_Rides[[#This Row],[FirstLetter]]="Y","Yes","No")</f>
        <v>Yes</v>
      </c>
      <c r="N8134" s="1" t="str">
        <f>IF(OR(BART_Rides[[#This Row],[Station Code]]="EM", BART_Rides[[#This Row],[Station Code]]="MT", BART_Rides[[#This Row],[Station Code]]="PL", BART_Rides[[#This Row],[Station Code]]="CC"), "Yes", "No")</f>
        <v>No</v>
      </c>
    </row>
    <row r="8135" spans="6:14">
      <c r="F8135" s="3">
        <v>44300</v>
      </c>
      <c r="G8135" s="1" t="s">
        <v>43</v>
      </c>
      <c r="H8135" s="1" t="s">
        <v>105</v>
      </c>
      <c r="I8135" s="1">
        <v>287</v>
      </c>
      <c r="J8135" s="1">
        <f>MONTH(BART_Rides[[#This Row],[Date]])</f>
        <v>4</v>
      </c>
      <c r="K8135" s="1">
        <f>WEEKDAY(BART_Rides[[#This Row],[Date]],2)</f>
        <v>3</v>
      </c>
      <c r="L8135" s="1" t="str">
        <f>LEFT(BART_Rides[[#This Row],[Lines]],1)</f>
        <v>Y</v>
      </c>
      <c r="M8135" s="1" t="str">
        <f>IF(BART_Rides[[#This Row],[FirstLetter]]="Y","Yes","No")</f>
        <v>Yes</v>
      </c>
      <c r="N8135" s="1" t="str">
        <f>IF(OR(BART_Rides[[#This Row],[Station Code]]="EM", BART_Rides[[#This Row],[Station Code]]="MT", BART_Rides[[#This Row],[Station Code]]="PL", BART_Rides[[#This Row],[Station Code]]="CC"), "Yes", "No")</f>
        <v>No</v>
      </c>
    </row>
    <row r="8136" spans="6:14">
      <c r="F8136" s="3">
        <v>44301</v>
      </c>
      <c r="G8136" s="1" t="s">
        <v>43</v>
      </c>
      <c r="H8136" s="1" t="s">
        <v>105</v>
      </c>
      <c r="I8136" s="1">
        <v>277</v>
      </c>
      <c r="J8136" s="1">
        <f>MONTH(BART_Rides[[#This Row],[Date]])</f>
        <v>4</v>
      </c>
      <c r="K8136" s="1">
        <f>WEEKDAY(BART_Rides[[#This Row],[Date]],2)</f>
        <v>4</v>
      </c>
      <c r="L8136" s="1" t="str">
        <f>LEFT(BART_Rides[[#This Row],[Lines]],1)</f>
        <v>Y</v>
      </c>
      <c r="M8136" s="1" t="str">
        <f>IF(BART_Rides[[#This Row],[FirstLetter]]="Y","Yes","No")</f>
        <v>Yes</v>
      </c>
      <c r="N8136" s="1" t="str">
        <f>IF(OR(BART_Rides[[#This Row],[Station Code]]="EM", BART_Rides[[#This Row],[Station Code]]="MT", BART_Rides[[#This Row],[Station Code]]="PL", BART_Rides[[#This Row],[Station Code]]="CC"), "Yes", "No")</f>
        <v>No</v>
      </c>
    </row>
    <row r="8137" spans="6:14">
      <c r="F8137" s="3">
        <v>44302</v>
      </c>
      <c r="G8137" s="1" t="s">
        <v>43</v>
      </c>
      <c r="H8137" s="1" t="s">
        <v>105</v>
      </c>
      <c r="I8137" s="1">
        <v>243</v>
      </c>
      <c r="J8137" s="1">
        <f>MONTH(BART_Rides[[#This Row],[Date]])</f>
        <v>4</v>
      </c>
      <c r="K8137" s="1">
        <f>WEEKDAY(BART_Rides[[#This Row],[Date]],2)</f>
        <v>5</v>
      </c>
      <c r="L8137" s="1" t="str">
        <f>LEFT(BART_Rides[[#This Row],[Lines]],1)</f>
        <v>Y</v>
      </c>
      <c r="M8137" s="1" t="str">
        <f>IF(BART_Rides[[#This Row],[FirstLetter]]="Y","Yes","No")</f>
        <v>Yes</v>
      </c>
      <c r="N8137" s="1" t="str">
        <f>IF(OR(BART_Rides[[#This Row],[Station Code]]="EM", BART_Rides[[#This Row],[Station Code]]="MT", BART_Rides[[#This Row],[Station Code]]="PL", BART_Rides[[#This Row],[Station Code]]="CC"), "Yes", "No")</f>
        <v>No</v>
      </c>
    </row>
    <row r="8138" spans="6:14">
      <c r="F8138" s="3">
        <v>44303</v>
      </c>
      <c r="G8138" s="1" t="s">
        <v>43</v>
      </c>
      <c r="H8138" s="1" t="s">
        <v>105</v>
      </c>
      <c r="I8138" s="1">
        <v>166</v>
      </c>
      <c r="J8138" s="1">
        <f>MONTH(BART_Rides[[#This Row],[Date]])</f>
        <v>4</v>
      </c>
      <c r="K8138" s="1">
        <f>WEEKDAY(BART_Rides[[#This Row],[Date]],2)</f>
        <v>6</v>
      </c>
      <c r="L8138" s="1" t="str">
        <f>LEFT(BART_Rides[[#This Row],[Lines]],1)</f>
        <v>Y</v>
      </c>
      <c r="M8138" s="1" t="str">
        <f>IF(BART_Rides[[#This Row],[FirstLetter]]="Y","Yes","No")</f>
        <v>Yes</v>
      </c>
      <c r="N8138" s="1" t="str">
        <f>IF(OR(BART_Rides[[#This Row],[Station Code]]="EM", BART_Rides[[#This Row],[Station Code]]="MT", BART_Rides[[#This Row],[Station Code]]="PL", BART_Rides[[#This Row],[Station Code]]="CC"), "Yes", "No")</f>
        <v>No</v>
      </c>
    </row>
    <row r="8139" spans="6:14">
      <c r="F8139" s="3">
        <v>44304</v>
      </c>
      <c r="G8139" s="1" t="s">
        <v>43</v>
      </c>
      <c r="H8139" s="1" t="s">
        <v>105</v>
      </c>
      <c r="I8139" s="1">
        <v>113</v>
      </c>
      <c r="J8139" s="1">
        <f>MONTH(BART_Rides[[#This Row],[Date]])</f>
        <v>4</v>
      </c>
      <c r="K8139" s="1">
        <f>WEEKDAY(BART_Rides[[#This Row],[Date]],2)</f>
        <v>7</v>
      </c>
      <c r="L8139" s="1" t="str">
        <f>LEFT(BART_Rides[[#This Row],[Lines]],1)</f>
        <v>Y</v>
      </c>
      <c r="M8139" s="1" t="str">
        <f>IF(BART_Rides[[#This Row],[FirstLetter]]="Y","Yes","No")</f>
        <v>Yes</v>
      </c>
      <c r="N8139" s="1" t="str">
        <f>IF(OR(BART_Rides[[#This Row],[Station Code]]="EM", BART_Rides[[#This Row],[Station Code]]="MT", BART_Rides[[#This Row],[Station Code]]="PL", BART_Rides[[#This Row],[Station Code]]="CC"), "Yes", "No")</f>
        <v>No</v>
      </c>
    </row>
    <row r="8140" spans="6:14">
      <c r="F8140" s="3">
        <v>44305</v>
      </c>
      <c r="G8140" s="1" t="s">
        <v>43</v>
      </c>
      <c r="H8140" s="1" t="s">
        <v>105</v>
      </c>
      <c r="I8140" s="1">
        <v>245</v>
      </c>
      <c r="J8140" s="1">
        <f>MONTH(BART_Rides[[#This Row],[Date]])</f>
        <v>4</v>
      </c>
      <c r="K8140" s="1">
        <f>WEEKDAY(BART_Rides[[#This Row],[Date]],2)</f>
        <v>1</v>
      </c>
      <c r="L8140" s="1" t="str">
        <f>LEFT(BART_Rides[[#This Row],[Lines]],1)</f>
        <v>Y</v>
      </c>
      <c r="M8140" s="1" t="str">
        <f>IF(BART_Rides[[#This Row],[FirstLetter]]="Y","Yes","No")</f>
        <v>Yes</v>
      </c>
      <c r="N8140" s="1" t="str">
        <f>IF(OR(BART_Rides[[#This Row],[Station Code]]="EM", BART_Rides[[#This Row],[Station Code]]="MT", BART_Rides[[#This Row],[Station Code]]="PL", BART_Rides[[#This Row],[Station Code]]="CC"), "Yes", "No")</f>
        <v>No</v>
      </c>
    </row>
    <row r="8141" spans="6:14">
      <c r="F8141" s="3">
        <v>44306</v>
      </c>
      <c r="G8141" s="1" t="s">
        <v>43</v>
      </c>
      <c r="H8141" s="1" t="s">
        <v>105</v>
      </c>
      <c r="I8141" s="1">
        <v>255</v>
      </c>
      <c r="J8141" s="1">
        <f>MONTH(BART_Rides[[#This Row],[Date]])</f>
        <v>4</v>
      </c>
      <c r="K8141" s="1">
        <f>WEEKDAY(BART_Rides[[#This Row],[Date]],2)</f>
        <v>2</v>
      </c>
      <c r="L8141" s="1" t="str">
        <f>LEFT(BART_Rides[[#This Row],[Lines]],1)</f>
        <v>Y</v>
      </c>
      <c r="M8141" s="1" t="str">
        <f>IF(BART_Rides[[#This Row],[FirstLetter]]="Y","Yes","No")</f>
        <v>Yes</v>
      </c>
      <c r="N8141" s="1" t="str">
        <f>IF(OR(BART_Rides[[#This Row],[Station Code]]="EM", BART_Rides[[#This Row],[Station Code]]="MT", BART_Rides[[#This Row],[Station Code]]="PL", BART_Rides[[#This Row],[Station Code]]="CC"), "Yes", "No")</f>
        <v>No</v>
      </c>
    </row>
    <row r="8142" spans="6:14">
      <c r="F8142" s="3">
        <v>44307</v>
      </c>
      <c r="G8142" s="1" t="s">
        <v>43</v>
      </c>
      <c r="H8142" s="1" t="s">
        <v>105</v>
      </c>
      <c r="I8142" s="1">
        <v>274</v>
      </c>
      <c r="J8142" s="1">
        <f>MONTH(BART_Rides[[#This Row],[Date]])</f>
        <v>4</v>
      </c>
      <c r="K8142" s="1">
        <f>WEEKDAY(BART_Rides[[#This Row],[Date]],2)</f>
        <v>3</v>
      </c>
      <c r="L8142" s="1" t="str">
        <f>LEFT(BART_Rides[[#This Row],[Lines]],1)</f>
        <v>Y</v>
      </c>
      <c r="M8142" s="1" t="str">
        <f>IF(BART_Rides[[#This Row],[FirstLetter]]="Y","Yes","No")</f>
        <v>Yes</v>
      </c>
      <c r="N8142" s="1" t="str">
        <f>IF(OR(BART_Rides[[#This Row],[Station Code]]="EM", BART_Rides[[#This Row],[Station Code]]="MT", BART_Rides[[#This Row],[Station Code]]="PL", BART_Rides[[#This Row],[Station Code]]="CC"), "Yes", "No")</f>
        <v>No</v>
      </c>
    </row>
    <row r="8143" spans="6:14">
      <c r="F8143" s="3">
        <v>44308</v>
      </c>
      <c r="G8143" s="1" t="s">
        <v>43</v>
      </c>
      <c r="H8143" s="1" t="s">
        <v>105</v>
      </c>
      <c r="I8143" s="1">
        <v>265</v>
      </c>
      <c r="J8143" s="1">
        <f>MONTH(BART_Rides[[#This Row],[Date]])</f>
        <v>4</v>
      </c>
      <c r="K8143" s="1">
        <f>WEEKDAY(BART_Rides[[#This Row],[Date]],2)</f>
        <v>4</v>
      </c>
      <c r="L8143" s="1" t="str">
        <f>LEFT(BART_Rides[[#This Row],[Lines]],1)</f>
        <v>Y</v>
      </c>
      <c r="M8143" s="1" t="str">
        <f>IF(BART_Rides[[#This Row],[FirstLetter]]="Y","Yes","No")</f>
        <v>Yes</v>
      </c>
      <c r="N8143" s="1" t="str">
        <f>IF(OR(BART_Rides[[#This Row],[Station Code]]="EM", BART_Rides[[#This Row],[Station Code]]="MT", BART_Rides[[#This Row],[Station Code]]="PL", BART_Rides[[#This Row],[Station Code]]="CC"), "Yes", "No")</f>
        <v>No</v>
      </c>
    </row>
    <row r="8144" spans="6:14">
      <c r="F8144" s="3">
        <v>44309</v>
      </c>
      <c r="G8144" s="1" t="s">
        <v>43</v>
      </c>
      <c r="H8144" s="1" t="s">
        <v>105</v>
      </c>
      <c r="I8144" s="1">
        <v>265</v>
      </c>
      <c r="J8144" s="1">
        <f>MONTH(BART_Rides[[#This Row],[Date]])</f>
        <v>4</v>
      </c>
      <c r="K8144" s="1">
        <f>WEEKDAY(BART_Rides[[#This Row],[Date]],2)</f>
        <v>5</v>
      </c>
      <c r="L8144" s="1" t="str">
        <f>LEFT(BART_Rides[[#This Row],[Lines]],1)</f>
        <v>Y</v>
      </c>
      <c r="M8144" s="1" t="str">
        <f>IF(BART_Rides[[#This Row],[FirstLetter]]="Y","Yes","No")</f>
        <v>Yes</v>
      </c>
      <c r="N8144" s="1" t="str">
        <f>IF(OR(BART_Rides[[#This Row],[Station Code]]="EM", BART_Rides[[#This Row],[Station Code]]="MT", BART_Rides[[#This Row],[Station Code]]="PL", BART_Rides[[#This Row],[Station Code]]="CC"), "Yes", "No")</f>
        <v>No</v>
      </c>
    </row>
    <row r="8145" spans="6:14">
      <c r="F8145" s="3">
        <v>44310</v>
      </c>
      <c r="G8145" s="1" t="s">
        <v>43</v>
      </c>
      <c r="H8145" s="1" t="s">
        <v>105</v>
      </c>
      <c r="I8145" s="1">
        <v>169</v>
      </c>
      <c r="J8145" s="1">
        <f>MONTH(BART_Rides[[#This Row],[Date]])</f>
        <v>4</v>
      </c>
      <c r="K8145" s="1">
        <f>WEEKDAY(BART_Rides[[#This Row],[Date]],2)</f>
        <v>6</v>
      </c>
      <c r="L8145" s="1" t="str">
        <f>LEFT(BART_Rides[[#This Row],[Lines]],1)</f>
        <v>Y</v>
      </c>
      <c r="M8145" s="1" t="str">
        <f>IF(BART_Rides[[#This Row],[FirstLetter]]="Y","Yes","No")</f>
        <v>Yes</v>
      </c>
      <c r="N8145" s="1" t="str">
        <f>IF(OR(BART_Rides[[#This Row],[Station Code]]="EM", BART_Rides[[#This Row],[Station Code]]="MT", BART_Rides[[#This Row],[Station Code]]="PL", BART_Rides[[#This Row],[Station Code]]="CC"), "Yes", "No")</f>
        <v>No</v>
      </c>
    </row>
    <row r="8146" spans="6:14">
      <c r="F8146" s="3">
        <v>44311</v>
      </c>
      <c r="G8146" s="1" t="s">
        <v>43</v>
      </c>
      <c r="H8146" s="1" t="s">
        <v>105</v>
      </c>
      <c r="I8146" s="1">
        <v>102</v>
      </c>
      <c r="J8146" s="1">
        <f>MONTH(BART_Rides[[#This Row],[Date]])</f>
        <v>4</v>
      </c>
      <c r="K8146" s="1">
        <f>WEEKDAY(BART_Rides[[#This Row],[Date]],2)</f>
        <v>7</v>
      </c>
      <c r="L8146" s="1" t="str">
        <f>LEFT(BART_Rides[[#This Row],[Lines]],1)</f>
        <v>Y</v>
      </c>
      <c r="M8146" s="1" t="str">
        <f>IF(BART_Rides[[#This Row],[FirstLetter]]="Y","Yes","No")</f>
        <v>Yes</v>
      </c>
      <c r="N8146" s="1" t="str">
        <f>IF(OR(BART_Rides[[#This Row],[Station Code]]="EM", BART_Rides[[#This Row],[Station Code]]="MT", BART_Rides[[#This Row],[Station Code]]="PL", BART_Rides[[#This Row],[Station Code]]="CC"), "Yes", "No")</f>
        <v>No</v>
      </c>
    </row>
    <row r="8147" spans="6:14">
      <c r="F8147" s="3">
        <v>44312</v>
      </c>
      <c r="G8147" s="1" t="s">
        <v>43</v>
      </c>
      <c r="H8147" s="1" t="s">
        <v>105</v>
      </c>
      <c r="I8147" s="1">
        <v>255</v>
      </c>
      <c r="J8147" s="1">
        <f>MONTH(BART_Rides[[#This Row],[Date]])</f>
        <v>4</v>
      </c>
      <c r="K8147" s="1">
        <f>WEEKDAY(BART_Rides[[#This Row],[Date]],2)</f>
        <v>1</v>
      </c>
      <c r="L8147" s="1" t="str">
        <f>LEFT(BART_Rides[[#This Row],[Lines]],1)</f>
        <v>Y</v>
      </c>
      <c r="M8147" s="1" t="str">
        <f>IF(BART_Rides[[#This Row],[FirstLetter]]="Y","Yes","No")</f>
        <v>Yes</v>
      </c>
      <c r="N8147" s="1" t="str">
        <f>IF(OR(BART_Rides[[#This Row],[Station Code]]="EM", BART_Rides[[#This Row],[Station Code]]="MT", BART_Rides[[#This Row],[Station Code]]="PL", BART_Rides[[#This Row],[Station Code]]="CC"), "Yes", "No")</f>
        <v>No</v>
      </c>
    </row>
    <row r="8148" spans="6:14">
      <c r="F8148" s="3">
        <v>44313</v>
      </c>
      <c r="G8148" s="1" t="s">
        <v>43</v>
      </c>
      <c r="H8148" s="1" t="s">
        <v>105</v>
      </c>
      <c r="I8148" s="1">
        <v>277</v>
      </c>
      <c r="J8148" s="1">
        <f>MONTH(BART_Rides[[#This Row],[Date]])</f>
        <v>4</v>
      </c>
      <c r="K8148" s="1">
        <f>WEEKDAY(BART_Rides[[#This Row],[Date]],2)</f>
        <v>2</v>
      </c>
      <c r="L8148" s="1" t="str">
        <f>LEFT(BART_Rides[[#This Row],[Lines]],1)</f>
        <v>Y</v>
      </c>
      <c r="M8148" s="1" t="str">
        <f>IF(BART_Rides[[#This Row],[FirstLetter]]="Y","Yes","No")</f>
        <v>Yes</v>
      </c>
      <c r="N8148" s="1" t="str">
        <f>IF(OR(BART_Rides[[#This Row],[Station Code]]="EM", BART_Rides[[#This Row],[Station Code]]="MT", BART_Rides[[#This Row],[Station Code]]="PL", BART_Rides[[#This Row],[Station Code]]="CC"), "Yes", "No")</f>
        <v>No</v>
      </c>
    </row>
    <row r="8149" spans="6:14">
      <c r="F8149" s="3">
        <v>44314</v>
      </c>
      <c r="G8149" s="1" t="s">
        <v>43</v>
      </c>
      <c r="H8149" s="1" t="s">
        <v>105</v>
      </c>
      <c r="I8149" s="1">
        <v>258</v>
      </c>
      <c r="J8149" s="1">
        <f>MONTH(BART_Rides[[#This Row],[Date]])</f>
        <v>4</v>
      </c>
      <c r="K8149" s="1">
        <f>WEEKDAY(BART_Rides[[#This Row],[Date]],2)</f>
        <v>3</v>
      </c>
      <c r="L8149" s="1" t="str">
        <f>LEFT(BART_Rides[[#This Row],[Lines]],1)</f>
        <v>Y</v>
      </c>
      <c r="M8149" s="1" t="str">
        <f>IF(BART_Rides[[#This Row],[FirstLetter]]="Y","Yes","No")</f>
        <v>Yes</v>
      </c>
      <c r="N8149" s="1" t="str">
        <f>IF(OR(BART_Rides[[#This Row],[Station Code]]="EM", BART_Rides[[#This Row],[Station Code]]="MT", BART_Rides[[#This Row],[Station Code]]="PL", BART_Rides[[#This Row],[Station Code]]="CC"), "Yes", "No")</f>
        <v>No</v>
      </c>
    </row>
    <row r="8150" spans="6:14">
      <c r="F8150" s="3">
        <v>44315</v>
      </c>
      <c r="G8150" s="1" t="s">
        <v>43</v>
      </c>
      <c r="H8150" s="1" t="s">
        <v>105</v>
      </c>
      <c r="I8150" s="1">
        <v>281</v>
      </c>
      <c r="J8150" s="1">
        <f>MONTH(BART_Rides[[#This Row],[Date]])</f>
        <v>4</v>
      </c>
      <c r="K8150" s="1">
        <f>WEEKDAY(BART_Rides[[#This Row],[Date]],2)</f>
        <v>4</v>
      </c>
      <c r="L8150" s="1" t="str">
        <f>LEFT(BART_Rides[[#This Row],[Lines]],1)</f>
        <v>Y</v>
      </c>
      <c r="M8150" s="1" t="str">
        <f>IF(BART_Rides[[#This Row],[FirstLetter]]="Y","Yes","No")</f>
        <v>Yes</v>
      </c>
      <c r="N8150" s="1" t="str">
        <f>IF(OR(BART_Rides[[#This Row],[Station Code]]="EM", BART_Rides[[#This Row],[Station Code]]="MT", BART_Rides[[#This Row],[Station Code]]="PL", BART_Rides[[#This Row],[Station Code]]="CC"), "Yes", "No")</f>
        <v>No</v>
      </c>
    </row>
    <row r="8151" spans="6:14">
      <c r="F8151" s="3">
        <v>44316</v>
      </c>
      <c r="G8151" s="1" t="s">
        <v>43</v>
      </c>
      <c r="H8151" s="1" t="s">
        <v>105</v>
      </c>
      <c r="I8151" s="1">
        <v>272</v>
      </c>
      <c r="J8151" s="1">
        <f>MONTH(BART_Rides[[#This Row],[Date]])</f>
        <v>4</v>
      </c>
      <c r="K8151" s="1">
        <f>WEEKDAY(BART_Rides[[#This Row],[Date]],2)</f>
        <v>5</v>
      </c>
      <c r="L8151" s="1" t="str">
        <f>LEFT(BART_Rides[[#This Row],[Lines]],1)</f>
        <v>Y</v>
      </c>
      <c r="M8151" s="1" t="str">
        <f>IF(BART_Rides[[#This Row],[FirstLetter]]="Y","Yes","No")</f>
        <v>Yes</v>
      </c>
      <c r="N8151" s="1" t="str">
        <f>IF(OR(BART_Rides[[#This Row],[Station Code]]="EM", BART_Rides[[#This Row],[Station Code]]="MT", BART_Rides[[#This Row],[Station Code]]="PL", BART_Rides[[#This Row],[Station Code]]="CC"), "Yes", "No")</f>
        <v>No</v>
      </c>
    </row>
    <row r="8152" spans="6:14">
      <c r="F8152" s="3">
        <v>44317</v>
      </c>
      <c r="G8152" s="1" t="s">
        <v>43</v>
      </c>
      <c r="H8152" s="1" t="s">
        <v>105</v>
      </c>
      <c r="I8152" s="1">
        <v>211</v>
      </c>
      <c r="J8152" s="1">
        <f>MONTH(BART_Rides[[#This Row],[Date]])</f>
        <v>5</v>
      </c>
      <c r="K8152" s="1">
        <f>WEEKDAY(BART_Rides[[#This Row],[Date]],2)</f>
        <v>6</v>
      </c>
      <c r="L8152" s="1" t="str">
        <f>LEFT(BART_Rides[[#This Row],[Lines]],1)</f>
        <v>Y</v>
      </c>
      <c r="M8152" s="1" t="str">
        <f>IF(BART_Rides[[#This Row],[FirstLetter]]="Y","Yes","No")</f>
        <v>Yes</v>
      </c>
      <c r="N8152" s="1" t="str">
        <f>IF(OR(BART_Rides[[#This Row],[Station Code]]="EM", BART_Rides[[#This Row],[Station Code]]="MT", BART_Rides[[#This Row],[Station Code]]="PL", BART_Rides[[#This Row],[Station Code]]="CC"), "Yes", "No")</f>
        <v>No</v>
      </c>
    </row>
    <row r="8153" spans="6:14">
      <c r="F8153" s="3">
        <v>44318</v>
      </c>
      <c r="G8153" s="1" t="s">
        <v>43</v>
      </c>
      <c r="H8153" s="1" t="s">
        <v>105</v>
      </c>
      <c r="I8153" s="1">
        <v>156</v>
      </c>
      <c r="J8153" s="1">
        <f>MONTH(BART_Rides[[#This Row],[Date]])</f>
        <v>5</v>
      </c>
      <c r="K8153" s="1">
        <f>WEEKDAY(BART_Rides[[#This Row],[Date]],2)</f>
        <v>7</v>
      </c>
      <c r="L8153" s="1" t="str">
        <f>LEFT(BART_Rides[[#This Row],[Lines]],1)</f>
        <v>Y</v>
      </c>
      <c r="M8153" s="1" t="str">
        <f>IF(BART_Rides[[#This Row],[FirstLetter]]="Y","Yes","No")</f>
        <v>Yes</v>
      </c>
      <c r="N8153" s="1" t="str">
        <f>IF(OR(BART_Rides[[#This Row],[Station Code]]="EM", BART_Rides[[#This Row],[Station Code]]="MT", BART_Rides[[#This Row],[Station Code]]="PL", BART_Rides[[#This Row],[Station Code]]="CC"), "Yes", "No")</f>
        <v>No</v>
      </c>
    </row>
    <row r="8154" spans="6:14">
      <c r="F8154" s="3">
        <v>44319</v>
      </c>
      <c r="G8154" s="1" t="s">
        <v>43</v>
      </c>
      <c r="H8154" s="1" t="s">
        <v>105</v>
      </c>
      <c r="I8154" s="1">
        <v>250</v>
      </c>
      <c r="J8154" s="1">
        <f>MONTH(BART_Rides[[#This Row],[Date]])</f>
        <v>5</v>
      </c>
      <c r="K8154" s="1">
        <f>WEEKDAY(BART_Rides[[#This Row],[Date]],2)</f>
        <v>1</v>
      </c>
      <c r="L8154" s="1" t="str">
        <f>LEFT(BART_Rides[[#This Row],[Lines]],1)</f>
        <v>Y</v>
      </c>
      <c r="M8154" s="1" t="str">
        <f>IF(BART_Rides[[#This Row],[FirstLetter]]="Y","Yes","No")</f>
        <v>Yes</v>
      </c>
      <c r="N8154" s="1" t="str">
        <f>IF(OR(BART_Rides[[#This Row],[Station Code]]="EM", BART_Rides[[#This Row],[Station Code]]="MT", BART_Rides[[#This Row],[Station Code]]="PL", BART_Rides[[#This Row],[Station Code]]="CC"), "Yes", "No")</f>
        <v>No</v>
      </c>
    </row>
    <row r="8155" spans="6:14">
      <c r="F8155" s="3">
        <v>44320</v>
      </c>
      <c r="G8155" s="1" t="s">
        <v>43</v>
      </c>
      <c r="H8155" s="1" t="s">
        <v>105</v>
      </c>
      <c r="I8155" s="1">
        <v>286</v>
      </c>
      <c r="J8155" s="1">
        <f>MONTH(BART_Rides[[#This Row],[Date]])</f>
        <v>5</v>
      </c>
      <c r="K8155" s="1">
        <f>WEEKDAY(BART_Rides[[#This Row],[Date]],2)</f>
        <v>2</v>
      </c>
      <c r="L8155" s="1" t="str">
        <f>LEFT(BART_Rides[[#This Row],[Lines]],1)</f>
        <v>Y</v>
      </c>
      <c r="M8155" s="1" t="str">
        <f>IF(BART_Rides[[#This Row],[FirstLetter]]="Y","Yes","No")</f>
        <v>Yes</v>
      </c>
      <c r="N8155" s="1" t="str">
        <f>IF(OR(BART_Rides[[#This Row],[Station Code]]="EM", BART_Rides[[#This Row],[Station Code]]="MT", BART_Rides[[#This Row],[Station Code]]="PL", BART_Rides[[#This Row],[Station Code]]="CC"), "Yes", "No")</f>
        <v>No</v>
      </c>
    </row>
    <row r="8156" spans="6:14">
      <c r="F8156" s="3">
        <v>44321</v>
      </c>
      <c r="G8156" s="1" t="s">
        <v>43</v>
      </c>
      <c r="H8156" s="1" t="s">
        <v>105</v>
      </c>
      <c r="I8156" s="1">
        <v>281</v>
      </c>
      <c r="J8156" s="1">
        <f>MONTH(BART_Rides[[#This Row],[Date]])</f>
        <v>5</v>
      </c>
      <c r="K8156" s="1">
        <f>WEEKDAY(BART_Rides[[#This Row],[Date]],2)</f>
        <v>3</v>
      </c>
      <c r="L8156" s="1" t="str">
        <f>LEFT(BART_Rides[[#This Row],[Lines]],1)</f>
        <v>Y</v>
      </c>
      <c r="M8156" s="1" t="str">
        <f>IF(BART_Rides[[#This Row],[FirstLetter]]="Y","Yes","No")</f>
        <v>Yes</v>
      </c>
      <c r="N8156" s="1" t="str">
        <f>IF(OR(BART_Rides[[#This Row],[Station Code]]="EM", BART_Rides[[#This Row],[Station Code]]="MT", BART_Rides[[#This Row],[Station Code]]="PL", BART_Rides[[#This Row],[Station Code]]="CC"), "Yes", "No")</f>
        <v>No</v>
      </c>
    </row>
    <row r="8157" spans="6:14">
      <c r="F8157" s="3">
        <v>44322</v>
      </c>
      <c r="G8157" s="1" t="s">
        <v>43</v>
      </c>
      <c r="H8157" s="1" t="s">
        <v>105</v>
      </c>
      <c r="I8157" s="1">
        <v>319</v>
      </c>
      <c r="J8157" s="1">
        <f>MONTH(BART_Rides[[#This Row],[Date]])</f>
        <v>5</v>
      </c>
      <c r="K8157" s="1">
        <f>WEEKDAY(BART_Rides[[#This Row],[Date]],2)</f>
        <v>4</v>
      </c>
      <c r="L8157" s="1" t="str">
        <f>LEFT(BART_Rides[[#This Row],[Lines]],1)</f>
        <v>Y</v>
      </c>
      <c r="M8157" s="1" t="str">
        <f>IF(BART_Rides[[#This Row],[FirstLetter]]="Y","Yes","No")</f>
        <v>Yes</v>
      </c>
      <c r="N8157" s="1" t="str">
        <f>IF(OR(BART_Rides[[#This Row],[Station Code]]="EM", BART_Rides[[#This Row],[Station Code]]="MT", BART_Rides[[#This Row],[Station Code]]="PL", BART_Rides[[#This Row],[Station Code]]="CC"), "Yes", "No")</f>
        <v>No</v>
      </c>
    </row>
    <row r="8158" spans="6:14">
      <c r="F8158" s="3">
        <v>44323</v>
      </c>
      <c r="G8158" s="1" t="s">
        <v>43</v>
      </c>
      <c r="H8158" s="1" t="s">
        <v>105</v>
      </c>
      <c r="I8158" s="1">
        <v>315</v>
      </c>
      <c r="J8158" s="1">
        <f>MONTH(BART_Rides[[#This Row],[Date]])</f>
        <v>5</v>
      </c>
      <c r="K8158" s="1">
        <f>WEEKDAY(BART_Rides[[#This Row],[Date]],2)</f>
        <v>5</v>
      </c>
      <c r="L8158" s="1" t="str">
        <f>LEFT(BART_Rides[[#This Row],[Lines]],1)</f>
        <v>Y</v>
      </c>
      <c r="M8158" s="1" t="str">
        <f>IF(BART_Rides[[#This Row],[FirstLetter]]="Y","Yes","No")</f>
        <v>Yes</v>
      </c>
      <c r="N8158" s="1" t="str">
        <f>IF(OR(BART_Rides[[#This Row],[Station Code]]="EM", BART_Rides[[#This Row],[Station Code]]="MT", BART_Rides[[#This Row],[Station Code]]="PL", BART_Rides[[#This Row],[Station Code]]="CC"), "Yes", "No")</f>
        <v>No</v>
      </c>
    </row>
    <row r="8159" spans="6:14">
      <c r="F8159" s="3">
        <v>44324</v>
      </c>
      <c r="G8159" s="1" t="s">
        <v>43</v>
      </c>
      <c r="H8159" s="1" t="s">
        <v>105</v>
      </c>
      <c r="I8159" s="1">
        <v>266</v>
      </c>
      <c r="J8159" s="1">
        <f>MONTH(BART_Rides[[#This Row],[Date]])</f>
        <v>5</v>
      </c>
      <c r="K8159" s="1">
        <f>WEEKDAY(BART_Rides[[#This Row],[Date]],2)</f>
        <v>6</v>
      </c>
      <c r="L8159" s="1" t="str">
        <f>LEFT(BART_Rides[[#This Row],[Lines]],1)</f>
        <v>Y</v>
      </c>
      <c r="M8159" s="1" t="str">
        <f>IF(BART_Rides[[#This Row],[FirstLetter]]="Y","Yes","No")</f>
        <v>Yes</v>
      </c>
      <c r="N8159" s="1" t="str">
        <f>IF(OR(BART_Rides[[#This Row],[Station Code]]="EM", BART_Rides[[#This Row],[Station Code]]="MT", BART_Rides[[#This Row],[Station Code]]="PL", BART_Rides[[#This Row],[Station Code]]="CC"), "Yes", "No")</f>
        <v>No</v>
      </c>
    </row>
    <row r="8160" spans="6:14">
      <c r="F8160" s="3">
        <v>44325</v>
      </c>
      <c r="G8160" s="1" t="s">
        <v>43</v>
      </c>
      <c r="H8160" s="1" t="s">
        <v>105</v>
      </c>
      <c r="I8160" s="1">
        <v>164</v>
      </c>
      <c r="J8160" s="1">
        <f>MONTH(BART_Rides[[#This Row],[Date]])</f>
        <v>5</v>
      </c>
      <c r="K8160" s="1">
        <f>WEEKDAY(BART_Rides[[#This Row],[Date]],2)</f>
        <v>7</v>
      </c>
      <c r="L8160" s="1" t="str">
        <f>LEFT(BART_Rides[[#This Row],[Lines]],1)</f>
        <v>Y</v>
      </c>
      <c r="M8160" s="1" t="str">
        <f>IF(BART_Rides[[#This Row],[FirstLetter]]="Y","Yes","No")</f>
        <v>Yes</v>
      </c>
      <c r="N8160" s="1" t="str">
        <f>IF(OR(BART_Rides[[#This Row],[Station Code]]="EM", BART_Rides[[#This Row],[Station Code]]="MT", BART_Rides[[#This Row],[Station Code]]="PL", BART_Rides[[#This Row],[Station Code]]="CC"), "Yes", "No")</f>
        <v>No</v>
      </c>
    </row>
    <row r="8161" spans="6:14">
      <c r="F8161" s="3">
        <v>44326</v>
      </c>
      <c r="G8161" s="1" t="s">
        <v>43</v>
      </c>
      <c r="H8161" s="1" t="s">
        <v>105</v>
      </c>
      <c r="I8161" s="1">
        <v>285</v>
      </c>
      <c r="J8161" s="1">
        <f>MONTH(BART_Rides[[#This Row],[Date]])</f>
        <v>5</v>
      </c>
      <c r="K8161" s="1">
        <f>WEEKDAY(BART_Rides[[#This Row],[Date]],2)</f>
        <v>1</v>
      </c>
      <c r="L8161" s="1" t="str">
        <f>LEFT(BART_Rides[[#This Row],[Lines]],1)</f>
        <v>Y</v>
      </c>
      <c r="M8161" s="1" t="str">
        <f>IF(BART_Rides[[#This Row],[FirstLetter]]="Y","Yes","No")</f>
        <v>Yes</v>
      </c>
      <c r="N8161" s="1" t="str">
        <f>IF(OR(BART_Rides[[#This Row],[Station Code]]="EM", BART_Rides[[#This Row],[Station Code]]="MT", BART_Rides[[#This Row],[Station Code]]="PL", BART_Rides[[#This Row],[Station Code]]="CC"), "Yes", "No")</f>
        <v>No</v>
      </c>
    </row>
    <row r="8162" spans="6:14">
      <c r="F8162" s="3">
        <v>44327</v>
      </c>
      <c r="G8162" s="1" t="s">
        <v>43</v>
      </c>
      <c r="H8162" s="1" t="s">
        <v>105</v>
      </c>
      <c r="I8162" s="1">
        <v>316</v>
      </c>
      <c r="J8162" s="1">
        <f>MONTH(BART_Rides[[#This Row],[Date]])</f>
        <v>5</v>
      </c>
      <c r="K8162" s="1">
        <f>WEEKDAY(BART_Rides[[#This Row],[Date]],2)</f>
        <v>2</v>
      </c>
      <c r="L8162" s="1" t="str">
        <f>LEFT(BART_Rides[[#This Row],[Lines]],1)</f>
        <v>Y</v>
      </c>
      <c r="M8162" s="1" t="str">
        <f>IF(BART_Rides[[#This Row],[FirstLetter]]="Y","Yes","No")</f>
        <v>Yes</v>
      </c>
      <c r="N8162" s="1" t="str">
        <f>IF(OR(BART_Rides[[#This Row],[Station Code]]="EM", BART_Rides[[#This Row],[Station Code]]="MT", BART_Rides[[#This Row],[Station Code]]="PL", BART_Rides[[#This Row],[Station Code]]="CC"), "Yes", "No")</f>
        <v>No</v>
      </c>
    </row>
    <row r="8163" spans="6:14">
      <c r="F8163" s="3">
        <v>44328</v>
      </c>
      <c r="G8163" s="1" t="s">
        <v>43</v>
      </c>
      <c r="H8163" s="1" t="s">
        <v>105</v>
      </c>
      <c r="I8163" s="1">
        <v>331</v>
      </c>
      <c r="J8163" s="1">
        <f>MONTH(BART_Rides[[#This Row],[Date]])</f>
        <v>5</v>
      </c>
      <c r="K8163" s="1">
        <f>WEEKDAY(BART_Rides[[#This Row],[Date]],2)</f>
        <v>3</v>
      </c>
      <c r="L8163" s="1" t="str">
        <f>LEFT(BART_Rides[[#This Row],[Lines]],1)</f>
        <v>Y</v>
      </c>
      <c r="M8163" s="1" t="str">
        <f>IF(BART_Rides[[#This Row],[FirstLetter]]="Y","Yes","No")</f>
        <v>Yes</v>
      </c>
      <c r="N8163" s="1" t="str">
        <f>IF(OR(BART_Rides[[#This Row],[Station Code]]="EM", BART_Rides[[#This Row],[Station Code]]="MT", BART_Rides[[#This Row],[Station Code]]="PL", BART_Rides[[#This Row],[Station Code]]="CC"), "Yes", "No")</f>
        <v>No</v>
      </c>
    </row>
    <row r="8164" spans="6:14">
      <c r="F8164" s="3">
        <v>44329</v>
      </c>
      <c r="G8164" s="1" t="s">
        <v>43</v>
      </c>
      <c r="H8164" s="1" t="s">
        <v>105</v>
      </c>
      <c r="I8164" s="1">
        <v>326</v>
      </c>
      <c r="J8164" s="1">
        <f>MONTH(BART_Rides[[#This Row],[Date]])</f>
        <v>5</v>
      </c>
      <c r="K8164" s="1">
        <f>WEEKDAY(BART_Rides[[#This Row],[Date]],2)</f>
        <v>4</v>
      </c>
      <c r="L8164" s="1" t="str">
        <f>LEFT(BART_Rides[[#This Row],[Lines]],1)</f>
        <v>Y</v>
      </c>
      <c r="M8164" s="1" t="str">
        <f>IF(BART_Rides[[#This Row],[FirstLetter]]="Y","Yes","No")</f>
        <v>Yes</v>
      </c>
      <c r="N8164" s="1" t="str">
        <f>IF(OR(BART_Rides[[#This Row],[Station Code]]="EM", BART_Rides[[#This Row],[Station Code]]="MT", BART_Rides[[#This Row],[Station Code]]="PL", BART_Rides[[#This Row],[Station Code]]="CC"), "Yes", "No")</f>
        <v>No</v>
      </c>
    </row>
    <row r="8165" spans="6:14">
      <c r="F8165" s="3">
        <v>44330</v>
      </c>
      <c r="G8165" s="1" t="s">
        <v>43</v>
      </c>
      <c r="H8165" s="1" t="s">
        <v>105</v>
      </c>
      <c r="I8165" s="1">
        <v>303</v>
      </c>
      <c r="J8165" s="1">
        <f>MONTH(BART_Rides[[#This Row],[Date]])</f>
        <v>5</v>
      </c>
      <c r="K8165" s="1">
        <f>WEEKDAY(BART_Rides[[#This Row],[Date]],2)</f>
        <v>5</v>
      </c>
      <c r="L8165" s="1" t="str">
        <f>LEFT(BART_Rides[[#This Row],[Lines]],1)</f>
        <v>Y</v>
      </c>
      <c r="M8165" s="1" t="str">
        <f>IF(BART_Rides[[#This Row],[FirstLetter]]="Y","Yes","No")</f>
        <v>Yes</v>
      </c>
      <c r="N8165" s="1" t="str">
        <f>IF(OR(BART_Rides[[#This Row],[Station Code]]="EM", BART_Rides[[#This Row],[Station Code]]="MT", BART_Rides[[#This Row],[Station Code]]="PL", BART_Rides[[#This Row],[Station Code]]="CC"), "Yes", "No")</f>
        <v>No</v>
      </c>
    </row>
    <row r="8166" spans="6:14">
      <c r="F8166" s="3">
        <v>44331</v>
      </c>
      <c r="G8166" s="1" t="s">
        <v>43</v>
      </c>
      <c r="H8166" s="1" t="s">
        <v>105</v>
      </c>
      <c r="I8166" s="1">
        <v>189</v>
      </c>
      <c r="J8166" s="1">
        <f>MONTH(BART_Rides[[#This Row],[Date]])</f>
        <v>5</v>
      </c>
      <c r="K8166" s="1">
        <f>WEEKDAY(BART_Rides[[#This Row],[Date]],2)</f>
        <v>6</v>
      </c>
      <c r="L8166" s="1" t="str">
        <f>LEFT(BART_Rides[[#This Row],[Lines]],1)</f>
        <v>Y</v>
      </c>
      <c r="M8166" s="1" t="str">
        <f>IF(BART_Rides[[#This Row],[FirstLetter]]="Y","Yes","No")</f>
        <v>Yes</v>
      </c>
      <c r="N8166" s="1" t="str">
        <f>IF(OR(BART_Rides[[#This Row],[Station Code]]="EM", BART_Rides[[#This Row],[Station Code]]="MT", BART_Rides[[#This Row],[Station Code]]="PL", BART_Rides[[#This Row],[Station Code]]="CC"), "Yes", "No")</f>
        <v>No</v>
      </c>
    </row>
    <row r="8167" spans="6:14">
      <c r="F8167" s="3">
        <v>44332</v>
      </c>
      <c r="G8167" s="1" t="s">
        <v>43</v>
      </c>
      <c r="H8167" s="1" t="s">
        <v>105</v>
      </c>
      <c r="I8167" s="1">
        <v>204</v>
      </c>
      <c r="J8167" s="1">
        <f>MONTH(BART_Rides[[#This Row],[Date]])</f>
        <v>5</v>
      </c>
      <c r="K8167" s="1">
        <f>WEEKDAY(BART_Rides[[#This Row],[Date]],2)</f>
        <v>7</v>
      </c>
      <c r="L8167" s="1" t="str">
        <f>LEFT(BART_Rides[[#This Row],[Lines]],1)</f>
        <v>Y</v>
      </c>
      <c r="M8167" s="1" t="str">
        <f>IF(BART_Rides[[#This Row],[FirstLetter]]="Y","Yes","No")</f>
        <v>Yes</v>
      </c>
      <c r="N8167" s="1" t="str">
        <f>IF(OR(BART_Rides[[#This Row],[Station Code]]="EM", BART_Rides[[#This Row],[Station Code]]="MT", BART_Rides[[#This Row],[Station Code]]="PL", BART_Rides[[#This Row],[Station Code]]="CC"), "Yes", "No")</f>
        <v>No</v>
      </c>
    </row>
    <row r="8168" spans="6:14">
      <c r="F8168" s="3">
        <v>44333</v>
      </c>
      <c r="G8168" s="1" t="s">
        <v>43</v>
      </c>
      <c r="H8168" s="1" t="s">
        <v>105</v>
      </c>
      <c r="I8168" s="1">
        <v>280</v>
      </c>
      <c r="J8168" s="1">
        <f>MONTH(BART_Rides[[#This Row],[Date]])</f>
        <v>5</v>
      </c>
      <c r="K8168" s="1">
        <f>WEEKDAY(BART_Rides[[#This Row],[Date]],2)</f>
        <v>1</v>
      </c>
      <c r="L8168" s="1" t="str">
        <f>LEFT(BART_Rides[[#This Row],[Lines]],1)</f>
        <v>Y</v>
      </c>
      <c r="M8168" s="1" t="str">
        <f>IF(BART_Rides[[#This Row],[FirstLetter]]="Y","Yes","No")</f>
        <v>Yes</v>
      </c>
      <c r="N8168" s="1" t="str">
        <f>IF(OR(BART_Rides[[#This Row],[Station Code]]="EM", BART_Rides[[#This Row],[Station Code]]="MT", BART_Rides[[#This Row],[Station Code]]="PL", BART_Rides[[#This Row],[Station Code]]="CC"), "Yes", "No")</f>
        <v>No</v>
      </c>
    </row>
    <row r="8169" spans="6:14">
      <c r="F8169" s="3">
        <v>44334</v>
      </c>
      <c r="G8169" s="1" t="s">
        <v>43</v>
      </c>
      <c r="H8169" s="1" t="s">
        <v>105</v>
      </c>
      <c r="I8169" s="1">
        <v>303</v>
      </c>
      <c r="J8169" s="1">
        <f>MONTH(BART_Rides[[#This Row],[Date]])</f>
        <v>5</v>
      </c>
      <c r="K8169" s="1">
        <f>WEEKDAY(BART_Rides[[#This Row],[Date]],2)</f>
        <v>2</v>
      </c>
      <c r="L8169" s="1" t="str">
        <f>LEFT(BART_Rides[[#This Row],[Lines]],1)</f>
        <v>Y</v>
      </c>
      <c r="M8169" s="1" t="str">
        <f>IF(BART_Rides[[#This Row],[FirstLetter]]="Y","Yes","No")</f>
        <v>Yes</v>
      </c>
      <c r="N8169" s="1" t="str">
        <f>IF(OR(BART_Rides[[#This Row],[Station Code]]="EM", BART_Rides[[#This Row],[Station Code]]="MT", BART_Rides[[#This Row],[Station Code]]="PL", BART_Rides[[#This Row],[Station Code]]="CC"), "Yes", "No")</f>
        <v>No</v>
      </c>
    </row>
    <row r="8170" spans="6:14">
      <c r="F8170" s="3">
        <v>44335</v>
      </c>
      <c r="G8170" s="1" t="s">
        <v>43</v>
      </c>
      <c r="H8170" s="1" t="s">
        <v>105</v>
      </c>
      <c r="I8170" s="1">
        <v>353</v>
      </c>
      <c r="J8170" s="1">
        <f>MONTH(BART_Rides[[#This Row],[Date]])</f>
        <v>5</v>
      </c>
      <c r="K8170" s="1">
        <f>WEEKDAY(BART_Rides[[#This Row],[Date]],2)</f>
        <v>3</v>
      </c>
      <c r="L8170" s="1" t="str">
        <f>LEFT(BART_Rides[[#This Row],[Lines]],1)</f>
        <v>Y</v>
      </c>
      <c r="M8170" s="1" t="str">
        <f>IF(BART_Rides[[#This Row],[FirstLetter]]="Y","Yes","No")</f>
        <v>Yes</v>
      </c>
      <c r="N8170" s="1" t="str">
        <f>IF(OR(BART_Rides[[#This Row],[Station Code]]="EM", BART_Rides[[#This Row],[Station Code]]="MT", BART_Rides[[#This Row],[Station Code]]="PL", BART_Rides[[#This Row],[Station Code]]="CC"), "Yes", "No")</f>
        <v>No</v>
      </c>
    </row>
    <row r="8171" spans="6:14">
      <c r="F8171" s="3">
        <v>44336</v>
      </c>
      <c r="G8171" s="1" t="s">
        <v>43</v>
      </c>
      <c r="H8171" s="1" t="s">
        <v>105</v>
      </c>
      <c r="I8171" s="1">
        <v>358</v>
      </c>
      <c r="J8171" s="1">
        <f>MONTH(BART_Rides[[#This Row],[Date]])</f>
        <v>5</v>
      </c>
      <c r="K8171" s="1">
        <f>WEEKDAY(BART_Rides[[#This Row],[Date]],2)</f>
        <v>4</v>
      </c>
      <c r="L8171" s="1" t="str">
        <f>LEFT(BART_Rides[[#This Row],[Lines]],1)</f>
        <v>Y</v>
      </c>
      <c r="M8171" s="1" t="str">
        <f>IF(BART_Rides[[#This Row],[FirstLetter]]="Y","Yes","No")</f>
        <v>Yes</v>
      </c>
      <c r="N8171" s="1" t="str">
        <f>IF(OR(BART_Rides[[#This Row],[Station Code]]="EM", BART_Rides[[#This Row],[Station Code]]="MT", BART_Rides[[#This Row],[Station Code]]="PL", BART_Rides[[#This Row],[Station Code]]="CC"), "Yes", "No")</f>
        <v>No</v>
      </c>
    </row>
    <row r="8172" spans="6:14">
      <c r="F8172" s="3">
        <v>44337</v>
      </c>
      <c r="G8172" s="1" t="s">
        <v>43</v>
      </c>
      <c r="H8172" s="1" t="s">
        <v>105</v>
      </c>
      <c r="I8172" s="1">
        <v>327</v>
      </c>
      <c r="J8172" s="1">
        <f>MONTH(BART_Rides[[#This Row],[Date]])</f>
        <v>5</v>
      </c>
      <c r="K8172" s="1">
        <f>WEEKDAY(BART_Rides[[#This Row],[Date]],2)</f>
        <v>5</v>
      </c>
      <c r="L8172" s="1" t="str">
        <f>LEFT(BART_Rides[[#This Row],[Lines]],1)</f>
        <v>Y</v>
      </c>
      <c r="M8172" s="1" t="str">
        <f>IF(BART_Rides[[#This Row],[FirstLetter]]="Y","Yes","No")</f>
        <v>Yes</v>
      </c>
      <c r="N8172" s="1" t="str">
        <f>IF(OR(BART_Rides[[#This Row],[Station Code]]="EM", BART_Rides[[#This Row],[Station Code]]="MT", BART_Rides[[#This Row],[Station Code]]="PL", BART_Rides[[#This Row],[Station Code]]="CC"), "Yes", "No")</f>
        <v>No</v>
      </c>
    </row>
    <row r="8173" spans="6:14">
      <c r="F8173" s="3">
        <v>44338</v>
      </c>
      <c r="G8173" s="1" t="s">
        <v>43</v>
      </c>
      <c r="H8173" s="1" t="s">
        <v>105</v>
      </c>
      <c r="I8173" s="1">
        <v>218</v>
      </c>
      <c r="J8173" s="1">
        <f>MONTH(BART_Rides[[#This Row],[Date]])</f>
        <v>5</v>
      </c>
      <c r="K8173" s="1">
        <f>WEEKDAY(BART_Rides[[#This Row],[Date]],2)</f>
        <v>6</v>
      </c>
      <c r="L8173" s="1" t="str">
        <f>LEFT(BART_Rides[[#This Row],[Lines]],1)</f>
        <v>Y</v>
      </c>
      <c r="M8173" s="1" t="str">
        <f>IF(BART_Rides[[#This Row],[FirstLetter]]="Y","Yes","No")</f>
        <v>Yes</v>
      </c>
      <c r="N8173" s="1" t="str">
        <f>IF(OR(BART_Rides[[#This Row],[Station Code]]="EM", BART_Rides[[#This Row],[Station Code]]="MT", BART_Rides[[#This Row],[Station Code]]="PL", BART_Rides[[#This Row],[Station Code]]="CC"), "Yes", "No")</f>
        <v>No</v>
      </c>
    </row>
    <row r="8174" spans="6:14">
      <c r="F8174" s="3">
        <v>44339</v>
      </c>
      <c r="G8174" s="1" t="s">
        <v>43</v>
      </c>
      <c r="H8174" s="1" t="s">
        <v>105</v>
      </c>
      <c r="I8174" s="1">
        <v>191</v>
      </c>
      <c r="J8174" s="1">
        <f>MONTH(BART_Rides[[#This Row],[Date]])</f>
        <v>5</v>
      </c>
      <c r="K8174" s="1">
        <f>WEEKDAY(BART_Rides[[#This Row],[Date]],2)</f>
        <v>7</v>
      </c>
      <c r="L8174" s="1" t="str">
        <f>LEFT(BART_Rides[[#This Row],[Lines]],1)</f>
        <v>Y</v>
      </c>
      <c r="M8174" s="1" t="str">
        <f>IF(BART_Rides[[#This Row],[FirstLetter]]="Y","Yes","No")</f>
        <v>Yes</v>
      </c>
      <c r="N8174" s="1" t="str">
        <f>IF(OR(BART_Rides[[#This Row],[Station Code]]="EM", BART_Rides[[#This Row],[Station Code]]="MT", BART_Rides[[#This Row],[Station Code]]="PL", BART_Rides[[#This Row],[Station Code]]="CC"), "Yes", "No")</f>
        <v>No</v>
      </c>
    </row>
    <row r="8175" spans="6:14">
      <c r="F8175" s="3">
        <v>44340</v>
      </c>
      <c r="G8175" s="1" t="s">
        <v>43</v>
      </c>
      <c r="H8175" s="1" t="s">
        <v>105</v>
      </c>
      <c r="I8175" s="1">
        <v>345</v>
      </c>
      <c r="J8175" s="1">
        <f>MONTH(BART_Rides[[#This Row],[Date]])</f>
        <v>5</v>
      </c>
      <c r="K8175" s="1">
        <f>WEEKDAY(BART_Rides[[#This Row],[Date]],2)</f>
        <v>1</v>
      </c>
      <c r="L8175" s="1" t="str">
        <f>LEFT(BART_Rides[[#This Row],[Lines]],1)</f>
        <v>Y</v>
      </c>
      <c r="M8175" s="1" t="str">
        <f>IF(BART_Rides[[#This Row],[FirstLetter]]="Y","Yes","No")</f>
        <v>Yes</v>
      </c>
      <c r="N8175" s="1" t="str">
        <f>IF(OR(BART_Rides[[#This Row],[Station Code]]="EM", BART_Rides[[#This Row],[Station Code]]="MT", BART_Rides[[#This Row],[Station Code]]="PL", BART_Rides[[#This Row],[Station Code]]="CC"), "Yes", "No")</f>
        <v>No</v>
      </c>
    </row>
    <row r="8176" spans="6:14">
      <c r="F8176" s="3">
        <v>44341</v>
      </c>
      <c r="G8176" s="1" t="s">
        <v>43</v>
      </c>
      <c r="H8176" s="1" t="s">
        <v>105</v>
      </c>
      <c r="I8176" s="1">
        <v>343</v>
      </c>
      <c r="J8176" s="1">
        <f>MONTH(BART_Rides[[#This Row],[Date]])</f>
        <v>5</v>
      </c>
      <c r="K8176" s="1">
        <f>WEEKDAY(BART_Rides[[#This Row],[Date]],2)</f>
        <v>2</v>
      </c>
      <c r="L8176" s="1" t="str">
        <f>LEFT(BART_Rides[[#This Row],[Lines]],1)</f>
        <v>Y</v>
      </c>
      <c r="M8176" s="1" t="str">
        <f>IF(BART_Rides[[#This Row],[FirstLetter]]="Y","Yes","No")</f>
        <v>Yes</v>
      </c>
      <c r="N8176" s="1" t="str">
        <f>IF(OR(BART_Rides[[#This Row],[Station Code]]="EM", BART_Rides[[#This Row],[Station Code]]="MT", BART_Rides[[#This Row],[Station Code]]="PL", BART_Rides[[#This Row],[Station Code]]="CC"), "Yes", "No")</f>
        <v>No</v>
      </c>
    </row>
    <row r="8177" spans="6:14">
      <c r="F8177" s="3">
        <v>44342</v>
      </c>
      <c r="G8177" s="1" t="s">
        <v>43</v>
      </c>
      <c r="H8177" s="1" t="s">
        <v>105</v>
      </c>
      <c r="I8177" s="1">
        <v>366</v>
      </c>
      <c r="J8177" s="1">
        <f>MONTH(BART_Rides[[#This Row],[Date]])</f>
        <v>5</v>
      </c>
      <c r="K8177" s="1">
        <f>WEEKDAY(BART_Rides[[#This Row],[Date]],2)</f>
        <v>3</v>
      </c>
      <c r="L8177" s="1" t="str">
        <f>LEFT(BART_Rides[[#This Row],[Lines]],1)</f>
        <v>Y</v>
      </c>
      <c r="M8177" s="1" t="str">
        <f>IF(BART_Rides[[#This Row],[FirstLetter]]="Y","Yes","No")</f>
        <v>Yes</v>
      </c>
      <c r="N8177" s="1" t="str">
        <f>IF(OR(BART_Rides[[#This Row],[Station Code]]="EM", BART_Rides[[#This Row],[Station Code]]="MT", BART_Rides[[#This Row],[Station Code]]="PL", BART_Rides[[#This Row],[Station Code]]="CC"), "Yes", "No")</f>
        <v>No</v>
      </c>
    </row>
    <row r="8178" spans="6:14">
      <c r="F8178" s="3">
        <v>44343</v>
      </c>
      <c r="G8178" s="1" t="s">
        <v>43</v>
      </c>
      <c r="H8178" s="1" t="s">
        <v>105</v>
      </c>
      <c r="I8178" s="1">
        <v>354</v>
      </c>
      <c r="J8178" s="1">
        <f>MONTH(BART_Rides[[#This Row],[Date]])</f>
        <v>5</v>
      </c>
      <c r="K8178" s="1">
        <f>WEEKDAY(BART_Rides[[#This Row],[Date]],2)</f>
        <v>4</v>
      </c>
      <c r="L8178" s="1" t="str">
        <f>LEFT(BART_Rides[[#This Row],[Lines]],1)</f>
        <v>Y</v>
      </c>
      <c r="M8178" s="1" t="str">
        <f>IF(BART_Rides[[#This Row],[FirstLetter]]="Y","Yes","No")</f>
        <v>Yes</v>
      </c>
      <c r="N8178" s="1" t="str">
        <f>IF(OR(BART_Rides[[#This Row],[Station Code]]="EM", BART_Rides[[#This Row],[Station Code]]="MT", BART_Rides[[#This Row],[Station Code]]="PL", BART_Rides[[#This Row],[Station Code]]="CC"), "Yes", "No")</f>
        <v>No</v>
      </c>
    </row>
    <row r="8179" spans="6:14">
      <c r="F8179" s="3">
        <v>44344</v>
      </c>
      <c r="G8179" s="1" t="s">
        <v>43</v>
      </c>
      <c r="H8179" s="1" t="s">
        <v>105</v>
      </c>
      <c r="I8179" s="1">
        <v>307</v>
      </c>
      <c r="J8179" s="1">
        <f>MONTH(BART_Rides[[#This Row],[Date]])</f>
        <v>5</v>
      </c>
      <c r="K8179" s="1">
        <f>WEEKDAY(BART_Rides[[#This Row],[Date]],2)</f>
        <v>5</v>
      </c>
      <c r="L8179" s="1" t="str">
        <f>LEFT(BART_Rides[[#This Row],[Lines]],1)</f>
        <v>Y</v>
      </c>
      <c r="M8179" s="1" t="str">
        <f>IF(BART_Rides[[#This Row],[FirstLetter]]="Y","Yes","No")</f>
        <v>Yes</v>
      </c>
      <c r="N8179" s="1" t="str">
        <f>IF(OR(BART_Rides[[#This Row],[Station Code]]="EM", BART_Rides[[#This Row],[Station Code]]="MT", BART_Rides[[#This Row],[Station Code]]="PL", BART_Rides[[#This Row],[Station Code]]="CC"), "Yes", "No")</f>
        <v>No</v>
      </c>
    </row>
    <row r="8180" spans="6:14">
      <c r="F8180" s="3">
        <v>44345</v>
      </c>
      <c r="G8180" s="1" t="s">
        <v>43</v>
      </c>
      <c r="H8180" s="1" t="s">
        <v>105</v>
      </c>
      <c r="I8180" s="1">
        <v>200</v>
      </c>
      <c r="J8180" s="1">
        <f>MONTH(BART_Rides[[#This Row],[Date]])</f>
        <v>5</v>
      </c>
      <c r="K8180" s="1">
        <f>WEEKDAY(BART_Rides[[#This Row],[Date]],2)</f>
        <v>6</v>
      </c>
      <c r="L8180" s="1" t="str">
        <f>LEFT(BART_Rides[[#This Row],[Lines]],1)</f>
        <v>Y</v>
      </c>
      <c r="M8180" s="1" t="str">
        <f>IF(BART_Rides[[#This Row],[FirstLetter]]="Y","Yes","No")</f>
        <v>Yes</v>
      </c>
      <c r="N8180" s="1" t="str">
        <f>IF(OR(BART_Rides[[#This Row],[Station Code]]="EM", BART_Rides[[#This Row],[Station Code]]="MT", BART_Rides[[#This Row],[Station Code]]="PL", BART_Rides[[#This Row],[Station Code]]="CC"), "Yes", "No")</f>
        <v>No</v>
      </c>
    </row>
    <row r="8181" spans="6:14">
      <c r="F8181" s="3">
        <v>44346</v>
      </c>
      <c r="G8181" s="1" t="s">
        <v>43</v>
      </c>
      <c r="H8181" s="1" t="s">
        <v>105</v>
      </c>
      <c r="I8181" s="1">
        <v>195</v>
      </c>
      <c r="J8181" s="1">
        <f>MONTH(BART_Rides[[#This Row],[Date]])</f>
        <v>5</v>
      </c>
      <c r="K8181" s="1">
        <f>WEEKDAY(BART_Rides[[#This Row],[Date]],2)</f>
        <v>7</v>
      </c>
      <c r="L8181" s="1" t="str">
        <f>LEFT(BART_Rides[[#This Row],[Lines]],1)</f>
        <v>Y</v>
      </c>
      <c r="M8181" s="1" t="str">
        <f>IF(BART_Rides[[#This Row],[FirstLetter]]="Y","Yes","No")</f>
        <v>Yes</v>
      </c>
      <c r="N8181" s="1" t="str">
        <f>IF(OR(BART_Rides[[#This Row],[Station Code]]="EM", BART_Rides[[#This Row],[Station Code]]="MT", BART_Rides[[#This Row],[Station Code]]="PL", BART_Rides[[#This Row],[Station Code]]="CC"), "Yes", "No")</f>
        <v>No</v>
      </c>
    </row>
    <row r="8182" spans="6:14">
      <c r="F8182" s="3">
        <v>44347</v>
      </c>
      <c r="G8182" s="1" t="s">
        <v>43</v>
      </c>
      <c r="H8182" s="1" t="s">
        <v>105</v>
      </c>
      <c r="I8182" s="1">
        <v>226</v>
      </c>
      <c r="J8182" s="1">
        <f>MONTH(BART_Rides[[#This Row],[Date]])</f>
        <v>5</v>
      </c>
      <c r="K8182" s="1">
        <f>WEEKDAY(BART_Rides[[#This Row],[Date]],2)</f>
        <v>1</v>
      </c>
      <c r="L8182" s="1" t="str">
        <f>LEFT(BART_Rides[[#This Row],[Lines]],1)</f>
        <v>Y</v>
      </c>
      <c r="M8182" s="1" t="str">
        <f>IF(BART_Rides[[#This Row],[FirstLetter]]="Y","Yes","No")</f>
        <v>Yes</v>
      </c>
      <c r="N8182" s="1" t="str">
        <f>IF(OR(BART_Rides[[#This Row],[Station Code]]="EM", BART_Rides[[#This Row],[Station Code]]="MT", BART_Rides[[#This Row],[Station Code]]="PL", BART_Rides[[#This Row],[Station Code]]="CC"), "Yes", "No")</f>
        <v>No</v>
      </c>
    </row>
    <row r="8183" spans="6:14">
      <c r="F8183" s="3">
        <v>44348</v>
      </c>
      <c r="G8183" s="1" t="s">
        <v>43</v>
      </c>
      <c r="H8183" s="1" t="s">
        <v>105</v>
      </c>
      <c r="I8183" s="1">
        <v>394</v>
      </c>
      <c r="J8183" s="1">
        <f>MONTH(BART_Rides[[#This Row],[Date]])</f>
        <v>6</v>
      </c>
      <c r="K8183" s="1">
        <f>WEEKDAY(BART_Rides[[#This Row],[Date]],2)</f>
        <v>2</v>
      </c>
      <c r="L8183" s="1" t="str">
        <f>LEFT(BART_Rides[[#This Row],[Lines]],1)</f>
        <v>Y</v>
      </c>
      <c r="M8183" s="1" t="str">
        <f>IF(BART_Rides[[#This Row],[FirstLetter]]="Y","Yes","No")</f>
        <v>Yes</v>
      </c>
      <c r="N8183" s="1" t="str">
        <f>IF(OR(BART_Rides[[#This Row],[Station Code]]="EM", BART_Rides[[#This Row],[Station Code]]="MT", BART_Rides[[#This Row],[Station Code]]="PL", BART_Rides[[#This Row],[Station Code]]="CC"), "Yes", "No")</f>
        <v>No</v>
      </c>
    </row>
    <row r="8184" spans="6:14">
      <c r="F8184" s="3">
        <v>44349</v>
      </c>
      <c r="G8184" s="1" t="s">
        <v>43</v>
      </c>
      <c r="H8184" s="1" t="s">
        <v>105</v>
      </c>
      <c r="I8184" s="1">
        <v>370</v>
      </c>
      <c r="J8184" s="1">
        <f>MONTH(BART_Rides[[#This Row],[Date]])</f>
        <v>6</v>
      </c>
      <c r="K8184" s="1">
        <f>WEEKDAY(BART_Rides[[#This Row],[Date]],2)</f>
        <v>3</v>
      </c>
      <c r="L8184" s="1" t="str">
        <f>LEFT(BART_Rides[[#This Row],[Lines]],1)</f>
        <v>Y</v>
      </c>
      <c r="M8184" s="1" t="str">
        <f>IF(BART_Rides[[#This Row],[FirstLetter]]="Y","Yes","No")</f>
        <v>Yes</v>
      </c>
      <c r="N8184" s="1" t="str">
        <f>IF(OR(BART_Rides[[#This Row],[Station Code]]="EM", BART_Rides[[#This Row],[Station Code]]="MT", BART_Rides[[#This Row],[Station Code]]="PL", BART_Rides[[#This Row],[Station Code]]="CC"), "Yes", "No")</f>
        <v>No</v>
      </c>
    </row>
    <row r="8185" spans="6:14">
      <c r="F8185" s="3">
        <v>44350</v>
      </c>
      <c r="G8185" s="1" t="s">
        <v>43</v>
      </c>
      <c r="H8185" s="1" t="s">
        <v>105</v>
      </c>
      <c r="I8185" s="1">
        <v>412</v>
      </c>
      <c r="J8185" s="1">
        <f>MONTH(BART_Rides[[#This Row],[Date]])</f>
        <v>6</v>
      </c>
      <c r="K8185" s="1">
        <f>WEEKDAY(BART_Rides[[#This Row],[Date]],2)</f>
        <v>4</v>
      </c>
      <c r="L8185" s="1" t="str">
        <f>LEFT(BART_Rides[[#This Row],[Lines]],1)</f>
        <v>Y</v>
      </c>
      <c r="M8185" s="1" t="str">
        <f>IF(BART_Rides[[#This Row],[FirstLetter]]="Y","Yes","No")</f>
        <v>Yes</v>
      </c>
      <c r="N8185" s="1" t="str">
        <f>IF(OR(BART_Rides[[#This Row],[Station Code]]="EM", BART_Rides[[#This Row],[Station Code]]="MT", BART_Rides[[#This Row],[Station Code]]="PL", BART_Rides[[#This Row],[Station Code]]="CC"), "Yes", "No")</f>
        <v>No</v>
      </c>
    </row>
    <row r="8186" spans="6:14">
      <c r="F8186" s="3">
        <v>44351</v>
      </c>
      <c r="G8186" s="1" t="s">
        <v>43</v>
      </c>
      <c r="H8186" s="1" t="s">
        <v>105</v>
      </c>
      <c r="I8186" s="1">
        <v>325</v>
      </c>
      <c r="J8186" s="1">
        <f>MONTH(BART_Rides[[#This Row],[Date]])</f>
        <v>6</v>
      </c>
      <c r="K8186" s="1">
        <f>WEEKDAY(BART_Rides[[#This Row],[Date]],2)</f>
        <v>5</v>
      </c>
      <c r="L8186" s="1" t="str">
        <f>LEFT(BART_Rides[[#This Row],[Lines]],1)</f>
        <v>Y</v>
      </c>
      <c r="M8186" s="1" t="str">
        <f>IF(BART_Rides[[#This Row],[FirstLetter]]="Y","Yes","No")</f>
        <v>Yes</v>
      </c>
      <c r="N8186" s="1" t="str">
        <f>IF(OR(BART_Rides[[#This Row],[Station Code]]="EM", BART_Rides[[#This Row],[Station Code]]="MT", BART_Rides[[#This Row],[Station Code]]="PL", BART_Rides[[#This Row],[Station Code]]="CC"), "Yes", "No")</f>
        <v>No</v>
      </c>
    </row>
    <row r="8187" spans="6:14">
      <c r="F8187" s="3">
        <v>44352</v>
      </c>
      <c r="G8187" s="1" t="s">
        <v>43</v>
      </c>
      <c r="H8187" s="1" t="s">
        <v>105</v>
      </c>
      <c r="I8187" s="1">
        <v>254</v>
      </c>
      <c r="J8187" s="1">
        <f>MONTH(BART_Rides[[#This Row],[Date]])</f>
        <v>6</v>
      </c>
      <c r="K8187" s="1">
        <f>WEEKDAY(BART_Rides[[#This Row],[Date]],2)</f>
        <v>6</v>
      </c>
      <c r="L8187" s="1" t="str">
        <f>LEFT(BART_Rides[[#This Row],[Lines]],1)</f>
        <v>Y</v>
      </c>
      <c r="M8187" s="1" t="str">
        <f>IF(BART_Rides[[#This Row],[FirstLetter]]="Y","Yes","No")</f>
        <v>Yes</v>
      </c>
      <c r="N8187" s="1" t="str">
        <f>IF(OR(BART_Rides[[#This Row],[Station Code]]="EM", BART_Rides[[#This Row],[Station Code]]="MT", BART_Rides[[#This Row],[Station Code]]="PL", BART_Rides[[#This Row],[Station Code]]="CC"), "Yes", "No")</f>
        <v>No</v>
      </c>
    </row>
    <row r="8188" spans="6:14">
      <c r="F8188" s="3">
        <v>44353</v>
      </c>
      <c r="G8188" s="1" t="s">
        <v>43</v>
      </c>
      <c r="H8188" s="1" t="s">
        <v>105</v>
      </c>
      <c r="I8188" s="1">
        <v>187</v>
      </c>
      <c r="J8188" s="1">
        <f>MONTH(BART_Rides[[#This Row],[Date]])</f>
        <v>6</v>
      </c>
      <c r="K8188" s="1">
        <f>WEEKDAY(BART_Rides[[#This Row],[Date]],2)</f>
        <v>7</v>
      </c>
      <c r="L8188" s="1" t="str">
        <f>LEFT(BART_Rides[[#This Row],[Lines]],1)</f>
        <v>Y</v>
      </c>
      <c r="M8188" s="1" t="str">
        <f>IF(BART_Rides[[#This Row],[FirstLetter]]="Y","Yes","No")</f>
        <v>Yes</v>
      </c>
      <c r="N8188" s="1" t="str">
        <f>IF(OR(BART_Rides[[#This Row],[Station Code]]="EM", BART_Rides[[#This Row],[Station Code]]="MT", BART_Rides[[#This Row],[Station Code]]="PL", BART_Rides[[#This Row],[Station Code]]="CC"), "Yes", "No")</f>
        <v>No</v>
      </c>
    </row>
    <row r="8189" spans="6:14">
      <c r="F8189" s="3">
        <v>44354</v>
      </c>
      <c r="G8189" s="1" t="s">
        <v>43</v>
      </c>
      <c r="H8189" s="1" t="s">
        <v>105</v>
      </c>
      <c r="I8189" s="1">
        <v>379</v>
      </c>
      <c r="J8189" s="1">
        <f>MONTH(BART_Rides[[#This Row],[Date]])</f>
        <v>6</v>
      </c>
      <c r="K8189" s="1">
        <f>WEEKDAY(BART_Rides[[#This Row],[Date]],2)</f>
        <v>1</v>
      </c>
      <c r="L8189" s="1" t="str">
        <f>LEFT(BART_Rides[[#This Row],[Lines]],1)</f>
        <v>Y</v>
      </c>
      <c r="M8189" s="1" t="str">
        <f>IF(BART_Rides[[#This Row],[FirstLetter]]="Y","Yes","No")</f>
        <v>Yes</v>
      </c>
      <c r="N8189" s="1" t="str">
        <f>IF(OR(BART_Rides[[#This Row],[Station Code]]="EM", BART_Rides[[#This Row],[Station Code]]="MT", BART_Rides[[#This Row],[Station Code]]="PL", BART_Rides[[#This Row],[Station Code]]="CC"), "Yes", "No")</f>
        <v>No</v>
      </c>
    </row>
    <row r="8190" spans="6:14">
      <c r="F8190" s="3">
        <v>44355</v>
      </c>
      <c r="G8190" s="1" t="s">
        <v>43</v>
      </c>
      <c r="H8190" s="1" t="s">
        <v>105</v>
      </c>
      <c r="I8190" s="1">
        <v>391</v>
      </c>
      <c r="J8190" s="1">
        <f>MONTH(BART_Rides[[#This Row],[Date]])</f>
        <v>6</v>
      </c>
      <c r="K8190" s="1">
        <f>WEEKDAY(BART_Rides[[#This Row],[Date]],2)</f>
        <v>2</v>
      </c>
      <c r="L8190" s="1" t="str">
        <f>LEFT(BART_Rides[[#This Row],[Lines]],1)</f>
        <v>Y</v>
      </c>
      <c r="M8190" s="1" t="str">
        <f>IF(BART_Rides[[#This Row],[FirstLetter]]="Y","Yes","No")</f>
        <v>Yes</v>
      </c>
      <c r="N8190" s="1" t="str">
        <f>IF(OR(BART_Rides[[#This Row],[Station Code]]="EM", BART_Rides[[#This Row],[Station Code]]="MT", BART_Rides[[#This Row],[Station Code]]="PL", BART_Rides[[#This Row],[Station Code]]="CC"), "Yes", "No")</f>
        <v>No</v>
      </c>
    </row>
    <row r="8191" spans="6:14">
      <c r="F8191" s="3">
        <v>44356</v>
      </c>
      <c r="G8191" s="1" t="s">
        <v>43</v>
      </c>
      <c r="H8191" s="1" t="s">
        <v>105</v>
      </c>
      <c r="I8191" s="1">
        <v>392</v>
      </c>
      <c r="J8191" s="1">
        <f>MONTH(BART_Rides[[#This Row],[Date]])</f>
        <v>6</v>
      </c>
      <c r="K8191" s="1">
        <f>WEEKDAY(BART_Rides[[#This Row],[Date]],2)</f>
        <v>3</v>
      </c>
      <c r="L8191" s="1" t="str">
        <f>LEFT(BART_Rides[[#This Row],[Lines]],1)</f>
        <v>Y</v>
      </c>
      <c r="M8191" s="1" t="str">
        <f>IF(BART_Rides[[#This Row],[FirstLetter]]="Y","Yes","No")</f>
        <v>Yes</v>
      </c>
      <c r="N8191" s="1" t="str">
        <f>IF(OR(BART_Rides[[#This Row],[Station Code]]="EM", BART_Rides[[#This Row],[Station Code]]="MT", BART_Rides[[#This Row],[Station Code]]="PL", BART_Rides[[#This Row],[Station Code]]="CC"), "Yes", "No")</f>
        <v>No</v>
      </c>
    </row>
    <row r="8192" spans="6:14">
      <c r="F8192" s="3">
        <v>44357</v>
      </c>
      <c r="G8192" s="1" t="s">
        <v>43</v>
      </c>
      <c r="H8192" s="1" t="s">
        <v>105</v>
      </c>
      <c r="I8192" s="1">
        <v>398</v>
      </c>
      <c r="J8192" s="1">
        <f>MONTH(BART_Rides[[#This Row],[Date]])</f>
        <v>6</v>
      </c>
      <c r="K8192" s="1">
        <f>WEEKDAY(BART_Rides[[#This Row],[Date]],2)</f>
        <v>4</v>
      </c>
      <c r="L8192" s="1" t="str">
        <f>LEFT(BART_Rides[[#This Row],[Lines]],1)</f>
        <v>Y</v>
      </c>
      <c r="M8192" s="1" t="str">
        <f>IF(BART_Rides[[#This Row],[FirstLetter]]="Y","Yes","No")</f>
        <v>Yes</v>
      </c>
      <c r="N8192" s="1" t="str">
        <f>IF(OR(BART_Rides[[#This Row],[Station Code]]="EM", BART_Rides[[#This Row],[Station Code]]="MT", BART_Rides[[#This Row],[Station Code]]="PL", BART_Rides[[#This Row],[Station Code]]="CC"), "Yes", "No")</f>
        <v>No</v>
      </c>
    </row>
    <row r="8193" spans="6:14">
      <c r="F8193" s="3">
        <v>44358</v>
      </c>
      <c r="G8193" s="1" t="s">
        <v>43</v>
      </c>
      <c r="H8193" s="1" t="s">
        <v>105</v>
      </c>
      <c r="I8193" s="1">
        <v>409</v>
      </c>
      <c r="J8193" s="1">
        <f>MONTH(BART_Rides[[#This Row],[Date]])</f>
        <v>6</v>
      </c>
      <c r="K8193" s="1">
        <f>WEEKDAY(BART_Rides[[#This Row],[Date]],2)</f>
        <v>5</v>
      </c>
      <c r="L8193" s="1" t="str">
        <f>LEFT(BART_Rides[[#This Row],[Lines]],1)</f>
        <v>Y</v>
      </c>
      <c r="M8193" s="1" t="str">
        <f>IF(BART_Rides[[#This Row],[FirstLetter]]="Y","Yes","No")</f>
        <v>Yes</v>
      </c>
      <c r="N8193" s="1" t="str">
        <f>IF(OR(BART_Rides[[#This Row],[Station Code]]="EM", BART_Rides[[#This Row],[Station Code]]="MT", BART_Rides[[#This Row],[Station Code]]="PL", BART_Rides[[#This Row],[Station Code]]="CC"), "Yes", "No")</f>
        <v>No</v>
      </c>
    </row>
    <row r="8194" spans="6:14">
      <c r="F8194" s="3">
        <v>44359</v>
      </c>
      <c r="G8194" s="1" t="s">
        <v>43</v>
      </c>
      <c r="H8194" s="1" t="s">
        <v>105</v>
      </c>
      <c r="I8194" s="1">
        <v>257</v>
      </c>
      <c r="J8194" s="1">
        <f>MONTH(BART_Rides[[#This Row],[Date]])</f>
        <v>6</v>
      </c>
      <c r="K8194" s="1">
        <f>WEEKDAY(BART_Rides[[#This Row],[Date]],2)</f>
        <v>6</v>
      </c>
      <c r="L8194" s="1" t="str">
        <f>LEFT(BART_Rides[[#This Row],[Lines]],1)</f>
        <v>Y</v>
      </c>
      <c r="M8194" s="1" t="str">
        <f>IF(BART_Rides[[#This Row],[FirstLetter]]="Y","Yes","No")</f>
        <v>Yes</v>
      </c>
      <c r="N8194" s="1" t="str">
        <f>IF(OR(BART_Rides[[#This Row],[Station Code]]="EM", BART_Rides[[#This Row],[Station Code]]="MT", BART_Rides[[#This Row],[Station Code]]="PL", BART_Rides[[#This Row],[Station Code]]="CC"), "Yes", "No")</f>
        <v>No</v>
      </c>
    </row>
    <row r="8195" spans="6:14">
      <c r="F8195" s="3">
        <v>44360</v>
      </c>
      <c r="G8195" s="1" t="s">
        <v>43</v>
      </c>
      <c r="H8195" s="1" t="s">
        <v>105</v>
      </c>
      <c r="I8195" s="1">
        <v>176</v>
      </c>
      <c r="J8195" s="1">
        <f>MONTH(BART_Rides[[#This Row],[Date]])</f>
        <v>6</v>
      </c>
      <c r="K8195" s="1">
        <f>WEEKDAY(BART_Rides[[#This Row],[Date]],2)</f>
        <v>7</v>
      </c>
      <c r="L8195" s="1" t="str">
        <f>LEFT(BART_Rides[[#This Row],[Lines]],1)</f>
        <v>Y</v>
      </c>
      <c r="M8195" s="1" t="str">
        <f>IF(BART_Rides[[#This Row],[FirstLetter]]="Y","Yes","No")</f>
        <v>Yes</v>
      </c>
      <c r="N8195" s="1" t="str">
        <f>IF(OR(BART_Rides[[#This Row],[Station Code]]="EM", BART_Rides[[#This Row],[Station Code]]="MT", BART_Rides[[#This Row],[Station Code]]="PL", BART_Rides[[#This Row],[Station Code]]="CC"), "Yes", "No")</f>
        <v>No</v>
      </c>
    </row>
    <row r="8196" spans="6:14">
      <c r="F8196" s="3">
        <v>44361</v>
      </c>
      <c r="G8196" s="1" t="s">
        <v>43</v>
      </c>
      <c r="H8196" s="1" t="s">
        <v>105</v>
      </c>
      <c r="I8196" s="1">
        <v>394</v>
      </c>
      <c r="J8196" s="1">
        <f>MONTH(BART_Rides[[#This Row],[Date]])</f>
        <v>6</v>
      </c>
      <c r="K8196" s="1">
        <f>WEEKDAY(BART_Rides[[#This Row],[Date]],2)</f>
        <v>1</v>
      </c>
      <c r="L8196" s="1" t="str">
        <f>LEFT(BART_Rides[[#This Row],[Lines]],1)</f>
        <v>Y</v>
      </c>
      <c r="M8196" s="1" t="str">
        <f>IF(BART_Rides[[#This Row],[FirstLetter]]="Y","Yes","No")</f>
        <v>Yes</v>
      </c>
      <c r="N8196" s="1" t="str">
        <f>IF(OR(BART_Rides[[#This Row],[Station Code]]="EM", BART_Rides[[#This Row],[Station Code]]="MT", BART_Rides[[#This Row],[Station Code]]="PL", BART_Rides[[#This Row],[Station Code]]="CC"), "Yes", "No")</f>
        <v>No</v>
      </c>
    </row>
    <row r="8197" spans="6:14">
      <c r="F8197" s="3">
        <v>44362</v>
      </c>
      <c r="G8197" s="1" t="s">
        <v>43</v>
      </c>
      <c r="H8197" s="1" t="s">
        <v>105</v>
      </c>
      <c r="I8197" s="1">
        <v>454</v>
      </c>
      <c r="J8197" s="1">
        <f>MONTH(BART_Rides[[#This Row],[Date]])</f>
        <v>6</v>
      </c>
      <c r="K8197" s="1">
        <f>WEEKDAY(BART_Rides[[#This Row],[Date]],2)</f>
        <v>2</v>
      </c>
      <c r="L8197" s="1" t="str">
        <f>LEFT(BART_Rides[[#This Row],[Lines]],1)</f>
        <v>Y</v>
      </c>
      <c r="M8197" s="1" t="str">
        <f>IF(BART_Rides[[#This Row],[FirstLetter]]="Y","Yes","No")</f>
        <v>Yes</v>
      </c>
      <c r="N8197" s="1" t="str">
        <f>IF(OR(BART_Rides[[#This Row],[Station Code]]="EM", BART_Rides[[#This Row],[Station Code]]="MT", BART_Rides[[#This Row],[Station Code]]="PL", BART_Rides[[#This Row],[Station Code]]="CC"), "Yes", "No")</f>
        <v>No</v>
      </c>
    </row>
    <row r="8198" spans="6:14">
      <c r="F8198" s="3">
        <v>44363</v>
      </c>
      <c r="G8198" s="1" t="s">
        <v>43</v>
      </c>
      <c r="H8198" s="1" t="s">
        <v>105</v>
      </c>
      <c r="I8198" s="1">
        <v>472</v>
      </c>
      <c r="J8198" s="1">
        <f>MONTH(BART_Rides[[#This Row],[Date]])</f>
        <v>6</v>
      </c>
      <c r="K8198" s="1">
        <f>WEEKDAY(BART_Rides[[#This Row],[Date]],2)</f>
        <v>3</v>
      </c>
      <c r="L8198" s="1" t="str">
        <f>LEFT(BART_Rides[[#This Row],[Lines]],1)</f>
        <v>Y</v>
      </c>
      <c r="M8198" s="1" t="str">
        <f>IF(BART_Rides[[#This Row],[FirstLetter]]="Y","Yes","No")</f>
        <v>Yes</v>
      </c>
      <c r="N8198" s="1" t="str">
        <f>IF(OR(BART_Rides[[#This Row],[Station Code]]="EM", BART_Rides[[#This Row],[Station Code]]="MT", BART_Rides[[#This Row],[Station Code]]="PL", BART_Rides[[#This Row],[Station Code]]="CC"), "Yes", "No")</f>
        <v>No</v>
      </c>
    </row>
    <row r="8199" spans="6:14">
      <c r="F8199" s="3">
        <v>44364</v>
      </c>
      <c r="G8199" s="1" t="s">
        <v>43</v>
      </c>
      <c r="H8199" s="1" t="s">
        <v>105</v>
      </c>
      <c r="I8199" s="1">
        <v>510</v>
      </c>
      <c r="J8199" s="1">
        <f>MONTH(BART_Rides[[#This Row],[Date]])</f>
        <v>6</v>
      </c>
      <c r="K8199" s="1">
        <f>WEEKDAY(BART_Rides[[#This Row],[Date]],2)</f>
        <v>4</v>
      </c>
      <c r="L8199" s="1" t="str">
        <f>LEFT(BART_Rides[[#This Row],[Lines]],1)</f>
        <v>Y</v>
      </c>
      <c r="M8199" s="1" t="str">
        <f>IF(BART_Rides[[#This Row],[FirstLetter]]="Y","Yes","No")</f>
        <v>Yes</v>
      </c>
      <c r="N8199" s="1" t="str">
        <f>IF(OR(BART_Rides[[#This Row],[Station Code]]="EM", BART_Rides[[#This Row],[Station Code]]="MT", BART_Rides[[#This Row],[Station Code]]="PL", BART_Rides[[#This Row],[Station Code]]="CC"), "Yes", "No")</f>
        <v>No</v>
      </c>
    </row>
    <row r="8200" spans="6:14">
      <c r="F8200" s="3">
        <v>44365</v>
      </c>
      <c r="G8200" s="1" t="s">
        <v>43</v>
      </c>
      <c r="H8200" s="1" t="s">
        <v>105</v>
      </c>
      <c r="I8200" s="1">
        <v>412</v>
      </c>
      <c r="J8200" s="1">
        <f>MONTH(BART_Rides[[#This Row],[Date]])</f>
        <v>6</v>
      </c>
      <c r="K8200" s="1">
        <f>WEEKDAY(BART_Rides[[#This Row],[Date]],2)</f>
        <v>5</v>
      </c>
      <c r="L8200" s="1" t="str">
        <f>LEFT(BART_Rides[[#This Row],[Lines]],1)</f>
        <v>Y</v>
      </c>
      <c r="M8200" s="1" t="str">
        <f>IF(BART_Rides[[#This Row],[FirstLetter]]="Y","Yes","No")</f>
        <v>Yes</v>
      </c>
      <c r="N8200" s="1" t="str">
        <f>IF(OR(BART_Rides[[#This Row],[Station Code]]="EM", BART_Rides[[#This Row],[Station Code]]="MT", BART_Rides[[#This Row],[Station Code]]="PL", BART_Rides[[#This Row],[Station Code]]="CC"), "Yes", "No")</f>
        <v>No</v>
      </c>
    </row>
    <row r="8201" spans="6:14">
      <c r="F8201" s="3">
        <v>44366</v>
      </c>
      <c r="G8201" s="1" t="s">
        <v>43</v>
      </c>
      <c r="H8201" s="1" t="s">
        <v>105</v>
      </c>
      <c r="I8201" s="1">
        <v>276</v>
      </c>
      <c r="J8201" s="1">
        <f>MONTH(BART_Rides[[#This Row],[Date]])</f>
        <v>6</v>
      </c>
      <c r="K8201" s="1">
        <f>WEEKDAY(BART_Rides[[#This Row],[Date]],2)</f>
        <v>6</v>
      </c>
      <c r="L8201" s="1" t="str">
        <f>LEFT(BART_Rides[[#This Row],[Lines]],1)</f>
        <v>Y</v>
      </c>
      <c r="M8201" s="1" t="str">
        <f>IF(BART_Rides[[#This Row],[FirstLetter]]="Y","Yes","No")</f>
        <v>Yes</v>
      </c>
      <c r="N8201" s="1" t="str">
        <f>IF(OR(BART_Rides[[#This Row],[Station Code]]="EM", BART_Rides[[#This Row],[Station Code]]="MT", BART_Rides[[#This Row],[Station Code]]="PL", BART_Rides[[#This Row],[Station Code]]="CC"), "Yes", "No")</f>
        <v>No</v>
      </c>
    </row>
    <row r="8202" spans="6:14">
      <c r="F8202" s="3">
        <v>44367</v>
      </c>
      <c r="G8202" s="1" t="s">
        <v>43</v>
      </c>
      <c r="H8202" s="1" t="s">
        <v>105</v>
      </c>
      <c r="I8202" s="1">
        <v>214</v>
      </c>
      <c r="J8202" s="1">
        <f>MONTH(BART_Rides[[#This Row],[Date]])</f>
        <v>6</v>
      </c>
      <c r="K8202" s="1">
        <f>WEEKDAY(BART_Rides[[#This Row],[Date]],2)</f>
        <v>7</v>
      </c>
      <c r="L8202" s="1" t="str">
        <f>LEFT(BART_Rides[[#This Row],[Lines]],1)</f>
        <v>Y</v>
      </c>
      <c r="M8202" s="1" t="str">
        <f>IF(BART_Rides[[#This Row],[FirstLetter]]="Y","Yes","No")</f>
        <v>Yes</v>
      </c>
      <c r="N8202" s="1" t="str">
        <f>IF(OR(BART_Rides[[#This Row],[Station Code]]="EM", BART_Rides[[#This Row],[Station Code]]="MT", BART_Rides[[#This Row],[Station Code]]="PL", BART_Rides[[#This Row],[Station Code]]="CC"), "Yes", "No")</f>
        <v>No</v>
      </c>
    </row>
    <row r="8203" spans="6:14">
      <c r="F8203" s="3">
        <v>44368</v>
      </c>
      <c r="G8203" s="1" t="s">
        <v>43</v>
      </c>
      <c r="H8203" s="1" t="s">
        <v>105</v>
      </c>
      <c r="I8203" s="1">
        <v>393</v>
      </c>
      <c r="J8203" s="1">
        <f>MONTH(BART_Rides[[#This Row],[Date]])</f>
        <v>6</v>
      </c>
      <c r="K8203" s="1">
        <f>WEEKDAY(BART_Rides[[#This Row],[Date]],2)</f>
        <v>1</v>
      </c>
      <c r="L8203" s="1" t="str">
        <f>LEFT(BART_Rides[[#This Row],[Lines]],1)</f>
        <v>Y</v>
      </c>
      <c r="M8203" s="1" t="str">
        <f>IF(BART_Rides[[#This Row],[FirstLetter]]="Y","Yes","No")</f>
        <v>Yes</v>
      </c>
      <c r="N8203" s="1" t="str">
        <f>IF(OR(BART_Rides[[#This Row],[Station Code]]="EM", BART_Rides[[#This Row],[Station Code]]="MT", BART_Rides[[#This Row],[Station Code]]="PL", BART_Rides[[#This Row],[Station Code]]="CC"), "Yes", "No")</f>
        <v>No</v>
      </c>
    </row>
    <row r="8204" spans="6:14">
      <c r="F8204" s="3">
        <v>44369</v>
      </c>
      <c r="G8204" s="1" t="s">
        <v>43</v>
      </c>
      <c r="H8204" s="1" t="s">
        <v>105</v>
      </c>
      <c r="I8204" s="1">
        <v>479</v>
      </c>
      <c r="J8204" s="1">
        <f>MONTH(BART_Rides[[#This Row],[Date]])</f>
        <v>6</v>
      </c>
      <c r="K8204" s="1">
        <f>WEEKDAY(BART_Rides[[#This Row],[Date]],2)</f>
        <v>2</v>
      </c>
      <c r="L8204" s="1" t="str">
        <f>LEFT(BART_Rides[[#This Row],[Lines]],1)</f>
        <v>Y</v>
      </c>
      <c r="M8204" s="1" t="str">
        <f>IF(BART_Rides[[#This Row],[FirstLetter]]="Y","Yes","No")</f>
        <v>Yes</v>
      </c>
      <c r="N8204" s="1" t="str">
        <f>IF(OR(BART_Rides[[#This Row],[Station Code]]="EM", BART_Rides[[#This Row],[Station Code]]="MT", BART_Rides[[#This Row],[Station Code]]="PL", BART_Rides[[#This Row],[Station Code]]="CC"), "Yes", "No")</f>
        <v>No</v>
      </c>
    </row>
    <row r="8205" spans="6:14">
      <c r="F8205" s="3">
        <v>44370</v>
      </c>
      <c r="G8205" s="1" t="s">
        <v>43</v>
      </c>
      <c r="H8205" s="1" t="s">
        <v>105</v>
      </c>
      <c r="I8205" s="1">
        <v>484</v>
      </c>
      <c r="J8205" s="1">
        <f>MONTH(BART_Rides[[#This Row],[Date]])</f>
        <v>6</v>
      </c>
      <c r="K8205" s="1">
        <f>WEEKDAY(BART_Rides[[#This Row],[Date]],2)</f>
        <v>3</v>
      </c>
      <c r="L8205" s="1" t="str">
        <f>LEFT(BART_Rides[[#This Row],[Lines]],1)</f>
        <v>Y</v>
      </c>
      <c r="M8205" s="1" t="str">
        <f>IF(BART_Rides[[#This Row],[FirstLetter]]="Y","Yes","No")</f>
        <v>Yes</v>
      </c>
      <c r="N8205" s="1" t="str">
        <f>IF(OR(BART_Rides[[#This Row],[Station Code]]="EM", BART_Rides[[#This Row],[Station Code]]="MT", BART_Rides[[#This Row],[Station Code]]="PL", BART_Rides[[#This Row],[Station Code]]="CC"), "Yes", "No")</f>
        <v>No</v>
      </c>
    </row>
    <row r="8206" spans="6:14">
      <c r="F8206" s="3">
        <v>44371</v>
      </c>
      <c r="G8206" s="1" t="s">
        <v>43</v>
      </c>
      <c r="H8206" s="1" t="s">
        <v>105</v>
      </c>
      <c r="I8206" s="1">
        <v>507</v>
      </c>
      <c r="J8206" s="1">
        <f>MONTH(BART_Rides[[#This Row],[Date]])</f>
        <v>6</v>
      </c>
      <c r="K8206" s="1">
        <f>WEEKDAY(BART_Rides[[#This Row],[Date]],2)</f>
        <v>4</v>
      </c>
      <c r="L8206" s="1" t="str">
        <f>LEFT(BART_Rides[[#This Row],[Lines]],1)</f>
        <v>Y</v>
      </c>
      <c r="M8206" s="1" t="str">
        <f>IF(BART_Rides[[#This Row],[FirstLetter]]="Y","Yes","No")</f>
        <v>Yes</v>
      </c>
      <c r="N8206" s="1" t="str">
        <f>IF(OR(BART_Rides[[#This Row],[Station Code]]="EM", BART_Rides[[#This Row],[Station Code]]="MT", BART_Rides[[#This Row],[Station Code]]="PL", BART_Rides[[#This Row],[Station Code]]="CC"), "Yes", "No")</f>
        <v>No</v>
      </c>
    </row>
    <row r="8207" spans="6:14">
      <c r="F8207" s="3">
        <v>44372</v>
      </c>
      <c r="G8207" s="1" t="s">
        <v>43</v>
      </c>
      <c r="H8207" s="1" t="s">
        <v>105</v>
      </c>
      <c r="I8207" s="1">
        <v>485</v>
      </c>
      <c r="J8207" s="1">
        <f>MONTH(BART_Rides[[#This Row],[Date]])</f>
        <v>6</v>
      </c>
      <c r="K8207" s="1">
        <f>WEEKDAY(BART_Rides[[#This Row],[Date]],2)</f>
        <v>5</v>
      </c>
      <c r="L8207" s="1" t="str">
        <f>LEFT(BART_Rides[[#This Row],[Lines]],1)</f>
        <v>Y</v>
      </c>
      <c r="M8207" s="1" t="str">
        <f>IF(BART_Rides[[#This Row],[FirstLetter]]="Y","Yes","No")</f>
        <v>Yes</v>
      </c>
      <c r="N8207" s="1" t="str">
        <f>IF(OR(BART_Rides[[#This Row],[Station Code]]="EM", BART_Rides[[#This Row],[Station Code]]="MT", BART_Rides[[#This Row],[Station Code]]="PL", BART_Rides[[#This Row],[Station Code]]="CC"), "Yes", "No")</f>
        <v>No</v>
      </c>
    </row>
    <row r="8208" spans="6:14">
      <c r="F8208" s="3">
        <v>44373</v>
      </c>
      <c r="G8208" s="1" t="s">
        <v>43</v>
      </c>
      <c r="H8208" s="1" t="s">
        <v>105</v>
      </c>
      <c r="I8208" s="1">
        <v>271</v>
      </c>
      <c r="J8208" s="1">
        <f>MONTH(BART_Rides[[#This Row],[Date]])</f>
        <v>6</v>
      </c>
      <c r="K8208" s="1">
        <f>WEEKDAY(BART_Rides[[#This Row],[Date]],2)</f>
        <v>6</v>
      </c>
      <c r="L8208" s="1" t="str">
        <f>LEFT(BART_Rides[[#This Row],[Lines]],1)</f>
        <v>Y</v>
      </c>
      <c r="M8208" s="1" t="str">
        <f>IF(BART_Rides[[#This Row],[FirstLetter]]="Y","Yes","No")</f>
        <v>Yes</v>
      </c>
      <c r="N8208" s="1" t="str">
        <f>IF(OR(BART_Rides[[#This Row],[Station Code]]="EM", BART_Rides[[#This Row],[Station Code]]="MT", BART_Rides[[#This Row],[Station Code]]="PL", BART_Rides[[#This Row],[Station Code]]="CC"), "Yes", "No")</f>
        <v>No</v>
      </c>
    </row>
    <row r="8209" spans="6:14">
      <c r="F8209" s="3">
        <v>44374</v>
      </c>
      <c r="G8209" s="1" t="s">
        <v>43</v>
      </c>
      <c r="H8209" s="1" t="s">
        <v>105</v>
      </c>
      <c r="I8209" s="1">
        <v>340</v>
      </c>
      <c r="J8209" s="1">
        <f>MONTH(BART_Rides[[#This Row],[Date]])</f>
        <v>6</v>
      </c>
      <c r="K8209" s="1">
        <f>WEEKDAY(BART_Rides[[#This Row],[Date]],2)</f>
        <v>7</v>
      </c>
      <c r="L8209" s="1" t="str">
        <f>LEFT(BART_Rides[[#This Row],[Lines]],1)</f>
        <v>Y</v>
      </c>
      <c r="M8209" s="1" t="str">
        <f>IF(BART_Rides[[#This Row],[FirstLetter]]="Y","Yes","No")</f>
        <v>Yes</v>
      </c>
      <c r="N8209" s="1" t="str">
        <f>IF(OR(BART_Rides[[#This Row],[Station Code]]="EM", BART_Rides[[#This Row],[Station Code]]="MT", BART_Rides[[#This Row],[Station Code]]="PL", BART_Rides[[#This Row],[Station Code]]="CC"), "Yes", "No")</f>
        <v>No</v>
      </c>
    </row>
    <row r="8210" spans="6:14">
      <c r="F8210" s="3">
        <v>44375</v>
      </c>
      <c r="G8210" s="1" t="s">
        <v>43</v>
      </c>
      <c r="H8210" s="1" t="s">
        <v>105</v>
      </c>
      <c r="I8210" s="1">
        <v>465</v>
      </c>
      <c r="J8210" s="1">
        <f>MONTH(BART_Rides[[#This Row],[Date]])</f>
        <v>6</v>
      </c>
      <c r="K8210" s="1">
        <f>WEEKDAY(BART_Rides[[#This Row],[Date]],2)</f>
        <v>1</v>
      </c>
      <c r="L8210" s="1" t="str">
        <f>LEFT(BART_Rides[[#This Row],[Lines]],1)</f>
        <v>Y</v>
      </c>
      <c r="M8210" s="1" t="str">
        <f>IF(BART_Rides[[#This Row],[FirstLetter]]="Y","Yes","No")</f>
        <v>Yes</v>
      </c>
      <c r="N8210" s="1" t="str">
        <f>IF(OR(BART_Rides[[#This Row],[Station Code]]="EM", BART_Rides[[#This Row],[Station Code]]="MT", BART_Rides[[#This Row],[Station Code]]="PL", BART_Rides[[#This Row],[Station Code]]="CC"), "Yes", "No")</f>
        <v>No</v>
      </c>
    </row>
    <row r="8211" spans="6:14">
      <c r="F8211" s="3">
        <v>44376</v>
      </c>
      <c r="G8211" s="1" t="s">
        <v>43</v>
      </c>
      <c r="H8211" s="1" t="s">
        <v>105</v>
      </c>
      <c r="I8211" s="1">
        <v>502</v>
      </c>
      <c r="J8211" s="1">
        <f>MONTH(BART_Rides[[#This Row],[Date]])</f>
        <v>6</v>
      </c>
      <c r="K8211" s="1">
        <f>WEEKDAY(BART_Rides[[#This Row],[Date]],2)</f>
        <v>2</v>
      </c>
      <c r="L8211" s="1" t="str">
        <f>LEFT(BART_Rides[[#This Row],[Lines]],1)</f>
        <v>Y</v>
      </c>
      <c r="M8211" s="1" t="str">
        <f>IF(BART_Rides[[#This Row],[FirstLetter]]="Y","Yes","No")</f>
        <v>Yes</v>
      </c>
      <c r="N8211" s="1" t="str">
        <f>IF(OR(BART_Rides[[#This Row],[Station Code]]="EM", BART_Rides[[#This Row],[Station Code]]="MT", BART_Rides[[#This Row],[Station Code]]="PL", BART_Rides[[#This Row],[Station Code]]="CC"), "Yes", "No")</f>
        <v>No</v>
      </c>
    </row>
    <row r="8212" spans="6:14">
      <c r="F8212" s="3">
        <v>44377</v>
      </c>
      <c r="G8212" s="1" t="s">
        <v>43</v>
      </c>
      <c r="H8212" s="1" t="s">
        <v>105</v>
      </c>
      <c r="I8212" s="1">
        <v>522</v>
      </c>
      <c r="J8212" s="1">
        <f>MONTH(BART_Rides[[#This Row],[Date]])</f>
        <v>6</v>
      </c>
      <c r="K8212" s="1">
        <f>WEEKDAY(BART_Rides[[#This Row],[Date]],2)</f>
        <v>3</v>
      </c>
      <c r="L8212" s="1" t="str">
        <f>LEFT(BART_Rides[[#This Row],[Lines]],1)</f>
        <v>Y</v>
      </c>
      <c r="M8212" s="1" t="str">
        <f>IF(BART_Rides[[#This Row],[FirstLetter]]="Y","Yes","No")</f>
        <v>Yes</v>
      </c>
      <c r="N8212" s="1" t="str">
        <f>IF(OR(BART_Rides[[#This Row],[Station Code]]="EM", BART_Rides[[#This Row],[Station Code]]="MT", BART_Rides[[#This Row],[Station Code]]="PL", BART_Rides[[#This Row],[Station Code]]="CC"), "Yes", "No")</f>
        <v>No</v>
      </c>
    </row>
    <row r="8213" spans="6:14">
      <c r="F8213" s="3">
        <v>44378</v>
      </c>
      <c r="G8213" s="1" t="s">
        <v>43</v>
      </c>
      <c r="H8213" s="1" t="s">
        <v>105</v>
      </c>
      <c r="I8213" s="1">
        <v>498</v>
      </c>
      <c r="J8213" s="1">
        <f>MONTH(BART_Rides[[#This Row],[Date]])</f>
        <v>7</v>
      </c>
      <c r="K8213" s="1">
        <f>WEEKDAY(BART_Rides[[#This Row],[Date]],2)</f>
        <v>4</v>
      </c>
      <c r="L8213" s="1" t="str">
        <f>LEFT(BART_Rides[[#This Row],[Lines]],1)</f>
        <v>Y</v>
      </c>
      <c r="M8213" s="1" t="str">
        <f>IF(BART_Rides[[#This Row],[FirstLetter]]="Y","Yes","No")</f>
        <v>Yes</v>
      </c>
      <c r="N8213" s="1" t="str">
        <f>IF(OR(BART_Rides[[#This Row],[Station Code]]="EM", BART_Rides[[#This Row],[Station Code]]="MT", BART_Rides[[#This Row],[Station Code]]="PL", BART_Rides[[#This Row],[Station Code]]="CC"), "Yes", "No")</f>
        <v>No</v>
      </c>
    </row>
    <row r="8214" spans="6:14">
      <c r="F8214" s="3">
        <v>44379</v>
      </c>
      <c r="G8214" s="1" t="s">
        <v>43</v>
      </c>
      <c r="H8214" s="1" t="s">
        <v>105</v>
      </c>
      <c r="I8214" s="1">
        <v>445</v>
      </c>
      <c r="J8214" s="1">
        <f>MONTH(BART_Rides[[#This Row],[Date]])</f>
        <v>7</v>
      </c>
      <c r="K8214" s="1">
        <f>WEEKDAY(BART_Rides[[#This Row],[Date]],2)</f>
        <v>5</v>
      </c>
      <c r="L8214" s="1" t="str">
        <f>LEFT(BART_Rides[[#This Row],[Lines]],1)</f>
        <v>Y</v>
      </c>
      <c r="M8214" s="1" t="str">
        <f>IF(BART_Rides[[#This Row],[FirstLetter]]="Y","Yes","No")</f>
        <v>Yes</v>
      </c>
      <c r="N8214" s="1" t="str">
        <f>IF(OR(BART_Rides[[#This Row],[Station Code]]="EM", BART_Rides[[#This Row],[Station Code]]="MT", BART_Rides[[#This Row],[Station Code]]="PL", BART_Rides[[#This Row],[Station Code]]="CC"), "Yes", "No")</f>
        <v>No</v>
      </c>
    </row>
    <row r="8215" spans="6:14">
      <c r="F8215" s="3">
        <v>44380</v>
      </c>
      <c r="G8215" s="1" t="s">
        <v>43</v>
      </c>
      <c r="H8215" s="1" t="s">
        <v>105</v>
      </c>
      <c r="I8215" s="1">
        <v>340</v>
      </c>
      <c r="J8215" s="1">
        <f>MONTH(BART_Rides[[#This Row],[Date]])</f>
        <v>7</v>
      </c>
      <c r="K8215" s="1">
        <f>WEEKDAY(BART_Rides[[#This Row],[Date]],2)</f>
        <v>6</v>
      </c>
      <c r="L8215" s="1" t="str">
        <f>LEFT(BART_Rides[[#This Row],[Lines]],1)</f>
        <v>Y</v>
      </c>
      <c r="M8215" s="1" t="str">
        <f>IF(BART_Rides[[#This Row],[FirstLetter]]="Y","Yes","No")</f>
        <v>Yes</v>
      </c>
      <c r="N8215" s="1" t="str">
        <f>IF(OR(BART_Rides[[#This Row],[Station Code]]="EM", BART_Rides[[#This Row],[Station Code]]="MT", BART_Rides[[#This Row],[Station Code]]="PL", BART_Rides[[#This Row],[Station Code]]="CC"), "Yes", "No")</f>
        <v>No</v>
      </c>
    </row>
    <row r="8216" spans="6:14">
      <c r="F8216" s="3">
        <v>44381</v>
      </c>
      <c r="G8216" s="1" t="s">
        <v>43</v>
      </c>
      <c r="H8216" s="1" t="s">
        <v>105</v>
      </c>
      <c r="I8216" s="1">
        <v>323</v>
      </c>
      <c r="J8216" s="1">
        <f>MONTH(BART_Rides[[#This Row],[Date]])</f>
        <v>7</v>
      </c>
      <c r="K8216" s="1">
        <f>WEEKDAY(BART_Rides[[#This Row],[Date]],2)</f>
        <v>7</v>
      </c>
      <c r="L8216" s="1" t="str">
        <f>LEFT(BART_Rides[[#This Row],[Lines]],1)</f>
        <v>Y</v>
      </c>
      <c r="M8216" s="1" t="str">
        <f>IF(BART_Rides[[#This Row],[FirstLetter]]="Y","Yes","No")</f>
        <v>Yes</v>
      </c>
      <c r="N8216" s="1" t="str">
        <f>IF(OR(BART_Rides[[#This Row],[Station Code]]="EM", BART_Rides[[#This Row],[Station Code]]="MT", BART_Rides[[#This Row],[Station Code]]="PL", BART_Rides[[#This Row],[Station Code]]="CC"), "Yes", "No")</f>
        <v>No</v>
      </c>
    </row>
    <row r="8217" spans="6:14">
      <c r="F8217" s="3">
        <v>44382</v>
      </c>
      <c r="G8217" s="1" t="s">
        <v>43</v>
      </c>
      <c r="H8217" s="1" t="s">
        <v>105</v>
      </c>
      <c r="I8217" s="1">
        <v>290</v>
      </c>
      <c r="J8217" s="1">
        <f>MONTH(BART_Rides[[#This Row],[Date]])</f>
        <v>7</v>
      </c>
      <c r="K8217" s="1">
        <f>WEEKDAY(BART_Rides[[#This Row],[Date]],2)</f>
        <v>1</v>
      </c>
      <c r="L8217" s="1" t="str">
        <f>LEFT(BART_Rides[[#This Row],[Lines]],1)</f>
        <v>Y</v>
      </c>
      <c r="M8217" s="1" t="str">
        <f>IF(BART_Rides[[#This Row],[FirstLetter]]="Y","Yes","No")</f>
        <v>Yes</v>
      </c>
      <c r="N8217" s="1" t="str">
        <f>IF(OR(BART_Rides[[#This Row],[Station Code]]="EM", BART_Rides[[#This Row],[Station Code]]="MT", BART_Rides[[#This Row],[Station Code]]="PL", BART_Rides[[#This Row],[Station Code]]="CC"), "Yes", "No")</f>
        <v>No</v>
      </c>
    </row>
    <row r="8218" spans="6:14">
      <c r="F8218" s="3">
        <v>44383</v>
      </c>
      <c r="G8218" s="1" t="s">
        <v>43</v>
      </c>
      <c r="H8218" s="1" t="s">
        <v>105</v>
      </c>
      <c r="I8218" s="1">
        <v>498</v>
      </c>
      <c r="J8218" s="1">
        <f>MONTH(BART_Rides[[#This Row],[Date]])</f>
        <v>7</v>
      </c>
      <c r="K8218" s="1">
        <f>WEEKDAY(BART_Rides[[#This Row],[Date]],2)</f>
        <v>2</v>
      </c>
      <c r="L8218" s="1" t="str">
        <f>LEFT(BART_Rides[[#This Row],[Lines]],1)</f>
        <v>Y</v>
      </c>
      <c r="M8218" s="1" t="str">
        <f>IF(BART_Rides[[#This Row],[FirstLetter]]="Y","Yes","No")</f>
        <v>Yes</v>
      </c>
      <c r="N8218" s="1" t="str">
        <f>IF(OR(BART_Rides[[#This Row],[Station Code]]="EM", BART_Rides[[#This Row],[Station Code]]="MT", BART_Rides[[#This Row],[Station Code]]="PL", BART_Rides[[#This Row],[Station Code]]="CC"), "Yes", "No")</f>
        <v>No</v>
      </c>
    </row>
    <row r="8219" spans="6:14">
      <c r="F8219" s="3">
        <v>44384</v>
      </c>
      <c r="G8219" s="1" t="s">
        <v>43</v>
      </c>
      <c r="H8219" s="1" t="s">
        <v>105</v>
      </c>
      <c r="I8219" s="1">
        <v>545</v>
      </c>
      <c r="J8219" s="1">
        <f>MONTH(BART_Rides[[#This Row],[Date]])</f>
        <v>7</v>
      </c>
      <c r="K8219" s="1">
        <f>WEEKDAY(BART_Rides[[#This Row],[Date]],2)</f>
        <v>3</v>
      </c>
      <c r="L8219" s="1" t="str">
        <f>LEFT(BART_Rides[[#This Row],[Lines]],1)</f>
        <v>Y</v>
      </c>
      <c r="M8219" s="1" t="str">
        <f>IF(BART_Rides[[#This Row],[FirstLetter]]="Y","Yes","No")</f>
        <v>Yes</v>
      </c>
      <c r="N8219" s="1" t="str">
        <f>IF(OR(BART_Rides[[#This Row],[Station Code]]="EM", BART_Rides[[#This Row],[Station Code]]="MT", BART_Rides[[#This Row],[Station Code]]="PL", BART_Rides[[#This Row],[Station Code]]="CC"), "Yes", "No")</f>
        <v>No</v>
      </c>
    </row>
    <row r="8220" spans="6:14">
      <c r="F8220" s="3">
        <v>44385</v>
      </c>
      <c r="G8220" s="1" t="s">
        <v>43</v>
      </c>
      <c r="H8220" s="1" t="s">
        <v>105</v>
      </c>
      <c r="I8220" s="1">
        <v>505</v>
      </c>
      <c r="J8220" s="1">
        <f>MONTH(BART_Rides[[#This Row],[Date]])</f>
        <v>7</v>
      </c>
      <c r="K8220" s="1">
        <f>WEEKDAY(BART_Rides[[#This Row],[Date]],2)</f>
        <v>4</v>
      </c>
      <c r="L8220" s="1" t="str">
        <f>LEFT(BART_Rides[[#This Row],[Lines]],1)</f>
        <v>Y</v>
      </c>
      <c r="M8220" s="1" t="str">
        <f>IF(BART_Rides[[#This Row],[FirstLetter]]="Y","Yes","No")</f>
        <v>Yes</v>
      </c>
      <c r="N8220" s="1" t="str">
        <f>IF(OR(BART_Rides[[#This Row],[Station Code]]="EM", BART_Rides[[#This Row],[Station Code]]="MT", BART_Rides[[#This Row],[Station Code]]="PL", BART_Rides[[#This Row],[Station Code]]="CC"), "Yes", "No")</f>
        <v>No</v>
      </c>
    </row>
    <row r="8221" spans="6:14">
      <c r="F8221" s="3">
        <v>44386</v>
      </c>
      <c r="G8221" s="1" t="s">
        <v>43</v>
      </c>
      <c r="H8221" s="1" t="s">
        <v>105</v>
      </c>
      <c r="I8221" s="1">
        <v>514</v>
      </c>
      <c r="J8221" s="1">
        <f>MONTH(BART_Rides[[#This Row],[Date]])</f>
        <v>7</v>
      </c>
      <c r="K8221" s="1">
        <f>WEEKDAY(BART_Rides[[#This Row],[Date]],2)</f>
        <v>5</v>
      </c>
      <c r="L8221" s="1" t="str">
        <f>LEFT(BART_Rides[[#This Row],[Lines]],1)</f>
        <v>Y</v>
      </c>
      <c r="M8221" s="1" t="str">
        <f>IF(BART_Rides[[#This Row],[FirstLetter]]="Y","Yes","No")</f>
        <v>Yes</v>
      </c>
      <c r="N8221" s="1" t="str">
        <f>IF(OR(BART_Rides[[#This Row],[Station Code]]="EM", BART_Rides[[#This Row],[Station Code]]="MT", BART_Rides[[#This Row],[Station Code]]="PL", BART_Rides[[#This Row],[Station Code]]="CC"), "Yes", "No")</f>
        <v>No</v>
      </c>
    </row>
    <row r="8222" spans="6:14">
      <c r="F8222" s="3">
        <v>44387</v>
      </c>
      <c r="G8222" s="1" t="s">
        <v>43</v>
      </c>
      <c r="H8222" s="1" t="s">
        <v>105</v>
      </c>
      <c r="I8222" s="1">
        <v>369</v>
      </c>
      <c r="J8222" s="1">
        <f>MONTH(BART_Rides[[#This Row],[Date]])</f>
        <v>7</v>
      </c>
      <c r="K8222" s="1">
        <f>WEEKDAY(BART_Rides[[#This Row],[Date]],2)</f>
        <v>6</v>
      </c>
      <c r="L8222" s="1" t="str">
        <f>LEFT(BART_Rides[[#This Row],[Lines]],1)</f>
        <v>Y</v>
      </c>
      <c r="M8222" s="1" t="str">
        <f>IF(BART_Rides[[#This Row],[FirstLetter]]="Y","Yes","No")</f>
        <v>Yes</v>
      </c>
      <c r="N8222" s="1" t="str">
        <f>IF(OR(BART_Rides[[#This Row],[Station Code]]="EM", BART_Rides[[#This Row],[Station Code]]="MT", BART_Rides[[#This Row],[Station Code]]="PL", BART_Rides[[#This Row],[Station Code]]="CC"), "Yes", "No")</f>
        <v>No</v>
      </c>
    </row>
    <row r="8223" spans="6:14">
      <c r="F8223" s="3">
        <v>44388</v>
      </c>
      <c r="G8223" s="1" t="s">
        <v>43</v>
      </c>
      <c r="H8223" s="1" t="s">
        <v>105</v>
      </c>
      <c r="I8223" s="1">
        <v>273</v>
      </c>
      <c r="J8223" s="1">
        <f>MONTH(BART_Rides[[#This Row],[Date]])</f>
        <v>7</v>
      </c>
      <c r="K8223" s="1">
        <f>WEEKDAY(BART_Rides[[#This Row],[Date]],2)</f>
        <v>7</v>
      </c>
      <c r="L8223" s="1" t="str">
        <f>LEFT(BART_Rides[[#This Row],[Lines]],1)</f>
        <v>Y</v>
      </c>
      <c r="M8223" s="1" t="str">
        <f>IF(BART_Rides[[#This Row],[FirstLetter]]="Y","Yes","No")</f>
        <v>Yes</v>
      </c>
      <c r="N8223" s="1" t="str">
        <f>IF(OR(BART_Rides[[#This Row],[Station Code]]="EM", BART_Rides[[#This Row],[Station Code]]="MT", BART_Rides[[#This Row],[Station Code]]="PL", BART_Rides[[#This Row],[Station Code]]="CC"), "Yes", "No")</f>
        <v>No</v>
      </c>
    </row>
    <row r="8224" spans="6:14">
      <c r="F8224" s="3">
        <v>44389</v>
      </c>
      <c r="G8224" s="1" t="s">
        <v>43</v>
      </c>
      <c r="H8224" s="1" t="s">
        <v>105</v>
      </c>
      <c r="I8224" s="1">
        <v>479</v>
      </c>
      <c r="J8224" s="1">
        <f>MONTH(BART_Rides[[#This Row],[Date]])</f>
        <v>7</v>
      </c>
      <c r="K8224" s="1">
        <f>WEEKDAY(BART_Rides[[#This Row],[Date]],2)</f>
        <v>1</v>
      </c>
      <c r="L8224" s="1" t="str">
        <f>LEFT(BART_Rides[[#This Row],[Lines]],1)</f>
        <v>Y</v>
      </c>
      <c r="M8224" s="1" t="str">
        <f>IF(BART_Rides[[#This Row],[FirstLetter]]="Y","Yes","No")</f>
        <v>Yes</v>
      </c>
      <c r="N8224" s="1" t="str">
        <f>IF(OR(BART_Rides[[#This Row],[Station Code]]="EM", BART_Rides[[#This Row],[Station Code]]="MT", BART_Rides[[#This Row],[Station Code]]="PL", BART_Rides[[#This Row],[Station Code]]="CC"), "Yes", "No")</f>
        <v>No</v>
      </c>
    </row>
    <row r="8225" spans="6:14">
      <c r="F8225" s="3">
        <v>44390</v>
      </c>
      <c r="G8225" s="1" t="s">
        <v>43</v>
      </c>
      <c r="H8225" s="1" t="s">
        <v>105</v>
      </c>
      <c r="I8225" s="1">
        <v>510</v>
      </c>
      <c r="J8225" s="1">
        <f>MONTH(BART_Rides[[#This Row],[Date]])</f>
        <v>7</v>
      </c>
      <c r="K8225" s="1">
        <f>WEEKDAY(BART_Rides[[#This Row],[Date]],2)</f>
        <v>2</v>
      </c>
      <c r="L8225" s="1" t="str">
        <f>LEFT(BART_Rides[[#This Row],[Lines]],1)</f>
        <v>Y</v>
      </c>
      <c r="M8225" s="1" t="str">
        <f>IF(BART_Rides[[#This Row],[FirstLetter]]="Y","Yes","No")</f>
        <v>Yes</v>
      </c>
      <c r="N8225" s="1" t="str">
        <f>IF(OR(BART_Rides[[#This Row],[Station Code]]="EM", BART_Rides[[#This Row],[Station Code]]="MT", BART_Rides[[#This Row],[Station Code]]="PL", BART_Rides[[#This Row],[Station Code]]="CC"), "Yes", "No")</f>
        <v>No</v>
      </c>
    </row>
    <row r="8226" spans="6:14">
      <c r="F8226" s="3">
        <v>44391</v>
      </c>
      <c r="G8226" s="1" t="s">
        <v>43</v>
      </c>
      <c r="H8226" s="1" t="s">
        <v>105</v>
      </c>
      <c r="I8226" s="1">
        <v>564</v>
      </c>
      <c r="J8226" s="1">
        <f>MONTH(BART_Rides[[#This Row],[Date]])</f>
        <v>7</v>
      </c>
      <c r="K8226" s="1">
        <f>WEEKDAY(BART_Rides[[#This Row],[Date]],2)</f>
        <v>3</v>
      </c>
      <c r="L8226" s="1" t="str">
        <f>LEFT(BART_Rides[[#This Row],[Lines]],1)</f>
        <v>Y</v>
      </c>
      <c r="M8226" s="1" t="str">
        <f>IF(BART_Rides[[#This Row],[FirstLetter]]="Y","Yes","No")</f>
        <v>Yes</v>
      </c>
      <c r="N8226" s="1" t="str">
        <f>IF(OR(BART_Rides[[#This Row],[Station Code]]="EM", BART_Rides[[#This Row],[Station Code]]="MT", BART_Rides[[#This Row],[Station Code]]="PL", BART_Rides[[#This Row],[Station Code]]="CC"), "Yes", "No")</f>
        <v>No</v>
      </c>
    </row>
    <row r="8227" spans="6:14">
      <c r="F8227" s="3">
        <v>44392</v>
      </c>
      <c r="G8227" s="1" t="s">
        <v>43</v>
      </c>
      <c r="H8227" s="1" t="s">
        <v>105</v>
      </c>
      <c r="I8227" s="1">
        <v>561</v>
      </c>
      <c r="J8227" s="1">
        <f>MONTH(BART_Rides[[#This Row],[Date]])</f>
        <v>7</v>
      </c>
      <c r="K8227" s="1">
        <f>WEEKDAY(BART_Rides[[#This Row],[Date]],2)</f>
        <v>4</v>
      </c>
      <c r="L8227" s="1" t="str">
        <f>LEFT(BART_Rides[[#This Row],[Lines]],1)</f>
        <v>Y</v>
      </c>
      <c r="M8227" s="1" t="str">
        <f>IF(BART_Rides[[#This Row],[FirstLetter]]="Y","Yes","No")</f>
        <v>Yes</v>
      </c>
      <c r="N8227" s="1" t="str">
        <f>IF(OR(BART_Rides[[#This Row],[Station Code]]="EM", BART_Rides[[#This Row],[Station Code]]="MT", BART_Rides[[#This Row],[Station Code]]="PL", BART_Rides[[#This Row],[Station Code]]="CC"), "Yes", "No")</f>
        <v>No</v>
      </c>
    </row>
    <row r="8228" spans="6:14">
      <c r="F8228" s="3">
        <v>44393</v>
      </c>
      <c r="G8228" s="1" t="s">
        <v>43</v>
      </c>
      <c r="H8228" s="1" t="s">
        <v>105</v>
      </c>
      <c r="I8228" s="1">
        <v>520</v>
      </c>
      <c r="J8228" s="1">
        <f>MONTH(BART_Rides[[#This Row],[Date]])</f>
        <v>7</v>
      </c>
      <c r="K8228" s="1">
        <f>WEEKDAY(BART_Rides[[#This Row],[Date]],2)</f>
        <v>5</v>
      </c>
      <c r="L8228" s="1" t="str">
        <f>LEFT(BART_Rides[[#This Row],[Lines]],1)</f>
        <v>Y</v>
      </c>
      <c r="M8228" s="1" t="str">
        <f>IF(BART_Rides[[#This Row],[FirstLetter]]="Y","Yes","No")</f>
        <v>Yes</v>
      </c>
      <c r="N8228" s="1" t="str">
        <f>IF(OR(BART_Rides[[#This Row],[Station Code]]="EM", BART_Rides[[#This Row],[Station Code]]="MT", BART_Rides[[#This Row],[Station Code]]="PL", BART_Rides[[#This Row],[Station Code]]="CC"), "Yes", "No")</f>
        <v>No</v>
      </c>
    </row>
    <row r="8229" spans="6:14">
      <c r="F8229" s="3">
        <v>44394</v>
      </c>
      <c r="G8229" s="1" t="s">
        <v>43</v>
      </c>
      <c r="H8229" s="1" t="s">
        <v>105</v>
      </c>
      <c r="I8229" s="1">
        <v>249</v>
      </c>
      <c r="J8229" s="1">
        <f>MONTH(BART_Rides[[#This Row],[Date]])</f>
        <v>7</v>
      </c>
      <c r="K8229" s="1">
        <f>WEEKDAY(BART_Rides[[#This Row],[Date]],2)</f>
        <v>6</v>
      </c>
      <c r="L8229" s="1" t="str">
        <f>LEFT(BART_Rides[[#This Row],[Lines]],1)</f>
        <v>Y</v>
      </c>
      <c r="M8229" s="1" t="str">
        <f>IF(BART_Rides[[#This Row],[FirstLetter]]="Y","Yes","No")</f>
        <v>Yes</v>
      </c>
      <c r="N8229" s="1" t="str">
        <f>IF(OR(BART_Rides[[#This Row],[Station Code]]="EM", BART_Rides[[#This Row],[Station Code]]="MT", BART_Rides[[#This Row],[Station Code]]="PL", BART_Rides[[#This Row],[Station Code]]="CC"), "Yes", "No")</f>
        <v>No</v>
      </c>
    </row>
    <row r="8230" spans="6:14">
      <c r="F8230" s="3">
        <v>44395</v>
      </c>
      <c r="G8230" s="1" t="s">
        <v>43</v>
      </c>
      <c r="H8230" s="1" t="s">
        <v>105</v>
      </c>
      <c r="I8230" s="1">
        <v>239</v>
      </c>
      <c r="J8230" s="1">
        <f>MONTH(BART_Rides[[#This Row],[Date]])</f>
        <v>7</v>
      </c>
      <c r="K8230" s="1">
        <f>WEEKDAY(BART_Rides[[#This Row],[Date]],2)</f>
        <v>7</v>
      </c>
      <c r="L8230" s="1" t="str">
        <f>LEFT(BART_Rides[[#This Row],[Lines]],1)</f>
        <v>Y</v>
      </c>
      <c r="M8230" s="1" t="str">
        <f>IF(BART_Rides[[#This Row],[FirstLetter]]="Y","Yes","No")</f>
        <v>Yes</v>
      </c>
      <c r="N8230" s="1" t="str">
        <f>IF(OR(BART_Rides[[#This Row],[Station Code]]="EM", BART_Rides[[#This Row],[Station Code]]="MT", BART_Rides[[#This Row],[Station Code]]="PL", BART_Rides[[#This Row],[Station Code]]="CC"), "Yes", "No")</f>
        <v>No</v>
      </c>
    </row>
    <row r="8231" spans="6:14">
      <c r="F8231" s="3">
        <v>44396</v>
      </c>
      <c r="G8231" s="1" t="s">
        <v>43</v>
      </c>
      <c r="H8231" s="1" t="s">
        <v>105</v>
      </c>
      <c r="I8231" s="1">
        <v>526</v>
      </c>
      <c r="J8231" s="1">
        <f>MONTH(BART_Rides[[#This Row],[Date]])</f>
        <v>7</v>
      </c>
      <c r="K8231" s="1">
        <f>WEEKDAY(BART_Rides[[#This Row],[Date]],2)</f>
        <v>1</v>
      </c>
      <c r="L8231" s="1" t="str">
        <f>LEFT(BART_Rides[[#This Row],[Lines]],1)</f>
        <v>Y</v>
      </c>
      <c r="M8231" s="1" t="str">
        <f>IF(BART_Rides[[#This Row],[FirstLetter]]="Y","Yes","No")</f>
        <v>Yes</v>
      </c>
      <c r="N8231" s="1" t="str">
        <f>IF(OR(BART_Rides[[#This Row],[Station Code]]="EM", BART_Rides[[#This Row],[Station Code]]="MT", BART_Rides[[#This Row],[Station Code]]="PL", BART_Rides[[#This Row],[Station Code]]="CC"), "Yes", "No")</f>
        <v>No</v>
      </c>
    </row>
    <row r="8232" spans="6:14">
      <c r="F8232" s="3">
        <v>44397</v>
      </c>
      <c r="G8232" s="1" t="s">
        <v>43</v>
      </c>
      <c r="H8232" s="1" t="s">
        <v>105</v>
      </c>
      <c r="I8232" s="1">
        <v>546</v>
      </c>
      <c r="J8232" s="1">
        <f>MONTH(BART_Rides[[#This Row],[Date]])</f>
        <v>7</v>
      </c>
      <c r="K8232" s="1">
        <f>WEEKDAY(BART_Rides[[#This Row],[Date]],2)</f>
        <v>2</v>
      </c>
      <c r="L8232" s="1" t="str">
        <f>LEFT(BART_Rides[[#This Row],[Lines]],1)</f>
        <v>Y</v>
      </c>
      <c r="M8232" s="1" t="str">
        <f>IF(BART_Rides[[#This Row],[FirstLetter]]="Y","Yes","No")</f>
        <v>Yes</v>
      </c>
      <c r="N8232" s="1" t="str">
        <f>IF(OR(BART_Rides[[#This Row],[Station Code]]="EM", BART_Rides[[#This Row],[Station Code]]="MT", BART_Rides[[#This Row],[Station Code]]="PL", BART_Rides[[#This Row],[Station Code]]="CC"), "Yes", "No")</f>
        <v>No</v>
      </c>
    </row>
    <row r="8233" spans="6:14">
      <c r="F8233" s="3">
        <v>44398</v>
      </c>
      <c r="G8233" s="1" t="s">
        <v>43</v>
      </c>
      <c r="H8233" s="1" t="s">
        <v>105</v>
      </c>
      <c r="I8233" s="1">
        <v>546</v>
      </c>
      <c r="J8233" s="1">
        <f>MONTH(BART_Rides[[#This Row],[Date]])</f>
        <v>7</v>
      </c>
      <c r="K8233" s="1">
        <f>WEEKDAY(BART_Rides[[#This Row],[Date]],2)</f>
        <v>3</v>
      </c>
      <c r="L8233" s="1" t="str">
        <f>LEFT(BART_Rides[[#This Row],[Lines]],1)</f>
        <v>Y</v>
      </c>
      <c r="M8233" s="1" t="str">
        <f>IF(BART_Rides[[#This Row],[FirstLetter]]="Y","Yes","No")</f>
        <v>Yes</v>
      </c>
      <c r="N8233" s="1" t="str">
        <f>IF(OR(BART_Rides[[#This Row],[Station Code]]="EM", BART_Rides[[#This Row],[Station Code]]="MT", BART_Rides[[#This Row],[Station Code]]="PL", BART_Rides[[#This Row],[Station Code]]="CC"), "Yes", "No")</f>
        <v>No</v>
      </c>
    </row>
    <row r="8234" spans="6:14">
      <c r="F8234" s="3">
        <v>44399</v>
      </c>
      <c r="G8234" s="1" t="s">
        <v>43</v>
      </c>
      <c r="H8234" s="1" t="s">
        <v>105</v>
      </c>
      <c r="I8234" s="1">
        <v>554</v>
      </c>
      <c r="J8234" s="1">
        <f>MONTH(BART_Rides[[#This Row],[Date]])</f>
        <v>7</v>
      </c>
      <c r="K8234" s="1">
        <f>WEEKDAY(BART_Rides[[#This Row],[Date]],2)</f>
        <v>4</v>
      </c>
      <c r="L8234" s="1" t="str">
        <f>LEFT(BART_Rides[[#This Row],[Lines]],1)</f>
        <v>Y</v>
      </c>
      <c r="M8234" s="1" t="str">
        <f>IF(BART_Rides[[#This Row],[FirstLetter]]="Y","Yes","No")</f>
        <v>Yes</v>
      </c>
      <c r="N8234" s="1" t="str">
        <f>IF(OR(BART_Rides[[#This Row],[Station Code]]="EM", BART_Rides[[#This Row],[Station Code]]="MT", BART_Rides[[#This Row],[Station Code]]="PL", BART_Rides[[#This Row],[Station Code]]="CC"), "Yes", "No")</f>
        <v>No</v>
      </c>
    </row>
    <row r="8235" spans="6:14">
      <c r="F8235" s="3">
        <v>44400</v>
      </c>
      <c r="G8235" s="1" t="s">
        <v>43</v>
      </c>
      <c r="H8235" s="1" t="s">
        <v>105</v>
      </c>
      <c r="I8235" s="1">
        <v>453</v>
      </c>
      <c r="J8235" s="1">
        <f>MONTH(BART_Rides[[#This Row],[Date]])</f>
        <v>7</v>
      </c>
      <c r="K8235" s="1">
        <f>WEEKDAY(BART_Rides[[#This Row],[Date]],2)</f>
        <v>5</v>
      </c>
      <c r="L8235" s="1" t="str">
        <f>LEFT(BART_Rides[[#This Row],[Lines]],1)</f>
        <v>Y</v>
      </c>
      <c r="M8235" s="1" t="str">
        <f>IF(BART_Rides[[#This Row],[FirstLetter]]="Y","Yes","No")</f>
        <v>Yes</v>
      </c>
      <c r="N8235" s="1" t="str">
        <f>IF(OR(BART_Rides[[#This Row],[Station Code]]="EM", BART_Rides[[#This Row],[Station Code]]="MT", BART_Rides[[#This Row],[Station Code]]="PL", BART_Rides[[#This Row],[Station Code]]="CC"), "Yes", "No")</f>
        <v>No</v>
      </c>
    </row>
    <row r="8236" spans="6:14">
      <c r="F8236" s="3">
        <v>44401</v>
      </c>
      <c r="G8236" s="1" t="s">
        <v>43</v>
      </c>
      <c r="H8236" s="1" t="s">
        <v>105</v>
      </c>
      <c r="I8236" s="1">
        <v>273</v>
      </c>
      <c r="J8236" s="1">
        <f>MONTH(BART_Rides[[#This Row],[Date]])</f>
        <v>7</v>
      </c>
      <c r="K8236" s="1">
        <f>WEEKDAY(BART_Rides[[#This Row],[Date]],2)</f>
        <v>6</v>
      </c>
      <c r="L8236" s="1" t="str">
        <f>LEFT(BART_Rides[[#This Row],[Lines]],1)</f>
        <v>Y</v>
      </c>
      <c r="M8236" s="1" t="str">
        <f>IF(BART_Rides[[#This Row],[FirstLetter]]="Y","Yes","No")</f>
        <v>Yes</v>
      </c>
      <c r="N8236" s="1" t="str">
        <f>IF(OR(BART_Rides[[#This Row],[Station Code]]="EM", BART_Rides[[#This Row],[Station Code]]="MT", BART_Rides[[#This Row],[Station Code]]="PL", BART_Rides[[#This Row],[Station Code]]="CC"), "Yes", "No")</f>
        <v>No</v>
      </c>
    </row>
    <row r="8237" spans="6:14">
      <c r="F8237" s="3">
        <v>44402</v>
      </c>
      <c r="G8237" s="1" t="s">
        <v>43</v>
      </c>
      <c r="H8237" s="1" t="s">
        <v>105</v>
      </c>
      <c r="I8237" s="1">
        <v>271</v>
      </c>
      <c r="J8237" s="1">
        <f>MONTH(BART_Rides[[#This Row],[Date]])</f>
        <v>7</v>
      </c>
      <c r="K8237" s="1">
        <f>WEEKDAY(BART_Rides[[#This Row],[Date]],2)</f>
        <v>7</v>
      </c>
      <c r="L8237" s="1" t="str">
        <f>LEFT(BART_Rides[[#This Row],[Lines]],1)</f>
        <v>Y</v>
      </c>
      <c r="M8237" s="1" t="str">
        <f>IF(BART_Rides[[#This Row],[FirstLetter]]="Y","Yes","No")</f>
        <v>Yes</v>
      </c>
      <c r="N8237" s="1" t="str">
        <f>IF(OR(BART_Rides[[#This Row],[Station Code]]="EM", BART_Rides[[#This Row],[Station Code]]="MT", BART_Rides[[#This Row],[Station Code]]="PL", BART_Rides[[#This Row],[Station Code]]="CC"), "Yes", "No")</f>
        <v>No</v>
      </c>
    </row>
    <row r="8238" spans="6:14">
      <c r="F8238" s="3">
        <v>44403</v>
      </c>
      <c r="G8238" s="1" t="s">
        <v>43</v>
      </c>
      <c r="H8238" s="1" t="s">
        <v>105</v>
      </c>
      <c r="I8238" s="1">
        <v>442</v>
      </c>
      <c r="J8238" s="1">
        <f>MONTH(BART_Rides[[#This Row],[Date]])</f>
        <v>7</v>
      </c>
      <c r="K8238" s="1">
        <f>WEEKDAY(BART_Rides[[#This Row],[Date]],2)</f>
        <v>1</v>
      </c>
      <c r="L8238" s="1" t="str">
        <f>LEFT(BART_Rides[[#This Row],[Lines]],1)</f>
        <v>Y</v>
      </c>
      <c r="M8238" s="1" t="str">
        <f>IF(BART_Rides[[#This Row],[FirstLetter]]="Y","Yes","No")</f>
        <v>Yes</v>
      </c>
      <c r="N8238" s="1" t="str">
        <f>IF(OR(BART_Rides[[#This Row],[Station Code]]="EM", BART_Rides[[#This Row],[Station Code]]="MT", BART_Rides[[#This Row],[Station Code]]="PL", BART_Rides[[#This Row],[Station Code]]="CC"), "Yes", "No")</f>
        <v>No</v>
      </c>
    </row>
    <row r="8239" spans="6:14">
      <c r="F8239" s="3">
        <v>44404</v>
      </c>
      <c r="G8239" s="1" t="s">
        <v>43</v>
      </c>
      <c r="H8239" s="1" t="s">
        <v>105</v>
      </c>
      <c r="I8239" s="1">
        <v>531</v>
      </c>
      <c r="J8239" s="1">
        <f>MONTH(BART_Rides[[#This Row],[Date]])</f>
        <v>7</v>
      </c>
      <c r="K8239" s="1">
        <f>WEEKDAY(BART_Rides[[#This Row],[Date]],2)</f>
        <v>2</v>
      </c>
      <c r="L8239" s="1" t="str">
        <f>LEFT(BART_Rides[[#This Row],[Lines]],1)</f>
        <v>Y</v>
      </c>
      <c r="M8239" s="1" t="str">
        <f>IF(BART_Rides[[#This Row],[FirstLetter]]="Y","Yes","No")</f>
        <v>Yes</v>
      </c>
      <c r="N8239" s="1" t="str">
        <f>IF(OR(BART_Rides[[#This Row],[Station Code]]="EM", BART_Rides[[#This Row],[Station Code]]="MT", BART_Rides[[#This Row],[Station Code]]="PL", BART_Rides[[#This Row],[Station Code]]="CC"), "Yes", "No")</f>
        <v>No</v>
      </c>
    </row>
    <row r="8240" spans="6:14">
      <c r="F8240" s="3">
        <v>44405</v>
      </c>
      <c r="G8240" s="1" t="s">
        <v>43</v>
      </c>
      <c r="H8240" s="1" t="s">
        <v>105</v>
      </c>
      <c r="I8240" s="1">
        <v>583</v>
      </c>
      <c r="J8240" s="1">
        <f>MONTH(BART_Rides[[#This Row],[Date]])</f>
        <v>7</v>
      </c>
      <c r="K8240" s="1">
        <f>WEEKDAY(BART_Rides[[#This Row],[Date]],2)</f>
        <v>3</v>
      </c>
      <c r="L8240" s="1" t="str">
        <f>LEFT(BART_Rides[[#This Row],[Lines]],1)</f>
        <v>Y</v>
      </c>
      <c r="M8240" s="1" t="str">
        <f>IF(BART_Rides[[#This Row],[FirstLetter]]="Y","Yes","No")</f>
        <v>Yes</v>
      </c>
      <c r="N8240" s="1" t="str">
        <f>IF(OR(BART_Rides[[#This Row],[Station Code]]="EM", BART_Rides[[#This Row],[Station Code]]="MT", BART_Rides[[#This Row],[Station Code]]="PL", BART_Rides[[#This Row],[Station Code]]="CC"), "Yes", "No")</f>
        <v>No</v>
      </c>
    </row>
    <row r="8241" spans="6:14">
      <c r="F8241" s="3">
        <v>44406</v>
      </c>
      <c r="G8241" s="1" t="s">
        <v>43</v>
      </c>
      <c r="H8241" s="1" t="s">
        <v>105</v>
      </c>
      <c r="I8241" s="1">
        <v>628</v>
      </c>
      <c r="J8241" s="1">
        <f>MONTH(BART_Rides[[#This Row],[Date]])</f>
        <v>7</v>
      </c>
      <c r="K8241" s="1">
        <f>WEEKDAY(BART_Rides[[#This Row],[Date]],2)</f>
        <v>4</v>
      </c>
      <c r="L8241" s="1" t="str">
        <f>LEFT(BART_Rides[[#This Row],[Lines]],1)</f>
        <v>Y</v>
      </c>
      <c r="M8241" s="1" t="str">
        <f>IF(BART_Rides[[#This Row],[FirstLetter]]="Y","Yes","No")</f>
        <v>Yes</v>
      </c>
      <c r="N8241" s="1" t="str">
        <f>IF(OR(BART_Rides[[#This Row],[Station Code]]="EM", BART_Rides[[#This Row],[Station Code]]="MT", BART_Rides[[#This Row],[Station Code]]="PL", BART_Rides[[#This Row],[Station Code]]="CC"), "Yes", "No")</f>
        <v>No</v>
      </c>
    </row>
    <row r="8242" spans="6:14">
      <c r="F8242" s="3">
        <v>44407</v>
      </c>
      <c r="G8242" s="1" t="s">
        <v>43</v>
      </c>
      <c r="H8242" s="1" t="s">
        <v>105</v>
      </c>
      <c r="I8242" s="1">
        <v>439</v>
      </c>
      <c r="J8242" s="1">
        <f>MONTH(BART_Rides[[#This Row],[Date]])</f>
        <v>7</v>
      </c>
      <c r="K8242" s="1">
        <f>WEEKDAY(BART_Rides[[#This Row],[Date]],2)</f>
        <v>5</v>
      </c>
      <c r="L8242" s="1" t="str">
        <f>LEFT(BART_Rides[[#This Row],[Lines]],1)</f>
        <v>Y</v>
      </c>
      <c r="M8242" s="1" t="str">
        <f>IF(BART_Rides[[#This Row],[FirstLetter]]="Y","Yes","No")</f>
        <v>Yes</v>
      </c>
      <c r="N8242" s="1" t="str">
        <f>IF(OR(BART_Rides[[#This Row],[Station Code]]="EM", BART_Rides[[#This Row],[Station Code]]="MT", BART_Rides[[#This Row],[Station Code]]="PL", BART_Rides[[#This Row],[Station Code]]="CC"), "Yes", "No")</f>
        <v>No</v>
      </c>
    </row>
    <row r="8243" spans="6:14">
      <c r="F8243" s="3">
        <v>44408</v>
      </c>
      <c r="G8243" s="1" t="s">
        <v>43</v>
      </c>
      <c r="H8243" s="1" t="s">
        <v>105</v>
      </c>
      <c r="I8243" s="1">
        <v>323</v>
      </c>
      <c r="J8243" s="1">
        <f>MONTH(BART_Rides[[#This Row],[Date]])</f>
        <v>7</v>
      </c>
      <c r="K8243" s="1">
        <f>WEEKDAY(BART_Rides[[#This Row],[Date]],2)</f>
        <v>6</v>
      </c>
      <c r="L8243" s="1" t="str">
        <f>LEFT(BART_Rides[[#This Row],[Lines]],1)</f>
        <v>Y</v>
      </c>
      <c r="M8243" s="1" t="str">
        <f>IF(BART_Rides[[#This Row],[FirstLetter]]="Y","Yes","No")</f>
        <v>Yes</v>
      </c>
      <c r="N8243" s="1" t="str">
        <f>IF(OR(BART_Rides[[#This Row],[Station Code]]="EM", BART_Rides[[#This Row],[Station Code]]="MT", BART_Rides[[#This Row],[Station Code]]="PL", BART_Rides[[#This Row],[Station Code]]="CC"), "Yes", "No")</f>
        <v>No</v>
      </c>
    </row>
    <row r="8244" spans="6:14">
      <c r="F8244" s="3">
        <v>44409</v>
      </c>
      <c r="G8244" s="1" t="s">
        <v>43</v>
      </c>
      <c r="H8244" s="1" t="s">
        <v>105</v>
      </c>
      <c r="I8244" s="1">
        <v>292</v>
      </c>
      <c r="J8244" s="1">
        <f>MONTH(BART_Rides[[#This Row],[Date]])</f>
        <v>8</v>
      </c>
      <c r="K8244" s="1">
        <f>WEEKDAY(BART_Rides[[#This Row],[Date]],2)</f>
        <v>7</v>
      </c>
      <c r="L8244" s="1" t="str">
        <f>LEFT(BART_Rides[[#This Row],[Lines]],1)</f>
        <v>Y</v>
      </c>
      <c r="M8244" s="1" t="str">
        <f>IF(BART_Rides[[#This Row],[FirstLetter]]="Y","Yes","No")</f>
        <v>Yes</v>
      </c>
      <c r="N8244" s="1" t="str">
        <f>IF(OR(BART_Rides[[#This Row],[Station Code]]="EM", BART_Rides[[#This Row],[Station Code]]="MT", BART_Rides[[#This Row],[Station Code]]="PL", BART_Rides[[#This Row],[Station Code]]="CC"), "Yes", "No")</f>
        <v>No</v>
      </c>
    </row>
    <row r="8245" spans="6:14">
      <c r="F8245" s="3">
        <v>44410</v>
      </c>
      <c r="G8245" s="1" t="s">
        <v>43</v>
      </c>
      <c r="H8245" s="1" t="s">
        <v>105</v>
      </c>
      <c r="I8245" s="1">
        <v>478</v>
      </c>
      <c r="J8245" s="1">
        <f>MONTH(BART_Rides[[#This Row],[Date]])</f>
        <v>8</v>
      </c>
      <c r="K8245" s="1">
        <f>WEEKDAY(BART_Rides[[#This Row],[Date]],2)</f>
        <v>1</v>
      </c>
      <c r="L8245" s="1" t="str">
        <f>LEFT(BART_Rides[[#This Row],[Lines]],1)</f>
        <v>Y</v>
      </c>
      <c r="M8245" s="1" t="str">
        <f>IF(BART_Rides[[#This Row],[FirstLetter]]="Y","Yes","No")</f>
        <v>Yes</v>
      </c>
      <c r="N8245" s="1" t="str">
        <f>IF(OR(BART_Rides[[#This Row],[Station Code]]="EM", BART_Rides[[#This Row],[Station Code]]="MT", BART_Rides[[#This Row],[Station Code]]="PL", BART_Rides[[#This Row],[Station Code]]="CC"), "Yes", "No")</f>
        <v>No</v>
      </c>
    </row>
    <row r="8246" spans="6:14">
      <c r="F8246" s="3">
        <v>44411</v>
      </c>
      <c r="G8246" s="1" t="s">
        <v>43</v>
      </c>
      <c r="H8246" s="1" t="s">
        <v>105</v>
      </c>
      <c r="I8246" s="1">
        <v>504</v>
      </c>
      <c r="J8246" s="1">
        <f>MONTH(BART_Rides[[#This Row],[Date]])</f>
        <v>8</v>
      </c>
      <c r="K8246" s="1">
        <f>WEEKDAY(BART_Rides[[#This Row],[Date]],2)</f>
        <v>2</v>
      </c>
      <c r="L8246" s="1" t="str">
        <f>LEFT(BART_Rides[[#This Row],[Lines]],1)</f>
        <v>Y</v>
      </c>
      <c r="M8246" s="1" t="str">
        <f>IF(BART_Rides[[#This Row],[FirstLetter]]="Y","Yes","No")</f>
        <v>Yes</v>
      </c>
      <c r="N8246" s="1" t="str">
        <f>IF(OR(BART_Rides[[#This Row],[Station Code]]="EM", BART_Rides[[#This Row],[Station Code]]="MT", BART_Rides[[#This Row],[Station Code]]="PL", BART_Rides[[#This Row],[Station Code]]="CC"), "Yes", "No")</f>
        <v>No</v>
      </c>
    </row>
    <row r="8247" spans="6:14">
      <c r="F8247" s="3">
        <v>44412</v>
      </c>
      <c r="G8247" s="1" t="s">
        <v>43</v>
      </c>
      <c r="H8247" s="1" t="s">
        <v>105</v>
      </c>
      <c r="I8247" s="1">
        <v>503</v>
      </c>
      <c r="J8247" s="1">
        <f>MONTH(BART_Rides[[#This Row],[Date]])</f>
        <v>8</v>
      </c>
      <c r="K8247" s="1">
        <f>WEEKDAY(BART_Rides[[#This Row],[Date]],2)</f>
        <v>3</v>
      </c>
      <c r="L8247" s="1" t="str">
        <f>LEFT(BART_Rides[[#This Row],[Lines]],1)</f>
        <v>Y</v>
      </c>
      <c r="M8247" s="1" t="str">
        <f>IF(BART_Rides[[#This Row],[FirstLetter]]="Y","Yes","No")</f>
        <v>Yes</v>
      </c>
      <c r="N8247" s="1" t="str">
        <f>IF(OR(BART_Rides[[#This Row],[Station Code]]="EM", BART_Rides[[#This Row],[Station Code]]="MT", BART_Rides[[#This Row],[Station Code]]="PL", BART_Rides[[#This Row],[Station Code]]="CC"), "Yes", "No")</f>
        <v>No</v>
      </c>
    </row>
    <row r="8248" spans="6:14">
      <c r="F8248" s="3">
        <v>44413</v>
      </c>
      <c r="G8248" s="1" t="s">
        <v>43</v>
      </c>
      <c r="H8248" s="1" t="s">
        <v>105</v>
      </c>
      <c r="I8248" s="1">
        <v>484</v>
      </c>
      <c r="J8248" s="1">
        <f>MONTH(BART_Rides[[#This Row],[Date]])</f>
        <v>8</v>
      </c>
      <c r="K8248" s="1">
        <f>WEEKDAY(BART_Rides[[#This Row],[Date]],2)</f>
        <v>4</v>
      </c>
      <c r="L8248" s="1" t="str">
        <f>LEFT(BART_Rides[[#This Row],[Lines]],1)</f>
        <v>Y</v>
      </c>
      <c r="M8248" s="1" t="str">
        <f>IF(BART_Rides[[#This Row],[FirstLetter]]="Y","Yes","No")</f>
        <v>Yes</v>
      </c>
      <c r="N8248" s="1" t="str">
        <f>IF(OR(BART_Rides[[#This Row],[Station Code]]="EM", BART_Rides[[#This Row],[Station Code]]="MT", BART_Rides[[#This Row],[Station Code]]="PL", BART_Rides[[#This Row],[Station Code]]="CC"), "Yes", "No")</f>
        <v>No</v>
      </c>
    </row>
    <row r="8249" spans="6:14">
      <c r="F8249" s="3">
        <v>44414</v>
      </c>
      <c r="G8249" s="1" t="s">
        <v>43</v>
      </c>
      <c r="H8249" s="1" t="s">
        <v>105</v>
      </c>
      <c r="I8249" s="1">
        <v>489</v>
      </c>
      <c r="J8249" s="1">
        <f>MONTH(BART_Rides[[#This Row],[Date]])</f>
        <v>8</v>
      </c>
      <c r="K8249" s="1">
        <f>WEEKDAY(BART_Rides[[#This Row],[Date]],2)</f>
        <v>5</v>
      </c>
      <c r="L8249" s="1" t="str">
        <f>LEFT(BART_Rides[[#This Row],[Lines]],1)</f>
        <v>Y</v>
      </c>
      <c r="M8249" s="1" t="str">
        <f>IF(BART_Rides[[#This Row],[FirstLetter]]="Y","Yes","No")</f>
        <v>Yes</v>
      </c>
      <c r="N8249" s="1" t="str">
        <f>IF(OR(BART_Rides[[#This Row],[Station Code]]="EM", BART_Rides[[#This Row],[Station Code]]="MT", BART_Rides[[#This Row],[Station Code]]="PL", BART_Rides[[#This Row],[Station Code]]="CC"), "Yes", "No")</f>
        <v>No</v>
      </c>
    </row>
    <row r="8250" spans="6:14">
      <c r="F8250" s="3">
        <v>44415</v>
      </c>
      <c r="G8250" s="1" t="s">
        <v>43</v>
      </c>
      <c r="H8250" s="1" t="s">
        <v>105</v>
      </c>
      <c r="I8250" s="1">
        <v>328</v>
      </c>
      <c r="J8250" s="1">
        <f>MONTH(BART_Rides[[#This Row],[Date]])</f>
        <v>8</v>
      </c>
      <c r="K8250" s="1">
        <f>WEEKDAY(BART_Rides[[#This Row],[Date]],2)</f>
        <v>6</v>
      </c>
      <c r="L8250" s="1" t="str">
        <f>LEFT(BART_Rides[[#This Row],[Lines]],1)</f>
        <v>Y</v>
      </c>
      <c r="M8250" s="1" t="str">
        <f>IF(BART_Rides[[#This Row],[FirstLetter]]="Y","Yes","No")</f>
        <v>Yes</v>
      </c>
      <c r="N8250" s="1" t="str">
        <f>IF(OR(BART_Rides[[#This Row],[Station Code]]="EM", BART_Rides[[#This Row],[Station Code]]="MT", BART_Rides[[#This Row],[Station Code]]="PL", BART_Rides[[#This Row],[Station Code]]="CC"), "Yes", "No")</f>
        <v>No</v>
      </c>
    </row>
    <row r="8251" spans="6:14">
      <c r="F8251" s="3">
        <v>44416</v>
      </c>
      <c r="G8251" s="1" t="s">
        <v>43</v>
      </c>
      <c r="H8251" s="1" t="s">
        <v>105</v>
      </c>
      <c r="I8251" s="1">
        <v>240</v>
      </c>
      <c r="J8251" s="1">
        <f>MONTH(BART_Rides[[#This Row],[Date]])</f>
        <v>8</v>
      </c>
      <c r="K8251" s="1">
        <f>WEEKDAY(BART_Rides[[#This Row],[Date]],2)</f>
        <v>7</v>
      </c>
      <c r="L8251" s="1" t="str">
        <f>LEFT(BART_Rides[[#This Row],[Lines]],1)</f>
        <v>Y</v>
      </c>
      <c r="M8251" s="1" t="str">
        <f>IF(BART_Rides[[#This Row],[FirstLetter]]="Y","Yes","No")</f>
        <v>Yes</v>
      </c>
      <c r="N8251" s="1" t="str">
        <f>IF(OR(BART_Rides[[#This Row],[Station Code]]="EM", BART_Rides[[#This Row],[Station Code]]="MT", BART_Rides[[#This Row],[Station Code]]="PL", BART_Rides[[#This Row],[Station Code]]="CC"), "Yes", "No")</f>
        <v>No</v>
      </c>
    </row>
    <row r="8252" spans="6:14">
      <c r="F8252" s="3">
        <v>44417</v>
      </c>
      <c r="G8252" s="1" t="s">
        <v>43</v>
      </c>
      <c r="H8252" s="1" t="s">
        <v>105</v>
      </c>
      <c r="I8252" s="1">
        <v>447</v>
      </c>
      <c r="J8252" s="1">
        <f>MONTH(BART_Rides[[#This Row],[Date]])</f>
        <v>8</v>
      </c>
      <c r="K8252" s="1">
        <f>WEEKDAY(BART_Rides[[#This Row],[Date]],2)</f>
        <v>1</v>
      </c>
      <c r="L8252" s="1" t="str">
        <f>LEFT(BART_Rides[[#This Row],[Lines]],1)</f>
        <v>Y</v>
      </c>
      <c r="M8252" s="1" t="str">
        <f>IF(BART_Rides[[#This Row],[FirstLetter]]="Y","Yes","No")</f>
        <v>Yes</v>
      </c>
      <c r="N8252" s="1" t="str">
        <f>IF(OR(BART_Rides[[#This Row],[Station Code]]="EM", BART_Rides[[#This Row],[Station Code]]="MT", BART_Rides[[#This Row],[Station Code]]="PL", BART_Rides[[#This Row],[Station Code]]="CC"), "Yes", "No")</f>
        <v>No</v>
      </c>
    </row>
    <row r="8253" spans="6:14">
      <c r="F8253" s="3">
        <v>44418</v>
      </c>
      <c r="G8253" s="1" t="s">
        <v>43</v>
      </c>
      <c r="H8253" s="1" t="s">
        <v>105</v>
      </c>
      <c r="I8253" s="1">
        <v>586</v>
      </c>
      <c r="J8253" s="1">
        <f>MONTH(BART_Rides[[#This Row],[Date]])</f>
        <v>8</v>
      </c>
      <c r="K8253" s="1">
        <f>WEEKDAY(BART_Rides[[#This Row],[Date]],2)</f>
        <v>2</v>
      </c>
      <c r="L8253" s="1" t="str">
        <f>LEFT(BART_Rides[[#This Row],[Lines]],1)</f>
        <v>Y</v>
      </c>
      <c r="M8253" s="1" t="str">
        <f>IF(BART_Rides[[#This Row],[FirstLetter]]="Y","Yes","No")</f>
        <v>Yes</v>
      </c>
      <c r="N8253" s="1" t="str">
        <f>IF(OR(BART_Rides[[#This Row],[Station Code]]="EM", BART_Rides[[#This Row],[Station Code]]="MT", BART_Rides[[#This Row],[Station Code]]="PL", BART_Rides[[#This Row],[Station Code]]="CC"), "Yes", "No")</f>
        <v>No</v>
      </c>
    </row>
    <row r="8254" spans="6:14">
      <c r="F8254" s="3">
        <v>44419</v>
      </c>
      <c r="G8254" s="1" t="s">
        <v>43</v>
      </c>
      <c r="H8254" s="1" t="s">
        <v>105</v>
      </c>
      <c r="I8254" s="1">
        <v>531</v>
      </c>
      <c r="J8254" s="1">
        <f>MONTH(BART_Rides[[#This Row],[Date]])</f>
        <v>8</v>
      </c>
      <c r="K8254" s="1">
        <f>WEEKDAY(BART_Rides[[#This Row],[Date]],2)</f>
        <v>3</v>
      </c>
      <c r="L8254" s="1" t="str">
        <f>LEFT(BART_Rides[[#This Row],[Lines]],1)</f>
        <v>Y</v>
      </c>
      <c r="M8254" s="1" t="str">
        <f>IF(BART_Rides[[#This Row],[FirstLetter]]="Y","Yes","No")</f>
        <v>Yes</v>
      </c>
      <c r="N8254" s="1" t="str">
        <f>IF(OR(BART_Rides[[#This Row],[Station Code]]="EM", BART_Rides[[#This Row],[Station Code]]="MT", BART_Rides[[#This Row],[Station Code]]="PL", BART_Rides[[#This Row],[Station Code]]="CC"), "Yes", "No")</f>
        <v>No</v>
      </c>
    </row>
    <row r="8255" spans="6:14">
      <c r="F8255" s="3">
        <v>44420</v>
      </c>
      <c r="G8255" s="1" t="s">
        <v>43</v>
      </c>
      <c r="H8255" s="1" t="s">
        <v>105</v>
      </c>
      <c r="I8255" s="1">
        <v>560</v>
      </c>
      <c r="J8255" s="1">
        <f>MONTH(BART_Rides[[#This Row],[Date]])</f>
        <v>8</v>
      </c>
      <c r="K8255" s="1">
        <f>WEEKDAY(BART_Rides[[#This Row],[Date]],2)</f>
        <v>4</v>
      </c>
      <c r="L8255" s="1" t="str">
        <f>LEFT(BART_Rides[[#This Row],[Lines]],1)</f>
        <v>Y</v>
      </c>
      <c r="M8255" s="1" t="str">
        <f>IF(BART_Rides[[#This Row],[FirstLetter]]="Y","Yes","No")</f>
        <v>Yes</v>
      </c>
      <c r="N8255" s="1" t="str">
        <f>IF(OR(BART_Rides[[#This Row],[Station Code]]="EM", BART_Rides[[#This Row],[Station Code]]="MT", BART_Rides[[#This Row],[Station Code]]="PL", BART_Rides[[#This Row],[Station Code]]="CC"), "Yes", "No")</f>
        <v>No</v>
      </c>
    </row>
    <row r="8256" spans="6:14">
      <c r="F8256" s="3">
        <v>44421</v>
      </c>
      <c r="G8256" s="1" t="s">
        <v>43</v>
      </c>
      <c r="H8256" s="1" t="s">
        <v>105</v>
      </c>
      <c r="I8256" s="1">
        <v>501</v>
      </c>
      <c r="J8256" s="1">
        <f>MONTH(BART_Rides[[#This Row],[Date]])</f>
        <v>8</v>
      </c>
      <c r="K8256" s="1">
        <f>WEEKDAY(BART_Rides[[#This Row],[Date]],2)</f>
        <v>5</v>
      </c>
      <c r="L8256" s="1" t="str">
        <f>LEFT(BART_Rides[[#This Row],[Lines]],1)</f>
        <v>Y</v>
      </c>
      <c r="M8256" s="1" t="str">
        <f>IF(BART_Rides[[#This Row],[FirstLetter]]="Y","Yes","No")</f>
        <v>Yes</v>
      </c>
      <c r="N8256" s="1" t="str">
        <f>IF(OR(BART_Rides[[#This Row],[Station Code]]="EM", BART_Rides[[#This Row],[Station Code]]="MT", BART_Rides[[#This Row],[Station Code]]="PL", BART_Rides[[#This Row],[Station Code]]="CC"), "Yes", "No")</f>
        <v>No</v>
      </c>
    </row>
    <row r="8257" spans="6:14">
      <c r="F8257" s="3">
        <v>44422</v>
      </c>
      <c r="G8257" s="1" t="s">
        <v>43</v>
      </c>
      <c r="H8257" s="1" t="s">
        <v>105</v>
      </c>
      <c r="I8257" s="1">
        <v>301</v>
      </c>
      <c r="J8257" s="1">
        <f>MONTH(BART_Rides[[#This Row],[Date]])</f>
        <v>8</v>
      </c>
      <c r="K8257" s="1">
        <f>WEEKDAY(BART_Rides[[#This Row],[Date]],2)</f>
        <v>6</v>
      </c>
      <c r="L8257" s="1" t="str">
        <f>LEFT(BART_Rides[[#This Row],[Lines]],1)</f>
        <v>Y</v>
      </c>
      <c r="M8257" s="1" t="str">
        <f>IF(BART_Rides[[#This Row],[FirstLetter]]="Y","Yes","No")</f>
        <v>Yes</v>
      </c>
      <c r="N8257" s="1" t="str">
        <f>IF(OR(BART_Rides[[#This Row],[Station Code]]="EM", BART_Rides[[#This Row],[Station Code]]="MT", BART_Rides[[#This Row],[Station Code]]="PL", BART_Rides[[#This Row],[Station Code]]="CC"), "Yes", "No")</f>
        <v>No</v>
      </c>
    </row>
    <row r="8258" spans="6:14">
      <c r="F8258" s="3">
        <v>44423</v>
      </c>
      <c r="G8258" s="1" t="s">
        <v>43</v>
      </c>
      <c r="H8258" s="1" t="s">
        <v>105</v>
      </c>
      <c r="I8258" s="1">
        <v>254</v>
      </c>
      <c r="J8258" s="1">
        <f>MONTH(BART_Rides[[#This Row],[Date]])</f>
        <v>8</v>
      </c>
      <c r="K8258" s="1">
        <f>WEEKDAY(BART_Rides[[#This Row],[Date]],2)</f>
        <v>7</v>
      </c>
      <c r="L8258" s="1" t="str">
        <f>LEFT(BART_Rides[[#This Row],[Lines]],1)</f>
        <v>Y</v>
      </c>
      <c r="M8258" s="1" t="str">
        <f>IF(BART_Rides[[#This Row],[FirstLetter]]="Y","Yes","No")</f>
        <v>Yes</v>
      </c>
      <c r="N8258" s="1" t="str">
        <f>IF(OR(BART_Rides[[#This Row],[Station Code]]="EM", BART_Rides[[#This Row],[Station Code]]="MT", BART_Rides[[#This Row],[Station Code]]="PL", BART_Rides[[#This Row],[Station Code]]="CC"), "Yes", "No")</f>
        <v>No</v>
      </c>
    </row>
    <row r="8259" spans="6:14">
      <c r="F8259" s="3">
        <v>44424</v>
      </c>
      <c r="G8259" s="1" t="s">
        <v>43</v>
      </c>
      <c r="H8259" s="1" t="s">
        <v>105</v>
      </c>
      <c r="I8259" s="1">
        <v>496</v>
      </c>
      <c r="J8259" s="1">
        <f>MONTH(BART_Rides[[#This Row],[Date]])</f>
        <v>8</v>
      </c>
      <c r="K8259" s="1">
        <f>WEEKDAY(BART_Rides[[#This Row],[Date]],2)</f>
        <v>1</v>
      </c>
      <c r="L8259" s="1" t="str">
        <f>LEFT(BART_Rides[[#This Row],[Lines]],1)</f>
        <v>Y</v>
      </c>
      <c r="M8259" s="1" t="str">
        <f>IF(BART_Rides[[#This Row],[FirstLetter]]="Y","Yes","No")</f>
        <v>Yes</v>
      </c>
      <c r="N8259" s="1" t="str">
        <f>IF(OR(BART_Rides[[#This Row],[Station Code]]="EM", BART_Rides[[#This Row],[Station Code]]="MT", BART_Rides[[#This Row],[Station Code]]="PL", BART_Rides[[#This Row],[Station Code]]="CC"), "Yes", "No")</f>
        <v>No</v>
      </c>
    </row>
    <row r="8260" spans="6:14">
      <c r="F8260" s="3">
        <v>44425</v>
      </c>
      <c r="G8260" s="1" t="s">
        <v>43</v>
      </c>
      <c r="H8260" s="1" t="s">
        <v>105</v>
      </c>
      <c r="I8260" s="1">
        <v>549</v>
      </c>
      <c r="J8260" s="1">
        <f>MONTH(BART_Rides[[#This Row],[Date]])</f>
        <v>8</v>
      </c>
      <c r="K8260" s="1">
        <f>WEEKDAY(BART_Rides[[#This Row],[Date]],2)</f>
        <v>2</v>
      </c>
      <c r="L8260" s="1" t="str">
        <f>LEFT(BART_Rides[[#This Row],[Lines]],1)</f>
        <v>Y</v>
      </c>
      <c r="M8260" s="1" t="str">
        <f>IF(BART_Rides[[#This Row],[FirstLetter]]="Y","Yes","No")</f>
        <v>Yes</v>
      </c>
      <c r="N8260" s="1" t="str">
        <f>IF(OR(BART_Rides[[#This Row],[Station Code]]="EM", BART_Rides[[#This Row],[Station Code]]="MT", BART_Rides[[#This Row],[Station Code]]="PL", BART_Rides[[#This Row],[Station Code]]="CC"), "Yes", "No")</f>
        <v>No</v>
      </c>
    </row>
    <row r="8261" spans="6:14">
      <c r="F8261" s="3">
        <v>44426</v>
      </c>
      <c r="G8261" s="1" t="s">
        <v>43</v>
      </c>
      <c r="H8261" s="1" t="s">
        <v>105</v>
      </c>
      <c r="I8261" s="1">
        <v>523</v>
      </c>
      <c r="J8261" s="1">
        <f>MONTH(BART_Rides[[#This Row],[Date]])</f>
        <v>8</v>
      </c>
      <c r="K8261" s="1">
        <f>WEEKDAY(BART_Rides[[#This Row],[Date]],2)</f>
        <v>3</v>
      </c>
      <c r="L8261" s="1" t="str">
        <f>LEFT(BART_Rides[[#This Row],[Lines]],1)</f>
        <v>Y</v>
      </c>
      <c r="M8261" s="1" t="str">
        <f>IF(BART_Rides[[#This Row],[FirstLetter]]="Y","Yes","No")</f>
        <v>Yes</v>
      </c>
      <c r="N8261" s="1" t="str">
        <f>IF(OR(BART_Rides[[#This Row],[Station Code]]="EM", BART_Rides[[#This Row],[Station Code]]="MT", BART_Rides[[#This Row],[Station Code]]="PL", BART_Rides[[#This Row],[Station Code]]="CC"), "Yes", "No")</f>
        <v>No</v>
      </c>
    </row>
    <row r="8262" spans="6:14">
      <c r="F8262" s="3">
        <v>44427</v>
      </c>
      <c r="G8262" s="1" t="s">
        <v>43</v>
      </c>
      <c r="H8262" s="1" t="s">
        <v>105</v>
      </c>
      <c r="I8262" s="1">
        <v>545</v>
      </c>
      <c r="J8262" s="1">
        <f>MONTH(BART_Rides[[#This Row],[Date]])</f>
        <v>8</v>
      </c>
      <c r="K8262" s="1">
        <f>WEEKDAY(BART_Rides[[#This Row],[Date]],2)</f>
        <v>4</v>
      </c>
      <c r="L8262" s="1" t="str">
        <f>LEFT(BART_Rides[[#This Row],[Lines]],1)</f>
        <v>Y</v>
      </c>
      <c r="M8262" s="1" t="str">
        <f>IF(BART_Rides[[#This Row],[FirstLetter]]="Y","Yes","No")</f>
        <v>Yes</v>
      </c>
      <c r="N8262" s="1" t="str">
        <f>IF(OR(BART_Rides[[#This Row],[Station Code]]="EM", BART_Rides[[#This Row],[Station Code]]="MT", BART_Rides[[#This Row],[Station Code]]="PL", BART_Rides[[#This Row],[Station Code]]="CC"), "Yes", "No")</f>
        <v>No</v>
      </c>
    </row>
    <row r="8263" spans="6:14">
      <c r="F8263" s="3">
        <v>44428</v>
      </c>
      <c r="G8263" s="1" t="s">
        <v>43</v>
      </c>
      <c r="H8263" s="1" t="s">
        <v>105</v>
      </c>
      <c r="I8263" s="1">
        <v>530</v>
      </c>
      <c r="J8263" s="1">
        <f>MONTH(BART_Rides[[#This Row],[Date]])</f>
        <v>8</v>
      </c>
      <c r="K8263" s="1">
        <f>WEEKDAY(BART_Rides[[#This Row],[Date]],2)</f>
        <v>5</v>
      </c>
      <c r="L8263" s="1" t="str">
        <f>LEFT(BART_Rides[[#This Row],[Lines]],1)</f>
        <v>Y</v>
      </c>
      <c r="M8263" s="1" t="str">
        <f>IF(BART_Rides[[#This Row],[FirstLetter]]="Y","Yes","No")</f>
        <v>Yes</v>
      </c>
      <c r="N8263" s="1" t="str">
        <f>IF(OR(BART_Rides[[#This Row],[Station Code]]="EM", BART_Rides[[#This Row],[Station Code]]="MT", BART_Rides[[#This Row],[Station Code]]="PL", BART_Rides[[#This Row],[Station Code]]="CC"), "Yes", "No")</f>
        <v>No</v>
      </c>
    </row>
    <row r="8264" spans="6:14">
      <c r="F8264" s="3">
        <v>44429</v>
      </c>
      <c r="G8264" s="1" t="s">
        <v>43</v>
      </c>
      <c r="H8264" s="1" t="s">
        <v>105</v>
      </c>
      <c r="I8264" s="1">
        <v>351</v>
      </c>
      <c r="J8264" s="1">
        <f>MONTH(BART_Rides[[#This Row],[Date]])</f>
        <v>8</v>
      </c>
      <c r="K8264" s="1">
        <f>WEEKDAY(BART_Rides[[#This Row],[Date]],2)</f>
        <v>6</v>
      </c>
      <c r="L8264" s="1" t="str">
        <f>LEFT(BART_Rides[[#This Row],[Lines]],1)</f>
        <v>Y</v>
      </c>
      <c r="M8264" s="1" t="str">
        <f>IF(BART_Rides[[#This Row],[FirstLetter]]="Y","Yes","No")</f>
        <v>Yes</v>
      </c>
      <c r="N8264" s="1" t="str">
        <f>IF(OR(BART_Rides[[#This Row],[Station Code]]="EM", BART_Rides[[#This Row],[Station Code]]="MT", BART_Rides[[#This Row],[Station Code]]="PL", BART_Rides[[#This Row],[Station Code]]="CC"), "Yes", "No")</f>
        <v>No</v>
      </c>
    </row>
    <row r="8265" spans="6:14">
      <c r="F8265" s="3">
        <v>44430</v>
      </c>
      <c r="G8265" s="1" t="s">
        <v>43</v>
      </c>
      <c r="H8265" s="1" t="s">
        <v>105</v>
      </c>
      <c r="I8265" s="1">
        <v>241</v>
      </c>
      <c r="J8265" s="1">
        <f>MONTH(BART_Rides[[#This Row],[Date]])</f>
        <v>8</v>
      </c>
      <c r="K8265" s="1">
        <f>WEEKDAY(BART_Rides[[#This Row],[Date]],2)</f>
        <v>7</v>
      </c>
      <c r="L8265" s="1" t="str">
        <f>LEFT(BART_Rides[[#This Row],[Lines]],1)</f>
        <v>Y</v>
      </c>
      <c r="M8265" s="1" t="str">
        <f>IF(BART_Rides[[#This Row],[FirstLetter]]="Y","Yes","No")</f>
        <v>Yes</v>
      </c>
      <c r="N8265" s="1" t="str">
        <f>IF(OR(BART_Rides[[#This Row],[Station Code]]="EM", BART_Rides[[#This Row],[Station Code]]="MT", BART_Rides[[#This Row],[Station Code]]="PL", BART_Rides[[#This Row],[Station Code]]="CC"), "Yes", "No")</f>
        <v>No</v>
      </c>
    </row>
    <row r="8266" spans="6:14">
      <c r="F8266" s="3">
        <v>44431</v>
      </c>
      <c r="G8266" s="1" t="s">
        <v>43</v>
      </c>
      <c r="H8266" s="1" t="s">
        <v>105</v>
      </c>
      <c r="I8266" s="1">
        <v>476</v>
      </c>
      <c r="J8266" s="1">
        <f>MONTH(BART_Rides[[#This Row],[Date]])</f>
        <v>8</v>
      </c>
      <c r="K8266" s="1">
        <f>WEEKDAY(BART_Rides[[#This Row],[Date]],2)</f>
        <v>1</v>
      </c>
      <c r="L8266" s="1" t="str">
        <f>LEFT(BART_Rides[[#This Row],[Lines]],1)</f>
        <v>Y</v>
      </c>
      <c r="M8266" s="1" t="str">
        <f>IF(BART_Rides[[#This Row],[FirstLetter]]="Y","Yes","No")</f>
        <v>Yes</v>
      </c>
      <c r="N8266" s="1" t="str">
        <f>IF(OR(BART_Rides[[#This Row],[Station Code]]="EM", BART_Rides[[#This Row],[Station Code]]="MT", BART_Rides[[#This Row],[Station Code]]="PL", BART_Rides[[#This Row],[Station Code]]="CC"), "Yes", "No")</f>
        <v>No</v>
      </c>
    </row>
    <row r="8267" spans="6:14">
      <c r="F8267" s="3">
        <v>44432</v>
      </c>
      <c r="G8267" s="1" t="s">
        <v>43</v>
      </c>
      <c r="H8267" s="1" t="s">
        <v>105</v>
      </c>
      <c r="I8267" s="1">
        <v>525</v>
      </c>
      <c r="J8267" s="1">
        <f>MONTH(BART_Rides[[#This Row],[Date]])</f>
        <v>8</v>
      </c>
      <c r="K8267" s="1">
        <f>WEEKDAY(BART_Rides[[#This Row],[Date]],2)</f>
        <v>2</v>
      </c>
      <c r="L8267" s="1" t="str">
        <f>LEFT(BART_Rides[[#This Row],[Lines]],1)</f>
        <v>Y</v>
      </c>
      <c r="M8267" s="1" t="str">
        <f>IF(BART_Rides[[#This Row],[FirstLetter]]="Y","Yes","No")</f>
        <v>Yes</v>
      </c>
      <c r="N8267" s="1" t="str">
        <f>IF(OR(BART_Rides[[#This Row],[Station Code]]="EM", BART_Rides[[#This Row],[Station Code]]="MT", BART_Rides[[#This Row],[Station Code]]="PL", BART_Rides[[#This Row],[Station Code]]="CC"), "Yes", "No")</f>
        <v>No</v>
      </c>
    </row>
    <row r="8268" spans="6:14">
      <c r="F8268" s="3">
        <v>44433</v>
      </c>
      <c r="G8268" s="1" t="s">
        <v>43</v>
      </c>
      <c r="H8268" s="1" t="s">
        <v>105</v>
      </c>
      <c r="I8268" s="1">
        <v>519</v>
      </c>
      <c r="J8268" s="1">
        <f>MONTH(BART_Rides[[#This Row],[Date]])</f>
        <v>8</v>
      </c>
      <c r="K8268" s="1">
        <f>WEEKDAY(BART_Rides[[#This Row],[Date]],2)</f>
        <v>3</v>
      </c>
      <c r="L8268" s="1" t="str">
        <f>LEFT(BART_Rides[[#This Row],[Lines]],1)</f>
        <v>Y</v>
      </c>
      <c r="M8268" s="1" t="str">
        <f>IF(BART_Rides[[#This Row],[FirstLetter]]="Y","Yes","No")</f>
        <v>Yes</v>
      </c>
      <c r="N8268" s="1" t="str">
        <f>IF(OR(BART_Rides[[#This Row],[Station Code]]="EM", BART_Rides[[#This Row],[Station Code]]="MT", BART_Rides[[#This Row],[Station Code]]="PL", BART_Rides[[#This Row],[Station Code]]="CC"), "Yes", "No")</f>
        <v>No</v>
      </c>
    </row>
    <row r="8269" spans="6:14">
      <c r="F8269" s="3">
        <v>44434</v>
      </c>
      <c r="G8269" s="1" t="s">
        <v>43</v>
      </c>
      <c r="H8269" s="1" t="s">
        <v>105</v>
      </c>
      <c r="I8269" s="1">
        <v>573</v>
      </c>
      <c r="J8269" s="1">
        <f>MONTH(BART_Rides[[#This Row],[Date]])</f>
        <v>8</v>
      </c>
      <c r="K8269" s="1">
        <f>WEEKDAY(BART_Rides[[#This Row],[Date]],2)</f>
        <v>4</v>
      </c>
      <c r="L8269" s="1" t="str">
        <f>LEFT(BART_Rides[[#This Row],[Lines]],1)</f>
        <v>Y</v>
      </c>
      <c r="M8269" s="1" t="str">
        <f>IF(BART_Rides[[#This Row],[FirstLetter]]="Y","Yes","No")</f>
        <v>Yes</v>
      </c>
      <c r="N8269" s="1" t="str">
        <f>IF(OR(BART_Rides[[#This Row],[Station Code]]="EM", BART_Rides[[#This Row],[Station Code]]="MT", BART_Rides[[#This Row],[Station Code]]="PL", BART_Rides[[#This Row],[Station Code]]="CC"), "Yes", "No")</f>
        <v>No</v>
      </c>
    </row>
    <row r="8270" spans="6:14">
      <c r="F8270" s="3">
        <v>44435</v>
      </c>
      <c r="G8270" s="1" t="s">
        <v>43</v>
      </c>
      <c r="H8270" s="1" t="s">
        <v>105</v>
      </c>
      <c r="I8270" s="1">
        <v>589</v>
      </c>
      <c r="J8270" s="1">
        <f>MONTH(BART_Rides[[#This Row],[Date]])</f>
        <v>8</v>
      </c>
      <c r="K8270" s="1">
        <f>WEEKDAY(BART_Rides[[#This Row],[Date]],2)</f>
        <v>5</v>
      </c>
      <c r="L8270" s="1" t="str">
        <f>LEFT(BART_Rides[[#This Row],[Lines]],1)</f>
        <v>Y</v>
      </c>
      <c r="M8270" s="1" t="str">
        <f>IF(BART_Rides[[#This Row],[FirstLetter]]="Y","Yes","No")</f>
        <v>Yes</v>
      </c>
      <c r="N8270" s="1" t="str">
        <f>IF(OR(BART_Rides[[#This Row],[Station Code]]="EM", BART_Rides[[#This Row],[Station Code]]="MT", BART_Rides[[#This Row],[Station Code]]="PL", BART_Rides[[#This Row],[Station Code]]="CC"), "Yes", "No")</f>
        <v>No</v>
      </c>
    </row>
    <row r="8271" spans="6:14">
      <c r="F8271" s="3">
        <v>44436</v>
      </c>
      <c r="G8271" s="1" t="s">
        <v>43</v>
      </c>
      <c r="H8271" s="1" t="s">
        <v>105</v>
      </c>
      <c r="I8271" s="1">
        <v>297</v>
      </c>
      <c r="J8271" s="1">
        <f>MONTH(BART_Rides[[#This Row],[Date]])</f>
        <v>8</v>
      </c>
      <c r="K8271" s="1">
        <f>WEEKDAY(BART_Rides[[#This Row],[Date]],2)</f>
        <v>6</v>
      </c>
      <c r="L8271" s="1" t="str">
        <f>LEFT(BART_Rides[[#This Row],[Lines]],1)</f>
        <v>Y</v>
      </c>
      <c r="M8271" s="1" t="str">
        <f>IF(BART_Rides[[#This Row],[FirstLetter]]="Y","Yes","No")</f>
        <v>Yes</v>
      </c>
      <c r="N8271" s="1" t="str">
        <f>IF(OR(BART_Rides[[#This Row],[Station Code]]="EM", BART_Rides[[#This Row],[Station Code]]="MT", BART_Rides[[#This Row],[Station Code]]="PL", BART_Rides[[#This Row],[Station Code]]="CC"), "Yes", "No")</f>
        <v>No</v>
      </c>
    </row>
    <row r="8272" spans="6:14">
      <c r="F8272" s="3">
        <v>44437</v>
      </c>
      <c r="G8272" s="1" t="s">
        <v>43</v>
      </c>
      <c r="H8272" s="1" t="s">
        <v>105</v>
      </c>
      <c r="I8272" s="1">
        <v>301</v>
      </c>
      <c r="J8272" s="1">
        <f>MONTH(BART_Rides[[#This Row],[Date]])</f>
        <v>8</v>
      </c>
      <c r="K8272" s="1">
        <f>WEEKDAY(BART_Rides[[#This Row],[Date]],2)</f>
        <v>7</v>
      </c>
      <c r="L8272" s="1" t="str">
        <f>LEFT(BART_Rides[[#This Row],[Lines]],1)</f>
        <v>Y</v>
      </c>
      <c r="M8272" s="1" t="str">
        <f>IF(BART_Rides[[#This Row],[FirstLetter]]="Y","Yes","No")</f>
        <v>Yes</v>
      </c>
      <c r="N8272" s="1" t="str">
        <f>IF(OR(BART_Rides[[#This Row],[Station Code]]="EM", BART_Rides[[#This Row],[Station Code]]="MT", BART_Rides[[#This Row],[Station Code]]="PL", BART_Rides[[#This Row],[Station Code]]="CC"), "Yes", "No")</f>
        <v>No</v>
      </c>
    </row>
    <row r="8273" spans="6:14">
      <c r="F8273" s="3">
        <v>44438</v>
      </c>
      <c r="G8273" s="1" t="s">
        <v>43</v>
      </c>
      <c r="H8273" s="1" t="s">
        <v>105</v>
      </c>
      <c r="I8273" s="1">
        <v>533</v>
      </c>
      <c r="J8273" s="1">
        <f>MONTH(BART_Rides[[#This Row],[Date]])</f>
        <v>8</v>
      </c>
      <c r="K8273" s="1">
        <f>WEEKDAY(BART_Rides[[#This Row],[Date]],2)</f>
        <v>1</v>
      </c>
      <c r="L8273" s="1" t="str">
        <f>LEFT(BART_Rides[[#This Row],[Lines]],1)</f>
        <v>Y</v>
      </c>
      <c r="M8273" s="1" t="str">
        <f>IF(BART_Rides[[#This Row],[FirstLetter]]="Y","Yes","No")</f>
        <v>Yes</v>
      </c>
      <c r="N8273" s="1" t="str">
        <f>IF(OR(BART_Rides[[#This Row],[Station Code]]="EM", BART_Rides[[#This Row],[Station Code]]="MT", BART_Rides[[#This Row],[Station Code]]="PL", BART_Rides[[#This Row],[Station Code]]="CC"), "Yes", "No")</f>
        <v>No</v>
      </c>
    </row>
    <row r="8274" spans="6:14">
      <c r="F8274" s="3">
        <v>44439</v>
      </c>
      <c r="G8274" s="1" t="s">
        <v>43</v>
      </c>
      <c r="H8274" s="1" t="s">
        <v>105</v>
      </c>
      <c r="I8274" s="1">
        <v>566</v>
      </c>
      <c r="J8274" s="1">
        <f>MONTH(BART_Rides[[#This Row],[Date]])</f>
        <v>8</v>
      </c>
      <c r="K8274" s="1">
        <f>WEEKDAY(BART_Rides[[#This Row],[Date]],2)</f>
        <v>2</v>
      </c>
      <c r="L8274" s="1" t="str">
        <f>LEFT(BART_Rides[[#This Row],[Lines]],1)</f>
        <v>Y</v>
      </c>
      <c r="M8274" s="1" t="str">
        <f>IF(BART_Rides[[#This Row],[FirstLetter]]="Y","Yes","No")</f>
        <v>Yes</v>
      </c>
      <c r="N8274" s="1" t="str">
        <f>IF(OR(BART_Rides[[#This Row],[Station Code]]="EM", BART_Rides[[#This Row],[Station Code]]="MT", BART_Rides[[#This Row],[Station Code]]="PL", BART_Rides[[#This Row],[Station Code]]="CC"), "Yes", "No")</f>
        <v>No</v>
      </c>
    </row>
    <row r="8275" spans="6:14">
      <c r="F8275" s="3">
        <v>44440</v>
      </c>
      <c r="G8275" s="1" t="s">
        <v>43</v>
      </c>
      <c r="H8275" s="1" t="s">
        <v>105</v>
      </c>
      <c r="I8275" s="1">
        <v>546</v>
      </c>
      <c r="J8275" s="1">
        <f>MONTH(BART_Rides[[#This Row],[Date]])</f>
        <v>9</v>
      </c>
      <c r="K8275" s="1">
        <f>WEEKDAY(BART_Rides[[#This Row],[Date]],2)</f>
        <v>3</v>
      </c>
      <c r="L8275" s="1" t="str">
        <f>LEFT(BART_Rides[[#This Row],[Lines]],1)</f>
        <v>Y</v>
      </c>
      <c r="M8275" s="1" t="str">
        <f>IF(BART_Rides[[#This Row],[FirstLetter]]="Y","Yes","No")</f>
        <v>Yes</v>
      </c>
      <c r="N8275" s="1" t="str">
        <f>IF(OR(BART_Rides[[#This Row],[Station Code]]="EM", BART_Rides[[#This Row],[Station Code]]="MT", BART_Rides[[#This Row],[Station Code]]="PL", BART_Rides[[#This Row],[Station Code]]="CC"), "Yes", "No")</f>
        <v>No</v>
      </c>
    </row>
    <row r="8276" spans="6:14">
      <c r="F8276" s="3">
        <v>44441</v>
      </c>
      <c r="G8276" s="1" t="s">
        <v>43</v>
      </c>
      <c r="H8276" s="1" t="s">
        <v>105</v>
      </c>
      <c r="I8276" s="1">
        <v>619</v>
      </c>
      <c r="J8276" s="1">
        <f>MONTH(BART_Rides[[#This Row],[Date]])</f>
        <v>9</v>
      </c>
      <c r="K8276" s="1">
        <f>WEEKDAY(BART_Rides[[#This Row],[Date]],2)</f>
        <v>4</v>
      </c>
      <c r="L8276" s="1" t="str">
        <f>LEFT(BART_Rides[[#This Row],[Lines]],1)</f>
        <v>Y</v>
      </c>
      <c r="M8276" s="1" t="str">
        <f>IF(BART_Rides[[#This Row],[FirstLetter]]="Y","Yes","No")</f>
        <v>Yes</v>
      </c>
      <c r="N8276" s="1" t="str">
        <f>IF(OR(BART_Rides[[#This Row],[Station Code]]="EM", BART_Rides[[#This Row],[Station Code]]="MT", BART_Rides[[#This Row],[Station Code]]="PL", BART_Rides[[#This Row],[Station Code]]="CC"), "Yes", "No")</f>
        <v>No</v>
      </c>
    </row>
    <row r="8277" spans="6:14">
      <c r="F8277" s="3">
        <v>44442</v>
      </c>
      <c r="G8277" s="1" t="s">
        <v>43</v>
      </c>
      <c r="H8277" s="1" t="s">
        <v>105</v>
      </c>
      <c r="I8277" s="1">
        <v>565</v>
      </c>
      <c r="J8277" s="1">
        <f>MONTH(BART_Rides[[#This Row],[Date]])</f>
        <v>9</v>
      </c>
      <c r="K8277" s="1">
        <f>WEEKDAY(BART_Rides[[#This Row],[Date]],2)</f>
        <v>5</v>
      </c>
      <c r="L8277" s="1" t="str">
        <f>LEFT(BART_Rides[[#This Row],[Lines]],1)</f>
        <v>Y</v>
      </c>
      <c r="M8277" s="1" t="str">
        <f>IF(BART_Rides[[#This Row],[FirstLetter]]="Y","Yes","No")</f>
        <v>Yes</v>
      </c>
      <c r="N8277" s="1" t="str">
        <f>IF(OR(BART_Rides[[#This Row],[Station Code]]="EM", BART_Rides[[#This Row],[Station Code]]="MT", BART_Rides[[#This Row],[Station Code]]="PL", BART_Rides[[#This Row],[Station Code]]="CC"), "Yes", "No")</f>
        <v>No</v>
      </c>
    </row>
    <row r="8278" spans="6:14">
      <c r="F8278" s="3">
        <v>44443</v>
      </c>
      <c r="G8278" s="1" t="s">
        <v>43</v>
      </c>
      <c r="H8278" s="1" t="s">
        <v>105</v>
      </c>
      <c r="I8278" s="1">
        <v>371</v>
      </c>
      <c r="J8278" s="1">
        <f>MONTH(BART_Rides[[#This Row],[Date]])</f>
        <v>9</v>
      </c>
      <c r="K8278" s="1">
        <f>WEEKDAY(BART_Rides[[#This Row],[Date]],2)</f>
        <v>6</v>
      </c>
      <c r="L8278" s="1" t="str">
        <f>LEFT(BART_Rides[[#This Row],[Lines]],1)</f>
        <v>Y</v>
      </c>
      <c r="M8278" s="1" t="str">
        <f>IF(BART_Rides[[#This Row],[FirstLetter]]="Y","Yes","No")</f>
        <v>Yes</v>
      </c>
      <c r="N8278" s="1" t="str">
        <f>IF(OR(BART_Rides[[#This Row],[Station Code]]="EM", BART_Rides[[#This Row],[Station Code]]="MT", BART_Rides[[#This Row],[Station Code]]="PL", BART_Rides[[#This Row],[Station Code]]="CC"), "Yes", "No")</f>
        <v>No</v>
      </c>
    </row>
    <row r="8279" spans="6:14">
      <c r="F8279" s="3">
        <v>44444</v>
      </c>
      <c r="G8279" s="1" t="s">
        <v>43</v>
      </c>
      <c r="H8279" s="1" t="s">
        <v>105</v>
      </c>
      <c r="I8279" s="1">
        <v>339</v>
      </c>
      <c r="J8279" s="1">
        <f>MONTH(BART_Rides[[#This Row],[Date]])</f>
        <v>9</v>
      </c>
      <c r="K8279" s="1">
        <f>WEEKDAY(BART_Rides[[#This Row],[Date]],2)</f>
        <v>7</v>
      </c>
      <c r="L8279" s="1" t="str">
        <f>LEFT(BART_Rides[[#This Row],[Lines]],1)</f>
        <v>Y</v>
      </c>
      <c r="M8279" s="1" t="str">
        <f>IF(BART_Rides[[#This Row],[FirstLetter]]="Y","Yes","No")</f>
        <v>Yes</v>
      </c>
      <c r="N8279" s="1" t="str">
        <f>IF(OR(BART_Rides[[#This Row],[Station Code]]="EM", BART_Rides[[#This Row],[Station Code]]="MT", BART_Rides[[#This Row],[Station Code]]="PL", BART_Rides[[#This Row],[Station Code]]="CC"), "Yes", "No")</f>
        <v>No</v>
      </c>
    </row>
    <row r="8280" spans="6:14">
      <c r="F8280" s="3">
        <v>44445</v>
      </c>
      <c r="G8280" s="1" t="s">
        <v>43</v>
      </c>
      <c r="H8280" s="1" t="s">
        <v>105</v>
      </c>
      <c r="I8280" s="1">
        <v>262</v>
      </c>
      <c r="J8280" s="1">
        <f>MONTH(BART_Rides[[#This Row],[Date]])</f>
        <v>9</v>
      </c>
      <c r="K8280" s="1">
        <f>WEEKDAY(BART_Rides[[#This Row],[Date]],2)</f>
        <v>1</v>
      </c>
      <c r="L8280" s="1" t="str">
        <f>LEFT(BART_Rides[[#This Row],[Lines]],1)</f>
        <v>Y</v>
      </c>
      <c r="M8280" s="1" t="str">
        <f>IF(BART_Rides[[#This Row],[FirstLetter]]="Y","Yes","No")</f>
        <v>Yes</v>
      </c>
      <c r="N8280" s="1" t="str">
        <f>IF(OR(BART_Rides[[#This Row],[Station Code]]="EM", BART_Rides[[#This Row],[Station Code]]="MT", BART_Rides[[#This Row],[Station Code]]="PL", BART_Rides[[#This Row],[Station Code]]="CC"), "Yes", "No")</f>
        <v>No</v>
      </c>
    </row>
    <row r="8281" spans="6:14">
      <c r="F8281" s="3">
        <v>44446</v>
      </c>
      <c r="G8281" s="1" t="s">
        <v>43</v>
      </c>
      <c r="H8281" s="1" t="s">
        <v>105</v>
      </c>
      <c r="I8281" s="1">
        <v>579</v>
      </c>
      <c r="J8281" s="1">
        <f>MONTH(BART_Rides[[#This Row],[Date]])</f>
        <v>9</v>
      </c>
      <c r="K8281" s="1">
        <f>WEEKDAY(BART_Rides[[#This Row],[Date]],2)</f>
        <v>2</v>
      </c>
      <c r="L8281" s="1" t="str">
        <f>LEFT(BART_Rides[[#This Row],[Lines]],1)</f>
        <v>Y</v>
      </c>
      <c r="M8281" s="1" t="str">
        <f>IF(BART_Rides[[#This Row],[FirstLetter]]="Y","Yes","No")</f>
        <v>Yes</v>
      </c>
      <c r="N8281" s="1" t="str">
        <f>IF(OR(BART_Rides[[#This Row],[Station Code]]="EM", BART_Rides[[#This Row],[Station Code]]="MT", BART_Rides[[#This Row],[Station Code]]="PL", BART_Rides[[#This Row],[Station Code]]="CC"), "Yes", "No")</f>
        <v>No</v>
      </c>
    </row>
    <row r="8282" spans="6:14">
      <c r="F8282" s="3">
        <v>44447</v>
      </c>
      <c r="G8282" s="1" t="s">
        <v>43</v>
      </c>
      <c r="H8282" s="1" t="s">
        <v>105</v>
      </c>
      <c r="I8282" s="1">
        <v>617</v>
      </c>
      <c r="J8282" s="1">
        <f>MONTH(BART_Rides[[#This Row],[Date]])</f>
        <v>9</v>
      </c>
      <c r="K8282" s="1">
        <f>WEEKDAY(BART_Rides[[#This Row],[Date]],2)</f>
        <v>3</v>
      </c>
      <c r="L8282" s="1" t="str">
        <f>LEFT(BART_Rides[[#This Row],[Lines]],1)</f>
        <v>Y</v>
      </c>
      <c r="M8282" s="1" t="str">
        <f>IF(BART_Rides[[#This Row],[FirstLetter]]="Y","Yes","No")</f>
        <v>Yes</v>
      </c>
      <c r="N8282" s="1" t="str">
        <f>IF(OR(BART_Rides[[#This Row],[Station Code]]="EM", BART_Rides[[#This Row],[Station Code]]="MT", BART_Rides[[#This Row],[Station Code]]="PL", BART_Rides[[#This Row],[Station Code]]="CC"), "Yes", "No")</f>
        <v>No</v>
      </c>
    </row>
    <row r="8283" spans="6:14">
      <c r="F8283" s="3">
        <v>44448</v>
      </c>
      <c r="G8283" s="1" t="s">
        <v>43</v>
      </c>
      <c r="H8283" s="1" t="s">
        <v>105</v>
      </c>
      <c r="I8283" s="1">
        <v>607</v>
      </c>
      <c r="J8283" s="1">
        <f>MONTH(BART_Rides[[#This Row],[Date]])</f>
        <v>9</v>
      </c>
      <c r="K8283" s="1">
        <f>WEEKDAY(BART_Rides[[#This Row],[Date]],2)</f>
        <v>4</v>
      </c>
      <c r="L8283" s="1" t="str">
        <f>LEFT(BART_Rides[[#This Row],[Lines]],1)</f>
        <v>Y</v>
      </c>
      <c r="M8283" s="1" t="str">
        <f>IF(BART_Rides[[#This Row],[FirstLetter]]="Y","Yes","No")</f>
        <v>Yes</v>
      </c>
      <c r="N8283" s="1" t="str">
        <f>IF(OR(BART_Rides[[#This Row],[Station Code]]="EM", BART_Rides[[#This Row],[Station Code]]="MT", BART_Rides[[#This Row],[Station Code]]="PL", BART_Rides[[#This Row],[Station Code]]="CC"), "Yes", "No")</f>
        <v>No</v>
      </c>
    </row>
    <row r="8284" spans="6:14">
      <c r="F8284" s="3">
        <v>44449</v>
      </c>
      <c r="G8284" s="1" t="s">
        <v>43</v>
      </c>
      <c r="H8284" s="1" t="s">
        <v>105</v>
      </c>
      <c r="I8284" s="1">
        <v>547</v>
      </c>
      <c r="J8284" s="1">
        <f>MONTH(BART_Rides[[#This Row],[Date]])</f>
        <v>9</v>
      </c>
      <c r="K8284" s="1">
        <f>WEEKDAY(BART_Rides[[#This Row],[Date]],2)</f>
        <v>5</v>
      </c>
      <c r="L8284" s="1" t="str">
        <f>LEFT(BART_Rides[[#This Row],[Lines]],1)</f>
        <v>Y</v>
      </c>
      <c r="M8284" s="1" t="str">
        <f>IF(BART_Rides[[#This Row],[FirstLetter]]="Y","Yes","No")</f>
        <v>Yes</v>
      </c>
      <c r="N8284" s="1" t="str">
        <f>IF(OR(BART_Rides[[#This Row],[Station Code]]="EM", BART_Rides[[#This Row],[Station Code]]="MT", BART_Rides[[#This Row],[Station Code]]="PL", BART_Rides[[#This Row],[Station Code]]="CC"), "Yes", "No")</f>
        <v>No</v>
      </c>
    </row>
    <row r="8285" spans="6:14">
      <c r="F8285" s="3">
        <v>44450</v>
      </c>
      <c r="G8285" s="1" t="s">
        <v>43</v>
      </c>
      <c r="H8285" s="1" t="s">
        <v>105</v>
      </c>
      <c r="I8285" s="1">
        <v>336</v>
      </c>
      <c r="J8285" s="1">
        <f>MONTH(BART_Rides[[#This Row],[Date]])</f>
        <v>9</v>
      </c>
      <c r="K8285" s="1">
        <f>WEEKDAY(BART_Rides[[#This Row],[Date]],2)</f>
        <v>6</v>
      </c>
      <c r="L8285" s="1" t="str">
        <f>LEFT(BART_Rides[[#This Row],[Lines]],1)</f>
        <v>Y</v>
      </c>
      <c r="M8285" s="1" t="str">
        <f>IF(BART_Rides[[#This Row],[FirstLetter]]="Y","Yes","No")</f>
        <v>Yes</v>
      </c>
      <c r="N8285" s="1" t="str">
        <f>IF(OR(BART_Rides[[#This Row],[Station Code]]="EM", BART_Rides[[#This Row],[Station Code]]="MT", BART_Rides[[#This Row],[Station Code]]="PL", BART_Rides[[#This Row],[Station Code]]="CC"), "Yes", "No")</f>
        <v>No</v>
      </c>
    </row>
    <row r="8286" spans="6:14">
      <c r="F8286" s="3">
        <v>44451</v>
      </c>
      <c r="G8286" s="1" t="s">
        <v>43</v>
      </c>
      <c r="H8286" s="1" t="s">
        <v>105</v>
      </c>
      <c r="I8286" s="1">
        <v>256</v>
      </c>
      <c r="J8286" s="1">
        <f>MONTH(BART_Rides[[#This Row],[Date]])</f>
        <v>9</v>
      </c>
      <c r="K8286" s="1">
        <f>WEEKDAY(BART_Rides[[#This Row],[Date]],2)</f>
        <v>7</v>
      </c>
      <c r="L8286" s="1" t="str">
        <f>LEFT(BART_Rides[[#This Row],[Lines]],1)</f>
        <v>Y</v>
      </c>
      <c r="M8286" s="1" t="str">
        <f>IF(BART_Rides[[#This Row],[FirstLetter]]="Y","Yes","No")</f>
        <v>Yes</v>
      </c>
      <c r="N8286" s="1" t="str">
        <f>IF(OR(BART_Rides[[#This Row],[Station Code]]="EM", BART_Rides[[#This Row],[Station Code]]="MT", BART_Rides[[#This Row],[Station Code]]="PL", BART_Rides[[#This Row],[Station Code]]="CC"), "Yes", "No")</f>
        <v>No</v>
      </c>
    </row>
    <row r="8287" spans="6:14">
      <c r="F8287" s="3">
        <v>44452</v>
      </c>
      <c r="G8287" s="1" t="s">
        <v>43</v>
      </c>
      <c r="H8287" s="1" t="s">
        <v>105</v>
      </c>
      <c r="I8287" s="1">
        <v>507</v>
      </c>
      <c r="J8287" s="1">
        <f>MONTH(BART_Rides[[#This Row],[Date]])</f>
        <v>9</v>
      </c>
      <c r="K8287" s="1">
        <f>WEEKDAY(BART_Rides[[#This Row],[Date]],2)</f>
        <v>1</v>
      </c>
      <c r="L8287" s="1" t="str">
        <f>LEFT(BART_Rides[[#This Row],[Lines]],1)</f>
        <v>Y</v>
      </c>
      <c r="M8287" s="1" t="str">
        <f>IF(BART_Rides[[#This Row],[FirstLetter]]="Y","Yes","No")</f>
        <v>Yes</v>
      </c>
      <c r="N8287" s="1" t="str">
        <f>IF(OR(BART_Rides[[#This Row],[Station Code]]="EM", BART_Rides[[#This Row],[Station Code]]="MT", BART_Rides[[#This Row],[Station Code]]="PL", BART_Rides[[#This Row],[Station Code]]="CC"), "Yes", "No")</f>
        <v>No</v>
      </c>
    </row>
    <row r="8288" spans="6:14">
      <c r="F8288" s="3">
        <v>44453</v>
      </c>
      <c r="G8288" s="1" t="s">
        <v>43</v>
      </c>
      <c r="H8288" s="1" t="s">
        <v>105</v>
      </c>
      <c r="I8288" s="1">
        <v>589</v>
      </c>
      <c r="J8288" s="1">
        <f>MONTH(BART_Rides[[#This Row],[Date]])</f>
        <v>9</v>
      </c>
      <c r="K8288" s="1">
        <f>WEEKDAY(BART_Rides[[#This Row],[Date]],2)</f>
        <v>2</v>
      </c>
      <c r="L8288" s="1" t="str">
        <f>LEFT(BART_Rides[[#This Row],[Lines]],1)</f>
        <v>Y</v>
      </c>
      <c r="M8288" s="1" t="str">
        <f>IF(BART_Rides[[#This Row],[FirstLetter]]="Y","Yes","No")</f>
        <v>Yes</v>
      </c>
      <c r="N8288" s="1" t="str">
        <f>IF(OR(BART_Rides[[#This Row],[Station Code]]="EM", BART_Rides[[#This Row],[Station Code]]="MT", BART_Rides[[#This Row],[Station Code]]="PL", BART_Rides[[#This Row],[Station Code]]="CC"), "Yes", "No")</f>
        <v>No</v>
      </c>
    </row>
    <row r="8289" spans="6:14">
      <c r="F8289" s="3">
        <v>44454</v>
      </c>
      <c r="G8289" s="1" t="s">
        <v>43</v>
      </c>
      <c r="H8289" s="1" t="s">
        <v>105</v>
      </c>
      <c r="I8289" s="1">
        <v>626</v>
      </c>
      <c r="J8289" s="1">
        <f>MONTH(BART_Rides[[#This Row],[Date]])</f>
        <v>9</v>
      </c>
      <c r="K8289" s="1">
        <f>WEEKDAY(BART_Rides[[#This Row],[Date]],2)</f>
        <v>3</v>
      </c>
      <c r="L8289" s="1" t="str">
        <f>LEFT(BART_Rides[[#This Row],[Lines]],1)</f>
        <v>Y</v>
      </c>
      <c r="M8289" s="1" t="str">
        <f>IF(BART_Rides[[#This Row],[FirstLetter]]="Y","Yes","No")</f>
        <v>Yes</v>
      </c>
      <c r="N8289" s="1" t="str">
        <f>IF(OR(BART_Rides[[#This Row],[Station Code]]="EM", BART_Rides[[#This Row],[Station Code]]="MT", BART_Rides[[#This Row],[Station Code]]="PL", BART_Rides[[#This Row],[Station Code]]="CC"), "Yes", "No")</f>
        <v>No</v>
      </c>
    </row>
    <row r="8290" spans="6:14">
      <c r="F8290" s="3">
        <v>44455</v>
      </c>
      <c r="G8290" s="1" t="s">
        <v>43</v>
      </c>
      <c r="H8290" s="1" t="s">
        <v>105</v>
      </c>
      <c r="I8290" s="1">
        <v>646</v>
      </c>
      <c r="J8290" s="1">
        <f>MONTH(BART_Rides[[#This Row],[Date]])</f>
        <v>9</v>
      </c>
      <c r="K8290" s="1">
        <f>WEEKDAY(BART_Rides[[#This Row],[Date]],2)</f>
        <v>4</v>
      </c>
      <c r="L8290" s="1" t="str">
        <f>LEFT(BART_Rides[[#This Row],[Lines]],1)</f>
        <v>Y</v>
      </c>
      <c r="M8290" s="1" t="str">
        <f>IF(BART_Rides[[#This Row],[FirstLetter]]="Y","Yes","No")</f>
        <v>Yes</v>
      </c>
      <c r="N8290" s="1" t="str">
        <f>IF(OR(BART_Rides[[#This Row],[Station Code]]="EM", BART_Rides[[#This Row],[Station Code]]="MT", BART_Rides[[#This Row],[Station Code]]="PL", BART_Rides[[#This Row],[Station Code]]="CC"), "Yes", "No")</f>
        <v>No</v>
      </c>
    </row>
    <row r="8291" spans="6:14">
      <c r="F8291" s="3">
        <v>44456</v>
      </c>
      <c r="G8291" s="1" t="s">
        <v>43</v>
      </c>
      <c r="H8291" s="1" t="s">
        <v>105</v>
      </c>
      <c r="I8291" s="1">
        <v>588</v>
      </c>
      <c r="J8291" s="1">
        <f>MONTH(BART_Rides[[#This Row],[Date]])</f>
        <v>9</v>
      </c>
      <c r="K8291" s="1">
        <f>WEEKDAY(BART_Rides[[#This Row],[Date]],2)</f>
        <v>5</v>
      </c>
      <c r="L8291" s="1" t="str">
        <f>LEFT(BART_Rides[[#This Row],[Lines]],1)</f>
        <v>Y</v>
      </c>
      <c r="M8291" s="1" t="str">
        <f>IF(BART_Rides[[#This Row],[FirstLetter]]="Y","Yes","No")</f>
        <v>Yes</v>
      </c>
      <c r="N8291" s="1" t="str">
        <f>IF(OR(BART_Rides[[#This Row],[Station Code]]="EM", BART_Rides[[#This Row],[Station Code]]="MT", BART_Rides[[#This Row],[Station Code]]="PL", BART_Rides[[#This Row],[Station Code]]="CC"), "Yes", "No")</f>
        <v>No</v>
      </c>
    </row>
    <row r="8292" spans="6:14">
      <c r="F8292" s="3">
        <v>44457</v>
      </c>
      <c r="G8292" s="1" t="s">
        <v>43</v>
      </c>
      <c r="H8292" s="1" t="s">
        <v>105</v>
      </c>
      <c r="I8292" s="1">
        <v>353</v>
      </c>
      <c r="J8292" s="1">
        <f>MONTH(BART_Rides[[#This Row],[Date]])</f>
        <v>9</v>
      </c>
      <c r="K8292" s="1">
        <f>WEEKDAY(BART_Rides[[#This Row],[Date]],2)</f>
        <v>6</v>
      </c>
      <c r="L8292" s="1" t="str">
        <f>LEFT(BART_Rides[[#This Row],[Lines]],1)</f>
        <v>Y</v>
      </c>
      <c r="M8292" s="1" t="str">
        <f>IF(BART_Rides[[#This Row],[FirstLetter]]="Y","Yes","No")</f>
        <v>Yes</v>
      </c>
      <c r="N8292" s="1" t="str">
        <f>IF(OR(BART_Rides[[#This Row],[Station Code]]="EM", BART_Rides[[#This Row],[Station Code]]="MT", BART_Rides[[#This Row],[Station Code]]="PL", BART_Rides[[#This Row],[Station Code]]="CC"), "Yes", "No")</f>
        <v>No</v>
      </c>
    </row>
    <row r="8293" spans="6:14">
      <c r="F8293" s="3">
        <v>44458</v>
      </c>
      <c r="G8293" s="1" t="s">
        <v>43</v>
      </c>
      <c r="H8293" s="1" t="s">
        <v>105</v>
      </c>
      <c r="I8293" s="1">
        <v>349</v>
      </c>
      <c r="J8293" s="1">
        <f>MONTH(BART_Rides[[#This Row],[Date]])</f>
        <v>9</v>
      </c>
      <c r="K8293" s="1">
        <f>WEEKDAY(BART_Rides[[#This Row],[Date]],2)</f>
        <v>7</v>
      </c>
      <c r="L8293" s="1" t="str">
        <f>LEFT(BART_Rides[[#This Row],[Lines]],1)</f>
        <v>Y</v>
      </c>
      <c r="M8293" s="1" t="str">
        <f>IF(BART_Rides[[#This Row],[FirstLetter]]="Y","Yes","No")</f>
        <v>Yes</v>
      </c>
      <c r="N8293" s="1" t="str">
        <f>IF(OR(BART_Rides[[#This Row],[Station Code]]="EM", BART_Rides[[#This Row],[Station Code]]="MT", BART_Rides[[#This Row],[Station Code]]="PL", BART_Rides[[#This Row],[Station Code]]="CC"), "Yes", "No")</f>
        <v>No</v>
      </c>
    </row>
    <row r="8294" spans="6:14">
      <c r="F8294" s="3">
        <v>44459</v>
      </c>
      <c r="G8294" s="1" t="s">
        <v>43</v>
      </c>
      <c r="H8294" s="1" t="s">
        <v>105</v>
      </c>
      <c r="I8294" s="1">
        <v>515</v>
      </c>
      <c r="J8294" s="1">
        <f>MONTH(BART_Rides[[#This Row],[Date]])</f>
        <v>9</v>
      </c>
      <c r="K8294" s="1">
        <f>WEEKDAY(BART_Rides[[#This Row],[Date]],2)</f>
        <v>1</v>
      </c>
      <c r="L8294" s="1" t="str">
        <f>LEFT(BART_Rides[[#This Row],[Lines]],1)</f>
        <v>Y</v>
      </c>
      <c r="M8294" s="1" t="str">
        <f>IF(BART_Rides[[#This Row],[FirstLetter]]="Y","Yes","No")</f>
        <v>Yes</v>
      </c>
      <c r="N8294" s="1" t="str">
        <f>IF(OR(BART_Rides[[#This Row],[Station Code]]="EM", BART_Rides[[#This Row],[Station Code]]="MT", BART_Rides[[#This Row],[Station Code]]="PL", BART_Rides[[#This Row],[Station Code]]="CC"), "Yes", "No")</f>
        <v>No</v>
      </c>
    </row>
    <row r="8295" spans="6:14">
      <c r="F8295" s="3">
        <v>44460</v>
      </c>
      <c r="G8295" s="1" t="s">
        <v>43</v>
      </c>
      <c r="H8295" s="1" t="s">
        <v>105</v>
      </c>
      <c r="I8295" s="1">
        <v>586</v>
      </c>
      <c r="J8295" s="1">
        <f>MONTH(BART_Rides[[#This Row],[Date]])</f>
        <v>9</v>
      </c>
      <c r="K8295" s="1">
        <f>WEEKDAY(BART_Rides[[#This Row],[Date]],2)</f>
        <v>2</v>
      </c>
      <c r="L8295" s="1" t="str">
        <f>LEFT(BART_Rides[[#This Row],[Lines]],1)</f>
        <v>Y</v>
      </c>
      <c r="M8295" s="1" t="str">
        <f>IF(BART_Rides[[#This Row],[FirstLetter]]="Y","Yes","No")</f>
        <v>Yes</v>
      </c>
      <c r="N8295" s="1" t="str">
        <f>IF(OR(BART_Rides[[#This Row],[Station Code]]="EM", BART_Rides[[#This Row],[Station Code]]="MT", BART_Rides[[#This Row],[Station Code]]="PL", BART_Rides[[#This Row],[Station Code]]="CC"), "Yes", "No")</f>
        <v>No</v>
      </c>
    </row>
    <row r="8296" spans="6:14">
      <c r="F8296" s="3">
        <v>44461</v>
      </c>
      <c r="G8296" s="1" t="s">
        <v>43</v>
      </c>
      <c r="H8296" s="1" t="s">
        <v>105</v>
      </c>
      <c r="I8296" s="1">
        <v>604</v>
      </c>
      <c r="J8296" s="1">
        <f>MONTH(BART_Rides[[#This Row],[Date]])</f>
        <v>9</v>
      </c>
      <c r="K8296" s="1">
        <f>WEEKDAY(BART_Rides[[#This Row],[Date]],2)</f>
        <v>3</v>
      </c>
      <c r="L8296" s="1" t="str">
        <f>LEFT(BART_Rides[[#This Row],[Lines]],1)</f>
        <v>Y</v>
      </c>
      <c r="M8296" s="1" t="str">
        <f>IF(BART_Rides[[#This Row],[FirstLetter]]="Y","Yes","No")</f>
        <v>Yes</v>
      </c>
      <c r="N8296" s="1" t="str">
        <f>IF(OR(BART_Rides[[#This Row],[Station Code]]="EM", BART_Rides[[#This Row],[Station Code]]="MT", BART_Rides[[#This Row],[Station Code]]="PL", BART_Rides[[#This Row],[Station Code]]="CC"), "Yes", "No")</f>
        <v>No</v>
      </c>
    </row>
    <row r="8297" spans="6:14">
      <c r="F8297" s="3">
        <v>44462</v>
      </c>
      <c r="G8297" s="1" t="s">
        <v>43</v>
      </c>
      <c r="H8297" s="1" t="s">
        <v>105</v>
      </c>
      <c r="I8297" s="1">
        <v>618</v>
      </c>
      <c r="J8297" s="1">
        <f>MONTH(BART_Rides[[#This Row],[Date]])</f>
        <v>9</v>
      </c>
      <c r="K8297" s="1">
        <f>WEEKDAY(BART_Rides[[#This Row],[Date]],2)</f>
        <v>4</v>
      </c>
      <c r="L8297" s="1" t="str">
        <f>LEFT(BART_Rides[[#This Row],[Lines]],1)</f>
        <v>Y</v>
      </c>
      <c r="M8297" s="1" t="str">
        <f>IF(BART_Rides[[#This Row],[FirstLetter]]="Y","Yes","No")</f>
        <v>Yes</v>
      </c>
      <c r="N8297" s="1" t="str">
        <f>IF(OR(BART_Rides[[#This Row],[Station Code]]="EM", BART_Rides[[#This Row],[Station Code]]="MT", BART_Rides[[#This Row],[Station Code]]="PL", BART_Rides[[#This Row],[Station Code]]="CC"), "Yes", "No")</f>
        <v>No</v>
      </c>
    </row>
    <row r="8298" spans="6:14">
      <c r="F8298" s="3">
        <v>44463</v>
      </c>
      <c r="G8298" s="1" t="s">
        <v>43</v>
      </c>
      <c r="H8298" s="1" t="s">
        <v>105</v>
      </c>
      <c r="I8298" s="1">
        <v>574</v>
      </c>
      <c r="J8298" s="1">
        <f>MONTH(BART_Rides[[#This Row],[Date]])</f>
        <v>9</v>
      </c>
      <c r="K8298" s="1">
        <f>WEEKDAY(BART_Rides[[#This Row],[Date]],2)</f>
        <v>5</v>
      </c>
      <c r="L8298" s="1" t="str">
        <f>LEFT(BART_Rides[[#This Row],[Lines]],1)</f>
        <v>Y</v>
      </c>
      <c r="M8298" s="1" t="str">
        <f>IF(BART_Rides[[#This Row],[FirstLetter]]="Y","Yes","No")</f>
        <v>Yes</v>
      </c>
      <c r="N8298" s="1" t="str">
        <f>IF(OR(BART_Rides[[#This Row],[Station Code]]="EM", BART_Rides[[#This Row],[Station Code]]="MT", BART_Rides[[#This Row],[Station Code]]="PL", BART_Rides[[#This Row],[Station Code]]="CC"), "Yes", "No")</f>
        <v>No</v>
      </c>
    </row>
    <row r="8299" spans="6:14">
      <c r="F8299" s="3">
        <v>44464</v>
      </c>
      <c r="G8299" s="1" t="s">
        <v>43</v>
      </c>
      <c r="H8299" s="1" t="s">
        <v>105</v>
      </c>
      <c r="I8299" s="1">
        <v>363</v>
      </c>
      <c r="J8299" s="1">
        <f>MONTH(BART_Rides[[#This Row],[Date]])</f>
        <v>9</v>
      </c>
      <c r="K8299" s="1">
        <f>WEEKDAY(BART_Rides[[#This Row],[Date]],2)</f>
        <v>6</v>
      </c>
      <c r="L8299" s="1" t="str">
        <f>LEFT(BART_Rides[[#This Row],[Lines]],1)</f>
        <v>Y</v>
      </c>
      <c r="M8299" s="1" t="str">
        <f>IF(BART_Rides[[#This Row],[FirstLetter]]="Y","Yes","No")</f>
        <v>Yes</v>
      </c>
      <c r="N8299" s="1" t="str">
        <f>IF(OR(BART_Rides[[#This Row],[Station Code]]="EM", BART_Rides[[#This Row],[Station Code]]="MT", BART_Rides[[#This Row],[Station Code]]="PL", BART_Rides[[#This Row],[Station Code]]="CC"), "Yes", "No")</f>
        <v>No</v>
      </c>
    </row>
    <row r="8300" spans="6:14">
      <c r="F8300" s="3">
        <v>44465</v>
      </c>
      <c r="G8300" s="1" t="s">
        <v>43</v>
      </c>
      <c r="H8300" s="1" t="s">
        <v>105</v>
      </c>
      <c r="I8300" s="1">
        <v>282</v>
      </c>
      <c r="J8300" s="1">
        <f>MONTH(BART_Rides[[#This Row],[Date]])</f>
        <v>9</v>
      </c>
      <c r="K8300" s="1">
        <f>WEEKDAY(BART_Rides[[#This Row],[Date]],2)</f>
        <v>7</v>
      </c>
      <c r="L8300" s="1" t="str">
        <f>LEFT(BART_Rides[[#This Row],[Lines]],1)</f>
        <v>Y</v>
      </c>
      <c r="M8300" s="1" t="str">
        <f>IF(BART_Rides[[#This Row],[FirstLetter]]="Y","Yes","No")</f>
        <v>Yes</v>
      </c>
      <c r="N8300" s="1" t="str">
        <f>IF(OR(BART_Rides[[#This Row],[Station Code]]="EM", BART_Rides[[#This Row],[Station Code]]="MT", BART_Rides[[#This Row],[Station Code]]="PL", BART_Rides[[#This Row],[Station Code]]="CC"), "Yes", "No")</f>
        <v>No</v>
      </c>
    </row>
    <row r="8301" spans="6:14">
      <c r="F8301" s="3">
        <v>44466</v>
      </c>
      <c r="G8301" s="1" t="s">
        <v>43</v>
      </c>
      <c r="H8301" s="1" t="s">
        <v>105</v>
      </c>
      <c r="I8301" s="1">
        <v>555</v>
      </c>
      <c r="J8301" s="1">
        <f>MONTH(BART_Rides[[#This Row],[Date]])</f>
        <v>9</v>
      </c>
      <c r="K8301" s="1">
        <f>WEEKDAY(BART_Rides[[#This Row],[Date]],2)</f>
        <v>1</v>
      </c>
      <c r="L8301" s="1" t="str">
        <f>LEFT(BART_Rides[[#This Row],[Lines]],1)</f>
        <v>Y</v>
      </c>
      <c r="M8301" s="1" t="str">
        <f>IF(BART_Rides[[#This Row],[FirstLetter]]="Y","Yes","No")</f>
        <v>Yes</v>
      </c>
      <c r="N8301" s="1" t="str">
        <f>IF(OR(BART_Rides[[#This Row],[Station Code]]="EM", BART_Rides[[#This Row],[Station Code]]="MT", BART_Rides[[#This Row],[Station Code]]="PL", BART_Rides[[#This Row],[Station Code]]="CC"), "Yes", "No")</f>
        <v>No</v>
      </c>
    </row>
    <row r="8302" spans="6:14">
      <c r="F8302" s="3">
        <v>44467</v>
      </c>
      <c r="G8302" s="1" t="s">
        <v>43</v>
      </c>
      <c r="H8302" s="1" t="s">
        <v>105</v>
      </c>
      <c r="I8302" s="1">
        <v>649</v>
      </c>
      <c r="J8302" s="1">
        <f>MONTH(BART_Rides[[#This Row],[Date]])</f>
        <v>9</v>
      </c>
      <c r="K8302" s="1">
        <f>WEEKDAY(BART_Rides[[#This Row],[Date]],2)</f>
        <v>2</v>
      </c>
      <c r="L8302" s="1" t="str">
        <f>LEFT(BART_Rides[[#This Row],[Lines]],1)</f>
        <v>Y</v>
      </c>
      <c r="M8302" s="1" t="str">
        <f>IF(BART_Rides[[#This Row],[FirstLetter]]="Y","Yes","No")</f>
        <v>Yes</v>
      </c>
      <c r="N8302" s="1" t="str">
        <f>IF(OR(BART_Rides[[#This Row],[Station Code]]="EM", BART_Rides[[#This Row],[Station Code]]="MT", BART_Rides[[#This Row],[Station Code]]="PL", BART_Rides[[#This Row],[Station Code]]="CC"), "Yes", "No")</f>
        <v>No</v>
      </c>
    </row>
    <row r="8303" spans="6:14">
      <c r="F8303" s="3">
        <v>44468</v>
      </c>
      <c r="G8303" s="1" t="s">
        <v>43</v>
      </c>
      <c r="H8303" s="1" t="s">
        <v>105</v>
      </c>
      <c r="I8303" s="1">
        <v>641</v>
      </c>
      <c r="J8303" s="1">
        <f>MONTH(BART_Rides[[#This Row],[Date]])</f>
        <v>9</v>
      </c>
      <c r="K8303" s="1">
        <f>WEEKDAY(BART_Rides[[#This Row],[Date]],2)</f>
        <v>3</v>
      </c>
      <c r="L8303" s="1" t="str">
        <f>LEFT(BART_Rides[[#This Row],[Lines]],1)</f>
        <v>Y</v>
      </c>
      <c r="M8303" s="1" t="str">
        <f>IF(BART_Rides[[#This Row],[FirstLetter]]="Y","Yes","No")</f>
        <v>Yes</v>
      </c>
      <c r="N8303" s="1" t="str">
        <f>IF(OR(BART_Rides[[#This Row],[Station Code]]="EM", BART_Rides[[#This Row],[Station Code]]="MT", BART_Rides[[#This Row],[Station Code]]="PL", BART_Rides[[#This Row],[Station Code]]="CC"), "Yes", "No")</f>
        <v>No</v>
      </c>
    </row>
    <row r="8304" spans="6:14">
      <c r="F8304" s="3">
        <v>44469</v>
      </c>
      <c r="G8304" s="1" t="s">
        <v>43</v>
      </c>
      <c r="H8304" s="1" t="s">
        <v>105</v>
      </c>
      <c r="I8304" s="1">
        <v>656</v>
      </c>
      <c r="J8304" s="1">
        <f>MONTH(BART_Rides[[#This Row],[Date]])</f>
        <v>9</v>
      </c>
      <c r="K8304" s="1">
        <f>WEEKDAY(BART_Rides[[#This Row],[Date]],2)</f>
        <v>4</v>
      </c>
      <c r="L8304" s="1" t="str">
        <f>LEFT(BART_Rides[[#This Row],[Lines]],1)</f>
        <v>Y</v>
      </c>
      <c r="M8304" s="1" t="str">
        <f>IF(BART_Rides[[#This Row],[FirstLetter]]="Y","Yes","No")</f>
        <v>Yes</v>
      </c>
      <c r="N8304" s="1" t="str">
        <f>IF(OR(BART_Rides[[#This Row],[Station Code]]="EM", BART_Rides[[#This Row],[Station Code]]="MT", BART_Rides[[#This Row],[Station Code]]="PL", BART_Rides[[#This Row],[Station Code]]="CC"), "Yes", "No")</f>
        <v>No</v>
      </c>
    </row>
    <row r="8305" spans="6:14">
      <c r="F8305" s="3">
        <v>44470</v>
      </c>
      <c r="G8305" s="1" t="s">
        <v>43</v>
      </c>
      <c r="H8305" s="1" t="s">
        <v>105</v>
      </c>
      <c r="I8305" s="1">
        <v>641</v>
      </c>
      <c r="J8305" s="1">
        <f>MONTH(BART_Rides[[#This Row],[Date]])</f>
        <v>10</v>
      </c>
      <c r="K8305" s="1">
        <f>WEEKDAY(BART_Rides[[#This Row],[Date]],2)</f>
        <v>5</v>
      </c>
      <c r="L8305" s="1" t="str">
        <f>LEFT(BART_Rides[[#This Row],[Lines]],1)</f>
        <v>Y</v>
      </c>
      <c r="M8305" s="1" t="str">
        <f>IF(BART_Rides[[#This Row],[FirstLetter]]="Y","Yes","No")</f>
        <v>Yes</v>
      </c>
      <c r="N8305" s="1" t="str">
        <f>IF(OR(BART_Rides[[#This Row],[Station Code]]="EM", BART_Rides[[#This Row],[Station Code]]="MT", BART_Rides[[#This Row],[Station Code]]="PL", BART_Rides[[#This Row],[Station Code]]="CC"), "Yes", "No")</f>
        <v>No</v>
      </c>
    </row>
    <row r="8306" spans="6:14">
      <c r="F8306" s="3">
        <v>44471</v>
      </c>
      <c r="G8306" s="1" t="s">
        <v>43</v>
      </c>
      <c r="H8306" s="1" t="s">
        <v>105</v>
      </c>
      <c r="I8306" s="1">
        <v>495</v>
      </c>
      <c r="J8306" s="1">
        <f>MONTH(BART_Rides[[#This Row],[Date]])</f>
        <v>10</v>
      </c>
      <c r="K8306" s="1">
        <f>WEEKDAY(BART_Rides[[#This Row],[Date]],2)</f>
        <v>6</v>
      </c>
      <c r="L8306" s="1" t="str">
        <f>LEFT(BART_Rides[[#This Row],[Lines]],1)</f>
        <v>Y</v>
      </c>
      <c r="M8306" s="1" t="str">
        <f>IF(BART_Rides[[#This Row],[FirstLetter]]="Y","Yes","No")</f>
        <v>Yes</v>
      </c>
      <c r="N8306" s="1" t="str">
        <f>IF(OR(BART_Rides[[#This Row],[Station Code]]="EM", BART_Rides[[#This Row],[Station Code]]="MT", BART_Rides[[#This Row],[Station Code]]="PL", BART_Rides[[#This Row],[Station Code]]="CC"), "Yes", "No")</f>
        <v>No</v>
      </c>
    </row>
    <row r="8307" spans="6:14">
      <c r="F8307" s="3">
        <v>44472</v>
      </c>
      <c r="G8307" s="1" t="s">
        <v>43</v>
      </c>
      <c r="H8307" s="1" t="s">
        <v>105</v>
      </c>
      <c r="I8307" s="1">
        <v>339</v>
      </c>
      <c r="J8307" s="1">
        <f>MONTH(BART_Rides[[#This Row],[Date]])</f>
        <v>10</v>
      </c>
      <c r="K8307" s="1">
        <f>WEEKDAY(BART_Rides[[#This Row],[Date]],2)</f>
        <v>7</v>
      </c>
      <c r="L8307" s="1" t="str">
        <f>LEFT(BART_Rides[[#This Row],[Lines]],1)</f>
        <v>Y</v>
      </c>
      <c r="M8307" s="1" t="str">
        <f>IF(BART_Rides[[#This Row],[FirstLetter]]="Y","Yes","No")</f>
        <v>Yes</v>
      </c>
      <c r="N8307" s="1" t="str">
        <f>IF(OR(BART_Rides[[#This Row],[Station Code]]="EM", BART_Rides[[#This Row],[Station Code]]="MT", BART_Rides[[#This Row],[Station Code]]="PL", BART_Rides[[#This Row],[Station Code]]="CC"), "Yes", "No")</f>
        <v>No</v>
      </c>
    </row>
    <row r="8308" spans="6:14">
      <c r="F8308" s="3">
        <v>44473</v>
      </c>
      <c r="G8308" s="1" t="s">
        <v>43</v>
      </c>
      <c r="H8308" s="1" t="s">
        <v>105</v>
      </c>
      <c r="I8308" s="1">
        <v>548</v>
      </c>
      <c r="J8308" s="1">
        <f>MONTH(BART_Rides[[#This Row],[Date]])</f>
        <v>10</v>
      </c>
      <c r="K8308" s="1">
        <f>WEEKDAY(BART_Rides[[#This Row],[Date]],2)</f>
        <v>1</v>
      </c>
      <c r="L8308" s="1" t="str">
        <f>LEFT(BART_Rides[[#This Row],[Lines]],1)</f>
        <v>Y</v>
      </c>
      <c r="M8308" s="1" t="str">
        <f>IF(BART_Rides[[#This Row],[FirstLetter]]="Y","Yes","No")</f>
        <v>Yes</v>
      </c>
      <c r="N8308" s="1" t="str">
        <f>IF(OR(BART_Rides[[#This Row],[Station Code]]="EM", BART_Rides[[#This Row],[Station Code]]="MT", BART_Rides[[#This Row],[Station Code]]="PL", BART_Rides[[#This Row],[Station Code]]="CC"), "Yes", "No")</f>
        <v>No</v>
      </c>
    </row>
    <row r="8309" spans="6:14">
      <c r="F8309" s="3">
        <v>44474</v>
      </c>
      <c r="G8309" s="1" t="s">
        <v>43</v>
      </c>
      <c r="H8309" s="1" t="s">
        <v>105</v>
      </c>
      <c r="I8309" s="1">
        <v>646</v>
      </c>
      <c r="J8309" s="1">
        <f>MONTH(BART_Rides[[#This Row],[Date]])</f>
        <v>10</v>
      </c>
      <c r="K8309" s="1">
        <f>WEEKDAY(BART_Rides[[#This Row],[Date]],2)</f>
        <v>2</v>
      </c>
      <c r="L8309" s="1" t="str">
        <f>LEFT(BART_Rides[[#This Row],[Lines]],1)</f>
        <v>Y</v>
      </c>
      <c r="M8309" s="1" t="str">
        <f>IF(BART_Rides[[#This Row],[FirstLetter]]="Y","Yes","No")</f>
        <v>Yes</v>
      </c>
      <c r="N8309" s="1" t="str">
        <f>IF(OR(BART_Rides[[#This Row],[Station Code]]="EM", BART_Rides[[#This Row],[Station Code]]="MT", BART_Rides[[#This Row],[Station Code]]="PL", BART_Rides[[#This Row],[Station Code]]="CC"), "Yes", "No")</f>
        <v>No</v>
      </c>
    </row>
    <row r="8310" spans="6:14">
      <c r="F8310" s="3">
        <v>44475</v>
      </c>
      <c r="G8310" s="1" t="s">
        <v>43</v>
      </c>
      <c r="H8310" s="1" t="s">
        <v>105</v>
      </c>
      <c r="I8310" s="1">
        <v>602</v>
      </c>
      <c r="J8310" s="1">
        <f>MONTH(BART_Rides[[#This Row],[Date]])</f>
        <v>10</v>
      </c>
      <c r="K8310" s="1">
        <f>WEEKDAY(BART_Rides[[#This Row],[Date]],2)</f>
        <v>3</v>
      </c>
      <c r="L8310" s="1" t="str">
        <f>LEFT(BART_Rides[[#This Row],[Lines]],1)</f>
        <v>Y</v>
      </c>
      <c r="M8310" s="1" t="str">
        <f>IF(BART_Rides[[#This Row],[FirstLetter]]="Y","Yes","No")</f>
        <v>Yes</v>
      </c>
      <c r="N8310" s="1" t="str">
        <f>IF(OR(BART_Rides[[#This Row],[Station Code]]="EM", BART_Rides[[#This Row],[Station Code]]="MT", BART_Rides[[#This Row],[Station Code]]="PL", BART_Rides[[#This Row],[Station Code]]="CC"), "Yes", "No")</f>
        <v>No</v>
      </c>
    </row>
    <row r="8311" spans="6:14">
      <c r="F8311" s="3">
        <v>44476</v>
      </c>
      <c r="G8311" s="1" t="s">
        <v>43</v>
      </c>
      <c r="H8311" s="1" t="s">
        <v>105</v>
      </c>
      <c r="I8311" s="1">
        <v>695</v>
      </c>
      <c r="J8311" s="1">
        <f>MONTH(BART_Rides[[#This Row],[Date]])</f>
        <v>10</v>
      </c>
      <c r="K8311" s="1">
        <f>WEEKDAY(BART_Rides[[#This Row],[Date]],2)</f>
        <v>4</v>
      </c>
      <c r="L8311" s="1" t="str">
        <f>LEFT(BART_Rides[[#This Row],[Lines]],1)</f>
        <v>Y</v>
      </c>
      <c r="M8311" s="1" t="str">
        <f>IF(BART_Rides[[#This Row],[FirstLetter]]="Y","Yes","No")</f>
        <v>Yes</v>
      </c>
      <c r="N8311" s="1" t="str">
        <f>IF(OR(BART_Rides[[#This Row],[Station Code]]="EM", BART_Rides[[#This Row],[Station Code]]="MT", BART_Rides[[#This Row],[Station Code]]="PL", BART_Rides[[#This Row],[Station Code]]="CC"), "Yes", "No")</f>
        <v>No</v>
      </c>
    </row>
    <row r="8312" spans="6:14">
      <c r="F8312" s="3">
        <v>44477</v>
      </c>
      <c r="G8312" s="1" t="s">
        <v>43</v>
      </c>
      <c r="H8312" s="1" t="s">
        <v>105</v>
      </c>
      <c r="I8312" s="1">
        <v>779</v>
      </c>
      <c r="J8312" s="1">
        <f>MONTH(BART_Rides[[#This Row],[Date]])</f>
        <v>10</v>
      </c>
      <c r="K8312" s="1">
        <f>WEEKDAY(BART_Rides[[#This Row],[Date]],2)</f>
        <v>5</v>
      </c>
      <c r="L8312" s="1" t="str">
        <f>LEFT(BART_Rides[[#This Row],[Lines]],1)</f>
        <v>Y</v>
      </c>
      <c r="M8312" s="1" t="str">
        <f>IF(BART_Rides[[#This Row],[FirstLetter]]="Y","Yes","No")</f>
        <v>Yes</v>
      </c>
      <c r="N8312" s="1" t="str">
        <f>IF(OR(BART_Rides[[#This Row],[Station Code]]="EM", BART_Rides[[#This Row],[Station Code]]="MT", BART_Rides[[#This Row],[Station Code]]="PL", BART_Rides[[#This Row],[Station Code]]="CC"), "Yes", "No")</f>
        <v>No</v>
      </c>
    </row>
    <row r="8313" spans="6:14">
      <c r="F8313" s="3">
        <v>44478</v>
      </c>
      <c r="G8313" s="1" t="s">
        <v>43</v>
      </c>
      <c r="H8313" s="1" t="s">
        <v>105</v>
      </c>
      <c r="I8313" s="1">
        <v>732</v>
      </c>
      <c r="J8313" s="1">
        <f>MONTH(BART_Rides[[#This Row],[Date]])</f>
        <v>10</v>
      </c>
      <c r="K8313" s="1">
        <f>WEEKDAY(BART_Rides[[#This Row],[Date]],2)</f>
        <v>6</v>
      </c>
      <c r="L8313" s="1" t="str">
        <f>LEFT(BART_Rides[[#This Row],[Lines]],1)</f>
        <v>Y</v>
      </c>
      <c r="M8313" s="1" t="str">
        <f>IF(BART_Rides[[#This Row],[FirstLetter]]="Y","Yes","No")</f>
        <v>Yes</v>
      </c>
      <c r="N8313" s="1" t="str">
        <f>IF(OR(BART_Rides[[#This Row],[Station Code]]="EM", BART_Rides[[#This Row],[Station Code]]="MT", BART_Rides[[#This Row],[Station Code]]="PL", BART_Rides[[#This Row],[Station Code]]="CC"), "Yes", "No")</f>
        <v>No</v>
      </c>
    </row>
    <row r="8314" spans="6:14">
      <c r="F8314" s="3">
        <v>44479</v>
      </c>
      <c r="G8314" s="1" t="s">
        <v>43</v>
      </c>
      <c r="H8314" s="1" t="s">
        <v>105</v>
      </c>
      <c r="I8314" s="1">
        <v>445</v>
      </c>
      <c r="J8314" s="1">
        <f>MONTH(BART_Rides[[#This Row],[Date]])</f>
        <v>10</v>
      </c>
      <c r="K8314" s="1">
        <f>WEEKDAY(BART_Rides[[#This Row],[Date]],2)</f>
        <v>7</v>
      </c>
      <c r="L8314" s="1" t="str">
        <f>LEFT(BART_Rides[[#This Row],[Lines]],1)</f>
        <v>Y</v>
      </c>
      <c r="M8314" s="1" t="str">
        <f>IF(BART_Rides[[#This Row],[FirstLetter]]="Y","Yes","No")</f>
        <v>Yes</v>
      </c>
      <c r="N8314" s="1" t="str">
        <f>IF(OR(BART_Rides[[#This Row],[Station Code]]="EM", BART_Rides[[#This Row],[Station Code]]="MT", BART_Rides[[#This Row],[Station Code]]="PL", BART_Rides[[#This Row],[Station Code]]="CC"), "Yes", "No")</f>
        <v>No</v>
      </c>
    </row>
    <row r="8315" spans="6:14">
      <c r="F8315" s="3">
        <v>44480</v>
      </c>
      <c r="G8315" s="1" t="s">
        <v>43</v>
      </c>
      <c r="H8315" s="1" t="s">
        <v>105</v>
      </c>
      <c r="I8315" s="1">
        <v>479</v>
      </c>
      <c r="J8315" s="1">
        <f>MONTH(BART_Rides[[#This Row],[Date]])</f>
        <v>10</v>
      </c>
      <c r="K8315" s="1">
        <f>WEEKDAY(BART_Rides[[#This Row],[Date]],2)</f>
        <v>1</v>
      </c>
      <c r="L8315" s="1" t="str">
        <f>LEFT(BART_Rides[[#This Row],[Lines]],1)</f>
        <v>Y</v>
      </c>
      <c r="M8315" s="1" t="str">
        <f>IF(BART_Rides[[#This Row],[FirstLetter]]="Y","Yes","No")</f>
        <v>Yes</v>
      </c>
      <c r="N8315" s="1" t="str">
        <f>IF(OR(BART_Rides[[#This Row],[Station Code]]="EM", BART_Rides[[#This Row],[Station Code]]="MT", BART_Rides[[#This Row],[Station Code]]="PL", BART_Rides[[#This Row],[Station Code]]="CC"), "Yes", "No")</f>
        <v>No</v>
      </c>
    </row>
    <row r="8316" spans="6:14">
      <c r="F8316" s="3">
        <v>44481</v>
      </c>
      <c r="G8316" s="1" t="s">
        <v>43</v>
      </c>
      <c r="H8316" s="1" t="s">
        <v>105</v>
      </c>
      <c r="I8316" s="1">
        <v>609</v>
      </c>
      <c r="J8316" s="1">
        <f>MONTH(BART_Rides[[#This Row],[Date]])</f>
        <v>10</v>
      </c>
      <c r="K8316" s="1">
        <f>WEEKDAY(BART_Rides[[#This Row],[Date]],2)</f>
        <v>2</v>
      </c>
      <c r="L8316" s="1" t="str">
        <f>LEFT(BART_Rides[[#This Row],[Lines]],1)</f>
        <v>Y</v>
      </c>
      <c r="M8316" s="1" t="str">
        <f>IF(BART_Rides[[#This Row],[FirstLetter]]="Y","Yes","No")</f>
        <v>Yes</v>
      </c>
      <c r="N8316" s="1" t="str">
        <f>IF(OR(BART_Rides[[#This Row],[Station Code]]="EM", BART_Rides[[#This Row],[Station Code]]="MT", BART_Rides[[#This Row],[Station Code]]="PL", BART_Rides[[#This Row],[Station Code]]="CC"), "Yes", "No")</f>
        <v>No</v>
      </c>
    </row>
    <row r="8317" spans="6:14">
      <c r="F8317" s="3">
        <v>44482</v>
      </c>
      <c r="G8317" s="1" t="s">
        <v>43</v>
      </c>
      <c r="H8317" s="1" t="s">
        <v>105</v>
      </c>
      <c r="I8317" s="1">
        <v>629</v>
      </c>
      <c r="J8317" s="1">
        <f>MONTH(BART_Rides[[#This Row],[Date]])</f>
        <v>10</v>
      </c>
      <c r="K8317" s="1">
        <f>WEEKDAY(BART_Rides[[#This Row],[Date]],2)</f>
        <v>3</v>
      </c>
      <c r="L8317" s="1" t="str">
        <f>LEFT(BART_Rides[[#This Row],[Lines]],1)</f>
        <v>Y</v>
      </c>
      <c r="M8317" s="1" t="str">
        <f>IF(BART_Rides[[#This Row],[FirstLetter]]="Y","Yes","No")</f>
        <v>Yes</v>
      </c>
      <c r="N8317" s="1" t="str">
        <f>IF(OR(BART_Rides[[#This Row],[Station Code]]="EM", BART_Rides[[#This Row],[Station Code]]="MT", BART_Rides[[#This Row],[Station Code]]="PL", BART_Rides[[#This Row],[Station Code]]="CC"), "Yes", "No")</f>
        <v>No</v>
      </c>
    </row>
    <row r="8318" spans="6:14">
      <c r="F8318" s="3">
        <v>44483</v>
      </c>
      <c r="G8318" s="1" t="s">
        <v>43</v>
      </c>
      <c r="H8318" s="1" t="s">
        <v>105</v>
      </c>
      <c r="I8318" s="1">
        <v>880</v>
      </c>
      <c r="J8318" s="1">
        <f>MONTH(BART_Rides[[#This Row],[Date]])</f>
        <v>10</v>
      </c>
      <c r="K8318" s="1">
        <f>WEEKDAY(BART_Rides[[#This Row],[Date]],2)</f>
        <v>4</v>
      </c>
      <c r="L8318" s="1" t="str">
        <f>LEFT(BART_Rides[[#This Row],[Lines]],1)</f>
        <v>Y</v>
      </c>
      <c r="M8318" s="1" t="str">
        <f>IF(BART_Rides[[#This Row],[FirstLetter]]="Y","Yes","No")</f>
        <v>Yes</v>
      </c>
      <c r="N8318" s="1" t="str">
        <f>IF(OR(BART_Rides[[#This Row],[Station Code]]="EM", BART_Rides[[#This Row],[Station Code]]="MT", BART_Rides[[#This Row],[Station Code]]="PL", BART_Rides[[#This Row],[Station Code]]="CC"), "Yes", "No")</f>
        <v>No</v>
      </c>
    </row>
    <row r="8319" spans="6:14">
      <c r="F8319" s="3">
        <v>44484</v>
      </c>
      <c r="G8319" s="1" t="s">
        <v>43</v>
      </c>
      <c r="H8319" s="1" t="s">
        <v>105</v>
      </c>
      <c r="I8319" s="1">
        <v>619</v>
      </c>
      <c r="J8319" s="1">
        <f>MONTH(BART_Rides[[#This Row],[Date]])</f>
        <v>10</v>
      </c>
      <c r="K8319" s="1">
        <f>WEEKDAY(BART_Rides[[#This Row],[Date]],2)</f>
        <v>5</v>
      </c>
      <c r="L8319" s="1" t="str">
        <f>LEFT(BART_Rides[[#This Row],[Lines]],1)</f>
        <v>Y</v>
      </c>
      <c r="M8319" s="1" t="str">
        <f>IF(BART_Rides[[#This Row],[FirstLetter]]="Y","Yes","No")</f>
        <v>Yes</v>
      </c>
      <c r="N8319" s="1" t="str">
        <f>IF(OR(BART_Rides[[#This Row],[Station Code]]="EM", BART_Rides[[#This Row],[Station Code]]="MT", BART_Rides[[#This Row],[Station Code]]="PL", BART_Rides[[#This Row],[Station Code]]="CC"), "Yes", "No")</f>
        <v>No</v>
      </c>
    </row>
    <row r="8320" spans="6:14">
      <c r="F8320" s="3">
        <v>44485</v>
      </c>
      <c r="G8320" s="1" t="s">
        <v>43</v>
      </c>
      <c r="H8320" s="1" t="s">
        <v>105</v>
      </c>
      <c r="I8320" s="1">
        <v>376</v>
      </c>
      <c r="J8320" s="1">
        <f>MONTH(BART_Rides[[#This Row],[Date]])</f>
        <v>10</v>
      </c>
      <c r="K8320" s="1">
        <f>WEEKDAY(BART_Rides[[#This Row],[Date]],2)</f>
        <v>6</v>
      </c>
      <c r="L8320" s="1" t="str">
        <f>LEFT(BART_Rides[[#This Row],[Lines]],1)</f>
        <v>Y</v>
      </c>
      <c r="M8320" s="1" t="str">
        <f>IF(BART_Rides[[#This Row],[FirstLetter]]="Y","Yes","No")</f>
        <v>Yes</v>
      </c>
      <c r="N8320" s="1" t="str">
        <f>IF(OR(BART_Rides[[#This Row],[Station Code]]="EM", BART_Rides[[#This Row],[Station Code]]="MT", BART_Rides[[#This Row],[Station Code]]="PL", BART_Rides[[#This Row],[Station Code]]="CC"), "Yes", "No")</f>
        <v>No</v>
      </c>
    </row>
    <row r="8321" spans="6:14">
      <c r="F8321" s="3">
        <v>44486</v>
      </c>
      <c r="G8321" s="1" t="s">
        <v>43</v>
      </c>
      <c r="H8321" s="1" t="s">
        <v>105</v>
      </c>
      <c r="I8321" s="1">
        <v>251</v>
      </c>
      <c r="J8321" s="1">
        <f>MONTH(BART_Rides[[#This Row],[Date]])</f>
        <v>10</v>
      </c>
      <c r="K8321" s="1">
        <f>WEEKDAY(BART_Rides[[#This Row],[Date]],2)</f>
        <v>7</v>
      </c>
      <c r="L8321" s="1" t="str">
        <f>LEFT(BART_Rides[[#This Row],[Lines]],1)</f>
        <v>Y</v>
      </c>
      <c r="M8321" s="1" t="str">
        <f>IF(BART_Rides[[#This Row],[FirstLetter]]="Y","Yes","No")</f>
        <v>Yes</v>
      </c>
      <c r="N8321" s="1" t="str">
        <f>IF(OR(BART_Rides[[#This Row],[Station Code]]="EM", BART_Rides[[#This Row],[Station Code]]="MT", BART_Rides[[#This Row],[Station Code]]="PL", BART_Rides[[#This Row],[Station Code]]="CC"), "Yes", "No")</f>
        <v>No</v>
      </c>
    </row>
    <row r="8322" spans="6:14">
      <c r="F8322" s="3">
        <v>44487</v>
      </c>
      <c r="G8322" s="1" t="s">
        <v>43</v>
      </c>
      <c r="H8322" s="1" t="s">
        <v>105</v>
      </c>
      <c r="I8322" s="1">
        <v>591</v>
      </c>
      <c r="J8322" s="1">
        <f>MONTH(BART_Rides[[#This Row],[Date]])</f>
        <v>10</v>
      </c>
      <c r="K8322" s="1">
        <f>WEEKDAY(BART_Rides[[#This Row],[Date]],2)</f>
        <v>1</v>
      </c>
      <c r="L8322" s="1" t="str">
        <f>LEFT(BART_Rides[[#This Row],[Lines]],1)</f>
        <v>Y</v>
      </c>
      <c r="M8322" s="1" t="str">
        <f>IF(BART_Rides[[#This Row],[FirstLetter]]="Y","Yes","No")</f>
        <v>Yes</v>
      </c>
      <c r="N8322" s="1" t="str">
        <f>IF(OR(BART_Rides[[#This Row],[Station Code]]="EM", BART_Rides[[#This Row],[Station Code]]="MT", BART_Rides[[#This Row],[Station Code]]="PL", BART_Rides[[#This Row],[Station Code]]="CC"), "Yes", "No")</f>
        <v>No</v>
      </c>
    </row>
    <row r="8323" spans="6:14">
      <c r="F8323" s="3">
        <v>44488</v>
      </c>
      <c r="G8323" s="1" t="s">
        <v>43</v>
      </c>
      <c r="H8323" s="1" t="s">
        <v>105</v>
      </c>
      <c r="I8323" s="1">
        <v>657</v>
      </c>
      <c r="J8323" s="1">
        <f>MONTH(BART_Rides[[#This Row],[Date]])</f>
        <v>10</v>
      </c>
      <c r="K8323" s="1">
        <f>WEEKDAY(BART_Rides[[#This Row],[Date]],2)</f>
        <v>2</v>
      </c>
      <c r="L8323" s="1" t="str">
        <f>LEFT(BART_Rides[[#This Row],[Lines]],1)</f>
        <v>Y</v>
      </c>
      <c r="M8323" s="1" t="str">
        <f>IF(BART_Rides[[#This Row],[FirstLetter]]="Y","Yes","No")</f>
        <v>Yes</v>
      </c>
      <c r="N8323" s="1" t="str">
        <f>IF(OR(BART_Rides[[#This Row],[Station Code]]="EM", BART_Rides[[#This Row],[Station Code]]="MT", BART_Rides[[#This Row],[Station Code]]="PL", BART_Rides[[#This Row],[Station Code]]="CC"), "Yes", "No")</f>
        <v>No</v>
      </c>
    </row>
    <row r="8324" spans="6:14">
      <c r="F8324" s="3">
        <v>44489</v>
      </c>
      <c r="G8324" s="1" t="s">
        <v>43</v>
      </c>
      <c r="H8324" s="1" t="s">
        <v>105</v>
      </c>
      <c r="I8324" s="1">
        <v>700</v>
      </c>
      <c r="J8324" s="1">
        <f>MONTH(BART_Rides[[#This Row],[Date]])</f>
        <v>10</v>
      </c>
      <c r="K8324" s="1">
        <f>WEEKDAY(BART_Rides[[#This Row],[Date]],2)</f>
        <v>3</v>
      </c>
      <c r="L8324" s="1" t="str">
        <f>LEFT(BART_Rides[[#This Row],[Lines]],1)</f>
        <v>Y</v>
      </c>
      <c r="M8324" s="1" t="str">
        <f>IF(BART_Rides[[#This Row],[FirstLetter]]="Y","Yes","No")</f>
        <v>Yes</v>
      </c>
      <c r="N8324" s="1" t="str">
        <f>IF(OR(BART_Rides[[#This Row],[Station Code]]="EM", BART_Rides[[#This Row],[Station Code]]="MT", BART_Rides[[#This Row],[Station Code]]="PL", BART_Rides[[#This Row],[Station Code]]="CC"), "Yes", "No")</f>
        <v>No</v>
      </c>
    </row>
    <row r="8325" spans="6:14">
      <c r="F8325" s="3">
        <v>44490</v>
      </c>
      <c r="G8325" s="1" t="s">
        <v>43</v>
      </c>
      <c r="H8325" s="1" t="s">
        <v>105</v>
      </c>
      <c r="I8325" s="1">
        <v>654</v>
      </c>
      <c r="J8325" s="1">
        <f>MONTH(BART_Rides[[#This Row],[Date]])</f>
        <v>10</v>
      </c>
      <c r="K8325" s="1">
        <f>WEEKDAY(BART_Rides[[#This Row],[Date]],2)</f>
        <v>4</v>
      </c>
      <c r="L8325" s="1" t="str">
        <f>LEFT(BART_Rides[[#This Row],[Lines]],1)</f>
        <v>Y</v>
      </c>
      <c r="M8325" s="1" t="str">
        <f>IF(BART_Rides[[#This Row],[FirstLetter]]="Y","Yes","No")</f>
        <v>Yes</v>
      </c>
      <c r="N8325" s="1" t="str">
        <f>IF(OR(BART_Rides[[#This Row],[Station Code]]="EM", BART_Rides[[#This Row],[Station Code]]="MT", BART_Rides[[#This Row],[Station Code]]="PL", BART_Rides[[#This Row],[Station Code]]="CC"), "Yes", "No")</f>
        <v>No</v>
      </c>
    </row>
    <row r="8326" spans="6:14">
      <c r="F8326" s="3">
        <v>44491</v>
      </c>
      <c r="G8326" s="1" t="s">
        <v>43</v>
      </c>
      <c r="H8326" s="1" t="s">
        <v>105</v>
      </c>
      <c r="I8326" s="1">
        <v>547</v>
      </c>
      <c r="J8326" s="1">
        <f>MONTH(BART_Rides[[#This Row],[Date]])</f>
        <v>10</v>
      </c>
      <c r="K8326" s="1">
        <f>WEEKDAY(BART_Rides[[#This Row],[Date]],2)</f>
        <v>5</v>
      </c>
      <c r="L8326" s="1" t="str">
        <f>LEFT(BART_Rides[[#This Row],[Lines]],1)</f>
        <v>Y</v>
      </c>
      <c r="M8326" s="1" t="str">
        <f>IF(BART_Rides[[#This Row],[FirstLetter]]="Y","Yes","No")</f>
        <v>Yes</v>
      </c>
      <c r="N8326" s="1" t="str">
        <f>IF(OR(BART_Rides[[#This Row],[Station Code]]="EM", BART_Rides[[#This Row],[Station Code]]="MT", BART_Rides[[#This Row],[Station Code]]="PL", BART_Rides[[#This Row],[Station Code]]="CC"), "Yes", "No")</f>
        <v>No</v>
      </c>
    </row>
    <row r="8327" spans="6:14">
      <c r="F8327" s="3">
        <v>44492</v>
      </c>
      <c r="G8327" s="1" t="s">
        <v>43</v>
      </c>
      <c r="H8327" s="1" t="s">
        <v>105</v>
      </c>
      <c r="I8327" s="1">
        <v>345</v>
      </c>
      <c r="J8327" s="1">
        <f>MONTH(BART_Rides[[#This Row],[Date]])</f>
        <v>10</v>
      </c>
      <c r="K8327" s="1">
        <f>WEEKDAY(BART_Rides[[#This Row],[Date]],2)</f>
        <v>6</v>
      </c>
      <c r="L8327" s="1" t="str">
        <f>LEFT(BART_Rides[[#This Row],[Lines]],1)</f>
        <v>Y</v>
      </c>
      <c r="M8327" s="1" t="str">
        <f>IF(BART_Rides[[#This Row],[FirstLetter]]="Y","Yes","No")</f>
        <v>Yes</v>
      </c>
      <c r="N8327" s="1" t="str">
        <f>IF(OR(BART_Rides[[#This Row],[Station Code]]="EM", BART_Rides[[#This Row],[Station Code]]="MT", BART_Rides[[#This Row],[Station Code]]="PL", BART_Rides[[#This Row],[Station Code]]="CC"), "Yes", "No")</f>
        <v>No</v>
      </c>
    </row>
    <row r="8328" spans="6:14">
      <c r="F8328" s="3">
        <v>44493</v>
      </c>
      <c r="G8328" s="1" t="s">
        <v>43</v>
      </c>
      <c r="H8328" s="1" t="s">
        <v>105</v>
      </c>
      <c r="I8328" s="1">
        <v>155</v>
      </c>
      <c r="J8328" s="1">
        <f>MONTH(BART_Rides[[#This Row],[Date]])</f>
        <v>10</v>
      </c>
      <c r="K8328" s="1">
        <f>WEEKDAY(BART_Rides[[#This Row],[Date]],2)</f>
        <v>7</v>
      </c>
      <c r="L8328" s="1" t="str">
        <f>LEFT(BART_Rides[[#This Row],[Lines]],1)</f>
        <v>Y</v>
      </c>
      <c r="M8328" s="1" t="str">
        <f>IF(BART_Rides[[#This Row],[FirstLetter]]="Y","Yes","No")</f>
        <v>Yes</v>
      </c>
      <c r="N8328" s="1" t="str">
        <f>IF(OR(BART_Rides[[#This Row],[Station Code]]="EM", BART_Rides[[#This Row],[Station Code]]="MT", BART_Rides[[#This Row],[Station Code]]="PL", BART_Rides[[#This Row],[Station Code]]="CC"), "Yes", "No")</f>
        <v>No</v>
      </c>
    </row>
    <row r="8329" spans="6:14">
      <c r="F8329" s="3">
        <v>44494</v>
      </c>
      <c r="G8329" s="1" t="s">
        <v>43</v>
      </c>
      <c r="H8329" s="1" t="s">
        <v>105</v>
      </c>
      <c r="I8329" s="1">
        <v>558</v>
      </c>
      <c r="J8329" s="1">
        <f>MONTH(BART_Rides[[#This Row],[Date]])</f>
        <v>10</v>
      </c>
      <c r="K8329" s="1">
        <f>WEEKDAY(BART_Rides[[#This Row],[Date]],2)</f>
        <v>1</v>
      </c>
      <c r="L8329" s="1" t="str">
        <f>LEFT(BART_Rides[[#This Row],[Lines]],1)</f>
        <v>Y</v>
      </c>
      <c r="M8329" s="1" t="str">
        <f>IF(BART_Rides[[#This Row],[FirstLetter]]="Y","Yes","No")</f>
        <v>Yes</v>
      </c>
      <c r="N8329" s="1" t="str">
        <f>IF(OR(BART_Rides[[#This Row],[Station Code]]="EM", BART_Rides[[#This Row],[Station Code]]="MT", BART_Rides[[#This Row],[Station Code]]="PL", BART_Rides[[#This Row],[Station Code]]="CC"), "Yes", "No")</f>
        <v>No</v>
      </c>
    </row>
    <row r="8330" spans="6:14">
      <c r="F8330" s="3">
        <v>44495</v>
      </c>
      <c r="G8330" s="1" t="s">
        <v>43</v>
      </c>
      <c r="H8330" s="1" t="s">
        <v>105</v>
      </c>
      <c r="I8330" s="1">
        <v>632</v>
      </c>
      <c r="J8330" s="1">
        <f>MONTH(BART_Rides[[#This Row],[Date]])</f>
        <v>10</v>
      </c>
      <c r="K8330" s="1">
        <f>WEEKDAY(BART_Rides[[#This Row],[Date]],2)</f>
        <v>2</v>
      </c>
      <c r="L8330" s="1" t="str">
        <f>LEFT(BART_Rides[[#This Row],[Lines]],1)</f>
        <v>Y</v>
      </c>
      <c r="M8330" s="1" t="str">
        <f>IF(BART_Rides[[#This Row],[FirstLetter]]="Y","Yes","No")</f>
        <v>Yes</v>
      </c>
      <c r="N8330" s="1" t="str">
        <f>IF(OR(BART_Rides[[#This Row],[Station Code]]="EM", BART_Rides[[#This Row],[Station Code]]="MT", BART_Rides[[#This Row],[Station Code]]="PL", BART_Rides[[#This Row],[Station Code]]="CC"), "Yes", "No")</f>
        <v>No</v>
      </c>
    </row>
    <row r="8331" spans="6:14">
      <c r="F8331" s="3">
        <v>44496</v>
      </c>
      <c r="G8331" s="1" t="s">
        <v>43</v>
      </c>
      <c r="H8331" s="1" t="s">
        <v>105</v>
      </c>
      <c r="I8331" s="1">
        <v>681</v>
      </c>
      <c r="J8331" s="1">
        <f>MONTH(BART_Rides[[#This Row],[Date]])</f>
        <v>10</v>
      </c>
      <c r="K8331" s="1">
        <f>WEEKDAY(BART_Rides[[#This Row],[Date]],2)</f>
        <v>3</v>
      </c>
      <c r="L8331" s="1" t="str">
        <f>LEFT(BART_Rides[[#This Row],[Lines]],1)</f>
        <v>Y</v>
      </c>
      <c r="M8331" s="1" t="str">
        <f>IF(BART_Rides[[#This Row],[FirstLetter]]="Y","Yes","No")</f>
        <v>Yes</v>
      </c>
      <c r="N8331" s="1" t="str">
        <f>IF(OR(BART_Rides[[#This Row],[Station Code]]="EM", BART_Rides[[#This Row],[Station Code]]="MT", BART_Rides[[#This Row],[Station Code]]="PL", BART_Rides[[#This Row],[Station Code]]="CC"), "Yes", "No")</f>
        <v>No</v>
      </c>
    </row>
    <row r="8332" spans="6:14">
      <c r="F8332" s="3">
        <v>44497</v>
      </c>
      <c r="G8332" s="1" t="s">
        <v>43</v>
      </c>
      <c r="H8332" s="1" t="s">
        <v>105</v>
      </c>
      <c r="I8332" s="1">
        <v>775</v>
      </c>
      <c r="J8332" s="1">
        <f>MONTH(BART_Rides[[#This Row],[Date]])</f>
        <v>10</v>
      </c>
      <c r="K8332" s="1">
        <f>WEEKDAY(BART_Rides[[#This Row],[Date]],2)</f>
        <v>4</v>
      </c>
      <c r="L8332" s="1" t="str">
        <f>LEFT(BART_Rides[[#This Row],[Lines]],1)</f>
        <v>Y</v>
      </c>
      <c r="M8332" s="1" t="str">
        <f>IF(BART_Rides[[#This Row],[FirstLetter]]="Y","Yes","No")</f>
        <v>Yes</v>
      </c>
      <c r="N8332" s="1" t="str">
        <f>IF(OR(BART_Rides[[#This Row],[Station Code]]="EM", BART_Rides[[#This Row],[Station Code]]="MT", BART_Rides[[#This Row],[Station Code]]="PL", BART_Rides[[#This Row],[Station Code]]="CC"), "Yes", "No")</f>
        <v>No</v>
      </c>
    </row>
    <row r="8333" spans="6:14">
      <c r="F8333" s="3">
        <v>44498</v>
      </c>
      <c r="G8333" s="1" t="s">
        <v>43</v>
      </c>
      <c r="H8333" s="1" t="s">
        <v>105</v>
      </c>
      <c r="I8333" s="1">
        <v>668</v>
      </c>
      <c r="J8333" s="1">
        <f>MONTH(BART_Rides[[#This Row],[Date]])</f>
        <v>10</v>
      </c>
      <c r="K8333" s="1">
        <f>WEEKDAY(BART_Rides[[#This Row],[Date]],2)</f>
        <v>5</v>
      </c>
      <c r="L8333" s="1" t="str">
        <f>LEFT(BART_Rides[[#This Row],[Lines]],1)</f>
        <v>Y</v>
      </c>
      <c r="M8333" s="1" t="str">
        <f>IF(BART_Rides[[#This Row],[FirstLetter]]="Y","Yes","No")</f>
        <v>Yes</v>
      </c>
      <c r="N8333" s="1" t="str">
        <f>IF(OR(BART_Rides[[#This Row],[Station Code]]="EM", BART_Rides[[#This Row],[Station Code]]="MT", BART_Rides[[#This Row],[Station Code]]="PL", BART_Rides[[#This Row],[Station Code]]="CC"), "Yes", "No")</f>
        <v>No</v>
      </c>
    </row>
    <row r="8334" spans="6:14">
      <c r="F8334" s="3">
        <v>44499</v>
      </c>
      <c r="G8334" s="1" t="s">
        <v>43</v>
      </c>
      <c r="H8334" s="1" t="s">
        <v>105</v>
      </c>
      <c r="I8334" s="1">
        <v>356</v>
      </c>
      <c r="J8334" s="1">
        <f>MONTH(BART_Rides[[#This Row],[Date]])</f>
        <v>10</v>
      </c>
      <c r="K8334" s="1">
        <f>WEEKDAY(BART_Rides[[#This Row],[Date]],2)</f>
        <v>6</v>
      </c>
      <c r="L8334" s="1" t="str">
        <f>LEFT(BART_Rides[[#This Row],[Lines]],1)</f>
        <v>Y</v>
      </c>
      <c r="M8334" s="1" t="str">
        <f>IF(BART_Rides[[#This Row],[FirstLetter]]="Y","Yes","No")</f>
        <v>Yes</v>
      </c>
      <c r="N8334" s="1" t="str">
        <f>IF(OR(BART_Rides[[#This Row],[Station Code]]="EM", BART_Rides[[#This Row],[Station Code]]="MT", BART_Rides[[#This Row],[Station Code]]="PL", BART_Rides[[#This Row],[Station Code]]="CC"), "Yes", "No")</f>
        <v>No</v>
      </c>
    </row>
    <row r="8335" spans="6:14">
      <c r="F8335" s="3">
        <v>44500</v>
      </c>
      <c r="G8335" s="1" t="s">
        <v>43</v>
      </c>
      <c r="H8335" s="1" t="s">
        <v>105</v>
      </c>
      <c r="I8335" s="1">
        <v>259</v>
      </c>
      <c r="J8335" s="1">
        <f>MONTH(BART_Rides[[#This Row],[Date]])</f>
        <v>10</v>
      </c>
      <c r="K8335" s="1">
        <f>WEEKDAY(BART_Rides[[#This Row],[Date]],2)</f>
        <v>7</v>
      </c>
      <c r="L8335" s="1" t="str">
        <f>LEFT(BART_Rides[[#This Row],[Lines]],1)</f>
        <v>Y</v>
      </c>
      <c r="M8335" s="1" t="str">
        <f>IF(BART_Rides[[#This Row],[FirstLetter]]="Y","Yes","No")</f>
        <v>Yes</v>
      </c>
      <c r="N8335" s="1" t="str">
        <f>IF(OR(BART_Rides[[#This Row],[Station Code]]="EM", BART_Rides[[#This Row],[Station Code]]="MT", BART_Rides[[#This Row],[Station Code]]="PL", BART_Rides[[#This Row],[Station Code]]="CC"), "Yes", "No")</f>
        <v>No</v>
      </c>
    </row>
    <row r="8336" spans="6:14">
      <c r="F8336" s="3">
        <v>44501</v>
      </c>
      <c r="G8336" s="1" t="s">
        <v>43</v>
      </c>
      <c r="H8336" s="1" t="s">
        <v>105</v>
      </c>
      <c r="I8336" s="1">
        <v>556</v>
      </c>
      <c r="J8336" s="1">
        <f>MONTH(BART_Rides[[#This Row],[Date]])</f>
        <v>11</v>
      </c>
      <c r="K8336" s="1">
        <f>WEEKDAY(BART_Rides[[#This Row],[Date]],2)</f>
        <v>1</v>
      </c>
      <c r="L8336" s="1" t="str">
        <f>LEFT(BART_Rides[[#This Row],[Lines]],1)</f>
        <v>Y</v>
      </c>
      <c r="M8336" s="1" t="str">
        <f>IF(BART_Rides[[#This Row],[FirstLetter]]="Y","Yes","No")</f>
        <v>Yes</v>
      </c>
      <c r="N8336" s="1" t="str">
        <f>IF(OR(BART_Rides[[#This Row],[Station Code]]="EM", BART_Rides[[#This Row],[Station Code]]="MT", BART_Rides[[#This Row],[Station Code]]="PL", BART_Rides[[#This Row],[Station Code]]="CC"), "Yes", "No")</f>
        <v>No</v>
      </c>
    </row>
    <row r="8337" spans="6:14">
      <c r="F8337" s="3">
        <v>44502</v>
      </c>
      <c r="G8337" s="1" t="s">
        <v>43</v>
      </c>
      <c r="H8337" s="1" t="s">
        <v>105</v>
      </c>
      <c r="I8337" s="1">
        <v>702</v>
      </c>
      <c r="J8337" s="1">
        <f>MONTH(BART_Rides[[#This Row],[Date]])</f>
        <v>11</v>
      </c>
      <c r="K8337" s="1">
        <f>WEEKDAY(BART_Rides[[#This Row],[Date]],2)</f>
        <v>2</v>
      </c>
      <c r="L8337" s="1" t="str">
        <f>LEFT(BART_Rides[[#This Row],[Lines]],1)</f>
        <v>Y</v>
      </c>
      <c r="M8337" s="1" t="str">
        <f>IF(BART_Rides[[#This Row],[FirstLetter]]="Y","Yes","No")</f>
        <v>Yes</v>
      </c>
      <c r="N8337" s="1" t="str">
        <f>IF(OR(BART_Rides[[#This Row],[Station Code]]="EM", BART_Rides[[#This Row],[Station Code]]="MT", BART_Rides[[#This Row],[Station Code]]="PL", BART_Rides[[#This Row],[Station Code]]="CC"), "Yes", "No")</f>
        <v>No</v>
      </c>
    </row>
    <row r="8338" spans="6:14">
      <c r="F8338" s="3">
        <v>44503</v>
      </c>
      <c r="G8338" s="1" t="s">
        <v>43</v>
      </c>
      <c r="H8338" s="1" t="s">
        <v>105</v>
      </c>
      <c r="I8338" s="1">
        <v>767</v>
      </c>
      <c r="J8338" s="1">
        <f>MONTH(BART_Rides[[#This Row],[Date]])</f>
        <v>11</v>
      </c>
      <c r="K8338" s="1">
        <f>WEEKDAY(BART_Rides[[#This Row],[Date]],2)</f>
        <v>3</v>
      </c>
      <c r="L8338" s="1" t="str">
        <f>LEFT(BART_Rides[[#This Row],[Lines]],1)</f>
        <v>Y</v>
      </c>
      <c r="M8338" s="1" t="str">
        <f>IF(BART_Rides[[#This Row],[FirstLetter]]="Y","Yes","No")</f>
        <v>Yes</v>
      </c>
      <c r="N8338" s="1" t="str">
        <f>IF(OR(BART_Rides[[#This Row],[Station Code]]="EM", BART_Rides[[#This Row],[Station Code]]="MT", BART_Rides[[#This Row],[Station Code]]="PL", BART_Rides[[#This Row],[Station Code]]="CC"), "Yes", "No")</f>
        <v>No</v>
      </c>
    </row>
    <row r="8339" spans="6:14">
      <c r="F8339" s="3">
        <v>44504</v>
      </c>
      <c r="G8339" s="1" t="s">
        <v>43</v>
      </c>
      <c r="H8339" s="1" t="s">
        <v>105</v>
      </c>
      <c r="I8339" s="1">
        <v>748</v>
      </c>
      <c r="J8339" s="1">
        <f>MONTH(BART_Rides[[#This Row],[Date]])</f>
        <v>11</v>
      </c>
      <c r="K8339" s="1">
        <f>WEEKDAY(BART_Rides[[#This Row],[Date]],2)</f>
        <v>4</v>
      </c>
      <c r="L8339" s="1" t="str">
        <f>LEFT(BART_Rides[[#This Row],[Lines]],1)</f>
        <v>Y</v>
      </c>
      <c r="M8339" s="1" t="str">
        <f>IF(BART_Rides[[#This Row],[FirstLetter]]="Y","Yes","No")</f>
        <v>Yes</v>
      </c>
      <c r="N8339" s="1" t="str">
        <f>IF(OR(BART_Rides[[#This Row],[Station Code]]="EM", BART_Rides[[#This Row],[Station Code]]="MT", BART_Rides[[#This Row],[Station Code]]="PL", BART_Rides[[#This Row],[Station Code]]="CC"), "Yes", "No")</f>
        <v>No</v>
      </c>
    </row>
    <row r="8340" spans="6:14">
      <c r="F8340" s="3">
        <v>44505</v>
      </c>
      <c r="G8340" s="1" t="s">
        <v>43</v>
      </c>
      <c r="H8340" s="1" t="s">
        <v>105</v>
      </c>
      <c r="I8340" s="1">
        <v>637</v>
      </c>
      <c r="J8340" s="1">
        <f>MONTH(BART_Rides[[#This Row],[Date]])</f>
        <v>11</v>
      </c>
      <c r="K8340" s="1">
        <f>WEEKDAY(BART_Rides[[#This Row],[Date]],2)</f>
        <v>5</v>
      </c>
      <c r="L8340" s="1" t="str">
        <f>LEFT(BART_Rides[[#This Row],[Lines]],1)</f>
        <v>Y</v>
      </c>
      <c r="M8340" s="1" t="str">
        <f>IF(BART_Rides[[#This Row],[FirstLetter]]="Y","Yes","No")</f>
        <v>Yes</v>
      </c>
      <c r="N8340" s="1" t="str">
        <f>IF(OR(BART_Rides[[#This Row],[Station Code]]="EM", BART_Rides[[#This Row],[Station Code]]="MT", BART_Rides[[#This Row],[Station Code]]="PL", BART_Rides[[#This Row],[Station Code]]="CC"), "Yes", "No")</f>
        <v>No</v>
      </c>
    </row>
    <row r="8341" spans="6:14">
      <c r="F8341" s="3">
        <v>44506</v>
      </c>
      <c r="G8341" s="1" t="s">
        <v>43</v>
      </c>
      <c r="H8341" s="1" t="s">
        <v>105</v>
      </c>
      <c r="I8341" s="1">
        <v>370</v>
      </c>
      <c r="J8341" s="1">
        <f>MONTH(BART_Rides[[#This Row],[Date]])</f>
        <v>11</v>
      </c>
      <c r="K8341" s="1">
        <f>WEEKDAY(BART_Rides[[#This Row],[Date]],2)</f>
        <v>6</v>
      </c>
      <c r="L8341" s="1" t="str">
        <f>LEFT(BART_Rides[[#This Row],[Lines]],1)</f>
        <v>Y</v>
      </c>
      <c r="M8341" s="1" t="str">
        <f>IF(BART_Rides[[#This Row],[FirstLetter]]="Y","Yes","No")</f>
        <v>Yes</v>
      </c>
      <c r="N8341" s="1" t="str">
        <f>IF(OR(BART_Rides[[#This Row],[Station Code]]="EM", BART_Rides[[#This Row],[Station Code]]="MT", BART_Rides[[#This Row],[Station Code]]="PL", BART_Rides[[#This Row],[Station Code]]="CC"), "Yes", "No")</f>
        <v>No</v>
      </c>
    </row>
    <row r="8342" spans="6:14">
      <c r="F8342" s="3">
        <v>44507</v>
      </c>
      <c r="G8342" s="1" t="s">
        <v>43</v>
      </c>
      <c r="H8342" s="1" t="s">
        <v>105</v>
      </c>
      <c r="I8342" s="1">
        <v>293</v>
      </c>
      <c r="J8342" s="1">
        <f>MONTH(BART_Rides[[#This Row],[Date]])</f>
        <v>11</v>
      </c>
      <c r="K8342" s="1">
        <f>WEEKDAY(BART_Rides[[#This Row],[Date]],2)</f>
        <v>7</v>
      </c>
      <c r="L8342" s="1" t="str">
        <f>LEFT(BART_Rides[[#This Row],[Lines]],1)</f>
        <v>Y</v>
      </c>
      <c r="M8342" s="1" t="str">
        <f>IF(BART_Rides[[#This Row],[FirstLetter]]="Y","Yes","No")</f>
        <v>Yes</v>
      </c>
      <c r="N8342" s="1" t="str">
        <f>IF(OR(BART_Rides[[#This Row],[Station Code]]="EM", BART_Rides[[#This Row],[Station Code]]="MT", BART_Rides[[#This Row],[Station Code]]="PL", BART_Rides[[#This Row],[Station Code]]="CC"), "Yes", "No")</f>
        <v>No</v>
      </c>
    </row>
    <row r="8343" spans="6:14">
      <c r="F8343" s="3">
        <v>44508</v>
      </c>
      <c r="G8343" s="1" t="s">
        <v>43</v>
      </c>
      <c r="H8343" s="1" t="s">
        <v>105</v>
      </c>
      <c r="I8343" s="1">
        <v>619</v>
      </c>
      <c r="J8343" s="1">
        <f>MONTH(BART_Rides[[#This Row],[Date]])</f>
        <v>11</v>
      </c>
      <c r="K8343" s="1">
        <f>WEEKDAY(BART_Rides[[#This Row],[Date]],2)</f>
        <v>1</v>
      </c>
      <c r="L8343" s="1" t="str">
        <f>LEFT(BART_Rides[[#This Row],[Lines]],1)</f>
        <v>Y</v>
      </c>
      <c r="M8343" s="1" t="str">
        <f>IF(BART_Rides[[#This Row],[FirstLetter]]="Y","Yes","No")</f>
        <v>Yes</v>
      </c>
      <c r="N8343" s="1" t="str">
        <f>IF(OR(BART_Rides[[#This Row],[Station Code]]="EM", BART_Rides[[#This Row],[Station Code]]="MT", BART_Rides[[#This Row],[Station Code]]="PL", BART_Rides[[#This Row],[Station Code]]="CC"), "Yes", "No")</f>
        <v>No</v>
      </c>
    </row>
    <row r="8344" spans="6:14">
      <c r="F8344" s="3">
        <v>44509</v>
      </c>
      <c r="G8344" s="1" t="s">
        <v>43</v>
      </c>
      <c r="H8344" s="1" t="s">
        <v>105</v>
      </c>
      <c r="I8344" s="1">
        <v>732</v>
      </c>
      <c r="J8344" s="1">
        <f>MONTH(BART_Rides[[#This Row],[Date]])</f>
        <v>11</v>
      </c>
      <c r="K8344" s="1">
        <f>WEEKDAY(BART_Rides[[#This Row],[Date]],2)</f>
        <v>2</v>
      </c>
      <c r="L8344" s="1" t="str">
        <f>LEFT(BART_Rides[[#This Row],[Lines]],1)</f>
        <v>Y</v>
      </c>
      <c r="M8344" s="1" t="str">
        <f>IF(BART_Rides[[#This Row],[FirstLetter]]="Y","Yes","No")</f>
        <v>Yes</v>
      </c>
      <c r="N8344" s="1" t="str">
        <f>IF(OR(BART_Rides[[#This Row],[Station Code]]="EM", BART_Rides[[#This Row],[Station Code]]="MT", BART_Rides[[#This Row],[Station Code]]="PL", BART_Rides[[#This Row],[Station Code]]="CC"), "Yes", "No")</f>
        <v>No</v>
      </c>
    </row>
    <row r="8345" spans="6:14">
      <c r="F8345" s="3">
        <v>44510</v>
      </c>
      <c r="G8345" s="1" t="s">
        <v>43</v>
      </c>
      <c r="H8345" s="1" t="s">
        <v>105</v>
      </c>
      <c r="I8345" s="1">
        <v>775</v>
      </c>
      <c r="J8345" s="1">
        <f>MONTH(BART_Rides[[#This Row],[Date]])</f>
        <v>11</v>
      </c>
      <c r="K8345" s="1">
        <f>WEEKDAY(BART_Rides[[#This Row],[Date]],2)</f>
        <v>3</v>
      </c>
      <c r="L8345" s="1" t="str">
        <f>LEFT(BART_Rides[[#This Row],[Lines]],1)</f>
        <v>Y</v>
      </c>
      <c r="M8345" s="1" t="str">
        <f>IF(BART_Rides[[#This Row],[FirstLetter]]="Y","Yes","No")</f>
        <v>Yes</v>
      </c>
      <c r="N8345" s="1" t="str">
        <f>IF(OR(BART_Rides[[#This Row],[Station Code]]="EM", BART_Rides[[#This Row],[Station Code]]="MT", BART_Rides[[#This Row],[Station Code]]="PL", BART_Rides[[#This Row],[Station Code]]="CC"), "Yes", "No")</f>
        <v>No</v>
      </c>
    </row>
    <row r="8346" spans="6:14">
      <c r="F8346" s="3">
        <v>44511</v>
      </c>
      <c r="G8346" s="1" t="s">
        <v>43</v>
      </c>
      <c r="H8346" s="1" t="s">
        <v>105</v>
      </c>
      <c r="I8346" s="1">
        <v>656</v>
      </c>
      <c r="J8346" s="1">
        <f>MONTH(BART_Rides[[#This Row],[Date]])</f>
        <v>11</v>
      </c>
      <c r="K8346" s="1">
        <f>WEEKDAY(BART_Rides[[#This Row],[Date]],2)</f>
        <v>4</v>
      </c>
      <c r="L8346" s="1" t="str">
        <f>LEFT(BART_Rides[[#This Row],[Lines]],1)</f>
        <v>Y</v>
      </c>
      <c r="M8346" s="1" t="str">
        <f>IF(BART_Rides[[#This Row],[FirstLetter]]="Y","Yes","No")</f>
        <v>Yes</v>
      </c>
      <c r="N8346" s="1" t="str">
        <f>IF(OR(BART_Rides[[#This Row],[Station Code]]="EM", BART_Rides[[#This Row],[Station Code]]="MT", BART_Rides[[#This Row],[Station Code]]="PL", BART_Rides[[#This Row],[Station Code]]="CC"), "Yes", "No")</f>
        <v>No</v>
      </c>
    </row>
    <row r="8347" spans="6:14">
      <c r="F8347" s="3">
        <v>44512</v>
      </c>
      <c r="G8347" s="1" t="s">
        <v>43</v>
      </c>
      <c r="H8347" s="1" t="s">
        <v>105</v>
      </c>
      <c r="I8347" s="1">
        <v>647</v>
      </c>
      <c r="J8347" s="1">
        <f>MONTH(BART_Rides[[#This Row],[Date]])</f>
        <v>11</v>
      </c>
      <c r="K8347" s="1">
        <f>WEEKDAY(BART_Rides[[#This Row],[Date]],2)</f>
        <v>5</v>
      </c>
      <c r="L8347" s="1" t="str">
        <f>LEFT(BART_Rides[[#This Row],[Lines]],1)</f>
        <v>Y</v>
      </c>
      <c r="M8347" s="1" t="str">
        <f>IF(BART_Rides[[#This Row],[FirstLetter]]="Y","Yes","No")</f>
        <v>Yes</v>
      </c>
      <c r="N8347" s="1" t="str">
        <f>IF(OR(BART_Rides[[#This Row],[Station Code]]="EM", BART_Rides[[#This Row],[Station Code]]="MT", BART_Rides[[#This Row],[Station Code]]="PL", BART_Rides[[#This Row],[Station Code]]="CC"), "Yes", "No")</f>
        <v>No</v>
      </c>
    </row>
    <row r="8348" spans="6:14">
      <c r="F8348" s="3">
        <v>44513</v>
      </c>
      <c r="G8348" s="1" t="s">
        <v>43</v>
      </c>
      <c r="H8348" s="1" t="s">
        <v>105</v>
      </c>
      <c r="I8348" s="1">
        <v>428</v>
      </c>
      <c r="J8348" s="1">
        <f>MONTH(BART_Rides[[#This Row],[Date]])</f>
        <v>11</v>
      </c>
      <c r="K8348" s="1">
        <f>WEEKDAY(BART_Rides[[#This Row],[Date]],2)</f>
        <v>6</v>
      </c>
      <c r="L8348" s="1" t="str">
        <f>LEFT(BART_Rides[[#This Row],[Lines]],1)</f>
        <v>Y</v>
      </c>
      <c r="M8348" s="1" t="str">
        <f>IF(BART_Rides[[#This Row],[FirstLetter]]="Y","Yes","No")</f>
        <v>Yes</v>
      </c>
      <c r="N8348" s="1" t="str">
        <f>IF(OR(BART_Rides[[#This Row],[Station Code]]="EM", BART_Rides[[#This Row],[Station Code]]="MT", BART_Rides[[#This Row],[Station Code]]="PL", BART_Rides[[#This Row],[Station Code]]="CC"), "Yes", "No")</f>
        <v>No</v>
      </c>
    </row>
    <row r="8349" spans="6:14">
      <c r="F8349" s="3">
        <v>44514</v>
      </c>
      <c r="G8349" s="1" t="s">
        <v>43</v>
      </c>
      <c r="H8349" s="1" t="s">
        <v>105</v>
      </c>
      <c r="I8349" s="1">
        <v>266</v>
      </c>
      <c r="J8349" s="1">
        <f>MONTH(BART_Rides[[#This Row],[Date]])</f>
        <v>11</v>
      </c>
      <c r="K8349" s="1">
        <f>WEEKDAY(BART_Rides[[#This Row],[Date]],2)</f>
        <v>7</v>
      </c>
      <c r="L8349" s="1" t="str">
        <f>LEFT(BART_Rides[[#This Row],[Lines]],1)</f>
        <v>Y</v>
      </c>
      <c r="M8349" s="1" t="str">
        <f>IF(BART_Rides[[#This Row],[FirstLetter]]="Y","Yes","No")</f>
        <v>Yes</v>
      </c>
      <c r="N8349" s="1" t="str">
        <f>IF(OR(BART_Rides[[#This Row],[Station Code]]="EM", BART_Rides[[#This Row],[Station Code]]="MT", BART_Rides[[#This Row],[Station Code]]="PL", BART_Rides[[#This Row],[Station Code]]="CC"), "Yes", "No")</f>
        <v>No</v>
      </c>
    </row>
    <row r="8350" spans="6:14">
      <c r="F8350" s="3">
        <v>44515</v>
      </c>
      <c r="G8350" s="1" t="s">
        <v>43</v>
      </c>
      <c r="H8350" s="1" t="s">
        <v>105</v>
      </c>
      <c r="I8350" s="1">
        <v>613</v>
      </c>
      <c r="J8350" s="1">
        <f>MONTH(BART_Rides[[#This Row],[Date]])</f>
        <v>11</v>
      </c>
      <c r="K8350" s="1">
        <f>WEEKDAY(BART_Rides[[#This Row],[Date]],2)</f>
        <v>1</v>
      </c>
      <c r="L8350" s="1" t="str">
        <f>LEFT(BART_Rides[[#This Row],[Lines]],1)</f>
        <v>Y</v>
      </c>
      <c r="M8350" s="1" t="str">
        <f>IF(BART_Rides[[#This Row],[FirstLetter]]="Y","Yes","No")</f>
        <v>Yes</v>
      </c>
      <c r="N8350" s="1" t="str">
        <f>IF(OR(BART_Rides[[#This Row],[Station Code]]="EM", BART_Rides[[#This Row],[Station Code]]="MT", BART_Rides[[#This Row],[Station Code]]="PL", BART_Rides[[#This Row],[Station Code]]="CC"), "Yes", "No")</f>
        <v>No</v>
      </c>
    </row>
    <row r="8351" spans="6:14">
      <c r="F8351" s="3">
        <v>44516</v>
      </c>
      <c r="G8351" s="1" t="s">
        <v>43</v>
      </c>
      <c r="H8351" s="1" t="s">
        <v>105</v>
      </c>
      <c r="I8351" s="1">
        <v>719</v>
      </c>
      <c r="J8351" s="1">
        <f>MONTH(BART_Rides[[#This Row],[Date]])</f>
        <v>11</v>
      </c>
      <c r="K8351" s="1">
        <f>WEEKDAY(BART_Rides[[#This Row],[Date]],2)</f>
        <v>2</v>
      </c>
      <c r="L8351" s="1" t="str">
        <f>LEFT(BART_Rides[[#This Row],[Lines]],1)</f>
        <v>Y</v>
      </c>
      <c r="M8351" s="1" t="str">
        <f>IF(BART_Rides[[#This Row],[FirstLetter]]="Y","Yes","No")</f>
        <v>Yes</v>
      </c>
      <c r="N8351" s="1" t="str">
        <f>IF(OR(BART_Rides[[#This Row],[Station Code]]="EM", BART_Rides[[#This Row],[Station Code]]="MT", BART_Rides[[#This Row],[Station Code]]="PL", BART_Rides[[#This Row],[Station Code]]="CC"), "Yes", "No")</f>
        <v>No</v>
      </c>
    </row>
    <row r="8352" spans="6:14">
      <c r="F8352" s="3">
        <v>44517</v>
      </c>
      <c r="G8352" s="1" t="s">
        <v>43</v>
      </c>
      <c r="H8352" s="1" t="s">
        <v>105</v>
      </c>
      <c r="I8352" s="1">
        <v>752</v>
      </c>
      <c r="J8352" s="1">
        <f>MONTH(BART_Rides[[#This Row],[Date]])</f>
        <v>11</v>
      </c>
      <c r="K8352" s="1">
        <f>WEEKDAY(BART_Rides[[#This Row],[Date]],2)</f>
        <v>3</v>
      </c>
      <c r="L8352" s="1" t="str">
        <f>LEFT(BART_Rides[[#This Row],[Lines]],1)</f>
        <v>Y</v>
      </c>
      <c r="M8352" s="1" t="str">
        <f>IF(BART_Rides[[#This Row],[FirstLetter]]="Y","Yes","No")</f>
        <v>Yes</v>
      </c>
      <c r="N8352" s="1" t="str">
        <f>IF(OR(BART_Rides[[#This Row],[Station Code]]="EM", BART_Rides[[#This Row],[Station Code]]="MT", BART_Rides[[#This Row],[Station Code]]="PL", BART_Rides[[#This Row],[Station Code]]="CC"), "Yes", "No")</f>
        <v>No</v>
      </c>
    </row>
    <row r="8353" spans="6:14">
      <c r="F8353" s="3">
        <v>44518</v>
      </c>
      <c r="G8353" s="1" t="s">
        <v>43</v>
      </c>
      <c r="H8353" s="1" t="s">
        <v>105</v>
      </c>
      <c r="I8353" s="1">
        <v>759</v>
      </c>
      <c r="J8353" s="1">
        <f>MONTH(BART_Rides[[#This Row],[Date]])</f>
        <v>11</v>
      </c>
      <c r="K8353" s="1">
        <f>WEEKDAY(BART_Rides[[#This Row],[Date]],2)</f>
        <v>4</v>
      </c>
      <c r="L8353" s="1" t="str">
        <f>LEFT(BART_Rides[[#This Row],[Lines]],1)</f>
        <v>Y</v>
      </c>
      <c r="M8353" s="1" t="str">
        <f>IF(BART_Rides[[#This Row],[FirstLetter]]="Y","Yes","No")</f>
        <v>Yes</v>
      </c>
      <c r="N8353" s="1" t="str">
        <f>IF(OR(BART_Rides[[#This Row],[Station Code]]="EM", BART_Rides[[#This Row],[Station Code]]="MT", BART_Rides[[#This Row],[Station Code]]="PL", BART_Rides[[#This Row],[Station Code]]="CC"), "Yes", "No")</f>
        <v>No</v>
      </c>
    </row>
    <row r="8354" spans="6:14">
      <c r="F8354" s="3">
        <v>44519</v>
      </c>
      <c r="G8354" s="1" t="s">
        <v>43</v>
      </c>
      <c r="H8354" s="1" t="s">
        <v>105</v>
      </c>
      <c r="I8354" s="1">
        <v>649</v>
      </c>
      <c r="J8354" s="1">
        <f>MONTH(BART_Rides[[#This Row],[Date]])</f>
        <v>11</v>
      </c>
      <c r="K8354" s="1">
        <f>WEEKDAY(BART_Rides[[#This Row],[Date]],2)</f>
        <v>5</v>
      </c>
      <c r="L8354" s="1" t="str">
        <f>LEFT(BART_Rides[[#This Row],[Lines]],1)</f>
        <v>Y</v>
      </c>
      <c r="M8354" s="1" t="str">
        <f>IF(BART_Rides[[#This Row],[FirstLetter]]="Y","Yes","No")</f>
        <v>Yes</v>
      </c>
      <c r="N8354" s="1" t="str">
        <f>IF(OR(BART_Rides[[#This Row],[Station Code]]="EM", BART_Rides[[#This Row],[Station Code]]="MT", BART_Rides[[#This Row],[Station Code]]="PL", BART_Rides[[#This Row],[Station Code]]="CC"), "Yes", "No")</f>
        <v>No</v>
      </c>
    </row>
    <row r="8355" spans="6:14">
      <c r="F8355" s="3">
        <v>44520</v>
      </c>
      <c r="G8355" s="1" t="s">
        <v>43</v>
      </c>
      <c r="H8355" s="1" t="s">
        <v>105</v>
      </c>
      <c r="I8355" s="1">
        <v>380</v>
      </c>
      <c r="J8355" s="1">
        <f>MONTH(BART_Rides[[#This Row],[Date]])</f>
        <v>11</v>
      </c>
      <c r="K8355" s="1">
        <f>WEEKDAY(BART_Rides[[#This Row],[Date]],2)</f>
        <v>6</v>
      </c>
      <c r="L8355" s="1" t="str">
        <f>LEFT(BART_Rides[[#This Row],[Lines]],1)</f>
        <v>Y</v>
      </c>
      <c r="M8355" s="1" t="str">
        <f>IF(BART_Rides[[#This Row],[FirstLetter]]="Y","Yes","No")</f>
        <v>Yes</v>
      </c>
      <c r="N8355" s="1" t="str">
        <f>IF(OR(BART_Rides[[#This Row],[Station Code]]="EM", BART_Rides[[#This Row],[Station Code]]="MT", BART_Rides[[#This Row],[Station Code]]="PL", BART_Rides[[#This Row],[Station Code]]="CC"), "Yes", "No")</f>
        <v>No</v>
      </c>
    </row>
    <row r="8356" spans="6:14">
      <c r="F8356" s="3">
        <v>44521</v>
      </c>
      <c r="G8356" s="1" t="s">
        <v>43</v>
      </c>
      <c r="H8356" s="1" t="s">
        <v>105</v>
      </c>
      <c r="I8356" s="1">
        <v>302</v>
      </c>
      <c r="J8356" s="1">
        <f>MONTH(BART_Rides[[#This Row],[Date]])</f>
        <v>11</v>
      </c>
      <c r="K8356" s="1">
        <f>WEEKDAY(BART_Rides[[#This Row],[Date]],2)</f>
        <v>7</v>
      </c>
      <c r="L8356" s="1" t="str">
        <f>LEFT(BART_Rides[[#This Row],[Lines]],1)</f>
        <v>Y</v>
      </c>
      <c r="M8356" s="1" t="str">
        <f>IF(BART_Rides[[#This Row],[FirstLetter]]="Y","Yes","No")</f>
        <v>Yes</v>
      </c>
      <c r="N8356" s="1" t="str">
        <f>IF(OR(BART_Rides[[#This Row],[Station Code]]="EM", BART_Rides[[#This Row],[Station Code]]="MT", BART_Rides[[#This Row],[Station Code]]="PL", BART_Rides[[#This Row],[Station Code]]="CC"), "Yes", "No")</f>
        <v>No</v>
      </c>
    </row>
    <row r="8357" spans="6:14">
      <c r="F8357" s="3">
        <v>44522</v>
      </c>
      <c r="G8357" s="1" t="s">
        <v>43</v>
      </c>
      <c r="H8357" s="1" t="s">
        <v>105</v>
      </c>
      <c r="I8357" s="1">
        <v>559</v>
      </c>
      <c r="J8357" s="1">
        <f>MONTH(BART_Rides[[#This Row],[Date]])</f>
        <v>11</v>
      </c>
      <c r="K8357" s="1">
        <f>WEEKDAY(BART_Rides[[#This Row],[Date]],2)</f>
        <v>1</v>
      </c>
      <c r="L8357" s="1" t="str">
        <f>LEFT(BART_Rides[[#This Row],[Lines]],1)</f>
        <v>Y</v>
      </c>
      <c r="M8357" s="1" t="str">
        <f>IF(BART_Rides[[#This Row],[FirstLetter]]="Y","Yes","No")</f>
        <v>Yes</v>
      </c>
      <c r="N8357" s="1" t="str">
        <f>IF(OR(BART_Rides[[#This Row],[Station Code]]="EM", BART_Rides[[#This Row],[Station Code]]="MT", BART_Rides[[#This Row],[Station Code]]="PL", BART_Rides[[#This Row],[Station Code]]="CC"), "Yes", "No")</f>
        <v>No</v>
      </c>
    </row>
    <row r="8358" spans="6:14">
      <c r="F8358" s="3">
        <v>44523</v>
      </c>
      <c r="G8358" s="1" t="s">
        <v>43</v>
      </c>
      <c r="H8358" s="1" t="s">
        <v>105</v>
      </c>
      <c r="I8358" s="1">
        <v>569</v>
      </c>
      <c r="J8358" s="1">
        <f>MONTH(BART_Rides[[#This Row],[Date]])</f>
        <v>11</v>
      </c>
      <c r="K8358" s="1">
        <f>WEEKDAY(BART_Rides[[#This Row],[Date]],2)</f>
        <v>2</v>
      </c>
      <c r="L8358" s="1" t="str">
        <f>LEFT(BART_Rides[[#This Row],[Lines]],1)</f>
        <v>Y</v>
      </c>
      <c r="M8358" s="1" t="str">
        <f>IF(BART_Rides[[#This Row],[FirstLetter]]="Y","Yes","No")</f>
        <v>Yes</v>
      </c>
      <c r="N8358" s="1" t="str">
        <f>IF(OR(BART_Rides[[#This Row],[Station Code]]="EM", BART_Rides[[#This Row],[Station Code]]="MT", BART_Rides[[#This Row],[Station Code]]="PL", BART_Rides[[#This Row],[Station Code]]="CC"), "Yes", "No")</f>
        <v>No</v>
      </c>
    </row>
    <row r="8359" spans="6:14">
      <c r="F8359" s="3">
        <v>44524</v>
      </c>
      <c r="G8359" s="1" t="s">
        <v>43</v>
      </c>
      <c r="H8359" s="1" t="s">
        <v>105</v>
      </c>
      <c r="I8359" s="1">
        <v>561</v>
      </c>
      <c r="J8359" s="1">
        <f>MONTH(BART_Rides[[#This Row],[Date]])</f>
        <v>11</v>
      </c>
      <c r="K8359" s="1">
        <f>WEEKDAY(BART_Rides[[#This Row],[Date]],2)</f>
        <v>3</v>
      </c>
      <c r="L8359" s="1" t="str">
        <f>LEFT(BART_Rides[[#This Row],[Lines]],1)</f>
        <v>Y</v>
      </c>
      <c r="M8359" s="1" t="str">
        <f>IF(BART_Rides[[#This Row],[FirstLetter]]="Y","Yes","No")</f>
        <v>Yes</v>
      </c>
      <c r="N8359" s="1" t="str">
        <f>IF(OR(BART_Rides[[#This Row],[Station Code]]="EM", BART_Rides[[#This Row],[Station Code]]="MT", BART_Rides[[#This Row],[Station Code]]="PL", BART_Rides[[#This Row],[Station Code]]="CC"), "Yes", "No")</f>
        <v>No</v>
      </c>
    </row>
    <row r="8360" spans="6:14">
      <c r="F8360" s="3">
        <v>44525</v>
      </c>
      <c r="G8360" s="1" t="s">
        <v>43</v>
      </c>
      <c r="H8360" s="1" t="s">
        <v>105</v>
      </c>
      <c r="I8360" s="1">
        <v>228</v>
      </c>
      <c r="J8360" s="1">
        <f>MONTH(BART_Rides[[#This Row],[Date]])</f>
        <v>11</v>
      </c>
      <c r="K8360" s="1">
        <f>WEEKDAY(BART_Rides[[#This Row],[Date]],2)</f>
        <v>4</v>
      </c>
      <c r="L8360" s="1" t="str">
        <f>LEFT(BART_Rides[[#This Row],[Lines]],1)</f>
        <v>Y</v>
      </c>
      <c r="M8360" s="1" t="str">
        <f>IF(BART_Rides[[#This Row],[FirstLetter]]="Y","Yes","No")</f>
        <v>Yes</v>
      </c>
      <c r="N8360" s="1" t="str">
        <f>IF(OR(BART_Rides[[#This Row],[Station Code]]="EM", BART_Rides[[#This Row],[Station Code]]="MT", BART_Rides[[#This Row],[Station Code]]="PL", BART_Rides[[#This Row],[Station Code]]="CC"), "Yes", "No")</f>
        <v>No</v>
      </c>
    </row>
    <row r="8361" spans="6:14">
      <c r="F8361" s="3">
        <v>44526</v>
      </c>
      <c r="G8361" s="1" t="s">
        <v>43</v>
      </c>
      <c r="H8361" s="1" t="s">
        <v>105</v>
      </c>
      <c r="I8361" s="1">
        <v>428</v>
      </c>
      <c r="J8361" s="1">
        <f>MONTH(BART_Rides[[#This Row],[Date]])</f>
        <v>11</v>
      </c>
      <c r="K8361" s="1">
        <f>WEEKDAY(BART_Rides[[#This Row],[Date]],2)</f>
        <v>5</v>
      </c>
      <c r="L8361" s="1" t="str">
        <f>LEFT(BART_Rides[[#This Row],[Lines]],1)</f>
        <v>Y</v>
      </c>
      <c r="M8361" s="1" t="str">
        <f>IF(BART_Rides[[#This Row],[FirstLetter]]="Y","Yes","No")</f>
        <v>Yes</v>
      </c>
      <c r="N8361" s="1" t="str">
        <f>IF(OR(BART_Rides[[#This Row],[Station Code]]="EM", BART_Rides[[#This Row],[Station Code]]="MT", BART_Rides[[#This Row],[Station Code]]="PL", BART_Rides[[#This Row],[Station Code]]="CC"), "Yes", "No")</f>
        <v>No</v>
      </c>
    </row>
    <row r="8362" spans="6:14">
      <c r="F8362" s="3">
        <v>44527</v>
      </c>
      <c r="G8362" s="1" t="s">
        <v>43</v>
      </c>
      <c r="H8362" s="1" t="s">
        <v>105</v>
      </c>
      <c r="I8362" s="1">
        <v>385</v>
      </c>
      <c r="J8362" s="1">
        <f>MONTH(BART_Rides[[#This Row],[Date]])</f>
        <v>11</v>
      </c>
      <c r="K8362" s="1">
        <f>WEEKDAY(BART_Rides[[#This Row],[Date]],2)</f>
        <v>6</v>
      </c>
      <c r="L8362" s="1" t="str">
        <f>LEFT(BART_Rides[[#This Row],[Lines]],1)</f>
        <v>Y</v>
      </c>
      <c r="M8362" s="1" t="str">
        <f>IF(BART_Rides[[#This Row],[FirstLetter]]="Y","Yes","No")</f>
        <v>Yes</v>
      </c>
      <c r="N8362" s="1" t="str">
        <f>IF(OR(BART_Rides[[#This Row],[Station Code]]="EM", BART_Rides[[#This Row],[Station Code]]="MT", BART_Rides[[#This Row],[Station Code]]="PL", BART_Rides[[#This Row],[Station Code]]="CC"), "Yes", "No")</f>
        <v>No</v>
      </c>
    </row>
    <row r="8363" spans="6:14">
      <c r="F8363" s="3">
        <v>44528</v>
      </c>
      <c r="G8363" s="1" t="s">
        <v>43</v>
      </c>
      <c r="H8363" s="1" t="s">
        <v>105</v>
      </c>
      <c r="I8363" s="1">
        <v>253</v>
      </c>
      <c r="J8363" s="1">
        <f>MONTH(BART_Rides[[#This Row],[Date]])</f>
        <v>11</v>
      </c>
      <c r="K8363" s="1">
        <f>WEEKDAY(BART_Rides[[#This Row],[Date]],2)</f>
        <v>7</v>
      </c>
      <c r="L8363" s="1" t="str">
        <f>LEFT(BART_Rides[[#This Row],[Lines]],1)</f>
        <v>Y</v>
      </c>
      <c r="M8363" s="1" t="str">
        <f>IF(BART_Rides[[#This Row],[FirstLetter]]="Y","Yes","No")</f>
        <v>Yes</v>
      </c>
      <c r="N8363" s="1" t="str">
        <f>IF(OR(BART_Rides[[#This Row],[Station Code]]="EM", BART_Rides[[#This Row],[Station Code]]="MT", BART_Rides[[#This Row],[Station Code]]="PL", BART_Rides[[#This Row],[Station Code]]="CC"), "Yes", "No")</f>
        <v>No</v>
      </c>
    </row>
    <row r="8364" spans="6:14">
      <c r="F8364" s="3">
        <v>44529</v>
      </c>
      <c r="G8364" s="1" t="s">
        <v>43</v>
      </c>
      <c r="H8364" s="1" t="s">
        <v>105</v>
      </c>
      <c r="I8364" s="1">
        <v>643</v>
      </c>
      <c r="J8364" s="1">
        <f>MONTH(BART_Rides[[#This Row],[Date]])</f>
        <v>11</v>
      </c>
      <c r="K8364" s="1">
        <f>WEEKDAY(BART_Rides[[#This Row],[Date]],2)</f>
        <v>1</v>
      </c>
      <c r="L8364" s="1" t="str">
        <f>LEFT(BART_Rides[[#This Row],[Lines]],1)</f>
        <v>Y</v>
      </c>
      <c r="M8364" s="1" t="str">
        <f>IF(BART_Rides[[#This Row],[FirstLetter]]="Y","Yes","No")</f>
        <v>Yes</v>
      </c>
      <c r="N8364" s="1" t="str">
        <f>IF(OR(BART_Rides[[#This Row],[Station Code]]="EM", BART_Rides[[#This Row],[Station Code]]="MT", BART_Rides[[#This Row],[Station Code]]="PL", BART_Rides[[#This Row],[Station Code]]="CC"), "Yes", "No")</f>
        <v>No</v>
      </c>
    </row>
    <row r="8365" spans="6:14">
      <c r="F8365" s="3">
        <v>44530</v>
      </c>
      <c r="G8365" s="1" t="s">
        <v>43</v>
      </c>
      <c r="H8365" s="1" t="s">
        <v>105</v>
      </c>
      <c r="I8365" s="1">
        <v>732</v>
      </c>
      <c r="J8365" s="1">
        <f>MONTH(BART_Rides[[#This Row],[Date]])</f>
        <v>11</v>
      </c>
      <c r="K8365" s="1">
        <f>WEEKDAY(BART_Rides[[#This Row],[Date]],2)</f>
        <v>2</v>
      </c>
      <c r="L8365" s="1" t="str">
        <f>LEFT(BART_Rides[[#This Row],[Lines]],1)</f>
        <v>Y</v>
      </c>
      <c r="M8365" s="1" t="str">
        <f>IF(BART_Rides[[#This Row],[FirstLetter]]="Y","Yes","No")</f>
        <v>Yes</v>
      </c>
      <c r="N8365" s="1" t="str">
        <f>IF(OR(BART_Rides[[#This Row],[Station Code]]="EM", BART_Rides[[#This Row],[Station Code]]="MT", BART_Rides[[#This Row],[Station Code]]="PL", BART_Rides[[#This Row],[Station Code]]="CC"), "Yes", "No")</f>
        <v>No</v>
      </c>
    </row>
    <row r="8366" spans="6:14">
      <c r="F8366" s="3">
        <v>44531</v>
      </c>
      <c r="G8366" s="1" t="s">
        <v>43</v>
      </c>
      <c r="H8366" s="1" t="s">
        <v>105</v>
      </c>
      <c r="I8366" s="1">
        <v>708</v>
      </c>
      <c r="J8366" s="1">
        <f>MONTH(BART_Rides[[#This Row],[Date]])</f>
        <v>12</v>
      </c>
      <c r="K8366" s="1">
        <f>WEEKDAY(BART_Rides[[#This Row],[Date]],2)</f>
        <v>3</v>
      </c>
      <c r="L8366" s="1" t="str">
        <f>LEFT(BART_Rides[[#This Row],[Lines]],1)</f>
        <v>Y</v>
      </c>
      <c r="M8366" s="1" t="str">
        <f>IF(BART_Rides[[#This Row],[FirstLetter]]="Y","Yes","No")</f>
        <v>Yes</v>
      </c>
      <c r="N8366" s="1" t="str">
        <f>IF(OR(BART_Rides[[#This Row],[Station Code]]="EM", BART_Rides[[#This Row],[Station Code]]="MT", BART_Rides[[#This Row],[Station Code]]="PL", BART_Rides[[#This Row],[Station Code]]="CC"), "Yes", "No")</f>
        <v>No</v>
      </c>
    </row>
    <row r="8367" spans="6:14">
      <c r="F8367" s="3">
        <v>44532</v>
      </c>
      <c r="G8367" s="1" t="s">
        <v>43</v>
      </c>
      <c r="H8367" s="1" t="s">
        <v>105</v>
      </c>
      <c r="I8367" s="1">
        <v>711</v>
      </c>
      <c r="J8367" s="1">
        <f>MONTH(BART_Rides[[#This Row],[Date]])</f>
        <v>12</v>
      </c>
      <c r="K8367" s="1">
        <f>WEEKDAY(BART_Rides[[#This Row],[Date]],2)</f>
        <v>4</v>
      </c>
      <c r="L8367" s="1" t="str">
        <f>LEFT(BART_Rides[[#This Row],[Lines]],1)</f>
        <v>Y</v>
      </c>
      <c r="M8367" s="1" t="str">
        <f>IF(BART_Rides[[#This Row],[FirstLetter]]="Y","Yes","No")</f>
        <v>Yes</v>
      </c>
      <c r="N8367" s="1" t="str">
        <f>IF(OR(BART_Rides[[#This Row],[Station Code]]="EM", BART_Rides[[#This Row],[Station Code]]="MT", BART_Rides[[#This Row],[Station Code]]="PL", BART_Rides[[#This Row],[Station Code]]="CC"), "Yes", "No")</f>
        <v>No</v>
      </c>
    </row>
    <row r="8368" spans="6:14">
      <c r="F8368" s="3">
        <v>44533</v>
      </c>
      <c r="G8368" s="1" t="s">
        <v>43</v>
      </c>
      <c r="H8368" s="1" t="s">
        <v>105</v>
      </c>
      <c r="I8368" s="1">
        <v>679</v>
      </c>
      <c r="J8368" s="1">
        <f>MONTH(BART_Rides[[#This Row],[Date]])</f>
        <v>12</v>
      </c>
      <c r="K8368" s="1">
        <f>WEEKDAY(BART_Rides[[#This Row],[Date]],2)</f>
        <v>5</v>
      </c>
      <c r="L8368" s="1" t="str">
        <f>LEFT(BART_Rides[[#This Row],[Lines]],1)</f>
        <v>Y</v>
      </c>
      <c r="M8368" s="1" t="str">
        <f>IF(BART_Rides[[#This Row],[FirstLetter]]="Y","Yes","No")</f>
        <v>Yes</v>
      </c>
      <c r="N8368" s="1" t="str">
        <f>IF(OR(BART_Rides[[#This Row],[Station Code]]="EM", BART_Rides[[#This Row],[Station Code]]="MT", BART_Rides[[#This Row],[Station Code]]="PL", BART_Rides[[#This Row],[Station Code]]="CC"), "Yes", "No")</f>
        <v>No</v>
      </c>
    </row>
    <row r="8369" spans="6:14">
      <c r="F8369" s="3">
        <v>44534</v>
      </c>
      <c r="G8369" s="1" t="s">
        <v>43</v>
      </c>
      <c r="H8369" s="1" t="s">
        <v>105</v>
      </c>
      <c r="I8369" s="1">
        <v>370</v>
      </c>
      <c r="J8369" s="1">
        <f>MONTH(BART_Rides[[#This Row],[Date]])</f>
        <v>12</v>
      </c>
      <c r="K8369" s="1">
        <f>WEEKDAY(BART_Rides[[#This Row],[Date]],2)</f>
        <v>6</v>
      </c>
      <c r="L8369" s="1" t="str">
        <f>LEFT(BART_Rides[[#This Row],[Lines]],1)</f>
        <v>Y</v>
      </c>
      <c r="M8369" s="1" t="str">
        <f>IF(BART_Rides[[#This Row],[FirstLetter]]="Y","Yes","No")</f>
        <v>Yes</v>
      </c>
      <c r="N8369" s="1" t="str">
        <f>IF(OR(BART_Rides[[#This Row],[Station Code]]="EM", BART_Rides[[#This Row],[Station Code]]="MT", BART_Rides[[#This Row],[Station Code]]="PL", BART_Rides[[#This Row],[Station Code]]="CC"), "Yes", "No")</f>
        <v>No</v>
      </c>
    </row>
    <row r="8370" spans="6:14">
      <c r="F8370" s="3">
        <v>44535</v>
      </c>
      <c r="G8370" s="1" t="s">
        <v>43</v>
      </c>
      <c r="H8370" s="1" t="s">
        <v>105</v>
      </c>
      <c r="I8370" s="1">
        <v>245</v>
      </c>
      <c r="J8370" s="1">
        <f>MONTH(BART_Rides[[#This Row],[Date]])</f>
        <v>12</v>
      </c>
      <c r="K8370" s="1">
        <f>WEEKDAY(BART_Rides[[#This Row],[Date]],2)</f>
        <v>7</v>
      </c>
      <c r="L8370" s="1" t="str">
        <f>LEFT(BART_Rides[[#This Row],[Lines]],1)</f>
        <v>Y</v>
      </c>
      <c r="M8370" s="1" t="str">
        <f>IF(BART_Rides[[#This Row],[FirstLetter]]="Y","Yes","No")</f>
        <v>Yes</v>
      </c>
      <c r="N8370" s="1" t="str">
        <f>IF(OR(BART_Rides[[#This Row],[Station Code]]="EM", BART_Rides[[#This Row],[Station Code]]="MT", BART_Rides[[#This Row],[Station Code]]="PL", BART_Rides[[#This Row],[Station Code]]="CC"), "Yes", "No")</f>
        <v>No</v>
      </c>
    </row>
    <row r="8371" spans="6:14">
      <c r="F8371" s="3">
        <v>44536</v>
      </c>
      <c r="G8371" s="1" t="s">
        <v>43</v>
      </c>
      <c r="H8371" s="1" t="s">
        <v>105</v>
      </c>
      <c r="I8371" s="1">
        <v>648</v>
      </c>
      <c r="J8371" s="1">
        <f>MONTH(BART_Rides[[#This Row],[Date]])</f>
        <v>12</v>
      </c>
      <c r="K8371" s="1">
        <f>WEEKDAY(BART_Rides[[#This Row],[Date]],2)</f>
        <v>1</v>
      </c>
      <c r="L8371" s="1" t="str">
        <f>LEFT(BART_Rides[[#This Row],[Lines]],1)</f>
        <v>Y</v>
      </c>
      <c r="M8371" s="1" t="str">
        <f>IF(BART_Rides[[#This Row],[FirstLetter]]="Y","Yes","No")</f>
        <v>Yes</v>
      </c>
      <c r="N8371" s="1" t="str">
        <f>IF(OR(BART_Rides[[#This Row],[Station Code]]="EM", BART_Rides[[#This Row],[Station Code]]="MT", BART_Rides[[#This Row],[Station Code]]="PL", BART_Rides[[#This Row],[Station Code]]="CC"), "Yes", "No")</f>
        <v>No</v>
      </c>
    </row>
    <row r="8372" spans="6:14">
      <c r="F8372" s="3">
        <v>44537</v>
      </c>
      <c r="G8372" s="1" t="s">
        <v>43</v>
      </c>
      <c r="H8372" s="1" t="s">
        <v>105</v>
      </c>
      <c r="I8372" s="1">
        <v>732</v>
      </c>
      <c r="J8372" s="1">
        <f>MONTH(BART_Rides[[#This Row],[Date]])</f>
        <v>12</v>
      </c>
      <c r="K8372" s="1">
        <f>WEEKDAY(BART_Rides[[#This Row],[Date]],2)</f>
        <v>2</v>
      </c>
      <c r="L8372" s="1" t="str">
        <f>LEFT(BART_Rides[[#This Row],[Lines]],1)</f>
        <v>Y</v>
      </c>
      <c r="M8372" s="1" t="str">
        <f>IF(BART_Rides[[#This Row],[FirstLetter]]="Y","Yes","No")</f>
        <v>Yes</v>
      </c>
      <c r="N8372" s="1" t="str">
        <f>IF(OR(BART_Rides[[#This Row],[Station Code]]="EM", BART_Rides[[#This Row],[Station Code]]="MT", BART_Rides[[#This Row],[Station Code]]="PL", BART_Rides[[#This Row],[Station Code]]="CC"), "Yes", "No")</f>
        <v>No</v>
      </c>
    </row>
    <row r="8373" spans="6:14">
      <c r="F8373" s="3">
        <v>44538</v>
      </c>
      <c r="G8373" s="1" t="s">
        <v>43</v>
      </c>
      <c r="H8373" s="1" t="s">
        <v>105</v>
      </c>
      <c r="I8373" s="1">
        <v>746</v>
      </c>
      <c r="J8373" s="1">
        <f>MONTH(BART_Rides[[#This Row],[Date]])</f>
        <v>12</v>
      </c>
      <c r="K8373" s="1">
        <f>WEEKDAY(BART_Rides[[#This Row],[Date]],2)</f>
        <v>3</v>
      </c>
      <c r="L8373" s="1" t="str">
        <f>LEFT(BART_Rides[[#This Row],[Lines]],1)</f>
        <v>Y</v>
      </c>
      <c r="M8373" s="1" t="str">
        <f>IF(BART_Rides[[#This Row],[FirstLetter]]="Y","Yes","No")</f>
        <v>Yes</v>
      </c>
      <c r="N8373" s="1" t="str">
        <f>IF(OR(BART_Rides[[#This Row],[Station Code]]="EM", BART_Rides[[#This Row],[Station Code]]="MT", BART_Rides[[#This Row],[Station Code]]="PL", BART_Rides[[#This Row],[Station Code]]="CC"), "Yes", "No")</f>
        <v>No</v>
      </c>
    </row>
    <row r="8374" spans="6:14">
      <c r="F8374" s="3">
        <v>44539</v>
      </c>
      <c r="G8374" s="1" t="s">
        <v>43</v>
      </c>
      <c r="H8374" s="1" t="s">
        <v>105</v>
      </c>
      <c r="I8374" s="1">
        <v>731</v>
      </c>
      <c r="J8374" s="1">
        <f>MONTH(BART_Rides[[#This Row],[Date]])</f>
        <v>12</v>
      </c>
      <c r="K8374" s="1">
        <f>WEEKDAY(BART_Rides[[#This Row],[Date]],2)</f>
        <v>4</v>
      </c>
      <c r="L8374" s="1" t="str">
        <f>LEFT(BART_Rides[[#This Row],[Lines]],1)</f>
        <v>Y</v>
      </c>
      <c r="M8374" s="1" t="str">
        <f>IF(BART_Rides[[#This Row],[FirstLetter]]="Y","Yes","No")</f>
        <v>Yes</v>
      </c>
      <c r="N8374" s="1" t="str">
        <f>IF(OR(BART_Rides[[#This Row],[Station Code]]="EM", BART_Rides[[#This Row],[Station Code]]="MT", BART_Rides[[#This Row],[Station Code]]="PL", BART_Rides[[#This Row],[Station Code]]="CC"), "Yes", "No")</f>
        <v>No</v>
      </c>
    </row>
    <row r="8375" spans="6:14">
      <c r="F8375" s="3">
        <v>44540</v>
      </c>
      <c r="G8375" s="1" t="s">
        <v>43</v>
      </c>
      <c r="H8375" s="1" t="s">
        <v>105</v>
      </c>
      <c r="I8375" s="1">
        <v>714</v>
      </c>
      <c r="J8375" s="1">
        <f>MONTH(BART_Rides[[#This Row],[Date]])</f>
        <v>12</v>
      </c>
      <c r="K8375" s="1">
        <f>WEEKDAY(BART_Rides[[#This Row],[Date]],2)</f>
        <v>5</v>
      </c>
      <c r="L8375" s="1" t="str">
        <f>LEFT(BART_Rides[[#This Row],[Lines]],1)</f>
        <v>Y</v>
      </c>
      <c r="M8375" s="1" t="str">
        <f>IF(BART_Rides[[#This Row],[FirstLetter]]="Y","Yes","No")</f>
        <v>Yes</v>
      </c>
      <c r="N8375" s="1" t="str">
        <f>IF(OR(BART_Rides[[#This Row],[Station Code]]="EM", BART_Rides[[#This Row],[Station Code]]="MT", BART_Rides[[#This Row],[Station Code]]="PL", BART_Rides[[#This Row],[Station Code]]="CC"), "Yes", "No")</f>
        <v>No</v>
      </c>
    </row>
    <row r="8376" spans="6:14">
      <c r="F8376" s="3">
        <v>44541</v>
      </c>
      <c r="G8376" s="1" t="s">
        <v>43</v>
      </c>
      <c r="H8376" s="1" t="s">
        <v>105</v>
      </c>
      <c r="I8376" s="1">
        <v>436</v>
      </c>
      <c r="J8376" s="1">
        <f>MONTH(BART_Rides[[#This Row],[Date]])</f>
        <v>12</v>
      </c>
      <c r="K8376" s="1">
        <f>WEEKDAY(BART_Rides[[#This Row],[Date]],2)</f>
        <v>6</v>
      </c>
      <c r="L8376" s="1" t="str">
        <f>LEFT(BART_Rides[[#This Row],[Lines]],1)</f>
        <v>Y</v>
      </c>
      <c r="M8376" s="1" t="str">
        <f>IF(BART_Rides[[#This Row],[FirstLetter]]="Y","Yes","No")</f>
        <v>Yes</v>
      </c>
      <c r="N8376" s="1" t="str">
        <f>IF(OR(BART_Rides[[#This Row],[Station Code]]="EM", BART_Rides[[#This Row],[Station Code]]="MT", BART_Rides[[#This Row],[Station Code]]="PL", BART_Rides[[#This Row],[Station Code]]="CC"), "Yes", "No")</f>
        <v>No</v>
      </c>
    </row>
    <row r="8377" spans="6:14">
      <c r="F8377" s="3">
        <v>44542</v>
      </c>
      <c r="G8377" s="1" t="s">
        <v>43</v>
      </c>
      <c r="H8377" s="1" t="s">
        <v>105</v>
      </c>
      <c r="I8377" s="1">
        <v>218</v>
      </c>
      <c r="J8377" s="1">
        <f>MONTH(BART_Rides[[#This Row],[Date]])</f>
        <v>12</v>
      </c>
      <c r="K8377" s="1">
        <f>WEEKDAY(BART_Rides[[#This Row],[Date]],2)</f>
        <v>7</v>
      </c>
      <c r="L8377" s="1" t="str">
        <f>LEFT(BART_Rides[[#This Row],[Lines]],1)</f>
        <v>Y</v>
      </c>
      <c r="M8377" s="1" t="str">
        <f>IF(BART_Rides[[#This Row],[FirstLetter]]="Y","Yes","No")</f>
        <v>Yes</v>
      </c>
      <c r="N8377" s="1" t="str">
        <f>IF(OR(BART_Rides[[#This Row],[Station Code]]="EM", BART_Rides[[#This Row],[Station Code]]="MT", BART_Rides[[#This Row],[Station Code]]="PL", BART_Rides[[#This Row],[Station Code]]="CC"), "Yes", "No")</f>
        <v>No</v>
      </c>
    </row>
    <row r="8378" spans="6:14">
      <c r="F8378" s="3">
        <v>44543</v>
      </c>
      <c r="G8378" s="1" t="s">
        <v>43</v>
      </c>
      <c r="H8378" s="1" t="s">
        <v>105</v>
      </c>
      <c r="I8378" s="1">
        <v>534</v>
      </c>
      <c r="J8378" s="1">
        <f>MONTH(BART_Rides[[#This Row],[Date]])</f>
        <v>12</v>
      </c>
      <c r="K8378" s="1">
        <f>WEEKDAY(BART_Rides[[#This Row],[Date]],2)</f>
        <v>1</v>
      </c>
      <c r="L8378" s="1" t="str">
        <f>LEFT(BART_Rides[[#This Row],[Lines]],1)</f>
        <v>Y</v>
      </c>
      <c r="M8378" s="1" t="str">
        <f>IF(BART_Rides[[#This Row],[FirstLetter]]="Y","Yes","No")</f>
        <v>Yes</v>
      </c>
      <c r="N8378" s="1" t="str">
        <f>IF(OR(BART_Rides[[#This Row],[Station Code]]="EM", BART_Rides[[#This Row],[Station Code]]="MT", BART_Rides[[#This Row],[Station Code]]="PL", BART_Rides[[#This Row],[Station Code]]="CC"), "Yes", "No")</f>
        <v>No</v>
      </c>
    </row>
    <row r="8379" spans="6:14">
      <c r="F8379" s="3">
        <v>44544</v>
      </c>
      <c r="G8379" s="1" t="s">
        <v>43</v>
      </c>
      <c r="H8379" s="1" t="s">
        <v>105</v>
      </c>
      <c r="I8379" s="1">
        <v>658</v>
      </c>
      <c r="J8379" s="1">
        <f>MONTH(BART_Rides[[#This Row],[Date]])</f>
        <v>12</v>
      </c>
      <c r="K8379" s="1">
        <f>WEEKDAY(BART_Rides[[#This Row],[Date]],2)</f>
        <v>2</v>
      </c>
      <c r="L8379" s="1" t="str">
        <f>LEFT(BART_Rides[[#This Row],[Lines]],1)</f>
        <v>Y</v>
      </c>
      <c r="M8379" s="1" t="str">
        <f>IF(BART_Rides[[#This Row],[FirstLetter]]="Y","Yes","No")</f>
        <v>Yes</v>
      </c>
      <c r="N8379" s="1" t="str">
        <f>IF(OR(BART_Rides[[#This Row],[Station Code]]="EM", BART_Rides[[#This Row],[Station Code]]="MT", BART_Rides[[#This Row],[Station Code]]="PL", BART_Rides[[#This Row],[Station Code]]="CC"), "Yes", "No")</f>
        <v>No</v>
      </c>
    </row>
    <row r="8380" spans="6:14">
      <c r="F8380" s="3">
        <v>44545</v>
      </c>
      <c r="G8380" s="1" t="s">
        <v>43</v>
      </c>
      <c r="H8380" s="1" t="s">
        <v>105</v>
      </c>
      <c r="I8380" s="1">
        <v>700</v>
      </c>
      <c r="J8380" s="1">
        <f>MONTH(BART_Rides[[#This Row],[Date]])</f>
        <v>12</v>
      </c>
      <c r="K8380" s="1">
        <f>WEEKDAY(BART_Rides[[#This Row],[Date]],2)</f>
        <v>3</v>
      </c>
      <c r="L8380" s="1" t="str">
        <f>LEFT(BART_Rides[[#This Row],[Lines]],1)</f>
        <v>Y</v>
      </c>
      <c r="M8380" s="1" t="str">
        <f>IF(BART_Rides[[#This Row],[FirstLetter]]="Y","Yes","No")</f>
        <v>Yes</v>
      </c>
      <c r="N8380" s="1" t="str">
        <f>IF(OR(BART_Rides[[#This Row],[Station Code]]="EM", BART_Rides[[#This Row],[Station Code]]="MT", BART_Rides[[#This Row],[Station Code]]="PL", BART_Rides[[#This Row],[Station Code]]="CC"), "Yes", "No")</f>
        <v>No</v>
      </c>
    </row>
    <row r="8381" spans="6:14">
      <c r="F8381" s="3">
        <v>44546</v>
      </c>
      <c r="G8381" s="1" t="s">
        <v>43</v>
      </c>
      <c r="H8381" s="1" t="s">
        <v>105</v>
      </c>
      <c r="I8381" s="1">
        <v>740</v>
      </c>
      <c r="J8381" s="1">
        <f>MONTH(BART_Rides[[#This Row],[Date]])</f>
        <v>12</v>
      </c>
      <c r="K8381" s="1">
        <f>WEEKDAY(BART_Rides[[#This Row],[Date]],2)</f>
        <v>4</v>
      </c>
      <c r="L8381" s="1" t="str">
        <f>LEFT(BART_Rides[[#This Row],[Lines]],1)</f>
        <v>Y</v>
      </c>
      <c r="M8381" s="1" t="str">
        <f>IF(BART_Rides[[#This Row],[FirstLetter]]="Y","Yes","No")</f>
        <v>Yes</v>
      </c>
      <c r="N8381" s="1" t="str">
        <f>IF(OR(BART_Rides[[#This Row],[Station Code]]="EM", BART_Rides[[#This Row],[Station Code]]="MT", BART_Rides[[#This Row],[Station Code]]="PL", BART_Rides[[#This Row],[Station Code]]="CC"), "Yes", "No")</f>
        <v>No</v>
      </c>
    </row>
    <row r="8382" spans="6:14">
      <c r="F8382" s="3">
        <v>44547</v>
      </c>
      <c r="G8382" s="1" t="s">
        <v>43</v>
      </c>
      <c r="H8382" s="1" t="s">
        <v>105</v>
      </c>
      <c r="I8382" s="1">
        <v>663</v>
      </c>
      <c r="J8382" s="1">
        <f>MONTH(BART_Rides[[#This Row],[Date]])</f>
        <v>12</v>
      </c>
      <c r="K8382" s="1">
        <f>WEEKDAY(BART_Rides[[#This Row],[Date]],2)</f>
        <v>5</v>
      </c>
      <c r="L8382" s="1" t="str">
        <f>LEFT(BART_Rides[[#This Row],[Lines]],1)</f>
        <v>Y</v>
      </c>
      <c r="M8382" s="1" t="str">
        <f>IF(BART_Rides[[#This Row],[FirstLetter]]="Y","Yes","No")</f>
        <v>Yes</v>
      </c>
      <c r="N8382" s="1" t="str">
        <f>IF(OR(BART_Rides[[#This Row],[Station Code]]="EM", BART_Rides[[#This Row],[Station Code]]="MT", BART_Rides[[#This Row],[Station Code]]="PL", BART_Rides[[#This Row],[Station Code]]="CC"), "Yes", "No")</f>
        <v>No</v>
      </c>
    </row>
    <row r="8383" spans="6:14">
      <c r="F8383" s="3">
        <v>44548</v>
      </c>
      <c r="G8383" s="1" t="s">
        <v>43</v>
      </c>
      <c r="H8383" s="1" t="s">
        <v>105</v>
      </c>
      <c r="I8383" s="1">
        <v>461</v>
      </c>
      <c r="J8383" s="1">
        <f>MONTH(BART_Rides[[#This Row],[Date]])</f>
        <v>12</v>
      </c>
      <c r="K8383" s="1">
        <f>WEEKDAY(BART_Rides[[#This Row],[Date]],2)</f>
        <v>6</v>
      </c>
      <c r="L8383" s="1" t="str">
        <f>LEFT(BART_Rides[[#This Row],[Lines]],1)</f>
        <v>Y</v>
      </c>
      <c r="M8383" s="1" t="str">
        <f>IF(BART_Rides[[#This Row],[FirstLetter]]="Y","Yes","No")</f>
        <v>Yes</v>
      </c>
      <c r="N8383" s="1" t="str">
        <f>IF(OR(BART_Rides[[#This Row],[Station Code]]="EM", BART_Rides[[#This Row],[Station Code]]="MT", BART_Rides[[#This Row],[Station Code]]="PL", BART_Rides[[#This Row],[Station Code]]="CC"), "Yes", "No")</f>
        <v>No</v>
      </c>
    </row>
    <row r="8384" spans="6:14">
      <c r="F8384" s="3">
        <v>44549</v>
      </c>
      <c r="G8384" s="1" t="s">
        <v>43</v>
      </c>
      <c r="H8384" s="1" t="s">
        <v>105</v>
      </c>
      <c r="I8384" s="1">
        <v>285</v>
      </c>
      <c r="J8384" s="1">
        <f>MONTH(BART_Rides[[#This Row],[Date]])</f>
        <v>12</v>
      </c>
      <c r="K8384" s="1">
        <f>WEEKDAY(BART_Rides[[#This Row],[Date]],2)</f>
        <v>7</v>
      </c>
      <c r="L8384" s="1" t="str">
        <f>LEFT(BART_Rides[[#This Row],[Lines]],1)</f>
        <v>Y</v>
      </c>
      <c r="M8384" s="1" t="str">
        <f>IF(BART_Rides[[#This Row],[FirstLetter]]="Y","Yes","No")</f>
        <v>Yes</v>
      </c>
      <c r="N8384" s="1" t="str">
        <f>IF(OR(BART_Rides[[#This Row],[Station Code]]="EM", BART_Rides[[#This Row],[Station Code]]="MT", BART_Rides[[#This Row],[Station Code]]="PL", BART_Rides[[#This Row],[Station Code]]="CC"), "Yes", "No")</f>
        <v>No</v>
      </c>
    </row>
    <row r="8385" spans="6:14">
      <c r="F8385" s="3">
        <v>44550</v>
      </c>
      <c r="G8385" s="1" t="s">
        <v>43</v>
      </c>
      <c r="H8385" s="1" t="s">
        <v>105</v>
      </c>
      <c r="I8385" s="1">
        <v>605</v>
      </c>
      <c r="J8385" s="1">
        <f>MONTH(BART_Rides[[#This Row],[Date]])</f>
        <v>12</v>
      </c>
      <c r="K8385" s="1">
        <f>WEEKDAY(BART_Rides[[#This Row],[Date]],2)</f>
        <v>1</v>
      </c>
      <c r="L8385" s="1" t="str">
        <f>LEFT(BART_Rides[[#This Row],[Lines]],1)</f>
        <v>Y</v>
      </c>
      <c r="M8385" s="1" t="str">
        <f>IF(BART_Rides[[#This Row],[FirstLetter]]="Y","Yes","No")</f>
        <v>Yes</v>
      </c>
      <c r="N8385" s="1" t="str">
        <f>IF(OR(BART_Rides[[#This Row],[Station Code]]="EM", BART_Rides[[#This Row],[Station Code]]="MT", BART_Rides[[#This Row],[Station Code]]="PL", BART_Rides[[#This Row],[Station Code]]="CC"), "Yes", "No")</f>
        <v>No</v>
      </c>
    </row>
    <row r="8386" spans="6:14">
      <c r="F8386" s="3">
        <v>44551</v>
      </c>
      <c r="G8386" s="1" t="s">
        <v>43</v>
      </c>
      <c r="H8386" s="1" t="s">
        <v>105</v>
      </c>
      <c r="I8386" s="1">
        <v>505</v>
      </c>
      <c r="J8386" s="1">
        <f>MONTH(BART_Rides[[#This Row],[Date]])</f>
        <v>12</v>
      </c>
      <c r="K8386" s="1">
        <f>WEEKDAY(BART_Rides[[#This Row],[Date]],2)</f>
        <v>2</v>
      </c>
      <c r="L8386" s="1" t="str">
        <f>LEFT(BART_Rides[[#This Row],[Lines]],1)</f>
        <v>Y</v>
      </c>
      <c r="M8386" s="1" t="str">
        <f>IF(BART_Rides[[#This Row],[FirstLetter]]="Y","Yes","No")</f>
        <v>Yes</v>
      </c>
      <c r="N8386" s="1" t="str">
        <f>IF(OR(BART_Rides[[#This Row],[Station Code]]="EM", BART_Rides[[#This Row],[Station Code]]="MT", BART_Rides[[#This Row],[Station Code]]="PL", BART_Rides[[#This Row],[Station Code]]="CC"), "Yes", "No")</f>
        <v>No</v>
      </c>
    </row>
    <row r="8387" spans="6:14">
      <c r="F8387" s="3">
        <v>44552</v>
      </c>
      <c r="G8387" s="1" t="s">
        <v>43</v>
      </c>
      <c r="H8387" s="1" t="s">
        <v>105</v>
      </c>
      <c r="I8387" s="1">
        <v>477</v>
      </c>
      <c r="J8387" s="1">
        <f>MONTH(BART_Rides[[#This Row],[Date]])</f>
        <v>12</v>
      </c>
      <c r="K8387" s="1">
        <f>WEEKDAY(BART_Rides[[#This Row],[Date]],2)</f>
        <v>3</v>
      </c>
      <c r="L8387" s="1" t="str">
        <f>LEFT(BART_Rides[[#This Row],[Lines]],1)</f>
        <v>Y</v>
      </c>
      <c r="M8387" s="1" t="str">
        <f>IF(BART_Rides[[#This Row],[FirstLetter]]="Y","Yes","No")</f>
        <v>Yes</v>
      </c>
      <c r="N8387" s="1" t="str">
        <f>IF(OR(BART_Rides[[#This Row],[Station Code]]="EM", BART_Rides[[#This Row],[Station Code]]="MT", BART_Rides[[#This Row],[Station Code]]="PL", BART_Rides[[#This Row],[Station Code]]="CC"), "Yes", "No")</f>
        <v>No</v>
      </c>
    </row>
    <row r="8388" spans="6:14">
      <c r="F8388" s="3">
        <v>44553</v>
      </c>
      <c r="G8388" s="1" t="s">
        <v>43</v>
      </c>
      <c r="H8388" s="1" t="s">
        <v>105</v>
      </c>
      <c r="I8388" s="1">
        <v>351</v>
      </c>
      <c r="J8388" s="1">
        <f>MONTH(BART_Rides[[#This Row],[Date]])</f>
        <v>12</v>
      </c>
      <c r="K8388" s="1">
        <f>WEEKDAY(BART_Rides[[#This Row],[Date]],2)</f>
        <v>4</v>
      </c>
      <c r="L8388" s="1" t="str">
        <f>LEFT(BART_Rides[[#This Row],[Lines]],1)</f>
        <v>Y</v>
      </c>
      <c r="M8388" s="1" t="str">
        <f>IF(BART_Rides[[#This Row],[FirstLetter]]="Y","Yes","No")</f>
        <v>Yes</v>
      </c>
      <c r="N8388" s="1" t="str">
        <f>IF(OR(BART_Rides[[#This Row],[Station Code]]="EM", BART_Rides[[#This Row],[Station Code]]="MT", BART_Rides[[#This Row],[Station Code]]="PL", BART_Rides[[#This Row],[Station Code]]="CC"), "Yes", "No")</f>
        <v>No</v>
      </c>
    </row>
    <row r="8389" spans="6:14">
      <c r="F8389" s="3">
        <v>44554</v>
      </c>
      <c r="G8389" s="1" t="s">
        <v>43</v>
      </c>
      <c r="H8389" s="1" t="s">
        <v>105</v>
      </c>
      <c r="I8389" s="1">
        <v>263</v>
      </c>
      <c r="J8389" s="1">
        <f>MONTH(BART_Rides[[#This Row],[Date]])</f>
        <v>12</v>
      </c>
      <c r="K8389" s="1">
        <f>WEEKDAY(BART_Rides[[#This Row],[Date]],2)</f>
        <v>5</v>
      </c>
      <c r="L8389" s="1" t="str">
        <f>LEFT(BART_Rides[[#This Row],[Lines]],1)</f>
        <v>Y</v>
      </c>
      <c r="M8389" s="1" t="str">
        <f>IF(BART_Rides[[#This Row],[FirstLetter]]="Y","Yes","No")</f>
        <v>Yes</v>
      </c>
      <c r="N8389" s="1" t="str">
        <f>IF(OR(BART_Rides[[#This Row],[Station Code]]="EM", BART_Rides[[#This Row],[Station Code]]="MT", BART_Rides[[#This Row],[Station Code]]="PL", BART_Rides[[#This Row],[Station Code]]="CC"), "Yes", "No")</f>
        <v>No</v>
      </c>
    </row>
    <row r="8390" spans="6:14">
      <c r="F8390" s="3">
        <v>44555</v>
      </c>
      <c r="G8390" s="1" t="s">
        <v>43</v>
      </c>
      <c r="H8390" s="1" t="s">
        <v>105</v>
      </c>
      <c r="I8390" s="1">
        <v>74</v>
      </c>
      <c r="J8390" s="1">
        <f>MONTH(BART_Rides[[#This Row],[Date]])</f>
        <v>12</v>
      </c>
      <c r="K8390" s="1">
        <f>WEEKDAY(BART_Rides[[#This Row],[Date]],2)</f>
        <v>6</v>
      </c>
      <c r="L8390" s="1" t="str">
        <f>LEFT(BART_Rides[[#This Row],[Lines]],1)</f>
        <v>Y</v>
      </c>
      <c r="M8390" s="1" t="str">
        <f>IF(BART_Rides[[#This Row],[FirstLetter]]="Y","Yes","No")</f>
        <v>Yes</v>
      </c>
      <c r="N8390" s="1" t="str">
        <f>IF(OR(BART_Rides[[#This Row],[Station Code]]="EM", BART_Rides[[#This Row],[Station Code]]="MT", BART_Rides[[#This Row],[Station Code]]="PL", BART_Rides[[#This Row],[Station Code]]="CC"), "Yes", "No")</f>
        <v>No</v>
      </c>
    </row>
    <row r="8391" spans="6:14">
      <c r="F8391" s="3">
        <v>44556</v>
      </c>
      <c r="G8391" s="1" t="s">
        <v>43</v>
      </c>
      <c r="H8391" s="1" t="s">
        <v>105</v>
      </c>
      <c r="I8391" s="1">
        <v>133</v>
      </c>
      <c r="J8391" s="1">
        <f>MONTH(BART_Rides[[#This Row],[Date]])</f>
        <v>12</v>
      </c>
      <c r="K8391" s="1">
        <f>WEEKDAY(BART_Rides[[#This Row],[Date]],2)</f>
        <v>7</v>
      </c>
      <c r="L8391" s="1" t="str">
        <f>LEFT(BART_Rides[[#This Row],[Lines]],1)</f>
        <v>Y</v>
      </c>
      <c r="M8391" s="1" t="str">
        <f>IF(BART_Rides[[#This Row],[FirstLetter]]="Y","Yes","No")</f>
        <v>Yes</v>
      </c>
      <c r="N8391" s="1" t="str">
        <f>IF(OR(BART_Rides[[#This Row],[Station Code]]="EM", BART_Rides[[#This Row],[Station Code]]="MT", BART_Rides[[#This Row],[Station Code]]="PL", BART_Rides[[#This Row],[Station Code]]="CC"), "Yes", "No")</f>
        <v>No</v>
      </c>
    </row>
    <row r="8392" spans="6:14">
      <c r="F8392" s="3">
        <v>44557</v>
      </c>
      <c r="G8392" s="1" t="s">
        <v>43</v>
      </c>
      <c r="H8392" s="1" t="s">
        <v>105</v>
      </c>
      <c r="I8392" s="1">
        <v>345</v>
      </c>
      <c r="J8392" s="1">
        <f>MONTH(BART_Rides[[#This Row],[Date]])</f>
        <v>12</v>
      </c>
      <c r="K8392" s="1">
        <f>WEEKDAY(BART_Rides[[#This Row],[Date]],2)</f>
        <v>1</v>
      </c>
      <c r="L8392" s="1" t="str">
        <f>LEFT(BART_Rides[[#This Row],[Lines]],1)</f>
        <v>Y</v>
      </c>
      <c r="M8392" s="1" t="str">
        <f>IF(BART_Rides[[#This Row],[FirstLetter]]="Y","Yes","No")</f>
        <v>Yes</v>
      </c>
      <c r="N8392" s="1" t="str">
        <f>IF(OR(BART_Rides[[#This Row],[Station Code]]="EM", BART_Rides[[#This Row],[Station Code]]="MT", BART_Rides[[#This Row],[Station Code]]="PL", BART_Rides[[#This Row],[Station Code]]="CC"), "Yes", "No")</f>
        <v>No</v>
      </c>
    </row>
    <row r="8393" spans="6:14">
      <c r="F8393" s="3">
        <v>44558</v>
      </c>
      <c r="G8393" s="1" t="s">
        <v>43</v>
      </c>
      <c r="H8393" s="1" t="s">
        <v>105</v>
      </c>
      <c r="I8393" s="1">
        <v>362</v>
      </c>
      <c r="J8393" s="1">
        <f>MONTH(BART_Rides[[#This Row],[Date]])</f>
        <v>12</v>
      </c>
      <c r="K8393" s="1">
        <f>WEEKDAY(BART_Rides[[#This Row],[Date]],2)</f>
        <v>2</v>
      </c>
      <c r="L8393" s="1" t="str">
        <f>LEFT(BART_Rides[[#This Row],[Lines]],1)</f>
        <v>Y</v>
      </c>
      <c r="M8393" s="1" t="str">
        <f>IF(BART_Rides[[#This Row],[FirstLetter]]="Y","Yes","No")</f>
        <v>Yes</v>
      </c>
      <c r="N8393" s="1" t="str">
        <f>IF(OR(BART_Rides[[#This Row],[Station Code]]="EM", BART_Rides[[#This Row],[Station Code]]="MT", BART_Rides[[#This Row],[Station Code]]="PL", BART_Rides[[#This Row],[Station Code]]="CC"), "Yes", "No")</f>
        <v>No</v>
      </c>
    </row>
    <row r="8394" spans="6:14">
      <c r="F8394" s="3">
        <v>44559</v>
      </c>
      <c r="G8394" s="1" t="s">
        <v>43</v>
      </c>
      <c r="H8394" s="1" t="s">
        <v>105</v>
      </c>
      <c r="I8394" s="1">
        <v>310</v>
      </c>
      <c r="J8394" s="1">
        <f>MONTH(BART_Rides[[#This Row],[Date]])</f>
        <v>12</v>
      </c>
      <c r="K8394" s="1">
        <f>WEEKDAY(BART_Rides[[#This Row],[Date]],2)</f>
        <v>3</v>
      </c>
      <c r="L8394" s="1" t="str">
        <f>LEFT(BART_Rides[[#This Row],[Lines]],1)</f>
        <v>Y</v>
      </c>
      <c r="M8394" s="1" t="str">
        <f>IF(BART_Rides[[#This Row],[FirstLetter]]="Y","Yes","No")</f>
        <v>Yes</v>
      </c>
      <c r="N8394" s="1" t="str">
        <f>IF(OR(BART_Rides[[#This Row],[Station Code]]="EM", BART_Rides[[#This Row],[Station Code]]="MT", BART_Rides[[#This Row],[Station Code]]="PL", BART_Rides[[#This Row],[Station Code]]="CC"), "Yes", "No")</f>
        <v>No</v>
      </c>
    </row>
    <row r="8395" spans="6:14">
      <c r="F8395" s="3">
        <v>44560</v>
      </c>
      <c r="G8395" s="1" t="s">
        <v>43</v>
      </c>
      <c r="H8395" s="1" t="s">
        <v>105</v>
      </c>
      <c r="I8395" s="1">
        <v>379</v>
      </c>
      <c r="J8395" s="1">
        <f>MONTH(BART_Rides[[#This Row],[Date]])</f>
        <v>12</v>
      </c>
      <c r="K8395" s="1">
        <f>WEEKDAY(BART_Rides[[#This Row],[Date]],2)</f>
        <v>4</v>
      </c>
      <c r="L8395" s="1" t="str">
        <f>LEFT(BART_Rides[[#This Row],[Lines]],1)</f>
        <v>Y</v>
      </c>
      <c r="M8395" s="1" t="str">
        <f>IF(BART_Rides[[#This Row],[FirstLetter]]="Y","Yes","No")</f>
        <v>Yes</v>
      </c>
      <c r="N8395" s="1" t="str">
        <f>IF(OR(BART_Rides[[#This Row],[Station Code]]="EM", BART_Rides[[#This Row],[Station Code]]="MT", BART_Rides[[#This Row],[Station Code]]="PL", BART_Rides[[#This Row],[Station Code]]="CC"), "Yes", "No")</f>
        <v>No</v>
      </c>
    </row>
    <row r="8396" spans="6:14">
      <c r="F8396" s="3">
        <v>44561</v>
      </c>
      <c r="G8396" s="1" t="s">
        <v>43</v>
      </c>
      <c r="H8396" s="1" t="s">
        <v>105</v>
      </c>
      <c r="I8396" s="1">
        <v>239</v>
      </c>
      <c r="J8396" s="1">
        <f>MONTH(BART_Rides[[#This Row],[Date]])</f>
        <v>12</v>
      </c>
      <c r="K8396" s="1">
        <f>WEEKDAY(BART_Rides[[#This Row],[Date]],2)</f>
        <v>5</v>
      </c>
      <c r="L8396" s="1" t="str">
        <f>LEFT(BART_Rides[[#This Row],[Lines]],1)</f>
        <v>Y</v>
      </c>
      <c r="M8396" s="1" t="str">
        <f>IF(BART_Rides[[#This Row],[FirstLetter]]="Y","Yes","No")</f>
        <v>Yes</v>
      </c>
      <c r="N8396" s="1" t="str">
        <f>IF(OR(BART_Rides[[#This Row],[Station Code]]="EM", BART_Rides[[#This Row],[Station Code]]="MT", BART_Rides[[#This Row],[Station Code]]="PL", BART_Rides[[#This Row],[Station Code]]="CC"), "Yes", "No")</f>
        <v>No</v>
      </c>
    </row>
    <row r="8397" spans="6:14">
      <c r="F8397" s="3">
        <v>44197</v>
      </c>
      <c r="G8397" s="1" t="s">
        <v>45</v>
      </c>
      <c r="H8397" s="1" t="s">
        <v>105</v>
      </c>
      <c r="I8397" s="1">
        <v>113</v>
      </c>
      <c r="J8397" s="1">
        <f>MONTH(BART_Rides[[#This Row],[Date]])</f>
        <v>1</v>
      </c>
      <c r="K8397" s="1">
        <f>WEEKDAY(BART_Rides[[#This Row],[Date]],2)</f>
        <v>5</v>
      </c>
      <c r="L8397" s="1" t="str">
        <f>LEFT(BART_Rides[[#This Row],[Lines]],1)</f>
        <v>Y</v>
      </c>
      <c r="M8397" s="1" t="str">
        <f>IF(BART_Rides[[#This Row],[FirstLetter]]="Y","Yes","No")</f>
        <v>Yes</v>
      </c>
      <c r="N8397" s="1" t="str">
        <f>IF(OR(BART_Rides[[#This Row],[Station Code]]="EM", BART_Rides[[#This Row],[Station Code]]="MT", BART_Rides[[#This Row],[Station Code]]="PL", BART_Rides[[#This Row],[Station Code]]="CC"), "Yes", "No")</f>
        <v>No</v>
      </c>
    </row>
    <row r="8398" spans="6:14">
      <c r="F8398" s="3">
        <v>44198</v>
      </c>
      <c r="G8398" s="1" t="s">
        <v>45</v>
      </c>
      <c r="H8398" s="1" t="s">
        <v>105</v>
      </c>
      <c r="I8398" s="1">
        <v>167</v>
      </c>
      <c r="J8398" s="1">
        <f>MONTH(BART_Rides[[#This Row],[Date]])</f>
        <v>1</v>
      </c>
      <c r="K8398" s="1">
        <f>WEEKDAY(BART_Rides[[#This Row],[Date]],2)</f>
        <v>6</v>
      </c>
      <c r="L8398" s="1" t="str">
        <f>LEFT(BART_Rides[[#This Row],[Lines]],1)</f>
        <v>Y</v>
      </c>
      <c r="M8398" s="1" t="str">
        <f>IF(BART_Rides[[#This Row],[FirstLetter]]="Y","Yes","No")</f>
        <v>Yes</v>
      </c>
      <c r="N8398" s="1" t="str">
        <f>IF(OR(BART_Rides[[#This Row],[Station Code]]="EM", BART_Rides[[#This Row],[Station Code]]="MT", BART_Rides[[#This Row],[Station Code]]="PL", BART_Rides[[#This Row],[Station Code]]="CC"), "Yes", "No")</f>
        <v>No</v>
      </c>
    </row>
    <row r="8399" spans="6:14">
      <c r="F8399" s="3">
        <v>44199</v>
      </c>
      <c r="G8399" s="1" t="s">
        <v>45</v>
      </c>
      <c r="H8399" s="1" t="s">
        <v>105</v>
      </c>
      <c r="I8399" s="1">
        <v>157</v>
      </c>
      <c r="J8399" s="1">
        <f>MONTH(BART_Rides[[#This Row],[Date]])</f>
        <v>1</v>
      </c>
      <c r="K8399" s="1">
        <f>WEEKDAY(BART_Rides[[#This Row],[Date]],2)</f>
        <v>7</v>
      </c>
      <c r="L8399" s="1" t="str">
        <f>LEFT(BART_Rides[[#This Row],[Lines]],1)</f>
        <v>Y</v>
      </c>
      <c r="M8399" s="1" t="str">
        <f>IF(BART_Rides[[#This Row],[FirstLetter]]="Y","Yes","No")</f>
        <v>Yes</v>
      </c>
      <c r="N8399" s="1" t="str">
        <f>IF(OR(BART_Rides[[#This Row],[Station Code]]="EM", BART_Rides[[#This Row],[Station Code]]="MT", BART_Rides[[#This Row],[Station Code]]="PL", BART_Rides[[#This Row],[Station Code]]="CC"), "Yes", "No")</f>
        <v>No</v>
      </c>
    </row>
    <row r="8400" spans="6:14">
      <c r="F8400" s="3">
        <v>44200</v>
      </c>
      <c r="G8400" s="1" t="s">
        <v>45</v>
      </c>
      <c r="H8400" s="1" t="s">
        <v>105</v>
      </c>
      <c r="I8400" s="1">
        <v>238</v>
      </c>
      <c r="J8400" s="1">
        <f>MONTH(BART_Rides[[#This Row],[Date]])</f>
        <v>1</v>
      </c>
      <c r="K8400" s="1">
        <f>WEEKDAY(BART_Rides[[#This Row],[Date]],2)</f>
        <v>1</v>
      </c>
      <c r="L8400" s="1" t="str">
        <f>LEFT(BART_Rides[[#This Row],[Lines]],1)</f>
        <v>Y</v>
      </c>
      <c r="M8400" s="1" t="str">
        <f>IF(BART_Rides[[#This Row],[FirstLetter]]="Y","Yes","No")</f>
        <v>Yes</v>
      </c>
      <c r="N8400" s="1" t="str">
        <f>IF(OR(BART_Rides[[#This Row],[Station Code]]="EM", BART_Rides[[#This Row],[Station Code]]="MT", BART_Rides[[#This Row],[Station Code]]="PL", BART_Rides[[#This Row],[Station Code]]="CC"), "Yes", "No")</f>
        <v>No</v>
      </c>
    </row>
    <row r="8401" spans="6:14">
      <c r="F8401" s="3">
        <v>44201</v>
      </c>
      <c r="G8401" s="1" t="s">
        <v>45</v>
      </c>
      <c r="H8401" s="1" t="s">
        <v>105</v>
      </c>
      <c r="I8401" s="1">
        <v>309</v>
      </c>
      <c r="J8401" s="1">
        <f>MONTH(BART_Rides[[#This Row],[Date]])</f>
        <v>1</v>
      </c>
      <c r="K8401" s="1">
        <f>WEEKDAY(BART_Rides[[#This Row],[Date]],2)</f>
        <v>2</v>
      </c>
      <c r="L8401" s="1" t="str">
        <f>LEFT(BART_Rides[[#This Row],[Lines]],1)</f>
        <v>Y</v>
      </c>
      <c r="M8401" s="1" t="str">
        <f>IF(BART_Rides[[#This Row],[FirstLetter]]="Y","Yes","No")</f>
        <v>Yes</v>
      </c>
      <c r="N8401" s="1" t="str">
        <f>IF(OR(BART_Rides[[#This Row],[Station Code]]="EM", BART_Rides[[#This Row],[Station Code]]="MT", BART_Rides[[#This Row],[Station Code]]="PL", BART_Rides[[#This Row],[Station Code]]="CC"), "Yes", "No")</f>
        <v>No</v>
      </c>
    </row>
    <row r="8402" spans="6:14">
      <c r="F8402" s="3">
        <v>44202</v>
      </c>
      <c r="G8402" s="1" t="s">
        <v>45</v>
      </c>
      <c r="H8402" s="1" t="s">
        <v>105</v>
      </c>
      <c r="I8402" s="1">
        <v>303</v>
      </c>
      <c r="J8402" s="1">
        <f>MONTH(BART_Rides[[#This Row],[Date]])</f>
        <v>1</v>
      </c>
      <c r="K8402" s="1">
        <f>WEEKDAY(BART_Rides[[#This Row],[Date]],2)</f>
        <v>3</v>
      </c>
      <c r="L8402" s="1" t="str">
        <f>LEFT(BART_Rides[[#This Row],[Lines]],1)</f>
        <v>Y</v>
      </c>
      <c r="M8402" s="1" t="str">
        <f>IF(BART_Rides[[#This Row],[FirstLetter]]="Y","Yes","No")</f>
        <v>Yes</v>
      </c>
      <c r="N8402" s="1" t="str">
        <f>IF(OR(BART_Rides[[#This Row],[Station Code]]="EM", BART_Rides[[#This Row],[Station Code]]="MT", BART_Rides[[#This Row],[Station Code]]="PL", BART_Rides[[#This Row],[Station Code]]="CC"), "Yes", "No")</f>
        <v>No</v>
      </c>
    </row>
    <row r="8403" spans="6:14">
      <c r="F8403" s="3">
        <v>44203</v>
      </c>
      <c r="G8403" s="1" t="s">
        <v>45</v>
      </c>
      <c r="H8403" s="1" t="s">
        <v>105</v>
      </c>
      <c r="I8403" s="1">
        <v>332</v>
      </c>
      <c r="J8403" s="1">
        <f>MONTH(BART_Rides[[#This Row],[Date]])</f>
        <v>1</v>
      </c>
      <c r="K8403" s="1">
        <f>WEEKDAY(BART_Rides[[#This Row],[Date]],2)</f>
        <v>4</v>
      </c>
      <c r="L8403" s="1" t="str">
        <f>LEFT(BART_Rides[[#This Row],[Lines]],1)</f>
        <v>Y</v>
      </c>
      <c r="M8403" s="1" t="str">
        <f>IF(BART_Rides[[#This Row],[FirstLetter]]="Y","Yes","No")</f>
        <v>Yes</v>
      </c>
      <c r="N8403" s="1" t="str">
        <f>IF(OR(BART_Rides[[#This Row],[Station Code]]="EM", BART_Rides[[#This Row],[Station Code]]="MT", BART_Rides[[#This Row],[Station Code]]="PL", BART_Rides[[#This Row],[Station Code]]="CC"), "Yes", "No")</f>
        <v>No</v>
      </c>
    </row>
    <row r="8404" spans="6:14">
      <c r="F8404" s="3">
        <v>44204</v>
      </c>
      <c r="G8404" s="1" t="s">
        <v>45</v>
      </c>
      <c r="H8404" s="1" t="s">
        <v>105</v>
      </c>
      <c r="I8404" s="1">
        <v>302</v>
      </c>
      <c r="J8404" s="1">
        <f>MONTH(BART_Rides[[#This Row],[Date]])</f>
        <v>1</v>
      </c>
      <c r="K8404" s="1">
        <f>WEEKDAY(BART_Rides[[#This Row],[Date]],2)</f>
        <v>5</v>
      </c>
      <c r="L8404" s="1" t="str">
        <f>LEFT(BART_Rides[[#This Row],[Lines]],1)</f>
        <v>Y</v>
      </c>
      <c r="M8404" s="1" t="str">
        <f>IF(BART_Rides[[#This Row],[FirstLetter]]="Y","Yes","No")</f>
        <v>Yes</v>
      </c>
      <c r="N8404" s="1" t="str">
        <f>IF(OR(BART_Rides[[#This Row],[Station Code]]="EM", BART_Rides[[#This Row],[Station Code]]="MT", BART_Rides[[#This Row],[Station Code]]="PL", BART_Rides[[#This Row],[Station Code]]="CC"), "Yes", "No")</f>
        <v>No</v>
      </c>
    </row>
    <row r="8405" spans="6:14">
      <c r="F8405" s="3">
        <v>44205</v>
      </c>
      <c r="G8405" s="1" t="s">
        <v>45</v>
      </c>
      <c r="H8405" s="1" t="s">
        <v>105</v>
      </c>
      <c r="I8405" s="1">
        <v>229</v>
      </c>
      <c r="J8405" s="1">
        <f>MONTH(BART_Rides[[#This Row],[Date]])</f>
        <v>1</v>
      </c>
      <c r="K8405" s="1">
        <f>WEEKDAY(BART_Rides[[#This Row],[Date]],2)</f>
        <v>6</v>
      </c>
      <c r="L8405" s="1" t="str">
        <f>LEFT(BART_Rides[[#This Row],[Lines]],1)</f>
        <v>Y</v>
      </c>
      <c r="M8405" s="1" t="str">
        <f>IF(BART_Rides[[#This Row],[FirstLetter]]="Y","Yes","No")</f>
        <v>Yes</v>
      </c>
      <c r="N8405" s="1" t="str">
        <f>IF(OR(BART_Rides[[#This Row],[Station Code]]="EM", BART_Rides[[#This Row],[Station Code]]="MT", BART_Rides[[#This Row],[Station Code]]="PL", BART_Rides[[#This Row],[Station Code]]="CC"), "Yes", "No")</f>
        <v>No</v>
      </c>
    </row>
    <row r="8406" spans="6:14">
      <c r="F8406" s="3">
        <v>44206</v>
      </c>
      <c r="G8406" s="1" t="s">
        <v>45</v>
      </c>
      <c r="H8406" s="1" t="s">
        <v>105</v>
      </c>
      <c r="I8406" s="1">
        <v>170</v>
      </c>
      <c r="J8406" s="1">
        <f>MONTH(BART_Rides[[#This Row],[Date]])</f>
        <v>1</v>
      </c>
      <c r="K8406" s="1">
        <f>WEEKDAY(BART_Rides[[#This Row],[Date]],2)</f>
        <v>7</v>
      </c>
      <c r="L8406" s="1" t="str">
        <f>LEFT(BART_Rides[[#This Row],[Lines]],1)</f>
        <v>Y</v>
      </c>
      <c r="M8406" s="1" t="str">
        <f>IF(BART_Rides[[#This Row],[FirstLetter]]="Y","Yes","No")</f>
        <v>Yes</v>
      </c>
      <c r="N8406" s="1" t="str">
        <f>IF(OR(BART_Rides[[#This Row],[Station Code]]="EM", BART_Rides[[#This Row],[Station Code]]="MT", BART_Rides[[#This Row],[Station Code]]="PL", BART_Rides[[#This Row],[Station Code]]="CC"), "Yes", "No")</f>
        <v>No</v>
      </c>
    </row>
    <row r="8407" spans="6:14">
      <c r="F8407" s="3">
        <v>44207</v>
      </c>
      <c r="G8407" s="1" t="s">
        <v>45</v>
      </c>
      <c r="H8407" s="1" t="s">
        <v>105</v>
      </c>
      <c r="I8407" s="1">
        <v>291</v>
      </c>
      <c r="J8407" s="1">
        <f>MONTH(BART_Rides[[#This Row],[Date]])</f>
        <v>1</v>
      </c>
      <c r="K8407" s="1">
        <f>WEEKDAY(BART_Rides[[#This Row],[Date]],2)</f>
        <v>1</v>
      </c>
      <c r="L8407" s="1" t="str">
        <f>LEFT(BART_Rides[[#This Row],[Lines]],1)</f>
        <v>Y</v>
      </c>
      <c r="M8407" s="1" t="str">
        <f>IF(BART_Rides[[#This Row],[FirstLetter]]="Y","Yes","No")</f>
        <v>Yes</v>
      </c>
      <c r="N8407" s="1" t="str">
        <f>IF(OR(BART_Rides[[#This Row],[Station Code]]="EM", BART_Rides[[#This Row],[Station Code]]="MT", BART_Rides[[#This Row],[Station Code]]="PL", BART_Rides[[#This Row],[Station Code]]="CC"), "Yes", "No")</f>
        <v>No</v>
      </c>
    </row>
    <row r="8408" spans="6:14">
      <c r="F8408" s="3">
        <v>44208</v>
      </c>
      <c r="G8408" s="1" t="s">
        <v>45</v>
      </c>
      <c r="H8408" s="1" t="s">
        <v>105</v>
      </c>
      <c r="I8408" s="1">
        <v>329</v>
      </c>
      <c r="J8408" s="1">
        <f>MONTH(BART_Rides[[#This Row],[Date]])</f>
        <v>1</v>
      </c>
      <c r="K8408" s="1">
        <f>WEEKDAY(BART_Rides[[#This Row],[Date]],2)</f>
        <v>2</v>
      </c>
      <c r="L8408" s="1" t="str">
        <f>LEFT(BART_Rides[[#This Row],[Lines]],1)</f>
        <v>Y</v>
      </c>
      <c r="M8408" s="1" t="str">
        <f>IF(BART_Rides[[#This Row],[FirstLetter]]="Y","Yes","No")</f>
        <v>Yes</v>
      </c>
      <c r="N8408" s="1" t="str">
        <f>IF(OR(BART_Rides[[#This Row],[Station Code]]="EM", BART_Rides[[#This Row],[Station Code]]="MT", BART_Rides[[#This Row],[Station Code]]="PL", BART_Rides[[#This Row],[Station Code]]="CC"), "Yes", "No")</f>
        <v>No</v>
      </c>
    </row>
    <row r="8409" spans="6:14">
      <c r="F8409" s="3">
        <v>44209</v>
      </c>
      <c r="G8409" s="1" t="s">
        <v>45</v>
      </c>
      <c r="H8409" s="1" t="s">
        <v>105</v>
      </c>
      <c r="I8409" s="1">
        <v>334</v>
      </c>
      <c r="J8409" s="1">
        <f>MONTH(BART_Rides[[#This Row],[Date]])</f>
        <v>1</v>
      </c>
      <c r="K8409" s="1">
        <f>WEEKDAY(BART_Rides[[#This Row],[Date]],2)</f>
        <v>3</v>
      </c>
      <c r="L8409" s="1" t="str">
        <f>LEFT(BART_Rides[[#This Row],[Lines]],1)</f>
        <v>Y</v>
      </c>
      <c r="M8409" s="1" t="str">
        <f>IF(BART_Rides[[#This Row],[FirstLetter]]="Y","Yes","No")</f>
        <v>Yes</v>
      </c>
      <c r="N8409" s="1" t="str">
        <f>IF(OR(BART_Rides[[#This Row],[Station Code]]="EM", BART_Rides[[#This Row],[Station Code]]="MT", BART_Rides[[#This Row],[Station Code]]="PL", BART_Rides[[#This Row],[Station Code]]="CC"), "Yes", "No")</f>
        <v>No</v>
      </c>
    </row>
    <row r="8410" spans="6:14">
      <c r="F8410" s="3">
        <v>44210</v>
      </c>
      <c r="G8410" s="1" t="s">
        <v>45</v>
      </c>
      <c r="H8410" s="1" t="s">
        <v>105</v>
      </c>
      <c r="I8410" s="1">
        <v>350</v>
      </c>
      <c r="J8410" s="1">
        <f>MONTH(BART_Rides[[#This Row],[Date]])</f>
        <v>1</v>
      </c>
      <c r="K8410" s="1">
        <f>WEEKDAY(BART_Rides[[#This Row],[Date]],2)</f>
        <v>4</v>
      </c>
      <c r="L8410" s="1" t="str">
        <f>LEFT(BART_Rides[[#This Row],[Lines]],1)</f>
        <v>Y</v>
      </c>
      <c r="M8410" s="1" t="str">
        <f>IF(BART_Rides[[#This Row],[FirstLetter]]="Y","Yes","No")</f>
        <v>Yes</v>
      </c>
      <c r="N8410" s="1" t="str">
        <f>IF(OR(BART_Rides[[#This Row],[Station Code]]="EM", BART_Rides[[#This Row],[Station Code]]="MT", BART_Rides[[#This Row],[Station Code]]="PL", BART_Rides[[#This Row],[Station Code]]="CC"), "Yes", "No")</f>
        <v>No</v>
      </c>
    </row>
    <row r="8411" spans="6:14">
      <c r="F8411" s="3">
        <v>44211</v>
      </c>
      <c r="G8411" s="1" t="s">
        <v>45</v>
      </c>
      <c r="H8411" s="1" t="s">
        <v>105</v>
      </c>
      <c r="I8411" s="1">
        <v>349</v>
      </c>
      <c r="J8411" s="1">
        <f>MONTH(BART_Rides[[#This Row],[Date]])</f>
        <v>1</v>
      </c>
      <c r="K8411" s="1">
        <f>WEEKDAY(BART_Rides[[#This Row],[Date]],2)</f>
        <v>5</v>
      </c>
      <c r="L8411" s="1" t="str">
        <f>LEFT(BART_Rides[[#This Row],[Lines]],1)</f>
        <v>Y</v>
      </c>
      <c r="M8411" s="1" t="str">
        <f>IF(BART_Rides[[#This Row],[FirstLetter]]="Y","Yes","No")</f>
        <v>Yes</v>
      </c>
      <c r="N8411" s="1" t="str">
        <f>IF(OR(BART_Rides[[#This Row],[Station Code]]="EM", BART_Rides[[#This Row],[Station Code]]="MT", BART_Rides[[#This Row],[Station Code]]="PL", BART_Rides[[#This Row],[Station Code]]="CC"), "Yes", "No")</f>
        <v>No</v>
      </c>
    </row>
    <row r="8412" spans="6:14">
      <c r="F8412" s="3">
        <v>44212</v>
      </c>
      <c r="G8412" s="1" t="s">
        <v>45</v>
      </c>
      <c r="H8412" s="1" t="s">
        <v>105</v>
      </c>
      <c r="I8412" s="1">
        <v>257</v>
      </c>
      <c r="J8412" s="1">
        <f>MONTH(BART_Rides[[#This Row],[Date]])</f>
        <v>1</v>
      </c>
      <c r="K8412" s="1">
        <f>WEEKDAY(BART_Rides[[#This Row],[Date]],2)</f>
        <v>6</v>
      </c>
      <c r="L8412" s="1" t="str">
        <f>LEFT(BART_Rides[[#This Row],[Lines]],1)</f>
        <v>Y</v>
      </c>
      <c r="M8412" s="1" t="str">
        <f>IF(BART_Rides[[#This Row],[FirstLetter]]="Y","Yes","No")</f>
        <v>Yes</v>
      </c>
      <c r="N8412" s="1" t="str">
        <f>IF(OR(BART_Rides[[#This Row],[Station Code]]="EM", BART_Rides[[#This Row],[Station Code]]="MT", BART_Rides[[#This Row],[Station Code]]="PL", BART_Rides[[#This Row],[Station Code]]="CC"), "Yes", "No")</f>
        <v>No</v>
      </c>
    </row>
    <row r="8413" spans="6:14">
      <c r="F8413" s="3">
        <v>44213</v>
      </c>
      <c r="G8413" s="1" t="s">
        <v>45</v>
      </c>
      <c r="H8413" s="1" t="s">
        <v>105</v>
      </c>
      <c r="I8413" s="1">
        <v>204</v>
      </c>
      <c r="J8413" s="1">
        <f>MONTH(BART_Rides[[#This Row],[Date]])</f>
        <v>1</v>
      </c>
      <c r="K8413" s="1">
        <f>WEEKDAY(BART_Rides[[#This Row],[Date]],2)</f>
        <v>7</v>
      </c>
      <c r="L8413" s="1" t="str">
        <f>LEFT(BART_Rides[[#This Row],[Lines]],1)</f>
        <v>Y</v>
      </c>
      <c r="M8413" s="1" t="str">
        <f>IF(BART_Rides[[#This Row],[FirstLetter]]="Y","Yes","No")</f>
        <v>Yes</v>
      </c>
      <c r="N8413" s="1" t="str">
        <f>IF(OR(BART_Rides[[#This Row],[Station Code]]="EM", BART_Rides[[#This Row],[Station Code]]="MT", BART_Rides[[#This Row],[Station Code]]="PL", BART_Rides[[#This Row],[Station Code]]="CC"), "Yes", "No")</f>
        <v>No</v>
      </c>
    </row>
    <row r="8414" spans="6:14">
      <c r="F8414" s="3">
        <v>44214</v>
      </c>
      <c r="G8414" s="1" t="s">
        <v>45</v>
      </c>
      <c r="H8414" s="1" t="s">
        <v>105</v>
      </c>
      <c r="I8414" s="1">
        <v>214</v>
      </c>
      <c r="J8414" s="1">
        <f>MONTH(BART_Rides[[#This Row],[Date]])</f>
        <v>1</v>
      </c>
      <c r="K8414" s="1">
        <f>WEEKDAY(BART_Rides[[#This Row],[Date]],2)</f>
        <v>1</v>
      </c>
      <c r="L8414" s="1" t="str">
        <f>LEFT(BART_Rides[[#This Row],[Lines]],1)</f>
        <v>Y</v>
      </c>
      <c r="M8414" s="1" t="str">
        <f>IF(BART_Rides[[#This Row],[FirstLetter]]="Y","Yes","No")</f>
        <v>Yes</v>
      </c>
      <c r="N8414" s="1" t="str">
        <f>IF(OR(BART_Rides[[#This Row],[Station Code]]="EM", BART_Rides[[#This Row],[Station Code]]="MT", BART_Rides[[#This Row],[Station Code]]="PL", BART_Rides[[#This Row],[Station Code]]="CC"), "Yes", "No")</f>
        <v>No</v>
      </c>
    </row>
    <row r="8415" spans="6:14">
      <c r="F8415" s="3">
        <v>44215</v>
      </c>
      <c r="G8415" s="1" t="s">
        <v>45</v>
      </c>
      <c r="H8415" s="1" t="s">
        <v>105</v>
      </c>
      <c r="I8415" s="1">
        <v>323</v>
      </c>
      <c r="J8415" s="1">
        <f>MONTH(BART_Rides[[#This Row],[Date]])</f>
        <v>1</v>
      </c>
      <c r="K8415" s="1">
        <f>WEEKDAY(BART_Rides[[#This Row],[Date]],2)</f>
        <v>2</v>
      </c>
      <c r="L8415" s="1" t="str">
        <f>LEFT(BART_Rides[[#This Row],[Lines]],1)</f>
        <v>Y</v>
      </c>
      <c r="M8415" s="1" t="str">
        <f>IF(BART_Rides[[#This Row],[FirstLetter]]="Y","Yes","No")</f>
        <v>Yes</v>
      </c>
      <c r="N8415" s="1" t="str">
        <f>IF(OR(BART_Rides[[#This Row],[Station Code]]="EM", BART_Rides[[#This Row],[Station Code]]="MT", BART_Rides[[#This Row],[Station Code]]="PL", BART_Rides[[#This Row],[Station Code]]="CC"), "Yes", "No")</f>
        <v>No</v>
      </c>
    </row>
    <row r="8416" spans="6:14">
      <c r="F8416" s="3">
        <v>44216</v>
      </c>
      <c r="G8416" s="1" t="s">
        <v>45</v>
      </c>
      <c r="H8416" s="1" t="s">
        <v>105</v>
      </c>
      <c r="I8416" s="1">
        <v>307</v>
      </c>
      <c r="J8416" s="1">
        <f>MONTH(BART_Rides[[#This Row],[Date]])</f>
        <v>1</v>
      </c>
      <c r="K8416" s="1">
        <f>WEEKDAY(BART_Rides[[#This Row],[Date]],2)</f>
        <v>3</v>
      </c>
      <c r="L8416" s="1" t="str">
        <f>LEFT(BART_Rides[[#This Row],[Lines]],1)</f>
        <v>Y</v>
      </c>
      <c r="M8416" s="1" t="str">
        <f>IF(BART_Rides[[#This Row],[FirstLetter]]="Y","Yes","No")</f>
        <v>Yes</v>
      </c>
      <c r="N8416" s="1" t="str">
        <f>IF(OR(BART_Rides[[#This Row],[Station Code]]="EM", BART_Rides[[#This Row],[Station Code]]="MT", BART_Rides[[#This Row],[Station Code]]="PL", BART_Rides[[#This Row],[Station Code]]="CC"), "Yes", "No")</f>
        <v>No</v>
      </c>
    </row>
    <row r="8417" spans="6:14">
      <c r="F8417" s="3">
        <v>44217</v>
      </c>
      <c r="G8417" s="1" t="s">
        <v>45</v>
      </c>
      <c r="H8417" s="1" t="s">
        <v>105</v>
      </c>
      <c r="I8417" s="1">
        <v>349</v>
      </c>
      <c r="J8417" s="1">
        <f>MONTH(BART_Rides[[#This Row],[Date]])</f>
        <v>1</v>
      </c>
      <c r="K8417" s="1">
        <f>WEEKDAY(BART_Rides[[#This Row],[Date]],2)</f>
        <v>4</v>
      </c>
      <c r="L8417" s="1" t="str">
        <f>LEFT(BART_Rides[[#This Row],[Lines]],1)</f>
        <v>Y</v>
      </c>
      <c r="M8417" s="1" t="str">
        <f>IF(BART_Rides[[#This Row],[FirstLetter]]="Y","Yes","No")</f>
        <v>Yes</v>
      </c>
      <c r="N8417" s="1" t="str">
        <f>IF(OR(BART_Rides[[#This Row],[Station Code]]="EM", BART_Rides[[#This Row],[Station Code]]="MT", BART_Rides[[#This Row],[Station Code]]="PL", BART_Rides[[#This Row],[Station Code]]="CC"), "Yes", "No")</f>
        <v>No</v>
      </c>
    </row>
    <row r="8418" spans="6:14">
      <c r="F8418" s="3">
        <v>44218</v>
      </c>
      <c r="G8418" s="1" t="s">
        <v>45</v>
      </c>
      <c r="H8418" s="1" t="s">
        <v>105</v>
      </c>
      <c r="I8418" s="1">
        <v>315</v>
      </c>
      <c r="J8418" s="1">
        <f>MONTH(BART_Rides[[#This Row],[Date]])</f>
        <v>1</v>
      </c>
      <c r="K8418" s="1">
        <f>WEEKDAY(BART_Rides[[#This Row],[Date]],2)</f>
        <v>5</v>
      </c>
      <c r="L8418" s="1" t="str">
        <f>LEFT(BART_Rides[[#This Row],[Lines]],1)</f>
        <v>Y</v>
      </c>
      <c r="M8418" s="1" t="str">
        <f>IF(BART_Rides[[#This Row],[FirstLetter]]="Y","Yes","No")</f>
        <v>Yes</v>
      </c>
      <c r="N8418" s="1" t="str">
        <f>IF(OR(BART_Rides[[#This Row],[Station Code]]="EM", BART_Rides[[#This Row],[Station Code]]="MT", BART_Rides[[#This Row],[Station Code]]="PL", BART_Rides[[#This Row],[Station Code]]="CC"), "Yes", "No")</f>
        <v>No</v>
      </c>
    </row>
    <row r="8419" spans="6:14">
      <c r="F8419" s="3">
        <v>44219</v>
      </c>
      <c r="G8419" s="1" t="s">
        <v>45</v>
      </c>
      <c r="H8419" s="1" t="s">
        <v>105</v>
      </c>
      <c r="I8419" s="1">
        <v>251</v>
      </c>
      <c r="J8419" s="1">
        <f>MONTH(BART_Rides[[#This Row],[Date]])</f>
        <v>1</v>
      </c>
      <c r="K8419" s="1">
        <f>WEEKDAY(BART_Rides[[#This Row],[Date]],2)</f>
        <v>6</v>
      </c>
      <c r="L8419" s="1" t="str">
        <f>LEFT(BART_Rides[[#This Row],[Lines]],1)</f>
        <v>Y</v>
      </c>
      <c r="M8419" s="1" t="str">
        <f>IF(BART_Rides[[#This Row],[FirstLetter]]="Y","Yes","No")</f>
        <v>Yes</v>
      </c>
      <c r="N8419" s="1" t="str">
        <f>IF(OR(BART_Rides[[#This Row],[Station Code]]="EM", BART_Rides[[#This Row],[Station Code]]="MT", BART_Rides[[#This Row],[Station Code]]="PL", BART_Rides[[#This Row],[Station Code]]="CC"), "Yes", "No")</f>
        <v>No</v>
      </c>
    </row>
    <row r="8420" spans="6:14">
      <c r="F8420" s="3">
        <v>44220</v>
      </c>
      <c r="G8420" s="1" t="s">
        <v>45</v>
      </c>
      <c r="H8420" s="1" t="s">
        <v>105</v>
      </c>
      <c r="I8420" s="1">
        <v>125</v>
      </c>
      <c r="J8420" s="1">
        <f>MONTH(BART_Rides[[#This Row],[Date]])</f>
        <v>1</v>
      </c>
      <c r="K8420" s="1">
        <f>WEEKDAY(BART_Rides[[#This Row],[Date]],2)</f>
        <v>7</v>
      </c>
      <c r="L8420" s="1" t="str">
        <f>LEFT(BART_Rides[[#This Row],[Lines]],1)</f>
        <v>Y</v>
      </c>
      <c r="M8420" s="1" t="str">
        <f>IF(BART_Rides[[#This Row],[FirstLetter]]="Y","Yes","No")</f>
        <v>Yes</v>
      </c>
      <c r="N8420" s="1" t="str">
        <f>IF(OR(BART_Rides[[#This Row],[Station Code]]="EM", BART_Rides[[#This Row],[Station Code]]="MT", BART_Rides[[#This Row],[Station Code]]="PL", BART_Rides[[#This Row],[Station Code]]="CC"), "Yes", "No")</f>
        <v>No</v>
      </c>
    </row>
    <row r="8421" spans="6:14">
      <c r="F8421" s="3">
        <v>44221</v>
      </c>
      <c r="G8421" s="1" t="s">
        <v>45</v>
      </c>
      <c r="H8421" s="1" t="s">
        <v>105</v>
      </c>
      <c r="I8421" s="1">
        <v>311</v>
      </c>
      <c r="J8421" s="1">
        <f>MONTH(BART_Rides[[#This Row],[Date]])</f>
        <v>1</v>
      </c>
      <c r="K8421" s="1">
        <f>WEEKDAY(BART_Rides[[#This Row],[Date]],2)</f>
        <v>1</v>
      </c>
      <c r="L8421" s="1" t="str">
        <f>LEFT(BART_Rides[[#This Row],[Lines]],1)</f>
        <v>Y</v>
      </c>
      <c r="M8421" s="1" t="str">
        <f>IF(BART_Rides[[#This Row],[FirstLetter]]="Y","Yes","No")</f>
        <v>Yes</v>
      </c>
      <c r="N8421" s="1" t="str">
        <f>IF(OR(BART_Rides[[#This Row],[Station Code]]="EM", BART_Rides[[#This Row],[Station Code]]="MT", BART_Rides[[#This Row],[Station Code]]="PL", BART_Rides[[#This Row],[Station Code]]="CC"), "Yes", "No")</f>
        <v>No</v>
      </c>
    </row>
    <row r="8422" spans="6:14">
      <c r="F8422" s="3">
        <v>44222</v>
      </c>
      <c r="G8422" s="1" t="s">
        <v>45</v>
      </c>
      <c r="H8422" s="1" t="s">
        <v>105</v>
      </c>
      <c r="I8422" s="1">
        <v>339</v>
      </c>
      <c r="J8422" s="1">
        <f>MONTH(BART_Rides[[#This Row],[Date]])</f>
        <v>1</v>
      </c>
      <c r="K8422" s="1">
        <f>WEEKDAY(BART_Rides[[#This Row],[Date]],2)</f>
        <v>2</v>
      </c>
      <c r="L8422" s="1" t="str">
        <f>LEFT(BART_Rides[[#This Row],[Lines]],1)</f>
        <v>Y</v>
      </c>
      <c r="M8422" s="1" t="str">
        <f>IF(BART_Rides[[#This Row],[FirstLetter]]="Y","Yes","No")</f>
        <v>Yes</v>
      </c>
      <c r="N8422" s="1" t="str">
        <f>IF(OR(BART_Rides[[#This Row],[Station Code]]="EM", BART_Rides[[#This Row],[Station Code]]="MT", BART_Rides[[#This Row],[Station Code]]="PL", BART_Rides[[#This Row],[Station Code]]="CC"), "Yes", "No")</f>
        <v>No</v>
      </c>
    </row>
    <row r="8423" spans="6:14">
      <c r="F8423" s="3">
        <v>44223</v>
      </c>
      <c r="G8423" s="1" t="s">
        <v>45</v>
      </c>
      <c r="H8423" s="1" t="s">
        <v>105</v>
      </c>
      <c r="I8423" s="1">
        <v>306</v>
      </c>
      <c r="J8423" s="1">
        <f>MONTH(BART_Rides[[#This Row],[Date]])</f>
        <v>1</v>
      </c>
      <c r="K8423" s="1">
        <f>WEEKDAY(BART_Rides[[#This Row],[Date]],2)</f>
        <v>3</v>
      </c>
      <c r="L8423" s="1" t="str">
        <f>LEFT(BART_Rides[[#This Row],[Lines]],1)</f>
        <v>Y</v>
      </c>
      <c r="M8423" s="1" t="str">
        <f>IF(BART_Rides[[#This Row],[FirstLetter]]="Y","Yes","No")</f>
        <v>Yes</v>
      </c>
      <c r="N8423" s="1" t="str">
        <f>IF(OR(BART_Rides[[#This Row],[Station Code]]="EM", BART_Rides[[#This Row],[Station Code]]="MT", BART_Rides[[#This Row],[Station Code]]="PL", BART_Rides[[#This Row],[Station Code]]="CC"), "Yes", "No")</f>
        <v>No</v>
      </c>
    </row>
    <row r="8424" spans="6:14">
      <c r="F8424" s="3">
        <v>44224</v>
      </c>
      <c r="G8424" s="1" t="s">
        <v>45</v>
      </c>
      <c r="H8424" s="1" t="s">
        <v>105</v>
      </c>
      <c r="I8424" s="1">
        <v>327</v>
      </c>
      <c r="J8424" s="1">
        <f>MONTH(BART_Rides[[#This Row],[Date]])</f>
        <v>1</v>
      </c>
      <c r="K8424" s="1">
        <f>WEEKDAY(BART_Rides[[#This Row],[Date]],2)</f>
        <v>4</v>
      </c>
      <c r="L8424" s="1" t="str">
        <f>LEFT(BART_Rides[[#This Row],[Lines]],1)</f>
        <v>Y</v>
      </c>
      <c r="M8424" s="1" t="str">
        <f>IF(BART_Rides[[#This Row],[FirstLetter]]="Y","Yes","No")</f>
        <v>Yes</v>
      </c>
      <c r="N8424" s="1" t="str">
        <f>IF(OR(BART_Rides[[#This Row],[Station Code]]="EM", BART_Rides[[#This Row],[Station Code]]="MT", BART_Rides[[#This Row],[Station Code]]="PL", BART_Rides[[#This Row],[Station Code]]="CC"), "Yes", "No")</f>
        <v>No</v>
      </c>
    </row>
    <row r="8425" spans="6:14">
      <c r="F8425" s="3">
        <v>44225</v>
      </c>
      <c r="G8425" s="1" t="s">
        <v>45</v>
      </c>
      <c r="H8425" s="1" t="s">
        <v>105</v>
      </c>
      <c r="I8425" s="1">
        <v>348</v>
      </c>
      <c r="J8425" s="1">
        <f>MONTH(BART_Rides[[#This Row],[Date]])</f>
        <v>1</v>
      </c>
      <c r="K8425" s="1">
        <f>WEEKDAY(BART_Rides[[#This Row],[Date]],2)</f>
        <v>5</v>
      </c>
      <c r="L8425" s="1" t="str">
        <f>LEFT(BART_Rides[[#This Row],[Lines]],1)</f>
        <v>Y</v>
      </c>
      <c r="M8425" s="1" t="str">
        <f>IF(BART_Rides[[#This Row],[FirstLetter]]="Y","Yes","No")</f>
        <v>Yes</v>
      </c>
      <c r="N8425" s="1" t="str">
        <f>IF(OR(BART_Rides[[#This Row],[Station Code]]="EM", BART_Rides[[#This Row],[Station Code]]="MT", BART_Rides[[#This Row],[Station Code]]="PL", BART_Rides[[#This Row],[Station Code]]="CC"), "Yes", "No")</f>
        <v>No</v>
      </c>
    </row>
    <row r="8426" spans="6:14">
      <c r="F8426" s="3">
        <v>44226</v>
      </c>
      <c r="G8426" s="1" t="s">
        <v>45</v>
      </c>
      <c r="H8426" s="1" t="s">
        <v>105</v>
      </c>
      <c r="I8426" s="1">
        <v>241</v>
      </c>
      <c r="J8426" s="1">
        <f>MONTH(BART_Rides[[#This Row],[Date]])</f>
        <v>1</v>
      </c>
      <c r="K8426" s="1">
        <f>WEEKDAY(BART_Rides[[#This Row],[Date]],2)</f>
        <v>6</v>
      </c>
      <c r="L8426" s="1" t="str">
        <f>LEFT(BART_Rides[[#This Row],[Lines]],1)</f>
        <v>Y</v>
      </c>
      <c r="M8426" s="1" t="str">
        <f>IF(BART_Rides[[#This Row],[FirstLetter]]="Y","Yes","No")</f>
        <v>Yes</v>
      </c>
      <c r="N8426" s="1" t="str">
        <f>IF(OR(BART_Rides[[#This Row],[Station Code]]="EM", BART_Rides[[#This Row],[Station Code]]="MT", BART_Rides[[#This Row],[Station Code]]="PL", BART_Rides[[#This Row],[Station Code]]="CC"), "Yes", "No")</f>
        <v>No</v>
      </c>
    </row>
    <row r="8427" spans="6:14">
      <c r="F8427" s="3">
        <v>44227</v>
      </c>
      <c r="G8427" s="1" t="s">
        <v>45</v>
      </c>
      <c r="H8427" s="1" t="s">
        <v>105</v>
      </c>
      <c r="I8427" s="1">
        <v>199</v>
      </c>
      <c r="J8427" s="1">
        <f>MONTH(BART_Rides[[#This Row],[Date]])</f>
        <v>1</v>
      </c>
      <c r="K8427" s="1">
        <f>WEEKDAY(BART_Rides[[#This Row],[Date]],2)</f>
        <v>7</v>
      </c>
      <c r="L8427" s="1" t="str">
        <f>LEFT(BART_Rides[[#This Row],[Lines]],1)</f>
        <v>Y</v>
      </c>
      <c r="M8427" s="1" t="str">
        <f>IF(BART_Rides[[#This Row],[FirstLetter]]="Y","Yes","No")</f>
        <v>Yes</v>
      </c>
      <c r="N8427" s="1" t="str">
        <f>IF(OR(BART_Rides[[#This Row],[Station Code]]="EM", BART_Rides[[#This Row],[Station Code]]="MT", BART_Rides[[#This Row],[Station Code]]="PL", BART_Rides[[#This Row],[Station Code]]="CC"), "Yes", "No")</f>
        <v>No</v>
      </c>
    </row>
    <row r="8428" spans="6:14">
      <c r="F8428" s="3">
        <v>44228</v>
      </c>
      <c r="G8428" s="1" t="s">
        <v>45</v>
      </c>
      <c r="H8428" s="1" t="s">
        <v>105</v>
      </c>
      <c r="I8428" s="1">
        <v>326</v>
      </c>
      <c r="J8428" s="1">
        <f>MONTH(BART_Rides[[#This Row],[Date]])</f>
        <v>2</v>
      </c>
      <c r="K8428" s="1">
        <f>WEEKDAY(BART_Rides[[#This Row],[Date]],2)</f>
        <v>1</v>
      </c>
      <c r="L8428" s="1" t="str">
        <f>LEFT(BART_Rides[[#This Row],[Lines]],1)</f>
        <v>Y</v>
      </c>
      <c r="M8428" s="1" t="str">
        <f>IF(BART_Rides[[#This Row],[FirstLetter]]="Y","Yes","No")</f>
        <v>Yes</v>
      </c>
      <c r="N8428" s="1" t="str">
        <f>IF(OR(BART_Rides[[#This Row],[Station Code]]="EM", BART_Rides[[#This Row],[Station Code]]="MT", BART_Rides[[#This Row],[Station Code]]="PL", BART_Rides[[#This Row],[Station Code]]="CC"), "Yes", "No")</f>
        <v>No</v>
      </c>
    </row>
    <row r="8429" spans="6:14">
      <c r="F8429" s="3">
        <v>44229</v>
      </c>
      <c r="G8429" s="1" t="s">
        <v>45</v>
      </c>
      <c r="H8429" s="1" t="s">
        <v>105</v>
      </c>
      <c r="I8429" s="1">
        <v>356</v>
      </c>
      <c r="J8429" s="1">
        <f>MONTH(BART_Rides[[#This Row],[Date]])</f>
        <v>2</v>
      </c>
      <c r="K8429" s="1">
        <f>WEEKDAY(BART_Rides[[#This Row],[Date]],2)</f>
        <v>2</v>
      </c>
      <c r="L8429" s="1" t="str">
        <f>LEFT(BART_Rides[[#This Row],[Lines]],1)</f>
        <v>Y</v>
      </c>
      <c r="M8429" s="1" t="str">
        <f>IF(BART_Rides[[#This Row],[FirstLetter]]="Y","Yes","No")</f>
        <v>Yes</v>
      </c>
      <c r="N8429" s="1" t="str">
        <f>IF(OR(BART_Rides[[#This Row],[Station Code]]="EM", BART_Rides[[#This Row],[Station Code]]="MT", BART_Rides[[#This Row],[Station Code]]="PL", BART_Rides[[#This Row],[Station Code]]="CC"), "Yes", "No")</f>
        <v>No</v>
      </c>
    </row>
    <row r="8430" spans="6:14">
      <c r="F8430" s="3">
        <v>44230</v>
      </c>
      <c r="G8430" s="1" t="s">
        <v>45</v>
      </c>
      <c r="H8430" s="1" t="s">
        <v>105</v>
      </c>
      <c r="I8430" s="1">
        <v>368</v>
      </c>
      <c r="J8430" s="1">
        <f>MONTH(BART_Rides[[#This Row],[Date]])</f>
        <v>2</v>
      </c>
      <c r="K8430" s="1">
        <f>WEEKDAY(BART_Rides[[#This Row],[Date]],2)</f>
        <v>3</v>
      </c>
      <c r="L8430" s="1" t="str">
        <f>LEFT(BART_Rides[[#This Row],[Lines]],1)</f>
        <v>Y</v>
      </c>
      <c r="M8430" s="1" t="str">
        <f>IF(BART_Rides[[#This Row],[FirstLetter]]="Y","Yes","No")</f>
        <v>Yes</v>
      </c>
      <c r="N8430" s="1" t="str">
        <f>IF(OR(BART_Rides[[#This Row],[Station Code]]="EM", BART_Rides[[#This Row],[Station Code]]="MT", BART_Rides[[#This Row],[Station Code]]="PL", BART_Rides[[#This Row],[Station Code]]="CC"), "Yes", "No")</f>
        <v>No</v>
      </c>
    </row>
    <row r="8431" spans="6:14">
      <c r="F8431" s="3">
        <v>44231</v>
      </c>
      <c r="G8431" s="1" t="s">
        <v>45</v>
      </c>
      <c r="H8431" s="1" t="s">
        <v>105</v>
      </c>
      <c r="I8431" s="1">
        <v>399</v>
      </c>
      <c r="J8431" s="1">
        <f>MONTH(BART_Rides[[#This Row],[Date]])</f>
        <v>2</v>
      </c>
      <c r="K8431" s="1">
        <f>WEEKDAY(BART_Rides[[#This Row],[Date]],2)</f>
        <v>4</v>
      </c>
      <c r="L8431" s="1" t="str">
        <f>LEFT(BART_Rides[[#This Row],[Lines]],1)</f>
        <v>Y</v>
      </c>
      <c r="M8431" s="1" t="str">
        <f>IF(BART_Rides[[#This Row],[FirstLetter]]="Y","Yes","No")</f>
        <v>Yes</v>
      </c>
      <c r="N8431" s="1" t="str">
        <f>IF(OR(BART_Rides[[#This Row],[Station Code]]="EM", BART_Rides[[#This Row],[Station Code]]="MT", BART_Rides[[#This Row],[Station Code]]="PL", BART_Rides[[#This Row],[Station Code]]="CC"), "Yes", "No")</f>
        <v>No</v>
      </c>
    </row>
    <row r="8432" spans="6:14">
      <c r="F8432" s="3">
        <v>44232</v>
      </c>
      <c r="G8432" s="1" t="s">
        <v>45</v>
      </c>
      <c r="H8432" s="1" t="s">
        <v>105</v>
      </c>
      <c r="I8432" s="1">
        <v>392</v>
      </c>
      <c r="J8432" s="1">
        <f>MONTH(BART_Rides[[#This Row],[Date]])</f>
        <v>2</v>
      </c>
      <c r="K8432" s="1">
        <f>WEEKDAY(BART_Rides[[#This Row],[Date]],2)</f>
        <v>5</v>
      </c>
      <c r="L8432" s="1" t="str">
        <f>LEFT(BART_Rides[[#This Row],[Lines]],1)</f>
        <v>Y</v>
      </c>
      <c r="M8432" s="1" t="str">
        <f>IF(BART_Rides[[#This Row],[FirstLetter]]="Y","Yes","No")</f>
        <v>Yes</v>
      </c>
      <c r="N8432" s="1" t="str">
        <f>IF(OR(BART_Rides[[#This Row],[Station Code]]="EM", BART_Rides[[#This Row],[Station Code]]="MT", BART_Rides[[#This Row],[Station Code]]="PL", BART_Rides[[#This Row],[Station Code]]="CC"), "Yes", "No")</f>
        <v>No</v>
      </c>
    </row>
    <row r="8433" spans="6:14">
      <c r="F8433" s="3">
        <v>44233</v>
      </c>
      <c r="G8433" s="1" t="s">
        <v>45</v>
      </c>
      <c r="H8433" s="1" t="s">
        <v>105</v>
      </c>
      <c r="I8433" s="1">
        <v>269</v>
      </c>
      <c r="J8433" s="1">
        <f>MONTH(BART_Rides[[#This Row],[Date]])</f>
        <v>2</v>
      </c>
      <c r="K8433" s="1">
        <f>WEEKDAY(BART_Rides[[#This Row],[Date]],2)</f>
        <v>6</v>
      </c>
      <c r="L8433" s="1" t="str">
        <f>LEFT(BART_Rides[[#This Row],[Lines]],1)</f>
        <v>Y</v>
      </c>
      <c r="M8433" s="1" t="str">
        <f>IF(BART_Rides[[#This Row],[FirstLetter]]="Y","Yes","No")</f>
        <v>Yes</v>
      </c>
      <c r="N8433" s="1" t="str">
        <f>IF(OR(BART_Rides[[#This Row],[Station Code]]="EM", BART_Rides[[#This Row],[Station Code]]="MT", BART_Rides[[#This Row],[Station Code]]="PL", BART_Rides[[#This Row],[Station Code]]="CC"), "Yes", "No")</f>
        <v>No</v>
      </c>
    </row>
    <row r="8434" spans="6:14">
      <c r="F8434" s="3">
        <v>44234</v>
      </c>
      <c r="G8434" s="1" t="s">
        <v>45</v>
      </c>
      <c r="H8434" s="1" t="s">
        <v>105</v>
      </c>
      <c r="I8434" s="1">
        <v>208</v>
      </c>
      <c r="J8434" s="1">
        <f>MONTH(BART_Rides[[#This Row],[Date]])</f>
        <v>2</v>
      </c>
      <c r="K8434" s="1">
        <f>WEEKDAY(BART_Rides[[#This Row],[Date]],2)</f>
        <v>7</v>
      </c>
      <c r="L8434" s="1" t="str">
        <f>LEFT(BART_Rides[[#This Row],[Lines]],1)</f>
        <v>Y</v>
      </c>
      <c r="M8434" s="1" t="str">
        <f>IF(BART_Rides[[#This Row],[FirstLetter]]="Y","Yes","No")</f>
        <v>Yes</v>
      </c>
      <c r="N8434" s="1" t="str">
        <f>IF(OR(BART_Rides[[#This Row],[Station Code]]="EM", BART_Rides[[#This Row],[Station Code]]="MT", BART_Rides[[#This Row],[Station Code]]="PL", BART_Rides[[#This Row],[Station Code]]="CC"), "Yes", "No")</f>
        <v>No</v>
      </c>
    </row>
    <row r="8435" spans="6:14">
      <c r="F8435" s="3">
        <v>44235</v>
      </c>
      <c r="G8435" s="1" t="s">
        <v>45</v>
      </c>
      <c r="H8435" s="1" t="s">
        <v>105</v>
      </c>
      <c r="I8435" s="1">
        <v>344</v>
      </c>
      <c r="J8435" s="1">
        <f>MONTH(BART_Rides[[#This Row],[Date]])</f>
        <v>2</v>
      </c>
      <c r="K8435" s="1">
        <f>WEEKDAY(BART_Rides[[#This Row],[Date]],2)</f>
        <v>1</v>
      </c>
      <c r="L8435" s="1" t="str">
        <f>LEFT(BART_Rides[[#This Row],[Lines]],1)</f>
        <v>Y</v>
      </c>
      <c r="M8435" s="1" t="str">
        <f>IF(BART_Rides[[#This Row],[FirstLetter]]="Y","Yes","No")</f>
        <v>Yes</v>
      </c>
      <c r="N8435" s="1" t="str">
        <f>IF(OR(BART_Rides[[#This Row],[Station Code]]="EM", BART_Rides[[#This Row],[Station Code]]="MT", BART_Rides[[#This Row],[Station Code]]="PL", BART_Rides[[#This Row],[Station Code]]="CC"), "Yes", "No")</f>
        <v>No</v>
      </c>
    </row>
    <row r="8436" spans="6:14">
      <c r="F8436" s="3">
        <v>44236</v>
      </c>
      <c r="G8436" s="1" t="s">
        <v>45</v>
      </c>
      <c r="H8436" s="1" t="s">
        <v>105</v>
      </c>
      <c r="I8436" s="1">
        <v>346</v>
      </c>
      <c r="J8436" s="1">
        <f>MONTH(BART_Rides[[#This Row],[Date]])</f>
        <v>2</v>
      </c>
      <c r="K8436" s="1">
        <f>WEEKDAY(BART_Rides[[#This Row],[Date]],2)</f>
        <v>2</v>
      </c>
      <c r="L8436" s="1" t="str">
        <f>LEFT(BART_Rides[[#This Row],[Lines]],1)</f>
        <v>Y</v>
      </c>
      <c r="M8436" s="1" t="str">
        <f>IF(BART_Rides[[#This Row],[FirstLetter]]="Y","Yes","No")</f>
        <v>Yes</v>
      </c>
      <c r="N8436" s="1" t="str">
        <f>IF(OR(BART_Rides[[#This Row],[Station Code]]="EM", BART_Rides[[#This Row],[Station Code]]="MT", BART_Rides[[#This Row],[Station Code]]="PL", BART_Rides[[#This Row],[Station Code]]="CC"), "Yes", "No")</f>
        <v>No</v>
      </c>
    </row>
    <row r="8437" spans="6:14">
      <c r="F8437" s="3">
        <v>44237</v>
      </c>
      <c r="G8437" s="1" t="s">
        <v>45</v>
      </c>
      <c r="H8437" s="1" t="s">
        <v>105</v>
      </c>
      <c r="I8437" s="1">
        <v>424</v>
      </c>
      <c r="J8437" s="1">
        <f>MONTH(BART_Rides[[#This Row],[Date]])</f>
        <v>2</v>
      </c>
      <c r="K8437" s="1">
        <f>WEEKDAY(BART_Rides[[#This Row],[Date]],2)</f>
        <v>3</v>
      </c>
      <c r="L8437" s="1" t="str">
        <f>LEFT(BART_Rides[[#This Row],[Lines]],1)</f>
        <v>Y</v>
      </c>
      <c r="M8437" s="1" t="str">
        <f>IF(BART_Rides[[#This Row],[FirstLetter]]="Y","Yes","No")</f>
        <v>Yes</v>
      </c>
      <c r="N8437" s="1" t="str">
        <f>IF(OR(BART_Rides[[#This Row],[Station Code]]="EM", BART_Rides[[#This Row],[Station Code]]="MT", BART_Rides[[#This Row],[Station Code]]="PL", BART_Rides[[#This Row],[Station Code]]="CC"), "Yes", "No")</f>
        <v>No</v>
      </c>
    </row>
    <row r="8438" spans="6:14">
      <c r="F8438" s="3">
        <v>44238</v>
      </c>
      <c r="G8438" s="1" t="s">
        <v>45</v>
      </c>
      <c r="H8438" s="1" t="s">
        <v>105</v>
      </c>
      <c r="I8438" s="1">
        <v>392</v>
      </c>
      <c r="J8438" s="1">
        <f>MONTH(BART_Rides[[#This Row],[Date]])</f>
        <v>2</v>
      </c>
      <c r="K8438" s="1">
        <f>WEEKDAY(BART_Rides[[#This Row],[Date]],2)</f>
        <v>4</v>
      </c>
      <c r="L8438" s="1" t="str">
        <f>LEFT(BART_Rides[[#This Row],[Lines]],1)</f>
        <v>Y</v>
      </c>
      <c r="M8438" s="1" t="str">
        <f>IF(BART_Rides[[#This Row],[FirstLetter]]="Y","Yes","No")</f>
        <v>Yes</v>
      </c>
      <c r="N8438" s="1" t="str">
        <f>IF(OR(BART_Rides[[#This Row],[Station Code]]="EM", BART_Rides[[#This Row],[Station Code]]="MT", BART_Rides[[#This Row],[Station Code]]="PL", BART_Rides[[#This Row],[Station Code]]="CC"), "Yes", "No")</f>
        <v>No</v>
      </c>
    </row>
    <row r="8439" spans="6:14">
      <c r="F8439" s="3">
        <v>44239</v>
      </c>
      <c r="G8439" s="1" t="s">
        <v>45</v>
      </c>
      <c r="H8439" s="1" t="s">
        <v>105</v>
      </c>
      <c r="I8439" s="1">
        <v>423</v>
      </c>
      <c r="J8439" s="1">
        <f>MONTH(BART_Rides[[#This Row],[Date]])</f>
        <v>2</v>
      </c>
      <c r="K8439" s="1">
        <f>WEEKDAY(BART_Rides[[#This Row],[Date]],2)</f>
        <v>5</v>
      </c>
      <c r="L8439" s="1" t="str">
        <f>LEFT(BART_Rides[[#This Row],[Lines]],1)</f>
        <v>Y</v>
      </c>
      <c r="M8439" s="1" t="str">
        <f>IF(BART_Rides[[#This Row],[FirstLetter]]="Y","Yes","No")</f>
        <v>Yes</v>
      </c>
      <c r="N8439" s="1" t="str">
        <f>IF(OR(BART_Rides[[#This Row],[Station Code]]="EM", BART_Rides[[#This Row],[Station Code]]="MT", BART_Rides[[#This Row],[Station Code]]="PL", BART_Rides[[#This Row],[Station Code]]="CC"), "Yes", "No")</f>
        <v>No</v>
      </c>
    </row>
    <row r="8440" spans="6:14">
      <c r="F8440" s="3">
        <v>44240</v>
      </c>
      <c r="G8440" s="1" t="s">
        <v>45</v>
      </c>
      <c r="H8440" s="1" t="s">
        <v>105</v>
      </c>
      <c r="I8440" s="1">
        <v>255</v>
      </c>
      <c r="J8440" s="1">
        <f>MONTH(BART_Rides[[#This Row],[Date]])</f>
        <v>2</v>
      </c>
      <c r="K8440" s="1">
        <f>WEEKDAY(BART_Rides[[#This Row],[Date]],2)</f>
        <v>6</v>
      </c>
      <c r="L8440" s="1" t="str">
        <f>LEFT(BART_Rides[[#This Row],[Lines]],1)</f>
        <v>Y</v>
      </c>
      <c r="M8440" s="1" t="str">
        <f>IF(BART_Rides[[#This Row],[FirstLetter]]="Y","Yes","No")</f>
        <v>Yes</v>
      </c>
      <c r="N8440" s="1" t="str">
        <f>IF(OR(BART_Rides[[#This Row],[Station Code]]="EM", BART_Rides[[#This Row],[Station Code]]="MT", BART_Rides[[#This Row],[Station Code]]="PL", BART_Rides[[#This Row],[Station Code]]="CC"), "Yes", "No")</f>
        <v>No</v>
      </c>
    </row>
    <row r="8441" spans="6:14">
      <c r="F8441" s="3">
        <v>44241</v>
      </c>
      <c r="G8441" s="1" t="s">
        <v>45</v>
      </c>
      <c r="H8441" s="1" t="s">
        <v>105</v>
      </c>
      <c r="I8441" s="1">
        <v>264</v>
      </c>
      <c r="J8441" s="1">
        <f>MONTH(BART_Rides[[#This Row],[Date]])</f>
        <v>2</v>
      </c>
      <c r="K8441" s="1">
        <f>WEEKDAY(BART_Rides[[#This Row],[Date]],2)</f>
        <v>7</v>
      </c>
      <c r="L8441" s="1" t="str">
        <f>LEFT(BART_Rides[[#This Row],[Lines]],1)</f>
        <v>Y</v>
      </c>
      <c r="M8441" s="1" t="str">
        <f>IF(BART_Rides[[#This Row],[FirstLetter]]="Y","Yes","No")</f>
        <v>Yes</v>
      </c>
      <c r="N8441" s="1" t="str">
        <f>IF(OR(BART_Rides[[#This Row],[Station Code]]="EM", BART_Rides[[#This Row],[Station Code]]="MT", BART_Rides[[#This Row],[Station Code]]="PL", BART_Rides[[#This Row],[Station Code]]="CC"), "Yes", "No")</f>
        <v>No</v>
      </c>
    </row>
    <row r="8442" spans="6:14">
      <c r="F8442" s="3">
        <v>44242</v>
      </c>
      <c r="G8442" s="1" t="s">
        <v>45</v>
      </c>
      <c r="H8442" s="1" t="s">
        <v>105</v>
      </c>
      <c r="I8442" s="1">
        <v>184</v>
      </c>
      <c r="J8442" s="1">
        <f>MONTH(BART_Rides[[#This Row],[Date]])</f>
        <v>2</v>
      </c>
      <c r="K8442" s="1">
        <f>WEEKDAY(BART_Rides[[#This Row],[Date]],2)</f>
        <v>1</v>
      </c>
      <c r="L8442" s="1" t="str">
        <f>LEFT(BART_Rides[[#This Row],[Lines]],1)</f>
        <v>Y</v>
      </c>
      <c r="M8442" s="1" t="str">
        <f>IF(BART_Rides[[#This Row],[FirstLetter]]="Y","Yes","No")</f>
        <v>Yes</v>
      </c>
      <c r="N8442" s="1" t="str">
        <f>IF(OR(BART_Rides[[#This Row],[Station Code]]="EM", BART_Rides[[#This Row],[Station Code]]="MT", BART_Rides[[#This Row],[Station Code]]="PL", BART_Rides[[#This Row],[Station Code]]="CC"), "Yes", "No")</f>
        <v>No</v>
      </c>
    </row>
    <row r="8443" spans="6:14">
      <c r="F8443" s="3">
        <v>44243</v>
      </c>
      <c r="G8443" s="1" t="s">
        <v>45</v>
      </c>
      <c r="H8443" s="1" t="s">
        <v>105</v>
      </c>
      <c r="I8443" s="1">
        <v>346</v>
      </c>
      <c r="J8443" s="1">
        <f>MONTH(BART_Rides[[#This Row],[Date]])</f>
        <v>2</v>
      </c>
      <c r="K8443" s="1">
        <f>WEEKDAY(BART_Rides[[#This Row],[Date]],2)</f>
        <v>2</v>
      </c>
      <c r="L8443" s="1" t="str">
        <f>LEFT(BART_Rides[[#This Row],[Lines]],1)</f>
        <v>Y</v>
      </c>
      <c r="M8443" s="1" t="str">
        <f>IF(BART_Rides[[#This Row],[FirstLetter]]="Y","Yes","No")</f>
        <v>Yes</v>
      </c>
      <c r="N8443" s="1" t="str">
        <f>IF(OR(BART_Rides[[#This Row],[Station Code]]="EM", BART_Rides[[#This Row],[Station Code]]="MT", BART_Rides[[#This Row],[Station Code]]="PL", BART_Rides[[#This Row],[Station Code]]="CC"), "Yes", "No")</f>
        <v>No</v>
      </c>
    </row>
    <row r="8444" spans="6:14">
      <c r="F8444" s="3">
        <v>44244</v>
      </c>
      <c r="G8444" s="1" t="s">
        <v>45</v>
      </c>
      <c r="H8444" s="1" t="s">
        <v>105</v>
      </c>
      <c r="I8444" s="1">
        <v>405</v>
      </c>
      <c r="J8444" s="1">
        <f>MONTH(BART_Rides[[#This Row],[Date]])</f>
        <v>2</v>
      </c>
      <c r="K8444" s="1">
        <f>WEEKDAY(BART_Rides[[#This Row],[Date]],2)</f>
        <v>3</v>
      </c>
      <c r="L8444" s="1" t="str">
        <f>LEFT(BART_Rides[[#This Row],[Lines]],1)</f>
        <v>Y</v>
      </c>
      <c r="M8444" s="1" t="str">
        <f>IF(BART_Rides[[#This Row],[FirstLetter]]="Y","Yes","No")</f>
        <v>Yes</v>
      </c>
      <c r="N8444" s="1" t="str">
        <f>IF(OR(BART_Rides[[#This Row],[Station Code]]="EM", BART_Rides[[#This Row],[Station Code]]="MT", BART_Rides[[#This Row],[Station Code]]="PL", BART_Rides[[#This Row],[Station Code]]="CC"), "Yes", "No")</f>
        <v>No</v>
      </c>
    </row>
    <row r="8445" spans="6:14">
      <c r="F8445" s="3">
        <v>44245</v>
      </c>
      <c r="G8445" s="1" t="s">
        <v>45</v>
      </c>
      <c r="H8445" s="1" t="s">
        <v>105</v>
      </c>
      <c r="I8445" s="1">
        <v>368</v>
      </c>
      <c r="J8445" s="1">
        <f>MONTH(BART_Rides[[#This Row],[Date]])</f>
        <v>2</v>
      </c>
      <c r="K8445" s="1">
        <f>WEEKDAY(BART_Rides[[#This Row],[Date]],2)</f>
        <v>4</v>
      </c>
      <c r="L8445" s="1" t="str">
        <f>LEFT(BART_Rides[[#This Row],[Lines]],1)</f>
        <v>Y</v>
      </c>
      <c r="M8445" s="1" t="str">
        <f>IF(BART_Rides[[#This Row],[FirstLetter]]="Y","Yes","No")</f>
        <v>Yes</v>
      </c>
      <c r="N8445" s="1" t="str">
        <f>IF(OR(BART_Rides[[#This Row],[Station Code]]="EM", BART_Rides[[#This Row],[Station Code]]="MT", BART_Rides[[#This Row],[Station Code]]="PL", BART_Rides[[#This Row],[Station Code]]="CC"), "Yes", "No")</f>
        <v>No</v>
      </c>
    </row>
    <row r="8446" spans="6:14">
      <c r="F8446" s="3">
        <v>44246</v>
      </c>
      <c r="G8446" s="1" t="s">
        <v>45</v>
      </c>
      <c r="H8446" s="1" t="s">
        <v>105</v>
      </c>
      <c r="I8446" s="1">
        <v>400</v>
      </c>
      <c r="J8446" s="1">
        <f>MONTH(BART_Rides[[#This Row],[Date]])</f>
        <v>2</v>
      </c>
      <c r="K8446" s="1">
        <f>WEEKDAY(BART_Rides[[#This Row],[Date]],2)</f>
        <v>5</v>
      </c>
      <c r="L8446" s="1" t="str">
        <f>LEFT(BART_Rides[[#This Row],[Lines]],1)</f>
        <v>Y</v>
      </c>
      <c r="M8446" s="1" t="str">
        <f>IF(BART_Rides[[#This Row],[FirstLetter]]="Y","Yes","No")</f>
        <v>Yes</v>
      </c>
      <c r="N8446" s="1" t="str">
        <f>IF(OR(BART_Rides[[#This Row],[Station Code]]="EM", BART_Rides[[#This Row],[Station Code]]="MT", BART_Rides[[#This Row],[Station Code]]="PL", BART_Rides[[#This Row],[Station Code]]="CC"), "Yes", "No")</f>
        <v>No</v>
      </c>
    </row>
    <row r="8447" spans="6:14">
      <c r="F8447" s="3">
        <v>44247</v>
      </c>
      <c r="G8447" s="1" t="s">
        <v>45</v>
      </c>
      <c r="H8447" s="1" t="s">
        <v>105</v>
      </c>
      <c r="I8447" s="1">
        <v>306</v>
      </c>
      <c r="J8447" s="1">
        <f>MONTH(BART_Rides[[#This Row],[Date]])</f>
        <v>2</v>
      </c>
      <c r="K8447" s="1">
        <f>WEEKDAY(BART_Rides[[#This Row],[Date]],2)</f>
        <v>6</v>
      </c>
      <c r="L8447" s="1" t="str">
        <f>LEFT(BART_Rides[[#This Row],[Lines]],1)</f>
        <v>Y</v>
      </c>
      <c r="M8447" s="1" t="str">
        <f>IF(BART_Rides[[#This Row],[FirstLetter]]="Y","Yes","No")</f>
        <v>Yes</v>
      </c>
      <c r="N8447" s="1" t="str">
        <f>IF(OR(BART_Rides[[#This Row],[Station Code]]="EM", BART_Rides[[#This Row],[Station Code]]="MT", BART_Rides[[#This Row],[Station Code]]="PL", BART_Rides[[#This Row],[Station Code]]="CC"), "Yes", "No")</f>
        <v>No</v>
      </c>
    </row>
    <row r="8448" spans="6:14">
      <c r="F8448" s="3">
        <v>44248</v>
      </c>
      <c r="G8448" s="1" t="s">
        <v>45</v>
      </c>
      <c r="H8448" s="1" t="s">
        <v>105</v>
      </c>
      <c r="I8448" s="1">
        <v>233</v>
      </c>
      <c r="J8448" s="1">
        <f>MONTH(BART_Rides[[#This Row],[Date]])</f>
        <v>2</v>
      </c>
      <c r="K8448" s="1">
        <f>WEEKDAY(BART_Rides[[#This Row],[Date]],2)</f>
        <v>7</v>
      </c>
      <c r="L8448" s="1" t="str">
        <f>LEFT(BART_Rides[[#This Row],[Lines]],1)</f>
        <v>Y</v>
      </c>
      <c r="M8448" s="1" t="str">
        <f>IF(BART_Rides[[#This Row],[FirstLetter]]="Y","Yes","No")</f>
        <v>Yes</v>
      </c>
      <c r="N8448" s="1" t="str">
        <f>IF(OR(BART_Rides[[#This Row],[Station Code]]="EM", BART_Rides[[#This Row],[Station Code]]="MT", BART_Rides[[#This Row],[Station Code]]="PL", BART_Rides[[#This Row],[Station Code]]="CC"), "Yes", "No")</f>
        <v>No</v>
      </c>
    </row>
    <row r="8449" spans="6:14">
      <c r="F8449" s="3">
        <v>44249</v>
      </c>
      <c r="G8449" s="1" t="s">
        <v>45</v>
      </c>
      <c r="H8449" s="1" t="s">
        <v>105</v>
      </c>
      <c r="I8449" s="1">
        <v>367</v>
      </c>
      <c r="J8449" s="1">
        <f>MONTH(BART_Rides[[#This Row],[Date]])</f>
        <v>2</v>
      </c>
      <c r="K8449" s="1">
        <f>WEEKDAY(BART_Rides[[#This Row],[Date]],2)</f>
        <v>1</v>
      </c>
      <c r="L8449" s="1" t="str">
        <f>LEFT(BART_Rides[[#This Row],[Lines]],1)</f>
        <v>Y</v>
      </c>
      <c r="M8449" s="1" t="str">
        <f>IF(BART_Rides[[#This Row],[FirstLetter]]="Y","Yes","No")</f>
        <v>Yes</v>
      </c>
      <c r="N8449" s="1" t="str">
        <f>IF(OR(BART_Rides[[#This Row],[Station Code]]="EM", BART_Rides[[#This Row],[Station Code]]="MT", BART_Rides[[#This Row],[Station Code]]="PL", BART_Rides[[#This Row],[Station Code]]="CC"), "Yes", "No")</f>
        <v>No</v>
      </c>
    </row>
    <row r="8450" spans="6:14">
      <c r="F8450" s="3">
        <v>44250</v>
      </c>
      <c r="G8450" s="1" t="s">
        <v>45</v>
      </c>
      <c r="H8450" s="1" t="s">
        <v>105</v>
      </c>
      <c r="I8450" s="1">
        <v>383</v>
      </c>
      <c r="J8450" s="1">
        <f>MONTH(BART_Rides[[#This Row],[Date]])</f>
        <v>2</v>
      </c>
      <c r="K8450" s="1">
        <f>WEEKDAY(BART_Rides[[#This Row],[Date]],2)</f>
        <v>2</v>
      </c>
      <c r="L8450" s="1" t="str">
        <f>LEFT(BART_Rides[[#This Row],[Lines]],1)</f>
        <v>Y</v>
      </c>
      <c r="M8450" s="1" t="str">
        <f>IF(BART_Rides[[#This Row],[FirstLetter]]="Y","Yes","No")</f>
        <v>Yes</v>
      </c>
      <c r="N8450" s="1" t="str">
        <f>IF(OR(BART_Rides[[#This Row],[Station Code]]="EM", BART_Rides[[#This Row],[Station Code]]="MT", BART_Rides[[#This Row],[Station Code]]="PL", BART_Rides[[#This Row],[Station Code]]="CC"), "Yes", "No")</f>
        <v>No</v>
      </c>
    </row>
    <row r="8451" spans="6:14">
      <c r="F8451" s="3">
        <v>44251</v>
      </c>
      <c r="G8451" s="1" t="s">
        <v>45</v>
      </c>
      <c r="H8451" s="1" t="s">
        <v>105</v>
      </c>
      <c r="I8451" s="1">
        <v>441</v>
      </c>
      <c r="J8451" s="1">
        <f>MONTH(BART_Rides[[#This Row],[Date]])</f>
        <v>2</v>
      </c>
      <c r="K8451" s="1">
        <f>WEEKDAY(BART_Rides[[#This Row],[Date]],2)</f>
        <v>3</v>
      </c>
      <c r="L8451" s="1" t="str">
        <f>LEFT(BART_Rides[[#This Row],[Lines]],1)</f>
        <v>Y</v>
      </c>
      <c r="M8451" s="1" t="str">
        <f>IF(BART_Rides[[#This Row],[FirstLetter]]="Y","Yes","No")</f>
        <v>Yes</v>
      </c>
      <c r="N8451" s="1" t="str">
        <f>IF(OR(BART_Rides[[#This Row],[Station Code]]="EM", BART_Rides[[#This Row],[Station Code]]="MT", BART_Rides[[#This Row],[Station Code]]="PL", BART_Rides[[#This Row],[Station Code]]="CC"), "Yes", "No")</f>
        <v>No</v>
      </c>
    </row>
    <row r="8452" spans="6:14">
      <c r="F8452" s="3">
        <v>44252</v>
      </c>
      <c r="G8452" s="1" t="s">
        <v>45</v>
      </c>
      <c r="H8452" s="1" t="s">
        <v>105</v>
      </c>
      <c r="I8452" s="1">
        <v>449</v>
      </c>
      <c r="J8452" s="1">
        <f>MONTH(BART_Rides[[#This Row],[Date]])</f>
        <v>2</v>
      </c>
      <c r="K8452" s="1">
        <f>WEEKDAY(BART_Rides[[#This Row],[Date]],2)</f>
        <v>4</v>
      </c>
      <c r="L8452" s="1" t="str">
        <f>LEFT(BART_Rides[[#This Row],[Lines]],1)</f>
        <v>Y</v>
      </c>
      <c r="M8452" s="1" t="str">
        <f>IF(BART_Rides[[#This Row],[FirstLetter]]="Y","Yes","No")</f>
        <v>Yes</v>
      </c>
      <c r="N8452" s="1" t="str">
        <f>IF(OR(BART_Rides[[#This Row],[Station Code]]="EM", BART_Rides[[#This Row],[Station Code]]="MT", BART_Rides[[#This Row],[Station Code]]="PL", BART_Rides[[#This Row],[Station Code]]="CC"), "Yes", "No")</f>
        <v>No</v>
      </c>
    </row>
    <row r="8453" spans="6:14">
      <c r="F8453" s="3">
        <v>44253</v>
      </c>
      <c r="G8453" s="1" t="s">
        <v>45</v>
      </c>
      <c r="H8453" s="1" t="s">
        <v>105</v>
      </c>
      <c r="I8453" s="1">
        <v>433</v>
      </c>
      <c r="J8453" s="1">
        <f>MONTH(BART_Rides[[#This Row],[Date]])</f>
        <v>2</v>
      </c>
      <c r="K8453" s="1">
        <f>WEEKDAY(BART_Rides[[#This Row],[Date]],2)</f>
        <v>5</v>
      </c>
      <c r="L8453" s="1" t="str">
        <f>LEFT(BART_Rides[[#This Row],[Lines]],1)</f>
        <v>Y</v>
      </c>
      <c r="M8453" s="1" t="str">
        <f>IF(BART_Rides[[#This Row],[FirstLetter]]="Y","Yes","No")</f>
        <v>Yes</v>
      </c>
      <c r="N8453" s="1" t="str">
        <f>IF(OR(BART_Rides[[#This Row],[Station Code]]="EM", BART_Rides[[#This Row],[Station Code]]="MT", BART_Rides[[#This Row],[Station Code]]="PL", BART_Rides[[#This Row],[Station Code]]="CC"), "Yes", "No")</f>
        <v>No</v>
      </c>
    </row>
    <row r="8454" spans="6:14">
      <c r="F8454" s="3">
        <v>44254</v>
      </c>
      <c r="G8454" s="1" t="s">
        <v>45</v>
      </c>
      <c r="H8454" s="1" t="s">
        <v>105</v>
      </c>
      <c r="I8454" s="1">
        <v>334</v>
      </c>
      <c r="J8454" s="1">
        <f>MONTH(BART_Rides[[#This Row],[Date]])</f>
        <v>2</v>
      </c>
      <c r="K8454" s="1">
        <f>WEEKDAY(BART_Rides[[#This Row],[Date]],2)</f>
        <v>6</v>
      </c>
      <c r="L8454" s="1" t="str">
        <f>LEFT(BART_Rides[[#This Row],[Lines]],1)</f>
        <v>Y</v>
      </c>
      <c r="M8454" s="1" t="str">
        <f>IF(BART_Rides[[#This Row],[FirstLetter]]="Y","Yes","No")</f>
        <v>Yes</v>
      </c>
      <c r="N8454" s="1" t="str">
        <f>IF(OR(BART_Rides[[#This Row],[Station Code]]="EM", BART_Rides[[#This Row],[Station Code]]="MT", BART_Rides[[#This Row],[Station Code]]="PL", BART_Rides[[#This Row],[Station Code]]="CC"), "Yes", "No")</f>
        <v>No</v>
      </c>
    </row>
    <row r="8455" spans="6:14">
      <c r="F8455" s="3">
        <v>44255</v>
      </c>
      <c r="G8455" s="1" t="s">
        <v>45</v>
      </c>
      <c r="H8455" s="1" t="s">
        <v>105</v>
      </c>
      <c r="I8455" s="1">
        <v>286</v>
      </c>
      <c r="J8455" s="1">
        <f>MONTH(BART_Rides[[#This Row],[Date]])</f>
        <v>2</v>
      </c>
      <c r="K8455" s="1">
        <f>WEEKDAY(BART_Rides[[#This Row],[Date]],2)</f>
        <v>7</v>
      </c>
      <c r="L8455" s="1" t="str">
        <f>LEFT(BART_Rides[[#This Row],[Lines]],1)</f>
        <v>Y</v>
      </c>
      <c r="M8455" s="1" t="str">
        <f>IF(BART_Rides[[#This Row],[FirstLetter]]="Y","Yes","No")</f>
        <v>Yes</v>
      </c>
      <c r="N8455" s="1" t="str">
        <f>IF(OR(BART_Rides[[#This Row],[Station Code]]="EM", BART_Rides[[#This Row],[Station Code]]="MT", BART_Rides[[#This Row],[Station Code]]="PL", BART_Rides[[#This Row],[Station Code]]="CC"), "Yes", "No")</f>
        <v>No</v>
      </c>
    </row>
    <row r="8456" spans="6:14">
      <c r="F8456" s="3">
        <v>44256</v>
      </c>
      <c r="G8456" s="1" t="s">
        <v>45</v>
      </c>
      <c r="H8456" s="1" t="s">
        <v>105</v>
      </c>
      <c r="I8456" s="1">
        <v>382</v>
      </c>
      <c r="J8456" s="1">
        <f>MONTH(BART_Rides[[#This Row],[Date]])</f>
        <v>3</v>
      </c>
      <c r="K8456" s="1">
        <f>WEEKDAY(BART_Rides[[#This Row],[Date]],2)</f>
        <v>1</v>
      </c>
      <c r="L8456" s="1" t="str">
        <f>LEFT(BART_Rides[[#This Row],[Lines]],1)</f>
        <v>Y</v>
      </c>
      <c r="M8456" s="1" t="str">
        <f>IF(BART_Rides[[#This Row],[FirstLetter]]="Y","Yes","No")</f>
        <v>Yes</v>
      </c>
      <c r="N8456" s="1" t="str">
        <f>IF(OR(BART_Rides[[#This Row],[Station Code]]="EM", BART_Rides[[#This Row],[Station Code]]="MT", BART_Rides[[#This Row],[Station Code]]="PL", BART_Rides[[#This Row],[Station Code]]="CC"), "Yes", "No")</f>
        <v>No</v>
      </c>
    </row>
    <row r="8457" spans="6:14">
      <c r="F8457" s="3">
        <v>44257</v>
      </c>
      <c r="G8457" s="1" t="s">
        <v>45</v>
      </c>
      <c r="H8457" s="1" t="s">
        <v>105</v>
      </c>
      <c r="I8457" s="1">
        <v>424</v>
      </c>
      <c r="J8457" s="1">
        <f>MONTH(BART_Rides[[#This Row],[Date]])</f>
        <v>3</v>
      </c>
      <c r="K8457" s="1">
        <f>WEEKDAY(BART_Rides[[#This Row],[Date]],2)</f>
        <v>2</v>
      </c>
      <c r="L8457" s="1" t="str">
        <f>LEFT(BART_Rides[[#This Row],[Lines]],1)</f>
        <v>Y</v>
      </c>
      <c r="M8457" s="1" t="str">
        <f>IF(BART_Rides[[#This Row],[FirstLetter]]="Y","Yes","No")</f>
        <v>Yes</v>
      </c>
      <c r="N8457" s="1" t="str">
        <f>IF(OR(BART_Rides[[#This Row],[Station Code]]="EM", BART_Rides[[#This Row],[Station Code]]="MT", BART_Rides[[#This Row],[Station Code]]="PL", BART_Rides[[#This Row],[Station Code]]="CC"), "Yes", "No")</f>
        <v>No</v>
      </c>
    </row>
    <row r="8458" spans="6:14">
      <c r="F8458" s="3">
        <v>44258</v>
      </c>
      <c r="G8458" s="1" t="s">
        <v>45</v>
      </c>
      <c r="H8458" s="1" t="s">
        <v>105</v>
      </c>
      <c r="I8458" s="1">
        <v>424</v>
      </c>
      <c r="J8458" s="1">
        <f>MONTH(BART_Rides[[#This Row],[Date]])</f>
        <v>3</v>
      </c>
      <c r="K8458" s="1">
        <f>WEEKDAY(BART_Rides[[#This Row],[Date]],2)</f>
        <v>3</v>
      </c>
      <c r="L8458" s="1" t="str">
        <f>LEFT(BART_Rides[[#This Row],[Lines]],1)</f>
        <v>Y</v>
      </c>
      <c r="M8458" s="1" t="str">
        <f>IF(BART_Rides[[#This Row],[FirstLetter]]="Y","Yes","No")</f>
        <v>Yes</v>
      </c>
      <c r="N8458" s="1" t="str">
        <f>IF(OR(BART_Rides[[#This Row],[Station Code]]="EM", BART_Rides[[#This Row],[Station Code]]="MT", BART_Rides[[#This Row],[Station Code]]="PL", BART_Rides[[#This Row],[Station Code]]="CC"), "Yes", "No")</f>
        <v>No</v>
      </c>
    </row>
    <row r="8459" spans="6:14">
      <c r="F8459" s="3">
        <v>44259</v>
      </c>
      <c r="G8459" s="1" t="s">
        <v>45</v>
      </c>
      <c r="H8459" s="1" t="s">
        <v>105</v>
      </c>
      <c r="I8459" s="1">
        <v>436</v>
      </c>
      <c r="J8459" s="1">
        <f>MONTH(BART_Rides[[#This Row],[Date]])</f>
        <v>3</v>
      </c>
      <c r="K8459" s="1">
        <f>WEEKDAY(BART_Rides[[#This Row],[Date]],2)</f>
        <v>4</v>
      </c>
      <c r="L8459" s="1" t="str">
        <f>LEFT(BART_Rides[[#This Row],[Lines]],1)</f>
        <v>Y</v>
      </c>
      <c r="M8459" s="1" t="str">
        <f>IF(BART_Rides[[#This Row],[FirstLetter]]="Y","Yes","No")</f>
        <v>Yes</v>
      </c>
      <c r="N8459" s="1" t="str">
        <f>IF(OR(BART_Rides[[#This Row],[Station Code]]="EM", BART_Rides[[#This Row],[Station Code]]="MT", BART_Rides[[#This Row],[Station Code]]="PL", BART_Rides[[#This Row],[Station Code]]="CC"), "Yes", "No")</f>
        <v>No</v>
      </c>
    </row>
    <row r="8460" spans="6:14">
      <c r="F8460" s="3">
        <v>44260</v>
      </c>
      <c r="G8460" s="1" t="s">
        <v>45</v>
      </c>
      <c r="H8460" s="1" t="s">
        <v>105</v>
      </c>
      <c r="I8460" s="1">
        <v>427</v>
      </c>
      <c r="J8460" s="1">
        <f>MONTH(BART_Rides[[#This Row],[Date]])</f>
        <v>3</v>
      </c>
      <c r="K8460" s="1">
        <f>WEEKDAY(BART_Rides[[#This Row],[Date]],2)</f>
        <v>5</v>
      </c>
      <c r="L8460" s="1" t="str">
        <f>LEFT(BART_Rides[[#This Row],[Lines]],1)</f>
        <v>Y</v>
      </c>
      <c r="M8460" s="1" t="str">
        <f>IF(BART_Rides[[#This Row],[FirstLetter]]="Y","Yes","No")</f>
        <v>Yes</v>
      </c>
      <c r="N8460" s="1" t="str">
        <f>IF(OR(BART_Rides[[#This Row],[Station Code]]="EM", BART_Rides[[#This Row],[Station Code]]="MT", BART_Rides[[#This Row],[Station Code]]="PL", BART_Rides[[#This Row],[Station Code]]="CC"), "Yes", "No")</f>
        <v>No</v>
      </c>
    </row>
    <row r="8461" spans="6:14">
      <c r="F8461" s="3">
        <v>44261</v>
      </c>
      <c r="G8461" s="1" t="s">
        <v>45</v>
      </c>
      <c r="H8461" s="1" t="s">
        <v>105</v>
      </c>
      <c r="I8461" s="1">
        <v>334</v>
      </c>
      <c r="J8461" s="1">
        <f>MONTH(BART_Rides[[#This Row],[Date]])</f>
        <v>3</v>
      </c>
      <c r="K8461" s="1">
        <f>WEEKDAY(BART_Rides[[#This Row],[Date]],2)</f>
        <v>6</v>
      </c>
      <c r="L8461" s="1" t="str">
        <f>LEFT(BART_Rides[[#This Row],[Lines]],1)</f>
        <v>Y</v>
      </c>
      <c r="M8461" s="1" t="str">
        <f>IF(BART_Rides[[#This Row],[FirstLetter]]="Y","Yes","No")</f>
        <v>Yes</v>
      </c>
      <c r="N8461" s="1" t="str">
        <f>IF(OR(BART_Rides[[#This Row],[Station Code]]="EM", BART_Rides[[#This Row],[Station Code]]="MT", BART_Rides[[#This Row],[Station Code]]="PL", BART_Rides[[#This Row],[Station Code]]="CC"), "Yes", "No")</f>
        <v>No</v>
      </c>
    </row>
    <row r="8462" spans="6:14">
      <c r="F8462" s="3">
        <v>44262</v>
      </c>
      <c r="G8462" s="1" t="s">
        <v>45</v>
      </c>
      <c r="H8462" s="1" t="s">
        <v>105</v>
      </c>
      <c r="I8462" s="1">
        <v>285</v>
      </c>
      <c r="J8462" s="1">
        <f>MONTH(BART_Rides[[#This Row],[Date]])</f>
        <v>3</v>
      </c>
      <c r="K8462" s="1">
        <f>WEEKDAY(BART_Rides[[#This Row],[Date]],2)</f>
        <v>7</v>
      </c>
      <c r="L8462" s="1" t="str">
        <f>LEFT(BART_Rides[[#This Row],[Lines]],1)</f>
        <v>Y</v>
      </c>
      <c r="M8462" s="1" t="str">
        <f>IF(BART_Rides[[#This Row],[FirstLetter]]="Y","Yes","No")</f>
        <v>Yes</v>
      </c>
      <c r="N8462" s="1" t="str">
        <f>IF(OR(BART_Rides[[#This Row],[Station Code]]="EM", BART_Rides[[#This Row],[Station Code]]="MT", BART_Rides[[#This Row],[Station Code]]="PL", BART_Rides[[#This Row],[Station Code]]="CC"), "Yes", "No")</f>
        <v>No</v>
      </c>
    </row>
    <row r="8463" spans="6:14">
      <c r="F8463" s="3">
        <v>44263</v>
      </c>
      <c r="G8463" s="1" t="s">
        <v>45</v>
      </c>
      <c r="H8463" s="1" t="s">
        <v>105</v>
      </c>
      <c r="I8463" s="1">
        <v>372</v>
      </c>
      <c r="J8463" s="1">
        <f>MONTH(BART_Rides[[#This Row],[Date]])</f>
        <v>3</v>
      </c>
      <c r="K8463" s="1">
        <f>WEEKDAY(BART_Rides[[#This Row],[Date]],2)</f>
        <v>1</v>
      </c>
      <c r="L8463" s="1" t="str">
        <f>LEFT(BART_Rides[[#This Row],[Lines]],1)</f>
        <v>Y</v>
      </c>
      <c r="M8463" s="1" t="str">
        <f>IF(BART_Rides[[#This Row],[FirstLetter]]="Y","Yes","No")</f>
        <v>Yes</v>
      </c>
      <c r="N8463" s="1" t="str">
        <f>IF(OR(BART_Rides[[#This Row],[Station Code]]="EM", BART_Rides[[#This Row],[Station Code]]="MT", BART_Rides[[#This Row],[Station Code]]="PL", BART_Rides[[#This Row],[Station Code]]="CC"), "Yes", "No")</f>
        <v>No</v>
      </c>
    </row>
    <row r="8464" spans="6:14">
      <c r="F8464" s="3">
        <v>44264</v>
      </c>
      <c r="G8464" s="1" t="s">
        <v>45</v>
      </c>
      <c r="H8464" s="1" t="s">
        <v>105</v>
      </c>
      <c r="I8464" s="1">
        <v>416</v>
      </c>
      <c r="J8464" s="1">
        <f>MONTH(BART_Rides[[#This Row],[Date]])</f>
        <v>3</v>
      </c>
      <c r="K8464" s="1">
        <f>WEEKDAY(BART_Rides[[#This Row],[Date]],2)</f>
        <v>2</v>
      </c>
      <c r="L8464" s="1" t="str">
        <f>LEFT(BART_Rides[[#This Row],[Lines]],1)</f>
        <v>Y</v>
      </c>
      <c r="M8464" s="1" t="str">
        <f>IF(BART_Rides[[#This Row],[FirstLetter]]="Y","Yes","No")</f>
        <v>Yes</v>
      </c>
      <c r="N8464" s="1" t="str">
        <f>IF(OR(BART_Rides[[#This Row],[Station Code]]="EM", BART_Rides[[#This Row],[Station Code]]="MT", BART_Rides[[#This Row],[Station Code]]="PL", BART_Rides[[#This Row],[Station Code]]="CC"), "Yes", "No")</f>
        <v>No</v>
      </c>
    </row>
    <row r="8465" spans="6:14">
      <c r="F8465" s="3">
        <v>44265</v>
      </c>
      <c r="G8465" s="1" t="s">
        <v>45</v>
      </c>
      <c r="H8465" s="1" t="s">
        <v>105</v>
      </c>
      <c r="I8465" s="1">
        <v>407</v>
      </c>
      <c r="J8465" s="1">
        <f>MONTH(BART_Rides[[#This Row],[Date]])</f>
        <v>3</v>
      </c>
      <c r="K8465" s="1">
        <f>WEEKDAY(BART_Rides[[#This Row],[Date]],2)</f>
        <v>3</v>
      </c>
      <c r="L8465" s="1" t="str">
        <f>LEFT(BART_Rides[[#This Row],[Lines]],1)</f>
        <v>Y</v>
      </c>
      <c r="M8465" s="1" t="str">
        <f>IF(BART_Rides[[#This Row],[FirstLetter]]="Y","Yes","No")</f>
        <v>Yes</v>
      </c>
      <c r="N8465" s="1" t="str">
        <f>IF(OR(BART_Rides[[#This Row],[Station Code]]="EM", BART_Rides[[#This Row],[Station Code]]="MT", BART_Rides[[#This Row],[Station Code]]="PL", BART_Rides[[#This Row],[Station Code]]="CC"), "Yes", "No")</f>
        <v>No</v>
      </c>
    </row>
    <row r="8466" spans="6:14">
      <c r="F8466" s="3">
        <v>44266</v>
      </c>
      <c r="G8466" s="1" t="s">
        <v>45</v>
      </c>
      <c r="H8466" s="1" t="s">
        <v>105</v>
      </c>
      <c r="I8466" s="1">
        <v>449</v>
      </c>
      <c r="J8466" s="1">
        <f>MONTH(BART_Rides[[#This Row],[Date]])</f>
        <v>3</v>
      </c>
      <c r="K8466" s="1">
        <f>WEEKDAY(BART_Rides[[#This Row],[Date]],2)</f>
        <v>4</v>
      </c>
      <c r="L8466" s="1" t="str">
        <f>LEFT(BART_Rides[[#This Row],[Lines]],1)</f>
        <v>Y</v>
      </c>
      <c r="M8466" s="1" t="str">
        <f>IF(BART_Rides[[#This Row],[FirstLetter]]="Y","Yes","No")</f>
        <v>Yes</v>
      </c>
      <c r="N8466" s="1" t="str">
        <f>IF(OR(BART_Rides[[#This Row],[Station Code]]="EM", BART_Rides[[#This Row],[Station Code]]="MT", BART_Rides[[#This Row],[Station Code]]="PL", BART_Rides[[#This Row],[Station Code]]="CC"), "Yes", "No")</f>
        <v>No</v>
      </c>
    </row>
    <row r="8467" spans="6:14">
      <c r="F8467" s="3">
        <v>44267</v>
      </c>
      <c r="G8467" s="1" t="s">
        <v>45</v>
      </c>
      <c r="H8467" s="1" t="s">
        <v>105</v>
      </c>
      <c r="I8467" s="1">
        <v>473</v>
      </c>
      <c r="J8467" s="1">
        <f>MONTH(BART_Rides[[#This Row],[Date]])</f>
        <v>3</v>
      </c>
      <c r="K8467" s="1">
        <f>WEEKDAY(BART_Rides[[#This Row],[Date]],2)</f>
        <v>5</v>
      </c>
      <c r="L8467" s="1" t="str">
        <f>LEFT(BART_Rides[[#This Row],[Lines]],1)</f>
        <v>Y</v>
      </c>
      <c r="M8467" s="1" t="str">
        <f>IF(BART_Rides[[#This Row],[FirstLetter]]="Y","Yes","No")</f>
        <v>Yes</v>
      </c>
      <c r="N8467" s="1" t="str">
        <f>IF(OR(BART_Rides[[#This Row],[Station Code]]="EM", BART_Rides[[#This Row],[Station Code]]="MT", BART_Rides[[#This Row],[Station Code]]="PL", BART_Rides[[#This Row],[Station Code]]="CC"), "Yes", "No")</f>
        <v>No</v>
      </c>
    </row>
    <row r="8468" spans="6:14">
      <c r="F8468" s="3">
        <v>44268</v>
      </c>
      <c r="G8468" s="1" t="s">
        <v>45</v>
      </c>
      <c r="H8468" s="1" t="s">
        <v>105</v>
      </c>
      <c r="I8468" s="1">
        <v>336</v>
      </c>
      <c r="J8468" s="1">
        <f>MONTH(BART_Rides[[#This Row],[Date]])</f>
        <v>3</v>
      </c>
      <c r="K8468" s="1">
        <f>WEEKDAY(BART_Rides[[#This Row],[Date]],2)</f>
        <v>6</v>
      </c>
      <c r="L8468" s="1" t="str">
        <f>LEFT(BART_Rides[[#This Row],[Lines]],1)</f>
        <v>Y</v>
      </c>
      <c r="M8468" s="1" t="str">
        <f>IF(BART_Rides[[#This Row],[FirstLetter]]="Y","Yes","No")</f>
        <v>Yes</v>
      </c>
      <c r="N8468" s="1" t="str">
        <f>IF(OR(BART_Rides[[#This Row],[Station Code]]="EM", BART_Rides[[#This Row],[Station Code]]="MT", BART_Rides[[#This Row],[Station Code]]="PL", BART_Rides[[#This Row],[Station Code]]="CC"), "Yes", "No")</f>
        <v>No</v>
      </c>
    </row>
    <row r="8469" spans="6:14">
      <c r="F8469" s="3">
        <v>44269</v>
      </c>
      <c r="G8469" s="1" t="s">
        <v>45</v>
      </c>
      <c r="H8469" s="1" t="s">
        <v>105</v>
      </c>
      <c r="I8469" s="1">
        <v>205</v>
      </c>
      <c r="J8469" s="1">
        <f>MONTH(BART_Rides[[#This Row],[Date]])</f>
        <v>3</v>
      </c>
      <c r="K8469" s="1">
        <f>WEEKDAY(BART_Rides[[#This Row],[Date]],2)</f>
        <v>7</v>
      </c>
      <c r="L8469" s="1" t="str">
        <f>LEFT(BART_Rides[[#This Row],[Lines]],1)</f>
        <v>Y</v>
      </c>
      <c r="M8469" s="1" t="str">
        <f>IF(BART_Rides[[#This Row],[FirstLetter]]="Y","Yes","No")</f>
        <v>Yes</v>
      </c>
      <c r="N8469" s="1" t="str">
        <f>IF(OR(BART_Rides[[#This Row],[Station Code]]="EM", BART_Rides[[#This Row],[Station Code]]="MT", BART_Rides[[#This Row],[Station Code]]="PL", BART_Rides[[#This Row],[Station Code]]="CC"), "Yes", "No")</f>
        <v>No</v>
      </c>
    </row>
    <row r="8470" spans="6:14">
      <c r="F8470" s="3">
        <v>44270</v>
      </c>
      <c r="G8470" s="1" t="s">
        <v>45</v>
      </c>
      <c r="H8470" s="1" t="s">
        <v>105</v>
      </c>
      <c r="I8470" s="1">
        <v>405</v>
      </c>
      <c r="J8470" s="1">
        <f>MONTH(BART_Rides[[#This Row],[Date]])</f>
        <v>3</v>
      </c>
      <c r="K8470" s="1">
        <f>WEEKDAY(BART_Rides[[#This Row],[Date]],2)</f>
        <v>1</v>
      </c>
      <c r="L8470" s="1" t="str">
        <f>LEFT(BART_Rides[[#This Row],[Lines]],1)</f>
        <v>Y</v>
      </c>
      <c r="M8470" s="1" t="str">
        <f>IF(BART_Rides[[#This Row],[FirstLetter]]="Y","Yes","No")</f>
        <v>Yes</v>
      </c>
      <c r="N8470" s="1" t="str">
        <f>IF(OR(BART_Rides[[#This Row],[Station Code]]="EM", BART_Rides[[#This Row],[Station Code]]="MT", BART_Rides[[#This Row],[Station Code]]="PL", BART_Rides[[#This Row],[Station Code]]="CC"), "Yes", "No")</f>
        <v>No</v>
      </c>
    </row>
    <row r="8471" spans="6:14">
      <c r="F8471" s="3">
        <v>44271</v>
      </c>
      <c r="G8471" s="1" t="s">
        <v>45</v>
      </c>
      <c r="H8471" s="1" t="s">
        <v>105</v>
      </c>
      <c r="I8471" s="1">
        <v>472</v>
      </c>
      <c r="J8471" s="1">
        <f>MONTH(BART_Rides[[#This Row],[Date]])</f>
        <v>3</v>
      </c>
      <c r="K8471" s="1">
        <f>WEEKDAY(BART_Rides[[#This Row],[Date]],2)</f>
        <v>2</v>
      </c>
      <c r="L8471" s="1" t="str">
        <f>LEFT(BART_Rides[[#This Row],[Lines]],1)</f>
        <v>Y</v>
      </c>
      <c r="M8471" s="1" t="str">
        <f>IF(BART_Rides[[#This Row],[FirstLetter]]="Y","Yes","No")</f>
        <v>Yes</v>
      </c>
      <c r="N8471" s="1" t="str">
        <f>IF(OR(BART_Rides[[#This Row],[Station Code]]="EM", BART_Rides[[#This Row],[Station Code]]="MT", BART_Rides[[#This Row],[Station Code]]="PL", BART_Rides[[#This Row],[Station Code]]="CC"), "Yes", "No")</f>
        <v>No</v>
      </c>
    </row>
    <row r="8472" spans="6:14">
      <c r="F8472" s="3">
        <v>44272</v>
      </c>
      <c r="G8472" s="1" t="s">
        <v>45</v>
      </c>
      <c r="H8472" s="1" t="s">
        <v>105</v>
      </c>
      <c r="I8472" s="1">
        <v>469</v>
      </c>
      <c r="J8472" s="1">
        <f>MONTH(BART_Rides[[#This Row],[Date]])</f>
        <v>3</v>
      </c>
      <c r="K8472" s="1">
        <f>WEEKDAY(BART_Rides[[#This Row],[Date]],2)</f>
        <v>3</v>
      </c>
      <c r="L8472" s="1" t="str">
        <f>LEFT(BART_Rides[[#This Row],[Lines]],1)</f>
        <v>Y</v>
      </c>
      <c r="M8472" s="1" t="str">
        <f>IF(BART_Rides[[#This Row],[FirstLetter]]="Y","Yes","No")</f>
        <v>Yes</v>
      </c>
      <c r="N8472" s="1" t="str">
        <f>IF(OR(BART_Rides[[#This Row],[Station Code]]="EM", BART_Rides[[#This Row],[Station Code]]="MT", BART_Rides[[#This Row],[Station Code]]="PL", BART_Rides[[#This Row],[Station Code]]="CC"), "Yes", "No")</f>
        <v>No</v>
      </c>
    </row>
    <row r="8473" spans="6:14">
      <c r="F8473" s="3">
        <v>44273</v>
      </c>
      <c r="G8473" s="1" t="s">
        <v>45</v>
      </c>
      <c r="H8473" s="1" t="s">
        <v>105</v>
      </c>
      <c r="I8473" s="1">
        <v>407</v>
      </c>
      <c r="J8473" s="1">
        <f>MONTH(BART_Rides[[#This Row],[Date]])</f>
        <v>3</v>
      </c>
      <c r="K8473" s="1">
        <f>WEEKDAY(BART_Rides[[#This Row],[Date]],2)</f>
        <v>4</v>
      </c>
      <c r="L8473" s="1" t="str">
        <f>LEFT(BART_Rides[[#This Row],[Lines]],1)</f>
        <v>Y</v>
      </c>
      <c r="M8473" s="1" t="str">
        <f>IF(BART_Rides[[#This Row],[FirstLetter]]="Y","Yes","No")</f>
        <v>Yes</v>
      </c>
      <c r="N8473" s="1" t="str">
        <f>IF(OR(BART_Rides[[#This Row],[Station Code]]="EM", BART_Rides[[#This Row],[Station Code]]="MT", BART_Rides[[#This Row],[Station Code]]="PL", BART_Rides[[#This Row],[Station Code]]="CC"), "Yes", "No")</f>
        <v>No</v>
      </c>
    </row>
    <row r="8474" spans="6:14">
      <c r="F8474" s="3">
        <v>44274</v>
      </c>
      <c r="G8474" s="1" t="s">
        <v>45</v>
      </c>
      <c r="H8474" s="1" t="s">
        <v>105</v>
      </c>
      <c r="I8474" s="1">
        <v>475</v>
      </c>
      <c r="J8474" s="1">
        <f>MONTH(BART_Rides[[#This Row],[Date]])</f>
        <v>3</v>
      </c>
      <c r="K8474" s="1">
        <f>WEEKDAY(BART_Rides[[#This Row],[Date]],2)</f>
        <v>5</v>
      </c>
      <c r="L8474" s="1" t="str">
        <f>LEFT(BART_Rides[[#This Row],[Lines]],1)</f>
        <v>Y</v>
      </c>
      <c r="M8474" s="1" t="str">
        <f>IF(BART_Rides[[#This Row],[FirstLetter]]="Y","Yes","No")</f>
        <v>Yes</v>
      </c>
      <c r="N8474" s="1" t="str">
        <f>IF(OR(BART_Rides[[#This Row],[Station Code]]="EM", BART_Rides[[#This Row],[Station Code]]="MT", BART_Rides[[#This Row],[Station Code]]="PL", BART_Rides[[#This Row],[Station Code]]="CC"), "Yes", "No")</f>
        <v>No</v>
      </c>
    </row>
    <row r="8475" spans="6:14">
      <c r="F8475" s="3">
        <v>44275</v>
      </c>
      <c r="G8475" s="1" t="s">
        <v>45</v>
      </c>
      <c r="H8475" s="1" t="s">
        <v>105</v>
      </c>
      <c r="I8475" s="1">
        <v>302</v>
      </c>
      <c r="J8475" s="1">
        <f>MONTH(BART_Rides[[#This Row],[Date]])</f>
        <v>3</v>
      </c>
      <c r="K8475" s="1">
        <f>WEEKDAY(BART_Rides[[#This Row],[Date]],2)</f>
        <v>6</v>
      </c>
      <c r="L8475" s="1" t="str">
        <f>LEFT(BART_Rides[[#This Row],[Lines]],1)</f>
        <v>Y</v>
      </c>
      <c r="M8475" s="1" t="str">
        <f>IF(BART_Rides[[#This Row],[FirstLetter]]="Y","Yes","No")</f>
        <v>Yes</v>
      </c>
      <c r="N8475" s="1" t="str">
        <f>IF(OR(BART_Rides[[#This Row],[Station Code]]="EM", BART_Rides[[#This Row],[Station Code]]="MT", BART_Rides[[#This Row],[Station Code]]="PL", BART_Rides[[#This Row],[Station Code]]="CC"), "Yes", "No")</f>
        <v>No</v>
      </c>
    </row>
    <row r="8476" spans="6:14">
      <c r="F8476" s="3">
        <v>44276</v>
      </c>
      <c r="G8476" s="1" t="s">
        <v>45</v>
      </c>
      <c r="H8476" s="1" t="s">
        <v>105</v>
      </c>
      <c r="I8476" s="1">
        <v>302</v>
      </c>
      <c r="J8476" s="1">
        <f>MONTH(BART_Rides[[#This Row],[Date]])</f>
        <v>3</v>
      </c>
      <c r="K8476" s="1">
        <f>WEEKDAY(BART_Rides[[#This Row],[Date]],2)</f>
        <v>7</v>
      </c>
      <c r="L8476" s="1" t="str">
        <f>LEFT(BART_Rides[[#This Row],[Lines]],1)</f>
        <v>Y</v>
      </c>
      <c r="M8476" s="1" t="str">
        <f>IF(BART_Rides[[#This Row],[FirstLetter]]="Y","Yes","No")</f>
        <v>Yes</v>
      </c>
      <c r="N8476" s="1" t="str">
        <f>IF(OR(BART_Rides[[#This Row],[Station Code]]="EM", BART_Rides[[#This Row],[Station Code]]="MT", BART_Rides[[#This Row],[Station Code]]="PL", BART_Rides[[#This Row],[Station Code]]="CC"), "Yes", "No")</f>
        <v>No</v>
      </c>
    </row>
    <row r="8477" spans="6:14">
      <c r="F8477" s="3">
        <v>44277</v>
      </c>
      <c r="G8477" s="1" t="s">
        <v>45</v>
      </c>
      <c r="H8477" s="1" t="s">
        <v>105</v>
      </c>
      <c r="I8477" s="1">
        <v>451</v>
      </c>
      <c r="J8477" s="1">
        <f>MONTH(BART_Rides[[#This Row],[Date]])</f>
        <v>3</v>
      </c>
      <c r="K8477" s="1">
        <f>WEEKDAY(BART_Rides[[#This Row],[Date]],2)</f>
        <v>1</v>
      </c>
      <c r="L8477" s="1" t="str">
        <f>LEFT(BART_Rides[[#This Row],[Lines]],1)</f>
        <v>Y</v>
      </c>
      <c r="M8477" s="1" t="str">
        <f>IF(BART_Rides[[#This Row],[FirstLetter]]="Y","Yes","No")</f>
        <v>Yes</v>
      </c>
      <c r="N8477" s="1" t="str">
        <f>IF(OR(BART_Rides[[#This Row],[Station Code]]="EM", BART_Rides[[#This Row],[Station Code]]="MT", BART_Rides[[#This Row],[Station Code]]="PL", BART_Rides[[#This Row],[Station Code]]="CC"), "Yes", "No")</f>
        <v>No</v>
      </c>
    </row>
    <row r="8478" spans="6:14">
      <c r="F8478" s="3">
        <v>44278</v>
      </c>
      <c r="G8478" s="1" t="s">
        <v>45</v>
      </c>
      <c r="H8478" s="1" t="s">
        <v>105</v>
      </c>
      <c r="I8478" s="1">
        <v>487</v>
      </c>
      <c r="J8478" s="1">
        <f>MONTH(BART_Rides[[#This Row],[Date]])</f>
        <v>3</v>
      </c>
      <c r="K8478" s="1">
        <f>WEEKDAY(BART_Rides[[#This Row],[Date]],2)</f>
        <v>2</v>
      </c>
      <c r="L8478" s="1" t="str">
        <f>LEFT(BART_Rides[[#This Row],[Lines]],1)</f>
        <v>Y</v>
      </c>
      <c r="M8478" s="1" t="str">
        <f>IF(BART_Rides[[#This Row],[FirstLetter]]="Y","Yes","No")</f>
        <v>Yes</v>
      </c>
      <c r="N8478" s="1" t="str">
        <f>IF(OR(BART_Rides[[#This Row],[Station Code]]="EM", BART_Rides[[#This Row],[Station Code]]="MT", BART_Rides[[#This Row],[Station Code]]="PL", BART_Rides[[#This Row],[Station Code]]="CC"), "Yes", "No")</f>
        <v>No</v>
      </c>
    </row>
    <row r="8479" spans="6:14">
      <c r="F8479" s="3">
        <v>44279</v>
      </c>
      <c r="G8479" s="1" t="s">
        <v>45</v>
      </c>
      <c r="H8479" s="1" t="s">
        <v>105</v>
      </c>
      <c r="I8479" s="1">
        <v>481</v>
      </c>
      <c r="J8479" s="1">
        <f>MONTH(BART_Rides[[#This Row],[Date]])</f>
        <v>3</v>
      </c>
      <c r="K8479" s="1">
        <f>WEEKDAY(BART_Rides[[#This Row],[Date]],2)</f>
        <v>3</v>
      </c>
      <c r="L8479" s="1" t="str">
        <f>LEFT(BART_Rides[[#This Row],[Lines]],1)</f>
        <v>Y</v>
      </c>
      <c r="M8479" s="1" t="str">
        <f>IF(BART_Rides[[#This Row],[FirstLetter]]="Y","Yes","No")</f>
        <v>Yes</v>
      </c>
      <c r="N8479" s="1" t="str">
        <f>IF(OR(BART_Rides[[#This Row],[Station Code]]="EM", BART_Rides[[#This Row],[Station Code]]="MT", BART_Rides[[#This Row],[Station Code]]="PL", BART_Rides[[#This Row],[Station Code]]="CC"), "Yes", "No")</f>
        <v>No</v>
      </c>
    </row>
    <row r="8480" spans="6:14">
      <c r="F8480" s="3">
        <v>44280</v>
      </c>
      <c r="G8480" s="1" t="s">
        <v>45</v>
      </c>
      <c r="H8480" s="1" t="s">
        <v>105</v>
      </c>
      <c r="I8480" s="1">
        <v>488</v>
      </c>
      <c r="J8480" s="1">
        <f>MONTH(BART_Rides[[#This Row],[Date]])</f>
        <v>3</v>
      </c>
      <c r="K8480" s="1">
        <f>WEEKDAY(BART_Rides[[#This Row],[Date]],2)</f>
        <v>4</v>
      </c>
      <c r="L8480" s="1" t="str">
        <f>LEFT(BART_Rides[[#This Row],[Lines]],1)</f>
        <v>Y</v>
      </c>
      <c r="M8480" s="1" t="str">
        <f>IF(BART_Rides[[#This Row],[FirstLetter]]="Y","Yes","No")</f>
        <v>Yes</v>
      </c>
      <c r="N8480" s="1" t="str">
        <f>IF(OR(BART_Rides[[#This Row],[Station Code]]="EM", BART_Rides[[#This Row],[Station Code]]="MT", BART_Rides[[#This Row],[Station Code]]="PL", BART_Rides[[#This Row],[Station Code]]="CC"), "Yes", "No")</f>
        <v>No</v>
      </c>
    </row>
    <row r="8481" spans="6:14">
      <c r="F8481" s="3">
        <v>44281</v>
      </c>
      <c r="G8481" s="1" t="s">
        <v>45</v>
      </c>
      <c r="H8481" s="1" t="s">
        <v>105</v>
      </c>
      <c r="I8481" s="1">
        <v>557</v>
      </c>
      <c r="J8481" s="1">
        <f>MONTH(BART_Rides[[#This Row],[Date]])</f>
        <v>3</v>
      </c>
      <c r="K8481" s="1">
        <f>WEEKDAY(BART_Rides[[#This Row],[Date]],2)</f>
        <v>5</v>
      </c>
      <c r="L8481" s="1" t="str">
        <f>LEFT(BART_Rides[[#This Row],[Lines]],1)</f>
        <v>Y</v>
      </c>
      <c r="M8481" s="1" t="str">
        <f>IF(BART_Rides[[#This Row],[FirstLetter]]="Y","Yes","No")</f>
        <v>Yes</v>
      </c>
      <c r="N8481" s="1" t="str">
        <f>IF(OR(BART_Rides[[#This Row],[Station Code]]="EM", BART_Rides[[#This Row],[Station Code]]="MT", BART_Rides[[#This Row],[Station Code]]="PL", BART_Rides[[#This Row],[Station Code]]="CC"), "Yes", "No")</f>
        <v>No</v>
      </c>
    </row>
    <row r="8482" spans="6:14">
      <c r="F8482" s="3">
        <v>44282</v>
      </c>
      <c r="G8482" s="1" t="s">
        <v>45</v>
      </c>
      <c r="H8482" s="1" t="s">
        <v>105</v>
      </c>
      <c r="I8482" s="1">
        <v>432</v>
      </c>
      <c r="J8482" s="1">
        <f>MONTH(BART_Rides[[#This Row],[Date]])</f>
        <v>3</v>
      </c>
      <c r="K8482" s="1">
        <f>WEEKDAY(BART_Rides[[#This Row],[Date]],2)</f>
        <v>6</v>
      </c>
      <c r="L8482" s="1" t="str">
        <f>LEFT(BART_Rides[[#This Row],[Lines]],1)</f>
        <v>Y</v>
      </c>
      <c r="M8482" s="1" t="str">
        <f>IF(BART_Rides[[#This Row],[FirstLetter]]="Y","Yes","No")</f>
        <v>Yes</v>
      </c>
      <c r="N8482" s="1" t="str">
        <f>IF(OR(BART_Rides[[#This Row],[Station Code]]="EM", BART_Rides[[#This Row],[Station Code]]="MT", BART_Rides[[#This Row],[Station Code]]="PL", BART_Rides[[#This Row],[Station Code]]="CC"), "Yes", "No")</f>
        <v>No</v>
      </c>
    </row>
    <row r="8483" spans="6:14">
      <c r="F8483" s="3">
        <v>44283</v>
      </c>
      <c r="G8483" s="1" t="s">
        <v>45</v>
      </c>
      <c r="H8483" s="1" t="s">
        <v>105</v>
      </c>
      <c r="I8483" s="1">
        <v>351</v>
      </c>
      <c r="J8483" s="1">
        <f>MONTH(BART_Rides[[#This Row],[Date]])</f>
        <v>3</v>
      </c>
      <c r="K8483" s="1">
        <f>WEEKDAY(BART_Rides[[#This Row],[Date]],2)</f>
        <v>7</v>
      </c>
      <c r="L8483" s="1" t="str">
        <f>LEFT(BART_Rides[[#This Row],[Lines]],1)</f>
        <v>Y</v>
      </c>
      <c r="M8483" s="1" t="str">
        <f>IF(BART_Rides[[#This Row],[FirstLetter]]="Y","Yes","No")</f>
        <v>Yes</v>
      </c>
      <c r="N8483" s="1" t="str">
        <f>IF(OR(BART_Rides[[#This Row],[Station Code]]="EM", BART_Rides[[#This Row],[Station Code]]="MT", BART_Rides[[#This Row],[Station Code]]="PL", BART_Rides[[#This Row],[Station Code]]="CC"), "Yes", "No")</f>
        <v>No</v>
      </c>
    </row>
    <row r="8484" spans="6:14">
      <c r="F8484" s="3">
        <v>44284</v>
      </c>
      <c r="G8484" s="1" t="s">
        <v>45</v>
      </c>
      <c r="H8484" s="1" t="s">
        <v>105</v>
      </c>
      <c r="I8484" s="1">
        <v>456</v>
      </c>
      <c r="J8484" s="1">
        <f>MONTH(BART_Rides[[#This Row],[Date]])</f>
        <v>3</v>
      </c>
      <c r="K8484" s="1">
        <f>WEEKDAY(BART_Rides[[#This Row],[Date]],2)</f>
        <v>1</v>
      </c>
      <c r="L8484" s="1" t="str">
        <f>LEFT(BART_Rides[[#This Row],[Lines]],1)</f>
        <v>Y</v>
      </c>
      <c r="M8484" s="1" t="str">
        <f>IF(BART_Rides[[#This Row],[FirstLetter]]="Y","Yes","No")</f>
        <v>Yes</v>
      </c>
      <c r="N8484" s="1" t="str">
        <f>IF(OR(BART_Rides[[#This Row],[Station Code]]="EM", BART_Rides[[#This Row],[Station Code]]="MT", BART_Rides[[#This Row],[Station Code]]="PL", BART_Rides[[#This Row],[Station Code]]="CC"), "Yes", "No")</f>
        <v>No</v>
      </c>
    </row>
    <row r="8485" spans="6:14">
      <c r="F8485" s="3">
        <v>44285</v>
      </c>
      <c r="G8485" s="1" t="s">
        <v>45</v>
      </c>
      <c r="H8485" s="1" t="s">
        <v>105</v>
      </c>
      <c r="I8485" s="1">
        <v>513</v>
      </c>
      <c r="J8485" s="1">
        <f>MONTH(BART_Rides[[#This Row],[Date]])</f>
        <v>3</v>
      </c>
      <c r="K8485" s="1">
        <f>WEEKDAY(BART_Rides[[#This Row],[Date]],2)</f>
        <v>2</v>
      </c>
      <c r="L8485" s="1" t="str">
        <f>LEFT(BART_Rides[[#This Row],[Lines]],1)</f>
        <v>Y</v>
      </c>
      <c r="M8485" s="1" t="str">
        <f>IF(BART_Rides[[#This Row],[FirstLetter]]="Y","Yes","No")</f>
        <v>Yes</v>
      </c>
      <c r="N8485" s="1" t="str">
        <f>IF(OR(BART_Rides[[#This Row],[Station Code]]="EM", BART_Rides[[#This Row],[Station Code]]="MT", BART_Rides[[#This Row],[Station Code]]="PL", BART_Rides[[#This Row],[Station Code]]="CC"), "Yes", "No")</f>
        <v>No</v>
      </c>
    </row>
    <row r="8486" spans="6:14">
      <c r="F8486" s="3">
        <v>44286</v>
      </c>
      <c r="G8486" s="1" t="s">
        <v>45</v>
      </c>
      <c r="H8486" s="1" t="s">
        <v>105</v>
      </c>
      <c r="I8486" s="1">
        <v>487</v>
      </c>
      <c r="J8486" s="1">
        <f>MONTH(BART_Rides[[#This Row],[Date]])</f>
        <v>3</v>
      </c>
      <c r="K8486" s="1">
        <f>WEEKDAY(BART_Rides[[#This Row],[Date]],2)</f>
        <v>3</v>
      </c>
      <c r="L8486" s="1" t="str">
        <f>LEFT(BART_Rides[[#This Row],[Lines]],1)</f>
        <v>Y</v>
      </c>
      <c r="M8486" s="1" t="str">
        <f>IF(BART_Rides[[#This Row],[FirstLetter]]="Y","Yes","No")</f>
        <v>Yes</v>
      </c>
      <c r="N8486" s="1" t="str">
        <f>IF(OR(BART_Rides[[#This Row],[Station Code]]="EM", BART_Rides[[#This Row],[Station Code]]="MT", BART_Rides[[#This Row],[Station Code]]="PL", BART_Rides[[#This Row],[Station Code]]="CC"), "Yes", "No")</f>
        <v>No</v>
      </c>
    </row>
    <row r="8487" spans="6:14">
      <c r="F8487" s="3">
        <v>44287</v>
      </c>
      <c r="G8487" s="1" t="s">
        <v>45</v>
      </c>
      <c r="H8487" s="1" t="s">
        <v>105</v>
      </c>
      <c r="I8487" s="1">
        <v>529</v>
      </c>
      <c r="J8487" s="1">
        <f>MONTH(BART_Rides[[#This Row],[Date]])</f>
        <v>4</v>
      </c>
      <c r="K8487" s="1">
        <f>WEEKDAY(BART_Rides[[#This Row],[Date]],2)</f>
        <v>4</v>
      </c>
      <c r="L8487" s="1" t="str">
        <f>LEFT(BART_Rides[[#This Row],[Lines]],1)</f>
        <v>Y</v>
      </c>
      <c r="M8487" s="1" t="str">
        <f>IF(BART_Rides[[#This Row],[FirstLetter]]="Y","Yes","No")</f>
        <v>Yes</v>
      </c>
      <c r="N8487" s="1" t="str">
        <f>IF(OR(BART_Rides[[#This Row],[Station Code]]="EM", BART_Rides[[#This Row],[Station Code]]="MT", BART_Rides[[#This Row],[Station Code]]="PL", BART_Rides[[#This Row],[Station Code]]="CC"), "Yes", "No")</f>
        <v>No</v>
      </c>
    </row>
    <row r="8488" spans="6:14">
      <c r="F8488" s="3">
        <v>44288</v>
      </c>
      <c r="G8488" s="1" t="s">
        <v>45</v>
      </c>
      <c r="H8488" s="1" t="s">
        <v>105</v>
      </c>
      <c r="I8488" s="1">
        <v>520</v>
      </c>
      <c r="J8488" s="1">
        <f>MONTH(BART_Rides[[#This Row],[Date]])</f>
        <v>4</v>
      </c>
      <c r="K8488" s="1">
        <f>WEEKDAY(BART_Rides[[#This Row],[Date]],2)</f>
        <v>5</v>
      </c>
      <c r="L8488" s="1" t="str">
        <f>LEFT(BART_Rides[[#This Row],[Lines]],1)</f>
        <v>Y</v>
      </c>
      <c r="M8488" s="1" t="str">
        <f>IF(BART_Rides[[#This Row],[FirstLetter]]="Y","Yes","No")</f>
        <v>Yes</v>
      </c>
      <c r="N8488" s="1" t="str">
        <f>IF(OR(BART_Rides[[#This Row],[Station Code]]="EM", BART_Rides[[#This Row],[Station Code]]="MT", BART_Rides[[#This Row],[Station Code]]="PL", BART_Rides[[#This Row],[Station Code]]="CC"), "Yes", "No")</f>
        <v>No</v>
      </c>
    </row>
    <row r="8489" spans="6:14">
      <c r="F8489" s="3">
        <v>44289</v>
      </c>
      <c r="G8489" s="1" t="s">
        <v>45</v>
      </c>
      <c r="H8489" s="1" t="s">
        <v>105</v>
      </c>
      <c r="I8489" s="1">
        <v>424</v>
      </c>
      <c r="J8489" s="1">
        <f>MONTH(BART_Rides[[#This Row],[Date]])</f>
        <v>4</v>
      </c>
      <c r="K8489" s="1">
        <f>WEEKDAY(BART_Rides[[#This Row],[Date]],2)</f>
        <v>6</v>
      </c>
      <c r="L8489" s="1" t="str">
        <f>LEFT(BART_Rides[[#This Row],[Lines]],1)</f>
        <v>Y</v>
      </c>
      <c r="M8489" s="1" t="str">
        <f>IF(BART_Rides[[#This Row],[FirstLetter]]="Y","Yes","No")</f>
        <v>Yes</v>
      </c>
      <c r="N8489" s="1" t="str">
        <f>IF(OR(BART_Rides[[#This Row],[Station Code]]="EM", BART_Rides[[#This Row],[Station Code]]="MT", BART_Rides[[#This Row],[Station Code]]="PL", BART_Rides[[#This Row],[Station Code]]="CC"), "Yes", "No")</f>
        <v>No</v>
      </c>
    </row>
    <row r="8490" spans="6:14">
      <c r="F8490" s="3">
        <v>44290</v>
      </c>
      <c r="G8490" s="1" t="s">
        <v>45</v>
      </c>
      <c r="H8490" s="1" t="s">
        <v>105</v>
      </c>
      <c r="I8490" s="1">
        <v>282</v>
      </c>
      <c r="J8490" s="1">
        <f>MONTH(BART_Rides[[#This Row],[Date]])</f>
        <v>4</v>
      </c>
      <c r="K8490" s="1">
        <f>WEEKDAY(BART_Rides[[#This Row],[Date]],2)</f>
        <v>7</v>
      </c>
      <c r="L8490" s="1" t="str">
        <f>LEFT(BART_Rides[[#This Row],[Lines]],1)</f>
        <v>Y</v>
      </c>
      <c r="M8490" s="1" t="str">
        <f>IF(BART_Rides[[#This Row],[FirstLetter]]="Y","Yes","No")</f>
        <v>Yes</v>
      </c>
      <c r="N8490" s="1" t="str">
        <f>IF(OR(BART_Rides[[#This Row],[Station Code]]="EM", BART_Rides[[#This Row],[Station Code]]="MT", BART_Rides[[#This Row],[Station Code]]="PL", BART_Rides[[#This Row],[Station Code]]="CC"), "Yes", "No")</f>
        <v>No</v>
      </c>
    </row>
    <row r="8491" spans="6:14">
      <c r="F8491" s="3">
        <v>44291</v>
      </c>
      <c r="G8491" s="1" t="s">
        <v>45</v>
      </c>
      <c r="H8491" s="1" t="s">
        <v>105</v>
      </c>
      <c r="I8491" s="1">
        <v>470</v>
      </c>
      <c r="J8491" s="1">
        <f>MONTH(BART_Rides[[#This Row],[Date]])</f>
        <v>4</v>
      </c>
      <c r="K8491" s="1">
        <f>WEEKDAY(BART_Rides[[#This Row],[Date]],2)</f>
        <v>1</v>
      </c>
      <c r="L8491" s="1" t="str">
        <f>LEFT(BART_Rides[[#This Row],[Lines]],1)</f>
        <v>Y</v>
      </c>
      <c r="M8491" s="1" t="str">
        <f>IF(BART_Rides[[#This Row],[FirstLetter]]="Y","Yes","No")</f>
        <v>Yes</v>
      </c>
      <c r="N8491" s="1" t="str">
        <f>IF(OR(BART_Rides[[#This Row],[Station Code]]="EM", BART_Rides[[#This Row],[Station Code]]="MT", BART_Rides[[#This Row],[Station Code]]="PL", BART_Rides[[#This Row],[Station Code]]="CC"), "Yes", "No")</f>
        <v>No</v>
      </c>
    </row>
    <row r="8492" spans="6:14">
      <c r="F8492" s="3">
        <v>44292</v>
      </c>
      <c r="G8492" s="1" t="s">
        <v>45</v>
      </c>
      <c r="H8492" s="1" t="s">
        <v>105</v>
      </c>
      <c r="I8492" s="1">
        <v>509</v>
      </c>
      <c r="J8492" s="1">
        <f>MONTH(BART_Rides[[#This Row],[Date]])</f>
        <v>4</v>
      </c>
      <c r="K8492" s="1">
        <f>WEEKDAY(BART_Rides[[#This Row],[Date]],2)</f>
        <v>2</v>
      </c>
      <c r="L8492" s="1" t="str">
        <f>LEFT(BART_Rides[[#This Row],[Lines]],1)</f>
        <v>Y</v>
      </c>
      <c r="M8492" s="1" t="str">
        <f>IF(BART_Rides[[#This Row],[FirstLetter]]="Y","Yes","No")</f>
        <v>Yes</v>
      </c>
      <c r="N8492" s="1" t="str">
        <f>IF(OR(BART_Rides[[#This Row],[Station Code]]="EM", BART_Rides[[#This Row],[Station Code]]="MT", BART_Rides[[#This Row],[Station Code]]="PL", BART_Rides[[#This Row],[Station Code]]="CC"), "Yes", "No")</f>
        <v>No</v>
      </c>
    </row>
    <row r="8493" spans="6:14">
      <c r="F8493" s="3">
        <v>44293</v>
      </c>
      <c r="G8493" s="1" t="s">
        <v>45</v>
      </c>
      <c r="H8493" s="1" t="s">
        <v>105</v>
      </c>
      <c r="I8493" s="1">
        <v>494</v>
      </c>
      <c r="J8493" s="1">
        <f>MONTH(BART_Rides[[#This Row],[Date]])</f>
        <v>4</v>
      </c>
      <c r="K8493" s="1">
        <f>WEEKDAY(BART_Rides[[#This Row],[Date]],2)</f>
        <v>3</v>
      </c>
      <c r="L8493" s="1" t="str">
        <f>LEFT(BART_Rides[[#This Row],[Lines]],1)</f>
        <v>Y</v>
      </c>
      <c r="M8493" s="1" t="str">
        <f>IF(BART_Rides[[#This Row],[FirstLetter]]="Y","Yes","No")</f>
        <v>Yes</v>
      </c>
      <c r="N8493" s="1" t="str">
        <f>IF(OR(BART_Rides[[#This Row],[Station Code]]="EM", BART_Rides[[#This Row],[Station Code]]="MT", BART_Rides[[#This Row],[Station Code]]="PL", BART_Rides[[#This Row],[Station Code]]="CC"), "Yes", "No")</f>
        <v>No</v>
      </c>
    </row>
    <row r="8494" spans="6:14">
      <c r="F8494" s="3">
        <v>44294</v>
      </c>
      <c r="G8494" s="1" t="s">
        <v>45</v>
      </c>
      <c r="H8494" s="1" t="s">
        <v>105</v>
      </c>
      <c r="I8494" s="1">
        <v>576</v>
      </c>
      <c r="J8494" s="1">
        <f>MONTH(BART_Rides[[#This Row],[Date]])</f>
        <v>4</v>
      </c>
      <c r="K8494" s="1">
        <f>WEEKDAY(BART_Rides[[#This Row],[Date]],2)</f>
        <v>4</v>
      </c>
      <c r="L8494" s="1" t="str">
        <f>LEFT(BART_Rides[[#This Row],[Lines]],1)</f>
        <v>Y</v>
      </c>
      <c r="M8494" s="1" t="str">
        <f>IF(BART_Rides[[#This Row],[FirstLetter]]="Y","Yes","No")</f>
        <v>Yes</v>
      </c>
      <c r="N8494" s="1" t="str">
        <f>IF(OR(BART_Rides[[#This Row],[Station Code]]="EM", BART_Rides[[#This Row],[Station Code]]="MT", BART_Rides[[#This Row],[Station Code]]="PL", BART_Rides[[#This Row],[Station Code]]="CC"), "Yes", "No")</f>
        <v>No</v>
      </c>
    </row>
    <row r="8495" spans="6:14">
      <c r="F8495" s="3">
        <v>44295</v>
      </c>
      <c r="G8495" s="1" t="s">
        <v>45</v>
      </c>
      <c r="H8495" s="1" t="s">
        <v>105</v>
      </c>
      <c r="I8495" s="1">
        <v>579</v>
      </c>
      <c r="J8495" s="1">
        <f>MONTH(BART_Rides[[#This Row],[Date]])</f>
        <v>4</v>
      </c>
      <c r="K8495" s="1">
        <f>WEEKDAY(BART_Rides[[#This Row],[Date]],2)</f>
        <v>5</v>
      </c>
      <c r="L8495" s="1" t="str">
        <f>LEFT(BART_Rides[[#This Row],[Lines]],1)</f>
        <v>Y</v>
      </c>
      <c r="M8495" s="1" t="str">
        <f>IF(BART_Rides[[#This Row],[FirstLetter]]="Y","Yes","No")</f>
        <v>Yes</v>
      </c>
      <c r="N8495" s="1" t="str">
        <f>IF(OR(BART_Rides[[#This Row],[Station Code]]="EM", BART_Rides[[#This Row],[Station Code]]="MT", BART_Rides[[#This Row],[Station Code]]="PL", BART_Rides[[#This Row],[Station Code]]="CC"), "Yes", "No")</f>
        <v>No</v>
      </c>
    </row>
    <row r="8496" spans="6:14">
      <c r="F8496" s="3">
        <v>44296</v>
      </c>
      <c r="G8496" s="1" t="s">
        <v>45</v>
      </c>
      <c r="H8496" s="1" t="s">
        <v>105</v>
      </c>
      <c r="I8496" s="1">
        <v>472</v>
      </c>
      <c r="J8496" s="1">
        <f>MONTH(BART_Rides[[#This Row],[Date]])</f>
        <v>4</v>
      </c>
      <c r="K8496" s="1">
        <f>WEEKDAY(BART_Rides[[#This Row],[Date]],2)</f>
        <v>6</v>
      </c>
      <c r="L8496" s="1" t="str">
        <f>LEFT(BART_Rides[[#This Row],[Lines]],1)</f>
        <v>Y</v>
      </c>
      <c r="M8496" s="1" t="str">
        <f>IF(BART_Rides[[#This Row],[FirstLetter]]="Y","Yes","No")</f>
        <v>Yes</v>
      </c>
      <c r="N8496" s="1" t="str">
        <f>IF(OR(BART_Rides[[#This Row],[Station Code]]="EM", BART_Rides[[#This Row],[Station Code]]="MT", BART_Rides[[#This Row],[Station Code]]="PL", BART_Rides[[#This Row],[Station Code]]="CC"), "Yes", "No")</f>
        <v>No</v>
      </c>
    </row>
    <row r="8497" spans="6:14">
      <c r="F8497" s="3">
        <v>44297</v>
      </c>
      <c r="G8497" s="1" t="s">
        <v>45</v>
      </c>
      <c r="H8497" s="1" t="s">
        <v>105</v>
      </c>
      <c r="I8497" s="1">
        <v>362</v>
      </c>
      <c r="J8497" s="1">
        <f>MONTH(BART_Rides[[#This Row],[Date]])</f>
        <v>4</v>
      </c>
      <c r="K8497" s="1">
        <f>WEEKDAY(BART_Rides[[#This Row],[Date]],2)</f>
        <v>7</v>
      </c>
      <c r="L8497" s="1" t="str">
        <f>LEFT(BART_Rides[[#This Row],[Lines]],1)</f>
        <v>Y</v>
      </c>
      <c r="M8497" s="1" t="str">
        <f>IF(BART_Rides[[#This Row],[FirstLetter]]="Y","Yes","No")</f>
        <v>Yes</v>
      </c>
      <c r="N8497" s="1" t="str">
        <f>IF(OR(BART_Rides[[#This Row],[Station Code]]="EM", BART_Rides[[#This Row],[Station Code]]="MT", BART_Rides[[#This Row],[Station Code]]="PL", BART_Rides[[#This Row],[Station Code]]="CC"), "Yes", "No")</f>
        <v>No</v>
      </c>
    </row>
    <row r="8498" spans="6:14">
      <c r="F8498" s="3">
        <v>44298</v>
      </c>
      <c r="G8498" s="1" t="s">
        <v>45</v>
      </c>
      <c r="H8498" s="1" t="s">
        <v>105</v>
      </c>
      <c r="I8498" s="1">
        <v>498</v>
      </c>
      <c r="J8498" s="1">
        <f>MONTH(BART_Rides[[#This Row],[Date]])</f>
        <v>4</v>
      </c>
      <c r="K8498" s="1">
        <f>WEEKDAY(BART_Rides[[#This Row],[Date]],2)</f>
        <v>1</v>
      </c>
      <c r="L8498" s="1" t="str">
        <f>LEFT(BART_Rides[[#This Row],[Lines]],1)</f>
        <v>Y</v>
      </c>
      <c r="M8498" s="1" t="str">
        <f>IF(BART_Rides[[#This Row],[FirstLetter]]="Y","Yes","No")</f>
        <v>Yes</v>
      </c>
      <c r="N8498" s="1" t="str">
        <f>IF(OR(BART_Rides[[#This Row],[Station Code]]="EM", BART_Rides[[#This Row],[Station Code]]="MT", BART_Rides[[#This Row],[Station Code]]="PL", BART_Rides[[#This Row],[Station Code]]="CC"), "Yes", "No")</f>
        <v>No</v>
      </c>
    </row>
    <row r="8499" spans="6:14">
      <c r="F8499" s="3">
        <v>44299</v>
      </c>
      <c r="G8499" s="1" t="s">
        <v>45</v>
      </c>
      <c r="H8499" s="1" t="s">
        <v>105</v>
      </c>
      <c r="I8499" s="1">
        <v>553</v>
      </c>
      <c r="J8499" s="1">
        <f>MONTH(BART_Rides[[#This Row],[Date]])</f>
        <v>4</v>
      </c>
      <c r="K8499" s="1">
        <f>WEEKDAY(BART_Rides[[#This Row],[Date]],2)</f>
        <v>2</v>
      </c>
      <c r="L8499" s="1" t="str">
        <f>LEFT(BART_Rides[[#This Row],[Lines]],1)</f>
        <v>Y</v>
      </c>
      <c r="M8499" s="1" t="str">
        <f>IF(BART_Rides[[#This Row],[FirstLetter]]="Y","Yes","No")</f>
        <v>Yes</v>
      </c>
      <c r="N8499" s="1" t="str">
        <f>IF(OR(BART_Rides[[#This Row],[Station Code]]="EM", BART_Rides[[#This Row],[Station Code]]="MT", BART_Rides[[#This Row],[Station Code]]="PL", BART_Rides[[#This Row],[Station Code]]="CC"), "Yes", "No")</f>
        <v>No</v>
      </c>
    </row>
    <row r="8500" spans="6:14">
      <c r="F8500" s="3">
        <v>44300</v>
      </c>
      <c r="G8500" s="1" t="s">
        <v>45</v>
      </c>
      <c r="H8500" s="1" t="s">
        <v>105</v>
      </c>
      <c r="I8500" s="1">
        <v>537</v>
      </c>
      <c r="J8500" s="1">
        <f>MONTH(BART_Rides[[#This Row],[Date]])</f>
        <v>4</v>
      </c>
      <c r="K8500" s="1">
        <f>WEEKDAY(BART_Rides[[#This Row],[Date]],2)</f>
        <v>3</v>
      </c>
      <c r="L8500" s="1" t="str">
        <f>LEFT(BART_Rides[[#This Row],[Lines]],1)</f>
        <v>Y</v>
      </c>
      <c r="M8500" s="1" t="str">
        <f>IF(BART_Rides[[#This Row],[FirstLetter]]="Y","Yes","No")</f>
        <v>Yes</v>
      </c>
      <c r="N8500" s="1" t="str">
        <f>IF(OR(BART_Rides[[#This Row],[Station Code]]="EM", BART_Rides[[#This Row],[Station Code]]="MT", BART_Rides[[#This Row],[Station Code]]="PL", BART_Rides[[#This Row],[Station Code]]="CC"), "Yes", "No")</f>
        <v>No</v>
      </c>
    </row>
    <row r="8501" spans="6:14">
      <c r="F8501" s="3">
        <v>44301</v>
      </c>
      <c r="G8501" s="1" t="s">
        <v>45</v>
      </c>
      <c r="H8501" s="1" t="s">
        <v>105</v>
      </c>
      <c r="I8501" s="1">
        <v>599</v>
      </c>
      <c r="J8501" s="1">
        <f>MONTH(BART_Rides[[#This Row],[Date]])</f>
        <v>4</v>
      </c>
      <c r="K8501" s="1">
        <f>WEEKDAY(BART_Rides[[#This Row],[Date]],2)</f>
        <v>4</v>
      </c>
      <c r="L8501" s="1" t="str">
        <f>LEFT(BART_Rides[[#This Row],[Lines]],1)</f>
        <v>Y</v>
      </c>
      <c r="M8501" s="1" t="str">
        <f>IF(BART_Rides[[#This Row],[FirstLetter]]="Y","Yes","No")</f>
        <v>Yes</v>
      </c>
      <c r="N8501" s="1" t="str">
        <f>IF(OR(BART_Rides[[#This Row],[Station Code]]="EM", BART_Rides[[#This Row],[Station Code]]="MT", BART_Rides[[#This Row],[Station Code]]="PL", BART_Rides[[#This Row],[Station Code]]="CC"), "Yes", "No")</f>
        <v>No</v>
      </c>
    </row>
    <row r="8502" spans="6:14">
      <c r="F8502" s="3">
        <v>44302</v>
      </c>
      <c r="G8502" s="1" t="s">
        <v>45</v>
      </c>
      <c r="H8502" s="1" t="s">
        <v>105</v>
      </c>
      <c r="I8502" s="1">
        <v>609</v>
      </c>
      <c r="J8502" s="1">
        <f>MONTH(BART_Rides[[#This Row],[Date]])</f>
        <v>4</v>
      </c>
      <c r="K8502" s="1">
        <f>WEEKDAY(BART_Rides[[#This Row],[Date]],2)</f>
        <v>5</v>
      </c>
      <c r="L8502" s="1" t="str">
        <f>LEFT(BART_Rides[[#This Row],[Lines]],1)</f>
        <v>Y</v>
      </c>
      <c r="M8502" s="1" t="str">
        <f>IF(BART_Rides[[#This Row],[FirstLetter]]="Y","Yes","No")</f>
        <v>Yes</v>
      </c>
      <c r="N8502" s="1" t="str">
        <f>IF(OR(BART_Rides[[#This Row],[Station Code]]="EM", BART_Rides[[#This Row],[Station Code]]="MT", BART_Rides[[#This Row],[Station Code]]="PL", BART_Rides[[#This Row],[Station Code]]="CC"), "Yes", "No")</f>
        <v>No</v>
      </c>
    </row>
    <row r="8503" spans="6:14">
      <c r="F8503" s="3">
        <v>44303</v>
      </c>
      <c r="G8503" s="1" t="s">
        <v>45</v>
      </c>
      <c r="H8503" s="1" t="s">
        <v>105</v>
      </c>
      <c r="I8503" s="1">
        <v>509</v>
      </c>
      <c r="J8503" s="1">
        <f>MONTH(BART_Rides[[#This Row],[Date]])</f>
        <v>4</v>
      </c>
      <c r="K8503" s="1">
        <f>WEEKDAY(BART_Rides[[#This Row],[Date]],2)</f>
        <v>6</v>
      </c>
      <c r="L8503" s="1" t="str">
        <f>LEFT(BART_Rides[[#This Row],[Lines]],1)</f>
        <v>Y</v>
      </c>
      <c r="M8503" s="1" t="str">
        <f>IF(BART_Rides[[#This Row],[FirstLetter]]="Y","Yes","No")</f>
        <v>Yes</v>
      </c>
      <c r="N8503" s="1" t="str">
        <f>IF(OR(BART_Rides[[#This Row],[Station Code]]="EM", BART_Rides[[#This Row],[Station Code]]="MT", BART_Rides[[#This Row],[Station Code]]="PL", BART_Rides[[#This Row],[Station Code]]="CC"), "Yes", "No")</f>
        <v>No</v>
      </c>
    </row>
    <row r="8504" spans="6:14">
      <c r="F8504" s="3">
        <v>44304</v>
      </c>
      <c r="G8504" s="1" t="s">
        <v>45</v>
      </c>
      <c r="H8504" s="1" t="s">
        <v>105</v>
      </c>
      <c r="I8504" s="1">
        <v>356</v>
      </c>
      <c r="J8504" s="1">
        <f>MONTH(BART_Rides[[#This Row],[Date]])</f>
        <v>4</v>
      </c>
      <c r="K8504" s="1">
        <f>WEEKDAY(BART_Rides[[#This Row],[Date]],2)</f>
        <v>7</v>
      </c>
      <c r="L8504" s="1" t="str">
        <f>LEFT(BART_Rides[[#This Row],[Lines]],1)</f>
        <v>Y</v>
      </c>
      <c r="M8504" s="1" t="str">
        <f>IF(BART_Rides[[#This Row],[FirstLetter]]="Y","Yes","No")</f>
        <v>Yes</v>
      </c>
      <c r="N8504" s="1" t="str">
        <f>IF(OR(BART_Rides[[#This Row],[Station Code]]="EM", BART_Rides[[#This Row],[Station Code]]="MT", BART_Rides[[#This Row],[Station Code]]="PL", BART_Rides[[#This Row],[Station Code]]="CC"), "Yes", "No")</f>
        <v>No</v>
      </c>
    </row>
    <row r="8505" spans="6:14">
      <c r="F8505" s="3">
        <v>44305</v>
      </c>
      <c r="G8505" s="1" t="s">
        <v>45</v>
      </c>
      <c r="H8505" s="1" t="s">
        <v>105</v>
      </c>
      <c r="I8505" s="1">
        <v>525</v>
      </c>
      <c r="J8505" s="1">
        <f>MONTH(BART_Rides[[#This Row],[Date]])</f>
        <v>4</v>
      </c>
      <c r="K8505" s="1">
        <f>WEEKDAY(BART_Rides[[#This Row],[Date]],2)</f>
        <v>1</v>
      </c>
      <c r="L8505" s="1" t="str">
        <f>LEFT(BART_Rides[[#This Row],[Lines]],1)</f>
        <v>Y</v>
      </c>
      <c r="M8505" s="1" t="str">
        <f>IF(BART_Rides[[#This Row],[FirstLetter]]="Y","Yes","No")</f>
        <v>Yes</v>
      </c>
      <c r="N8505" s="1" t="str">
        <f>IF(OR(BART_Rides[[#This Row],[Station Code]]="EM", BART_Rides[[#This Row],[Station Code]]="MT", BART_Rides[[#This Row],[Station Code]]="PL", BART_Rides[[#This Row],[Station Code]]="CC"), "Yes", "No")</f>
        <v>No</v>
      </c>
    </row>
    <row r="8506" spans="6:14">
      <c r="F8506" s="3">
        <v>44306</v>
      </c>
      <c r="G8506" s="1" t="s">
        <v>45</v>
      </c>
      <c r="H8506" s="1" t="s">
        <v>105</v>
      </c>
      <c r="I8506" s="1">
        <v>577</v>
      </c>
      <c r="J8506" s="1">
        <f>MONTH(BART_Rides[[#This Row],[Date]])</f>
        <v>4</v>
      </c>
      <c r="K8506" s="1">
        <f>WEEKDAY(BART_Rides[[#This Row],[Date]],2)</f>
        <v>2</v>
      </c>
      <c r="L8506" s="1" t="str">
        <f>LEFT(BART_Rides[[#This Row],[Lines]],1)</f>
        <v>Y</v>
      </c>
      <c r="M8506" s="1" t="str">
        <f>IF(BART_Rides[[#This Row],[FirstLetter]]="Y","Yes","No")</f>
        <v>Yes</v>
      </c>
      <c r="N8506" s="1" t="str">
        <f>IF(OR(BART_Rides[[#This Row],[Station Code]]="EM", BART_Rides[[#This Row],[Station Code]]="MT", BART_Rides[[#This Row],[Station Code]]="PL", BART_Rides[[#This Row],[Station Code]]="CC"), "Yes", "No")</f>
        <v>No</v>
      </c>
    </row>
    <row r="8507" spans="6:14">
      <c r="F8507" s="3">
        <v>44307</v>
      </c>
      <c r="G8507" s="1" t="s">
        <v>45</v>
      </c>
      <c r="H8507" s="1" t="s">
        <v>105</v>
      </c>
      <c r="I8507" s="1">
        <v>568</v>
      </c>
      <c r="J8507" s="1">
        <f>MONTH(BART_Rides[[#This Row],[Date]])</f>
        <v>4</v>
      </c>
      <c r="K8507" s="1">
        <f>WEEKDAY(BART_Rides[[#This Row],[Date]],2)</f>
        <v>3</v>
      </c>
      <c r="L8507" s="1" t="str">
        <f>LEFT(BART_Rides[[#This Row],[Lines]],1)</f>
        <v>Y</v>
      </c>
      <c r="M8507" s="1" t="str">
        <f>IF(BART_Rides[[#This Row],[FirstLetter]]="Y","Yes","No")</f>
        <v>Yes</v>
      </c>
      <c r="N8507" s="1" t="str">
        <f>IF(OR(BART_Rides[[#This Row],[Station Code]]="EM", BART_Rides[[#This Row],[Station Code]]="MT", BART_Rides[[#This Row],[Station Code]]="PL", BART_Rides[[#This Row],[Station Code]]="CC"), "Yes", "No")</f>
        <v>No</v>
      </c>
    </row>
    <row r="8508" spans="6:14">
      <c r="F8508" s="3">
        <v>44308</v>
      </c>
      <c r="G8508" s="1" t="s">
        <v>45</v>
      </c>
      <c r="H8508" s="1" t="s">
        <v>105</v>
      </c>
      <c r="I8508" s="1">
        <v>603</v>
      </c>
      <c r="J8508" s="1">
        <f>MONTH(BART_Rides[[#This Row],[Date]])</f>
        <v>4</v>
      </c>
      <c r="K8508" s="1">
        <f>WEEKDAY(BART_Rides[[#This Row],[Date]],2)</f>
        <v>4</v>
      </c>
      <c r="L8508" s="1" t="str">
        <f>LEFT(BART_Rides[[#This Row],[Lines]],1)</f>
        <v>Y</v>
      </c>
      <c r="M8508" s="1" t="str">
        <f>IF(BART_Rides[[#This Row],[FirstLetter]]="Y","Yes","No")</f>
        <v>Yes</v>
      </c>
      <c r="N8508" s="1" t="str">
        <f>IF(OR(BART_Rides[[#This Row],[Station Code]]="EM", BART_Rides[[#This Row],[Station Code]]="MT", BART_Rides[[#This Row],[Station Code]]="PL", BART_Rides[[#This Row],[Station Code]]="CC"), "Yes", "No")</f>
        <v>No</v>
      </c>
    </row>
    <row r="8509" spans="6:14">
      <c r="F8509" s="3">
        <v>44309</v>
      </c>
      <c r="G8509" s="1" t="s">
        <v>45</v>
      </c>
      <c r="H8509" s="1" t="s">
        <v>105</v>
      </c>
      <c r="I8509" s="1">
        <v>626</v>
      </c>
      <c r="J8509" s="1">
        <f>MONTH(BART_Rides[[#This Row],[Date]])</f>
        <v>4</v>
      </c>
      <c r="K8509" s="1">
        <f>WEEKDAY(BART_Rides[[#This Row],[Date]],2)</f>
        <v>5</v>
      </c>
      <c r="L8509" s="1" t="str">
        <f>LEFT(BART_Rides[[#This Row],[Lines]],1)</f>
        <v>Y</v>
      </c>
      <c r="M8509" s="1" t="str">
        <f>IF(BART_Rides[[#This Row],[FirstLetter]]="Y","Yes","No")</f>
        <v>Yes</v>
      </c>
      <c r="N8509" s="1" t="str">
        <f>IF(OR(BART_Rides[[#This Row],[Station Code]]="EM", BART_Rides[[#This Row],[Station Code]]="MT", BART_Rides[[#This Row],[Station Code]]="PL", BART_Rides[[#This Row],[Station Code]]="CC"), "Yes", "No")</f>
        <v>No</v>
      </c>
    </row>
    <row r="8510" spans="6:14">
      <c r="F8510" s="3">
        <v>44310</v>
      </c>
      <c r="G8510" s="1" t="s">
        <v>45</v>
      </c>
      <c r="H8510" s="1" t="s">
        <v>105</v>
      </c>
      <c r="I8510" s="1">
        <v>457</v>
      </c>
      <c r="J8510" s="1">
        <f>MONTH(BART_Rides[[#This Row],[Date]])</f>
        <v>4</v>
      </c>
      <c r="K8510" s="1">
        <f>WEEKDAY(BART_Rides[[#This Row],[Date]],2)</f>
        <v>6</v>
      </c>
      <c r="L8510" s="1" t="str">
        <f>LEFT(BART_Rides[[#This Row],[Lines]],1)</f>
        <v>Y</v>
      </c>
      <c r="M8510" s="1" t="str">
        <f>IF(BART_Rides[[#This Row],[FirstLetter]]="Y","Yes","No")</f>
        <v>Yes</v>
      </c>
      <c r="N8510" s="1" t="str">
        <f>IF(OR(BART_Rides[[#This Row],[Station Code]]="EM", BART_Rides[[#This Row],[Station Code]]="MT", BART_Rides[[#This Row],[Station Code]]="PL", BART_Rides[[#This Row],[Station Code]]="CC"), "Yes", "No")</f>
        <v>No</v>
      </c>
    </row>
    <row r="8511" spans="6:14">
      <c r="F8511" s="3">
        <v>44311</v>
      </c>
      <c r="G8511" s="1" t="s">
        <v>45</v>
      </c>
      <c r="H8511" s="1" t="s">
        <v>105</v>
      </c>
      <c r="I8511" s="1">
        <v>275</v>
      </c>
      <c r="J8511" s="1">
        <f>MONTH(BART_Rides[[#This Row],[Date]])</f>
        <v>4</v>
      </c>
      <c r="K8511" s="1">
        <f>WEEKDAY(BART_Rides[[#This Row],[Date]],2)</f>
        <v>7</v>
      </c>
      <c r="L8511" s="1" t="str">
        <f>LEFT(BART_Rides[[#This Row],[Lines]],1)</f>
        <v>Y</v>
      </c>
      <c r="M8511" s="1" t="str">
        <f>IF(BART_Rides[[#This Row],[FirstLetter]]="Y","Yes","No")</f>
        <v>Yes</v>
      </c>
      <c r="N8511" s="1" t="str">
        <f>IF(OR(BART_Rides[[#This Row],[Station Code]]="EM", BART_Rides[[#This Row],[Station Code]]="MT", BART_Rides[[#This Row],[Station Code]]="PL", BART_Rides[[#This Row],[Station Code]]="CC"), "Yes", "No")</f>
        <v>No</v>
      </c>
    </row>
    <row r="8512" spans="6:14">
      <c r="F8512" s="3">
        <v>44312</v>
      </c>
      <c r="G8512" s="1" t="s">
        <v>45</v>
      </c>
      <c r="H8512" s="1" t="s">
        <v>105</v>
      </c>
      <c r="I8512" s="1">
        <v>545</v>
      </c>
      <c r="J8512" s="1">
        <f>MONTH(BART_Rides[[#This Row],[Date]])</f>
        <v>4</v>
      </c>
      <c r="K8512" s="1">
        <f>WEEKDAY(BART_Rides[[#This Row],[Date]],2)</f>
        <v>1</v>
      </c>
      <c r="L8512" s="1" t="str">
        <f>LEFT(BART_Rides[[#This Row],[Lines]],1)</f>
        <v>Y</v>
      </c>
      <c r="M8512" s="1" t="str">
        <f>IF(BART_Rides[[#This Row],[FirstLetter]]="Y","Yes","No")</f>
        <v>Yes</v>
      </c>
      <c r="N8512" s="1" t="str">
        <f>IF(OR(BART_Rides[[#This Row],[Station Code]]="EM", BART_Rides[[#This Row],[Station Code]]="MT", BART_Rides[[#This Row],[Station Code]]="PL", BART_Rides[[#This Row],[Station Code]]="CC"), "Yes", "No")</f>
        <v>No</v>
      </c>
    </row>
    <row r="8513" spans="6:14">
      <c r="F8513" s="3">
        <v>44313</v>
      </c>
      <c r="G8513" s="1" t="s">
        <v>45</v>
      </c>
      <c r="H8513" s="1" t="s">
        <v>105</v>
      </c>
      <c r="I8513" s="1">
        <v>552</v>
      </c>
      <c r="J8513" s="1">
        <f>MONTH(BART_Rides[[#This Row],[Date]])</f>
        <v>4</v>
      </c>
      <c r="K8513" s="1">
        <f>WEEKDAY(BART_Rides[[#This Row],[Date]],2)</f>
        <v>2</v>
      </c>
      <c r="L8513" s="1" t="str">
        <f>LEFT(BART_Rides[[#This Row],[Lines]],1)</f>
        <v>Y</v>
      </c>
      <c r="M8513" s="1" t="str">
        <f>IF(BART_Rides[[#This Row],[FirstLetter]]="Y","Yes","No")</f>
        <v>Yes</v>
      </c>
      <c r="N8513" s="1" t="str">
        <f>IF(OR(BART_Rides[[#This Row],[Station Code]]="EM", BART_Rides[[#This Row],[Station Code]]="MT", BART_Rides[[#This Row],[Station Code]]="PL", BART_Rides[[#This Row],[Station Code]]="CC"), "Yes", "No")</f>
        <v>No</v>
      </c>
    </row>
    <row r="8514" spans="6:14">
      <c r="F8514" s="3">
        <v>44314</v>
      </c>
      <c r="G8514" s="1" t="s">
        <v>45</v>
      </c>
      <c r="H8514" s="1" t="s">
        <v>105</v>
      </c>
      <c r="I8514" s="1">
        <v>608</v>
      </c>
      <c r="J8514" s="1">
        <f>MONTH(BART_Rides[[#This Row],[Date]])</f>
        <v>4</v>
      </c>
      <c r="K8514" s="1">
        <f>WEEKDAY(BART_Rides[[#This Row],[Date]],2)</f>
        <v>3</v>
      </c>
      <c r="L8514" s="1" t="str">
        <f>LEFT(BART_Rides[[#This Row],[Lines]],1)</f>
        <v>Y</v>
      </c>
      <c r="M8514" s="1" t="str">
        <f>IF(BART_Rides[[#This Row],[FirstLetter]]="Y","Yes","No")</f>
        <v>Yes</v>
      </c>
      <c r="N8514" s="1" t="str">
        <f>IF(OR(BART_Rides[[#This Row],[Station Code]]="EM", BART_Rides[[#This Row],[Station Code]]="MT", BART_Rides[[#This Row],[Station Code]]="PL", BART_Rides[[#This Row],[Station Code]]="CC"), "Yes", "No")</f>
        <v>No</v>
      </c>
    </row>
    <row r="8515" spans="6:14">
      <c r="F8515" s="3">
        <v>44315</v>
      </c>
      <c r="G8515" s="1" t="s">
        <v>45</v>
      </c>
      <c r="H8515" s="1" t="s">
        <v>105</v>
      </c>
      <c r="I8515" s="1">
        <v>620</v>
      </c>
      <c r="J8515" s="1">
        <f>MONTH(BART_Rides[[#This Row],[Date]])</f>
        <v>4</v>
      </c>
      <c r="K8515" s="1">
        <f>WEEKDAY(BART_Rides[[#This Row],[Date]],2)</f>
        <v>4</v>
      </c>
      <c r="L8515" s="1" t="str">
        <f>LEFT(BART_Rides[[#This Row],[Lines]],1)</f>
        <v>Y</v>
      </c>
      <c r="M8515" s="1" t="str">
        <f>IF(BART_Rides[[#This Row],[FirstLetter]]="Y","Yes","No")</f>
        <v>Yes</v>
      </c>
      <c r="N8515" s="1" t="str">
        <f>IF(OR(BART_Rides[[#This Row],[Station Code]]="EM", BART_Rides[[#This Row],[Station Code]]="MT", BART_Rides[[#This Row],[Station Code]]="PL", BART_Rides[[#This Row],[Station Code]]="CC"), "Yes", "No")</f>
        <v>No</v>
      </c>
    </row>
    <row r="8516" spans="6:14">
      <c r="F8516" s="3">
        <v>44316</v>
      </c>
      <c r="G8516" s="1" t="s">
        <v>45</v>
      </c>
      <c r="H8516" s="1" t="s">
        <v>105</v>
      </c>
      <c r="I8516" s="1">
        <v>635</v>
      </c>
      <c r="J8516" s="1">
        <f>MONTH(BART_Rides[[#This Row],[Date]])</f>
        <v>4</v>
      </c>
      <c r="K8516" s="1">
        <f>WEEKDAY(BART_Rides[[#This Row],[Date]],2)</f>
        <v>5</v>
      </c>
      <c r="L8516" s="1" t="str">
        <f>LEFT(BART_Rides[[#This Row],[Lines]],1)</f>
        <v>Y</v>
      </c>
      <c r="M8516" s="1" t="str">
        <f>IF(BART_Rides[[#This Row],[FirstLetter]]="Y","Yes","No")</f>
        <v>Yes</v>
      </c>
      <c r="N8516" s="1" t="str">
        <f>IF(OR(BART_Rides[[#This Row],[Station Code]]="EM", BART_Rides[[#This Row],[Station Code]]="MT", BART_Rides[[#This Row],[Station Code]]="PL", BART_Rides[[#This Row],[Station Code]]="CC"), "Yes", "No")</f>
        <v>No</v>
      </c>
    </row>
    <row r="8517" spans="6:14">
      <c r="F8517" s="3">
        <v>44317</v>
      </c>
      <c r="G8517" s="1" t="s">
        <v>45</v>
      </c>
      <c r="H8517" s="1" t="s">
        <v>105</v>
      </c>
      <c r="I8517" s="1">
        <v>563</v>
      </c>
      <c r="J8517" s="1">
        <f>MONTH(BART_Rides[[#This Row],[Date]])</f>
        <v>5</v>
      </c>
      <c r="K8517" s="1">
        <f>WEEKDAY(BART_Rides[[#This Row],[Date]],2)</f>
        <v>6</v>
      </c>
      <c r="L8517" s="1" t="str">
        <f>LEFT(BART_Rides[[#This Row],[Lines]],1)</f>
        <v>Y</v>
      </c>
      <c r="M8517" s="1" t="str">
        <f>IF(BART_Rides[[#This Row],[FirstLetter]]="Y","Yes","No")</f>
        <v>Yes</v>
      </c>
      <c r="N8517" s="1" t="str">
        <f>IF(OR(BART_Rides[[#This Row],[Station Code]]="EM", BART_Rides[[#This Row],[Station Code]]="MT", BART_Rides[[#This Row],[Station Code]]="PL", BART_Rides[[#This Row],[Station Code]]="CC"), "Yes", "No")</f>
        <v>No</v>
      </c>
    </row>
    <row r="8518" spans="6:14">
      <c r="F8518" s="3">
        <v>44318</v>
      </c>
      <c r="G8518" s="1" t="s">
        <v>45</v>
      </c>
      <c r="H8518" s="1" t="s">
        <v>105</v>
      </c>
      <c r="I8518" s="1">
        <v>390</v>
      </c>
      <c r="J8518" s="1">
        <f>MONTH(BART_Rides[[#This Row],[Date]])</f>
        <v>5</v>
      </c>
      <c r="K8518" s="1">
        <f>WEEKDAY(BART_Rides[[#This Row],[Date]],2)</f>
        <v>7</v>
      </c>
      <c r="L8518" s="1" t="str">
        <f>LEFT(BART_Rides[[#This Row],[Lines]],1)</f>
        <v>Y</v>
      </c>
      <c r="M8518" s="1" t="str">
        <f>IF(BART_Rides[[#This Row],[FirstLetter]]="Y","Yes","No")</f>
        <v>Yes</v>
      </c>
      <c r="N8518" s="1" t="str">
        <f>IF(OR(BART_Rides[[#This Row],[Station Code]]="EM", BART_Rides[[#This Row],[Station Code]]="MT", BART_Rides[[#This Row],[Station Code]]="PL", BART_Rides[[#This Row],[Station Code]]="CC"), "Yes", "No")</f>
        <v>No</v>
      </c>
    </row>
    <row r="8519" spans="6:14">
      <c r="F8519" s="3">
        <v>44319</v>
      </c>
      <c r="G8519" s="1" t="s">
        <v>45</v>
      </c>
      <c r="H8519" s="1" t="s">
        <v>105</v>
      </c>
      <c r="I8519" s="1">
        <v>593</v>
      </c>
      <c r="J8519" s="1">
        <f>MONTH(BART_Rides[[#This Row],[Date]])</f>
        <v>5</v>
      </c>
      <c r="K8519" s="1">
        <f>WEEKDAY(BART_Rides[[#This Row],[Date]],2)</f>
        <v>1</v>
      </c>
      <c r="L8519" s="1" t="str">
        <f>LEFT(BART_Rides[[#This Row],[Lines]],1)</f>
        <v>Y</v>
      </c>
      <c r="M8519" s="1" t="str">
        <f>IF(BART_Rides[[#This Row],[FirstLetter]]="Y","Yes","No")</f>
        <v>Yes</v>
      </c>
      <c r="N8519" s="1" t="str">
        <f>IF(OR(BART_Rides[[#This Row],[Station Code]]="EM", BART_Rides[[#This Row],[Station Code]]="MT", BART_Rides[[#This Row],[Station Code]]="PL", BART_Rides[[#This Row],[Station Code]]="CC"), "Yes", "No")</f>
        <v>No</v>
      </c>
    </row>
    <row r="8520" spans="6:14">
      <c r="F8520" s="3">
        <v>44320</v>
      </c>
      <c r="G8520" s="1" t="s">
        <v>45</v>
      </c>
      <c r="H8520" s="1" t="s">
        <v>105</v>
      </c>
      <c r="I8520" s="1">
        <v>650</v>
      </c>
      <c r="J8520" s="1">
        <f>MONTH(BART_Rides[[#This Row],[Date]])</f>
        <v>5</v>
      </c>
      <c r="K8520" s="1">
        <f>WEEKDAY(BART_Rides[[#This Row],[Date]],2)</f>
        <v>2</v>
      </c>
      <c r="L8520" s="1" t="str">
        <f>LEFT(BART_Rides[[#This Row],[Lines]],1)</f>
        <v>Y</v>
      </c>
      <c r="M8520" s="1" t="str">
        <f>IF(BART_Rides[[#This Row],[FirstLetter]]="Y","Yes","No")</f>
        <v>Yes</v>
      </c>
      <c r="N8520" s="1" t="str">
        <f>IF(OR(BART_Rides[[#This Row],[Station Code]]="EM", BART_Rides[[#This Row],[Station Code]]="MT", BART_Rides[[#This Row],[Station Code]]="PL", BART_Rides[[#This Row],[Station Code]]="CC"), "Yes", "No")</f>
        <v>No</v>
      </c>
    </row>
    <row r="8521" spans="6:14">
      <c r="F8521" s="3">
        <v>44321</v>
      </c>
      <c r="G8521" s="1" t="s">
        <v>45</v>
      </c>
      <c r="H8521" s="1" t="s">
        <v>105</v>
      </c>
      <c r="I8521" s="1">
        <v>596</v>
      </c>
      <c r="J8521" s="1">
        <f>MONTH(BART_Rides[[#This Row],[Date]])</f>
        <v>5</v>
      </c>
      <c r="K8521" s="1">
        <f>WEEKDAY(BART_Rides[[#This Row],[Date]],2)</f>
        <v>3</v>
      </c>
      <c r="L8521" s="1" t="str">
        <f>LEFT(BART_Rides[[#This Row],[Lines]],1)</f>
        <v>Y</v>
      </c>
      <c r="M8521" s="1" t="str">
        <f>IF(BART_Rides[[#This Row],[FirstLetter]]="Y","Yes","No")</f>
        <v>Yes</v>
      </c>
      <c r="N8521" s="1" t="str">
        <f>IF(OR(BART_Rides[[#This Row],[Station Code]]="EM", BART_Rides[[#This Row],[Station Code]]="MT", BART_Rides[[#This Row],[Station Code]]="PL", BART_Rides[[#This Row],[Station Code]]="CC"), "Yes", "No")</f>
        <v>No</v>
      </c>
    </row>
    <row r="8522" spans="6:14">
      <c r="F8522" s="3">
        <v>44322</v>
      </c>
      <c r="G8522" s="1" t="s">
        <v>45</v>
      </c>
      <c r="H8522" s="1" t="s">
        <v>105</v>
      </c>
      <c r="I8522" s="1">
        <v>662</v>
      </c>
      <c r="J8522" s="1">
        <f>MONTH(BART_Rides[[#This Row],[Date]])</f>
        <v>5</v>
      </c>
      <c r="K8522" s="1">
        <f>WEEKDAY(BART_Rides[[#This Row],[Date]],2)</f>
        <v>4</v>
      </c>
      <c r="L8522" s="1" t="str">
        <f>LEFT(BART_Rides[[#This Row],[Lines]],1)</f>
        <v>Y</v>
      </c>
      <c r="M8522" s="1" t="str">
        <f>IF(BART_Rides[[#This Row],[FirstLetter]]="Y","Yes","No")</f>
        <v>Yes</v>
      </c>
      <c r="N8522" s="1" t="str">
        <f>IF(OR(BART_Rides[[#This Row],[Station Code]]="EM", BART_Rides[[#This Row],[Station Code]]="MT", BART_Rides[[#This Row],[Station Code]]="PL", BART_Rides[[#This Row],[Station Code]]="CC"), "Yes", "No")</f>
        <v>No</v>
      </c>
    </row>
    <row r="8523" spans="6:14">
      <c r="F8523" s="3">
        <v>44323</v>
      </c>
      <c r="G8523" s="1" t="s">
        <v>45</v>
      </c>
      <c r="H8523" s="1" t="s">
        <v>105</v>
      </c>
      <c r="I8523" s="1">
        <v>681</v>
      </c>
      <c r="J8523" s="1">
        <f>MONTH(BART_Rides[[#This Row],[Date]])</f>
        <v>5</v>
      </c>
      <c r="K8523" s="1">
        <f>WEEKDAY(BART_Rides[[#This Row],[Date]],2)</f>
        <v>5</v>
      </c>
      <c r="L8523" s="1" t="str">
        <f>LEFT(BART_Rides[[#This Row],[Lines]],1)</f>
        <v>Y</v>
      </c>
      <c r="M8523" s="1" t="str">
        <f>IF(BART_Rides[[#This Row],[FirstLetter]]="Y","Yes","No")</f>
        <v>Yes</v>
      </c>
      <c r="N8523" s="1" t="str">
        <f>IF(OR(BART_Rides[[#This Row],[Station Code]]="EM", BART_Rides[[#This Row],[Station Code]]="MT", BART_Rides[[#This Row],[Station Code]]="PL", BART_Rides[[#This Row],[Station Code]]="CC"), "Yes", "No")</f>
        <v>No</v>
      </c>
    </row>
    <row r="8524" spans="6:14">
      <c r="F8524" s="3">
        <v>44324</v>
      </c>
      <c r="G8524" s="1" t="s">
        <v>45</v>
      </c>
      <c r="H8524" s="1" t="s">
        <v>105</v>
      </c>
      <c r="I8524" s="1">
        <v>586</v>
      </c>
      <c r="J8524" s="1">
        <f>MONTH(BART_Rides[[#This Row],[Date]])</f>
        <v>5</v>
      </c>
      <c r="K8524" s="1">
        <f>WEEKDAY(BART_Rides[[#This Row],[Date]],2)</f>
        <v>6</v>
      </c>
      <c r="L8524" s="1" t="str">
        <f>LEFT(BART_Rides[[#This Row],[Lines]],1)</f>
        <v>Y</v>
      </c>
      <c r="M8524" s="1" t="str">
        <f>IF(BART_Rides[[#This Row],[FirstLetter]]="Y","Yes","No")</f>
        <v>Yes</v>
      </c>
      <c r="N8524" s="1" t="str">
        <f>IF(OR(BART_Rides[[#This Row],[Station Code]]="EM", BART_Rides[[#This Row],[Station Code]]="MT", BART_Rides[[#This Row],[Station Code]]="PL", BART_Rides[[#This Row],[Station Code]]="CC"), "Yes", "No")</f>
        <v>No</v>
      </c>
    </row>
    <row r="8525" spans="6:14">
      <c r="F8525" s="3">
        <v>44325</v>
      </c>
      <c r="G8525" s="1" t="s">
        <v>45</v>
      </c>
      <c r="H8525" s="1" t="s">
        <v>105</v>
      </c>
      <c r="I8525" s="1">
        <v>367</v>
      </c>
      <c r="J8525" s="1">
        <f>MONTH(BART_Rides[[#This Row],[Date]])</f>
        <v>5</v>
      </c>
      <c r="K8525" s="1">
        <f>WEEKDAY(BART_Rides[[#This Row],[Date]],2)</f>
        <v>7</v>
      </c>
      <c r="L8525" s="1" t="str">
        <f>LEFT(BART_Rides[[#This Row],[Lines]],1)</f>
        <v>Y</v>
      </c>
      <c r="M8525" s="1" t="str">
        <f>IF(BART_Rides[[#This Row],[FirstLetter]]="Y","Yes","No")</f>
        <v>Yes</v>
      </c>
      <c r="N8525" s="1" t="str">
        <f>IF(OR(BART_Rides[[#This Row],[Station Code]]="EM", BART_Rides[[#This Row],[Station Code]]="MT", BART_Rides[[#This Row],[Station Code]]="PL", BART_Rides[[#This Row],[Station Code]]="CC"), "Yes", "No")</f>
        <v>No</v>
      </c>
    </row>
    <row r="8526" spans="6:14">
      <c r="F8526" s="3">
        <v>44326</v>
      </c>
      <c r="G8526" s="1" t="s">
        <v>45</v>
      </c>
      <c r="H8526" s="1" t="s">
        <v>105</v>
      </c>
      <c r="I8526" s="1">
        <v>626</v>
      </c>
      <c r="J8526" s="1">
        <f>MONTH(BART_Rides[[#This Row],[Date]])</f>
        <v>5</v>
      </c>
      <c r="K8526" s="1">
        <f>WEEKDAY(BART_Rides[[#This Row],[Date]],2)</f>
        <v>1</v>
      </c>
      <c r="L8526" s="1" t="str">
        <f>LEFT(BART_Rides[[#This Row],[Lines]],1)</f>
        <v>Y</v>
      </c>
      <c r="M8526" s="1" t="str">
        <f>IF(BART_Rides[[#This Row],[FirstLetter]]="Y","Yes","No")</f>
        <v>Yes</v>
      </c>
      <c r="N8526" s="1" t="str">
        <f>IF(OR(BART_Rides[[#This Row],[Station Code]]="EM", BART_Rides[[#This Row],[Station Code]]="MT", BART_Rides[[#This Row],[Station Code]]="PL", BART_Rides[[#This Row],[Station Code]]="CC"), "Yes", "No")</f>
        <v>No</v>
      </c>
    </row>
    <row r="8527" spans="6:14">
      <c r="F8527" s="3">
        <v>44327</v>
      </c>
      <c r="G8527" s="1" t="s">
        <v>45</v>
      </c>
      <c r="H8527" s="1" t="s">
        <v>105</v>
      </c>
      <c r="I8527" s="1">
        <v>626</v>
      </c>
      <c r="J8527" s="1">
        <f>MONTH(BART_Rides[[#This Row],[Date]])</f>
        <v>5</v>
      </c>
      <c r="K8527" s="1">
        <f>WEEKDAY(BART_Rides[[#This Row],[Date]],2)</f>
        <v>2</v>
      </c>
      <c r="L8527" s="1" t="str">
        <f>LEFT(BART_Rides[[#This Row],[Lines]],1)</f>
        <v>Y</v>
      </c>
      <c r="M8527" s="1" t="str">
        <f>IF(BART_Rides[[#This Row],[FirstLetter]]="Y","Yes","No")</f>
        <v>Yes</v>
      </c>
      <c r="N8527" s="1" t="str">
        <f>IF(OR(BART_Rides[[#This Row],[Station Code]]="EM", BART_Rides[[#This Row],[Station Code]]="MT", BART_Rides[[#This Row],[Station Code]]="PL", BART_Rides[[#This Row],[Station Code]]="CC"), "Yes", "No")</f>
        <v>No</v>
      </c>
    </row>
    <row r="8528" spans="6:14">
      <c r="F8528" s="3">
        <v>44328</v>
      </c>
      <c r="G8528" s="1" t="s">
        <v>45</v>
      </c>
      <c r="H8528" s="1" t="s">
        <v>105</v>
      </c>
      <c r="I8528" s="1">
        <v>634</v>
      </c>
      <c r="J8528" s="1">
        <f>MONTH(BART_Rides[[#This Row],[Date]])</f>
        <v>5</v>
      </c>
      <c r="K8528" s="1">
        <f>WEEKDAY(BART_Rides[[#This Row],[Date]],2)</f>
        <v>3</v>
      </c>
      <c r="L8528" s="1" t="str">
        <f>LEFT(BART_Rides[[#This Row],[Lines]],1)</f>
        <v>Y</v>
      </c>
      <c r="M8528" s="1" t="str">
        <f>IF(BART_Rides[[#This Row],[FirstLetter]]="Y","Yes","No")</f>
        <v>Yes</v>
      </c>
      <c r="N8528" s="1" t="str">
        <f>IF(OR(BART_Rides[[#This Row],[Station Code]]="EM", BART_Rides[[#This Row],[Station Code]]="MT", BART_Rides[[#This Row],[Station Code]]="PL", BART_Rides[[#This Row],[Station Code]]="CC"), "Yes", "No")</f>
        <v>No</v>
      </c>
    </row>
    <row r="8529" spans="6:14">
      <c r="F8529" s="3">
        <v>44329</v>
      </c>
      <c r="G8529" s="1" t="s">
        <v>45</v>
      </c>
      <c r="H8529" s="1" t="s">
        <v>105</v>
      </c>
      <c r="I8529" s="1">
        <v>701</v>
      </c>
      <c r="J8529" s="1">
        <f>MONTH(BART_Rides[[#This Row],[Date]])</f>
        <v>5</v>
      </c>
      <c r="K8529" s="1">
        <f>WEEKDAY(BART_Rides[[#This Row],[Date]],2)</f>
        <v>4</v>
      </c>
      <c r="L8529" s="1" t="str">
        <f>LEFT(BART_Rides[[#This Row],[Lines]],1)</f>
        <v>Y</v>
      </c>
      <c r="M8529" s="1" t="str">
        <f>IF(BART_Rides[[#This Row],[FirstLetter]]="Y","Yes","No")</f>
        <v>Yes</v>
      </c>
      <c r="N8529" s="1" t="str">
        <f>IF(OR(BART_Rides[[#This Row],[Station Code]]="EM", BART_Rides[[#This Row],[Station Code]]="MT", BART_Rides[[#This Row],[Station Code]]="PL", BART_Rides[[#This Row],[Station Code]]="CC"), "Yes", "No")</f>
        <v>No</v>
      </c>
    </row>
    <row r="8530" spans="6:14">
      <c r="F8530" s="3">
        <v>44330</v>
      </c>
      <c r="G8530" s="1" t="s">
        <v>45</v>
      </c>
      <c r="H8530" s="1" t="s">
        <v>105</v>
      </c>
      <c r="I8530" s="1">
        <v>668</v>
      </c>
      <c r="J8530" s="1">
        <f>MONTH(BART_Rides[[#This Row],[Date]])</f>
        <v>5</v>
      </c>
      <c r="K8530" s="1">
        <f>WEEKDAY(BART_Rides[[#This Row],[Date]],2)</f>
        <v>5</v>
      </c>
      <c r="L8530" s="1" t="str">
        <f>LEFT(BART_Rides[[#This Row],[Lines]],1)</f>
        <v>Y</v>
      </c>
      <c r="M8530" s="1" t="str">
        <f>IF(BART_Rides[[#This Row],[FirstLetter]]="Y","Yes","No")</f>
        <v>Yes</v>
      </c>
      <c r="N8530" s="1" t="str">
        <f>IF(OR(BART_Rides[[#This Row],[Station Code]]="EM", BART_Rides[[#This Row],[Station Code]]="MT", BART_Rides[[#This Row],[Station Code]]="PL", BART_Rides[[#This Row],[Station Code]]="CC"), "Yes", "No")</f>
        <v>No</v>
      </c>
    </row>
    <row r="8531" spans="6:14">
      <c r="F8531" s="3">
        <v>44331</v>
      </c>
      <c r="G8531" s="1" t="s">
        <v>45</v>
      </c>
      <c r="H8531" s="1" t="s">
        <v>105</v>
      </c>
      <c r="I8531" s="1">
        <v>597</v>
      </c>
      <c r="J8531" s="1">
        <f>MONTH(BART_Rides[[#This Row],[Date]])</f>
        <v>5</v>
      </c>
      <c r="K8531" s="1">
        <f>WEEKDAY(BART_Rides[[#This Row],[Date]],2)</f>
        <v>6</v>
      </c>
      <c r="L8531" s="1" t="str">
        <f>LEFT(BART_Rides[[#This Row],[Lines]],1)</f>
        <v>Y</v>
      </c>
      <c r="M8531" s="1" t="str">
        <f>IF(BART_Rides[[#This Row],[FirstLetter]]="Y","Yes","No")</f>
        <v>Yes</v>
      </c>
      <c r="N8531" s="1" t="str">
        <f>IF(OR(BART_Rides[[#This Row],[Station Code]]="EM", BART_Rides[[#This Row],[Station Code]]="MT", BART_Rides[[#This Row],[Station Code]]="PL", BART_Rides[[#This Row],[Station Code]]="CC"), "Yes", "No")</f>
        <v>No</v>
      </c>
    </row>
    <row r="8532" spans="6:14">
      <c r="F8532" s="3">
        <v>44332</v>
      </c>
      <c r="G8532" s="1" t="s">
        <v>45</v>
      </c>
      <c r="H8532" s="1" t="s">
        <v>105</v>
      </c>
      <c r="I8532" s="1">
        <v>401</v>
      </c>
      <c r="J8532" s="1">
        <f>MONTH(BART_Rides[[#This Row],[Date]])</f>
        <v>5</v>
      </c>
      <c r="K8532" s="1">
        <f>WEEKDAY(BART_Rides[[#This Row],[Date]],2)</f>
        <v>7</v>
      </c>
      <c r="L8532" s="1" t="str">
        <f>LEFT(BART_Rides[[#This Row],[Lines]],1)</f>
        <v>Y</v>
      </c>
      <c r="M8532" s="1" t="str">
        <f>IF(BART_Rides[[#This Row],[FirstLetter]]="Y","Yes","No")</f>
        <v>Yes</v>
      </c>
      <c r="N8532" s="1" t="str">
        <f>IF(OR(BART_Rides[[#This Row],[Station Code]]="EM", BART_Rides[[#This Row],[Station Code]]="MT", BART_Rides[[#This Row],[Station Code]]="PL", BART_Rides[[#This Row],[Station Code]]="CC"), "Yes", "No")</f>
        <v>No</v>
      </c>
    </row>
    <row r="8533" spans="6:14">
      <c r="F8533" s="3">
        <v>44333</v>
      </c>
      <c r="G8533" s="1" t="s">
        <v>45</v>
      </c>
      <c r="H8533" s="1" t="s">
        <v>105</v>
      </c>
      <c r="I8533" s="1">
        <v>613</v>
      </c>
      <c r="J8533" s="1">
        <f>MONTH(BART_Rides[[#This Row],[Date]])</f>
        <v>5</v>
      </c>
      <c r="K8533" s="1">
        <f>WEEKDAY(BART_Rides[[#This Row],[Date]],2)</f>
        <v>1</v>
      </c>
      <c r="L8533" s="1" t="str">
        <f>LEFT(BART_Rides[[#This Row],[Lines]],1)</f>
        <v>Y</v>
      </c>
      <c r="M8533" s="1" t="str">
        <f>IF(BART_Rides[[#This Row],[FirstLetter]]="Y","Yes","No")</f>
        <v>Yes</v>
      </c>
      <c r="N8533" s="1" t="str">
        <f>IF(OR(BART_Rides[[#This Row],[Station Code]]="EM", BART_Rides[[#This Row],[Station Code]]="MT", BART_Rides[[#This Row],[Station Code]]="PL", BART_Rides[[#This Row],[Station Code]]="CC"), "Yes", "No")</f>
        <v>No</v>
      </c>
    </row>
    <row r="8534" spans="6:14">
      <c r="F8534" s="3">
        <v>44334</v>
      </c>
      <c r="G8534" s="1" t="s">
        <v>45</v>
      </c>
      <c r="H8534" s="1" t="s">
        <v>105</v>
      </c>
      <c r="I8534" s="1">
        <v>719</v>
      </c>
      <c r="J8534" s="1">
        <f>MONTH(BART_Rides[[#This Row],[Date]])</f>
        <v>5</v>
      </c>
      <c r="K8534" s="1">
        <f>WEEKDAY(BART_Rides[[#This Row],[Date]],2)</f>
        <v>2</v>
      </c>
      <c r="L8534" s="1" t="str">
        <f>LEFT(BART_Rides[[#This Row],[Lines]],1)</f>
        <v>Y</v>
      </c>
      <c r="M8534" s="1" t="str">
        <f>IF(BART_Rides[[#This Row],[FirstLetter]]="Y","Yes","No")</f>
        <v>Yes</v>
      </c>
      <c r="N8534" s="1" t="str">
        <f>IF(OR(BART_Rides[[#This Row],[Station Code]]="EM", BART_Rides[[#This Row],[Station Code]]="MT", BART_Rides[[#This Row],[Station Code]]="PL", BART_Rides[[#This Row],[Station Code]]="CC"), "Yes", "No")</f>
        <v>No</v>
      </c>
    </row>
    <row r="8535" spans="6:14">
      <c r="F8535" s="3">
        <v>44335</v>
      </c>
      <c r="G8535" s="1" t="s">
        <v>45</v>
      </c>
      <c r="H8535" s="1" t="s">
        <v>105</v>
      </c>
      <c r="I8535" s="1">
        <v>700</v>
      </c>
      <c r="J8535" s="1">
        <f>MONTH(BART_Rides[[#This Row],[Date]])</f>
        <v>5</v>
      </c>
      <c r="K8535" s="1">
        <f>WEEKDAY(BART_Rides[[#This Row],[Date]],2)</f>
        <v>3</v>
      </c>
      <c r="L8535" s="1" t="str">
        <f>LEFT(BART_Rides[[#This Row],[Lines]],1)</f>
        <v>Y</v>
      </c>
      <c r="M8535" s="1" t="str">
        <f>IF(BART_Rides[[#This Row],[FirstLetter]]="Y","Yes","No")</f>
        <v>Yes</v>
      </c>
      <c r="N8535" s="1" t="str">
        <f>IF(OR(BART_Rides[[#This Row],[Station Code]]="EM", BART_Rides[[#This Row],[Station Code]]="MT", BART_Rides[[#This Row],[Station Code]]="PL", BART_Rides[[#This Row],[Station Code]]="CC"), "Yes", "No")</f>
        <v>No</v>
      </c>
    </row>
    <row r="8536" spans="6:14">
      <c r="F8536" s="3">
        <v>44336</v>
      </c>
      <c r="G8536" s="1" t="s">
        <v>45</v>
      </c>
      <c r="H8536" s="1" t="s">
        <v>105</v>
      </c>
      <c r="I8536" s="1">
        <v>768</v>
      </c>
      <c r="J8536" s="1">
        <f>MONTH(BART_Rides[[#This Row],[Date]])</f>
        <v>5</v>
      </c>
      <c r="K8536" s="1">
        <f>WEEKDAY(BART_Rides[[#This Row],[Date]],2)</f>
        <v>4</v>
      </c>
      <c r="L8536" s="1" t="str">
        <f>LEFT(BART_Rides[[#This Row],[Lines]],1)</f>
        <v>Y</v>
      </c>
      <c r="M8536" s="1" t="str">
        <f>IF(BART_Rides[[#This Row],[FirstLetter]]="Y","Yes","No")</f>
        <v>Yes</v>
      </c>
      <c r="N8536" s="1" t="str">
        <f>IF(OR(BART_Rides[[#This Row],[Station Code]]="EM", BART_Rides[[#This Row],[Station Code]]="MT", BART_Rides[[#This Row],[Station Code]]="PL", BART_Rides[[#This Row],[Station Code]]="CC"), "Yes", "No")</f>
        <v>No</v>
      </c>
    </row>
    <row r="8537" spans="6:14">
      <c r="F8537" s="3">
        <v>44337</v>
      </c>
      <c r="G8537" s="1" t="s">
        <v>45</v>
      </c>
      <c r="H8537" s="1" t="s">
        <v>105</v>
      </c>
      <c r="I8537" s="1">
        <v>777</v>
      </c>
      <c r="J8537" s="1">
        <f>MONTH(BART_Rides[[#This Row],[Date]])</f>
        <v>5</v>
      </c>
      <c r="K8537" s="1">
        <f>WEEKDAY(BART_Rides[[#This Row],[Date]],2)</f>
        <v>5</v>
      </c>
      <c r="L8537" s="1" t="str">
        <f>LEFT(BART_Rides[[#This Row],[Lines]],1)</f>
        <v>Y</v>
      </c>
      <c r="M8537" s="1" t="str">
        <f>IF(BART_Rides[[#This Row],[FirstLetter]]="Y","Yes","No")</f>
        <v>Yes</v>
      </c>
      <c r="N8537" s="1" t="str">
        <f>IF(OR(BART_Rides[[#This Row],[Station Code]]="EM", BART_Rides[[#This Row],[Station Code]]="MT", BART_Rides[[#This Row],[Station Code]]="PL", BART_Rides[[#This Row],[Station Code]]="CC"), "Yes", "No")</f>
        <v>No</v>
      </c>
    </row>
    <row r="8538" spans="6:14">
      <c r="F8538" s="3">
        <v>44338</v>
      </c>
      <c r="G8538" s="1" t="s">
        <v>45</v>
      </c>
      <c r="H8538" s="1" t="s">
        <v>105</v>
      </c>
      <c r="I8538" s="1">
        <v>608</v>
      </c>
      <c r="J8538" s="1">
        <f>MONTH(BART_Rides[[#This Row],[Date]])</f>
        <v>5</v>
      </c>
      <c r="K8538" s="1">
        <f>WEEKDAY(BART_Rides[[#This Row],[Date]],2)</f>
        <v>6</v>
      </c>
      <c r="L8538" s="1" t="str">
        <f>LEFT(BART_Rides[[#This Row],[Lines]],1)</f>
        <v>Y</v>
      </c>
      <c r="M8538" s="1" t="str">
        <f>IF(BART_Rides[[#This Row],[FirstLetter]]="Y","Yes","No")</f>
        <v>Yes</v>
      </c>
      <c r="N8538" s="1" t="str">
        <f>IF(OR(BART_Rides[[#This Row],[Station Code]]="EM", BART_Rides[[#This Row],[Station Code]]="MT", BART_Rides[[#This Row],[Station Code]]="PL", BART_Rides[[#This Row],[Station Code]]="CC"), "Yes", "No")</f>
        <v>No</v>
      </c>
    </row>
    <row r="8539" spans="6:14">
      <c r="F8539" s="3">
        <v>44339</v>
      </c>
      <c r="G8539" s="1" t="s">
        <v>45</v>
      </c>
      <c r="H8539" s="1" t="s">
        <v>105</v>
      </c>
      <c r="I8539" s="1">
        <v>450</v>
      </c>
      <c r="J8539" s="1">
        <f>MONTH(BART_Rides[[#This Row],[Date]])</f>
        <v>5</v>
      </c>
      <c r="K8539" s="1">
        <f>WEEKDAY(BART_Rides[[#This Row],[Date]],2)</f>
        <v>7</v>
      </c>
      <c r="L8539" s="1" t="str">
        <f>LEFT(BART_Rides[[#This Row],[Lines]],1)</f>
        <v>Y</v>
      </c>
      <c r="M8539" s="1" t="str">
        <f>IF(BART_Rides[[#This Row],[FirstLetter]]="Y","Yes","No")</f>
        <v>Yes</v>
      </c>
      <c r="N8539" s="1" t="str">
        <f>IF(OR(BART_Rides[[#This Row],[Station Code]]="EM", BART_Rides[[#This Row],[Station Code]]="MT", BART_Rides[[#This Row],[Station Code]]="PL", BART_Rides[[#This Row],[Station Code]]="CC"), "Yes", "No")</f>
        <v>No</v>
      </c>
    </row>
    <row r="8540" spans="6:14">
      <c r="F8540" s="3">
        <v>44340</v>
      </c>
      <c r="G8540" s="1" t="s">
        <v>45</v>
      </c>
      <c r="H8540" s="1" t="s">
        <v>105</v>
      </c>
      <c r="I8540" s="1">
        <v>688</v>
      </c>
      <c r="J8540" s="1">
        <f>MONTH(BART_Rides[[#This Row],[Date]])</f>
        <v>5</v>
      </c>
      <c r="K8540" s="1">
        <f>WEEKDAY(BART_Rides[[#This Row],[Date]],2)</f>
        <v>1</v>
      </c>
      <c r="L8540" s="1" t="str">
        <f>LEFT(BART_Rides[[#This Row],[Lines]],1)</f>
        <v>Y</v>
      </c>
      <c r="M8540" s="1" t="str">
        <f>IF(BART_Rides[[#This Row],[FirstLetter]]="Y","Yes","No")</f>
        <v>Yes</v>
      </c>
      <c r="N8540" s="1" t="str">
        <f>IF(OR(BART_Rides[[#This Row],[Station Code]]="EM", BART_Rides[[#This Row],[Station Code]]="MT", BART_Rides[[#This Row],[Station Code]]="PL", BART_Rides[[#This Row],[Station Code]]="CC"), "Yes", "No")</f>
        <v>No</v>
      </c>
    </row>
    <row r="8541" spans="6:14">
      <c r="F8541" s="3">
        <v>44341</v>
      </c>
      <c r="G8541" s="1" t="s">
        <v>45</v>
      </c>
      <c r="H8541" s="1" t="s">
        <v>105</v>
      </c>
      <c r="I8541" s="1">
        <v>767</v>
      </c>
      <c r="J8541" s="1">
        <f>MONTH(BART_Rides[[#This Row],[Date]])</f>
        <v>5</v>
      </c>
      <c r="K8541" s="1">
        <f>WEEKDAY(BART_Rides[[#This Row],[Date]],2)</f>
        <v>2</v>
      </c>
      <c r="L8541" s="1" t="str">
        <f>LEFT(BART_Rides[[#This Row],[Lines]],1)</f>
        <v>Y</v>
      </c>
      <c r="M8541" s="1" t="str">
        <f>IF(BART_Rides[[#This Row],[FirstLetter]]="Y","Yes","No")</f>
        <v>Yes</v>
      </c>
      <c r="N8541" s="1" t="str">
        <f>IF(OR(BART_Rides[[#This Row],[Station Code]]="EM", BART_Rides[[#This Row],[Station Code]]="MT", BART_Rides[[#This Row],[Station Code]]="PL", BART_Rides[[#This Row],[Station Code]]="CC"), "Yes", "No")</f>
        <v>No</v>
      </c>
    </row>
    <row r="8542" spans="6:14">
      <c r="F8542" s="3">
        <v>44342</v>
      </c>
      <c r="G8542" s="1" t="s">
        <v>45</v>
      </c>
      <c r="H8542" s="1" t="s">
        <v>105</v>
      </c>
      <c r="I8542" s="1">
        <v>742</v>
      </c>
      <c r="J8542" s="1">
        <f>MONTH(BART_Rides[[#This Row],[Date]])</f>
        <v>5</v>
      </c>
      <c r="K8542" s="1">
        <f>WEEKDAY(BART_Rides[[#This Row],[Date]],2)</f>
        <v>3</v>
      </c>
      <c r="L8542" s="1" t="str">
        <f>LEFT(BART_Rides[[#This Row],[Lines]],1)</f>
        <v>Y</v>
      </c>
      <c r="M8542" s="1" t="str">
        <f>IF(BART_Rides[[#This Row],[FirstLetter]]="Y","Yes","No")</f>
        <v>Yes</v>
      </c>
      <c r="N8542" s="1" t="str">
        <f>IF(OR(BART_Rides[[#This Row],[Station Code]]="EM", BART_Rides[[#This Row],[Station Code]]="MT", BART_Rides[[#This Row],[Station Code]]="PL", BART_Rides[[#This Row],[Station Code]]="CC"), "Yes", "No")</f>
        <v>No</v>
      </c>
    </row>
    <row r="8543" spans="6:14">
      <c r="F8543" s="3">
        <v>44343</v>
      </c>
      <c r="G8543" s="1" t="s">
        <v>45</v>
      </c>
      <c r="H8543" s="1" t="s">
        <v>105</v>
      </c>
      <c r="I8543" s="1">
        <v>835</v>
      </c>
      <c r="J8543" s="1">
        <f>MONTH(BART_Rides[[#This Row],[Date]])</f>
        <v>5</v>
      </c>
      <c r="K8543" s="1">
        <f>WEEKDAY(BART_Rides[[#This Row],[Date]],2)</f>
        <v>4</v>
      </c>
      <c r="L8543" s="1" t="str">
        <f>LEFT(BART_Rides[[#This Row],[Lines]],1)</f>
        <v>Y</v>
      </c>
      <c r="M8543" s="1" t="str">
        <f>IF(BART_Rides[[#This Row],[FirstLetter]]="Y","Yes","No")</f>
        <v>Yes</v>
      </c>
      <c r="N8543" s="1" t="str">
        <f>IF(OR(BART_Rides[[#This Row],[Station Code]]="EM", BART_Rides[[#This Row],[Station Code]]="MT", BART_Rides[[#This Row],[Station Code]]="PL", BART_Rides[[#This Row],[Station Code]]="CC"), "Yes", "No")</f>
        <v>No</v>
      </c>
    </row>
    <row r="8544" spans="6:14">
      <c r="F8544" s="3">
        <v>44344</v>
      </c>
      <c r="G8544" s="1" t="s">
        <v>45</v>
      </c>
      <c r="H8544" s="1" t="s">
        <v>105</v>
      </c>
      <c r="I8544" s="1">
        <v>756</v>
      </c>
      <c r="J8544" s="1">
        <f>MONTH(BART_Rides[[#This Row],[Date]])</f>
        <v>5</v>
      </c>
      <c r="K8544" s="1">
        <f>WEEKDAY(BART_Rides[[#This Row],[Date]],2)</f>
        <v>5</v>
      </c>
      <c r="L8544" s="1" t="str">
        <f>LEFT(BART_Rides[[#This Row],[Lines]],1)</f>
        <v>Y</v>
      </c>
      <c r="M8544" s="1" t="str">
        <f>IF(BART_Rides[[#This Row],[FirstLetter]]="Y","Yes","No")</f>
        <v>Yes</v>
      </c>
      <c r="N8544" s="1" t="str">
        <f>IF(OR(BART_Rides[[#This Row],[Station Code]]="EM", BART_Rides[[#This Row],[Station Code]]="MT", BART_Rides[[#This Row],[Station Code]]="PL", BART_Rides[[#This Row],[Station Code]]="CC"), "Yes", "No")</f>
        <v>No</v>
      </c>
    </row>
    <row r="8545" spans="6:14">
      <c r="F8545" s="3">
        <v>44345</v>
      </c>
      <c r="G8545" s="1" t="s">
        <v>45</v>
      </c>
      <c r="H8545" s="1" t="s">
        <v>105</v>
      </c>
      <c r="I8545" s="1">
        <v>553</v>
      </c>
      <c r="J8545" s="1">
        <f>MONTH(BART_Rides[[#This Row],[Date]])</f>
        <v>5</v>
      </c>
      <c r="K8545" s="1">
        <f>WEEKDAY(BART_Rides[[#This Row],[Date]],2)</f>
        <v>6</v>
      </c>
      <c r="L8545" s="1" t="str">
        <f>LEFT(BART_Rides[[#This Row],[Lines]],1)</f>
        <v>Y</v>
      </c>
      <c r="M8545" s="1" t="str">
        <f>IF(BART_Rides[[#This Row],[FirstLetter]]="Y","Yes","No")</f>
        <v>Yes</v>
      </c>
      <c r="N8545" s="1" t="str">
        <f>IF(OR(BART_Rides[[#This Row],[Station Code]]="EM", BART_Rides[[#This Row],[Station Code]]="MT", BART_Rides[[#This Row],[Station Code]]="PL", BART_Rides[[#This Row],[Station Code]]="CC"), "Yes", "No")</f>
        <v>No</v>
      </c>
    </row>
    <row r="8546" spans="6:14">
      <c r="F8546" s="3">
        <v>44346</v>
      </c>
      <c r="G8546" s="1" t="s">
        <v>45</v>
      </c>
      <c r="H8546" s="1" t="s">
        <v>105</v>
      </c>
      <c r="I8546" s="1">
        <v>488</v>
      </c>
      <c r="J8546" s="1">
        <f>MONTH(BART_Rides[[#This Row],[Date]])</f>
        <v>5</v>
      </c>
      <c r="K8546" s="1">
        <f>WEEKDAY(BART_Rides[[#This Row],[Date]],2)</f>
        <v>7</v>
      </c>
      <c r="L8546" s="1" t="str">
        <f>LEFT(BART_Rides[[#This Row],[Lines]],1)</f>
        <v>Y</v>
      </c>
      <c r="M8546" s="1" t="str">
        <f>IF(BART_Rides[[#This Row],[FirstLetter]]="Y","Yes","No")</f>
        <v>Yes</v>
      </c>
      <c r="N8546" s="1" t="str">
        <f>IF(OR(BART_Rides[[#This Row],[Station Code]]="EM", BART_Rides[[#This Row],[Station Code]]="MT", BART_Rides[[#This Row],[Station Code]]="PL", BART_Rides[[#This Row],[Station Code]]="CC"), "Yes", "No")</f>
        <v>No</v>
      </c>
    </row>
    <row r="8547" spans="6:14">
      <c r="F8547" s="3">
        <v>44347</v>
      </c>
      <c r="G8547" s="1" t="s">
        <v>45</v>
      </c>
      <c r="H8547" s="1" t="s">
        <v>105</v>
      </c>
      <c r="I8547" s="1">
        <v>431</v>
      </c>
      <c r="J8547" s="1">
        <f>MONTH(BART_Rides[[#This Row],[Date]])</f>
        <v>5</v>
      </c>
      <c r="K8547" s="1">
        <f>WEEKDAY(BART_Rides[[#This Row],[Date]],2)</f>
        <v>1</v>
      </c>
      <c r="L8547" s="1" t="str">
        <f>LEFT(BART_Rides[[#This Row],[Lines]],1)</f>
        <v>Y</v>
      </c>
      <c r="M8547" s="1" t="str">
        <f>IF(BART_Rides[[#This Row],[FirstLetter]]="Y","Yes","No")</f>
        <v>Yes</v>
      </c>
      <c r="N8547" s="1" t="str">
        <f>IF(OR(BART_Rides[[#This Row],[Station Code]]="EM", BART_Rides[[#This Row],[Station Code]]="MT", BART_Rides[[#This Row],[Station Code]]="PL", BART_Rides[[#This Row],[Station Code]]="CC"), "Yes", "No")</f>
        <v>No</v>
      </c>
    </row>
    <row r="8548" spans="6:14">
      <c r="F8548" s="3">
        <v>44348</v>
      </c>
      <c r="G8548" s="1" t="s">
        <v>45</v>
      </c>
      <c r="H8548" s="1" t="s">
        <v>105</v>
      </c>
      <c r="I8548" s="1">
        <v>787</v>
      </c>
      <c r="J8548" s="1">
        <f>MONTH(BART_Rides[[#This Row],[Date]])</f>
        <v>6</v>
      </c>
      <c r="K8548" s="1">
        <f>WEEKDAY(BART_Rides[[#This Row],[Date]],2)</f>
        <v>2</v>
      </c>
      <c r="L8548" s="1" t="str">
        <f>LEFT(BART_Rides[[#This Row],[Lines]],1)</f>
        <v>Y</v>
      </c>
      <c r="M8548" s="1" t="str">
        <f>IF(BART_Rides[[#This Row],[FirstLetter]]="Y","Yes","No")</f>
        <v>Yes</v>
      </c>
      <c r="N8548" s="1" t="str">
        <f>IF(OR(BART_Rides[[#This Row],[Station Code]]="EM", BART_Rides[[#This Row],[Station Code]]="MT", BART_Rides[[#This Row],[Station Code]]="PL", BART_Rides[[#This Row],[Station Code]]="CC"), "Yes", "No")</f>
        <v>No</v>
      </c>
    </row>
    <row r="8549" spans="6:14">
      <c r="F8549" s="3">
        <v>44349</v>
      </c>
      <c r="G8549" s="1" t="s">
        <v>45</v>
      </c>
      <c r="H8549" s="1" t="s">
        <v>105</v>
      </c>
      <c r="I8549" s="1">
        <v>785</v>
      </c>
      <c r="J8549" s="1">
        <f>MONTH(BART_Rides[[#This Row],[Date]])</f>
        <v>6</v>
      </c>
      <c r="K8549" s="1">
        <f>WEEKDAY(BART_Rides[[#This Row],[Date]],2)</f>
        <v>3</v>
      </c>
      <c r="L8549" s="1" t="str">
        <f>LEFT(BART_Rides[[#This Row],[Lines]],1)</f>
        <v>Y</v>
      </c>
      <c r="M8549" s="1" t="str">
        <f>IF(BART_Rides[[#This Row],[FirstLetter]]="Y","Yes","No")</f>
        <v>Yes</v>
      </c>
      <c r="N8549" s="1" t="str">
        <f>IF(OR(BART_Rides[[#This Row],[Station Code]]="EM", BART_Rides[[#This Row],[Station Code]]="MT", BART_Rides[[#This Row],[Station Code]]="PL", BART_Rides[[#This Row],[Station Code]]="CC"), "Yes", "No")</f>
        <v>No</v>
      </c>
    </row>
    <row r="8550" spans="6:14">
      <c r="F8550" s="3">
        <v>44350</v>
      </c>
      <c r="G8550" s="1" t="s">
        <v>45</v>
      </c>
      <c r="H8550" s="1" t="s">
        <v>105</v>
      </c>
      <c r="I8550" s="1">
        <v>854</v>
      </c>
      <c r="J8550" s="1">
        <f>MONTH(BART_Rides[[#This Row],[Date]])</f>
        <v>6</v>
      </c>
      <c r="K8550" s="1">
        <f>WEEKDAY(BART_Rides[[#This Row],[Date]],2)</f>
        <v>4</v>
      </c>
      <c r="L8550" s="1" t="str">
        <f>LEFT(BART_Rides[[#This Row],[Lines]],1)</f>
        <v>Y</v>
      </c>
      <c r="M8550" s="1" t="str">
        <f>IF(BART_Rides[[#This Row],[FirstLetter]]="Y","Yes","No")</f>
        <v>Yes</v>
      </c>
      <c r="N8550" s="1" t="str">
        <f>IF(OR(BART_Rides[[#This Row],[Station Code]]="EM", BART_Rides[[#This Row],[Station Code]]="MT", BART_Rides[[#This Row],[Station Code]]="PL", BART_Rides[[#This Row],[Station Code]]="CC"), "Yes", "No")</f>
        <v>No</v>
      </c>
    </row>
    <row r="8551" spans="6:14">
      <c r="F8551" s="3">
        <v>44351</v>
      </c>
      <c r="G8551" s="1" t="s">
        <v>45</v>
      </c>
      <c r="H8551" s="1" t="s">
        <v>105</v>
      </c>
      <c r="I8551" s="1">
        <v>838</v>
      </c>
      <c r="J8551" s="1">
        <f>MONTH(BART_Rides[[#This Row],[Date]])</f>
        <v>6</v>
      </c>
      <c r="K8551" s="1">
        <f>WEEKDAY(BART_Rides[[#This Row],[Date]],2)</f>
        <v>5</v>
      </c>
      <c r="L8551" s="1" t="str">
        <f>LEFT(BART_Rides[[#This Row],[Lines]],1)</f>
        <v>Y</v>
      </c>
      <c r="M8551" s="1" t="str">
        <f>IF(BART_Rides[[#This Row],[FirstLetter]]="Y","Yes","No")</f>
        <v>Yes</v>
      </c>
      <c r="N8551" s="1" t="str">
        <f>IF(OR(BART_Rides[[#This Row],[Station Code]]="EM", BART_Rides[[#This Row],[Station Code]]="MT", BART_Rides[[#This Row],[Station Code]]="PL", BART_Rides[[#This Row],[Station Code]]="CC"), "Yes", "No")</f>
        <v>No</v>
      </c>
    </row>
    <row r="8552" spans="6:14">
      <c r="F8552" s="3">
        <v>44352</v>
      </c>
      <c r="G8552" s="1" t="s">
        <v>45</v>
      </c>
      <c r="H8552" s="1" t="s">
        <v>105</v>
      </c>
      <c r="I8552" s="1">
        <v>665</v>
      </c>
      <c r="J8552" s="1">
        <f>MONTH(BART_Rides[[#This Row],[Date]])</f>
        <v>6</v>
      </c>
      <c r="K8552" s="1">
        <f>WEEKDAY(BART_Rides[[#This Row],[Date]],2)</f>
        <v>6</v>
      </c>
      <c r="L8552" s="1" t="str">
        <f>LEFT(BART_Rides[[#This Row],[Lines]],1)</f>
        <v>Y</v>
      </c>
      <c r="M8552" s="1" t="str">
        <f>IF(BART_Rides[[#This Row],[FirstLetter]]="Y","Yes","No")</f>
        <v>Yes</v>
      </c>
      <c r="N8552" s="1" t="str">
        <f>IF(OR(BART_Rides[[#This Row],[Station Code]]="EM", BART_Rides[[#This Row],[Station Code]]="MT", BART_Rides[[#This Row],[Station Code]]="PL", BART_Rides[[#This Row],[Station Code]]="CC"), "Yes", "No")</f>
        <v>No</v>
      </c>
    </row>
    <row r="8553" spans="6:14">
      <c r="F8553" s="3">
        <v>44353</v>
      </c>
      <c r="G8553" s="1" t="s">
        <v>45</v>
      </c>
      <c r="H8553" s="1" t="s">
        <v>105</v>
      </c>
      <c r="I8553" s="1">
        <v>500</v>
      </c>
      <c r="J8553" s="1">
        <f>MONTH(BART_Rides[[#This Row],[Date]])</f>
        <v>6</v>
      </c>
      <c r="K8553" s="1">
        <f>WEEKDAY(BART_Rides[[#This Row],[Date]],2)</f>
        <v>7</v>
      </c>
      <c r="L8553" s="1" t="str">
        <f>LEFT(BART_Rides[[#This Row],[Lines]],1)</f>
        <v>Y</v>
      </c>
      <c r="M8553" s="1" t="str">
        <f>IF(BART_Rides[[#This Row],[FirstLetter]]="Y","Yes","No")</f>
        <v>Yes</v>
      </c>
      <c r="N8553" s="1" t="str">
        <f>IF(OR(BART_Rides[[#This Row],[Station Code]]="EM", BART_Rides[[#This Row],[Station Code]]="MT", BART_Rides[[#This Row],[Station Code]]="PL", BART_Rides[[#This Row],[Station Code]]="CC"), "Yes", "No")</f>
        <v>No</v>
      </c>
    </row>
    <row r="8554" spans="6:14">
      <c r="F8554" s="3">
        <v>44354</v>
      </c>
      <c r="G8554" s="1" t="s">
        <v>45</v>
      </c>
      <c r="H8554" s="1" t="s">
        <v>105</v>
      </c>
      <c r="I8554" s="1">
        <v>752</v>
      </c>
      <c r="J8554" s="1">
        <f>MONTH(BART_Rides[[#This Row],[Date]])</f>
        <v>6</v>
      </c>
      <c r="K8554" s="1">
        <f>WEEKDAY(BART_Rides[[#This Row],[Date]],2)</f>
        <v>1</v>
      </c>
      <c r="L8554" s="1" t="str">
        <f>LEFT(BART_Rides[[#This Row],[Lines]],1)</f>
        <v>Y</v>
      </c>
      <c r="M8554" s="1" t="str">
        <f>IF(BART_Rides[[#This Row],[FirstLetter]]="Y","Yes","No")</f>
        <v>Yes</v>
      </c>
      <c r="N8554" s="1" t="str">
        <f>IF(OR(BART_Rides[[#This Row],[Station Code]]="EM", BART_Rides[[#This Row],[Station Code]]="MT", BART_Rides[[#This Row],[Station Code]]="PL", BART_Rides[[#This Row],[Station Code]]="CC"), "Yes", "No")</f>
        <v>No</v>
      </c>
    </row>
    <row r="8555" spans="6:14">
      <c r="F8555" s="3">
        <v>44355</v>
      </c>
      <c r="G8555" s="1" t="s">
        <v>45</v>
      </c>
      <c r="H8555" s="1" t="s">
        <v>105</v>
      </c>
      <c r="I8555" s="1">
        <v>827</v>
      </c>
      <c r="J8555" s="1">
        <f>MONTH(BART_Rides[[#This Row],[Date]])</f>
        <v>6</v>
      </c>
      <c r="K8555" s="1">
        <f>WEEKDAY(BART_Rides[[#This Row],[Date]],2)</f>
        <v>2</v>
      </c>
      <c r="L8555" s="1" t="str">
        <f>LEFT(BART_Rides[[#This Row],[Lines]],1)</f>
        <v>Y</v>
      </c>
      <c r="M8555" s="1" t="str">
        <f>IF(BART_Rides[[#This Row],[FirstLetter]]="Y","Yes","No")</f>
        <v>Yes</v>
      </c>
      <c r="N8555" s="1" t="str">
        <f>IF(OR(BART_Rides[[#This Row],[Station Code]]="EM", BART_Rides[[#This Row],[Station Code]]="MT", BART_Rides[[#This Row],[Station Code]]="PL", BART_Rides[[#This Row],[Station Code]]="CC"), "Yes", "No")</f>
        <v>No</v>
      </c>
    </row>
    <row r="8556" spans="6:14">
      <c r="F8556" s="3">
        <v>44356</v>
      </c>
      <c r="G8556" s="1" t="s">
        <v>45</v>
      </c>
      <c r="H8556" s="1" t="s">
        <v>105</v>
      </c>
      <c r="I8556" s="1">
        <v>848</v>
      </c>
      <c r="J8556" s="1">
        <f>MONTH(BART_Rides[[#This Row],[Date]])</f>
        <v>6</v>
      </c>
      <c r="K8556" s="1">
        <f>WEEKDAY(BART_Rides[[#This Row],[Date]],2)</f>
        <v>3</v>
      </c>
      <c r="L8556" s="1" t="str">
        <f>LEFT(BART_Rides[[#This Row],[Lines]],1)</f>
        <v>Y</v>
      </c>
      <c r="M8556" s="1" t="str">
        <f>IF(BART_Rides[[#This Row],[FirstLetter]]="Y","Yes","No")</f>
        <v>Yes</v>
      </c>
      <c r="N8556" s="1" t="str">
        <f>IF(OR(BART_Rides[[#This Row],[Station Code]]="EM", BART_Rides[[#This Row],[Station Code]]="MT", BART_Rides[[#This Row],[Station Code]]="PL", BART_Rides[[#This Row],[Station Code]]="CC"), "Yes", "No")</f>
        <v>No</v>
      </c>
    </row>
    <row r="8557" spans="6:14">
      <c r="F8557" s="3">
        <v>44357</v>
      </c>
      <c r="G8557" s="1" t="s">
        <v>45</v>
      </c>
      <c r="H8557" s="1" t="s">
        <v>105</v>
      </c>
      <c r="I8557" s="1">
        <v>904</v>
      </c>
      <c r="J8557" s="1">
        <f>MONTH(BART_Rides[[#This Row],[Date]])</f>
        <v>6</v>
      </c>
      <c r="K8557" s="1">
        <f>WEEKDAY(BART_Rides[[#This Row],[Date]],2)</f>
        <v>4</v>
      </c>
      <c r="L8557" s="1" t="str">
        <f>LEFT(BART_Rides[[#This Row],[Lines]],1)</f>
        <v>Y</v>
      </c>
      <c r="M8557" s="1" t="str">
        <f>IF(BART_Rides[[#This Row],[FirstLetter]]="Y","Yes","No")</f>
        <v>Yes</v>
      </c>
      <c r="N8557" s="1" t="str">
        <f>IF(OR(BART_Rides[[#This Row],[Station Code]]="EM", BART_Rides[[#This Row],[Station Code]]="MT", BART_Rides[[#This Row],[Station Code]]="PL", BART_Rides[[#This Row],[Station Code]]="CC"), "Yes", "No")</f>
        <v>No</v>
      </c>
    </row>
    <row r="8558" spans="6:14">
      <c r="F8558" s="3">
        <v>44358</v>
      </c>
      <c r="G8558" s="1" t="s">
        <v>45</v>
      </c>
      <c r="H8558" s="1" t="s">
        <v>105</v>
      </c>
      <c r="I8558" s="1">
        <v>916</v>
      </c>
      <c r="J8558" s="1">
        <f>MONTH(BART_Rides[[#This Row],[Date]])</f>
        <v>6</v>
      </c>
      <c r="K8558" s="1">
        <f>WEEKDAY(BART_Rides[[#This Row],[Date]],2)</f>
        <v>5</v>
      </c>
      <c r="L8558" s="1" t="str">
        <f>LEFT(BART_Rides[[#This Row],[Lines]],1)</f>
        <v>Y</v>
      </c>
      <c r="M8558" s="1" t="str">
        <f>IF(BART_Rides[[#This Row],[FirstLetter]]="Y","Yes","No")</f>
        <v>Yes</v>
      </c>
      <c r="N8558" s="1" t="str">
        <f>IF(OR(BART_Rides[[#This Row],[Station Code]]="EM", BART_Rides[[#This Row],[Station Code]]="MT", BART_Rides[[#This Row],[Station Code]]="PL", BART_Rides[[#This Row],[Station Code]]="CC"), "Yes", "No")</f>
        <v>No</v>
      </c>
    </row>
    <row r="8559" spans="6:14">
      <c r="F8559" s="3">
        <v>44359</v>
      </c>
      <c r="G8559" s="1" t="s">
        <v>45</v>
      </c>
      <c r="H8559" s="1" t="s">
        <v>105</v>
      </c>
      <c r="I8559" s="1">
        <v>660</v>
      </c>
      <c r="J8559" s="1">
        <f>MONTH(BART_Rides[[#This Row],[Date]])</f>
        <v>6</v>
      </c>
      <c r="K8559" s="1">
        <f>WEEKDAY(BART_Rides[[#This Row],[Date]],2)</f>
        <v>6</v>
      </c>
      <c r="L8559" s="1" t="str">
        <f>LEFT(BART_Rides[[#This Row],[Lines]],1)</f>
        <v>Y</v>
      </c>
      <c r="M8559" s="1" t="str">
        <f>IF(BART_Rides[[#This Row],[FirstLetter]]="Y","Yes","No")</f>
        <v>Yes</v>
      </c>
      <c r="N8559" s="1" t="str">
        <f>IF(OR(BART_Rides[[#This Row],[Station Code]]="EM", BART_Rides[[#This Row],[Station Code]]="MT", BART_Rides[[#This Row],[Station Code]]="PL", BART_Rides[[#This Row],[Station Code]]="CC"), "Yes", "No")</f>
        <v>No</v>
      </c>
    </row>
    <row r="8560" spans="6:14">
      <c r="F8560" s="3">
        <v>44360</v>
      </c>
      <c r="G8560" s="1" t="s">
        <v>45</v>
      </c>
      <c r="H8560" s="1" t="s">
        <v>105</v>
      </c>
      <c r="I8560" s="1">
        <v>570</v>
      </c>
      <c r="J8560" s="1">
        <f>MONTH(BART_Rides[[#This Row],[Date]])</f>
        <v>6</v>
      </c>
      <c r="K8560" s="1">
        <f>WEEKDAY(BART_Rides[[#This Row],[Date]],2)</f>
        <v>7</v>
      </c>
      <c r="L8560" s="1" t="str">
        <f>LEFT(BART_Rides[[#This Row],[Lines]],1)</f>
        <v>Y</v>
      </c>
      <c r="M8560" s="1" t="str">
        <f>IF(BART_Rides[[#This Row],[FirstLetter]]="Y","Yes","No")</f>
        <v>Yes</v>
      </c>
      <c r="N8560" s="1" t="str">
        <f>IF(OR(BART_Rides[[#This Row],[Station Code]]="EM", BART_Rides[[#This Row],[Station Code]]="MT", BART_Rides[[#This Row],[Station Code]]="PL", BART_Rides[[#This Row],[Station Code]]="CC"), "Yes", "No")</f>
        <v>No</v>
      </c>
    </row>
    <row r="8561" spans="6:14">
      <c r="F8561" s="3">
        <v>44361</v>
      </c>
      <c r="G8561" s="1" t="s">
        <v>45</v>
      </c>
      <c r="H8561" s="1" t="s">
        <v>105</v>
      </c>
      <c r="I8561" s="1">
        <v>838</v>
      </c>
      <c r="J8561" s="1">
        <f>MONTH(BART_Rides[[#This Row],[Date]])</f>
        <v>6</v>
      </c>
      <c r="K8561" s="1">
        <f>WEEKDAY(BART_Rides[[#This Row],[Date]],2)</f>
        <v>1</v>
      </c>
      <c r="L8561" s="1" t="str">
        <f>LEFT(BART_Rides[[#This Row],[Lines]],1)</f>
        <v>Y</v>
      </c>
      <c r="M8561" s="1" t="str">
        <f>IF(BART_Rides[[#This Row],[FirstLetter]]="Y","Yes","No")</f>
        <v>Yes</v>
      </c>
      <c r="N8561" s="1" t="str">
        <f>IF(OR(BART_Rides[[#This Row],[Station Code]]="EM", BART_Rides[[#This Row],[Station Code]]="MT", BART_Rides[[#This Row],[Station Code]]="PL", BART_Rides[[#This Row],[Station Code]]="CC"), "Yes", "No")</f>
        <v>No</v>
      </c>
    </row>
    <row r="8562" spans="6:14">
      <c r="F8562" s="3">
        <v>44362</v>
      </c>
      <c r="G8562" s="1" t="s">
        <v>45</v>
      </c>
      <c r="H8562" s="1" t="s">
        <v>105</v>
      </c>
      <c r="I8562" s="1">
        <v>907</v>
      </c>
      <c r="J8562" s="1">
        <f>MONTH(BART_Rides[[#This Row],[Date]])</f>
        <v>6</v>
      </c>
      <c r="K8562" s="1">
        <f>WEEKDAY(BART_Rides[[#This Row],[Date]],2)</f>
        <v>2</v>
      </c>
      <c r="L8562" s="1" t="str">
        <f>LEFT(BART_Rides[[#This Row],[Lines]],1)</f>
        <v>Y</v>
      </c>
      <c r="M8562" s="1" t="str">
        <f>IF(BART_Rides[[#This Row],[FirstLetter]]="Y","Yes","No")</f>
        <v>Yes</v>
      </c>
      <c r="N8562" s="1" t="str">
        <f>IF(OR(BART_Rides[[#This Row],[Station Code]]="EM", BART_Rides[[#This Row],[Station Code]]="MT", BART_Rides[[#This Row],[Station Code]]="PL", BART_Rides[[#This Row],[Station Code]]="CC"), "Yes", "No")</f>
        <v>No</v>
      </c>
    </row>
    <row r="8563" spans="6:14">
      <c r="F8563" s="3">
        <v>44363</v>
      </c>
      <c r="G8563" s="1" t="s">
        <v>45</v>
      </c>
      <c r="H8563" s="1" t="s">
        <v>105</v>
      </c>
      <c r="I8563" s="1">
        <v>952</v>
      </c>
      <c r="J8563" s="1">
        <f>MONTH(BART_Rides[[#This Row],[Date]])</f>
        <v>6</v>
      </c>
      <c r="K8563" s="1">
        <f>WEEKDAY(BART_Rides[[#This Row],[Date]],2)</f>
        <v>3</v>
      </c>
      <c r="L8563" s="1" t="str">
        <f>LEFT(BART_Rides[[#This Row],[Lines]],1)</f>
        <v>Y</v>
      </c>
      <c r="M8563" s="1" t="str">
        <f>IF(BART_Rides[[#This Row],[FirstLetter]]="Y","Yes","No")</f>
        <v>Yes</v>
      </c>
      <c r="N8563" s="1" t="str">
        <f>IF(OR(BART_Rides[[#This Row],[Station Code]]="EM", BART_Rides[[#This Row],[Station Code]]="MT", BART_Rides[[#This Row],[Station Code]]="PL", BART_Rides[[#This Row],[Station Code]]="CC"), "Yes", "No")</f>
        <v>No</v>
      </c>
    </row>
    <row r="8564" spans="6:14">
      <c r="F8564" s="3">
        <v>44364</v>
      </c>
      <c r="G8564" s="1" t="s">
        <v>45</v>
      </c>
      <c r="H8564" s="1" t="s">
        <v>105</v>
      </c>
      <c r="I8564" s="1">
        <v>1015</v>
      </c>
      <c r="J8564" s="1">
        <f>MONTH(BART_Rides[[#This Row],[Date]])</f>
        <v>6</v>
      </c>
      <c r="K8564" s="1">
        <f>WEEKDAY(BART_Rides[[#This Row],[Date]],2)</f>
        <v>4</v>
      </c>
      <c r="L8564" s="1" t="str">
        <f>LEFT(BART_Rides[[#This Row],[Lines]],1)</f>
        <v>Y</v>
      </c>
      <c r="M8564" s="1" t="str">
        <f>IF(BART_Rides[[#This Row],[FirstLetter]]="Y","Yes","No")</f>
        <v>Yes</v>
      </c>
      <c r="N8564" s="1" t="str">
        <f>IF(OR(BART_Rides[[#This Row],[Station Code]]="EM", BART_Rides[[#This Row],[Station Code]]="MT", BART_Rides[[#This Row],[Station Code]]="PL", BART_Rides[[#This Row],[Station Code]]="CC"), "Yes", "No")</f>
        <v>No</v>
      </c>
    </row>
    <row r="8565" spans="6:14">
      <c r="F8565" s="3">
        <v>44365</v>
      </c>
      <c r="G8565" s="1" t="s">
        <v>45</v>
      </c>
      <c r="H8565" s="1" t="s">
        <v>105</v>
      </c>
      <c r="I8565" s="1">
        <v>933</v>
      </c>
      <c r="J8565" s="1">
        <f>MONTH(BART_Rides[[#This Row],[Date]])</f>
        <v>6</v>
      </c>
      <c r="K8565" s="1">
        <f>WEEKDAY(BART_Rides[[#This Row],[Date]],2)</f>
        <v>5</v>
      </c>
      <c r="L8565" s="1" t="str">
        <f>LEFT(BART_Rides[[#This Row],[Lines]],1)</f>
        <v>Y</v>
      </c>
      <c r="M8565" s="1" t="str">
        <f>IF(BART_Rides[[#This Row],[FirstLetter]]="Y","Yes","No")</f>
        <v>Yes</v>
      </c>
      <c r="N8565" s="1" t="str">
        <f>IF(OR(BART_Rides[[#This Row],[Station Code]]="EM", BART_Rides[[#This Row],[Station Code]]="MT", BART_Rides[[#This Row],[Station Code]]="PL", BART_Rides[[#This Row],[Station Code]]="CC"), "Yes", "No")</f>
        <v>No</v>
      </c>
    </row>
    <row r="8566" spans="6:14">
      <c r="F8566" s="3">
        <v>44366</v>
      </c>
      <c r="G8566" s="1" t="s">
        <v>45</v>
      </c>
      <c r="H8566" s="1" t="s">
        <v>105</v>
      </c>
      <c r="I8566" s="1">
        <v>760</v>
      </c>
      <c r="J8566" s="1">
        <f>MONTH(BART_Rides[[#This Row],[Date]])</f>
        <v>6</v>
      </c>
      <c r="K8566" s="1">
        <f>WEEKDAY(BART_Rides[[#This Row],[Date]],2)</f>
        <v>6</v>
      </c>
      <c r="L8566" s="1" t="str">
        <f>LEFT(BART_Rides[[#This Row],[Lines]],1)</f>
        <v>Y</v>
      </c>
      <c r="M8566" s="1" t="str">
        <f>IF(BART_Rides[[#This Row],[FirstLetter]]="Y","Yes","No")</f>
        <v>Yes</v>
      </c>
      <c r="N8566" s="1" t="str">
        <f>IF(OR(BART_Rides[[#This Row],[Station Code]]="EM", BART_Rides[[#This Row],[Station Code]]="MT", BART_Rides[[#This Row],[Station Code]]="PL", BART_Rides[[#This Row],[Station Code]]="CC"), "Yes", "No")</f>
        <v>No</v>
      </c>
    </row>
    <row r="8567" spans="6:14">
      <c r="F8567" s="3">
        <v>44367</v>
      </c>
      <c r="G8567" s="1" t="s">
        <v>45</v>
      </c>
      <c r="H8567" s="1" t="s">
        <v>105</v>
      </c>
      <c r="I8567" s="1">
        <v>550</v>
      </c>
      <c r="J8567" s="1">
        <f>MONTH(BART_Rides[[#This Row],[Date]])</f>
        <v>6</v>
      </c>
      <c r="K8567" s="1">
        <f>WEEKDAY(BART_Rides[[#This Row],[Date]],2)</f>
        <v>7</v>
      </c>
      <c r="L8567" s="1" t="str">
        <f>LEFT(BART_Rides[[#This Row],[Lines]],1)</f>
        <v>Y</v>
      </c>
      <c r="M8567" s="1" t="str">
        <f>IF(BART_Rides[[#This Row],[FirstLetter]]="Y","Yes","No")</f>
        <v>Yes</v>
      </c>
      <c r="N8567" s="1" t="str">
        <f>IF(OR(BART_Rides[[#This Row],[Station Code]]="EM", BART_Rides[[#This Row],[Station Code]]="MT", BART_Rides[[#This Row],[Station Code]]="PL", BART_Rides[[#This Row],[Station Code]]="CC"), "Yes", "No")</f>
        <v>No</v>
      </c>
    </row>
    <row r="8568" spans="6:14">
      <c r="F8568" s="3">
        <v>44368</v>
      </c>
      <c r="G8568" s="1" t="s">
        <v>45</v>
      </c>
      <c r="H8568" s="1" t="s">
        <v>105</v>
      </c>
      <c r="I8568" s="1">
        <v>816</v>
      </c>
      <c r="J8568" s="1">
        <f>MONTH(BART_Rides[[#This Row],[Date]])</f>
        <v>6</v>
      </c>
      <c r="K8568" s="1">
        <f>WEEKDAY(BART_Rides[[#This Row],[Date]],2)</f>
        <v>1</v>
      </c>
      <c r="L8568" s="1" t="str">
        <f>LEFT(BART_Rides[[#This Row],[Lines]],1)</f>
        <v>Y</v>
      </c>
      <c r="M8568" s="1" t="str">
        <f>IF(BART_Rides[[#This Row],[FirstLetter]]="Y","Yes","No")</f>
        <v>Yes</v>
      </c>
      <c r="N8568" s="1" t="str">
        <f>IF(OR(BART_Rides[[#This Row],[Station Code]]="EM", BART_Rides[[#This Row],[Station Code]]="MT", BART_Rides[[#This Row],[Station Code]]="PL", BART_Rides[[#This Row],[Station Code]]="CC"), "Yes", "No")</f>
        <v>No</v>
      </c>
    </row>
    <row r="8569" spans="6:14">
      <c r="F8569" s="3">
        <v>44369</v>
      </c>
      <c r="G8569" s="1" t="s">
        <v>45</v>
      </c>
      <c r="H8569" s="1" t="s">
        <v>105</v>
      </c>
      <c r="I8569" s="1">
        <v>954</v>
      </c>
      <c r="J8569" s="1">
        <f>MONTH(BART_Rides[[#This Row],[Date]])</f>
        <v>6</v>
      </c>
      <c r="K8569" s="1">
        <f>WEEKDAY(BART_Rides[[#This Row],[Date]],2)</f>
        <v>2</v>
      </c>
      <c r="L8569" s="1" t="str">
        <f>LEFT(BART_Rides[[#This Row],[Lines]],1)</f>
        <v>Y</v>
      </c>
      <c r="M8569" s="1" t="str">
        <f>IF(BART_Rides[[#This Row],[FirstLetter]]="Y","Yes","No")</f>
        <v>Yes</v>
      </c>
      <c r="N8569" s="1" t="str">
        <f>IF(OR(BART_Rides[[#This Row],[Station Code]]="EM", BART_Rides[[#This Row],[Station Code]]="MT", BART_Rides[[#This Row],[Station Code]]="PL", BART_Rides[[#This Row],[Station Code]]="CC"), "Yes", "No")</f>
        <v>No</v>
      </c>
    </row>
    <row r="8570" spans="6:14">
      <c r="F8570" s="3">
        <v>44370</v>
      </c>
      <c r="G8570" s="1" t="s">
        <v>45</v>
      </c>
      <c r="H8570" s="1" t="s">
        <v>105</v>
      </c>
      <c r="I8570" s="1">
        <v>999</v>
      </c>
      <c r="J8570" s="1">
        <f>MONTH(BART_Rides[[#This Row],[Date]])</f>
        <v>6</v>
      </c>
      <c r="K8570" s="1">
        <f>WEEKDAY(BART_Rides[[#This Row],[Date]],2)</f>
        <v>3</v>
      </c>
      <c r="L8570" s="1" t="str">
        <f>LEFT(BART_Rides[[#This Row],[Lines]],1)</f>
        <v>Y</v>
      </c>
      <c r="M8570" s="1" t="str">
        <f>IF(BART_Rides[[#This Row],[FirstLetter]]="Y","Yes","No")</f>
        <v>Yes</v>
      </c>
      <c r="N8570" s="1" t="str">
        <f>IF(OR(BART_Rides[[#This Row],[Station Code]]="EM", BART_Rides[[#This Row],[Station Code]]="MT", BART_Rides[[#This Row],[Station Code]]="PL", BART_Rides[[#This Row],[Station Code]]="CC"), "Yes", "No")</f>
        <v>No</v>
      </c>
    </row>
    <row r="8571" spans="6:14">
      <c r="F8571" s="3">
        <v>44371</v>
      </c>
      <c r="G8571" s="1" t="s">
        <v>45</v>
      </c>
      <c r="H8571" s="1" t="s">
        <v>105</v>
      </c>
      <c r="I8571" s="1">
        <v>1057</v>
      </c>
      <c r="J8571" s="1">
        <f>MONTH(BART_Rides[[#This Row],[Date]])</f>
        <v>6</v>
      </c>
      <c r="K8571" s="1">
        <f>WEEKDAY(BART_Rides[[#This Row],[Date]],2)</f>
        <v>4</v>
      </c>
      <c r="L8571" s="1" t="str">
        <f>LEFT(BART_Rides[[#This Row],[Lines]],1)</f>
        <v>Y</v>
      </c>
      <c r="M8571" s="1" t="str">
        <f>IF(BART_Rides[[#This Row],[FirstLetter]]="Y","Yes","No")</f>
        <v>Yes</v>
      </c>
      <c r="N8571" s="1" t="str">
        <f>IF(OR(BART_Rides[[#This Row],[Station Code]]="EM", BART_Rides[[#This Row],[Station Code]]="MT", BART_Rides[[#This Row],[Station Code]]="PL", BART_Rides[[#This Row],[Station Code]]="CC"), "Yes", "No")</f>
        <v>No</v>
      </c>
    </row>
    <row r="8572" spans="6:14">
      <c r="F8572" s="3">
        <v>44372</v>
      </c>
      <c r="G8572" s="1" t="s">
        <v>45</v>
      </c>
      <c r="H8572" s="1" t="s">
        <v>105</v>
      </c>
      <c r="I8572" s="1">
        <v>973</v>
      </c>
      <c r="J8572" s="1">
        <f>MONTH(BART_Rides[[#This Row],[Date]])</f>
        <v>6</v>
      </c>
      <c r="K8572" s="1">
        <f>WEEKDAY(BART_Rides[[#This Row],[Date]],2)</f>
        <v>5</v>
      </c>
      <c r="L8572" s="1" t="str">
        <f>LEFT(BART_Rides[[#This Row],[Lines]],1)</f>
        <v>Y</v>
      </c>
      <c r="M8572" s="1" t="str">
        <f>IF(BART_Rides[[#This Row],[FirstLetter]]="Y","Yes","No")</f>
        <v>Yes</v>
      </c>
      <c r="N8572" s="1" t="str">
        <f>IF(OR(BART_Rides[[#This Row],[Station Code]]="EM", BART_Rides[[#This Row],[Station Code]]="MT", BART_Rides[[#This Row],[Station Code]]="PL", BART_Rides[[#This Row],[Station Code]]="CC"), "Yes", "No")</f>
        <v>No</v>
      </c>
    </row>
    <row r="8573" spans="6:14">
      <c r="F8573" s="3">
        <v>44373</v>
      </c>
      <c r="G8573" s="1" t="s">
        <v>45</v>
      </c>
      <c r="H8573" s="1" t="s">
        <v>105</v>
      </c>
      <c r="I8573" s="1">
        <v>815</v>
      </c>
      <c r="J8573" s="1">
        <f>MONTH(BART_Rides[[#This Row],[Date]])</f>
        <v>6</v>
      </c>
      <c r="K8573" s="1">
        <f>WEEKDAY(BART_Rides[[#This Row],[Date]],2)</f>
        <v>6</v>
      </c>
      <c r="L8573" s="1" t="str">
        <f>LEFT(BART_Rides[[#This Row],[Lines]],1)</f>
        <v>Y</v>
      </c>
      <c r="M8573" s="1" t="str">
        <f>IF(BART_Rides[[#This Row],[FirstLetter]]="Y","Yes","No")</f>
        <v>Yes</v>
      </c>
      <c r="N8573" s="1" t="str">
        <f>IF(OR(BART_Rides[[#This Row],[Station Code]]="EM", BART_Rides[[#This Row],[Station Code]]="MT", BART_Rides[[#This Row],[Station Code]]="PL", BART_Rides[[#This Row],[Station Code]]="CC"), "Yes", "No")</f>
        <v>No</v>
      </c>
    </row>
    <row r="8574" spans="6:14">
      <c r="F8574" s="3">
        <v>44374</v>
      </c>
      <c r="G8574" s="1" t="s">
        <v>45</v>
      </c>
      <c r="H8574" s="1" t="s">
        <v>105</v>
      </c>
      <c r="I8574" s="1">
        <v>793</v>
      </c>
      <c r="J8574" s="1">
        <f>MONTH(BART_Rides[[#This Row],[Date]])</f>
        <v>6</v>
      </c>
      <c r="K8574" s="1">
        <f>WEEKDAY(BART_Rides[[#This Row],[Date]],2)</f>
        <v>7</v>
      </c>
      <c r="L8574" s="1" t="str">
        <f>LEFT(BART_Rides[[#This Row],[Lines]],1)</f>
        <v>Y</v>
      </c>
      <c r="M8574" s="1" t="str">
        <f>IF(BART_Rides[[#This Row],[FirstLetter]]="Y","Yes","No")</f>
        <v>Yes</v>
      </c>
      <c r="N8574" s="1" t="str">
        <f>IF(OR(BART_Rides[[#This Row],[Station Code]]="EM", BART_Rides[[#This Row],[Station Code]]="MT", BART_Rides[[#This Row],[Station Code]]="PL", BART_Rides[[#This Row],[Station Code]]="CC"), "Yes", "No")</f>
        <v>No</v>
      </c>
    </row>
    <row r="8575" spans="6:14">
      <c r="F8575" s="3">
        <v>44375</v>
      </c>
      <c r="G8575" s="1" t="s">
        <v>45</v>
      </c>
      <c r="H8575" s="1" t="s">
        <v>105</v>
      </c>
      <c r="I8575" s="1">
        <v>841</v>
      </c>
      <c r="J8575" s="1">
        <f>MONTH(BART_Rides[[#This Row],[Date]])</f>
        <v>6</v>
      </c>
      <c r="K8575" s="1">
        <f>WEEKDAY(BART_Rides[[#This Row],[Date]],2)</f>
        <v>1</v>
      </c>
      <c r="L8575" s="1" t="str">
        <f>LEFT(BART_Rides[[#This Row],[Lines]],1)</f>
        <v>Y</v>
      </c>
      <c r="M8575" s="1" t="str">
        <f>IF(BART_Rides[[#This Row],[FirstLetter]]="Y","Yes","No")</f>
        <v>Yes</v>
      </c>
      <c r="N8575" s="1" t="str">
        <f>IF(OR(BART_Rides[[#This Row],[Station Code]]="EM", BART_Rides[[#This Row],[Station Code]]="MT", BART_Rides[[#This Row],[Station Code]]="PL", BART_Rides[[#This Row],[Station Code]]="CC"), "Yes", "No")</f>
        <v>No</v>
      </c>
    </row>
    <row r="8576" spans="6:14">
      <c r="F8576" s="3">
        <v>44376</v>
      </c>
      <c r="G8576" s="1" t="s">
        <v>45</v>
      </c>
      <c r="H8576" s="1" t="s">
        <v>105</v>
      </c>
      <c r="I8576" s="1">
        <v>924</v>
      </c>
      <c r="J8576" s="1">
        <f>MONTH(BART_Rides[[#This Row],[Date]])</f>
        <v>6</v>
      </c>
      <c r="K8576" s="1">
        <f>WEEKDAY(BART_Rides[[#This Row],[Date]],2)</f>
        <v>2</v>
      </c>
      <c r="L8576" s="1" t="str">
        <f>LEFT(BART_Rides[[#This Row],[Lines]],1)</f>
        <v>Y</v>
      </c>
      <c r="M8576" s="1" t="str">
        <f>IF(BART_Rides[[#This Row],[FirstLetter]]="Y","Yes","No")</f>
        <v>Yes</v>
      </c>
      <c r="N8576" s="1" t="str">
        <f>IF(OR(BART_Rides[[#This Row],[Station Code]]="EM", BART_Rides[[#This Row],[Station Code]]="MT", BART_Rides[[#This Row],[Station Code]]="PL", BART_Rides[[#This Row],[Station Code]]="CC"), "Yes", "No")</f>
        <v>No</v>
      </c>
    </row>
    <row r="8577" spans="6:14">
      <c r="F8577" s="3">
        <v>44377</v>
      </c>
      <c r="G8577" s="1" t="s">
        <v>45</v>
      </c>
      <c r="H8577" s="1" t="s">
        <v>105</v>
      </c>
      <c r="I8577" s="1">
        <v>974</v>
      </c>
      <c r="J8577" s="1">
        <f>MONTH(BART_Rides[[#This Row],[Date]])</f>
        <v>6</v>
      </c>
      <c r="K8577" s="1">
        <f>WEEKDAY(BART_Rides[[#This Row],[Date]],2)</f>
        <v>3</v>
      </c>
      <c r="L8577" s="1" t="str">
        <f>LEFT(BART_Rides[[#This Row],[Lines]],1)</f>
        <v>Y</v>
      </c>
      <c r="M8577" s="1" t="str">
        <f>IF(BART_Rides[[#This Row],[FirstLetter]]="Y","Yes","No")</f>
        <v>Yes</v>
      </c>
      <c r="N8577" s="1" t="str">
        <f>IF(OR(BART_Rides[[#This Row],[Station Code]]="EM", BART_Rides[[#This Row],[Station Code]]="MT", BART_Rides[[#This Row],[Station Code]]="PL", BART_Rides[[#This Row],[Station Code]]="CC"), "Yes", "No")</f>
        <v>No</v>
      </c>
    </row>
    <row r="8578" spans="6:14">
      <c r="F8578" s="3">
        <v>44378</v>
      </c>
      <c r="G8578" s="1" t="s">
        <v>45</v>
      </c>
      <c r="H8578" s="1" t="s">
        <v>105</v>
      </c>
      <c r="I8578" s="1">
        <v>1013</v>
      </c>
      <c r="J8578" s="1">
        <f>MONTH(BART_Rides[[#This Row],[Date]])</f>
        <v>7</v>
      </c>
      <c r="K8578" s="1">
        <f>WEEKDAY(BART_Rides[[#This Row],[Date]],2)</f>
        <v>4</v>
      </c>
      <c r="L8578" s="1" t="str">
        <f>LEFT(BART_Rides[[#This Row],[Lines]],1)</f>
        <v>Y</v>
      </c>
      <c r="M8578" s="1" t="str">
        <f>IF(BART_Rides[[#This Row],[FirstLetter]]="Y","Yes","No")</f>
        <v>Yes</v>
      </c>
      <c r="N8578" s="1" t="str">
        <f>IF(OR(BART_Rides[[#This Row],[Station Code]]="EM", BART_Rides[[#This Row],[Station Code]]="MT", BART_Rides[[#This Row],[Station Code]]="PL", BART_Rides[[#This Row],[Station Code]]="CC"), "Yes", "No")</f>
        <v>No</v>
      </c>
    </row>
    <row r="8579" spans="6:14">
      <c r="F8579" s="3">
        <v>44379</v>
      </c>
      <c r="G8579" s="1" t="s">
        <v>45</v>
      </c>
      <c r="H8579" s="1" t="s">
        <v>105</v>
      </c>
      <c r="I8579" s="1">
        <v>913</v>
      </c>
      <c r="J8579" s="1">
        <f>MONTH(BART_Rides[[#This Row],[Date]])</f>
        <v>7</v>
      </c>
      <c r="K8579" s="1">
        <f>WEEKDAY(BART_Rides[[#This Row],[Date]],2)</f>
        <v>5</v>
      </c>
      <c r="L8579" s="1" t="str">
        <f>LEFT(BART_Rides[[#This Row],[Lines]],1)</f>
        <v>Y</v>
      </c>
      <c r="M8579" s="1" t="str">
        <f>IF(BART_Rides[[#This Row],[FirstLetter]]="Y","Yes","No")</f>
        <v>Yes</v>
      </c>
      <c r="N8579" s="1" t="str">
        <f>IF(OR(BART_Rides[[#This Row],[Station Code]]="EM", BART_Rides[[#This Row],[Station Code]]="MT", BART_Rides[[#This Row],[Station Code]]="PL", BART_Rides[[#This Row],[Station Code]]="CC"), "Yes", "No")</f>
        <v>No</v>
      </c>
    </row>
    <row r="8580" spans="6:14">
      <c r="F8580" s="3">
        <v>44380</v>
      </c>
      <c r="G8580" s="1" t="s">
        <v>45</v>
      </c>
      <c r="H8580" s="1" t="s">
        <v>105</v>
      </c>
      <c r="I8580" s="1">
        <v>709</v>
      </c>
      <c r="J8580" s="1">
        <f>MONTH(BART_Rides[[#This Row],[Date]])</f>
        <v>7</v>
      </c>
      <c r="K8580" s="1">
        <f>WEEKDAY(BART_Rides[[#This Row],[Date]],2)</f>
        <v>6</v>
      </c>
      <c r="L8580" s="1" t="str">
        <f>LEFT(BART_Rides[[#This Row],[Lines]],1)</f>
        <v>Y</v>
      </c>
      <c r="M8580" s="1" t="str">
        <f>IF(BART_Rides[[#This Row],[FirstLetter]]="Y","Yes","No")</f>
        <v>Yes</v>
      </c>
      <c r="N8580" s="1" t="str">
        <f>IF(OR(BART_Rides[[#This Row],[Station Code]]="EM", BART_Rides[[#This Row],[Station Code]]="MT", BART_Rides[[#This Row],[Station Code]]="PL", BART_Rides[[#This Row],[Station Code]]="CC"), "Yes", "No")</f>
        <v>No</v>
      </c>
    </row>
    <row r="8581" spans="6:14">
      <c r="F8581" s="3">
        <v>44381</v>
      </c>
      <c r="G8581" s="1" t="s">
        <v>45</v>
      </c>
      <c r="H8581" s="1" t="s">
        <v>105</v>
      </c>
      <c r="I8581" s="1">
        <v>585</v>
      </c>
      <c r="J8581" s="1">
        <f>MONTH(BART_Rides[[#This Row],[Date]])</f>
        <v>7</v>
      </c>
      <c r="K8581" s="1">
        <f>WEEKDAY(BART_Rides[[#This Row],[Date]],2)</f>
        <v>7</v>
      </c>
      <c r="L8581" s="1" t="str">
        <f>LEFT(BART_Rides[[#This Row],[Lines]],1)</f>
        <v>Y</v>
      </c>
      <c r="M8581" s="1" t="str">
        <f>IF(BART_Rides[[#This Row],[FirstLetter]]="Y","Yes","No")</f>
        <v>Yes</v>
      </c>
      <c r="N8581" s="1" t="str">
        <f>IF(OR(BART_Rides[[#This Row],[Station Code]]="EM", BART_Rides[[#This Row],[Station Code]]="MT", BART_Rides[[#This Row],[Station Code]]="PL", BART_Rides[[#This Row],[Station Code]]="CC"), "Yes", "No")</f>
        <v>No</v>
      </c>
    </row>
    <row r="8582" spans="6:14">
      <c r="F8582" s="3">
        <v>44382</v>
      </c>
      <c r="G8582" s="1" t="s">
        <v>45</v>
      </c>
      <c r="H8582" s="1" t="s">
        <v>105</v>
      </c>
      <c r="I8582" s="1">
        <v>594</v>
      </c>
      <c r="J8582" s="1">
        <f>MONTH(BART_Rides[[#This Row],[Date]])</f>
        <v>7</v>
      </c>
      <c r="K8582" s="1">
        <f>WEEKDAY(BART_Rides[[#This Row],[Date]],2)</f>
        <v>1</v>
      </c>
      <c r="L8582" s="1" t="str">
        <f>LEFT(BART_Rides[[#This Row],[Lines]],1)</f>
        <v>Y</v>
      </c>
      <c r="M8582" s="1" t="str">
        <f>IF(BART_Rides[[#This Row],[FirstLetter]]="Y","Yes","No")</f>
        <v>Yes</v>
      </c>
      <c r="N8582" s="1" t="str">
        <f>IF(OR(BART_Rides[[#This Row],[Station Code]]="EM", BART_Rides[[#This Row],[Station Code]]="MT", BART_Rides[[#This Row],[Station Code]]="PL", BART_Rides[[#This Row],[Station Code]]="CC"), "Yes", "No")</f>
        <v>No</v>
      </c>
    </row>
    <row r="8583" spans="6:14">
      <c r="F8583" s="3">
        <v>44383</v>
      </c>
      <c r="G8583" s="1" t="s">
        <v>45</v>
      </c>
      <c r="H8583" s="1" t="s">
        <v>105</v>
      </c>
      <c r="I8583" s="1">
        <v>963</v>
      </c>
      <c r="J8583" s="1">
        <f>MONTH(BART_Rides[[#This Row],[Date]])</f>
        <v>7</v>
      </c>
      <c r="K8583" s="1">
        <f>WEEKDAY(BART_Rides[[#This Row],[Date]],2)</f>
        <v>2</v>
      </c>
      <c r="L8583" s="1" t="str">
        <f>LEFT(BART_Rides[[#This Row],[Lines]],1)</f>
        <v>Y</v>
      </c>
      <c r="M8583" s="1" t="str">
        <f>IF(BART_Rides[[#This Row],[FirstLetter]]="Y","Yes","No")</f>
        <v>Yes</v>
      </c>
      <c r="N8583" s="1" t="str">
        <f>IF(OR(BART_Rides[[#This Row],[Station Code]]="EM", BART_Rides[[#This Row],[Station Code]]="MT", BART_Rides[[#This Row],[Station Code]]="PL", BART_Rides[[#This Row],[Station Code]]="CC"), "Yes", "No")</f>
        <v>No</v>
      </c>
    </row>
    <row r="8584" spans="6:14">
      <c r="F8584" s="3">
        <v>44384</v>
      </c>
      <c r="G8584" s="1" t="s">
        <v>45</v>
      </c>
      <c r="H8584" s="1" t="s">
        <v>105</v>
      </c>
      <c r="I8584" s="1">
        <v>1009</v>
      </c>
      <c r="J8584" s="1">
        <f>MONTH(BART_Rides[[#This Row],[Date]])</f>
        <v>7</v>
      </c>
      <c r="K8584" s="1">
        <f>WEEKDAY(BART_Rides[[#This Row],[Date]],2)</f>
        <v>3</v>
      </c>
      <c r="L8584" s="1" t="str">
        <f>LEFT(BART_Rides[[#This Row],[Lines]],1)</f>
        <v>Y</v>
      </c>
      <c r="M8584" s="1" t="str">
        <f>IF(BART_Rides[[#This Row],[FirstLetter]]="Y","Yes","No")</f>
        <v>Yes</v>
      </c>
      <c r="N8584" s="1" t="str">
        <f>IF(OR(BART_Rides[[#This Row],[Station Code]]="EM", BART_Rides[[#This Row],[Station Code]]="MT", BART_Rides[[#This Row],[Station Code]]="PL", BART_Rides[[#This Row],[Station Code]]="CC"), "Yes", "No")</f>
        <v>No</v>
      </c>
    </row>
    <row r="8585" spans="6:14">
      <c r="F8585" s="3">
        <v>44385</v>
      </c>
      <c r="G8585" s="1" t="s">
        <v>45</v>
      </c>
      <c r="H8585" s="1" t="s">
        <v>105</v>
      </c>
      <c r="I8585" s="1">
        <v>1072</v>
      </c>
      <c r="J8585" s="1">
        <f>MONTH(BART_Rides[[#This Row],[Date]])</f>
        <v>7</v>
      </c>
      <c r="K8585" s="1">
        <f>WEEKDAY(BART_Rides[[#This Row],[Date]],2)</f>
        <v>4</v>
      </c>
      <c r="L8585" s="1" t="str">
        <f>LEFT(BART_Rides[[#This Row],[Lines]],1)</f>
        <v>Y</v>
      </c>
      <c r="M8585" s="1" t="str">
        <f>IF(BART_Rides[[#This Row],[FirstLetter]]="Y","Yes","No")</f>
        <v>Yes</v>
      </c>
      <c r="N8585" s="1" t="str">
        <f>IF(OR(BART_Rides[[#This Row],[Station Code]]="EM", BART_Rides[[#This Row],[Station Code]]="MT", BART_Rides[[#This Row],[Station Code]]="PL", BART_Rides[[#This Row],[Station Code]]="CC"), "Yes", "No")</f>
        <v>No</v>
      </c>
    </row>
    <row r="8586" spans="6:14">
      <c r="F8586" s="3">
        <v>44386</v>
      </c>
      <c r="G8586" s="1" t="s">
        <v>45</v>
      </c>
      <c r="H8586" s="1" t="s">
        <v>105</v>
      </c>
      <c r="I8586" s="1">
        <v>1094</v>
      </c>
      <c r="J8586" s="1">
        <f>MONTH(BART_Rides[[#This Row],[Date]])</f>
        <v>7</v>
      </c>
      <c r="K8586" s="1">
        <f>WEEKDAY(BART_Rides[[#This Row],[Date]],2)</f>
        <v>5</v>
      </c>
      <c r="L8586" s="1" t="str">
        <f>LEFT(BART_Rides[[#This Row],[Lines]],1)</f>
        <v>Y</v>
      </c>
      <c r="M8586" s="1" t="str">
        <f>IF(BART_Rides[[#This Row],[FirstLetter]]="Y","Yes","No")</f>
        <v>Yes</v>
      </c>
      <c r="N8586" s="1" t="str">
        <f>IF(OR(BART_Rides[[#This Row],[Station Code]]="EM", BART_Rides[[#This Row],[Station Code]]="MT", BART_Rides[[#This Row],[Station Code]]="PL", BART_Rides[[#This Row],[Station Code]]="CC"), "Yes", "No")</f>
        <v>No</v>
      </c>
    </row>
    <row r="8587" spans="6:14">
      <c r="F8587" s="3">
        <v>44387</v>
      </c>
      <c r="G8587" s="1" t="s">
        <v>45</v>
      </c>
      <c r="H8587" s="1" t="s">
        <v>105</v>
      </c>
      <c r="I8587" s="1">
        <v>843</v>
      </c>
      <c r="J8587" s="1">
        <f>MONTH(BART_Rides[[#This Row],[Date]])</f>
        <v>7</v>
      </c>
      <c r="K8587" s="1">
        <f>WEEKDAY(BART_Rides[[#This Row],[Date]],2)</f>
        <v>6</v>
      </c>
      <c r="L8587" s="1" t="str">
        <f>LEFT(BART_Rides[[#This Row],[Lines]],1)</f>
        <v>Y</v>
      </c>
      <c r="M8587" s="1" t="str">
        <f>IF(BART_Rides[[#This Row],[FirstLetter]]="Y","Yes","No")</f>
        <v>Yes</v>
      </c>
      <c r="N8587" s="1" t="str">
        <f>IF(OR(BART_Rides[[#This Row],[Station Code]]="EM", BART_Rides[[#This Row],[Station Code]]="MT", BART_Rides[[#This Row],[Station Code]]="PL", BART_Rides[[#This Row],[Station Code]]="CC"), "Yes", "No")</f>
        <v>No</v>
      </c>
    </row>
    <row r="8588" spans="6:14">
      <c r="F8588" s="3">
        <v>44388</v>
      </c>
      <c r="G8588" s="1" t="s">
        <v>45</v>
      </c>
      <c r="H8588" s="1" t="s">
        <v>105</v>
      </c>
      <c r="I8588" s="1">
        <v>668</v>
      </c>
      <c r="J8588" s="1">
        <f>MONTH(BART_Rides[[#This Row],[Date]])</f>
        <v>7</v>
      </c>
      <c r="K8588" s="1">
        <f>WEEKDAY(BART_Rides[[#This Row],[Date]],2)</f>
        <v>7</v>
      </c>
      <c r="L8588" s="1" t="str">
        <f>LEFT(BART_Rides[[#This Row],[Lines]],1)</f>
        <v>Y</v>
      </c>
      <c r="M8588" s="1" t="str">
        <f>IF(BART_Rides[[#This Row],[FirstLetter]]="Y","Yes","No")</f>
        <v>Yes</v>
      </c>
      <c r="N8588" s="1" t="str">
        <f>IF(OR(BART_Rides[[#This Row],[Station Code]]="EM", BART_Rides[[#This Row],[Station Code]]="MT", BART_Rides[[#This Row],[Station Code]]="PL", BART_Rides[[#This Row],[Station Code]]="CC"), "Yes", "No")</f>
        <v>No</v>
      </c>
    </row>
    <row r="8589" spans="6:14">
      <c r="F8589" s="3">
        <v>44389</v>
      </c>
      <c r="G8589" s="1" t="s">
        <v>45</v>
      </c>
      <c r="H8589" s="1" t="s">
        <v>105</v>
      </c>
      <c r="I8589" s="1">
        <v>1013</v>
      </c>
      <c r="J8589" s="1">
        <f>MONTH(BART_Rides[[#This Row],[Date]])</f>
        <v>7</v>
      </c>
      <c r="K8589" s="1">
        <f>WEEKDAY(BART_Rides[[#This Row],[Date]],2)</f>
        <v>1</v>
      </c>
      <c r="L8589" s="1" t="str">
        <f>LEFT(BART_Rides[[#This Row],[Lines]],1)</f>
        <v>Y</v>
      </c>
      <c r="M8589" s="1" t="str">
        <f>IF(BART_Rides[[#This Row],[FirstLetter]]="Y","Yes","No")</f>
        <v>Yes</v>
      </c>
      <c r="N8589" s="1" t="str">
        <f>IF(OR(BART_Rides[[#This Row],[Station Code]]="EM", BART_Rides[[#This Row],[Station Code]]="MT", BART_Rides[[#This Row],[Station Code]]="PL", BART_Rides[[#This Row],[Station Code]]="CC"), "Yes", "No")</f>
        <v>No</v>
      </c>
    </row>
    <row r="8590" spans="6:14">
      <c r="F8590" s="3">
        <v>44390</v>
      </c>
      <c r="G8590" s="1" t="s">
        <v>45</v>
      </c>
      <c r="H8590" s="1" t="s">
        <v>105</v>
      </c>
      <c r="I8590" s="1">
        <v>1070</v>
      </c>
      <c r="J8590" s="1">
        <f>MONTH(BART_Rides[[#This Row],[Date]])</f>
        <v>7</v>
      </c>
      <c r="K8590" s="1">
        <f>WEEKDAY(BART_Rides[[#This Row],[Date]],2)</f>
        <v>2</v>
      </c>
      <c r="L8590" s="1" t="str">
        <f>LEFT(BART_Rides[[#This Row],[Lines]],1)</f>
        <v>Y</v>
      </c>
      <c r="M8590" s="1" t="str">
        <f>IF(BART_Rides[[#This Row],[FirstLetter]]="Y","Yes","No")</f>
        <v>Yes</v>
      </c>
      <c r="N8590" s="1" t="str">
        <f>IF(OR(BART_Rides[[#This Row],[Station Code]]="EM", BART_Rides[[#This Row],[Station Code]]="MT", BART_Rides[[#This Row],[Station Code]]="PL", BART_Rides[[#This Row],[Station Code]]="CC"), "Yes", "No")</f>
        <v>No</v>
      </c>
    </row>
    <row r="8591" spans="6:14">
      <c r="F8591" s="3">
        <v>44391</v>
      </c>
      <c r="G8591" s="1" t="s">
        <v>45</v>
      </c>
      <c r="H8591" s="1" t="s">
        <v>105</v>
      </c>
      <c r="I8591" s="1">
        <v>1091</v>
      </c>
      <c r="J8591" s="1">
        <f>MONTH(BART_Rides[[#This Row],[Date]])</f>
        <v>7</v>
      </c>
      <c r="K8591" s="1">
        <f>WEEKDAY(BART_Rides[[#This Row],[Date]],2)</f>
        <v>3</v>
      </c>
      <c r="L8591" s="1" t="str">
        <f>LEFT(BART_Rides[[#This Row],[Lines]],1)</f>
        <v>Y</v>
      </c>
      <c r="M8591" s="1" t="str">
        <f>IF(BART_Rides[[#This Row],[FirstLetter]]="Y","Yes","No")</f>
        <v>Yes</v>
      </c>
      <c r="N8591" s="1" t="str">
        <f>IF(OR(BART_Rides[[#This Row],[Station Code]]="EM", BART_Rides[[#This Row],[Station Code]]="MT", BART_Rides[[#This Row],[Station Code]]="PL", BART_Rides[[#This Row],[Station Code]]="CC"), "Yes", "No")</f>
        <v>No</v>
      </c>
    </row>
    <row r="8592" spans="6:14">
      <c r="F8592" s="3">
        <v>44392</v>
      </c>
      <c r="G8592" s="1" t="s">
        <v>45</v>
      </c>
      <c r="H8592" s="1" t="s">
        <v>105</v>
      </c>
      <c r="I8592" s="1">
        <v>1146</v>
      </c>
      <c r="J8592" s="1">
        <f>MONTH(BART_Rides[[#This Row],[Date]])</f>
        <v>7</v>
      </c>
      <c r="K8592" s="1">
        <f>WEEKDAY(BART_Rides[[#This Row],[Date]],2)</f>
        <v>4</v>
      </c>
      <c r="L8592" s="1" t="str">
        <f>LEFT(BART_Rides[[#This Row],[Lines]],1)</f>
        <v>Y</v>
      </c>
      <c r="M8592" s="1" t="str">
        <f>IF(BART_Rides[[#This Row],[FirstLetter]]="Y","Yes","No")</f>
        <v>Yes</v>
      </c>
      <c r="N8592" s="1" t="str">
        <f>IF(OR(BART_Rides[[#This Row],[Station Code]]="EM", BART_Rides[[#This Row],[Station Code]]="MT", BART_Rides[[#This Row],[Station Code]]="PL", BART_Rides[[#This Row],[Station Code]]="CC"), "Yes", "No")</f>
        <v>No</v>
      </c>
    </row>
    <row r="8593" spans="6:14">
      <c r="F8593" s="3">
        <v>44393</v>
      </c>
      <c r="G8593" s="1" t="s">
        <v>45</v>
      </c>
      <c r="H8593" s="1" t="s">
        <v>105</v>
      </c>
      <c r="I8593" s="1">
        <v>1156</v>
      </c>
      <c r="J8593" s="1">
        <f>MONTH(BART_Rides[[#This Row],[Date]])</f>
        <v>7</v>
      </c>
      <c r="K8593" s="1">
        <f>WEEKDAY(BART_Rides[[#This Row],[Date]],2)</f>
        <v>5</v>
      </c>
      <c r="L8593" s="1" t="str">
        <f>LEFT(BART_Rides[[#This Row],[Lines]],1)</f>
        <v>Y</v>
      </c>
      <c r="M8593" s="1" t="str">
        <f>IF(BART_Rides[[#This Row],[FirstLetter]]="Y","Yes","No")</f>
        <v>Yes</v>
      </c>
      <c r="N8593" s="1" t="str">
        <f>IF(OR(BART_Rides[[#This Row],[Station Code]]="EM", BART_Rides[[#This Row],[Station Code]]="MT", BART_Rides[[#This Row],[Station Code]]="PL", BART_Rides[[#This Row],[Station Code]]="CC"), "Yes", "No")</f>
        <v>No</v>
      </c>
    </row>
    <row r="8594" spans="6:14">
      <c r="F8594" s="3">
        <v>44394</v>
      </c>
      <c r="G8594" s="1" t="s">
        <v>45</v>
      </c>
      <c r="H8594" s="1" t="s">
        <v>105</v>
      </c>
      <c r="I8594" s="1">
        <v>886</v>
      </c>
      <c r="J8594" s="1">
        <f>MONTH(BART_Rides[[#This Row],[Date]])</f>
        <v>7</v>
      </c>
      <c r="K8594" s="1">
        <f>WEEKDAY(BART_Rides[[#This Row],[Date]],2)</f>
        <v>6</v>
      </c>
      <c r="L8594" s="1" t="str">
        <f>LEFT(BART_Rides[[#This Row],[Lines]],1)</f>
        <v>Y</v>
      </c>
      <c r="M8594" s="1" t="str">
        <f>IF(BART_Rides[[#This Row],[FirstLetter]]="Y","Yes","No")</f>
        <v>Yes</v>
      </c>
      <c r="N8594" s="1" t="str">
        <f>IF(OR(BART_Rides[[#This Row],[Station Code]]="EM", BART_Rides[[#This Row],[Station Code]]="MT", BART_Rides[[#This Row],[Station Code]]="PL", BART_Rides[[#This Row],[Station Code]]="CC"), "Yes", "No")</f>
        <v>No</v>
      </c>
    </row>
    <row r="8595" spans="6:14">
      <c r="F8595" s="3">
        <v>44395</v>
      </c>
      <c r="G8595" s="1" t="s">
        <v>45</v>
      </c>
      <c r="H8595" s="1" t="s">
        <v>105</v>
      </c>
      <c r="I8595" s="1">
        <v>682</v>
      </c>
      <c r="J8595" s="1">
        <f>MONTH(BART_Rides[[#This Row],[Date]])</f>
        <v>7</v>
      </c>
      <c r="K8595" s="1">
        <f>WEEKDAY(BART_Rides[[#This Row],[Date]],2)</f>
        <v>7</v>
      </c>
      <c r="L8595" s="1" t="str">
        <f>LEFT(BART_Rides[[#This Row],[Lines]],1)</f>
        <v>Y</v>
      </c>
      <c r="M8595" s="1" t="str">
        <f>IF(BART_Rides[[#This Row],[FirstLetter]]="Y","Yes","No")</f>
        <v>Yes</v>
      </c>
      <c r="N8595" s="1" t="str">
        <f>IF(OR(BART_Rides[[#This Row],[Station Code]]="EM", BART_Rides[[#This Row],[Station Code]]="MT", BART_Rides[[#This Row],[Station Code]]="PL", BART_Rides[[#This Row],[Station Code]]="CC"), "Yes", "No")</f>
        <v>No</v>
      </c>
    </row>
    <row r="8596" spans="6:14">
      <c r="F8596" s="3">
        <v>44396</v>
      </c>
      <c r="G8596" s="1" t="s">
        <v>45</v>
      </c>
      <c r="H8596" s="1" t="s">
        <v>105</v>
      </c>
      <c r="I8596" s="1">
        <v>1005</v>
      </c>
      <c r="J8596" s="1">
        <f>MONTH(BART_Rides[[#This Row],[Date]])</f>
        <v>7</v>
      </c>
      <c r="K8596" s="1">
        <f>WEEKDAY(BART_Rides[[#This Row],[Date]],2)</f>
        <v>1</v>
      </c>
      <c r="L8596" s="1" t="str">
        <f>LEFT(BART_Rides[[#This Row],[Lines]],1)</f>
        <v>Y</v>
      </c>
      <c r="M8596" s="1" t="str">
        <f>IF(BART_Rides[[#This Row],[FirstLetter]]="Y","Yes","No")</f>
        <v>Yes</v>
      </c>
      <c r="N8596" s="1" t="str">
        <f>IF(OR(BART_Rides[[#This Row],[Station Code]]="EM", BART_Rides[[#This Row],[Station Code]]="MT", BART_Rides[[#This Row],[Station Code]]="PL", BART_Rides[[#This Row],[Station Code]]="CC"), "Yes", "No")</f>
        <v>No</v>
      </c>
    </row>
    <row r="8597" spans="6:14">
      <c r="F8597" s="3">
        <v>44397</v>
      </c>
      <c r="G8597" s="1" t="s">
        <v>45</v>
      </c>
      <c r="H8597" s="1" t="s">
        <v>105</v>
      </c>
      <c r="I8597" s="1">
        <v>1121</v>
      </c>
      <c r="J8597" s="1">
        <f>MONTH(BART_Rides[[#This Row],[Date]])</f>
        <v>7</v>
      </c>
      <c r="K8597" s="1">
        <f>WEEKDAY(BART_Rides[[#This Row],[Date]],2)</f>
        <v>2</v>
      </c>
      <c r="L8597" s="1" t="str">
        <f>LEFT(BART_Rides[[#This Row],[Lines]],1)</f>
        <v>Y</v>
      </c>
      <c r="M8597" s="1" t="str">
        <f>IF(BART_Rides[[#This Row],[FirstLetter]]="Y","Yes","No")</f>
        <v>Yes</v>
      </c>
      <c r="N8597" s="1" t="str">
        <f>IF(OR(BART_Rides[[#This Row],[Station Code]]="EM", BART_Rides[[#This Row],[Station Code]]="MT", BART_Rides[[#This Row],[Station Code]]="PL", BART_Rides[[#This Row],[Station Code]]="CC"), "Yes", "No")</f>
        <v>No</v>
      </c>
    </row>
    <row r="8598" spans="6:14">
      <c r="F8598" s="3">
        <v>44398</v>
      </c>
      <c r="G8598" s="1" t="s">
        <v>45</v>
      </c>
      <c r="H8598" s="1" t="s">
        <v>105</v>
      </c>
      <c r="I8598" s="1">
        <v>1190</v>
      </c>
      <c r="J8598" s="1">
        <f>MONTH(BART_Rides[[#This Row],[Date]])</f>
        <v>7</v>
      </c>
      <c r="K8598" s="1">
        <f>WEEKDAY(BART_Rides[[#This Row],[Date]],2)</f>
        <v>3</v>
      </c>
      <c r="L8598" s="1" t="str">
        <f>LEFT(BART_Rides[[#This Row],[Lines]],1)</f>
        <v>Y</v>
      </c>
      <c r="M8598" s="1" t="str">
        <f>IF(BART_Rides[[#This Row],[FirstLetter]]="Y","Yes","No")</f>
        <v>Yes</v>
      </c>
      <c r="N8598" s="1" t="str">
        <f>IF(OR(BART_Rides[[#This Row],[Station Code]]="EM", BART_Rides[[#This Row],[Station Code]]="MT", BART_Rides[[#This Row],[Station Code]]="PL", BART_Rides[[#This Row],[Station Code]]="CC"), "Yes", "No")</f>
        <v>No</v>
      </c>
    </row>
    <row r="8599" spans="6:14">
      <c r="F8599" s="3">
        <v>44399</v>
      </c>
      <c r="G8599" s="1" t="s">
        <v>45</v>
      </c>
      <c r="H8599" s="1" t="s">
        <v>105</v>
      </c>
      <c r="I8599" s="1">
        <v>1101</v>
      </c>
      <c r="J8599" s="1">
        <f>MONTH(BART_Rides[[#This Row],[Date]])</f>
        <v>7</v>
      </c>
      <c r="K8599" s="1">
        <f>WEEKDAY(BART_Rides[[#This Row],[Date]],2)</f>
        <v>4</v>
      </c>
      <c r="L8599" s="1" t="str">
        <f>LEFT(BART_Rides[[#This Row],[Lines]],1)</f>
        <v>Y</v>
      </c>
      <c r="M8599" s="1" t="str">
        <f>IF(BART_Rides[[#This Row],[FirstLetter]]="Y","Yes","No")</f>
        <v>Yes</v>
      </c>
      <c r="N8599" s="1" t="str">
        <f>IF(OR(BART_Rides[[#This Row],[Station Code]]="EM", BART_Rides[[#This Row],[Station Code]]="MT", BART_Rides[[#This Row],[Station Code]]="PL", BART_Rides[[#This Row],[Station Code]]="CC"), "Yes", "No")</f>
        <v>No</v>
      </c>
    </row>
    <row r="8600" spans="6:14">
      <c r="F8600" s="3">
        <v>44400</v>
      </c>
      <c r="G8600" s="1" t="s">
        <v>45</v>
      </c>
      <c r="H8600" s="1" t="s">
        <v>105</v>
      </c>
      <c r="I8600" s="1">
        <v>1087</v>
      </c>
      <c r="J8600" s="1">
        <f>MONTH(BART_Rides[[#This Row],[Date]])</f>
        <v>7</v>
      </c>
      <c r="K8600" s="1">
        <f>WEEKDAY(BART_Rides[[#This Row],[Date]],2)</f>
        <v>5</v>
      </c>
      <c r="L8600" s="1" t="str">
        <f>LEFT(BART_Rides[[#This Row],[Lines]],1)</f>
        <v>Y</v>
      </c>
      <c r="M8600" s="1" t="str">
        <f>IF(BART_Rides[[#This Row],[FirstLetter]]="Y","Yes","No")</f>
        <v>Yes</v>
      </c>
      <c r="N8600" s="1" t="str">
        <f>IF(OR(BART_Rides[[#This Row],[Station Code]]="EM", BART_Rides[[#This Row],[Station Code]]="MT", BART_Rides[[#This Row],[Station Code]]="PL", BART_Rides[[#This Row],[Station Code]]="CC"), "Yes", "No")</f>
        <v>No</v>
      </c>
    </row>
    <row r="8601" spans="6:14">
      <c r="F8601" s="3">
        <v>44401</v>
      </c>
      <c r="G8601" s="1" t="s">
        <v>45</v>
      </c>
      <c r="H8601" s="1" t="s">
        <v>105</v>
      </c>
      <c r="I8601" s="1">
        <v>797</v>
      </c>
      <c r="J8601" s="1">
        <f>MONTH(BART_Rides[[#This Row],[Date]])</f>
        <v>7</v>
      </c>
      <c r="K8601" s="1">
        <f>WEEKDAY(BART_Rides[[#This Row],[Date]],2)</f>
        <v>6</v>
      </c>
      <c r="L8601" s="1" t="str">
        <f>LEFT(BART_Rides[[#This Row],[Lines]],1)</f>
        <v>Y</v>
      </c>
      <c r="M8601" s="1" t="str">
        <f>IF(BART_Rides[[#This Row],[FirstLetter]]="Y","Yes","No")</f>
        <v>Yes</v>
      </c>
      <c r="N8601" s="1" t="str">
        <f>IF(OR(BART_Rides[[#This Row],[Station Code]]="EM", BART_Rides[[#This Row],[Station Code]]="MT", BART_Rides[[#This Row],[Station Code]]="PL", BART_Rides[[#This Row],[Station Code]]="CC"), "Yes", "No")</f>
        <v>No</v>
      </c>
    </row>
    <row r="8602" spans="6:14">
      <c r="F8602" s="3">
        <v>44402</v>
      </c>
      <c r="G8602" s="1" t="s">
        <v>45</v>
      </c>
      <c r="H8602" s="1" t="s">
        <v>105</v>
      </c>
      <c r="I8602" s="1">
        <v>697</v>
      </c>
      <c r="J8602" s="1">
        <f>MONTH(BART_Rides[[#This Row],[Date]])</f>
        <v>7</v>
      </c>
      <c r="K8602" s="1">
        <f>WEEKDAY(BART_Rides[[#This Row],[Date]],2)</f>
        <v>7</v>
      </c>
      <c r="L8602" s="1" t="str">
        <f>LEFT(BART_Rides[[#This Row],[Lines]],1)</f>
        <v>Y</v>
      </c>
      <c r="M8602" s="1" t="str">
        <f>IF(BART_Rides[[#This Row],[FirstLetter]]="Y","Yes","No")</f>
        <v>Yes</v>
      </c>
      <c r="N8602" s="1" t="str">
        <f>IF(OR(BART_Rides[[#This Row],[Station Code]]="EM", BART_Rides[[#This Row],[Station Code]]="MT", BART_Rides[[#This Row],[Station Code]]="PL", BART_Rides[[#This Row],[Station Code]]="CC"), "Yes", "No")</f>
        <v>No</v>
      </c>
    </row>
    <row r="8603" spans="6:14">
      <c r="F8603" s="3">
        <v>44403</v>
      </c>
      <c r="G8603" s="1" t="s">
        <v>45</v>
      </c>
      <c r="H8603" s="1" t="s">
        <v>105</v>
      </c>
      <c r="I8603" s="1">
        <v>933</v>
      </c>
      <c r="J8603" s="1">
        <f>MONTH(BART_Rides[[#This Row],[Date]])</f>
        <v>7</v>
      </c>
      <c r="K8603" s="1">
        <f>WEEKDAY(BART_Rides[[#This Row],[Date]],2)</f>
        <v>1</v>
      </c>
      <c r="L8603" s="1" t="str">
        <f>LEFT(BART_Rides[[#This Row],[Lines]],1)</f>
        <v>Y</v>
      </c>
      <c r="M8603" s="1" t="str">
        <f>IF(BART_Rides[[#This Row],[FirstLetter]]="Y","Yes","No")</f>
        <v>Yes</v>
      </c>
      <c r="N8603" s="1" t="str">
        <f>IF(OR(BART_Rides[[#This Row],[Station Code]]="EM", BART_Rides[[#This Row],[Station Code]]="MT", BART_Rides[[#This Row],[Station Code]]="PL", BART_Rides[[#This Row],[Station Code]]="CC"), "Yes", "No")</f>
        <v>No</v>
      </c>
    </row>
    <row r="8604" spans="6:14">
      <c r="F8604" s="3">
        <v>44404</v>
      </c>
      <c r="G8604" s="1" t="s">
        <v>45</v>
      </c>
      <c r="H8604" s="1" t="s">
        <v>105</v>
      </c>
      <c r="I8604" s="1">
        <v>1034</v>
      </c>
      <c r="J8604" s="1">
        <f>MONTH(BART_Rides[[#This Row],[Date]])</f>
        <v>7</v>
      </c>
      <c r="K8604" s="1">
        <f>WEEKDAY(BART_Rides[[#This Row],[Date]],2)</f>
        <v>2</v>
      </c>
      <c r="L8604" s="1" t="str">
        <f>LEFT(BART_Rides[[#This Row],[Lines]],1)</f>
        <v>Y</v>
      </c>
      <c r="M8604" s="1" t="str">
        <f>IF(BART_Rides[[#This Row],[FirstLetter]]="Y","Yes","No")</f>
        <v>Yes</v>
      </c>
      <c r="N8604" s="1" t="str">
        <f>IF(OR(BART_Rides[[#This Row],[Station Code]]="EM", BART_Rides[[#This Row],[Station Code]]="MT", BART_Rides[[#This Row],[Station Code]]="PL", BART_Rides[[#This Row],[Station Code]]="CC"), "Yes", "No")</f>
        <v>No</v>
      </c>
    </row>
    <row r="8605" spans="6:14">
      <c r="F8605" s="3">
        <v>44405</v>
      </c>
      <c r="G8605" s="1" t="s">
        <v>45</v>
      </c>
      <c r="H8605" s="1" t="s">
        <v>105</v>
      </c>
      <c r="I8605" s="1">
        <v>1086</v>
      </c>
      <c r="J8605" s="1">
        <f>MONTH(BART_Rides[[#This Row],[Date]])</f>
        <v>7</v>
      </c>
      <c r="K8605" s="1">
        <f>WEEKDAY(BART_Rides[[#This Row],[Date]],2)</f>
        <v>3</v>
      </c>
      <c r="L8605" s="1" t="str">
        <f>LEFT(BART_Rides[[#This Row],[Lines]],1)</f>
        <v>Y</v>
      </c>
      <c r="M8605" s="1" t="str">
        <f>IF(BART_Rides[[#This Row],[FirstLetter]]="Y","Yes","No")</f>
        <v>Yes</v>
      </c>
      <c r="N8605" s="1" t="str">
        <f>IF(OR(BART_Rides[[#This Row],[Station Code]]="EM", BART_Rides[[#This Row],[Station Code]]="MT", BART_Rides[[#This Row],[Station Code]]="PL", BART_Rides[[#This Row],[Station Code]]="CC"), "Yes", "No")</f>
        <v>No</v>
      </c>
    </row>
    <row r="8606" spans="6:14">
      <c r="F8606" s="3">
        <v>44406</v>
      </c>
      <c r="G8606" s="1" t="s">
        <v>45</v>
      </c>
      <c r="H8606" s="1" t="s">
        <v>105</v>
      </c>
      <c r="I8606" s="1">
        <v>1172</v>
      </c>
      <c r="J8606" s="1">
        <f>MONTH(BART_Rides[[#This Row],[Date]])</f>
        <v>7</v>
      </c>
      <c r="K8606" s="1">
        <f>WEEKDAY(BART_Rides[[#This Row],[Date]],2)</f>
        <v>4</v>
      </c>
      <c r="L8606" s="1" t="str">
        <f>LEFT(BART_Rides[[#This Row],[Lines]],1)</f>
        <v>Y</v>
      </c>
      <c r="M8606" s="1" t="str">
        <f>IF(BART_Rides[[#This Row],[FirstLetter]]="Y","Yes","No")</f>
        <v>Yes</v>
      </c>
      <c r="N8606" s="1" t="str">
        <f>IF(OR(BART_Rides[[#This Row],[Station Code]]="EM", BART_Rides[[#This Row],[Station Code]]="MT", BART_Rides[[#This Row],[Station Code]]="PL", BART_Rides[[#This Row],[Station Code]]="CC"), "Yes", "No")</f>
        <v>No</v>
      </c>
    </row>
    <row r="8607" spans="6:14">
      <c r="F8607" s="3">
        <v>44407</v>
      </c>
      <c r="G8607" s="1" t="s">
        <v>45</v>
      </c>
      <c r="H8607" s="1" t="s">
        <v>105</v>
      </c>
      <c r="I8607" s="1">
        <v>997</v>
      </c>
      <c r="J8607" s="1">
        <f>MONTH(BART_Rides[[#This Row],[Date]])</f>
        <v>7</v>
      </c>
      <c r="K8607" s="1">
        <f>WEEKDAY(BART_Rides[[#This Row],[Date]],2)</f>
        <v>5</v>
      </c>
      <c r="L8607" s="1" t="str">
        <f>LEFT(BART_Rides[[#This Row],[Lines]],1)</f>
        <v>Y</v>
      </c>
      <c r="M8607" s="1" t="str">
        <f>IF(BART_Rides[[#This Row],[FirstLetter]]="Y","Yes","No")</f>
        <v>Yes</v>
      </c>
      <c r="N8607" s="1" t="str">
        <f>IF(OR(BART_Rides[[#This Row],[Station Code]]="EM", BART_Rides[[#This Row],[Station Code]]="MT", BART_Rides[[#This Row],[Station Code]]="PL", BART_Rides[[#This Row],[Station Code]]="CC"), "Yes", "No")</f>
        <v>No</v>
      </c>
    </row>
    <row r="8608" spans="6:14">
      <c r="F8608" s="3">
        <v>44408</v>
      </c>
      <c r="G8608" s="1" t="s">
        <v>45</v>
      </c>
      <c r="H8608" s="1" t="s">
        <v>105</v>
      </c>
      <c r="I8608" s="1">
        <v>821</v>
      </c>
      <c r="J8608" s="1">
        <f>MONTH(BART_Rides[[#This Row],[Date]])</f>
        <v>7</v>
      </c>
      <c r="K8608" s="1">
        <f>WEEKDAY(BART_Rides[[#This Row],[Date]],2)</f>
        <v>6</v>
      </c>
      <c r="L8608" s="1" t="str">
        <f>LEFT(BART_Rides[[#This Row],[Lines]],1)</f>
        <v>Y</v>
      </c>
      <c r="M8608" s="1" t="str">
        <f>IF(BART_Rides[[#This Row],[FirstLetter]]="Y","Yes","No")</f>
        <v>Yes</v>
      </c>
      <c r="N8608" s="1" t="str">
        <f>IF(OR(BART_Rides[[#This Row],[Station Code]]="EM", BART_Rides[[#This Row],[Station Code]]="MT", BART_Rides[[#This Row],[Station Code]]="PL", BART_Rides[[#This Row],[Station Code]]="CC"), "Yes", "No")</f>
        <v>No</v>
      </c>
    </row>
    <row r="8609" spans="6:14">
      <c r="F8609" s="3">
        <v>44409</v>
      </c>
      <c r="G8609" s="1" t="s">
        <v>45</v>
      </c>
      <c r="H8609" s="1" t="s">
        <v>105</v>
      </c>
      <c r="I8609" s="1">
        <v>657</v>
      </c>
      <c r="J8609" s="1">
        <f>MONTH(BART_Rides[[#This Row],[Date]])</f>
        <v>8</v>
      </c>
      <c r="K8609" s="1">
        <f>WEEKDAY(BART_Rides[[#This Row],[Date]],2)</f>
        <v>7</v>
      </c>
      <c r="L8609" s="1" t="str">
        <f>LEFT(BART_Rides[[#This Row],[Lines]],1)</f>
        <v>Y</v>
      </c>
      <c r="M8609" s="1" t="str">
        <f>IF(BART_Rides[[#This Row],[FirstLetter]]="Y","Yes","No")</f>
        <v>Yes</v>
      </c>
      <c r="N8609" s="1" t="str">
        <f>IF(OR(BART_Rides[[#This Row],[Station Code]]="EM", BART_Rides[[#This Row],[Station Code]]="MT", BART_Rides[[#This Row],[Station Code]]="PL", BART_Rides[[#This Row],[Station Code]]="CC"), "Yes", "No")</f>
        <v>No</v>
      </c>
    </row>
    <row r="8610" spans="6:14">
      <c r="F8610" s="3">
        <v>44410</v>
      </c>
      <c r="G8610" s="1" t="s">
        <v>45</v>
      </c>
      <c r="H8610" s="1" t="s">
        <v>105</v>
      </c>
      <c r="I8610" s="1">
        <v>897</v>
      </c>
      <c r="J8610" s="1">
        <f>MONTH(BART_Rides[[#This Row],[Date]])</f>
        <v>8</v>
      </c>
      <c r="K8610" s="1">
        <f>WEEKDAY(BART_Rides[[#This Row],[Date]],2)</f>
        <v>1</v>
      </c>
      <c r="L8610" s="1" t="str">
        <f>LEFT(BART_Rides[[#This Row],[Lines]],1)</f>
        <v>Y</v>
      </c>
      <c r="M8610" s="1" t="str">
        <f>IF(BART_Rides[[#This Row],[FirstLetter]]="Y","Yes","No")</f>
        <v>Yes</v>
      </c>
      <c r="N8610" s="1" t="str">
        <f>IF(OR(BART_Rides[[#This Row],[Station Code]]="EM", BART_Rides[[#This Row],[Station Code]]="MT", BART_Rides[[#This Row],[Station Code]]="PL", BART_Rides[[#This Row],[Station Code]]="CC"), "Yes", "No")</f>
        <v>No</v>
      </c>
    </row>
    <row r="8611" spans="6:14">
      <c r="F8611" s="3">
        <v>44411</v>
      </c>
      <c r="G8611" s="1" t="s">
        <v>45</v>
      </c>
      <c r="H8611" s="1" t="s">
        <v>105</v>
      </c>
      <c r="I8611" s="1">
        <v>1062</v>
      </c>
      <c r="J8611" s="1">
        <f>MONTH(BART_Rides[[#This Row],[Date]])</f>
        <v>8</v>
      </c>
      <c r="K8611" s="1">
        <f>WEEKDAY(BART_Rides[[#This Row],[Date]],2)</f>
        <v>2</v>
      </c>
      <c r="L8611" s="1" t="str">
        <f>LEFT(BART_Rides[[#This Row],[Lines]],1)</f>
        <v>Y</v>
      </c>
      <c r="M8611" s="1" t="str">
        <f>IF(BART_Rides[[#This Row],[FirstLetter]]="Y","Yes","No")</f>
        <v>Yes</v>
      </c>
      <c r="N8611" s="1" t="str">
        <f>IF(OR(BART_Rides[[#This Row],[Station Code]]="EM", BART_Rides[[#This Row],[Station Code]]="MT", BART_Rides[[#This Row],[Station Code]]="PL", BART_Rides[[#This Row],[Station Code]]="CC"), "Yes", "No")</f>
        <v>No</v>
      </c>
    </row>
    <row r="8612" spans="6:14">
      <c r="F8612" s="3">
        <v>44412</v>
      </c>
      <c r="G8612" s="1" t="s">
        <v>45</v>
      </c>
      <c r="H8612" s="1" t="s">
        <v>105</v>
      </c>
      <c r="I8612" s="1">
        <v>1064</v>
      </c>
      <c r="J8612" s="1">
        <f>MONTH(BART_Rides[[#This Row],[Date]])</f>
        <v>8</v>
      </c>
      <c r="K8612" s="1">
        <f>WEEKDAY(BART_Rides[[#This Row],[Date]],2)</f>
        <v>3</v>
      </c>
      <c r="L8612" s="1" t="str">
        <f>LEFT(BART_Rides[[#This Row],[Lines]],1)</f>
        <v>Y</v>
      </c>
      <c r="M8612" s="1" t="str">
        <f>IF(BART_Rides[[#This Row],[FirstLetter]]="Y","Yes","No")</f>
        <v>Yes</v>
      </c>
      <c r="N8612" s="1" t="str">
        <f>IF(OR(BART_Rides[[#This Row],[Station Code]]="EM", BART_Rides[[#This Row],[Station Code]]="MT", BART_Rides[[#This Row],[Station Code]]="PL", BART_Rides[[#This Row],[Station Code]]="CC"), "Yes", "No")</f>
        <v>No</v>
      </c>
    </row>
    <row r="8613" spans="6:14">
      <c r="F8613" s="3">
        <v>44413</v>
      </c>
      <c r="G8613" s="1" t="s">
        <v>45</v>
      </c>
      <c r="H8613" s="1" t="s">
        <v>105</v>
      </c>
      <c r="I8613" s="1">
        <v>1044</v>
      </c>
      <c r="J8613" s="1">
        <f>MONTH(BART_Rides[[#This Row],[Date]])</f>
        <v>8</v>
      </c>
      <c r="K8613" s="1">
        <f>WEEKDAY(BART_Rides[[#This Row],[Date]],2)</f>
        <v>4</v>
      </c>
      <c r="L8613" s="1" t="str">
        <f>LEFT(BART_Rides[[#This Row],[Lines]],1)</f>
        <v>Y</v>
      </c>
      <c r="M8613" s="1" t="str">
        <f>IF(BART_Rides[[#This Row],[FirstLetter]]="Y","Yes","No")</f>
        <v>Yes</v>
      </c>
      <c r="N8613" s="1" t="str">
        <f>IF(OR(BART_Rides[[#This Row],[Station Code]]="EM", BART_Rides[[#This Row],[Station Code]]="MT", BART_Rides[[#This Row],[Station Code]]="PL", BART_Rides[[#This Row],[Station Code]]="CC"), "Yes", "No")</f>
        <v>No</v>
      </c>
    </row>
    <row r="8614" spans="6:14">
      <c r="F8614" s="3">
        <v>44414</v>
      </c>
      <c r="G8614" s="1" t="s">
        <v>45</v>
      </c>
      <c r="H8614" s="1" t="s">
        <v>105</v>
      </c>
      <c r="I8614" s="1">
        <v>1100</v>
      </c>
      <c r="J8614" s="1">
        <f>MONTH(BART_Rides[[#This Row],[Date]])</f>
        <v>8</v>
      </c>
      <c r="K8614" s="1">
        <f>WEEKDAY(BART_Rides[[#This Row],[Date]],2)</f>
        <v>5</v>
      </c>
      <c r="L8614" s="1" t="str">
        <f>LEFT(BART_Rides[[#This Row],[Lines]],1)</f>
        <v>Y</v>
      </c>
      <c r="M8614" s="1" t="str">
        <f>IF(BART_Rides[[#This Row],[FirstLetter]]="Y","Yes","No")</f>
        <v>Yes</v>
      </c>
      <c r="N8614" s="1" t="str">
        <f>IF(OR(BART_Rides[[#This Row],[Station Code]]="EM", BART_Rides[[#This Row],[Station Code]]="MT", BART_Rides[[#This Row],[Station Code]]="PL", BART_Rides[[#This Row],[Station Code]]="CC"), "Yes", "No")</f>
        <v>No</v>
      </c>
    </row>
    <row r="8615" spans="6:14">
      <c r="F8615" s="3">
        <v>44415</v>
      </c>
      <c r="G8615" s="1" t="s">
        <v>45</v>
      </c>
      <c r="H8615" s="1" t="s">
        <v>105</v>
      </c>
      <c r="I8615" s="1">
        <v>784</v>
      </c>
      <c r="J8615" s="1">
        <f>MONTH(BART_Rides[[#This Row],[Date]])</f>
        <v>8</v>
      </c>
      <c r="K8615" s="1">
        <f>WEEKDAY(BART_Rides[[#This Row],[Date]],2)</f>
        <v>6</v>
      </c>
      <c r="L8615" s="1" t="str">
        <f>LEFT(BART_Rides[[#This Row],[Lines]],1)</f>
        <v>Y</v>
      </c>
      <c r="M8615" s="1" t="str">
        <f>IF(BART_Rides[[#This Row],[FirstLetter]]="Y","Yes","No")</f>
        <v>Yes</v>
      </c>
      <c r="N8615" s="1" t="str">
        <f>IF(OR(BART_Rides[[#This Row],[Station Code]]="EM", BART_Rides[[#This Row],[Station Code]]="MT", BART_Rides[[#This Row],[Station Code]]="PL", BART_Rides[[#This Row],[Station Code]]="CC"), "Yes", "No")</f>
        <v>No</v>
      </c>
    </row>
    <row r="8616" spans="6:14">
      <c r="F8616" s="3">
        <v>44416</v>
      </c>
      <c r="G8616" s="1" t="s">
        <v>45</v>
      </c>
      <c r="H8616" s="1" t="s">
        <v>105</v>
      </c>
      <c r="I8616" s="1">
        <v>681</v>
      </c>
      <c r="J8616" s="1">
        <f>MONTH(BART_Rides[[#This Row],[Date]])</f>
        <v>8</v>
      </c>
      <c r="K8616" s="1">
        <f>WEEKDAY(BART_Rides[[#This Row],[Date]],2)</f>
        <v>7</v>
      </c>
      <c r="L8616" s="1" t="str">
        <f>LEFT(BART_Rides[[#This Row],[Lines]],1)</f>
        <v>Y</v>
      </c>
      <c r="M8616" s="1" t="str">
        <f>IF(BART_Rides[[#This Row],[FirstLetter]]="Y","Yes","No")</f>
        <v>Yes</v>
      </c>
      <c r="N8616" s="1" t="str">
        <f>IF(OR(BART_Rides[[#This Row],[Station Code]]="EM", BART_Rides[[#This Row],[Station Code]]="MT", BART_Rides[[#This Row],[Station Code]]="PL", BART_Rides[[#This Row],[Station Code]]="CC"), "Yes", "No")</f>
        <v>No</v>
      </c>
    </row>
    <row r="8617" spans="6:14">
      <c r="F8617" s="3">
        <v>44417</v>
      </c>
      <c r="G8617" s="1" t="s">
        <v>45</v>
      </c>
      <c r="H8617" s="1" t="s">
        <v>105</v>
      </c>
      <c r="I8617" s="1">
        <v>909</v>
      </c>
      <c r="J8617" s="1">
        <f>MONTH(BART_Rides[[#This Row],[Date]])</f>
        <v>8</v>
      </c>
      <c r="K8617" s="1">
        <f>WEEKDAY(BART_Rides[[#This Row],[Date]],2)</f>
        <v>1</v>
      </c>
      <c r="L8617" s="1" t="str">
        <f>LEFT(BART_Rides[[#This Row],[Lines]],1)</f>
        <v>Y</v>
      </c>
      <c r="M8617" s="1" t="str">
        <f>IF(BART_Rides[[#This Row],[FirstLetter]]="Y","Yes","No")</f>
        <v>Yes</v>
      </c>
      <c r="N8617" s="1" t="str">
        <f>IF(OR(BART_Rides[[#This Row],[Station Code]]="EM", BART_Rides[[#This Row],[Station Code]]="MT", BART_Rides[[#This Row],[Station Code]]="PL", BART_Rides[[#This Row],[Station Code]]="CC"), "Yes", "No")</f>
        <v>No</v>
      </c>
    </row>
    <row r="8618" spans="6:14">
      <c r="F8618" s="3">
        <v>44418</v>
      </c>
      <c r="G8618" s="1" t="s">
        <v>45</v>
      </c>
      <c r="H8618" s="1" t="s">
        <v>105</v>
      </c>
      <c r="I8618" s="1">
        <v>1091</v>
      </c>
      <c r="J8618" s="1">
        <f>MONTH(BART_Rides[[#This Row],[Date]])</f>
        <v>8</v>
      </c>
      <c r="K8618" s="1">
        <f>WEEKDAY(BART_Rides[[#This Row],[Date]],2)</f>
        <v>2</v>
      </c>
      <c r="L8618" s="1" t="str">
        <f>LEFT(BART_Rides[[#This Row],[Lines]],1)</f>
        <v>Y</v>
      </c>
      <c r="M8618" s="1" t="str">
        <f>IF(BART_Rides[[#This Row],[FirstLetter]]="Y","Yes","No")</f>
        <v>Yes</v>
      </c>
      <c r="N8618" s="1" t="str">
        <f>IF(OR(BART_Rides[[#This Row],[Station Code]]="EM", BART_Rides[[#This Row],[Station Code]]="MT", BART_Rides[[#This Row],[Station Code]]="PL", BART_Rides[[#This Row],[Station Code]]="CC"), "Yes", "No")</f>
        <v>No</v>
      </c>
    </row>
    <row r="8619" spans="6:14">
      <c r="F8619" s="3">
        <v>44419</v>
      </c>
      <c r="G8619" s="1" t="s">
        <v>45</v>
      </c>
      <c r="H8619" s="1" t="s">
        <v>105</v>
      </c>
      <c r="I8619" s="1">
        <v>1121</v>
      </c>
      <c r="J8619" s="1">
        <f>MONTH(BART_Rides[[#This Row],[Date]])</f>
        <v>8</v>
      </c>
      <c r="K8619" s="1">
        <f>WEEKDAY(BART_Rides[[#This Row],[Date]],2)</f>
        <v>3</v>
      </c>
      <c r="L8619" s="1" t="str">
        <f>LEFT(BART_Rides[[#This Row],[Lines]],1)</f>
        <v>Y</v>
      </c>
      <c r="M8619" s="1" t="str">
        <f>IF(BART_Rides[[#This Row],[FirstLetter]]="Y","Yes","No")</f>
        <v>Yes</v>
      </c>
      <c r="N8619" s="1" t="str">
        <f>IF(OR(BART_Rides[[#This Row],[Station Code]]="EM", BART_Rides[[#This Row],[Station Code]]="MT", BART_Rides[[#This Row],[Station Code]]="PL", BART_Rides[[#This Row],[Station Code]]="CC"), "Yes", "No")</f>
        <v>No</v>
      </c>
    </row>
    <row r="8620" spans="6:14">
      <c r="F8620" s="3">
        <v>44420</v>
      </c>
      <c r="G8620" s="1" t="s">
        <v>45</v>
      </c>
      <c r="H8620" s="1" t="s">
        <v>105</v>
      </c>
      <c r="I8620" s="1">
        <v>1132</v>
      </c>
      <c r="J8620" s="1">
        <f>MONTH(BART_Rides[[#This Row],[Date]])</f>
        <v>8</v>
      </c>
      <c r="K8620" s="1">
        <f>WEEKDAY(BART_Rides[[#This Row],[Date]],2)</f>
        <v>4</v>
      </c>
      <c r="L8620" s="1" t="str">
        <f>LEFT(BART_Rides[[#This Row],[Lines]],1)</f>
        <v>Y</v>
      </c>
      <c r="M8620" s="1" t="str">
        <f>IF(BART_Rides[[#This Row],[FirstLetter]]="Y","Yes","No")</f>
        <v>Yes</v>
      </c>
      <c r="N8620" s="1" t="str">
        <f>IF(OR(BART_Rides[[#This Row],[Station Code]]="EM", BART_Rides[[#This Row],[Station Code]]="MT", BART_Rides[[#This Row],[Station Code]]="PL", BART_Rides[[#This Row],[Station Code]]="CC"), "Yes", "No")</f>
        <v>No</v>
      </c>
    </row>
    <row r="8621" spans="6:14">
      <c r="F8621" s="3">
        <v>44421</v>
      </c>
      <c r="G8621" s="1" t="s">
        <v>45</v>
      </c>
      <c r="H8621" s="1" t="s">
        <v>105</v>
      </c>
      <c r="I8621" s="1">
        <v>1117</v>
      </c>
      <c r="J8621" s="1">
        <f>MONTH(BART_Rides[[#This Row],[Date]])</f>
        <v>8</v>
      </c>
      <c r="K8621" s="1">
        <f>WEEKDAY(BART_Rides[[#This Row],[Date]],2)</f>
        <v>5</v>
      </c>
      <c r="L8621" s="1" t="str">
        <f>LEFT(BART_Rides[[#This Row],[Lines]],1)</f>
        <v>Y</v>
      </c>
      <c r="M8621" s="1" t="str">
        <f>IF(BART_Rides[[#This Row],[FirstLetter]]="Y","Yes","No")</f>
        <v>Yes</v>
      </c>
      <c r="N8621" s="1" t="str">
        <f>IF(OR(BART_Rides[[#This Row],[Station Code]]="EM", BART_Rides[[#This Row],[Station Code]]="MT", BART_Rides[[#This Row],[Station Code]]="PL", BART_Rides[[#This Row],[Station Code]]="CC"), "Yes", "No")</f>
        <v>No</v>
      </c>
    </row>
    <row r="8622" spans="6:14">
      <c r="F8622" s="3">
        <v>44422</v>
      </c>
      <c r="G8622" s="1" t="s">
        <v>45</v>
      </c>
      <c r="H8622" s="1" t="s">
        <v>105</v>
      </c>
      <c r="I8622" s="1">
        <v>904</v>
      </c>
      <c r="J8622" s="1">
        <f>MONTH(BART_Rides[[#This Row],[Date]])</f>
        <v>8</v>
      </c>
      <c r="K8622" s="1">
        <f>WEEKDAY(BART_Rides[[#This Row],[Date]],2)</f>
        <v>6</v>
      </c>
      <c r="L8622" s="1" t="str">
        <f>LEFT(BART_Rides[[#This Row],[Lines]],1)</f>
        <v>Y</v>
      </c>
      <c r="M8622" s="1" t="str">
        <f>IF(BART_Rides[[#This Row],[FirstLetter]]="Y","Yes","No")</f>
        <v>Yes</v>
      </c>
      <c r="N8622" s="1" t="str">
        <f>IF(OR(BART_Rides[[#This Row],[Station Code]]="EM", BART_Rides[[#This Row],[Station Code]]="MT", BART_Rides[[#This Row],[Station Code]]="PL", BART_Rides[[#This Row],[Station Code]]="CC"), "Yes", "No")</f>
        <v>No</v>
      </c>
    </row>
    <row r="8623" spans="6:14">
      <c r="F8623" s="3">
        <v>44423</v>
      </c>
      <c r="G8623" s="1" t="s">
        <v>45</v>
      </c>
      <c r="H8623" s="1" t="s">
        <v>105</v>
      </c>
      <c r="I8623" s="1">
        <v>670</v>
      </c>
      <c r="J8623" s="1">
        <f>MONTH(BART_Rides[[#This Row],[Date]])</f>
        <v>8</v>
      </c>
      <c r="K8623" s="1">
        <f>WEEKDAY(BART_Rides[[#This Row],[Date]],2)</f>
        <v>7</v>
      </c>
      <c r="L8623" s="1" t="str">
        <f>LEFT(BART_Rides[[#This Row],[Lines]],1)</f>
        <v>Y</v>
      </c>
      <c r="M8623" s="1" t="str">
        <f>IF(BART_Rides[[#This Row],[FirstLetter]]="Y","Yes","No")</f>
        <v>Yes</v>
      </c>
      <c r="N8623" s="1" t="str">
        <f>IF(OR(BART_Rides[[#This Row],[Station Code]]="EM", BART_Rides[[#This Row],[Station Code]]="MT", BART_Rides[[#This Row],[Station Code]]="PL", BART_Rides[[#This Row],[Station Code]]="CC"), "Yes", "No")</f>
        <v>No</v>
      </c>
    </row>
    <row r="8624" spans="6:14">
      <c r="F8624" s="3">
        <v>44424</v>
      </c>
      <c r="G8624" s="1" t="s">
        <v>45</v>
      </c>
      <c r="H8624" s="1" t="s">
        <v>105</v>
      </c>
      <c r="I8624" s="1">
        <v>1058</v>
      </c>
      <c r="J8624" s="1">
        <f>MONTH(BART_Rides[[#This Row],[Date]])</f>
        <v>8</v>
      </c>
      <c r="K8624" s="1">
        <f>WEEKDAY(BART_Rides[[#This Row],[Date]],2)</f>
        <v>1</v>
      </c>
      <c r="L8624" s="1" t="str">
        <f>LEFT(BART_Rides[[#This Row],[Lines]],1)</f>
        <v>Y</v>
      </c>
      <c r="M8624" s="1" t="str">
        <f>IF(BART_Rides[[#This Row],[FirstLetter]]="Y","Yes","No")</f>
        <v>Yes</v>
      </c>
      <c r="N8624" s="1" t="str">
        <f>IF(OR(BART_Rides[[#This Row],[Station Code]]="EM", BART_Rides[[#This Row],[Station Code]]="MT", BART_Rides[[#This Row],[Station Code]]="PL", BART_Rides[[#This Row],[Station Code]]="CC"), "Yes", "No")</f>
        <v>No</v>
      </c>
    </row>
    <row r="8625" spans="6:14">
      <c r="F8625" s="3">
        <v>44425</v>
      </c>
      <c r="G8625" s="1" t="s">
        <v>45</v>
      </c>
      <c r="H8625" s="1" t="s">
        <v>105</v>
      </c>
      <c r="I8625" s="1">
        <v>1205</v>
      </c>
      <c r="J8625" s="1">
        <f>MONTH(BART_Rides[[#This Row],[Date]])</f>
        <v>8</v>
      </c>
      <c r="K8625" s="1">
        <f>WEEKDAY(BART_Rides[[#This Row],[Date]],2)</f>
        <v>2</v>
      </c>
      <c r="L8625" s="1" t="str">
        <f>LEFT(BART_Rides[[#This Row],[Lines]],1)</f>
        <v>Y</v>
      </c>
      <c r="M8625" s="1" t="str">
        <f>IF(BART_Rides[[#This Row],[FirstLetter]]="Y","Yes","No")</f>
        <v>Yes</v>
      </c>
      <c r="N8625" s="1" t="str">
        <f>IF(OR(BART_Rides[[#This Row],[Station Code]]="EM", BART_Rides[[#This Row],[Station Code]]="MT", BART_Rides[[#This Row],[Station Code]]="PL", BART_Rides[[#This Row],[Station Code]]="CC"), "Yes", "No")</f>
        <v>No</v>
      </c>
    </row>
    <row r="8626" spans="6:14">
      <c r="F8626" s="3">
        <v>44426</v>
      </c>
      <c r="G8626" s="1" t="s">
        <v>45</v>
      </c>
      <c r="H8626" s="1" t="s">
        <v>105</v>
      </c>
      <c r="I8626" s="1">
        <v>1219</v>
      </c>
      <c r="J8626" s="1">
        <f>MONTH(BART_Rides[[#This Row],[Date]])</f>
        <v>8</v>
      </c>
      <c r="K8626" s="1">
        <f>WEEKDAY(BART_Rides[[#This Row],[Date]],2)</f>
        <v>3</v>
      </c>
      <c r="L8626" s="1" t="str">
        <f>LEFT(BART_Rides[[#This Row],[Lines]],1)</f>
        <v>Y</v>
      </c>
      <c r="M8626" s="1" t="str">
        <f>IF(BART_Rides[[#This Row],[FirstLetter]]="Y","Yes","No")</f>
        <v>Yes</v>
      </c>
      <c r="N8626" s="1" t="str">
        <f>IF(OR(BART_Rides[[#This Row],[Station Code]]="EM", BART_Rides[[#This Row],[Station Code]]="MT", BART_Rides[[#This Row],[Station Code]]="PL", BART_Rides[[#This Row],[Station Code]]="CC"), "Yes", "No")</f>
        <v>No</v>
      </c>
    </row>
    <row r="8627" spans="6:14">
      <c r="F8627" s="3">
        <v>44427</v>
      </c>
      <c r="G8627" s="1" t="s">
        <v>45</v>
      </c>
      <c r="H8627" s="1" t="s">
        <v>105</v>
      </c>
      <c r="I8627" s="1">
        <v>1243</v>
      </c>
      <c r="J8627" s="1">
        <f>MONTH(BART_Rides[[#This Row],[Date]])</f>
        <v>8</v>
      </c>
      <c r="K8627" s="1">
        <f>WEEKDAY(BART_Rides[[#This Row],[Date]],2)</f>
        <v>4</v>
      </c>
      <c r="L8627" s="1" t="str">
        <f>LEFT(BART_Rides[[#This Row],[Lines]],1)</f>
        <v>Y</v>
      </c>
      <c r="M8627" s="1" t="str">
        <f>IF(BART_Rides[[#This Row],[FirstLetter]]="Y","Yes","No")</f>
        <v>Yes</v>
      </c>
      <c r="N8627" s="1" t="str">
        <f>IF(OR(BART_Rides[[#This Row],[Station Code]]="EM", BART_Rides[[#This Row],[Station Code]]="MT", BART_Rides[[#This Row],[Station Code]]="PL", BART_Rides[[#This Row],[Station Code]]="CC"), "Yes", "No")</f>
        <v>No</v>
      </c>
    </row>
    <row r="8628" spans="6:14">
      <c r="F8628" s="3">
        <v>44428</v>
      </c>
      <c r="G8628" s="1" t="s">
        <v>45</v>
      </c>
      <c r="H8628" s="1" t="s">
        <v>105</v>
      </c>
      <c r="I8628" s="1">
        <v>1254</v>
      </c>
      <c r="J8628" s="1">
        <f>MONTH(BART_Rides[[#This Row],[Date]])</f>
        <v>8</v>
      </c>
      <c r="K8628" s="1">
        <f>WEEKDAY(BART_Rides[[#This Row],[Date]],2)</f>
        <v>5</v>
      </c>
      <c r="L8628" s="1" t="str">
        <f>LEFT(BART_Rides[[#This Row],[Lines]],1)</f>
        <v>Y</v>
      </c>
      <c r="M8628" s="1" t="str">
        <f>IF(BART_Rides[[#This Row],[FirstLetter]]="Y","Yes","No")</f>
        <v>Yes</v>
      </c>
      <c r="N8628" s="1" t="str">
        <f>IF(OR(BART_Rides[[#This Row],[Station Code]]="EM", BART_Rides[[#This Row],[Station Code]]="MT", BART_Rides[[#This Row],[Station Code]]="PL", BART_Rides[[#This Row],[Station Code]]="CC"), "Yes", "No")</f>
        <v>No</v>
      </c>
    </row>
    <row r="8629" spans="6:14">
      <c r="F8629" s="3">
        <v>44429</v>
      </c>
      <c r="G8629" s="1" t="s">
        <v>45</v>
      </c>
      <c r="H8629" s="1" t="s">
        <v>105</v>
      </c>
      <c r="I8629" s="1">
        <v>826</v>
      </c>
      <c r="J8629" s="1">
        <f>MONTH(BART_Rides[[#This Row],[Date]])</f>
        <v>8</v>
      </c>
      <c r="K8629" s="1">
        <f>WEEKDAY(BART_Rides[[#This Row],[Date]],2)</f>
        <v>6</v>
      </c>
      <c r="L8629" s="1" t="str">
        <f>LEFT(BART_Rides[[#This Row],[Lines]],1)</f>
        <v>Y</v>
      </c>
      <c r="M8629" s="1" t="str">
        <f>IF(BART_Rides[[#This Row],[FirstLetter]]="Y","Yes","No")</f>
        <v>Yes</v>
      </c>
      <c r="N8629" s="1" t="str">
        <f>IF(OR(BART_Rides[[#This Row],[Station Code]]="EM", BART_Rides[[#This Row],[Station Code]]="MT", BART_Rides[[#This Row],[Station Code]]="PL", BART_Rides[[#This Row],[Station Code]]="CC"), "Yes", "No")</f>
        <v>No</v>
      </c>
    </row>
    <row r="8630" spans="6:14">
      <c r="F8630" s="3">
        <v>44430</v>
      </c>
      <c r="G8630" s="1" t="s">
        <v>45</v>
      </c>
      <c r="H8630" s="1" t="s">
        <v>105</v>
      </c>
      <c r="I8630" s="1">
        <v>861</v>
      </c>
      <c r="J8630" s="1">
        <f>MONTH(BART_Rides[[#This Row],[Date]])</f>
        <v>8</v>
      </c>
      <c r="K8630" s="1">
        <f>WEEKDAY(BART_Rides[[#This Row],[Date]],2)</f>
        <v>7</v>
      </c>
      <c r="L8630" s="1" t="str">
        <f>LEFT(BART_Rides[[#This Row],[Lines]],1)</f>
        <v>Y</v>
      </c>
      <c r="M8630" s="1" t="str">
        <f>IF(BART_Rides[[#This Row],[FirstLetter]]="Y","Yes","No")</f>
        <v>Yes</v>
      </c>
      <c r="N8630" s="1" t="str">
        <f>IF(OR(BART_Rides[[#This Row],[Station Code]]="EM", BART_Rides[[#This Row],[Station Code]]="MT", BART_Rides[[#This Row],[Station Code]]="PL", BART_Rides[[#This Row],[Station Code]]="CC"), "Yes", "No")</f>
        <v>No</v>
      </c>
    </row>
    <row r="8631" spans="6:14">
      <c r="F8631" s="3">
        <v>44431</v>
      </c>
      <c r="G8631" s="1" t="s">
        <v>45</v>
      </c>
      <c r="H8631" s="1" t="s">
        <v>105</v>
      </c>
      <c r="I8631" s="1">
        <v>1095</v>
      </c>
      <c r="J8631" s="1">
        <f>MONTH(BART_Rides[[#This Row],[Date]])</f>
        <v>8</v>
      </c>
      <c r="K8631" s="1">
        <f>WEEKDAY(BART_Rides[[#This Row],[Date]],2)</f>
        <v>1</v>
      </c>
      <c r="L8631" s="1" t="str">
        <f>LEFT(BART_Rides[[#This Row],[Lines]],1)</f>
        <v>Y</v>
      </c>
      <c r="M8631" s="1" t="str">
        <f>IF(BART_Rides[[#This Row],[FirstLetter]]="Y","Yes","No")</f>
        <v>Yes</v>
      </c>
      <c r="N8631" s="1" t="str">
        <f>IF(OR(BART_Rides[[#This Row],[Station Code]]="EM", BART_Rides[[#This Row],[Station Code]]="MT", BART_Rides[[#This Row],[Station Code]]="PL", BART_Rides[[#This Row],[Station Code]]="CC"), "Yes", "No")</f>
        <v>No</v>
      </c>
    </row>
    <row r="8632" spans="6:14">
      <c r="F8632" s="3">
        <v>44432</v>
      </c>
      <c r="G8632" s="1" t="s">
        <v>45</v>
      </c>
      <c r="H8632" s="1" t="s">
        <v>105</v>
      </c>
      <c r="I8632" s="1">
        <v>1160</v>
      </c>
      <c r="J8632" s="1">
        <f>MONTH(BART_Rides[[#This Row],[Date]])</f>
        <v>8</v>
      </c>
      <c r="K8632" s="1">
        <f>WEEKDAY(BART_Rides[[#This Row],[Date]],2)</f>
        <v>2</v>
      </c>
      <c r="L8632" s="1" t="str">
        <f>LEFT(BART_Rides[[#This Row],[Lines]],1)</f>
        <v>Y</v>
      </c>
      <c r="M8632" s="1" t="str">
        <f>IF(BART_Rides[[#This Row],[FirstLetter]]="Y","Yes","No")</f>
        <v>Yes</v>
      </c>
      <c r="N8632" s="1" t="str">
        <f>IF(OR(BART_Rides[[#This Row],[Station Code]]="EM", BART_Rides[[#This Row],[Station Code]]="MT", BART_Rides[[#This Row],[Station Code]]="PL", BART_Rides[[#This Row],[Station Code]]="CC"), "Yes", "No")</f>
        <v>No</v>
      </c>
    </row>
    <row r="8633" spans="6:14">
      <c r="F8633" s="3">
        <v>44433</v>
      </c>
      <c r="G8633" s="1" t="s">
        <v>45</v>
      </c>
      <c r="H8633" s="1" t="s">
        <v>105</v>
      </c>
      <c r="I8633" s="1">
        <v>1219</v>
      </c>
      <c r="J8633" s="1">
        <f>MONTH(BART_Rides[[#This Row],[Date]])</f>
        <v>8</v>
      </c>
      <c r="K8633" s="1">
        <f>WEEKDAY(BART_Rides[[#This Row],[Date]],2)</f>
        <v>3</v>
      </c>
      <c r="L8633" s="1" t="str">
        <f>LEFT(BART_Rides[[#This Row],[Lines]],1)</f>
        <v>Y</v>
      </c>
      <c r="M8633" s="1" t="str">
        <f>IF(BART_Rides[[#This Row],[FirstLetter]]="Y","Yes","No")</f>
        <v>Yes</v>
      </c>
      <c r="N8633" s="1" t="str">
        <f>IF(OR(BART_Rides[[#This Row],[Station Code]]="EM", BART_Rides[[#This Row],[Station Code]]="MT", BART_Rides[[#This Row],[Station Code]]="PL", BART_Rides[[#This Row],[Station Code]]="CC"), "Yes", "No")</f>
        <v>No</v>
      </c>
    </row>
    <row r="8634" spans="6:14">
      <c r="F8634" s="3">
        <v>44434</v>
      </c>
      <c r="G8634" s="1" t="s">
        <v>45</v>
      </c>
      <c r="H8634" s="1" t="s">
        <v>105</v>
      </c>
      <c r="I8634" s="1">
        <v>1268</v>
      </c>
      <c r="J8634" s="1">
        <f>MONTH(BART_Rides[[#This Row],[Date]])</f>
        <v>8</v>
      </c>
      <c r="K8634" s="1">
        <f>WEEKDAY(BART_Rides[[#This Row],[Date]],2)</f>
        <v>4</v>
      </c>
      <c r="L8634" s="1" t="str">
        <f>LEFT(BART_Rides[[#This Row],[Lines]],1)</f>
        <v>Y</v>
      </c>
      <c r="M8634" s="1" t="str">
        <f>IF(BART_Rides[[#This Row],[FirstLetter]]="Y","Yes","No")</f>
        <v>Yes</v>
      </c>
      <c r="N8634" s="1" t="str">
        <f>IF(OR(BART_Rides[[#This Row],[Station Code]]="EM", BART_Rides[[#This Row],[Station Code]]="MT", BART_Rides[[#This Row],[Station Code]]="PL", BART_Rides[[#This Row],[Station Code]]="CC"), "Yes", "No")</f>
        <v>No</v>
      </c>
    </row>
    <row r="8635" spans="6:14">
      <c r="F8635" s="3">
        <v>44435</v>
      </c>
      <c r="G8635" s="1" t="s">
        <v>45</v>
      </c>
      <c r="H8635" s="1" t="s">
        <v>105</v>
      </c>
      <c r="I8635" s="1">
        <v>1362</v>
      </c>
      <c r="J8635" s="1">
        <f>MONTH(BART_Rides[[#This Row],[Date]])</f>
        <v>8</v>
      </c>
      <c r="K8635" s="1">
        <f>WEEKDAY(BART_Rides[[#This Row],[Date]],2)</f>
        <v>5</v>
      </c>
      <c r="L8635" s="1" t="str">
        <f>LEFT(BART_Rides[[#This Row],[Lines]],1)</f>
        <v>Y</v>
      </c>
      <c r="M8635" s="1" t="str">
        <f>IF(BART_Rides[[#This Row],[FirstLetter]]="Y","Yes","No")</f>
        <v>Yes</v>
      </c>
      <c r="N8635" s="1" t="str">
        <f>IF(OR(BART_Rides[[#This Row],[Station Code]]="EM", BART_Rides[[#This Row],[Station Code]]="MT", BART_Rides[[#This Row],[Station Code]]="PL", BART_Rides[[#This Row],[Station Code]]="CC"), "Yes", "No")</f>
        <v>No</v>
      </c>
    </row>
    <row r="8636" spans="6:14">
      <c r="F8636" s="3">
        <v>44436</v>
      </c>
      <c r="G8636" s="1" t="s">
        <v>45</v>
      </c>
      <c r="H8636" s="1" t="s">
        <v>105</v>
      </c>
      <c r="I8636" s="1">
        <v>827</v>
      </c>
      <c r="J8636" s="1">
        <f>MONTH(BART_Rides[[#This Row],[Date]])</f>
        <v>8</v>
      </c>
      <c r="K8636" s="1">
        <f>WEEKDAY(BART_Rides[[#This Row],[Date]],2)</f>
        <v>6</v>
      </c>
      <c r="L8636" s="1" t="str">
        <f>LEFT(BART_Rides[[#This Row],[Lines]],1)</f>
        <v>Y</v>
      </c>
      <c r="M8636" s="1" t="str">
        <f>IF(BART_Rides[[#This Row],[FirstLetter]]="Y","Yes","No")</f>
        <v>Yes</v>
      </c>
      <c r="N8636" s="1" t="str">
        <f>IF(OR(BART_Rides[[#This Row],[Station Code]]="EM", BART_Rides[[#This Row],[Station Code]]="MT", BART_Rides[[#This Row],[Station Code]]="PL", BART_Rides[[#This Row],[Station Code]]="CC"), "Yes", "No")</f>
        <v>No</v>
      </c>
    </row>
    <row r="8637" spans="6:14">
      <c r="F8637" s="3">
        <v>44437</v>
      </c>
      <c r="G8637" s="1" t="s">
        <v>45</v>
      </c>
      <c r="H8637" s="1" t="s">
        <v>105</v>
      </c>
      <c r="I8637" s="1">
        <v>829</v>
      </c>
      <c r="J8637" s="1">
        <f>MONTH(BART_Rides[[#This Row],[Date]])</f>
        <v>8</v>
      </c>
      <c r="K8637" s="1">
        <f>WEEKDAY(BART_Rides[[#This Row],[Date]],2)</f>
        <v>7</v>
      </c>
      <c r="L8637" s="1" t="str">
        <f>LEFT(BART_Rides[[#This Row],[Lines]],1)</f>
        <v>Y</v>
      </c>
      <c r="M8637" s="1" t="str">
        <f>IF(BART_Rides[[#This Row],[FirstLetter]]="Y","Yes","No")</f>
        <v>Yes</v>
      </c>
      <c r="N8637" s="1" t="str">
        <f>IF(OR(BART_Rides[[#This Row],[Station Code]]="EM", BART_Rides[[#This Row],[Station Code]]="MT", BART_Rides[[#This Row],[Station Code]]="PL", BART_Rides[[#This Row],[Station Code]]="CC"), "Yes", "No")</f>
        <v>No</v>
      </c>
    </row>
    <row r="8638" spans="6:14">
      <c r="F8638" s="3">
        <v>44438</v>
      </c>
      <c r="G8638" s="1" t="s">
        <v>45</v>
      </c>
      <c r="H8638" s="1" t="s">
        <v>105</v>
      </c>
      <c r="I8638" s="1">
        <v>1089</v>
      </c>
      <c r="J8638" s="1">
        <f>MONTH(BART_Rides[[#This Row],[Date]])</f>
        <v>8</v>
      </c>
      <c r="K8638" s="1">
        <f>WEEKDAY(BART_Rides[[#This Row],[Date]],2)</f>
        <v>1</v>
      </c>
      <c r="L8638" s="1" t="str">
        <f>LEFT(BART_Rides[[#This Row],[Lines]],1)</f>
        <v>Y</v>
      </c>
      <c r="M8638" s="1" t="str">
        <f>IF(BART_Rides[[#This Row],[FirstLetter]]="Y","Yes","No")</f>
        <v>Yes</v>
      </c>
      <c r="N8638" s="1" t="str">
        <f>IF(OR(BART_Rides[[#This Row],[Station Code]]="EM", BART_Rides[[#This Row],[Station Code]]="MT", BART_Rides[[#This Row],[Station Code]]="PL", BART_Rides[[#This Row],[Station Code]]="CC"), "Yes", "No")</f>
        <v>No</v>
      </c>
    </row>
    <row r="8639" spans="6:14">
      <c r="F8639" s="3">
        <v>44439</v>
      </c>
      <c r="G8639" s="1" t="s">
        <v>45</v>
      </c>
      <c r="H8639" s="1" t="s">
        <v>105</v>
      </c>
      <c r="I8639" s="1">
        <v>1247</v>
      </c>
      <c r="J8639" s="1">
        <f>MONTH(BART_Rides[[#This Row],[Date]])</f>
        <v>8</v>
      </c>
      <c r="K8639" s="1">
        <f>WEEKDAY(BART_Rides[[#This Row],[Date]],2)</f>
        <v>2</v>
      </c>
      <c r="L8639" s="1" t="str">
        <f>LEFT(BART_Rides[[#This Row],[Lines]],1)</f>
        <v>Y</v>
      </c>
      <c r="M8639" s="1" t="str">
        <f>IF(BART_Rides[[#This Row],[FirstLetter]]="Y","Yes","No")</f>
        <v>Yes</v>
      </c>
      <c r="N8639" s="1" t="str">
        <f>IF(OR(BART_Rides[[#This Row],[Station Code]]="EM", BART_Rides[[#This Row],[Station Code]]="MT", BART_Rides[[#This Row],[Station Code]]="PL", BART_Rides[[#This Row],[Station Code]]="CC"), "Yes", "No")</f>
        <v>No</v>
      </c>
    </row>
    <row r="8640" spans="6:14">
      <c r="F8640" s="3">
        <v>44440</v>
      </c>
      <c r="G8640" s="1" t="s">
        <v>45</v>
      </c>
      <c r="H8640" s="1" t="s">
        <v>105</v>
      </c>
      <c r="I8640" s="1">
        <v>1213</v>
      </c>
      <c r="J8640" s="1">
        <f>MONTH(BART_Rides[[#This Row],[Date]])</f>
        <v>9</v>
      </c>
      <c r="K8640" s="1">
        <f>WEEKDAY(BART_Rides[[#This Row],[Date]],2)</f>
        <v>3</v>
      </c>
      <c r="L8640" s="1" t="str">
        <f>LEFT(BART_Rides[[#This Row],[Lines]],1)</f>
        <v>Y</v>
      </c>
      <c r="M8640" s="1" t="str">
        <f>IF(BART_Rides[[#This Row],[FirstLetter]]="Y","Yes","No")</f>
        <v>Yes</v>
      </c>
      <c r="N8640" s="1" t="str">
        <f>IF(OR(BART_Rides[[#This Row],[Station Code]]="EM", BART_Rides[[#This Row],[Station Code]]="MT", BART_Rides[[#This Row],[Station Code]]="PL", BART_Rides[[#This Row],[Station Code]]="CC"), "Yes", "No")</f>
        <v>No</v>
      </c>
    </row>
    <row r="8641" spans="6:14">
      <c r="F8641" s="3">
        <v>44441</v>
      </c>
      <c r="G8641" s="1" t="s">
        <v>45</v>
      </c>
      <c r="H8641" s="1" t="s">
        <v>105</v>
      </c>
      <c r="I8641" s="1">
        <v>1388</v>
      </c>
      <c r="J8641" s="1">
        <f>MONTH(BART_Rides[[#This Row],[Date]])</f>
        <v>9</v>
      </c>
      <c r="K8641" s="1">
        <f>WEEKDAY(BART_Rides[[#This Row],[Date]],2)</f>
        <v>4</v>
      </c>
      <c r="L8641" s="1" t="str">
        <f>LEFT(BART_Rides[[#This Row],[Lines]],1)</f>
        <v>Y</v>
      </c>
      <c r="M8641" s="1" t="str">
        <f>IF(BART_Rides[[#This Row],[FirstLetter]]="Y","Yes","No")</f>
        <v>Yes</v>
      </c>
      <c r="N8641" s="1" t="str">
        <f>IF(OR(BART_Rides[[#This Row],[Station Code]]="EM", BART_Rides[[#This Row],[Station Code]]="MT", BART_Rides[[#This Row],[Station Code]]="PL", BART_Rides[[#This Row],[Station Code]]="CC"), "Yes", "No")</f>
        <v>No</v>
      </c>
    </row>
    <row r="8642" spans="6:14">
      <c r="F8642" s="3">
        <v>44442</v>
      </c>
      <c r="G8642" s="1" t="s">
        <v>45</v>
      </c>
      <c r="H8642" s="1" t="s">
        <v>105</v>
      </c>
      <c r="I8642" s="1">
        <v>1350</v>
      </c>
      <c r="J8642" s="1">
        <f>MONTH(BART_Rides[[#This Row],[Date]])</f>
        <v>9</v>
      </c>
      <c r="K8642" s="1">
        <f>WEEKDAY(BART_Rides[[#This Row],[Date]],2)</f>
        <v>5</v>
      </c>
      <c r="L8642" s="1" t="str">
        <f>LEFT(BART_Rides[[#This Row],[Lines]],1)</f>
        <v>Y</v>
      </c>
      <c r="M8642" s="1" t="str">
        <f>IF(BART_Rides[[#This Row],[FirstLetter]]="Y","Yes","No")</f>
        <v>Yes</v>
      </c>
      <c r="N8642" s="1" t="str">
        <f>IF(OR(BART_Rides[[#This Row],[Station Code]]="EM", BART_Rides[[#This Row],[Station Code]]="MT", BART_Rides[[#This Row],[Station Code]]="PL", BART_Rides[[#This Row],[Station Code]]="CC"), "Yes", "No")</f>
        <v>No</v>
      </c>
    </row>
    <row r="8643" spans="6:14">
      <c r="F8643" s="3">
        <v>44443</v>
      </c>
      <c r="G8643" s="1" t="s">
        <v>45</v>
      </c>
      <c r="H8643" s="1" t="s">
        <v>105</v>
      </c>
      <c r="I8643" s="1">
        <v>972</v>
      </c>
      <c r="J8643" s="1">
        <f>MONTH(BART_Rides[[#This Row],[Date]])</f>
        <v>9</v>
      </c>
      <c r="K8643" s="1">
        <f>WEEKDAY(BART_Rides[[#This Row],[Date]],2)</f>
        <v>6</v>
      </c>
      <c r="L8643" s="1" t="str">
        <f>LEFT(BART_Rides[[#This Row],[Lines]],1)</f>
        <v>Y</v>
      </c>
      <c r="M8643" s="1" t="str">
        <f>IF(BART_Rides[[#This Row],[FirstLetter]]="Y","Yes","No")</f>
        <v>Yes</v>
      </c>
      <c r="N8643" s="1" t="str">
        <f>IF(OR(BART_Rides[[#This Row],[Station Code]]="EM", BART_Rides[[#This Row],[Station Code]]="MT", BART_Rides[[#This Row],[Station Code]]="PL", BART_Rides[[#This Row],[Station Code]]="CC"), "Yes", "No")</f>
        <v>No</v>
      </c>
    </row>
    <row r="8644" spans="6:14">
      <c r="F8644" s="3">
        <v>44444</v>
      </c>
      <c r="G8644" s="1" t="s">
        <v>45</v>
      </c>
      <c r="H8644" s="1" t="s">
        <v>105</v>
      </c>
      <c r="I8644" s="1">
        <v>945</v>
      </c>
      <c r="J8644" s="1">
        <f>MONTH(BART_Rides[[#This Row],[Date]])</f>
        <v>9</v>
      </c>
      <c r="K8644" s="1">
        <f>WEEKDAY(BART_Rides[[#This Row],[Date]],2)</f>
        <v>7</v>
      </c>
      <c r="L8644" s="1" t="str">
        <f>LEFT(BART_Rides[[#This Row],[Lines]],1)</f>
        <v>Y</v>
      </c>
      <c r="M8644" s="1" t="str">
        <f>IF(BART_Rides[[#This Row],[FirstLetter]]="Y","Yes","No")</f>
        <v>Yes</v>
      </c>
      <c r="N8644" s="1" t="str">
        <f>IF(OR(BART_Rides[[#This Row],[Station Code]]="EM", BART_Rides[[#This Row],[Station Code]]="MT", BART_Rides[[#This Row],[Station Code]]="PL", BART_Rides[[#This Row],[Station Code]]="CC"), "Yes", "No")</f>
        <v>No</v>
      </c>
    </row>
    <row r="8645" spans="6:14">
      <c r="F8645" s="3">
        <v>44445</v>
      </c>
      <c r="G8645" s="1" t="s">
        <v>45</v>
      </c>
      <c r="H8645" s="1" t="s">
        <v>105</v>
      </c>
      <c r="I8645" s="1">
        <v>728</v>
      </c>
      <c r="J8645" s="1">
        <f>MONTH(BART_Rides[[#This Row],[Date]])</f>
        <v>9</v>
      </c>
      <c r="K8645" s="1">
        <f>WEEKDAY(BART_Rides[[#This Row],[Date]],2)</f>
        <v>1</v>
      </c>
      <c r="L8645" s="1" t="str">
        <f>LEFT(BART_Rides[[#This Row],[Lines]],1)</f>
        <v>Y</v>
      </c>
      <c r="M8645" s="1" t="str">
        <f>IF(BART_Rides[[#This Row],[FirstLetter]]="Y","Yes","No")</f>
        <v>Yes</v>
      </c>
      <c r="N8645" s="1" t="str">
        <f>IF(OR(BART_Rides[[#This Row],[Station Code]]="EM", BART_Rides[[#This Row],[Station Code]]="MT", BART_Rides[[#This Row],[Station Code]]="PL", BART_Rides[[#This Row],[Station Code]]="CC"), "Yes", "No")</f>
        <v>No</v>
      </c>
    </row>
    <row r="8646" spans="6:14">
      <c r="F8646" s="3">
        <v>44446</v>
      </c>
      <c r="G8646" s="1" t="s">
        <v>45</v>
      </c>
      <c r="H8646" s="1" t="s">
        <v>105</v>
      </c>
      <c r="I8646" s="1">
        <v>1282</v>
      </c>
      <c r="J8646" s="1">
        <f>MONTH(BART_Rides[[#This Row],[Date]])</f>
        <v>9</v>
      </c>
      <c r="K8646" s="1">
        <f>WEEKDAY(BART_Rides[[#This Row],[Date]],2)</f>
        <v>2</v>
      </c>
      <c r="L8646" s="1" t="str">
        <f>LEFT(BART_Rides[[#This Row],[Lines]],1)</f>
        <v>Y</v>
      </c>
      <c r="M8646" s="1" t="str">
        <f>IF(BART_Rides[[#This Row],[FirstLetter]]="Y","Yes","No")</f>
        <v>Yes</v>
      </c>
      <c r="N8646" s="1" t="str">
        <f>IF(OR(BART_Rides[[#This Row],[Station Code]]="EM", BART_Rides[[#This Row],[Station Code]]="MT", BART_Rides[[#This Row],[Station Code]]="PL", BART_Rides[[#This Row],[Station Code]]="CC"), "Yes", "No")</f>
        <v>No</v>
      </c>
    </row>
    <row r="8647" spans="6:14">
      <c r="F8647" s="3">
        <v>44447</v>
      </c>
      <c r="G8647" s="1" t="s">
        <v>45</v>
      </c>
      <c r="H8647" s="1" t="s">
        <v>105</v>
      </c>
      <c r="I8647" s="1">
        <v>1291</v>
      </c>
      <c r="J8647" s="1">
        <f>MONTH(BART_Rides[[#This Row],[Date]])</f>
        <v>9</v>
      </c>
      <c r="K8647" s="1">
        <f>WEEKDAY(BART_Rides[[#This Row],[Date]],2)</f>
        <v>3</v>
      </c>
      <c r="L8647" s="1" t="str">
        <f>LEFT(BART_Rides[[#This Row],[Lines]],1)</f>
        <v>Y</v>
      </c>
      <c r="M8647" s="1" t="str">
        <f>IF(BART_Rides[[#This Row],[FirstLetter]]="Y","Yes","No")</f>
        <v>Yes</v>
      </c>
      <c r="N8647" s="1" t="str">
        <f>IF(OR(BART_Rides[[#This Row],[Station Code]]="EM", BART_Rides[[#This Row],[Station Code]]="MT", BART_Rides[[#This Row],[Station Code]]="PL", BART_Rides[[#This Row],[Station Code]]="CC"), "Yes", "No")</f>
        <v>No</v>
      </c>
    </row>
    <row r="8648" spans="6:14">
      <c r="F8648" s="3">
        <v>44448</v>
      </c>
      <c r="G8648" s="1" t="s">
        <v>45</v>
      </c>
      <c r="H8648" s="1" t="s">
        <v>105</v>
      </c>
      <c r="I8648" s="1">
        <v>1397</v>
      </c>
      <c r="J8648" s="1">
        <f>MONTH(BART_Rides[[#This Row],[Date]])</f>
        <v>9</v>
      </c>
      <c r="K8648" s="1">
        <f>WEEKDAY(BART_Rides[[#This Row],[Date]],2)</f>
        <v>4</v>
      </c>
      <c r="L8648" s="1" t="str">
        <f>LEFT(BART_Rides[[#This Row],[Lines]],1)</f>
        <v>Y</v>
      </c>
      <c r="M8648" s="1" t="str">
        <f>IF(BART_Rides[[#This Row],[FirstLetter]]="Y","Yes","No")</f>
        <v>Yes</v>
      </c>
      <c r="N8648" s="1" t="str">
        <f>IF(OR(BART_Rides[[#This Row],[Station Code]]="EM", BART_Rides[[#This Row],[Station Code]]="MT", BART_Rides[[#This Row],[Station Code]]="PL", BART_Rides[[#This Row],[Station Code]]="CC"), "Yes", "No")</f>
        <v>No</v>
      </c>
    </row>
    <row r="8649" spans="6:14">
      <c r="F8649" s="3">
        <v>44449</v>
      </c>
      <c r="G8649" s="1" t="s">
        <v>45</v>
      </c>
      <c r="H8649" s="1" t="s">
        <v>105</v>
      </c>
      <c r="I8649" s="1">
        <v>1409</v>
      </c>
      <c r="J8649" s="1">
        <f>MONTH(BART_Rides[[#This Row],[Date]])</f>
        <v>9</v>
      </c>
      <c r="K8649" s="1">
        <f>WEEKDAY(BART_Rides[[#This Row],[Date]],2)</f>
        <v>5</v>
      </c>
      <c r="L8649" s="1" t="str">
        <f>LEFT(BART_Rides[[#This Row],[Lines]],1)</f>
        <v>Y</v>
      </c>
      <c r="M8649" s="1" t="str">
        <f>IF(BART_Rides[[#This Row],[FirstLetter]]="Y","Yes","No")</f>
        <v>Yes</v>
      </c>
      <c r="N8649" s="1" t="str">
        <f>IF(OR(BART_Rides[[#This Row],[Station Code]]="EM", BART_Rides[[#This Row],[Station Code]]="MT", BART_Rides[[#This Row],[Station Code]]="PL", BART_Rides[[#This Row],[Station Code]]="CC"), "Yes", "No")</f>
        <v>No</v>
      </c>
    </row>
    <row r="8650" spans="6:14">
      <c r="F8650" s="3">
        <v>44450</v>
      </c>
      <c r="G8650" s="1" t="s">
        <v>45</v>
      </c>
      <c r="H8650" s="1" t="s">
        <v>105</v>
      </c>
      <c r="I8650" s="1">
        <v>943</v>
      </c>
      <c r="J8650" s="1">
        <f>MONTH(BART_Rides[[#This Row],[Date]])</f>
        <v>9</v>
      </c>
      <c r="K8650" s="1">
        <f>WEEKDAY(BART_Rides[[#This Row],[Date]],2)</f>
        <v>6</v>
      </c>
      <c r="L8650" s="1" t="str">
        <f>LEFT(BART_Rides[[#This Row],[Lines]],1)</f>
        <v>Y</v>
      </c>
      <c r="M8650" s="1" t="str">
        <f>IF(BART_Rides[[#This Row],[FirstLetter]]="Y","Yes","No")</f>
        <v>Yes</v>
      </c>
      <c r="N8650" s="1" t="str">
        <f>IF(OR(BART_Rides[[#This Row],[Station Code]]="EM", BART_Rides[[#This Row],[Station Code]]="MT", BART_Rides[[#This Row],[Station Code]]="PL", BART_Rides[[#This Row],[Station Code]]="CC"), "Yes", "No")</f>
        <v>No</v>
      </c>
    </row>
    <row r="8651" spans="6:14">
      <c r="F8651" s="3">
        <v>44451</v>
      </c>
      <c r="G8651" s="1" t="s">
        <v>45</v>
      </c>
      <c r="H8651" s="1" t="s">
        <v>105</v>
      </c>
      <c r="I8651" s="1">
        <v>845</v>
      </c>
      <c r="J8651" s="1">
        <f>MONTH(BART_Rides[[#This Row],[Date]])</f>
        <v>9</v>
      </c>
      <c r="K8651" s="1">
        <f>WEEKDAY(BART_Rides[[#This Row],[Date]],2)</f>
        <v>7</v>
      </c>
      <c r="L8651" s="1" t="str">
        <f>LEFT(BART_Rides[[#This Row],[Lines]],1)</f>
        <v>Y</v>
      </c>
      <c r="M8651" s="1" t="str">
        <f>IF(BART_Rides[[#This Row],[FirstLetter]]="Y","Yes","No")</f>
        <v>Yes</v>
      </c>
      <c r="N8651" s="1" t="str">
        <f>IF(OR(BART_Rides[[#This Row],[Station Code]]="EM", BART_Rides[[#This Row],[Station Code]]="MT", BART_Rides[[#This Row],[Station Code]]="PL", BART_Rides[[#This Row],[Station Code]]="CC"), "Yes", "No")</f>
        <v>No</v>
      </c>
    </row>
    <row r="8652" spans="6:14">
      <c r="F8652" s="3">
        <v>44452</v>
      </c>
      <c r="G8652" s="1" t="s">
        <v>45</v>
      </c>
      <c r="H8652" s="1" t="s">
        <v>105</v>
      </c>
      <c r="I8652" s="1">
        <v>1151</v>
      </c>
      <c r="J8652" s="1">
        <f>MONTH(BART_Rides[[#This Row],[Date]])</f>
        <v>9</v>
      </c>
      <c r="K8652" s="1">
        <f>WEEKDAY(BART_Rides[[#This Row],[Date]],2)</f>
        <v>1</v>
      </c>
      <c r="L8652" s="1" t="str">
        <f>LEFT(BART_Rides[[#This Row],[Lines]],1)</f>
        <v>Y</v>
      </c>
      <c r="M8652" s="1" t="str">
        <f>IF(BART_Rides[[#This Row],[FirstLetter]]="Y","Yes","No")</f>
        <v>Yes</v>
      </c>
      <c r="N8652" s="1" t="str">
        <f>IF(OR(BART_Rides[[#This Row],[Station Code]]="EM", BART_Rides[[#This Row],[Station Code]]="MT", BART_Rides[[#This Row],[Station Code]]="PL", BART_Rides[[#This Row],[Station Code]]="CC"), "Yes", "No")</f>
        <v>No</v>
      </c>
    </row>
    <row r="8653" spans="6:14">
      <c r="F8653" s="3">
        <v>44453</v>
      </c>
      <c r="G8653" s="1" t="s">
        <v>45</v>
      </c>
      <c r="H8653" s="1" t="s">
        <v>105</v>
      </c>
      <c r="I8653" s="1">
        <v>1337</v>
      </c>
      <c r="J8653" s="1">
        <f>MONTH(BART_Rides[[#This Row],[Date]])</f>
        <v>9</v>
      </c>
      <c r="K8653" s="1">
        <f>WEEKDAY(BART_Rides[[#This Row],[Date]],2)</f>
        <v>2</v>
      </c>
      <c r="L8653" s="1" t="str">
        <f>LEFT(BART_Rides[[#This Row],[Lines]],1)</f>
        <v>Y</v>
      </c>
      <c r="M8653" s="1" t="str">
        <f>IF(BART_Rides[[#This Row],[FirstLetter]]="Y","Yes","No")</f>
        <v>Yes</v>
      </c>
      <c r="N8653" s="1" t="str">
        <f>IF(OR(BART_Rides[[#This Row],[Station Code]]="EM", BART_Rides[[#This Row],[Station Code]]="MT", BART_Rides[[#This Row],[Station Code]]="PL", BART_Rides[[#This Row],[Station Code]]="CC"), "Yes", "No")</f>
        <v>No</v>
      </c>
    </row>
    <row r="8654" spans="6:14">
      <c r="F8654" s="3">
        <v>44454</v>
      </c>
      <c r="G8654" s="1" t="s">
        <v>45</v>
      </c>
      <c r="H8654" s="1" t="s">
        <v>105</v>
      </c>
      <c r="I8654" s="1">
        <v>1399</v>
      </c>
      <c r="J8654" s="1">
        <f>MONTH(BART_Rides[[#This Row],[Date]])</f>
        <v>9</v>
      </c>
      <c r="K8654" s="1">
        <f>WEEKDAY(BART_Rides[[#This Row],[Date]],2)</f>
        <v>3</v>
      </c>
      <c r="L8654" s="1" t="str">
        <f>LEFT(BART_Rides[[#This Row],[Lines]],1)</f>
        <v>Y</v>
      </c>
      <c r="M8654" s="1" t="str">
        <f>IF(BART_Rides[[#This Row],[FirstLetter]]="Y","Yes","No")</f>
        <v>Yes</v>
      </c>
      <c r="N8654" s="1" t="str">
        <f>IF(OR(BART_Rides[[#This Row],[Station Code]]="EM", BART_Rides[[#This Row],[Station Code]]="MT", BART_Rides[[#This Row],[Station Code]]="PL", BART_Rides[[#This Row],[Station Code]]="CC"), "Yes", "No")</f>
        <v>No</v>
      </c>
    </row>
    <row r="8655" spans="6:14">
      <c r="F8655" s="3">
        <v>44455</v>
      </c>
      <c r="G8655" s="1" t="s">
        <v>45</v>
      </c>
      <c r="H8655" s="1" t="s">
        <v>105</v>
      </c>
      <c r="I8655" s="1">
        <v>1372</v>
      </c>
      <c r="J8655" s="1">
        <f>MONTH(BART_Rides[[#This Row],[Date]])</f>
        <v>9</v>
      </c>
      <c r="K8655" s="1">
        <f>WEEKDAY(BART_Rides[[#This Row],[Date]],2)</f>
        <v>4</v>
      </c>
      <c r="L8655" s="1" t="str">
        <f>LEFT(BART_Rides[[#This Row],[Lines]],1)</f>
        <v>Y</v>
      </c>
      <c r="M8655" s="1" t="str">
        <f>IF(BART_Rides[[#This Row],[FirstLetter]]="Y","Yes","No")</f>
        <v>Yes</v>
      </c>
      <c r="N8655" s="1" t="str">
        <f>IF(OR(BART_Rides[[#This Row],[Station Code]]="EM", BART_Rides[[#This Row],[Station Code]]="MT", BART_Rides[[#This Row],[Station Code]]="PL", BART_Rides[[#This Row],[Station Code]]="CC"), "Yes", "No")</f>
        <v>No</v>
      </c>
    </row>
    <row r="8656" spans="6:14">
      <c r="F8656" s="3">
        <v>44456</v>
      </c>
      <c r="G8656" s="1" t="s">
        <v>45</v>
      </c>
      <c r="H8656" s="1" t="s">
        <v>105</v>
      </c>
      <c r="I8656" s="1">
        <v>1446</v>
      </c>
      <c r="J8656" s="1">
        <f>MONTH(BART_Rides[[#This Row],[Date]])</f>
        <v>9</v>
      </c>
      <c r="K8656" s="1">
        <f>WEEKDAY(BART_Rides[[#This Row],[Date]],2)</f>
        <v>5</v>
      </c>
      <c r="L8656" s="1" t="str">
        <f>LEFT(BART_Rides[[#This Row],[Lines]],1)</f>
        <v>Y</v>
      </c>
      <c r="M8656" s="1" t="str">
        <f>IF(BART_Rides[[#This Row],[FirstLetter]]="Y","Yes","No")</f>
        <v>Yes</v>
      </c>
      <c r="N8656" s="1" t="str">
        <f>IF(OR(BART_Rides[[#This Row],[Station Code]]="EM", BART_Rides[[#This Row],[Station Code]]="MT", BART_Rides[[#This Row],[Station Code]]="PL", BART_Rides[[#This Row],[Station Code]]="CC"), "Yes", "No")</f>
        <v>No</v>
      </c>
    </row>
    <row r="8657" spans="6:14">
      <c r="F8657" s="3">
        <v>44457</v>
      </c>
      <c r="G8657" s="1" t="s">
        <v>45</v>
      </c>
      <c r="H8657" s="1" t="s">
        <v>105</v>
      </c>
      <c r="I8657" s="1">
        <v>1111</v>
      </c>
      <c r="J8657" s="1">
        <f>MONTH(BART_Rides[[#This Row],[Date]])</f>
        <v>9</v>
      </c>
      <c r="K8657" s="1">
        <f>WEEKDAY(BART_Rides[[#This Row],[Date]],2)</f>
        <v>6</v>
      </c>
      <c r="L8657" s="1" t="str">
        <f>LEFT(BART_Rides[[#This Row],[Lines]],1)</f>
        <v>Y</v>
      </c>
      <c r="M8657" s="1" t="str">
        <f>IF(BART_Rides[[#This Row],[FirstLetter]]="Y","Yes","No")</f>
        <v>Yes</v>
      </c>
      <c r="N8657" s="1" t="str">
        <f>IF(OR(BART_Rides[[#This Row],[Station Code]]="EM", BART_Rides[[#This Row],[Station Code]]="MT", BART_Rides[[#This Row],[Station Code]]="PL", BART_Rides[[#This Row],[Station Code]]="CC"), "Yes", "No")</f>
        <v>No</v>
      </c>
    </row>
    <row r="8658" spans="6:14">
      <c r="F8658" s="3">
        <v>44458</v>
      </c>
      <c r="G8658" s="1" t="s">
        <v>45</v>
      </c>
      <c r="H8658" s="1" t="s">
        <v>105</v>
      </c>
      <c r="I8658" s="1">
        <v>949</v>
      </c>
      <c r="J8658" s="1">
        <f>MONTH(BART_Rides[[#This Row],[Date]])</f>
        <v>9</v>
      </c>
      <c r="K8658" s="1">
        <f>WEEKDAY(BART_Rides[[#This Row],[Date]],2)</f>
        <v>7</v>
      </c>
      <c r="L8658" s="1" t="str">
        <f>LEFT(BART_Rides[[#This Row],[Lines]],1)</f>
        <v>Y</v>
      </c>
      <c r="M8658" s="1" t="str">
        <f>IF(BART_Rides[[#This Row],[FirstLetter]]="Y","Yes","No")</f>
        <v>Yes</v>
      </c>
      <c r="N8658" s="1" t="str">
        <f>IF(OR(BART_Rides[[#This Row],[Station Code]]="EM", BART_Rides[[#This Row],[Station Code]]="MT", BART_Rides[[#This Row],[Station Code]]="PL", BART_Rides[[#This Row],[Station Code]]="CC"), "Yes", "No")</f>
        <v>No</v>
      </c>
    </row>
    <row r="8659" spans="6:14">
      <c r="F8659" s="3">
        <v>44459</v>
      </c>
      <c r="G8659" s="1" t="s">
        <v>45</v>
      </c>
      <c r="H8659" s="1" t="s">
        <v>105</v>
      </c>
      <c r="I8659" s="1">
        <v>1206</v>
      </c>
      <c r="J8659" s="1">
        <f>MONTH(BART_Rides[[#This Row],[Date]])</f>
        <v>9</v>
      </c>
      <c r="K8659" s="1">
        <f>WEEKDAY(BART_Rides[[#This Row],[Date]],2)</f>
        <v>1</v>
      </c>
      <c r="L8659" s="1" t="str">
        <f>LEFT(BART_Rides[[#This Row],[Lines]],1)</f>
        <v>Y</v>
      </c>
      <c r="M8659" s="1" t="str">
        <f>IF(BART_Rides[[#This Row],[FirstLetter]]="Y","Yes","No")</f>
        <v>Yes</v>
      </c>
      <c r="N8659" s="1" t="str">
        <f>IF(OR(BART_Rides[[#This Row],[Station Code]]="EM", BART_Rides[[#This Row],[Station Code]]="MT", BART_Rides[[#This Row],[Station Code]]="PL", BART_Rides[[#This Row],[Station Code]]="CC"), "Yes", "No")</f>
        <v>No</v>
      </c>
    </row>
    <row r="8660" spans="6:14">
      <c r="F8660" s="3">
        <v>44460</v>
      </c>
      <c r="G8660" s="1" t="s">
        <v>45</v>
      </c>
      <c r="H8660" s="1" t="s">
        <v>105</v>
      </c>
      <c r="I8660" s="1">
        <v>1396</v>
      </c>
      <c r="J8660" s="1">
        <f>MONTH(BART_Rides[[#This Row],[Date]])</f>
        <v>9</v>
      </c>
      <c r="K8660" s="1">
        <f>WEEKDAY(BART_Rides[[#This Row],[Date]],2)</f>
        <v>2</v>
      </c>
      <c r="L8660" s="1" t="str">
        <f>LEFT(BART_Rides[[#This Row],[Lines]],1)</f>
        <v>Y</v>
      </c>
      <c r="M8660" s="1" t="str">
        <f>IF(BART_Rides[[#This Row],[FirstLetter]]="Y","Yes","No")</f>
        <v>Yes</v>
      </c>
      <c r="N8660" s="1" t="str">
        <f>IF(OR(BART_Rides[[#This Row],[Station Code]]="EM", BART_Rides[[#This Row],[Station Code]]="MT", BART_Rides[[#This Row],[Station Code]]="PL", BART_Rides[[#This Row],[Station Code]]="CC"), "Yes", "No")</f>
        <v>No</v>
      </c>
    </row>
    <row r="8661" spans="6:14">
      <c r="F8661" s="3">
        <v>44461</v>
      </c>
      <c r="G8661" s="1" t="s">
        <v>45</v>
      </c>
      <c r="H8661" s="1" t="s">
        <v>105</v>
      </c>
      <c r="I8661" s="1">
        <v>1336</v>
      </c>
      <c r="J8661" s="1">
        <f>MONTH(BART_Rides[[#This Row],[Date]])</f>
        <v>9</v>
      </c>
      <c r="K8661" s="1">
        <f>WEEKDAY(BART_Rides[[#This Row],[Date]],2)</f>
        <v>3</v>
      </c>
      <c r="L8661" s="1" t="str">
        <f>LEFT(BART_Rides[[#This Row],[Lines]],1)</f>
        <v>Y</v>
      </c>
      <c r="M8661" s="1" t="str">
        <f>IF(BART_Rides[[#This Row],[FirstLetter]]="Y","Yes","No")</f>
        <v>Yes</v>
      </c>
      <c r="N8661" s="1" t="str">
        <f>IF(OR(BART_Rides[[#This Row],[Station Code]]="EM", BART_Rides[[#This Row],[Station Code]]="MT", BART_Rides[[#This Row],[Station Code]]="PL", BART_Rides[[#This Row],[Station Code]]="CC"), "Yes", "No")</f>
        <v>No</v>
      </c>
    </row>
    <row r="8662" spans="6:14">
      <c r="F8662" s="3">
        <v>44462</v>
      </c>
      <c r="G8662" s="1" t="s">
        <v>45</v>
      </c>
      <c r="H8662" s="1" t="s">
        <v>105</v>
      </c>
      <c r="I8662" s="1">
        <v>1386</v>
      </c>
      <c r="J8662" s="1">
        <f>MONTH(BART_Rides[[#This Row],[Date]])</f>
        <v>9</v>
      </c>
      <c r="K8662" s="1">
        <f>WEEKDAY(BART_Rides[[#This Row],[Date]],2)</f>
        <v>4</v>
      </c>
      <c r="L8662" s="1" t="str">
        <f>LEFT(BART_Rides[[#This Row],[Lines]],1)</f>
        <v>Y</v>
      </c>
      <c r="M8662" s="1" t="str">
        <f>IF(BART_Rides[[#This Row],[FirstLetter]]="Y","Yes","No")</f>
        <v>Yes</v>
      </c>
      <c r="N8662" s="1" t="str">
        <f>IF(OR(BART_Rides[[#This Row],[Station Code]]="EM", BART_Rides[[#This Row],[Station Code]]="MT", BART_Rides[[#This Row],[Station Code]]="PL", BART_Rides[[#This Row],[Station Code]]="CC"), "Yes", "No")</f>
        <v>No</v>
      </c>
    </row>
    <row r="8663" spans="6:14">
      <c r="F8663" s="3">
        <v>44463</v>
      </c>
      <c r="G8663" s="1" t="s">
        <v>45</v>
      </c>
      <c r="H8663" s="1" t="s">
        <v>105</v>
      </c>
      <c r="I8663" s="1">
        <v>1482</v>
      </c>
      <c r="J8663" s="1">
        <f>MONTH(BART_Rides[[#This Row],[Date]])</f>
        <v>9</v>
      </c>
      <c r="K8663" s="1">
        <f>WEEKDAY(BART_Rides[[#This Row],[Date]],2)</f>
        <v>5</v>
      </c>
      <c r="L8663" s="1" t="str">
        <f>LEFT(BART_Rides[[#This Row],[Lines]],1)</f>
        <v>Y</v>
      </c>
      <c r="M8663" s="1" t="str">
        <f>IF(BART_Rides[[#This Row],[FirstLetter]]="Y","Yes","No")</f>
        <v>Yes</v>
      </c>
      <c r="N8663" s="1" t="str">
        <f>IF(OR(BART_Rides[[#This Row],[Station Code]]="EM", BART_Rides[[#This Row],[Station Code]]="MT", BART_Rides[[#This Row],[Station Code]]="PL", BART_Rides[[#This Row],[Station Code]]="CC"), "Yes", "No")</f>
        <v>No</v>
      </c>
    </row>
    <row r="8664" spans="6:14">
      <c r="F8664" s="3">
        <v>44464</v>
      </c>
      <c r="G8664" s="1" t="s">
        <v>45</v>
      </c>
      <c r="H8664" s="1" t="s">
        <v>105</v>
      </c>
      <c r="I8664" s="1">
        <v>1047</v>
      </c>
      <c r="J8664" s="1">
        <f>MONTH(BART_Rides[[#This Row],[Date]])</f>
        <v>9</v>
      </c>
      <c r="K8664" s="1">
        <f>WEEKDAY(BART_Rides[[#This Row],[Date]],2)</f>
        <v>6</v>
      </c>
      <c r="L8664" s="1" t="str">
        <f>LEFT(BART_Rides[[#This Row],[Lines]],1)</f>
        <v>Y</v>
      </c>
      <c r="M8664" s="1" t="str">
        <f>IF(BART_Rides[[#This Row],[FirstLetter]]="Y","Yes","No")</f>
        <v>Yes</v>
      </c>
      <c r="N8664" s="1" t="str">
        <f>IF(OR(BART_Rides[[#This Row],[Station Code]]="EM", BART_Rides[[#This Row],[Station Code]]="MT", BART_Rides[[#This Row],[Station Code]]="PL", BART_Rides[[#This Row],[Station Code]]="CC"), "Yes", "No")</f>
        <v>No</v>
      </c>
    </row>
    <row r="8665" spans="6:14">
      <c r="F8665" s="3">
        <v>44465</v>
      </c>
      <c r="G8665" s="1" t="s">
        <v>45</v>
      </c>
      <c r="H8665" s="1" t="s">
        <v>105</v>
      </c>
      <c r="I8665" s="1">
        <v>820</v>
      </c>
      <c r="J8665" s="1">
        <f>MONTH(BART_Rides[[#This Row],[Date]])</f>
        <v>9</v>
      </c>
      <c r="K8665" s="1">
        <f>WEEKDAY(BART_Rides[[#This Row],[Date]],2)</f>
        <v>7</v>
      </c>
      <c r="L8665" s="1" t="str">
        <f>LEFT(BART_Rides[[#This Row],[Lines]],1)</f>
        <v>Y</v>
      </c>
      <c r="M8665" s="1" t="str">
        <f>IF(BART_Rides[[#This Row],[FirstLetter]]="Y","Yes","No")</f>
        <v>Yes</v>
      </c>
      <c r="N8665" s="1" t="str">
        <f>IF(OR(BART_Rides[[#This Row],[Station Code]]="EM", BART_Rides[[#This Row],[Station Code]]="MT", BART_Rides[[#This Row],[Station Code]]="PL", BART_Rides[[#This Row],[Station Code]]="CC"), "Yes", "No")</f>
        <v>No</v>
      </c>
    </row>
    <row r="8666" spans="6:14">
      <c r="F8666" s="3">
        <v>44466</v>
      </c>
      <c r="G8666" s="1" t="s">
        <v>45</v>
      </c>
      <c r="H8666" s="1" t="s">
        <v>105</v>
      </c>
      <c r="I8666" s="1">
        <v>1185</v>
      </c>
      <c r="J8666" s="1">
        <f>MONTH(BART_Rides[[#This Row],[Date]])</f>
        <v>9</v>
      </c>
      <c r="K8666" s="1">
        <f>WEEKDAY(BART_Rides[[#This Row],[Date]],2)</f>
        <v>1</v>
      </c>
      <c r="L8666" s="1" t="str">
        <f>LEFT(BART_Rides[[#This Row],[Lines]],1)</f>
        <v>Y</v>
      </c>
      <c r="M8666" s="1" t="str">
        <f>IF(BART_Rides[[#This Row],[FirstLetter]]="Y","Yes","No")</f>
        <v>Yes</v>
      </c>
      <c r="N8666" s="1" t="str">
        <f>IF(OR(BART_Rides[[#This Row],[Station Code]]="EM", BART_Rides[[#This Row],[Station Code]]="MT", BART_Rides[[#This Row],[Station Code]]="PL", BART_Rides[[#This Row],[Station Code]]="CC"), "Yes", "No")</f>
        <v>No</v>
      </c>
    </row>
    <row r="8667" spans="6:14">
      <c r="F8667" s="3">
        <v>44467</v>
      </c>
      <c r="G8667" s="1" t="s">
        <v>45</v>
      </c>
      <c r="H8667" s="1" t="s">
        <v>105</v>
      </c>
      <c r="I8667" s="1">
        <v>1494</v>
      </c>
      <c r="J8667" s="1">
        <f>MONTH(BART_Rides[[#This Row],[Date]])</f>
        <v>9</v>
      </c>
      <c r="K8667" s="1">
        <f>WEEKDAY(BART_Rides[[#This Row],[Date]],2)</f>
        <v>2</v>
      </c>
      <c r="L8667" s="1" t="str">
        <f>LEFT(BART_Rides[[#This Row],[Lines]],1)</f>
        <v>Y</v>
      </c>
      <c r="M8667" s="1" t="str">
        <f>IF(BART_Rides[[#This Row],[FirstLetter]]="Y","Yes","No")</f>
        <v>Yes</v>
      </c>
      <c r="N8667" s="1" t="str">
        <f>IF(OR(BART_Rides[[#This Row],[Station Code]]="EM", BART_Rides[[#This Row],[Station Code]]="MT", BART_Rides[[#This Row],[Station Code]]="PL", BART_Rides[[#This Row],[Station Code]]="CC"), "Yes", "No")</f>
        <v>No</v>
      </c>
    </row>
    <row r="8668" spans="6:14">
      <c r="F8668" s="3">
        <v>44468</v>
      </c>
      <c r="G8668" s="1" t="s">
        <v>45</v>
      </c>
      <c r="H8668" s="1" t="s">
        <v>105</v>
      </c>
      <c r="I8668" s="1">
        <v>1452</v>
      </c>
      <c r="J8668" s="1">
        <f>MONTH(BART_Rides[[#This Row],[Date]])</f>
        <v>9</v>
      </c>
      <c r="K8668" s="1">
        <f>WEEKDAY(BART_Rides[[#This Row],[Date]],2)</f>
        <v>3</v>
      </c>
      <c r="L8668" s="1" t="str">
        <f>LEFT(BART_Rides[[#This Row],[Lines]],1)</f>
        <v>Y</v>
      </c>
      <c r="M8668" s="1" t="str">
        <f>IF(BART_Rides[[#This Row],[FirstLetter]]="Y","Yes","No")</f>
        <v>Yes</v>
      </c>
      <c r="N8668" s="1" t="str">
        <f>IF(OR(BART_Rides[[#This Row],[Station Code]]="EM", BART_Rides[[#This Row],[Station Code]]="MT", BART_Rides[[#This Row],[Station Code]]="PL", BART_Rides[[#This Row],[Station Code]]="CC"), "Yes", "No")</f>
        <v>No</v>
      </c>
    </row>
    <row r="8669" spans="6:14">
      <c r="F8669" s="3">
        <v>44469</v>
      </c>
      <c r="G8669" s="1" t="s">
        <v>45</v>
      </c>
      <c r="H8669" s="1" t="s">
        <v>105</v>
      </c>
      <c r="I8669" s="1">
        <v>1511</v>
      </c>
      <c r="J8669" s="1">
        <f>MONTH(BART_Rides[[#This Row],[Date]])</f>
        <v>9</v>
      </c>
      <c r="K8669" s="1">
        <f>WEEKDAY(BART_Rides[[#This Row],[Date]],2)</f>
        <v>4</v>
      </c>
      <c r="L8669" s="1" t="str">
        <f>LEFT(BART_Rides[[#This Row],[Lines]],1)</f>
        <v>Y</v>
      </c>
      <c r="M8669" s="1" t="str">
        <f>IF(BART_Rides[[#This Row],[FirstLetter]]="Y","Yes","No")</f>
        <v>Yes</v>
      </c>
      <c r="N8669" s="1" t="str">
        <f>IF(OR(BART_Rides[[#This Row],[Station Code]]="EM", BART_Rides[[#This Row],[Station Code]]="MT", BART_Rides[[#This Row],[Station Code]]="PL", BART_Rides[[#This Row],[Station Code]]="CC"), "Yes", "No")</f>
        <v>No</v>
      </c>
    </row>
    <row r="8670" spans="6:14">
      <c r="F8670" s="3">
        <v>44470</v>
      </c>
      <c r="G8670" s="1" t="s">
        <v>45</v>
      </c>
      <c r="H8670" s="1" t="s">
        <v>105</v>
      </c>
      <c r="I8670" s="1">
        <v>1556</v>
      </c>
      <c r="J8670" s="1">
        <f>MONTH(BART_Rides[[#This Row],[Date]])</f>
        <v>10</v>
      </c>
      <c r="K8670" s="1">
        <f>WEEKDAY(BART_Rides[[#This Row],[Date]],2)</f>
        <v>5</v>
      </c>
      <c r="L8670" s="1" t="str">
        <f>LEFT(BART_Rides[[#This Row],[Lines]],1)</f>
        <v>Y</v>
      </c>
      <c r="M8670" s="1" t="str">
        <f>IF(BART_Rides[[#This Row],[FirstLetter]]="Y","Yes","No")</f>
        <v>Yes</v>
      </c>
      <c r="N8670" s="1" t="str">
        <f>IF(OR(BART_Rides[[#This Row],[Station Code]]="EM", BART_Rides[[#This Row],[Station Code]]="MT", BART_Rides[[#This Row],[Station Code]]="PL", BART_Rides[[#This Row],[Station Code]]="CC"), "Yes", "No")</f>
        <v>No</v>
      </c>
    </row>
    <row r="8671" spans="6:14">
      <c r="F8671" s="3">
        <v>44471</v>
      </c>
      <c r="G8671" s="1" t="s">
        <v>45</v>
      </c>
      <c r="H8671" s="1" t="s">
        <v>105</v>
      </c>
      <c r="I8671" s="1">
        <v>1299</v>
      </c>
      <c r="J8671" s="1">
        <f>MONTH(BART_Rides[[#This Row],[Date]])</f>
        <v>10</v>
      </c>
      <c r="K8671" s="1">
        <f>WEEKDAY(BART_Rides[[#This Row],[Date]],2)</f>
        <v>6</v>
      </c>
      <c r="L8671" s="1" t="str">
        <f>LEFT(BART_Rides[[#This Row],[Lines]],1)</f>
        <v>Y</v>
      </c>
      <c r="M8671" s="1" t="str">
        <f>IF(BART_Rides[[#This Row],[FirstLetter]]="Y","Yes","No")</f>
        <v>Yes</v>
      </c>
      <c r="N8671" s="1" t="str">
        <f>IF(OR(BART_Rides[[#This Row],[Station Code]]="EM", BART_Rides[[#This Row],[Station Code]]="MT", BART_Rides[[#This Row],[Station Code]]="PL", BART_Rides[[#This Row],[Station Code]]="CC"), "Yes", "No")</f>
        <v>No</v>
      </c>
    </row>
    <row r="8672" spans="6:14">
      <c r="F8672" s="3">
        <v>44472</v>
      </c>
      <c r="G8672" s="1" t="s">
        <v>45</v>
      </c>
      <c r="H8672" s="1" t="s">
        <v>105</v>
      </c>
      <c r="I8672" s="1">
        <v>869</v>
      </c>
      <c r="J8672" s="1">
        <f>MONTH(BART_Rides[[#This Row],[Date]])</f>
        <v>10</v>
      </c>
      <c r="K8672" s="1">
        <f>WEEKDAY(BART_Rides[[#This Row],[Date]],2)</f>
        <v>7</v>
      </c>
      <c r="L8672" s="1" t="str">
        <f>LEFT(BART_Rides[[#This Row],[Lines]],1)</f>
        <v>Y</v>
      </c>
      <c r="M8672" s="1" t="str">
        <f>IF(BART_Rides[[#This Row],[FirstLetter]]="Y","Yes","No")</f>
        <v>Yes</v>
      </c>
      <c r="N8672" s="1" t="str">
        <f>IF(OR(BART_Rides[[#This Row],[Station Code]]="EM", BART_Rides[[#This Row],[Station Code]]="MT", BART_Rides[[#This Row],[Station Code]]="PL", BART_Rides[[#This Row],[Station Code]]="CC"), "Yes", "No")</f>
        <v>No</v>
      </c>
    </row>
    <row r="8673" spans="6:14">
      <c r="F8673" s="3">
        <v>44473</v>
      </c>
      <c r="G8673" s="1" t="s">
        <v>45</v>
      </c>
      <c r="H8673" s="1" t="s">
        <v>105</v>
      </c>
      <c r="I8673" s="1">
        <v>1175</v>
      </c>
      <c r="J8673" s="1">
        <f>MONTH(BART_Rides[[#This Row],[Date]])</f>
        <v>10</v>
      </c>
      <c r="K8673" s="1">
        <f>WEEKDAY(BART_Rides[[#This Row],[Date]],2)</f>
        <v>1</v>
      </c>
      <c r="L8673" s="1" t="str">
        <f>LEFT(BART_Rides[[#This Row],[Lines]],1)</f>
        <v>Y</v>
      </c>
      <c r="M8673" s="1" t="str">
        <f>IF(BART_Rides[[#This Row],[FirstLetter]]="Y","Yes","No")</f>
        <v>Yes</v>
      </c>
      <c r="N8673" s="1" t="str">
        <f>IF(OR(BART_Rides[[#This Row],[Station Code]]="EM", BART_Rides[[#This Row],[Station Code]]="MT", BART_Rides[[#This Row],[Station Code]]="PL", BART_Rides[[#This Row],[Station Code]]="CC"), "Yes", "No")</f>
        <v>No</v>
      </c>
    </row>
    <row r="8674" spans="6:14">
      <c r="F8674" s="3">
        <v>44474</v>
      </c>
      <c r="G8674" s="1" t="s">
        <v>45</v>
      </c>
      <c r="H8674" s="1" t="s">
        <v>105</v>
      </c>
      <c r="I8674" s="1">
        <v>1449</v>
      </c>
      <c r="J8674" s="1">
        <f>MONTH(BART_Rides[[#This Row],[Date]])</f>
        <v>10</v>
      </c>
      <c r="K8674" s="1">
        <f>WEEKDAY(BART_Rides[[#This Row],[Date]],2)</f>
        <v>2</v>
      </c>
      <c r="L8674" s="1" t="str">
        <f>LEFT(BART_Rides[[#This Row],[Lines]],1)</f>
        <v>Y</v>
      </c>
      <c r="M8674" s="1" t="str">
        <f>IF(BART_Rides[[#This Row],[FirstLetter]]="Y","Yes","No")</f>
        <v>Yes</v>
      </c>
      <c r="N8674" s="1" t="str">
        <f>IF(OR(BART_Rides[[#This Row],[Station Code]]="EM", BART_Rides[[#This Row],[Station Code]]="MT", BART_Rides[[#This Row],[Station Code]]="PL", BART_Rides[[#This Row],[Station Code]]="CC"), "Yes", "No")</f>
        <v>No</v>
      </c>
    </row>
    <row r="8675" spans="6:14">
      <c r="F8675" s="3">
        <v>44475</v>
      </c>
      <c r="G8675" s="1" t="s">
        <v>45</v>
      </c>
      <c r="H8675" s="1" t="s">
        <v>105</v>
      </c>
      <c r="I8675" s="1">
        <v>1418</v>
      </c>
      <c r="J8675" s="1">
        <f>MONTH(BART_Rides[[#This Row],[Date]])</f>
        <v>10</v>
      </c>
      <c r="K8675" s="1">
        <f>WEEKDAY(BART_Rides[[#This Row],[Date]],2)</f>
        <v>3</v>
      </c>
      <c r="L8675" s="1" t="str">
        <f>LEFT(BART_Rides[[#This Row],[Lines]],1)</f>
        <v>Y</v>
      </c>
      <c r="M8675" s="1" t="str">
        <f>IF(BART_Rides[[#This Row],[FirstLetter]]="Y","Yes","No")</f>
        <v>Yes</v>
      </c>
      <c r="N8675" s="1" t="str">
        <f>IF(OR(BART_Rides[[#This Row],[Station Code]]="EM", BART_Rides[[#This Row],[Station Code]]="MT", BART_Rides[[#This Row],[Station Code]]="PL", BART_Rides[[#This Row],[Station Code]]="CC"), "Yes", "No")</f>
        <v>No</v>
      </c>
    </row>
    <row r="8676" spans="6:14">
      <c r="F8676" s="3">
        <v>44476</v>
      </c>
      <c r="G8676" s="1" t="s">
        <v>45</v>
      </c>
      <c r="H8676" s="1" t="s">
        <v>105</v>
      </c>
      <c r="I8676" s="1">
        <v>1435</v>
      </c>
      <c r="J8676" s="1">
        <f>MONTH(BART_Rides[[#This Row],[Date]])</f>
        <v>10</v>
      </c>
      <c r="K8676" s="1">
        <f>WEEKDAY(BART_Rides[[#This Row],[Date]],2)</f>
        <v>4</v>
      </c>
      <c r="L8676" s="1" t="str">
        <f>LEFT(BART_Rides[[#This Row],[Lines]],1)</f>
        <v>Y</v>
      </c>
      <c r="M8676" s="1" t="str">
        <f>IF(BART_Rides[[#This Row],[FirstLetter]]="Y","Yes","No")</f>
        <v>Yes</v>
      </c>
      <c r="N8676" s="1" t="str">
        <f>IF(OR(BART_Rides[[#This Row],[Station Code]]="EM", BART_Rides[[#This Row],[Station Code]]="MT", BART_Rides[[#This Row],[Station Code]]="PL", BART_Rides[[#This Row],[Station Code]]="CC"), "Yes", "No")</f>
        <v>No</v>
      </c>
    </row>
    <row r="8677" spans="6:14">
      <c r="F8677" s="3">
        <v>44477</v>
      </c>
      <c r="G8677" s="1" t="s">
        <v>45</v>
      </c>
      <c r="H8677" s="1" t="s">
        <v>105</v>
      </c>
      <c r="I8677" s="1">
        <v>1571</v>
      </c>
      <c r="J8677" s="1">
        <f>MONTH(BART_Rides[[#This Row],[Date]])</f>
        <v>10</v>
      </c>
      <c r="K8677" s="1">
        <f>WEEKDAY(BART_Rides[[#This Row],[Date]],2)</f>
        <v>5</v>
      </c>
      <c r="L8677" s="1" t="str">
        <f>LEFT(BART_Rides[[#This Row],[Lines]],1)</f>
        <v>Y</v>
      </c>
      <c r="M8677" s="1" t="str">
        <f>IF(BART_Rides[[#This Row],[FirstLetter]]="Y","Yes","No")</f>
        <v>Yes</v>
      </c>
      <c r="N8677" s="1" t="str">
        <f>IF(OR(BART_Rides[[#This Row],[Station Code]]="EM", BART_Rides[[#This Row],[Station Code]]="MT", BART_Rides[[#This Row],[Station Code]]="PL", BART_Rides[[#This Row],[Station Code]]="CC"), "Yes", "No")</f>
        <v>No</v>
      </c>
    </row>
    <row r="8678" spans="6:14">
      <c r="F8678" s="3">
        <v>44478</v>
      </c>
      <c r="G8678" s="1" t="s">
        <v>45</v>
      </c>
      <c r="H8678" s="1" t="s">
        <v>105</v>
      </c>
      <c r="I8678" s="1">
        <v>1497</v>
      </c>
      <c r="J8678" s="1">
        <f>MONTH(BART_Rides[[#This Row],[Date]])</f>
        <v>10</v>
      </c>
      <c r="K8678" s="1">
        <f>WEEKDAY(BART_Rides[[#This Row],[Date]],2)</f>
        <v>6</v>
      </c>
      <c r="L8678" s="1" t="str">
        <f>LEFT(BART_Rides[[#This Row],[Lines]],1)</f>
        <v>Y</v>
      </c>
      <c r="M8678" s="1" t="str">
        <f>IF(BART_Rides[[#This Row],[FirstLetter]]="Y","Yes","No")</f>
        <v>Yes</v>
      </c>
      <c r="N8678" s="1" t="str">
        <f>IF(OR(BART_Rides[[#This Row],[Station Code]]="EM", BART_Rides[[#This Row],[Station Code]]="MT", BART_Rides[[#This Row],[Station Code]]="PL", BART_Rides[[#This Row],[Station Code]]="CC"), "Yes", "No")</f>
        <v>No</v>
      </c>
    </row>
    <row r="8679" spans="6:14">
      <c r="F8679" s="3">
        <v>44479</v>
      </c>
      <c r="G8679" s="1" t="s">
        <v>45</v>
      </c>
      <c r="H8679" s="1" t="s">
        <v>105</v>
      </c>
      <c r="I8679" s="1">
        <v>907</v>
      </c>
      <c r="J8679" s="1">
        <f>MONTH(BART_Rides[[#This Row],[Date]])</f>
        <v>10</v>
      </c>
      <c r="K8679" s="1">
        <f>WEEKDAY(BART_Rides[[#This Row],[Date]],2)</f>
        <v>7</v>
      </c>
      <c r="L8679" s="1" t="str">
        <f>LEFT(BART_Rides[[#This Row],[Lines]],1)</f>
        <v>Y</v>
      </c>
      <c r="M8679" s="1" t="str">
        <f>IF(BART_Rides[[#This Row],[FirstLetter]]="Y","Yes","No")</f>
        <v>Yes</v>
      </c>
      <c r="N8679" s="1" t="str">
        <f>IF(OR(BART_Rides[[#This Row],[Station Code]]="EM", BART_Rides[[#This Row],[Station Code]]="MT", BART_Rides[[#This Row],[Station Code]]="PL", BART_Rides[[#This Row],[Station Code]]="CC"), "Yes", "No")</f>
        <v>No</v>
      </c>
    </row>
    <row r="8680" spans="6:14">
      <c r="F8680" s="3">
        <v>44480</v>
      </c>
      <c r="G8680" s="1" t="s">
        <v>45</v>
      </c>
      <c r="H8680" s="1" t="s">
        <v>105</v>
      </c>
      <c r="I8680" s="1">
        <v>1130</v>
      </c>
      <c r="J8680" s="1">
        <f>MONTH(BART_Rides[[#This Row],[Date]])</f>
        <v>10</v>
      </c>
      <c r="K8680" s="1">
        <f>WEEKDAY(BART_Rides[[#This Row],[Date]],2)</f>
        <v>1</v>
      </c>
      <c r="L8680" s="1" t="str">
        <f>LEFT(BART_Rides[[#This Row],[Lines]],1)</f>
        <v>Y</v>
      </c>
      <c r="M8680" s="1" t="str">
        <f>IF(BART_Rides[[#This Row],[FirstLetter]]="Y","Yes","No")</f>
        <v>Yes</v>
      </c>
      <c r="N8680" s="1" t="str">
        <f>IF(OR(BART_Rides[[#This Row],[Station Code]]="EM", BART_Rides[[#This Row],[Station Code]]="MT", BART_Rides[[#This Row],[Station Code]]="PL", BART_Rides[[#This Row],[Station Code]]="CC"), "Yes", "No")</f>
        <v>No</v>
      </c>
    </row>
    <row r="8681" spans="6:14">
      <c r="F8681" s="3">
        <v>44481</v>
      </c>
      <c r="G8681" s="1" t="s">
        <v>45</v>
      </c>
      <c r="H8681" s="1" t="s">
        <v>105</v>
      </c>
      <c r="I8681" s="1">
        <v>1446</v>
      </c>
      <c r="J8681" s="1">
        <f>MONTH(BART_Rides[[#This Row],[Date]])</f>
        <v>10</v>
      </c>
      <c r="K8681" s="1">
        <f>WEEKDAY(BART_Rides[[#This Row],[Date]],2)</f>
        <v>2</v>
      </c>
      <c r="L8681" s="1" t="str">
        <f>LEFT(BART_Rides[[#This Row],[Lines]],1)</f>
        <v>Y</v>
      </c>
      <c r="M8681" s="1" t="str">
        <f>IF(BART_Rides[[#This Row],[FirstLetter]]="Y","Yes","No")</f>
        <v>Yes</v>
      </c>
      <c r="N8681" s="1" t="str">
        <f>IF(OR(BART_Rides[[#This Row],[Station Code]]="EM", BART_Rides[[#This Row],[Station Code]]="MT", BART_Rides[[#This Row],[Station Code]]="PL", BART_Rides[[#This Row],[Station Code]]="CC"), "Yes", "No")</f>
        <v>No</v>
      </c>
    </row>
    <row r="8682" spans="6:14">
      <c r="F8682" s="3">
        <v>44482</v>
      </c>
      <c r="G8682" s="1" t="s">
        <v>45</v>
      </c>
      <c r="H8682" s="1" t="s">
        <v>105</v>
      </c>
      <c r="I8682" s="1">
        <v>1372</v>
      </c>
      <c r="J8682" s="1">
        <f>MONTH(BART_Rides[[#This Row],[Date]])</f>
        <v>10</v>
      </c>
      <c r="K8682" s="1">
        <f>WEEKDAY(BART_Rides[[#This Row],[Date]],2)</f>
        <v>3</v>
      </c>
      <c r="L8682" s="1" t="str">
        <f>LEFT(BART_Rides[[#This Row],[Lines]],1)</f>
        <v>Y</v>
      </c>
      <c r="M8682" s="1" t="str">
        <f>IF(BART_Rides[[#This Row],[FirstLetter]]="Y","Yes","No")</f>
        <v>Yes</v>
      </c>
      <c r="N8682" s="1" t="str">
        <f>IF(OR(BART_Rides[[#This Row],[Station Code]]="EM", BART_Rides[[#This Row],[Station Code]]="MT", BART_Rides[[#This Row],[Station Code]]="PL", BART_Rides[[#This Row],[Station Code]]="CC"), "Yes", "No")</f>
        <v>No</v>
      </c>
    </row>
    <row r="8683" spans="6:14">
      <c r="F8683" s="3">
        <v>44483</v>
      </c>
      <c r="G8683" s="1" t="s">
        <v>45</v>
      </c>
      <c r="H8683" s="1" t="s">
        <v>105</v>
      </c>
      <c r="I8683" s="1">
        <v>1643</v>
      </c>
      <c r="J8683" s="1">
        <f>MONTH(BART_Rides[[#This Row],[Date]])</f>
        <v>10</v>
      </c>
      <c r="K8683" s="1">
        <f>WEEKDAY(BART_Rides[[#This Row],[Date]],2)</f>
        <v>4</v>
      </c>
      <c r="L8683" s="1" t="str">
        <f>LEFT(BART_Rides[[#This Row],[Lines]],1)</f>
        <v>Y</v>
      </c>
      <c r="M8683" s="1" t="str">
        <f>IF(BART_Rides[[#This Row],[FirstLetter]]="Y","Yes","No")</f>
        <v>Yes</v>
      </c>
      <c r="N8683" s="1" t="str">
        <f>IF(OR(BART_Rides[[#This Row],[Station Code]]="EM", BART_Rides[[#This Row],[Station Code]]="MT", BART_Rides[[#This Row],[Station Code]]="PL", BART_Rides[[#This Row],[Station Code]]="CC"), "Yes", "No")</f>
        <v>No</v>
      </c>
    </row>
    <row r="8684" spans="6:14">
      <c r="F8684" s="3">
        <v>44484</v>
      </c>
      <c r="G8684" s="1" t="s">
        <v>45</v>
      </c>
      <c r="H8684" s="1" t="s">
        <v>105</v>
      </c>
      <c r="I8684" s="1">
        <v>1463</v>
      </c>
      <c r="J8684" s="1">
        <f>MONTH(BART_Rides[[#This Row],[Date]])</f>
        <v>10</v>
      </c>
      <c r="K8684" s="1">
        <f>WEEKDAY(BART_Rides[[#This Row],[Date]],2)</f>
        <v>5</v>
      </c>
      <c r="L8684" s="1" t="str">
        <f>LEFT(BART_Rides[[#This Row],[Lines]],1)</f>
        <v>Y</v>
      </c>
      <c r="M8684" s="1" t="str">
        <f>IF(BART_Rides[[#This Row],[FirstLetter]]="Y","Yes","No")</f>
        <v>Yes</v>
      </c>
      <c r="N8684" s="1" t="str">
        <f>IF(OR(BART_Rides[[#This Row],[Station Code]]="EM", BART_Rides[[#This Row],[Station Code]]="MT", BART_Rides[[#This Row],[Station Code]]="PL", BART_Rides[[#This Row],[Station Code]]="CC"), "Yes", "No")</f>
        <v>No</v>
      </c>
    </row>
    <row r="8685" spans="6:14">
      <c r="F8685" s="3">
        <v>44485</v>
      </c>
      <c r="G8685" s="1" t="s">
        <v>45</v>
      </c>
      <c r="H8685" s="1" t="s">
        <v>105</v>
      </c>
      <c r="I8685" s="1">
        <v>1160</v>
      </c>
      <c r="J8685" s="1">
        <f>MONTH(BART_Rides[[#This Row],[Date]])</f>
        <v>10</v>
      </c>
      <c r="K8685" s="1">
        <f>WEEKDAY(BART_Rides[[#This Row],[Date]],2)</f>
        <v>6</v>
      </c>
      <c r="L8685" s="1" t="str">
        <f>LEFT(BART_Rides[[#This Row],[Lines]],1)</f>
        <v>Y</v>
      </c>
      <c r="M8685" s="1" t="str">
        <f>IF(BART_Rides[[#This Row],[FirstLetter]]="Y","Yes","No")</f>
        <v>Yes</v>
      </c>
      <c r="N8685" s="1" t="str">
        <f>IF(OR(BART_Rides[[#This Row],[Station Code]]="EM", BART_Rides[[#This Row],[Station Code]]="MT", BART_Rides[[#This Row],[Station Code]]="PL", BART_Rides[[#This Row],[Station Code]]="CC"), "Yes", "No")</f>
        <v>No</v>
      </c>
    </row>
    <row r="8686" spans="6:14">
      <c r="F8686" s="3">
        <v>44486</v>
      </c>
      <c r="G8686" s="1" t="s">
        <v>45</v>
      </c>
      <c r="H8686" s="1" t="s">
        <v>105</v>
      </c>
      <c r="I8686" s="1">
        <v>829</v>
      </c>
      <c r="J8686" s="1">
        <f>MONTH(BART_Rides[[#This Row],[Date]])</f>
        <v>10</v>
      </c>
      <c r="K8686" s="1">
        <f>WEEKDAY(BART_Rides[[#This Row],[Date]],2)</f>
        <v>7</v>
      </c>
      <c r="L8686" s="1" t="str">
        <f>LEFT(BART_Rides[[#This Row],[Lines]],1)</f>
        <v>Y</v>
      </c>
      <c r="M8686" s="1" t="str">
        <f>IF(BART_Rides[[#This Row],[FirstLetter]]="Y","Yes","No")</f>
        <v>Yes</v>
      </c>
      <c r="N8686" s="1" t="str">
        <f>IF(OR(BART_Rides[[#This Row],[Station Code]]="EM", BART_Rides[[#This Row],[Station Code]]="MT", BART_Rides[[#This Row],[Station Code]]="PL", BART_Rides[[#This Row],[Station Code]]="CC"), "Yes", "No")</f>
        <v>No</v>
      </c>
    </row>
    <row r="8687" spans="6:14">
      <c r="F8687" s="3">
        <v>44487</v>
      </c>
      <c r="G8687" s="1" t="s">
        <v>45</v>
      </c>
      <c r="H8687" s="1" t="s">
        <v>105</v>
      </c>
      <c r="I8687" s="1">
        <v>1340</v>
      </c>
      <c r="J8687" s="1">
        <f>MONTH(BART_Rides[[#This Row],[Date]])</f>
        <v>10</v>
      </c>
      <c r="K8687" s="1">
        <f>WEEKDAY(BART_Rides[[#This Row],[Date]],2)</f>
        <v>1</v>
      </c>
      <c r="L8687" s="1" t="str">
        <f>LEFT(BART_Rides[[#This Row],[Lines]],1)</f>
        <v>Y</v>
      </c>
      <c r="M8687" s="1" t="str">
        <f>IF(BART_Rides[[#This Row],[FirstLetter]]="Y","Yes","No")</f>
        <v>Yes</v>
      </c>
      <c r="N8687" s="1" t="str">
        <f>IF(OR(BART_Rides[[#This Row],[Station Code]]="EM", BART_Rides[[#This Row],[Station Code]]="MT", BART_Rides[[#This Row],[Station Code]]="PL", BART_Rides[[#This Row],[Station Code]]="CC"), "Yes", "No")</f>
        <v>No</v>
      </c>
    </row>
    <row r="8688" spans="6:14">
      <c r="F8688" s="3">
        <v>44488</v>
      </c>
      <c r="G8688" s="1" t="s">
        <v>45</v>
      </c>
      <c r="H8688" s="1" t="s">
        <v>105</v>
      </c>
      <c r="I8688" s="1">
        <v>1460</v>
      </c>
      <c r="J8688" s="1">
        <f>MONTH(BART_Rides[[#This Row],[Date]])</f>
        <v>10</v>
      </c>
      <c r="K8688" s="1">
        <f>WEEKDAY(BART_Rides[[#This Row],[Date]],2)</f>
        <v>2</v>
      </c>
      <c r="L8688" s="1" t="str">
        <f>LEFT(BART_Rides[[#This Row],[Lines]],1)</f>
        <v>Y</v>
      </c>
      <c r="M8688" s="1" t="str">
        <f>IF(BART_Rides[[#This Row],[FirstLetter]]="Y","Yes","No")</f>
        <v>Yes</v>
      </c>
      <c r="N8688" s="1" t="str">
        <f>IF(OR(BART_Rides[[#This Row],[Station Code]]="EM", BART_Rides[[#This Row],[Station Code]]="MT", BART_Rides[[#This Row],[Station Code]]="PL", BART_Rides[[#This Row],[Station Code]]="CC"), "Yes", "No")</f>
        <v>No</v>
      </c>
    </row>
    <row r="8689" spans="6:14">
      <c r="F8689" s="3">
        <v>44489</v>
      </c>
      <c r="G8689" s="1" t="s">
        <v>45</v>
      </c>
      <c r="H8689" s="1" t="s">
        <v>105</v>
      </c>
      <c r="I8689" s="1">
        <v>1423</v>
      </c>
      <c r="J8689" s="1">
        <f>MONTH(BART_Rides[[#This Row],[Date]])</f>
        <v>10</v>
      </c>
      <c r="K8689" s="1">
        <f>WEEKDAY(BART_Rides[[#This Row],[Date]],2)</f>
        <v>3</v>
      </c>
      <c r="L8689" s="1" t="str">
        <f>LEFT(BART_Rides[[#This Row],[Lines]],1)</f>
        <v>Y</v>
      </c>
      <c r="M8689" s="1" t="str">
        <f>IF(BART_Rides[[#This Row],[FirstLetter]]="Y","Yes","No")</f>
        <v>Yes</v>
      </c>
      <c r="N8689" s="1" t="str">
        <f>IF(OR(BART_Rides[[#This Row],[Station Code]]="EM", BART_Rides[[#This Row],[Station Code]]="MT", BART_Rides[[#This Row],[Station Code]]="PL", BART_Rides[[#This Row],[Station Code]]="CC"), "Yes", "No")</f>
        <v>No</v>
      </c>
    </row>
    <row r="8690" spans="6:14">
      <c r="F8690" s="3">
        <v>44490</v>
      </c>
      <c r="G8690" s="1" t="s">
        <v>45</v>
      </c>
      <c r="H8690" s="1" t="s">
        <v>105</v>
      </c>
      <c r="I8690" s="1">
        <v>1511</v>
      </c>
      <c r="J8690" s="1">
        <f>MONTH(BART_Rides[[#This Row],[Date]])</f>
        <v>10</v>
      </c>
      <c r="K8690" s="1">
        <f>WEEKDAY(BART_Rides[[#This Row],[Date]],2)</f>
        <v>4</v>
      </c>
      <c r="L8690" s="1" t="str">
        <f>LEFT(BART_Rides[[#This Row],[Lines]],1)</f>
        <v>Y</v>
      </c>
      <c r="M8690" s="1" t="str">
        <f>IF(BART_Rides[[#This Row],[FirstLetter]]="Y","Yes","No")</f>
        <v>Yes</v>
      </c>
      <c r="N8690" s="1" t="str">
        <f>IF(OR(BART_Rides[[#This Row],[Station Code]]="EM", BART_Rides[[#This Row],[Station Code]]="MT", BART_Rides[[#This Row],[Station Code]]="PL", BART_Rides[[#This Row],[Station Code]]="CC"), "Yes", "No")</f>
        <v>No</v>
      </c>
    </row>
    <row r="8691" spans="6:14">
      <c r="F8691" s="3">
        <v>44491</v>
      </c>
      <c r="G8691" s="1" t="s">
        <v>45</v>
      </c>
      <c r="H8691" s="1" t="s">
        <v>105</v>
      </c>
      <c r="I8691" s="1">
        <v>1565</v>
      </c>
      <c r="J8691" s="1">
        <f>MONTH(BART_Rides[[#This Row],[Date]])</f>
        <v>10</v>
      </c>
      <c r="K8691" s="1">
        <f>WEEKDAY(BART_Rides[[#This Row],[Date]],2)</f>
        <v>5</v>
      </c>
      <c r="L8691" s="1" t="str">
        <f>LEFT(BART_Rides[[#This Row],[Lines]],1)</f>
        <v>Y</v>
      </c>
      <c r="M8691" s="1" t="str">
        <f>IF(BART_Rides[[#This Row],[FirstLetter]]="Y","Yes","No")</f>
        <v>Yes</v>
      </c>
      <c r="N8691" s="1" t="str">
        <f>IF(OR(BART_Rides[[#This Row],[Station Code]]="EM", BART_Rides[[#This Row],[Station Code]]="MT", BART_Rides[[#This Row],[Station Code]]="PL", BART_Rides[[#This Row],[Station Code]]="CC"), "Yes", "No")</f>
        <v>No</v>
      </c>
    </row>
    <row r="8692" spans="6:14">
      <c r="F8692" s="3">
        <v>44492</v>
      </c>
      <c r="G8692" s="1" t="s">
        <v>45</v>
      </c>
      <c r="H8692" s="1" t="s">
        <v>105</v>
      </c>
      <c r="I8692" s="1">
        <v>1053</v>
      </c>
      <c r="J8692" s="1">
        <f>MONTH(BART_Rides[[#This Row],[Date]])</f>
        <v>10</v>
      </c>
      <c r="K8692" s="1">
        <f>WEEKDAY(BART_Rides[[#This Row],[Date]],2)</f>
        <v>6</v>
      </c>
      <c r="L8692" s="1" t="str">
        <f>LEFT(BART_Rides[[#This Row],[Lines]],1)</f>
        <v>Y</v>
      </c>
      <c r="M8692" s="1" t="str">
        <f>IF(BART_Rides[[#This Row],[FirstLetter]]="Y","Yes","No")</f>
        <v>Yes</v>
      </c>
      <c r="N8692" s="1" t="str">
        <f>IF(OR(BART_Rides[[#This Row],[Station Code]]="EM", BART_Rides[[#This Row],[Station Code]]="MT", BART_Rides[[#This Row],[Station Code]]="PL", BART_Rides[[#This Row],[Station Code]]="CC"), "Yes", "No")</f>
        <v>No</v>
      </c>
    </row>
    <row r="8693" spans="6:14">
      <c r="F8693" s="3">
        <v>44493</v>
      </c>
      <c r="G8693" s="1" t="s">
        <v>45</v>
      </c>
      <c r="H8693" s="1" t="s">
        <v>105</v>
      </c>
      <c r="I8693" s="1">
        <v>522</v>
      </c>
      <c r="J8693" s="1">
        <f>MONTH(BART_Rides[[#This Row],[Date]])</f>
        <v>10</v>
      </c>
      <c r="K8693" s="1">
        <f>WEEKDAY(BART_Rides[[#This Row],[Date]],2)</f>
        <v>7</v>
      </c>
      <c r="L8693" s="1" t="str">
        <f>LEFT(BART_Rides[[#This Row],[Lines]],1)</f>
        <v>Y</v>
      </c>
      <c r="M8693" s="1" t="str">
        <f>IF(BART_Rides[[#This Row],[FirstLetter]]="Y","Yes","No")</f>
        <v>Yes</v>
      </c>
      <c r="N8693" s="1" t="str">
        <f>IF(OR(BART_Rides[[#This Row],[Station Code]]="EM", BART_Rides[[#This Row],[Station Code]]="MT", BART_Rides[[#This Row],[Station Code]]="PL", BART_Rides[[#This Row],[Station Code]]="CC"), "Yes", "No")</f>
        <v>No</v>
      </c>
    </row>
    <row r="8694" spans="6:14">
      <c r="F8694" s="3">
        <v>44494</v>
      </c>
      <c r="G8694" s="1" t="s">
        <v>45</v>
      </c>
      <c r="H8694" s="1" t="s">
        <v>105</v>
      </c>
      <c r="I8694" s="1">
        <v>1201</v>
      </c>
      <c r="J8694" s="1">
        <f>MONTH(BART_Rides[[#This Row],[Date]])</f>
        <v>10</v>
      </c>
      <c r="K8694" s="1">
        <f>WEEKDAY(BART_Rides[[#This Row],[Date]],2)</f>
        <v>1</v>
      </c>
      <c r="L8694" s="1" t="str">
        <f>LEFT(BART_Rides[[#This Row],[Lines]],1)</f>
        <v>Y</v>
      </c>
      <c r="M8694" s="1" t="str">
        <f>IF(BART_Rides[[#This Row],[FirstLetter]]="Y","Yes","No")</f>
        <v>Yes</v>
      </c>
      <c r="N8694" s="1" t="str">
        <f>IF(OR(BART_Rides[[#This Row],[Station Code]]="EM", BART_Rides[[#This Row],[Station Code]]="MT", BART_Rides[[#This Row],[Station Code]]="PL", BART_Rides[[#This Row],[Station Code]]="CC"), "Yes", "No")</f>
        <v>No</v>
      </c>
    </row>
    <row r="8695" spans="6:14">
      <c r="F8695" s="3">
        <v>44495</v>
      </c>
      <c r="G8695" s="1" t="s">
        <v>45</v>
      </c>
      <c r="H8695" s="1" t="s">
        <v>105</v>
      </c>
      <c r="I8695" s="1">
        <v>1489</v>
      </c>
      <c r="J8695" s="1">
        <f>MONTH(BART_Rides[[#This Row],[Date]])</f>
        <v>10</v>
      </c>
      <c r="K8695" s="1">
        <f>WEEKDAY(BART_Rides[[#This Row],[Date]],2)</f>
        <v>2</v>
      </c>
      <c r="L8695" s="1" t="str">
        <f>LEFT(BART_Rides[[#This Row],[Lines]],1)</f>
        <v>Y</v>
      </c>
      <c r="M8695" s="1" t="str">
        <f>IF(BART_Rides[[#This Row],[FirstLetter]]="Y","Yes","No")</f>
        <v>Yes</v>
      </c>
      <c r="N8695" s="1" t="str">
        <f>IF(OR(BART_Rides[[#This Row],[Station Code]]="EM", BART_Rides[[#This Row],[Station Code]]="MT", BART_Rides[[#This Row],[Station Code]]="PL", BART_Rides[[#This Row],[Station Code]]="CC"), "Yes", "No")</f>
        <v>No</v>
      </c>
    </row>
    <row r="8696" spans="6:14">
      <c r="F8696" s="3">
        <v>44496</v>
      </c>
      <c r="G8696" s="1" t="s">
        <v>45</v>
      </c>
      <c r="H8696" s="1" t="s">
        <v>105</v>
      </c>
      <c r="I8696" s="1">
        <v>1531</v>
      </c>
      <c r="J8696" s="1">
        <f>MONTH(BART_Rides[[#This Row],[Date]])</f>
        <v>10</v>
      </c>
      <c r="K8696" s="1">
        <f>WEEKDAY(BART_Rides[[#This Row],[Date]],2)</f>
        <v>3</v>
      </c>
      <c r="L8696" s="1" t="str">
        <f>LEFT(BART_Rides[[#This Row],[Lines]],1)</f>
        <v>Y</v>
      </c>
      <c r="M8696" s="1" t="str">
        <f>IF(BART_Rides[[#This Row],[FirstLetter]]="Y","Yes","No")</f>
        <v>Yes</v>
      </c>
      <c r="N8696" s="1" t="str">
        <f>IF(OR(BART_Rides[[#This Row],[Station Code]]="EM", BART_Rides[[#This Row],[Station Code]]="MT", BART_Rides[[#This Row],[Station Code]]="PL", BART_Rides[[#This Row],[Station Code]]="CC"), "Yes", "No")</f>
        <v>No</v>
      </c>
    </row>
    <row r="8697" spans="6:14">
      <c r="F8697" s="3">
        <v>44497</v>
      </c>
      <c r="G8697" s="1" t="s">
        <v>45</v>
      </c>
      <c r="H8697" s="1" t="s">
        <v>105</v>
      </c>
      <c r="I8697" s="1">
        <v>1696</v>
      </c>
      <c r="J8697" s="1">
        <f>MONTH(BART_Rides[[#This Row],[Date]])</f>
        <v>10</v>
      </c>
      <c r="K8697" s="1">
        <f>WEEKDAY(BART_Rides[[#This Row],[Date]],2)</f>
        <v>4</v>
      </c>
      <c r="L8697" s="1" t="str">
        <f>LEFT(BART_Rides[[#This Row],[Lines]],1)</f>
        <v>Y</v>
      </c>
      <c r="M8697" s="1" t="str">
        <f>IF(BART_Rides[[#This Row],[FirstLetter]]="Y","Yes","No")</f>
        <v>Yes</v>
      </c>
      <c r="N8697" s="1" t="str">
        <f>IF(OR(BART_Rides[[#This Row],[Station Code]]="EM", BART_Rides[[#This Row],[Station Code]]="MT", BART_Rides[[#This Row],[Station Code]]="PL", BART_Rides[[#This Row],[Station Code]]="CC"), "Yes", "No")</f>
        <v>No</v>
      </c>
    </row>
    <row r="8698" spans="6:14">
      <c r="F8698" s="3">
        <v>44498</v>
      </c>
      <c r="G8698" s="1" t="s">
        <v>45</v>
      </c>
      <c r="H8698" s="1" t="s">
        <v>105</v>
      </c>
      <c r="I8698" s="1">
        <v>1815</v>
      </c>
      <c r="J8698" s="1">
        <f>MONTH(BART_Rides[[#This Row],[Date]])</f>
        <v>10</v>
      </c>
      <c r="K8698" s="1">
        <f>WEEKDAY(BART_Rides[[#This Row],[Date]],2)</f>
        <v>5</v>
      </c>
      <c r="L8698" s="1" t="str">
        <f>LEFT(BART_Rides[[#This Row],[Lines]],1)</f>
        <v>Y</v>
      </c>
      <c r="M8698" s="1" t="str">
        <f>IF(BART_Rides[[#This Row],[FirstLetter]]="Y","Yes","No")</f>
        <v>Yes</v>
      </c>
      <c r="N8698" s="1" t="str">
        <f>IF(OR(BART_Rides[[#This Row],[Station Code]]="EM", BART_Rides[[#This Row],[Station Code]]="MT", BART_Rides[[#This Row],[Station Code]]="PL", BART_Rides[[#This Row],[Station Code]]="CC"), "Yes", "No")</f>
        <v>No</v>
      </c>
    </row>
    <row r="8699" spans="6:14">
      <c r="F8699" s="3">
        <v>44499</v>
      </c>
      <c r="G8699" s="1" t="s">
        <v>45</v>
      </c>
      <c r="H8699" s="1" t="s">
        <v>105</v>
      </c>
      <c r="I8699" s="1">
        <v>1215</v>
      </c>
      <c r="J8699" s="1">
        <f>MONTH(BART_Rides[[#This Row],[Date]])</f>
        <v>10</v>
      </c>
      <c r="K8699" s="1">
        <f>WEEKDAY(BART_Rides[[#This Row],[Date]],2)</f>
        <v>6</v>
      </c>
      <c r="L8699" s="1" t="str">
        <f>LEFT(BART_Rides[[#This Row],[Lines]],1)</f>
        <v>Y</v>
      </c>
      <c r="M8699" s="1" t="str">
        <f>IF(BART_Rides[[#This Row],[FirstLetter]]="Y","Yes","No")</f>
        <v>Yes</v>
      </c>
      <c r="N8699" s="1" t="str">
        <f>IF(OR(BART_Rides[[#This Row],[Station Code]]="EM", BART_Rides[[#This Row],[Station Code]]="MT", BART_Rides[[#This Row],[Station Code]]="PL", BART_Rides[[#This Row],[Station Code]]="CC"), "Yes", "No")</f>
        <v>No</v>
      </c>
    </row>
    <row r="8700" spans="6:14">
      <c r="F8700" s="3">
        <v>44500</v>
      </c>
      <c r="G8700" s="1" t="s">
        <v>45</v>
      </c>
      <c r="H8700" s="1" t="s">
        <v>105</v>
      </c>
      <c r="I8700" s="1">
        <v>880</v>
      </c>
      <c r="J8700" s="1">
        <f>MONTH(BART_Rides[[#This Row],[Date]])</f>
        <v>10</v>
      </c>
      <c r="K8700" s="1">
        <f>WEEKDAY(BART_Rides[[#This Row],[Date]],2)</f>
        <v>7</v>
      </c>
      <c r="L8700" s="1" t="str">
        <f>LEFT(BART_Rides[[#This Row],[Lines]],1)</f>
        <v>Y</v>
      </c>
      <c r="M8700" s="1" t="str">
        <f>IF(BART_Rides[[#This Row],[FirstLetter]]="Y","Yes","No")</f>
        <v>Yes</v>
      </c>
      <c r="N8700" s="1" t="str">
        <f>IF(OR(BART_Rides[[#This Row],[Station Code]]="EM", BART_Rides[[#This Row],[Station Code]]="MT", BART_Rides[[#This Row],[Station Code]]="PL", BART_Rides[[#This Row],[Station Code]]="CC"), "Yes", "No")</f>
        <v>No</v>
      </c>
    </row>
    <row r="8701" spans="6:14">
      <c r="F8701" s="3">
        <v>44501</v>
      </c>
      <c r="G8701" s="1" t="s">
        <v>45</v>
      </c>
      <c r="H8701" s="1" t="s">
        <v>105</v>
      </c>
      <c r="I8701" s="1">
        <v>1266</v>
      </c>
      <c r="J8701" s="1">
        <f>MONTH(BART_Rides[[#This Row],[Date]])</f>
        <v>11</v>
      </c>
      <c r="K8701" s="1">
        <f>WEEKDAY(BART_Rides[[#This Row],[Date]],2)</f>
        <v>1</v>
      </c>
      <c r="L8701" s="1" t="str">
        <f>LEFT(BART_Rides[[#This Row],[Lines]],1)</f>
        <v>Y</v>
      </c>
      <c r="M8701" s="1" t="str">
        <f>IF(BART_Rides[[#This Row],[FirstLetter]]="Y","Yes","No")</f>
        <v>Yes</v>
      </c>
      <c r="N8701" s="1" t="str">
        <f>IF(OR(BART_Rides[[#This Row],[Station Code]]="EM", BART_Rides[[#This Row],[Station Code]]="MT", BART_Rides[[#This Row],[Station Code]]="PL", BART_Rides[[#This Row],[Station Code]]="CC"), "Yes", "No")</f>
        <v>No</v>
      </c>
    </row>
    <row r="8702" spans="6:14">
      <c r="F8702" s="3">
        <v>44502</v>
      </c>
      <c r="G8702" s="1" t="s">
        <v>45</v>
      </c>
      <c r="H8702" s="1" t="s">
        <v>105</v>
      </c>
      <c r="I8702" s="1">
        <v>1492</v>
      </c>
      <c r="J8702" s="1">
        <f>MONTH(BART_Rides[[#This Row],[Date]])</f>
        <v>11</v>
      </c>
      <c r="K8702" s="1">
        <f>WEEKDAY(BART_Rides[[#This Row],[Date]],2)</f>
        <v>2</v>
      </c>
      <c r="L8702" s="1" t="str">
        <f>LEFT(BART_Rides[[#This Row],[Lines]],1)</f>
        <v>Y</v>
      </c>
      <c r="M8702" s="1" t="str">
        <f>IF(BART_Rides[[#This Row],[FirstLetter]]="Y","Yes","No")</f>
        <v>Yes</v>
      </c>
      <c r="N8702" s="1" t="str">
        <f>IF(OR(BART_Rides[[#This Row],[Station Code]]="EM", BART_Rides[[#This Row],[Station Code]]="MT", BART_Rides[[#This Row],[Station Code]]="PL", BART_Rides[[#This Row],[Station Code]]="CC"), "Yes", "No")</f>
        <v>No</v>
      </c>
    </row>
    <row r="8703" spans="6:14">
      <c r="F8703" s="3">
        <v>44503</v>
      </c>
      <c r="G8703" s="1" t="s">
        <v>45</v>
      </c>
      <c r="H8703" s="1" t="s">
        <v>105</v>
      </c>
      <c r="I8703" s="1">
        <v>1607</v>
      </c>
      <c r="J8703" s="1">
        <f>MONTH(BART_Rides[[#This Row],[Date]])</f>
        <v>11</v>
      </c>
      <c r="K8703" s="1">
        <f>WEEKDAY(BART_Rides[[#This Row],[Date]],2)</f>
        <v>3</v>
      </c>
      <c r="L8703" s="1" t="str">
        <f>LEFT(BART_Rides[[#This Row],[Lines]],1)</f>
        <v>Y</v>
      </c>
      <c r="M8703" s="1" t="str">
        <f>IF(BART_Rides[[#This Row],[FirstLetter]]="Y","Yes","No")</f>
        <v>Yes</v>
      </c>
      <c r="N8703" s="1" t="str">
        <f>IF(OR(BART_Rides[[#This Row],[Station Code]]="EM", BART_Rides[[#This Row],[Station Code]]="MT", BART_Rides[[#This Row],[Station Code]]="PL", BART_Rides[[#This Row],[Station Code]]="CC"), "Yes", "No")</f>
        <v>No</v>
      </c>
    </row>
    <row r="8704" spans="6:14">
      <c r="F8704" s="3">
        <v>44504</v>
      </c>
      <c r="G8704" s="1" t="s">
        <v>45</v>
      </c>
      <c r="H8704" s="1" t="s">
        <v>105</v>
      </c>
      <c r="I8704" s="1">
        <v>1715</v>
      </c>
      <c r="J8704" s="1">
        <f>MONTH(BART_Rides[[#This Row],[Date]])</f>
        <v>11</v>
      </c>
      <c r="K8704" s="1">
        <f>WEEKDAY(BART_Rides[[#This Row],[Date]],2)</f>
        <v>4</v>
      </c>
      <c r="L8704" s="1" t="str">
        <f>LEFT(BART_Rides[[#This Row],[Lines]],1)</f>
        <v>Y</v>
      </c>
      <c r="M8704" s="1" t="str">
        <f>IF(BART_Rides[[#This Row],[FirstLetter]]="Y","Yes","No")</f>
        <v>Yes</v>
      </c>
      <c r="N8704" s="1" t="str">
        <f>IF(OR(BART_Rides[[#This Row],[Station Code]]="EM", BART_Rides[[#This Row],[Station Code]]="MT", BART_Rides[[#This Row],[Station Code]]="PL", BART_Rides[[#This Row],[Station Code]]="CC"), "Yes", "No")</f>
        <v>No</v>
      </c>
    </row>
    <row r="8705" spans="6:14">
      <c r="F8705" s="3">
        <v>44505</v>
      </c>
      <c r="G8705" s="1" t="s">
        <v>45</v>
      </c>
      <c r="H8705" s="1" t="s">
        <v>105</v>
      </c>
      <c r="I8705" s="1">
        <v>1550</v>
      </c>
      <c r="J8705" s="1">
        <f>MONTH(BART_Rides[[#This Row],[Date]])</f>
        <v>11</v>
      </c>
      <c r="K8705" s="1">
        <f>WEEKDAY(BART_Rides[[#This Row],[Date]],2)</f>
        <v>5</v>
      </c>
      <c r="L8705" s="1" t="str">
        <f>LEFT(BART_Rides[[#This Row],[Lines]],1)</f>
        <v>Y</v>
      </c>
      <c r="M8705" s="1" t="str">
        <f>IF(BART_Rides[[#This Row],[FirstLetter]]="Y","Yes","No")</f>
        <v>Yes</v>
      </c>
      <c r="N8705" s="1" t="str">
        <f>IF(OR(BART_Rides[[#This Row],[Station Code]]="EM", BART_Rides[[#This Row],[Station Code]]="MT", BART_Rides[[#This Row],[Station Code]]="PL", BART_Rides[[#This Row],[Station Code]]="CC"), "Yes", "No")</f>
        <v>No</v>
      </c>
    </row>
    <row r="8706" spans="6:14">
      <c r="F8706" s="3">
        <v>44506</v>
      </c>
      <c r="G8706" s="1" t="s">
        <v>45</v>
      </c>
      <c r="H8706" s="1" t="s">
        <v>105</v>
      </c>
      <c r="I8706" s="1">
        <v>1177</v>
      </c>
      <c r="J8706" s="1">
        <f>MONTH(BART_Rides[[#This Row],[Date]])</f>
        <v>11</v>
      </c>
      <c r="K8706" s="1">
        <f>WEEKDAY(BART_Rides[[#This Row],[Date]],2)</f>
        <v>6</v>
      </c>
      <c r="L8706" s="1" t="str">
        <f>LEFT(BART_Rides[[#This Row],[Lines]],1)</f>
        <v>Y</v>
      </c>
      <c r="M8706" s="1" t="str">
        <f>IF(BART_Rides[[#This Row],[FirstLetter]]="Y","Yes","No")</f>
        <v>Yes</v>
      </c>
      <c r="N8706" s="1" t="str">
        <f>IF(OR(BART_Rides[[#This Row],[Station Code]]="EM", BART_Rides[[#This Row],[Station Code]]="MT", BART_Rides[[#This Row],[Station Code]]="PL", BART_Rides[[#This Row],[Station Code]]="CC"), "Yes", "No")</f>
        <v>No</v>
      </c>
    </row>
    <row r="8707" spans="6:14">
      <c r="F8707" s="3">
        <v>44507</v>
      </c>
      <c r="G8707" s="1" t="s">
        <v>45</v>
      </c>
      <c r="H8707" s="1" t="s">
        <v>105</v>
      </c>
      <c r="I8707" s="1">
        <v>850</v>
      </c>
      <c r="J8707" s="1">
        <f>MONTH(BART_Rides[[#This Row],[Date]])</f>
        <v>11</v>
      </c>
      <c r="K8707" s="1">
        <f>WEEKDAY(BART_Rides[[#This Row],[Date]],2)</f>
        <v>7</v>
      </c>
      <c r="L8707" s="1" t="str">
        <f>LEFT(BART_Rides[[#This Row],[Lines]],1)</f>
        <v>Y</v>
      </c>
      <c r="M8707" s="1" t="str">
        <f>IF(BART_Rides[[#This Row],[FirstLetter]]="Y","Yes","No")</f>
        <v>Yes</v>
      </c>
      <c r="N8707" s="1" t="str">
        <f>IF(OR(BART_Rides[[#This Row],[Station Code]]="EM", BART_Rides[[#This Row],[Station Code]]="MT", BART_Rides[[#This Row],[Station Code]]="PL", BART_Rides[[#This Row],[Station Code]]="CC"), "Yes", "No")</f>
        <v>No</v>
      </c>
    </row>
    <row r="8708" spans="6:14">
      <c r="F8708" s="3">
        <v>44508</v>
      </c>
      <c r="G8708" s="1" t="s">
        <v>45</v>
      </c>
      <c r="H8708" s="1" t="s">
        <v>105</v>
      </c>
      <c r="I8708" s="1">
        <v>1416</v>
      </c>
      <c r="J8708" s="1">
        <f>MONTH(BART_Rides[[#This Row],[Date]])</f>
        <v>11</v>
      </c>
      <c r="K8708" s="1">
        <f>WEEKDAY(BART_Rides[[#This Row],[Date]],2)</f>
        <v>1</v>
      </c>
      <c r="L8708" s="1" t="str">
        <f>LEFT(BART_Rides[[#This Row],[Lines]],1)</f>
        <v>Y</v>
      </c>
      <c r="M8708" s="1" t="str">
        <f>IF(BART_Rides[[#This Row],[FirstLetter]]="Y","Yes","No")</f>
        <v>Yes</v>
      </c>
      <c r="N8708" s="1" t="str">
        <f>IF(OR(BART_Rides[[#This Row],[Station Code]]="EM", BART_Rides[[#This Row],[Station Code]]="MT", BART_Rides[[#This Row],[Station Code]]="PL", BART_Rides[[#This Row],[Station Code]]="CC"), "Yes", "No")</f>
        <v>No</v>
      </c>
    </row>
    <row r="8709" spans="6:14">
      <c r="F8709" s="3">
        <v>44509</v>
      </c>
      <c r="G8709" s="1" t="s">
        <v>45</v>
      </c>
      <c r="H8709" s="1" t="s">
        <v>105</v>
      </c>
      <c r="I8709" s="1">
        <v>1564</v>
      </c>
      <c r="J8709" s="1">
        <f>MONTH(BART_Rides[[#This Row],[Date]])</f>
        <v>11</v>
      </c>
      <c r="K8709" s="1">
        <f>WEEKDAY(BART_Rides[[#This Row],[Date]],2)</f>
        <v>2</v>
      </c>
      <c r="L8709" s="1" t="str">
        <f>LEFT(BART_Rides[[#This Row],[Lines]],1)</f>
        <v>Y</v>
      </c>
      <c r="M8709" s="1" t="str">
        <f>IF(BART_Rides[[#This Row],[FirstLetter]]="Y","Yes","No")</f>
        <v>Yes</v>
      </c>
      <c r="N8709" s="1" t="str">
        <f>IF(OR(BART_Rides[[#This Row],[Station Code]]="EM", BART_Rides[[#This Row],[Station Code]]="MT", BART_Rides[[#This Row],[Station Code]]="PL", BART_Rides[[#This Row],[Station Code]]="CC"), "Yes", "No")</f>
        <v>No</v>
      </c>
    </row>
    <row r="8710" spans="6:14">
      <c r="F8710" s="3">
        <v>44510</v>
      </c>
      <c r="G8710" s="1" t="s">
        <v>45</v>
      </c>
      <c r="H8710" s="1" t="s">
        <v>105</v>
      </c>
      <c r="I8710" s="1">
        <v>1689</v>
      </c>
      <c r="J8710" s="1">
        <f>MONTH(BART_Rides[[#This Row],[Date]])</f>
        <v>11</v>
      </c>
      <c r="K8710" s="1">
        <f>WEEKDAY(BART_Rides[[#This Row],[Date]],2)</f>
        <v>3</v>
      </c>
      <c r="L8710" s="1" t="str">
        <f>LEFT(BART_Rides[[#This Row],[Lines]],1)</f>
        <v>Y</v>
      </c>
      <c r="M8710" s="1" t="str">
        <f>IF(BART_Rides[[#This Row],[FirstLetter]]="Y","Yes","No")</f>
        <v>Yes</v>
      </c>
      <c r="N8710" s="1" t="str">
        <f>IF(OR(BART_Rides[[#This Row],[Station Code]]="EM", BART_Rides[[#This Row],[Station Code]]="MT", BART_Rides[[#This Row],[Station Code]]="PL", BART_Rides[[#This Row],[Station Code]]="CC"), "Yes", "No")</f>
        <v>No</v>
      </c>
    </row>
    <row r="8711" spans="6:14">
      <c r="F8711" s="3">
        <v>44511</v>
      </c>
      <c r="G8711" s="1" t="s">
        <v>45</v>
      </c>
      <c r="H8711" s="1" t="s">
        <v>105</v>
      </c>
      <c r="I8711" s="1">
        <v>1613</v>
      </c>
      <c r="J8711" s="1">
        <f>MONTH(BART_Rides[[#This Row],[Date]])</f>
        <v>11</v>
      </c>
      <c r="K8711" s="1">
        <f>WEEKDAY(BART_Rides[[#This Row],[Date]],2)</f>
        <v>4</v>
      </c>
      <c r="L8711" s="1" t="str">
        <f>LEFT(BART_Rides[[#This Row],[Lines]],1)</f>
        <v>Y</v>
      </c>
      <c r="M8711" s="1" t="str">
        <f>IF(BART_Rides[[#This Row],[FirstLetter]]="Y","Yes","No")</f>
        <v>Yes</v>
      </c>
      <c r="N8711" s="1" t="str">
        <f>IF(OR(BART_Rides[[#This Row],[Station Code]]="EM", BART_Rides[[#This Row],[Station Code]]="MT", BART_Rides[[#This Row],[Station Code]]="PL", BART_Rides[[#This Row],[Station Code]]="CC"), "Yes", "No")</f>
        <v>No</v>
      </c>
    </row>
    <row r="8712" spans="6:14">
      <c r="F8712" s="3">
        <v>44512</v>
      </c>
      <c r="G8712" s="1" t="s">
        <v>45</v>
      </c>
      <c r="H8712" s="1" t="s">
        <v>105</v>
      </c>
      <c r="I8712" s="1">
        <v>1710</v>
      </c>
      <c r="J8712" s="1">
        <f>MONTH(BART_Rides[[#This Row],[Date]])</f>
        <v>11</v>
      </c>
      <c r="K8712" s="1">
        <f>WEEKDAY(BART_Rides[[#This Row],[Date]],2)</f>
        <v>5</v>
      </c>
      <c r="L8712" s="1" t="str">
        <f>LEFT(BART_Rides[[#This Row],[Lines]],1)</f>
        <v>Y</v>
      </c>
      <c r="M8712" s="1" t="str">
        <f>IF(BART_Rides[[#This Row],[FirstLetter]]="Y","Yes","No")</f>
        <v>Yes</v>
      </c>
      <c r="N8712" s="1" t="str">
        <f>IF(OR(BART_Rides[[#This Row],[Station Code]]="EM", BART_Rides[[#This Row],[Station Code]]="MT", BART_Rides[[#This Row],[Station Code]]="PL", BART_Rides[[#This Row],[Station Code]]="CC"), "Yes", "No")</f>
        <v>No</v>
      </c>
    </row>
    <row r="8713" spans="6:14">
      <c r="F8713" s="3">
        <v>44513</v>
      </c>
      <c r="G8713" s="1" t="s">
        <v>45</v>
      </c>
      <c r="H8713" s="1" t="s">
        <v>105</v>
      </c>
      <c r="I8713" s="1">
        <v>1212</v>
      </c>
      <c r="J8713" s="1">
        <f>MONTH(BART_Rides[[#This Row],[Date]])</f>
        <v>11</v>
      </c>
      <c r="K8713" s="1">
        <f>WEEKDAY(BART_Rides[[#This Row],[Date]],2)</f>
        <v>6</v>
      </c>
      <c r="L8713" s="1" t="str">
        <f>LEFT(BART_Rides[[#This Row],[Lines]],1)</f>
        <v>Y</v>
      </c>
      <c r="M8713" s="1" t="str">
        <f>IF(BART_Rides[[#This Row],[FirstLetter]]="Y","Yes","No")</f>
        <v>Yes</v>
      </c>
      <c r="N8713" s="1" t="str">
        <f>IF(OR(BART_Rides[[#This Row],[Station Code]]="EM", BART_Rides[[#This Row],[Station Code]]="MT", BART_Rides[[#This Row],[Station Code]]="PL", BART_Rides[[#This Row],[Station Code]]="CC"), "Yes", "No")</f>
        <v>No</v>
      </c>
    </row>
    <row r="8714" spans="6:14">
      <c r="F8714" s="3">
        <v>44514</v>
      </c>
      <c r="G8714" s="1" t="s">
        <v>45</v>
      </c>
      <c r="H8714" s="1" t="s">
        <v>105</v>
      </c>
      <c r="I8714" s="1">
        <v>852</v>
      </c>
      <c r="J8714" s="1">
        <f>MONTH(BART_Rides[[#This Row],[Date]])</f>
        <v>11</v>
      </c>
      <c r="K8714" s="1">
        <f>WEEKDAY(BART_Rides[[#This Row],[Date]],2)</f>
        <v>7</v>
      </c>
      <c r="L8714" s="1" t="str">
        <f>LEFT(BART_Rides[[#This Row],[Lines]],1)</f>
        <v>Y</v>
      </c>
      <c r="M8714" s="1" t="str">
        <f>IF(BART_Rides[[#This Row],[FirstLetter]]="Y","Yes","No")</f>
        <v>Yes</v>
      </c>
      <c r="N8714" s="1" t="str">
        <f>IF(OR(BART_Rides[[#This Row],[Station Code]]="EM", BART_Rides[[#This Row],[Station Code]]="MT", BART_Rides[[#This Row],[Station Code]]="PL", BART_Rides[[#This Row],[Station Code]]="CC"), "Yes", "No")</f>
        <v>No</v>
      </c>
    </row>
    <row r="8715" spans="6:14">
      <c r="F8715" s="3">
        <v>44515</v>
      </c>
      <c r="G8715" s="1" t="s">
        <v>45</v>
      </c>
      <c r="H8715" s="1" t="s">
        <v>105</v>
      </c>
      <c r="I8715" s="1">
        <v>1408</v>
      </c>
      <c r="J8715" s="1">
        <f>MONTH(BART_Rides[[#This Row],[Date]])</f>
        <v>11</v>
      </c>
      <c r="K8715" s="1">
        <f>WEEKDAY(BART_Rides[[#This Row],[Date]],2)</f>
        <v>1</v>
      </c>
      <c r="L8715" s="1" t="str">
        <f>LEFT(BART_Rides[[#This Row],[Lines]],1)</f>
        <v>Y</v>
      </c>
      <c r="M8715" s="1" t="str">
        <f>IF(BART_Rides[[#This Row],[FirstLetter]]="Y","Yes","No")</f>
        <v>Yes</v>
      </c>
      <c r="N8715" s="1" t="str">
        <f>IF(OR(BART_Rides[[#This Row],[Station Code]]="EM", BART_Rides[[#This Row],[Station Code]]="MT", BART_Rides[[#This Row],[Station Code]]="PL", BART_Rides[[#This Row],[Station Code]]="CC"), "Yes", "No")</f>
        <v>No</v>
      </c>
    </row>
    <row r="8716" spans="6:14">
      <c r="F8716" s="3">
        <v>44516</v>
      </c>
      <c r="G8716" s="1" t="s">
        <v>45</v>
      </c>
      <c r="H8716" s="1" t="s">
        <v>105</v>
      </c>
      <c r="I8716" s="1">
        <v>1705</v>
      </c>
      <c r="J8716" s="1">
        <f>MONTH(BART_Rides[[#This Row],[Date]])</f>
        <v>11</v>
      </c>
      <c r="K8716" s="1">
        <f>WEEKDAY(BART_Rides[[#This Row],[Date]],2)</f>
        <v>2</v>
      </c>
      <c r="L8716" s="1" t="str">
        <f>LEFT(BART_Rides[[#This Row],[Lines]],1)</f>
        <v>Y</v>
      </c>
      <c r="M8716" s="1" t="str">
        <f>IF(BART_Rides[[#This Row],[FirstLetter]]="Y","Yes","No")</f>
        <v>Yes</v>
      </c>
      <c r="N8716" s="1" t="str">
        <f>IF(OR(BART_Rides[[#This Row],[Station Code]]="EM", BART_Rides[[#This Row],[Station Code]]="MT", BART_Rides[[#This Row],[Station Code]]="PL", BART_Rides[[#This Row],[Station Code]]="CC"), "Yes", "No")</f>
        <v>No</v>
      </c>
    </row>
    <row r="8717" spans="6:14">
      <c r="F8717" s="3">
        <v>44517</v>
      </c>
      <c r="G8717" s="1" t="s">
        <v>45</v>
      </c>
      <c r="H8717" s="1" t="s">
        <v>105</v>
      </c>
      <c r="I8717" s="1">
        <v>1657</v>
      </c>
      <c r="J8717" s="1">
        <f>MONTH(BART_Rides[[#This Row],[Date]])</f>
        <v>11</v>
      </c>
      <c r="K8717" s="1">
        <f>WEEKDAY(BART_Rides[[#This Row],[Date]],2)</f>
        <v>3</v>
      </c>
      <c r="L8717" s="1" t="str">
        <f>LEFT(BART_Rides[[#This Row],[Lines]],1)</f>
        <v>Y</v>
      </c>
      <c r="M8717" s="1" t="str">
        <f>IF(BART_Rides[[#This Row],[FirstLetter]]="Y","Yes","No")</f>
        <v>Yes</v>
      </c>
      <c r="N8717" s="1" t="str">
        <f>IF(OR(BART_Rides[[#This Row],[Station Code]]="EM", BART_Rides[[#This Row],[Station Code]]="MT", BART_Rides[[#This Row],[Station Code]]="PL", BART_Rides[[#This Row],[Station Code]]="CC"), "Yes", "No")</f>
        <v>No</v>
      </c>
    </row>
    <row r="8718" spans="6:14">
      <c r="F8718" s="3">
        <v>44518</v>
      </c>
      <c r="G8718" s="1" t="s">
        <v>45</v>
      </c>
      <c r="H8718" s="1" t="s">
        <v>105</v>
      </c>
      <c r="I8718" s="1">
        <v>1906</v>
      </c>
      <c r="J8718" s="1">
        <f>MONTH(BART_Rides[[#This Row],[Date]])</f>
        <v>11</v>
      </c>
      <c r="K8718" s="1">
        <f>WEEKDAY(BART_Rides[[#This Row],[Date]],2)</f>
        <v>4</v>
      </c>
      <c r="L8718" s="1" t="str">
        <f>LEFT(BART_Rides[[#This Row],[Lines]],1)</f>
        <v>Y</v>
      </c>
      <c r="M8718" s="1" t="str">
        <f>IF(BART_Rides[[#This Row],[FirstLetter]]="Y","Yes","No")</f>
        <v>Yes</v>
      </c>
      <c r="N8718" s="1" t="str">
        <f>IF(OR(BART_Rides[[#This Row],[Station Code]]="EM", BART_Rides[[#This Row],[Station Code]]="MT", BART_Rides[[#This Row],[Station Code]]="PL", BART_Rides[[#This Row],[Station Code]]="CC"), "Yes", "No")</f>
        <v>No</v>
      </c>
    </row>
    <row r="8719" spans="6:14">
      <c r="F8719" s="3">
        <v>44519</v>
      </c>
      <c r="G8719" s="1" t="s">
        <v>45</v>
      </c>
      <c r="H8719" s="1" t="s">
        <v>105</v>
      </c>
      <c r="I8719" s="1">
        <v>1685</v>
      </c>
      <c r="J8719" s="1">
        <f>MONTH(BART_Rides[[#This Row],[Date]])</f>
        <v>11</v>
      </c>
      <c r="K8719" s="1">
        <f>WEEKDAY(BART_Rides[[#This Row],[Date]],2)</f>
        <v>5</v>
      </c>
      <c r="L8719" s="1" t="str">
        <f>LEFT(BART_Rides[[#This Row],[Lines]],1)</f>
        <v>Y</v>
      </c>
      <c r="M8719" s="1" t="str">
        <f>IF(BART_Rides[[#This Row],[FirstLetter]]="Y","Yes","No")</f>
        <v>Yes</v>
      </c>
      <c r="N8719" s="1" t="str">
        <f>IF(OR(BART_Rides[[#This Row],[Station Code]]="EM", BART_Rides[[#This Row],[Station Code]]="MT", BART_Rides[[#This Row],[Station Code]]="PL", BART_Rides[[#This Row],[Station Code]]="CC"), "Yes", "No")</f>
        <v>No</v>
      </c>
    </row>
    <row r="8720" spans="6:14">
      <c r="F8720" s="3">
        <v>44520</v>
      </c>
      <c r="G8720" s="1" t="s">
        <v>45</v>
      </c>
      <c r="H8720" s="1" t="s">
        <v>105</v>
      </c>
      <c r="I8720" s="1">
        <v>1285</v>
      </c>
      <c r="J8720" s="1">
        <f>MONTH(BART_Rides[[#This Row],[Date]])</f>
        <v>11</v>
      </c>
      <c r="K8720" s="1">
        <f>WEEKDAY(BART_Rides[[#This Row],[Date]],2)</f>
        <v>6</v>
      </c>
      <c r="L8720" s="1" t="str">
        <f>LEFT(BART_Rides[[#This Row],[Lines]],1)</f>
        <v>Y</v>
      </c>
      <c r="M8720" s="1" t="str">
        <f>IF(BART_Rides[[#This Row],[FirstLetter]]="Y","Yes","No")</f>
        <v>Yes</v>
      </c>
      <c r="N8720" s="1" t="str">
        <f>IF(OR(BART_Rides[[#This Row],[Station Code]]="EM", BART_Rides[[#This Row],[Station Code]]="MT", BART_Rides[[#This Row],[Station Code]]="PL", BART_Rides[[#This Row],[Station Code]]="CC"), "Yes", "No")</f>
        <v>No</v>
      </c>
    </row>
    <row r="8721" spans="6:14">
      <c r="F8721" s="3">
        <v>44521</v>
      </c>
      <c r="G8721" s="1" t="s">
        <v>45</v>
      </c>
      <c r="H8721" s="1" t="s">
        <v>105</v>
      </c>
      <c r="I8721" s="1">
        <v>861</v>
      </c>
      <c r="J8721" s="1">
        <f>MONTH(BART_Rides[[#This Row],[Date]])</f>
        <v>11</v>
      </c>
      <c r="K8721" s="1">
        <f>WEEKDAY(BART_Rides[[#This Row],[Date]],2)</f>
        <v>7</v>
      </c>
      <c r="L8721" s="1" t="str">
        <f>LEFT(BART_Rides[[#This Row],[Lines]],1)</f>
        <v>Y</v>
      </c>
      <c r="M8721" s="1" t="str">
        <f>IF(BART_Rides[[#This Row],[FirstLetter]]="Y","Yes","No")</f>
        <v>Yes</v>
      </c>
      <c r="N8721" s="1" t="str">
        <f>IF(OR(BART_Rides[[#This Row],[Station Code]]="EM", BART_Rides[[#This Row],[Station Code]]="MT", BART_Rides[[#This Row],[Station Code]]="PL", BART_Rides[[#This Row],[Station Code]]="CC"), "Yes", "No")</f>
        <v>No</v>
      </c>
    </row>
    <row r="8722" spans="6:14">
      <c r="F8722" s="3">
        <v>44522</v>
      </c>
      <c r="G8722" s="1" t="s">
        <v>45</v>
      </c>
      <c r="H8722" s="1" t="s">
        <v>105</v>
      </c>
      <c r="I8722" s="1">
        <v>1282</v>
      </c>
      <c r="J8722" s="1">
        <f>MONTH(BART_Rides[[#This Row],[Date]])</f>
        <v>11</v>
      </c>
      <c r="K8722" s="1">
        <f>WEEKDAY(BART_Rides[[#This Row],[Date]],2)</f>
        <v>1</v>
      </c>
      <c r="L8722" s="1" t="str">
        <f>LEFT(BART_Rides[[#This Row],[Lines]],1)</f>
        <v>Y</v>
      </c>
      <c r="M8722" s="1" t="str">
        <f>IF(BART_Rides[[#This Row],[FirstLetter]]="Y","Yes","No")</f>
        <v>Yes</v>
      </c>
      <c r="N8722" s="1" t="str">
        <f>IF(OR(BART_Rides[[#This Row],[Station Code]]="EM", BART_Rides[[#This Row],[Station Code]]="MT", BART_Rides[[#This Row],[Station Code]]="PL", BART_Rides[[#This Row],[Station Code]]="CC"), "Yes", "No")</f>
        <v>No</v>
      </c>
    </row>
    <row r="8723" spans="6:14">
      <c r="F8723" s="3">
        <v>44523</v>
      </c>
      <c r="G8723" s="1" t="s">
        <v>45</v>
      </c>
      <c r="H8723" s="1" t="s">
        <v>105</v>
      </c>
      <c r="I8723" s="1">
        <v>1389</v>
      </c>
      <c r="J8723" s="1">
        <f>MONTH(BART_Rides[[#This Row],[Date]])</f>
        <v>11</v>
      </c>
      <c r="K8723" s="1">
        <f>WEEKDAY(BART_Rides[[#This Row],[Date]],2)</f>
        <v>2</v>
      </c>
      <c r="L8723" s="1" t="str">
        <f>LEFT(BART_Rides[[#This Row],[Lines]],1)</f>
        <v>Y</v>
      </c>
      <c r="M8723" s="1" t="str">
        <f>IF(BART_Rides[[#This Row],[FirstLetter]]="Y","Yes","No")</f>
        <v>Yes</v>
      </c>
      <c r="N8723" s="1" t="str">
        <f>IF(OR(BART_Rides[[#This Row],[Station Code]]="EM", BART_Rides[[#This Row],[Station Code]]="MT", BART_Rides[[#This Row],[Station Code]]="PL", BART_Rides[[#This Row],[Station Code]]="CC"), "Yes", "No")</f>
        <v>No</v>
      </c>
    </row>
    <row r="8724" spans="6:14">
      <c r="F8724" s="3">
        <v>44524</v>
      </c>
      <c r="G8724" s="1" t="s">
        <v>45</v>
      </c>
      <c r="H8724" s="1" t="s">
        <v>105</v>
      </c>
      <c r="I8724" s="1">
        <v>1200</v>
      </c>
      <c r="J8724" s="1">
        <f>MONTH(BART_Rides[[#This Row],[Date]])</f>
        <v>11</v>
      </c>
      <c r="K8724" s="1">
        <f>WEEKDAY(BART_Rides[[#This Row],[Date]],2)</f>
        <v>3</v>
      </c>
      <c r="L8724" s="1" t="str">
        <f>LEFT(BART_Rides[[#This Row],[Lines]],1)</f>
        <v>Y</v>
      </c>
      <c r="M8724" s="1" t="str">
        <f>IF(BART_Rides[[#This Row],[FirstLetter]]="Y","Yes","No")</f>
        <v>Yes</v>
      </c>
      <c r="N8724" s="1" t="str">
        <f>IF(OR(BART_Rides[[#This Row],[Station Code]]="EM", BART_Rides[[#This Row],[Station Code]]="MT", BART_Rides[[#This Row],[Station Code]]="PL", BART_Rides[[#This Row],[Station Code]]="CC"), "Yes", "No")</f>
        <v>No</v>
      </c>
    </row>
    <row r="8725" spans="6:14">
      <c r="F8725" s="3">
        <v>44525</v>
      </c>
      <c r="G8725" s="1" t="s">
        <v>45</v>
      </c>
      <c r="H8725" s="1" t="s">
        <v>105</v>
      </c>
      <c r="I8725" s="1">
        <v>441</v>
      </c>
      <c r="J8725" s="1">
        <f>MONTH(BART_Rides[[#This Row],[Date]])</f>
        <v>11</v>
      </c>
      <c r="K8725" s="1">
        <f>WEEKDAY(BART_Rides[[#This Row],[Date]],2)</f>
        <v>4</v>
      </c>
      <c r="L8725" s="1" t="str">
        <f>LEFT(BART_Rides[[#This Row],[Lines]],1)</f>
        <v>Y</v>
      </c>
      <c r="M8725" s="1" t="str">
        <f>IF(BART_Rides[[#This Row],[FirstLetter]]="Y","Yes","No")</f>
        <v>Yes</v>
      </c>
      <c r="N8725" s="1" t="str">
        <f>IF(OR(BART_Rides[[#This Row],[Station Code]]="EM", BART_Rides[[#This Row],[Station Code]]="MT", BART_Rides[[#This Row],[Station Code]]="PL", BART_Rides[[#This Row],[Station Code]]="CC"), "Yes", "No")</f>
        <v>No</v>
      </c>
    </row>
    <row r="8726" spans="6:14">
      <c r="F8726" s="3">
        <v>44526</v>
      </c>
      <c r="G8726" s="1" t="s">
        <v>45</v>
      </c>
      <c r="H8726" s="1" t="s">
        <v>105</v>
      </c>
      <c r="I8726" s="1">
        <v>1003</v>
      </c>
      <c r="J8726" s="1">
        <f>MONTH(BART_Rides[[#This Row],[Date]])</f>
        <v>11</v>
      </c>
      <c r="K8726" s="1">
        <f>WEEKDAY(BART_Rides[[#This Row],[Date]],2)</f>
        <v>5</v>
      </c>
      <c r="L8726" s="1" t="str">
        <f>LEFT(BART_Rides[[#This Row],[Lines]],1)</f>
        <v>Y</v>
      </c>
      <c r="M8726" s="1" t="str">
        <f>IF(BART_Rides[[#This Row],[FirstLetter]]="Y","Yes","No")</f>
        <v>Yes</v>
      </c>
      <c r="N8726" s="1" t="str">
        <f>IF(OR(BART_Rides[[#This Row],[Station Code]]="EM", BART_Rides[[#This Row],[Station Code]]="MT", BART_Rides[[#This Row],[Station Code]]="PL", BART_Rides[[#This Row],[Station Code]]="CC"), "Yes", "No")</f>
        <v>No</v>
      </c>
    </row>
    <row r="8727" spans="6:14">
      <c r="F8727" s="3">
        <v>44527</v>
      </c>
      <c r="G8727" s="1" t="s">
        <v>45</v>
      </c>
      <c r="H8727" s="1" t="s">
        <v>105</v>
      </c>
      <c r="I8727" s="1">
        <v>957</v>
      </c>
      <c r="J8727" s="1">
        <f>MONTH(BART_Rides[[#This Row],[Date]])</f>
        <v>11</v>
      </c>
      <c r="K8727" s="1">
        <f>WEEKDAY(BART_Rides[[#This Row],[Date]],2)</f>
        <v>6</v>
      </c>
      <c r="L8727" s="1" t="str">
        <f>LEFT(BART_Rides[[#This Row],[Lines]],1)</f>
        <v>Y</v>
      </c>
      <c r="M8727" s="1" t="str">
        <f>IF(BART_Rides[[#This Row],[FirstLetter]]="Y","Yes","No")</f>
        <v>Yes</v>
      </c>
      <c r="N8727" s="1" t="str">
        <f>IF(OR(BART_Rides[[#This Row],[Station Code]]="EM", BART_Rides[[#This Row],[Station Code]]="MT", BART_Rides[[#This Row],[Station Code]]="PL", BART_Rides[[#This Row],[Station Code]]="CC"), "Yes", "No")</f>
        <v>No</v>
      </c>
    </row>
    <row r="8728" spans="6:14">
      <c r="F8728" s="3">
        <v>44528</v>
      </c>
      <c r="G8728" s="1" t="s">
        <v>45</v>
      </c>
      <c r="H8728" s="1" t="s">
        <v>105</v>
      </c>
      <c r="I8728" s="1">
        <v>844</v>
      </c>
      <c r="J8728" s="1">
        <f>MONTH(BART_Rides[[#This Row],[Date]])</f>
        <v>11</v>
      </c>
      <c r="K8728" s="1">
        <f>WEEKDAY(BART_Rides[[#This Row],[Date]],2)</f>
        <v>7</v>
      </c>
      <c r="L8728" s="1" t="str">
        <f>LEFT(BART_Rides[[#This Row],[Lines]],1)</f>
        <v>Y</v>
      </c>
      <c r="M8728" s="1" t="str">
        <f>IF(BART_Rides[[#This Row],[FirstLetter]]="Y","Yes","No")</f>
        <v>Yes</v>
      </c>
      <c r="N8728" s="1" t="str">
        <f>IF(OR(BART_Rides[[#This Row],[Station Code]]="EM", BART_Rides[[#This Row],[Station Code]]="MT", BART_Rides[[#This Row],[Station Code]]="PL", BART_Rides[[#This Row],[Station Code]]="CC"), "Yes", "No")</f>
        <v>No</v>
      </c>
    </row>
    <row r="8729" spans="6:14">
      <c r="F8729" s="3">
        <v>44529</v>
      </c>
      <c r="G8729" s="1" t="s">
        <v>45</v>
      </c>
      <c r="H8729" s="1" t="s">
        <v>105</v>
      </c>
      <c r="I8729" s="1">
        <v>1423</v>
      </c>
      <c r="J8729" s="1">
        <f>MONTH(BART_Rides[[#This Row],[Date]])</f>
        <v>11</v>
      </c>
      <c r="K8729" s="1">
        <f>WEEKDAY(BART_Rides[[#This Row],[Date]],2)</f>
        <v>1</v>
      </c>
      <c r="L8729" s="1" t="str">
        <f>LEFT(BART_Rides[[#This Row],[Lines]],1)</f>
        <v>Y</v>
      </c>
      <c r="M8729" s="1" t="str">
        <f>IF(BART_Rides[[#This Row],[FirstLetter]]="Y","Yes","No")</f>
        <v>Yes</v>
      </c>
      <c r="N8729" s="1" t="str">
        <f>IF(OR(BART_Rides[[#This Row],[Station Code]]="EM", BART_Rides[[#This Row],[Station Code]]="MT", BART_Rides[[#This Row],[Station Code]]="PL", BART_Rides[[#This Row],[Station Code]]="CC"), "Yes", "No")</f>
        <v>No</v>
      </c>
    </row>
    <row r="8730" spans="6:14">
      <c r="F8730" s="3">
        <v>44530</v>
      </c>
      <c r="G8730" s="1" t="s">
        <v>45</v>
      </c>
      <c r="H8730" s="1" t="s">
        <v>105</v>
      </c>
      <c r="I8730" s="1">
        <v>1599</v>
      </c>
      <c r="J8730" s="1">
        <f>MONTH(BART_Rides[[#This Row],[Date]])</f>
        <v>11</v>
      </c>
      <c r="K8730" s="1">
        <f>WEEKDAY(BART_Rides[[#This Row],[Date]],2)</f>
        <v>2</v>
      </c>
      <c r="L8730" s="1" t="str">
        <f>LEFT(BART_Rides[[#This Row],[Lines]],1)</f>
        <v>Y</v>
      </c>
      <c r="M8730" s="1" t="str">
        <f>IF(BART_Rides[[#This Row],[FirstLetter]]="Y","Yes","No")</f>
        <v>Yes</v>
      </c>
      <c r="N8730" s="1" t="str">
        <f>IF(OR(BART_Rides[[#This Row],[Station Code]]="EM", BART_Rides[[#This Row],[Station Code]]="MT", BART_Rides[[#This Row],[Station Code]]="PL", BART_Rides[[#This Row],[Station Code]]="CC"), "Yes", "No")</f>
        <v>No</v>
      </c>
    </row>
    <row r="8731" spans="6:14">
      <c r="F8731" s="3">
        <v>44531</v>
      </c>
      <c r="G8731" s="1" t="s">
        <v>45</v>
      </c>
      <c r="H8731" s="1" t="s">
        <v>105</v>
      </c>
      <c r="I8731" s="1">
        <v>1623</v>
      </c>
      <c r="J8731" s="1">
        <f>MONTH(BART_Rides[[#This Row],[Date]])</f>
        <v>12</v>
      </c>
      <c r="K8731" s="1">
        <f>WEEKDAY(BART_Rides[[#This Row],[Date]],2)</f>
        <v>3</v>
      </c>
      <c r="L8731" s="1" t="str">
        <f>LEFT(BART_Rides[[#This Row],[Lines]],1)</f>
        <v>Y</v>
      </c>
      <c r="M8731" s="1" t="str">
        <f>IF(BART_Rides[[#This Row],[FirstLetter]]="Y","Yes","No")</f>
        <v>Yes</v>
      </c>
      <c r="N8731" s="1" t="str">
        <f>IF(OR(BART_Rides[[#This Row],[Station Code]]="EM", BART_Rides[[#This Row],[Station Code]]="MT", BART_Rides[[#This Row],[Station Code]]="PL", BART_Rides[[#This Row],[Station Code]]="CC"), "Yes", "No")</f>
        <v>No</v>
      </c>
    </row>
    <row r="8732" spans="6:14">
      <c r="F8732" s="3">
        <v>44532</v>
      </c>
      <c r="G8732" s="1" t="s">
        <v>45</v>
      </c>
      <c r="H8732" s="1" t="s">
        <v>105</v>
      </c>
      <c r="I8732" s="1">
        <v>1672</v>
      </c>
      <c r="J8732" s="1">
        <f>MONTH(BART_Rides[[#This Row],[Date]])</f>
        <v>12</v>
      </c>
      <c r="K8732" s="1">
        <f>WEEKDAY(BART_Rides[[#This Row],[Date]],2)</f>
        <v>4</v>
      </c>
      <c r="L8732" s="1" t="str">
        <f>LEFT(BART_Rides[[#This Row],[Lines]],1)</f>
        <v>Y</v>
      </c>
      <c r="M8732" s="1" t="str">
        <f>IF(BART_Rides[[#This Row],[FirstLetter]]="Y","Yes","No")</f>
        <v>Yes</v>
      </c>
      <c r="N8732" s="1" t="str">
        <f>IF(OR(BART_Rides[[#This Row],[Station Code]]="EM", BART_Rides[[#This Row],[Station Code]]="MT", BART_Rides[[#This Row],[Station Code]]="PL", BART_Rides[[#This Row],[Station Code]]="CC"), "Yes", "No")</f>
        <v>No</v>
      </c>
    </row>
    <row r="8733" spans="6:14">
      <c r="F8733" s="3">
        <v>44533</v>
      </c>
      <c r="G8733" s="1" t="s">
        <v>45</v>
      </c>
      <c r="H8733" s="1" t="s">
        <v>105</v>
      </c>
      <c r="I8733" s="1">
        <v>1585</v>
      </c>
      <c r="J8733" s="1">
        <f>MONTH(BART_Rides[[#This Row],[Date]])</f>
        <v>12</v>
      </c>
      <c r="K8733" s="1">
        <f>WEEKDAY(BART_Rides[[#This Row],[Date]],2)</f>
        <v>5</v>
      </c>
      <c r="L8733" s="1" t="str">
        <f>LEFT(BART_Rides[[#This Row],[Lines]],1)</f>
        <v>Y</v>
      </c>
      <c r="M8733" s="1" t="str">
        <f>IF(BART_Rides[[#This Row],[FirstLetter]]="Y","Yes","No")</f>
        <v>Yes</v>
      </c>
      <c r="N8733" s="1" t="str">
        <f>IF(OR(BART_Rides[[#This Row],[Station Code]]="EM", BART_Rides[[#This Row],[Station Code]]="MT", BART_Rides[[#This Row],[Station Code]]="PL", BART_Rides[[#This Row],[Station Code]]="CC"), "Yes", "No")</f>
        <v>No</v>
      </c>
    </row>
    <row r="8734" spans="6:14">
      <c r="F8734" s="3">
        <v>44534</v>
      </c>
      <c r="G8734" s="1" t="s">
        <v>45</v>
      </c>
      <c r="H8734" s="1" t="s">
        <v>105</v>
      </c>
      <c r="I8734" s="1">
        <v>1135</v>
      </c>
      <c r="J8734" s="1">
        <f>MONTH(BART_Rides[[#This Row],[Date]])</f>
        <v>12</v>
      </c>
      <c r="K8734" s="1">
        <f>WEEKDAY(BART_Rides[[#This Row],[Date]],2)</f>
        <v>6</v>
      </c>
      <c r="L8734" s="1" t="str">
        <f>LEFT(BART_Rides[[#This Row],[Lines]],1)</f>
        <v>Y</v>
      </c>
      <c r="M8734" s="1" t="str">
        <f>IF(BART_Rides[[#This Row],[FirstLetter]]="Y","Yes","No")</f>
        <v>Yes</v>
      </c>
      <c r="N8734" s="1" t="str">
        <f>IF(OR(BART_Rides[[#This Row],[Station Code]]="EM", BART_Rides[[#This Row],[Station Code]]="MT", BART_Rides[[#This Row],[Station Code]]="PL", BART_Rides[[#This Row],[Station Code]]="CC"), "Yes", "No")</f>
        <v>No</v>
      </c>
    </row>
    <row r="8735" spans="6:14">
      <c r="F8735" s="3">
        <v>44535</v>
      </c>
      <c r="G8735" s="1" t="s">
        <v>45</v>
      </c>
      <c r="H8735" s="1" t="s">
        <v>105</v>
      </c>
      <c r="I8735" s="1">
        <v>852</v>
      </c>
      <c r="J8735" s="1">
        <f>MONTH(BART_Rides[[#This Row],[Date]])</f>
        <v>12</v>
      </c>
      <c r="K8735" s="1">
        <f>WEEKDAY(BART_Rides[[#This Row],[Date]],2)</f>
        <v>7</v>
      </c>
      <c r="L8735" s="1" t="str">
        <f>LEFT(BART_Rides[[#This Row],[Lines]],1)</f>
        <v>Y</v>
      </c>
      <c r="M8735" s="1" t="str">
        <f>IF(BART_Rides[[#This Row],[FirstLetter]]="Y","Yes","No")</f>
        <v>Yes</v>
      </c>
      <c r="N8735" s="1" t="str">
        <f>IF(OR(BART_Rides[[#This Row],[Station Code]]="EM", BART_Rides[[#This Row],[Station Code]]="MT", BART_Rides[[#This Row],[Station Code]]="PL", BART_Rides[[#This Row],[Station Code]]="CC"), "Yes", "No")</f>
        <v>No</v>
      </c>
    </row>
    <row r="8736" spans="6:14">
      <c r="F8736" s="3">
        <v>44536</v>
      </c>
      <c r="G8736" s="1" t="s">
        <v>45</v>
      </c>
      <c r="H8736" s="1" t="s">
        <v>105</v>
      </c>
      <c r="I8736" s="1">
        <v>1433</v>
      </c>
      <c r="J8736" s="1">
        <f>MONTH(BART_Rides[[#This Row],[Date]])</f>
        <v>12</v>
      </c>
      <c r="K8736" s="1">
        <f>WEEKDAY(BART_Rides[[#This Row],[Date]],2)</f>
        <v>1</v>
      </c>
      <c r="L8736" s="1" t="str">
        <f>LEFT(BART_Rides[[#This Row],[Lines]],1)</f>
        <v>Y</v>
      </c>
      <c r="M8736" s="1" t="str">
        <f>IF(BART_Rides[[#This Row],[FirstLetter]]="Y","Yes","No")</f>
        <v>Yes</v>
      </c>
      <c r="N8736" s="1" t="str">
        <f>IF(OR(BART_Rides[[#This Row],[Station Code]]="EM", BART_Rides[[#This Row],[Station Code]]="MT", BART_Rides[[#This Row],[Station Code]]="PL", BART_Rides[[#This Row],[Station Code]]="CC"), "Yes", "No")</f>
        <v>No</v>
      </c>
    </row>
    <row r="8737" spans="6:14">
      <c r="F8737" s="3">
        <v>44537</v>
      </c>
      <c r="G8737" s="1" t="s">
        <v>45</v>
      </c>
      <c r="H8737" s="1" t="s">
        <v>105</v>
      </c>
      <c r="I8737" s="1">
        <v>1590</v>
      </c>
      <c r="J8737" s="1">
        <f>MONTH(BART_Rides[[#This Row],[Date]])</f>
        <v>12</v>
      </c>
      <c r="K8737" s="1">
        <f>WEEKDAY(BART_Rides[[#This Row],[Date]],2)</f>
        <v>2</v>
      </c>
      <c r="L8737" s="1" t="str">
        <f>LEFT(BART_Rides[[#This Row],[Lines]],1)</f>
        <v>Y</v>
      </c>
      <c r="M8737" s="1" t="str">
        <f>IF(BART_Rides[[#This Row],[FirstLetter]]="Y","Yes","No")</f>
        <v>Yes</v>
      </c>
      <c r="N8737" s="1" t="str">
        <f>IF(OR(BART_Rides[[#This Row],[Station Code]]="EM", BART_Rides[[#This Row],[Station Code]]="MT", BART_Rides[[#This Row],[Station Code]]="PL", BART_Rides[[#This Row],[Station Code]]="CC"), "Yes", "No")</f>
        <v>No</v>
      </c>
    </row>
    <row r="8738" spans="6:14">
      <c r="F8738" s="3">
        <v>44538</v>
      </c>
      <c r="G8738" s="1" t="s">
        <v>45</v>
      </c>
      <c r="H8738" s="1" t="s">
        <v>105</v>
      </c>
      <c r="I8738" s="1">
        <v>1748</v>
      </c>
      <c r="J8738" s="1">
        <f>MONTH(BART_Rides[[#This Row],[Date]])</f>
        <v>12</v>
      </c>
      <c r="K8738" s="1">
        <f>WEEKDAY(BART_Rides[[#This Row],[Date]],2)</f>
        <v>3</v>
      </c>
      <c r="L8738" s="1" t="str">
        <f>LEFT(BART_Rides[[#This Row],[Lines]],1)</f>
        <v>Y</v>
      </c>
      <c r="M8738" s="1" t="str">
        <f>IF(BART_Rides[[#This Row],[FirstLetter]]="Y","Yes","No")</f>
        <v>Yes</v>
      </c>
      <c r="N8738" s="1" t="str">
        <f>IF(OR(BART_Rides[[#This Row],[Station Code]]="EM", BART_Rides[[#This Row],[Station Code]]="MT", BART_Rides[[#This Row],[Station Code]]="PL", BART_Rides[[#This Row],[Station Code]]="CC"), "Yes", "No")</f>
        <v>No</v>
      </c>
    </row>
    <row r="8739" spans="6:14">
      <c r="F8739" s="3">
        <v>44539</v>
      </c>
      <c r="G8739" s="1" t="s">
        <v>45</v>
      </c>
      <c r="H8739" s="1" t="s">
        <v>105</v>
      </c>
      <c r="I8739" s="1">
        <v>1669</v>
      </c>
      <c r="J8739" s="1">
        <f>MONTH(BART_Rides[[#This Row],[Date]])</f>
        <v>12</v>
      </c>
      <c r="K8739" s="1">
        <f>WEEKDAY(BART_Rides[[#This Row],[Date]],2)</f>
        <v>4</v>
      </c>
      <c r="L8739" s="1" t="str">
        <f>LEFT(BART_Rides[[#This Row],[Lines]],1)</f>
        <v>Y</v>
      </c>
      <c r="M8739" s="1" t="str">
        <f>IF(BART_Rides[[#This Row],[FirstLetter]]="Y","Yes","No")</f>
        <v>Yes</v>
      </c>
      <c r="N8739" s="1" t="str">
        <f>IF(OR(BART_Rides[[#This Row],[Station Code]]="EM", BART_Rides[[#This Row],[Station Code]]="MT", BART_Rides[[#This Row],[Station Code]]="PL", BART_Rides[[#This Row],[Station Code]]="CC"), "Yes", "No")</f>
        <v>No</v>
      </c>
    </row>
    <row r="8740" spans="6:14">
      <c r="F8740" s="3">
        <v>44540</v>
      </c>
      <c r="G8740" s="1" t="s">
        <v>45</v>
      </c>
      <c r="H8740" s="1" t="s">
        <v>105</v>
      </c>
      <c r="I8740" s="1">
        <v>1693</v>
      </c>
      <c r="J8740" s="1">
        <f>MONTH(BART_Rides[[#This Row],[Date]])</f>
        <v>12</v>
      </c>
      <c r="K8740" s="1">
        <f>WEEKDAY(BART_Rides[[#This Row],[Date]],2)</f>
        <v>5</v>
      </c>
      <c r="L8740" s="1" t="str">
        <f>LEFT(BART_Rides[[#This Row],[Lines]],1)</f>
        <v>Y</v>
      </c>
      <c r="M8740" s="1" t="str">
        <f>IF(BART_Rides[[#This Row],[FirstLetter]]="Y","Yes","No")</f>
        <v>Yes</v>
      </c>
      <c r="N8740" s="1" t="str">
        <f>IF(OR(BART_Rides[[#This Row],[Station Code]]="EM", BART_Rides[[#This Row],[Station Code]]="MT", BART_Rides[[#This Row],[Station Code]]="PL", BART_Rides[[#This Row],[Station Code]]="CC"), "Yes", "No")</f>
        <v>No</v>
      </c>
    </row>
    <row r="8741" spans="6:14">
      <c r="F8741" s="3">
        <v>44541</v>
      </c>
      <c r="G8741" s="1" t="s">
        <v>45</v>
      </c>
      <c r="H8741" s="1" t="s">
        <v>105</v>
      </c>
      <c r="I8741" s="1">
        <v>1183</v>
      </c>
      <c r="J8741" s="1">
        <f>MONTH(BART_Rides[[#This Row],[Date]])</f>
        <v>12</v>
      </c>
      <c r="K8741" s="1">
        <f>WEEKDAY(BART_Rides[[#This Row],[Date]],2)</f>
        <v>6</v>
      </c>
      <c r="L8741" s="1" t="str">
        <f>LEFT(BART_Rides[[#This Row],[Lines]],1)</f>
        <v>Y</v>
      </c>
      <c r="M8741" s="1" t="str">
        <f>IF(BART_Rides[[#This Row],[FirstLetter]]="Y","Yes","No")</f>
        <v>Yes</v>
      </c>
      <c r="N8741" s="1" t="str">
        <f>IF(OR(BART_Rides[[#This Row],[Station Code]]="EM", BART_Rides[[#This Row],[Station Code]]="MT", BART_Rides[[#This Row],[Station Code]]="PL", BART_Rides[[#This Row],[Station Code]]="CC"), "Yes", "No")</f>
        <v>No</v>
      </c>
    </row>
    <row r="8742" spans="6:14">
      <c r="F8742" s="3">
        <v>44542</v>
      </c>
      <c r="G8742" s="1" t="s">
        <v>45</v>
      </c>
      <c r="H8742" s="1" t="s">
        <v>105</v>
      </c>
      <c r="I8742" s="1">
        <v>631</v>
      </c>
      <c r="J8742" s="1">
        <f>MONTH(BART_Rides[[#This Row],[Date]])</f>
        <v>12</v>
      </c>
      <c r="K8742" s="1">
        <f>WEEKDAY(BART_Rides[[#This Row],[Date]],2)</f>
        <v>7</v>
      </c>
      <c r="L8742" s="1" t="str">
        <f>LEFT(BART_Rides[[#This Row],[Lines]],1)</f>
        <v>Y</v>
      </c>
      <c r="M8742" s="1" t="str">
        <f>IF(BART_Rides[[#This Row],[FirstLetter]]="Y","Yes","No")</f>
        <v>Yes</v>
      </c>
      <c r="N8742" s="1" t="str">
        <f>IF(OR(BART_Rides[[#This Row],[Station Code]]="EM", BART_Rides[[#This Row],[Station Code]]="MT", BART_Rides[[#This Row],[Station Code]]="PL", BART_Rides[[#This Row],[Station Code]]="CC"), "Yes", "No")</f>
        <v>No</v>
      </c>
    </row>
    <row r="8743" spans="6:14">
      <c r="F8743" s="3">
        <v>44543</v>
      </c>
      <c r="G8743" s="1" t="s">
        <v>45</v>
      </c>
      <c r="H8743" s="1" t="s">
        <v>105</v>
      </c>
      <c r="I8743" s="1">
        <v>1139</v>
      </c>
      <c r="J8743" s="1">
        <f>MONTH(BART_Rides[[#This Row],[Date]])</f>
        <v>12</v>
      </c>
      <c r="K8743" s="1">
        <f>WEEKDAY(BART_Rides[[#This Row],[Date]],2)</f>
        <v>1</v>
      </c>
      <c r="L8743" s="1" t="str">
        <f>LEFT(BART_Rides[[#This Row],[Lines]],1)</f>
        <v>Y</v>
      </c>
      <c r="M8743" s="1" t="str">
        <f>IF(BART_Rides[[#This Row],[FirstLetter]]="Y","Yes","No")</f>
        <v>Yes</v>
      </c>
      <c r="N8743" s="1" t="str">
        <f>IF(OR(BART_Rides[[#This Row],[Station Code]]="EM", BART_Rides[[#This Row],[Station Code]]="MT", BART_Rides[[#This Row],[Station Code]]="PL", BART_Rides[[#This Row],[Station Code]]="CC"), "Yes", "No")</f>
        <v>No</v>
      </c>
    </row>
    <row r="8744" spans="6:14">
      <c r="F8744" s="3">
        <v>44544</v>
      </c>
      <c r="G8744" s="1" t="s">
        <v>45</v>
      </c>
      <c r="H8744" s="1" t="s">
        <v>105</v>
      </c>
      <c r="I8744" s="1">
        <v>1529</v>
      </c>
      <c r="J8744" s="1">
        <f>MONTH(BART_Rides[[#This Row],[Date]])</f>
        <v>12</v>
      </c>
      <c r="K8744" s="1">
        <f>WEEKDAY(BART_Rides[[#This Row],[Date]],2)</f>
        <v>2</v>
      </c>
      <c r="L8744" s="1" t="str">
        <f>LEFT(BART_Rides[[#This Row],[Lines]],1)</f>
        <v>Y</v>
      </c>
      <c r="M8744" s="1" t="str">
        <f>IF(BART_Rides[[#This Row],[FirstLetter]]="Y","Yes","No")</f>
        <v>Yes</v>
      </c>
      <c r="N8744" s="1" t="str">
        <f>IF(OR(BART_Rides[[#This Row],[Station Code]]="EM", BART_Rides[[#This Row],[Station Code]]="MT", BART_Rides[[#This Row],[Station Code]]="PL", BART_Rides[[#This Row],[Station Code]]="CC"), "Yes", "No")</f>
        <v>No</v>
      </c>
    </row>
    <row r="8745" spans="6:14">
      <c r="F8745" s="3">
        <v>44545</v>
      </c>
      <c r="G8745" s="1" t="s">
        <v>45</v>
      </c>
      <c r="H8745" s="1" t="s">
        <v>105</v>
      </c>
      <c r="I8745" s="1">
        <v>1509</v>
      </c>
      <c r="J8745" s="1">
        <f>MONTH(BART_Rides[[#This Row],[Date]])</f>
        <v>12</v>
      </c>
      <c r="K8745" s="1">
        <f>WEEKDAY(BART_Rides[[#This Row],[Date]],2)</f>
        <v>3</v>
      </c>
      <c r="L8745" s="1" t="str">
        <f>LEFT(BART_Rides[[#This Row],[Lines]],1)</f>
        <v>Y</v>
      </c>
      <c r="M8745" s="1" t="str">
        <f>IF(BART_Rides[[#This Row],[FirstLetter]]="Y","Yes","No")</f>
        <v>Yes</v>
      </c>
      <c r="N8745" s="1" t="str">
        <f>IF(OR(BART_Rides[[#This Row],[Station Code]]="EM", BART_Rides[[#This Row],[Station Code]]="MT", BART_Rides[[#This Row],[Station Code]]="PL", BART_Rides[[#This Row],[Station Code]]="CC"), "Yes", "No")</f>
        <v>No</v>
      </c>
    </row>
    <row r="8746" spans="6:14">
      <c r="F8746" s="3">
        <v>44546</v>
      </c>
      <c r="G8746" s="1" t="s">
        <v>45</v>
      </c>
      <c r="H8746" s="1" t="s">
        <v>105</v>
      </c>
      <c r="I8746" s="1">
        <v>1677</v>
      </c>
      <c r="J8746" s="1">
        <f>MONTH(BART_Rides[[#This Row],[Date]])</f>
        <v>12</v>
      </c>
      <c r="K8746" s="1">
        <f>WEEKDAY(BART_Rides[[#This Row],[Date]],2)</f>
        <v>4</v>
      </c>
      <c r="L8746" s="1" t="str">
        <f>LEFT(BART_Rides[[#This Row],[Lines]],1)</f>
        <v>Y</v>
      </c>
      <c r="M8746" s="1" t="str">
        <f>IF(BART_Rides[[#This Row],[FirstLetter]]="Y","Yes","No")</f>
        <v>Yes</v>
      </c>
      <c r="N8746" s="1" t="str">
        <f>IF(OR(BART_Rides[[#This Row],[Station Code]]="EM", BART_Rides[[#This Row],[Station Code]]="MT", BART_Rides[[#This Row],[Station Code]]="PL", BART_Rides[[#This Row],[Station Code]]="CC"), "Yes", "No")</f>
        <v>No</v>
      </c>
    </row>
    <row r="8747" spans="6:14">
      <c r="F8747" s="3">
        <v>44547</v>
      </c>
      <c r="G8747" s="1" t="s">
        <v>45</v>
      </c>
      <c r="H8747" s="1" t="s">
        <v>105</v>
      </c>
      <c r="I8747" s="1">
        <v>1676</v>
      </c>
      <c r="J8747" s="1">
        <f>MONTH(BART_Rides[[#This Row],[Date]])</f>
        <v>12</v>
      </c>
      <c r="K8747" s="1">
        <f>WEEKDAY(BART_Rides[[#This Row],[Date]],2)</f>
        <v>5</v>
      </c>
      <c r="L8747" s="1" t="str">
        <f>LEFT(BART_Rides[[#This Row],[Lines]],1)</f>
        <v>Y</v>
      </c>
      <c r="M8747" s="1" t="str">
        <f>IF(BART_Rides[[#This Row],[FirstLetter]]="Y","Yes","No")</f>
        <v>Yes</v>
      </c>
      <c r="N8747" s="1" t="str">
        <f>IF(OR(BART_Rides[[#This Row],[Station Code]]="EM", BART_Rides[[#This Row],[Station Code]]="MT", BART_Rides[[#This Row],[Station Code]]="PL", BART_Rides[[#This Row],[Station Code]]="CC"), "Yes", "No")</f>
        <v>No</v>
      </c>
    </row>
    <row r="8748" spans="6:14">
      <c r="F8748" s="3">
        <v>44548</v>
      </c>
      <c r="G8748" s="1" t="s">
        <v>45</v>
      </c>
      <c r="H8748" s="1" t="s">
        <v>105</v>
      </c>
      <c r="I8748" s="1">
        <v>1209</v>
      </c>
      <c r="J8748" s="1">
        <f>MONTH(BART_Rides[[#This Row],[Date]])</f>
        <v>12</v>
      </c>
      <c r="K8748" s="1">
        <f>WEEKDAY(BART_Rides[[#This Row],[Date]],2)</f>
        <v>6</v>
      </c>
      <c r="L8748" s="1" t="str">
        <f>LEFT(BART_Rides[[#This Row],[Lines]],1)</f>
        <v>Y</v>
      </c>
      <c r="M8748" s="1" t="str">
        <f>IF(BART_Rides[[#This Row],[FirstLetter]]="Y","Yes","No")</f>
        <v>Yes</v>
      </c>
      <c r="N8748" s="1" t="str">
        <f>IF(OR(BART_Rides[[#This Row],[Station Code]]="EM", BART_Rides[[#This Row],[Station Code]]="MT", BART_Rides[[#This Row],[Station Code]]="PL", BART_Rides[[#This Row],[Station Code]]="CC"), "Yes", "No")</f>
        <v>No</v>
      </c>
    </row>
    <row r="8749" spans="6:14">
      <c r="F8749" s="3">
        <v>44549</v>
      </c>
      <c r="G8749" s="1" t="s">
        <v>45</v>
      </c>
      <c r="H8749" s="1" t="s">
        <v>105</v>
      </c>
      <c r="I8749" s="1">
        <v>774</v>
      </c>
      <c r="J8749" s="1">
        <f>MONTH(BART_Rides[[#This Row],[Date]])</f>
        <v>12</v>
      </c>
      <c r="K8749" s="1">
        <f>WEEKDAY(BART_Rides[[#This Row],[Date]],2)</f>
        <v>7</v>
      </c>
      <c r="L8749" s="1" t="str">
        <f>LEFT(BART_Rides[[#This Row],[Lines]],1)</f>
        <v>Y</v>
      </c>
      <c r="M8749" s="1" t="str">
        <f>IF(BART_Rides[[#This Row],[FirstLetter]]="Y","Yes","No")</f>
        <v>Yes</v>
      </c>
      <c r="N8749" s="1" t="str">
        <f>IF(OR(BART_Rides[[#This Row],[Station Code]]="EM", BART_Rides[[#This Row],[Station Code]]="MT", BART_Rides[[#This Row],[Station Code]]="PL", BART_Rides[[#This Row],[Station Code]]="CC"), "Yes", "No")</f>
        <v>No</v>
      </c>
    </row>
    <row r="8750" spans="6:14">
      <c r="F8750" s="3">
        <v>44550</v>
      </c>
      <c r="G8750" s="1" t="s">
        <v>45</v>
      </c>
      <c r="H8750" s="1" t="s">
        <v>105</v>
      </c>
      <c r="I8750" s="1">
        <v>1135</v>
      </c>
      <c r="J8750" s="1">
        <f>MONTH(BART_Rides[[#This Row],[Date]])</f>
        <v>12</v>
      </c>
      <c r="K8750" s="1">
        <f>WEEKDAY(BART_Rides[[#This Row],[Date]],2)</f>
        <v>1</v>
      </c>
      <c r="L8750" s="1" t="str">
        <f>LEFT(BART_Rides[[#This Row],[Lines]],1)</f>
        <v>Y</v>
      </c>
      <c r="M8750" s="1" t="str">
        <f>IF(BART_Rides[[#This Row],[FirstLetter]]="Y","Yes","No")</f>
        <v>Yes</v>
      </c>
      <c r="N8750" s="1" t="str">
        <f>IF(OR(BART_Rides[[#This Row],[Station Code]]="EM", BART_Rides[[#This Row],[Station Code]]="MT", BART_Rides[[#This Row],[Station Code]]="PL", BART_Rides[[#This Row],[Station Code]]="CC"), "Yes", "No")</f>
        <v>No</v>
      </c>
    </row>
    <row r="8751" spans="6:14">
      <c r="F8751" s="3">
        <v>44551</v>
      </c>
      <c r="G8751" s="1" t="s">
        <v>45</v>
      </c>
      <c r="H8751" s="1" t="s">
        <v>105</v>
      </c>
      <c r="I8751" s="1">
        <v>1058</v>
      </c>
      <c r="J8751" s="1">
        <f>MONTH(BART_Rides[[#This Row],[Date]])</f>
        <v>12</v>
      </c>
      <c r="K8751" s="1">
        <f>WEEKDAY(BART_Rides[[#This Row],[Date]],2)</f>
        <v>2</v>
      </c>
      <c r="L8751" s="1" t="str">
        <f>LEFT(BART_Rides[[#This Row],[Lines]],1)</f>
        <v>Y</v>
      </c>
      <c r="M8751" s="1" t="str">
        <f>IF(BART_Rides[[#This Row],[FirstLetter]]="Y","Yes","No")</f>
        <v>Yes</v>
      </c>
      <c r="N8751" s="1" t="str">
        <f>IF(OR(BART_Rides[[#This Row],[Station Code]]="EM", BART_Rides[[#This Row],[Station Code]]="MT", BART_Rides[[#This Row],[Station Code]]="PL", BART_Rides[[#This Row],[Station Code]]="CC"), "Yes", "No")</f>
        <v>No</v>
      </c>
    </row>
    <row r="8752" spans="6:14">
      <c r="F8752" s="3">
        <v>44552</v>
      </c>
      <c r="G8752" s="1" t="s">
        <v>45</v>
      </c>
      <c r="H8752" s="1" t="s">
        <v>105</v>
      </c>
      <c r="I8752" s="1">
        <v>1025</v>
      </c>
      <c r="J8752" s="1">
        <f>MONTH(BART_Rides[[#This Row],[Date]])</f>
        <v>12</v>
      </c>
      <c r="K8752" s="1">
        <f>WEEKDAY(BART_Rides[[#This Row],[Date]],2)</f>
        <v>3</v>
      </c>
      <c r="L8752" s="1" t="str">
        <f>LEFT(BART_Rides[[#This Row],[Lines]],1)</f>
        <v>Y</v>
      </c>
      <c r="M8752" s="1" t="str">
        <f>IF(BART_Rides[[#This Row],[FirstLetter]]="Y","Yes","No")</f>
        <v>Yes</v>
      </c>
      <c r="N8752" s="1" t="str">
        <f>IF(OR(BART_Rides[[#This Row],[Station Code]]="EM", BART_Rides[[#This Row],[Station Code]]="MT", BART_Rides[[#This Row],[Station Code]]="PL", BART_Rides[[#This Row],[Station Code]]="CC"), "Yes", "No")</f>
        <v>No</v>
      </c>
    </row>
    <row r="8753" spans="6:14">
      <c r="F8753" s="3">
        <v>44553</v>
      </c>
      <c r="G8753" s="1" t="s">
        <v>45</v>
      </c>
      <c r="H8753" s="1" t="s">
        <v>105</v>
      </c>
      <c r="I8753" s="1">
        <v>826</v>
      </c>
      <c r="J8753" s="1">
        <f>MONTH(BART_Rides[[#This Row],[Date]])</f>
        <v>12</v>
      </c>
      <c r="K8753" s="1">
        <f>WEEKDAY(BART_Rides[[#This Row],[Date]],2)</f>
        <v>4</v>
      </c>
      <c r="L8753" s="1" t="str">
        <f>LEFT(BART_Rides[[#This Row],[Lines]],1)</f>
        <v>Y</v>
      </c>
      <c r="M8753" s="1" t="str">
        <f>IF(BART_Rides[[#This Row],[FirstLetter]]="Y","Yes","No")</f>
        <v>Yes</v>
      </c>
      <c r="N8753" s="1" t="str">
        <f>IF(OR(BART_Rides[[#This Row],[Station Code]]="EM", BART_Rides[[#This Row],[Station Code]]="MT", BART_Rides[[#This Row],[Station Code]]="PL", BART_Rides[[#This Row],[Station Code]]="CC"), "Yes", "No")</f>
        <v>No</v>
      </c>
    </row>
    <row r="8754" spans="6:14">
      <c r="F8754" s="3">
        <v>44554</v>
      </c>
      <c r="G8754" s="1" t="s">
        <v>45</v>
      </c>
      <c r="H8754" s="1" t="s">
        <v>105</v>
      </c>
      <c r="I8754" s="1">
        <v>542</v>
      </c>
      <c r="J8754" s="1">
        <f>MONTH(BART_Rides[[#This Row],[Date]])</f>
        <v>12</v>
      </c>
      <c r="K8754" s="1">
        <f>WEEKDAY(BART_Rides[[#This Row],[Date]],2)</f>
        <v>5</v>
      </c>
      <c r="L8754" s="1" t="str">
        <f>LEFT(BART_Rides[[#This Row],[Lines]],1)</f>
        <v>Y</v>
      </c>
      <c r="M8754" s="1" t="str">
        <f>IF(BART_Rides[[#This Row],[FirstLetter]]="Y","Yes","No")</f>
        <v>Yes</v>
      </c>
      <c r="N8754" s="1" t="str">
        <f>IF(OR(BART_Rides[[#This Row],[Station Code]]="EM", BART_Rides[[#This Row],[Station Code]]="MT", BART_Rides[[#This Row],[Station Code]]="PL", BART_Rides[[#This Row],[Station Code]]="CC"), "Yes", "No")</f>
        <v>No</v>
      </c>
    </row>
    <row r="8755" spans="6:14">
      <c r="F8755" s="3">
        <v>44555</v>
      </c>
      <c r="G8755" s="1" t="s">
        <v>45</v>
      </c>
      <c r="H8755" s="1" t="s">
        <v>105</v>
      </c>
      <c r="I8755" s="1">
        <v>168</v>
      </c>
      <c r="J8755" s="1">
        <f>MONTH(BART_Rides[[#This Row],[Date]])</f>
        <v>12</v>
      </c>
      <c r="K8755" s="1">
        <f>WEEKDAY(BART_Rides[[#This Row],[Date]],2)</f>
        <v>6</v>
      </c>
      <c r="L8755" s="1" t="str">
        <f>LEFT(BART_Rides[[#This Row],[Lines]],1)</f>
        <v>Y</v>
      </c>
      <c r="M8755" s="1" t="str">
        <f>IF(BART_Rides[[#This Row],[FirstLetter]]="Y","Yes","No")</f>
        <v>Yes</v>
      </c>
      <c r="N8755" s="1" t="str">
        <f>IF(OR(BART_Rides[[#This Row],[Station Code]]="EM", BART_Rides[[#This Row],[Station Code]]="MT", BART_Rides[[#This Row],[Station Code]]="PL", BART_Rides[[#This Row],[Station Code]]="CC"), "Yes", "No")</f>
        <v>No</v>
      </c>
    </row>
    <row r="8756" spans="6:14">
      <c r="F8756" s="3">
        <v>44556</v>
      </c>
      <c r="G8756" s="1" t="s">
        <v>45</v>
      </c>
      <c r="H8756" s="1" t="s">
        <v>105</v>
      </c>
      <c r="I8756" s="1">
        <v>412</v>
      </c>
      <c r="J8756" s="1">
        <f>MONTH(BART_Rides[[#This Row],[Date]])</f>
        <v>12</v>
      </c>
      <c r="K8756" s="1">
        <f>WEEKDAY(BART_Rides[[#This Row],[Date]],2)</f>
        <v>7</v>
      </c>
      <c r="L8756" s="1" t="str">
        <f>LEFT(BART_Rides[[#This Row],[Lines]],1)</f>
        <v>Y</v>
      </c>
      <c r="M8756" s="1" t="str">
        <f>IF(BART_Rides[[#This Row],[FirstLetter]]="Y","Yes","No")</f>
        <v>Yes</v>
      </c>
      <c r="N8756" s="1" t="str">
        <f>IF(OR(BART_Rides[[#This Row],[Station Code]]="EM", BART_Rides[[#This Row],[Station Code]]="MT", BART_Rides[[#This Row],[Station Code]]="PL", BART_Rides[[#This Row],[Station Code]]="CC"), "Yes", "No")</f>
        <v>No</v>
      </c>
    </row>
    <row r="8757" spans="6:14">
      <c r="F8757" s="3">
        <v>44557</v>
      </c>
      <c r="G8757" s="1" t="s">
        <v>45</v>
      </c>
      <c r="H8757" s="1" t="s">
        <v>105</v>
      </c>
      <c r="I8757" s="1">
        <v>726</v>
      </c>
      <c r="J8757" s="1">
        <f>MONTH(BART_Rides[[#This Row],[Date]])</f>
        <v>12</v>
      </c>
      <c r="K8757" s="1">
        <f>WEEKDAY(BART_Rides[[#This Row],[Date]],2)</f>
        <v>1</v>
      </c>
      <c r="L8757" s="1" t="str">
        <f>LEFT(BART_Rides[[#This Row],[Lines]],1)</f>
        <v>Y</v>
      </c>
      <c r="M8757" s="1" t="str">
        <f>IF(BART_Rides[[#This Row],[FirstLetter]]="Y","Yes","No")</f>
        <v>Yes</v>
      </c>
      <c r="N8757" s="1" t="str">
        <f>IF(OR(BART_Rides[[#This Row],[Station Code]]="EM", BART_Rides[[#This Row],[Station Code]]="MT", BART_Rides[[#This Row],[Station Code]]="PL", BART_Rides[[#This Row],[Station Code]]="CC"), "Yes", "No")</f>
        <v>No</v>
      </c>
    </row>
    <row r="8758" spans="6:14">
      <c r="F8758" s="3">
        <v>44558</v>
      </c>
      <c r="G8758" s="1" t="s">
        <v>45</v>
      </c>
      <c r="H8758" s="1" t="s">
        <v>105</v>
      </c>
      <c r="I8758" s="1">
        <v>867</v>
      </c>
      <c r="J8758" s="1">
        <f>MONTH(BART_Rides[[#This Row],[Date]])</f>
        <v>12</v>
      </c>
      <c r="K8758" s="1">
        <f>WEEKDAY(BART_Rides[[#This Row],[Date]],2)</f>
        <v>2</v>
      </c>
      <c r="L8758" s="1" t="str">
        <f>LEFT(BART_Rides[[#This Row],[Lines]],1)</f>
        <v>Y</v>
      </c>
      <c r="M8758" s="1" t="str">
        <f>IF(BART_Rides[[#This Row],[FirstLetter]]="Y","Yes","No")</f>
        <v>Yes</v>
      </c>
      <c r="N8758" s="1" t="str">
        <f>IF(OR(BART_Rides[[#This Row],[Station Code]]="EM", BART_Rides[[#This Row],[Station Code]]="MT", BART_Rides[[#This Row],[Station Code]]="PL", BART_Rides[[#This Row],[Station Code]]="CC"), "Yes", "No")</f>
        <v>No</v>
      </c>
    </row>
    <row r="8759" spans="6:14">
      <c r="F8759" s="3">
        <v>44559</v>
      </c>
      <c r="G8759" s="1" t="s">
        <v>45</v>
      </c>
      <c r="H8759" s="1" t="s">
        <v>105</v>
      </c>
      <c r="I8759" s="1">
        <v>747</v>
      </c>
      <c r="J8759" s="1">
        <f>MONTH(BART_Rides[[#This Row],[Date]])</f>
        <v>12</v>
      </c>
      <c r="K8759" s="1">
        <f>WEEKDAY(BART_Rides[[#This Row],[Date]],2)</f>
        <v>3</v>
      </c>
      <c r="L8759" s="1" t="str">
        <f>LEFT(BART_Rides[[#This Row],[Lines]],1)</f>
        <v>Y</v>
      </c>
      <c r="M8759" s="1" t="str">
        <f>IF(BART_Rides[[#This Row],[FirstLetter]]="Y","Yes","No")</f>
        <v>Yes</v>
      </c>
      <c r="N8759" s="1" t="str">
        <f>IF(OR(BART_Rides[[#This Row],[Station Code]]="EM", BART_Rides[[#This Row],[Station Code]]="MT", BART_Rides[[#This Row],[Station Code]]="PL", BART_Rides[[#This Row],[Station Code]]="CC"), "Yes", "No")</f>
        <v>No</v>
      </c>
    </row>
    <row r="8760" spans="6:14">
      <c r="F8760" s="3">
        <v>44560</v>
      </c>
      <c r="G8760" s="1" t="s">
        <v>45</v>
      </c>
      <c r="H8760" s="1" t="s">
        <v>105</v>
      </c>
      <c r="I8760" s="1">
        <v>922</v>
      </c>
      <c r="J8760" s="1">
        <f>MONTH(BART_Rides[[#This Row],[Date]])</f>
        <v>12</v>
      </c>
      <c r="K8760" s="1">
        <f>WEEKDAY(BART_Rides[[#This Row],[Date]],2)</f>
        <v>4</v>
      </c>
      <c r="L8760" s="1" t="str">
        <f>LEFT(BART_Rides[[#This Row],[Lines]],1)</f>
        <v>Y</v>
      </c>
      <c r="M8760" s="1" t="str">
        <f>IF(BART_Rides[[#This Row],[FirstLetter]]="Y","Yes","No")</f>
        <v>Yes</v>
      </c>
      <c r="N8760" s="1" t="str">
        <f>IF(OR(BART_Rides[[#This Row],[Station Code]]="EM", BART_Rides[[#This Row],[Station Code]]="MT", BART_Rides[[#This Row],[Station Code]]="PL", BART_Rides[[#This Row],[Station Code]]="CC"), "Yes", "No")</f>
        <v>No</v>
      </c>
    </row>
    <row r="8761" spans="6:14">
      <c r="F8761" s="3">
        <v>44561</v>
      </c>
      <c r="G8761" s="1" t="s">
        <v>45</v>
      </c>
      <c r="H8761" s="1" t="s">
        <v>105</v>
      </c>
      <c r="I8761" s="1">
        <v>735</v>
      </c>
      <c r="J8761" s="1">
        <f>MONTH(BART_Rides[[#This Row],[Date]])</f>
        <v>12</v>
      </c>
      <c r="K8761" s="1">
        <f>WEEKDAY(BART_Rides[[#This Row],[Date]],2)</f>
        <v>5</v>
      </c>
      <c r="L8761" s="1" t="str">
        <f>LEFT(BART_Rides[[#This Row],[Lines]],1)</f>
        <v>Y</v>
      </c>
      <c r="M8761" s="1" t="str">
        <f>IF(BART_Rides[[#This Row],[FirstLetter]]="Y","Yes","No")</f>
        <v>Yes</v>
      </c>
      <c r="N8761" s="1" t="str">
        <f>IF(OR(BART_Rides[[#This Row],[Station Code]]="EM", BART_Rides[[#This Row],[Station Code]]="MT", BART_Rides[[#This Row],[Station Code]]="PL", BART_Rides[[#This Row],[Station Code]]="CC"), "Yes", "No")</f>
        <v>No</v>
      </c>
    </row>
    <row r="8762" spans="6:14">
      <c r="F8762" s="3">
        <v>44197</v>
      </c>
      <c r="G8762" s="1" t="s">
        <v>47</v>
      </c>
      <c r="H8762" s="1" t="s">
        <v>106</v>
      </c>
      <c r="I8762" s="1">
        <v>376</v>
      </c>
      <c r="J8762" s="1">
        <f>MONTH(BART_Rides[[#This Row],[Date]])</f>
        <v>1</v>
      </c>
      <c r="K8762" s="1">
        <f>WEEKDAY(BART_Rides[[#This Row],[Date]],2)</f>
        <v>5</v>
      </c>
      <c r="L8762" s="1" t="str">
        <f>LEFT(BART_Rides[[#This Row],[Lines]],1)</f>
        <v>Y</v>
      </c>
      <c r="M8762" s="1" t="str">
        <f>IF(BART_Rides[[#This Row],[FirstLetter]]="Y","Yes","No")</f>
        <v>Yes</v>
      </c>
      <c r="N8762" s="1" t="str">
        <f>IF(OR(BART_Rides[[#This Row],[Station Code]]="EM", BART_Rides[[#This Row],[Station Code]]="MT", BART_Rides[[#This Row],[Station Code]]="PL", BART_Rides[[#This Row],[Station Code]]="CC"), "Yes", "No")</f>
        <v>No</v>
      </c>
    </row>
    <row r="8763" spans="6:14">
      <c r="F8763" s="3">
        <v>44198</v>
      </c>
      <c r="G8763" s="1" t="s">
        <v>47</v>
      </c>
      <c r="H8763" s="1" t="s">
        <v>106</v>
      </c>
      <c r="I8763" s="1">
        <v>467</v>
      </c>
      <c r="J8763" s="1">
        <f>MONTH(BART_Rides[[#This Row],[Date]])</f>
        <v>1</v>
      </c>
      <c r="K8763" s="1">
        <f>WEEKDAY(BART_Rides[[#This Row],[Date]],2)</f>
        <v>6</v>
      </c>
      <c r="L8763" s="1" t="str">
        <f>LEFT(BART_Rides[[#This Row],[Lines]],1)</f>
        <v>Y</v>
      </c>
      <c r="M8763" s="1" t="str">
        <f>IF(BART_Rides[[#This Row],[FirstLetter]]="Y","Yes","No")</f>
        <v>Yes</v>
      </c>
      <c r="N8763" s="1" t="str">
        <f>IF(OR(BART_Rides[[#This Row],[Station Code]]="EM", BART_Rides[[#This Row],[Station Code]]="MT", BART_Rides[[#This Row],[Station Code]]="PL", BART_Rides[[#This Row],[Station Code]]="CC"), "Yes", "No")</f>
        <v>No</v>
      </c>
    </row>
    <row r="8764" spans="6:14">
      <c r="F8764" s="3">
        <v>44199</v>
      </c>
      <c r="G8764" s="1" t="s">
        <v>47</v>
      </c>
      <c r="H8764" s="1" t="s">
        <v>106</v>
      </c>
      <c r="I8764" s="1">
        <v>380</v>
      </c>
      <c r="J8764" s="1">
        <f>MONTH(BART_Rides[[#This Row],[Date]])</f>
        <v>1</v>
      </c>
      <c r="K8764" s="1">
        <f>WEEKDAY(BART_Rides[[#This Row],[Date]],2)</f>
        <v>7</v>
      </c>
      <c r="L8764" s="1" t="str">
        <f>LEFT(BART_Rides[[#This Row],[Lines]],1)</f>
        <v>Y</v>
      </c>
      <c r="M8764" s="1" t="str">
        <f>IF(BART_Rides[[#This Row],[FirstLetter]]="Y","Yes","No")</f>
        <v>Yes</v>
      </c>
      <c r="N8764" s="1" t="str">
        <f>IF(OR(BART_Rides[[#This Row],[Station Code]]="EM", BART_Rides[[#This Row],[Station Code]]="MT", BART_Rides[[#This Row],[Station Code]]="PL", BART_Rides[[#This Row],[Station Code]]="CC"), "Yes", "No")</f>
        <v>No</v>
      </c>
    </row>
    <row r="8765" spans="6:14">
      <c r="F8765" s="3">
        <v>44200</v>
      </c>
      <c r="G8765" s="1" t="s">
        <v>47</v>
      </c>
      <c r="H8765" s="1" t="s">
        <v>106</v>
      </c>
      <c r="I8765" s="1">
        <v>968</v>
      </c>
      <c r="J8765" s="1">
        <f>MONTH(BART_Rides[[#This Row],[Date]])</f>
        <v>1</v>
      </c>
      <c r="K8765" s="1">
        <f>WEEKDAY(BART_Rides[[#This Row],[Date]],2)</f>
        <v>1</v>
      </c>
      <c r="L8765" s="1" t="str">
        <f>LEFT(BART_Rides[[#This Row],[Lines]],1)</f>
        <v>Y</v>
      </c>
      <c r="M8765" s="1" t="str">
        <f>IF(BART_Rides[[#This Row],[FirstLetter]]="Y","Yes","No")</f>
        <v>Yes</v>
      </c>
      <c r="N8765" s="1" t="str">
        <f>IF(OR(BART_Rides[[#This Row],[Station Code]]="EM", BART_Rides[[#This Row],[Station Code]]="MT", BART_Rides[[#This Row],[Station Code]]="PL", BART_Rides[[#This Row],[Station Code]]="CC"), "Yes", "No")</f>
        <v>No</v>
      </c>
    </row>
    <row r="8766" spans="6:14">
      <c r="F8766" s="3">
        <v>44201</v>
      </c>
      <c r="G8766" s="1" t="s">
        <v>47</v>
      </c>
      <c r="H8766" s="1" t="s">
        <v>106</v>
      </c>
      <c r="I8766" s="1">
        <v>1093</v>
      </c>
      <c r="J8766" s="1">
        <f>MONTH(BART_Rides[[#This Row],[Date]])</f>
        <v>1</v>
      </c>
      <c r="K8766" s="1">
        <f>WEEKDAY(BART_Rides[[#This Row],[Date]],2)</f>
        <v>2</v>
      </c>
      <c r="L8766" s="1" t="str">
        <f>LEFT(BART_Rides[[#This Row],[Lines]],1)</f>
        <v>Y</v>
      </c>
      <c r="M8766" s="1" t="str">
        <f>IF(BART_Rides[[#This Row],[FirstLetter]]="Y","Yes","No")</f>
        <v>Yes</v>
      </c>
      <c r="N8766" s="1" t="str">
        <f>IF(OR(BART_Rides[[#This Row],[Station Code]]="EM", BART_Rides[[#This Row],[Station Code]]="MT", BART_Rides[[#This Row],[Station Code]]="PL", BART_Rides[[#This Row],[Station Code]]="CC"), "Yes", "No")</f>
        <v>No</v>
      </c>
    </row>
    <row r="8767" spans="6:14">
      <c r="F8767" s="3">
        <v>44202</v>
      </c>
      <c r="G8767" s="1" t="s">
        <v>47</v>
      </c>
      <c r="H8767" s="1" t="s">
        <v>106</v>
      </c>
      <c r="I8767" s="1">
        <v>1032</v>
      </c>
      <c r="J8767" s="1">
        <f>MONTH(BART_Rides[[#This Row],[Date]])</f>
        <v>1</v>
      </c>
      <c r="K8767" s="1">
        <f>WEEKDAY(BART_Rides[[#This Row],[Date]],2)</f>
        <v>3</v>
      </c>
      <c r="L8767" s="1" t="str">
        <f>LEFT(BART_Rides[[#This Row],[Lines]],1)</f>
        <v>Y</v>
      </c>
      <c r="M8767" s="1" t="str">
        <f>IF(BART_Rides[[#This Row],[FirstLetter]]="Y","Yes","No")</f>
        <v>Yes</v>
      </c>
      <c r="N8767" s="1" t="str">
        <f>IF(OR(BART_Rides[[#This Row],[Station Code]]="EM", BART_Rides[[#This Row],[Station Code]]="MT", BART_Rides[[#This Row],[Station Code]]="PL", BART_Rides[[#This Row],[Station Code]]="CC"), "Yes", "No")</f>
        <v>No</v>
      </c>
    </row>
    <row r="8768" spans="6:14">
      <c r="F8768" s="3">
        <v>44203</v>
      </c>
      <c r="G8768" s="1" t="s">
        <v>47</v>
      </c>
      <c r="H8768" s="1" t="s">
        <v>106</v>
      </c>
      <c r="I8768" s="1">
        <v>1061</v>
      </c>
      <c r="J8768" s="1">
        <f>MONTH(BART_Rides[[#This Row],[Date]])</f>
        <v>1</v>
      </c>
      <c r="K8768" s="1">
        <f>WEEKDAY(BART_Rides[[#This Row],[Date]],2)</f>
        <v>4</v>
      </c>
      <c r="L8768" s="1" t="str">
        <f>LEFT(BART_Rides[[#This Row],[Lines]],1)</f>
        <v>Y</v>
      </c>
      <c r="M8768" s="1" t="str">
        <f>IF(BART_Rides[[#This Row],[FirstLetter]]="Y","Yes","No")</f>
        <v>Yes</v>
      </c>
      <c r="N8768" s="1" t="str">
        <f>IF(OR(BART_Rides[[#This Row],[Station Code]]="EM", BART_Rides[[#This Row],[Station Code]]="MT", BART_Rides[[#This Row],[Station Code]]="PL", BART_Rides[[#This Row],[Station Code]]="CC"), "Yes", "No")</f>
        <v>No</v>
      </c>
    </row>
    <row r="8769" spans="6:14">
      <c r="F8769" s="3">
        <v>44204</v>
      </c>
      <c r="G8769" s="1" t="s">
        <v>47</v>
      </c>
      <c r="H8769" s="1" t="s">
        <v>106</v>
      </c>
      <c r="I8769" s="1">
        <v>1078</v>
      </c>
      <c r="J8769" s="1">
        <f>MONTH(BART_Rides[[#This Row],[Date]])</f>
        <v>1</v>
      </c>
      <c r="K8769" s="1">
        <f>WEEKDAY(BART_Rides[[#This Row],[Date]],2)</f>
        <v>5</v>
      </c>
      <c r="L8769" s="1" t="str">
        <f>LEFT(BART_Rides[[#This Row],[Lines]],1)</f>
        <v>Y</v>
      </c>
      <c r="M8769" s="1" t="str">
        <f>IF(BART_Rides[[#This Row],[FirstLetter]]="Y","Yes","No")</f>
        <v>Yes</v>
      </c>
      <c r="N8769" s="1" t="str">
        <f>IF(OR(BART_Rides[[#This Row],[Station Code]]="EM", BART_Rides[[#This Row],[Station Code]]="MT", BART_Rides[[#This Row],[Station Code]]="PL", BART_Rides[[#This Row],[Station Code]]="CC"), "Yes", "No")</f>
        <v>No</v>
      </c>
    </row>
    <row r="8770" spans="6:14">
      <c r="F8770" s="3">
        <v>44205</v>
      </c>
      <c r="G8770" s="1" t="s">
        <v>47</v>
      </c>
      <c r="H8770" s="1" t="s">
        <v>106</v>
      </c>
      <c r="I8770" s="1">
        <v>596</v>
      </c>
      <c r="J8770" s="1">
        <f>MONTH(BART_Rides[[#This Row],[Date]])</f>
        <v>1</v>
      </c>
      <c r="K8770" s="1">
        <f>WEEKDAY(BART_Rides[[#This Row],[Date]],2)</f>
        <v>6</v>
      </c>
      <c r="L8770" s="1" t="str">
        <f>LEFT(BART_Rides[[#This Row],[Lines]],1)</f>
        <v>Y</v>
      </c>
      <c r="M8770" s="1" t="str">
        <f>IF(BART_Rides[[#This Row],[FirstLetter]]="Y","Yes","No")</f>
        <v>Yes</v>
      </c>
      <c r="N8770" s="1" t="str">
        <f>IF(OR(BART_Rides[[#This Row],[Station Code]]="EM", BART_Rides[[#This Row],[Station Code]]="MT", BART_Rides[[#This Row],[Station Code]]="PL", BART_Rides[[#This Row],[Station Code]]="CC"), "Yes", "No")</f>
        <v>No</v>
      </c>
    </row>
    <row r="8771" spans="6:14">
      <c r="F8771" s="3">
        <v>44206</v>
      </c>
      <c r="G8771" s="1" t="s">
        <v>47</v>
      </c>
      <c r="H8771" s="1" t="s">
        <v>106</v>
      </c>
      <c r="I8771" s="1">
        <v>435</v>
      </c>
      <c r="J8771" s="1">
        <f>MONTH(BART_Rides[[#This Row],[Date]])</f>
        <v>1</v>
      </c>
      <c r="K8771" s="1">
        <f>WEEKDAY(BART_Rides[[#This Row],[Date]],2)</f>
        <v>7</v>
      </c>
      <c r="L8771" s="1" t="str">
        <f>LEFT(BART_Rides[[#This Row],[Lines]],1)</f>
        <v>Y</v>
      </c>
      <c r="M8771" s="1" t="str">
        <f>IF(BART_Rides[[#This Row],[FirstLetter]]="Y","Yes","No")</f>
        <v>Yes</v>
      </c>
      <c r="N8771" s="1" t="str">
        <f>IF(OR(BART_Rides[[#This Row],[Station Code]]="EM", BART_Rides[[#This Row],[Station Code]]="MT", BART_Rides[[#This Row],[Station Code]]="PL", BART_Rides[[#This Row],[Station Code]]="CC"), "Yes", "No")</f>
        <v>No</v>
      </c>
    </row>
    <row r="8772" spans="6:14">
      <c r="F8772" s="3">
        <v>44207</v>
      </c>
      <c r="G8772" s="1" t="s">
        <v>47</v>
      </c>
      <c r="H8772" s="1" t="s">
        <v>106</v>
      </c>
      <c r="I8772" s="1">
        <v>1037</v>
      </c>
      <c r="J8772" s="1">
        <f>MONTH(BART_Rides[[#This Row],[Date]])</f>
        <v>1</v>
      </c>
      <c r="K8772" s="1">
        <f>WEEKDAY(BART_Rides[[#This Row],[Date]],2)</f>
        <v>1</v>
      </c>
      <c r="L8772" s="1" t="str">
        <f>LEFT(BART_Rides[[#This Row],[Lines]],1)</f>
        <v>Y</v>
      </c>
      <c r="M8772" s="1" t="str">
        <f>IF(BART_Rides[[#This Row],[FirstLetter]]="Y","Yes","No")</f>
        <v>Yes</v>
      </c>
      <c r="N8772" s="1" t="str">
        <f>IF(OR(BART_Rides[[#This Row],[Station Code]]="EM", BART_Rides[[#This Row],[Station Code]]="MT", BART_Rides[[#This Row],[Station Code]]="PL", BART_Rides[[#This Row],[Station Code]]="CC"), "Yes", "No")</f>
        <v>No</v>
      </c>
    </row>
    <row r="8773" spans="6:14">
      <c r="F8773" s="3">
        <v>44208</v>
      </c>
      <c r="G8773" s="1" t="s">
        <v>47</v>
      </c>
      <c r="H8773" s="1" t="s">
        <v>106</v>
      </c>
      <c r="I8773" s="1">
        <v>1059</v>
      </c>
      <c r="J8773" s="1">
        <f>MONTH(BART_Rides[[#This Row],[Date]])</f>
        <v>1</v>
      </c>
      <c r="K8773" s="1">
        <f>WEEKDAY(BART_Rides[[#This Row],[Date]],2)</f>
        <v>2</v>
      </c>
      <c r="L8773" s="1" t="str">
        <f>LEFT(BART_Rides[[#This Row],[Lines]],1)</f>
        <v>Y</v>
      </c>
      <c r="M8773" s="1" t="str">
        <f>IF(BART_Rides[[#This Row],[FirstLetter]]="Y","Yes","No")</f>
        <v>Yes</v>
      </c>
      <c r="N8773" s="1" t="str">
        <f>IF(OR(BART_Rides[[#This Row],[Station Code]]="EM", BART_Rides[[#This Row],[Station Code]]="MT", BART_Rides[[#This Row],[Station Code]]="PL", BART_Rides[[#This Row],[Station Code]]="CC"), "Yes", "No")</f>
        <v>No</v>
      </c>
    </row>
    <row r="8774" spans="6:14">
      <c r="F8774" s="3">
        <v>44209</v>
      </c>
      <c r="G8774" s="1" t="s">
        <v>47</v>
      </c>
      <c r="H8774" s="1" t="s">
        <v>106</v>
      </c>
      <c r="I8774" s="1">
        <v>1066</v>
      </c>
      <c r="J8774" s="1">
        <f>MONTH(BART_Rides[[#This Row],[Date]])</f>
        <v>1</v>
      </c>
      <c r="K8774" s="1">
        <f>WEEKDAY(BART_Rides[[#This Row],[Date]],2)</f>
        <v>3</v>
      </c>
      <c r="L8774" s="1" t="str">
        <f>LEFT(BART_Rides[[#This Row],[Lines]],1)</f>
        <v>Y</v>
      </c>
      <c r="M8774" s="1" t="str">
        <f>IF(BART_Rides[[#This Row],[FirstLetter]]="Y","Yes","No")</f>
        <v>Yes</v>
      </c>
      <c r="N8774" s="1" t="str">
        <f>IF(OR(BART_Rides[[#This Row],[Station Code]]="EM", BART_Rides[[#This Row],[Station Code]]="MT", BART_Rides[[#This Row],[Station Code]]="PL", BART_Rides[[#This Row],[Station Code]]="CC"), "Yes", "No")</f>
        <v>No</v>
      </c>
    </row>
    <row r="8775" spans="6:14">
      <c r="F8775" s="3">
        <v>44210</v>
      </c>
      <c r="G8775" s="1" t="s">
        <v>47</v>
      </c>
      <c r="H8775" s="1" t="s">
        <v>106</v>
      </c>
      <c r="I8775" s="1">
        <v>1090</v>
      </c>
      <c r="J8775" s="1">
        <f>MONTH(BART_Rides[[#This Row],[Date]])</f>
        <v>1</v>
      </c>
      <c r="K8775" s="1">
        <f>WEEKDAY(BART_Rides[[#This Row],[Date]],2)</f>
        <v>4</v>
      </c>
      <c r="L8775" s="1" t="str">
        <f>LEFT(BART_Rides[[#This Row],[Lines]],1)</f>
        <v>Y</v>
      </c>
      <c r="M8775" s="1" t="str">
        <f>IF(BART_Rides[[#This Row],[FirstLetter]]="Y","Yes","No")</f>
        <v>Yes</v>
      </c>
      <c r="N8775" s="1" t="str">
        <f>IF(OR(BART_Rides[[#This Row],[Station Code]]="EM", BART_Rides[[#This Row],[Station Code]]="MT", BART_Rides[[#This Row],[Station Code]]="PL", BART_Rides[[#This Row],[Station Code]]="CC"), "Yes", "No")</f>
        <v>No</v>
      </c>
    </row>
    <row r="8776" spans="6:14">
      <c r="F8776" s="3">
        <v>44211</v>
      </c>
      <c r="G8776" s="1" t="s">
        <v>47</v>
      </c>
      <c r="H8776" s="1" t="s">
        <v>106</v>
      </c>
      <c r="I8776" s="1">
        <v>1090</v>
      </c>
      <c r="J8776" s="1">
        <f>MONTH(BART_Rides[[#This Row],[Date]])</f>
        <v>1</v>
      </c>
      <c r="K8776" s="1">
        <f>WEEKDAY(BART_Rides[[#This Row],[Date]],2)</f>
        <v>5</v>
      </c>
      <c r="L8776" s="1" t="str">
        <f>LEFT(BART_Rides[[#This Row],[Lines]],1)</f>
        <v>Y</v>
      </c>
      <c r="M8776" s="1" t="str">
        <f>IF(BART_Rides[[#This Row],[FirstLetter]]="Y","Yes","No")</f>
        <v>Yes</v>
      </c>
      <c r="N8776" s="1" t="str">
        <f>IF(OR(BART_Rides[[#This Row],[Station Code]]="EM", BART_Rides[[#This Row],[Station Code]]="MT", BART_Rides[[#This Row],[Station Code]]="PL", BART_Rides[[#This Row],[Station Code]]="CC"), "Yes", "No")</f>
        <v>No</v>
      </c>
    </row>
    <row r="8777" spans="6:14">
      <c r="F8777" s="3">
        <v>44212</v>
      </c>
      <c r="G8777" s="1" t="s">
        <v>47</v>
      </c>
      <c r="H8777" s="1" t="s">
        <v>106</v>
      </c>
      <c r="I8777" s="1">
        <v>574</v>
      </c>
      <c r="J8777" s="1">
        <f>MONTH(BART_Rides[[#This Row],[Date]])</f>
        <v>1</v>
      </c>
      <c r="K8777" s="1">
        <f>WEEKDAY(BART_Rides[[#This Row],[Date]],2)</f>
        <v>6</v>
      </c>
      <c r="L8777" s="1" t="str">
        <f>LEFT(BART_Rides[[#This Row],[Lines]],1)</f>
        <v>Y</v>
      </c>
      <c r="M8777" s="1" t="str">
        <f>IF(BART_Rides[[#This Row],[FirstLetter]]="Y","Yes","No")</f>
        <v>Yes</v>
      </c>
      <c r="N8777" s="1" t="str">
        <f>IF(OR(BART_Rides[[#This Row],[Station Code]]="EM", BART_Rides[[#This Row],[Station Code]]="MT", BART_Rides[[#This Row],[Station Code]]="PL", BART_Rides[[#This Row],[Station Code]]="CC"), "Yes", "No")</f>
        <v>No</v>
      </c>
    </row>
    <row r="8778" spans="6:14">
      <c r="F8778" s="3">
        <v>44213</v>
      </c>
      <c r="G8778" s="1" t="s">
        <v>47</v>
      </c>
      <c r="H8778" s="1" t="s">
        <v>106</v>
      </c>
      <c r="I8778" s="1">
        <v>500</v>
      </c>
      <c r="J8778" s="1">
        <f>MONTH(BART_Rides[[#This Row],[Date]])</f>
        <v>1</v>
      </c>
      <c r="K8778" s="1">
        <f>WEEKDAY(BART_Rides[[#This Row],[Date]],2)</f>
        <v>7</v>
      </c>
      <c r="L8778" s="1" t="str">
        <f>LEFT(BART_Rides[[#This Row],[Lines]],1)</f>
        <v>Y</v>
      </c>
      <c r="M8778" s="1" t="str">
        <f>IF(BART_Rides[[#This Row],[FirstLetter]]="Y","Yes","No")</f>
        <v>Yes</v>
      </c>
      <c r="N8778" s="1" t="str">
        <f>IF(OR(BART_Rides[[#This Row],[Station Code]]="EM", BART_Rides[[#This Row],[Station Code]]="MT", BART_Rides[[#This Row],[Station Code]]="PL", BART_Rides[[#This Row],[Station Code]]="CC"), "Yes", "No")</f>
        <v>No</v>
      </c>
    </row>
    <row r="8779" spans="6:14">
      <c r="F8779" s="3">
        <v>44214</v>
      </c>
      <c r="G8779" s="1" t="s">
        <v>47</v>
      </c>
      <c r="H8779" s="1" t="s">
        <v>106</v>
      </c>
      <c r="I8779" s="1">
        <v>673</v>
      </c>
      <c r="J8779" s="1">
        <f>MONTH(BART_Rides[[#This Row],[Date]])</f>
        <v>1</v>
      </c>
      <c r="K8779" s="1">
        <f>WEEKDAY(BART_Rides[[#This Row],[Date]],2)</f>
        <v>1</v>
      </c>
      <c r="L8779" s="1" t="str">
        <f>LEFT(BART_Rides[[#This Row],[Lines]],1)</f>
        <v>Y</v>
      </c>
      <c r="M8779" s="1" t="str">
        <f>IF(BART_Rides[[#This Row],[FirstLetter]]="Y","Yes","No")</f>
        <v>Yes</v>
      </c>
      <c r="N8779" s="1" t="str">
        <f>IF(OR(BART_Rides[[#This Row],[Station Code]]="EM", BART_Rides[[#This Row],[Station Code]]="MT", BART_Rides[[#This Row],[Station Code]]="PL", BART_Rides[[#This Row],[Station Code]]="CC"), "Yes", "No")</f>
        <v>No</v>
      </c>
    </row>
    <row r="8780" spans="6:14">
      <c r="F8780" s="3">
        <v>44215</v>
      </c>
      <c r="G8780" s="1" t="s">
        <v>47</v>
      </c>
      <c r="H8780" s="1" t="s">
        <v>106</v>
      </c>
      <c r="I8780" s="1">
        <v>1058</v>
      </c>
      <c r="J8780" s="1">
        <f>MONTH(BART_Rides[[#This Row],[Date]])</f>
        <v>1</v>
      </c>
      <c r="K8780" s="1">
        <f>WEEKDAY(BART_Rides[[#This Row],[Date]],2)</f>
        <v>2</v>
      </c>
      <c r="L8780" s="1" t="str">
        <f>LEFT(BART_Rides[[#This Row],[Lines]],1)</f>
        <v>Y</v>
      </c>
      <c r="M8780" s="1" t="str">
        <f>IF(BART_Rides[[#This Row],[FirstLetter]]="Y","Yes","No")</f>
        <v>Yes</v>
      </c>
      <c r="N8780" s="1" t="str">
        <f>IF(OR(BART_Rides[[#This Row],[Station Code]]="EM", BART_Rides[[#This Row],[Station Code]]="MT", BART_Rides[[#This Row],[Station Code]]="PL", BART_Rides[[#This Row],[Station Code]]="CC"), "Yes", "No")</f>
        <v>No</v>
      </c>
    </row>
    <row r="8781" spans="6:14">
      <c r="F8781" s="3">
        <v>44216</v>
      </c>
      <c r="G8781" s="1" t="s">
        <v>47</v>
      </c>
      <c r="H8781" s="1" t="s">
        <v>106</v>
      </c>
      <c r="I8781" s="1">
        <v>1083</v>
      </c>
      <c r="J8781" s="1">
        <f>MONTH(BART_Rides[[#This Row],[Date]])</f>
        <v>1</v>
      </c>
      <c r="K8781" s="1">
        <f>WEEKDAY(BART_Rides[[#This Row],[Date]],2)</f>
        <v>3</v>
      </c>
      <c r="L8781" s="1" t="str">
        <f>LEFT(BART_Rides[[#This Row],[Lines]],1)</f>
        <v>Y</v>
      </c>
      <c r="M8781" s="1" t="str">
        <f>IF(BART_Rides[[#This Row],[FirstLetter]]="Y","Yes","No")</f>
        <v>Yes</v>
      </c>
      <c r="N8781" s="1" t="str">
        <f>IF(OR(BART_Rides[[#This Row],[Station Code]]="EM", BART_Rides[[#This Row],[Station Code]]="MT", BART_Rides[[#This Row],[Station Code]]="PL", BART_Rides[[#This Row],[Station Code]]="CC"), "Yes", "No")</f>
        <v>No</v>
      </c>
    </row>
    <row r="8782" spans="6:14">
      <c r="F8782" s="3">
        <v>44217</v>
      </c>
      <c r="G8782" s="1" t="s">
        <v>47</v>
      </c>
      <c r="H8782" s="1" t="s">
        <v>106</v>
      </c>
      <c r="I8782" s="1">
        <v>1146</v>
      </c>
      <c r="J8782" s="1">
        <f>MONTH(BART_Rides[[#This Row],[Date]])</f>
        <v>1</v>
      </c>
      <c r="K8782" s="1">
        <f>WEEKDAY(BART_Rides[[#This Row],[Date]],2)</f>
        <v>4</v>
      </c>
      <c r="L8782" s="1" t="str">
        <f>LEFT(BART_Rides[[#This Row],[Lines]],1)</f>
        <v>Y</v>
      </c>
      <c r="M8782" s="1" t="str">
        <f>IF(BART_Rides[[#This Row],[FirstLetter]]="Y","Yes","No")</f>
        <v>Yes</v>
      </c>
      <c r="N8782" s="1" t="str">
        <f>IF(OR(BART_Rides[[#This Row],[Station Code]]="EM", BART_Rides[[#This Row],[Station Code]]="MT", BART_Rides[[#This Row],[Station Code]]="PL", BART_Rides[[#This Row],[Station Code]]="CC"), "Yes", "No")</f>
        <v>No</v>
      </c>
    </row>
    <row r="8783" spans="6:14">
      <c r="F8783" s="3">
        <v>44218</v>
      </c>
      <c r="G8783" s="1" t="s">
        <v>47</v>
      </c>
      <c r="H8783" s="1" t="s">
        <v>106</v>
      </c>
      <c r="I8783" s="1">
        <v>1047</v>
      </c>
      <c r="J8783" s="1">
        <f>MONTH(BART_Rides[[#This Row],[Date]])</f>
        <v>1</v>
      </c>
      <c r="K8783" s="1">
        <f>WEEKDAY(BART_Rides[[#This Row],[Date]],2)</f>
        <v>5</v>
      </c>
      <c r="L8783" s="1" t="str">
        <f>LEFT(BART_Rides[[#This Row],[Lines]],1)</f>
        <v>Y</v>
      </c>
      <c r="M8783" s="1" t="str">
        <f>IF(BART_Rides[[#This Row],[FirstLetter]]="Y","Yes","No")</f>
        <v>Yes</v>
      </c>
      <c r="N8783" s="1" t="str">
        <f>IF(OR(BART_Rides[[#This Row],[Station Code]]="EM", BART_Rides[[#This Row],[Station Code]]="MT", BART_Rides[[#This Row],[Station Code]]="PL", BART_Rides[[#This Row],[Station Code]]="CC"), "Yes", "No")</f>
        <v>No</v>
      </c>
    </row>
    <row r="8784" spans="6:14">
      <c r="F8784" s="3">
        <v>44219</v>
      </c>
      <c r="G8784" s="1" t="s">
        <v>47</v>
      </c>
      <c r="H8784" s="1" t="s">
        <v>106</v>
      </c>
      <c r="I8784" s="1">
        <v>646</v>
      </c>
      <c r="J8784" s="1">
        <f>MONTH(BART_Rides[[#This Row],[Date]])</f>
        <v>1</v>
      </c>
      <c r="K8784" s="1">
        <f>WEEKDAY(BART_Rides[[#This Row],[Date]],2)</f>
        <v>6</v>
      </c>
      <c r="L8784" s="1" t="str">
        <f>LEFT(BART_Rides[[#This Row],[Lines]],1)</f>
        <v>Y</v>
      </c>
      <c r="M8784" s="1" t="str">
        <f>IF(BART_Rides[[#This Row],[FirstLetter]]="Y","Yes","No")</f>
        <v>Yes</v>
      </c>
      <c r="N8784" s="1" t="str">
        <f>IF(OR(BART_Rides[[#This Row],[Station Code]]="EM", BART_Rides[[#This Row],[Station Code]]="MT", BART_Rides[[#This Row],[Station Code]]="PL", BART_Rides[[#This Row],[Station Code]]="CC"), "Yes", "No")</f>
        <v>No</v>
      </c>
    </row>
    <row r="8785" spans="6:14">
      <c r="F8785" s="3">
        <v>44220</v>
      </c>
      <c r="G8785" s="1" t="s">
        <v>47</v>
      </c>
      <c r="H8785" s="1" t="s">
        <v>106</v>
      </c>
      <c r="I8785" s="1">
        <v>359</v>
      </c>
      <c r="J8785" s="1">
        <f>MONTH(BART_Rides[[#This Row],[Date]])</f>
        <v>1</v>
      </c>
      <c r="K8785" s="1">
        <f>WEEKDAY(BART_Rides[[#This Row],[Date]],2)</f>
        <v>7</v>
      </c>
      <c r="L8785" s="1" t="str">
        <f>LEFT(BART_Rides[[#This Row],[Lines]],1)</f>
        <v>Y</v>
      </c>
      <c r="M8785" s="1" t="str">
        <f>IF(BART_Rides[[#This Row],[FirstLetter]]="Y","Yes","No")</f>
        <v>Yes</v>
      </c>
      <c r="N8785" s="1" t="str">
        <f>IF(OR(BART_Rides[[#This Row],[Station Code]]="EM", BART_Rides[[#This Row],[Station Code]]="MT", BART_Rides[[#This Row],[Station Code]]="PL", BART_Rides[[#This Row],[Station Code]]="CC"), "Yes", "No")</f>
        <v>No</v>
      </c>
    </row>
    <row r="8786" spans="6:14">
      <c r="F8786" s="3">
        <v>44221</v>
      </c>
      <c r="G8786" s="1" t="s">
        <v>47</v>
      </c>
      <c r="H8786" s="1" t="s">
        <v>106</v>
      </c>
      <c r="I8786" s="1">
        <v>1074</v>
      </c>
      <c r="J8786" s="1">
        <f>MONTH(BART_Rides[[#This Row],[Date]])</f>
        <v>1</v>
      </c>
      <c r="K8786" s="1">
        <f>WEEKDAY(BART_Rides[[#This Row],[Date]],2)</f>
        <v>1</v>
      </c>
      <c r="L8786" s="1" t="str">
        <f>LEFT(BART_Rides[[#This Row],[Lines]],1)</f>
        <v>Y</v>
      </c>
      <c r="M8786" s="1" t="str">
        <f>IF(BART_Rides[[#This Row],[FirstLetter]]="Y","Yes","No")</f>
        <v>Yes</v>
      </c>
      <c r="N8786" s="1" t="str">
        <f>IF(OR(BART_Rides[[#This Row],[Station Code]]="EM", BART_Rides[[#This Row],[Station Code]]="MT", BART_Rides[[#This Row],[Station Code]]="PL", BART_Rides[[#This Row],[Station Code]]="CC"), "Yes", "No")</f>
        <v>No</v>
      </c>
    </row>
    <row r="8787" spans="6:14">
      <c r="F8787" s="3">
        <v>44222</v>
      </c>
      <c r="G8787" s="1" t="s">
        <v>47</v>
      </c>
      <c r="H8787" s="1" t="s">
        <v>106</v>
      </c>
      <c r="I8787" s="1">
        <v>1057</v>
      </c>
      <c r="J8787" s="1">
        <f>MONTH(BART_Rides[[#This Row],[Date]])</f>
        <v>1</v>
      </c>
      <c r="K8787" s="1">
        <f>WEEKDAY(BART_Rides[[#This Row],[Date]],2)</f>
        <v>2</v>
      </c>
      <c r="L8787" s="1" t="str">
        <f>LEFT(BART_Rides[[#This Row],[Lines]],1)</f>
        <v>Y</v>
      </c>
      <c r="M8787" s="1" t="str">
        <f>IF(BART_Rides[[#This Row],[FirstLetter]]="Y","Yes","No")</f>
        <v>Yes</v>
      </c>
      <c r="N8787" s="1" t="str">
        <f>IF(OR(BART_Rides[[#This Row],[Station Code]]="EM", BART_Rides[[#This Row],[Station Code]]="MT", BART_Rides[[#This Row],[Station Code]]="PL", BART_Rides[[#This Row],[Station Code]]="CC"), "Yes", "No")</f>
        <v>No</v>
      </c>
    </row>
    <row r="8788" spans="6:14">
      <c r="F8788" s="3">
        <v>44223</v>
      </c>
      <c r="G8788" s="1" t="s">
        <v>47</v>
      </c>
      <c r="H8788" s="1" t="s">
        <v>106</v>
      </c>
      <c r="I8788" s="1">
        <v>1022</v>
      </c>
      <c r="J8788" s="1">
        <f>MONTH(BART_Rides[[#This Row],[Date]])</f>
        <v>1</v>
      </c>
      <c r="K8788" s="1">
        <f>WEEKDAY(BART_Rides[[#This Row],[Date]],2)</f>
        <v>3</v>
      </c>
      <c r="L8788" s="1" t="str">
        <f>LEFT(BART_Rides[[#This Row],[Lines]],1)</f>
        <v>Y</v>
      </c>
      <c r="M8788" s="1" t="str">
        <f>IF(BART_Rides[[#This Row],[FirstLetter]]="Y","Yes","No")</f>
        <v>Yes</v>
      </c>
      <c r="N8788" s="1" t="str">
        <f>IF(OR(BART_Rides[[#This Row],[Station Code]]="EM", BART_Rides[[#This Row],[Station Code]]="MT", BART_Rides[[#This Row],[Station Code]]="PL", BART_Rides[[#This Row],[Station Code]]="CC"), "Yes", "No")</f>
        <v>No</v>
      </c>
    </row>
    <row r="8789" spans="6:14">
      <c r="F8789" s="3">
        <v>44224</v>
      </c>
      <c r="G8789" s="1" t="s">
        <v>47</v>
      </c>
      <c r="H8789" s="1" t="s">
        <v>106</v>
      </c>
      <c r="I8789" s="1">
        <v>1019</v>
      </c>
      <c r="J8789" s="1">
        <f>MONTH(BART_Rides[[#This Row],[Date]])</f>
        <v>1</v>
      </c>
      <c r="K8789" s="1">
        <f>WEEKDAY(BART_Rides[[#This Row],[Date]],2)</f>
        <v>4</v>
      </c>
      <c r="L8789" s="1" t="str">
        <f>LEFT(BART_Rides[[#This Row],[Lines]],1)</f>
        <v>Y</v>
      </c>
      <c r="M8789" s="1" t="str">
        <f>IF(BART_Rides[[#This Row],[FirstLetter]]="Y","Yes","No")</f>
        <v>Yes</v>
      </c>
      <c r="N8789" s="1" t="str">
        <f>IF(OR(BART_Rides[[#This Row],[Station Code]]="EM", BART_Rides[[#This Row],[Station Code]]="MT", BART_Rides[[#This Row],[Station Code]]="PL", BART_Rides[[#This Row],[Station Code]]="CC"), "Yes", "No")</f>
        <v>No</v>
      </c>
    </row>
    <row r="8790" spans="6:14">
      <c r="F8790" s="3">
        <v>44225</v>
      </c>
      <c r="G8790" s="1" t="s">
        <v>47</v>
      </c>
      <c r="H8790" s="1" t="s">
        <v>106</v>
      </c>
      <c r="I8790" s="1">
        <v>1092</v>
      </c>
      <c r="J8790" s="1">
        <f>MONTH(BART_Rides[[#This Row],[Date]])</f>
        <v>1</v>
      </c>
      <c r="K8790" s="1">
        <f>WEEKDAY(BART_Rides[[#This Row],[Date]],2)</f>
        <v>5</v>
      </c>
      <c r="L8790" s="1" t="str">
        <f>LEFT(BART_Rides[[#This Row],[Lines]],1)</f>
        <v>Y</v>
      </c>
      <c r="M8790" s="1" t="str">
        <f>IF(BART_Rides[[#This Row],[FirstLetter]]="Y","Yes","No")</f>
        <v>Yes</v>
      </c>
      <c r="N8790" s="1" t="str">
        <f>IF(OR(BART_Rides[[#This Row],[Station Code]]="EM", BART_Rides[[#This Row],[Station Code]]="MT", BART_Rides[[#This Row],[Station Code]]="PL", BART_Rides[[#This Row],[Station Code]]="CC"), "Yes", "No")</f>
        <v>No</v>
      </c>
    </row>
    <row r="8791" spans="6:14">
      <c r="F8791" s="3">
        <v>44226</v>
      </c>
      <c r="G8791" s="1" t="s">
        <v>47</v>
      </c>
      <c r="H8791" s="1" t="s">
        <v>106</v>
      </c>
      <c r="I8791" s="1">
        <v>631</v>
      </c>
      <c r="J8791" s="1">
        <f>MONTH(BART_Rides[[#This Row],[Date]])</f>
        <v>1</v>
      </c>
      <c r="K8791" s="1">
        <f>WEEKDAY(BART_Rides[[#This Row],[Date]],2)</f>
        <v>6</v>
      </c>
      <c r="L8791" s="1" t="str">
        <f>LEFT(BART_Rides[[#This Row],[Lines]],1)</f>
        <v>Y</v>
      </c>
      <c r="M8791" s="1" t="str">
        <f>IF(BART_Rides[[#This Row],[FirstLetter]]="Y","Yes","No")</f>
        <v>Yes</v>
      </c>
      <c r="N8791" s="1" t="str">
        <f>IF(OR(BART_Rides[[#This Row],[Station Code]]="EM", BART_Rides[[#This Row],[Station Code]]="MT", BART_Rides[[#This Row],[Station Code]]="PL", BART_Rides[[#This Row],[Station Code]]="CC"), "Yes", "No")</f>
        <v>No</v>
      </c>
    </row>
    <row r="8792" spans="6:14">
      <c r="F8792" s="3">
        <v>44227</v>
      </c>
      <c r="G8792" s="1" t="s">
        <v>47</v>
      </c>
      <c r="H8792" s="1" t="s">
        <v>106</v>
      </c>
      <c r="I8792" s="1">
        <v>478</v>
      </c>
      <c r="J8792" s="1">
        <f>MONTH(BART_Rides[[#This Row],[Date]])</f>
        <v>1</v>
      </c>
      <c r="K8792" s="1">
        <f>WEEKDAY(BART_Rides[[#This Row],[Date]],2)</f>
        <v>7</v>
      </c>
      <c r="L8792" s="1" t="str">
        <f>LEFT(BART_Rides[[#This Row],[Lines]],1)</f>
        <v>Y</v>
      </c>
      <c r="M8792" s="1" t="str">
        <f>IF(BART_Rides[[#This Row],[FirstLetter]]="Y","Yes","No")</f>
        <v>Yes</v>
      </c>
      <c r="N8792" s="1" t="str">
        <f>IF(OR(BART_Rides[[#This Row],[Station Code]]="EM", BART_Rides[[#This Row],[Station Code]]="MT", BART_Rides[[#This Row],[Station Code]]="PL", BART_Rides[[#This Row],[Station Code]]="CC"), "Yes", "No")</f>
        <v>No</v>
      </c>
    </row>
    <row r="8793" spans="6:14">
      <c r="F8793" s="3">
        <v>44228</v>
      </c>
      <c r="G8793" s="1" t="s">
        <v>47</v>
      </c>
      <c r="H8793" s="1" t="s">
        <v>106</v>
      </c>
      <c r="I8793" s="1">
        <v>1081</v>
      </c>
      <c r="J8793" s="1">
        <f>MONTH(BART_Rides[[#This Row],[Date]])</f>
        <v>2</v>
      </c>
      <c r="K8793" s="1">
        <f>WEEKDAY(BART_Rides[[#This Row],[Date]],2)</f>
        <v>1</v>
      </c>
      <c r="L8793" s="1" t="str">
        <f>LEFT(BART_Rides[[#This Row],[Lines]],1)</f>
        <v>Y</v>
      </c>
      <c r="M8793" s="1" t="str">
        <f>IF(BART_Rides[[#This Row],[FirstLetter]]="Y","Yes","No")</f>
        <v>Yes</v>
      </c>
      <c r="N8793" s="1" t="str">
        <f>IF(OR(BART_Rides[[#This Row],[Station Code]]="EM", BART_Rides[[#This Row],[Station Code]]="MT", BART_Rides[[#This Row],[Station Code]]="PL", BART_Rides[[#This Row],[Station Code]]="CC"), "Yes", "No")</f>
        <v>No</v>
      </c>
    </row>
    <row r="8794" spans="6:14">
      <c r="F8794" s="3">
        <v>44229</v>
      </c>
      <c r="G8794" s="1" t="s">
        <v>47</v>
      </c>
      <c r="H8794" s="1" t="s">
        <v>106</v>
      </c>
      <c r="I8794" s="1">
        <v>1150</v>
      </c>
      <c r="J8794" s="1">
        <f>MONTH(BART_Rides[[#This Row],[Date]])</f>
        <v>2</v>
      </c>
      <c r="K8794" s="1">
        <f>WEEKDAY(BART_Rides[[#This Row],[Date]],2)</f>
        <v>2</v>
      </c>
      <c r="L8794" s="1" t="str">
        <f>LEFT(BART_Rides[[#This Row],[Lines]],1)</f>
        <v>Y</v>
      </c>
      <c r="M8794" s="1" t="str">
        <f>IF(BART_Rides[[#This Row],[FirstLetter]]="Y","Yes","No")</f>
        <v>Yes</v>
      </c>
      <c r="N8794" s="1" t="str">
        <f>IF(OR(BART_Rides[[#This Row],[Station Code]]="EM", BART_Rides[[#This Row],[Station Code]]="MT", BART_Rides[[#This Row],[Station Code]]="PL", BART_Rides[[#This Row],[Station Code]]="CC"), "Yes", "No")</f>
        <v>No</v>
      </c>
    </row>
    <row r="8795" spans="6:14">
      <c r="F8795" s="3">
        <v>44230</v>
      </c>
      <c r="G8795" s="1" t="s">
        <v>47</v>
      </c>
      <c r="H8795" s="1" t="s">
        <v>106</v>
      </c>
      <c r="I8795" s="1">
        <v>1188</v>
      </c>
      <c r="J8795" s="1">
        <f>MONTH(BART_Rides[[#This Row],[Date]])</f>
        <v>2</v>
      </c>
      <c r="K8795" s="1">
        <f>WEEKDAY(BART_Rides[[#This Row],[Date]],2)</f>
        <v>3</v>
      </c>
      <c r="L8795" s="1" t="str">
        <f>LEFT(BART_Rides[[#This Row],[Lines]],1)</f>
        <v>Y</v>
      </c>
      <c r="M8795" s="1" t="str">
        <f>IF(BART_Rides[[#This Row],[FirstLetter]]="Y","Yes","No")</f>
        <v>Yes</v>
      </c>
      <c r="N8795" s="1" t="str">
        <f>IF(OR(BART_Rides[[#This Row],[Station Code]]="EM", BART_Rides[[#This Row],[Station Code]]="MT", BART_Rides[[#This Row],[Station Code]]="PL", BART_Rides[[#This Row],[Station Code]]="CC"), "Yes", "No")</f>
        <v>No</v>
      </c>
    </row>
    <row r="8796" spans="6:14">
      <c r="F8796" s="3">
        <v>44231</v>
      </c>
      <c r="G8796" s="1" t="s">
        <v>47</v>
      </c>
      <c r="H8796" s="1" t="s">
        <v>106</v>
      </c>
      <c r="I8796" s="1">
        <v>1195</v>
      </c>
      <c r="J8796" s="1">
        <f>MONTH(BART_Rides[[#This Row],[Date]])</f>
        <v>2</v>
      </c>
      <c r="K8796" s="1">
        <f>WEEKDAY(BART_Rides[[#This Row],[Date]],2)</f>
        <v>4</v>
      </c>
      <c r="L8796" s="1" t="str">
        <f>LEFT(BART_Rides[[#This Row],[Lines]],1)</f>
        <v>Y</v>
      </c>
      <c r="M8796" s="1" t="str">
        <f>IF(BART_Rides[[#This Row],[FirstLetter]]="Y","Yes","No")</f>
        <v>Yes</v>
      </c>
      <c r="N8796" s="1" t="str">
        <f>IF(OR(BART_Rides[[#This Row],[Station Code]]="EM", BART_Rides[[#This Row],[Station Code]]="MT", BART_Rides[[#This Row],[Station Code]]="PL", BART_Rides[[#This Row],[Station Code]]="CC"), "Yes", "No")</f>
        <v>No</v>
      </c>
    </row>
    <row r="8797" spans="6:14">
      <c r="F8797" s="3">
        <v>44232</v>
      </c>
      <c r="G8797" s="1" t="s">
        <v>47</v>
      </c>
      <c r="H8797" s="1" t="s">
        <v>106</v>
      </c>
      <c r="I8797" s="1">
        <v>1164</v>
      </c>
      <c r="J8797" s="1">
        <f>MONTH(BART_Rides[[#This Row],[Date]])</f>
        <v>2</v>
      </c>
      <c r="K8797" s="1">
        <f>WEEKDAY(BART_Rides[[#This Row],[Date]],2)</f>
        <v>5</v>
      </c>
      <c r="L8797" s="1" t="str">
        <f>LEFT(BART_Rides[[#This Row],[Lines]],1)</f>
        <v>Y</v>
      </c>
      <c r="M8797" s="1" t="str">
        <f>IF(BART_Rides[[#This Row],[FirstLetter]]="Y","Yes","No")</f>
        <v>Yes</v>
      </c>
      <c r="N8797" s="1" t="str">
        <f>IF(OR(BART_Rides[[#This Row],[Station Code]]="EM", BART_Rides[[#This Row],[Station Code]]="MT", BART_Rides[[#This Row],[Station Code]]="PL", BART_Rides[[#This Row],[Station Code]]="CC"), "Yes", "No")</f>
        <v>No</v>
      </c>
    </row>
    <row r="8798" spans="6:14">
      <c r="F8798" s="3">
        <v>44233</v>
      </c>
      <c r="G8798" s="1" t="s">
        <v>47</v>
      </c>
      <c r="H8798" s="1" t="s">
        <v>106</v>
      </c>
      <c r="I8798" s="1">
        <v>747</v>
      </c>
      <c r="J8798" s="1">
        <f>MONTH(BART_Rides[[#This Row],[Date]])</f>
        <v>2</v>
      </c>
      <c r="K8798" s="1">
        <f>WEEKDAY(BART_Rides[[#This Row],[Date]],2)</f>
        <v>6</v>
      </c>
      <c r="L8798" s="1" t="str">
        <f>LEFT(BART_Rides[[#This Row],[Lines]],1)</f>
        <v>Y</v>
      </c>
      <c r="M8798" s="1" t="str">
        <f>IF(BART_Rides[[#This Row],[FirstLetter]]="Y","Yes","No")</f>
        <v>Yes</v>
      </c>
      <c r="N8798" s="1" t="str">
        <f>IF(OR(BART_Rides[[#This Row],[Station Code]]="EM", BART_Rides[[#This Row],[Station Code]]="MT", BART_Rides[[#This Row],[Station Code]]="PL", BART_Rides[[#This Row],[Station Code]]="CC"), "Yes", "No")</f>
        <v>No</v>
      </c>
    </row>
    <row r="8799" spans="6:14">
      <c r="F8799" s="3">
        <v>44234</v>
      </c>
      <c r="G8799" s="1" t="s">
        <v>47</v>
      </c>
      <c r="H8799" s="1" t="s">
        <v>106</v>
      </c>
      <c r="I8799" s="1">
        <v>467</v>
      </c>
      <c r="J8799" s="1">
        <f>MONTH(BART_Rides[[#This Row],[Date]])</f>
        <v>2</v>
      </c>
      <c r="K8799" s="1">
        <f>WEEKDAY(BART_Rides[[#This Row],[Date]],2)</f>
        <v>7</v>
      </c>
      <c r="L8799" s="1" t="str">
        <f>LEFT(BART_Rides[[#This Row],[Lines]],1)</f>
        <v>Y</v>
      </c>
      <c r="M8799" s="1" t="str">
        <f>IF(BART_Rides[[#This Row],[FirstLetter]]="Y","Yes","No")</f>
        <v>Yes</v>
      </c>
      <c r="N8799" s="1" t="str">
        <f>IF(OR(BART_Rides[[#This Row],[Station Code]]="EM", BART_Rides[[#This Row],[Station Code]]="MT", BART_Rides[[#This Row],[Station Code]]="PL", BART_Rides[[#This Row],[Station Code]]="CC"), "Yes", "No")</f>
        <v>No</v>
      </c>
    </row>
    <row r="8800" spans="6:14">
      <c r="F8800" s="3">
        <v>44235</v>
      </c>
      <c r="G8800" s="1" t="s">
        <v>47</v>
      </c>
      <c r="H8800" s="1" t="s">
        <v>106</v>
      </c>
      <c r="I8800" s="1">
        <v>1160</v>
      </c>
      <c r="J8800" s="1">
        <f>MONTH(BART_Rides[[#This Row],[Date]])</f>
        <v>2</v>
      </c>
      <c r="K8800" s="1">
        <f>WEEKDAY(BART_Rides[[#This Row],[Date]],2)</f>
        <v>1</v>
      </c>
      <c r="L8800" s="1" t="str">
        <f>LEFT(BART_Rides[[#This Row],[Lines]],1)</f>
        <v>Y</v>
      </c>
      <c r="M8800" s="1" t="str">
        <f>IF(BART_Rides[[#This Row],[FirstLetter]]="Y","Yes","No")</f>
        <v>Yes</v>
      </c>
      <c r="N8800" s="1" t="str">
        <f>IF(OR(BART_Rides[[#This Row],[Station Code]]="EM", BART_Rides[[#This Row],[Station Code]]="MT", BART_Rides[[#This Row],[Station Code]]="PL", BART_Rides[[#This Row],[Station Code]]="CC"), "Yes", "No")</f>
        <v>No</v>
      </c>
    </row>
    <row r="8801" spans="6:14">
      <c r="F8801" s="3">
        <v>44236</v>
      </c>
      <c r="G8801" s="1" t="s">
        <v>47</v>
      </c>
      <c r="H8801" s="1" t="s">
        <v>106</v>
      </c>
      <c r="I8801" s="1">
        <v>1158</v>
      </c>
      <c r="J8801" s="1">
        <f>MONTH(BART_Rides[[#This Row],[Date]])</f>
        <v>2</v>
      </c>
      <c r="K8801" s="1">
        <f>WEEKDAY(BART_Rides[[#This Row],[Date]],2)</f>
        <v>2</v>
      </c>
      <c r="L8801" s="1" t="str">
        <f>LEFT(BART_Rides[[#This Row],[Lines]],1)</f>
        <v>Y</v>
      </c>
      <c r="M8801" s="1" t="str">
        <f>IF(BART_Rides[[#This Row],[FirstLetter]]="Y","Yes","No")</f>
        <v>Yes</v>
      </c>
      <c r="N8801" s="1" t="str">
        <f>IF(OR(BART_Rides[[#This Row],[Station Code]]="EM", BART_Rides[[#This Row],[Station Code]]="MT", BART_Rides[[#This Row],[Station Code]]="PL", BART_Rides[[#This Row],[Station Code]]="CC"), "Yes", "No")</f>
        <v>No</v>
      </c>
    </row>
    <row r="8802" spans="6:14">
      <c r="F8802" s="3">
        <v>44237</v>
      </c>
      <c r="G8802" s="1" t="s">
        <v>47</v>
      </c>
      <c r="H8802" s="1" t="s">
        <v>106</v>
      </c>
      <c r="I8802" s="1">
        <v>1201</v>
      </c>
      <c r="J8802" s="1">
        <f>MONTH(BART_Rides[[#This Row],[Date]])</f>
        <v>2</v>
      </c>
      <c r="K8802" s="1">
        <f>WEEKDAY(BART_Rides[[#This Row],[Date]],2)</f>
        <v>3</v>
      </c>
      <c r="L8802" s="1" t="str">
        <f>LEFT(BART_Rides[[#This Row],[Lines]],1)</f>
        <v>Y</v>
      </c>
      <c r="M8802" s="1" t="str">
        <f>IF(BART_Rides[[#This Row],[FirstLetter]]="Y","Yes","No")</f>
        <v>Yes</v>
      </c>
      <c r="N8802" s="1" t="str">
        <f>IF(OR(BART_Rides[[#This Row],[Station Code]]="EM", BART_Rides[[#This Row],[Station Code]]="MT", BART_Rides[[#This Row],[Station Code]]="PL", BART_Rides[[#This Row],[Station Code]]="CC"), "Yes", "No")</f>
        <v>No</v>
      </c>
    </row>
    <row r="8803" spans="6:14">
      <c r="F8803" s="3">
        <v>44238</v>
      </c>
      <c r="G8803" s="1" t="s">
        <v>47</v>
      </c>
      <c r="H8803" s="1" t="s">
        <v>106</v>
      </c>
      <c r="I8803" s="1">
        <v>1065</v>
      </c>
      <c r="J8803" s="1">
        <f>MONTH(BART_Rides[[#This Row],[Date]])</f>
        <v>2</v>
      </c>
      <c r="K8803" s="1">
        <f>WEEKDAY(BART_Rides[[#This Row],[Date]],2)</f>
        <v>4</v>
      </c>
      <c r="L8803" s="1" t="str">
        <f>LEFT(BART_Rides[[#This Row],[Lines]],1)</f>
        <v>Y</v>
      </c>
      <c r="M8803" s="1" t="str">
        <f>IF(BART_Rides[[#This Row],[FirstLetter]]="Y","Yes","No")</f>
        <v>Yes</v>
      </c>
      <c r="N8803" s="1" t="str">
        <f>IF(OR(BART_Rides[[#This Row],[Station Code]]="EM", BART_Rides[[#This Row],[Station Code]]="MT", BART_Rides[[#This Row],[Station Code]]="PL", BART_Rides[[#This Row],[Station Code]]="CC"), "Yes", "No")</f>
        <v>No</v>
      </c>
    </row>
    <row r="8804" spans="6:14">
      <c r="F8804" s="3">
        <v>44239</v>
      </c>
      <c r="G8804" s="1" t="s">
        <v>47</v>
      </c>
      <c r="H8804" s="1" t="s">
        <v>106</v>
      </c>
      <c r="I8804" s="1">
        <v>1202</v>
      </c>
      <c r="J8804" s="1">
        <f>MONTH(BART_Rides[[#This Row],[Date]])</f>
        <v>2</v>
      </c>
      <c r="K8804" s="1">
        <f>WEEKDAY(BART_Rides[[#This Row],[Date]],2)</f>
        <v>5</v>
      </c>
      <c r="L8804" s="1" t="str">
        <f>LEFT(BART_Rides[[#This Row],[Lines]],1)</f>
        <v>Y</v>
      </c>
      <c r="M8804" s="1" t="str">
        <f>IF(BART_Rides[[#This Row],[FirstLetter]]="Y","Yes","No")</f>
        <v>Yes</v>
      </c>
      <c r="N8804" s="1" t="str">
        <f>IF(OR(BART_Rides[[#This Row],[Station Code]]="EM", BART_Rides[[#This Row],[Station Code]]="MT", BART_Rides[[#This Row],[Station Code]]="PL", BART_Rides[[#This Row],[Station Code]]="CC"), "Yes", "No")</f>
        <v>No</v>
      </c>
    </row>
    <row r="8805" spans="6:14">
      <c r="F8805" s="3">
        <v>44240</v>
      </c>
      <c r="G8805" s="1" t="s">
        <v>47</v>
      </c>
      <c r="H8805" s="1" t="s">
        <v>106</v>
      </c>
      <c r="I8805" s="1">
        <v>675</v>
      </c>
      <c r="J8805" s="1">
        <f>MONTH(BART_Rides[[#This Row],[Date]])</f>
        <v>2</v>
      </c>
      <c r="K8805" s="1">
        <f>WEEKDAY(BART_Rides[[#This Row],[Date]],2)</f>
        <v>6</v>
      </c>
      <c r="L8805" s="1" t="str">
        <f>LEFT(BART_Rides[[#This Row],[Lines]],1)</f>
        <v>Y</v>
      </c>
      <c r="M8805" s="1" t="str">
        <f>IF(BART_Rides[[#This Row],[FirstLetter]]="Y","Yes","No")</f>
        <v>Yes</v>
      </c>
      <c r="N8805" s="1" t="str">
        <f>IF(OR(BART_Rides[[#This Row],[Station Code]]="EM", BART_Rides[[#This Row],[Station Code]]="MT", BART_Rides[[#This Row],[Station Code]]="PL", BART_Rides[[#This Row],[Station Code]]="CC"), "Yes", "No")</f>
        <v>No</v>
      </c>
    </row>
    <row r="8806" spans="6:14">
      <c r="F8806" s="3">
        <v>44241</v>
      </c>
      <c r="G8806" s="1" t="s">
        <v>47</v>
      </c>
      <c r="H8806" s="1" t="s">
        <v>106</v>
      </c>
      <c r="I8806" s="1">
        <v>452</v>
      </c>
      <c r="J8806" s="1">
        <f>MONTH(BART_Rides[[#This Row],[Date]])</f>
        <v>2</v>
      </c>
      <c r="K8806" s="1">
        <f>WEEKDAY(BART_Rides[[#This Row],[Date]],2)</f>
        <v>7</v>
      </c>
      <c r="L8806" s="1" t="str">
        <f>LEFT(BART_Rides[[#This Row],[Lines]],1)</f>
        <v>Y</v>
      </c>
      <c r="M8806" s="1" t="str">
        <f>IF(BART_Rides[[#This Row],[FirstLetter]]="Y","Yes","No")</f>
        <v>Yes</v>
      </c>
      <c r="N8806" s="1" t="str">
        <f>IF(OR(BART_Rides[[#This Row],[Station Code]]="EM", BART_Rides[[#This Row],[Station Code]]="MT", BART_Rides[[#This Row],[Station Code]]="PL", BART_Rides[[#This Row],[Station Code]]="CC"), "Yes", "No")</f>
        <v>No</v>
      </c>
    </row>
    <row r="8807" spans="6:14">
      <c r="F8807" s="3">
        <v>44242</v>
      </c>
      <c r="G8807" s="1" t="s">
        <v>47</v>
      </c>
      <c r="H8807" s="1" t="s">
        <v>106</v>
      </c>
      <c r="I8807" s="1">
        <v>577</v>
      </c>
      <c r="J8807" s="1">
        <f>MONTH(BART_Rides[[#This Row],[Date]])</f>
        <v>2</v>
      </c>
      <c r="K8807" s="1">
        <f>WEEKDAY(BART_Rides[[#This Row],[Date]],2)</f>
        <v>1</v>
      </c>
      <c r="L8807" s="1" t="str">
        <f>LEFT(BART_Rides[[#This Row],[Lines]],1)</f>
        <v>Y</v>
      </c>
      <c r="M8807" s="1" t="str">
        <f>IF(BART_Rides[[#This Row],[FirstLetter]]="Y","Yes","No")</f>
        <v>Yes</v>
      </c>
      <c r="N8807" s="1" t="str">
        <f>IF(OR(BART_Rides[[#This Row],[Station Code]]="EM", BART_Rides[[#This Row],[Station Code]]="MT", BART_Rides[[#This Row],[Station Code]]="PL", BART_Rides[[#This Row],[Station Code]]="CC"), "Yes", "No")</f>
        <v>No</v>
      </c>
    </row>
    <row r="8808" spans="6:14">
      <c r="F8808" s="3">
        <v>44243</v>
      </c>
      <c r="G8808" s="1" t="s">
        <v>47</v>
      </c>
      <c r="H8808" s="1" t="s">
        <v>106</v>
      </c>
      <c r="I8808" s="1">
        <v>1150</v>
      </c>
      <c r="J8808" s="1">
        <f>MONTH(BART_Rides[[#This Row],[Date]])</f>
        <v>2</v>
      </c>
      <c r="K8808" s="1">
        <f>WEEKDAY(BART_Rides[[#This Row],[Date]],2)</f>
        <v>2</v>
      </c>
      <c r="L8808" s="1" t="str">
        <f>LEFT(BART_Rides[[#This Row],[Lines]],1)</f>
        <v>Y</v>
      </c>
      <c r="M8808" s="1" t="str">
        <f>IF(BART_Rides[[#This Row],[FirstLetter]]="Y","Yes","No")</f>
        <v>Yes</v>
      </c>
      <c r="N8808" s="1" t="str">
        <f>IF(OR(BART_Rides[[#This Row],[Station Code]]="EM", BART_Rides[[#This Row],[Station Code]]="MT", BART_Rides[[#This Row],[Station Code]]="PL", BART_Rides[[#This Row],[Station Code]]="CC"), "Yes", "No")</f>
        <v>No</v>
      </c>
    </row>
    <row r="8809" spans="6:14">
      <c r="F8809" s="3">
        <v>44244</v>
      </c>
      <c r="G8809" s="1" t="s">
        <v>47</v>
      </c>
      <c r="H8809" s="1" t="s">
        <v>106</v>
      </c>
      <c r="I8809" s="1">
        <v>1237</v>
      </c>
      <c r="J8809" s="1">
        <f>MONTH(BART_Rides[[#This Row],[Date]])</f>
        <v>2</v>
      </c>
      <c r="K8809" s="1">
        <f>WEEKDAY(BART_Rides[[#This Row],[Date]],2)</f>
        <v>3</v>
      </c>
      <c r="L8809" s="1" t="str">
        <f>LEFT(BART_Rides[[#This Row],[Lines]],1)</f>
        <v>Y</v>
      </c>
      <c r="M8809" s="1" t="str">
        <f>IF(BART_Rides[[#This Row],[FirstLetter]]="Y","Yes","No")</f>
        <v>Yes</v>
      </c>
      <c r="N8809" s="1" t="str">
        <f>IF(OR(BART_Rides[[#This Row],[Station Code]]="EM", BART_Rides[[#This Row],[Station Code]]="MT", BART_Rides[[#This Row],[Station Code]]="PL", BART_Rides[[#This Row],[Station Code]]="CC"), "Yes", "No")</f>
        <v>No</v>
      </c>
    </row>
    <row r="8810" spans="6:14">
      <c r="F8810" s="3">
        <v>44245</v>
      </c>
      <c r="G8810" s="1" t="s">
        <v>47</v>
      </c>
      <c r="H8810" s="1" t="s">
        <v>106</v>
      </c>
      <c r="I8810" s="1">
        <v>1159</v>
      </c>
      <c r="J8810" s="1">
        <f>MONTH(BART_Rides[[#This Row],[Date]])</f>
        <v>2</v>
      </c>
      <c r="K8810" s="1">
        <f>WEEKDAY(BART_Rides[[#This Row],[Date]],2)</f>
        <v>4</v>
      </c>
      <c r="L8810" s="1" t="str">
        <f>LEFT(BART_Rides[[#This Row],[Lines]],1)</f>
        <v>Y</v>
      </c>
      <c r="M8810" s="1" t="str">
        <f>IF(BART_Rides[[#This Row],[FirstLetter]]="Y","Yes","No")</f>
        <v>Yes</v>
      </c>
      <c r="N8810" s="1" t="str">
        <f>IF(OR(BART_Rides[[#This Row],[Station Code]]="EM", BART_Rides[[#This Row],[Station Code]]="MT", BART_Rides[[#This Row],[Station Code]]="PL", BART_Rides[[#This Row],[Station Code]]="CC"), "Yes", "No")</f>
        <v>No</v>
      </c>
    </row>
    <row r="8811" spans="6:14">
      <c r="F8811" s="3">
        <v>44246</v>
      </c>
      <c r="G8811" s="1" t="s">
        <v>47</v>
      </c>
      <c r="H8811" s="1" t="s">
        <v>106</v>
      </c>
      <c r="I8811" s="1">
        <v>1134</v>
      </c>
      <c r="J8811" s="1">
        <f>MONTH(BART_Rides[[#This Row],[Date]])</f>
        <v>2</v>
      </c>
      <c r="K8811" s="1">
        <f>WEEKDAY(BART_Rides[[#This Row],[Date]],2)</f>
        <v>5</v>
      </c>
      <c r="L8811" s="1" t="str">
        <f>LEFT(BART_Rides[[#This Row],[Lines]],1)</f>
        <v>Y</v>
      </c>
      <c r="M8811" s="1" t="str">
        <f>IF(BART_Rides[[#This Row],[FirstLetter]]="Y","Yes","No")</f>
        <v>Yes</v>
      </c>
      <c r="N8811" s="1" t="str">
        <f>IF(OR(BART_Rides[[#This Row],[Station Code]]="EM", BART_Rides[[#This Row],[Station Code]]="MT", BART_Rides[[#This Row],[Station Code]]="PL", BART_Rides[[#This Row],[Station Code]]="CC"), "Yes", "No")</f>
        <v>No</v>
      </c>
    </row>
    <row r="8812" spans="6:14">
      <c r="F8812" s="3">
        <v>44247</v>
      </c>
      <c r="G8812" s="1" t="s">
        <v>47</v>
      </c>
      <c r="H8812" s="1" t="s">
        <v>106</v>
      </c>
      <c r="I8812" s="1">
        <v>754</v>
      </c>
      <c r="J8812" s="1">
        <f>MONTH(BART_Rides[[#This Row],[Date]])</f>
        <v>2</v>
      </c>
      <c r="K8812" s="1">
        <f>WEEKDAY(BART_Rides[[#This Row],[Date]],2)</f>
        <v>6</v>
      </c>
      <c r="L8812" s="1" t="str">
        <f>LEFT(BART_Rides[[#This Row],[Lines]],1)</f>
        <v>Y</v>
      </c>
      <c r="M8812" s="1" t="str">
        <f>IF(BART_Rides[[#This Row],[FirstLetter]]="Y","Yes","No")</f>
        <v>Yes</v>
      </c>
      <c r="N8812" s="1" t="str">
        <f>IF(OR(BART_Rides[[#This Row],[Station Code]]="EM", BART_Rides[[#This Row],[Station Code]]="MT", BART_Rides[[#This Row],[Station Code]]="PL", BART_Rides[[#This Row],[Station Code]]="CC"), "Yes", "No")</f>
        <v>No</v>
      </c>
    </row>
    <row r="8813" spans="6:14">
      <c r="F8813" s="3">
        <v>44248</v>
      </c>
      <c r="G8813" s="1" t="s">
        <v>47</v>
      </c>
      <c r="H8813" s="1" t="s">
        <v>106</v>
      </c>
      <c r="I8813" s="1">
        <v>548</v>
      </c>
      <c r="J8813" s="1">
        <f>MONTH(BART_Rides[[#This Row],[Date]])</f>
        <v>2</v>
      </c>
      <c r="K8813" s="1">
        <f>WEEKDAY(BART_Rides[[#This Row],[Date]],2)</f>
        <v>7</v>
      </c>
      <c r="L8813" s="1" t="str">
        <f>LEFT(BART_Rides[[#This Row],[Lines]],1)</f>
        <v>Y</v>
      </c>
      <c r="M8813" s="1" t="str">
        <f>IF(BART_Rides[[#This Row],[FirstLetter]]="Y","Yes","No")</f>
        <v>Yes</v>
      </c>
      <c r="N8813" s="1" t="str">
        <f>IF(OR(BART_Rides[[#This Row],[Station Code]]="EM", BART_Rides[[#This Row],[Station Code]]="MT", BART_Rides[[#This Row],[Station Code]]="PL", BART_Rides[[#This Row],[Station Code]]="CC"), "Yes", "No")</f>
        <v>No</v>
      </c>
    </row>
    <row r="8814" spans="6:14">
      <c r="F8814" s="3">
        <v>44249</v>
      </c>
      <c r="G8814" s="1" t="s">
        <v>47</v>
      </c>
      <c r="H8814" s="1" t="s">
        <v>106</v>
      </c>
      <c r="I8814" s="1">
        <v>1224</v>
      </c>
      <c r="J8814" s="1">
        <f>MONTH(BART_Rides[[#This Row],[Date]])</f>
        <v>2</v>
      </c>
      <c r="K8814" s="1">
        <f>WEEKDAY(BART_Rides[[#This Row],[Date]],2)</f>
        <v>1</v>
      </c>
      <c r="L8814" s="1" t="str">
        <f>LEFT(BART_Rides[[#This Row],[Lines]],1)</f>
        <v>Y</v>
      </c>
      <c r="M8814" s="1" t="str">
        <f>IF(BART_Rides[[#This Row],[FirstLetter]]="Y","Yes","No")</f>
        <v>Yes</v>
      </c>
      <c r="N8814" s="1" t="str">
        <f>IF(OR(BART_Rides[[#This Row],[Station Code]]="EM", BART_Rides[[#This Row],[Station Code]]="MT", BART_Rides[[#This Row],[Station Code]]="PL", BART_Rides[[#This Row],[Station Code]]="CC"), "Yes", "No")</f>
        <v>No</v>
      </c>
    </row>
    <row r="8815" spans="6:14">
      <c r="F8815" s="3">
        <v>44250</v>
      </c>
      <c r="G8815" s="1" t="s">
        <v>47</v>
      </c>
      <c r="H8815" s="1" t="s">
        <v>106</v>
      </c>
      <c r="I8815" s="1">
        <v>1188</v>
      </c>
      <c r="J8815" s="1">
        <f>MONTH(BART_Rides[[#This Row],[Date]])</f>
        <v>2</v>
      </c>
      <c r="K8815" s="1">
        <f>WEEKDAY(BART_Rides[[#This Row],[Date]],2)</f>
        <v>2</v>
      </c>
      <c r="L8815" s="1" t="str">
        <f>LEFT(BART_Rides[[#This Row],[Lines]],1)</f>
        <v>Y</v>
      </c>
      <c r="M8815" s="1" t="str">
        <f>IF(BART_Rides[[#This Row],[FirstLetter]]="Y","Yes","No")</f>
        <v>Yes</v>
      </c>
      <c r="N8815" s="1" t="str">
        <f>IF(OR(BART_Rides[[#This Row],[Station Code]]="EM", BART_Rides[[#This Row],[Station Code]]="MT", BART_Rides[[#This Row],[Station Code]]="PL", BART_Rides[[#This Row],[Station Code]]="CC"), "Yes", "No")</f>
        <v>No</v>
      </c>
    </row>
    <row r="8816" spans="6:14">
      <c r="F8816" s="3">
        <v>44251</v>
      </c>
      <c r="G8816" s="1" t="s">
        <v>47</v>
      </c>
      <c r="H8816" s="1" t="s">
        <v>106</v>
      </c>
      <c r="I8816" s="1">
        <v>1266</v>
      </c>
      <c r="J8816" s="1">
        <f>MONTH(BART_Rides[[#This Row],[Date]])</f>
        <v>2</v>
      </c>
      <c r="K8816" s="1">
        <f>WEEKDAY(BART_Rides[[#This Row],[Date]],2)</f>
        <v>3</v>
      </c>
      <c r="L8816" s="1" t="str">
        <f>LEFT(BART_Rides[[#This Row],[Lines]],1)</f>
        <v>Y</v>
      </c>
      <c r="M8816" s="1" t="str">
        <f>IF(BART_Rides[[#This Row],[FirstLetter]]="Y","Yes","No")</f>
        <v>Yes</v>
      </c>
      <c r="N8816" s="1" t="str">
        <f>IF(OR(BART_Rides[[#This Row],[Station Code]]="EM", BART_Rides[[#This Row],[Station Code]]="MT", BART_Rides[[#This Row],[Station Code]]="PL", BART_Rides[[#This Row],[Station Code]]="CC"), "Yes", "No")</f>
        <v>No</v>
      </c>
    </row>
    <row r="8817" spans="6:14">
      <c r="F8817" s="3">
        <v>44252</v>
      </c>
      <c r="G8817" s="1" t="s">
        <v>47</v>
      </c>
      <c r="H8817" s="1" t="s">
        <v>106</v>
      </c>
      <c r="I8817" s="1">
        <v>1248</v>
      </c>
      <c r="J8817" s="1">
        <f>MONTH(BART_Rides[[#This Row],[Date]])</f>
        <v>2</v>
      </c>
      <c r="K8817" s="1">
        <f>WEEKDAY(BART_Rides[[#This Row],[Date]],2)</f>
        <v>4</v>
      </c>
      <c r="L8817" s="1" t="str">
        <f>LEFT(BART_Rides[[#This Row],[Lines]],1)</f>
        <v>Y</v>
      </c>
      <c r="M8817" s="1" t="str">
        <f>IF(BART_Rides[[#This Row],[FirstLetter]]="Y","Yes","No")</f>
        <v>Yes</v>
      </c>
      <c r="N8817" s="1" t="str">
        <f>IF(OR(BART_Rides[[#This Row],[Station Code]]="EM", BART_Rides[[#This Row],[Station Code]]="MT", BART_Rides[[#This Row],[Station Code]]="PL", BART_Rides[[#This Row],[Station Code]]="CC"), "Yes", "No")</f>
        <v>No</v>
      </c>
    </row>
    <row r="8818" spans="6:14">
      <c r="F8818" s="3">
        <v>44253</v>
      </c>
      <c r="G8818" s="1" t="s">
        <v>47</v>
      </c>
      <c r="H8818" s="1" t="s">
        <v>106</v>
      </c>
      <c r="I8818" s="1">
        <v>1196</v>
      </c>
      <c r="J8818" s="1">
        <f>MONTH(BART_Rides[[#This Row],[Date]])</f>
        <v>2</v>
      </c>
      <c r="K8818" s="1">
        <f>WEEKDAY(BART_Rides[[#This Row],[Date]],2)</f>
        <v>5</v>
      </c>
      <c r="L8818" s="1" t="str">
        <f>LEFT(BART_Rides[[#This Row],[Lines]],1)</f>
        <v>Y</v>
      </c>
      <c r="M8818" s="1" t="str">
        <f>IF(BART_Rides[[#This Row],[FirstLetter]]="Y","Yes","No")</f>
        <v>Yes</v>
      </c>
      <c r="N8818" s="1" t="str">
        <f>IF(OR(BART_Rides[[#This Row],[Station Code]]="EM", BART_Rides[[#This Row],[Station Code]]="MT", BART_Rides[[#This Row],[Station Code]]="PL", BART_Rides[[#This Row],[Station Code]]="CC"), "Yes", "No")</f>
        <v>No</v>
      </c>
    </row>
    <row r="8819" spans="6:14">
      <c r="F8819" s="3">
        <v>44254</v>
      </c>
      <c r="G8819" s="1" t="s">
        <v>47</v>
      </c>
      <c r="H8819" s="1" t="s">
        <v>106</v>
      </c>
      <c r="I8819" s="1">
        <v>755</v>
      </c>
      <c r="J8819" s="1">
        <f>MONTH(BART_Rides[[#This Row],[Date]])</f>
        <v>2</v>
      </c>
      <c r="K8819" s="1">
        <f>WEEKDAY(BART_Rides[[#This Row],[Date]],2)</f>
        <v>6</v>
      </c>
      <c r="L8819" s="1" t="str">
        <f>LEFT(BART_Rides[[#This Row],[Lines]],1)</f>
        <v>Y</v>
      </c>
      <c r="M8819" s="1" t="str">
        <f>IF(BART_Rides[[#This Row],[FirstLetter]]="Y","Yes","No")</f>
        <v>Yes</v>
      </c>
      <c r="N8819" s="1" t="str">
        <f>IF(OR(BART_Rides[[#This Row],[Station Code]]="EM", BART_Rides[[#This Row],[Station Code]]="MT", BART_Rides[[#This Row],[Station Code]]="PL", BART_Rides[[#This Row],[Station Code]]="CC"), "Yes", "No")</f>
        <v>No</v>
      </c>
    </row>
    <row r="8820" spans="6:14">
      <c r="F8820" s="3">
        <v>44255</v>
      </c>
      <c r="G8820" s="1" t="s">
        <v>47</v>
      </c>
      <c r="H8820" s="1" t="s">
        <v>106</v>
      </c>
      <c r="I8820" s="1">
        <v>531</v>
      </c>
      <c r="J8820" s="1">
        <f>MONTH(BART_Rides[[#This Row],[Date]])</f>
        <v>2</v>
      </c>
      <c r="K8820" s="1">
        <f>WEEKDAY(BART_Rides[[#This Row],[Date]],2)</f>
        <v>7</v>
      </c>
      <c r="L8820" s="1" t="str">
        <f>LEFT(BART_Rides[[#This Row],[Lines]],1)</f>
        <v>Y</v>
      </c>
      <c r="M8820" s="1" t="str">
        <f>IF(BART_Rides[[#This Row],[FirstLetter]]="Y","Yes","No")</f>
        <v>Yes</v>
      </c>
      <c r="N8820" s="1" t="str">
        <f>IF(OR(BART_Rides[[#This Row],[Station Code]]="EM", BART_Rides[[#This Row],[Station Code]]="MT", BART_Rides[[#This Row],[Station Code]]="PL", BART_Rides[[#This Row],[Station Code]]="CC"), "Yes", "No")</f>
        <v>No</v>
      </c>
    </row>
    <row r="8821" spans="6:14">
      <c r="F8821" s="3">
        <v>44256</v>
      </c>
      <c r="G8821" s="1" t="s">
        <v>47</v>
      </c>
      <c r="H8821" s="1" t="s">
        <v>106</v>
      </c>
      <c r="I8821" s="1">
        <v>1180</v>
      </c>
      <c r="J8821" s="1">
        <f>MONTH(BART_Rides[[#This Row],[Date]])</f>
        <v>3</v>
      </c>
      <c r="K8821" s="1">
        <f>WEEKDAY(BART_Rides[[#This Row],[Date]],2)</f>
        <v>1</v>
      </c>
      <c r="L8821" s="1" t="str">
        <f>LEFT(BART_Rides[[#This Row],[Lines]],1)</f>
        <v>Y</v>
      </c>
      <c r="M8821" s="1" t="str">
        <f>IF(BART_Rides[[#This Row],[FirstLetter]]="Y","Yes","No")</f>
        <v>Yes</v>
      </c>
      <c r="N8821" s="1" t="str">
        <f>IF(OR(BART_Rides[[#This Row],[Station Code]]="EM", BART_Rides[[#This Row],[Station Code]]="MT", BART_Rides[[#This Row],[Station Code]]="PL", BART_Rides[[#This Row],[Station Code]]="CC"), "Yes", "No")</f>
        <v>No</v>
      </c>
    </row>
    <row r="8822" spans="6:14">
      <c r="F8822" s="3">
        <v>44257</v>
      </c>
      <c r="G8822" s="1" t="s">
        <v>47</v>
      </c>
      <c r="H8822" s="1" t="s">
        <v>106</v>
      </c>
      <c r="I8822" s="1">
        <v>1246</v>
      </c>
      <c r="J8822" s="1">
        <f>MONTH(BART_Rides[[#This Row],[Date]])</f>
        <v>3</v>
      </c>
      <c r="K8822" s="1">
        <f>WEEKDAY(BART_Rides[[#This Row],[Date]],2)</f>
        <v>2</v>
      </c>
      <c r="L8822" s="1" t="str">
        <f>LEFT(BART_Rides[[#This Row],[Lines]],1)</f>
        <v>Y</v>
      </c>
      <c r="M8822" s="1" t="str">
        <f>IF(BART_Rides[[#This Row],[FirstLetter]]="Y","Yes","No")</f>
        <v>Yes</v>
      </c>
      <c r="N8822" s="1" t="str">
        <f>IF(OR(BART_Rides[[#This Row],[Station Code]]="EM", BART_Rides[[#This Row],[Station Code]]="MT", BART_Rides[[#This Row],[Station Code]]="PL", BART_Rides[[#This Row],[Station Code]]="CC"), "Yes", "No")</f>
        <v>No</v>
      </c>
    </row>
    <row r="8823" spans="6:14">
      <c r="F8823" s="3">
        <v>44258</v>
      </c>
      <c r="G8823" s="1" t="s">
        <v>47</v>
      </c>
      <c r="H8823" s="1" t="s">
        <v>106</v>
      </c>
      <c r="I8823" s="1">
        <v>1298</v>
      </c>
      <c r="J8823" s="1">
        <f>MONTH(BART_Rides[[#This Row],[Date]])</f>
        <v>3</v>
      </c>
      <c r="K8823" s="1">
        <f>WEEKDAY(BART_Rides[[#This Row],[Date]],2)</f>
        <v>3</v>
      </c>
      <c r="L8823" s="1" t="str">
        <f>LEFT(BART_Rides[[#This Row],[Lines]],1)</f>
        <v>Y</v>
      </c>
      <c r="M8823" s="1" t="str">
        <f>IF(BART_Rides[[#This Row],[FirstLetter]]="Y","Yes","No")</f>
        <v>Yes</v>
      </c>
      <c r="N8823" s="1" t="str">
        <f>IF(OR(BART_Rides[[#This Row],[Station Code]]="EM", BART_Rides[[#This Row],[Station Code]]="MT", BART_Rides[[#This Row],[Station Code]]="PL", BART_Rides[[#This Row],[Station Code]]="CC"), "Yes", "No")</f>
        <v>No</v>
      </c>
    </row>
    <row r="8824" spans="6:14">
      <c r="F8824" s="3">
        <v>44259</v>
      </c>
      <c r="G8824" s="1" t="s">
        <v>47</v>
      </c>
      <c r="H8824" s="1" t="s">
        <v>106</v>
      </c>
      <c r="I8824" s="1">
        <v>1294</v>
      </c>
      <c r="J8824" s="1">
        <f>MONTH(BART_Rides[[#This Row],[Date]])</f>
        <v>3</v>
      </c>
      <c r="K8824" s="1">
        <f>WEEKDAY(BART_Rides[[#This Row],[Date]],2)</f>
        <v>4</v>
      </c>
      <c r="L8824" s="1" t="str">
        <f>LEFT(BART_Rides[[#This Row],[Lines]],1)</f>
        <v>Y</v>
      </c>
      <c r="M8824" s="1" t="str">
        <f>IF(BART_Rides[[#This Row],[FirstLetter]]="Y","Yes","No")</f>
        <v>Yes</v>
      </c>
      <c r="N8824" s="1" t="str">
        <f>IF(OR(BART_Rides[[#This Row],[Station Code]]="EM", BART_Rides[[#This Row],[Station Code]]="MT", BART_Rides[[#This Row],[Station Code]]="PL", BART_Rides[[#This Row],[Station Code]]="CC"), "Yes", "No")</f>
        <v>No</v>
      </c>
    </row>
    <row r="8825" spans="6:14">
      <c r="F8825" s="3">
        <v>44260</v>
      </c>
      <c r="G8825" s="1" t="s">
        <v>47</v>
      </c>
      <c r="H8825" s="1" t="s">
        <v>106</v>
      </c>
      <c r="I8825" s="1">
        <v>1201</v>
      </c>
      <c r="J8825" s="1">
        <f>MONTH(BART_Rides[[#This Row],[Date]])</f>
        <v>3</v>
      </c>
      <c r="K8825" s="1">
        <f>WEEKDAY(BART_Rides[[#This Row],[Date]],2)</f>
        <v>5</v>
      </c>
      <c r="L8825" s="1" t="str">
        <f>LEFT(BART_Rides[[#This Row],[Lines]],1)</f>
        <v>Y</v>
      </c>
      <c r="M8825" s="1" t="str">
        <f>IF(BART_Rides[[#This Row],[FirstLetter]]="Y","Yes","No")</f>
        <v>Yes</v>
      </c>
      <c r="N8825" s="1" t="str">
        <f>IF(OR(BART_Rides[[#This Row],[Station Code]]="EM", BART_Rides[[#This Row],[Station Code]]="MT", BART_Rides[[#This Row],[Station Code]]="PL", BART_Rides[[#This Row],[Station Code]]="CC"), "Yes", "No")</f>
        <v>No</v>
      </c>
    </row>
    <row r="8826" spans="6:14">
      <c r="F8826" s="3">
        <v>44261</v>
      </c>
      <c r="G8826" s="1" t="s">
        <v>47</v>
      </c>
      <c r="H8826" s="1" t="s">
        <v>106</v>
      </c>
      <c r="I8826" s="1">
        <v>769</v>
      </c>
      <c r="J8826" s="1">
        <f>MONTH(BART_Rides[[#This Row],[Date]])</f>
        <v>3</v>
      </c>
      <c r="K8826" s="1">
        <f>WEEKDAY(BART_Rides[[#This Row],[Date]],2)</f>
        <v>6</v>
      </c>
      <c r="L8826" s="1" t="str">
        <f>LEFT(BART_Rides[[#This Row],[Lines]],1)</f>
        <v>Y</v>
      </c>
      <c r="M8826" s="1" t="str">
        <f>IF(BART_Rides[[#This Row],[FirstLetter]]="Y","Yes","No")</f>
        <v>Yes</v>
      </c>
      <c r="N8826" s="1" t="str">
        <f>IF(OR(BART_Rides[[#This Row],[Station Code]]="EM", BART_Rides[[#This Row],[Station Code]]="MT", BART_Rides[[#This Row],[Station Code]]="PL", BART_Rides[[#This Row],[Station Code]]="CC"), "Yes", "No")</f>
        <v>No</v>
      </c>
    </row>
    <row r="8827" spans="6:14">
      <c r="F8827" s="3">
        <v>44262</v>
      </c>
      <c r="G8827" s="1" t="s">
        <v>47</v>
      </c>
      <c r="H8827" s="1" t="s">
        <v>106</v>
      </c>
      <c r="I8827" s="1">
        <v>509</v>
      </c>
      <c r="J8827" s="1">
        <f>MONTH(BART_Rides[[#This Row],[Date]])</f>
        <v>3</v>
      </c>
      <c r="K8827" s="1">
        <f>WEEKDAY(BART_Rides[[#This Row],[Date]],2)</f>
        <v>7</v>
      </c>
      <c r="L8827" s="1" t="str">
        <f>LEFT(BART_Rides[[#This Row],[Lines]],1)</f>
        <v>Y</v>
      </c>
      <c r="M8827" s="1" t="str">
        <f>IF(BART_Rides[[#This Row],[FirstLetter]]="Y","Yes","No")</f>
        <v>Yes</v>
      </c>
      <c r="N8827" s="1" t="str">
        <f>IF(OR(BART_Rides[[#This Row],[Station Code]]="EM", BART_Rides[[#This Row],[Station Code]]="MT", BART_Rides[[#This Row],[Station Code]]="PL", BART_Rides[[#This Row],[Station Code]]="CC"), "Yes", "No")</f>
        <v>No</v>
      </c>
    </row>
    <row r="8828" spans="6:14">
      <c r="F8828" s="3">
        <v>44263</v>
      </c>
      <c r="G8828" s="1" t="s">
        <v>47</v>
      </c>
      <c r="H8828" s="1" t="s">
        <v>106</v>
      </c>
      <c r="I8828" s="1">
        <v>1228</v>
      </c>
      <c r="J8828" s="1">
        <f>MONTH(BART_Rides[[#This Row],[Date]])</f>
        <v>3</v>
      </c>
      <c r="K8828" s="1">
        <f>WEEKDAY(BART_Rides[[#This Row],[Date]],2)</f>
        <v>1</v>
      </c>
      <c r="L8828" s="1" t="str">
        <f>LEFT(BART_Rides[[#This Row],[Lines]],1)</f>
        <v>Y</v>
      </c>
      <c r="M8828" s="1" t="str">
        <f>IF(BART_Rides[[#This Row],[FirstLetter]]="Y","Yes","No")</f>
        <v>Yes</v>
      </c>
      <c r="N8828" s="1" t="str">
        <f>IF(OR(BART_Rides[[#This Row],[Station Code]]="EM", BART_Rides[[#This Row],[Station Code]]="MT", BART_Rides[[#This Row],[Station Code]]="PL", BART_Rides[[#This Row],[Station Code]]="CC"), "Yes", "No")</f>
        <v>No</v>
      </c>
    </row>
    <row r="8829" spans="6:14">
      <c r="F8829" s="3">
        <v>44264</v>
      </c>
      <c r="G8829" s="1" t="s">
        <v>47</v>
      </c>
      <c r="H8829" s="1" t="s">
        <v>106</v>
      </c>
      <c r="I8829" s="1">
        <v>1216</v>
      </c>
      <c r="J8829" s="1">
        <f>MONTH(BART_Rides[[#This Row],[Date]])</f>
        <v>3</v>
      </c>
      <c r="K8829" s="1">
        <f>WEEKDAY(BART_Rides[[#This Row],[Date]],2)</f>
        <v>2</v>
      </c>
      <c r="L8829" s="1" t="str">
        <f>LEFT(BART_Rides[[#This Row],[Lines]],1)</f>
        <v>Y</v>
      </c>
      <c r="M8829" s="1" t="str">
        <f>IF(BART_Rides[[#This Row],[FirstLetter]]="Y","Yes","No")</f>
        <v>Yes</v>
      </c>
      <c r="N8829" s="1" t="str">
        <f>IF(OR(BART_Rides[[#This Row],[Station Code]]="EM", BART_Rides[[#This Row],[Station Code]]="MT", BART_Rides[[#This Row],[Station Code]]="PL", BART_Rides[[#This Row],[Station Code]]="CC"), "Yes", "No")</f>
        <v>No</v>
      </c>
    </row>
    <row r="8830" spans="6:14">
      <c r="F8830" s="3">
        <v>44265</v>
      </c>
      <c r="G8830" s="1" t="s">
        <v>47</v>
      </c>
      <c r="H8830" s="1" t="s">
        <v>106</v>
      </c>
      <c r="I8830" s="1">
        <v>1198</v>
      </c>
      <c r="J8830" s="1">
        <f>MONTH(BART_Rides[[#This Row],[Date]])</f>
        <v>3</v>
      </c>
      <c r="K8830" s="1">
        <f>WEEKDAY(BART_Rides[[#This Row],[Date]],2)</f>
        <v>3</v>
      </c>
      <c r="L8830" s="1" t="str">
        <f>LEFT(BART_Rides[[#This Row],[Lines]],1)</f>
        <v>Y</v>
      </c>
      <c r="M8830" s="1" t="str">
        <f>IF(BART_Rides[[#This Row],[FirstLetter]]="Y","Yes","No")</f>
        <v>Yes</v>
      </c>
      <c r="N8830" s="1" t="str">
        <f>IF(OR(BART_Rides[[#This Row],[Station Code]]="EM", BART_Rides[[#This Row],[Station Code]]="MT", BART_Rides[[#This Row],[Station Code]]="PL", BART_Rides[[#This Row],[Station Code]]="CC"), "Yes", "No")</f>
        <v>No</v>
      </c>
    </row>
    <row r="8831" spans="6:14">
      <c r="F8831" s="3">
        <v>44266</v>
      </c>
      <c r="G8831" s="1" t="s">
        <v>47</v>
      </c>
      <c r="H8831" s="1" t="s">
        <v>106</v>
      </c>
      <c r="I8831" s="1">
        <v>1271</v>
      </c>
      <c r="J8831" s="1">
        <f>MONTH(BART_Rides[[#This Row],[Date]])</f>
        <v>3</v>
      </c>
      <c r="K8831" s="1">
        <f>WEEKDAY(BART_Rides[[#This Row],[Date]],2)</f>
        <v>4</v>
      </c>
      <c r="L8831" s="1" t="str">
        <f>LEFT(BART_Rides[[#This Row],[Lines]],1)</f>
        <v>Y</v>
      </c>
      <c r="M8831" s="1" t="str">
        <f>IF(BART_Rides[[#This Row],[FirstLetter]]="Y","Yes","No")</f>
        <v>Yes</v>
      </c>
      <c r="N8831" s="1" t="str">
        <f>IF(OR(BART_Rides[[#This Row],[Station Code]]="EM", BART_Rides[[#This Row],[Station Code]]="MT", BART_Rides[[#This Row],[Station Code]]="PL", BART_Rides[[#This Row],[Station Code]]="CC"), "Yes", "No")</f>
        <v>No</v>
      </c>
    </row>
    <row r="8832" spans="6:14">
      <c r="F8832" s="3">
        <v>44267</v>
      </c>
      <c r="G8832" s="1" t="s">
        <v>47</v>
      </c>
      <c r="H8832" s="1" t="s">
        <v>106</v>
      </c>
      <c r="I8832" s="1">
        <v>1275</v>
      </c>
      <c r="J8832" s="1">
        <f>MONTH(BART_Rides[[#This Row],[Date]])</f>
        <v>3</v>
      </c>
      <c r="K8832" s="1">
        <f>WEEKDAY(BART_Rides[[#This Row],[Date]],2)</f>
        <v>5</v>
      </c>
      <c r="L8832" s="1" t="str">
        <f>LEFT(BART_Rides[[#This Row],[Lines]],1)</f>
        <v>Y</v>
      </c>
      <c r="M8832" s="1" t="str">
        <f>IF(BART_Rides[[#This Row],[FirstLetter]]="Y","Yes","No")</f>
        <v>Yes</v>
      </c>
      <c r="N8832" s="1" t="str">
        <f>IF(OR(BART_Rides[[#This Row],[Station Code]]="EM", BART_Rides[[#This Row],[Station Code]]="MT", BART_Rides[[#This Row],[Station Code]]="PL", BART_Rides[[#This Row],[Station Code]]="CC"), "Yes", "No")</f>
        <v>No</v>
      </c>
    </row>
    <row r="8833" spans="6:14">
      <c r="F8833" s="3">
        <v>44268</v>
      </c>
      <c r="G8833" s="1" t="s">
        <v>47</v>
      </c>
      <c r="H8833" s="1" t="s">
        <v>106</v>
      </c>
      <c r="I8833" s="1">
        <v>665</v>
      </c>
      <c r="J8833" s="1">
        <f>MONTH(BART_Rides[[#This Row],[Date]])</f>
        <v>3</v>
      </c>
      <c r="K8833" s="1">
        <f>WEEKDAY(BART_Rides[[#This Row],[Date]],2)</f>
        <v>6</v>
      </c>
      <c r="L8833" s="1" t="str">
        <f>LEFT(BART_Rides[[#This Row],[Lines]],1)</f>
        <v>Y</v>
      </c>
      <c r="M8833" s="1" t="str">
        <f>IF(BART_Rides[[#This Row],[FirstLetter]]="Y","Yes","No")</f>
        <v>Yes</v>
      </c>
      <c r="N8833" s="1" t="str">
        <f>IF(OR(BART_Rides[[#This Row],[Station Code]]="EM", BART_Rides[[#This Row],[Station Code]]="MT", BART_Rides[[#This Row],[Station Code]]="PL", BART_Rides[[#This Row],[Station Code]]="CC"), "Yes", "No")</f>
        <v>No</v>
      </c>
    </row>
    <row r="8834" spans="6:14">
      <c r="F8834" s="3">
        <v>44269</v>
      </c>
      <c r="G8834" s="1" t="s">
        <v>47</v>
      </c>
      <c r="H8834" s="1" t="s">
        <v>106</v>
      </c>
      <c r="I8834" s="1">
        <v>300</v>
      </c>
      <c r="J8834" s="1">
        <f>MONTH(BART_Rides[[#This Row],[Date]])</f>
        <v>3</v>
      </c>
      <c r="K8834" s="1">
        <f>WEEKDAY(BART_Rides[[#This Row],[Date]],2)</f>
        <v>7</v>
      </c>
      <c r="L8834" s="1" t="str">
        <f>LEFT(BART_Rides[[#This Row],[Lines]],1)</f>
        <v>Y</v>
      </c>
      <c r="M8834" s="1" t="str">
        <f>IF(BART_Rides[[#This Row],[FirstLetter]]="Y","Yes","No")</f>
        <v>Yes</v>
      </c>
      <c r="N8834" s="1" t="str">
        <f>IF(OR(BART_Rides[[#This Row],[Station Code]]="EM", BART_Rides[[#This Row],[Station Code]]="MT", BART_Rides[[#This Row],[Station Code]]="PL", BART_Rides[[#This Row],[Station Code]]="CC"), "Yes", "No")</f>
        <v>No</v>
      </c>
    </row>
    <row r="8835" spans="6:14">
      <c r="F8835" s="3">
        <v>44270</v>
      </c>
      <c r="G8835" s="1" t="s">
        <v>47</v>
      </c>
      <c r="H8835" s="1" t="s">
        <v>106</v>
      </c>
      <c r="I8835" s="1">
        <v>1103</v>
      </c>
      <c r="J8835" s="1">
        <f>MONTH(BART_Rides[[#This Row],[Date]])</f>
        <v>3</v>
      </c>
      <c r="K8835" s="1">
        <f>WEEKDAY(BART_Rides[[#This Row],[Date]],2)</f>
        <v>1</v>
      </c>
      <c r="L8835" s="1" t="str">
        <f>LEFT(BART_Rides[[#This Row],[Lines]],1)</f>
        <v>Y</v>
      </c>
      <c r="M8835" s="1" t="str">
        <f>IF(BART_Rides[[#This Row],[FirstLetter]]="Y","Yes","No")</f>
        <v>Yes</v>
      </c>
      <c r="N8835" s="1" t="str">
        <f>IF(OR(BART_Rides[[#This Row],[Station Code]]="EM", BART_Rides[[#This Row],[Station Code]]="MT", BART_Rides[[#This Row],[Station Code]]="PL", BART_Rides[[#This Row],[Station Code]]="CC"), "Yes", "No")</f>
        <v>No</v>
      </c>
    </row>
    <row r="8836" spans="6:14">
      <c r="F8836" s="3">
        <v>44271</v>
      </c>
      <c r="G8836" s="1" t="s">
        <v>47</v>
      </c>
      <c r="H8836" s="1" t="s">
        <v>106</v>
      </c>
      <c r="I8836" s="1">
        <v>1215</v>
      </c>
      <c r="J8836" s="1">
        <f>MONTH(BART_Rides[[#This Row],[Date]])</f>
        <v>3</v>
      </c>
      <c r="K8836" s="1">
        <f>WEEKDAY(BART_Rides[[#This Row],[Date]],2)</f>
        <v>2</v>
      </c>
      <c r="L8836" s="1" t="str">
        <f>LEFT(BART_Rides[[#This Row],[Lines]],1)</f>
        <v>Y</v>
      </c>
      <c r="M8836" s="1" t="str">
        <f>IF(BART_Rides[[#This Row],[FirstLetter]]="Y","Yes","No")</f>
        <v>Yes</v>
      </c>
      <c r="N8836" s="1" t="str">
        <f>IF(OR(BART_Rides[[#This Row],[Station Code]]="EM", BART_Rides[[#This Row],[Station Code]]="MT", BART_Rides[[#This Row],[Station Code]]="PL", BART_Rides[[#This Row],[Station Code]]="CC"), "Yes", "No")</f>
        <v>No</v>
      </c>
    </row>
    <row r="8837" spans="6:14">
      <c r="F8837" s="3">
        <v>44272</v>
      </c>
      <c r="G8837" s="1" t="s">
        <v>47</v>
      </c>
      <c r="H8837" s="1" t="s">
        <v>106</v>
      </c>
      <c r="I8837" s="1">
        <v>1263</v>
      </c>
      <c r="J8837" s="1">
        <f>MONTH(BART_Rides[[#This Row],[Date]])</f>
        <v>3</v>
      </c>
      <c r="K8837" s="1">
        <f>WEEKDAY(BART_Rides[[#This Row],[Date]],2)</f>
        <v>3</v>
      </c>
      <c r="L8837" s="1" t="str">
        <f>LEFT(BART_Rides[[#This Row],[Lines]],1)</f>
        <v>Y</v>
      </c>
      <c r="M8837" s="1" t="str">
        <f>IF(BART_Rides[[#This Row],[FirstLetter]]="Y","Yes","No")</f>
        <v>Yes</v>
      </c>
      <c r="N8837" s="1" t="str">
        <f>IF(OR(BART_Rides[[#This Row],[Station Code]]="EM", BART_Rides[[#This Row],[Station Code]]="MT", BART_Rides[[#This Row],[Station Code]]="PL", BART_Rides[[#This Row],[Station Code]]="CC"), "Yes", "No")</f>
        <v>No</v>
      </c>
    </row>
    <row r="8838" spans="6:14">
      <c r="F8838" s="3">
        <v>44273</v>
      </c>
      <c r="G8838" s="1" t="s">
        <v>47</v>
      </c>
      <c r="H8838" s="1" t="s">
        <v>106</v>
      </c>
      <c r="I8838" s="1">
        <v>1142</v>
      </c>
      <c r="J8838" s="1">
        <f>MONTH(BART_Rides[[#This Row],[Date]])</f>
        <v>3</v>
      </c>
      <c r="K8838" s="1">
        <f>WEEKDAY(BART_Rides[[#This Row],[Date]],2)</f>
        <v>4</v>
      </c>
      <c r="L8838" s="1" t="str">
        <f>LEFT(BART_Rides[[#This Row],[Lines]],1)</f>
        <v>Y</v>
      </c>
      <c r="M8838" s="1" t="str">
        <f>IF(BART_Rides[[#This Row],[FirstLetter]]="Y","Yes","No")</f>
        <v>Yes</v>
      </c>
      <c r="N8838" s="1" t="str">
        <f>IF(OR(BART_Rides[[#This Row],[Station Code]]="EM", BART_Rides[[#This Row],[Station Code]]="MT", BART_Rides[[#This Row],[Station Code]]="PL", BART_Rides[[#This Row],[Station Code]]="CC"), "Yes", "No")</f>
        <v>No</v>
      </c>
    </row>
    <row r="8839" spans="6:14">
      <c r="F8839" s="3">
        <v>44274</v>
      </c>
      <c r="G8839" s="1" t="s">
        <v>47</v>
      </c>
      <c r="H8839" s="1" t="s">
        <v>106</v>
      </c>
      <c r="I8839" s="1">
        <v>1229</v>
      </c>
      <c r="J8839" s="1">
        <f>MONTH(BART_Rides[[#This Row],[Date]])</f>
        <v>3</v>
      </c>
      <c r="K8839" s="1">
        <f>WEEKDAY(BART_Rides[[#This Row],[Date]],2)</f>
        <v>5</v>
      </c>
      <c r="L8839" s="1" t="str">
        <f>LEFT(BART_Rides[[#This Row],[Lines]],1)</f>
        <v>Y</v>
      </c>
      <c r="M8839" s="1" t="str">
        <f>IF(BART_Rides[[#This Row],[FirstLetter]]="Y","Yes","No")</f>
        <v>Yes</v>
      </c>
      <c r="N8839" s="1" t="str">
        <f>IF(OR(BART_Rides[[#This Row],[Station Code]]="EM", BART_Rides[[#This Row],[Station Code]]="MT", BART_Rides[[#This Row],[Station Code]]="PL", BART_Rides[[#This Row],[Station Code]]="CC"), "Yes", "No")</f>
        <v>No</v>
      </c>
    </row>
    <row r="8840" spans="6:14">
      <c r="F8840" s="3">
        <v>44275</v>
      </c>
      <c r="G8840" s="1" t="s">
        <v>47</v>
      </c>
      <c r="H8840" s="1" t="s">
        <v>106</v>
      </c>
      <c r="I8840" s="1">
        <v>1072</v>
      </c>
      <c r="J8840" s="1">
        <f>MONTH(BART_Rides[[#This Row],[Date]])</f>
        <v>3</v>
      </c>
      <c r="K8840" s="1">
        <f>WEEKDAY(BART_Rides[[#This Row],[Date]],2)</f>
        <v>6</v>
      </c>
      <c r="L8840" s="1" t="str">
        <f>LEFT(BART_Rides[[#This Row],[Lines]],1)</f>
        <v>Y</v>
      </c>
      <c r="M8840" s="1" t="str">
        <f>IF(BART_Rides[[#This Row],[FirstLetter]]="Y","Yes","No")</f>
        <v>Yes</v>
      </c>
      <c r="N8840" s="1" t="str">
        <f>IF(OR(BART_Rides[[#This Row],[Station Code]]="EM", BART_Rides[[#This Row],[Station Code]]="MT", BART_Rides[[#This Row],[Station Code]]="PL", BART_Rides[[#This Row],[Station Code]]="CC"), "Yes", "No")</f>
        <v>No</v>
      </c>
    </row>
    <row r="8841" spans="6:14">
      <c r="F8841" s="3">
        <v>44276</v>
      </c>
      <c r="G8841" s="1" t="s">
        <v>47</v>
      </c>
      <c r="H8841" s="1" t="s">
        <v>106</v>
      </c>
      <c r="I8841" s="1">
        <v>644</v>
      </c>
      <c r="J8841" s="1">
        <f>MONTH(BART_Rides[[#This Row],[Date]])</f>
        <v>3</v>
      </c>
      <c r="K8841" s="1">
        <f>WEEKDAY(BART_Rides[[#This Row],[Date]],2)</f>
        <v>7</v>
      </c>
      <c r="L8841" s="1" t="str">
        <f>LEFT(BART_Rides[[#This Row],[Lines]],1)</f>
        <v>Y</v>
      </c>
      <c r="M8841" s="1" t="str">
        <f>IF(BART_Rides[[#This Row],[FirstLetter]]="Y","Yes","No")</f>
        <v>Yes</v>
      </c>
      <c r="N8841" s="1" t="str">
        <f>IF(OR(BART_Rides[[#This Row],[Station Code]]="EM", BART_Rides[[#This Row],[Station Code]]="MT", BART_Rides[[#This Row],[Station Code]]="PL", BART_Rides[[#This Row],[Station Code]]="CC"), "Yes", "No")</f>
        <v>No</v>
      </c>
    </row>
    <row r="8842" spans="6:14">
      <c r="F8842" s="3">
        <v>44277</v>
      </c>
      <c r="G8842" s="1" t="s">
        <v>47</v>
      </c>
      <c r="H8842" s="1" t="s">
        <v>106</v>
      </c>
      <c r="I8842" s="1">
        <v>1183</v>
      </c>
      <c r="J8842" s="1">
        <f>MONTH(BART_Rides[[#This Row],[Date]])</f>
        <v>3</v>
      </c>
      <c r="K8842" s="1">
        <f>WEEKDAY(BART_Rides[[#This Row],[Date]],2)</f>
        <v>1</v>
      </c>
      <c r="L8842" s="1" t="str">
        <f>LEFT(BART_Rides[[#This Row],[Lines]],1)</f>
        <v>Y</v>
      </c>
      <c r="M8842" s="1" t="str">
        <f>IF(BART_Rides[[#This Row],[FirstLetter]]="Y","Yes","No")</f>
        <v>Yes</v>
      </c>
      <c r="N8842" s="1" t="str">
        <f>IF(OR(BART_Rides[[#This Row],[Station Code]]="EM", BART_Rides[[#This Row],[Station Code]]="MT", BART_Rides[[#This Row],[Station Code]]="PL", BART_Rides[[#This Row],[Station Code]]="CC"), "Yes", "No")</f>
        <v>No</v>
      </c>
    </row>
    <row r="8843" spans="6:14">
      <c r="F8843" s="3">
        <v>44278</v>
      </c>
      <c r="G8843" s="1" t="s">
        <v>47</v>
      </c>
      <c r="H8843" s="1" t="s">
        <v>106</v>
      </c>
      <c r="I8843" s="1">
        <v>1277</v>
      </c>
      <c r="J8843" s="1">
        <f>MONTH(BART_Rides[[#This Row],[Date]])</f>
        <v>3</v>
      </c>
      <c r="K8843" s="1">
        <f>WEEKDAY(BART_Rides[[#This Row],[Date]],2)</f>
        <v>2</v>
      </c>
      <c r="L8843" s="1" t="str">
        <f>LEFT(BART_Rides[[#This Row],[Lines]],1)</f>
        <v>Y</v>
      </c>
      <c r="M8843" s="1" t="str">
        <f>IF(BART_Rides[[#This Row],[FirstLetter]]="Y","Yes","No")</f>
        <v>Yes</v>
      </c>
      <c r="N8843" s="1" t="str">
        <f>IF(OR(BART_Rides[[#This Row],[Station Code]]="EM", BART_Rides[[#This Row],[Station Code]]="MT", BART_Rides[[#This Row],[Station Code]]="PL", BART_Rides[[#This Row],[Station Code]]="CC"), "Yes", "No")</f>
        <v>No</v>
      </c>
    </row>
    <row r="8844" spans="6:14">
      <c r="F8844" s="3">
        <v>44279</v>
      </c>
      <c r="G8844" s="1" t="s">
        <v>47</v>
      </c>
      <c r="H8844" s="1" t="s">
        <v>106</v>
      </c>
      <c r="I8844" s="1">
        <v>1275</v>
      </c>
      <c r="J8844" s="1">
        <f>MONTH(BART_Rides[[#This Row],[Date]])</f>
        <v>3</v>
      </c>
      <c r="K8844" s="1">
        <f>WEEKDAY(BART_Rides[[#This Row],[Date]],2)</f>
        <v>3</v>
      </c>
      <c r="L8844" s="1" t="str">
        <f>LEFT(BART_Rides[[#This Row],[Lines]],1)</f>
        <v>Y</v>
      </c>
      <c r="M8844" s="1" t="str">
        <f>IF(BART_Rides[[#This Row],[FirstLetter]]="Y","Yes","No")</f>
        <v>Yes</v>
      </c>
      <c r="N8844" s="1" t="str">
        <f>IF(OR(BART_Rides[[#This Row],[Station Code]]="EM", BART_Rides[[#This Row],[Station Code]]="MT", BART_Rides[[#This Row],[Station Code]]="PL", BART_Rides[[#This Row],[Station Code]]="CC"), "Yes", "No")</f>
        <v>No</v>
      </c>
    </row>
    <row r="8845" spans="6:14">
      <c r="F8845" s="3">
        <v>44280</v>
      </c>
      <c r="G8845" s="1" t="s">
        <v>47</v>
      </c>
      <c r="H8845" s="1" t="s">
        <v>106</v>
      </c>
      <c r="I8845" s="1">
        <v>1312</v>
      </c>
      <c r="J8845" s="1">
        <f>MONTH(BART_Rides[[#This Row],[Date]])</f>
        <v>3</v>
      </c>
      <c r="K8845" s="1">
        <f>WEEKDAY(BART_Rides[[#This Row],[Date]],2)</f>
        <v>4</v>
      </c>
      <c r="L8845" s="1" t="str">
        <f>LEFT(BART_Rides[[#This Row],[Lines]],1)</f>
        <v>Y</v>
      </c>
      <c r="M8845" s="1" t="str">
        <f>IF(BART_Rides[[#This Row],[FirstLetter]]="Y","Yes","No")</f>
        <v>Yes</v>
      </c>
      <c r="N8845" s="1" t="str">
        <f>IF(OR(BART_Rides[[#This Row],[Station Code]]="EM", BART_Rides[[#This Row],[Station Code]]="MT", BART_Rides[[#This Row],[Station Code]]="PL", BART_Rides[[#This Row],[Station Code]]="CC"), "Yes", "No")</f>
        <v>No</v>
      </c>
    </row>
    <row r="8846" spans="6:14">
      <c r="F8846" s="3">
        <v>44281</v>
      </c>
      <c r="G8846" s="1" t="s">
        <v>47</v>
      </c>
      <c r="H8846" s="1" t="s">
        <v>106</v>
      </c>
      <c r="I8846" s="1">
        <v>1269</v>
      </c>
      <c r="J8846" s="1">
        <f>MONTH(BART_Rides[[#This Row],[Date]])</f>
        <v>3</v>
      </c>
      <c r="K8846" s="1">
        <f>WEEKDAY(BART_Rides[[#This Row],[Date]],2)</f>
        <v>5</v>
      </c>
      <c r="L8846" s="1" t="str">
        <f>LEFT(BART_Rides[[#This Row],[Lines]],1)</f>
        <v>Y</v>
      </c>
      <c r="M8846" s="1" t="str">
        <f>IF(BART_Rides[[#This Row],[FirstLetter]]="Y","Yes","No")</f>
        <v>Yes</v>
      </c>
      <c r="N8846" s="1" t="str">
        <f>IF(OR(BART_Rides[[#This Row],[Station Code]]="EM", BART_Rides[[#This Row],[Station Code]]="MT", BART_Rides[[#This Row],[Station Code]]="PL", BART_Rides[[#This Row],[Station Code]]="CC"), "Yes", "No")</f>
        <v>No</v>
      </c>
    </row>
    <row r="8847" spans="6:14">
      <c r="F8847" s="3">
        <v>44282</v>
      </c>
      <c r="G8847" s="1" t="s">
        <v>47</v>
      </c>
      <c r="H8847" s="1" t="s">
        <v>106</v>
      </c>
      <c r="I8847" s="1">
        <v>864</v>
      </c>
      <c r="J8847" s="1">
        <f>MONTH(BART_Rides[[#This Row],[Date]])</f>
        <v>3</v>
      </c>
      <c r="K8847" s="1">
        <f>WEEKDAY(BART_Rides[[#This Row],[Date]],2)</f>
        <v>6</v>
      </c>
      <c r="L8847" s="1" t="str">
        <f>LEFT(BART_Rides[[#This Row],[Lines]],1)</f>
        <v>Y</v>
      </c>
      <c r="M8847" s="1" t="str">
        <f>IF(BART_Rides[[#This Row],[FirstLetter]]="Y","Yes","No")</f>
        <v>Yes</v>
      </c>
      <c r="N8847" s="1" t="str">
        <f>IF(OR(BART_Rides[[#This Row],[Station Code]]="EM", BART_Rides[[#This Row],[Station Code]]="MT", BART_Rides[[#This Row],[Station Code]]="PL", BART_Rides[[#This Row],[Station Code]]="CC"), "Yes", "No")</f>
        <v>No</v>
      </c>
    </row>
    <row r="8848" spans="6:14">
      <c r="F8848" s="3">
        <v>44283</v>
      </c>
      <c r="G8848" s="1" t="s">
        <v>47</v>
      </c>
      <c r="H8848" s="1" t="s">
        <v>106</v>
      </c>
      <c r="I8848" s="1">
        <v>592</v>
      </c>
      <c r="J8848" s="1">
        <f>MONTH(BART_Rides[[#This Row],[Date]])</f>
        <v>3</v>
      </c>
      <c r="K8848" s="1">
        <f>WEEKDAY(BART_Rides[[#This Row],[Date]],2)</f>
        <v>7</v>
      </c>
      <c r="L8848" s="1" t="str">
        <f>LEFT(BART_Rides[[#This Row],[Lines]],1)</f>
        <v>Y</v>
      </c>
      <c r="M8848" s="1" t="str">
        <f>IF(BART_Rides[[#This Row],[FirstLetter]]="Y","Yes","No")</f>
        <v>Yes</v>
      </c>
      <c r="N8848" s="1" t="str">
        <f>IF(OR(BART_Rides[[#This Row],[Station Code]]="EM", BART_Rides[[#This Row],[Station Code]]="MT", BART_Rides[[#This Row],[Station Code]]="PL", BART_Rides[[#This Row],[Station Code]]="CC"), "Yes", "No")</f>
        <v>No</v>
      </c>
    </row>
    <row r="8849" spans="6:14">
      <c r="F8849" s="3">
        <v>44284</v>
      </c>
      <c r="G8849" s="1" t="s">
        <v>47</v>
      </c>
      <c r="H8849" s="1" t="s">
        <v>106</v>
      </c>
      <c r="I8849" s="1">
        <v>1175</v>
      </c>
      <c r="J8849" s="1">
        <f>MONTH(BART_Rides[[#This Row],[Date]])</f>
        <v>3</v>
      </c>
      <c r="K8849" s="1">
        <f>WEEKDAY(BART_Rides[[#This Row],[Date]],2)</f>
        <v>1</v>
      </c>
      <c r="L8849" s="1" t="str">
        <f>LEFT(BART_Rides[[#This Row],[Lines]],1)</f>
        <v>Y</v>
      </c>
      <c r="M8849" s="1" t="str">
        <f>IF(BART_Rides[[#This Row],[FirstLetter]]="Y","Yes","No")</f>
        <v>Yes</v>
      </c>
      <c r="N8849" s="1" t="str">
        <f>IF(OR(BART_Rides[[#This Row],[Station Code]]="EM", BART_Rides[[#This Row],[Station Code]]="MT", BART_Rides[[#This Row],[Station Code]]="PL", BART_Rides[[#This Row],[Station Code]]="CC"), "Yes", "No")</f>
        <v>No</v>
      </c>
    </row>
    <row r="8850" spans="6:14">
      <c r="F8850" s="3">
        <v>44285</v>
      </c>
      <c r="G8850" s="1" t="s">
        <v>47</v>
      </c>
      <c r="H8850" s="1" t="s">
        <v>106</v>
      </c>
      <c r="I8850" s="1">
        <v>1323</v>
      </c>
      <c r="J8850" s="1">
        <f>MONTH(BART_Rides[[#This Row],[Date]])</f>
        <v>3</v>
      </c>
      <c r="K8850" s="1">
        <f>WEEKDAY(BART_Rides[[#This Row],[Date]],2)</f>
        <v>2</v>
      </c>
      <c r="L8850" s="1" t="str">
        <f>LEFT(BART_Rides[[#This Row],[Lines]],1)</f>
        <v>Y</v>
      </c>
      <c r="M8850" s="1" t="str">
        <f>IF(BART_Rides[[#This Row],[FirstLetter]]="Y","Yes","No")</f>
        <v>Yes</v>
      </c>
      <c r="N8850" s="1" t="str">
        <f>IF(OR(BART_Rides[[#This Row],[Station Code]]="EM", BART_Rides[[#This Row],[Station Code]]="MT", BART_Rides[[#This Row],[Station Code]]="PL", BART_Rides[[#This Row],[Station Code]]="CC"), "Yes", "No")</f>
        <v>No</v>
      </c>
    </row>
    <row r="8851" spans="6:14">
      <c r="F8851" s="3">
        <v>44286</v>
      </c>
      <c r="G8851" s="1" t="s">
        <v>47</v>
      </c>
      <c r="H8851" s="1" t="s">
        <v>106</v>
      </c>
      <c r="I8851" s="1">
        <v>1311</v>
      </c>
      <c r="J8851" s="1">
        <f>MONTH(BART_Rides[[#This Row],[Date]])</f>
        <v>3</v>
      </c>
      <c r="K8851" s="1">
        <f>WEEKDAY(BART_Rides[[#This Row],[Date]],2)</f>
        <v>3</v>
      </c>
      <c r="L8851" s="1" t="str">
        <f>LEFT(BART_Rides[[#This Row],[Lines]],1)</f>
        <v>Y</v>
      </c>
      <c r="M8851" s="1" t="str">
        <f>IF(BART_Rides[[#This Row],[FirstLetter]]="Y","Yes","No")</f>
        <v>Yes</v>
      </c>
      <c r="N8851" s="1" t="str">
        <f>IF(OR(BART_Rides[[#This Row],[Station Code]]="EM", BART_Rides[[#This Row],[Station Code]]="MT", BART_Rides[[#This Row],[Station Code]]="PL", BART_Rides[[#This Row],[Station Code]]="CC"), "Yes", "No")</f>
        <v>No</v>
      </c>
    </row>
    <row r="8852" spans="6:14">
      <c r="F8852" s="3">
        <v>44287</v>
      </c>
      <c r="G8852" s="1" t="s">
        <v>47</v>
      </c>
      <c r="H8852" s="1" t="s">
        <v>106</v>
      </c>
      <c r="I8852" s="1">
        <v>1380</v>
      </c>
      <c r="J8852" s="1">
        <f>MONTH(BART_Rides[[#This Row],[Date]])</f>
        <v>4</v>
      </c>
      <c r="K8852" s="1">
        <f>WEEKDAY(BART_Rides[[#This Row],[Date]],2)</f>
        <v>4</v>
      </c>
      <c r="L8852" s="1" t="str">
        <f>LEFT(BART_Rides[[#This Row],[Lines]],1)</f>
        <v>Y</v>
      </c>
      <c r="M8852" s="1" t="str">
        <f>IF(BART_Rides[[#This Row],[FirstLetter]]="Y","Yes","No")</f>
        <v>Yes</v>
      </c>
      <c r="N8852" s="1" t="str">
        <f>IF(OR(BART_Rides[[#This Row],[Station Code]]="EM", BART_Rides[[#This Row],[Station Code]]="MT", BART_Rides[[#This Row],[Station Code]]="PL", BART_Rides[[#This Row],[Station Code]]="CC"), "Yes", "No")</f>
        <v>No</v>
      </c>
    </row>
    <row r="8853" spans="6:14">
      <c r="F8853" s="3">
        <v>44288</v>
      </c>
      <c r="G8853" s="1" t="s">
        <v>47</v>
      </c>
      <c r="H8853" s="1" t="s">
        <v>106</v>
      </c>
      <c r="I8853" s="1">
        <v>1358</v>
      </c>
      <c r="J8853" s="1">
        <f>MONTH(BART_Rides[[#This Row],[Date]])</f>
        <v>4</v>
      </c>
      <c r="K8853" s="1">
        <f>WEEKDAY(BART_Rides[[#This Row],[Date]],2)</f>
        <v>5</v>
      </c>
      <c r="L8853" s="1" t="str">
        <f>LEFT(BART_Rides[[#This Row],[Lines]],1)</f>
        <v>Y</v>
      </c>
      <c r="M8853" s="1" t="str">
        <f>IF(BART_Rides[[#This Row],[FirstLetter]]="Y","Yes","No")</f>
        <v>Yes</v>
      </c>
      <c r="N8853" s="1" t="str">
        <f>IF(OR(BART_Rides[[#This Row],[Station Code]]="EM", BART_Rides[[#This Row],[Station Code]]="MT", BART_Rides[[#This Row],[Station Code]]="PL", BART_Rides[[#This Row],[Station Code]]="CC"), "Yes", "No")</f>
        <v>No</v>
      </c>
    </row>
    <row r="8854" spans="6:14">
      <c r="F8854" s="3">
        <v>44289</v>
      </c>
      <c r="G8854" s="1" t="s">
        <v>47</v>
      </c>
      <c r="H8854" s="1" t="s">
        <v>106</v>
      </c>
      <c r="I8854" s="1">
        <v>844</v>
      </c>
      <c r="J8854" s="1">
        <f>MONTH(BART_Rides[[#This Row],[Date]])</f>
        <v>4</v>
      </c>
      <c r="K8854" s="1">
        <f>WEEKDAY(BART_Rides[[#This Row],[Date]],2)</f>
        <v>6</v>
      </c>
      <c r="L8854" s="1" t="str">
        <f>LEFT(BART_Rides[[#This Row],[Lines]],1)</f>
        <v>Y</v>
      </c>
      <c r="M8854" s="1" t="str">
        <f>IF(BART_Rides[[#This Row],[FirstLetter]]="Y","Yes","No")</f>
        <v>Yes</v>
      </c>
      <c r="N8854" s="1" t="str">
        <f>IF(OR(BART_Rides[[#This Row],[Station Code]]="EM", BART_Rides[[#This Row],[Station Code]]="MT", BART_Rides[[#This Row],[Station Code]]="PL", BART_Rides[[#This Row],[Station Code]]="CC"), "Yes", "No")</f>
        <v>No</v>
      </c>
    </row>
    <row r="8855" spans="6:14">
      <c r="F8855" s="3">
        <v>44290</v>
      </c>
      <c r="G8855" s="1" t="s">
        <v>47</v>
      </c>
      <c r="H8855" s="1" t="s">
        <v>106</v>
      </c>
      <c r="I8855" s="1">
        <v>525</v>
      </c>
      <c r="J8855" s="1">
        <f>MONTH(BART_Rides[[#This Row],[Date]])</f>
        <v>4</v>
      </c>
      <c r="K8855" s="1">
        <f>WEEKDAY(BART_Rides[[#This Row],[Date]],2)</f>
        <v>7</v>
      </c>
      <c r="L8855" s="1" t="str">
        <f>LEFT(BART_Rides[[#This Row],[Lines]],1)</f>
        <v>Y</v>
      </c>
      <c r="M8855" s="1" t="str">
        <f>IF(BART_Rides[[#This Row],[FirstLetter]]="Y","Yes","No")</f>
        <v>Yes</v>
      </c>
      <c r="N8855" s="1" t="str">
        <f>IF(OR(BART_Rides[[#This Row],[Station Code]]="EM", BART_Rides[[#This Row],[Station Code]]="MT", BART_Rides[[#This Row],[Station Code]]="PL", BART_Rides[[#This Row],[Station Code]]="CC"), "Yes", "No")</f>
        <v>No</v>
      </c>
    </row>
    <row r="8856" spans="6:14">
      <c r="F8856" s="3">
        <v>44291</v>
      </c>
      <c r="G8856" s="1" t="s">
        <v>47</v>
      </c>
      <c r="H8856" s="1" t="s">
        <v>106</v>
      </c>
      <c r="I8856" s="1">
        <v>1204</v>
      </c>
      <c r="J8856" s="1">
        <f>MONTH(BART_Rides[[#This Row],[Date]])</f>
        <v>4</v>
      </c>
      <c r="K8856" s="1">
        <f>WEEKDAY(BART_Rides[[#This Row],[Date]],2)</f>
        <v>1</v>
      </c>
      <c r="L8856" s="1" t="str">
        <f>LEFT(BART_Rides[[#This Row],[Lines]],1)</f>
        <v>Y</v>
      </c>
      <c r="M8856" s="1" t="str">
        <f>IF(BART_Rides[[#This Row],[FirstLetter]]="Y","Yes","No")</f>
        <v>Yes</v>
      </c>
      <c r="N8856" s="1" t="str">
        <f>IF(OR(BART_Rides[[#This Row],[Station Code]]="EM", BART_Rides[[#This Row],[Station Code]]="MT", BART_Rides[[#This Row],[Station Code]]="PL", BART_Rides[[#This Row],[Station Code]]="CC"), "Yes", "No")</f>
        <v>No</v>
      </c>
    </row>
    <row r="8857" spans="6:14">
      <c r="F8857" s="3">
        <v>44292</v>
      </c>
      <c r="G8857" s="1" t="s">
        <v>47</v>
      </c>
      <c r="H8857" s="1" t="s">
        <v>106</v>
      </c>
      <c r="I8857" s="1">
        <v>1383</v>
      </c>
      <c r="J8857" s="1">
        <f>MONTH(BART_Rides[[#This Row],[Date]])</f>
        <v>4</v>
      </c>
      <c r="K8857" s="1">
        <f>WEEKDAY(BART_Rides[[#This Row],[Date]],2)</f>
        <v>2</v>
      </c>
      <c r="L8857" s="1" t="str">
        <f>LEFT(BART_Rides[[#This Row],[Lines]],1)</f>
        <v>Y</v>
      </c>
      <c r="M8857" s="1" t="str">
        <f>IF(BART_Rides[[#This Row],[FirstLetter]]="Y","Yes","No")</f>
        <v>Yes</v>
      </c>
      <c r="N8857" s="1" t="str">
        <f>IF(OR(BART_Rides[[#This Row],[Station Code]]="EM", BART_Rides[[#This Row],[Station Code]]="MT", BART_Rides[[#This Row],[Station Code]]="PL", BART_Rides[[#This Row],[Station Code]]="CC"), "Yes", "No")</f>
        <v>No</v>
      </c>
    </row>
    <row r="8858" spans="6:14">
      <c r="F8858" s="3">
        <v>44293</v>
      </c>
      <c r="G8858" s="1" t="s">
        <v>47</v>
      </c>
      <c r="H8858" s="1" t="s">
        <v>106</v>
      </c>
      <c r="I8858" s="1">
        <v>1346</v>
      </c>
      <c r="J8858" s="1">
        <f>MONTH(BART_Rides[[#This Row],[Date]])</f>
        <v>4</v>
      </c>
      <c r="K8858" s="1">
        <f>WEEKDAY(BART_Rides[[#This Row],[Date]],2)</f>
        <v>3</v>
      </c>
      <c r="L8858" s="1" t="str">
        <f>LEFT(BART_Rides[[#This Row],[Lines]],1)</f>
        <v>Y</v>
      </c>
      <c r="M8858" s="1" t="str">
        <f>IF(BART_Rides[[#This Row],[FirstLetter]]="Y","Yes","No")</f>
        <v>Yes</v>
      </c>
      <c r="N8858" s="1" t="str">
        <f>IF(OR(BART_Rides[[#This Row],[Station Code]]="EM", BART_Rides[[#This Row],[Station Code]]="MT", BART_Rides[[#This Row],[Station Code]]="PL", BART_Rides[[#This Row],[Station Code]]="CC"), "Yes", "No")</f>
        <v>No</v>
      </c>
    </row>
    <row r="8859" spans="6:14">
      <c r="F8859" s="3">
        <v>44294</v>
      </c>
      <c r="G8859" s="1" t="s">
        <v>47</v>
      </c>
      <c r="H8859" s="1" t="s">
        <v>106</v>
      </c>
      <c r="I8859" s="1">
        <v>1367</v>
      </c>
      <c r="J8859" s="1">
        <f>MONTH(BART_Rides[[#This Row],[Date]])</f>
        <v>4</v>
      </c>
      <c r="K8859" s="1">
        <f>WEEKDAY(BART_Rides[[#This Row],[Date]],2)</f>
        <v>4</v>
      </c>
      <c r="L8859" s="1" t="str">
        <f>LEFT(BART_Rides[[#This Row],[Lines]],1)</f>
        <v>Y</v>
      </c>
      <c r="M8859" s="1" t="str">
        <f>IF(BART_Rides[[#This Row],[FirstLetter]]="Y","Yes","No")</f>
        <v>Yes</v>
      </c>
      <c r="N8859" s="1" t="str">
        <f>IF(OR(BART_Rides[[#This Row],[Station Code]]="EM", BART_Rides[[#This Row],[Station Code]]="MT", BART_Rides[[#This Row],[Station Code]]="PL", BART_Rides[[#This Row],[Station Code]]="CC"), "Yes", "No")</f>
        <v>No</v>
      </c>
    </row>
    <row r="8860" spans="6:14">
      <c r="F8860" s="3">
        <v>44295</v>
      </c>
      <c r="G8860" s="1" t="s">
        <v>47</v>
      </c>
      <c r="H8860" s="1" t="s">
        <v>106</v>
      </c>
      <c r="I8860" s="1">
        <v>1335</v>
      </c>
      <c r="J8860" s="1">
        <f>MONTH(BART_Rides[[#This Row],[Date]])</f>
        <v>4</v>
      </c>
      <c r="K8860" s="1">
        <f>WEEKDAY(BART_Rides[[#This Row],[Date]],2)</f>
        <v>5</v>
      </c>
      <c r="L8860" s="1" t="str">
        <f>LEFT(BART_Rides[[#This Row],[Lines]],1)</f>
        <v>Y</v>
      </c>
      <c r="M8860" s="1" t="str">
        <f>IF(BART_Rides[[#This Row],[FirstLetter]]="Y","Yes","No")</f>
        <v>Yes</v>
      </c>
      <c r="N8860" s="1" t="str">
        <f>IF(OR(BART_Rides[[#This Row],[Station Code]]="EM", BART_Rides[[#This Row],[Station Code]]="MT", BART_Rides[[#This Row],[Station Code]]="PL", BART_Rides[[#This Row],[Station Code]]="CC"), "Yes", "No")</f>
        <v>No</v>
      </c>
    </row>
    <row r="8861" spans="6:14">
      <c r="F8861" s="3">
        <v>44296</v>
      </c>
      <c r="G8861" s="1" t="s">
        <v>47</v>
      </c>
      <c r="H8861" s="1" t="s">
        <v>106</v>
      </c>
      <c r="I8861" s="1">
        <v>860</v>
      </c>
      <c r="J8861" s="1">
        <f>MONTH(BART_Rides[[#This Row],[Date]])</f>
        <v>4</v>
      </c>
      <c r="K8861" s="1">
        <f>WEEKDAY(BART_Rides[[#This Row],[Date]],2)</f>
        <v>6</v>
      </c>
      <c r="L8861" s="1" t="str">
        <f>LEFT(BART_Rides[[#This Row],[Lines]],1)</f>
        <v>Y</v>
      </c>
      <c r="M8861" s="1" t="str">
        <f>IF(BART_Rides[[#This Row],[FirstLetter]]="Y","Yes","No")</f>
        <v>Yes</v>
      </c>
      <c r="N8861" s="1" t="str">
        <f>IF(OR(BART_Rides[[#This Row],[Station Code]]="EM", BART_Rides[[#This Row],[Station Code]]="MT", BART_Rides[[#This Row],[Station Code]]="PL", BART_Rides[[#This Row],[Station Code]]="CC"), "Yes", "No")</f>
        <v>No</v>
      </c>
    </row>
    <row r="8862" spans="6:14">
      <c r="F8862" s="3">
        <v>44297</v>
      </c>
      <c r="G8862" s="1" t="s">
        <v>47</v>
      </c>
      <c r="H8862" s="1" t="s">
        <v>106</v>
      </c>
      <c r="I8862" s="1">
        <v>654</v>
      </c>
      <c r="J8862" s="1">
        <f>MONTH(BART_Rides[[#This Row],[Date]])</f>
        <v>4</v>
      </c>
      <c r="K8862" s="1">
        <f>WEEKDAY(BART_Rides[[#This Row],[Date]],2)</f>
        <v>7</v>
      </c>
      <c r="L8862" s="1" t="str">
        <f>LEFT(BART_Rides[[#This Row],[Lines]],1)</f>
        <v>Y</v>
      </c>
      <c r="M8862" s="1" t="str">
        <f>IF(BART_Rides[[#This Row],[FirstLetter]]="Y","Yes","No")</f>
        <v>Yes</v>
      </c>
      <c r="N8862" s="1" t="str">
        <f>IF(OR(BART_Rides[[#This Row],[Station Code]]="EM", BART_Rides[[#This Row],[Station Code]]="MT", BART_Rides[[#This Row],[Station Code]]="PL", BART_Rides[[#This Row],[Station Code]]="CC"), "Yes", "No")</f>
        <v>No</v>
      </c>
    </row>
    <row r="8863" spans="6:14">
      <c r="F8863" s="3">
        <v>44298</v>
      </c>
      <c r="G8863" s="1" t="s">
        <v>47</v>
      </c>
      <c r="H8863" s="1" t="s">
        <v>106</v>
      </c>
      <c r="I8863" s="1">
        <v>1247</v>
      </c>
      <c r="J8863" s="1">
        <f>MONTH(BART_Rides[[#This Row],[Date]])</f>
        <v>4</v>
      </c>
      <c r="K8863" s="1">
        <f>WEEKDAY(BART_Rides[[#This Row],[Date]],2)</f>
        <v>1</v>
      </c>
      <c r="L8863" s="1" t="str">
        <f>LEFT(BART_Rides[[#This Row],[Lines]],1)</f>
        <v>Y</v>
      </c>
      <c r="M8863" s="1" t="str">
        <f>IF(BART_Rides[[#This Row],[FirstLetter]]="Y","Yes","No")</f>
        <v>Yes</v>
      </c>
      <c r="N8863" s="1" t="str">
        <f>IF(OR(BART_Rides[[#This Row],[Station Code]]="EM", BART_Rides[[#This Row],[Station Code]]="MT", BART_Rides[[#This Row],[Station Code]]="PL", BART_Rides[[#This Row],[Station Code]]="CC"), "Yes", "No")</f>
        <v>No</v>
      </c>
    </row>
    <row r="8864" spans="6:14">
      <c r="F8864" s="3">
        <v>44299</v>
      </c>
      <c r="G8864" s="1" t="s">
        <v>47</v>
      </c>
      <c r="H8864" s="1" t="s">
        <v>106</v>
      </c>
      <c r="I8864" s="1">
        <v>1320</v>
      </c>
      <c r="J8864" s="1">
        <f>MONTH(BART_Rides[[#This Row],[Date]])</f>
        <v>4</v>
      </c>
      <c r="K8864" s="1">
        <f>WEEKDAY(BART_Rides[[#This Row],[Date]],2)</f>
        <v>2</v>
      </c>
      <c r="L8864" s="1" t="str">
        <f>LEFT(BART_Rides[[#This Row],[Lines]],1)</f>
        <v>Y</v>
      </c>
      <c r="M8864" s="1" t="str">
        <f>IF(BART_Rides[[#This Row],[FirstLetter]]="Y","Yes","No")</f>
        <v>Yes</v>
      </c>
      <c r="N8864" s="1" t="str">
        <f>IF(OR(BART_Rides[[#This Row],[Station Code]]="EM", BART_Rides[[#This Row],[Station Code]]="MT", BART_Rides[[#This Row],[Station Code]]="PL", BART_Rides[[#This Row],[Station Code]]="CC"), "Yes", "No")</f>
        <v>No</v>
      </c>
    </row>
    <row r="8865" spans="6:14">
      <c r="F8865" s="3">
        <v>44300</v>
      </c>
      <c r="G8865" s="1" t="s">
        <v>47</v>
      </c>
      <c r="H8865" s="1" t="s">
        <v>106</v>
      </c>
      <c r="I8865" s="1">
        <v>1375</v>
      </c>
      <c r="J8865" s="1">
        <f>MONTH(BART_Rides[[#This Row],[Date]])</f>
        <v>4</v>
      </c>
      <c r="K8865" s="1">
        <f>WEEKDAY(BART_Rides[[#This Row],[Date]],2)</f>
        <v>3</v>
      </c>
      <c r="L8865" s="1" t="str">
        <f>LEFT(BART_Rides[[#This Row],[Lines]],1)</f>
        <v>Y</v>
      </c>
      <c r="M8865" s="1" t="str">
        <f>IF(BART_Rides[[#This Row],[FirstLetter]]="Y","Yes","No")</f>
        <v>Yes</v>
      </c>
      <c r="N8865" s="1" t="str">
        <f>IF(OR(BART_Rides[[#This Row],[Station Code]]="EM", BART_Rides[[#This Row],[Station Code]]="MT", BART_Rides[[#This Row],[Station Code]]="PL", BART_Rides[[#This Row],[Station Code]]="CC"), "Yes", "No")</f>
        <v>No</v>
      </c>
    </row>
    <row r="8866" spans="6:14">
      <c r="F8866" s="3">
        <v>44301</v>
      </c>
      <c r="G8866" s="1" t="s">
        <v>47</v>
      </c>
      <c r="H8866" s="1" t="s">
        <v>106</v>
      </c>
      <c r="I8866" s="1">
        <v>1375</v>
      </c>
      <c r="J8866" s="1">
        <f>MONTH(BART_Rides[[#This Row],[Date]])</f>
        <v>4</v>
      </c>
      <c r="K8866" s="1">
        <f>WEEKDAY(BART_Rides[[#This Row],[Date]],2)</f>
        <v>4</v>
      </c>
      <c r="L8866" s="1" t="str">
        <f>LEFT(BART_Rides[[#This Row],[Lines]],1)</f>
        <v>Y</v>
      </c>
      <c r="M8866" s="1" t="str">
        <f>IF(BART_Rides[[#This Row],[FirstLetter]]="Y","Yes","No")</f>
        <v>Yes</v>
      </c>
      <c r="N8866" s="1" t="str">
        <f>IF(OR(BART_Rides[[#This Row],[Station Code]]="EM", BART_Rides[[#This Row],[Station Code]]="MT", BART_Rides[[#This Row],[Station Code]]="PL", BART_Rides[[#This Row],[Station Code]]="CC"), "Yes", "No")</f>
        <v>No</v>
      </c>
    </row>
    <row r="8867" spans="6:14">
      <c r="F8867" s="3">
        <v>44302</v>
      </c>
      <c r="G8867" s="1" t="s">
        <v>47</v>
      </c>
      <c r="H8867" s="1" t="s">
        <v>106</v>
      </c>
      <c r="I8867" s="1">
        <v>1338</v>
      </c>
      <c r="J8867" s="1">
        <f>MONTH(BART_Rides[[#This Row],[Date]])</f>
        <v>4</v>
      </c>
      <c r="K8867" s="1">
        <f>WEEKDAY(BART_Rides[[#This Row],[Date]],2)</f>
        <v>5</v>
      </c>
      <c r="L8867" s="1" t="str">
        <f>LEFT(BART_Rides[[#This Row],[Lines]],1)</f>
        <v>Y</v>
      </c>
      <c r="M8867" s="1" t="str">
        <f>IF(BART_Rides[[#This Row],[FirstLetter]]="Y","Yes","No")</f>
        <v>Yes</v>
      </c>
      <c r="N8867" s="1" t="str">
        <f>IF(OR(BART_Rides[[#This Row],[Station Code]]="EM", BART_Rides[[#This Row],[Station Code]]="MT", BART_Rides[[#This Row],[Station Code]]="PL", BART_Rides[[#This Row],[Station Code]]="CC"), "Yes", "No")</f>
        <v>No</v>
      </c>
    </row>
    <row r="8868" spans="6:14">
      <c r="F8868" s="3">
        <v>44303</v>
      </c>
      <c r="G8868" s="1" t="s">
        <v>47</v>
      </c>
      <c r="H8868" s="1" t="s">
        <v>106</v>
      </c>
      <c r="I8868" s="1">
        <v>868</v>
      </c>
      <c r="J8868" s="1">
        <f>MONTH(BART_Rides[[#This Row],[Date]])</f>
        <v>4</v>
      </c>
      <c r="K8868" s="1">
        <f>WEEKDAY(BART_Rides[[#This Row],[Date]],2)</f>
        <v>6</v>
      </c>
      <c r="L8868" s="1" t="str">
        <f>LEFT(BART_Rides[[#This Row],[Lines]],1)</f>
        <v>Y</v>
      </c>
      <c r="M8868" s="1" t="str">
        <f>IF(BART_Rides[[#This Row],[FirstLetter]]="Y","Yes","No")</f>
        <v>Yes</v>
      </c>
      <c r="N8868" s="1" t="str">
        <f>IF(OR(BART_Rides[[#This Row],[Station Code]]="EM", BART_Rides[[#This Row],[Station Code]]="MT", BART_Rides[[#This Row],[Station Code]]="PL", BART_Rides[[#This Row],[Station Code]]="CC"), "Yes", "No")</f>
        <v>No</v>
      </c>
    </row>
    <row r="8869" spans="6:14">
      <c r="F8869" s="3">
        <v>44304</v>
      </c>
      <c r="G8869" s="1" t="s">
        <v>47</v>
      </c>
      <c r="H8869" s="1" t="s">
        <v>106</v>
      </c>
      <c r="I8869" s="1">
        <v>658</v>
      </c>
      <c r="J8869" s="1">
        <f>MONTH(BART_Rides[[#This Row],[Date]])</f>
        <v>4</v>
      </c>
      <c r="K8869" s="1">
        <f>WEEKDAY(BART_Rides[[#This Row],[Date]],2)</f>
        <v>7</v>
      </c>
      <c r="L8869" s="1" t="str">
        <f>LEFT(BART_Rides[[#This Row],[Lines]],1)</f>
        <v>Y</v>
      </c>
      <c r="M8869" s="1" t="str">
        <f>IF(BART_Rides[[#This Row],[FirstLetter]]="Y","Yes","No")</f>
        <v>Yes</v>
      </c>
      <c r="N8869" s="1" t="str">
        <f>IF(OR(BART_Rides[[#This Row],[Station Code]]="EM", BART_Rides[[#This Row],[Station Code]]="MT", BART_Rides[[#This Row],[Station Code]]="PL", BART_Rides[[#This Row],[Station Code]]="CC"), "Yes", "No")</f>
        <v>No</v>
      </c>
    </row>
    <row r="8870" spans="6:14">
      <c r="F8870" s="3">
        <v>44305</v>
      </c>
      <c r="G8870" s="1" t="s">
        <v>47</v>
      </c>
      <c r="H8870" s="1" t="s">
        <v>106</v>
      </c>
      <c r="I8870" s="1">
        <v>1282</v>
      </c>
      <c r="J8870" s="1">
        <f>MONTH(BART_Rides[[#This Row],[Date]])</f>
        <v>4</v>
      </c>
      <c r="K8870" s="1">
        <f>WEEKDAY(BART_Rides[[#This Row],[Date]],2)</f>
        <v>1</v>
      </c>
      <c r="L8870" s="1" t="str">
        <f>LEFT(BART_Rides[[#This Row],[Lines]],1)</f>
        <v>Y</v>
      </c>
      <c r="M8870" s="1" t="str">
        <f>IF(BART_Rides[[#This Row],[FirstLetter]]="Y","Yes","No")</f>
        <v>Yes</v>
      </c>
      <c r="N8870" s="1" t="str">
        <f>IF(OR(BART_Rides[[#This Row],[Station Code]]="EM", BART_Rides[[#This Row],[Station Code]]="MT", BART_Rides[[#This Row],[Station Code]]="PL", BART_Rides[[#This Row],[Station Code]]="CC"), "Yes", "No")</f>
        <v>No</v>
      </c>
    </row>
    <row r="8871" spans="6:14">
      <c r="F8871" s="3">
        <v>44306</v>
      </c>
      <c r="G8871" s="1" t="s">
        <v>47</v>
      </c>
      <c r="H8871" s="1" t="s">
        <v>106</v>
      </c>
      <c r="I8871" s="1">
        <v>1370</v>
      </c>
      <c r="J8871" s="1">
        <f>MONTH(BART_Rides[[#This Row],[Date]])</f>
        <v>4</v>
      </c>
      <c r="K8871" s="1">
        <f>WEEKDAY(BART_Rides[[#This Row],[Date]],2)</f>
        <v>2</v>
      </c>
      <c r="L8871" s="1" t="str">
        <f>LEFT(BART_Rides[[#This Row],[Lines]],1)</f>
        <v>Y</v>
      </c>
      <c r="M8871" s="1" t="str">
        <f>IF(BART_Rides[[#This Row],[FirstLetter]]="Y","Yes","No")</f>
        <v>Yes</v>
      </c>
      <c r="N8871" s="1" t="str">
        <f>IF(OR(BART_Rides[[#This Row],[Station Code]]="EM", BART_Rides[[#This Row],[Station Code]]="MT", BART_Rides[[#This Row],[Station Code]]="PL", BART_Rides[[#This Row],[Station Code]]="CC"), "Yes", "No")</f>
        <v>No</v>
      </c>
    </row>
    <row r="8872" spans="6:14">
      <c r="F8872" s="3">
        <v>44307</v>
      </c>
      <c r="G8872" s="1" t="s">
        <v>47</v>
      </c>
      <c r="H8872" s="1" t="s">
        <v>106</v>
      </c>
      <c r="I8872" s="1">
        <v>1333</v>
      </c>
      <c r="J8872" s="1">
        <f>MONTH(BART_Rides[[#This Row],[Date]])</f>
        <v>4</v>
      </c>
      <c r="K8872" s="1">
        <f>WEEKDAY(BART_Rides[[#This Row],[Date]],2)</f>
        <v>3</v>
      </c>
      <c r="L8872" s="1" t="str">
        <f>LEFT(BART_Rides[[#This Row],[Lines]],1)</f>
        <v>Y</v>
      </c>
      <c r="M8872" s="1" t="str">
        <f>IF(BART_Rides[[#This Row],[FirstLetter]]="Y","Yes","No")</f>
        <v>Yes</v>
      </c>
      <c r="N8872" s="1" t="str">
        <f>IF(OR(BART_Rides[[#This Row],[Station Code]]="EM", BART_Rides[[#This Row],[Station Code]]="MT", BART_Rides[[#This Row],[Station Code]]="PL", BART_Rides[[#This Row],[Station Code]]="CC"), "Yes", "No")</f>
        <v>No</v>
      </c>
    </row>
    <row r="8873" spans="6:14">
      <c r="F8873" s="3">
        <v>44308</v>
      </c>
      <c r="G8873" s="1" t="s">
        <v>47</v>
      </c>
      <c r="H8873" s="1" t="s">
        <v>106</v>
      </c>
      <c r="I8873" s="1">
        <v>1328</v>
      </c>
      <c r="J8873" s="1">
        <f>MONTH(BART_Rides[[#This Row],[Date]])</f>
        <v>4</v>
      </c>
      <c r="K8873" s="1">
        <f>WEEKDAY(BART_Rides[[#This Row],[Date]],2)</f>
        <v>4</v>
      </c>
      <c r="L8873" s="1" t="str">
        <f>LEFT(BART_Rides[[#This Row],[Lines]],1)</f>
        <v>Y</v>
      </c>
      <c r="M8873" s="1" t="str">
        <f>IF(BART_Rides[[#This Row],[FirstLetter]]="Y","Yes","No")</f>
        <v>Yes</v>
      </c>
      <c r="N8873" s="1" t="str">
        <f>IF(OR(BART_Rides[[#This Row],[Station Code]]="EM", BART_Rides[[#This Row],[Station Code]]="MT", BART_Rides[[#This Row],[Station Code]]="PL", BART_Rides[[#This Row],[Station Code]]="CC"), "Yes", "No")</f>
        <v>No</v>
      </c>
    </row>
    <row r="8874" spans="6:14">
      <c r="F8874" s="3">
        <v>44309</v>
      </c>
      <c r="G8874" s="1" t="s">
        <v>47</v>
      </c>
      <c r="H8874" s="1" t="s">
        <v>106</v>
      </c>
      <c r="I8874" s="1">
        <v>1324</v>
      </c>
      <c r="J8874" s="1">
        <f>MONTH(BART_Rides[[#This Row],[Date]])</f>
        <v>4</v>
      </c>
      <c r="K8874" s="1">
        <f>WEEKDAY(BART_Rides[[#This Row],[Date]],2)</f>
        <v>5</v>
      </c>
      <c r="L8874" s="1" t="str">
        <f>LEFT(BART_Rides[[#This Row],[Lines]],1)</f>
        <v>Y</v>
      </c>
      <c r="M8874" s="1" t="str">
        <f>IF(BART_Rides[[#This Row],[FirstLetter]]="Y","Yes","No")</f>
        <v>Yes</v>
      </c>
      <c r="N8874" s="1" t="str">
        <f>IF(OR(BART_Rides[[#This Row],[Station Code]]="EM", BART_Rides[[#This Row],[Station Code]]="MT", BART_Rides[[#This Row],[Station Code]]="PL", BART_Rides[[#This Row],[Station Code]]="CC"), "Yes", "No")</f>
        <v>No</v>
      </c>
    </row>
    <row r="8875" spans="6:14">
      <c r="F8875" s="3">
        <v>44310</v>
      </c>
      <c r="G8875" s="1" t="s">
        <v>47</v>
      </c>
      <c r="H8875" s="1" t="s">
        <v>106</v>
      </c>
      <c r="I8875" s="1">
        <v>841</v>
      </c>
      <c r="J8875" s="1">
        <f>MONTH(BART_Rides[[#This Row],[Date]])</f>
        <v>4</v>
      </c>
      <c r="K8875" s="1">
        <f>WEEKDAY(BART_Rides[[#This Row],[Date]],2)</f>
        <v>6</v>
      </c>
      <c r="L8875" s="1" t="str">
        <f>LEFT(BART_Rides[[#This Row],[Lines]],1)</f>
        <v>Y</v>
      </c>
      <c r="M8875" s="1" t="str">
        <f>IF(BART_Rides[[#This Row],[FirstLetter]]="Y","Yes","No")</f>
        <v>Yes</v>
      </c>
      <c r="N8875" s="1" t="str">
        <f>IF(OR(BART_Rides[[#This Row],[Station Code]]="EM", BART_Rides[[#This Row],[Station Code]]="MT", BART_Rides[[#This Row],[Station Code]]="PL", BART_Rides[[#This Row],[Station Code]]="CC"), "Yes", "No")</f>
        <v>No</v>
      </c>
    </row>
    <row r="8876" spans="6:14">
      <c r="F8876" s="3">
        <v>44311</v>
      </c>
      <c r="G8876" s="1" t="s">
        <v>47</v>
      </c>
      <c r="H8876" s="1" t="s">
        <v>106</v>
      </c>
      <c r="I8876" s="1">
        <v>491</v>
      </c>
      <c r="J8876" s="1">
        <f>MONTH(BART_Rides[[#This Row],[Date]])</f>
        <v>4</v>
      </c>
      <c r="K8876" s="1">
        <f>WEEKDAY(BART_Rides[[#This Row],[Date]],2)</f>
        <v>7</v>
      </c>
      <c r="L8876" s="1" t="str">
        <f>LEFT(BART_Rides[[#This Row],[Lines]],1)</f>
        <v>Y</v>
      </c>
      <c r="M8876" s="1" t="str">
        <f>IF(BART_Rides[[#This Row],[FirstLetter]]="Y","Yes","No")</f>
        <v>Yes</v>
      </c>
      <c r="N8876" s="1" t="str">
        <f>IF(OR(BART_Rides[[#This Row],[Station Code]]="EM", BART_Rides[[#This Row],[Station Code]]="MT", BART_Rides[[#This Row],[Station Code]]="PL", BART_Rides[[#This Row],[Station Code]]="CC"), "Yes", "No")</f>
        <v>No</v>
      </c>
    </row>
    <row r="8877" spans="6:14">
      <c r="F8877" s="3">
        <v>44312</v>
      </c>
      <c r="G8877" s="1" t="s">
        <v>47</v>
      </c>
      <c r="H8877" s="1" t="s">
        <v>106</v>
      </c>
      <c r="I8877" s="1">
        <v>1274</v>
      </c>
      <c r="J8877" s="1">
        <f>MONTH(BART_Rides[[#This Row],[Date]])</f>
        <v>4</v>
      </c>
      <c r="K8877" s="1">
        <f>WEEKDAY(BART_Rides[[#This Row],[Date]],2)</f>
        <v>1</v>
      </c>
      <c r="L8877" s="1" t="str">
        <f>LEFT(BART_Rides[[#This Row],[Lines]],1)</f>
        <v>Y</v>
      </c>
      <c r="M8877" s="1" t="str">
        <f>IF(BART_Rides[[#This Row],[FirstLetter]]="Y","Yes","No")</f>
        <v>Yes</v>
      </c>
      <c r="N8877" s="1" t="str">
        <f>IF(OR(BART_Rides[[#This Row],[Station Code]]="EM", BART_Rides[[#This Row],[Station Code]]="MT", BART_Rides[[#This Row],[Station Code]]="PL", BART_Rides[[#This Row],[Station Code]]="CC"), "Yes", "No")</f>
        <v>No</v>
      </c>
    </row>
    <row r="8878" spans="6:14">
      <c r="F8878" s="3">
        <v>44313</v>
      </c>
      <c r="G8878" s="1" t="s">
        <v>47</v>
      </c>
      <c r="H8878" s="1" t="s">
        <v>106</v>
      </c>
      <c r="I8878" s="1">
        <v>1385</v>
      </c>
      <c r="J8878" s="1">
        <f>MONTH(BART_Rides[[#This Row],[Date]])</f>
        <v>4</v>
      </c>
      <c r="K8878" s="1">
        <f>WEEKDAY(BART_Rides[[#This Row],[Date]],2)</f>
        <v>2</v>
      </c>
      <c r="L8878" s="1" t="str">
        <f>LEFT(BART_Rides[[#This Row],[Lines]],1)</f>
        <v>Y</v>
      </c>
      <c r="M8878" s="1" t="str">
        <f>IF(BART_Rides[[#This Row],[FirstLetter]]="Y","Yes","No")</f>
        <v>Yes</v>
      </c>
      <c r="N8878" s="1" t="str">
        <f>IF(OR(BART_Rides[[#This Row],[Station Code]]="EM", BART_Rides[[#This Row],[Station Code]]="MT", BART_Rides[[#This Row],[Station Code]]="PL", BART_Rides[[#This Row],[Station Code]]="CC"), "Yes", "No")</f>
        <v>No</v>
      </c>
    </row>
    <row r="8879" spans="6:14">
      <c r="F8879" s="3">
        <v>44314</v>
      </c>
      <c r="G8879" s="1" t="s">
        <v>47</v>
      </c>
      <c r="H8879" s="1" t="s">
        <v>106</v>
      </c>
      <c r="I8879" s="1">
        <v>1394</v>
      </c>
      <c r="J8879" s="1">
        <f>MONTH(BART_Rides[[#This Row],[Date]])</f>
        <v>4</v>
      </c>
      <c r="K8879" s="1">
        <f>WEEKDAY(BART_Rides[[#This Row],[Date]],2)</f>
        <v>3</v>
      </c>
      <c r="L8879" s="1" t="str">
        <f>LEFT(BART_Rides[[#This Row],[Lines]],1)</f>
        <v>Y</v>
      </c>
      <c r="M8879" s="1" t="str">
        <f>IF(BART_Rides[[#This Row],[FirstLetter]]="Y","Yes","No")</f>
        <v>Yes</v>
      </c>
      <c r="N8879" s="1" t="str">
        <f>IF(OR(BART_Rides[[#This Row],[Station Code]]="EM", BART_Rides[[#This Row],[Station Code]]="MT", BART_Rides[[#This Row],[Station Code]]="PL", BART_Rides[[#This Row],[Station Code]]="CC"), "Yes", "No")</f>
        <v>No</v>
      </c>
    </row>
    <row r="8880" spans="6:14">
      <c r="F8880" s="3">
        <v>44315</v>
      </c>
      <c r="G8880" s="1" t="s">
        <v>47</v>
      </c>
      <c r="H8880" s="1" t="s">
        <v>106</v>
      </c>
      <c r="I8880" s="1">
        <v>1429</v>
      </c>
      <c r="J8880" s="1">
        <f>MONTH(BART_Rides[[#This Row],[Date]])</f>
        <v>4</v>
      </c>
      <c r="K8880" s="1">
        <f>WEEKDAY(BART_Rides[[#This Row],[Date]],2)</f>
        <v>4</v>
      </c>
      <c r="L8880" s="1" t="str">
        <f>LEFT(BART_Rides[[#This Row],[Lines]],1)</f>
        <v>Y</v>
      </c>
      <c r="M8880" s="1" t="str">
        <f>IF(BART_Rides[[#This Row],[FirstLetter]]="Y","Yes","No")</f>
        <v>Yes</v>
      </c>
      <c r="N8880" s="1" t="str">
        <f>IF(OR(BART_Rides[[#This Row],[Station Code]]="EM", BART_Rides[[#This Row],[Station Code]]="MT", BART_Rides[[#This Row],[Station Code]]="PL", BART_Rides[[#This Row],[Station Code]]="CC"), "Yes", "No")</f>
        <v>No</v>
      </c>
    </row>
    <row r="8881" spans="6:14">
      <c r="F8881" s="3">
        <v>44316</v>
      </c>
      <c r="G8881" s="1" t="s">
        <v>47</v>
      </c>
      <c r="H8881" s="1" t="s">
        <v>106</v>
      </c>
      <c r="I8881" s="1">
        <v>1362</v>
      </c>
      <c r="J8881" s="1">
        <f>MONTH(BART_Rides[[#This Row],[Date]])</f>
        <v>4</v>
      </c>
      <c r="K8881" s="1">
        <f>WEEKDAY(BART_Rides[[#This Row],[Date]],2)</f>
        <v>5</v>
      </c>
      <c r="L8881" s="1" t="str">
        <f>LEFT(BART_Rides[[#This Row],[Lines]],1)</f>
        <v>Y</v>
      </c>
      <c r="M8881" s="1" t="str">
        <f>IF(BART_Rides[[#This Row],[FirstLetter]]="Y","Yes","No")</f>
        <v>Yes</v>
      </c>
      <c r="N8881" s="1" t="str">
        <f>IF(OR(BART_Rides[[#This Row],[Station Code]]="EM", BART_Rides[[#This Row],[Station Code]]="MT", BART_Rides[[#This Row],[Station Code]]="PL", BART_Rides[[#This Row],[Station Code]]="CC"), "Yes", "No")</f>
        <v>No</v>
      </c>
    </row>
    <row r="8882" spans="6:14">
      <c r="F8882" s="3">
        <v>44317</v>
      </c>
      <c r="G8882" s="1" t="s">
        <v>47</v>
      </c>
      <c r="H8882" s="1" t="s">
        <v>106</v>
      </c>
      <c r="I8882" s="1">
        <v>1016</v>
      </c>
      <c r="J8882" s="1">
        <f>MONTH(BART_Rides[[#This Row],[Date]])</f>
        <v>5</v>
      </c>
      <c r="K8882" s="1">
        <f>WEEKDAY(BART_Rides[[#This Row],[Date]],2)</f>
        <v>6</v>
      </c>
      <c r="L8882" s="1" t="str">
        <f>LEFT(BART_Rides[[#This Row],[Lines]],1)</f>
        <v>Y</v>
      </c>
      <c r="M8882" s="1" t="str">
        <f>IF(BART_Rides[[#This Row],[FirstLetter]]="Y","Yes","No")</f>
        <v>Yes</v>
      </c>
      <c r="N8882" s="1" t="str">
        <f>IF(OR(BART_Rides[[#This Row],[Station Code]]="EM", BART_Rides[[#This Row],[Station Code]]="MT", BART_Rides[[#This Row],[Station Code]]="PL", BART_Rides[[#This Row],[Station Code]]="CC"), "Yes", "No")</f>
        <v>No</v>
      </c>
    </row>
    <row r="8883" spans="6:14">
      <c r="F8883" s="3">
        <v>44318</v>
      </c>
      <c r="G8883" s="1" t="s">
        <v>47</v>
      </c>
      <c r="H8883" s="1" t="s">
        <v>106</v>
      </c>
      <c r="I8883" s="1">
        <v>664</v>
      </c>
      <c r="J8883" s="1">
        <f>MONTH(BART_Rides[[#This Row],[Date]])</f>
        <v>5</v>
      </c>
      <c r="K8883" s="1">
        <f>WEEKDAY(BART_Rides[[#This Row],[Date]],2)</f>
        <v>7</v>
      </c>
      <c r="L8883" s="1" t="str">
        <f>LEFT(BART_Rides[[#This Row],[Lines]],1)</f>
        <v>Y</v>
      </c>
      <c r="M8883" s="1" t="str">
        <f>IF(BART_Rides[[#This Row],[FirstLetter]]="Y","Yes","No")</f>
        <v>Yes</v>
      </c>
      <c r="N8883" s="1" t="str">
        <f>IF(OR(BART_Rides[[#This Row],[Station Code]]="EM", BART_Rides[[#This Row],[Station Code]]="MT", BART_Rides[[#This Row],[Station Code]]="PL", BART_Rides[[#This Row],[Station Code]]="CC"), "Yes", "No")</f>
        <v>No</v>
      </c>
    </row>
    <row r="8884" spans="6:14">
      <c r="F8884" s="3">
        <v>44319</v>
      </c>
      <c r="G8884" s="1" t="s">
        <v>47</v>
      </c>
      <c r="H8884" s="1" t="s">
        <v>106</v>
      </c>
      <c r="I8884" s="1">
        <v>1343</v>
      </c>
      <c r="J8884" s="1">
        <f>MONTH(BART_Rides[[#This Row],[Date]])</f>
        <v>5</v>
      </c>
      <c r="K8884" s="1">
        <f>WEEKDAY(BART_Rides[[#This Row],[Date]],2)</f>
        <v>1</v>
      </c>
      <c r="L8884" s="1" t="str">
        <f>LEFT(BART_Rides[[#This Row],[Lines]],1)</f>
        <v>Y</v>
      </c>
      <c r="M8884" s="1" t="str">
        <f>IF(BART_Rides[[#This Row],[FirstLetter]]="Y","Yes","No")</f>
        <v>Yes</v>
      </c>
      <c r="N8884" s="1" t="str">
        <f>IF(OR(BART_Rides[[#This Row],[Station Code]]="EM", BART_Rides[[#This Row],[Station Code]]="MT", BART_Rides[[#This Row],[Station Code]]="PL", BART_Rides[[#This Row],[Station Code]]="CC"), "Yes", "No")</f>
        <v>No</v>
      </c>
    </row>
    <row r="8885" spans="6:14">
      <c r="F8885" s="3">
        <v>44320</v>
      </c>
      <c r="G8885" s="1" t="s">
        <v>47</v>
      </c>
      <c r="H8885" s="1" t="s">
        <v>106</v>
      </c>
      <c r="I8885" s="1">
        <v>1427</v>
      </c>
      <c r="J8885" s="1">
        <f>MONTH(BART_Rides[[#This Row],[Date]])</f>
        <v>5</v>
      </c>
      <c r="K8885" s="1">
        <f>WEEKDAY(BART_Rides[[#This Row],[Date]],2)</f>
        <v>2</v>
      </c>
      <c r="L8885" s="1" t="str">
        <f>LEFT(BART_Rides[[#This Row],[Lines]],1)</f>
        <v>Y</v>
      </c>
      <c r="M8885" s="1" t="str">
        <f>IF(BART_Rides[[#This Row],[FirstLetter]]="Y","Yes","No")</f>
        <v>Yes</v>
      </c>
      <c r="N8885" s="1" t="str">
        <f>IF(OR(BART_Rides[[#This Row],[Station Code]]="EM", BART_Rides[[#This Row],[Station Code]]="MT", BART_Rides[[#This Row],[Station Code]]="PL", BART_Rides[[#This Row],[Station Code]]="CC"), "Yes", "No")</f>
        <v>No</v>
      </c>
    </row>
    <row r="8886" spans="6:14">
      <c r="F8886" s="3">
        <v>44321</v>
      </c>
      <c r="G8886" s="1" t="s">
        <v>47</v>
      </c>
      <c r="H8886" s="1" t="s">
        <v>106</v>
      </c>
      <c r="I8886" s="1">
        <v>1438</v>
      </c>
      <c r="J8886" s="1">
        <f>MONTH(BART_Rides[[#This Row],[Date]])</f>
        <v>5</v>
      </c>
      <c r="K8886" s="1">
        <f>WEEKDAY(BART_Rides[[#This Row],[Date]],2)</f>
        <v>3</v>
      </c>
      <c r="L8886" s="1" t="str">
        <f>LEFT(BART_Rides[[#This Row],[Lines]],1)</f>
        <v>Y</v>
      </c>
      <c r="M8886" s="1" t="str">
        <f>IF(BART_Rides[[#This Row],[FirstLetter]]="Y","Yes","No")</f>
        <v>Yes</v>
      </c>
      <c r="N8886" s="1" t="str">
        <f>IF(OR(BART_Rides[[#This Row],[Station Code]]="EM", BART_Rides[[#This Row],[Station Code]]="MT", BART_Rides[[#This Row],[Station Code]]="PL", BART_Rides[[#This Row],[Station Code]]="CC"), "Yes", "No")</f>
        <v>No</v>
      </c>
    </row>
    <row r="8887" spans="6:14">
      <c r="F8887" s="3">
        <v>44322</v>
      </c>
      <c r="G8887" s="1" t="s">
        <v>47</v>
      </c>
      <c r="H8887" s="1" t="s">
        <v>106</v>
      </c>
      <c r="I8887" s="1">
        <v>1440</v>
      </c>
      <c r="J8887" s="1">
        <f>MONTH(BART_Rides[[#This Row],[Date]])</f>
        <v>5</v>
      </c>
      <c r="K8887" s="1">
        <f>WEEKDAY(BART_Rides[[#This Row],[Date]],2)</f>
        <v>4</v>
      </c>
      <c r="L8887" s="1" t="str">
        <f>LEFT(BART_Rides[[#This Row],[Lines]],1)</f>
        <v>Y</v>
      </c>
      <c r="M8887" s="1" t="str">
        <f>IF(BART_Rides[[#This Row],[FirstLetter]]="Y","Yes","No")</f>
        <v>Yes</v>
      </c>
      <c r="N8887" s="1" t="str">
        <f>IF(OR(BART_Rides[[#This Row],[Station Code]]="EM", BART_Rides[[#This Row],[Station Code]]="MT", BART_Rides[[#This Row],[Station Code]]="PL", BART_Rides[[#This Row],[Station Code]]="CC"), "Yes", "No")</f>
        <v>No</v>
      </c>
    </row>
    <row r="8888" spans="6:14">
      <c r="F8888" s="3">
        <v>44323</v>
      </c>
      <c r="G8888" s="1" t="s">
        <v>47</v>
      </c>
      <c r="H8888" s="1" t="s">
        <v>106</v>
      </c>
      <c r="I8888" s="1">
        <v>1493</v>
      </c>
      <c r="J8888" s="1">
        <f>MONTH(BART_Rides[[#This Row],[Date]])</f>
        <v>5</v>
      </c>
      <c r="K8888" s="1">
        <f>WEEKDAY(BART_Rides[[#This Row],[Date]],2)</f>
        <v>5</v>
      </c>
      <c r="L8888" s="1" t="str">
        <f>LEFT(BART_Rides[[#This Row],[Lines]],1)</f>
        <v>Y</v>
      </c>
      <c r="M8888" s="1" t="str">
        <f>IF(BART_Rides[[#This Row],[FirstLetter]]="Y","Yes","No")</f>
        <v>Yes</v>
      </c>
      <c r="N8888" s="1" t="str">
        <f>IF(OR(BART_Rides[[#This Row],[Station Code]]="EM", BART_Rides[[#This Row],[Station Code]]="MT", BART_Rides[[#This Row],[Station Code]]="PL", BART_Rides[[#This Row],[Station Code]]="CC"), "Yes", "No")</f>
        <v>No</v>
      </c>
    </row>
    <row r="8889" spans="6:14">
      <c r="F8889" s="3">
        <v>44324</v>
      </c>
      <c r="G8889" s="1" t="s">
        <v>47</v>
      </c>
      <c r="H8889" s="1" t="s">
        <v>106</v>
      </c>
      <c r="I8889" s="1">
        <v>1045</v>
      </c>
      <c r="J8889" s="1">
        <f>MONTH(BART_Rides[[#This Row],[Date]])</f>
        <v>5</v>
      </c>
      <c r="K8889" s="1">
        <f>WEEKDAY(BART_Rides[[#This Row],[Date]],2)</f>
        <v>6</v>
      </c>
      <c r="L8889" s="1" t="str">
        <f>LEFT(BART_Rides[[#This Row],[Lines]],1)</f>
        <v>Y</v>
      </c>
      <c r="M8889" s="1" t="str">
        <f>IF(BART_Rides[[#This Row],[FirstLetter]]="Y","Yes","No")</f>
        <v>Yes</v>
      </c>
      <c r="N8889" s="1" t="str">
        <f>IF(OR(BART_Rides[[#This Row],[Station Code]]="EM", BART_Rides[[#This Row],[Station Code]]="MT", BART_Rides[[#This Row],[Station Code]]="PL", BART_Rides[[#This Row],[Station Code]]="CC"), "Yes", "No")</f>
        <v>No</v>
      </c>
    </row>
    <row r="8890" spans="6:14">
      <c r="F8890" s="3">
        <v>44325</v>
      </c>
      <c r="G8890" s="1" t="s">
        <v>47</v>
      </c>
      <c r="H8890" s="1" t="s">
        <v>106</v>
      </c>
      <c r="I8890" s="1">
        <v>692</v>
      </c>
      <c r="J8890" s="1">
        <f>MONTH(BART_Rides[[#This Row],[Date]])</f>
        <v>5</v>
      </c>
      <c r="K8890" s="1">
        <f>WEEKDAY(BART_Rides[[#This Row],[Date]],2)</f>
        <v>7</v>
      </c>
      <c r="L8890" s="1" t="str">
        <f>LEFT(BART_Rides[[#This Row],[Lines]],1)</f>
        <v>Y</v>
      </c>
      <c r="M8890" s="1" t="str">
        <f>IF(BART_Rides[[#This Row],[FirstLetter]]="Y","Yes","No")</f>
        <v>Yes</v>
      </c>
      <c r="N8890" s="1" t="str">
        <f>IF(OR(BART_Rides[[#This Row],[Station Code]]="EM", BART_Rides[[#This Row],[Station Code]]="MT", BART_Rides[[#This Row],[Station Code]]="PL", BART_Rides[[#This Row],[Station Code]]="CC"), "Yes", "No")</f>
        <v>No</v>
      </c>
    </row>
    <row r="8891" spans="6:14">
      <c r="F8891" s="3">
        <v>44326</v>
      </c>
      <c r="G8891" s="1" t="s">
        <v>47</v>
      </c>
      <c r="H8891" s="1" t="s">
        <v>106</v>
      </c>
      <c r="I8891" s="1">
        <v>1361</v>
      </c>
      <c r="J8891" s="1">
        <f>MONTH(BART_Rides[[#This Row],[Date]])</f>
        <v>5</v>
      </c>
      <c r="K8891" s="1">
        <f>WEEKDAY(BART_Rides[[#This Row],[Date]],2)</f>
        <v>1</v>
      </c>
      <c r="L8891" s="1" t="str">
        <f>LEFT(BART_Rides[[#This Row],[Lines]],1)</f>
        <v>Y</v>
      </c>
      <c r="M8891" s="1" t="str">
        <f>IF(BART_Rides[[#This Row],[FirstLetter]]="Y","Yes","No")</f>
        <v>Yes</v>
      </c>
      <c r="N8891" s="1" t="str">
        <f>IF(OR(BART_Rides[[#This Row],[Station Code]]="EM", BART_Rides[[#This Row],[Station Code]]="MT", BART_Rides[[#This Row],[Station Code]]="PL", BART_Rides[[#This Row],[Station Code]]="CC"), "Yes", "No")</f>
        <v>No</v>
      </c>
    </row>
    <row r="8892" spans="6:14">
      <c r="F8892" s="3">
        <v>44327</v>
      </c>
      <c r="G8892" s="1" t="s">
        <v>47</v>
      </c>
      <c r="H8892" s="1" t="s">
        <v>106</v>
      </c>
      <c r="I8892" s="1">
        <v>1508</v>
      </c>
      <c r="J8892" s="1">
        <f>MONTH(BART_Rides[[#This Row],[Date]])</f>
        <v>5</v>
      </c>
      <c r="K8892" s="1">
        <f>WEEKDAY(BART_Rides[[#This Row],[Date]],2)</f>
        <v>2</v>
      </c>
      <c r="L8892" s="1" t="str">
        <f>LEFT(BART_Rides[[#This Row],[Lines]],1)</f>
        <v>Y</v>
      </c>
      <c r="M8892" s="1" t="str">
        <f>IF(BART_Rides[[#This Row],[FirstLetter]]="Y","Yes","No")</f>
        <v>Yes</v>
      </c>
      <c r="N8892" s="1" t="str">
        <f>IF(OR(BART_Rides[[#This Row],[Station Code]]="EM", BART_Rides[[#This Row],[Station Code]]="MT", BART_Rides[[#This Row],[Station Code]]="PL", BART_Rides[[#This Row],[Station Code]]="CC"), "Yes", "No")</f>
        <v>No</v>
      </c>
    </row>
    <row r="8893" spans="6:14">
      <c r="F8893" s="3">
        <v>44328</v>
      </c>
      <c r="G8893" s="1" t="s">
        <v>47</v>
      </c>
      <c r="H8893" s="1" t="s">
        <v>106</v>
      </c>
      <c r="I8893" s="1">
        <v>1470</v>
      </c>
      <c r="J8893" s="1">
        <f>MONTH(BART_Rides[[#This Row],[Date]])</f>
        <v>5</v>
      </c>
      <c r="K8893" s="1">
        <f>WEEKDAY(BART_Rides[[#This Row],[Date]],2)</f>
        <v>3</v>
      </c>
      <c r="L8893" s="1" t="str">
        <f>LEFT(BART_Rides[[#This Row],[Lines]],1)</f>
        <v>Y</v>
      </c>
      <c r="M8893" s="1" t="str">
        <f>IF(BART_Rides[[#This Row],[FirstLetter]]="Y","Yes","No")</f>
        <v>Yes</v>
      </c>
      <c r="N8893" s="1" t="str">
        <f>IF(OR(BART_Rides[[#This Row],[Station Code]]="EM", BART_Rides[[#This Row],[Station Code]]="MT", BART_Rides[[#This Row],[Station Code]]="PL", BART_Rides[[#This Row],[Station Code]]="CC"), "Yes", "No")</f>
        <v>No</v>
      </c>
    </row>
    <row r="8894" spans="6:14">
      <c r="F8894" s="3">
        <v>44329</v>
      </c>
      <c r="G8894" s="1" t="s">
        <v>47</v>
      </c>
      <c r="H8894" s="1" t="s">
        <v>106</v>
      </c>
      <c r="I8894" s="1">
        <v>1435</v>
      </c>
      <c r="J8894" s="1">
        <f>MONTH(BART_Rides[[#This Row],[Date]])</f>
        <v>5</v>
      </c>
      <c r="K8894" s="1">
        <f>WEEKDAY(BART_Rides[[#This Row],[Date]],2)</f>
        <v>4</v>
      </c>
      <c r="L8894" s="1" t="str">
        <f>LEFT(BART_Rides[[#This Row],[Lines]],1)</f>
        <v>Y</v>
      </c>
      <c r="M8894" s="1" t="str">
        <f>IF(BART_Rides[[#This Row],[FirstLetter]]="Y","Yes","No")</f>
        <v>Yes</v>
      </c>
      <c r="N8894" s="1" t="str">
        <f>IF(OR(BART_Rides[[#This Row],[Station Code]]="EM", BART_Rides[[#This Row],[Station Code]]="MT", BART_Rides[[#This Row],[Station Code]]="PL", BART_Rides[[#This Row],[Station Code]]="CC"), "Yes", "No")</f>
        <v>No</v>
      </c>
    </row>
    <row r="8895" spans="6:14">
      <c r="F8895" s="3">
        <v>44330</v>
      </c>
      <c r="G8895" s="1" t="s">
        <v>47</v>
      </c>
      <c r="H8895" s="1" t="s">
        <v>106</v>
      </c>
      <c r="I8895" s="1">
        <v>1438</v>
      </c>
      <c r="J8895" s="1">
        <f>MONTH(BART_Rides[[#This Row],[Date]])</f>
        <v>5</v>
      </c>
      <c r="K8895" s="1">
        <f>WEEKDAY(BART_Rides[[#This Row],[Date]],2)</f>
        <v>5</v>
      </c>
      <c r="L8895" s="1" t="str">
        <f>LEFT(BART_Rides[[#This Row],[Lines]],1)</f>
        <v>Y</v>
      </c>
      <c r="M8895" s="1" t="str">
        <f>IF(BART_Rides[[#This Row],[FirstLetter]]="Y","Yes","No")</f>
        <v>Yes</v>
      </c>
      <c r="N8895" s="1" t="str">
        <f>IF(OR(BART_Rides[[#This Row],[Station Code]]="EM", BART_Rides[[#This Row],[Station Code]]="MT", BART_Rides[[#This Row],[Station Code]]="PL", BART_Rides[[#This Row],[Station Code]]="CC"), "Yes", "No")</f>
        <v>No</v>
      </c>
    </row>
    <row r="8896" spans="6:14">
      <c r="F8896" s="3">
        <v>44331</v>
      </c>
      <c r="G8896" s="1" t="s">
        <v>47</v>
      </c>
      <c r="H8896" s="1" t="s">
        <v>106</v>
      </c>
      <c r="I8896" s="1">
        <v>997</v>
      </c>
      <c r="J8896" s="1">
        <f>MONTH(BART_Rides[[#This Row],[Date]])</f>
        <v>5</v>
      </c>
      <c r="K8896" s="1">
        <f>WEEKDAY(BART_Rides[[#This Row],[Date]],2)</f>
        <v>6</v>
      </c>
      <c r="L8896" s="1" t="str">
        <f>LEFT(BART_Rides[[#This Row],[Lines]],1)</f>
        <v>Y</v>
      </c>
      <c r="M8896" s="1" t="str">
        <f>IF(BART_Rides[[#This Row],[FirstLetter]]="Y","Yes","No")</f>
        <v>Yes</v>
      </c>
      <c r="N8896" s="1" t="str">
        <f>IF(OR(BART_Rides[[#This Row],[Station Code]]="EM", BART_Rides[[#This Row],[Station Code]]="MT", BART_Rides[[#This Row],[Station Code]]="PL", BART_Rides[[#This Row],[Station Code]]="CC"), "Yes", "No")</f>
        <v>No</v>
      </c>
    </row>
    <row r="8897" spans="6:14">
      <c r="F8897" s="3">
        <v>44332</v>
      </c>
      <c r="G8897" s="1" t="s">
        <v>47</v>
      </c>
      <c r="H8897" s="1" t="s">
        <v>106</v>
      </c>
      <c r="I8897" s="1">
        <v>723</v>
      </c>
      <c r="J8897" s="1">
        <f>MONTH(BART_Rides[[#This Row],[Date]])</f>
        <v>5</v>
      </c>
      <c r="K8897" s="1">
        <f>WEEKDAY(BART_Rides[[#This Row],[Date]],2)</f>
        <v>7</v>
      </c>
      <c r="L8897" s="1" t="str">
        <f>LEFT(BART_Rides[[#This Row],[Lines]],1)</f>
        <v>Y</v>
      </c>
      <c r="M8897" s="1" t="str">
        <f>IF(BART_Rides[[#This Row],[FirstLetter]]="Y","Yes","No")</f>
        <v>Yes</v>
      </c>
      <c r="N8897" s="1" t="str">
        <f>IF(OR(BART_Rides[[#This Row],[Station Code]]="EM", BART_Rides[[#This Row],[Station Code]]="MT", BART_Rides[[#This Row],[Station Code]]="PL", BART_Rides[[#This Row],[Station Code]]="CC"), "Yes", "No")</f>
        <v>No</v>
      </c>
    </row>
    <row r="8898" spans="6:14">
      <c r="F8898" s="3">
        <v>44333</v>
      </c>
      <c r="G8898" s="1" t="s">
        <v>47</v>
      </c>
      <c r="H8898" s="1" t="s">
        <v>106</v>
      </c>
      <c r="I8898" s="1">
        <v>1335</v>
      </c>
      <c r="J8898" s="1">
        <f>MONTH(BART_Rides[[#This Row],[Date]])</f>
        <v>5</v>
      </c>
      <c r="K8898" s="1">
        <f>WEEKDAY(BART_Rides[[#This Row],[Date]],2)</f>
        <v>1</v>
      </c>
      <c r="L8898" s="1" t="str">
        <f>LEFT(BART_Rides[[#This Row],[Lines]],1)</f>
        <v>Y</v>
      </c>
      <c r="M8898" s="1" t="str">
        <f>IF(BART_Rides[[#This Row],[FirstLetter]]="Y","Yes","No")</f>
        <v>Yes</v>
      </c>
      <c r="N8898" s="1" t="str">
        <f>IF(OR(BART_Rides[[#This Row],[Station Code]]="EM", BART_Rides[[#This Row],[Station Code]]="MT", BART_Rides[[#This Row],[Station Code]]="PL", BART_Rides[[#This Row],[Station Code]]="CC"), "Yes", "No")</f>
        <v>No</v>
      </c>
    </row>
    <row r="8899" spans="6:14">
      <c r="F8899" s="3">
        <v>44334</v>
      </c>
      <c r="G8899" s="1" t="s">
        <v>47</v>
      </c>
      <c r="H8899" s="1" t="s">
        <v>106</v>
      </c>
      <c r="I8899" s="1">
        <v>1533</v>
      </c>
      <c r="J8899" s="1">
        <f>MONTH(BART_Rides[[#This Row],[Date]])</f>
        <v>5</v>
      </c>
      <c r="K8899" s="1">
        <f>WEEKDAY(BART_Rides[[#This Row],[Date]],2)</f>
        <v>2</v>
      </c>
      <c r="L8899" s="1" t="str">
        <f>LEFT(BART_Rides[[#This Row],[Lines]],1)</f>
        <v>Y</v>
      </c>
      <c r="M8899" s="1" t="str">
        <f>IF(BART_Rides[[#This Row],[FirstLetter]]="Y","Yes","No")</f>
        <v>Yes</v>
      </c>
      <c r="N8899" s="1" t="str">
        <f>IF(OR(BART_Rides[[#This Row],[Station Code]]="EM", BART_Rides[[#This Row],[Station Code]]="MT", BART_Rides[[#This Row],[Station Code]]="PL", BART_Rides[[#This Row],[Station Code]]="CC"), "Yes", "No")</f>
        <v>No</v>
      </c>
    </row>
    <row r="8900" spans="6:14">
      <c r="F8900" s="3">
        <v>44335</v>
      </c>
      <c r="G8900" s="1" t="s">
        <v>47</v>
      </c>
      <c r="H8900" s="1" t="s">
        <v>106</v>
      </c>
      <c r="I8900" s="1">
        <v>1503</v>
      </c>
      <c r="J8900" s="1">
        <f>MONTH(BART_Rides[[#This Row],[Date]])</f>
        <v>5</v>
      </c>
      <c r="K8900" s="1">
        <f>WEEKDAY(BART_Rides[[#This Row],[Date]],2)</f>
        <v>3</v>
      </c>
      <c r="L8900" s="1" t="str">
        <f>LEFT(BART_Rides[[#This Row],[Lines]],1)</f>
        <v>Y</v>
      </c>
      <c r="M8900" s="1" t="str">
        <f>IF(BART_Rides[[#This Row],[FirstLetter]]="Y","Yes","No")</f>
        <v>Yes</v>
      </c>
      <c r="N8900" s="1" t="str">
        <f>IF(OR(BART_Rides[[#This Row],[Station Code]]="EM", BART_Rides[[#This Row],[Station Code]]="MT", BART_Rides[[#This Row],[Station Code]]="PL", BART_Rides[[#This Row],[Station Code]]="CC"), "Yes", "No")</f>
        <v>No</v>
      </c>
    </row>
    <row r="8901" spans="6:14">
      <c r="F8901" s="3">
        <v>44336</v>
      </c>
      <c r="G8901" s="1" t="s">
        <v>47</v>
      </c>
      <c r="H8901" s="1" t="s">
        <v>106</v>
      </c>
      <c r="I8901" s="1">
        <v>1500</v>
      </c>
      <c r="J8901" s="1">
        <f>MONTH(BART_Rides[[#This Row],[Date]])</f>
        <v>5</v>
      </c>
      <c r="K8901" s="1">
        <f>WEEKDAY(BART_Rides[[#This Row],[Date]],2)</f>
        <v>4</v>
      </c>
      <c r="L8901" s="1" t="str">
        <f>LEFT(BART_Rides[[#This Row],[Lines]],1)</f>
        <v>Y</v>
      </c>
      <c r="M8901" s="1" t="str">
        <f>IF(BART_Rides[[#This Row],[FirstLetter]]="Y","Yes","No")</f>
        <v>Yes</v>
      </c>
      <c r="N8901" s="1" t="str">
        <f>IF(OR(BART_Rides[[#This Row],[Station Code]]="EM", BART_Rides[[#This Row],[Station Code]]="MT", BART_Rides[[#This Row],[Station Code]]="PL", BART_Rides[[#This Row],[Station Code]]="CC"), "Yes", "No")</f>
        <v>No</v>
      </c>
    </row>
    <row r="8902" spans="6:14">
      <c r="F8902" s="3">
        <v>44337</v>
      </c>
      <c r="G8902" s="1" t="s">
        <v>47</v>
      </c>
      <c r="H8902" s="1" t="s">
        <v>106</v>
      </c>
      <c r="I8902" s="1">
        <v>1496</v>
      </c>
      <c r="J8902" s="1">
        <f>MONTH(BART_Rides[[#This Row],[Date]])</f>
        <v>5</v>
      </c>
      <c r="K8902" s="1">
        <f>WEEKDAY(BART_Rides[[#This Row],[Date]],2)</f>
        <v>5</v>
      </c>
      <c r="L8902" s="1" t="str">
        <f>LEFT(BART_Rides[[#This Row],[Lines]],1)</f>
        <v>Y</v>
      </c>
      <c r="M8902" s="1" t="str">
        <f>IF(BART_Rides[[#This Row],[FirstLetter]]="Y","Yes","No")</f>
        <v>Yes</v>
      </c>
      <c r="N8902" s="1" t="str">
        <f>IF(OR(BART_Rides[[#This Row],[Station Code]]="EM", BART_Rides[[#This Row],[Station Code]]="MT", BART_Rides[[#This Row],[Station Code]]="PL", BART_Rides[[#This Row],[Station Code]]="CC"), "Yes", "No")</f>
        <v>No</v>
      </c>
    </row>
    <row r="8903" spans="6:14">
      <c r="F8903" s="3">
        <v>44338</v>
      </c>
      <c r="G8903" s="1" t="s">
        <v>47</v>
      </c>
      <c r="H8903" s="1" t="s">
        <v>106</v>
      </c>
      <c r="I8903" s="1">
        <v>1073</v>
      </c>
      <c r="J8903" s="1">
        <f>MONTH(BART_Rides[[#This Row],[Date]])</f>
        <v>5</v>
      </c>
      <c r="K8903" s="1">
        <f>WEEKDAY(BART_Rides[[#This Row],[Date]],2)</f>
        <v>6</v>
      </c>
      <c r="L8903" s="1" t="str">
        <f>LEFT(BART_Rides[[#This Row],[Lines]],1)</f>
        <v>Y</v>
      </c>
      <c r="M8903" s="1" t="str">
        <f>IF(BART_Rides[[#This Row],[FirstLetter]]="Y","Yes","No")</f>
        <v>Yes</v>
      </c>
      <c r="N8903" s="1" t="str">
        <f>IF(OR(BART_Rides[[#This Row],[Station Code]]="EM", BART_Rides[[#This Row],[Station Code]]="MT", BART_Rides[[#This Row],[Station Code]]="PL", BART_Rides[[#This Row],[Station Code]]="CC"), "Yes", "No")</f>
        <v>No</v>
      </c>
    </row>
    <row r="8904" spans="6:14">
      <c r="F8904" s="3">
        <v>44339</v>
      </c>
      <c r="G8904" s="1" t="s">
        <v>47</v>
      </c>
      <c r="H8904" s="1" t="s">
        <v>106</v>
      </c>
      <c r="I8904" s="1">
        <v>747</v>
      </c>
      <c r="J8904" s="1">
        <f>MONTH(BART_Rides[[#This Row],[Date]])</f>
        <v>5</v>
      </c>
      <c r="K8904" s="1">
        <f>WEEKDAY(BART_Rides[[#This Row],[Date]],2)</f>
        <v>7</v>
      </c>
      <c r="L8904" s="1" t="str">
        <f>LEFT(BART_Rides[[#This Row],[Lines]],1)</f>
        <v>Y</v>
      </c>
      <c r="M8904" s="1" t="str">
        <f>IF(BART_Rides[[#This Row],[FirstLetter]]="Y","Yes","No")</f>
        <v>Yes</v>
      </c>
      <c r="N8904" s="1" t="str">
        <f>IF(OR(BART_Rides[[#This Row],[Station Code]]="EM", BART_Rides[[#This Row],[Station Code]]="MT", BART_Rides[[#This Row],[Station Code]]="PL", BART_Rides[[#This Row],[Station Code]]="CC"), "Yes", "No")</f>
        <v>No</v>
      </c>
    </row>
    <row r="8905" spans="6:14">
      <c r="F8905" s="3">
        <v>44340</v>
      </c>
      <c r="G8905" s="1" t="s">
        <v>47</v>
      </c>
      <c r="H8905" s="1" t="s">
        <v>106</v>
      </c>
      <c r="I8905" s="1">
        <v>1435</v>
      </c>
      <c r="J8905" s="1">
        <f>MONTH(BART_Rides[[#This Row],[Date]])</f>
        <v>5</v>
      </c>
      <c r="K8905" s="1">
        <f>WEEKDAY(BART_Rides[[#This Row],[Date]],2)</f>
        <v>1</v>
      </c>
      <c r="L8905" s="1" t="str">
        <f>LEFT(BART_Rides[[#This Row],[Lines]],1)</f>
        <v>Y</v>
      </c>
      <c r="M8905" s="1" t="str">
        <f>IF(BART_Rides[[#This Row],[FirstLetter]]="Y","Yes","No")</f>
        <v>Yes</v>
      </c>
      <c r="N8905" s="1" t="str">
        <f>IF(OR(BART_Rides[[#This Row],[Station Code]]="EM", BART_Rides[[#This Row],[Station Code]]="MT", BART_Rides[[#This Row],[Station Code]]="PL", BART_Rides[[#This Row],[Station Code]]="CC"), "Yes", "No")</f>
        <v>No</v>
      </c>
    </row>
    <row r="8906" spans="6:14">
      <c r="F8906" s="3">
        <v>44341</v>
      </c>
      <c r="G8906" s="1" t="s">
        <v>47</v>
      </c>
      <c r="H8906" s="1" t="s">
        <v>106</v>
      </c>
      <c r="I8906" s="1">
        <v>1539</v>
      </c>
      <c r="J8906" s="1">
        <f>MONTH(BART_Rides[[#This Row],[Date]])</f>
        <v>5</v>
      </c>
      <c r="K8906" s="1">
        <f>WEEKDAY(BART_Rides[[#This Row],[Date]],2)</f>
        <v>2</v>
      </c>
      <c r="L8906" s="1" t="str">
        <f>LEFT(BART_Rides[[#This Row],[Lines]],1)</f>
        <v>Y</v>
      </c>
      <c r="M8906" s="1" t="str">
        <f>IF(BART_Rides[[#This Row],[FirstLetter]]="Y","Yes","No")</f>
        <v>Yes</v>
      </c>
      <c r="N8906" s="1" t="str">
        <f>IF(OR(BART_Rides[[#This Row],[Station Code]]="EM", BART_Rides[[#This Row],[Station Code]]="MT", BART_Rides[[#This Row],[Station Code]]="PL", BART_Rides[[#This Row],[Station Code]]="CC"), "Yes", "No")</f>
        <v>No</v>
      </c>
    </row>
    <row r="8907" spans="6:14">
      <c r="F8907" s="3">
        <v>44342</v>
      </c>
      <c r="G8907" s="1" t="s">
        <v>47</v>
      </c>
      <c r="H8907" s="1" t="s">
        <v>106</v>
      </c>
      <c r="I8907" s="1">
        <v>1513</v>
      </c>
      <c r="J8907" s="1">
        <f>MONTH(BART_Rides[[#This Row],[Date]])</f>
        <v>5</v>
      </c>
      <c r="K8907" s="1">
        <f>WEEKDAY(BART_Rides[[#This Row],[Date]],2)</f>
        <v>3</v>
      </c>
      <c r="L8907" s="1" t="str">
        <f>LEFT(BART_Rides[[#This Row],[Lines]],1)</f>
        <v>Y</v>
      </c>
      <c r="M8907" s="1" t="str">
        <f>IF(BART_Rides[[#This Row],[FirstLetter]]="Y","Yes","No")</f>
        <v>Yes</v>
      </c>
      <c r="N8907" s="1" t="str">
        <f>IF(OR(BART_Rides[[#This Row],[Station Code]]="EM", BART_Rides[[#This Row],[Station Code]]="MT", BART_Rides[[#This Row],[Station Code]]="PL", BART_Rides[[#This Row],[Station Code]]="CC"), "Yes", "No")</f>
        <v>No</v>
      </c>
    </row>
    <row r="8908" spans="6:14">
      <c r="F8908" s="3">
        <v>44343</v>
      </c>
      <c r="G8908" s="1" t="s">
        <v>47</v>
      </c>
      <c r="H8908" s="1" t="s">
        <v>106</v>
      </c>
      <c r="I8908" s="1">
        <v>1615</v>
      </c>
      <c r="J8908" s="1">
        <f>MONTH(BART_Rides[[#This Row],[Date]])</f>
        <v>5</v>
      </c>
      <c r="K8908" s="1">
        <f>WEEKDAY(BART_Rides[[#This Row],[Date]],2)</f>
        <v>4</v>
      </c>
      <c r="L8908" s="1" t="str">
        <f>LEFT(BART_Rides[[#This Row],[Lines]],1)</f>
        <v>Y</v>
      </c>
      <c r="M8908" s="1" t="str">
        <f>IF(BART_Rides[[#This Row],[FirstLetter]]="Y","Yes","No")</f>
        <v>Yes</v>
      </c>
      <c r="N8908" s="1" t="str">
        <f>IF(OR(BART_Rides[[#This Row],[Station Code]]="EM", BART_Rides[[#This Row],[Station Code]]="MT", BART_Rides[[#This Row],[Station Code]]="PL", BART_Rides[[#This Row],[Station Code]]="CC"), "Yes", "No")</f>
        <v>No</v>
      </c>
    </row>
    <row r="8909" spans="6:14">
      <c r="F8909" s="3">
        <v>44344</v>
      </c>
      <c r="G8909" s="1" t="s">
        <v>47</v>
      </c>
      <c r="H8909" s="1" t="s">
        <v>106</v>
      </c>
      <c r="I8909" s="1">
        <v>1524</v>
      </c>
      <c r="J8909" s="1">
        <f>MONTH(BART_Rides[[#This Row],[Date]])</f>
        <v>5</v>
      </c>
      <c r="K8909" s="1">
        <f>WEEKDAY(BART_Rides[[#This Row],[Date]],2)</f>
        <v>5</v>
      </c>
      <c r="L8909" s="1" t="str">
        <f>LEFT(BART_Rides[[#This Row],[Lines]],1)</f>
        <v>Y</v>
      </c>
      <c r="M8909" s="1" t="str">
        <f>IF(BART_Rides[[#This Row],[FirstLetter]]="Y","Yes","No")</f>
        <v>Yes</v>
      </c>
      <c r="N8909" s="1" t="str">
        <f>IF(OR(BART_Rides[[#This Row],[Station Code]]="EM", BART_Rides[[#This Row],[Station Code]]="MT", BART_Rides[[#This Row],[Station Code]]="PL", BART_Rides[[#This Row],[Station Code]]="CC"), "Yes", "No")</f>
        <v>No</v>
      </c>
    </row>
    <row r="8910" spans="6:14">
      <c r="F8910" s="3">
        <v>44345</v>
      </c>
      <c r="G8910" s="1" t="s">
        <v>47</v>
      </c>
      <c r="H8910" s="1" t="s">
        <v>106</v>
      </c>
      <c r="I8910" s="1">
        <v>986</v>
      </c>
      <c r="J8910" s="1">
        <f>MONTH(BART_Rides[[#This Row],[Date]])</f>
        <v>5</v>
      </c>
      <c r="K8910" s="1">
        <f>WEEKDAY(BART_Rides[[#This Row],[Date]],2)</f>
        <v>6</v>
      </c>
      <c r="L8910" s="1" t="str">
        <f>LEFT(BART_Rides[[#This Row],[Lines]],1)</f>
        <v>Y</v>
      </c>
      <c r="M8910" s="1" t="str">
        <f>IF(BART_Rides[[#This Row],[FirstLetter]]="Y","Yes","No")</f>
        <v>Yes</v>
      </c>
      <c r="N8910" s="1" t="str">
        <f>IF(OR(BART_Rides[[#This Row],[Station Code]]="EM", BART_Rides[[#This Row],[Station Code]]="MT", BART_Rides[[#This Row],[Station Code]]="PL", BART_Rides[[#This Row],[Station Code]]="CC"), "Yes", "No")</f>
        <v>No</v>
      </c>
    </row>
    <row r="8911" spans="6:14">
      <c r="F8911" s="3">
        <v>44346</v>
      </c>
      <c r="G8911" s="1" t="s">
        <v>47</v>
      </c>
      <c r="H8911" s="1" t="s">
        <v>106</v>
      </c>
      <c r="I8911" s="1">
        <v>772</v>
      </c>
      <c r="J8911" s="1">
        <f>MONTH(BART_Rides[[#This Row],[Date]])</f>
        <v>5</v>
      </c>
      <c r="K8911" s="1">
        <f>WEEKDAY(BART_Rides[[#This Row],[Date]],2)</f>
        <v>7</v>
      </c>
      <c r="L8911" s="1" t="str">
        <f>LEFT(BART_Rides[[#This Row],[Lines]],1)</f>
        <v>Y</v>
      </c>
      <c r="M8911" s="1" t="str">
        <f>IF(BART_Rides[[#This Row],[FirstLetter]]="Y","Yes","No")</f>
        <v>Yes</v>
      </c>
      <c r="N8911" s="1" t="str">
        <f>IF(OR(BART_Rides[[#This Row],[Station Code]]="EM", BART_Rides[[#This Row],[Station Code]]="MT", BART_Rides[[#This Row],[Station Code]]="PL", BART_Rides[[#This Row],[Station Code]]="CC"), "Yes", "No")</f>
        <v>No</v>
      </c>
    </row>
    <row r="8912" spans="6:14">
      <c r="F8912" s="3">
        <v>44347</v>
      </c>
      <c r="G8912" s="1" t="s">
        <v>47</v>
      </c>
      <c r="H8912" s="1" t="s">
        <v>106</v>
      </c>
      <c r="I8912" s="1">
        <v>790</v>
      </c>
      <c r="J8912" s="1">
        <f>MONTH(BART_Rides[[#This Row],[Date]])</f>
        <v>5</v>
      </c>
      <c r="K8912" s="1">
        <f>WEEKDAY(BART_Rides[[#This Row],[Date]],2)</f>
        <v>1</v>
      </c>
      <c r="L8912" s="1" t="str">
        <f>LEFT(BART_Rides[[#This Row],[Lines]],1)</f>
        <v>Y</v>
      </c>
      <c r="M8912" s="1" t="str">
        <f>IF(BART_Rides[[#This Row],[FirstLetter]]="Y","Yes","No")</f>
        <v>Yes</v>
      </c>
      <c r="N8912" s="1" t="str">
        <f>IF(OR(BART_Rides[[#This Row],[Station Code]]="EM", BART_Rides[[#This Row],[Station Code]]="MT", BART_Rides[[#This Row],[Station Code]]="PL", BART_Rides[[#This Row],[Station Code]]="CC"), "Yes", "No")</f>
        <v>No</v>
      </c>
    </row>
    <row r="8913" spans="6:14">
      <c r="F8913" s="3">
        <v>44348</v>
      </c>
      <c r="G8913" s="1" t="s">
        <v>47</v>
      </c>
      <c r="H8913" s="1" t="s">
        <v>106</v>
      </c>
      <c r="I8913" s="1">
        <v>1588</v>
      </c>
      <c r="J8913" s="1">
        <f>MONTH(BART_Rides[[#This Row],[Date]])</f>
        <v>6</v>
      </c>
      <c r="K8913" s="1">
        <f>WEEKDAY(BART_Rides[[#This Row],[Date]],2)</f>
        <v>2</v>
      </c>
      <c r="L8913" s="1" t="str">
        <f>LEFT(BART_Rides[[#This Row],[Lines]],1)</f>
        <v>Y</v>
      </c>
      <c r="M8913" s="1" t="str">
        <f>IF(BART_Rides[[#This Row],[FirstLetter]]="Y","Yes","No")</f>
        <v>Yes</v>
      </c>
      <c r="N8913" s="1" t="str">
        <f>IF(OR(BART_Rides[[#This Row],[Station Code]]="EM", BART_Rides[[#This Row],[Station Code]]="MT", BART_Rides[[#This Row],[Station Code]]="PL", BART_Rides[[#This Row],[Station Code]]="CC"), "Yes", "No")</f>
        <v>No</v>
      </c>
    </row>
    <row r="8914" spans="6:14">
      <c r="F8914" s="3">
        <v>44349</v>
      </c>
      <c r="G8914" s="1" t="s">
        <v>47</v>
      </c>
      <c r="H8914" s="1" t="s">
        <v>106</v>
      </c>
      <c r="I8914" s="1">
        <v>1568</v>
      </c>
      <c r="J8914" s="1">
        <f>MONTH(BART_Rides[[#This Row],[Date]])</f>
        <v>6</v>
      </c>
      <c r="K8914" s="1">
        <f>WEEKDAY(BART_Rides[[#This Row],[Date]],2)</f>
        <v>3</v>
      </c>
      <c r="L8914" s="1" t="str">
        <f>LEFT(BART_Rides[[#This Row],[Lines]],1)</f>
        <v>Y</v>
      </c>
      <c r="M8914" s="1" t="str">
        <f>IF(BART_Rides[[#This Row],[FirstLetter]]="Y","Yes","No")</f>
        <v>Yes</v>
      </c>
      <c r="N8914" s="1" t="str">
        <f>IF(OR(BART_Rides[[#This Row],[Station Code]]="EM", BART_Rides[[#This Row],[Station Code]]="MT", BART_Rides[[#This Row],[Station Code]]="PL", BART_Rides[[#This Row],[Station Code]]="CC"), "Yes", "No")</f>
        <v>No</v>
      </c>
    </row>
    <row r="8915" spans="6:14">
      <c r="F8915" s="3">
        <v>44350</v>
      </c>
      <c r="G8915" s="1" t="s">
        <v>47</v>
      </c>
      <c r="H8915" s="1" t="s">
        <v>106</v>
      </c>
      <c r="I8915" s="1">
        <v>1559</v>
      </c>
      <c r="J8915" s="1">
        <f>MONTH(BART_Rides[[#This Row],[Date]])</f>
        <v>6</v>
      </c>
      <c r="K8915" s="1">
        <f>WEEKDAY(BART_Rides[[#This Row],[Date]],2)</f>
        <v>4</v>
      </c>
      <c r="L8915" s="1" t="str">
        <f>LEFT(BART_Rides[[#This Row],[Lines]],1)</f>
        <v>Y</v>
      </c>
      <c r="M8915" s="1" t="str">
        <f>IF(BART_Rides[[#This Row],[FirstLetter]]="Y","Yes","No")</f>
        <v>Yes</v>
      </c>
      <c r="N8915" s="1" t="str">
        <f>IF(OR(BART_Rides[[#This Row],[Station Code]]="EM", BART_Rides[[#This Row],[Station Code]]="MT", BART_Rides[[#This Row],[Station Code]]="PL", BART_Rides[[#This Row],[Station Code]]="CC"), "Yes", "No")</f>
        <v>No</v>
      </c>
    </row>
    <row r="8916" spans="6:14">
      <c r="F8916" s="3">
        <v>44351</v>
      </c>
      <c r="G8916" s="1" t="s">
        <v>47</v>
      </c>
      <c r="H8916" s="1" t="s">
        <v>106</v>
      </c>
      <c r="I8916" s="1">
        <v>1756</v>
      </c>
      <c r="J8916" s="1">
        <f>MONTH(BART_Rides[[#This Row],[Date]])</f>
        <v>6</v>
      </c>
      <c r="K8916" s="1">
        <f>WEEKDAY(BART_Rides[[#This Row],[Date]],2)</f>
        <v>5</v>
      </c>
      <c r="L8916" s="1" t="str">
        <f>LEFT(BART_Rides[[#This Row],[Lines]],1)</f>
        <v>Y</v>
      </c>
      <c r="M8916" s="1" t="str">
        <f>IF(BART_Rides[[#This Row],[FirstLetter]]="Y","Yes","No")</f>
        <v>Yes</v>
      </c>
      <c r="N8916" s="1" t="str">
        <f>IF(OR(BART_Rides[[#This Row],[Station Code]]="EM", BART_Rides[[#This Row],[Station Code]]="MT", BART_Rides[[#This Row],[Station Code]]="PL", BART_Rides[[#This Row],[Station Code]]="CC"), "Yes", "No")</f>
        <v>No</v>
      </c>
    </row>
    <row r="8917" spans="6:14">
      <c r="F8917" s="3">
        <v>44352</v>
      </c>
      <c r="G8917" s="1" t="s">
        <v>47</v>
      </c>
      <c r="H8917" s="1" t="s">
        <v>106</v>
      </c>
      <c r="I8917" s="1">
        <v>1061</v>
      </c>
      <c r="J8917" s="1">
        <f>MONTH(BART_Rides[[#This Row],[Date]])</f>
        <v>6</v>
      </c>
      <c r="K8917" s="1">
        <f>WEEKDAY(BART_Rides[[#This Row],[Date]],2)</f>
        <v>6</v>
      </c>
      <c r="L8917" s="1" t="str">
        <f>LEFT(BART_Rides[[#This Row],[Lines]],1)</f>
        <v>Y</v>
      </c>
      <c r="M8917" s="1" t="str">
        <f>IF(BART_Rides[[#This Row],[FirstLetter]]="Y","Yes","No")</f>
        <v>Yes</v>
      </c>
      <c r="N8917" s="1" t="str">
        <f>IF(OR(BART_Rides[[#This Row],[Station Code]]="EM", BART_Rides[[#This Row],[Station Code]]="MT", BART_Rides[[#This Row],[Station Code]]="PL", BART_Rides[[#This Row],[Station Code]]="CC"), "Yes", "No")</f>
        <v>No</v>
      </c>
    </row>
    <row r="8918" spans="6:14">
      <c r="F8918" s="3">
        <v>44353</v>
      </c>
      <c r="G8918" s="1" t="s">
        <v>47</v>
      </c>
      <c r="H8918" s="1" t="s">
        <v>106</v>
      </c>
      <c r="I8918" s="1">
        <v>796</v>
      </c>
      <c r="J8918" s="1">
        <f>MONTH(BART_Rides[[#This Row],[Date]])</f>
        <v>6</v>
      </c>
      <c r="K8918" s="1">
        <f>WEEKDAY(BART_Rides[[#This Row],[Date]],2)</f>
        <v>7</v>
      </c>
      <c r="L8918" s="1" t="str">
        <f>LEFT(BART_Rides[[#This Row],[Lines]],1)</f>
        <v>Y</v>
      </c>
      <c r="M8918" s="1" t="str">
        <f>IF(BART_Rides[[#This Row],[FirstLetter]]="Y","Yes","No")</f>
        <v>Yes</v>
      </c>
      <c r="N8918" s="1" t="str">
        <f>IF(OR(BART_Rides[[#This Row],[Station Code]]="EM", BART_Rides[[#This Row],[Station Code]]="MT", BART_Rides[[#This Row],[Station Code]]="PL", BART_Rides[[#This Row],[Station Code]]="CC"), "Yes", "No")</f>
        <v>No</v>
      </c>
    </row>
    <row r="8919" spans="6:14">
      <c r="F8919" s="3">
        <v>44354</v>
      </c>
      <c r="G8919" s="1" t="s">
        <v>47</v>
      </c>
      <c r="H8919" s="1" t="s">
        <v>106</v>
      </c>
      <c r="I8919" s="1">
        <v>1499</v>
      </c>
      <c r="J8919" s="1">
        <f>MONTH(BART_Rides[[#This Row],[Date]])</f>
        <v>6</v>
      </c>
      <c r="K8919" s="1">
        <f>WEEKDAY(BART_Rides[[#This Row],[Date]],2)</f>
        <v>1</v>
      </c>
      <c r="L8919" s="1" t="str">
        <f>LEFT(BART_Rides[[#This Row],[Lines]],1)</f>
        <v>Y</v>
      </c>
      <c r="M8919" s="1" t="str">
        <f>IF(BART_Rides[[#This Row],[FirstLetter]]="Y","Yes","No")</f>
        <v>Yes</v>
      </c>
      <c r="N8919" s="1" t="str">
        <f>IF(OR(BART_Rides[[#This Row],[Station Code]]="EM", BART_Rides[[#This Row],[Station Code]]="MT", BART_Rides[[#This Row],[Station Code]]="PL", BART_Rides[[#This Row],[Station Code]]="CC"), "Yes", "No")</f>
        <v>No</v>
      </c>
    </row>
    <row r="8920" spans="6:14">
      <c r="F8920" s="3">
        <v>44355</v>
      </c>
      <c r="G8920" s="1" t="s">
        <v>47</v>
      </c>
      <c r="H8920" s="1" t="s">
        <v>106</v>
      </c>
      <c r="I8920" s="1">
        <v>1638</v>
      </c>
      <c r="J8920" s="1">
        <f>MONTH(BART_Rides[[#This Row],[Date]])</f>
        <v>6</v>
      </c>
      <c r="K8920" s="1">
        <f>WEEKDAY(BART_Rides[[#This Row],[Date]],2)</f>
        <v>2</v>
      </c>
      <c r="L8920" s="1" t="str">
        <f>LEFT(BART_Rides[[#This Row],[Lines]],1)</f>
        <v>Y</v>
      </c>
      <c r="M8920" s="1" t="str">
        <f>IF(BART_Rides[[#This Row],[FirstLetter]]="Y","Yes","No")</f>
        <v>Yes</v>
      </c>
      <c r="N8920" s="1" t="str">
        <f>IF(OR(BART_Rides[[#This Row],[Station Code]]="EM", BART_Rides[[#This Row],[Station Code]]="MT", BART_Rides[[#This Row],[Station Code]]="PL", BART_Rides[[#This Row],[Station Code]]="CC"), "Yes", "No")</f>
        <v>No</v>
      </c>
    </row>
    <row r="8921" spans="6:14">
      <c r="F8921" s="3">
        <v>44356</v>
      </c>
      <c r="G8921" s="1" t="s">
        <v>47</v>
      </c>
      <c r="H8921" s="1" t="s">
        <v>106</v>
      </c>
      <c r="I8921" s="1">
        <v>1664</v>
      </c>
      <c r="J8921" s="1">
        <f>MONTH(BART_Rides[[#This Row],[Date]])</f>
        <v>6</v>
      </c>
      <c r="K8921" s="1">
        <f>WEEKDAY(BART_Rides[[#This Row],[Date]],2)</f>
        <v>3</v>
      </c>
      <c r="L8921" s="1" t="str">
        <f>LEFT(BART_Rides[[#This Row],[Lines]],1)</f>
        <v>Y</v>
      </c>
      <c r="M8921" s="1" t="str">
        <f>IF(BART_Rides[[#This Row],[FirstLetter]]="Y","Yes","No")</f>
        <v>Yes</v>
      </c>
      <c r="N8921" s="1" t="str">
        <f>IF(OR(BART_Rides[[#This Row],[Station Code]]="EM", BART_Rides[[#This Row],[Station Code]]="MT", BART_Rides[[#This Row],[Station Code]]="PL", BART_Rides[[#This Row],[Station Code]]="CC"), "Yes", "No")</f>
        <v>No</v>
      </c>
    </row>
    <row r="8922" spans="6:14">
      <c r="F8922" s="3">
        <v>44357</v>
      </c>
      <c r="G8922" s="1" t="s">
        <v>47</v>
      </c>
      <c r="H8922" s="1" t="s">
        <v>106</v>
      </c>
      <c r="I8922" s="1">
        <v>1631</v>
      </c>
      <c r="J8922" s="1">
        <f>MONTH(BART_Rides[[#This Row],[Date]])</f>
        <v>6</v>
      </c>
      <c r="K8922" s="1">
        <f>WEEKDAY(BART_Rides[[#This Row],[Date]],2)</f>
        <v>4</v>
      </c>
      <c r="L8922" s="1" t="str">
        <f>LEFT(BART_Rides[[#This Row],[Lines]],1)</f>
        <v>Y</v>
      </c>
      <c r="M8922" s="1" t="str">
        <f>IF(BART_Rides[[#This Row],[FirstLetter]]="Y","Yes","No")</f>
        <v>Yes</v>
      </c>
      <c r="N8922" s="1" t="str">
        <f>IF(OR(BART_Rides[[#This Row],[Station Code]]="EM", BART_Rides[[#This Row],[Station Code]]="MT", BART_Rides[[#This Row],[Station Code]]="PL", BART_Rides[[#This Row],[Station Code]]="CC"), "Yes", "No")</f>
        <v>No</v>
      </c>
    </row>
    <row r="8923" spans="6:14">
      <c r="F8923" s="3">
        <v>44358</v>
      </c>
      <c r="G8923" s="1" t="s">
        <v>47</v>
      </c>
      <c r="H8923" s="1" t="s">
        <v>106</v>
      </c>
      <c r="I8923" s="1">
        <v>1588</v>
      </c>
      <c r="J8923" s="1">
        <f>MONTH(BART_Rides[[#This Row],[Date]])</f>
        <v>6</v>
      </c>
      <c r="K8923" s="1">
        <f>WEEKDAY(BART_Rides[[#This Row],[Date]],2)</f>
        <v>5</v>
      </c>
      <c r="L8923" s="1" t="str">
        <f>LEFT(BART_Rides[[#This Row],[Lines]],1)</f>
        <v>Y</v>
      </c>
      <c r="M8923" s="1" t="str">
        <f>IF(BART_Rides[[#This Row],[FirstLetter]]="Y","Yes","No")</f>
        <v>Yes</v>
      </c>
      <c r="N8923" s="1" t="str">
        <f>IF(OR(BART_Rides[[#This Row],[Station Code]]="EM", BART_Rides[[#This Row],[Station Code]]="MT", BART_Rides[[#This Row],[Station Code]]="PL", BART_Rides[[#This Row],[Station Code]]="CC"), "Yes", "No")</f>
        <v>No</v>
      </c>
    </row>
    <row r="8924" spans="6:14">
      <c r="F8924" s="3">
        <v>44359</v>
      </c>
      <c r="G8924" s="1" t="s">
        <v>47</v>
      </c>
      <c r="H8924" s="1" t="s">
        <v>106</v>
      </c>
      <c r="I8924" s="1">
        <v>1101</v>
      </c>
      <c r="J8924" s="1">
        <f>MONTH(BART_Rides[[#This Row],[Date]])</f>
        <v>6</v>
      </c>
      <c r="K8924" s="1">
        <f>WEEKDAY(BART_Rides[[#This Row],[Date]],2)</f>
        <v>6</v>
      </c>
      <c r="L8924" s="1" t="str">
        <f>LEFT(BART_Rides[[#This Row],[Lines]],1)</f>
        <v>Y</v>
      </c>
      <c r="M8924" s="1" t="str">
        <f>IF(BART_Rides[[#This Row],[FirstLetter]]="Y","Yes","No")</f>
        <v>Yes</v>
      </c>
      <c r="N8924" s="1" t="str">
        <f>IF(OR(BART_Rides[[#This Row],[Station Code]]="EM", BART_Rides[[#This Row],[Station Code]]="MT", BART_Rides[[#This Row],[Station Code]]="PL", BART_Rides[[#This Row],[Station Code]]="CC"), "Yes", "No")</f>
        <v>No</v>
      </c>
    </row>
    <row r="8925" spans="6:14">
      <c r="F8925" s="3">
        <v>44360</v>
      </c>
      <c r="G8925" s="1" t="s">
        <v>47</v>
      </c>
      <c r="H8925" s="1" t="s">
        <v>106</v>
      </c>
      <c r="I8925" s="1">
        <v>815</v>
      </c>
      <c r="J8925" s="1">
        <f>MONTH(BART_Rides[[#This Row],[Date]])</f>
        <v>6</v>
      </c>
      <c r="K8925" s="1">
        <f>WEEKDAY(BART_Rides[[#This Row],[Date]],2)</f>
        <v>7</v>
      </c>
      <c r="L8925" s="1" t="str">
        <f>LEFT(BART_Rides[[#This Row],[Lines]],1)</f>
        <v>Y</v>
      </c>
      <c r="M8925" s="1" t="str">
        <f>IF(BART_Rides[[#This Row],[FirstLetter]]="Y","Yes","No")</f>
        <v>Yes</v>
      </c>
      <c r="N8925" s="1" t="str">
        <f>IF(OR(BART_Rides[[#This Row],[Station Code]]="EM", BART_Rides[[#This Row],[Station Code]]="MT", BART_Rides[[#This Row],[Station Code]]="PL", BART_Rides[[#This Row],[Station Code]]="CC"), "Yes", "No")</f>
        <v>No</v>
      </c>
    </row>
    <row r="8926" spans="6:14">
      <c r="F8926" s="3">
        <v>44361</v>
      </c>
      <c r="G8926" s="1" t="s">
        <v>47</v>
      </c>
      <c r="H8926" s="1" t="s">
        <v>106</v>
      </c>
      <c r="I8926" s="1">
        <v>1528</v>
      </c>
      <c r="J8926" s="1">
        <f>MONTH(BART_Rides[[#This Row],[Date]])</f>
        <v>6</v>
      </c>
      <c r="K8926" s="1">
        <f>WEEKDAY(BART_Rides[[#This Row],[Date]],2)</f>
        <v>1</v>
      </c>
      <c r="L8926" s="1" t="str">
        <f>LEFT(BART_Rides[[#This Row],[Lines]],1)</f>
        <v>Y</v>
      </c>
      <c r="M8926" s="1" t="str">
        <f>IF(BART_Rides[[#This Row],[FirstLetter]]="Y","Yes","No")</f>
        <v>Yes</v>
      </c>
      <c r="N8926" s="1" t="str">
        <f>IF(OR(BART_Rides[[#This Row],[Station Code]]="EM", BART_Rides[[#This Row],[Station Code]]="MT", BART_Rides[[#This Row],[Station Code]]="PL", BART_Rides[[#This Row],[Station Code]]="CC"), "Yes", "No")</f>
        <v>No</v>
      </c>
    </row>
    <row r="8927" spans="6:14">
      <c r="F8927" s="3">
        <v>44362</v>
      </c>
      <c r="G8927" s="1" t="s">
        <v>47</v>
      </c>
      <c r="H8927" s="1" t="s">
        <v>106</v>
      </c>
      <c r="I8927" s="1">
        <v>1684</v>
      </c>
      <c r="J8927" s="1">
        <f>MONTH(BART_Rides[[#This Row],[Date]])</f>
        <v>6</v>
      </c>
      <c r="K8927" s="1">
        <f>WEEKDAY(BART_Rides[[#This Row],[Date]],2)</f>
        <v>2</v>
      </c>
      <c r="L8927" s="1" t="str">
        <f>LEFT(BART_Rides[[#This Row],[Lines]],1)</f>
        <v>Y</v>
      </c>
      <c r="M8927" s="1" t="str">
        <f>IF(BART_Rides[[#This Row],[FirstLetter]]="Y","Yes","No")</f>
        <v>Yes</v>
      </c>
      <c r="N8927" s="1" t="str">
        <f>IF(OR(BART_Rides[[#This Row],[Station Code]]="EM", BART_Rides[[#This Row],[Station Code]]="MT", BART_Rides[[#This Row],[Station Code]]="PL", BART_Rides[[#This Row],[Station Code]]="CC"), "Yes", "No")</f>
        <v>No</v>
      </c>
    </row>
    <row r="8928" spans="6:14">
      <c r="F8928" s="3">
        <v>44363</v>
      </c>
      <c r="G8928" s="1" t="s">
        <v>47</v>
      </c>
      <c r="H8928" s="1" t="s">
        <v>106</v>
      </c>
      <c r="I8928" s="1">
        <v>1681</v>
      </c>
      <c r="J8928" s="1">
        <f>MONTH(BART_Rides[[#This Row],[Date]])</f>
        <v>6</v>
      </c>
      <c r="K8928" s="1">
        <f>WEEKDAY(BART_Rides[[#This Row],[Date]],2)</f>
        <v>3</v>
      </c>
      <c r="L8928" s="1" t="str">
        <f>LEFT(BART_Rides[[#This Row],[Lines]],1)</f>
        <v>Y</v>
      </c>
      <c r="M8928" s="1" t="str">
        <f>IF(BART_Rides[[#This Row],[FirstLetter]]="Y","Yes","No")</f>
        <v>Yes</v>
      </c>
      <c r="N8928" s="1" t="str">
        <f>IF(OR(BART_Rides[[#This Row],[Station Code]]="EM", BART_Rides[[#This Row],[Station Code]]="MT", BART_Rides[[#This Row],[Station Code]]="PL", BART_Rides[[#This Row],[Station Code]]="CC"), "Yes", "No")</f>
        <v>No</v>
      </c>
    </row>
    <row r="8929" spans="6:14">
      <c r="F8929" s="3">
        <v>44364</v>
      </c>
      <c r="G8929" s="1" t="s">
        <v>47</v>
      </c>
      <c r="H8929" s="1" t="s">
        <v>106</v>
      </c>
      <c r="I8929" s="1">
        <v>1778</v>
      </c>
      <c r="J8929" s="1">
        <f>MONTH(BART_Rides[[#This Row],[Date]])</f>
        <v>6</v>
      </c>
      <c r="K8929" s="1">
        <f>WEEKDAY(BART_Rides[[#This Row],[Date]],2)</f>
        <v>4</v>
      </c>
      <c r="L8929" s="1" t="str">
        <f>LEFT(BART_Rides[[#This Row],[Lines]],1)</f>
        <v>Y</v>
      </c>
      <c r="M8929" s="1" t="str">
        <f>IF(BART_Rides[[#This Row],[FirstLetter]]="Y","Yes","No")</f>
        <v>Yes</v>
      </c>
      <c r="N8929" s="1" t="str">
        <f>IF(OR(BART_Rides[[#This Row],[Station Code]]="EM", BART_Rides[[#This Row],[Station Code]]="MT", BART_Rides[[#This Row],[Station Code]]="PL", BART_Rides[[#This Row],[Station Code]]="CC"), "Yes", "No")</f>
        <v>No</v>
      </c>
    </row>
    <row r="8930" spans="6:14">
      <c r="F8930" s="3">
        <v>44365</v>
      </c>
      <c r="G8930" s="1" t="s">
        <v>47</v>
      </c>
      <c r="H8930" s="1" t="s">
        <v>106</v>
      </c>
      <c r="I8930" s="1">
        <v>1677</v>
      </c>
      <c r="J8930" s="1">
        <f>MONTH(BART_Rides[[#This Row],[Date]])</f>
        <v>6</v>
      </c>
      <c r="K8930" s="1">
        <f>WEEKDAY(BART_Rides[[#This Row],[Date]],2)</f>
        <v>5</v>
      </c>
      <c r="L8930" s="1" t="str">
        <f>LEFT(BART_Rides[[#This Row],[Lines]],1)</f>
        <v>Y</v>
      </c>
      <c r="M8930" s="1" t="str">
        <f>IF(BART_Rides[[#This Row],[FirstLetter]]="Y","Yes","No")</f>
        <v>Yes</v>
      </c>
      <c r="N8930" s="1" t="str">
        <f>IF(OR(BART_Rides[[#This Row],[Station Code]]="EM", BART_Rides[[#This Row],[Station Code]]="MT", BART_Rides[[#This Row],[Station Code]]="PL", BART_Rides[[#This Row],[Station Code]]="CC"), "Yes", "No")</f>
        <v>No</v>
      </c>
    </row>
    <row r="8931" spans="6:14">
      <c r="F8931" s="3">
        <v>44366</v>
      </c>
      <c r="G8931" s="1" t="s">
        <v>47</v>
      </c>
      <c r="H8931" s="1" t="s">
        <v>106</v>
      </c>
      <c r="I8931" s="1">
        <v>1185</v>
      </c>
      <c r="J8931" s="1">
        <f>MONTH(BART_Rides[[#This Row],[Date]])</f>
        <v>6</v>
      </c>
      <c r="K8931" s="1">
        <f>WEEKDAY(BART_Rides[[#This Row],[Date]],2)</f>
        <v>6</v>
      </c>
      <c r="L8931" s="1" t="str">
        <f>LEFT(BART_Rides[[#This Row],[Lines]],1)</f>
        <v>Y</v>
      </c>
      <c r="M8931" s="1" t="str">
        <f>IF(BART_Rides[[#This Row],[FirstLetter]]="Y","Yes","No")</f>
        <v>Yes</v>
      </c>
      <c r="N8931" s="1" t="str">
        <f>IF(OR(BART_Rides[[#This Row],[Station Code]]="EM", BART_Rides[[#This Row],[Station Code]]="MT", BART_Rides[[#This Row],[Station Code]]="PL", BART_Rides[[#This Row],[Station Code]]="CC"), "Yes", "No")</f>
        <v>No</v>
      </c>
    </row>
    <row r="8932" spans="6:14">
      <c r="F8932" s="3">
        <v>44367</v>
      </c>
      <c r="G8932" s="1" t="s">
        <v>47</v>
      </c>
      <c r="H8932" s="1" t="s">
        <v>106</v>
      </c>
      <c r="I8932" s="1">
        <v>828</v>
      </c>
      <c r="J8932" s="1">
        <f>MONTH(BART_Rides[[#This Row],[Date]])</f>
        <v>6</v>
      </c>
      <c r="K8932" s="1">
        <f>WEEKDAY(BART_Rides[[#This Row],[Date]],2)</f>
        <v>7</v>
      </c>
      <c r="L8932" s="1" t="str">
        <f>LEFT(BART_Rides[[#This Row],[Lines]],1)</f>
        <v>Y</v>
      </c>
      <c r="M8932" s="1" t="str">
        <f>IF(BART_Rides[[#This Row],[FirstLetter]]="Y","Yes","No")</f>
        <v>Yes</v>
      </c>
      <c r="N8932" s="1" t="str">
        <f>IF(OR(BART_Rides[[#This Row],[Station Code]]="EM", BART_Rides[[#This Row],[Station Code]]="MT", BART_Rides[[#This Row],[Station Code]]="PL", BART_Rides[[#This Row],[Station Code]]="CC"), "Yes", "No")</f>
        <v>No</v>
      </c>
    </row>
    <row r="8933" spans="6:14">
      <c r="F8933" s="3">
        <v>44368</v>
      </c>
      <c r="G8933" s="1" t="s">
        <v>47</v>
      </c>
      <c r="H8933" s="1" t="s">
        <v>106</v>
      </c>
      <c r="I8933" s="1">
        <v>1579</v>
      </c>
      <c r="J8933" s="1">
        <f>MONTH(BART_Rides[[#This Row],[Date]])</f>
        <v>6</v>
      </c>
      <c r="K8933" s="1">
        <f>WEEKDAY(BART_Rides[[#This Row],[Date]],2)</f>
        <v>1</v>
      </c>
      <c r="L8933" s="1" t="str">
        <f>LEFT(BART_Rides[[#This Row],[Lines]],1)</f>
        <v>Y</v>
      </c>
      <c r="M8933" s="1" t="str">
        <f>IF(BART_Rides[[#This Row],[FirstLetter]]="Y","Yes","No")</f>
        <v>Yes</v>
      </c>
      <c r="N8933" s="1" t="str">
        <f>IF(OR(BART_Rides[[#This Row],[Station Code]]="EM", BART_Rides[[#This Row],[Station Code]]="MT", BART_Rides[[#This Row],[Station Code]]="PL", BART_Rides[[#This Row],[Station Code]]="CC"), "Yes", "No")</f>
        <v>No</v>
      </c>
    </row>
    <row r="8934" spans="6:14">
      <c r="F8934" s="3">
        <v>44369</v>
      </c>
      <c r="G8934" s="1" t="s">
        <v>47</v>
      </c>
      <c r="H8934" s="1" t="s">
        <v>106</v>
      </c>
      <c r="I8934" s="1">
        <v>1702</v>
      </c>
      <c r="J8934" s="1">
        <f>MONTH(BART_Rides[[#This Row],[Date]])</f>
        <v>6</v>
      </c>
      <c r="K8934" s="1">
        <f>WEEKDAY(BART_Rides[[#This Row],[Date]],2)</f>
        <v>2</v>
      </c>
      <c r="L8934" s="1" t="str">
        <f>LEFT(BART_Rides[[#This Row],[Lines]],1)</f>
        <v>Y</v>
      </c>
      <c r="M8934" s="1" t="str">
        <f>IF(BART_Rides[[#This Row],[FirstLetter]]="Y","Yes","No")</f>
        <v>Yes</v>
      </c>
      <c r="N8934" s="1" t="str">
        <f>IF(OR(BART_Rides[[#This Row],[Station Code]]="EM", BART_Rides[[#This Row],[Station Code]]="MT", BART_Rides[[#This Row],[Station Code]]="PL", BART_Rides[[#This Row],[Station Code]]="CC"), "Yes", "No")</f>
        <v>No</v>
      </c>
    </row>
    <row r="8935" spans="6:14">
      <c r="F8935" s="3">
        <v>44370</v>
      </c>
      <c r="G8935" s="1" t="s">
        <v>47</v>
      </c>
      <c r="H8935" s="1" t="s">
        <v>106</v>
      </c>
      <c r="I8935" s="1">
        <v>1690</v>
      </c>
      <c r="J8935" s="1">
        <f>MONTH(BART_Rides[[#This Row],[Date]])</f>
        <v>6</v>
      </c>
      <c r="K8935" s="1">
        <f>WEEKDAY(BART_Rides[[#This Row],[Date]],2)</f>
        <v>3</v>
      </c>
      <c r="L8935" s="1" t="str">
        <f>LEFT(BART_Rides[[#This Row],[Lines]],1)</f>
        <v>Y</v>
      </c>
      <c r="M8935" s="1" t="str">
        <f>IF(BART_Rides[[#This Row],[FirstLetter]]="Y","Yes","No")</f>
        <v>Yes</v>
      </c>
      <c r="N8935" s="1" t="str">
        <f>IF(OR(BART_Rides[[#This Row],[Station Code]]="EM", BART_Rides[[#This Row],[Station Code]]="MT", BART_Rides[[#This Row],[Station Code]]="PL", BART_Rides[[#This Row],[Station Code]]="CC"), "Yes", "No")</f>
        <v>No</v>
      </c>
    </row>
    <row r="8936" spans="6:14">
      <c r="F8936" s="3">
        <v>44371</v>
      </c>
      <c r="G8936" s="1" t="s">
        <v>47</v>
      </c>
      <c r="H8936" s="1" t="s">
        <v>106</v>
      </c>
      <c r="I8936" s="1">
        <v>1795</v>
      </c>
      <c r="J8936" s="1">
        <f>MONTH(BART_Rides[[#This Row],[Date]])</f>
        <v>6</v>
      </c>
      <c r="K8936" s="1">
        <f>WEEKDAY(BART_Rides[[#This Row],[Date]],2)</f>
        <v>4</v>
      </c>
      <c r="L8936" s="1" t="str">
        <f>LEFT(BART_Rides[[#This Row],[Lines]],1)</f>
        <v>Y</v>
      </c>
      <c r="M8936" s="1" t="str">
        <f>IF(BART_Rides[[#This Row],[FirstLetter]]="Y","Yes","No")</f>
        <v>Yes</v>
      </c>
      <c r="N8936" s="1" t="str">
        <f>IF(OR(BART_Rides[[#This Row],[Station Code]]="EM", BART_Rides[[#This Row],[Station Code]]="MT", BART_Rides[[#This Row],[Station Code]]="PL", BART_Rides[[#This Row],[Station Code]]="CC"), "Yes", "No")</f>
        <v>No</v>
      </c>
    </row>
    <row r="8937" spans="6:14">
      <c r="F8937" s="3">
        <v>44372</v>
      </c>
      <c r="G8937" s="1" t="s">
        <v>47</v>
      </c>
      <c r="H8937" s="1" t="s">
        <v>106</v>
      </c>
      <c r="I8937" s="1">
        <v>1983</v>
      </c>
      <c r="J8937" s="1">
        <f>MONTH(BART_Rides[[#This Row],[Date]])</f>
        <v>6</v>
      </c>
      <c r="K8937" s="1">
        <f>WEEKDAY(BART_Rides[[#This Row],[Date]],2)</f>
        <v>5</v>
      </c>
      <c r="L8937" s="1" t="str">
        <f>LEFT(BART_Rides[[#This Row],[Lines]],1)</f>
        <v>Y</v>
      </c>
      <c r="M8937" s="1" t="str">
        <f>IF(BART_Rides[[#This Row],[FirstLetter]]="Y","Yes","No")</f>
        <v>Yes</v>
      </c>
      <c r="N8937" s="1" t="str">
        <f>IF(OR(BART_Rides[[#This Row],[Station Code]]="EM", BART_Rides[[#This Row],[Station Code]]="MT", BART_Rides[[#This Row],[Station Code]]="PL", BART_Rides[[#This Row],[Station Code]]="CC"), "Yes", "No")</f>
        <v>No</v>
      </c>
    </row>
    <row r="8938" spans="6:14">
      <c r="F8938" s="3">
        <v>44373</v>
      </c>
      <c r="G8938" s="1" t="s">
        <v>47</v>
      </c>
      <c r="H8938" s="1" t="s">
        <v>106</v>
      </c>
      <c r="I8938" s="1">
        <v>1420</v>
      </c>
      <c r="J8938" s="1">
        <f>MONTH(BART_Rides[[#This Row],[Date]])</f>
        <v>6</v>
      </c>
      <c r="K8938" s="1">
        <f>WEEKDAY(BART_Rides[[#This Row],[Date]],2)</f>
        <v>6</v>
      </c>
      <c r="L8938" s="1" t="str">
        <f>LEFT(BART_Rides[[#This Row],[Lines]],1)</f>
        <v>Y</v>
      </c>
      <c r="M8938" s="1" t="str">
        <f>IF(BART_Rides[[#This Row],[FirstLetter]]="Y","Yes","No")</f>
        <v>Yes</v>
      </c>
      <c r="N8938" s="1" t="str">
        <f>IF(OR(BART_Rides[[#This Row],[Station Code]]="EM", BART_Rides[[#This Row],[Station Code]]="MT", BART_Rides[[#This Row],[Station Code]]="PL", BART_Rides[[#This Row],[Station Code]]="CC"), "Yes", "No")</f>
        <v>No</v>
      </c>
    </row>
    <row r="8939" spans="6:14">
      <c r="F8939" s="3">
        <v>44374</v>
      </c>
      <c r="G8939" s="1" t="s">
        <v>47</v>
      </c>
      <c r="H8939" s="1" t="s">
        <v>106</v>
      </c>
      <c r="I8939" s="1">
        <v>1009</v>
      </c>
      <c r="J8939" s="1">
        <f>MONTH(BART_Rides[[#This Row],[Date]])</f>
        <v>6</v>
      </c>
      <c r="K8939" s="1">
        <f>WEEKDAY(BART_Rides[[#This Row],[Date]],2)</f>
        <v>7</v>
      </c>
      <c r="L8939" s="1" t="str">
        <f>LEFT(BART_Rides[[#This Row],[Lines]],1)</f>
        <v>Y</v>
      </c>
      <c r="M8939" s="1" t="str">
        <f>IF(BART_Rides[[#This Row],[FirstLetter]]="Y","Yes","No")</f>
        <v>Yes</v>
      </c>
      <c r="N8939" s="1" t="str">
        <f>IF(OR(BART_Rides[[#This Row],[Station Code]]="EM", BART_Rides[[#This Row],[Station Code]]="MT", BART_Rides[[#This Row],[Station Code]]="PL", BART_Rides[[#This Row],[Station Code]]="CC"), "Yes", "No")</f>
        <v>No</v>
      </c>
    </row>
    <row r="8940" spans="6:14">
      <c r="F8940" s="3">
        <v>44375</v>
      </c>
      <c r="G8940" s="1" t="s">
        <v>47</v>
      </c>
      <c r="H8940" s="1" t="s">
        <v>106</v>
      </c>
      <c r="I8940" s="1">
        <v>1525</v>
      </c>
      <c r="J8940" s="1">
        <f>MONTH(BART_Rides[[#This Row],[Date]])</f>
        <v>6</v>
      </c>
      <c r="K8940" s="1">
        <f>WEEKDAY(BART_Rides[[#This Row],[Date]],2)</f>
        <v>1</v>
      </c>
      <c r="L8940" s="1" t="str">
        <f>LEFT(BART_Rides[[#This Row],[Lines]],1)</f>
        <v>Y</v>
      </c>
      <c r="M8940" s="1" t="str">
        <f>IF(BART_Rides[[#This Row],[FirstLetter]]="Y","Yes","No")</f>
        <v>Yes</v>
      </c>
      <c r="N8940" s="1" t="str">
        <f>IF(OR(BART_Rides[[#This Row],[Station Code]]="EM", BART_Rides[[#This Row],[Station Code]]="MT", BART_Rides[[#This Row],[Station Code]]="PL", BART_Rides[[#This Row],[Station Code]]="CC"), "Yes", "No")</f>
        <v>No</v>
      </c>
    </row>
    <row r="8941" spans="6:14">
      <c r="F8941" s="3">
        <v>44376</v>
      </c>
      <c r="G8941" s="1" t="s">
        <v>47</v>
      </c>
      <c r="H8941" s="1" t="s">
        <v>106</v>
      </c>
      <c r="I8941" s="1">
        <v>1790</v>
      </c>
      <c r="J8941" s="1">
        <f>MONTH(BART_Rides[[#This Row],[Date]])</f>
        <v>6</v>
      </c>
      <c r="K8941" s="1">
        <f>WEEKDAY(BART_Rides[[#This Row],[Date]],2)</f>
        <v>2</v>
      </c>
      <c r="L8941" s="1" t="str">
        <f>LEFT(BART_Rides[[#This Row],[Lines]],1)</f>
        <v>Y</v>
      </c>
      <c r="M8941" s="1" t="str">
        <f>IF(BART_Rides[[#This Row],[FirstLetter]]="Y","Yes","No")</f>
        <v>Yes</v>
      </c>
      <c r="N8941" s="1" t="str">
        <f>IF(OR(BART_Rides[[#This Row],[Station Code]]="EM", BART_Rides[[#This Row],[Station Code]]="MT", BART_Rides[[#This Row],[Station Code]]="PL", BART_Rides[[#This Row],[Station Code]]="CC"), "Yes", "No")</f>
        <v>No</v>
      </c>
    </row>
    <row r="8942" spans="6:14">
      <c r="F8942" s="3">
        <v>44377</v>
      </c>
      <c r="G8942" s="1" t="s">
        <v>47</v>
      </c>
      <c r="H8942" s="1" t="s">
        <v>106</v>
      </c>
      <c r="I8942" s="1">
        <v>1758</v>
      </c>
      <c r="J8942" s="1">
        <f>MONTH(BART_Rides[[#This Row],[Date]])</f>
        <v>6</v>
      </c>
      <c r="K8942" s="1">
        <f>WEEKDAY(BART_Rides[[#This Row],[Date]],2)</f>
        <v>3</v>
      </c>
      <c r="L8942" s="1" t="str">
        <f>LEFT(BART_Rides[[#This Row],[Lines]],1)</f>
        <v>Y</v>
      </c>
      <c r="M8942" s="1" t="str">
        <f>IF(BART_Rides[[#This Row],[FirstLetter]]="Y","Yes","No")</f>
        <v>Yes</v>
      </c>
      <c r="N8942" s="1" t="str">
        <f>IF(OR(BART_Rides[[#This Row],[Station Code]]="EM", BART_Rides[[#This Row],[Station Code]]="MT", BART_Rides[[#This Row],[Station Code]]="PL", BART_Rides[[#This Row],[Station Code]]="CC"), "Yes", "No")</f>
        <v>No</v>
      </c>
    </row>
    <row r="8943" spans="6:14">
      <c r="F8943" s="3">
        <v>44378</v>
      </c>
      <c r="G8943" s="1" t="s">
        <v>47</v>
      </c>
      <c r="H8943" s="1" t="s">
        <v>106</v>
      </c>
      <c r="I8943" s="1">
        <v>1756</v>
      </c>
      <c r="J8943" s="1">
        <f>MONTH(BART_Rides[[#This Row],[Date]])</f>
        <v>7</v>
      </c>
      <c r="K8943" s="1">
        <f>WEEKDAY(BART_Rides[[#This Row],[Date]],2)</f>
        <v>4</v>
      </c>
      <c r="L8943" s="1" t="str">
        <f>LEFT(BART_Rides[[#This Row],[Lines]],1)</f>
        <v>Y</v>
      </c>
      <c r="M8943" s="1" t="str">
        <f>IF(BART_Rides[[#This Row],[FirstLetter]]="Y","Yes","No")</f>
        <v>Yes</v>
      </c>
      <c r="N8943" s="1" t="str">
        <f>IF(OR(BART_Rides[[#This Row],[Station Code]]="EM", BART_Rides[[#This Row],[Station Code]]="MT", BART_Rides[[#This Row],[Station Code]]="PL", BART_Rides[[#This Row],[Station Code]]="CC"), "Yes", "No")</f>
        <v>No</v>
      </c>
    </row>
    <row r="8944" spans="6:14">
      <c r="F8944" s="3">
        <v>44379</v>
      </c>
      <c r="G8944" s="1" t="s">
        <v>47</v>
      </c>
      <c r="H8944" s="1" t="s">
        <v>106</v>
      </c>
      <c r="I8944" s="1">
        <v>1629</v>
      </c>
      <c r="J8944" s="1">
        <f>MONTH(BART_Rides[[#This Row],[Date]])</f>
        <v>7</v>
      </c>
      <c r="K8944" s="1">
        <f>WEEKDAY(BART_Rides[[#This Row],[Date]],2)</f>
        <v>5</v>
      </c>
      <c r="L8944" s="1" t="str">
        <f>LEFT(BART_Rides[[#This Row],[Lines]],1)</f>
        <v>Y</v>
      </c>
      <c r="M8944" s="1" t="str">
        <f>IF(BART_Rides[[#This Row],[FirstLetter]]="Y","Yes","No")</f>
        <v>Yes</v>
      </c>
      <c r="N8944" s="1" t="str">
        <f>IF(OR(BART_Rides[[#This Row],[Station Code]]="EM", BART_Rides[[#This Row],[Station Code]]="MT", BART_Rides[[#This Row],[Station Code]]="PL", BART_Rides[[#This Row],[Station Code]]="CC"), "Yes", "No")</f>
        <v>No</v>
      </c>
    </row>
    <row r="8945" spans="6:14">
      <c r="F8945" s="3">
        <v>44380</v>
      </c>
      <c r="G8945" s="1" t="s">
        <v>47</v>
      </c>
      <c r="H8945" s="1" t="s">
        <v>106</v>
      </c>
      <c r="I8945" s="1">
        <v>906</v>
      </c>
      <c r="J8945" s="1">
        <f>MONTH(BART_Rides[[#This Row],[Date]])</f>
        <v>7</v>
      </c>
      <c r="K8945" s="1">
        <f>WEEKDAY(BART_Rides[[#This Row],[Date]],2)</f>
        <v>6</v>
      </c>
      <c r="L8945" s="1" t="str">
        <f>LEFT(BART_Rides[[#This Row],[Lines]],1)</f>
        <v>Y</v>
      </c>
      <c r="M8945" s="1" t="str">
        <f>IF(BART_Rides[[#This Row],[FirstLetter]]="Y","Yes","No")</f>
        <v>Yes</v>
      </c>
      <c r="N8945" s="1" t="str">
        <f>IF(OR(BART_Rides[[#This Row],[Station Code]]="EM", BART_Rides[[#This Row],[Station Code]]="MT", BART_Rides[[#This Row],[Station Code]]="PL", BART_Rides[[#This Row],[Station Code]]="CC"), "Yes", "No")</f>
        <v>No</v>
      </c>
    </row>
    <row r="8946" spans="6:14">
      <c r="F8946" s="3">
        <v>44381</v>
      </c>
      <c r="G8946" s="1" t="s">
        <v>47</v>
      </c>
      <c r="H8946" s="1" t="s">
        <v>106</v>
      </c>
      <c r="I8946" s="1">
        <v>811</v>
      </c>
      <c r="J8946" s="1">
        <f>MONTH(BART_Rides[[#This Row],[Date]])</f>
        <v>7</v>
      </c>
      <c r="K8946" s="1">
        <f>WEEKDAY(BART_Rides[[#This Row],[Date]],2)</f>
        <v>7</v>
      </c>
      <c r="L8946" s="1" t="str">
        <f>LEFT(BART_Rides[[#This Row],[Lines]],1)</f>
        <v>Y</v>
      </c>
      <c r="M8946" s="1" t="str">
        <f>IF(BART_Rides[[#This Row],[FirstLetter]]="Y","Yes","No")</f>
        <v>Yes</v>
      </c>
      <c r="N8946" s="1" t="str">
        <f>IF(OR(BART_Rides[[#This Row],[Station Code]]="EM", BART_Rides[[#This Row],[Station Code]]="MT", BART_Rides[[#This Row],[Station Code]]="PL", BART_Rides[[#This Row],[Station Code]]="CC"), "Yes", "No")</f>
        <v>No</v>
      </c>
    </row>
    <row r="8947" spans="6:14">
      <c r="F8947" s="3">
        <v>44382</v>
      </c>
      <c r="G8947" s="1" t="s">
        <v>47</v>
      </c>
      <c r="H8947" s="1" t="s">
        <v>106</v>
      </c>
      <c r="I8947" s="1">
        <v>980</v>
      </c>
      <c r="J8947" s="1">
        <f>MONTH(BART_Rides[[#This Row],[Date]])</f>
        <v>7</v>
      </c>
      <c r="K8947" s="1">
        <f>WEEKDAY(BART_Rides[[#This Row],[Date]],2)</f>
        <v>1</v>
      </c>
      <c r="L8947" s="1" t="str">
        <f>LEFT(BART_Rides[[#This Row],[Lines]],1)</f>
        <v>Y</v>
      </c>
      <c r="M8947" s="1" t="str">
        <f>IF(BART_Rides[[#This Row],[FirstLetter]]="Y","Yes","No")</f>
        <v>Yes</v>
      </c>
      <c r="N8947" s="1" t="str">
        <f>IF(OR(BART_Rides[[#This Row],[Station Code]]="EM", BART_Rides[[#This Row],[Station Code]]="MT", BART_Rides[[#This Row],[Station Code]]="PL", BART_Rides[[#This Row],[Station Code]]="CC"), "Yes", "No")</f>
        <v>No</v>
      </c>
    </row>
    <row r="8948" spans="6:14">
      <c r="F8948" s="3">
        <v>44383</v>
      </c>
      <c r="G8948" s="1" t="s">
        <v>47</v>
      </c>
      <c r="H8948" s="1" t="s">
        <v>106</v>
      </c>
      <c r="I8948" s="1">
        <v>1702</v>
      </c>
      <c r="J8948" s="1">
        <f>MONTH(BART_Rides[[#This Row],[Date]])</f>
        <v>7</v>
      </c>
      <c r="K8948" s="1">
        <f>WEEKDAY(BART_Rides[[#This Row],[Date]],2)</f>
        <v>2</v>
      </c>
      <c r="L8948" s="1" t="str">
        <f>LEFT(BART_Rides[[#This Row],[Lines]],1)</f>
        <v>Y</v>
      </c>
      <c r="M8948" s="1" t="str">
        <f>IF(BART_Rides[[#This Row],[FirstLetter]]="Y","Yes","No")</f>
        <v>Yes</v>
      </c>
      <c r="N8948" s="1" t="str">
        <f>IF(OR(BART_Rides[[#This Row],[Station Code]]="EM", BART_Rides[[#This Row],[Station Code]]="MT", BART_Rides[[#This Row],[Station Code]]="PL", BART_Rides[[#This Row],[Station Code]]="CC"), "Yes", "No")</f>
        <v>No</v>
      </c>
    </row>
    <row r="8949" spans="6:14">
      <c r="F8949" s="3">
        <v>44384</v>
      </c>
      <c r="G8949" s="1" t="s">
        <v>47</v>
      </c>
      <c r="H8949" s="1" t="s">
        <v>106</v>
      </c>
      <c r="I8949" s="1">
        <v>1740</v>
      </c>
      <c r="J8949" s="1">
        <f>MONTH(BART_Rides[[#This Row],[Date]])</f>
        <v>7</v>
      </c>
      <c r="K8949" s="1">
        <f>WEEKDAY(BART_Rides[[#This Row],[Date]],2)</f>
        <v>3</v>
      </c>
      <c r="L8949" s="1" t="str">
        <f>LEFT(BART_Rides[[#This Row],[Lines]],1)</f>
        <v>Y</v>
      </c>
      <c r="M8949" s="1" t="str">
        <f>IF(BART_Rides[[#This Row],[FirstLetter]]="Y","Yes","No")</f>
        <v>Yes</v>
      </c>
      <c r="N8949" s="1" t="str">
        <f>IF(OR(BART_Rides[[#This Row],[Station Code]]="EM", BART_Rides[[#This Row],[Station Code]]="MT", BART_Rides[[#This Row],[Station Code]]="PL", BART_Rides[[#This Row],[Station Code]]="CC"), "Yes", "No")</f>
        <v>No</v>
      </c>
    </row>
    <row r="8950" spans="6:14">
      <c r="F8950" s="3">
        <v>44385</v>
      </c>
      <c r="G8950" s="1" t="s">
        <v>47</v>
      </c>
      <c r="H8950" s="1" t="s">
        <v>106</v>
      </c>
      <c r="I8950" s="1">
        <v>1765</v>
      </c>
      <c r="J8950" s="1">
        <f>MONTH(BART_Rides[[#This Row],[Date]])</f>
        <v>7</v>
      </c>
      <c r="K8950" s="1">
        <f>WEEKDAY(BART_Rides[[#This Row],[Date]],2)</f>
        <v>4</v>
      </c>
      <c r="L8950" s="1" t="str">
        <f>LEFT(BART_Rides[[#This Row],[Lines]],1)</f>
        <v>Y</v>
      </c>
      <c r="M8950" s="1" t="str">
        <f>IF(BART_Rides[[#This Row],[FirstLetter]]="Y","Yes","No")</f>
        <v>Yes</v>
      </c>
      <c r="N8950" s="1" t="str">
        <f>IF(OR(BART_Rides[[#This Row],[Station Code]]="EM", BART_Rides[[#This Row],[Station Code]]="MT", BART_Rides[[#This Row],[Station Code]]="PL", BART_Rides[[#This Row],[Station Code]]="CC"), "Yes", "No")</f>
        <v>No</v>
      </c>
    </row>
    <row r="8951" spans="6:14">
      <c r="F8951" s="3">
        <v>44386</v>
      </c>
      <c r="G8951" s="1" t="s">
        <v>47</v>
      </c>
      <c r="H8951" s="1" t="s">
        <v>106</v>
      </c>
      <c r="I8951" s="1">
        <v>1868</v>
      </c>
      <c r="J8951" s="1">
        <f>MONTH(BART_Rides[[#This Row],[Date]])</f>
        <v>7</v>
      </c>
      <c r="K8951" s="1">
        <f>WEEKDAY(BART_Rides[[#This Row],[Date]],2)</f>
        <v>5</v>
      </c>
      <c r="L8951" s="1" t="str">
        <f>LEFT(BART_Rides[[#This Row],[Lines]],1)</f>
        <v>Y</v>
      </c>
      <c r="M8951" s="1" t="str">
        <f>IF(BART_Rides[[#This Row],[FirstLetter]]="Y","Yes","No")</f>
        <v>Yes</v>
      </c>
      <c r="N8951" s="1" t="str">
        <f>IF(OR(BART_Rides[[#This Row],[Station Code]]="EM", BART_Rides[[#This Row],[Station Code]]="MT", BART_Rides[[#This Row],[Station Code]]="PL", BART_Rides[[#This Row],[Station Code]]="CC"), "Yes", "No")</f>
        <v>No</v>
      </c>
    </row>
    <row r="8952" spans="6:14">
      <c r="F8952" s="3">
        <v>44387</v>
      </c>
      <c r="G8952" s="1" t="s">
        <v>47</v>
      </c>
      <c r="H8952" s="1" t="s">
        <v>106</v>
      </c>
      <c r="I8952" s="1">
        <v>1232</v>
      </c>
      <c r="J8952" s="1">
        <f>MONTH(BART_Rides[[#This Row],[Date]])</f>
        <v>7</v>
      </c>
      <c r="K8952" s="1">
        <f>WEEKDAY(BART_Rides[[#This Row],[Date]],2)</f>
        <v>6</v>
      </c>
      <c r="L8952" s="1" t="str">
        <f>LEFT(BART_Rides[[#This Row],[Lines]],1)</f>
        <v>Y</v>
      </c>
      <c r="M8952" s="1" t="str">
        <f>IF(BART_Rides[[#This Row],[FirstLetter]]="Y","Yes","No")</f>
        <v>Yes</v>
      </c>
      <c r="N8952" s="1" t="str">
        <f>IF(OR(BART_Rides[[#This Row],[Station Code]]="EM", BART_Rides[[#This Row],[Station Code]]="MT", BART_Rides[[#This Row],[Station Code]]="PL", BART_Rides[[#This Row],[Station Code]]="CC"), "Yes", "No")</f>
        <v>No</v>
      </c>
    </row>
    <row r="8953" spans="6:14">
      <c r="F8953" s="3">
        <v>44388</v>
      </c>
      <c r="G8953" s="1" t="s">
        <v>47</v>
      </c>
      <c r="H8953" s="1" t="s">
        <v>106</v>
      </c>
      <c r="I8953" s="1">
        <v>854</v>
      </c>
      <c r="J8953" s="1">
        <f>MONTH(BART_Rides[[#This Row],[Date]])</f>
        <v>7</v>
      </c>
      <c r="K8953" s="1">
        <f>WEEKDAY(BART_Rides[[#This Row],[Date]],2)</f>
        <v>7</v>
      </c>
      <c r="L8953" s="1" t="str">
        <f>LEFT(BART_Rides[[#This Row],[Lines]],1)</f>
        <v>Y</v>
      </c>
      <c r="M8953" s="1" t="str">
        <f>IF(BART_Rides[[#This Row],[FirstLetter]]="Y","Yes","No")</f>
        <v>Yes</v>
      </c>
      <c r="N8953" s="1" t="str">
        <f>IF(OR(BART_Rides[[#This Row],[Station Code]]="EM", BART_Rides[[#This Row],[Station Code]]="MT", BART_Rides[[#This Row],[Station Code]]="PL", BART_Rides[[#This Row],[Station Code]]="CC"), "Yes", "No")</f>
        <v>No</v>
      </c>
    </row>
    <row r="8954" spans="6:14">
      <c r="F8954" s="3">
        <v>44389</v>
      </c>
      <c r="G8954" s="1" t="s">
        <v>47</v>
      </c>
      <c r="H8954" s="1" t="s">
        <v>106</v>
      </c>
      <c r="I8954" s="1">
        <v>1658</v>
      </c>
      <c r="J8954" s="1">
        <f>MONTH(BART_Rides[[#This Row],[Date]])</f>
        <v>7</v>
      </c>
      <c r="K8954" s="1">
        <f>WEEKDAY(BART_Rides[[#This Row],[Date]],2)</f>
        <v>1</v>
      </c>
      <c r="L8954" s="1" t="str">
        <f>LEFT(BART_Rides[[#This Row],[Lines]],1)</f>
        <v>Y</v>
      </c>
      <c r="M8954" s="1" t="str">
        <f>IF(BART_Rides[[#This Row],[FirstLetter]]="Y","Yes","No")</f>
        <v>Yes</v>
      </c>
      <c r="N8954" s="1" t="str">
        <f>IF(OR(BART_Rides[[#This Row],[Station Code]]="EM", BART_Rides[[#This Row],[Station Code]]="MT", BART_Rides[[#This Row],[Station Code]]="PL", BART_Rides[[#This Row],[Station Code]]="CC"), "Yes", "No")</f>
        <v>No</v>
      </c>
    </row>
    <row r="8955" spans="6:14">
      <c r="F8955" s="3">
        <v>44390</v>
      </c>
      <c r="G8955" s="1" t="s">
        <v>47</v>
      </c>
      <c r="H8955" s="1" t="s">
        <v>106</v>
      </c>
      <c r="I8955" s="1">
        <v>1782</v>
      </c>
      <c r="J8955" s="1">
        <f>MONTH(BART_Rides[[#This Row],[Date]])</f>
        <v>7</v>
      </c>
      <c r="K8955" s="1">
        <f>WEEKDAY(BART_Rides[[#This Row],[Date]],2)</f>
        <v>2</v>
      </c>
      <c r="L8955" s="1" t="str">
        <f>LEFT(BART_Rides[[#This Row],[Lines]],1)</f>
        <v>Y</v>
      </c>
      <c r="M8955" s="1" t="str">
        <f>IF(BART_Rides[[#This Row],[FirstLetter]]="Y","Yes","No")</f>
        <v>Yes</v>
      </c>
      <c r="N8955" s="1" t="str">
        <f>IF(OR(BART_Rides[[#This Row],[Station Code]]="EM", BART_Rides[[#This Row],[Station Code]]="MT", BART_Rides[[#This Row],[Station Code]]="PL", BART_Rides[[#This Row],[Station Code]]="CC"), "Yes", "No")</f>
        <v>No</v>
      </c>
    </row>
    <row r="8956" spans="6:14">
      <c r="F8956" s="3">
        <v>44391</v>
      </c>
      <c r="G8956" s="1" t="s">
        <v>47</v>
      </c>
      <c r="H8956" s="1" t="s">
        <v>106</v>
      </c>
      <c r="I8956" s="1">
        <v>1822</v>
      </c>
      <c r="J8956" s="1">
        <f>MONTH(BART_Rides[[#This Row],[Date]])</f>
        <v>7</v>
      </c>
      <c r="K8956" s="1">
        <f>WEEKDAY(BART_Rides[[#This Row],[Date]],2)</f>
        <v>3</v>
      </c>
      <c r="L8956" s="1" t="str">
        <f>LEFT(BART_Rides[[#This Row],[Lines]],1)</f>
        <v>Y</v>
      </c>
      <c r="M8956" s="1" t="str">
        <f>IF(BART_Rides[[#This Row],[FirstLetter]]="Y","Yes","No")</f>
        <v>Yes</v>
      </c>
      <c r="N8956" s="1" t="str">
        <f>IF(OR(BART_Rides[[#This Row],[Station Code]]="EM", BART_Rides[[#This Row],[Station Code]]="MT", BART_Rides[[#This Row],[Station Code]]="PL", BART_Rides[[#This Row],[Station Code]]="CC"), "Yes", "No")</f>
        <v>No</v>
      </c>
    </row>
    <row r="8957" spans="6:14">
      <c r="F8957" s="3">
        <v>44392</v>
      </c>
      <c r="G8957" s="1" t="s">
        <v>47</v>
      </c>
      <c r="H8957" s="1" t="s">
        <v>106</v>
      </c>
      <c r="I8957" s="1">
        <v>1862</v>
      </c>
      <c r="J8957" s="1">
        <f>MONTH(BART_Rides[[#This Row],[Date]])</f>
        <v>7</v>
      </c>
      <c r="K8957" s="1">
        <f>WEEKDAY(BART_Rides[[#This Row],[Date]],2)</f>
        <v>4</v>
      </c>
      <c r="L8957" s="1" t="str">
        <f>LEFT(BART_Rides[[#This Row],[Lines]],1)</f>
        <v>Y</v>
      </c>
      <c r="M8957" s="1" t="str">
        <f>IF(BART_Rides[[#This Row],[FirstLetter]]="Y","Yes","No")</f>
        <v>Yes</v>
      </c>
      <c r="N8957" s="1" t="str">
        <f>IF(OR(BART_Rides[[#This Row],[Station Code]]="EM", BART_Rides[[#This Row],[Station Code]]="MT", BART_Rides[[#This Row],[Station Code]]="PL", BART_Rides[[#This Row],[Station Code]]="CC"), "Yes", "No")</f>
        <v>No</v>
      </c>
    </row>
    <row r="8958" spans="6:14">
      <c r="F8958" s="3">
        <v>44393</v>
      </c>
      <c r="G8958" s="1" t="s">
        <v>47</v>
      </c>
      <c r="H8958" s="1" t="s">
        <v>106</v>
      </c>
      <c r="I8958" s="1">
        <v>1731</v>
      </c>
      <c r="J8958" s="1">
        <f>MONTH(BART_Rides[[#This Row],[Date]])</f>
        <v>7</v>
      </c>
      <c r="K8958" s="1">
        <f>WEEKDAY(BART_Rides[[#This Row],[Date]],2)</f>
        <v>5</v>
      </c>
      <c r="L8958" s="1" t="str">
        <f>LEFT(BART_Rides[[#This Row],[Lines]],1)</f>
        <v>Y</v>
      </c>
      <c r="M8958" s="1" t="str">
        <f>IF(BART_Rides[[#This Row],[FirstLetter]]="Y","Yes","No")</f>
        <v>Yes</v>
      </c>
      <c r="N8958" s="1" t="str">
        <f>IF(OR(BART_Rides[[#This Row],[Station Code]]="EM", BART_Rides[[#This Row],[Station Code]]="MT", BART_Rides[[#This Row],[Station Code]]="PL", BART_Rides[[#This Row],[Station Code]]="CC"), "Yes", "No")</f>
        <v>No</v>
      </c>
    </row>
    <row r="8959" spans="6:14">
      <c r="F8959" s="3">
        <v>44394</v>
      </c>
      <c r="G8959" s="1" t="s">
        <v>47</v>
      </c>
      <c r="H8959" s="1" t="s">
        <v>106</v>
      </c>
      <c r="I8959" s="1">
        <v>1105</v>
      </c>
      <c r="J8959" s="1">
        <f>MONTH(BART_Rides[[#This Row],[Date]])</f>
        <v>7</v>
      </c>
      <c r="K8959" s="1">
        <f>WEEKDAY(BART_Rides[[#This Row],[Date]],2)</f>
        <v>6</v>
      </c>
      <c r="L8959" s="1" t="str">
        <f>LEFT(BART_Rides[[#This Row],[Lines]],1)</f>
        <v>Y</v>
      </c>
      <c r="M8959" s="1" t="str">
        <f>IF(BART_Rides[[#This Row],[FirstLetter]]="Y","Yes","No")</f>
        <v>Yes</v>
      </c>
      <c r="N8959" s="1" t="str">
        <f>IF(OR(BART_Rides[[#This Row],[Station Code]]="EM", BART_Rides[[#This Row],[Station Code]]="MT", BART_Rides[[#This Row],[Station Code]]="PL", BART_Rides[[#This Row],[Station Code]]="CC"), "Yes", "No")</f>
        <v>No</v>
      </c>
    </row>
    <row r="8960" spans="6:14">
      <c r="F8960" s="3">
        <v>44395</v>
      </c>
      <c r="G8960" s="1" t="s">
        <v>47</v>
      </c>
      <c r="H8960" s="1" t="s">
        <v>106</v>
      </c>
      <c r="I8960" s="1">
        <v>834</v>
      </c>
      <c r="J8960" s="1">
        <f>MONTH(BART_Rides[[#This Row],[Date]])</f>
        <v>7</v>
      </c>
      <c r="K8960" s="1">
        <f>WEEKDAY(BART_Rides[[#This Row],[Date]],2)</f>
        <v>7</v>
      </c>
      <c r="L8960" s="1" t="str">
        <f>LEFT(BART_Rides[[#This Row],[Lines]],1)</f>
        <v>Y</v>
      </c>
      <c r="M8960" s="1" t="str">
        <f>IF(BART_Rides[[#This Row],[FirstLetter]]="Y","Yes","No")</f>
        <v>Yes</v>
      </c>
      <c r="N8960" s="1" t="str">
        <f>IF(OR(BART_Rides[[#This Row],[Station Code]]="EM", BART_Rides[[#This Row],[Station Code]]="MT", BART_Rides[[#This Row],[Station Code]]="PL", BART_Rides[[#This Row],[Station Code]]="CC"), "Yes", "No")</f>
        <v>No</v>
      </c>
    </row>
    <row r="8961" spans="6:14">
      <c r="F8961" s="3">
        <v>44396</v>
      </c>
      <c r="G8961" s="1" t="s">
        <v>47</v>
      </c>
      <c r="H8961" s="1" t="s">
        <v>106</v>
      </c>
      <c r="I8961" s="1">
        <v>1641</v>
      </c>
      <c r="J8961" s="1">
        <f>MONTH(BART_Rides[[#This Row],[Date]])</f>
        <v>7</v>
      </c>
      <c r="K8961" s="1">
        <f>WEEKDAY(BART_Rides[[#This Row],[Date]],2)</f>
        <v>1</v>
      </c>
      <c r="L8961" s="1" t="str">
        <f>LEFT(BART_Rides[[#This Row],[Lines]],1)</f>
        <v>Y</v>
      </c>
      <c r="M8961" s="1" t="str">
        <f>IF(BART_Rides[[#This Row],[FirstLetter]]="Y","Yes","No")</f>
        <v>Yes</v>
      </c>
      <c r="N8961" s="1" t="str">
        <f>IF(OR(BART_Rides[[#This Row],[Station Code]]="EM", BART_Rides[[#This Row],[Station Code]]="MT", BART_Rides[[#This Row],[Station Code]]="PL", BART_Rides[[#This Row],[Station Code]]="CC"), "Yes", "No")</f>
        <v>No</v>
      </c>
    </row>
    <row r="8962" spans="6:14">
      <c r="F8962" s="3">
        <v>44397</v>
      </c>
      <c r="G8962" s="1" t="s">
        <v>47</v>
      </c>
      <c r="H8962" s="1" t="s">
        <v>106</v>
      </c>
      <c r="I8962" s="1">
        <v>1756</v>
      </c>
      <c r="J8962" s="1">
        <f>MONTH(BART_Rides[[#This Row],[Date]])</f>
        <v>7</v>
      </c>
      <c r="K8962" s="1">
        <f>WEEKDAY(BART_Rides[[#This Row],[Date]],2)</f>
        <v>2</v>
      </c>
      <c r="L8962" s="1" t="str">
        <f>LEFT(BART_Rides[[#This Row],[Lines]],1)</f>
        <v>Y</v>
      </c>
      <c r="M8962" s="1" t="str">
        <f>IF(BART_Rides[[#This Row],[FirstLetter]]="Y","Yes","No")</f>
        <v>Yes</v>
      </c>
      <c r="N8962" s="1" t="str">
        <f>IF(OR(BART_Rides[[#This Row],[Station Code]]="EM", BART_Rides[[#This Row],[Station Code]]="MT", BART_Rides[[#This Row],[Station Code]]="PL", BART_Rides[[#This Row],[Station Code]]="CC"), "Yes", "No")</f>
        <v>No</v>
      </c>
    </row>
    <row r="8963" spans="6:14">
      <c r="F8963" s="3">
        <v>44398</v>
      </c>
      <c r="G8963" s="1" t="s">
        <v>47</v>
      </c>
      <c r="H8963" s="1" t="s">
        <v>106</v>
      </c>
      <c r="I8963" s="1">
        <v>1843</v>
      </c>
      <c r="J8963" s="1">
        <f>MONTH(BART_Rides[[#This Row],[Date]])</f>
        <v>7</v>
      </c>
      <c r="K8963" s="1">
        <f>WEEKDAY(BART_Rides[[#This Row],[Date]],2)</f>
        <v>3</v>
      </c>
      <c r="L8963" s="1" t="str">
        <f>LEFT(BART_Rides[[#This Row],[Lines]],1)</f>
        <v>Y</v>
      </c>
      <c r="M8963" s="1" t="str">
        <f>IF(BART_Rides[[#This Row],[FirstLetter]]="Y","Yes","No")</f>
        <v>Yes</v>
      </c>
      <c r="N8963" s="1" t="str">
        <f>IF(OR(BART_Rides[[#This Row],[Station Code]]="EM", BART_Rides[[#This Row],[Station Code]]="MT", BART_Rides[[#This Row],[Station Code]]="PL", BART_Rides[[#This Row],[Station Code]]="CC"), "Yes", "No")</f>
        <v>No</v>
      </c>
    </row>
    <row r="8964" spans="6:14">
      <c r="F8964" s="3">
        <v>44399</v>
      </c>
      <c r="G8964" s="1" t="s">
        <v>47</v>
      </c>
      <c r="H8964" s="1" t="s">
        <v>106</v>
      </c>
      <c r="I8964" s="1">
        <v>1899</v>
      </c>
      <c r="J8964" s="1">
        <f>MONTH(BART_Rides[[#This Row],[Date]])</f>
        <v>7</v>
      </c>
      <c r="K8964" s="1">
        <f>WEEKDAY(BART_Rides[[#This Row],[Date]],2)</f>
        <v>4</v>
      </c>
      <c r="L8964" s="1" t="str">
        <f>LEFT(BART_Rides[[#This Row],[Lines]],1)</f>
        <v>Y</v>
      </c>
      <c r="M8964" s="1" t="str">
        <f>IF(BART_Rides[[#This Row],[FirstLetter]]="Y","Yes","No")</f>
        <v>Yes</v>
      </c>
      <c r="N8964" s="1" t="str">
        <f>IF(OR(BART_Rides[[#This Row],[Station Code]]="EM", BART_Rides[[#This Row],[Station Code]]="MT", BART_Rides[[#This Row],[Station Code]]="PL", BART_Rides[[#This Row],[Station Code]]="CC"), "Yes", "No")</f>
        <v>No</v>
      </c>
    </row>
    <row r="8965" spans="6:14">
      <c r="F8965" s="3">
        <v>44400</v>
      </c>
      <c r="G8965" s="1" t="s">
        <v>47</v>
      </c>
      <c r="H8965" s="1" t="s">
        <v>106</v>
      </c>
      <c r="I8965" s="1">
        <v>1772</v>
      </c>
      <c r="J8965" s="1">
        <f>MONTH(BART_Rides[[#This Row],[Date]])</f>
        <v>7</v>
      </c>
      <c r="K8965" s="1">
        <f>WEEKDAY(BART_Rides[[#This Row],[Date]],2)</f>
        <v>5</v>
      </c>
      <c r="L8965" s="1" t="str">
        <f>LEFT(BART_Rides[[#This Row],[Lines]],1)</f>
        <v>Y</v>
      </c>
      <c r="M8965" s="1" t="str">
        <f>IF(BART_Rides[[#This Row],[FirstLetter]]="Y","Yes","No")</f>
        <v>Yes</v>
      </c>
      <c r="N8965" s="1" t="str">
        <f>IF(OR(BART_Rides[[#This Row],[Station Code]]="EM", BART_Rides[[#This Row],[Station Code]]="MT", BART_Rides[[#This Row],[Station Code]]="PL", BART_Rides[[#This Row],[Station Code]]="CC"), "Yes", "No")</f>
        <v>No</v>
      </c>
    </row>
    <row r="8966" spans="6:14">
      <c r="F8966" s="3">
        <v>44401</v>
      </c>
      <c r="G8966" s="1" t="s">
        <v>47</v>
      </c>
      <c r="H8966" s="1" t="s">
        <v>106</v>
      </c>
      <c r="I8966" s="1">
        <v>1239</v>
      </c>
      <c r="J8966" s="1">
        <f>MONTH(BART_Rides[[#This Row],[Date]])</f>
        <v>7</v>
      </c>
      <c r="K8966" s="1">
        <f>WEEKDAY(BART_Rides[[#This Row],[Date]],2)</f>
        <v>6</v>
      </c>
      <c r="L8966" s="1" t="str">
        <f>LEFT(BART_Rides[[#This Row],[Lines]],1)</f>
        <v>Y</v>
      </c>
      <c r="M8966" s="1" t="str">
        <f>IF(BART_Rides[[#This Row],[FirstLetter]]="Y","Yes","No")</f>
        <v>Yes</v>
      </c>
      <c r="N8966" s="1" t="str">
        <f>IF(OR(BART_Rides[[#This Row],[Station Code]]="EM", BART_Rides[[#This Row],[Station Code]]="MT", BART_Rides[[#This Row],[Station Code]]="PL", BART_Rides[[#This Row],[Station Code]]="CC"), "Yes", "No")</f>
        <v>No</v>
      </c>
    </row>
    <row r="8967" spans="6:14">
      <c r="F8967" s="3">
        <v>44402</v>
      </c>
      <c r="G8967" s="1" t="s">
        <v>47</v>
      </c>
      <c r="H8967" s="1" t="s">
        <v>106</v>
      </c>
      <c r="I8967" s="1">
        <v>946</v>
      </c>
      <c r="J8967" s="1">
        <f>MONTH(BART_Rides[[#This Row],[Date]])</f>
        <v>7</v>
      </c>
      <c r="K8967" s="1">
        <f>WEEKDAY(BART_Rides[[#This Row],[Date]],2)</f>
        <v>7</v>
      </c>
      <c r="L8967" s="1" t="str">
        <f>LEFT(BART_Rides[[#This Row],[Lines]],1)</f>
        <v>Y</v>
      </c>
      <c r="M8967" s="1" t="str">
        <f>IF(BART_Rides[[#This Row],[FirstLetter]]="Y","Yes","No")</f>
        <v>Yes</v>
      </c>
      <c r="N8967" s="1" t="str">
        <f>IF(OR(BART_Rides[[#This Row],[Station Code]]="EM", BART_Rides[[#This Row],[Station Code]]="MT", BART_Rides[[#This Row],[Station Code]]="PL", BART_Rides[[#This Row],[Station Code]]="CC"), "Yes", "No")</f>
        <v>No</v>
      </c>
    </row>
    <row r="8968" spans="6:14">
      <c r="F8968" s="3">
        <v>44403</v>
      </c>
      <c r="G8968" s="1" t="s">
        <v>47</v>
      </c>
      <c r="H8968" s="1" t="s">
        <v>106</v>
      </c>
      <c r="I8968" s="1">
        <v>1696</v>
      </c>
      <c r="J8968" s="1">
        <f>MONTH(BART_Rides[[#This Row],[Date]])</f>
        <v>7</v>
      </c>
      <c r="K8968" s="1">
        <f>WEEKDAY(BART_Rides[[#This Row],[Date]],2)</f>
        <v>1</v>
      </c>
      <c r="L8968" s="1" t="str">
        <f>LEFT(BART_Rides[[#This Row],[Lines]],1)</f>
        <v>Y</v>
      </c>
      <c r="M8968" s="1" t="str">
        <f>IF(BART_Rides[[#This Row],[FirstLetter]]="Y","Yes","No")</f>
        <v>Yes</v>
      </c>
      <c r="N8968" s="1" t="str">
        <f>IF(OR(BART_Rides[[#This Row],[Station Code]]="EM", BART_Rides[[#This Row],[Station Code]]="MT", BART_Rides[[#This Row],[Station Code]]="PL", BART_Rides[[#This Row],[Station Code]]="CC"), "Yes", "No")</f>
        <v>No</v>
      </c>
    </row>
    <row r="8969" spans="6:14">
      <c r="F8969" s="3">
        <v>44404</v>
      </c>
      <c r="G8969" s="1" t="s">
        <v>47</v>
      </c>
      <c r="H8969" s="1" t="s">
        <v>106</v>
      </c>
      <c r="I8969" s="1">
        <v>1910</v>
      </c>
      <c r="J8969" s="1">
        <f>MONTH(BART_Rides[[#This Row],[Date]])</f>
        <v>7</v>
      </c>
      <c r="K8969" s="1">
        <f>WEEKDAY(BART_Rides[[#This Row],[Date]],2)</f>
        <v>2</v>
      </c>
      <c r="L8969" s="1" t="str">
        <f>LEFT(BART_Rides[[#This Row],[Lines]],1)</f>
        <v>Y</v>
      </c>
      <c r="M8969" s="1" t="str">
        <f>IF(BART_Rides[[#This Row],[FirstLetter]]="Y","Yes","No")</f>
        <v>Yes</v>
      </c>
      <c r="N8969" s="1" t="str">
        <f>IF(OR(BART_Rides[[#This Row],[Station Code]]="EM", BART_Rides[[#This Row],[Station Code]]="MT", BART_Rides[[#This Row],[Station Code]]="PL", BART_Rides[[#This Row],[Station Code]]="CC"), "Yes", "No")</f>
        <v>No</v>
      </c>
    </row>
    <row r="8970" spans="6:14">
      <c r="F8970" s="3">
        <v>44405</v>
      </c>
      <c r="G8970" s="1" t="s">
        <v>47</v>
      </c>
      <c r="H8970" s="1" t="s">
        <v>106</v>
      </c>
      <c r="I8970" s="1">
        <v>1898</v>
      </c>
      <c r="J8970" s="1">
        <f>MONTH(BART_Rides[[#This Row],[Date]])</f>
        <v>7</v>
      </c>
      <c r="K8970" s="1">
        <f>WEEKDAY(BART_Rides[[#This Row],[Date]],2)</f>
        <v>3</v>
      </c>
      <c r="L8970" s="1" t="str">
        <f>LEFT(BART_Rides[[#This Row],[Lines]],1)</f>
        <v>Y</v>
      </c>
      <c r="M8970" s="1" t="str">
        <f>IF(BART_Rides[[#This Row],[FirstLetter]]="Y","Yes","No")</f>
        <v>Yes</v>
      </c>
      <c r="N8970" s="1" t="str">
        <f>IF(OR(BART_Rides[[#This Row],[Station Code]]="EM", BART_Rides[[#This Row],[Station Code]]="MT", BART_Rides[[#This Row],[Station Code]]="PL", BART_Rides[[#This Row],[Station Code]]="CC"), "Yes", "No")</f>
        <v>No</v>
      </c>
    </row>
    <row r="8971" spans="6:14">
      <c r="F8971" s="3">
        <v>44406</v>
      </c>
      <c r="G8971" s="1" t="s">
        <v>47</v>
      </c>
      <c r="H8971" s="1" t="s">
        <v>106</v>
      </c>
      <c r="I8971" s="1">
        <v>1951</v>
      </c>
      <c r="J8971" s="1">
        <f>MONTH(BART_Rides[[#This Row],[Date]])</f>
        <v>7</v>
      </c>
      <c r="K8971" s="1">
        <f>WEEKDAY(BART_Rides[[#This Row],[Date]],2)</f>
        <v>4</v>
      </c>
      <c r="L8971" s="1" t="str">
        <f>LEFT(BART_Rides[[#This Row],[Lines]],1)</f>
        <v>Y</v>
      </c>
      <c r="M8971" s="1" t="str">
        <f>IF(BART_Rides[[#This Row],[FirstLetter]]="Y","Yes","No")</f>
        <v>Yes</v>
      </c>
      <c r="N8971" s="1" t="str">
        <f>IF(OR(BART_Rides[[#This Row],[Station Code]]="EM", BART_Rides[[#This Row],[Station Code]]="MT", BART_Rides[[#This Row],[Station Code]]="PL", BART_Rides[[#This Row],[Station Code]]="CC"), "Yes", "No")</f>
        <v>No</v>
      </c>
    </row>
    <row r="8972" spans="6:14">
      <c r="F8972" s="3">
        <v>44407</v>
      </c>
      <c r="G8972" s="1" t="s">
        <v>47</v>
      </c>
      <c r="H8972" s="1" t="s">
        <v>106</v>
      </c>
      <c r="I8972" s="1">
        <v>1817</v>
      </c>
      <c r="J8972" s="1">
        <f>MONTH(BART_Rides[[#This Row],[Date]])</f>
        <v>7</v>
      </c>
      <c r="K8972" s="1">
        <f>WEEKDAY(BART_Rides[[#This Row],[Date]],2)</f>
        <v>5</v>
      </c>
      <c r="L8972" s="1" t="str">
        <f>LEFT(BART_Rides[[#This Row],[Lines]],1)</f>
        <v>Y</v>
      </c>
      <c r="M8972" s="1" t="str">
        <f>IF(BART_Rides[[#This Row],[FirstLetter]]="Y","Yes","No")</f>
        <v>Yes</v>
      </c>
      <c r="N8972" s="1" t="str">
        <f>IF(OR(BART_Rides[[#This Row],[Station Code]]="EM", BART_Rides[[#This Row],[Station Code]]="MT", BART_Rides[[#This Row],[Station Code]]="PL", BART_Rides[[#This Row],[Station Code]]="CC"), "Yes", "No")</f>
        <v>No</v>
      </c>
    </row>
    <row r="8973" spans="6:14">
      <c r="F8973" s="3">
        <v>44408</v>
      </c>
      <c r="G8973" s="1" t="s">
        <v>47</v>
      </c>
      <c r="H8973" s="1" t="s">
        <v>106</v>
      </c>
      <c r="I8973" s="1">
        <v>1303</v>
      </c>
      <c r="J8973" s="1">
        <f>MONTH(BART_Rides[[#This Row],[Date]])</f>
        <v>7</v>
      </c>
      <c r="K8973" s="1">
        <f>WEEKDAY(BART_Rides[[#This Row],[Date]],2)</f>
        <v>6</v>
      </c>
      <c r="L8973" s="1" t="str">
        <f>LEFT(BART_Rides[[#This Row],[Lines]],1)</f>
        <v>Y</v>
      </c>
      <c r="M8973" s="1" t="str">
        <f>IF(BART_Rides[[#This Row],[FirstLetter]]="Y","Yes","No")</f>
        <v>Yes</v>
      </c>
      <c r="N8973" s="1" t="str">
        <f>IF(OR(BART_Rides[[#This Row],[Station Code]]="EM", BART_Rides[[#This Row],[Station Code]]="MT", BART_Rides[[#This Row],[Station Code]]="PL", BART_Rides[[#This Row],[Station Code]]="CC"), "Yes", "No")</f>
        <v>No</v>
      </c>
    </row>
    <row r="8974" spans="6:14">
      <c r="F8974" s="3">
        <v>44409</v>
      </c>
      <c r="G8974" s="1" t="s">
        <v>47</v>
      </c>
      <c r="H8974" s="1" t="s">
        <v>106</v>
      </c>
      <c r="I8974" s="1">
        <v>859</v>
      </c>
      <c r="J8974" s="1">
        <f>MONTH(BART_Rides[[#This Row],[Date]])</f>
        <v>8</v>
      </c>
      <c r="K8974" s="1">
        <f>WEEKDAY(BART_Rides[[#This Row],[Date]],2)</f>
        <v>7</v>
      </c>
      <c r="L8974" s="1" t="str">
        <f>LEFT(BART_Rides[[#This Row],[Lines]],1)</f>
        <v>Y</v>
      </c>
      <c r="M8974" s="1" t="str">
        <f>IF(BART_Rides[[#This Row],[FirstLetter]]="Y","Yes","No")</f>
        <v>Yes</v>
      </c>
      <c r="N8974" s="1" t="str">
        <f>IF(OR(BART_Rides[[#This Row],[Station Code]]="EM", BART_Rides[[#This Row],[Station Code]]="MT", BART_Rides[[#This Row],[Station Code]]="PL", BART_Rides[[#This Row],[Station Code]]="CC"), "Yes", "No")</f>
        <v>No</v>
      </c>
    </row>
    <row r="8975" spans="6:14">
      <c r="F8975" s="3">
        <v>44410</v>
      </c>
      <c r="G8975" s="1" t="s">
        <v>47</v>
      </c>
      <c r="H8975" s="1" t="s">
        <v>106</v>
      </c>
      <c r="I8975" s="1">
        <v>1606</v>
      </c>
      <c r="J8975" s="1">
        <f>MONTH(BART_Rides[[#This Row],[Date]])</f>
        <v>8</v>
      </c>
      <c r="K8975" s="1">
        <f>WEEKDAY(BART_Rides[[#This Row],[Date]],2)</f>
        <v>1</v>
      </c>
      <c r="L8975" s="1" t="str">
        <f>LEFT(BART_Rides[[#This Row],[Lines]],1)</f>
        <v>Y</v>
      </c>
      <c r="M8975" s="1" t="str">
        <f>IF(BART_Rides[[#This Row],[FirstLetter]]="Y","Yes","No")</f>
        <v>Yes</v>
      </c>
      <c r="N8975" s="1" t="str">
        <f>IF(OR(BART_Rides[[#This Row],[Station Code]]="EM", BART_Rides[[#This Row],[Station Code]]="MT", BART_Rides[[#This Row],[Station Code]]="PL", BART_Rides[[#This Row],[Station Code]]="CC"), "Yes", "No")</f>
        <v>No</v>
      </c>
    </row>
    <row r="8976" spans="6:14">
      <c r="F8976" s="3">
        <v>44411</v>
      </c>
      <c r="G8976" s="1" t="s">
        <v>47</v>
      </c>
      <c r="H8976" s="1" t="s">
        <v>106</v>
      </c>
      <c r="I8976" s="1">
        <v>1841</v>
      </c>
      <c r="J8976" s="1">
        <f>MONTH(BART_Rides[[#This Row],[Date]])</f>
        <v>8</v>
      </c>
      <c r="K8976" s="1">
        <f>WEEKDAY(BART_Rides[[#This Row],[Date]],2)</f>
        <v>2</v>
      </c>
      <c r="L8976" s="1" t="str">
        <f>LEFT(BART_Rides[[#This Row],[Lines]],1)</f>
        <v>Y</v>
      </c>
      <c r="M8976" s="1" t="str">
        <f>IF(BART_Rides[[#This Row],[FirstLetter]]="Y","Yes","No")</f>
        <v>Yes</v>
      </c>
      <c r="N8976" s="1" t="str">
        <f>IF(OR(BART_Rides[[#This Row],[Station Code]]="EM", BART_Rides[[#This Row],[Station Code]]="MT", BART_Rides[[#This Row],[Station Code]]="PL", BART_Rides[[#This Row],[Station Code]]="CC"), "Yes", "No")</f>
        <v>No</v>
      </c>
    </row>
    <row r="8977" spans="6:14">
      <c r="F8977" s="3">
        <v>44412</v>
      </c>
      <c r="G8977" s="1" t="s">
        <v>47</v>
      </c>
      <c r="H8977" s="1" t="s">
        <v>106</v>
      </c>
      <c r="I8977" s="1">
        <v>1847</v>
      </c>
      <c r="J8977" s="1">
        <f>MONTH(BART_Rides[[#This Row],[Date]])</f>
        <v>8</v>
      </c>
      <c r="K8977" s="1">
        <f>WEEKDAY(BART_Rides[[#This Row],[Date]],2)</f>
        <v>3</v>
      </c>
      <c r="L8977" s="1" t="str">
        <f>LEFT(BART_Rides[[#This Row],[Lines]],1)</f>
        <v>Y</v>
      </c>
      <c r="M8977" s="1" t="str">
        <f>IF(BART_Rides[[#This Row],[FirstLetter]]="Y","Yes","No")</f>
        <v>Yes</v>
      </c>
      <c r="N8977" s="1" t="str">
        <f>IF(OR(BART_Rides[[#This Row],[Station Code]]="EM", BART_Rides[[#This Row],[Station Code]]="MT", BART_Rides[[#This Row],[Station Code]]="PL", BART_Rides[[#This Row],[Station Code]]="CC"), "Yes", "No")</f>
        <v>No</v>
      </c>
    </row>
    <row r="8978" spans="6:14">
      <c r="F8978" s="3">
        <v>44413</v>
      </c>
      <c r="G8978" s="1" t="s">
        <v>47</v>
      </c>
      <c r="H8978" s="1" t="s">
        <v>106</v>
      </c>
      <c r="I8978" s="1">
        <v>1793</v>
      </c>
      <c r="J8978" s="1">
        <f>MONTH(BART_Rides[[#This Row],[Date]])</f>
        <v>8</v>
      </c>
      <c r="K8978" s="1">
        <f>WEEKDAY(BART_Rides[[#This Row],[Date]],2)</f>
        <v>4</v>
      </c>
      <c r="L8978" s="1" t="str">
        <f>LEFT(BART_Rides[[#This Row],[Lines]],1)</f>
        <v>Y</v>
      </c>
      <c r="M8978" s="1" t="str">
        <f>IF(BART_Rides[[#This Row],[FirstLetter]]="Y","Yes","No")</f>
        <v>Yes</v>
      </c>
      <c r="N8978" s="1" t="str">
        <f>IF(OR(BART_Rides[[#This Row],[Station Code]]="EM", BART_Rides[[#This Row],[Station Code]]="MT", BART_Rides[[#This Row],[Station Code]]="PL", BART_Rides[[#This Row],[Station Code]]="CC"), "Yes", "No")</f>
        <v>No</v>
      </c>
    </row>
    <row r="8979" spans="6:14">
      <c r="F8979" s="3">
        <v>44414</v>
      </c>
      <c r="G8979" s="1" t="s">
        <v>47</v>
      </c>
      <c r="H8979" s="1" t="s">
        <v>106</v>
      </c>
      <c r="I8979" s="1">
        <v>1731</v>
      </c>
      <c r="J8979" s="1">
        <f>MONTH(BART_Rides[[#This Row],[Date]])</f>
        <v>8</v>
      </c>
      <c r="K8979" s="1">
        <f>WEEKDAY(BART_Rides[[#This Row],[Date]],2)</f>
        <v>5</v>
      </c>
      <c r="L8979" s="1" t="str">
        <f>LEFT(BART_Rides[[#This Row],[Lines]],1)</f>
        <v>Y</v>
      </c>
      <c r="M8979" s="1" t="str">
        <f>IF(BART_Rides[[#This Row],[FirstLetter]]="Y","Yes","No")</f>
        <v>Yes</v>
      </c>
      <c r="N8979" s="1" t="str">
        <f>IF(OR(BART_Rides[[#This Row],[Station Code]]="EM", BART_Rides[[#This Row],[Station Code]]="MT", BART_Rides[[#This Row],[Station Code]]="PL", BART_Rides[[#This Row],[Station Code]]="CC"), "Yes", "No")</f>
        <v>No</v>
      </c>
    </row>
    <row r="8980" spans="6:14">
      <c r="F8980" s="3">
        <v>44415</v>
      </c>
      <c r="G8980" s="1" t="s">
        <v>47</v>
      </c>
      <c r="H8980" s="1" t="s">
        <v>106</v>
      </c>
      <c r="I8980" s="1">
        <v>1191</v>
      </c>
      <c r="J8980" s="1">
        <f>MONTH(BART_Rides[[#This Row],[Date]])</f>
        <v>8</v>
      </c>
      <c r="K8980" s="1">
        <f>WEEKDAY(BART_Rides[[#This Row],[Date]],2)</f>
        <v>6</v>
      </c>
      <c r="L8980" s="1" t="str">
        <f>LEFT(BART_Rides[[#This Row],[Lines]],1)</f>
        <v>Y</v>
      </c>
      <c r="M8980" s="1" t="str">
        <f>IF(BART_Rides[[#This Row],[FirstLetter]]="Y","Yes","No")</f>
        <v>Yes</v>
      </c>
      <c r="N8980" s="1" t="str">
        <f>IF(OR(BART_Rides[[#This Row],[Station Code]]="EM", BART_Rides[[#This Row],[Station Code]]="MT", BART_Rides[[#This Row],[Station Code]]="PL", BART_Rides[[#This Row],[Station Code]]="CC"), "Yes", "No")</f>
        <v>No</v>
      </c>
    </row>
    <row r="8981" spans="6:14">
      <c r="F8981" s="3">
        <v>44416</v>
      </c>
      <c r="G8981" s="1" t="s">
        <v>47</v>
      </c>
      <c r="H8981" s="1" t="s">
        <v>106</v>
      </c>
      <c r="I8981" s="1">
        <v>797</v>
      </c>
      <c r="J8981" s="1">
        <f>MONTH(BART_Rides[[#This Row],[Date]])</f>
        <v>8</v>
      </c>
      <c r="K8981" s="1">
        <f>WEEKDAY(BART_Rides[[#This Row],[Date]],2)</f>
        <v>7</v>
      </c>
      <c r="L8981" s="1" t="str">
        <f>LEFT(BART_Rides[[#This Row],[Lines]],1)</f>
        <v>Y</v>
      </c>
      <c r="M8981" s="1" t="str">
        <f>IF(BART_Rides[[#This Row],[FirstLetter]]="Y","Yes","No")</f>
        <v>Yes</v>
      </c>
      <c r="N8981" s="1" t="str">
        <f>IF(OR(BART_Rides[[#This Row],[Station Code]]="EM", BART_Rides[[#This Row],[Station Code]]="MT", BART_Rides[[#This Row],[Station Code]]="PL", BART_Rides[[#This Row],[Station Code]]="CC"), "Yes", "No")</f>
        <v>No</v>
      </c>
    </row>
    <row r="8982" spans="6:14">
      <c r="F8982" s="3">
        <v>44417</v>
      </c>
      <c r="G8982" s="1" t="s">
        <v>47</v>
      </c>
      <c r="H8982" s="1" t="s">
        <v>106</v>
      </c>
      <c r="I8982" s="1">
        <v>1678</v>
      </c>
      <c r="J8982" s="1">
        <f>MONTH(BART_Rides[[#This Row],[Date]])</f>
        <v>8</v>
      </c>
      <c r="K8982" s="1">
        <f>WEEKDAY(BART_Rides[[#This Row],[Date]],2)</f>
        <v>1</v>
      </c>
      <c r="L8982" s="1" t="str">
        <f>LEFT(BART_Rides[[#This Row],[Lines]],1)</f>
        <v>Y</v>
      </c>
      <c r="M8982" s="1" t="str">
        <f>IF(BART_Rides[[#This Row],[FirstLetter]]="Y","Yes","No")</f>
        <v>Yes</v>
      </c>
      <c r="N8982" s="1" t="str">
        <f>IF(OR(BART_Rides[[#This Row],[Station Code]]="EM", BART_Rides[[#This Row],[Station Code]]="MT", BART_Rides[[#This Row],[Station Code]]="PL", BART_Rides[[#This Row],[Station Code]]="CC"), "Yes", "No")</f>
        <v>No</v>
      </c>
    </row>
    <row r="8983" spans="6:14">
      <c r="F8983" s="3">
        <v>44418</v>
      </c>
      <c r="G8983" s="1" t="s">
        <v>47</v>
      </c>
      <c r="H8983" s="1" t="s">
        <v>106</v>
      </c>
      <c r="I8983" s="1">
        <v>1918</v>
      </c>
      <c r="J8983" s="1">
        <f>MONTH(BART_Rides[[#This Row],[Date]])</f>
        <v>8</v>
      </c>
      <c r="K8983" s="1">
        <f>WEEKDAY(BART_Rides[[#This Row],[Date]],2)</f>
        <v>2</v>
      </c>
      <c r="L8983" s="1" t="str">
        <f>LEFT(BART_Rides[[#This Row],[Lines]],1)</f>
        <v>Y</v>
      </c>
      <c r="M8983" s="1" t="str">
        <f>IF(BART_Rides[[#This Row],[FirstLetter]]="Y","Yes","No")</f>
        <v>Yes</v>
      </c>
      <c r="N8983" s="1" t="str">
        <f>IF(OR(BART_Rides[[#This Row],[Station Code]]="EM", BART_Rides[[#This Row],[Station Code]]="MT", BART_Rides[[#This Row],[Station Code]]="PL", BART_Rides[[#This Row],[Station Code]]="CC"), "Yes", "No")</f>
        <v>No</v>
      </c>
    </row>
    <row r="8984" spans="6:14">
      <c r="F8984" s="3">
        <v>44419</v>
      </c>
      <c r="G8984" s="1" t="s">
        <v>47</v>
      </c>
      <c r="H8984" s="1" t="s">
        <v>106</v>
      </c>
      <c r="I8984" s="1">
        <v>1956</v>
      </c>
      <c r="J8984" s="1">
        <f>MONTH(BART_Rides[[#This Row],[Date]])</f>
        <v>8</v>
      </c>
      <c r="K8984" s="1">
        <f>WEEKDAY(BART_Rides[[#This Row],[Date]],2)</f>
        <v>3</v>
      </c>
      <c r="L8984" s="1" t="str">
        <f>LEFT(BART_Rides[[#This Row],[Lines]],1)</f>
        <v>Y</v>
      </c>
      <c r="M8984" s="1" t="str">
        <f>IF(BART_Rides[[#This Row],[FirstLetter]]="Y","Yes","No")</f>
        <v>Yes</v>
      </c>
      <c r="N8984" s="1" t="str">
        <f>IF(OR(BART_Rides[[#This Row],[Station Code]]="EM", BART_Rides[[#This Row],[Station Code]]="MT", BART_Rides[[#This Row],[Station Code]]="PL", BART_Rides[[#This Row],[Station Code]]="CC"), "Yes", "No")</f>
        <v>No</v>
      </c>
    </row>
    <row r="8985" spans="6:14">
      <c r="F8985" s="3">
        <v>44420</v>
      </c>
      <c r="G8985" s="1" t="s">
        <v>47</v>
      </c>
      <c r="H8985" s="1" t="s">
        <v>106</v>
      </c>
      <c r="I8985" s="1">
        <v>1965</v>
      </c>
      <c r="J8985" s="1">
        <f>MONTH(BART_Rides[[#This Row],[Date]])</f>
        <v>8</v>
      </c>
      <c r="K8985" s="1">
        <f>WEEKDAY(BART_Rides[[#This Row],[Date]],2)</f>
        <v>4</v>
      </c>
      <c r="L8985" s="1" t="str">
        <f>LEFT(BART_Rides[[#This Row],[Lines]],1)</f>
        <v>Y</v>
      </c>
      <c r="M8985" s="1" t="str">
        <f>IF(BART_Rides[[#This Row],[FirstLetter]]="Y","Yes","No")</f>
        <v>Yes</v>
      </c>
      <c r="N8985" s="1" t="str">
        <f>IF(OR(BART_Rides[[#This Row],[Station Code]]="EM", BART_Rides[[#This Row],[Station Code]]="MT", BART_Rides[[#This Row],[Station Code]]="PL", BART_Rides[[#This Row],[Station Code]]="CC"), "Yes", "No")</f>
        <v>No</v>
      </c>
    </row>
    <row r="8986" spans="6:14">
      <c r="F8986" s="3">
        <v>44421</v>
      </c>
      <c r="G8986" s="1" t="s">
        <v>47</v>
      </c>
      <c r="H8986" s="1" t="s">
        <v>106</v>
      </c>
      <c r="I8986" s="1">
        <v>1889</v>
      </c>
      <c r="J8986" s="1">
        <f>MONTH(BART_Rides[[#This Row],[Date]])</f>
        <v>8</v>
      </c>
      <c r="K8986" s="1">
        <f>WEEKDAY(BART_Rides[[#This Row],[Date]],2)</f>
        <v>5</v>
      </c>
      <c r="L8986" s="1" t="str">
        <f>LEFT(BART_Rides[[#This Row],[Lines]],1)</f>
        <v>Y</v>
      </c>
      <c r="M8986" s="1" t="str">
        <f>IF(BART_Rides[[#This Row],[FirstLetter]]="Y","Yes","No")</f>
        <v>Yes</v>
      </c>
      <c r="N8986" s="1" t="str">
        <f>IF(OR(BART_Rides[[#This Row],[Station Code]]="EM", BART_Rides[[#This Row],[Station Code]]="MT", BART_Rides[[#This Row],[Station Code]]="PL", BART_Rides[[#This Row],[Station Code]]="CC"), "Yes", "No")</f>
        <v>No</v>
      </c>
    </row>
    <row r="8987" spans="6:14">
      <c r="F8987" s="3">
        <v>44422</v>
      </c>
      <c r="G8987" s="1" t="s">
        <v>47</v>
      </c>
      <c r="H8987" s="1" t="s">
        <v>106</v>
      </c>
      <c r="I8987" s="1">
        <v>1265</v>
      </c>
      <c r="J8987" s="1">
        <f>MONTH(BART_Rides[[#This Row],[Date]])</f>
        <v>8</v>
      </c>
      <c r="K8987" s="1">
        <f>WEEKDAY(BART_Rides[[#This Row],[Date]],2)</f>
        <v>6</v>
      </c>
      <c r="L8987" s="1" t="str">
        <f>LEFT(BART_Rides[[#This Row],[Lines]],1)</f>
        <v>Y</v>
      </c>
      <c r="M8987" s="1" t="str">
        <f>IF(BART_Rides[[#This Row],[FirstLetter]]="Y","Yes","No")</f>
        <v>Yes</v>
      </c>
      <c r="N8987" s="1" t="str">
        <f>IF(OR(BART_Rides[[#This Row],[Station Code]]="EM", BART_Rides[[#This Row],[Station Code]]="MT", BART_Rides[[#This Row],[Station Code]]="PL", BART_Rides[[#This Row],[Station Code]]="CC"), "Yes", "No")</f>
        <v>No</v>
      </c>
    </row>
    <row r="8988" spans="6:14">
      <c r="F8988" s="3">
        <v>44423</v>
      </c>
      <c r="G8988" s="1" t="s">
        <v>47</v>
      </c>
      <c r="H8988" s="1" t="s">
        <v>106</v>
      </c>
      <c r="I8988" s="1">
        <v>911</v>
      </c>
      <c r="J8988" s="1">
        <f>MONTH(BART_Rides[[#This Row],[Date]])</f>
        <v>8</v>
      </c>
      <c r="K8988" s="1">
        <f>WEEKDAY(BART_Rides[[#This Row],[Date]],2)</f>
        <v>7</v>
      </c>
      <c r="L8988" s="1" t="str">
        <f>LEFT(BART_Rides[[#This Row],[Lines]],1)</f>
        <v>Y</v>
      </c>
      <c r="M8988" s="1" t="str">
        <f>IF(BART_Rides[[#This Row],[FirstLetter]]="Y","Yes","No")</f>
        <v>Yes</v>
      </c>
      <c r="N8988" s="1" t="str">
        <f>IF(OR(BART_Rides[[#This Row],[Station Code]]="EM", BART_Rides[[#This Row],[Station Code]]="MT", BART_Rides[[#This Row],[Station Code]]="PL", BART_Rides[[#This Row],[Station Code]]="CC"), "Yes", "No")</f>
        <v>No</v>
      </c>
    </row>
    <row r="8989" spans="6:14">
      <c r="F8989" s="3">
        <v>44424</v>
      </c>
      <c r="G8989" s="1" t="s">
        <v>47</v>
      </c>
      <c r="H8989" s="1" t="s">
        <v>106</v>
      </c>
      <c r="I8989" s="1">
        <v>1834</v>
      </c>
      <c r="J8989" s="1">
        <f>MONTH(BART_Rides[[#This Row],[Date]])</f>
        <v>8</v>
      </c>
      <c r="K8989" s="1">
        <f>WEEKDAY(BART_Rides[[#This Row],[Date]],2)</f>
        <v>1</v>
      </c>
      <c r="L8989" s="1" t="str">
        <f>LEFT(BART_Rides[[#This Row],[Lines]],1)</f>
        <v>Y</v>
      </c>
      <c r="M8989" s="1" t="str">
        <f>IF(BART_Rides[[#This Row],[FirstLetter]]="Y","Yes","No")</f>
        <v>Yes</v>
      </c>
      <c r="N8989" s="1" t="str">
        <f>IF(OR(BART_Rides[[#This Row],[Station Code]]="EM", BART_Rides[[#This Row],[Station Code]]="MT", BART_Rides[[#This Row],[Station Code]]="PL", BART_Rides[[#This Row],[Station Code]]="CC"), "Yes", "No")</f>
        <v>No</v>
      </c>
    </row>
    <row r="8990" spans="6:14">
      <c r="F8990" s="3">
        <v>44425</v>
      </c>
      <c r="G8990" s="1" t="s">
        <v>47</v>
      </c>
      <c r="H8990" s="1" t="s">
        <v>106</v>
      </c>
      <c r="I8990" s="1">
        <v>2013</v>
      </c>
      <c r="J8990" s="1">
        <f>MONTH(BART_Rides[[#This Row],[Date]])</f>
        <v>8</v>
      </c>
      <c r="K8990" s="1">
        <f>WEEKDAY(BART_Rides[[#This Row],[Date]],2)</f>
        <v>2</v>
      </c>
      <c r="L8990" s="1" t="str">
        <f>LEFT(BART_Rides[[#This Row],[Lines]],1)</f>
        <v>Y</v>
      </c>
      <c r="M8990" s="1" t="str">
        <f>IF(BART_Rides[[#This Row],[FirstLetter]]="Y","Yes","No")</f>
        <v>Yes</v>
      </c>
      <c r="N8990" s="1" t="str">
        <f>IF(OR(BART_Rides[[#This Row],[Station Code]]="EM", BART_Rides[[#This Row],[Station Code]]="MT", BART_Rides[[#This Row],[Station Code]]="PL", BART_Rides[[#This Row],[Station Code]]="CC"), "Yes", "No")</f>
        <v>No</v>
      </c>
    </row>
    <row r="8991" spans="6:14">
      <c r="F8991" s="3">
        <v>44426</v>
      </c>
      <c r="G8991" s="1" t="s">
        <v>47</v>
      </c>
      <c r="H8991" s="1" t="s">
        <v>106</v>
      </c>
      <c r="I8991" s="1">
        <v>1981</v>
      </c>
      <c r="J8991" s="1">
        <f>MONTH(BART_Rides[[#This Row],[Date]])</f>
        <v>8</v>
      </c>
      <c r="K8991" s="1">
        <f>WEEKDAY(BART_Rides[[#This Row],[Date]],2)</f>
        <v>3</v>
      </c>
      <c r="L8991" s="1" t="str">
        <f>LEFT(BART_Rides[[#This Row],[Lines]],1)</f>
        <v>Y</v>
      </c>
      <c r="M8991" s="1" t="str">
        <f>IF(BART_Rides[[#This Row],[FirstLetter]]="Y","Yes","No")</f>
        <v>Yes</v>
      </c>
      <c r="N8991" s="1" t="str">
        <f>IF(OR(BART_Rides[[#This Row],[Station Code]]="EM", BART_Rides[[#This Row],[Station Code]]="MT", BART_Rides[[#This Row],[Station Code]]="PL", BART_Rides[[#This Row],[Station Code]]="CC"), "Yes", "No")</f>
        <v>No</v>
      </c>
    </row>
    <row r="8992" spans="6:14">
      <c r="F8992" s="3">
        <v>44427</v>
      </c>
      <c r="G8992" s="1" t="s">
        <v>47</v>
      </c>
      <c r="H8992" s="1" t="s">
        <v>106</v>
      </c>
      <c r="I8992" s="1">
        <v>2165</v>
      </c>
      <c r="J8992" s="1">
        <f>MONTH(BART_Rides[[#This Row],[Date]])</f>
        <v>8</v>
      </c>
      <c r="K8992" s="1">
        <f>WEEKDAY(BART_Rides[[#This Row],[Date]],2)</f>
        <v>4</v>
      </c>
      <c r="L8992" s="1" t="str">
        <f>LEFT(BART_Rides[[#This Row],[Lines]],1)</f>
        <v>Y</v>
      </c>
      <c r="M8992" s="1" t="str">
        <f>IF(BART_Rides[[#This Row],[FirstLetter]]="Y","Yes","No")</f>
        <v>Yes</v>
      </c>
      <c r="N8992" s="1" t="str">
        <f>IF(OR(BART_Rides[[#This Row],[Station Code]]="EM", BART_Rides[[#This Row],[Station Code]]="MT", BART_Rides[[#This Row],[Station Code]]="PL", BART_Rides[[#This Row],[Station Code]]="CC"), "Yes", "No")</f>
        <v>No</v>
      </c>
    </row>
    <row r="8993" spans="6:14">
      <c r="F8993" s="3">
        <v>44428</v>
      </c>
      <c r="G8993" s="1" t="s">
        <v>47</v>
      </c>
      <c r="H8993" s="1" t="s">
        <v>106</v>
      </c>
      <c r="I8993" s="1">
        <v>1958</v>
      </c>
      <c r="J8993" s="1">
        <f>MONTH(BART_Rides[[#This Row],[Date]])</f>
        <v>8</v>
      </c>
      <c r="K8993" s="1">
        <f>WEEKDAY(BART_Rides[[#This Row],[Date]],2)</f>
        <v>5</v>
      </c>
      <c r="L8993" s="1" t="str">
        <f>LEFT(BART_Rides[[#This Row],[Lines]],1)</f>
        <v>Y</v>
      </c>
      <c r="M8993" s="1" t="str">
        <f>IF(BART_Rides[[#This Row],[FirstLetter]]="Y","Yes","No")</f>
        <v>Yes</v>
      </c>
      <c r="N8993" s="1" t="str">
        <f>IF(OR(BART_Rides[[#This Row],[Station Code]]="EM", BART_Rides[[#This Row],[Station Code]]="MT", BART_Rides[[#This Row],[Station Code]]="PL", BART_Rides[[#This Row],[Station Code]]="CC"), "Yes", "No")</f>
        <v>No</v>
      </c>
    </row>
    <row r="8994" spans="6:14">
      <c r="F8994" s="3">
        <v>44429</v>
      </c>
      <c r="G8994" s="1" t="s">
        <v>47</v>
      </c>
      <c r="H8994" s="1" t="s">
        <v>106</v>
      </c>
      <c r="I8994" s="1">
        <v>1263</v>
      </c>
      <c r="J8994" s="1">
        <f>MONTH(BART_Rides[[#This Row],[Date]])</f>
        <v>8</v>
      </c>
      <c r="K8994" s="1">
        <f>WEEKDAY(BART_Rides[[#This Row],[Date]],2)</f>
        <v>6</v>
      </c>
      <c r="L8994" s="1" t="str">
        <f>LEFT(BART_Rides[[#This Row],[Lines]],1)</f>
        <v>Y</v>
      </c>
      <c r="M8994" s="1" t="str">
        <f>IF(BART_Rides[[#This Row],[FirstLetter]]="Y","Yes","No")</f>
        <v>Yes</v>
      </c>
      <c r="N8994" s="1" t="str">
        <f>IF(OR(BART_Rides[[#This Row],[Station Code]]="EM", BART_Rides[[#This Row],[Station Code]]="MT", BART_Rides[[#This Row],[Station Code]]="PL", BART_Rides[[#This Row],[Station Code]]="CC"), "Yes", "No")</f>
        <v>No</v>
      </c>
    </row>
    <row r="8995" spans="6:14">
      <c r="F8995" s="3">
        <v>44430</v>
      </c>
      <c r="G8995" s="1" t="s">
        <v>47</v>
      </c>
      <c r="H8995" s="1" t="s">
        <v>106</v>
      </c>
      <c r="I8995" s="1">
        <v>846</v>
      </c>
      <c r="J8995" s="1">
        <f>MONTH(BART_Rides[[#This Row],[Date]])</f>
        <v>8</v>
      </c>
      <c r="K8995" s="1">
        <f>WEEKDAY(BART_Rides[[#This Row],[Date]],2)</f>
        <v>7</v>
      </c>
      <c r="L8995" s="1" t="str">
        <f>LEFT(BART_Rides[[#This Row],[Lines]],1)</f>
        <v>Y</v>
      </c>
      <c r="M8995" s="1" t="str">
        <f>IF(BART_Rides[[#This Row],[FirstLetter]]="Y","Yes","No")</f>
        <v>Yes</v>
      </c>
      <c r="N8995" s="1" t="str">
        <f>IF(OR(BART_Rides[[#This Row],[Station Code]]="EM", BART_Rides[[#This Row],[Station Code]]="MT", BART_Rides[[#This Row],[Station Code]]="PL", BART_Rides[[#This Row],[Station Code]]="CC"), "Yes", "No")</f>
        <v>No</v>
      </c>
    </row>
    <row r="8996" spans="6:14">
      <c r="F8996" s="3">
        <v>44431</v>
      </c>
      <c r="G8996" s="1" t="s">
        <v>47</v>
      </c>
      <c r="H8996" s="1" t="s">
        <v>106</v>
      </c>
      <c r="I8996" s="1">
        <v>1804</v>
      </c>
      <c r="J8996" s="1">
        <f>MONTH(BART_Rides[[#This Row],[Date]])</f>
        <v>8</v>
      </c>
      <c r="K8996" s="1">
        <f>WEEKDAY(BART_Rides[[#This Row],[Date]],2)</f>
        <v>1</v>
      </c>
      <c r="L8996" s="1" t="str">
        <f>LEFT(BART_Rides[[#This Row],[Lines]],1)</f>
        <v>Y</v>
      </c>
      <c r="M8996" s="1" t="str">
        <f>IF(BART_Rides[[#This Row],[FirstLetter]]="Y","Yes","No")</f>
        <v>Yes</v>
      </c>
      <c r="N8996" s="1" t="str">
        <f>IF(OR(BART_Rides[[#This Row],[Station Code]]="EM", BART_Rides[[#This Row],[Station Code]]="MT", BART_Rides[[#This Row],[Station Code]]="PL", BART_Rides[[#This Row],[Station Code]]="CC"), "Yes", "No")</f>
        <v>No</v>
      </c>
    </row>
    <row r="8997" spans="6:14">
      <c r="F8997" s="3">
        <v>44432</v>
      </c>
      <c r="G8997" s="1" t="s">
        <v>47</v>
      </c>
      <c r="H8997" s="1" t="s">
        <v>106</v>
      </c>
      <c r="I8997" s="1">
        <v>1958</v>
      </c>
      <c r="J8997" s="1">
        <f>MONTH(BART_Rides[[#This Row],[Date]])</f>
        <v>8</v>
      </c>
      <c r="K8997" s="1">
        <f>WEEKDAY(BART_Rides[[#This Row],[Date]],2)</f>
        <v>2</v>
      </c>
      <c r="L8997" s="1" t="str">
        <f>LEFT(BART_Rides[[#This Row],[Lines]],1)</f>
        <v>Y</v>
      </c>
      <c r="M8997" s="1" t="str">
        <f>IF(BART_Rides[[#This Row],[FirstLetter]]="Y","Yes","No")</f>
        <v>Yes</v>
      </c>
      <c r="N8997" s="1" t="str">
        <f>IF(OR(BART_Rides[[#This Row],[Station Code]]="EM", BART_Rides[[#This Row],[Station Code]]="MT", BART_Rides[[#This Row],[Station Code]]="PL", BART_Rides[[#This Row],[Station Code]]="CC"), "Yes", "No")</f>
        <v>No</v>
      </c>
    </row>
    <row r="8998" spans="6:14">
      <c r="F8998" s="3">
        <v>44433</v>
      </c>
      <c r="G8998" s="1" t="s">
        <v>47</v>
      </c>
      <c r="H8998" s="1" t="s">
        <v>106</v>
      </c>
      <c r="I8998" s="1">
        <v>2024</v>
      </c>
      <c r="J8998" s="1">
        <f>MONTH(BART_Rides[[#This Row],[Date]])</f>
        <v>8</v>
      </c>
      <c r="K8998" s="1">
        <f>WEEKDAY(BART_Rides[[#This Row],[Date]],2)</f>
        <v>3</v>
      </c>
      <c r="L8998" s="1" t="str">
        <f>LEFT(BART_Rides[[#This Row],[Lines]],1)</f>
        <v>Y</v>
      </c>
      <c r="M8998" s="1" t="str">
        <f>IF(BART_Rides[[#This Row],[FirstLetter]]="Y","Yes","No")</f>
        <v>Yes</v>
      </c>
      <c r="N8998" s="1" t="str">
        <f>IF(OR(BART_Rides[[#This Row],[Station Code]]="EM", BART_Rides[[#This Row],[Station Code]]="MT", BART_Rides[[#This Row],[Station Code]]="PL", BART_Rides[[#This Row],[Station Code]]="CC"), "Yes", "No")</f>
        <v>No</v>
      </c>
    </row>
    <row r="8999" spans="6:14">
      <c r="F8999" s="3">
        <v>44434</v>
      </c>
      <c r="G8999" s="1" t="s">
        <v>47</v>
      </c>
      <c r="H8999" s="1" t="s">
        <v>106</v>
      </c>
      <c r="I8999" s="1">
        <v>2033</v>
      </c>
      <c r="J8999" s="1">
        <f>MONTH(BART_Rides[[#This Row],[Date]])</f>
        <v>8</v>
      </c>
      <c r="K8999" s="1">
        <f>WEEKDAY(BART_Rides[[#This Row],[Date]],2)</f>
        <v>4</v>
      </c>
      <c r="L8999" s="1" t="str">
        <f>LEFT(BART_Rides[[#This Row],[Lines]],1)</f>
        <v>Y</v>
      </c>
      <c r="M8999" s="1" t="str">
        <f>IF(BART_Rides[[#This Row],[FirstLetter]]="Y","Yes","No")</f>
        <v>Yes</v>
      </c>
      <c r="N8999" s="1" t="str">
        <f>IF(OR(BART_Rides[[#This Row],[Station Code]]="EM", BART_Rides[[#This Row],[Station Code]]="MT", BART_Rides[[#This Row],[Station Code]]="PL", BART_Rides[[#This Row],[Station Code]]="CC"), "Yes", "No")</f>
        <v>No</v>
      </c>
    </row>
    <row r="9000" spans="6:14">
      <c r="F9000" s="3">
        <v>44435</v>
      </c>
      <c r="G9000" s="1" t="s">
        <v>47</v>
      </c>
      <c r="H9000" s="1" t="s">
        <v>106</v>
      </c>
      <c r="I9000" s="1">
        <v>2082</v>
      </c>
      <c r="J9000" s="1">
        <f>MONTH(BART_Rides[[#This Row],[Date]])</f>
        <v>8</v>
      </c>
      <c r="K9000" s="1">
        <f>WEEKDAY(BART_Rides[[#This Row],[Date]],2)</f>
        <v>5</v>
      </c>
      <c r="L9000" s="1" t="str">
        <f>LEFT(BART_Rides[[#This Row],[Lines]],1)</f>
        <v>Y</v>
      </c>
      <c r="M9000" s="1" t="str">
        <f>IF(BART_Rides[[#This Row],[FirstLetter]]="Y","Yes","No")</f>
        <v>Yes</v>
      </c>
      <c r="N9000" s="1" t="str">
        <f>IF(OR(BART_Rides[[#This Row],[Station Code]]="EM", BART_Rides[[#This Row],[Station Code]]="MT", BART_Rides[[#This Row],[Station Code]]="PL", BART_Rides[[#This Row],[Station Code]]="CC"), "Yes", "No")</f>
        <v>No</v>
      </c>
    </row>
    <row r="9001" spans="6:14">
      <c r="F9001" s="3">
        <v>44436</v>
      </c>
      <c r="G9001" s="1" t="s">
        <v>47</v>
      </c>
      <c r="H9001" s="1" t="s">
        <v>106</v>
      </c>
      <c r="I9001" s="1">
        <v>1382</v>
      </c>
      <c r="J9001" s="1">
        <f>MONTH(BART_Rides[[#This Row],[Date]])</f>
        <v>8</v>
      </c>
      <c r="K9001" s="1">
        <f>WEEKDAY(BART_Rides[[#This Row],[Date]],2)</f>
        <v>6</v>
      </c>
      <c r="L9001" s="1" t="str">
        <f>LEFT(BART_Rides[[#This Row],[Lines]],1)</f>
        <v>Y</v>
      </c>
      <c r="M9001" s="1" t="str">
        <f>IF(BART_Rides[[#This Row],[FirstLetter]]="Y","Yes","No")</f>
        <v>Yes</v>
      </c>
      <c r="N9001" s="1" t="str">
        <f>IF(OR(BART_Rides[[#This Row],[Station Code]]="EM", BART_Rides[[#This Row],[Station Code]]="MT", BART_Rides[[#This Row],[Station Code]]="PL", BART_Rides[[#This Row],[Station Code]]="CC"), "Yes", "No")</f>
        <v>No</v>
      </c>
    </row>
    <row r="9002" spans="6:14">
      <c r="F9002" s="3">
        <v>44437</v>
      </c>
      <c r="G9002" s="1" t="s">
        <v>47</v>
      </c>
      <c r="H9002" s="1" t="s">
        <v>106</v>
      </c>
      <c r="I9002" s="1">
        <v>867</v>
      </c>
      <c r="J9002" s="1">
        <f>MONTH(BART_Rides[[#This Row],[Date]])</f>
        <v>8</v>
      </c>
      <c r="K9002" s="1">
        <f>WEEKDAY(BART_Rides[[#This Row],[Date]],2)</f>
        <v>7</v>
      </c>
      <c r="L9002" s="1" t="str">
        <f>LEFT(BART_Rides[[#This Row],[Lines]],1)</f>
        <v>Y</v>
      </c>
      <c r="M9002" s="1" t="str">
        <f>IF(BART_Rides[[#This Row],[FirstLetter]]="Y","Yes","No")</f>
        <v>Yes</v>
      </c>
      <c r="N9002" s="1" t="str">
        <f>IF(OR(BART_Rides[[#This Row],[Station Code]]="EM", BART_Rides[[#This Row],[Station Code]]="MT", BART_Rides[[#This Row],[Station Code]]="PL", BART_Rides[[#This Row],[Station Code]]="CC"), "Yes", "No")</f>
        <v>No</v>
      </c>
    </row>
    <row r="9003" spans="6:14">
      <c r="F9003" s="3">
        <v>44438</v>
      </c>
      <c r="G9003" s="1" t="s">
        <v>47</v>
      </c>
      <c r="H9003" s="1" t="s">
        <v>106</v>
      </c>
      <c r="I9003" s="1">
        <v>1809</v>
      </c>
      <c r="J9003" s="1">
        <f>MONTH(BART_Rides[[#This Row],[Date]])</f>
        <v>8</v>
      </c>
      <c r="K9003" s="1">
        <f>WEEKDAY(BART_Rides[[#This Row],[Date]],2)</f>
        <v>1</v>
      </c>
      <c r="L9003" s="1" t="str">
        <f>LEFT(BART_Rides[[#This Row],[Lines]],1)</f>
        <v>Y</v>
      </c>
      <c r="M9003" s="1" t="str">
        <f>IF(BART_Rides[[#This Row],[FirstLetter]]="Y","Yes","No")</f>
        <v>Yes</v>
      </c>
      <c r="N9003" s="1" t="str">
        <f>IF(OR(BART_Rides[[#This Row],[Station Code]]="EM", BART_Rides[[#This Row],[Station Code]]="MT", BART_Rides[[#This Row],[Station Code]]="PL", BART_Rides[[#This Row],[Station Code]]="CC"), "Yes", "No")</f>
        <v>No</v>
      </c>
    </row>
    <row r="9004" spans="6:14">
      <c r="F9004" s="3">
        <v>44439</v>
      </c>
      <c r="G9004" s="1" t="s">
        <v>47</v>
      </c>
      <c r="H9004" s="1" t="s">
        <v>106</v>
      </c>
      <c r="I9004" s="1">
        <v>1975</v>
      </c>
      <c r="J9004" s="1">
        <f>MONTH(BART_Rides[[#This Row],[Date]])</f>
        <v>8</v>
      </c>
      <c r="K9004" s="1">
        <f>WEEKDAY(BART_Rides[[#This Row],[Date]],2)</f>
        <v>2</v>
      </c>
      <c r="L9004" s="1" t="str">
        <f>LEFT(BART_Rides[[#This Row],[Lines]],1)</f>
        <v>Y</v>
      </c>
      <c r="M9004" s="1" t="str">
        <f>IF(BART_Rides[[#This Row],[FirstLetter]]="Y","Yes","No")</f>
        <v>Yes</v>
      </c>
      <c r="N9004" s="1" t="str">
        <f>IF(OR(BART_Rides[[#This Row],[Station Code]]="EM", BART_Rides[[#This Row],[Station Code]]="MT", BART_Rides[[#This Row],[Station Code]]="PL", BART_Rides[[#This Row],[Station Code]]="CC"), "Yes", "No")</f>
        <v>No</v>
      </c>
    </row>
    <row r="9005" spans="6:14">
      <c r="F9005" s="3">
        <v>44440</v>
      </c>
      <c r="G9005" s="1" t="s">
        <v>47</v>
      </c>
      <c r="H9005" s="1" t="s">
        <v>106</v>
      </c>
      <c r="I9005" s="1">
        <v>2224</v>
      </c>
      <c r="J9005" s="1">
        <f>MONTH(BART_Rides[[#This Row],[Date]])</f>
        <v>9</v>
      </c>
      <c r="K9005" s="1">
        <f>WEEKDAY(BART_Rides[[#This Row],[Date]],2)</f>
        <v>3</v>
      </c>
      <c r="L9005" s="1" t="str">
        <f>LEFT(BART_Rides[[#This Row],[Lines]],1)</f>
        <v>Y</v>
      </c>
      <c r="M9005" s="1" t="str">
        <f>IF(BART_Rides[[#This Row],[FirstLetter]]="Y","Yes","No")</f>
        <v>Yes</v>
      </c>
      <c r="N9005" s="1" t="str">
        <f>IF(OR(BART_Rides[[#This Row],[Station Code]]="EM", BART_Rides[[#This Row],[Station Code]]="MT", BART_Rides[[#This Row],[Station Code]]="PL", BART_Rides[[#This Row],[Station Code]]="CC"), "Yes", "No")</f>
        <v>No</v>
      </c>
    </row>
    <row r="9006" spans="6:14">
      <c r="F9006" s="3">
        <v>44441</v>
      </c>
      <c r="G9006" s="1" t="s">
        <v>47</v>
      </c>
      <c r="H9006" s="1" t="s">
        <v>106</v>
      </c>
      <c r="I9006" s="1">
        <v>2060</v>
      </c>
      <c r="J9006" s="1">
        <f>MONTH(BART_Rides[[#This Row],[Date]])</f>
        <v>9</v>
      </c>
      <c r="K9006" s="1">
        <f>WEEKDAY(BART_Rides[[#This Row],[Date]],2)</f>
        <v>4</v>
      </c>
      <c r="L9006" s="1" t="str">
        <f>LEFT(BART_Rides[[#This Row],[Lines]],1)</f>
        <v>Y</v>
      </c>
      <c r="M9006" s="1" t="str">
        <f>IF(BART_Rides[[#This Row],[FirstLetter]]="Y","Yes","No")</f>
        <v>Yes</v>
      </c>
      <c r="N9006" s="1" t="str">
        <f>IF(OR(BART_Rides[[#This Row],[Station Code]]="EM", BART_Rides[[#This Row],[Station Code]]="MT", BART_Rides[[#This Row],[Station Code]]="PL", BART_Rides[[#This Row],[Station Code]]="CC"), "Yes", "No")</f>
        <v>No</v>
      </c>
    </row>
    <row r="9007" spans="6:14">
      <c r="F9007" s="3">
        <v>44442</v>
      </c>
      <c r="G9007" s="1" t="s">
        <v>47</v>
      </c>
      <c r="H9007" s="1" t="s">
        <v>106</v>
      </c>
      <c r="I9007" s="1">
        <v>2058</v>
      </c>
      <c r="J9007" s="1">
        <f>MONTH(BART_Rides[[#This Row],[Date]])</f>
        <v>9</v>
      </c>
      <c r="K9007" s="1">
        <f>WEEKDAY(BART_Rides[[#This Row],[Date]],2)</f>
        <v>5</v>
      </c>
      <c r="L9007" s="1" t="str">
        <f>LEFT(BART_Rides[[#This Row],[Lines]],1)</f>
        <v>Y</v>
      </c>
      <c r="M9007" s="1" t="str">
        <f>IF(BART_Rides[[#This Row],[FirstLetter]]="Y","Yes","No")</f>
        <v>Yes</v>
      </c>
      <c r="N9007" s="1" t="str">
        <f>IF(OR(BART_Rides[[#This Row],[Station Code]]="EM", BART_Rides[[#This Row],[Station Code]]="MT", BART_Rides[[#This Row],[Station Code]]="PL", BART_Rides[[#This Row],[Station Code]]="CC"), "Yes", "No")</f>
        <v>No</v>
      </c>
    </row>
    <row r="9008" spans="6:14">
      <c r="F9008" s="3">
        <v>44443</v>
      </c>
      <c r="G9008" s="1" t="s">
        <v>47</v>
      </c>
      <c r="H9008" s="1" t="s">
        <v>106</v>
      </c>
      <c r="I9008" s="1">
        <v>1329</v>
      </c>
      <c r="J9008" s="1">
        <f>MONTH(BART_Rides[[#This Row],[Date]])</f>
        <v>9</v>
      </c>
      <c r="K9008" s="1">
        <f>WEEKDAY(BART_Rides[[#This Row],[Date]],2)</f>
        <v>6</v>
      </c>
      <c r="L9008" s="1" t="str">
        <f>LEFT(BART_Rides[[#This Row],[Lines]],1)</f>
        <v>Y</v>
      </c>
      <c r="M9008" s="1" t="str">
        <f>IF(BART_Rides[[#This Row],[FirstLetter]]="Y","Yes","No")</f>
        <v>Yes</v>
      </c>
      <c r="N9008" s="1" t="str">
        <f>IF(OR(BART_Rides[[#This Row],[Station Code]]="EM", BART_Rides[[#This Row],[Station Code]]="MT", BART_Rides[[#This Row],[Station Code]]="PL", BART_Rides[[#This Row],[Station Code]]="CC"), "Yes", "No")</f>
        <v>No</v>
      </c>
    </row>
    <row r="9009" spans="6:14">
      <c r="F9009" s="3">
        <v>44444</v>
      </c>
      <c r="G9009" s="1" t="s">
        <v>47</v>
      </c>
      <c r="H9009" s="1" t="s">
        <v>106</v>
      </c>
      <c r="I9009" s="1">
        <v>1099</v>
      </c>
      <c r="J9009" s="1">
        <f>MONTH(BART_Rides[[#This Row],[Date]])</f>
        <v>9</v>
      </c>
      <c r="K9009" s="1">
        <f>WEEKDAY(BART_Rides[[#This Row],[Date]],2)</f>
        <v>7</v>
      </c>
      <c r="L9009" s="1" t="str">
        <f>LEFT(BART_Rides[[#This Row],[Lines]],1)</f>
        <v>Y</v>
      </c>
      <c r="M9009" s="1" t="str">
        <f>IF(BART_Rides[[#This Row],[FirstLetter]]="Y","Yes","No")</f>
        <v>Yes</v>
      </c>
      <c r="N9009" s="1" t="str">
        <f>IF(OR(BART_Rides[[#This Row],[Station Code]]="EM", BART_Rides[[#This Row],[Station Code]]="MT", BART_Rides[[#This Row],[Station Code]]="PL", BART_Rides[[#This Row],[Station Code]]="CC"), "Yes", "No")</f>
        <v>No</v>
      </c>
    </row>
    <row r="9010" spans="6:14">
      <c r="F9010" s="3">
        <v>44445</v>
      </c>
      <c r="G9010" s="1" t="s">
        <v>47</v>
      </c>
      <c r="H9010" s="1" t="s">
        <v>106</v>
      </c>
      <c r="I9010" s="1">
        <v>926</v>
      </c>
      <c r="J9010" s="1">
        <f>MONTH(BART_Rides[[#This Row],[Date]])</f>
        <v>9</v>
      </c>
      <c r="K9010" s="1">
        <f>WEEKDAY(BART_Rides[[#This Row],[Date]],2)</f>
        <v>1</v>
      </c>
      <c r="L9010" s="1" t="str">
        <f>LEFT(BART_Rides[[#This Row],[Lines]],1)</f>
        <v>Y</v>
      </c>
      <c r="M9010" s="1" t="str">
        <f>IF(BART_Rides[[#This Row],[FirstLetter]]="Y","Yes","No")</f>
        <v>Yes</v>
      </c>
      <c r="N9010" s="1" t="str">
        <f>IF(OR(BART_Rides[[#This Row],[Station Code]]="EM", BART_Rides[[#This Row],[Station Code]]="MT", BART_Rides[[#This Row],[Station Code]]="PL", BART_Rides[[#This Row],[Station Code]]="CC"), "Yes", "No")</f>
        <v>No</v>
      </c>
    </row>
    <row r="9011" spans="6:14">
      <c r="F9011" s="3">
        <v>44446</v>
      </c>
      <c r="G9011" s="1" t="s">
        <v>47</v>
      </c>
      <c r="H9011" s="1" t="s">
        <v>106</v>
      </c>
      <c r="I9011" s="1">
        <v>2038</v>
      </c>
      <c r="J9011" s="1">
        <f>MONTH(BART_Rides[[#This Row],[Date]])</f>
        <v>9</v>
      </c>
      <c r="K9011" s="1">
        <f>WEEKDAY(BART_Rides[[#This Row],[Date]],2)</f>
        <v>2</v>
      </c>
      <c r="L9011" s="1" t="str">
        <f>LEFT(BART_Rides[[#This Row],[Lines]],1)</f>
        <v>Y</v>
      </c>
      <c r="M9011" s="1" t="str">
        <f>IF(BART_Rides[[#This Row],[FirstLetter]]="Y","Yes","No")</f>
        <v>Yes</v>
      </c>
      <c r="N9011" s="1" t="str">
        <f>IF(OR(BART_Rides[[#This Row],[Station Code]]="EM", BART_Rides[[#This Row],[Station Code]]="MT", BART_Rides[[#This Row],[Station Code]]="PL", BART_Rides[[#This Row],[Station Code]]="CC"), "Yes", "No")</f>
        <v>No</v>
      </c>
    </row>
    <row r="9012" spans="6:14">
      <c r="F9012" s="3">
        <v>44447</v>
      </c>
      <c r="G9012" s="1" t="s">
        <v>47</v>
      </c>
      <c r="H9012" s="1" t="s">
        <v>106</v>
      </c>
      <c r="I9012" s="1">
        <v>2120</v>
      </c>
      <c r="J9012" s="1">
        <f>MONTH(BART_Rides[[#This Row],[Date]])</f>
        <v>9</v>
      </c>
      <c r="K9012" s="1">
        <f>WEEKDAY(BART_Rides[[#This Row],[Date]],2)</f>
        <v>3</v>
      </c>
      <c r="L9012" s="1" t="str">
        <f>LEFT(BART_Rides[[#This Row],[Lines]],1)</f>
        <v>Y</v>
      </c>
      <c r="M9012" s="1" t="str">
        <f>IF(BART_Rides[[#This Row],[FirstLetter]]="Y","Yes","No")</f>
        <v>Yes</v>
      </c>
      <c r="N9012" s="1" t="str">
        <f>IF(OR(BART_Rides[[#This Row],[Station Code]]="EM", BART_Rides[[#This Row],[Station Code]]="MT", BART_Rides[[#This Row],[Station Code]]="PL", BART_Rides[[#This Row],[Station Code]]="CC"), "Yes", "No")</f>
        <v>No</v>
      </c>
    </row>
    <row r="9013" spans="6:14">
      <c r="F9013" s="3">
        <v>44448</v>
      </c>
      <c r="G9013" s="1" t="s">
        <v>47</v>
      </c>
      <c r="H9013" s="1" t="s">
        <v>106</v>
      </c>
      <c r="I9013" s="1">
        <v>2130</v>
      </c>
      <c r="J9013" s="1">
        <f>MONTH(BART_Rides[[#This Row],[Date]])</f>
        <v>9</v>
      </c>
      <c r="K9013" s="1">
        <f>WEEKDAY(BART_Rides[[#This Row],[Date]],2)</f>
        <v>4</v>
      </c>
      <c r="L9013" s="1" t="str">
        <f>LEFT(BART_Rides[[#This Row],[Lines]],1)</f>
        <v>Y</v>
      </c>
      <c r="M9013" s="1" t="str">
        <f>IF(BART_Rides[[#This Row],[FirstLetter]]="Y","Yes","No")</f>
        <v>Yes</v>
      </c>
      <c r="N9013" s="1" t="str">
        <f>IF(OR(BART_Rides[[#This Row],[Station Code]]="EM", BART_Rides[[#This Row],[Station Code]]="MT", BART_Rides[[#This Row],[Station Code]]="PL", BART_Rides[[#This Row],[Station Code]]="CC"), "Yes", "No")</f>
        <v>No</v>
      </c>
    </row>
    <row r="9014" spans="6:14">
      <c r="F9014" s="3">
        <v>44449</v>
      </c>
      <c r="G9014" s="1" t="s">
        <v>47</v>
      </c>
      <c r="H9014" s="1" t="s">
        <v>106</v>
      </c>
      <c r="I9014" s="1">
        <v>2104</v>
      </c>
      <c r="J9014" s="1">
        <f>MONTH(BART_Rides[[#This Row],[Date]])</f>
        <v>9</v>
      </c>
      <c r="K9014" s="1">
        <f>WEEKDAY(BART_Rides[[#This Row],[Date]],2)</f>
        <v>5</v>
      </c>
      <c r="L9014" s="1" t="str">
        <f>LEFT(BART_Rides[[#This Row],[Lines]],1)</f>
        <v>Y</v>
      </c>
      <c r="M9014" s="1" t="str">
        <f>IF(BART_Rides[[#This Row],[FirstLetter]]="Y","Yes","No")</f>
        <v>Yes</v>
      </c>
      <c r="N9014" s="1" t="str">
        <f>IF(OR(BART_Rides[[#This Row],[Station Code]]="EM", BART_Rides[[#This Row],[Station Code]]="MT", BART_Rides[[#This Row],[Station Code]]="PL", BART_Rides[[#This Row],[Station Code]]="CC"), "Yes", "No")</f>
        <v>No</v>
      </c>
    </row>
    <row r="9015" spans="6:14">
      <c r="F9015" s="3">
        <v>44450</v>
      </c>
      <c r="G9015" s="1" t="s">
        <v>47</v>
      </c>
      <c r="H9015" s="1" t="s">
        <v>106</v>
      </c>
      <c r="I9015" s="1">
        <v>1391</v>
      </c>
      <c r="J9015" s="1">
        <f>MONTH(BART_Rides[[#This Row],[Date]])</f>
        <v>9</v>
      </c>
      <c r="K9015" s="1">
        <f>WEEKDAY(BART_Rides[[#This Row],[Date]],2)</f>
        <v>6</v>
      </c>
      <c r="L9015" s="1" t="str">
        <f>LEFT(BART_Rides[[#This Row],[Lines]],1)</f>
        <v>Y</v>
      </c>
      <c r="M9015" s="1" t="str">
        <f>IF(BART_Rides[[#This Row],[FirstLetter]]="Y","Yes","No")</f>
        <v>Yes</v>
      </c>
      <c r="N9015" s="1" t="str">
        <f>IF(OR(BART_Rides[[#This Row],[Station Code]]="EM", BART_Rides[[#This Row],[Station Code]]="MT", BART_Rides[[#This Row],[Station Code]]="PL", BART_Rides[[#This Row],[Station Code]]="CC"), "Yes", "No")</f>
        <v>No</v>
      </c>
    </row>
    <row r="9016" spans="6:14">
      <c r="F9016" s="3">
        <v>44451</v>
      </c>
      <c r="G9016" s="1" t="s">
        <v>47</v>
      </c>
      <c r="H9016" s="1" t="s">
        <v>106</v>
      </c>
      <c r="I9016" s="1">
        <v>993</v>
      </c>
      <c r="J9016" s="1">
        <f>MONTH(BART_Rides[[#This Row],[Date]])</f>
        <v>9</v>
      </c>
      <c r="K9016" s="1">
        <f>WEEKDAY(BART_Rides[[#This Row],[Date]],2)</f>
        <v>7</v>
      </c>
      <c r="L9016" s="1" t="str">
        <f>LEFT(BART_Rides[[#This Row],[Lines]],1)</f>
        <v>Y</v>
      </c>
      <c r="M9016" s="1" t="str">
        <f>IF(BART_Rides[[#This Row],[FirstLetter]]="Y","Yes","No")</f>
        <v>Yes</v>
      </c>
      <c r="N9016" s="1" t="str">
        <f>IF(OR(BART_Rides[[#This Row],[Station Code]]="EM", BART_Rides[[#This Row],[Station Code]]="MT", BART_Rides[[#This Row],[Station Code]]="PL", BART_Rides[[#This Row],[Station Code]]="CC"), "Yes", "No")</f>
        <v>No</v>
      </c>
    </row>
    <row r="9017" spans="6:14">
      <c r="F9017" s="3">
        <v>44452</v>
      </c>
      <c r="G9017" s="1" t="s">
        <v>47</v>
      </c>
      <c r="H9017" s="1" t="s">
        <v>106</v>
      </c>
      <c r="I9017" s="1">
        <v>2096</v>
      </c>
      <c r="J9017" s="1">
        <f>MONTH(BART_Rides[[#This Row],[Date]])</f>
        <v>9</v>
      </c>
      <c r="K9017" s="1">
        <f>WEEKDAY(BART_Rides[[#This Row],[Date]],2)</f>
        <v>1</v>
      </c>
      <c r="L9017" s="1" t="str">
        <f>LEFT(BART_Rides[[#This Row],[Lines]],1)</f>
        <v>Y</v>
      </c>
      <c r="M9017" s="1" t="str">
        <f>IF(BART_Rides[[#This Row],[FirstLetter]]="Y","Yes","No")</f>
        <v>Yes</v>
      </c>
      <c r="N9017" s="1" t="str">
        <f>IF(OR(BART_Rides[[#This Row],[Station Code]]="EM", BART_Rides[[#This Row],[Station Code]]="MT", BART_Rides[[#This Row],[Station Code]]="PL", BART_Rides[[#This Row],[Station Code]]="CC"), "Yes", "No")</f>
        <v>No</v>
      </c>
    </row>
    <row r="9018" spans="6:14">
      <c r="F9018" s="3">
        <v>44453</v>
      </c>
      <c r="G9018" s="1" t="s">
        <v>47</v>
      </c>
      <c r="H9018" s="1" t="s">
        <v>106</v>
      </c>
      <c r="I9018" s="1">
        <v>2143</v>
      </c>
      <c r="J9018" s="1">
        <f>MONTH(BART_Rides[[#This Row],[Date]])</f>
        <v>9</v>
      </c>
      <c r="K9018" s="1">
        <f>WEEKDAY(BART_Rides[[#This Row],[Date]],2)</f>
        <v>2</v>
      </c>
      <c r="L9018" s="1" t="str">
        <f>LEFT(BART_Rides[[#This Row],[Lines]],1)</f>
        <v>Y</v>
      </c>
      <c r="M9018" s="1" t="str">
        <f>IF(BART_Rides[[#This Row],[FirstLetter]]="Y","Yes","No")</f>
        <v>Yes</v>
      </c>
      <c r="N9018" s="1" t="str">
        <f>IF(OR(BART_Rides[[#This Row],[Station Code]]="EM", BART_Rides[[#This Row],[Station Code]]="MT", BART_Rides[[#This Row],[Station Code]]="PL", BART_Rides[[#This Row],[Station Code]]="CC"), "Yes", "No")</f>
        <v>No</v>
      </c>
    </row>
    <row r="9019" spans="6:14">
      <c r="F9019" s="3">
        <v>44454</v>
      </c>
      <c r="G9019" s="1" t="s">
        <v>47</v>
      </c>
      <c r="H9019" s="1" t="s">
        <v>106</v>
      </c>
      <c r="I9019" s="1">
        <v>2166</v>
      </c>
      <c r="J9019" s="1">
        <f>MONTH(BART_Rides[[#This Row],[Date]])</f>
        <v>9</v>
      </c>
      <c r="K9019" s="1">
        <f>WEEKDAY(BART_Rides[[#This Row],[Date]],2)</f>
        <v>3</v>
      </c>
      <c r="L9019" s="1" t="str">
        <f>LEFT(BART_Rides[[#This Row],[Lines]],1)</f>
        <v>Y</v>
      </c>
      <c r="M9019" s="1" t="str">
        <f>IF(BART_Rides[[#This Row],[FirstLetter]]="Y","Yes","No")</f>
        <v>Yes</v>
      </c>
      <c r="N9019" s="1" t="str">
        <f>IF(OR(BART_Rides[[#This Row],[Station Code]]="EM", BART_Rides[[#This Row],[Station Code]]="MT", BART_Rides[[#This Row],[Station Code]]="PL", BART_Rides[[#This Row],[Station Code]]="CC"), "Yes", "No")</f>
        <v>No</v>
      </c>
    </row>
    <row r="9020" spans="6:14">
      <c r="F9020" s="3">
        <v>44455</v>
      </c>
      <c r="G9020" s="1" t="s">
        <v>47</v>
      </c>
      <c r="H9020" s="1" t="s">
        <v>106</v>
      </c>
      <c r="I9020" s="1">
        <v>2188</v>
      </c>
      <c r="J9020" s="1">
        <f>MONTH(BART_Rides[[#This Row],[Date]])</f>
        <v>9</v>
      </c>
      <c r="K9020" s="1">
        <f>WEEKDAY(BART_Rides[[#This Row],[Date]],2)</f>
        <v>4</v>
      </c>
      <c r="L9020" s="1" t="str">
        <f>LEFT(BART_Rides[[#This Row],[Lines]],1)</f>
        <v>Y</v>
      </c>
      <c r="M9020" s="1" t="str">
        <f>IF(BART_Rides[[#This Row],[FirstLetter]]="Y","Yes","No")</f>
        <v>Yes</v>
      </c>
      <c r="N9020" s="1" t="str">
        <f>IF(OR(BART_Rides[[#This Row],[Station Code]]="EM", BART_Rides[[#This Row],[Station Code]]="MT", BART_Rides[[#This Row],[Station Code]]="PL", BART_Rides[[#This Row],[Station Code]]="CC"), "Yes", "No")</f>
        <v>No</v>
      </c>
    </row>
    <row r="9021" spans="6:14">
      <c r="F9021" s="3">
        <v>44456</v>
      </c>
      <c r="G9021" s="1" t="s">
        <v>47</v>
      </c>
      <c r="H9021" s="1" t="s">
        <v>106</v>
      </c>
      <c r="I9021" s="1">
        <v>2199</v>
      </c>
      <c r="J9021" s="1">
        <f>MONTH(BART_Rides[[#This Row],[Date]])</f>
        <v>9</v>
      </c>
      <c r="K9021" s="1">
        <f>WEEKDAY(BART_Rides[[#This Row],[Date]],2)</f>
        <v>5</v>
      </c>
      <c r="L9021" s="1" t="str">
        <f>LEFT(BART_Rides[[#This Row],[Lines]],1)</f>
        <v>Y</v>
      </c>
      <c r="M9021" s="1" t="str">
        <f>IF(BART_Rides[[#This Row],[FirstLetter]]="Y","Yes","No")</f>
        <v>Yes</v>
      </c>
      <c r="N9021" s="1" t="str">
        <f>IF(OR(BART_Rides[[#This Row],[Station Code]]="EM", BART_Rides[[#This Row],[Station Code]]="MT", BART_Rides[[#This Row],[Station Code]]="PL", BART_Rides[[#This Row],[Station Code]]="CC"), "Yes", "No")</f>
        <v>No</v>
      </c>
    </row>
    <row r="9022" spans="6:14">
      <c r="F9022" s="3">
        <v>44457</v>
      </c>
      <c r="G9022" s="1" t="s">
        <v>47</v>
      </c>
      <c r="H9022" s="1" t="s">
        <v>106</v>
      </c>
      <c r="I9022" s="1">
        <v>1679</v>
      </c>
      <c r="J9022" s="1">
        <f>MONTH(BART_Rides[[#This Row],[Date]])</f>
        <v>9</v>
      </c>
      <c r="K9022" s="1">
        <f>WEEKDAY(BART_Rides[[#This Row],[Date]],2)</f>
        <v>6</v>
      </c>
      <c r="L9022" s="1" t="str">
        <f>LEFT(BART_Rides[[#This Row],[Lines]],1)</f>
        <v>Y</v>
      </c>
      <c r="M9022" s="1" t="str">
        <f>IF(BART_Rides[[#This Row],[FirstLetter]]="Y","Yes","No")</f>
        <v>Yes</v>
      </c>
      <c r="N9022" s="1" t="str">
        <f>IF(OR(BART_Rides[[#This Row],[Station Code]]="EM", BART_Rides[[#This Row],[Station Code]]="MT", BART_Rides[[#This Row],[Station Code]]="PL", BART_Rides[[#This Row],[Station Code]]="CC"), "Yes", "No")</f>
        <v>No</v>
      </c>
    </row>
    <row r="9023" spans="6:14">
      <c r="F9023" s="3">
        <v>44458</v>
      </c>
      <c r="G9023" s="1" t="s">
        <v>47</v>
      </c>
      <c r="H9023" s="1" t="s">
        <v>106</v>
      </c>
      <c r="I9023" s="1">
        <v>1118</v>
      </c>
      <c r="J9023" s="1">
        <f>MONTH(BART_Rides[[#This Row],[Date]])</f>
        <v>9</v>
      </c>
      <c r="K9023" s="1">
        <f>WEEKDAY(BART_Rides[[#This Row],[Date]],2)</f>
        <v>7</v>
      </c>
      <c r="L9023" s="1" t="str">
        <f>LEFT(BART_Rides[[#This Row],[Lines]],1)</f>
        <v>Y</v>
      </c>
      <c r="M9023" s="1" t="str">
        <f>IF(BART_Rides[[#This Row],[FirstLetter]]="Y","Yes","No")</f>
        <v>Yes</v>
      </c>
      <c r="N9023" s="1" t="str">
        <f>IF(OR(BART_Rides[[#This Row],[Station Code]]="EM", BART_Rides[[#This Row],[Station Code]]="MT", BART_Rides[[#This Row],[Station Code]]="PL", BART_Rides[[#This Row],[Station Code]]="CC"), "Yes", "No")</f>
        <v>No</v>
      </c>
    </row>
    <row r="9024" spans="6:14">
      <c r="F9024" s="3">
        <v>44459</v>
      </c>
      <c r="G9024" s="1" t="s">
        <v>47</v>
      </c>
      <c r="H9024" s="1" t="s">
        <v>106</v>
      </c>
      <c r="I9024" s="1">
        <v>2027</v>
      </c>
      <c r="J9024" s="1">
        <f>MONTH(BART_Rides[[#This Row],[Date]])</f>
        <v>9</v>
      </c>
      <c r="K9024" s="1">
        <f>WEEKDAY(BART_Rides[[#This Row],[Date]],2)</f>
        <v>1</v>
      </c>
      <c r="L9024" s="1" t="str">
        <f>LEFT(BART_Rides[[#This Row],[Lines]],1)</f>
        <v>Y</v>
      </c>
      <c r="M9024" s="1" t="str">
        <f>IF(BART_Rides[[#This Row],[FirstLetter]]="Y","Yes","No")</f>
        <v>Yes</v>
      </c>
      <c r="N9024" s="1" t="str">
        <f>IF(OR(BART_Rides[[#This Row],[Station Code]]="EM", BART_Rides[[#This Row],[Station Code]]="MT", BART_Rides[[#This Row],[Station Code]]="PL", BART_Rides[[#This Row],[Station Code]]="CC"), "Yes", "No")</f>
        <v>No</v>
      </c>
    </row>
    <row r="9025" spans="6:14">
      <c r="F9025" s="3">
        <v>44460</v>
      </c>
      <c r="G9025" s="1" t="s">
        <v>47</v>
      </c>
      <c r="H9025" s="1" t="s">
        <v>106</v>
      </c>
      <c r="I9025" s="1">
        <v>2111</v>
      </c>
      <c r="J9025" s="1">
        <f>MONTH(BART_Rides[[#This Row],[Date]])</f>
        <v>9</v>
      </c>
      <c r="K9025" s="1">
        <f>WEEKDAY(BART_Rides[[#This Row],[Date]],2)</f>
        <v>2</v>
      </c>
      <c r="L9025" s="1" t="str">
        <f>LEFT(BART_Rides[[#This Row],[Lines]],1)</f>
        <v>Y</v>
      </c>
      <c r="M9025" s="1" t="str">
        <f>IF(BART_Rides[[#This Row],[FirstLetter]]="Y","Yes","No")</f>
        <v>Yes</v>
      </c>
      <c r="N9025" s="1" t="str">
        <f>IF(OR(BART_Rides[[#This Row],[Station Code]]="EM", BART_Rides[[#This Row],[Station Code]]="MT", BART_Rides[[#This Row],[Station Code]]="PL", BART_Rides[[#This Row],[Station Code]]="CC"), "Yes", "No")</f>
        <v>No</v>
      </c>
    </row>
    <row r="9026" spans="6:14">
      <c r="F9026" s="3">
        <v>44461</v>
      </c>
      <c r="G9026" s="1" t="s">
        <v>47</v>
      </c>
      <c r="H9026" s="1" t="s">
        <v>106</v>
      </c>
      <c r="I9026" s="1">
        <v>2201</v>
      </c>
      <c r="J9026" s="1">
        <f>MONTH(BART_Rides[[#This Row],[Date]])</f>
        <v>9</v>
      </c>
      <c r="K9026" s="1">
        <f>WEEKDAY(BART_Rides[[#This Row],[Date]],2)</f>
        <v>3</v>
      </c>
      <c r="L9026" s="1" t="str">
        <f>LEFT(BART_Rides[[#This Row],[Lines]],1)</f>
        <v>Y</v>
      </c>
      <c r="M9026" s="1" t="str">
        <f>IF(BART_Rides[[#This Row],[FirstLetter]]="Y","Yes","No")</f>
        <v>Yes</v>
      </c>
      <c r="N9026" s="1" t="str">
        <f>IF(OR(BART_Rides[[#This Row],[Station Code]]="EM", BART_Rides[[#This Row],[Station Code]]="MT", BART_Rides[[#This Row],[Station Code]]="PL", BART_Rides[[#This Row],[Station Code]]="CC"), "Yes", "No")</f>
        <v>No</v>
      </c>
    </row>
    <row r="9027" spans="6:14">
      <c r="F9027" s="3">
        <v>44462</v>
      </c>
      <c r="G9027" s="1" t="s">
        <v>47</v>
      </c>
      <c r="H9027" s="1" t="s">
        <v>106</v>
      </c>
      <c r="I9027" s="1">
        <v>2234</v>
      </c>
      <c r="J9027" s="1">
        <f>MONTH(BART_Rides[[#This Row],[Date]])</f>
        <v>9</v>
      </c>
      <c r="K9027" s="1">
        <f>WEEKDAY(BART_Rides[[#This Row],[Date]],2)</f>
        <v>4</v>
      </c>
      <c r="L9027" s="1" t="str">
        <f>LEFT(BART_Rides[[#This Row],[Lines]],1)</f>
        <v>Y</v>
      </c>
      <c r="M9027" s="1" t="str">
        <f>IF(BART_Rides[[#This Row],[FirstLetter]]="Y","Yes","No")</f>
        <v>Yes</v>
      </c>
      <c r="N9027" s="1" t="str">
        <f>IF(OR(BART_Rides[[#This Row],[Station Code]]="EM", BART_Rides[[#This Row],[Station Code]]="MT", BART_Rides[[#This Row],[Station Code]]="PL", BART_Rides[[#This Row],[Station Code]]="CC"), "Yes", "No")</f>
        <v>No</v>
      </c>
    </row>
    <row r="9028" spans="6:14">
      <c r="F9028" s="3">
        <v>44463</v>
      </c>
      <c r="G9028" s="1" t="s">
        <v>47</v>
      </c>
      <c r="H9028" s="1" t="s">
        <v>106</v>
      </c>
      <c r="I9028" s="1">
        <v>2318</v>
      </c>
      <c r="J9028" s="1">
        <f>MONTH(BART_Rides[[#This Row],[Date]])</f>
        <v>9</v>
      </c>
      <c r="K9028" s="1">
        <f>WEEKDAY(BART_Rides[[#This Row],[Date]],2)</f>
        <v>5</v>
      </c>
      <c r="L9028" s="1" t="str">
        <f>LEFT(BART_Rides[[#This Row],[Lines]],1)</f>
        <v>Y</v>
      </c>
      <c r="M9028" s="1" t="str">
        <f>IF(BART_Rides[[#This Row],[FirstLetter]]="Y","Yes","No")</f>
        <v>Yes</v>
      </c>
      <c r="N9028" s="1" t="str">
        <f>IF(OR(BART_Rides[[#This Row],[Station Code]]="EM", BART_Rides[[#This Row],[Station Code]]="MT", BART_Rides[[#This Row],[Station Code]]="PL", BART_Rides[[#This Row],[Station Code]]="CC"), "Yes", "No")</f>
        <v>No</v>
      </c>
    </row>
    <row r="9029" spans="6:14">
      <c r="F9029" s="3">
        <v>44464</v>
      </c>
      <c r="G9029" s="1" t="s">
        <v>47</v>
      </c>
      <c r="H9029" s="1" t="s">
        <v>106</v>
      </c>
      <c r="I9029" s="1">
        <v>1464</v>
      </c>
      <c r="J9029" s="1">
        <f>MONTH(BART_Rides[[#This Row],[Date]])</f>
        <v>9</v>
      </c>
      <c r="K9029" s="1">
        <f>WEEKDAY(BART_Rides[[#This Row],[Date]],2)</f>
        <v>6</v>
      </c>
      <c r="L9029" s="1" t="str">
        <f>LEFT(BART_Rides[[#This Row],[Lines]],1)</f>
        <v>Y</v>
      </c>
      <c r="M9029" s="1" t="str">
        <f>IF(BART_Rides[[#This Row],[FirstLetter]]="Y","Yes","No")</f>
        <v>Yes</v>
      </c>
      <c r="N9029" s="1" t="str">
        <f>IF(OR(BART_Rides[[#This Row],[Station Code]]="EM", BART_Rides[[#This Row],[Station Code]]="MT", BART_Rides[[#This Row],[Station Code]]="PL", BART_Rides[[#This Row],[Station Code]]="CC"), "Yes", "No")</f>
        <v>No</v>
      </c>
    </row>
    <row r="9030" spans="6:14">
      <c r="F9030" s="3">
        <v>44465</v>
      </c>
      <c r="G9030" s="1" t="s">
        <v>47</v>
      </c>
      <c r="H9030" s="1" t="s">
        <v>106</v>
      </c>
      <c r="I9030" s="1">
        <v>1054</v>
      </c>
      <c r="J9030" s="1">
        <f>MONTH(BART_Rides[[#This Row],[Date]])</f>
        <v>9</v>
      </c>
      <c r="K9030" s="1">
        <f>WEEKDAY(BART_Rides[[#This Row],[Date]],2)</f>
        <v>7</v>
      </c>
      <c r="L9030" s="1" t="str">
        <f>LEFT(BART_Rides[[#This Row],[Lines]],1)</f>
        <v>Y</v>
      </c>
      <c r="M9030" s="1" t="str">
        <f>IF(BART_Rides[[#This Row],[FirstLetter]]="Y","Yes","No")</f>
        <v>Yes</v>
      </c>
      <c r="N9030" s="1" t="str">
        <f>IF(OR(BART_Rides[[#This Row],[Station Code]]="EM", BART_Rides[[#This Row],[Station Code]]="MT", BART_Rides[[#This Row],[Station Code]]="PL", BART_Rides[[#This Row],[Station Code]]="CC"), "Yes", "No")</f>
        <v>No</v>
      </c>
    </row>
    <row r="9031" spans="6:14">
      <c r="F9031" s="3">
        <v>44466</v>
      </c>
      <c r="G9031" s="1" t="s">
        <v>47</v>
      </c>
      <c r="H9031" s="1" t="s">
        <v>106</v>
      </c>
      <c r="I9031" s="1">
        <v>2047</v>
      </c>
      <c r="J9031" s="1">
        <f>MONTH(BART_Rides[[#This Row],[Date]])</f>
        <v>9</v>
      </c>
      <c r="K9031" s="1">
        <f>WEEKDAY(BART_Rides[[#This Row],[Date]],2)</f>
        <v>1</v>
      </c>
      <c r="L9031" s="1" t="str">
        <f>LEFT(BART_Rides[[#This Row],[Lines]],1)</f>
        <v>Y</v>
      </c>
      <c r="M9031" s="1" t="str">
        <f>IF(BART_Rides[[#This Row],[FirstLetter]]="Y","Yes","No")</f>
        <v>Yes</v>
      </c>
      <c r="N9031" s="1" t="str">
        <f>IF(OR(BART_Rides[[#This Row],[Station Code]]="EM", BART_Rides[[#This Row],[Station Code]]="MT", BART_Rides[[#This Row],[Station Code]]="PL", BART_Rides[[#This Row],[Station Code]]="CC"), "Yes", "No")</f>
        <v>No</v>
      </c>
    </row>
    <row r="9032" spans="6:14">
      <c r="F9032" s="3">
        <v>44467</v>
      </c>
      <c r="G9032" s="1" t="s">
        <v>47</v>
      </c>
      <c r="H9032" s="1" t="s">
        <v>106</v>
      </c>
      <c r="I9032" s="1">
        <v>2180</v>
      </c>
      <c r="J9032" s="1">
        <f>MONTH(BART_Rides[[#This Row],[Date]])</f>
        <v>9</v>
      </c>
      <c r="K9032" s="1">
        <f>WEEKDAY(BART_Rides[[#This Row],[Date]],2)</f>
        <v>2</v>
      </c>
      <c r="L9032" s="1" t="str">
        <f>LEFT(BART_Rides[[#This Row],[Lines]],1)</f>
        <v>Y</v>
      </c>
      <c r="M9032" s="1" t="str">
        <f>IF(BART_Rides[[#This Row],[FirstLetter]]="Y","Yes","No")</f>
        <v>Yes</v>
      </c>
      <c r="N9032" s="1" t="str">
        <f>IF(OR(BART_Rides[[#This Row],[Station Code]]="EM", BART_Rides[[#This Row],[Station Code]]="MT", BART_Rides[[#This Row],[Station Code]]="PL", BART_Rides[[#This Row],[Station Code]]="CC"), "Yes", "No")</f>
        <v>No</v>
      </c>
    </row>
    <row r="9033" spans="6:14">
      <c r="F9033" s="3">
        <v>44468</v>
      </c>
      <c r="G9033" s="1" t="s">
        <v>47</v>
      </c>
      <c r="H9033" s="1" t="s">
        <v>106</v>
      </c>
      <c r="I9033" s="1">
        <v>2313</v>
      </c>
      <c r="J9033" s="1">
        <f>MONTH(BART_Rides[[#This Row],[Date]])</f>
        <v>9</v>
      </c>
      <c r="K9033" s="1">
        <f>WEEKDAY(BART_Rides[[#This Row],[Date]],2)</f>
        <v>3</v>
      </c>
      <c r="L9033" s="1" t="str">
        <f>LEFT(BART_Rides[[#This Row],[Lines]],1)</f>
        <v>Y</v>
      </c>
      <c r="M9033" s="1" t="str">
        <f>IF(BART_Rides[[#This Row],[FirstLetter]]="Y","Yes","No")</f>
        <v>Yes</v>
      </c>
      <c r="N9033" s="1" t="str">
        <f>IF(OR(BART_Rides[[#This Row],[Station Code]]="EM", BART_Rides[[#This Row],[Station Code]]="MT", BART_Rides[[#This Row],[Station Code]]="PL", BART_Rides[[#This Row],[Station Code]]="CC"), "Yes", "No")</f>
        <v>No</v>
      </c>
    </row>
    <row r="9034" spans="6:14">
      <c r="F9034" s="3">
        <v>44469</v>
      </c>
      <c r="G9034" s="1" t="s">
        <v>47</v>
      </c>
      <c r="H9034" s="1" t="s">
        <v>106</v>
      </c>
      <c r="I9034" s="1">
        <v>2307</v>
      </c>
      <c r="J9034" s="1">
        <f>MONTH(BART_Rides[[#This Row],[Date]])</f>
        <v>9</v>
      </c>
      <c r="K9034" s="1">
        <f>WEEKDAY(BART_Rides[[#This Row],[Date]],2)</f>
        <v>4</v>
      </c>
      <c r="L9034" s="1" t="str">
        <f>LEFT(BART_Rides[[#This Row],[Lines]],1)</f>
        <v>Y</v>
      </c>
      <c r="M9034" s="1" t="str">
        <f>IF(BART_Rides[[#This Row],[FirstLetter]]="Y","Yes","No")</f>
        <v>Yes</v>
      </c>
      <c r="N9034" s="1" t="str">
        <f>IF(OR(BART_Rides[[#This Row],[Station Code]]="EM", BART_Rides[[#This Row],[Station Code]]="MT", BART_Rides[[#This Row],[Station Code]]="PL", BART_Rides[[#This Row],[Station Code]]="CC"), "Yes", "No")</f>
        <v>No</v>
      </c>
    </row>
    <row r="9035" spans="6:14">
      <c r="F9035" s="3">
        <v>44470</v>
      </c>
      <c r="G9035" s="1" t="s">
        <v>47</v>
      </c>
      <c r="H9035" s="1" t="s">
        <v>106</v>
      </c>
      <c r="I9035" s="1">
        <v>2383</v>
      </c>
      <c r="J9035" s="1">
        <f>MONTH(BART_Rides[[#This Row],[Date]])</f>
        <v>10</v>
      </c>
      <c r="K9035" s="1">
        <f>WEEKDAY(BART_Rides[[#This Row],[Date]],2)</f>
        <v>5</v>
      </c>
      <c r="L9035" s="1" t="str">
        <f>LEFT(BART_Rides[[#This Row],[Lines]],1)</f>
        <v>Y</v>
      </c>
      <c r="M9035" s="1" t="str">
        <f>IF(BART_Rides[[#This Row],[FirstLetter]]="Y","Yes","No")</f>
        <v>Yes</v>
      </c>
      <c r="N9035" s="1" t="str">
        <f>IF(OR(BART_Rides[[#This Row],[Station Code]]="EM", BART_Rides[[#This Row],[Station Code]]="MT", BART_Rides[[#This Row],[Station Code]]="PL", BART_Rides[[#This Row],[Station Code]]="CC"), "Yes", "No")</f>
        <v>No</v>
      </c>
    </row>
    <row r="9036" spans="6:14">
      <c r="F9036" s="3">
        <v>44471</v>
      </c>
      <c r="G9036" s="1" t="s">
        <v>47</v>
      </c>
      <c r="H9036" s="1" t="s">
        <v>106</v>
      </c>
      <c r="I9036" s="1">
        <v>1705</v>
      </c>
      <c r="J9036" s="1">
        <f>MONTH(BART_Rides[[#This Row],[Date]])</f>
        <v>10</v>
      </c>
      <c r="K9036" s="1">
        <f>WEEKDAY(BART_Rides[[#This Row],[Date]],2)</f>
        <v>6</v>
      </c>
      <c r="L9036" s="1" t="str">
        <f>LEFT(BART_Rides[[#This Row],[Lines]],1)</f>
        <v>Y</v>
      </c>
      <c r="M9036" s="1" t="str">
        <f>IF(BART_Rides[[#This Row],[FirstLetter]]="Y","Yes","No")</f>
        <v>Yes</v>
      </c>
      <c r="N9036" s="1" t="str">
        <f>IF(OR(BART_Rides[[#This Row],[Station Code]]="EM", BART_Rides[[#This Row],[Station Code]]="MT", BART_Rides[[#This Row],[Station Code]]="PL", BART_Rides[[#This Row],[Station Code]]="CC"), "Yes", "No")</f>
        <v>No</v>
      </c>
    </row>
    <row r="9037" spans="6:14">
      <c r="F9037" s="3">
        <v>44472</v>
      </c>
      <c r="G9037" s="1" t="s">
        <v>47</v>
      </c>
      <c r="H9037" s="1" t="s">
        <v>106</v>
      </c>
      <c r="I9037" s="1">
        <v>1061</v>
      </c>
      <c r="J9037" s="1">
        <f>MONTH(BART_Rides[[#This Row],[Date]])</f>
        <v>10</v>
      </c>
      <c r="K9037" s="1">
        <f>WEEKDAY(BART_Rides[[#This Row],[Date]],2)</f>
        <v>7</v>
      </c>
      <c r="L9037" s="1" t="str">
        <f>LEFT(BART_Rides[[#This Row],[Lines]],1)</f>
        <v>Y</v>
      </c>
      <c r="M9037" s="1" t="str">
        <f>IF(BART_Rides[[#This Row],[FirstLetter]]="Y","Yes","No")</f>
        <v>Yes</v>
      </c>
      <c r="N9037" s="1" t="str">
        <f>IF(OR(BART_Rides[[#This Row],[Station Code]]="EM", BART_Rides[[#This Row],[Station Code]]="MT", BART_Rides[[#This Row],[Station Code]]="PL", BART_Rides[[#This Row],[Station Code]]="CC"), "Yes", "No")</f>
        <v>No</v>
      </c>
    </row>
    <row r="9038" spans="6:14">
      <c r="F9038" s="3">
        <v>44473</v>
      </c>
      <c r="G9038" s="1" t="s">
        <v>47</v>
      </c>
      <c r="H9038" s="1" t="s">
        <v>106</v>
      </c>
      <c r="I9038" s="1">
        <v>2025</v>
      </c>
      <c r="J9038" s="1">
        <f>MONTH(BART_Rides[[#This Row],[Date]])</f>
        <v>10</v>
      </c>
      <c r="K9038" s="1">
        <f>WEEKDAY(BART_Rides[[#This Row],[Date]],2)</f>
        <v>1</v>
      </c>
      <c r="L9038" s="1" t="str">
        <f>LEFT(BART_Rides[[#This Row],[Lines]],1)</f>
        <v>Y</v>
      </c>
      <c r="M9038" s="1" t="str">
        <f>IF(BART_Rides[[#This Row],[FirstLetter]]="Y","Yes","No")</f>
        <v>Yes</v>
      </c>
      <c r="N9038" s="1" t="str">
        <f>IF(OR(BART_Rides[[#This Row],[Station Code]]="EM", BART_Rides[[#This Row],[Station Code]]="MT", BART_Rides[[#This Row],[Station Code]]="PL", BART_Rides[[#This Row],[Station Code]]="CC"), "Yes", "No")</f>
        <v>No</v>
      </c>
    </row>
    <row r="9039" spans="6:14">
      <c r="F9039" s="3">
        <v>44474</v>
      </c>
      <c r="G9039" s="1" t="s">
        <v>47</v>
      </c>
      <c r="H9039" s="1" t="s">
        <v>106</v>
      </c>
      <c r="I9039" s="1">
        <v>2126</v>
      </c>
      <c r="J9039" s="1">
        <f>MONTH(BART_Rides[[#This Row],[Date]])</f>
        <v>10</v>
      </c>
      <c r="K9039" s="1">
        <f>WEEKDAY(BART_Rides[[#This Row],[Date]],2)</f>
        <v>2</v>
      </c>
      <c r="L9039" s="1" t="str">
        <f>LEFT(BART_Rides[[#This Row],[Lines]],1)</f>
        <v>Y</v>
      </c>
      <c r="M9039" s="1" t="str">
        <f>IF(BART_Rides[[#This Row],[FirstLetter]]="Y","Yes","No")</f>
        <v>Yes</v>
      </c>
      <c r="N9039" s="1" t="str">
        <f>IF(OR(BART_Rides[[#This Row],[Station Code]]="EM", BART_Rides[[#This Row],[Station Code]]="MT", BART_Rides[[#This Row],[Station Code]]="PL", BART_Rides[[#This Row],[Station Code]]="CC"), "Yes", "No")</f>
        <v>No</v>
      </c>
    </row>
    <row r="9040" spans="6:14">
      <c r="F9040" s="3">
        <v>44475</v>
      </c>
      <c r="G9040" s="1" t="s">
        <v>47</v>
      </c>
      <c r="H9040" s="1" t="s">
        <v>106</v>
      </c>
      <c r="I9040" s="1">
        <v>2243</v>
      </c>
      <c r="J9040" s="1">
        <f>MONTH(BART_Rides[[#This Row],[Date]])</f>
        <v>10</v>
      </c>
      <c r="K9040" s="1">
        <f>WEEKDAY(BART_Rides[[#This Row],[Date]],2)</f>
        <v>3</v>
      </c>
      <c r="L9040" s="1" t="str">
        <f>LEFT(BART_Rides[[#This Row],[Lines]],1)</f>
        <v>Y</v>
      </c>
      <c r="M9040" s="1" t="str">
        <f>IF(BART_Rides[[#This Row],[FirstLetter]]="Y","Yes","No")</f>
        <v>Yes</v>
      </c>
      <c r="N9040" s="1" t="str">
        <f>IF(OR(BART_Rides[[#This Row],[Station Code]]="EM", BART_Rides[[#This Row],[Station Code]]="MT", BART_Rides[[#This Row],[Station Code]]="PL", BART_Rides[[#This Row],[Station Code]]="CC"), "Yes", "No")</f>
        <v>No</v>
      </c>
    </row>
    <row r="9041" spans="6:14">
      <c r="F9041" s="3">
        <v>44476</v>
      </c>
      <c r="G9041" s="1" t="s">
        <v>47</v>
      </c>
      <c r="H9041" s="1" t="s">
        <v>106</v>
      </c>
      <c r="I9041" s="1">
        <v>2254</v>
      </c>
      <c r="J9041" s="1">
        <f>MONTH(BART_Rides[[#This Row],[Date]])</f>
        <v>10</v>
      </c>
      <c r="K9041" s="1">
        <f>WEEKDAY(BART_Rides[[#This Row],[Date]],2)</f>
        <v>4</v>
      </c>
      <c r="L9041" s="1" t="str">
        <f>LEFT(BART_Rides[[#This Row],[Lines]],1)</f>
        <v>Y</v>
      </c>
      <c r="M9041" s="1" t="str">
        <f>IF(BART_Rides[[#This Row],[FirstLetter]]="Y","Yes","No")</f>
        <v>Yes</v>
      </c>
      <c r="N9041" s="1" t="str">
        <f>IF(OR(BART_Rides[[#This Row],[Station Code]]="EM", BART_Rides[[#This Row],[Station Code]]="MT", BART_Rides[[#This Row],[Station Code]]="PL", BART_Rides[[#This Row],[Station Code]]="CC"), "Yes", "No")</f>
        <v>No</v>
      </c>
    </row>
    <row r="9042" spans="6:14">
      <c r="F9042" s="3">
        <v>44477</v>
      </c>
      <c r="G9042" s="1" t="s">
        <v>47</v>
      </c>
      <c r="H9042" s="1" t="s">
        <v>106</v>
      </c>
      <c r="I9042" s="1">
        <v>2491</v>
      </c>
      <c r="J9042" s="1">
        <f>MONTH(BART_Rides[[#This Row],[Date]])</f>
        <v>10</v>
      </c>
      <c r="K9042" s="1">
        <f>WEEKDAY(BART_Rides[[#This Row],[Date]],2)</f>
        <v>5</v>
      </c>
      <c r="L9042" s="1" t="str">
        <f>LEFT(BART_Rides[[#This Row],[Lines]],1)</f>
        <v>Y</v>
      </c>
      <c r="M9042" s="1" t="str">
        <f>IF(BART_Rides[[#This Row],[FirstLetter]]="Y","Yes","No")</f>
        <v>Yes</v>
      </c>
      <c r="N9042" s="1" t="str">
        <f>IF(OR(BART_Rides[[#This Row],[Station Code]]="EM", BART_Rides[[#This Row],[Station Code]]="MT", BART_Rides[[#This Row],[Station Code]]="PL", BART_Rides[[#This Row],[Station Code]]="CC"), "Yes", "No")</f>
        <v>No</v>
      </c>
    </row>
    <row r="9043" spans="6:14">
      <c r="F9043" s="3">
        <v>44478</v>
      </c>
      <c r="G9043" s="1" t="s">
        <v>47</v>
      </c>
      <c r="H9043" s="1" t="s">
        <v>106</v>
      </c>
      <c r="I9043" s="1">
        <v>2024</v>
      </c>
      <c r="J9043" s="1">
        <f>MONTH(BART_Rides[[#This Row],[Date]])</f>
        <v>10</v>
      </c>
      <c r="K9043" s="1">
        <f>WEEKDAY(BART_Rides[[#This Row],[Date]],2)</f>
        <v>6</v>
      </c>
      <c r="L9043" s="1" t="str">
        <f>LEFT(BART_Rides[[#This Row],[Lines]],1)</f>
        <v>Y</v>
      </c>
      <c r="M9043" s="1" t="str">
        <f>IF(BART_Rides[[#This Row],[FirstLetter]]="Y","Yes","No")</f>
        <v>Yes</v>
      </c>
      <c r="N9043" s="1" t="str">
        <f>IF(OR(BART_Rides[[#This Row],[Station Code]]="EM", BART_Rides[[#This Row],[Station Code]]="MT", BART_Rides[[#This Row],[Station Code]]="PL", BART_Rides[[#This Row],[Station Code]]="CC"), "Yes", "No")</f>
        <v>No</v>
      </c>
    </row>
    <row r="9044" spans="6:14">
      <c r="F9044" s="3">
        <v>44479</v>
      </c>
      <c r="G9044" s="1" t="s">
        <v>47</v>
      </c>
      <c r="H9044" s="1" t="s">
        <v>106</v>
      </c>
      <c r="I9044" s="1">
        <v>1297</v>
      </c>
      <c r="J9044" s="1">
        <f>MONTH(BART_Rides[[#This Row],[Date]])</f>
        <v>10</v>
      </c>
      <c r="K9044" s="1">
        <f>WEEKDAY(BART_Rides[[#This Row],[Date]],2)</f>
        <v>7</v>
      </c>
      <c r="L9044" s="1" t="str">
        <f>LEFT(BART_Rides[[#This Row],[Lines]],1)</f>
        <v>Y</v>
      </c>
      <c r="M9044" s="1" t="str">
        <f>IF(BART_Rides[[#This Row],[FirstLetter]]="Y","Yes","No")</f>
        <v>Yes</v>
      </c>
      <c r="N9044" s="1" t="str">
        <f>IF(OR(BART_Rides[[#This Row],[Station Code]]="EM", BART_Rides[[#This Row],[Station Code]]="MT", BART_Rides[[#This Row],[Station Code]]="PL", BART_Rides[[#This Row],[Station Code]]="CC"), "Yes", "No")</f>
        <v>No</v>
      </c>
    </row>
    <row r="9045" spans="6:14">
      <c r="F9045" s="3">
        <v>44480</v>
      </c>
      <c r="G9045" s="1" t="s">
        <v>47</v>
      </c>
      <c r="H9045" s="1" t="s">
        <v>106</v>
      </c>
      <c r="I9045" s="1">
        <v>1820</v>
      </c>
      <c r="J9045" s="1">
        <f>MONTH(BART_Rides[[#This Row],[Date]])</f>
        <v>10</v>
      </c>
      <c r="K9045" s="1">
        <f>WEEKDAY(BART_Rides[[#This Row],[Date]],2)</f>
        <v>1</v>
      </c>
      <c r="L9045" s="1" t="str">
        <f>LEFT(BART_Rides[[#This Row],[Lines]],1)</f>
        <v>Y</v>
      </c>
      <c r="M9045" s="1" t="str">
        <f>IF(BART_Rides[[#This Row],[FirstLetter]]="Y","Yes","No")</f>
        <v>Yes</v>
      </c>
      <c r="N9045" s="1" t="str">
        <f>IF(OR(BART_Rides[[#This Row],[Station Code]]="EM", BART_Rides[[#This Row],[Station Code]]="MT", BART_Rides[[#This Row],[Station Code]]="PL", BART_Rides[[#This Row],[Station Code]]="CC"), "Yes", "No")</f>
        <v>No</v>
      </c>
    </row>
    <row r="9046" spans="6:14">
      <c r="F9046" s="3">
        <v>44481</v>
      </c>
      <c r="G9046" s="1" t="s">
        <v>47</v>
      </c>
      <c r="H9046" s="1" t="s">
        <v>106</v>
      </c>
      <c r="I9046" s="1">
        <v>2142</v>
      </c>
      <c r="J9046" s="1">
        <f>MONTH(BART_Rides[[#This Row],[Date]])</f>
        <v>10</v>
      </c>
      <c r="K9046" s="1">
        <f>WEEKDAY(BART_Rides[[#This Row],[Date]],2)</f>
        <v>2</v>
      </c>
      <c r="L9046" s="1" t="str">
        <f>LEFT(BART_Rides[[#This Row],[Lines]],1)</f>
        <v>Y</v>
      </c>
      <c r="M9046" s="1" t="str">
        <f>IF(BART_Rides[[#This Row],[FirstLetter]]="Y","Yes","No")</f>
        <v>Yes</v>
      </c>
      <c r="N9046" s="1" t="str">
        <f>IF(OR(BART_Rides[[#This Row],[Station Code]]="EM", BART_Rides[[#This Row],[Station Code]]="MT", BART_Rides[[#This Row],[Station Code]]="PL", BART_Rides[[#This Row],[Station Code]]="CC"), "Yes", "No")</f>
        <v>No</v>
      </c>
    </row>
    <row r="9047" spans="6:14">
      <c r="F9047" s="3">
        <v>44482</v>
      </c>
      <c r="G9047" s="1" t="s">
        <v>47</v>
      </c>
      <c r="H9047" s="1" t="s">
        <v>106</v>
      </c>
      <c r="I9047" s="1">
        <v>2330</v>
      </c>
      <c r="J9047" s="1">
        <f>MONTH(BART_Rides[[#This Row],[Date]])</f>
        <v>10</v>
      </c>
      <c r="K9047" s="1">
        <f>WEEKDAY(BART_Rides[[#This Row],[Date]],2)</f>
        <v>3</v>
      </c>
      <c r="L9047" s="1" t="str">
        <f>LEFT(BART_Rides[[#This Row],[Lines]],1)</f>
        <v>Y</v>
      </c>
      <c r="M9047" s="1" t="str">
        <f>IF(BART_Rides[[#This Row],[FirstLetter]]="Y","Yes","No")</f>
        <v>Yes</v>
      </c>
      <c r="N9047" s="1" t="str">
        <f>IF(OR(BART_Rides[[#This Row],[Station Code]]="EM", BART_Rides[[#This Row],[Station Code]]="MT", BART_Rides[[#This Row],[Station Code]]="PL", BART_Rides[[#This Row],[Station Code]]="CC"), "Yes", "No")</f>
        <v>No</v>
      </c>
    </row>
    <row r="9048" spans="6:14">
      <c r="F9048" s="3">
        <v>44483</v>
      </c>
      <c r="G9048" s="1" t="s">
        <v>47</v>
      </c>
      <c r="H9048" s="1" t="s">
        <v>106</v>
      </c>
      <c r="I9048" s="1">
        <v>2529</v>
      </c>
      <c r="J9048" s="1">
        <f>MONTH(BART_Rides[[#This Row],[Date]])</f>
        <v>10</v>
      </c>
      <c r="K9048" s="1">
        <f>WEEKDAY(BART_Rides[[#This Row],[Date]],2)</f>
        <v>4</v>
      </c>
      <c r="L9048" s="1" t="str">
        <f>LEFT(BART_Rides[[#This Row],[Lines]],1)</f>
        <v>Y</v>
      </c>
      <c r="M9048" s="1" t="str">
        <f>IF(BART_Rides[[#This Row],[FirstLetter]]="Y","Yes","No")</f>
        <v>Yes</v>
      </c>
      <c r="N9048" s="1" t="str">
        <f>IF(OR(BART_Rides[[#This Row],[Station Code]]="EM", BART_Rides[[#This Row],[Station Code]]="MT", BART_Rides[[#This Row],[Station Code]]="PL", BART_Rides[[#This Row],[Station Code]]="CC"), "Yes", "No")</f>
        <v>No</v>
      </c>
    </row>
    <row r="9049" spans="6:14">
      <c r="F9049" s="3">
        <v>44484</v>
      </c>
      <c r="G9049" s="1" t="s">
        <v>47</v>
      </c>
      <c r="H9049" s="1" t="s">
        <v>106</v>
      </c>
      <c r="I9049" s="1">
        <v>2305</v>
      </c>
      <c r="J9049" s="1">
        <f>MONTH(BART_Rides[[#This Row],[Date]])</f>
        <v>10</v>
      </c>
      <c r="K9049" s="1">
        <f>WEEKDAY(BART_Rides[[#This Row],[Date]],2)</f>
        <v>5</v>
      </c>
      <c r="L9049" s="1" t="str">
        <f>LEFT(BART_Rides[[#This Row],[Lines]],1)</f>
        <v>Y</v>
      </c>
      <c r="M9049" s="1" t="str">
        <f>IF(BART_Rides[[#This Row],[FirstLetter]]="Y","Yes","No")</f>
        <v>Yes</v>
      </c>
      <c r="N9049" s="1" t="str">
        <f>IF(OR(BART_Rides[[#This Row],[Station Code]]="EM", BART_Rides[[#This Row],[Station Code]]="MT", BART_Rides[[#This Row],[Station Code]]="PL", BART_Rides[[#This Row],[Station Code]]="CC"), "Yes", "No")</f>
        <v>No</v>
      </c>
    </row>
    <row r="9050" spans="6:14">
      <c r="F9050" s="3">
        <v>44485</v>
      </c>
      <c r="G9050" s="1" t="s">
        <v>47</v>
      </c>
      <c r="H9050" s="1" t="s">
        <v>106</v>
      </c>
      <c r="I9050" s="1">
        <v>1559</v>
      </c>
      <c r="J9050" s="1">
        <f>MONTH(BART_Rides[[#This Row],[Date]])</f>
        <v>10</v>
      </c>
      <c r="K9050" s="1">
        <f>WEEKDAY(BART_Rides[[#This Row],[Date]],2)</f>
        <v>6</v>
      </c>
      <c r="L9050" s="1" t="str">
        <f>LEFT(BART_Rides[[#This Row],[Lines]],1)</f>
        <v>Y</v>
      </c>
      <c r="M9050" s="1" t="str">
        <f>IF(BART_Rides[[#This Row],[FirstLetter]]="Y","Yes","No")</f>
        <v>Yes</v>
      </c>
      <c r="N9050" s="1" t="str">
        <f>IF(OR(BART_Rides[[#This Row],[Station Code]]="EM", BART_Rides[[#This Row],[Station Code]]="MT", BART_Rides[[#This Row],[Station Code]]="PL", BART_Rides[[#This Row],[Station Code]]="CC"), "Yes", "No")</f>
        <v>No</v>
      </c>
    </row>
    <row r="9051" spans="6:14">
      <c r="F9051" s="3">
        <v>44486</v>
      </c>
      <c r="G9051" s="1" t="s">
        <v>47</v>
      </c>
      <c r="H9051" s="1" t="s">
        <v>106</v>
      </c>
      <c r="I9051" s="1">
        <v>920</v>
      </c>
      <c r="J9051" s="1">
        <f>MONTH(BART_Rides[[#This Row],[Date]])</f>
        <v>10</v>
      </c>
      <c r="K9051" s="1">
        <f>WEEKDAY(BART_Rides[[#This Row],[Date]],2)</f>
        <v>7</v>
      </c>
      <c r="L9051" s="1" t="str">
        <f>LEFT(BART_Rides[[#This Row],[Lines]],1)</f>
        <v>Y</v>
      </c>
      <c r="M9051" s="1" t="str">
        <f>IF(BART_Rides[[#This Row],[FirstLetter]]="Y","Yes","No")</f>
        <v>Yes</v>
      </c>
      <c r="N9051" s="1" t="str">
        <f>IF(OR(BART_Rides[[#This Row],[Station Code]]="EM", BART_Rides[[#This Row],[Station Code]]="MT", BART_Rides[[#This Row],[Station Code]]="PL", BART_Rides[[#This Row],[Station Code]]="CC"), "Yes", "No")</f>
        <v>No</v>
      </c>
    </row>
    <row r="9052" spans="6:14">
      <c r="F9052" s="3">
        <v>44487</v>
      </c>
      <c r="G9052" s="1" t="s">
        <v>47</v>
      </c>
      <c r="H9052" s="1" t="s">
        <v>106</v>
      </c>
      <c r="I9052" s="1">
        <v>2067</v>
      </c>
      <c r="J9052" s="1">
        <f>MONTH(BART_Rides[[#This Row],[Date]])</f>
        <v>10</v>
      </c>
      <c r="K9052" s="1">
        <f>WEEKDAY(BART_Rides[[#This Row],[Date]],2)</f>
        <v>1</v>
      </c>
      <c r="L9052" s="1" t="str">
        <f>LEFT(BART_Rides[[#This Row],[Lines]],1)</f>
        <v>Y</v>
      </c>
      <c r="M9052" s="1" t="str">
        <f>IF(BART_Rides[[#This Row],[FirstLetter]]="Y","Yes","No")</f>
        <v>Yes</v>
      </c>
      <c r="N9052" s="1" t="str">
        <f>IF(OR(BART_Rides[[#This Row],[Station Code]]="EM", BART_Rides[[#This Row],[Station Code]]="MT", BART_Rides[[#This Row],[Station Code]]="PL", BART_Rides[[#This Row],[Station Code]]="CC"), "Yes", "No")</f>
        <v>No</v>
      </c>
    </row>
    <row r="9053" spans="6:14">
      <c r="F9053" s="3">
        <v>44488</v>
      </c>
      <c r="G9053" s="1" t="s">
        <v>47</v>
      </c>
      <c r="H9053" s="1" t="s">
        <v>106</v>
      </c>
      <c r="I9053" s="1">
        <v>2232</v>
      </c>
      <c r="J9053" s="1">
        <f>MONTH(BART_Rides[[#This Row],[Date]])</f>
        <v>10</v>
      </c>
      <c r="K9053" s="1">
        <f>WEEKDAY(BART_Rides[[#This Row],[Date]],2)</f>
        <v>2</v>
      </c>
      <c r="L9053" s="1" t="str">
        <f>LEFT(BART_Rides[[#This Row],[Lines]],1)</f>
        <v>Y</v>
      </c>
      <c r="M9053" s="1" t="str">
        <f>IF(BART_Rides[[#This Row],[FirstLetter]]="Y","Yes","No")</f>
        <v>Yes</v>
      </c>
      <c r="N9053" s="1" t="str">
        <f>IF(OR(BART_Rides[[#This Row],[Station Code]]="EM", BART_Rides[[#This Row],[Station Code]]="MT", BART_Rides[[#This Row],[Station Code]]="PL", BART_Rides[[#This Row],[Station Code]]="CC"), "Yes", "No")</f>
        <v>No</v>
      </c>
    </row>
    <row r="9054" spans="6:14">
      <c r="F9054" s="3">
        <v>44489</v>
      </c>
      <c r="G9054" s="1" t="s">
        <v>47</v>
      </c>
      <c r="H9054" s="1" t="s">
        <v>106</v>
      </c>
      <c r="I9054" s="1">
        <v>2170</v>
      </c>
      <c r="J9054" s="1">
        <f>MONTH(BART_Rides[[#This Row],[Date]])</f>
        <v>10</v>
      </c>
      <c r="K9054" s="1">
        <f>WEEKDAY(BART_Rides[[#This Row],[Date]],2)</f>
        <v>3</v>
      </c>
      <c r="L9054" s="1" t="str">
        <f>LEFT(BART_Rides[[#This Row],[Lines]],1)</f>
        <v>Y</v>
      </c>
      <c r="M9054" s="1" t="str">
        <f>IF(BART_Rides[[#This Row],[FirstLetter]]="Y","Yes","No")</f>
        <v>Yes</v>
      </c>
      <c r="N9054" s="1" t="str">
        <f>IF(OR(BART_Rides[[#This Row],[Station Code]]="EM", BART_Rides[[#This Row],[Station Code]]="MT", BART_Rides[[#This Row],[Station Code]]="PL", BART_Rides[[#This Row],[Station Code]]="CC"), "Yes", "No")</f>
        <v>No</v>
      </c>
    </row>
    <row r="9055" spans="6:14">
      <c r="F9055" s="3">
        <v>44490</v>
      </c>
      <c r="G9055" s="1" t="s">
        <v>47</v>
      </c>
      <c r="H9055" s="1" t="s">
        <v>106</v>
      </c>
      <c r="I9055" s="1">
        <v>2310</v>
      </c>
      <c r="J9055" s="1">
        <f>MONTH(BART_Rides[[#This Row],[Date]])</f>
        <v>10</v>
      </c>
      <c r="K9055" s="1">
        <f>WEEKDAY(BART_Rides[[#This Row],[Date]],2)</f>
        <v>4</v>
      </c>
      <c r="L9055" s="1" t="str">
        <f>LEFT(BART_Rides[[#This Row],[Lines]],1)</f>
        <v>Y</v>
      </c>
      <c r="M9055" s="1" t="str">
        <f>IF(BART_Rides[[#This Row],[FirstLetter]]="Y","Yes","No")</f>
        <v>Yes</v>
      </c>
      <c r="N9055" s="1" t="str">
        <f>IF(OR(BART_Rides[[#This Row],[Station Code]]="EM", BART_Rides[[#This Row],[Station Code]]="MT", BART_Rides[[#This Row],[Station Code]]="PL", BART_Rides[[#This Row],[Station Code]]="CC"), "Yes", "No")</f>
        <v>No</v>
      </c>
    </row>
    <row r="9056" spans="6:14">
      <c r="F9056" s="3">
        <v>44491</v>
      </c>
      <c r="G9056" s="1" t="s">
        <v>47</v>
      </c>
      <c r="H9056" s="1" t="s">
        <v>106</v>
      </c>
      <c r="I9056" s="1">
        <v>2107</v>
      </c>
      <c r="J9056" s="1">
        <f>MONTH(BART_Rides[[#This Row],[Date]])</f>
        <v>10</v>
      </c>
      <c r="K9056" s="1">
        <f>WEEKDAY(BART_Rides[[#This Row],[Date]],2)</f>
        <v>5</v>
      </c>
      <c r="L9056" s="1" t="str">
        <f>LEFT(BART_Rides[[#This Row],[Lines]],1)</f>
        <v>Y</v>
      </c>
      <c r="M9056" s="1" t="str">
        <f>IF(BART_Rides[[#This Row],[FirstLetter]]="Y","Yes","No")</f>
        <v>Yes</v>
      </c>
      <c r="N9056" s="1" t="str">
        <f>IF(OR(BART_Rides[[#This Row],[Station Code]]="EM", BART_Rides[[#This Row],[Station Code]]="MT", BART_Rides[[#This Row],[Station Code]]="PL", BART_Rides[[#This Row],[Station Code]]="CC"), "Yes", "No")</f>
        <v>No</v>
      </c>
    </row>
    <row r="9057" spans="6:14">
      <c r="F9057" s="3">
        <v>44492</v>
      </c>
      <c r="G9057" s="1" t="s">
        <v>47</v>
      </c>
      <c r="H9057" s="1" t="s">
        <v>106</v>
      </c>
      <c r="I9057" s="1">
        <v>1473</v>
      </c>
      <c r="J9057" s="1">
        <f>MONTH(BART_Rides[[#This Row],[Date]])</f>
        <v>10</v>
      </c>
      <c r="K9057" s="1">
        <f>WEEKDAY(BART_Rides[[#This Row],[Date]],2)</f>
        <v>6</v>
      </c>
      <c r="L9057" s="1" t="str">
        <f>LEFT(BART_Rides[[#This Row],[Lines]],1)</f>
        <v>Y</v>
      </c>
      <c r="M9057" s="1" t="str">
        <f>IF(BART_Rides[[#This Row],[FirstLetter]]="Y","Yes","No")</f>
        <v>Yes</v>
      </c>
      <c r="N9057" s="1" t="str">
        <f>IF(OR(BART_Rides[[#This Row],[Station Code]]="EM", BART_Rides[[#This Row],[Station Code]]="MT", BART_Rides[[#This Row],[Station Code]]="PL", BART_Rides[[#This Row],[Station Code]]="CC"), "Yes", "No")</f>
        <v>No</v>
      </c>
    </row>
    <row r="9058" spans="6:14">
      <c r="F9058" s="3">
        <v>44493</v>
      </c>
      <c r="G9058" s="1" t="s">
        <v>47</v>
      </c>
      <c r="H9058" s="1" t="s">
        <v>106</v>
      </c>
      <c r="I9058" s="1">
        <v>669</v>
      </c>
      <c r="J9058" s="1">
        <f>MONTH(BART_Rides[[#This Row],[Date]])</f>
        <v>10</v>
      </c>
      <c r="K9058" s="1">
        <f>WEEKDAY(BART_Rides[[#This Row],[Date]],2)</f>
        <v>7</v>
      </c>
      <c r="L9058" s="1" t="str">
        <f>LEFT(BART_Rides[[#This Row],[Lines]],1)</f>
        <v>Y</v>
      </c>
      <c r="M9058" s="1" t="str">
        <f>IF(BART_Rides[[#This Row],[FirstLetter]]="Y","Yes","No")</f>
        <v>Yes</v>
      </c>
      <c r="N9058" s="1" t="str">
        <f>IF(OR(BART_Rides[[#This Row],[Station Code]]="EM", BART_Rides[[#This Row],[Station Code]]="MT", BART_Rides[[#This Row],[Station Code]]="PL", BART_Rides[[#This Row],[Station Code]]="CC"), "Yes", "No")</f>
        <v>No</v>
      </c>
    </row>
    <row r="9059" spans="6:14">
      <c r="F9059" s="3">
        <v>44494</v>
      </c>
      <c r="G9059" s="1" t="s">
        <v>47</v>
      </c>
      <c r="H9059" s="1" t="s">
        <v>106</v>
      </c>
      <c r="I9059" s="1">
        <v>1978</v>
      </c>
      <c r="J9059" s="1">
        <f>MONTH(BART_Rides[[#This Row],[Date]])</f>
        <v>10</v>
      </c>
      <c r="K9059" s="1">
        <f>WEEKDAY(BART_Rides[[#This Row],[Date]],2)</f>
        <v>1</v>
      </c>
      <c r="L9059" s="1" t="str">
        <f>LEFT(BART_Rides[[#This Row],[Lines]],1)</f>
        <v>Y</v>
      </c>
      <c r="M9059" s="1" t="str">
        <f>IF(BART_Rides[[#This Row],[FirstLetter]]="Y","Yes","No")</f>
        <v>Yes</v>
      </c>
      <c r="N9059" s="1" t="str">
        <f>IF(OR(BART_Rides[[#This Row],[Station Code]]="EM", BART_Rides[[#This Row],[Station Code]]="MT", BART_Rides[[#This Row],[Station Code]]="PL", BART_Rides[[#This Row],[Station Code]]="CC"), "Yes", "No")</f>
        <v>No</v>
      </c>
    </row>
    <row r="9060" spans="6:14">
      <c r="F9060" s="3">
        <v>44495</v>
      </c>
      <c r="G9060" s="1" t="s">
        <v>47</v>
      </c>
      <c r="H9060" s="1" t="s">
        <v>106</v>
      </c>
      <c r="I9060" s="1">
        <v>2189</v>
      </c>
      <c r="J9060" s="1">
        <f>MONTH(BART_Rides[[#This Row],[Date]])</f>
        <v>10</v>
      </c>
      <c r="K9060" s="1">
        <f>WEEKDAY(BART_Rides[[#This Row],[Date]],2)</f>
        <v>2</v>
      </c>
      <c r="L9060" s="1" t="str">
        <f>LEFT(BART_Rides[[#This Row],[Lines]],1)</f>
        <v>Y</v>
      </c>
      <c r="M9060" s="1" t="str">
        <f>IF(BART_Rides[[#This Row],[FirstLetter]]="Y","Yes","No")</f>
        <v>Yes</v>
      </c>
      <c r="N9060" s="1" t="str">
        <f>IF(OR(BART_Rides[[#This Row],[Station Code]]="EM", BART_Rides[[#This Row],[Station Code]]="MT", BART_Rides[[#This Row],[Station Code]]="PL", BART_Rides[[#This Row],[Station Code]]="CC"), "Yes", "No")</f>
        <v>No</v>
      </c>
    </row>
    <row r="9061" spans="6:14">
      <c r="F9061" s="3">
        <v>44496</v>
      </c>
      <c r="G9061" s="1" t="s">
        <v>47</v>
      </c>
      <c r="H9061" s="1" t="s">
        <v>106</v>
      </c>
      <c r="I9061" s="1">
        <v>2252</v>
      </c>
      <c r="J9061" s="1">
        <f>MONTH(BART_Rides[[#This Row],[Date]])</f>
        <v>10</v>
      </c>
      <c r="K9061" s="1">
        <f>WEEKDAY(BART_Rides[[#This Row],[Date]],2)</f>
        <v>3</v>
      </c>
      <c r="L9061" s="1" t="str">
        <f>LEFT(BART_Rides[[#This Row],[Lines]],1)</f>
        <v>Y</v>
      </c>
      <c r="M9061" s="1" t="str">
        <f>IF(BART_Rides[[#This Row],[FirstLetter]]="Y","Yes","No")</f>
        <v>Yes</v>
      </c>
      <c r="N9061" s="1" t="str">
        <f>IF(OR(BART_Rides[[#This Row],[Station Code]]="EM", BART_Rides[[#This Row],[Station Code]]="MT", BART_Rides[[#This Row],[Station Code]]="PL", BART_Rides[[#This Row],[Station Code]]="CC"), "Yes", "No")</f>
        <v>No</v>
      </c>
    </row>
    <row r="9062" spans="6:14">
      <c r="F9062" s="3">
        <v>44497</v>
      </c>
      <c r="G9062" s="1" t="s">
        <v>47</v>
      </c>
      <c r="H9062" s="1" t="s">
        <v>106</v>
      </c>
      <c r="I9062" s="1">
        <v>2447</v>
      </c>
      <c r="J9062" s="1">
        <f>MONTH(BART_Rides[[#This Row],[Date]])</f>
        <v>10</v>
      </c>
      <c r="K9062" s="1">
        <f>WEEKDAY(BART_Rides[[#This Row],[Date]],2)</f>
        <v>4</v>
      </c>
      <c r="L9062" s="1" t="str">
        <f>LEFT(BART_Rides[[#This Row],[Lines]],1)</f>
        <v>Y</v>
      </c>
      <c r="M9062" s="1" t="str">
        <f>IF(BART_Rides[[#This Row],[FirstLetter]]="Y","Yes","No")</f>
        <v>Yes</v>
      </c>
      <c r="N9062" s="1" t="str">
        <f>IF(OR(BART_Rides[[#This Row],[Station Code]]="EM", BART_Rides[[#This Row],[Station Code]]="MT", BART_Rides[[#This Row],[Station Code]]="PL", BART_Rides[[#This Row],[Station Code]]="CC"), "Yes", "No")</f>
        <v>No</v>
      </c>
    </row>
    <row r="9063" spans="6:14">
      <c r="F9063" s="3">
        <v>44498</v>
      </c>
      <c r="G9063" s="1" t="s">
        <v>47</v>
      </c>
      <c r="H9063" s="1" t="s">
        <v>106</v>
      </c>
      <c r="I9063" s="1">
        <v>2487</v>
      </c>
      <c r="J9063" s="1">
        <f>MONTH(BART_Rides[[#This Row],[Date]])</f>
        <v>10</v>
      </c>
      <c r="K9063" s="1">
        <f>WEEKDAY(BART_Rides[[#This Row],[Date]],2)</f>
        <v>5</v>
      </c>
      <c r="L9063" s="1" t="str">
        <f>LEFT(BART_Rides[[#This Row],[Lines]],1)</f>
        <v>Y</v>
      </c>
      <c r="M9063" s="1" t="str">
        <f>IF(BART_Rides[[#This Row],[FirstLetter]]="Y","Yes","No")</f>
        <v>Yes</v>
      </c>
      <c r="N9063" s="1" t="str">
        <f>IF(OR(BART_Rides[[#This Row],[Station Code]]="EM", BART_Rides[[#This Row],[Station Code]]="MT", BART_Rides[[#This Row],[Station Code]]="PL", BART_Rides[[#This Row],[Station Code]]="CC"), "Yes", "No")</f>
        <v>No</v>
      </c>
    </row>
    <row r="9064" spans="6:14">
      <c r="F9064" s="3">
        <v>44499</v>
      </c>
      <c r="G9064" s="1" t="s">
        <v>47</v>
      </c>
      <c r="H9064" s="1" t="s">
        <v>106</v>
      </c>
      <c r="I9064" s="1">
        <v>1554</v>
      </c>
      <c r="J9064" s="1">
        <f>MONTH(BART_Rides[[#This Row],[Date]])</f>
        <v>10</v>
      </c>
      <c r="K9064" s="1">
        <f>WEEKDAY(BART_Rides[[#This Row],[Date]],2)</f>
        <v>6</v>
      </c>
      <c r="L9064" s="1" t="str">
        <f>LEFT(BART_Rides[[#This Row],[Lines]],1)</f>
        <v>Y</v>
      </c>
      <c r="M9064" s="1" t="str">
        <f>IF(BART_Rides[[#This Row],[FirstLetter]]="Y","Yes","No")</f>
        <v>Yes</v>
      </c>
      <c r="N9064" s="1" t="str">
        <f>IF(OR(BART_Rides[[#This Row],[Station Code]]="EM", BART_Rides[[#This Row],[Station Code]]="MT", BART_Rides[[#This Row],[Station Code]]="PL", BART_Rides[[#This Row],[Station Code]]="CC"), "Yes", "No")</f>
        <v>No</v>
      </c>
    </row>
    <row r="9065" spans="6:14">
      <c r="F9065" s="3">
        <v>44500</v>
      </c>
      <c r="G9065" s="1" t="s">
        <v>47</v>
      </c>
      <c r="H9065" s="1" t="s">
        <v>106</v>
      </c>
      <c r="I9065" s="1">
        <v>1107</v>
      </c>
      <c r="J9065" s="1">
        <f>MONTH(BART_Rides[[#This Row],[Date]])</f>
        <v>10</v>
      </c>
      <c r="K9065" s="1">
        <f>WEEKDAY(BART_Rides[[#This Row],[Date]],2)</f>
        <v>7</v>
      </c>
      <c r="L9065" s="1" t="str">
        <f>LEFT(BART_Rides[[#This Row],[Lines]],1)</f>
        <v>Y</v>
      </c>
      <c r="M9065" s="1" t="str">
        <f>IF(BART_Rides[[#This Row],[FirstLetter]]="Y","Yes","No")</f>
        <v>Yes</v>
      </c>
      <c r="N9065" s="1" t="str">
        <f>IF(OR(BART_Rides[[#This Row],[Station Code]]="EM", BART_Rides[[#This Row],[Station Code]]="MT", BART_Rides[[#This Row],[Station Code]]="PL", BART_Rides[[#This Row],[Station Code]]="CC"), "Yes", "No")</f>
        <v>No</v>
      </c>
    </row>
    <row r="9066" spans="6:14">
      <c r="F9066" s="3">
        <v>44501</v>
      </c>
      <c r="G9066" s="1" t="s">
        <v>47</v>
      </c>
      <c r="H9066" s="1" t="s">
        <v>106</v>
      </c>
      <c r="I9066" s="1">
        <v>2009</v>
      </c>
      <c r="J9066" s="1">
        <f>MONTH(BART_Rides[[#This Row],[Date]])</f>
        <v>11</v>
      </c>
      <c r="K9066" s="1">
        <f>WEEKDAY(BART_Rides[[#This Row],[Date]],2)</f>
        <v>1</v>
      </c>
      <c r="L9066" s="1" t="str">
        <f>LEFT(BART_Rides[[#This Row],[Lines]],1)</f>
        <v>Y</v>
      </c>
      <c r="M9066" s="1" t="str">
        <f>IF(BART_Rides[[#This Row],[FirstLetter]]="Y","Yes","No")</f>
        <v>Yes</v>
      </c>
      <c r="N9066" s="1" t="str">
        <f>IF(OR(BART_Rides[[#This Row],[Station Code]]="EM", BART_Rides[[#This Row],[Station Code]]="MT", BART_Rides[[#This Row],[Station Code]]="PL", BART_Rides[[#This Row],[Station Code]]="CC"), "Yes", "No")</f>
        <v>No</v>
      </c>
    </row>
    <row r="9067" spans="6:14">
      <c r="F9067" s="3">
        <v>44502</v>
      </c>
      <c r="G9067" s="1" t="s">
        <v>47</v>
      </c>
      <c r="H9067" s="1" t="s">
        <v>106</v>
      </c>
      <c r="I9067" s="1">
        <v>2333</v>
      </c>
      <c r="J9067" s="1">
        <f>MONTH(BART_Rides[[#This Row],[Date]])</f>
        <v>11</v>
      </c>
      <c r="K9067" s="1">
        <f>WEEKDAY(BART_Rides[[#This Row],[Date]],2)</f>
        <v>2</v>
      </c>
      <c r="L9067" s="1" t="str">
        <f>LEFT(BART_Rides[[#This Row],[Lines]],1)</f>
        <v>Y</v>
      </c>
      <c r="M9067" s="1" t="str">
        <f>IF(BART_Rides[[#This Row],[FirstLetter]]="Y","Yes","No")</f>
        <v>Yes</v>
      </c>
      <c r="N9067" s="1" t="str">
        <f>IF(OR(BART_Rides[[#This Row],[Station Code]]="EM", BART_Rides[[#This Row],[Station Code]]="MT", BART_Rides[[#This Row],[Station Code]]="PL", BART_Rides[[#This Row],[Station Code]]="CC"), "Yes", "No")</f>
        <v>No</v>
      </c>
    </row>
    <row r="9068" spans="6:14">
      <c r="F9068" s="3">
        <v>44503</v>
      </c>
      <c r="G9068" s="1" t="s">
        <v>47</v>
      </c>
      <c r="H9068" s="1" t="s">
        <v>106</v>
      </c>
      <c r="I9068" s="1">
        <v>2478</v>
      </c>
      <c r="J9068" s="1">
        <f>MONTH(BART_Rides[[#This Row],[Date]])</f>
        <v>11</v>
      </c>
      <c r="K9068" s="1">
        <f>WEEKDAY(BART_Rides[[#This Row],[Date]],2)</f>
        <v>3</v>
      </c>
      <c r="L9068" s="1" t="str">
        <f>LEFT(BART_Rides[[#This Row],[Lines]],1)</f>
        <v>Y</v>
      </c>
      <c r="M9068" s="1" t="str">
        <f>IF(BART_Rides[[#This Row],[FirstLetter]]="Y","Yes","No")</f>
        <v>Yes</v>
      </c>
      <c r="N9068" s="1" t="str">
        <f>IF(OR(BART_Rides[[#This Row],[Station Code]]="EM", BART_Rides[[#This Row],[Station Code]]="MT", BART_Rides[[#This Row],[Station Code]]="PL", BART_Rides[[#This Row],[Station Code]]="CC"), "Yes", "No")</f>
        <v>No</v>
      </c>
    </row>
    <row r="9069" spans="6:14">
      <c r="F9069" s="3">
        <v>44504</v>
      </c>
      <c r="G9069" s="1" t="s">
        <v>47</v>
      </c>
      <c r="H9069" s="1" t="s">
        <v>106</v>
      </c>
      <c r="I9069" s="1">
        <v>2537</v>
      </c>
      <c r="J9069" s="1">
        <f>MONTH(BART_Rides[[#This Row],[Date]])</f>
        <v>11</v>
      </c>
      <c r="K9069" s="1">
        <f>WEEKDAY(BART_Rides[[#This Row],[Date]],2)</f>
        <v>4</v>
      </c>
      <c r="L9069" s="1" t="str">
        <f>LEFT(BART_Rides[[#This Row],[Lines]],1)</f>
        <v>Y</v>
      </c>
      <c r="M9069" s="1" t="str">
        <f>IF(BART_Rides[[#This Row],[FirstLetter]]="Y","Yes","No")</f>
        <v>Yes</v>
      </c>
      <c r="N9069" s="1" t="str">
        <f>IF(OR(BART_Rides[[#This Row],[Station Code]]="EM", BART_Rides[[#This Row],[Station Code]]="MT", BART_Rides[[#This Row],[Station Code]]="PL", BART_Rides[[#This Row],[Station Code]]="CC"), "Yes", "No")</f>
        <v>No</v>
      </c>
    </row>
    <row r="9070" spans="6:14">
      <c r="F9070" s="3">
        <v>44505</v>
      </c>
      <c r="G9070" s="1" t="s">
        <v>47</v>
      </c>
      <c r="H9070" s="1" t="s">
        <v>106</v>
      </c>
      <c r="I9070" s="1">
        <v>2631</v>
      </c>
      <c r="J9070" s="1">
        <f>MONTH(BART_Rides[[#This Row],[Date]])</f>
        <v>11</v>
      </c>
      <c r="K9070" s="1">
        <f>WEEKDAY(BART_Rides[[#This Row],[Date]],2)</f>
        <v>5</v>
      </c>
      <c r="L9070" s="1" t="str">
        <f>LEFT(BART_Rides[[#This Row],[Lines]],1)</f>
        <v>Y</v>
      </c>
      <c r="M9070" s="1" t="str">
        <f>IF(BART_Rides[[#This Row],[FirstLetter]]="Y","Yes","No")</f>
        <v>Yes</v>
      </c>
      <c r="N9070" s="1" t="str">
        <f>IF(OR(BART_Rides[[#This Row],[Station Code]]="EM", BART_Rides[[#This Row],[Station Code]]="MT", BART_Rides[[#This Row],[Station Code]]="PL", BART_Rides[[#This Row],[Station Code]]="CC"), "Yes", "No")</f>
        <v>No</v>
      </c>
    </row>
    <row r="9071" spans="6:14">
      <c r="F9071" s="3">
        <v>44506</v>
      </c>
      <c r="G9071" s="1" t="s">
        <v>47</v>
      </c>
      <c r="H9071" s="1" t="s">
        <v>106</v>
      </c>
      <c r="I9071" s="1">
        <v>1593</v>
      </c>
      <c r="J9071" s="1">
        <f>MONTH(BART_Rides[[#This Row],[Date]])</f>
        <v>11</v>
      </c>
      <c r="K9071" s="1">
        <f>WEEKDAY(BART_Rides[[#This Row],[Date]],2)</f>
        <v>6</v>
      </c>
      <c r="L9071" s="1" t="str">
        <f>LEFT(BART_Rides[[#This Row],[Lines]],1)</f>
        <v>Y</v>
      </c>
      <c r="M9071" s="1" t="str">
        <f>IF(BART_Rides[[#This Row],[FirstLetter]]="Y","Yes","No")</f>
        <v>Yes</v>
      </c>
      <c r="N9071" s="1" t="str">
        <f>IF(OR(BART_Rides[[#This Row],[Station Code]]="EM", BART_Rides[[#This Row],[Station Code]]="MT", BART_Rides[[#This Row],[Station Code]]="PL", BART_Rides[[#This Row],[Station Code]]="CC"), "Yes", "No")</f>
        <v>No</v>
      </c>
    </row>
    <row r="9072" spans="6:14">
      <c r="F9072" s="3">
        <v>44507</v>
      </c>
      <c r="G9072" s="1" t="s">
        <v>47</v>
      </c>
      <c r="H9072" s="1" t="s">
        <v>106</v>
      </c>
      <c r="I9072" s="1">
        <v>1024</v>
      </c>
      <c r="J9072" s="1">
        <f>MONTH(BART_Rides[[#This Row],[Date]])</f>
        <v>11</v>
      </c>
      <c r="K9072" s="1">
        <f>WEEKDAY(BART_Rides[[#This Row],[Date]],2)</f>
        <v>7</v>
      </c>
      <c r="L9072" s="1" t="str">
        <f>LEFT(BART_Rides[[#This Row],[Lines]],1)</f>
        <v>Y</v>
      </c>
      <c r="M9072" s="1" t="str">
        <f>IF(BART_Rides[[#This Row],[FirstLetter]]="Y","Yes","No")</f>
        <v>Yes</v>
      </c>
      <c r="N9072" s="1" t="str">
        <f>IF(OR(BART_Rides[[#This Row],[Station Code]]="EM", BART_Rides[[#This Row],[Station Code]]="MT", BART_Rides[[#This Row],[Station Code]]="PL", BART_Rides[[#This Row],[Station Code]]="CC"), "Yes", "No")</f>
        <v>No</v>
      </c>
    </row>
    <row r="9073" spans="6:14">
      <c r="F9073" s="3">
        <v>44508</v>
      </c>
      <c r="G9073" s="1" t="s">
        <v>47</v>
      </c>
      <c r="H9073" s="1" t="s">
        <v>106</v>
      </c>
      <c r="I9073" s="1">
        <v>2214</v>
      </c>
      <c r="J9073" s="1">
        <f>MONTH(BART_Rides[[#This Row],[Date]])</f>
        <v>11</v>
      </c>
      <c r="K9073" s="1">
        <f>WEEKDAY(BART_Rides[[#This Row],[Date]],2)</f>
        <v>1</v>
      </c>
      <c r="L9073" s="1" t="str">
        <f>LEFT(BART_Rides[[#This Row],[Lines]],1)</f>
        <v>Y</v>
      </c>
      <c r="M9073" s="1" t="str">
        <f>IF(BART_Rides[[#This Row],[FirstLetter]]="Y","Yes","No")</f>
        <v>Yes</v>
      </c>
      <c r="N9073" s="1" t="str">
        <f>IF(OR(BART_Rides[[#This Row],[Station Code]]="EM", BART_Rides[[#This Row],[Station Code]]="MT", BART_Rides[[#This Row],[Station Code]]="PL", BART_Rides[[#This Row],[Station Code]]="CC"), "Yes", "No")</f>
        <v>No</v>
      </c>
    </row>
    <row r="9074" spans="6:14">
      <c r="F9074" s="3">
        <v>44509</v>
      </c>
      <c r="G9074" s="1" t="s">
        <v>47</v>
      </c>
      <c r="H9074" s="1" t="s">
        <v>106</v>
      </c>
      <c r="I9074" s="1">
        <v>2215</v>
      </c>
      <c r="J9074" s="1">
        <f>MONTH(BART_Rides[[#This Row],[Date]])</f>
        <v>11</v>
      </c>
      <c r="K9074" s="1">
        <f>WEEKDAY(BART_Rides[[#This Row],[Date]],2)</f>
        <v>2</v>
      </c>
      <c r="L9074" s="1" t="str">
        <f>LEFT(BART_Rides[[#This Row],[Lines]],1)</f>
        <v>Y</v>
      </c>
      <c r="M9074" s="1" t="str">
        <f>IF(BART_Rides[[#This Row],[FirstLetter]]="Y","Yes","No")</f>
        <v>Yes</v>
      </c>
      <c r="N9074" s="1" t="str">
        <f>IF(OR(BART_Rides[[#This Row],[Station Code]]="EM", BART_Rides[[#This Row],[Station Code]]="MT", BART_Rides[[#This Row],[Station Code]]="PL", BART_Rides[[#This Row],[Station Code]]="CC"), "Yes", "No")</f>
        <v>No</v>
      </c>
    </row>
    <row r="9075" spans="6:14">
      <c r="F9075" s="3">
        <v>44510</v>
      </c>
      <c r="G9075" s="1" t="s">
        <v>47</v>
      </c>
      <c r="H9075" s="1" t="s">
        <v>106</v>
      </c>
      <c r="I9075" s="1">
        <v>2517</v>
      </c>
      <c r="J9075" s="1">
        <f>MONTH(BART_Rides[[#This Row],[Date]])</f>
        <v>11</v>
      </c>
      <c r="K9075" s="1">
        <f>WEEKDAY(BART_Rides[[#This Row],[Date]],2)</f>
        <v>3</v>
      </c>
      <c r="L9075" s="1" t="str">
        <f>LEFT(BART_Rides[[#This Row],[Lines]],1)</f>
        <v>Y</v>
      </c>
      <c r="M9075" s="1" t="str">
        <f>IF(BART_Rides[[#This Row],[FirstLetter]]="Y","Yes","No")</f>
        <v>Yes</v>
      </c>
      <c r="N9075" s="1" t="str">
        <f>IF(OR(BART_Rides[[#This Row],[Station Code]]="EM", BART_Rides[[#This Row],[Station Code]]="MT", BART_Rides[[#This Row],[Station Code]]="PL", BART_Rides[[#This Row],[Station Code]]="CC"), "Yes", "No")</f>
        <v>No</v>
      </c>
    </row>
    <row r="9076" spans="6:14">
      <c r="F9076" s="3">
        <v>44511</v>
      </c>
      <c r="G9076" s="1" t="s">
        <v>47</v>
      </c>
      <c r="H9076" s="1" t="s">
        <v>106</v>
      </c>
      <c r="I9076" s="1">
        <v>2146</v>
      </c>
      <c r="J9076" s="1">
        <f>MONTH(BART_Rides[[#This Row],[Date]])</f>
        <v>11</v>
      </c>
      <c r="K9076" s="1">
        <f>WEEKDAY(BART_Rides[[#This Row],[Date]],2)</f>
        <v>4</v>
      </c>
      <c r="L9076" s="1" t="str">
        <f>LEFT(BART_Rides[[#This Row],[Lines]],1)</f>
        <v>Y</v>
      </c>
      <c r="M9076" s="1" t="str">
        <f>IF(BART_Rides[[#This Row],[FirstLetter]]="Y","Yes","No")</f>
        <v>Yes</v>
      </c>
      <c r="N9076" s="1" t="str">
        <f>IF(OR(BART_Rides[[#This Row],[Station Code]]="EM", BART_Rides[[#This Row],[Station Code]]="MT", BART_Rides[[#This Row],[Station Code]]="PL", BART_Rides[[#This Row],[Station Code]]="CC"), "Yes", "No")</f>
        <v>No</v>
      </c>
    </row>
    <row r="9077" spans="6:14">
      <c r="F9077" s="3">
        <v>44512</v>
      </c>
      <c r="G9077" s="1" t="s">
        <v>47</v>
      </c>
      <c r="H9077" s="1" t="s">
        <v>106</v>
      </c>
      <c r="I9077" s="1">
        <v>2551</v>
      </c>
      <c r="J9077" s="1">
        <f>MONTH(BART_Rides[[#This Row],[Date]])</f>
        <v>11</v>
      </c>
      <c r="K9077" s="1">
        <f>WEEKDAY(BART_Rides[[#This Row],[Date]],2)</f>
        <v>5</v>
      </c>
      <c r="L9077" s="1" t="str">
        <f>LEFT(BART_Rides[[#This Row],[Lines]],1)</f>
        <v>Y</v>
      </c>
      <c r="M9077" s="1" t="str">
        <f>IF(BART_Rides[[#This Row],[FirstLetter]]="Y","Yes","No")</f>
        <v>Yes</v>
      </c>
      <c r="N9077" s="1" t="str">
        <f>IF(OR(BART_Rides[[#This Row],[Station Code]]="EM", BART_Rides[[#This Row],[Station Code]]="MT", BART_Rides[[#This Row],[Station Code]]="PL", BART_Rides[[#This Row],[Station Code]]="CC"), "Yes", "No")</f>
        <v>No</v>
      </c>
    </row>
    <row r="9078" spans="6:14">
      <c r="F9078" s="3">
        <v>44513</v>
      </c>
      <c r="G9078" s="1" t="s">
        <v>47</v>
      </c>
      <c r="H9078" s="1" t="s">
        <v>106</v>
      </c>
      <c r="I9078" s="1">
        <v>1560</v>
      </c>
      <c r="J9078" s="1">
        <f>MONTH(BART_Rides[[#This Row],[Date]])</f>
        <v>11</v>
      </c>
      <c r="K9078" s="1">
        <f>WEEKDAY(BART_Rides[[#This Row],[Date]],2)</f>
        <v>6</v>
      </c>
      <c r="L9078" s="1" t="str">
        <f>LEFT(BART_Rides[[#This Row],[Lines]],1)</f>
        <v>Y</v>
      </c>
      <c r="M9078" s="1" t="str">
        <f>IF(BART_Rides[[#This Row],[FirstLetter]]="Y","Yes","No")</f>
        <v>Yes</v>
      </c>
      <c r="N9078" s="1" t="str">
        <f>IF(OR(BART_Rides[[#This Row],[Station Code]]="EM", BART_Rides[[#This Row],[Station Code]]="MT", BART_Rides[[#This Row],[Station Code]]="PL", BART_Rides[[#This Row],[Station Code]]="CC"), "Yes", "No")</f>
        <v>No</v>
      </c>
    </row>
    <row r="9079" spans="6:14">
      <c r="F9079" s="3">
        <v>44514</v>
      </c>
      <c r="G9079" s="1" t="s">
        <v>47</v>
      </c>
      <c r="H9079" s="1" t="s">
        <v>106</v>
      </c>
      <c r="I9079" s="1">
        <v>957</v>
      </c>
      <c r="J9079" s="1">
        <f>MONTH(BART_Rides[[#This Row],[Date]])</f>
        <v>11</v>
      </c>
      <c r="K9079" s="1">
        <f>WEEKDAY(BART_Rides[[#This Row],[Date]],2)</f>
        <v>7</v>
      </c>
      <c r="L9079" s="1" t="str">
        <f>LEFT(BART_Rides[[#This Row],[Lines]],1)</f>
        <v>Y</v>
      </c>
      <c r="M9079" s="1" t="str">
        <f>IF(BART_Rides[[#This Row],[FirstLetter]]="Y","Yes","No")</f>
        <v>Yes</v>
      </c>
      <c r="N9079" s="1" t="str">
        <f>IF(OR(BART_Rides[[#This Row],[Station Code]]="EM", BART_Rides[[#This Row],[Station Code]]="MT", BART_Rides[[#This Row],[Station Code]]="PL", BART_Rides[[#This Row],[Station Code]]="CC"), "Yes", "No")</f>
        <v>No</v>
      </c>
    </row>
    <row r="9080" spans="6:14">
      <c r="F9080" s="3">
        <v>44515</v>
      </c>
      <c r="G9080" s="1" t="s">
        <v>47</v>
      </c>
      <c r="H9080" s="1" t="s">
        <v>106</v>
      </c>
      <c r="I9080" s="1">
        <v>2122</v>
      </c>
      <c r="J9080" s="1">
        <f>MONTH(BART_Rides[[#This Row],[Date]])</f>
        <v>11</v>
      </c>
      <c r="K9080" s="1">
        <f>WEEKDAY(BART_Rides[[#This Row],[Date]],2)</f>
        <v>1</v>
      </c>
      <c r="L9080" s="1" t="str">
        <f>LEFT(BART_Rides[[#This Row],[Lines]],1)</f>
        <v>Y</v>
      </c>
      <c r="M9080" s="1" t="str">
        <f>IF(BART_Rides[[#This Row],[FirstLetter]]="Y","Yes","No")</f>
        <v>Yes</v>
      </c>
      <c r="N9080" s="1" t="str">
        <f>IF(OR(BART_Rides[[#This Row],[Station Code]]="EM", BART_Rides[[#This Row],[Station Code]]="MT", BART_Rides[[#This Row],[Station Code]]="PL", BART_Rides[[#This Row],[Station Code]]="CC"), "Yes", "No")</f>
        <v>No</v>
      </c>
    </row>
    <row r="9081" spans="6:14">
      <c r="F9081" s="3">
        <v>44516</v>
      </c>
      <c r="G9081" s="1" t="s">
        <v>47</v>
      </c>
      <c r="H9081" s="1" t="s">
        <v>106</v>
      </c>
      <c r="I9081" s="1">
        <v>2323</v>
      </c>
      <c r="J9081" s="1">
        <f>MONTH(BART_Rides[[#This Row],[Date]])</f>
        <v>11</v>
      </c>
      <c r="K9081" s="1">
        <f>WEEKDAY(BART_Rides[[#This Row],[Date]],2)</f>
        <v>2</v>
      </c>
      <c r="L9081" s="1" t="str">
        <f>LEFT(BART_Rides[[#This Row],[Lines]],1)</f>
        <v>Y</v>
      </c>
      <c r="M9081" s="1" t="str">
        <f>IF(BART_Rides[[#This Row],[FirstLetter]]="Y","Yes","No")</f>
        <v>Yes</v>
      </c>
      <c r="N9081" s="1" t="str">
        <f>IF(OR(BART_Rides[[#This Row],[Station Code]]="EM", BART_Rides[[#This Row],[Station Code]]="MT", BART_Rides[[#This Row],[Station Code]]="PL", BART_Rides[[#This Row],[Station Code]]="CC"), "Yes", "No")</f>
        <v>No</v>
      </c>
    </row>
    <row r="9082" spans="6:14">
      <c r="F9082" s="3">
        <v>44517</v>
      </c>
      <c r="G9082" s="1" t="s">
        <v>47</v>
      </c>
      <c r="H9082" s="1" t="s">
        <v>106</v>
      </c>
      <c r="I9082" s="1">
        <v>2453</v>
      </c>
      <c r="J9082" s="1">
        <f>MONTH(BART_Rides[[#This Row],[Date]])</f>
        <v>11</v>
      </c>
      <c r="K9082" s="1">
        <f>WEEKDAY(BART_Rides[[#This Row],[Date]],2)</f>
        <v>3</v>
      </c>
      <c r="L9082" s="1" t="str">
        <f>LEFT(BART_Rides[[#This Row],[Lines]],1)</f>
        <v>Y</v>
      </c>
      <c r="M9082" s="1" t="str">
        <f>IF(BART_Rides[[#This Row],[FirstLetter]]="Y","Yes","No")</f>
        <v>Yes</v>
      </c>
      <c r="N9082" s="1" t="str">
        <f>IF(OR(BART_Rides[[#This Row],[Station Code]]="EM", BART_Rides[[#This Row],[Station Code]]="MT", BART_Rides[[#This Row],[Station Code]]="PL", BART_Rides[[#This Row],[Station Code]]="CC"), "Yes", "No")</f>
        <v>No</v>
      </c>
    </row>
    <row r="9083" spans="6:14">
      <c r="F9083" s="3">
        <v>44518</v>
      </c>
      <c r="G9083" s="1" t="s">
        <v>47</v>
      </c>
      <c r="H9083" s="1" t="s">
        <v>106</v>
      </c>
      <c r="I9083" s="1">
        <v>2413</v>
      </c>
      <c r="J9083" s="1">
        <f>MONTH(BART_Rides[[#This Row],[Date]])</f>
        <v>11</v>
      </c>
      <c r="K9083" s="1">
        <f>WEEKDAY(BART_Rides[[#This Row],[Date]],2)</f>
        <v>4</v>
      </c>
      <c r="L9083" s="1" t="str">
        <f>LEFT(BART_Rides[[#This Row],[Lines]],1)</f>
        <v>Y</v>
      </c>
      <c r="M9083" s="1" t="str">
        <f>IF(BART_Rides[[#This Row],[FirstLetter]]="Y","Yes","No")</f>
        <v>Yes</v>
      </c>
      <c r="N9083" s="1" t="str">
        <f>IF(OR(BART_Rides[[#This Row],[Station Code]]="EM", BART_Rides[[#This Row],[Station Code]]="MT", BART_Rides[[#This Row],[Station Code]]="PL", BART_Rides[[#This Row],[Station Code]]="CC"), "Yes", "No")</f>
        <v>No</v>
      </c>
    </row>
    <row r="9084" spans="6:14">
      <c r="F9084" s="3">
        <v>44519</v>
      </c>
      <c r="G9084" s="1" t="s">
        <v>47</v>
      </c>
      <c r="H9084" s="1" t="s">
        <v>106</v>
      </c>
      <c r="I9084" s="1">
        <v>2312</v>
      </c>
      <c r="J9084" s="1">
        <f>MONTH(BART_Rides[[#This Row],[Date]])</f>
        <v>11</v>
      </c>
      <c r="K9084" s="1">
        <f>WEEKDAY(BART_Rides[[#This Row],[Date]],2)</f>
        <v>5</v>
      </c>
      <c r="L9084" s="1" t="str">
        <f>LEFT(BART_Rides[[#This Row],[Lines]],1)</f>
        <v>Y</v>
      </c>
      <c r="M9084" s="1" t="str">
        <f>IF(BART_Rides[[#This Row],[FirstLetter]]="Y","Yes","No")</f>
        <v>Yes</v>
      </c>
      <c r="N9084" s="1" t="str">
        <f>IF(OR(BART_Rides[[#This Row],[Station Code]]="EM", BART_Rides[[#This Row],[Station Code]]="MT", BART_Rides[[#This Row],[Station Code]]="PL", BART_Rides[[#This Row],[Station Code]]="CC"), "Yes", "No")</f>
        <v>No</v>
      </c>
    </row>
    <row r="9085" spans="6:14">
      <c r="F9085" s="3">
        <v>44520</v>
      </c>
      <c r="G9085" s="1" t="s">
        <v>47</v>
      </c>
      <c r="H9085" s="1" t="s">
        <v>106</v>
      </c>
      <c r="I9085" s="1">
        <v>1549</v>
      </c>
      <c r="J9085" s="1">
        <f>MONTH(BART_Rides[[#This Row],[Date]])</f>
        <v>11</v>
      </c>
      <c r="K9085" s="1">
        <f>WEEKDAY(BART_Rides[[#This Row],[Date]],2)</f>
        <v>6</v>
      </c>
      <c r="L9085" s="1" t="str">
        <f>LEFT(BART_Rides[[#This Row],[Lines]],1)</f>
        <v>Y</v>
      </c>
      <c r="M9085" s="1" t="str">
        <f>IF(BART_Rides[[#This Row],[FirstLetter]]="Y","Yes","No")</f>
        <v>Yes</v>
      </c>
      <c r="N9085" s="1" t="str">
        <f>IF(OR(BART_Rides[[#This Row],[Station Code]]="EM", BART_Rides[[#This Row],[Station Code]]="MT", BART_Rides[[#This Row],[Station Code]]="PL", BART_Rides[[#This Row],[Station Code]]="CC"), "Yes", "No")</f>
        <v>No</v>
      </c>
    </row>
    <row r="9086" spans="6:14">
      <c r="F9086" s="3">
        <v>44521</v>
      </c>
      <c r="G9086" s="1" t="s">
        <v>47</v>
      </c>
      <c r="H9086" s="1" t="s">
        <v>106</v>
      </c>
      <c r="I9086" s="1">
        <v>954</v>
      </c>
      <c r="J9086" s="1">
        <f>MONTH(BART_Rides[[#This Row],[Date]])</f>
        <v>11</v>
      </c>
      <c r="K9086" s="1">
        <f>WEEKDAY(BART_Rides[[#This Row],[Date]],2)</f>
        <v>7</v>
      </c>
      <c r="L9086" s="1" t="str">
        <f>LEFT(BART_Rides[[#This Row],[Lines]],1)</f>
        <v>Y</v>
      </c>
      <c r="M9086" s="1" t="str">
        <f>IF(BART_Rides[[#This Row],[FirstLetter]]="Y","Yes","No")</f>
        <v>Yes</v>
      </c>
      <c r="N9086" s="1" t="str">
        <f>IF(OR(BART_Rides[[#This Row],[Station Code]]="EM", BART_Rides[[#This Row],[Station Code]]="MT", BART_Rides[[#This Row],[Station Code]]="PL", BART_Rides[[#This Row],[Station Code]]="CC"), "Yes", "No")</f>
        <v>No</v>
      </c>
    </row>
    <row r="9087" spans="6:14">
      <c r="F9087" s="3">
        <v>44522</v>
      </c>
      <c r="G9087" s="1" t="s">
        <v>47</v>
      </c>
      <c r="H9087" s="1" t="s">
        <v>106</v>
      </c>
      <c r="I9087" s="1">
        <v>2025</v>
      </c>
      <c r="J9087" s="1">
        <f>MONTH(BART_Rides[[#This Row],[Date]])</f>
        <v>11</v>
      </c>
      <c r="K9087" s="1">
        <f>WEEKDAY(BART_Rides[[#This Row],[Date]],2)</f>
        <v>1</v>
      </c>
      <c r="L9087" s="1" t="str">
        <f>LEFT(BART_Rides[[#This Row],[Lines]],1)</f>
        <v>Y</v>
      </c>
      <c r="M9087" s="1" t="str">
        <f>IF(BART_Rides[[#This Row],[FirstLetter]]="Y","Yes","No")</f>
        <v>Yes</v>
      </c>
      <c r="N9087" s="1" t="str">
        <f>IF(OR(BART_Rides[[#This Row],[Station Code]]="EM", BART_Rides[[#This Row],[Station Code]]="MT", BART_Rides[[#This Row],[Station Code]]="PL", BART_Rides[[#This Row],[Station Code]]="CC"), "Yes", "No")</f>
        <v>No</v>
      </c>
    </row>
    <row r="9088" spans="6:14">
      <c r="F9088" s="3">
        <v>44523</v>
      </c>
      <c r="G9088" s="1" t="s">
        <v>47</v>
      </c>
      <c r="H9088" s="1" t="s">
        <v>106</v>
      </c>
      <c r="I9088" s="1">
        <v>2142</v>
      </c>
      <c r="J9088" s="1">
        <f>MONTH(BART_Rides[[#This Row],[Date]])</f>
        <v>11</v>
      </c>
      <c r="K9088" s="1">
        <f>WEEKDAY(BART_Rides[[#This Row],[Date]],2)</f>
        <v>2</v>
      </c>
      <c r="L9088" s="1" t="str">
        <f>LEFT(BART_Rides[[#This Row],[Lines]],1)</f>
        <v>Y</v>
      </c>
      <c r="M9088" s="1" t="str">
        <f>IF(BART_Rides[[#This Row],[FirstLetter]]="Y","Yes","No")</f>
        <v>Yes</v>
      </c>
      <c r="N9088" s="1" t="str">
        <f>IF(OR(BART_Rides[[#This Row],[Station Code]]="EM", BART_Rides[[#This Row],[Station Code]]="MT", BART_Rides[[#This Row],[Station Code]]="PL", BART_Rides[[#This Row],[Station Code]]="CC"), "Yes", "No")</f>
        <v>No</v>
      </c>
    </row>
    <row r="9089" spans="6:14">
      <c r="F9089" s="3">
        <v>44524</v>
      </c>
      <c r="G9089" s="1" t="s">
        <v>47</v>
      </c>
      <c r="H9089" s="1" t="s">
        <v>106</v>
      </c>
      <c r="I9089" s="1">
        <v>1993</v>
      </c>
      <c r="J9089" s="1">
        <f>MONTH(BART_Rides[[#This Row],[Date]])</f>
        <v>11</v>
      </c>
      <c r="K9089" s="1">
        <f>WEEKDAY(BART_Rides[[#This Row],[Date]],2)</f>
        <v>3</v>
      </c>
      <c r="L9089" s="1" t="str">
        <f>LEFT(BART_Rides[[#This Row],[Lines]],1)</f>
        <v>Y</v>
      </c>
      <c r="M9089" s="1" t="str">
        <f>IF(BART_Rides[[#This Row],[FirstLetter]]="Y","Yes","No")</f>
        <v>Yes</v>
      </c>
      <c r="N9089" s="1" t="str">
        <f>IF(OR(BART_Rides[[#This Row],[Station Code]]="EM", BART_Rides[[#This Row],[Station Code]]="MT", BART_Rides[[#This Row],[Station Code]]="PL", BART_Rides[[#This Row],[Station Code]]="CC"), "Yes", "No")</f>
        <v>No</v>
      </c>
    </row>
    <row r="9090" spans="6:14">
      <c r="F9090" s="3">
        <v>44525</v>
      </c>
      <c r="G9090" s="1" t="s">
        <v>47</v>
      </c>
      <c r="H9090" s="1" t="s">
        <v>106</v>
      </c>
      <c r="I9090" s="1">
        <v>643</v>
      </c>
      <c r="J9090" s="1">
        <f>MONTH(BART_Rides[[#This Row],[Date]])</f>
        <v>11</v>
      </c>
      <c r="K9090" s="1">
        <f>WEEKDAY(BART_Rides[[#This Row],[Date]],2)</f>
        <v>4</v>
      </c>
      <c r="L9090" s="1" t="str">
        <f>LEFT(BART_Rides[[#This Row],[Lines]],1)</f>
        <v>Y</v>
      </c>
      <c r="M9090" s="1" t="str">
        <f>IF(BART_Rides[[#This Row],[FirstLetter]]="Y","Yes","No")</f>
        <v>Yes</v>
      </c>
      <c r="N9090" s="1" t="str">
        <f>IF(OR(BART_Rides[[#This Row],[Station Code]]="EM", BART_Rides[[#This Row],[Station Code]]="MT", BART_Rides[[#This Row],[Station Code]]="PL", BART_Rides[[#This Row],[Station Code]]="CC"), "Yes", "No")</f>
        <v>No</v>
      </c>
    </row>
    <row r="9091" spans="6:14">
      <c r="F9091" s="3">
        <v>44526</v>
      </c>
      <c r="G9091" s="1" t="s">
        <v>47</v>
      </c>
      <c r="H9091" s="1" t="s">
        <v>106</v>
      </c>
      <c r="I9091" s="1">
        <v>1450</v>
      </c>
      <c r="J9091" s="1">
        <f>MONTH(BART_Rides[[#This Row],[Date]])</f>
        <v>11</v>
      </c>
      <c r="K9091" s="1">
        <f>WEEKDAY(BART_Rides[[#This Row],[Date]],2)</f>
        <v>5</v>
      </c>
      <c r="L9091" s="1" t="str">
        <f>LEFT(BART_Rides[[#This Row],[Lines]],1)</f>
        <v>Y</v>
      </c>
      <c r="M9091" s="1" t="str">
        <f>IF(BART_Rides[[#This Row],[FirstLetter]]="Y","Yes","No")</f>
        <v>Yes</v>
      </c>
      <c r="N9091" s="1" t="str">
        <f>IF(OR(BART_Rides[[#This Row],[Station Code]]="EM", BART_Rides[[#This Row],[Station Code]]="MT", BART_Rides[[#This Row],[Station Code]]="PL", BART_Rides[[#This Row],[Station Code]]="CC"), "Yes", "No")</f>
        <v>No</v>
      </c>
    </row>
    <row r="9092" spans="6:14">
      <c r="F9092" s="3">
        <v>44527</v>
      </c>
      <c r="G9092" s="1" t="s">
        <v>47</v>
      </c>
      <c r="H9092" s="1" t="s">
        <v>106</v>
      </c>
      <c r="I9092" s="1">
        <v>1376</v>
      </c>
      <c r="J9092" s="1">
        <f>MONTH(BART_Rides[[#This Row],[Date]])</f>
        <v>11</v>
      </c>
      <c r="K9092" s="1">
        <f>WEEKDAY(BART_Rides[[#This Row],[Date]],2)</f>
        <v>6</v>
      </c>
      <c r="L9092" s="1" t="str">
        <f>LEFT(BART_Rides[[#This Row],[Lines]],1)</f>
        <v>Y</v>
      </c>
      <c r="M9092" s="1" t="str">
        <f>IF(BART_Rides[[#This Row],[FirstLetter]]="Y","Yes","No")</f>
        <v>Yes</v>
      </c>
      <c r="N9092" s="1" t="str">
        <f>IF(OR(BART_Rides[[#This Row],[Station Code]]="EM", BART_Rides[[#This Row],[Station Code]]="MT", BART_Rides[[#This Row],[Station Code]]="PL", BART_Rides[[#This Row],[Station Code]]="CC"), "Yes", "No")</f>
        <v>No</v>
      </c>
    </row>
    <row r="9093" spans="6:14">
      <c r="F9093" s="3">
        <v>44528</v>
      </c>
      <c r="G9093" s="1" t="s">
        <v>47</v>
      </c>
      <c r="H9093" s="1" t="s">
        <v>106</v>
      </c>
      <c r="I9093" s="1">
        <v>936</v>
      </c>
      <c r="J9093" s="1">
        <f>MONTH(BART_Rides[[#This Row],[Date]])</f>
        <v>11</v>
      </c>
      <c r="K9093" s="1">
        <f>WEEKDAY(BART_Rides[[#This Row],[Date]],2)</f>
        <v>7</v>
      </c>
      <c r="L9093" s="1" t="str">
        <f>LEFT(BART_Rides[[#This Row],[Lines]],1)</f>
        <v>Y</v>
      </c>
      <c r="M9093" s="1" t="str">
        <f>IF(BART_Rides[[#This Row],[FirstLetter]]="Y","Yes","No")</f>
        <v>Yes</v>
      </c>
      <c r="N9093" s="1" t="str">
        <f>IF(OR(BART_Rides[[#This Row],[Station Code]]="EM", BART_Rides[[#This Row],[Station Code]]="MT", BART_Rides[[#This Row],[Station Code]]="PL", BART_Rides[[#This Row],[Station Code]]="CC"), "Yes", "No")</f>
        <v>No</v>
      </c>
    </row>
    <row r="9094" spans="6:14">
      <c r="F9094" s="3">
        <v>44529</v>
      </c>
      <c r="G9094" s="1" t="s">
        <v>47</v>
      </c>
      <c r="H9094" s="1" t="s">
        <v>106</v>
      </c>
      <c r="I9094" s="1">
        <v>2074</v>
      </c>
      <c r="J9094" s="1">
        <f>MONTH(BART_Rides[[#This Row],[Date]])</f>
        <v>11</v>
      </c>
      <c r="K9094" s="1">
        <f>WEEKDAY(BART_Rides[[#This Row],[Date]],2)</f>
        <v>1</v>
      </c>
      <c r="L9094" s="1" t="str">
        <f>LEFT(BART_Rides[[#This Row],[Lines]],1)</f>
        <v>Y</v>
      </c>
      <c r="M9094" s="1" t="str">
        <f>IF(BART_Rides[[#This Row],[FirstLetter]]="Y","Yes","No")</f>
        <v>Yes</v>
      </c>
      <c r="N9094" s="1" t="str">
        <f>IF(OR(BART_Rides[[#This Row],[Station Code]]="EM", BART_Rides[[#This Row],[Station Code]]="MT", BART_Rides[[#This Row],[Station Code]]="PL", BART_Rides[[#This Row],[Station Code]]="CC"), "Yes", "No")</f>
        <v>No</v>
      </c>
    </row>
    <row r="9095" spans="6:14">
      <c r="F9095" s="3">
        <v>44530</v>
      </c>
      <c r="G9095" s="1" t="s">
        <v>47</v>
      </c>
      <c r="H9095" s="1" t="s">
        <v>106</v>
      </c>
      <c r="I9095" s="1">
        <v>2306</v>
      </c>
      <c r="J9095" s="1">
        <f>MONTH(BART_Rides[[#This Row],[Date]])</f>
        <v>11</v>
      </c>
      <c r="K9095" s="1">
        <f>WEEKDAY(BART_Rides[[#This Row],[Date]],2)</f>
        <v>2</v>
      </c>
      <c r="L9095" s="1" t="str">
        <f>LEFT(BART_Rides[[#This Row],[Lines]],1)</f>
        <v>Y</v>
      </c>
      <c r="M9095" s="1" t="str">
        <f>IF(BART_Rides[[#This Row],[FirstLetter]]="Y","Yes","No")</f>
        <v>Yes</v>
      </c>
      <c r="N9095" s="1" t="str">
        <f>IF(OR(BART_Rides[[#This Row],[Station Code]]="EM", BART_Rides[[#This Row],[Station Code]]="MT", BART_Rides[[#This Row],[Station Code]]="PL", BART_Rides[[#This Row],[Station Code]]="CC"), "Yes", "No")</f>
        <v>No</v>
      </c>
    </row>
    <row r="9096" spans="6:14">
      <c r="F9096" s="3">
        <v>44531</v>
      </c>
      <c r="G9096" s="1" t="s">
        <v>47</v>
      </c>
      <c r="H9096" s="1" t="s">
        <v>106</v>
      </c>
      <c r="I9096" s="1">
        <v>2433</v>
      </c>
      <c r="J9096" s="1">
        <f>MONTH(BART_Rides[[#This Row],[Date]])</f>
        <v>12</v>
      </c>
      <c r="K9096" s="1">
        <f>WEEKDAY(BART_Rides[[#This Row],[Date]],2)</f>
        <v>3</v>
      </c>
      <c r="L9096" s="1" t="str">
        <f>LEFT(BART_Rides[[#This Row],[Lines]],1)</f>
        <v>Y</v>
      </c>
      <c r="M9096" s="1" t="str">
        <f>IF(BART_Rides[[#This Row],[FirstLetter]]="Y","Yes","No")</f>
        <v>Yes</v>
      </c>
      <c r="N9096" s="1" t="str">
        <f>IF(OR(BART_Rides[[#This Row],[Station Code]]="EM", BART_Rides[[#This Row],[Station Code]]="MT", BART_Rides[[#This Row],[Station Code]]="PL", BART_Rides[[#This Row],[Station Code]]="CC"), "Yes", "No")</f>
        <v>No</v>
      </c>
    </row>
    <row r="9097" spans="6:14">
      <c r="F9097" s="3">
        <v>44532</v>
      </c>
      <c r="G9097" s="1" t="s">
        <v>47</v>
      </c>
      <c r="H9097" s="1" t="s">
        <v>106</v>
      </c>
      <c r="I9097" s="1">
        <v>2420</v>
      </c>
      <c r="J9097" s="1">
        <f>MONTH(BART_Rides[[#This Row],[Date]])</f>
        <v>12</v>
      </c>
      <c r="K9097" s="1">
        <f>WEEKDAY(BART_Rides[[#This Row],[Date]],2)</f>
        <v>4</v>
      </c>
      <c r="L9097" s="1" t="str">
        <f>LEFT(BART_Rides[[#This Row],[Lines]],1)</f>
        <v>Y</v>
      </c>
      <c r="M9097" s="1" t="str">
        <f>IF(BART_Rides[[#This Row],[FirstLetter]]="Y","Yes","No")</f>
        <v>Yes</v>
      </c>
      <c r="N9097" s="1" t="str">
        <f>IF(OR(BART_Rides[[#This Row],[Station Code]]="EM", BART_Rides[[#This Row],[Station Code]]="MT", BART_Rides[[#This Row],[Station Code]]="PL", BART_Rides[[#This Row],[Station Code]]="CC"), "Yes", "No")</f>
        <v>No</v>
      </c>
    </row>
    <row r="9098" spans="6:14">
      <c r="F9098" s="3">
        <v>44533</v>
      </c>
      <c r="G9098" s="1" t="s">
        <v>47</v>
      </c>
      <c r="H9098" s="1" t="s">
        <v>106</v>
      </c>
      <c r="I9098" s="1">
        <v>2442</v>
      </c>
      <c r="J9098" s="1">
        <f>MONTH(BART_Rides[[#This Row],[Date]])</f>
        <v>12</v>
      </c>
      <c r="K9098" s="1">
        <f>WEEKDAY(BART_Rides[[#This Row],[Date]],2)</f>
        <v>5</v>
      </c>
      <c r="L9098" s="1" t="str">
        <f>LEFT(BART_Rides[[#This Row],[Lines]],1)</f>
        <v>Y</v>
      </c>
      <c r="M9098" s="1" t="str">
        <f>IF(BART_Rides[[#This Row],[FirstLetter]]="Y","Yes","No")</f>
        <v>Yes</v>
      </c>
      <c r="N9098" s="1" t="str">
        <f>IF(OR(BART_Rides[[#This Row],[Station Code]]="EM", BART_Rides[[#This Row],[Station Code]]="MT", BART_Rides[[#This Row],[Station Code]]="PL", BART_Rides[[#This Row],[Station Code]]="CC"), "Yes", "No")</f>
        <v>No</v>
      </c>
    </row>
    <row r="9099" spans="6:14">
      <c r="F9099" s="3">
        <v>44534</v>
      </c>
      <c r="G9099" s="1" t="s">
        <v>47</v>
      </c>
      <c r="H9099" s="1" t="s">
        <v>106</v>
      </c>
      <c r="I9099" s="1">
        <v>1683</v>
      </c>
      <c r="J9099" s="1">
        <f>MONTH(BART_Rides[[#This Row],[Date]])</f>
        <v>12</v>
      </c>
      <c r="K9099" s="1">
        <f>WEEKDAY(BART_Rides[[#This Row],[Date]],2)</f>
        <v>6</v>
      </c>
      <c r="L9099" s="1" t="str">
        <f>LEFT(BART_Rides[[#This Row],[Lines]],1)</f>
        <v>Y</v>
      </c>
      <c r="M9099" s="1" t="str">
        <f>IF(BART_Rides[[#This Row],[FirstLetter]]="Y","Yes","No")</f>
        <v>Yes</v>
      </c>
      <c r="N9099" s="1" t="str">
        <f>IF(OR(BART_Rides[[#This Row],[Station Code]]="EM", BART_Rides[[#This Row],[Station Code]]="MT", BART_Rides[[#This Row],[Station Code]]="PL", BART_Rides[[#This Row],[Station Code]]="CC"), "Yes", "No")</f>
        <v>No</v>
      </c>
    </row>
    <row r="9100" spans="6:14">
      <c r="F9100" s="3">
        <v>44535</v>
      </c>
      <c r="G9100" s="1" t="s">
        <v>47</v>
      </c>
      <c r="H9100" s="1" t="s">
        <v>106</v>
      </c>
      <c r="I9100" s="1">
        <v>992</v>
      </c>
      <c r="J9100" s="1">
        <f>MONTH(BART_Rides[[#This Row],[Date]])</f>
        <v>12</v>
      </c>
      <c r="K9100" s="1">
        <f>WEEKDAY(BART_Rides[[#This Row],[Date]],2)</f>
        <v>7</v>
      </c>
      <c r="L9100" s="1" t="str">
        <f>LEFT(BART_Rides[[#This Row],[Lines]],1)</f>
        <v>Y</v>
      </c>
      <c r="M9100" s="1" t="str">
        <f>IF(BART_Rides[[#This Row],[FirstLetter]]="Y","Yes","No")</f>
        <v>Yes</v>
      </c>
      <c r="N9100" s="1" t="str">
        <f>IF(OR(BART_Rides[[#This Row],[Station Code]]="EM", BART_Rides[[#This Row],[Station Code]]="MT", BART_Rides[[#This Row],[Station Code]]="PL", BART_Rides[[#This Row],[Station Code]]="CC"), "Yes", "No")</f>
        <v>No</v>
      </c>
    </row>
    <row r="9101" spans="6:14">
      <c r="F9101" s="3">
        <v>44536</v>
      </c>
      <c r="G9101" s="1" t="s">
        <v>47</v>
      </c>
      <c r="H9101" s="1" t="s">
        <v>106</v>
      </c>
      <c r="I9101" s="1">
        <v>2206</v>
      </c>
      <c r="J9101" s="1">
        <f>MONTH(BART_Rides[[#This Row],[Date]])</f>
        <v>12</v>
      </c>
      <c r="K9101" s="1">
        <f>WEEKDAY(BART_Rides[[#This Row],[Date]],2)</f>
        <v>1</v>
      </c>
      <c r="L9101" s="1" t="str">
        <f>LEFT(BART_Rides[[#This Row],[Lines]],1)</f>
        <v>Y</v>
      </c>
      <c r="M9101" s="1" t="str">
        <f>IF(BART_Rides[[#This Row],[FirstLetter]]="Y","Yes","No")</f>
        <v>Yes</v>
      </c>
      <c r="N9101" s="1" t="str">
        <f>IF(OR(BART_Rides[[#This Row],[Station Code]]="EM", BART_Rides[[#This Row],[Station Code]]="MT", BART_Rides[[#This Row],[Station Code]]="PL", BART_Rides[[#This Row],[Station Code]]="CC"), "Yes", "No")</f>
        <v>No</v>
      </c>
    </row>
    <row r="9102" spans="6:14">
      <c r="F9102" s="3">
        <v>44537</v>
      </c>
      <c r="G9102" s="1" t="s">
        <v>47</v>
      </c>
      <c r="H9102" s="1" t="s">
        <v>106</v>
      </c>
      <c r="I9102" s="1">
        <v>2476</v>
      </c>
      <c r="J9102" s="1">
        <f>MONTH(BART_Rides[[#This Row],[Date]])</f>
        <v>12</v>
      </c>
      <c r="K9102" s="1">
        <f>WEEKDAY(BART_Rides[[#This Row],[Date]],2)</f>
        <v>2</v>
      </c>
      <c r="L9102" s="1" t="str">
        <f>LEFT(BART_Rides[[#This Row],[Lines]],1)</f>
        <v>Y</v>
      </c>
      <c r="M9102" s="1" t="str">
        <f>IF(BART_Rides[[#This Row],[FirstLetter]]="Y","Yes","No")</f>
        <v>Yes</v>
      </c>
      <c r="N9102" s="1" t="str">
        <f>IF(OR(BART_Rides[[#This Row],[Station Code]]="EM", BART_Rides[[#This Row],[Station Code]]="MT", BART_Rides[[#This Row],[Station Code]]="PL", BART_Rides[[#This Row],[Station Code]]="CC"), "Yes", "No")</f>
        <v>No</v>
      </c>
    </row>
    <row r="9103" spans="6:14">
      <c r="F9103" s="3">
        <v>44538</v>
      </c>
      <c r="G9103" s="1" t="s">
        <v>47</v>
      </c>
      <c r="H9103" s="1" t="s">
        <v>106</v>
      </c>
      <c r="I9103" s="1">
        <v>2630</v>
      </c>
      <c r="J9103" s="1">
        <f>MONTH(BART_Rides[[#This Row],[Date]])</f>
        <v>12</v>
      </c>
      <c r="K9103" s="1">
        <f>WEEKDAY(BART_Rides[[#This Row],[Date]],2)</f>
        <v>3</v>
      </c>
      <c r="L9103" s="1" t="str">
        <f>LEFT(BART_Rides[[#This Row],[Lines]],1)</f>
        <v>Y</v>
      </c>
      <c r="M9103" s="1" t="str">
        <f>IF(BART_Rides[[#This Row],[FirstLetter]]="Y","Yes","No")</f>
        <v>Yes</v>
      </c>
      <c r="N9103" s="1" t="str">
        <f>IF(OR(BART_Rides[[#This Row],[Station Code]]="EM", BART_Rides[[#This Row],[Station Code]]="MT", BART_Rides[[#This Row],[Station Code]]="PL", BART_Rides[[#This Row],[Station Code]]="CC"), "Yes", "No")</f>
        <v>No</v>
      </c>
    </row>
    <row r="9104" spans="6:14">
      <c r="F9104" s="3">
        <v>44539</v>
      </c>
      <c r="G9104" s="1" t="s">
        <v>47</v>
      </c>
      <c r="H9104" s="1" t="s">
        <v>106</v>
      </c>
      <c r="I9104" s="1">
        <v>2576</v>
      </c>
      <c r="J9104" s="1">
        <f>MONTH(BART_Rides[[#This Row],[Date]])</f>
        <v>12</v>
      </c>
      <c r="K9104" s="1">
        <f>WEEKDAY(BART_Rides[[#This Row],[Date]],2)</f>
        <v>4</v>
      </c>
      <c r="L9104" s="1" t="str">
        <f>LEFT(BART_Rides[[#This Row],[Lines]],1)</f>
        <v>Y</v>
      </c>
      <c r="M9104" s="1" t="str">
        <f>IF(BART_Rides[[#This Row],[FirstLetter]]="Y","Yes","No")</f>
        <v>Yes</v>
      </c>
      <c r="N9104" s="1" t="str">
        <f>IF(OR(BART_Rides[[#This Row],[Station Code]]="EM", BART_Rides[[#This Row],[Station Code]]="MT", BART_Rides[[#This Row],[Station Code]]="PL", BART_Rides[[#This Row],[Station Code]]="CC"), "Yes", "No")</f>
        <v>No</v>
      </c>
    </row>
    <row r="9105" spans="6:14">
      <c r="F9105" s="3">
        <v>44540</v>
      </c>
      <c r="G9105" s="1" t="s">
        <v>47</v>
      </c>
      <c r="H9105" s="1" t="s">
        <v>106</v>
      </c>
      <c r="I9105" s="1">
        <v>2704</v>
      </c>
      <c r="J9105" s="1">
        <f>MONTH(BART_Rides[[#This Row],[Date]])</f>
        <v>12</v>
      </c>
      <c r="K9105" s="1">
        <f>WEEKDAY(BART_Rides[[#This Row],[Date]],2)</f>
        <v>5</v>
      </c>
      <c r="L9105" s="1" t="str">
        <f>LEFT(BART_Rides[[#This Row],[Lines]],1)</f>
        <v>Y</v>
      </c>
      <c r="M9105" s="1" t="str">
        <f>IF(BART_Rides[[#This Row],[FirstLetter]]="Y","Yes","No")</f>
        <v>Yes</v>
      </c>
      <c r="N9105" s="1" t="str">
        <f>IF(OR(BART_Rides[[#This Row],[Station Code]]="EM", BART_Rides[[#This Row],[Station Code]]="MT", BART_Rides[[#This Row],[Station Code]]="PL", BART_Rides[[#This Row],[Station Code]]="CC"), "Yes", "No")</f>
        <v>No</v>
      </c>
    </row>
    <row r="9106" spans="6:14">
      <c r="F9106" s="3">
        <v>44541</v>
      </c>
      <c r="G9106" s="1" t="s">
        <v>47</v>
      </c>
      <c r="H9106" s="1" t="s">
        <v>106</v>
      </c>
      <c r="I9106" s="1">
        <v>1815</v>
      </c>
      <c r="J9106" s="1">
        <f>MONTH(BART_Rides[[#This Row],[Date]])</f>
        <v>12</v>
      </c>
      <c r="K9106" s="1">
        <f>WEEKDAY(BART_Rides[[#This Row],[Date]],2)</f>
        <v>6</v>
      </c>
      <c r="L9106" s="1" t="str">
        <f>LEFT(BART_Rides[[#This Row],[Lines]],1)</f>
        <v>Y</v>
      </c>
      <c r="M9106" s="1" t="str">
        <f>IF(BART_Rides[[#This Row],[FirstLetter]]="Y","Yes","No")</f>
        <v>Yes</v>
      </c>
      <c r="N9106" s="1" t="str">
        <f>IF(OR(BART_Rides[[#This Row],[Station Code]]="EM", BART_Rides[[#This Row],[Station Code]]="MT", BART_Rides[[#This Row],[Station Code]]="PL", BART_Rides[[#This Row],[Station Code]]="CC"), "Yes", "No")</f>
        <v>No</v>
      </c>
    </row>
    <row r="9107" spans="6:14">
      <c r="F9107" s="3">
        <v>44542</v>
      </c>
      <c r="G9107" s="1" t="s">
        <v>47</v>
      </c>
      <c r="H9107" s="1" t="s">
        <v>106</v>
      </c>
      <c r="I9107" s="1">
        <v>823</v>
      </c>
      <c r="J9107" s="1">
        <f>MONTH(BART_Rides[[#This Row],[Date]])</f>
        <v>12</v>
      </c>
      <c r="K9107" s="1">
        <f>WEEKDAY(BART_Rides[[#This Row],[Date]],2)</f>
        <v>7</v>
      </c>
      <c r="L9107" s="1" t="str">
        <f>LEFT(BART_Rides[[#This Row],[Lines]],1)</f>
        <v>Y</v>
      </c>
      <c r="M9107" s="1" t="str">
        <f>IF(BART_Rides[[#This Row],[FirstLetter]]="Y","Yes","No")</f>
        <v>Yes</v>
      </c>
      <c r="N9107" s="1" t="str">
        <f>IF(OR(BART_Rides[[#This Row],[Station Code]]="EM", BART_Rides[[#This Row],[Station Code]]="MT", BART_Rides[[#This Row],[Station Code]]="PL", BART_Rides[[#This Row],[Station Code]]="CC"), "Yes", "No")</f>
        <v>No</v>
      </c>
    </row>
    <row r="9108" spans="6:14">
      <c r="F9108" s="3">
        <v>44543</v>
      </c>
      <c r="G9108" s="1" t="s">
        <v>47</v>
      </c>
      <c r="H9108" s="1" t="s">
        <v>106</v>
      </c>
      <c r="I9108" s="1">
        <v>1851</v>
      </c>
      <c r="J9108" s="1">
        <f>MONTH(BART_Rides[[#This Row],[Date]])</f>
        <v>12</v>
      </c>
      <c r="K9108" s="1">
        <f>WEEKDAY(BART_Rides[[#This Row],[Date]],2)</f>
        <v>1</v>
      </c>
      <c r="L9108" s="1" t="str">
        <f>LEFT(BART_Rides[[#This Row],[Lines]],1)</f>
        <v>Y</v>
      </c>
      <c r="M9108" s="1" t="str">
        <f>IF(BART_Rides[[#This Row],[FirstLetter]]="Y","Yes","No")</f>
        <v>Yes</v>
      </c>
      <c r="N9108" s="1" t="str">
        <f>IF(OR(BART_Rides[[#This Row],[Station Code]]="EM", BART_Rides[[#This Row],[Station Code]]="MT", BART_Rides[[#This Row],[Station Code]]="PL", BART_Rides[[#This Row],[Station Code]]="CC"), "Yes", "No")</f>
        <v>No</v>
      </c>
    </row>
    <row r="9109" spans="6:14">
      <c r="F9109" s="3">
        <v>44544</v>
      </c>
      <c r="G9109" s="1" t="s">
        <v>47</v>
      </c>
      <c r="H9109" s="1" t="s">
        <v>106</v>
      </c>
      <c r="I9109" s="1">
        <v>2423</v>
      </c>
      <c r="J9109" s="1">
        <f>MONTH(BART_Rides[[#This Row],[Date]])</f>
        <v>12</v>
      </c>
      <c r="K9109" s="1">
        <f>WEEKDAY(BART_Rides[[#This Row],[Date]],2)</f>
        <v>2</v>
      </c>
      <c r="L9109" s="1" t="str">
        <f>LEFT(BART_Rides[[#This Row],[Lines]],1)</f>
        <v>Y</v>
      </c>
      <c r="M9109" s="1" t="str">
        <f>IF(BART_Rides[[#This Row],[FirstLetter]]="Y","Yes","No")</f>
        <v>Yes</v>
      </c>
      <c r="N9109" s="1" t="str">
        <f>IF(OR(BART_Rides[[#This Row],[Station Code]]="EM", BART_Rides[[#This Row],[Station Code]]="MT", BART_Rides[[#This Row],[Station Code]]="PL", BART_Rides[[#This Row],[Station Code]]="CC"), "Yes", "No")</f>
        <v>No</v>
      </c>
    </row>
    <row r="9110" spans="6:14">
      <c r="F9110" s="3">
        <v>44545</v>
      </c>
      <c r="G9110" s="1" t="s">
        <v>47</v>
      </c>
      <c r="H9110" s="1" t="s">
        <v>106</v>
      </c>
      <c r="I9110" s="1">
        <v>2360</v>
      </c>
      <c r="J9110" s="1">
        <f>MONTH(BART_Rides[[#This Row],[Date]])</f>
        <v>12</v>
      </c>
      <c r="K9110" s="1">
        <f>WEEKDAY(BART_Rides[[#This Row],[Date]],2)</f>
        <v>3</v>
      </c>
      <c r="L9110" s="1" t="str">
        <f>LEFT(BART_Rides[[#This Row],[Lines]],1)</f>
        <v>Y</v>
      </c>
      <c r="M9110" s="1" t="str">
        <f>IF(BART_Rides[[#This Row],[FirstLetter]]="Y","Yes","No")</f>
        <v>Yes</v>
      </c>
      <c r="N9110" s="1" t="str">
        <f>IF(OR(BART_Rides[[#This Row],[Station Code]]="EM", BART_Rides[[#This Row],[Station Code]]="MT", BART_Rides[[#This Row],[Station Code]]="PL", BART_Rides[[#This Row],[Station Code]]="CC"), "Yes", "No")</f>
        <v>No</v>
      </c>
    </row>
    <row r="9111" spans="6:14">
      <c r="F9111" s="3">
        <v>44546</v>
      </c>
      <c r="G9111" s="1" t="s">
        <v>47</v>
      </c>
      <c r="H9111" s="1" t="s">
        <v>106</v>
      </c>
      <c r="I9111" s="1">
        <v>2545</v>
      </c>
      <c r="J9111" s="1">
        <f>MONTH(BART_Rides[[#This Row],[Date]])</f>
        <v>12</v>
      </c>
      <c r="K9111" s="1">
        <f>WEEKDAY(BART_Rides[[#This Row],[Date]],2)</f>
        <v>4</v>
      </c>
      <c r="L9111" s="1" t="str">
        <f>LEFT(BART_Rides[[#This Row],[Lines]],1)</f>
        <v>Y</v>
      </c>
      <c r="M9111" s="1" t="str">
        <f>IF(BART_Rides[[#This Row],[FirstLetter]]="Y","Yes","No")</f>
        <v>Yes</v>
      </c>
      <c r="N9111" s="1" t="str">
        <f>IF(OR(BART_Rides[[#This Row],[Station Code]]="EM", BART_Rides[[#This Row],[Station Code]]="MT", BART_Rides[[#This Row],[Station Code]]="PL", BART_Rides[[#This Row],[Station Code]]="CC"), "Yes", "No")</f>
        <v>No</v>
      </c>
    </row>
    <row r="9112" spans="6:14">
      <c r="F9112" s="3">
        <v>44547</v>
      </c>
      <c r="G9112" s="1" t="s">
        <v>47</v>
      </c>
      <c r="H9112" s="1" t="s">
        <v>106</v>
      </c>
      <c r="I9112" s="1">
        <v>2471</v>
      </c>
      <c r="J9112" s="1">
        <f>MONTH(BART_Rides[[#This Row],[Date]])</f>
        <v>12</v>
      </c>
      <c r="K9112" s="1">
        <f>WEEKDAY(BART_Rides[[#This Row],[Date]],2)</f>
        <v>5</v>
      </c>
      <c r="L9112" s="1" t="str">
        <f>LEFT(BART_Rides[[#This Row],[Lines]],1)</f>
        <v>Y</v>
      </c>
      <c r="M9112" s="1" t="str">
        <f>IF(BART_Rides[[#This Row],[FirstLetter]]="Y","Yes","No")</f>
        <v>Yes</v>
      </c>
      <c r="N9112" s="1" t="str">
        <f>IF(OR(BART_Rides[[#This Row],[Station Code]]="EM", BART_Rides[[#This Row],[Station Code]]="MT", BART_Rides[[#This Row],[Station Code]]="PL", BART_Rides[[#This Row],[Station Code]]="CC"), "Yes", "No")</f>
        <v>No</v>
      </c>
    </row>
    <row r="9113" spans="6:14">
      <c r="F9113" s="3">
        <v>44548</v>
      </c>
      <c r="G9113" s="1" t="s">
        <v>47</v>
      </c>
      <c r="H9113" s="1" t="s">
        <v>106</v>
      </c>
      <c r="I9113" s="1">
        <v>1640</v>
      </c>
      <c r="J9113" s="1">
        <f>MONTH(BART_Rides[[#This Row],[Date]])</f>
        <v>12</v>
      </c>
      <c r="K9113" s="1">
        <f>WEEKDAY(BART_Rides[[#This Row],[Date]],2)</f>
        <v>6</v>
      </c>
      <c r="L9113" s="1" t="str">
        <f>LEFT(BART_Rides[[#This Row],[Lines]],1)</f>
        <v>Y</v>
      </c>
      <c r="M9113" s="1" t="str">
        <f>IF(BART_Rides[[#This Row],[FirstLetter]]="Y","Yes","No")</f>
        <v>Yes</v>
      </c>
      <c r="N9113" s="1" t="str">
        <f>IF(OR(BART_Rides[[#This Row],[Station Code]]="EM", BART_Rides[[#This Row],[Station Code]]="MT", BART_Rides[[#This Row],[Station Code]]="PL", BART_Rides[[#This Row],[Station Code]]="CC"), "Yes", "No")</f>
        <v>No</v>
      </c>
    </row>
    <row r="9114" spans="6:14">
      <c r="F9114" s="3">
        <v>44549</v>
      </c>
      <c r="G9114" s="1" t="s">
        <v>47</v>
      </c>
      <c r="H9114" s="1" t="s">
        <v>106</v>
      </c>
      <c r="I9114" s="1">
        <v>1049</v>
      </c>
      <c r="J9114" s="1">
        <f>MONTH(BART_Rides[[#This Row],[Date]])</f>
        <v>12</v>
      </c>
      <c r="K9114" s="1">
        <f>WEEKDAY(BART_Rides[[#This Row],[Date]],2)</f>
        <v>7</v>
      </c>
      <c r="L9114" s="1" t="str">
        <f>LEFT(BART_Rides[[#This Row],[Lines]],1)</f>
        <v>Y</v>
      </c>
      <c r="M9114" s="1" t="str">
        <f>IF(BART_Rides[[#This Row],[FirstLetter]]="Y","Yes","No")</f>
        <v>Yes</v>
      </c>
      <c r="N9114" s="1" t="str">
        <f>IF(OR(BART_Rides[[#This Row],[Station Code]]="EM", BART_Rides[[#This Row],[Station Code]]="MT", BART_Rides[[#This Row],[Station Code]]="PL", BART_Rides[[#This Row],[Station Code]]="CC"), "Yes", "No")</f>
        <v>No</v>
      </c>
    </row>
    <row r="9115" spans="6:14">
      <c r="F9115" s="3">
        <v>44550</v>
      </c>
      <c r="G9115" s="1" t="s">
        <v>47</v>
      </c>
      <c r="H9115" s="1" t="s">
        <v>106</v>
      </c>
      <c r="I9115" s="1">
        <v>1956</v>
      </c>
      <c r="J9115" s="1">
        <f>MONTH(BART_Rides[[#This Row],[Date]])</f>
        <v>12</v>
      </c>
      <c r="K9115" s="1">
        <f>WEEKDAY(BART_Rides[[#This Row],[Date]],2)</f>
        <v>1</v>
      </c>
      <c r="L9115" s="1" t="str">
        <f>LEFT(BART_Rides[[#This Row],[Lines]],1)</f>
        <v>Y</v>
      </c>
      <c r="M9115" s="1" t="str">
        <f>IF(BART_Rides[[#This Row],[FirstLetter]]="Y","Yes","No")</f>
        <v>Yes</v>
      </c>
      <c r="N9115" s="1" t="str">
        <f>IF(OR(BART_Rides[[#This Row],[Station Code]]="EM", BART_Rides[[#This Row],[Station Code]]="MT", BART_Rides[[#This Row],[Station Code]]="PL", BART_Rides[[#This Row],[Station Code]]="CC"), "Yes", "No")</f>
        <v>No</v>
      </c>
    </row>
    <row r="9116" spans="6:14">
      <c r="F9116" s="3">
        <v>44551</v>
      </c>
      <c r="G9116" s="1" t="s">
        <v>47</v>
      </c>
      <c r="H9116" s="1" t="s">
        <v>106</v>
      </c>
      <c r="I9116" s="1">
        <v>1956</v>
      </c>
      <c r="J9116" s="1">
        <f>MONTH(BART_Rides[[#This Row],[Date]])</f>
        <v>12</v>
      </c>
      <c r="K9116" s="1">
        <f>WEEKDAY(BART_Rides[[#This Row],[Date]],2)</f>
        <v>2</v>
      </c>
      <c r="L9116" s="1" t="str">
        <f>LEFT(BART_Rides[[#This Row],[Lines]],1)</f>
        <v>Y</v>
      </c>
      <c r="M9116" s="1" t="str">
        <f>IF(BART_Rides[[#This Row],[FirstLetter]]="Y","Yes","No")</f>
        <v>Yes</v>
      </c>
      <c r="N9116" s="1" t="str">
        <f>IF(OR(BART_Rides[[#This Row],[Station Code]]="EM", BART_Rides[[#This Row],[Station Code]]="MT", BART_Rides[[#This Row],[Station Code]]="PL", BART_Rides[[#This Row],[Station Code]]="CC"), "Yes", "No")</f>
        <v>No</v>
      </c>
    </row>
    <row r="9117" spans="6:14">
      <c r="F9117" s="3">
        <v>44552</v>
      </c>
      <c r="G9117" s="1" t="s">
        <v>47</v>
      </c>
      <c r="H9117" s="1" t="s">
        <v>106</v>
      </c>
      <c r="I9117" s="1">
        <v>1745</v>
      </c>
      <c r="J9117" s="1">
        <f>MONTH(BART_Rides[[#This Row],[Date]])</f>
        <v>12</v>
      </c>
      <c r="K9117" s="1">
        <f>WEEKDAY(BART_Rides[[#This Row],[Date]],2)</f>
        <v>3</v>
      </c>
      <c r="L9117" s="1" t="str">
        <f>LEFT(BART_Rides[[#This Row],[Lines]],1)</f>
        <v>Y</v>
      </c>
      <c r="M9117" s="1" t="str">
        <f>IF(BART_Rides[[#This Row],[FirstLetter]]="Y","Yes","No")</f>
        <v>Yes</v>
      </c>
      <c r="N9117" s="1" t="str">
        <f>IF(OR(BART_Rides[[#This Row],[Station Code]]="EM", BART_Rides[[#This Row],[Station Code]]="MT", BART_Rides[[#This Row],[Station Code]]="PL", BART_Rides[[#This Row],[Station Code]]="CC"), "Yes", "No")</f>
        <v>No</v>
      </c>
    </row>
    <row r="9118" spans="6:14">
      <c r="F9118" s="3">
        <v>44553</v>
      </c>
      <c r="G9118" s="1" t="s">
        <v>47</v>
      </c>
      <c r="H9118" s="1" t="s">
        <v>106</v>
      </c>
      <c r="I9118" s="1">
        <v>1600</v>
      </c>
      <c r="J9118" s="1">
        <f>MONTH(BART_Rides[[#This Row],[Date]])</f>
        <v>12</v>
      </c>
      <c r="K9118" s="1">
        <f>WEEKDAY(BART_Rides[[#This Row],[Date]],2)</f>
        <v>4</v>
      </c>
      <c r="L9118" s="1" t="str">
        <f>LEFT(BART_Rides[[#This Row],[Lines]],1)</f>
        <v>Y</v>
      </c>
      <c r="M9118" s="1" t="str">
        <f>IF(BART_Rides[[#This Row],[FirstLetter]]="Y","Yes","No")</f>
        <v>Yes</v>
      </c>
      <c r="N9118" s="1" t="str">
        <f>IF(OR(BART_Rides[[#This Row],[Station Code]]="EM", BART_Rides[[#This Row],[Station Code]]="MT", BART_Rides[[#This Row],[Station Code]]="PL", BART_Rides[[#This Row],[Station Code]]="CC"), "Yes", "No")</f>
        <v>No</v>
      </c>
    </row>
    <row r="9119" spans="6:14">
      <c r="F9119" s="3">
        <v>44554</v>
      </c>
      <c r="G9119" s="1" t="s">
        <v>47</v>
      </c>
      <c r="H9119" s="1" t="s">
        <v>106</v>
      </c>
      <c r="I9119" s="1">
        <v>1076</v>
      </c>
      <c r="J9119" s="1">
        <f>MONTH(BART_Rides[[#This Row],[Date]])</f>
        <v>12</v>
      </c>
      <c r="K9119" s="1">
        <f>WEEKDAY(BART_Rides[[#This Row],[Date]],2)</f>
        <v>5</v>
      </c>
      <c r="L9119" s="1" t="str">
        <f>LEFT(BART_Rides[[#This Row],[Lines]],1)</f>
        <v>Y</v>
      </c>
      <c r="M9119" s="1" t="str">
        <f>IF(BART_Rides[[#This Row],[FirstLetter]]="Y","Yes","No")</f>
        <v>Yes</v>
      </c>
      <c r="N9119" s="1" t="str">
        <f>IF(OR(BART_Rides[[#This Row],[Station Code]]="EM", BART_Rides[[#This Row],[Station Code]]="MT", BART_Rides[[#This Row],[Station Code]]="PL", BART_Rides[[#This Row],[Station Code]]="CC"), "Yes", "No")</f>
        <v>No</v>
      </c>
    </row>
    <row r="9120" spans="6:14">
      <c r="F9120" s="3">
        <v>44555</v>
      </c>
      <c r="G9120" s="1" t="s">
        <v>47</v>
      </c>
      <c r="H9120" s="1" t="s">
        <v>106</v>
      </c>
      <c r="I9120" s="1">
        <v>347</v>
      </c>
      <c r="J9120" s="1">
        <f>MONTH(BART_Rides[[#This Row],[Date]])</f>
        <v>12</v>
      </c>
      <c r="K9120" s="1">
        <f>WEEKDAY(BART_Rides[[#This Row],[Date]],2)</f>
        <v>6</v>
      </c>
      <c r="L9120" s="1" t="str">
        <f>LEFT(BART_Rides[[#This Row],[Lines]],1)</f>
        <v>Y</v>
      </c>
      <c r="M9120" s="1" t="str">
        <f>IF(BART_Rides[[#This Row],[FirstLetter]]="Y","Yes","No")</f>
        <v>Yes</v>
      </c>
      <c r="N9120" s="1" t="str">
        <f>IF(OR(BART_Rides[[#This Row],[Station Code]]="EM", BART_Rides[[#This Row],[Station Code]]="MT", BART_Rides[[#This Row],[Station Code]]="PL", BART_Rides[[#This Row],[Station Code]]="CC"), "Yes", "No")</f>
        <v>No</v>
      </c>
    </row>
    <row r="9121" spans="6:14">
      <c r="F9121" s="3">
        <v>44556</v>
      </c>
      <c r="G9121" s="1" t="s">
        <v>47</v>
      </c>
      <c r="H9121" s="1" t="s">
        <v>106</v>
      </c>
      <c r="I9121" s="1">
        <v>613</v>
      </c>
      <c r="J9121" s="1">
        <f>MONTH(BART_Rides[[#This Row],[Date]])</f>
        <v>12</v>
      </c>
      <c r="K9121" s="1">
        <f>WEEKDAY(BART_Rides[[#This Row],[Date]],2)</f>
        <v>7</v>
      </c>
      <c r="L9121" s="1" t="str">
        <f>LEFT(BART_Rides[[#This Row],[Lines]],1)</f>
        <v>Y</v>
      </c>
      <c r="M9121" s="1" t="str">
        <f>IF(BART_Rides[[#This Row],[FirstLetter]]="Y","Yes","No")</f>
        <v>Yes</v>
      </c>
      <c r="N9121" s="1" t="str">
        <f>IF(OR(BART_Rides[[#This Row],[Station Code]]="EM", BART_Rides[[#This Row],[Station Code]]="MT", BART_Rides[[#This Row],[Station Code]]="PL", BART_Rides[[#This Row],[Station Code]]="CC"), "Yes", "No")</f>
        <v>No</v>
      </c>
    </row>
    <row r="9122" spans="6:14">
      <c r="F9122" s="3">
        <v>44557</v>
      </c>
      <c r="G9122" s="1" t="s">
        <v>47</v>
      </c>
      <c r="H9122" s="1" t="s">
        <v>106</v>
      </c>
      <c r="I9122" s="1">
        <v>1296</v>
      </c>
      <c r="J9122" s="1">
        <f>MONTH(BART_Rides[[#This Row],[Date]])</f>
        <v>12</v>
      </c>
      <c r="K9122" s="1">
        <f>WEEKDAY(BART_Rides[[#This Row],[Date]],2)</f>
        <v>1</v>
      </c>
      <c r="L9122" s="1" t="str">
        <f>LEFT(BART_Rides[[#This Row],[Lines]],1)</f>
        <v>Y</v>
      </c>
      <c r="M9122" s="1" t="str">
        <f>IF(BART_Rides[[#This Row],[FirstLetter]]="Y","Yes","No")</f>
        <v>Yes</v>
      </c>
      <c r="N9122" s="1" t="str">
        <f>IF(OR(BART_Rides[[#This Row],[Station Code]]="EM", BART_Rides[[#This Row],[Station Code]]="MT", BART_Rides[[#This Row],[Station Code]]="PL", BART_Rides[[#This Row],[Station Code]]="CC"), "Yes", "No")</f>
        <v>No</v>
      </c>
    </row>
    <row r="9123" spans="6:14">
      <c r="F9123" s="3">
        <v>44558</v>
      </c>
      <c r="G9123" s="1" t="s">
        <v>47</v>
      </c>
      <c r="H9123" s="1" t="s">
        <v>106</v>
      </c>
      <c r="I9123" s="1">
        <v>1482</v>
      </c>
      <c r="J9123" s="1">
        <f>MONTH(BART_Rides[[#This Row],[Date]])</f>
        <v>12</v>
      </c>
      <c r="K9123" s="1">
        <f>WEEKDAY(BART_Rides[[#This Row],[Date]],2)</f>
        <v>2</v>
      </c>
      <c r="L9123" s="1" t="str">
        <f>LEFT(BART_Rides[[#This Row],[Lines]],1)</f>
        <v>Y</v>
      </c>
      <c r="M9123" s="1" t="str">
        <f>IF(BART_Rides[[#This Row],[FirstLetter]]="Y","Yes","No")</f>
        <v>Yes</v>
      </c>
      <c r="N9123" s="1" t="str">
        <f>IF(OR(BART_Rides[[#This Row],[Station Code]]="EM", BART_Rides[[#This Row],[Station Code]]="MT", BART_Rides[[#This Row],[Station Code]]="PL", BART_Rides[[#This Row],[Station Code]]="CC"), "Yes", "No")</f>
        <v>No</v>
      </c>
    </row>
    <row r="9124" spans="6:14">
      <c r="F9124" s="3">
        <v>44559</v>
      </c>
      <c r="G9124" s="1" t="s">
        <v>47</v>
      </c>
      <c r="H9124" s="1" t="s">
        <v>106</v>
      </c>
      <c r="I9124" s="1">
        <v>1320</v>
      </c>
      <c r="J9124" s="1">
        <f>MONTH(BART_Rides[[#This Row],[Date]])</f>
        <v>12</v>
      </c>
      <c r="K9124" s="1">
        <f>WEEKDAY(BART_Rides[[#This Row],[Date]],2)</f>
        <v>3</v>
      </c>
      <c r="L9124" s="1" t="str">
        <f>LEFT(BART_Rides[[#This Row],[Lines]],1)</f>
        <v>Y</v>
      </c>
      <c r="M9124" s="1" t="str">
        <f>IF(BART_Rides[[#This Row],[FirstLetter]]="Y","Yes","No")</f>
        <v>Yes</v>
      </c>
      <c r="N9124" s="1" t="str">
        <f>IF(OR(BART_Rides[[#This Row],[Station Code]]="EM", BART_Rides[[#This Row],[Station Code]]="MT", BART_Rides[[#This Row],[Station Code]]="PL", BART_Rides[[#This Row],[Station Code]]="CC"), "Yes", "No")</f>
        <v>No</v>
      </c>
    </row>
    <row r="9125" spans="6:14">
      <c r="F9125" s="3">
        <v>44560</v>
      </c>
      <c r="G9125" s="1" t="s">
        <v>47</v>
      </c>
      <c r="H9125" s="1" t="s">
        <v>106</v>
      </c>
      <c r="I9125" s="1">
        <v>1637</v>
      </c>
      <c r="J9125" s="1">
        <f>MONTH(BART_Rides[[#This Row],[Date]])</f>
        <v>12</v>
      </c>
      <c r="K9125" s="1">
        <f>WEEKDAY(BART_Rides[[#This Row],[Date]],2)</f>
        <v>4</v>
      </c>
      <c r="L9125" s="1" t="str">
        <f>LEFT(BART_Rides[[#This Row],[Lines]],1)</f>
        <v>Y</v>
      </c>
      <c r="M9125" s="1" t="str">
        <f>IF(BART_Rides[[#This Row],[FirstLetter]]="Y","Yes","No")</f>
        <v>Yes</v>
      </c>
      <c r="N9125" s="1" t="str">
        <f>IF(OR(BART_Rides[[#This Row],[Station Code]]="EM", BART_Rides[[#This Row],[Station Code]]="MT", BART_Rides[[#This Row],[Station Code]]="PL", BART_Rides[[#This Row],[Station Code]]="CC"), "Yes", "No")</f>
        <v>No</v>
      </c>
    </row>
    <row r="9126" spans="6:14">
      <c r="F9126" s="3">
        <v>44561</v>
      </c>
      <c r="G9126" s="1" t="s">
        <v>47</v>
      </c>
      <c r="H9126" s="1" t="s">
        <v>106</v>
      </c>
      <c r="I9126" s="1">
        <v>1188</v>
      </c>
      <c r="J9126" s="1">
        <f>MONTH(BART_Rides[[#This Row],[Date]])</f>
        <v>12</v>
      </c>
      <c r="K9126" s="1">
        <f>WEEKDAY(BART_Rides[[#This Row],[Date]],2)</f>
        <v>5</v>
      </c>
      <c r="L9126" s="1" t="str">
        <f>LEFT(BART_Rides[[#This Row],[Lines]],1)</f>
        <v>Y</v>
      </c>
      <c r="M9126" s="1" t="str">
        <f>IF(BART_Rides[[#This Row],[FirstLetter]]="Y","Yes","No")</f>
        <v>Yes</v>
      </c>
      <c r="N9126" s="1" t="str">
        <f>IF(OR(BART_Rides[[#This Row],[Station Code]]="EM", BART_Rides[[#This Row],[Station Code]]="MT", BART_Rides[[#This Row],[Station Code]]="PL", BART_Rides[[#This Row],[Station Code]]="CC"), "Yes", "No")</f>
        <v>No</v>
      </c>
    </row>
    <row r="9127" spans="6:14">
      <c r="F9127" s="3">
        <v>44197</v>
      </c>
      <c r="G9127" s="1" t="s">
        <v>49</v>
      </c>
      <c r="H9127" s="1" t="s">
        <v>106</v>
      </c>
      <c r="I9127" s="1">
        <v>687</v>
      </c>
      <c r="J9127" s="1">
        <f>MONTH(BART_Rides[[#This Row],[Date]])</f>
        <v>1</v>
      </c>
      <c r="K9127" s="1">
        <f>WEEKDAY(BART_Rides[[#This Row],[Date]],2)</f>
        <v>5</v>
      </c>
      <c r="L9127" s="1" t="str">
        <f>LEFT(BART_Rides[[#This Row],[Lines]],1)</f>
        <v>Y</v>
      </c>
      <c r="M9127" s="1" t="str">
        <f>IF(BART_Rides[[#This Row],[FirstLetter]]="Y","Yes","No")</f>
        <v>Yes</v>
      </c>
      <c r="N9127" s="1" t="str">
        <f>IF(OR(BART_Rides[[#This Row],[Station Code]]="EM", BART_Rides[[#This Row],[Station Code]]="MT", BART_Rides[[#This Row],[Station Code]]="PL", BART_Rides[[#This Row],[Station Code]]="CC"), "Yes", "No")</f>
        <v>Yes</v>
      </c>
    </row>
    <row r="9128" spans="6:14">
      <c r="F9128" s="3">
        <v>44198</v>
      </c>
      <c r="G9128" s="1" t="s">
        <v>49</v>
      </c>
      <c r="H9128" s="1" t="s">
        <v>106</v>
      </c>
      <c r="I9128" s="1">
        <v>809</v>
      </c>
      <c r="J9128" s="1">
        <f>MONTH(BART_Rides[[#This Row],[Date]])</f>
        <v>1</v>
      </c>
      <c r="K9128" s="1">
        <f>WEEKDAY(BART_Rides[[#This Row],[Date]],2)</f>
        <v>6</v>
      </c>
      <c r="L9128" s="1" t="str">
        <f>LEFT(BART_Rides[[#This Row],[Lines]],1)</f>
        <v>Y</v>
      </c>
      <c r="M9128" s="1" t="str">
        <f>IF(BART_Rides[[#This Row],[FirstLetter]]="Y","Yes","No")</f>
        <v>Yes</v>
      </c>
      <c r="N9128" s="1" t="str">
        <f>IF(OR(BART_Rides[[#This Row],[Station Code]]="EM", BART_Rides[[#This Row],[Station Code]]="MT", BART_Rides[[#This Row],[Station Code]]="PL", BART_Rides[[#This Row],[Station Code]]="CC"), "Yes", "No")</f>
        <v>Yes</v>
      </c>
    </row>
    <row r="9129" spans="6:14">
      <c r="F9129" s="3">
        <v>44199</v>
      </c>
      <c r="G9129" s="1" t="s">
        <v>49</v>
      </c>
      <c r="H9129" s="1" t="s">
        <v>106</v>
      </c>
      <c r="I9129" s="1">
        <v>605</v>
      </c>
      <c r="J9129" s="1">
        <f>MONTH(BART_Rides[[#This Row],[Date]])</f>
        <v>1</v>
      </c>
      <c r="K9129" s="1">
        <f>WEEKDAY(BART_Rides[[#This Row],[Date]],2)</f>
        <v>7</v>
      </c>
      <c r="L9129" s="1" t="str">
        <f>LEFT(BART_Rides[[#This Row],[Lines]],1)</f>
        <v>Y</v>
      </c>
      <c r="M9129" s="1" t="str">
        <f>IF(BART_Rides[[#This Row],[FirstLetter]]="Y","Yes","No")</f>
        <v>Yes</v>
      </c>
      <c r="N9129" s="1" t="str">
        <f>IF(OR(BART_Rides[[#This Row],[Station Code]]="EM", BART_Rides[[#This Row],[Station Code]]="MT", BART_Rides[[#This Row],[Station Code]]="PL", BART_Rides[[#This Row],[Station Code]]="CC"), "Yes", "No")</f>
        <v>Yes</v>
      </c>
    </row>
    <row r="9130" spans="6:14">
      <c r="F9130" s="3">
        <v>44200</v>
      </c>
      <c r="G9130" s="1" t="s">
        <v>49</v>
      </c>
      <c r="H9130" s="1" t="s">
        <v>106</v>
      </c>
      <c r="I9130" s="1">
        <v>2448</v>
      </c>
      <c r="J9130" s="1">
        <f>MONTH(BART_Rides[[#This Row],[Date]])</f>
        <v>1</v>
      </c>
      <c r="K9130" s="1">
        <f>WEEKDAY(BART_Rides[[#This Row],[Date]],2)</f>
        <v>1</v>
      </c>
      <c r="L9130" s="1" t="str">
        <f>LEFT(BART_Rides[[#This Row],[Lines]],1)</f>
        <v>Y</v>
      </c>
      <c r="M9130" s="1" t="str">
        <f>IF(BART_Rides[[#This Row],[FirstLetter]]="Y","Yes","No")</f>
        <v>Yes</v>
      </c>
      <c r="N9130" s="1" t="str">
        <f>IF(OR(BART_Rides[[#This Row],[Station Code]]="EM", BART_Rides[[#This Row],[Station Code]]="MT", BART_Rides[[#This Row],[Station Code]]="PL", BART_Rides[[#This Row],[Station Code]]="CC"), "Yes", "No")</f>
        <v>Yes</v>
      </c>
    </row>
    <row r="9131" spans="6:14">
      <c r="F9131" s="3">
        <v>44201</v>
      </c>
      <c r="G9131" s="1" t="s">
        <v>49</v>
      </c>
      <c r="H9131" s="1" t="s">
        <v>106</v>
      </c>
      <c r="I9131" s="1">
        <v>2761</v>
      </c>
      <c r="J9131" s="1">
        <f>MONTH(BART_Rides[[#This Row],[Date]])</f>
        <v>1</v>
      </c>
      <c r="K9131" s="1">
        <f>WEEKDAY(BART_Rides[[#This Row],[Date]],2)</f>
        <v>2</v>
      </c>
      <c r="L9131" s="1" t="str">
        <f>LEFT(BART_Rides[[#This Row],[Lines]],1)</f>
        <v>Y</v>
      </c>
      <c r="M9131" s="1" t="str">
        <f>IF(BART_Rides[[#This Row],[FirstLetter]]="Y","Yes","No")</f>
        <v>Yes</v>
      </c>
      <c r="N9131" s="1" t="str">
        <f>IF(OR(BART_Rides[[#This Row],[Station Code]]="EM", BART_Rides[[#This Row],[Station Code]]="MT", BART_Rides[[#This Row],[Station Code]]="PL", BART_Rides[[#This Row],[Station Code]]="CC"), "Yes", "No")</f>
        <v>Yes</v>
      </c>
    </row>
    <row r="9132" spans="6:14">
      <c r="F9132" s="3">
        <v>44202</v>
      </c>
      <c r="G9132" s="1" t="s">
        <v>49</v>
      </c>
      <c r="H9132" s="1" t="s">
        <v>106</v>
      </c>
      <c r="I9132" s="1">
        <v>2642</v>
      </c>
      <c r="J9132" s="1">
        <f>MONTH(BART_Rides[[#This Row],[Date]])</f>
        <v>1</v>
      </c>
      <c r="K9132" s="1">
        <f>WEEKDAY(BART_Rides[[#This Row],[Date]],2)</f>
        <v>3</v>
      </c>
      <c r="L9132" s="1" t="str">
        <f>LEFT(BART_Rides[[#This Row],[Lines]],1)</f>
        <v>Y</v>
      </c>
      <c r="M9132" s="1" t="str">
        <f>IF(BART_Rides[[#This Row],[FirstLetter]]="Y","Yes","No")</f>
        <v>Yes</v>
      </c>
      <c r="N9132" s="1" t="str">
        <f>IF(OR(BART_Rides[[#This Row],[Station Code]]="EM", BART_Rides[[#This Row],[Station Code]]="MT", BART_Rides[[#This Row],[Station Code]]="PL", BART_Rides[[#This Row],[Station Code]]="CC"), "Yes", "No")</f>
        <v>Yes</v>
      </c>
    </row>
    <row r="9133" spans="6:14">
      <c r="F9133" s="3">
        <v>44203</v>
      </c>
      <c r="G9133" s="1" t="s">
        <v>49</v>
      </c>
      <c r="H9133" s="1" t="s">
        <v>106</v>
      </c>
      <c r="I9133" s="1">
        <v>2696</v>
      </c>
      <c r="J9133" s="1">
        <f>MONTH(BART_Rides[[#This Row],[Date]])</f>
        <v>1</v>
      </c>
      <c r="K9133" s="1">
        <f>WEEKDAY(BART_Rides[[#This Row],[Date]],2)</f>
        <v>4</v>
      </c>
      <c r="L9133" s="1" t="str">
        <f>LEFT(BART_Rides[[#This Row],[Lines]],1)</f>
        <v>Y</v>
      </c>
      <c r="M9133" s="1" t="str">
        <f>IF(BART_Rides[[#This Row],[FirstLetter]]="Y","Yes","No")</f>
        <v>Yes</v>
      </c>
      <c r="N9133" s="1" t="str">
        <f>IF(OR(BART_Rides[[#This Row],[Station Code]]="EM", BART_Rides[[#This Row],[Station Code]]="MT", BART_Rides[[#This Row],[Station Code]]="PL", BART_Rides[[#This Row],[Station Code]]="CC"), "Yes", "No")</f>
        <v>Yes</v>
      </c>
    </row>
    <row r="9134" spans="6:14">
      <c r="F9134" s="3">
        <v>44204</v>
      </c>
      <c r="G9134" s="1" t="s">
        <v>49</v>
      </c>
      <c r="H9134" s="1" t="s">
        <v>106</v>
      </c>
      <c r="I9134" s="1">
        <v>2607</v>
      </c>
      <c r="J9134" s="1">
        <f>MONTH(BART_Rides[[#This Row],[Date]])</f>
        <v>1</v>
      </c>
      <c r="K9134" s="1">
        <f>WEEKDAY(BART_Rides[[#This Row],[Date]],2)</f>
        <v>5</v>
      </c>
      <c r="L9134" s="1" t="str">
        <f>LEFT(BART_Rides[[#This Row],[Lines]],1)</f>
        <v>Y</v>
      </c>
      <c r="M9134" s="1" t="str">
        <f>IF(BART_Rides[[#This Row],[FirstLetter]]="Y","Yes","No")</f>
        <v>Yes</v>
      </c>
      <c r="N9134" s="1" t="str">
        <f>IF(OR(BART_Rides[[#This Row],[Station Code]]="EM", BART_Rides[[#This Row],[Station Code]]="MT", BART_Rides[[#This Row],[Station Code]]="PL", BART_Rides[[#This Row],[Station Code]]="CC"), "Yes", "No")</f>
        <v>Yes</v>
      </c>
    </row>
    <row r="9135" spans="6:14">
      <c r="F9135" s="3">
        <v>44205</v>
      </c>
      <c r="G9135" s="1" t="s">
        <v>49</v>
      </c>
      <c r="H9135" s="1" t="s">
        <v>106</v>
      </c>
      <c r="I9135" s="1">
        <v>1041</v>
      </c>
      <c r="J9135" s="1">
        <f>MONTH(BART_Rides[[#This Row],[Date]])</f>
        <v>1</v>
      </c>
      <c r="K9135" s="1">
        <f>WEEKDAY(BART_Rides[[#This Row],[Date]],2)</f>
        <v>6</v>
      </c>
      <c r="L9135" s="1" t="str">
        <f>LEFT(BART_Rides[[#This Row],[Lines]],1)</f>
        <v>Y</v>
      </c>
      <c r="M9135" s="1" t="str">
        <f>IF(BART_Rides[[#This Row],[FirstLetter]]="Y","Yes","No")</f>
        <v>Yes</v>
      </c>
      <c r="N9135" s="1" t="str">
        <f>IF(OR(BART_Rides[[#This Row],[Station Code]]="EM", BART_Rides[[#This Row],[Station Code]]="MT", BART_Rides[[#This Row],[Station Code]]="PL", BART_Rides[[#This Row],[Station Code]]="CC"), "Yes", "No")</f>
        <v>Yes</v>
      </c>
    </row>
    <row r="9136" spans="6:14">
      <c r="F9136" s="3">
        <v>44206</v>
      </c>
      <c r="G9136" s="1" t="s">
        <v>49</v>
      </c>
      <c r="H9136" s="1" t="s">
        <v>106</v>
      </c>
      <c r="I9136" s="1">
        <v>687</v>
      </c>
      <c r="J9136" s="1">
        <f>MONTH(BART_Rides[[#This Row],[Date]])</f>
        <v>1</v>
      </c>
      <c r="K9136" s="1">
        <f>WEEKDAY(BART_Rides[[#This Row],[Date]],2)</f>
        <v>7</v>
      </c>
      <c r="L9136" s="1" t="str">
        <f>LEFT(BART_Rides[[#This Row],[Lines]],1)</f>
        <v>Y</v>
      </c>
      <c r="M9136" s="1" t="str">
        <f>IF(BART_Rides[[#This Row],[FirstLetter]]="Y","Yes","No")</f>
        <v>Yes</v>
      </c>
      <c r="N9136" s="1" t="str">
        <f>IF(OR(BART_Rides[[#This Row],[Station Code]]="EM", BART_Rides[[#This Row],[Station Code]]="MT", BART_Rides[[#This Row],[Station Code]]="PL", BART_Rides[[#This Row],[Station Code]]="CC"), "Yes", "No")</f>
        <v>Yes</v>
      </c>
    </row>
    <row r="9137" spans="6:14">
      <c r="F9137" s="3">
        <v>44207</v>
      </c>
      <c r="G9137" s="1" t="s">
        <v>49</v>
      </c>
      <c r="H9137" s="1" t="s">
        <v>106</v>
      </c>
      <c r="I9137" s="1">
        <v>2629</v>
      </c>
      <c r="J9137" s="1">
        <f>MONTH(BART_Rides[[#This Row],[Date]])</f>
        <v>1</v>
      </c>
      <c r="K9137" s="1">
        <f>WEEKDAY(BART_Rides[[#This Row],[Date]],2)</f>
        <v>1</v>
      </c>
      <c r="L9137" s="1" t="str">
        <f>LEFT(BART_Rides[[#This Row],[Lines]],1)</f>
        <v>Y</v>
      </c>
      <c r="M9137" s="1" t="str">
        <f>IF(BART_Rides[[#This Row],[FirstLetter]]="Y","Yes","No")</f>
        <v>Yes</v>
      </c>
      <c r="N9137" s="1" t="str">
        <f>IF(OR(BART_Rides[[#This Row],[Station Code]]="EM", BART_Rides[[#This Row],[Station Code]]="MT", BART_Rides[[#This Row],[Station Code]]="PL", BART_Rides[[#This Row],[Station Code]]="CC"), "Yes", "No")</f>
        <v>Yes</v>
      </c>
    </row>
    <row r="9138" spans="6:14">
      <c r="F9138" s="3">
        <v>44208</v>
      </c>
      <c r="G9138" s="1" t="s">
        <v>49</v>
      </c>
      <c r="H9138" s="1" t="s">
        <v>106</v>
      </c>
      <c r="I9138" s="1">
        <v>2846</v>
      </c>
      <c r="J9138" s="1">
        <f>MONTH(BART_Rides[[#This Row],[Date]])</f>
        <v>1</v>
      </c>
      <c r="K9138" s="1">
        <f>WEEKDAY(BART_Rides[[#This Row],[Date]],2)</f>
        <v>2</v>
      </c>
      <c r="L9138" s="1" t="str">
        <f>LEFT(BART_Rides[[#This Row],[Lines]],1)</f>
        <v>Y</v>
      </c>
      <c r="M9138" s="1" t="str">
        <f>IF(BART_Rides[[#This Row],[FirstLetter]]="Y","Yes","No")</f>
        <v>Yes</v>
      </c>
      <c r="N9138" s="1" t="str">
        <f>IF(OR(BART_Rides[[#This Row],[Station Code]]="EM", BART_Rides[[#This Row],[Station Code]]="MT", BART_Rides[[#This Row],[Station Code]]="PL", BART_Rides[[#This Row],[Station Code]]="CC"), "Yes", "No")</f>
        <v>Yes</v>
      </c>
    </row>
    <row r="9139" spans="6:14">
      <c r="F9139" s="3">
        <v>44209</v>
      </c>
      <c r="G9139" s="1" t="s">
        <v>49</v>
      </c>
      <c r="H9139" s="1" t="s">
        <v>106</v>
      </c>
      <c r="I9139" s="1">
        <v>2794</v>
      </c>
      <c r="J9139" s="1">
        <f>MONTH(BART_Rides[[#This Row],[Date]])</f>
        <v>1</v>
      </c>
      <c r="K9139" s="1">
        <f>WEEKDAY(BART_Rides[[#This Row],[Date]],2)</f>
        <v>3</v>
      </c>
      <c r="L9139" s="1" t="str">
        <f>LEFT(BART_Rides[[#This Row],[Lines]],1)</f>
        <v>Y</v>
      </c>
      <c r="M9139" s="1" t="str">
        <f>IF(BART_Rides[[#This Row],[FirstLetter]]="Y","Yes","No")</f>
        <v>Yes</v>
      </c>
      <c r="N9139" s="1" t="str">
        <f>IF(OR(BART_Rides[[#This Row],[Station Code]]="EM", BART_Rides[[#This Row],[Station Code]]="MT", BART_Rides[[#This Row],[Station Code]]="PL", BART_Rides[[#This Row],[Station Code]]="CC"), "Yes", "No")</f>
        <v>Yes</v>
      </c>
    </row>
    <row r="9140" spans="6:14">
      <c r="F9140" s="3">
        <v>44210</v>
      </c>
      <c r="G9140" s="1" t="s">
        <v>49</v>
      </c>
      <c r="H9140" s="1" t="s">
        <v>106</v>
      </c>
      <c r="I9140" s="1">
        <v>2796</v>
      </c>
      <c r="J9140" s="1">
        <f>MONTH(BART_Rides[[#This Row],[Date]])</f>
        <v>1</v>
      </c>
      <c r="K9140" s="1">
        <f>WEEKDAY(BART_Rides[[#This Row],[Date]],2)</f>
        <v>4</v>
      </c>
      <c r="L9140" s="1" t="str">
        <f>LEFT(BART_Rides[[#This Row],[Lines]],1)</f>
        <v>Y</v>
      </c>
      <c r="M9140" s="1" t="str">
        <f>IF(BART_Rides[[#This Row],[FirstLetter]]="Y","Yes","No")</f>
        <v>Yes</v>
      </c>
      <c r="N9140" s="1" t="str">
        <f>IF(OR(BART_Rides[[#This Row],[Station Code]]="EM", BART_Rides[[#This Row],[Station Code]]="MT", BART_Rides[[#This Row],[Station Code]]="PL", BART_Rides[[#This Row],[Station Code]]="CC"), "Yes", "No")</f>
        <v>Yes</v>
      </c>
    </row>
    <row r="9141" spans="6:14">
      <c r="F9141" s="3">
        <v>44211</v>
      </c>
      <c r="G9141" s="1" t="s">
        <v>49</v>
      </c>
      <c r="H9141" s="1" t="s">
        <v>106</v>
      </c>
      <c r="I9141" s="1">
        <v>2692</v>
      </c>
      <c r="J9141" s="1">
        <f>MONTH(BART_Rides[[#This Row],[Date]])</f>
        <v>1</v>
      </c>
      <c r="K9141" s="1">
        <f>WEEKDAY(BART_Rides[[#This Row],[Date]],2)</f>
        <v>5</v>
      </c>
      <c r="L9141" s="1" t="str">
        <f>LEFT(BART_Rides[[#This Row],[Lines]],1)</f>
        <v>Y</v>
      </c>
      <c r="M9141" s="1" t="str">
        <f>IF(BART_Rides[[#This Row],[FirstLetter]]="Y","Yes","No")</f>
        <v>Yes</v>
      </c>
      <c r="N9141" s="1" t="str">
        <f>IF(OR(BART_Rides[[#This Row],[Station Code]]="EM", BART_Rides[[#This Row],[Station Code]]="MT", BART_Rides[[#This Row],[Station Code]]="PL", BART_Rides[[#This Row],[Station Code]]="CC"), "Yes", "No")</f>
        <v>Yes</v>
      </c>
    </row>
    <row r="9142" spans="6:14">
      <c r="F9142" s="3">
        <v>44212</v>
      </c>
      <c r="G9142" s="1" t="s">
        <v>49</v>
      </c>
      <c r="H9142" s="1" t="s">
        <v>106</v>
      </c>
      <c r="I9142" s="1">
        <v>1158</v>
      </c>
      <c r="J9142" s="1">
        <f>MONTH(BART_Rides[[#This Row],[Date]])</f>
        <v>1</v>
      </c>
      <c r="K9142" s="1">
        <f>WEEKDAY(BART_Rides[[#This Row],[Date]],2)</f>
        <v>6</v>
      </c>
      <c r="L9142" s="1" t="str">
        <f>LEFT(BART_Rides[[#This Row],[Lines]],1)</f>
        <v>Y</v>
      </c>
      <c r="M9142" s="1" t="str">
        <f>IF(BART_Rides[[#This Row],[FirstLetter]]="Y","Yes","No")</f>
        <v>Yes</v>
      </c>
      <c r="N9142" s="1" t="str">
        <f>IF(OR(BART_Rides[[#This Row],[Station Code]]="EM", BART_Rides[[#This Row],[Station Code]]="MT", BART_Rides[[#This Row],[Station Code]]="PL", BART_Rides[[#This Row],[Station Code]]="CC"), "Yes", "No")</f>
        <v>Yes</v>
      </c>
    </row>
    <row r="9143" spans="6:14">
      <c r="F9143" s="3">
        <v>44213</v>
      </c>
      <c r="G9143" s="1" t="s">
        <v>49</v>
      </c>
      <c r="H9143" s="1" t="s">
        <v>106</v>
      </c>
      <c r="I9143" s="1">
        <v>826</v>
      </c>
      <c r="J9143" s="1">
        <f>MONTH(BART_Rides[[#This Row],[Date]])</f>
        <v>1</v>
      </c>
      <c r="K9143" s="1">
        <f>WEEKDAY(BART_Rides[[#This Row],[Date]],2)</f>
        <v>7</v>
      </c>
      <c r="L9143" s="1" t="str">
        <f>LEFT(BART_Rides[[#This Row],[Lines]],1)</f>
        <v>Y</v>
      </c>
      <c r="M9143" s="1" t="str">
        <f>IF(BART_Rides[[#This Row],[FirstLetter]]="Y","Yes","No")</f>
        <v>Yes</v>
      </c>
      <c r="N9143" s="1" t="str">
        <f>IF(OR(BART_Rides[[#This Row],[Station Code]]="EM", BART_Rides[[#This Row],[Station Code]]="MT", BART_Rides[[#This Row],[Station Code]]="PL", BART_Rides[[#This Row],[Station Code]]="CC"), "Yes", "No")</f>
        <v>Yes</v>
      </c>
    </row>
    <row r="9144" spans="6:14">
      <c r="F9144" s="3">
        <v>44214</v>
      </c>
      <c r="G9144" s="1" t="s">
        <v>49</v>
      </c>
      <c r="H9144" s="1" t="s">
        <v>106</v>
      </c>
      <c r="I9144" s="1">
        <v>1237</v>
      </c>
      <c r="J9144" s="1">
        <f>MONTH(BART_Rides[[#This Row],[Date]])</f>
        <v>1</v>
      </c>
      <c r="K9144" s="1">
        <f>WEEKDAY(BART_Rides[[#This Row],[Date]],2)</f>
        <v>1</v>
      </c>
      <c r="L9144" s="1" t="str">
        <f>LEFT(BART_Rides[[#This Row],[Lines]],1)</f>
        <v>Y</v>
      </c>
      <c r="M9144" s="1" t="str">
        <f>IF(BART_Rides[[#This Row],[FirstLetter]]="Y","Yes","No")</f>
        <v>Yes</v>
      </c>
      <c r="N9144" s="1" t="str">
        <f>IF(OR(BART_Rides[[#This Row],[Station Code]]="EM", BART_Rides[[#This Row],[Station Code]]="MT", BART_Rides[[#This Row],[Station Code]]="PL", BART_Rides[[#This Row],[Station Code]]="CC"), "Yes", "No")</f>
        <v>Yes</v>
      </c>
    </row>
    <row r="9145" spans="6:14">
      <c r="F9145" s="3">
        <v>44215</v>
      </c>
      <c r="G9145" s="1" t="s">
        <v>49</v>
      </c>
      <c r="H9145" s="1" t="s">
        <v>106</v>
      </c>
      <c r="I9145" s="1">
        <v>2656</v>
      </c>
      <c r="J9145" s="1">
        <f>MONTH(BART_Rides[[#This Row],[Date]])</f>
        <v>1</v>
      </c>
      <c r="K9145" s="1">
        <f>WEEKDAY(BART_Rides[[#This Row],[Date]],2)</f>
        <v>2</v>
      </c>
      <c r="L9145" s="1" t="str">
        <f>LEFT(BART_Rides[[#This Row],[Lines]],1)</f>
        <v>Y</v>
      </c>
      <c r="M9145" s="1" t="str">
        <f>IF(BART_Rides[[#This Row],[FirstLetter]]="Y","Yes","No")</f>
        <v>Yes</v>
      </c>
      <c r="N9145" s="1" t="str">
        <f>IF(OR(BART_Rides[[#This Row],[Station Code]]="EM", BART_Rides[[#This Row],[Station Code]]="MT", BART_Rides[[#This Row],[Station Code]]="PL", BART_Rides[[#This Row],[Station Code]]="CC"), "Yes", "No")</f>
        <v>Yes</v>
      </c>
    </row>
    <row r="9146" spans="6:14">
      <c r="F9146" s="3">
        <v>44216</v>
      </c>
      <c r="G9146" s="1" t="s">
        <v>49</v>
      </c>
      <c r="H9146" s="1" t="s">
        <v>106</v>
      </c>
      <c r="I9146" s="1">
        <v>2667</v>
      </c>
      <c r="J9146" s="1">
        <f>MONTH(BART_Rides[[#This Row],[Date]])</f>
        <v>1</v>
      </c>
      <c r="K9146" s="1">
        <f>WEEKDAY(BART_Rides[[#This Row],[Date]],2)</f>
        <v>3</v>
      </c>
      <c r="L9146" s="1" t="str">
        <f>LEFT(BART_Rides[[#This Row],[Lines]],1)</f>
        <v>Y</v>
      </c>
      <c r="M9146" s="1" t="str">
        <f>IF(BART_Rides[[#This Row],[FirstLetter]]="Y","Yes","No")</f>
        <v>Yes</v>
      </c>
      <c r="N9146" s="1" t="str">
        <f>IF(OR(BART_Rides[[#This Row],[Station Code]]="EM", BART_Rides[[#This Row],[Station Code]]="MT", BART_Rides[[#This Row],[Station Code]]="PL", BART_Rides[[#This Row],[Station Code]]="CC"), "Yes", "No")</f>
        <v>Yes</v>
      </c>
    </row>
    <row r="9147" spans="6:14">
      <c r="F9147" s="3">
        <v>44217</v>
      </c>
      <c r="G9147" s="1" t="s">
        <v>49</v>
      </c>
      <c r="H9147" s="1" t="s">
        <v>106</v>
      </c>
      <c r="I9147" s="1">
        <v>2829</v>
      </c>
      <c r="J9147" s="1">
        <f>MONTH(BART_Rides[[#This Row],[Date]])</f>
        <v>1</v>
      </c>
      <c r="K9147" s="1">
        <f>WEEKDAY(BART_Rides[[#This Row],[Date]],2)</f>
        <v>4</v>
      </c>
      <c r="L9147" s="1" t="str">
        <f>LEFT(BART_Rides[[#This Row],[Lines]],1)</f>
        <v>Y</v>
      </c>
      <c r="M9147" s="1" t="str">
        <f>IF(BART_Rides[[#This Row],[FirstLetter]]="Y","Yes","No")</f>
        <v>Yes</v>
      </c>
      <c r="N9147" s="1" t="str">
        <f>IF(OR(BART_Rides[[#This Row],[Station Code]]="EM", BART_Rides[[#This Row],[Station Code]]="MT", BART_Rides[[#This Row],[Station Code]]="PL", BART_Rides[[#This Row],[Station Code]]="CC"), "Yes", "No")</f>
        <v>Yes</v>
      </c>
    </row>
    <row r="9148" spans="6:14">
      <c r="F9148" s="3">
        <v>44218</v>
      </c>
      <c r="G9148" s="1" t="s">
        <v>49</v>
      </c>
      <c r="H9148" s="1" t="s">
        <v>106</v>
      </c>
      <c r="I9148" s="1">
        <v>2522</v>
      </c>
      <c r="J9148" s="1">
        <f>MONTH(BART_Rides[[#This Row],[Date]])</f>
        <v>1</v>
      </c>
      <c r="K9148" s="1">
        <f>WEEKDAY(BART_Rides[[#This Row],[Date]],2)</f>
        <v>5</v>
      </c>
      <c r="L9148" s="1" t="str">
        <f>LEFT(BART_Rides[[#This Row],[Lines]],1)</f>
        <v>Y</v>
      </c>
      <c r="M9148" s="1" t="str">
        <f>IF(BART_Rides[[#This Row],[FirstLetter]]="Y","Yes","No")</f>
        <v>Yes</v>
      </c>
      <c r="N9148" s="1" t="str">
        <f>IF(OR(BART_Rides[[#This Row],[Station Code]]="EM", BART_Rides[[#This Row],[Station Code]]="MT", BART_Rides[[#This Row],[Station Code]]="PL", BART_Rides[[#This Row],[Station Code]]="CC"), "Yes", "No")</f>
        <v>Yes</v>
      </c>
    </row>
    <row r="9149" spans="6:14">
      <c r="F9149" s="3">
        <v>44219</v>
      </c>
      <c r="G9149" s="1" t="s">
        <v>49</v>
      </c>
      <c r="H9149" s="1" t="s">
        <v>106</v>
      </c>
      <c r="I9149" s="1">
        <v>1160</v>
      </c>
      <c r="J9149" s="1">
        <f>MONTH(BART_Rides[[#This Row],[Date]])</f>
        <v>1</v>
      </c>
      <c r="K9149" s="1">
        <f>WEEKDAY(BART_Rides[[#This Row],[Date]],2)</f>
        <v>6</v>
      </c>
      <c r="L9149" s="1" t="str">
        <f>LEFT(BART_Rides[[#This Row],[Lines]],1)</f>
        <v>Y</v>
      </c>
      <c r="M9149" s="1" t="str">
        <f>IF(BART_Rides[[#This Row],[FirstLetter]]="Y","Yes","No")</f>
        <v>Yes</v>
      </c>
      <c r="N9149" s="1" t="str">
        <f>IF(OR(BART_Rides[[#This Row],[Station Code]]="EM", BART_Rides[[#This Row],[Station Code]]="MT", BART_Rides[[#This Row],[Station Code]]="PL", BART_Rides[[#This Row],[Station Code]]="CC"), "Yes", "No")</f>
        <v>Yes</v>
      </c>
    </row>
    <row r="9150" spans="6:14">
      <c r="F9150" s="3">
        <v>44220</v>
      </c>
      <c r="G9150" s="1" t="s">
        <v>49</v>
      </c>
      <c r="H9150" s="1" t="s">
        <v>106</v>
      </c>
      <c r="I9150" s="1">
        <v>538</v>
      </c>
      <c r="J9150" s="1">
        <f>MONTH(BART_Rides[[#This Row],[Date]])</f>
        <v>1</v>
      </c>
      <c r="K9150" s="1">
        <f>WEEKDAY(BART_Rides[[#This Row],[Date]],2)</f>
        <v>7</v>
      </c>
      <c r="L9150" s="1" t="str">
        <f>LEFT(BART_Rides[[#This Row],[Lines]],1)</f>
        <v>Y</v>
      </c>
      <c r="M9150" s="1" t="str">
        <f>IF(BART_Rides[[#This Row],[FirstLetter]]="Y","Yes","No")</f>
        <v>Yes</v>
      </c>
      <c r="N9150" s="1" t="str">
        <f>IF(OR(BART_Rides[[#This Row],[Station Code]]="EM", BART_Rides[[#This Row],[Station Code]]="MT", BART_Rides[[#This Row],[Station Code]]="PL", BART_Rides[[#This Row],[Station Code]]="CC"), "Yes", "No")</f>
        <v>Yes</v>
      </c>
    </row>
    <row r="9151" spans="6:14">
      <c r="F9151" s="3">
        <v>44221</v>
      </c>
      <c r="G9151" s="1" t="s">
        <v>49</v>
      </c>
      <c r="H9151" s="1" t="s">
        <v>106</v>
      </c>
      <c r="I9151" s="1">
        <v>2727</v>
      </c>
      <c r="J9151" s="1">
        <f>MONTH(BART_Rides[[#This Row],[Date]])</f>
        <v>1</v>
      </c>
      <c r="K9151" s="1">
        <f>WEEKDAY(BART_Rides[[#This Row],[Date]],2)</f>
        <v>1</v>
      </c>
      <c r="L9151" s="1" t="str">
        <f>LEFT(BART_Rides[[#This Row],[Lines]],1)</f>
        <v>Y</v>
      </c>
      <c r="M9151" s="1" t="str">
        <f>IF(BART_Rides[[#This Row],[FirstLetter]]="Y","Yes","No")</f>
        <v>Yes</v>
      </c>
      <c r="N9151" s="1" t="str">
        <f>IF(OR(BART_Rides[[#This Row],[Station Code]]="EM", BART_Rides[[#This Row],[Station Code]]="MT", BART_Rides[[#This Row],[Station Code]]="PL", BART_Rides[[#This Row],[Station Code]]="CC"), "Yes", "No")</f>
        <v>Yes</v>
      </c>
    </row>
    <row r="9152" spans="6:14">
      <c r="F9152" s="3">
        <v>44222</v>
      </c>
      <c r="G9152" s="1" t="s">
        <v>49</v>
      </c>
      <c r="H9152" s="1" t="s">
        <v>106</v>
      </c>
      <c r="I9152" s="1">
        <v>2724</v>
      </c>
      <c r="J9152" s="1">
        <f>MONTH(BART_Rides[[#This Row],[Date]])</f>
        <v>1</v>
      </c>
      <c r="K9152" s="1">
        <f>WEEKDAY(BART_Rides[[#This Row],[Date]],2)</f>
        <v>2</v>
      </c>
      <c r="L9152" s="1" t="str">
        <f>LEFT(BART_Rides[[#This Row],[Lines]],1)</f>
        <v>Y</v>
      </c>
      <c r="M9152" s="1" t="str">
        <f>IF(BART_Rides[[#This Row],[FirstLetter]]="Y","Yes","No")</f>
        <v>Yes</v>
      </c>
      <c r="N9152" s="1" t="str">
        <f>IF(OR(BART_Rides[[#This Row],[Station Code]]="EM", BART_Rides[[#This Row],[Station Code]]="MT", BART_Rides[[#This Row],[Station Code]]="PL", BART_Rides[[#This Row],[Station Code]]="CC"), "Yes", "No")</f>
        <v>Yes</v>
      </c>
    </row>
    <row r="9153" spans="6:14">
      <c r="F9153" s="3">
        <v>44223</v>
      </c>
      <c r="G9153" s="1" t="s">
        <v>49</v>
      </c>
      <c r="H9153" s="1" t="s">
        <v>106</v>
      </c>
      <c r="I9153" s="1">
        <v>2615</v>
      </c>
      <c r="J9153" s="1">
        <f>MONTH(BART_Rides[[#This Row],[Date]])</f>
        <v>1</v>
      </c>
      <c r="K9153" s="1">
        <f>WEEKDAY(BART_Rides[[#This Row],[Date]],2)</f>
        <v>3</v>
      </c>
      <c r="L9153" s="1" t="str">
        <f>LEFT(BART_Rides[[#This Row],[Lines]],1)</f>
        <v>Y</v>
      </c>
      <c r="M9153" s="1" t="str">
        <f>IF(BART_Rides[[#This Row],[FirstLetter]]="Y","Yes","No")</f>
        <v>Yes</v>
      </c>
      <c r="N9153" s="1" t="str">
        <f>IF(OR(BART_Rides[[#This Row],[Station Code]]="EM", BART_Rides[[#This Row],[Station Code]]="MT", BART_Rides[[#This Row],[Station Code]]="PL", BART_Rides[[#This Row],[Station Code]]="CC"), "Yes", "No")</f>
        <v>Yes</v>
      </c>
    </row>
    <row r="9154" spans="6:14">
      <c r="F9154" s="3">
        <v>44224</v>
      </c>
      <c r="G9154" s="1" t="s">
        <v>49</v>
      </c>
      <c r="H9154" s="1" t="s">
        <v>106</v>
      </c>
      <c r="I9154" s="1">
        <v>2609</v>
      </c>
      <c r="J9154" s="1">
        <f>MONTH(BART_Rides[[#This Row],[Date]])</f>
        <v>1</v>
      </c>
      <c r="K9154" s="1">
        <f>WEEKDAY(BART_Rides[[#This Row],[Date]],2)</f>
        <v>4</v>
      </c>
      <c r="L9154" s="1" t="str">
        <f>LEFT(BART_Rides[[#This Row],[Lines]],1)</f>
        <v>Y</v>
      </c>
      <c r="M9154" s="1" t="str">
        <f>IF(BART_Rides[[#This Row],[FirstLetter]]="Y","Yes","No")</f>
        <v>Yes</v>
      </c>
      <c r="N9154" s="1" t="str">
        <f>IF(OR(BART_Rides[[#This Row],[Station Code]]="EM", BART_Rides[[#This Row],[Station Code]]="MT", BART_Rides[[#This Row],[Station Code]]="PL", BART_Rides[[#This Row],[Station Code]]="CC"), "Yes", "No")</f>
        <v>Yes</v>
      </c>
    </row>
    <row r="9155" spans="6:14">
      <c r="F9155" s="3">
        <v>44225</v>
      </c>
      <c r="G9155" s="1" t="s">
        <v>49</v>
      </c>
      <c r="H9155" s="1" t="s">
        <v>106</v>
      </c>
      <c r="I9155" s="1">
        <v>2714</v>
      </c>
      <c r="J9155" s="1">
        <f>MONTH(BART_Rides[[#This Row],[Date]])</f>
        <v>1</v>
      </c>
      <c r="K9155" s="1">
        <f>WEEKDAY(BART_Rides[[#This Row],[Date]],2)</f>
        <v>5</v>
      </c>
      <c r="L9155" s="1" t="str">
        <f>LEFT(BART_Rides[[#This Row],[Lines]],1)</f>
        <v>Y</v>
      </c>
      <c r="M9155" s="1" t="str">
        <f>IF(BART_Rides[[#This Row],[FirstLetter]]="Y","Yes","No")</f>
        <v>Yes</v>
      </c>
      <c r="N9155" s="1" t="str">
        <f>IF(OR(BART_Rides[[#This Row],[Station Code]]="EM", BART_Rides[[#This Row],[Station Code]]="MT", BART_Rides[[#This Row],[Station Code]]="PL", BART_Rides[[#This Row],[Station Code]]="CC"), "Yes", "No")</f>
        <v>Yes</v>
      </c>
    </row>
    <row r="9156" spans="6:14">
      <c r="F9156" s="3">
        <v>44226</v>
      </c>
      <c r="G9156" s="1" t="s">
        <v>49</v>
      </c>
      <c r="H9156" s="1" t="s">
        <v>106</v>
      </c>
      <c r="I9156" s="1">
        <v>1130</v>
      </c>
      <c r="J9156" s="1">
        <f>MONTH(BART_Rides[[#This Row],[Date]])</f>
        <v>1</v>
      </c>
      <c r="K9156" s="1">
        <f>WEEKDAY(BART_Rides[[#This Row],[Date]],2)</f>
        <v>6</v>
      </c>
      <c r="L9156" s="1" t="str">
        <f>LEFT(BART_Rides[[#This Row],[Lines]],1)</f>
        <v>Y</v>
      </c>
      <c r="M9156" s="1" t="str">
        <f>IF(BART_Rides[[#This Row],[FirstLetter]]="Y","Yes","No")</f>
        <v>Yes</v>
      </c>
      <c r="N9156" s="1" t="str">
        <f>IF(OR(BART_Rides[[#This Row],[Station Code]]="EM", BART_Rides[[#This Row],[Station Code]]="MT", BART_Rides[[#This Row],[Station Code]]="PL", BART_Rides[[#This Row],[Station Code]]="CC"), "Yes", "No")</f>
        <v>Yes</v>
      </c>
    </row>
    <row r="9157" spans="6:14">
      <c r="F9157" s="3">
        <v>44227</v>
      </c>
      <c r="G9157" s="1" t="s">
        <v>49</v>
      </c>
      <c r="H9157" s="1" t="s">
        <v>106</v>
      </c>
      <c r="I9157" s="1">
        <v>818</v>
      </c>
      <c r="J9157" s="1">
        <f>MONTH(BART_Rides[[#This Row],[Date]])</f>
        <v>1</v>
      </c>
      <c r="K9157" s="1">
        <f>WEEKDAY(BART_Rides[[#This Row],[Date]],2)</f>
        <v>7</v>
      </c>
      <c r="L9157" s="1" t="str">
        <f>LEFT(BART_Rides[[#This Row],[Lines]],1)</f>
        <v>Y</v>
      </c>
      <c r="M9157" s="1" t="str">
        <f>IF(BART_Rides[[#This Row],[FirstLetter]]="Y","Yes","No")</f>
        <v>Yes</v>
      </c>
      <c r="N9157" s="1" t="str">
        <f>IF(OR(BART_Rides[[#This Row],[Station Code]]="EM", BART_Rides[[#This Row],[Station Code]]="MT", BART_Rides[[#This Row],[Station Code]]="PL", BART_Rides[[#This Row],[Station Code]]="CC"), "Yes", "No")</f>
        <v>Yes</v>
      </c>
    </row>
    <row r="9158" spans="6:14">
      <c r="F9158" s="3">
        <v>44228</v>
      </c>
      <c r="G9158" s="1" t="s">
        <v>49</v>
      </c>
      <c r="H9158" s="1" t="s">
        <v>106</v>
      </c>
      <c r="I9158" s="1">
        <v>2785</v>
      </c>
      <c r="J9158" s="1">
        <f>MONTH(BART_Rides[[#This Row],[Date]])</f>
        <v>2</v>
      </c>
      <c r="K9158" s="1">
        <f>WEEKDAY(BART_Rides[[#This Row],[Date]],2)</f>
        <v>1</v>
      </c>
      <c r="L9158" s="1" t="str">
        <f>LEFT(BART_Rides[[#This Row],[Lines]],1)</f>
        <v>Y</v>
      </c>
      <c r="M9158" s="1" t="str">
        <f>IF(BART_Rides[[#This Row],[FirstLetter]]="Y","Yes","No")</f>
        <v>Yes</v>
      </c>
      <c r="N9158" s="1" t="str">
        <f>IF(OR(BART_Rides[[#This Row],[Station Code]]="EM", BART_Rides[[#This Row],[Station Code]]="MT", BART_Rides[[#This Row],[Station Code]]="PL", BART_Rides[[#This Row],[Station Code]]="CC"), "Yes", "No")</f>
        <v>Yes</v>
      </c>
    </row>
    <row r="9159" spans="6:14">
      <c r="F9159" s="3">
        <v>44229</v>
      </c>
      <c r="G9159" s="1" t="s">
        <v>49</v>
      </c>
      <c r="H9159" s="1" t="s">
        <v>106</v>
      </c>
      <c r="I9159" s="1">
        <v>2902</v>
      </c>
      <c r="J9159" s="1">
        <f>MONTH(BART_Rides[[#This Row],[Date]])</f>
        <v>2</v>
      </c>
      <c r="K9159" s="1">
        <f>WEEKDAY(BART_Rides[[#This Row],[Date]],2)</f>
        <v>2</v>
      </c>
      <c r="L9159" s="1" t="str">
        <f>LEFT(BART_Rides[[#This Row],[Lines]],1)</f>
        <v>Y</v>
      </c>
      <c r="M9159" s="1" t="str">
        <f>IF(BART_Rides[[#This Row],[FirstLetter]]="Y","Yes","No")</f>
        <v>Yes</v>
      </c>
      <c r="N9159" s="1" t="str">
        <f>IF(OR(BART_Rides[[#This Row],[Station Code]]="EM", BART_Rides[[#This Row],[Station Code]]="MT", BART_Rides[[#This Row],[Station Code]]="PL", BART_Rides[[#This Row],[Station Code]]="CC"), "Yes", "No")</f>
        <v>Yes</v>
      </c>
    </row>
    <row r="9160" spans="6:14">
      <c r="F9160" s="3">
        <v>44230</v>
      </c>
      <c r="G9160" s="1" t="s">
        <v>49</v>
      </c>
      <c r="H9160" s="1" t="s">
        <v>106</v>
      </c>
      <c r="I9160" s="1">
        <v>2921</v>
      </c>
      <c r="J9160" s="1">
        <f>MONTH(BART_Rides[[#This Row],[Date]])</f>
        <v>2</v>
      </c>
      <c r="K9160" s="1">
        <f>WEEKDAY(BART_Rides[[#This Row],[Date]],2)</f>
        <v>3</v>
      </c>
      <c r="L9160" s="1" t="str">
        <f>LEFT(BART_Rides[[#This Row],[Lines]],1)</f>
        <v>Y</v>
      </c>
      <c r="M9160" s="1" t="str">
        <f>IF(BART_Rides[[#This Row],[FirstLetter]]="Y","Yes","No")</f>
        <v>Yes</v>
      </c>
      <c r="N9160" s="1" t="str">
        <f>IF(OR(BART_Rides[[#This Row],[Station Code]]="EM", BART_Rides[[#This Row],[Station Code]]="MT", BART_Rides[[#This Row],[Station Code]]="PL", BART_Rides[[#This Row],[Station Code]]="CC"), "Yes", "No")</f>
        <v>Yes</v>
      </c>
    </row>
    <row r="9161" spans="6:14">
      <c r="F9161" s="3">
        <v>44231</v>
      </c>
      <c r="G9161" s="1" t="s">
        <v>49</v>
      </c>
      <c r="H9161" s="1" t="s">
        <v>106</v>
      </c>
      <c r="I9161" s="1">
        <v>2947</v>
      </c>
      <c r="J9161" s="1">
        <f>MONTH(BART_Rides[[#This Row],[Date]])</f>
        <v>2</v>
      </c>
      <c r="K9161" s="1">
        <f>WEEKDAY(BART_Rides[[#This Row],[Date]],2)</f>
        <v>4</v>
      </c>
      <c r="L9161" s="1" t="str">
        <f>LEFT(BART_Rides[[#This Row],[Lines]],1)</f>
        <v>Y</v>
      </c>
      <c r="M9161" s="1" t="str">
        <f>IF(BART_Rides[[#This Row],[FirstLetter]]="Y","Yes","No")</f>
        <v>Yes</v>
      </c>
      <c r="N9161" s="1" t="str">
        <f>IF(OR(BART_Rides[[#This Row],[Station Code]]="EM", BART_Rides[[#This Row],[Station Code]]="MT", BART_Rides[[#This Row],[Station Code]]="PL", BART_Rides[[#This Row],[Station Code]]="CC"), "Yes", "No")</f>
        <v>Yes</v>
      </c>
    </row>
    <row r="9162" spans="6:14">
      <c r="F9162" s="3">
        <v>44232</v>
      </c>
      <c r="G9162" s="1" t="s">
        <v>49</v>
      </c>
      <c r="H9162" s="1" t="s">
        <v>106</v>
      </c>
      <c r="I9162" s="1">
        <v>2943</v>
      </c>
      <c r="J9162" s="1">
        <f>MONTH(BART_Rides[[#This Row],[Date]])</f>
        <v>2</v>
      </c>
      <c r="K9162" s="1">
        <f>WEEKDAY(BART_Rides[[#This Row],[Date]],2)</f>
        <v>5</v>
      </c>
      <c r="L9162" s="1" t="str">
        <f>LEFT(BART_Rides[[#This Row],[Lines]],1)</f>
        <v>Y</v>
      </c>
      <c r="M9162" s="1" t="str">
        <f>IF(BART_Rides[[#This Row],[FirstLetter]]="Y","Yes","No")</f>
        <v>Yes</v>
      </c>
      <c r="N9162" s="1" t="str">
        <f>IF(OR(BART_Rides[[#This Row],[Station Code]]="EM", BART_Rides[[#This Row],[Station Code]]="MT", BART_Rides[[#This Row],[Station Code]]="PL", BART_Rides[[#This Row],[Station Code]]="CC"), "Yes", "No")</f>
        <v>Yes</v>
      </c>
    </row>
    <row r="9163" spans="6:14">
      <c r="F9163" s="3">
        <v>44233</v>
      </c>
      <c r="G9163" s="1" t="s">
        <v>49</v>
      </c>
      <c r="H9163" s="1" t="s">
        <v>106</v>
      </c>
      <c r="I9163" s="1">
        <v>1422</v>
      </c>
      <c r="J9163" s="1">
        <f>MONTH(BART_Rides[[#This Row],[Date]])</f>
        <v>2</v>
      </c>
      <c r="K9163" s="1">
        <f>WEEKDAY(BART_Rides[[#This Row],[Date]],2)</f>
        <v>6</v>
      </c>
      <c r="L9163" s="1" t="str">
        <f>LEFT(BART_Rides[[#This Row],[Lines]],1)</f>
        <v>Y</v>
      </c>
      <c r="M9163" s="1" t="str">
        <f>IF(BART_Rides[[#This Row],[FirstLetter]]="Y","Yes","No")</f>
        <v>Yes</v>
      </c>
      <c r="N9163" s="1" t="str">
        <f>IF(OR(BART_Rides[[#This Row],[Station Code]]="EM", BART_Rides[[#This Row],[Station Code]]="MT", BART_Rides[[#This Row],[Station Code]]="PL", BART_Rides[[#This Row],[Station Code]]="CC"), "Yes", "No")</f>
        <v>Yes</v>
      </c>
    </row>
    <row r="9164" spans="6:14">
      <c r="F9164" s="3">
        <v>44234</v>
      </c>
      <c r="G9164" s="1" t="s">
        <v>49</v>
      </c>
      <c r="H9164" s="1" t="s">
        <v>106</v>
      </c>
      <c r="I9164" s="1">
        <v>766</v>
      </c>
      <c r="J9164" s="1">
        <f>MONTH(BART_Rides[[#This Row],[Date]])</f>
        <v>2</v>
      </c>
      <c r="K9164" s="1">
        <f>WEEKDAY(BART_Rides[[#This Row],[Date]],2)</f>
        <v>7</v>
      </c>
      <c r="L9164" s="1" t="str">
        <f>LEFT(BART_Rides[[#This Row],[Lines]],1)</f>
        <v>Y</v>
      </c>
      <c r="M9164" s="1" t="str">
        <f>IF(BART_Rides[[#This Row],[FirstLetter]]="Y","Yes","No")</f>
        <v>Yes</v>
      </c>
      <c r="N9164" s="1" t="str">
        <f>IF(OR(BART_Rides[[#This Row],[Station Code]]="EM", BART_Rides[[#This Row],[Station Code]]="MT", BART_Rides[[#This Row],[Station Code]]="PL", BART_Rides[[#This Row],[Station Code]]="CC"), "Yes", "No")</f>
        <v>Yes</v>
      </c>
    </row>
    <row r="9165" spans="6:14">
      <c r="F9165" s="3">
        <v>44235</v>
      </c>
      <c r="G9165" s="1" t="s">
        <v>49</v>
      </c>
      <c r="H9165" s="1" t="s">
        <v>106</v>
      </c>
      <c r="I9165" s="1">
        <v>2788</v>
      </c>
      <c r="J9165" s="1">
        <f>MONTH(BART_Rides[[#This Row],[Date]])</f>
        <v>2</v>
      </c>
      <c r="K9165" s="1">
        <f>WEEKDAY(BART_Rides[[#This Row],[Date]],2)</f>
        <v>1</v>
      </c>
      <c r="L9165" s="1" t="str">
        <f>LEFT(BART_Rides[[#This Row],[Lines]],1)</f>
        <v>Y</v>
      </c>
      <c r="M9165" s="1" t="str">
        <f>IF(BART_Rides[[#This Row],[FirstLetter]]="Y","Yes","No")</f>
        <v>Yes</v>
      </c>
      <c r="N9165" s="1" t="str">
        <f>IF(OR(BART_Rides[[#This Row],[Station Code]]="EM", BART_Rides[[#This Row],[Station Code]]="MT", BART_Rides[[#This Row],[Station Code]]="PL", BART_Rides[[#This Row],[Station Code]]="CC"), "Yes", "No")</f>
        <v>Yes</v>
      </c>
    </row>
    <row r="9166" spans="6:14">
      <c r="F9166" s="3">
        <v>44236</v>
      </c>
      <c r="G9166" s="1" t="s">
        <v>49</v>
      </c>
      <c r="H9166" s="1" t="s">
        <v>106</v>
      </c>
      <c r="I9166" s="1">
        <v>2967</v>
      </c>
      <c r="J9166" s="1">
        <f>MONTH(BART_Rides[[#This Row],[Date]])</f>
        <v>2</v>
      </c>
      <c r="K9166" s="1">
        <f>WEEKDAY(BART_Rides[[#This Row],[Date]],2)</f>
        <v>2</v>
      </c>
      <c r="L9166" s="1" t="str">
        <f>LEFT(BART_Rides[[#This Row],[Lines]],1)</f>
        <v>Y</v>
      </c>
      <c r="M9166" s="1" t="str">
        <f>IF(BART_Rides[[#This Row],[FirstLetter]]="Y","Yes","No")</f>
        <v>Yes</v>
      </c>
      <c r="N9166" s="1" t="str">
        <f>IF(OR(BART_Rides[[#This Row],[Station Code]]="EM", BART_Rides[[#This Row],[Station Code]]="MT", BART_Rides[[#This Row],[Station Code]]="PL", BART_Rides[[#This Row],[Station Code]]="CC"), "Yes", "No")</f>
        <v>Yes</v>
      </c>
    </row>
    <row r="9167" spans="6:14">
      <c r="F9167" s="3">
        <v>44237</v>
      </c>
      <c r="G9167" s="1" t="s">
        <v>49</v>
      </c>
      <c r="H9167" s="1" t="s">
        <v>106</v>
      </c>
      <c r="I9167" s="1">
        <v>3019</v>
      </c>
      <c r="J9167" s="1">
        <f>MONTH(BART_Rides[[#This Row],[Date]])</f>
        <v>2</v>
      </c>
      <c r="K9167" s="1">
        <f>WEEKDAY(BART_Rides[[#This Row],[Date]],2)</f>
        <v>3</v>
      </c>
      <c r="L9167" s="1" t="str">
        <f>LEFT(BART_Rides[[#This Row],[Lines]],1)</f>
        <v>Y</v>
      </c>
      <c r="M9167" s="1" t="str">
        <f>IF(BART_Rides[[#This Row],[FirstLetter]]="Y","Yes","No")</f>
        <v>Yes</v>
      </c>
      <c r="N9167" s="1" t="str">
        <f>IF(OR(BART_Rides[[#This Row],[Station Code]]="EM", BART_Rides[[#This Row],[Station Code]]="MT", BART_Rides[[#This Row],[Station Code]]="PL", BART_Rides[[#This Row],[Station Code]]="CC"), "Yes", "No")</f>
        <v>Yes</v>
      </c>
    </row>
    <row r="9168" spans="6:14">
      <c r="F9168" s="3">
        <v>44238</v>
      </c>
      <c r="G9168" s="1" t="s">
        <v>49</v>
      </c>
      <c r="H9168" s="1" t="s">
        <v>106</v>
      </c>
      <c r="I9168" s="1">
        <v>2877</v>
      </c>
      <c r="J9168" s="1">
        <f>MONTH(BART_Rides[[#This Row],[Date]])</f>
        <v>2</v>
      </c>
      <c r="K9168" s="1">
        <f>WEEKDAY(BART_Rides[[#This Row],[Date]],2)</f>
        <v>4</v>
      </c>
      <c r="L9168" s="1" t="str">
        <f>LEFT(BART_Rides[[#This Row],[Lines]],1)</f>
        <v>Y</v>
      </c>
      <c r="M9168" s="1" t="str">
        <f>IF(BART_Rides[[#This Row],[FirstLetter]]="Y","Yes","No")</f>
        <v>Yes</v>
      </c>
      <c r="N9168" s="1" t="str">
        <f>IF(OR(BART_Rides[[#This Row],[Station Code]]="EM", BART_Rides[[#This Row],[Station Code]]="MT", BART_Rides[[#This Row],[Station Code]]="PL", BART_Rides[[#This Row],[Station Code]]="CC"), "Yes", "No")</f>
        <v>Yes</v>
      </c>
    </row>
    <row r="9169" spans="6:14">
      <c r="F9169" s="3">
        <v>44239</v>
      </c>
      <c r="G9169" s="1" t="s">
        <v>49</v>
      </c>
      <c r="H9169" s="1" t="s">
        <v>106</v>
      </c>
      <c r="I9169" s="1">
        <v>2838</v>
      </c>
      <c r="J9169" s="1">
        <f>MONTH(BART_Rides[[#This Row],[Date]])</f>
        <v>2</v>
      </c>
      <c r="K9169" s="1">
        <f>WEEKDAY(BART_Rides[[#This Row],[Date]],2)</f>
        <v>5</v>
      </c>
      <c r="L9169" s="1" t="str">
        <f>LEFT(BART_Rides[[#This Row],[Lines]],1)</f>
        <v>Y</v>
      </c>
      <c r="M9169" s="1" t="str">
        <f>IF(BART_Rides[[#This Row],[FirstLetter]]="Y","Yes","No")</f>
        <v>Yes</v>
      </c>
      <c r="N9169" s="1" t="str">
        <f>IF(OR(BART_Rides[[#This Row],[Station Code]]="EM", BART_Rides[[#This Row],[Station Code]]="MT", BART_Rides[[#This Row],[Station Code]]="PL", BART_Rides[[#This Row],[Station Code]]="CC"), "Yes", "No")</f>
        <v>Yes</v>
      </c>
    </row>
    <row r="9170" spans="6:14">
      <c r="F9170" s="3">
        <v>44240</v>
      </c>
      <c r="G9170" s="1" t="s">
        <v>49</v>
      </c>
      <c r="H9170" s="1" t="s">
        <v>106</v>
      </c>
      <c r="I9170" s="1">
        <v>1361</v>
      </c>
      <c r="J9170" s="1">
        <f>MONTH(BART_Rides[[#This Row],[Date]])</f>
        <v>2</v>
      </c>
      <c r="K9170" s="1">
        <f>WEEKDAY(BART_Rides[[#This Row],[Date]],2)</f>
        <v>6</v>
      </c>
      <c r="L9170" s="1" t="str">
        <f>LEFT(BART_Rides[[#This Row],[Lines]],1)</f>
        <v>Y</v>
      </c>
      <c r="M9170" s="1" t="str">
        <f>IF(BART_Rides[[#This Row],[FirstLetter]]="Y","Yes","No")</f>
        <v>Yes</v>
      </c>
      <c r="N9170" s="1" t="str">
        <f>IF(OR(BART_Rides[[#This Row],[Station Code]]="EM", BART_Rides[[#This Row],[Station Code]]="MT", BART_Rides[[#This Row],[Station Code]]="PL", BART_Rides[[#This Row],[Station Code]]="CC"), "Yes", "No")</f>
        <v>Yes</v>
      </c>
    </row>
    <row r="9171" spans="6:14">
      <c r="F9171" s="3">
        <v>44241</v>
      </c>
      <c r="G9171" s="1" t="s">
        <v>49</v>
      </c>
      <c r="H9171" s="1" t="s">
        <v>106</v>
      </c>
      <c r="I9171" s="1">
        <v>1001</v>
      </c>
      <c r="J9171" s="1">
        <f>MONTH(BART_Rides[[#This Row],[Date]])</f>
        <v>2</v>
      </c>
      <c r="K9171" s="1">
        <f>WEEKDAY(BART_Rides[[#This Row],[Date]],2)</f>
        <v>7</v>
      </c>
      <c r="L9171" s="1" t="str">
        <f>LEFT(BART_Rides[[#This Row],[Lines]],1)</f>
        <v>Y</v>
      </c>
      <c r="M9171" s="1" t="str">
        <f>IF(BART_Rides[[#This Row],[FirstLetter]]="Y","Yes","No")</f>
        <v>Yes</v>
      </c>
      <c r="N9171" s="1" t="str">
        <f>IF(OR(BART_Rides[[#This Row],[Station Code]]="EM", BART_Rides[[#This Row],[Station Code]]="MT", BART_Rides[[#This Row],[Station Code]]="PL", BART_Rides[[#This Row],[Station Code]]="CC"), "Yes", "No")</f>
        <v>Yes</v>
      </c>
    </row>
    <row r="9172" spans="6:14">
      <c r="F9172" s="3">
        <v>44242</v>
      </c>
      <c r="G9172" s="1" t="s">
        <v>49</v>
      </c>
      <c r="H9172" s="1" t="s">
        <v>106</v>
      </c>
      <c r="I9172" s="1">
        <v>1098</v>
      </c>
      <c r="J9172" s="1">
        <f>MONTH(BART_Rides[[#This Row],[Date]])</f>
        <v>2</v>
      </c>
      <c r="K9172" s="1">
        <f>WEEKDAY(BART_Rides[[#This Row],[Date]],2)</f>
        <v>1</v>
      </c>
      <c r="L9172" s="1" t="str">
        <f>LEFT(BART_Rides[[#This Row],[Lines]],1)</f>
        <v>Y</v>
      </c>
      <c r="M9172" s="1" t="str">
        <f>IF(BART_Rides[[#This Row],[FirstLetter]]="Y","Yes","No")</f>
        <v>Yes</v>
      </c>
      <c r="N9172" s="1" t="str">
        <f>IF(OR(BART_Rides[[#This Row],[Station Code]]="EM", BART_Rides[[#This Row],[Station Code]]="MT", BART_Rides[[#This Row],[Station Code]]="PL", BART_Rides[[#This Row],[Station Code]]="CC"), "Yes", "No")</f>
        <v>Yes</v>
      </c>
    </row>
    <row r="9173" spans="6:14">
      <c r="F9173" s="3">
        <v>44243</v>
      </c>
      <c r="G9173" s="1" t="s">
        <v>49</v>
      </c>
      <c r="H9173" s="1" t="s">
        <v>106</v>
      </c>
      <c r="I9173" s="1">
        <v>3048</v>
      </c>
      <c r="J9173" s="1">
        <f>MONTH(BART_Rides[[#This Row],[Date]])</f>
        <v>2</v>
      </c>
      <c r="K9173" s="1">
        <f>WEEKDAY(BART_Rides[[#This Row],[Date]],2)</f>
        <v>2</v>
      </c>
      <c r="L9173" s="1" t="str">
        <f>LEFT(BART_Rides[[#This Row],[Lines]],1)</f>
        <v>Y</v>
      </c>
      <c r="M9173" s="1" t="str">
        <f>IF(BART_Rides[[#This Row],[FirstLetter]]="Y","Yes","No")</f>
        <v>Yes</v>
      </c>
      <c r="N9173" s="1" t="str">
        <f>IF(OR(BART_Rides[[#This Row],[Station Code]]="EM", BART_Rides[[#This Row],[Station Code]]="MT", BART_Rides[[#This Row],[Station Code]]="PL", BART_Rides[[#This Row],[Station Code]]="CC"), "Yes", "No")</f>
        <v>Yes</v>
      </c>
    </row>
    <row r="9174" spans="6:14">
      <c r="F9174" s="3">
        <v>44244</v>
      </c>
      <c r="G9174" s="1" t="s">
        <v>49</v>
      </c>
      <c r="H9174" s="1" t="s">
        <v>106</v>
      </c>
      <c r="I9174" s="1">
        <v>3066</v>
      </c>
      <c r="J9174" s="1">
        <f>MONTH(BART_Rides[[#This Row],[Date]])</f>
        <v>2</v>
      </c>
      <c r="K9174" s="1">
        <f>WEEKDAY(BART_Rides[[#This Row],[Date]],2)</f>
        <v>3</v>
      </c>
      <c r="L9174" s="1" t="str">
        <f>LEFT(BART_Rides[[#This Row],[Lines]],1)</f>
        <v>Y</v>
      </c>
      <c r="M9174" s="1" t="str">
        <f>IF(BART_Rides[[#This Row],[FirstLetter]]="Y","Yes","No")</f>
        <v>Yes</v>
      </c>
      <c r="N9174" s="1" t="str">
        <f>IF(OR(BART_Rides[[#This Row],[Station Code]]="EM", BART_Rides[[#This Row],[Station Code]]="MT", BART_Rides[[#This Row],[Station Code]]="PL", BART_Rides[[#This Row],[Station Code]]="CC"), "Yes", "No")</f>
        <v>Yes</v>
      </c>
    </row>
    <row r="9175" spans="6:14">
      <c r="F9175" s="3">
        <v>44245</v>
      </c>
      <c r="G9175" s="1" t="s">
        <v>49</v>
      </c>
      <c r="H9175" s="1" t="s">
        <v>106</v>
      </c>
      <c r="I9175" s="1">
        <v>3059</v>
      </c>
      <c r="J9175" s="1">
        <f>MONTH(BART_Rides[[#This Row],[Date]])</f>
        <v>2</v>
      </c>
      <c r="K9175" s="1">
        <f>WEEKDAY(BART_Rides[[#This Row],[Date]],2)</f>
        <v>4</v>
      </c>
      <c r="L9175" s="1" t="str">
        <f>LEFT(BART_Rides[[#This Row],[Lines]],1)</f>
        <v>Y</v>
      </c>
      <c r="M9175" s="1" t="str">
        <f>IF(BART_Rides[[#This Row],[FirstLetter]]="Y","Yes","No")</f>
        <v>Yes</v>
      </c>
      <c r="N9175" s="1" t="str">
        <f>IF(OR(BART_Rides[[#This Row],[Station Code]]="EM", BART_Rides[[#This Row],[Station Code]]="MT", BART_Rides[[#This Row],[Station Code]]="PL", BART_Rides[[#This Row],[Station Code]]="CC"), "Yes", "No")</f>
        <v>Yes</v>
      </c>
    </row>
    <row r="9176" spans="6:14">
      <c r="F9176" s="3">
        <v>44246</v>
      </c>
      <c r="G9176" s="1" t="s">
        <v>49</v>
      </c>
      <c r="H9176" s="1" t="s">
        <v>106</v>
      </c>
      <c r="I9176" s="1">
        <v>2843</v>
      </c>
      <c r="J9176" s="1">
        <f>MONTH(BART_Rides[[#This Row],[Date]])</f>
        <v>2</v>
      </c>
      <c r="K9176" s="1">
        <f>WEEKDAY(BART_Rides[[#This Row],[Date]],2)</f>
        <v>5</v>
      </c>
      <c r="L9176" s="1" t="str">
        <f>LEFT(BART_Rides[[#This Row],[Lines]],1)</f>
        <v>Y</v>
      </c>
      <c r="M9176" s="1" t="str">
        <f>IF(BART_Rides[[#This Row],[FirstLetter]]="Y","Yes","No")</f>
        <v>Yes</v>
      </c>
      <c r="N9176" s="1" t="str">
        <f>IF(OR(BART_Rides[[#This Row],[Station Code]]="EM", BART_Rides[[#This Row],[Station Code]]="MT", BART_Rides[[#This Row],[Station Code]]="PL", BART_Rides[[#This Row],[Station Code]]="CC"), "Yes", "No")</f>
        <v>Yes</v>
      </c>
    </row>
    <row r="9177" spans="6:14">
      <c r="F9177" s="3">
        <v>44247</v>
      </c>
      <c r="G9177" s="1" t="s">
        <v>49</v>
      </c>
      <c r="H9177" s="1" t="s">
        <v>106</v>
      </c>
      <c r="I9177" s="1">
        <v>1537</v>
      </c>
      <c r="J9177" s="1">
        <f>MONTH(BART_Rides[[#This Row],[Date]])</f>
        <v>2</v>
      </c>
      <c r="K9177" s="1">
        <f>WEEKDAY(BART_Rides[[#This Row],[Date]],2)</f>
        <v>6</v>
      </c>
      <c r="L9177" s="1" t="str">
        <f>LEFT(BART_Rides[[#This Row],[Lines]],1)</f>
        <v>Y</v>
      </c>
      <c r="M9177" s="1" t="str">
        <f>IF(BART_Rides[[#This Row],[FirstLetter]]="Y","Yes","No")</f>
        <v>Yes</v>
      </c>
      <c r="N9177" s="1" t="str">
        <f>IF(OR(BART_Rides[[#This Row],[Station Code]]="EM", BART_Rides[[#This Row],[Station Code]]="MT", BART_Rides[[#This Row],[Station Code]]="PL", BART_Rides[[#This Row],[Station Code]]="CC"), "Yes", "No")</f>
        <v>Yes</v>
      </c>
    </row>
    <row r="9178" spans="6:14">
      <c r="F9178" s="3">
        <v>44248</v>
      </c>
      <c r="G9178" s="1" t="s">
        <v>49</v>
      </c>
      <c r="H9178" s="1" t="s">
        <v>106</v>
      </c>
      <c r="I9178" s="1">
        <v>1032</v>
      </c>
      <c r="J9178" s="1">
        <f>MONTH(BART_Rides[[#This Row],[Date]])</f>
        <v>2</v>
      </c>
      <c r="K9178" s="1">
        <f>WEEKDAY(BART_Rides[[#This Row],[Date]],2)</f>
        <v>7</v>
      </c>
      <c r="L9178" s="1" t="str">
        <f>LEFT(BART_Rides[[#This Row],[Lines]],1)</f>
        <v>Y</v>
      </c>
      <c r="M9178" s="1" t="str">
        <f>IF(BART_Rides[[#This Row],[FirstLetter]]="Y","Yes","No")</f>
        <v>Yes</v>
      </c>
      <c r="N9178" s="1" t="str">
        <f>IF(OR(BART_Rides[[#This Row],[Station Code]]="EM", BART_Rides[[#This Row],[Station Code]]="MT", BART_Rides[[#This Row],[Station Code]]="PL", BART_Rides[[#This Row],[Station Code]]="CC"), "Yes", "No")</f>
        <v>Yes</v>
      </c>
    </row>
    <row r="9179" spans="6:14">
      <c r="F9179" s="3">
        <v>44249</v>
      </c>
      <c r="G9179" s="1" t="s">
        <v>49</v>
      </c>
      <c r="H9179" s="1" t="s">
        <v>106</v>
      </c>
      <c r="I9179" s="1">
        <v>2884</v>
      </c>
      <c r="J9179" s="1">
        <f>MONTH(BART_Rides[[#This Row],[Date]])</f>
        <v>2</v>
      </c>
      <c r="K9179" s="1">
        <f>WEEKDAY(BART_Rides[[#This Row],[Date]],2)</f>
        <v>1</v>
      </c>
      <c r="L9179" s="1" t="str">
        <f>LEFT(BART_Rides[[#This Row],[Lines]],1)</f>
        <v>Y</v>
      </c>
      <c r="M9179" s="1" t="str">
        <f>IF(BART_Rides[[#This Row],[FirstLetter]]="Y","Yes","No")</f>
        <v>Yes</v>
      </c>
      <c r="N9179" s="1" t="str">
        <f>IF(OR(BART_Rides[[#This Row],[Station Code]]="EM", BART_Rides[[#This Row],[Station Code]]="MT", BART_Rides[[#This Row],[Station Code]]="PL", BART_Rides[[#This Row],[Station Code]]="CC"), "Yes", "No")</f>
        <v>Yes</v>
      </c>
    </row>
    <row r="9180" spans="6:14">
      <c r="F9180" s="3">
        <v>44250</v>
      </c>
      <c r="G9180" s="1" t="s">
        <v>49</v>
      </c>
      <c r="H9180" s="1" t="s">
        <v>106</v>
      </c>
      <c r="I9180" s="1">
        <v>3186</v>
      </c>
      <c r="J9180" s="1">
        <f>MONTH(BART_Rides[[#This Row],[Date]])</f>
        <v>2</v>
      </c>
      <c r="K9180" s="1">
        <f>WEEKDAY(BART_Rides[[#This Row],[Date]],2)</f>
        <v>2</v>
      </c>
      <c r="L9180" s="1" t="str">
        <f>LEFT(BART_Rides[[#This Row],[Lines]],1)</f>
        <v>Y</v>
      </c>
      <c r="M9180" s="1" t="str">
        <f>IF(BART_Rides[[#This Row],[FirstLetter]]="Y","Yes","No")</f>
        <v>Yes</v>
      </c>
      <c r="N9180" s="1" t="str">
        <f>IF(OR(BART_Rides[[#This Row],[Station Code]]="EM", BART_Rides[[#This Row],[Station Code]]="MT", BART_Rides[[#This Row],[Station Code]]="PL", BART_Rides[[#This Row],[Station Code]]="CC"), "Yes", "No")</f>
        <v>Yes</v>
      </c>
    </row>
    <row r="9181" spans="6:14">
      <c r="F9181" s="3">
        <v>44251</v>
      </c>
      <c r="G9181" s="1" t="s">
        <v>49</v>
      </c>
      <c r="H9181" s="1" t="s">
        <v>106</v>
      </c>
      <c r="I9181" s="1">
        <v>3236</v>
      </c>
      <c r="J9181" s="1">
        <f>MONTH(BART_Rides[[#This Row],[Date]])</f>
        <v>2</v>
      </c>
      <c r="K9181" s="1">
        <f>WEEKDAY(BART_Rides[[#This Row],[Date]],2)</f>
        <v>3</v>
      </c>
      <c r="L9181" s="1" t="str">
        <f>LEFT(BART_Rides[[#This Row],[Lines]],1)</f>
        <v>Y</v>
      </c>
      <c r="M9181" s="1" t="str">
        <f>IF(BART_Rides[[#This Row],[FirstLetter]]="Y","Yes","No")</f>
        <v>Yes</v>
      </c>
      <c r="N9181" s="1" t="str">
        <f>IF(OR(BART_Rides[[#This Row],[Station Code]]="EM", BART_Rides[[#This Row],[Station Code]]="MT", BART_Rides[[#This Row],[Station Code]]="PL", BART_Rides[[#This Row],[Station Code]]="CC"), "Yes", "No")</f>
        <v>Yes</v>
      </c>
    </row>
    <row r="9182" spans="6:14">
      <c r="F9182" s="3">
        <v>44252</v>
      </c>
      <c r="G9182" s="1" t="s">
        <v>49</v>
      </c>
      <c r="H9182" s="1" t="s">
        <v>106</v>
      </c>
      <c r="I9182" s="1">
        <v>3174</v>
      </c>
      <c r="J9182" s="1">
        <f>MONTH(BART_Rides[[#This Row],[Date]])</f>
        <v>2</v>
      </c>
      <c r="K9182" s="1">
        <f>WEEKDAY(BART_Rides[[#This Row],[Date]],2)</f>
        <v>4</v>
      </c>
      <c r="L9182" s="1" t="str">
        <f>LEFT(BART_Rides[[#This Row],[Lines]],1)</f>
        <v>Y</v>
      </c>
      <c r="M9182" s="1" t="str">
        <f>IF(BART_Rides[[#This Row],[FirstLetter]]="Y","Yes","No")</f>
        <v>Yes</v>
      </c>
      <c r="N9182" s="1" t="str">
        <f>IF(OR(BART_Rides[[#This Row],[Station Code]]="EM", BART_Rides[[#This Row],[Station Code]]="MT", BART_Rides[[#This Row],[Station Code]]="PL", BART_Rides[[#This Row],[Station Code]]="CC"), "Yes", "No")</f>
        <v>Yes</v>
      </c>
    </row>
    <row r="9183" spans="6:14">
      <c r="F9183" s="3">
        <v>44253</v>
      </c>
      <c r="G9183" s="1" t="s">
        <v>49</v>
      </c>
      <c r="H9183" s="1" t="s">
        <v>106</v>
      </c>
      <c r="I9183" s="1">
        <v>3014</v>
      </c>
      <c r="J9183" s="1">
        <f>MONTH(BART_Rides[[#This Row],[Date]])</f>
        <v>2</v>
      </c>
      <c r="K9183" s="1">
        <f>WEEKDAY(BART_Rides[[#This Row],[Date]],2)</f>
        <v>5</v>
      </c>
      <c r="L9183" s="1" t="str">
        <f>LEFT(BART_Rides[[#This Row],[Lines]],1)</f>
        <v>Y</v>
      </c>
      <c r="M9183" s="1" t="str">
        <f>IF(BART_Rides[[#This Row],[FirstLetter]]="Y","Yes","No")</f>
        <v>Yes</v>
      </c>
      <c r="N9183" s="1" t="str">
        <f>IF(OR(BART_Rides[[#This Row],[Station Code]]="EM", BART_Rides[[#This Row],[Station Code]]="MT", BART_Rides[[#This Row],[Station Code]]="PL", BART_Rides[[#This Row],[Station Code]]="CC"), "Yes", "No")</f>
        <v>Yes</v>
      </c>
    </row>
    <row r="9184" spans="6:14">
      <c r="F9184" s="3">
        <v>44254</v>
      </c>
      <c r="G9184" s="1" t="s">
        <v>49</v>
      </c>
      <c r="H9184" s="1" t="s">
        <v>106</v>
      </c>
      <c r="I9184" s="1">
        <v>1607</v>
      </c>
      <c r="J9184" s="1">
        <f>MONTH(BART_Rides[[#This Row],[Date]])</f>
        <v>2</v>
      </c>
      <c r="K9184" s="1">
        <f>WEEKDAY(BART_Rides[[#This Row],[Date]],2)</f>
        <v>6</v>
      </c>
      <c r="L9184" s="1" t="str">
        <f>LEFT(BART_Rides[[#This Row],[Lines]],1)</f>
        <v>Y</v>
      </c>
      <c r="M9184" s="1" t="str">
        <f>IF(BART_Rides[[#This Row],[FirstLetter]]="Y","Yes","No")</f>
        <v>Yes</v>
      </c>
      <c r="N9184" s="1" t="str">
        <f>IF(OR(BART_Rides[[#This Row],[Station Code]]="EM", BART_Rides[[#This Row],[Station Code]]="MT", BART_Rides[[#This Row],[Station Code]]="PL", BART_Rides[[#This Row],[Station Code]]="CC"), "Yes", "No")</f>
        <v>Yes</v>
      </c>
    </row>
    <row r="9185" spans="6:14">
      <c r="F9185" s="3">
        <v>44255</v>
      </c>
      <c r="G9185" s="1" t="s">
        <v>49</v>
      </c>
      <c r="H9185" s="1" t="s">
        <v>106</v>
      </c>
      <c r="I9185" s="1">
        <v>1057</v>
      </c>
      <c r="J9185" s="1">
        <f>MONTH(BART_Rides[[#This Row],[Date]])</f>
        <v>2</v>
      </c>
      <c r="K9185" s="1">
        <f>WEEKDAY(BART_Rides[[#This Row],[Date]],2)</f>
        <v>7</v>
      </c>
      <c r="L9185" s="1" t="str">
        <f>LEFT(BART_Rides[[#This Row],[Lines]],1)</f>
        <v>Y</v>
      </c>
      <c r="M9185" s="1" t="str">
        <f>IF(BART_Rides[[#This Row],[FirstLetter]]="Y","Yes","No")</f>
        <v>Yes</v>
      </c>
      <c r="N9185" s="1" t="str">
        <f>IF(OR(BART_Rides[[#This Row],[Station Code]]="EM", BART_Rides[[#This Row],[Station Code]]="MT", BART_Rides[[#This Row],[Station Code]]="PL", BART_Rides[[#This Row],[Station Code]]="CC"), "Yes", "No")</f>
        <v>Yes</v>
      </c>
    </row>
    <row r="9186" spans="6:14">
      <c r="F9186" s="3">
        <v>44256</v>
      </c>
      <c r="G9186" s="1" t="s">
        <v>49</v>
      </c>
      <c r="H9186" s="1" t="s">
        <v>106</v>
      </c>
      <c r="I9186" s="1">
        <v>3043</v>
      </c>
      <c r="J9186" s="1">
        <f>MONTH(BART_Rides[[#This Row],[Date]])</f>
        <v>3</v>
      </c>
      <c r="K9186" s="1">
        <f>WEEKDAY(BART_Rides[[#This Row],[Date]],2)</f>
        <v>1</v>
      </c>
      <c r="L9186" s="1" t="str">
        <f>LEFT(BART_Rides[[#This Row],[Lines]],1)</f>
        <v>Y</v>
      </c>
      <c r="M9186" s="1" t="str">
        <f>IF(BART_Rides[[#This Row],[FirstLetter]]="Y","Yes","No")</f>
        <v>Yes</v>
      </c>
      <c r="N9186" s="1" t="str">
        <f>IF(OR(BART_Rides[[#This Row],[Station Code]]="EM", BART_Rides[[#This Row],[Station Code]]="MT", BART_Rides[[#This Row],[Station Code]]="PL", BART_Rides[[#This Row],[Station Code]]="CC"), "Yes", "No")</f>
        <v>Yes</v>
      </c>
    </row>
    <row r="9187" spans="6:14">
      <c r="F9187" s="3">
        <v>44257</v>
      </c>
      <c r="G9187" s="1" t="s">
        <v>49</v>
      </c>
      <c r="H9187" s="1" t="s">
        <v>106</v>
      </c>
      <c r="I9187" s="1">
        <v>3129</v>
      </c>
      <c r="J9187" s="1">
        <f>MONTH(BART_Rides[[#This Row],[Date]])</f>
        <v>3</v>
      </c>
      <c r="K9187" s="1">
        <f>WEEKDAY(BART_Rides[[#This Row],[Date]],2)</f>
        <v>2</v>
      </c>
      <c r="L9187" s="1" t="str">
        <f>LEFT(BART_Rides[[#This Row],[Lines]],1)</f>
        <v>Y</v>
      </c>
      <c r="M9187" s="1" t="str">
        <f>IF(BART_Rides[[#This Row],[FirstLetter]]="Y","Yes","No")</f>
        <v>Yes</v>
      </c>
      <c r="N9187" s="1" t="str">
        <f>IF(OR(BART_Rides[[#This Row],[Station Code]]="EM", BART_Rides[[#This Row],[Station Code]]="MT", BART_Rides[[#This Row],[Station Code]]="PL", BART_Rides[[#This Row],[Station Code]]="CC"), "Yes", "No")</f>
        <v>Yes</v>
      </c>
    </row>
    <row r="9188" spans="6:14">
      <c r="F9188" s="3">
        <v>44258</v>
      </c>
      <c r="G9188" s="1" t="s">
        <v>49</v>
      </c>
      <c r="H9188" s="1" t="s">
        <v>106</v>
      </c>
      <c r="I9188" s="1">
        <v>3229</v>
      </c>
      <c r="J9188" s="1">
        <f>MONTH(BART_Rides[[#This Row],[Date]])</f>
        <v>3</v>
      </c>
      <c r="K9188" s="1">
        <f>WEEKDAY(BART_Rides[[#This Row],[Date]],2)</f>
        <v>3</v>
      </c>
      <c r="L9188" s="1" t="str">
        <f>LEFT(BART_Rides[[#This Row],[Lines]],1)</f>
        <v>Y</v>
      </c>
      <c r="M9188" s="1" t="str">
        <f>IF(BART_Rides[[#This Row],[FirstLetter]]="Y","Yes","No")</f>
        <v>Yes</v>
      </c>
      <c r="N9188" s="1" t="str">
        <f>IF(OR(BART_Rides[[#This Row],[Station Code]]="EM", BART_Rides[[#This Row],[Station Code]]="MT", BART_Rides[[#This Row],[Station Code]]="PL", BART_Rides[[#This Row],[Station Code]]="CC"), "Yes", "No")</f>
        <v>Yes</v>
      </c>
    </row>
    <row r="9189" spans="6:14">
      <c r="F9189" s="3">
        <v>44259</v>
      </c>
      <c r="G9189" s="1" t="s">
        <v>49</v>
      </c>
      <c r="H9189" s="1" t="s">
        <v>106</v>
      </c>
      <c r="I9189" s="1">
        <v>3291</v>
      </c>
      <c r="J9189" s="1">
        <f>MONTH(BART_Rides[[#This Row],[Date]])</f>
        <v>3</v>
      </c>
      <c r="K9189" s="1">
        <f>WEEKDAY(BART_Rides[[#This Row],[Date]],2)</f>
        <v>4</v>
      </c>
      <c r="L9189" s="1" t="str">
        <f>LEFT(BART_Rides[[#This Row],[Lines]],1)</f>
        <v>Y</v>
      </c>
      <c r="M9189" s="1" t="str">
        <f>IF(BART_Rides[[#This Row],[FirstLetter]]="Y","Yes","No")</f>
        <v>Yes</v>
      </c>
      <c r="N9189" s="1" t="str">
        <f>IF(OR(BART_Rides[[#This Row],[Station Code]]="EM", BART_Rides[[#This Row],[Station Code]]="MT", BART_Rides[[#This Row],[Station Code]]="PL", BART_Rides[[#This Row],[Station Code]]="CC"), "Yes", "No")</f>
        <v>Yes</v>
      </c>
    </row>
    <row r="9190" spans="6:14">
      <c r="F9190" s="3">
        <v>44260</v>
      </c>
      <c r="G9190" s="1" t="s">
        <v>49</v>
      </c>
      <c r="H9190" s="1" t="s">
        <v>106</v>
      </c>
      <c r="I9190" s="1">
        <v>3151</v>
      </c>
      <c r="J9190" s="1">
        <f>MONTH(BART_Rides[[#This Row],[Date]])</f>
        <v>3</v>
      </c>
      <c r="K9190" s="1">
        <f>WEEKDAY(BART_Rides[[#This Row],[Date]],2)</f>
        <v>5</v>
      </c>
      <c r="L9190" s="1" t="str">
        <f>LEFT(BART_Rides[[#This Row],[Lines]],1)</f>
        <v>Y</v>
      </c>
      <c r="M9190" s="1" t="str">
        <f>IF(BART_Rides[[#This Row],[FirstLetter]]="Y","Yes","No")</f>
        <v>Yes</v>
      </c>
      <c r="N9190" s="1" t="str">
        <f>IF(OR(BART_Rides[[#This Row],[Station Code]]="EM", BART_Rides[[#This Row],[Station Code]]="MT", BART_Rides[[#This Row],[Station Code]]="PL", BART_Rides[[#This Row],[Station Code]]="CC"), "Yes", "No")</f>
        <v>Yes</v>
      </c>
    </row>
    <row r="9191" spans="6:14">
      <c r="F9191" s="3">
        <v>44261</v>
      </c>
      <c r="G9191" s="1" t="s">
        <v>49</v>
      </c>
      <c r="H9191" s="1" t="s">
        <v>106</v>
      </c>
      <c r="I9191" s="1">
        <v>1742</v>
      </c>
      <c r="J9191" s="1">
        <f>MONTH(BART_Rides[[#This Row],[Date]])</f>
        <v>3</v>
      </c>
      <c r="K9191" s="1">
        <f>WEEKDAY(BART_Rides[[#This Row],[Date]],2)</f>
        <v>6</v>
      </c>
      <c r="L9191" s="1" t="str">
        <f>LEFT(BART_Rides[[#This Row],[Lines]],1)</f>
        <v>Y</v>
      </c>
      <c r="M9191" s="1" t="str">
        <f>IF(BART_Rides[[#This Row],[FirstLetter]]="Y","Yes","No")</f>
        <v>Yes</v>
      </c>
      <c r="N9191" s="1" t="str">
        <f>IF(OR(BART_Rides[[#This Row],[Station Code]]="EM", BART_Rides[[#This Row],[Station Code]]="MT", BART_Rides[[#This Row],[Station Code]]="PL", BART_Rides[[#This Row],[Station Code]]="CC"), "Yes", "No")</f>
        <v>Yes</v>
      </c>
    </row>
    <row r="9192" spans="6:14">
      <c r="F9192" s="3">
        <v>44262</v>
      </c>
      <c r="G9192" s="1" t="s">
        <v>49</v>
      </c>
      <c r="H9192" s="1" t="s">
        <v>106</v>
      </c>
      <c r="I9192" s="1">
        <v>1128</v>
      </c>
      <c r="J9192" s="1">
        <f>MONTH(BART_Rides[[#This Row],[Date]])</f>
        <v>3</v>
      </c>
      <c r="K9192" s="1">
        <f>WEEKDAY(BART_Rides[[#This Row],[Date]],2)</f>
        <v>7</v>
      </c>
      <c r="L9192" s="1" t="str">
        <f>LEFT(BART_Rides[[#This Row],[Lines]],1)</f>
        <v>Y</v>
      </c>
      <c r="M9192" s="1" t="str">
        <f>IF(BART_Rides[[#This Row],[FirstLetter]]="Y","Yes","No")</f>
        <v>Yes</v>
      </c>
      <c r="N9192" s="1" t="str">
        <f>IF(OR(BART_Rides[[#This Row],[Station Code]]="EM", BART_Rides[[#This Row],[Station Code]]="MT", BART_Rides[[#This Row],[Station Code]]="PL", BART_Rides[[#This Row],[Station Code]]="CC"), "Yes", "No")</f>
        <v>Yes</v>
      </c>
    </row>
    <row r="9193" spans="6:14">
      <c r="F9193" s="3">
        <v>44263</v>
      </c>
      <c r="G9193" s="1" t="s">
        <v>49</v>
      </c>
      <c r="H9193" s="1" t="s">
        <v>106</v>
      </c>
      <c r="I9193" s="1">
        <v>3137</v>
      </c>
      <c r="J9193" s="1">
        <f>MONTH(BART_Rides[[#This Row],[Date]])</f>
        <v>3</v>
      </c>
      <c r="K9193" s="1">
        <f>WEEKDAY(BART_Rides[[#This Row],[Date]],2)</f>
        <v>1</v>
      </c>
      <c r="L9193" s="1" t="str">
        <f>LEFT(BART_Rides[[#This Row],[Lines]],1)</f>
        <v>Y</v>
      </c>
      <c r="M9193" s="1" t="str">
        <f>IF(BART_Rides[[#This Row],[FirstLetter]]="Y","Yes","No")</f>
        <v>Yes</v>
      </c>
      <c r="N9193" s="1" t="str">
        <f>IF(OR(BART_Rides[[#This Row],[Station Code]]="EM", BART_Rides[[#This Row],[Station Code]]="MT", BART_Rides[[#This Row],[Station Code]]="PL", BART_Rides[[#This Row],[Station Code]]="CC"), "Yes", "No")</f>
        <v>Yes</v>
      </c>
    </row>
    <row r="9194" spans="6:14">
      <c r="F9194" s="3">
        <v>44264</v>
      </c>
      <c r="G9194" s="1" t="s">
        <v>49</v>
      </c>
      <c r="H9194" s="1" t="s">
        <v>106</v>
      </c>
      <c r="I9194" s="1">
        <v>3162</v>
      </c>
      <c r="J9194" s="1">
        <f>MONTH(BART_Rides[[#This Row],[Date]])</f>
        <v>3</v>
      </c>
      <c r="K9194" s="1">
        <f>WEEKDAY(BART_Rides[[#This Row],[Date]],2)</f>
        <v>2</v>
      </c>
      <c r="L9194" s="1" t="str">
        <f>LEFT(BART_Rides[[#This Row],[Lines]],1)</f>
        <v>Y</v>
      </c>
      <c r="M9194" s="1" t="str">
        <f>IF(BART_Rides[[#This Row],[FirstLetter]]="Y","Yes","No")</f>
        <v>Yes</v>
      </c>
      <c r="N9194" s="1" t="str">
        <f>IF(OR(BART_Rides[[#This Row],[Station Code]]="EM", BART_Rides[[#This Row],[Station Code]]="MT", BART_Rides[[#This Row],[Station Code]]="PL", BART_Rides[[#This Row],[Station Code]]="CC"), "Yes", "No")</f>
        <v>Yes</v>
      </c>
    </row>
    <row r="9195" spans="6:14">
      <c r="F9195" s="3">
        <v>44265</v>
      </c>
      <c r="G9195" s="1" t="s">
        <v>49</v>
      </c>
      <c r="H9195" s="1" t="s">
        <v>106</v>
      </c>
      <c r="I9195" s="1">
        <v>2975</v>
      </c>
      <c r="J9195" s="1">
        <f>MONTH(BART_Rides[[#This Row],[Date]])</f>
        <v>3</v>
      </c>
      <c r="K9195" s="1">
        <f>WEEKDAY(BART_Rides[[#This Row],[Date]],2)</f>
        <v>3</v>
      </c>
      <c r="L9195" s="1" t="str">
        <f>LEFT(BART_Rides[[#This Row],[Lines]],1)</f>
        <v>Y</v>
      </c>
      <c r="M9195" s="1" t="str">
        <f>IF(BART_Rides[[#This Row],[FirstLetter]]="Y","Yes","No")</f>
        <v>Yes</v>
      </c>
      <c r="N9195" s="1" t="str">
        <f>IF(OR(BART_Rides[[#This Row],[Station Code]]="EM", BART_Rides[[#This Row],[Station Code]]="MT", BART_Rides[[#This Row],[Station Code]]="PL", BART_Rides[[#This Row],[Station Code]]="CC"), "Yes", "No")</f>
        <v>Yes</v>
      </c>
    </row>
    <row r="9196" spans="6:14">
      <c r="F9196" s="3">
        <v>44266</v>
      </c>
      <c r="G9196" s="1" t="s">
        <v>49</v>
      </c>
      <c r="H9196" s="1" t="s">
        <v>106</v>
      </c>
      <c r="I9196" s="1">
        <v>3254</v>
      </c>
      <c r="J9196" s="1">
        <f>MONTH(BART_Rides[[#This Row],[Date]])</f>
        <v>3</v>
      </c>
      <c r="K9196" s="1">
        <f>WEEKDAY(BART_Rides[[#This Row],[Date]],2)</f>
        <v>4</v>
      </c>
      <c r="L9196" s="1" t="str">
        <f>LEFT(BART_Rides[[#This Row],[Lines]],1)</f>
        <v>Y</v>
      </c>
      <c r="M9196" s="1" t="str">
        <f>IF(BART_Rides[[#This Row],[FirstLetter]]="Y","Yes","No")</f>
        <v>Yes</v>
      </c>
      <c r="N9196" s="1" t="str">
        <f>IF(OR(BART_Rides[[#This Row],[Station Code]]="EM", BART_Rides[[#This Row],[Station Code]]="MT", BART_Rides[[#This Row],[Station Code]]="PL", BART_Rides[[#This Row],[Station Code]]="CC"), "Yes", "No")</f>
        <v>Yes</v>
      </c>
    </row>
    <row r="9197" spans="6:14">
      <c r="F9197" s="3">
        <v>44267</v>
      </c>
      <c r="G9197" s="1" t="s">
        <v>49</v>
      </c>
      <c r="H9197" s="1" t="s">
        <v>106</v>
      </c>
      <c r="I9197" s="1">
        <v>3267</v>
      </c>
      <c r="J9197" s="1">
        <f>MONTH(BART_Rides[[#This Row],[Date]])</f>
        <v>3</v>
      </c>
      <c r="K9197" s="1">
        <f>WEEKDAY(BART_Rides[[#This Row],[Date]],2)</f>
        <v>5</v>
      </c>
      <c r="L9197" s="1" t="str">
        <f>LEFT(BART_Rides[[#This Row],[Lines]],1)</f>
        <v>Y</v>
      </c>
      <c r="M9197" s="1" t="str">
        <f>IF(BART_Rides[[#This Row],[FirstLetter]]="Y","Yes","No")</f>
        <v>Yes</v>
      </c>
      <c r="N9197" s="1" t="str">
        <f>IF(OR(BART_Rides[[#This Row],[Station Code]]="EM", BART_Rides[[#This Row],[Station Code]]="MT", BART_Rides[[#This Row],[Station Code]]="PL", BART_Rides[[#This Row],[Station Code]]="CC"), "Yes", "No")</f>
        <v>Yes</v>
      </c>
    </row>
    <row r="9198" spans="6:14">
      <c r="F9198" s="3">
        <v>44268</v>
      </c>
      <c r="G9198" s="1" t="s">
        <v>49</v>
      </c>
      <c r="H9198" s="1" t="s">
        <v>106</v>
      </c>
      <c r="I9198" s="1">
        <v>1768</v>
      </c>
      <c r="J9198" s="1">
        <f>MONTH(BART_Rides[[#This Row],[Date]])</f>
        <v>3</v>
      </c>
      <c r="K9198" s="1">
        <f>WEEKDAY(BART_Rides[[#This Row],[Date]],2)</f>
        <v>6</v>
      </c>
      <c r="L9198" s="1" t="str">
        <f>LEFT(BART_Rides[[#This Row],[Lines]],1)</f>
        <v>Y</v>
      </c>
      <c r="M9198" s="1" t="str">
        <f>IF(BART_Rides[[#This Row],[FirstLetter]]="Y","Yes","No")</f>
        <v>Yes</v>
      </c>
      <c r="N9198" s="1" t="str">
        <f>IF(OR(BART_Rides[[#This Row],[Station Code]]="EM", BART_Rides[[#This Row],[Station Code]]="MT", BART_Rides[[#This Row],[Station Code]]="PL", BART_Rides[[#This Row],[Station Code]]="CC"), "Yes", "No")</f>
        <v>Yes</v>
      </c>
    </row>
    <row r="9199" spans="6:14">
      <c r="F9199" s="3">
        <v>44269</v>
      </c>
      <c r="G9199" s="1" t="s">
        <v>49</v>
      </c>
      <c r="H9199" s="1" t="s">
        <v>106</v>
      </c>
      <c r="I9199" s="1">
        <v>867</v>
      </c>
      <c r="J9199" s="1">
        <f>MONTH(BART_Rides[[#This Row],[Date]])</f>
        <v>3</v>
      </c>
      <c r="K9199" s="1">
        <f>WEEKDAY(BART_Rides[[#This Row],[Date]],2)</f>
        <v>7</v>
      </c>
      <c r="L9199" s="1" t="str">
        <f>LEFT(BART_Rides[[#This Row],[Lines]],1)</f>
        <v>Y</v>
      </c>
      <c r="M9199" s="1" t="str">
        <f>IF(BART_Rides[[#This Row],[FirstLetter]]="Y","Yes","No")</f>
        <v>Yes</v>
      </c>
      <c r="N9199" s="1" t="str">
        <f>IF(OR(BART_Rides[[#This Row],[Station Code]]="EM", BART_Rides[[#This Row],[Station Code]]="MT", BART_Rides[[#This Row],[Station Code]]="PL", BART_Rides[[#This Row],[Station Code]]="CC"), "Yes", "No")</f>
        <v>Yes</v>
      </c>
    </row>
    <row r="9200" spans="6:14">
      <c r="F9200" s="3">
        <v>44270</v>
      </c>
      <c r="G9200" s="1" t="s">
        <v>49</v>
      </c>
      <c r="H9200" s="1" t="s">
        <v>106</v>
      </c>
      <c r="I9200" s="1">
        <v>3025</v>
      </c>
      <c r="J9200" s="1">
        <f>MONTH(BART_Rides[[#This Row],[Date]])</f>
        <v>3</v>
      </c>
      <c r="K9200" s="1">
        <f>WEEKDAY(BART_Rides[[#This Row],[Date]],2)</f>
        <v>1</v>
      </c>
      <c r="L9200" s="1" t="str">
        <f>LEFT(BART_Rides[[#This Row],[Lines]],1)</f>
        <v>Y</v>
      </c>
      <c r="M9200" s="1" t="str">
        <f>IF(BART_Rides[[#This Row],[FirstLetter]]="Y","Yes","No")</f>
        <v>Yes</v>
      </c>
      <c r="N9200" s="1" t="str">
        <f>IF(OR(BART_Rides[[#This Row],[Station Code]]="EM", BART_Rides[[#This Row],[Station Code]]="MT", BART_Rides[[#This Row],[Station Code]]="PL", BART_Rides[[#This Row],[Station Code]]="CC"), "Yes", "No")</f>
        <v>Yes</v>
      </c>
    </row>
    <row r="9201" spans="6:14">
      <c r="F9201" s="3">
        <v>44271</v>
      </c>
      <c r="G9201" s="1" t="s">
        <v>49</v>
      </c>
      <c r="H9201" s="1" t="s">
        <v>106</v>
      </c>
      <c r="I9201" s="1">
        <v>3319</v>
      </c>
      <c r="J9201" s="1">
        <f>MONTH(BART_Rides[[#This Row],[Date]])</f>
        <v>3</v>
      </c>
      <c r="K9201" s="1">
        <f>WEEKDAY(BART_Rides[[#This Row],[Date]],2)</f>
        <v>2</v>
      </c>
      <c r="L9201" s="1" t="str">
        <f>LEFT(BART_Rides[[#This Row],[Lines]],1)</f>
        <v>Y</v>
      </c>
      <c r="M9201" s="1" t="str">
        <f>IF(BART_Rides[[#This Row],[FirstLetter]]="Y","Yes","No")</f>
        <v>Yes</v>
      </c>
      <c r="N9201" s="1" t="str">
        <f>IF(OR(BART_Rides[[#This Row],[Station Code]]="EM", BART_Rides[[#This Row],[Station Code]]="MT", BART_Rides[[#This Row],[Station Code]]="PL", BART_Rides[[#This Row],[Station Code]]="CC"), "Yes", "No")</f>
        <v>Yes</v>
      </c>
    </row>
    <row r="9202" spans="6:14">
      <c r="F9202" s="3">
        <v>44272</v>
      </c>
      <c r="G9202" s="1" t="s">
        <v>49</v>
      </c>
      <c r="H9202" s="1" t="s">
        <v>106</v>
      </c>
      <c r="I9202" s="1">
        <v>3289</v>
      </c>
      <c r="J9202" s="1">
        <f>MONTH(BART_Rides[[#This Row],[Date]])</f>
        <v>3</v>
      </c>
      <c r="K9202" s="1">
        <f>WEEKDAY(BART_Rides[[#This Row],[Date]],2)</f>
        <v>3</v>
      </c>
      <c r="L9202" s="1" t="str">
        <f>LEFT(BART_Rides[[#This Row],[Lines]],1)</f>
        <v>Y</v>
      </c>
      <c r="M9202" s="1" t="str">
        <f>IF(BART_Rides[[#This Row],[FirstLetter]]="Y","Yes","No")</f>
        <v>Yes</v>
      </c>
      <c r="N9202" s="1" t="str">
        <f>IF(OR(BART_Rides[[#This Row],[Station Code]]="EM", BART_Rides[[#This Row],[Station Code]]="MT", BART_Rides[[#This Row],[Station Code]]="PL", BART_Rides[[#This Row],[Station Code]]="CC"), "Yes", "No")</f>
        <v>Yes</v>
      </c>
    </row>
    <row r="9203" spans="6:14">
      <c r="F9203" s="3">
        <v>44273</v>
      </c>
      <c r="G9203" s="1" t="s">
        <v>49</v>
      </c>
      <c r="H9203" s="1" t="s">
        <v>106</v>
      </c>
      <c r="I9203" s="1">
        <v>2998</v>
      </c>
      <c r="J9203" s="1">
        <f>MONTH(BART_Rides[[#This Row],[Date]])</f>
        <v>3</v>
      </c>
      <c r="K9203" s="1">
        <f>WEEKDAY(BART_Rides[[#This Row],[Date]],2)</f>
        <v>4</v>
      </c>
      <c r="L9203" s="1" t="str">
        <f>LEFT(BART_Rides[[#This Row],[Lines]],1)</f>
        <v>Y</v>
      </c>
      <c r="M9203" s="1" t="str">
        <f>IF(BART_Rides[[#This Row],[FirstLetter]]="Y","Yes","No")</f>
        <v>Yes</v>
      </c>
      <c r="N9203" s="1" t="str">
        <f>IF(OR(BART_Rides[[#This Row],[Station Code]]="EM", BART_Rides[[#This Row],[Station Code]]="MT", BART_Rides[[#This Row],[Station Code]]="PL", BART_Rides[[#This Row],[Station Code]]="CC"), "Yes", "No")</f>
        <v>Yes</v>
      </c>
    </row>
    <row r="9204" spans="6:14">
      <c r="F9204" s="3">
        <v>44274</v>
      </c>
      <c r="G9204" s="1" t="s">
        <v>49</v>
      </c>
      <c r="H9204" s="1" t="s">
        <v>106</v>
      </c>
      <c r="I9204" s="1">
        <v>3203</v>
      </c>
      <c r="J9204" s="1">
        <f>MONTH(BART_Rides[[#This Row],[Date]])</f>
        <v>3</v>
      </c>
      <c r="K9204" s="1">
        <f>WEEKDAY(BART_Rides[[#This Row],[Date]],2)</f>
        <v>5</v>
      </c>
      <c r="L9204" s="1" t="str">
        <f>LEFT(BART_Rides[[#This Row],[Lines]],1)</f>
        <v>Y</v>
      </c>
      <c r="M9204" s="1" t="str">
        <f>IF(BART_Rides[[#This Row],[FirstLetter]]="Y","Yes","No")</f>
        <v>Yes</v>
      </c>
      <c r="N9204" s="1" t="str">
        <f>IF(OR(BART_Rides[[#This Row],[Station Code]]="EM", BART_Rides[[#This Row],[Station Code]]="MT", BART_Rides[[#This Row],[Station Code]]="PL", BART_Rides[[#This Row],[Station Code]]="CC"), "Yes", "No")</f>
        <v>Yes</v>
      </c>
    </row>
    <row r="9205" spans="6:14">
      <c r="F9205" s="3">
        <v>44275</v>
      </c>
      <c r="G9205" s="1" t="s">
        <v>49</v>
      </c>
      <c r="H9205" s="1" t="s">
        <v>106</v>
      </c>
      <c r="I9205" s="1">
        <v>1694</v>
      </c>
      <c r="J9205" s="1">
        <f>MONTH(BART_Rides[[#This Row],[Date]])</f>
        <v>3</v>
      </c>
      <c r="K9205" s="1">
        <f>WEEKDAY(BART_Rides[[#This Row],[Date]],2)</f>
        <v>6</v>
      </c>
      <c r="L9205" s="1" t="str">
        <f>LEFT(BART_Rides[[#This Row],[Lines]],1)</f>
        <v>Y</v>
      </c>
      <c r="M9205" s="1" t="str">
        <f>IF(BART_Rides[[#This Row],[FirstLetter]]="Y","Yes","No")</f>
        <v>Yes</v>
      </c>
      <c r="N9205" s="1" t="str">
        <f>IF(OR(BART_Rides[[#This Row],[Station Code]]="EM", BART_Rides[[#This Row],[Station Code]]="MT", BART_Rides[[#This Row],[Station Code]]="PL", BART_Rides[[#This Row],[Station Code]]="CC"), "Yes", "No")</f>
        <v>Yes</v>
      </c>
    </row>
    <row r="9206" spans="6:14">
      <c r="F9206" s="3">
        <v>44276</v>
      </c>
      <c r="G9206" s="1" t="s">
        <v>49</v>
      </c>
      <c r="H9206" s="1" t="s">
        <v>106</v>
      </c>
      <c r="I9206" s="1">
        <v>1255</v>
      </c>
      <c r="J9206" s="1">
        <f>MONTH(BART_Rides[[#This Row],[Date]])</f>
        <v>3</v>
      </c>
      <c r="K9206" s="1">
        <f>WEEKDAY(BART_Rides[[#This Row],[Date]],2)</f>
        <v>7</v>
      </c>
      <c r="L9206" s="1" t="str">
        <f>LEFT(BART_Rides[[#This Row],[Lines]],1)</f>
        <v>Y</v>
      </c>
      <c r="M9206" s="1" t="str">
        <f>IF(BART_Rides[[#This Row],[FirstLetter]]="Y","Yes","No")</f>
        <v>Yes</v>
      </c>
      <c r="N9206" s="1" t="str">
        <f>IF(OR(BART_Rides[[#This Row],[Station Code]]="EM", BART_Rides[[#This Row],[Station Code]]="MT", BART_Rides[[#This Row],[Station Code]]="PL", BART_Rides[[#This Row],[Station Code]]="CC"), "Yes", "No")</f>
        <v>Yes</v>
      </c>
    </row>
    <row r="9207" spans="6:14">
      <c r="F9207" s="3">
        <v>44277</v>
      </c>
      <c r="G9207" s="1" t="s">
        <v>49</v>
      </c>
      <c r="H9207" s="1" t="s">
        <v>106</v>
      </c>
      <c r="I9207" s="1">
        <v>3199</v>
      </c>
      <c r="J9207" s="1">
        <f>MONTH(BART_Rides[[#This Row],[Date]])</f>
        <v>3</v>
      </c>
      <c r="K9207" s="1">
        <f>WEEKDAY(BART_Rides[[#This Row],[Date]],2)</f>
        <v>1</v>
      </c>
      <c r="L9207" s="1" t="str">
        <f>LEFT(BART_Rides[[#This Row],[Lines]],1)</f>
        <v>Y</v>
      </c>
      <c r="M9207" s="1" t="str">
        <f>IF(BART_Rides[[#This Row],[FirstLetter]]="Y","Yes","No")</f>
        <v>Yes</v>
      </c>
      <c r="N9207" s="1" t="str">
        <f>IF(OR(BART_Rides[[#This Row],[Station Code]]="EM", BART_Rides[[#This Row],[Station Code]]="MT", BART_Rides[[#This Row],[Station Code]]="PL", BART_Rides[[#This Row],[Station Code]]="CC"), "Yes", "No")</f>
        <v>Yes</v>
      </c>
    </row>
    <row r="9208" spans="6:14">
      <c r="F9208" s="3">
        <v>44278</v>
      </c>
      <c r="G9208" s="1" t="s">
        <v>49</v>
      </c>
      <c r="H9208" s="1" t="s">
        <v>106</v>
      </c>
      <c r="I9208" s="1">
        <v>3604</v>
      </c>
      <c r="J9208" s="1">
        <f>MONTH(BART_Rides[[#This Row],[Date]])</f>
        <v>3</v>
      </c>
      <c r="K9208" s="1">
        <f>WEEKDAY(BART_Rides[[#This Row],[Date]],2)</f>
        <v>2</v>
      </c>
      <c r="L9208" s="1" t="str">
        <f>LEFT(BART_Rides[[#This Row],[Lines]],1)</f>
        <v>Y</v>
      </c>
      <c r="M9208" s="1" t="str">
        <f>IF(BART_Rides[[#This Row],[FirstLetter]]="Y","Yes","No")</f>
        <v>Yes</v>
      </c>
      <c r="N9208" s="1" t="str">
        <f>IF(OR(BART_Rides[[#This Row],[Station Code]]="EM", BART_Rides[[#This Row],[Station Code]]="MT", BART_Rides[[#This Row],[Station Code]]="PL", BART_Rides[[#This Row],[Station Code]]="CC"), "Yes", "No")</f>
        <v>Yes</v>
      </c>
    </row>
    <row r="9209" spans="6:14">
      <c r="F9209" s="3">
        <v>44279</v>
      </c>
      <c r="G9209" s="1" t="s">
        <v>49</v>
      </c>
      <c r="H9209" s="1" t="s">
        <v>106</v>
      </c>
      <c r="I9209" s="1">
        <v>3516</v>
      </c>
      <c r="J9209" s="1">
        <f>MONTH(BART_Rides[[#This Row],[Date]])</f>
        <v>3</v>
      </c>
      <c r="K9209" s="1">
        <f>WEEKDAY(BART_Rides[[#This Row],[Date]],2)</f>
        <v>3</v>
      </c>
      <c r="L9209" s="1" t="str">
        <f>LEFT(BART_Rides[[#This Row],[Lines]],1)</f>
        <v>Y</v>
      </c>
      <c r="M9209" s="1" t="str">
        <f>IF(BART_Rides[[#This Row],[FirstLetter]]="Y","Yes","No")</f>
        <v>Yes</v>
      </c>
      <c r="N9209" s="1" t="str">
        <f>IF(OR(BART_Rides[[#This Row],[Station Code]]="EM", BART_Rides[[#This Row],[Station Code]]="MT", BART_Rides[[#This Row],[Station Code]]="PL", BART_Rides[[#This Row],[Station Code]]="CC"), "Yes", "No")</f>
        <v>Yes</v>
      </c>
    </row>
    <row r="9210" spans="6:14">
      <c r="F9210" s="3">
        <v>44280</v>
      </c>
      <c r="G9210" s="1" t="s">
        <v>49</v>
      </c>
      <c r="H9210" s="1" t="s">
        <v>106</v>
      </c>
      <c r="I9210" s="1">
        <v>3597</v>
      </c>
      <c r="J9210" s="1">
        <f>MONTH(BART_Rides[[#This Row],[Date]])</f>
        <v>3</v>
      </c>
      <c r="K9210" s="1">
        <f>WEEKDAY(BART_Rides[[#This Row],[Date]],2)</f>
        <v>4</v>
      </c>
      <c r="L9210" s="1" t="str">
        <f>LEFT(BART_Rides[[#This Row],[Lines]],1)</f>
        <v>Y</v>
      </c>
      <c r="M9210" s="1" t="str">
        <f>IF(BART_Rides[[#This Row],[FirstLetter]]="Y","Yes","No")</f>
        <v>Yes</v>
      </c>
      <c r="N9210" s="1" t="str">
        <f>IF(OR(BART_Rides[[#This Row],[Station Code]]="EM", BART_Rides[[#This Row],[Station Code]]="MT", BART_Rides[[#This Row],[Station Code]]="PL", BART_Rides[[#This Row],[Station Code]]="CC"), "Yes", "No")</f>
        <v>Yes</v>
      </c>
    </row>
    <row r="9211" spans="6:14">
      <c r="F9211" s="3">
        <v>44281</v>
      </c>
      <c r="G9211" s="1" t="s">
        <v>49</v>
      </c>
      <c r="H9211" s="1" t="s">
        <v>106</v>
      </c>
      <c r="I9211" s="1">
        <v>3740</v>
      </c>
      <c r="J9211" s="1">
        <f>MONTH(BART_Rides[[#This Row],[Date]])</f>
        <v>3</v>
      </c>
      <c r="K9211" s="1">
        <f>WEEKDAY(BART_Rides[[#This Row],[Date]],2)</f>
        <v>5</v>
      </c>
      <c r="L9211" s="1" t="str">
        <f>LEFT(BART_Rides[[#This Row],[Lines]],1)</f>
        <v>Y</v>
      </c>
      <c r="M9211" s="1" t="str">
        <f>IF(BART_Rides[[#This Row],[FirstLetter]]="Y","Yes","No")</f>
        <v>Yes</v>
      </c>
      <c r="N9211" s="1" t="str">
        <f>IF(OR(BART_Rides[[#This Row],[Station Code]]="EM", BART_Rides[[#This Row],[Station Code]]="MT", BART_Rides[[#This Row],[Station Code]]="PL", BART_Rides[[#This Row],[Station Code]]="CC"), "Yes", "No")</f>
        <v>Yes</v>
      </c>
    </row>
    <row r="9212" spans="6:14">
      <c r="F9212" s="3">
        <v>44282</v>
      </c>
      <c r="G9212" s="1" t="s">
        <v>49</v>
      </c>
      <c r="H9212" s="1" t="s">
        <v>106</v>
      </c>
      <c r="I9212" s="1">
        <v>2005</v>
      </c>
      <c r="J9212" s="1">
        <f>MONTH(BART_Rides[[#This Row],[Date]])</f>
        <v>3</v>
      </c>
      <c r="K9212" s="1">
        <f>WEEKDAY(BART_Rides[[#This Row],[Date]],2)</f>
        <v>6</v>
      </c>
      <c r="L9212" s="1" t="str">
        <f>LEFT(BART_Rides[[#This Row],[Lines]],1)</f>
        <v>Y</v>
      </c>
      <c r="M9212" s="1" t="str">
        <f>IF(BART_Rides[[#This Row],[FirstLetter]]="Y","Yes","No")</f>
        <v>Yes</v>
      </c>
      <c r="N9212" s="1" t="str">
        <f>IF(OR(BART_Rides[[#This Row],[Station Code]]="EM", BART_Rides[[#This Row],[Station Code]]="MT", BART_Rides[[#This Row],[Station Code]]="PL", BART_Rides[[#This Row],[Station Code]]="CC"), "Yes", "No")</f>
        <v>Yes</v>
      </c>
    </row>
    <row r="9213" spans="6:14">
      <c r="F9213" s="3">
        <v>44283</v>
      </c>
      <c r="G9213" s="1" t="s">
        <v>49</v>
      </c>
      <c r="H9213" s="1" t="s">
        <v>106</v>
      </c>
      <c r="I9213" s="1">
        <v>1268</v>
      </c>
      <c r="J9213" s="1">
        <f>MONTH(BART_Rides[[#This Row],[Date]])</f>
        <v>3</v>
      </c>
      <c r="K9213" s="1">
        <f>WEEKDAY(BART_Rides[[#This Row],[Date]],2)</f>
        <v>7</v>
      </c>
      <c r="L9213" s="1" t="str">
        <f>LEFT(BART_Rides[[#This Row],[Lines]],1)</f>
        <v>Y</v>
      </c>
      <c r="M9213" s="1" t="str">
        <f>IF(BART_Rides[[#This Row],[FirstLetter]]="Y","Yes","No")</f>
        <v>Yes</v>
      </c>
      <c r="N9213" s="1" t="str">
        <f>IF(OR(BART_Rides[[#This Row],[Station Code]]="EM", BART_Rides[[#This Row],[Station Code]]="MT", BART_Rides[[#This Row],[Station Code]]="PL", BART_Rides[[#This Row],[Station Code]]="CC"), "Yes", "No")</f>
        <v>Yes</v>
      </c>
    </row>
    <row r="9214" spans="6:14">
      <c r="F9214" s="3">
        <v>44284</v>
      </c>
      <c r="G9214" s="1" t="s">
        <v>49</v>
      </c>
      <c r="H9214" s="1" t="s">
        <v>106</v>
      </c>
      <c r="I9214" s="1">
        <v>3289</v>
      </c>
      <c r="J9214" s="1">
        <f>MONTH(BART_Rides[[#This Row],[Date]])</f>
        <v>3</v>
      </c>
      <c r="K9214" s="1">
        <f>WEEKDAY(BART_Rides[[#This Row],[Date]],2)</f>
        <v>1</v>
      </c>
      <c r="L9214" s="1" t="str">
        <f>LEFT(BART_Rides[[#This Row],[Lines]],1)</f>
        <v>Y</v>
      </c>
      <c r="M9214" s="1" t="str">
        <f>IF(BART_Rides[[#This Row],[FirstLetter]]="Y","Yes","No")</f>
        <v>Yes</v>
      </c>
      <c r="N9214" s="1" t="str">
        <f>IF(OR(BART_Rides[[#This Row],[Station Code]]="EM", BART_Rides[[#This Row],[Station Code]]="MT", BART_Rides[[#This Row],[Station Code]]="PL", BART_Rides[[#This Row],[Station Code]]="CC"), "Yes", "No")</f>
        <v>Yes</v>
      </c>
    </row>
    <row r="9215" spans="6:14">
      <c r="F9215" s="3">
        <v>44285</v>
      </c>
      <c r="G9215" s="1" t="s">
        <v>49</v>
      </c>
      <c r="H9215" s="1" t="s">
        <v>106</v>
      </c>
      <c r="I9215" s="1">
        <v>3582</v>
      </c>
      <c r="J9215" s="1">
        <f>MONTH(BART_Rides[[#This Row],[Date]])</f>
        <v>3</v>
      </c>
      <c r="K9215" s="1">
        <f>WEEKDAY(BART_Rides[[#This Row],[Date]],2)</f>
        <v>2</v>
      </c>
      <c r="L9215" s="1" t="str">
        <f>LEFT(BART_Rides[[#This Row],[Lines]],1)</f>
        <v>Y</v>
      </c>
      <c r="M9215" s="1" t="str">
        <f>IF(BART_Rides[[#This Row],[FirstLetter]]="Y","Yes","No")</f>
        <v>Yes</v>
      </c>
      <c r="N9215" s="1" t="str">
        <f>IF(OR(BART_Rides[[#This Row],[Station Code]]="EM", BART_Rides[[#This Row],[Station Code]]="MT", BART_Rides[[#This Row],[Station Code]]="PL", BART_Rides[[#This Row],[Station Code]]="CC"), "Yes", "No")</f>
        <v>Yes</v>
      </c>
    </row>
    <row r="9216" spans="6:14">
      <c r="F9216" s="3">
        <v>44286</v>
      </c>
      <c r="G9216" s="1" t="s">
        <v>49</v>
      </c>
      <c r="H9216" s="1" t="s">
        <v>106</v>
      </c>
      <c r="I9216" s="1">
        <v>3624</v>
      </c>
      <c r="J9216" s="1">
        <f>MONTH(BART_Rides[[#This Row],[Date]])</f>
        <v>3</v>
      </c>
      <c r="K9216" s="1">
        <f>WEEKDAY(BART_Rides[[#This Row],[Date]],2)</f>
        <v>3</v>
      </c>
      <c r="L9216" s="1" t="str">
        <f>LEFT(BART_Rides[[#This Row],[Lines]],1)</f>
        <v>Y</v>
      </c>
      <c r="M9216" s="1" t="str">
        <f>IF(BART_Rides[[#This Row],[FirstLetter]]="Y","Yes","No")</f>
        <v>Yes</v>
      </c>
      <c r="N9216" s="1" t="str">
        <f>IF(OR(BART_Rides[[#This Row],[Station Code]]="EM", BART_Rides[[#This Row],[Station Code]]="MT", BART_Rides[[#This Row],[Station Code]]="PL", BART_Rides[[#This Row],[Station Code]]="CC"), "Yes", "No")</f>
        <v>Yes</v>
      </c>
    </row>
    <row r="9217" spans="6:14">
      <c r="F9217" s="3">
        <v>44287</v>
      </c>
      <c r="G9217" s="1" t="s">
        <v>49</v>
      </c>
      <c r="H9217" s="1" t="s">
        <v>106</v>
      </c>
      <c r="I9217" s="1">
        <v>3849</v>
      </c>
      <c r="J9217" s="1">
        <f>MONTH(BART_Rides[[#This Row],[Date]])</f>
        <v>4</v>
      </c>
      <c r="K9217" s="1">
        <f>WEEKDAY(BART_Rides[[#This Row],[Date]],2)</f>
        <v>4</v>
      </c>
      <c r="L9217" s="1" t="str">
        <f>LEFT(BART_Rides[[#This Row],[Lines]],1)</f>
        <v>Y</v>
      </c>
      <c r="M9217" s="1" t="str">
        <f>IF(BART_Rides[[#This Row],[FirstLetter]]="Y","Yes","No")</f>
        <v>Yes</v>
      </c>
      <c r="N9217" s="1" t="str">
        <f>IF(OR(BART_Rides[[#This Row],[Station Code]]="EM", BART_Rides[[#This Row],[Station Code]]="MT", BART_Rides[[#This Row],[Station Code]]="PL", BART_Rides[[#This Row],[Station Code]]="CC"), "Yes", "No")</f>
        <v>Yes</v>
      </c>
    </row>
    <row r="9218" spans="6:14">
      <c r="F9218" s="3">
        <v>44288</v>
      </c>
      <c r="G9218" s="1" t="s">
        <v>49</v>
      </c>
      <c r="H9218" s="1" t="s">
        <v>106</v>
      </c>
      <c r="I9218" s="1">
        <v>3598</v>
      </c>
      <c r="J9218" s="1">
        <f>MONTH(BART_Rides[[#This Row],[Date]])</f>
        <v>4</v>
      </c>
      <c r="K9218" s="1">
        <f>WEEKDAY(BART_Rides[[#This Row],[Date]],2)</f>
        <v>5</v>
      </c>
      <c r="L9218" s="1" t="str">
        <f>LEFT(BART_Rides[[#This Row],[Lines]],1)</f>
        <v>Y</v>
      </c>
      <c r="M9218" s="1" t="str">
        <f>IF(BART_Rides[[#This Row],[FirstLetter]]="Y","Yes","No")</f>
        <v>Yes</v>
      </c>
      <c r="N9218" s="1" t="str">
        <f>IF(OR(BART_Rides[[#This Row],[Station Code]]="EM", BART_Rides[[#This Row],[Station Code]]="MT", BART_Rides[[#This Row],[Station Code]]="PL", BART_Rides[[#This Row],[Station Code]]="CC"), "Yes", "No")</f>
        <v>Yes</v>
      </c>
    </row>
    <row r="9219" spans="6:14">
      <c r="F9219" s="3">
        <v>44289</v>
      </c>
      <c r="G9219" s="1" t="s">
        <v>49</v>
      </c>
      <c r="H9219" s="1" t="s">
        <v>106</v>
      </c>
      <c r="I9219" s="1">
        <v>1876</v>
      </c>
      <c r="J9219" s="1">
        <f>MONTH(BART_Rides[[#This Row],[Date]])</f>
        <v>4</v>
      </c>
      <c r="K9219" s="1">
        <f>WEEKDAY(BART_Rides[[#This Row],[Date]],2)</f>
        <v>6</v>
      </c>
      <c r="L9219" s="1" t="str">
        <f>LEFT(BART_Rides[[#This Row],[Lines]],1)</f>
        <v>Y</v>
      </c>
      <c r="M9219" s="1" t="str">
        <f>IF(BART_Rides[[#This Row],[FirstLetter]]="Y","Yes","No")</f>
        <v>Yes</v>
      </c>
      <c r="N9219" s="1" t="str">
        <f>IF(OR(BART_Rides[[#This Row],[Station Code]]="EM", BART_Rides[[#This Row],[Station Code]]="MT", BART_Rides[[#This Row],[Station Code]]="PL", BART_Rides[[#This Row],[Station Code]]="CC"), "Yes", "No")</f>
        <v>Yes</v>
      </c>
    </row>
    <row r="9220" spans="6:14">
      <c r="F9220" s="3">
        <v>44290</v>
      </c>
      <c r="G9220" s="1" t="s">
        <v>49</v>
      </c>
      <c r="H9220" s="1" t="s">
        <v>106</v>
      </c>
      <c r="I9220" s="1">
        <v>1113</v>
      </c>
      <c r="J9220" s="1">
        <f>MONTH(BART_Rides[[#This Row],[Date]])</f>
        <v>4</v>
      </c>
      <c r="K9220" s="1">
        <f>WEEKDAY(BART_Rides[[#This Row],[Date]],2)</f>
        <v>7</v>
      </c>
      <c r="L9220" s="1" t="str">
        <f>LEFT(BART_Rides[[#This Row],[Lines]],1)</f>
        <v>Y</v>
      </c>
      <c r="M9220" s="1" t="str">
        <f>IF(BART_Rides[[#This Row],[FirstLetter]]="Y","Yes","No")</f>
        <v>Yes</v>
      </c>
      <c r="N9220" s="1" t="str">
        <f>IF(OR(BART_Rides[[#This Row],[Station Code]]="EM", BART_Rides[[#This Row],[Station Code]]="MT", BART_Rides[[#This Row],[Station Code]]="PL", BART_Rides[[#This Row],[Station Code]]="CC"), "Yes", "No")</f>
        <v>Yes</v>
      </c>
    </row>
    <row r="9221" spans="6:14">
      <c r="F9221" s="3">
        <v>44291</v>
      </c>
      <c r="G9221" s="1" t="s">
        <v>49</v>
      </c>
      <c r="H9221" s="1" t="s">
        <v>106</v>
      </c>
      <c r="I9221" s="1">
        <v>3396</v>
      </c>
      <c r="J9221" s="1">
        <f>MONTH(BART_Rides[[#This Row],[Date]])</f>
        <v>4</v>
      </c>
      <c r="K9221" s="1">
        <f>WEEKDAY(BART_Rides[[#This Row],[Date]],2)</f>
        <v>1</v>
      </c>
      <c r="L9221" s="1" t="str">
        <f>LEFT(BART_Rides[[#This Row],[Lines]],1)</f>
        <v>Y</v>
      </c>
      <c r="M9221" s="1" t="str">
        <f>IF(BART_Rides[[#This Row],[FirstLetter]]="Y","Yes","No")</f>
        <v>Yes</v>
      </c>
      <c r="N9221" s="1" t="str">
        <f>IF(OR(BART_Rides[[#This Row],[Station Code]]="EM", BART_Rides[[#This Row],[Station Code]]="MT", BART_Rides[[#This Row],[Station Code]]="PL", BART_Rides[[#This Row],[Station Code]]="CC"), "Yes", "No")</f>
        <v>Yes</v>
      </c>
    </row>
    <row r="9222" spans="6:14">
      <c r="F9222" s="3">
        <v>44292</v>
      </c>
      <c r="G9222" s="1" t="s">
        <v>49</v>
      </c>
      <c r="H9222" s="1" t="s">
        <v>106</v>
      </c>
      <c r="I9222" s="1">
        <v>3808</v>
      </c>
      <c r="J9222" s="1">
        <f>MONTH(BART_Rides[[#This Row],[Date]])</f>
        <v>4</v>
      </c>
      <c r="K9222" s="1">
        <f>WEEKDAY(BART_Rides[[#This Row],[Date]],2)</f>
        <v>2</v>
      </c>
      <c r="L9222" s="1" t="str">
        <f>LEFT(BART_Rides[[#This Row],[Lines]],1)</f>
        <v>Y</v>
      </c>
      <c r="M9222" s="1" t="str">
        <f>IF(BART_Rides[[#This Row],[FirstLetter]]="Y","Yes","No")</f>
        <v>Yes</v>
      </c>
      <c r="N9222" s="1" t="str">
        <f>IF(OR(BART_Rides[[#This Row],[Station Code]]="EM", BART_Rides[[#This Row],[Station Code]]="MT", BART_Rides[[#This Row],[Station Code]]="PL", BART_Rides[[#This Row],[Station Code]]="CC"), "Yes", "No")</f>
        <v>Yes</v>
      </c>
    </row>
    <row r="9223" spans="6:14">
      <c r="F9223" s="3">
        <v>44293</v>
      </c>
      <c r="G9223" s="1" t="s">
        <v>49</v>
      </c>
      <c r="H9223" s="1" t="s">
        <v>106</v>
      </c>
      <c r="I9223" s="1">
        <v>3781</v>
      </c>
      <c r="J9223" s="1">
        <f>MONTH(BART_Rides[[#This Row],[Date]])</f>
        <v>4</v>
      </c>
      <c r="K9223" s="1">
        <f>WEEKDAY(BART_Rides[[#This Row],[Date]],2)</f>
        <v>3</v>
      </c>
      <c r="L9223" s="1" t="str">
        <f>LEFT(BART_Rides[[#This Row],[Lines]],1)</f>
        <v>Y</v>
      </c>
      <c r="M9223" s="1" t="str">
        <f>IF(BART_Rides[[#This Row],[FirstLetter]]="Y","Yes","No")</f>
        <v>Yes</v>
      </c>
      <c r="N9223" s="1" t="str">
        <f>IF(OR(BART_Rides[[#This Row],[Station Code]]="EM", BART_Rides[[#This Row],[Station Code]]="MT", BART_Rides[[#This Row],[Station Code]]="PL", BART_Rides[[#This Row],[Station Code]]="CC"), "Yes", "No")</f>
        <v>Yes</v>
      </c>
    </row>
    <row r="9224" spans="6:14">
      <c r="F9224" s="3">
        <v>44294</v>
      </c>
      <c r="G9224" s="1" t="s">
        <v>49</v>
      </c>
      <c r="H9224" s="1" t="s">
        <v>106</v>
      </c>
      <c r="I9224" s="1">
        <v>3848</v>
      </c>
      <c r="J9224" s="1">
        <f>MONTH(BART_Rides[[#This Row],[Date]])</f>
        <v>4</v>
      </c>
      <c r="K9224" s="1">
        <f>WEEKDAY(BART_Rides[[#This Row],[Date]],2)</f>
        <v>4</v>
      </c>
      <c r="L9224" s="1" t="str">
        <f>LEFT(BART_Rides[[#This Row],[Lines]],1)</f>
        <v>Y</v>
      </c>
      <c r="M9224" s="1" t="str">
        <f>IF(BART_Rides[[#This Row],[FirstLetter]]="Y","Yes","No")</f>
        <v>Yes</v>
      </c>
      <c r="N9224" s="1" t="str">
        <f>IF(OR(BART_Rides[[#This Row],[Station Code]]="EM", BART_Rides[[#This Row],[Station Code]]="MT", BART_Rides[[#This Row],[Station Code]]="PL", BART_Rides[[#This Row],[Station Code]]="CC"), "Yes", "No")</f>
        <v>Yes</v>
      </c>
    </row>
    <row r="9225" spans="6:14">
      <c r="F9225" s="3">
        <v>44295</v>
      </c>
      <c r="G9225" s="1" t="s">
        <v>49</v>
      </c>
      <c r="H9225" s="1" t="s">
        <v>106</v>
      </c>
      <c r="I9225" s="1">
        <v>4055</v>
      </c>
      <c r="J9225" s="1">
        <f>MONTH(BART_Rides[[#This Row],[Date]])</f>
        <v>4</v>
      </c>
      <c r="K9225" s="1">
        <f>WEEKDAY(BART_Rides[[#This Row],[Date]],2)</f>
        <v>5</v>
      </c>
      <c r="L9225" s="1" t="str">
        <f>LEFT(BART_Rides[[#This Row],[Lines]],1)</f>
        <v>Y</v>
      </c>
      <c r="M9225" s="1" t="str">
        <f>IF(BART_Rides[[#This Row],[FirstLetter]]="Y","Yes","No")</f>
        <v>Yes</v>
      </c>
      <c r="N9225" s="1" t="str">
        <f>IF(OR(BART_Rides[[#This Row],[Station Code]]="EM", BART_Rides[[#This Row],[Station Code]]="MT", BART_Rides[[#This Row],[Station Code]]="PL", BART_Rides[[#This Row],[Station Code]]="CC"), "Yes", "No")</f>
        <v>Yes</v>
      </c>
    </row>
    <row r="9226" spans="6:14">
      <c r="F9226" s="3">
        <v>44296</v>
      </c>
      <c r="G9226" s="1" t="s">
        <v>49</v>
      </c>
      <c r="H9226" s="1" t="s">
        <v>106</v>
      </c>
      <c r="I9226" s="1">
        <v>2259</v>
      </c>
      <c r="J9226" s="1">
        <f>MONTH(BART_Rides[[#This Row],[Date]])</f>
        <v>4</v>
      </c>
      <c r="K9226" s="1">
        <f>WEEKDAY(BART_Rides[[#This Row],[Date]],2)</f>
        <v>6</v>
      </c>
      <c r="L9226" s="1" t="str">
        <f>LEFT(BART_Rides[[#This Row],[Lines]],1)</f>
        <v>Y</v>
      </c>
      <c r="M9226" s="1" t="str">
        <f>IF(BART_Rides[[#This Row],[FirstLetter]]="Y","Yes","No")</f>
        <v>Yes</v>
      </c>
      <c r="N9226" s="1" t="str">
        <f>IF(OR(BART_Rides[[#This Row],[Station Code]]="EM", BART_Rides[[#This Row],[Station Code]]="MT", BART_Rides[[#This Row],[Station Code]]="PL", BART_Rides[[#This Row],[Station Code]]="CC"), "Yes", "No")</f>
        <v>Yes</v>
      </c>
    </row>
    <row r="9227" spans="6:14">
      <c r="F9227" s="3">
        <v>44297</v>
      </c>
      <c r="G9227" s="1" t="s">
        <v>49</v>
      </c>
      <c r="H9227" s="1" t="s">
        <v>106</v>
      </c>
      <c r="I9227" s="1">
        <v>1637</v>
      </c>
      <c r="J9227" s="1">
        <f>MONTH(BART_Rides[[#This Row],[Date]])</f>
        <v>4</v>
      </c>
      <c r="K9227" s="1">
        <f>WEEKDAY(BART_Rides[[#This Row],[Date]],2)</f>
        <v>7</v>
      </c>
      <c r="L9227" s="1" t="str">
        <f>LEFT(BART_Rides[[#This Row],[Lines]],1)</f>
        <v>Y</v>
      </c>
      <c r="M9227" s="1" t="str">
        <f>IF(BART_Rides[[#This Row],[FirstLetter]]="Y","Yes","No")</f>
        <v>Yes</v>
      </c>
      <c r="N9227" s="1" t="str">
        <f>IF(OR(BART_Rides[[#This Row],[Station Code]]="EM", BART_Rides[[#This Row],[Station Code]]="MT", BART_Rides[[#This Row],[Station Code]]="PL", BART_Rides[[#This Row],[Station Code]]="CC"), "Yes", "No")</f>
        <v>Yes</v>
      </c>
    </row>
    <row r="9228" spans="6:14">
      <c r="F9228" s="3">
        <v>44298</v>
      </c>
      <c r="G9228" s="1" t="s">
        <v>49</v>
      </c>
      <c r="H9228" s="1" t="s">
        <v>106</v>
      </c>
      <c r="I9228" s="1">
        <v>3620</v>
      </c>
      <c r="J9228" s="1">
        <f>MONTH(BART_Rides[[#This Row],[Date]])</f>
        <v>4</v>
      </c>
      <c r="K9228" s="1">
        <f>WEEKDAY(BART_Rides[[#This Row],[Date]],2)</f>
        <v>1</v>
      </c>
      <c r="L9228" s="1" t="str">
        <f>LEFT(BART_Rides[[#This Row],[Lines]],1)</f>
        <v>Y</v>
      </c>
      <c r="M9228" s="1" t="str">
        <f>IF(BART_Rides[[#This Row],[FirstLetter]]="Y","Yes","No")</f>
        <v>Yes</v>
      </c>
      <c r="N9228" s="1" t="str">
        <f>IF(OR(BART_Rides[[#This Row],[Station Code]]="EM", BART_Rides[[#This Row],[Station Code]]="MT", BART_Rides[[#This Row],[Station Code]]="PL", BART_Rides[[#This Row],[Station Code]]="CC"), "Yes", "No")</f>
        <v>Yes</v>
      </c>
    </row>
    <row r="9229" spans="6:14">
      <c r="F9229" s="3">
        <v>44299</v>
      </c>
      <c r="G9229" s="1" t="s">
        <v>49</v>
      </c>
      <c r="H9229" s="1" t="s">
        <v>106</v>
      </c>
      <c r="I9229" s="1">
        <v>3812</v>
      </c>
      <c r="J9229" s="1">
        <f>MONTH(BART_Rides[[#This Row],[Date]])</f>
        <v>4</v>
      </c>
      <c r="K9229" s="1">
        <f>WEEKDAY(BART_Rides[[#This Row],[Date]],2)</f>
        <v>2</v>
      </c>
      <c r="L9229" s="1" t="str">
        <f>LEFT(BART_Rides[[#This Row],[Lines]],1)</f>
        <v>Y</v>
      </c>
      <c r="M9229" s="1" t="str">
        <f>IF(BART_Rides[[#This Row],[FirstLetter]]="Y","Yes","No")</f>
        <v>Yes</v>
      </c>
      <c r="N9229" s="1" t="str">
        <f>IF(OR(BART_Rides[[#This Row],[Station Code]]="EM", BART_Rides[[#This Row],[Station Code]]="MT", BART_Rides[[#This Row],[Station Code]]="PL", BART_Rides[[#This Row],[Station Code]]="CC"), "Yes", "No")</f>
        <v>Yes</v>
      </c>
    </row>
    <row r="9230" spans="6:14">
      <c r="F9230" s="3">
        <v>44300</v>
      </c>
      <c r="G9230" s="1" t="s">
        <v>49</v>
      </c>
      <c r="H9230" s="1" t="s">
        <v>106</v>
      </c>
      <c r="I9230" s="1">
        <v>4026</v>
      </c>
      <c r="J9230" s="1">
        <f>MONTH(BART_Rides[[#This Row],[Date]])</f>
        <v>4</v>
      </c>
      <c r="K9230" s="1">
        <f>WEEKDAY(BART_Rides[[#This Row],[Date]],2)</f>
        <v>3</v>
      </c>
      <c r="L9230" s="1" t="str">
        <f>LEFT(BART_Rides[[#This Row],[Lines]],1)</f>
        <v>Y</v>
      </c>
      <c r="M9230" s="1" t="str">
        <f>IF(BART_Rides[[#This Row],[FirstLetter]]="Y","Yes","No")</f>
        <v>Yes</v>
      </c>
      <c r="N9230" s="1" t="str">
        <f>IF(OR(BART_Rides[[#This Row],[Station Code]]="EM", BART_Rides[[#This Row],[Station Code]]="MT", BART_Rides[[#This Row],[Station Code]]="PL", BART_Rides[[#This Row],[Station Code]]="CC"), "Yes", "No")</f>
        <v>Yes</v>
      </c>
    </row>
    <row r="9231" spans="6:14">
      <c r="F9231" s="3">
        <v>44301</v>
      </c>
      <c r="G9231" s="1" t="s">
        <v>49</v>
      </c>
      <c r="H9231" s="1" t="s">
        <v>106</v>
      </c>
      <c r="I9231" s="1">
        <v>3900</v>
      </c>
      <c r="J9231" s="1">
        <f>MONTH(BART_Rides[[#This Row],[Date]])</f>
        <v>4</v>
      </c>
      <c r="K9231" s="1">
        <f>WEEKDAY(BART_Rides[[#This Row],[Date]],2)</f>
        <v>4</v>
      </c>
      <c r="L9231" s="1" t="str">
        <f>LEFT(BART_Rides[[#This Row],[Lines]],1)</f>
        <v>Y</v>
      </c>
      <c r="M9231" s="1" t="str">
        <f>IF(BART_Rides[[#This Row],[FirstLetter]]="Y","Yes","No")</f>
        <v>Yes</v>
      </c>
      <c r="N9231" s="1" t="str">
        <f>IF(OR(BART_Rides[[#This Row],[Station Code]]="EM", BART_Rides[[#This Row],[Station Code]]="MT", BART_Rides[[#This Row],[Station Code]]="PL", BART_Rides[[#This Row],[Station Code]]="CC"), "Yes", "No")</f>
        <v>Yes</v>
      </c>
    </row>
    <row r="9232" spans="6:14">
      <c r="F9232" s="3">
        <v>44302</v>
      </c>
      <c r="G9232" s="1" t="s">
        <v>49</v>
      </c>
      <c r="H9232" s="1" t="s">
        <v>106</v>
      </c>
      <c r="I9232" s="1">
        <v>3782</v>
      </c>
      <c r="J9232" s="1">
        <f>MONTH(BART_Rides[[#This Row],[Date]])</f>
        <v>4</v>
      </c>
      <c r="K9232" s="1">
        <f>WEEKDAY(BART_Rides[[#This Row],[Date]],2)</f>
        <v>5</v>
      </c>
      <c r="L9232" s="1" t="str">
        <f>LEFT(BART_Rides[[#This Row],[Lines]],1)</f>
        <v>Y</v>
      </c>
      <c r="M9232" s="1" t="str">
        <f>IF(BART_Rides[[#This Row],[FirstLetter]]="Y","Yes","No")</f>
        <v>Yes</v>
      </c>
      <c r="N9232" s="1" t="str">
        <f>IF(OR(BART_Rides[[#This Row],[Station Code]]="EM", BART_Rides[[#This Row],[Station Code]]="MT", BART_Rides[[#This Row],[Station Code]]="PL", BART_Rides[[#This Row],[Station Code]]="CC"), "Yes", "No")</f>
        <v>Yes</v>
      </c>
    </row>
    <row r="9233" spans="6:14">
      <c r="F9233" s="3">
        <v>44303</v>
      </c>
      <c r="G9233" s="1" t="s">
        <v>49</v>
      </c>
      <c r="H9233" s="1" t="s">
        <v>106</v>
      </c>
      <c r="I9233" s="1">
        <v>2016</v>
      </c>
      <c r="J9233" s="1">
        <f>MONTH(BART_Rides[[#This Row],[Date]])</f>
        <v>4</v>
      </c>
      <c r="K9233" s="1">
        <f>WEEKDAY(BART_Rides[[#This Row],[Date]],2)</f>
        <v>6</v>
      </c>
      <c r="L9233" s="1" t="str">
        <f>LEFT(BART_Rides[[#This Row],[Lines]],1)</f>
        <v>Y</v>
      </c>
      <c r="M9233" s="1" t="str">
        <f>IF(BART_Rides[[#This Row],[FirstLetter]]="Y","Yes","No")</f>
        <v>Yes</v>
      </c>
      <c r="N9233" s="1" t="str">
        <f>IF(OR(BART_Rides[[#This Row],[Station Code]]="EM", BART_Rides[[#This Row],[Station Code]]="MT", BART_Rides[[#This Row],[Station Code]]="PL", BART_Rides[[#This Row],[Station Code]]="CC"), "Yes", "No")</f>
        <v>Yes</v>
      </c>
    </row>
    <row r="9234" spans="6:14">
      <c r="F9234" s="3">
        <v>44304</v>
      </c>
      <c r="G9234" s="1" t="s">
        <v>49</v>
      </c>
      <c r="H9234" s="1" t="s">
        <v>106</v>
      </c>
      <c r="I9234" s="1">
        <v>1377</v>
      </c>
      <c r="J9234" s="1">
        <f>MONTH(BART_Rides[[#This Row],[Date]])</f>
        <v>4</v>
      </c>
      <c r="K9234" s="1">
        <f>WEEKDAY(BART_Rides[[#This Row],[Date]],2)</f>
        <v>7</v>
      </c>
      <c r="L9234" s="1" t="str">
        <f>LEFT(BART_Rides[[#This Row],[Lines]],1)</f>
        <v>Y</v>
      </c>
      <c r="M9234" s="1" t="str">
        <f>IF(BART_Rides[[#This Row],[FirstLetter]]="Y","Yes","No")</f>
        <v>Yes</v>
      </c>
      <c r="N9234" s="1" t="str">
        <f>IF(OR(BART_Rides[[#This Row],[Station Code]]="EM", BART_Rides[[#This Row],[Station Code]]="MT", BART_Rides[[#This Row],[Station Code]]="PL", BART_Rides[[#This Row],[Station Code]]="CC"), "Yes", "No")</f>
        <v>Yes</v>
      </c>
    </row>
    <row r="9235" spans="6:14">
      <c r="F9235" s="3">
        <v>44305</v>
      </c>
      <c r="G9235" s="1" t="s">
        <v>49</v>
      </c>
      <c r="H9235" s="1" t="s">
        <v>106</v>
      </c>
      <c r="I9235" s="1">
        <v>3511</v>
      </c>
      <c r="J9235" s="1">
        <f>MONTH(BART_Rides[[#This Row],[Date]])</f>
        <v>4</v>
      </c>
      <c r="K9235" s="1">
        <f>WEEKDAY(BART_Rides[[#This Row],[Date]],2)</f>
        <v>1</v>
      </c>
      <c r="L9235" s="1" t="str">
        <f>LEFT(BART_Rides[[#This Row],[Lines]],1)</f>
        <v>Y</v>
      </c>
      <c r="M9235" s="1" t="str">
        <f>IF(BART_Rides[[#This Row],[FirstLetter]]="Y","Yes","No")</f>
        <v>Yes</v>
      </c>
      <c r="N9235" s="1" t="str">
        <f>IF(OR(BART_Rides[[#This Row],[Station Code]]="EM", BART_Rides[[#This Row],[Station Code]]="MT", BART_Rides[[#This Row],[Station Code]]="PL", BART_Rides[[#This Row],[Station Code]]="CC"), "Yes", "No")</f>
        <v>Yes</v>
      </c>
    </row>
    <row r="9236" spans="6:14">
      <c r="F9236" s="3">
        <v>44306</v>
      </c>
      <c r="G9236" s="1" t="s">
        <v>49</v>
      </c>
      <c r="H9236" s="1" t="s">
        <v>106</v>
      </c>
      <c r="I9236" s="1">
        <v>3849</v>
      </c>
      <c r="J9236" s="1">
        <f>MONTH(BART_Rides[[#This Row],[Date]])</f>
        <v>4</v>
      </c>
      <c r="K9236" s="1">
        <f>WEEKDAY(BART_Rides[[#This Row],[Date]],2)</f>
        <v>2</v>
      </c>
      <c r="L9236" s="1" t="str">
        <f>LEFT(BART_Rides[[#This Row],[Lines]],1)</f>
        <v>Y</v>
      </c>
      <c r="M9236" s="1" t="str">
        <f>IF(BART_Rides[[#This Row],[FirstLetter]]="Y","Yes","No")</f>
        <v>Yes</v>
      </c>
      <c r="N9236" s="1" t="str">
        <f>IF(OR(BART_Rides[[#This Row],[Station Code]]="EM", BART_Rides[[#This Row],[Station Code]]="MT", BART_Rides[[#This Row],[Station Code]]="PL", BART_Rides[[#This Row],[Station Code]]="CC"), "Yes", "No")</f>
        <v>Yes</v>
      </c>
    </row>
    <row r="9237" spans="6:14">
      <c r="F9237" s="3">
        <v>44307</v>
      </c>
      <c r="G9237" s="1" t="s">
        <v>49</v>
      </c>
      <c r="H9237" s="1" t="s">
        <v>106</v>
      </c>
      <c r="I9237" s="1">
        <v>3769</v>
      </c>
      <c r="J9237" s="1">
        <f>MONTH(BART_Rides[[#This Row],[Date]])</f>
        <v>4</v>
      </c>
      <c r="K9237" s="1">
        <f>WEEKDAY(BART_Rides[[#This Row],[Date]],2)</f>
        <v>3</v>
      </c>
      <c r="L9237" s="1" t="str">
        <f>LEFT(BART_Rides[[#This Row],[Lines]],1)</f>
        <v>Y</v>
      </c>
      <c r="M9237" s="1" t="str">
        <f>IF(BART_Rides[[#This Row],[FirstLetter]]="Y","Yes","No")</f>
        <v>Yes</v>
      </c>
      <c r="N9237" s="1" t="str">
        <f>IF(OR(BART_Rides[[#This Row],[Station Code]]="EM", BART_Rides[[#This Row],[Station Code]]="MT", BART_Rides[[#This Row],[Station Code]]="PL", BART_Rides[[#This Row],[Station Code]]="CC"), "Yes", "No")</f>
        <v>Yes</v>
      </c>
    </row>
    <row r="9238" spans="6:14">
      <c r="F9238" s="3">
        <v>44308</v>
      </c>
      <c r="G9238" s="1" t="s">
        <v>49</v>
      </c>
      <c r="H9238" s="1" t="s">
        <v>106</v>
      </c>
      <c r="I9238" s="1">
        <v>3994</v>
      </c>
      <c r="J9238" s="1">
        <f>MONTH(BART_Rides[[#This Row],[Date]])</f>
        <v>4</v>
      </c>
      <c r="K9238" s="1">
        <f>WEEKDAY(BART_Rides[[#This Row],[Date]],2)</f>
        <v>4</v>
      </c>
      <c r="L9238" s="1" t="str">
        <f>LEFT(BART_Rides[[#This Row],[Lines]],1)</f>
        <v>Y</v>
      </c>
      <c r="M9238" s="1" t="str">
        <f>IF(BART_Rides[[#This Row],[FirstLetter]]="Y","Yes","No")</f>
        <v>Yes</v>
      </c>
      <c r="N9238" s="1" t="str">
        <f>IF(OR(BART_Rides[[#This Row],[Station Code]]="EM", BART_Rides[[#This Row],[Station Code]]="MT", BART_Rides[[#This Row],[Station Code]]="PL", BART_Rides[[#This Row],[Station Code]]="CC"), "Yes", "No")</f>
        <v>Yes</v>
      </c>
    </row>
    <row r="9239" spans="6:14">
      <c r="F9239" s="3">
        <v>44309</v>
      </c>
      <c r="G9239" s="1" t="s">
        <v>49</v>
      </c>
      <c r="H9239" s="1" t="s">
        <v>106</v>
      </c>
      <c r="I9239" s="1">
        <v>4084</v>
      </c>
      <c r="J9239" s="1">
        <f>MONTH(BART_Rides[[#This Row],[Date]])</f>
        <v>4</v>
      </c>
      <c r="K9239" s="1">
        <f>WEEKDAY(BART_Rides[[#This Row],[Date]],2)</f>
        <v>5</v>
      </c>
      <c r="L9239" s="1" t="str">
        <f>LEFT(BART_Rides[[#This Row],[Lines]],1)</f>
        <v>Y</v>
      </c>
      <c r="M9239" s="1" t="str">
        <f>IF(BART_Rides[[#This Row],[FirstLetter]]="Y","Yes","No")</f>
        <v>Yes</v>
      </c>
      <c r="N9239" s="1" t="str">
        <f>IF(OR(BART_Rides[[#This Row],[Station Code]]="EM", BART_Rides[[#This Row],[Station Code]]="MT", BART_Rides[[#This Row],[Station Code]]="PL", BART_Rides[[#This Row],[Station Code]]="CC"), "Yes", "No")</f>
        <v>Yes</v>
      </c>
    </row>
    <row r="9240" spans="6:14">
      <c r="F9240" s="3">
        <v>44310</v>
      </c>
      <c r="G9240" s="1" t="s">
        <v>49</v>
      </c>
      <c r="H9240" s="1" t="s">
        <v>106</v>
      </c>
      <c r="I9240" s="1">
        <v>2143</v>
      </c>
      <c r="J9240" s="1">
        <f>MONTH(BART_Rides[[#This Row],[Date]])</f>
        <v>4</v>
      </c>
      <c r="K9240" s="1">
        <f>WEEKDAY(BART_Rides[[#This Row],[Date]],2)</f>
        <v>6</v>
      </c>
      <c r="L9240" s="1" t="str">
        <f>LEFT(BART_Rides[[#This Row],[Lines]],1)</f>
        <v>Y</v>
      </c>
      <c r="M9240" s="1" t="str">
        <f>IF(BART_Rides[[#This Row],[FirstLetter]]="Y","Yes","No")</f>
        <v>Yes</v>
      </c>
      <c r="N9240" s="1" t="str">
        <f>IF(OR(BART_Rides[[#This Row],[Station Code]]="EM", BART_Rides[[#This Row],[Station Code]]="MT", BART_Rides[[#This Row],[Station Code]]="PL", BART_Rides[[#This Row],[Station Code]]="CC"), "Yes", "No")</f>
        <v>Yes</v>
      </c>
    </row>
    <row r="9241" spans="6:14">
      <c r="F9241" s="3">
        <v>44311</v>
      </c>
      <c r="G9241" s="1" t="s">
        <v>49</v>
      </c>
      <c r="H9241" s="1" t="s">
        <v>106</v>
      </c>
      <c r="I9241" s="1">
        <v>1232</v>
      </c>
      <c r="J9241" s="1">
        <f>MONTH(BART_Rides[[#This Row],[Date]])</f>
        <v>4</v>
      </c>
      <c r="K9241" s="1">
        <f>WEEKDAY(BART_Rides[[#This Row],[Date]],2)</f>
        <v>7</v>
      </c>
      <c r="L9241" s="1" t="str">
        <f>LEFT(BART_Rides[[#This Row],[Lines]],1)</f>
        <v>Y</v>
      </c>
      <c r="M9241" s="1" t="str">
        <f>IF(BART_Rides[[#This Row],[FirstLetter]]="Y","Yes","No")</f>
        <v>Yes</v>
      </c>
      <c r="N9241" s="1" t="str">
        <f>IF(OR(BART_Rides[[#This Row],[Station Code]]="EM", BART_Rides[[#This Row],[Station Code]]="MT", BART_Rides[[#This Row],[Station Code]]="PL", BART_Rides[[#This Row],[Station Code]]="CC"), "Yes", "No")</f>
        <v>Yes</v>
      </c>
    </row>
    <row r="9242" spans="6:14">
      <c r="F9242" s="3">
        <v>44312</v>
      </c>
      <c r="G9242" s="1" t="s">
        <v>49</v>
      </c>
      <c r="H9242" s="1" t="s">
        <v>106</v>
      </c>
      <c r="I9242" s="1">
        <v>3804</v>
      </c>
      <c r="J9242" s="1">
        <f>MONTH(BART_Rides[[#This Row],[Date]])</f>
        <v>4</v>
      </c>
      <c r="K9242" s="1">
        <f>WEEKDAY(BART_Rides[[#This Row],[Date]],2)</f>
        <v>1</v>
      </c>
      <c r="L9242" s="1" t="str">
        <f>LEFT(BART_Rides[[#This Row],[Lines]],1)</f>
        <v>Y</v>
      </c>
      <c r="M9242" s="1" t="str">
        <f>IF(BART_Rides[[#This Row],[FirstLetter]]="Y","Yes","No")</f>
        <v>Yes</v>
      </c>
      <c r="N9242" s="1" t="str">
        <f>IF(OR(BART_Rides[[#This Row],[Station Code]]="EM", BART_Rides[[#This Row],[Station Code]]="MT", BART_Rides[[#This Row],[Station Code]]="PL", BART_Rides[[#This Row],[Station Code]]="CC"), "Yes", "No")</f>
        <v>Yes</v>
      </c>
    </row>
    <row r="9243" spans="6:14">
      <c r="F9243" s="3">
        <v>44313</v>
      </c>
      <c r="G9243" s="1" t="s">
        <v>49</v>
      </c>
      <c r="H9243" s="1" t="s">
        <v>106</v>
      </c>
      <c r="I9243" s="1">
        <v>4112</v>
      </c>
      <c r="J9243" s="1">
        <f>MONTH(BART_Rides[[#This Row],[Date]])</f>
        <v>4</v>
      </c>
      <c r="K9243" s="1">
        <f>WEEKDAY(BART_Rides[[#This Row],[Date]],2)</f>
        <v>2</v>
      </c>
      <c r="L9243" s="1" t="str">
        <f>LEFT(BART_Rides[[#This Row],[Lines]],1)</f>
        <v>Y</v>
      </c>
      <c r="M9243" s="1" t="str">
        <f>IF(BART_Rides[[#This Row],[FirstLetter]]="Y","Yes","No")</f>
        <v>Yes</v>
      </c>
      <c r="N9243" s="1" t="str">
        <f>IF(OR(BART_Rides[[#This Row],[Station Code]]="EM", BART_Rides[[#This Row],[Station Code]]="MT", BART_Rides[[#This Row],[Station Code]]="PL", BART_Rides[[#This Row],[Station Code]]="CC"), "Yes", "No")</f>
        <v>Yes</v>
      </c>
    </row>
    <row r="9244" spans="6:14">
      <c r="F9244" s="3">
        <v>44314</v>
      </c>
      <c r="G9244" s="1" t="s">
        <v>49</v>
      </c>
      <c r="H9244" s="1" t="s">
        <v>106</v>
      </c>
      <c r="I9244" s="1">
        <v>4073</v>
      </c>
      <c r="J9244" s="1">
        <f>MONTH(BART_Rides[[#This Row],[Date]])</f>
        <v>4</v>
      </c>
      <c r="K9244" s="1">
        <f>WEEKDAY(BART_Rides[[#This Row],[Date]],2)</f>
        <v>3</v>
      </c>
      <c r="L9244" s="1" t="str">
        <f>LEFT(BART_Rides[[#This Row],[Lines]],1)</f>
        <v>Y</v>
      </c>
      <c r="M9244" s="1" t="str">
        <f>IF(BART_Rides[[#This Row],[FirstLetter]]="Y","Yes","No")</f>
        <v>Yes</v>
      </c>
      <c r="N9244" s="1" t="str">
        <f>IF(OR(BART_Rides[[#This Row],[Station Code]]="EM", BART_Rides[[#This Row],[Station Code]]="MT", BART_Rides[[#This Row],[Station Code]]="PL", BART_Rides[[#This Row],[Station Code]]="CC"), "Yes", "No")</f>
        <v>Yes</v>
      </c>
    </row>
    <row r="9245" spans="6:14">
      <c r="F9245" s="3">
        <v>44315</v>
      </c>
      <c r="G9245" s="1" t="s">
        <v>49</v>
      </c>
      <c r="H9245" s="1" t="s">
        <v>106</v>
      </c>
      <c r="I9245" s="1">
        <v>3894</v>
      </c>
      <c r="J9245" s="1">
        <f>MONTH(BART_Rides[[#This Row],[Date]])</f>
        <v>4</v>
      </c>
      <c r="K9245" s="1">
        <f>WEEKDAY(BART_Rides[[#This Row],[Date]],2)</f>
        <v>4</v>
      </c>
      <c r="L9245" s="1" t="str">
        <f>LEFT(BART_Rides[[#This Row],[Lines]],1)</f>
        <v>Y</v>
      </c>
      <c r="M9245" s="1" t="str">
        <f>IF(BART_Rides[[#This Row],[FirstLetter]]="Y","Yes","No")</f>
        <v>Yes</v>
      </c>
      <c r="N9245" s="1" t="str">
        <f>IF(OR(BART_Rides[[#This Row],[Station Code]]="EM", BART_Rides[[#This Row],[Station Code]]="MT", BART_Rides[[#This Row],[Station Code]]="PL", BART_Rides[[#This Row],[Station Code]]="CC"), "Yes", "No")</f>
        <v>Yes</v>
      </c>
    </row>
    <row r="9246" spans="6:14">
      <c r="F9246" s="3">
        <v>44316</v>
      </c>
      <c r="G9246" s="1" t="s">
        <v>49</v>
      </c>
      <c r="H9246" s="1" t="s">
        <v>106</v>
      </c>
      <c r="I9246" s="1">
        <v>3901</v>
      </c>
      <c r="J9246" s="1">
        <f>MONTH(BART_Rides[[#This Row],[Date]])</f>
        <v>4</v>
      </c>
      <c r="K9246" s="1">
        <f>WEEKDAY(BART_Rides[[#This Row],[Date]],2)</f>
        <v>5</v>
      </c>
      <c r="L9246" s="1" t="str">
        <f>LEFT(BART_Rides[[#This Row],[Lines]],1)</f>
        <v>Y</v>
      </c>
      <c r="M9246" s="1" t="str">
        <f>IF(BART_Rides[[#This Row],[FirstLetter]]="Y","Yes","No")</f>
        <v>Yes</v>
      </c>
      <c r="N9246" s="1" t="str">
        <f>IF(OR(BART_Rides[[#This Row],[Station Code]]="EM", BART_Rides[[#This Row],[Station Code]]="MT", BART_Rides[[#This Row],[Station Code]]="PL", BART_Rides[[#This Row],[Station Code]]="CC"), "Yes", "No")</f>
        <v>Yes</v>
      </c>
    </row>
    <row r="9247" spans="6:14">
      <c r="F9247" s="3">
        <v>44317</v>
      </c>
      <c r="G9247" s="1" t="s">
        <v>49</v>
      </c>
      <c r="H9247" s="1" t="s">
        <v>106</v>
      </c>
      <c r="I9247" s="1">
        <v>2598</v>
      </c>
      <c r="J9247" s="1">
        <f>MONTH(BART_Rides[[#This Row],[Date]])</f>
        <v>5</v>
      </c>
      <c r="K9247" s="1">
        <f>WEEKDAY(BART_Rides[[#This Row],[Date]],2)</f>
        <v>6</v>
      </c>
      <c r="L9247" s="1" t="str">
        <f>LEFT(BART_Rides[[#This Row],[Lines]],1)</f>
        <v>Y</v>
      </c>
      <c r="M9247" s="1" t="str">
        <f>IF(BART_Rides[[#This Row],[FirstLetter]]="Y","Yes","No")</f>
        <v>Yes</v>
      </c>
      <c r="N9247" s="1" t="str">
        <f>IF(OR(BART_Rides[[#This Row],[Station Code]]="EM", BART_Rides[[#This Row],[Station Code]]="MT", BART_Rides[[#This Row],[Station Code]]="PL", BART_Rides[[#This Row],[Station Code]]="CC"), "Yes", "No")</f>
        <v>Yes</v>
      </c>
    </row>
    <row r="9248" spans="6:14">
      <c r="F9248" s="3">
        <v>44318</v>
      </c>
      <c r="G9248" s="1" t="s">
        <v>49</v>
      </c>
      <c r="H9248" s="1" t="s">
        <v>106</v>
      </c>
      <c r="I9248" s="1">
        <v>1378</v>
      </c>
      <c r="J9248" s="1">
        <f>MONTH(BART_Rides[[#This Row],[Date]])</f>
        <v>5</v>
      </c>
      <c r="K9248" s="1">
        <f>WEEKDAY(BART_Rides[[#This Row],[Date]],2)</f>
        <v>7</v>
      </c>
      <c r="L9248" s="1" t="str">
        <f>LEFT(BART_Rides[[#This Row],[Lines]],1)</f>
        <v>Y</v>
      </c>
      <c r="M9248" s="1" t="str">
        <f>IF(BART_Rides[[#This Row],[FirstLetter]]="Y","Yes","No")</f>
        <v>Yes</v>
      </c>
      <c r="N9248" s="1" t="str">
        <f>IF(OR(BART_Rides[[#This Row],[Station Code]]="EM", BART_Rides[[#This Row],[Station Code]]="MT", BART_Rides[[#This Row],[Station Code]]="PL", BART_Rides[[#This Row],[Station Code]]="CC"), "Yes", "No")</f>
        <v>Yes</v>
      </c>
    </row>
    <row r="9249" spans="6:14">
      <c r="F9249" s="3">
        <v>44319</v>
      </c>
      <c r="G9249" s="1" t="s">
        <v>49</v>
      </c>
      <c r="H9249" s="1" t="s">
        <v>106</v>
      </c>
      <c r="I9249" s="1">
        <v>3820</v>
      </c>
      <c r="J9249" s="1">
        <f>MONTH(BART_Rides[[#This Row],[Date]])</f>
        <v>5</v>
      </c>
      <c r="K9249" s="1">
        <f>WEEKDAY(BART_Rides[[#This Row],[Date]],2)</f>
        <v>1</v>
      </c>
      <c r="L9249" s="1" t="str">
        <f>LEFT(BART_Rides[[#This Row],[Lines]],1)</f>
        <v>Y</v>
      </c>
      <c r="M9249" s="1" t="str">
        <f>IF(BART_Rides[[#This Row],[FirstLetter]]="Y","Yes","No")</f>
        <v>Yes</v>
      </c>
      <c r="N9249" s="1" t="str">
        <f>IF(OR(BART_Rides[[#This Row],[Station Code]]="EM", BART_Rides[[#This Row],[Station Code]]="MT", BART_Rides[[#This Row],[Station Code]]="PL", BART_Rides[[#This Row],[Station Code]]="CC"), "Yes", "No")</f>
        <v>Yes</v>
      </c>
    </row>
    <row r="9250" spans="6:14">
      <c r="F9250" s="3">
        <v>44320</v>
      </c>
      <c r="G9250" s="1" t="s">
        <v>49</v>
      </c>
      <c r="H9250" s="1" t="s">
        <v>106</v>
      </c>
      <c r="I9250" s="1">
        <v>4144</v>
      </c>
      <c r="J9250" s="1">
        <f>MONTH(BART_Rides[[#This Row],[Date]])</f>
        <v>5</v>
      </c>
      <c r="K9250" s="1">
        <f>WEEKDAY(BART_Rides[[#This Row],[Date]],2)</f>
        <v>2</v>
      </c>
      <c r="L9250" s="1" t="str">
        <f>LEFT(BART_Rides[[#This Row],[Lines]],1)</f>
        <v>Y</v>
      </c>
      <c r="M9250" s="1" t="str">
        <f>IF(BART_Rides[[#This Row],[FirstLetter]]="Y","Yes","No")</f>
        <v>Yes</v>
      </c>
      <c r="N9250" s="1" t="str">
        <f>IF(OR(BART_Rides[[#This Row],[Station Code]]="EM", BART_Rides[[#This Row],[Station Code]]="MT", BART_Rides[[#This Row],[Station Code]]="PL", BART_Rides[[#This Row],[Station Code]]="CC"), "Yes", "No")</f>
        <v>Yes</v>
      </c>
    </row>
    <row r="9251" spans="6:14">
      <c r="F9251" s="3">
        <v>44321</v>
      </c>
      <c r="G9251" s="1" t="s">
        <v>49</v>
      </c>
      <c r="H9251" s="1" t="s">
        <v>106</v>
      </c>
      <c r="I9251" s="1">
        <v>4082</v>
      </c>
      <c r="J9251" s="1">
        <f>MONTH(BART_Rides[[#This Row],[Date]])</f>
        <v>5</v>
      </c>
      <c r="K9251" s="1">
        <f>WEEKDAY(BART_Rides[[#This Row],[Date]],2)</f>
        <v>3</v>
      </c>
      <c r="L9251" s="1" t="str">
        <f>LEFT(BART_Rides[[#This Row],[Lines]],1)</f>
        <v>Y</v>
      </c>
      <c r="M9251" s="1" t="str">
        <f>IF(BART_Rides[[#This Row],[FirstLetter]]="Y","Yes","No")</f>
        <v>Yes</v>
      </c>
      <c r="N9251" s="1" t="str">
        <f>IF(OR(BART_Rides[[#This Row],[Station Code]]="EM", BART_Rides[[#This Row],[Station Code]]="MT", BART_Rides[[#This Row],[Station Code]]="PL", BART_Rides[[#This Row],[Station Code]]="CC"), "Yes", "No")</f>
        <v>Yes</v>
      </c>
    </row>
    <row r="9252" spans="6:14">
      <c r="F9252" s="3">
        <v>44322</v>
      </c>
      <c r="G9252" s="1" t="s">
        <v>49</v>
      </c>
      <c r="H9252" s="1" t="s">
        <v>106</v>
      </c>
      <c r="I9252" s="1">
        <v>4263</v>
      </c>
      <c r="J9252" s="1">
        <f>MONTH(BART_Rides[[#This Row],[Date]])</f>
        <v>5</v>
      </c>
      <c r="K9252" s="1">
        <f>WEEKDAY(BART_Rides[[#This Row],[Date]],2)</f>
        <v>4</v>
      </c>
      <c r="L9252" s="1" t="str">
        <f>LEFT(BART_Rides[[#This Row],[Lines]],1)</f>
        <v>Y</v>
      </c>
      <c r="M9252" s="1" t="str">
        <f>IF(BART_Rides[[#This Row],[FirstLetter]]="Y","Yes","No")</f>
        <v>Yes</v>
      </c>
      <c r="N9252" s="1" t="str">
        <f>IF(OR(BART_Rides[[#This Row],[Station Code]]="EM", BART_Rides[[#This Row],[Station Code]]="MT", BART_Rides[[#This Row],[Station Code]]="PL", BART_Rides[[#This Row],[Station Code]]="CC"), "Yes", "No")</f>
        <v>Yes</v>
      </c>
    </row>
    <row r="9253" spans="6:14">
      <c r="F9253" s="3">
        <v>44323</v>
      </c>
      <c r="G9253" s="1" t="s">
        <v>49</v>
      </c>
      <c r="H9253" s="1" t="s">
        <v>106</v>
      </c>
      <c r="I9253" s="1">
        <v>4394</v>
      </c>
      <c r="J9253" s="1">
        <f>MONTH(BART_Rides[[#This Row],[Date]])</f>
        <v>5</v>
      </c>
      <c r="K9253" s="1">
        <f>WEEKDAY(BART_Rides[[#This Row],[Date]],2)</f>
        <v>5</v>
      </c>
      <c r="L9253" s="1" t="str">
        <f>LEFT(BART_Rides[[#This Row],[Lines]],1)</f>
        <v>Y</v>
      </c>
      <c r="M9253" s="1" t="str">
        <f>IF(BART_Rides[[#This Row],[FirstLetter]]="Y","Yes","No")</f>
        <v>Yes</v>
      </c>
      <c r="N9253" s="1" t="str">
        <f>IF(OR(BART_Rides[[#This Row],[Station Code]]="EM", BART_Rides[[#This Row],[Station Code]]="MT", BART_Rides[[#This Row],[Station Code]]="PL", BART_Rides[[#This Row],[Station Code]]="CC"), "Yes", "No")</f>
        <v>Yes</v>
      </c>
    </row>
    <row r="9254" spans="6:14">
      <c r="F9254" s="3">
        <v>44324</v>
      </c>
      <c r="G9254" s="1" t="s">
        <v>49</v>
      </c>
      <c r="H9254" s="1" t="s">
        <v>106</v>
      </c>
      <c r="I9254" s="1">
        <v>2957</v>
      </c>
      <c r="J9254" s="1">
        <f>MONTH(BART_Rides[[#This Row],[Date]])</f>
        <v>5</v>
      </c>
      <c r="K9254" s="1">
        <f>WEEKDAY(BART_Rides[[#This Row],[Date]],2)</f>
        <v>6</v>
      </c>
      <c r="L9254" s="1" t="str">
        <f>LEFT(BART_Rides[[#This Row],[Lines]],1)</f>
        <v>Y</v>
      </c>
      <c r="M9254" s="1" t="str">
        <f>IF(BART_Rides[[#This Row],[FirstLetter]]="Y","Yes","No")</f>
        <v>Yes</v>
      </c>
      <c r="N9254" s="1" t="str">
        <f>IF(OR(BART_Rides[[#This Row],[Station Code]]="EM", BART_Rides[[#This Row],[Station Code]]="MT", BART_Rides[[#This Row],[Station Code]]="PL", BART_Rides[[#This Row],[Station Code]]="CC"), "Yes", "No")</f>
        <v>Yes</v>
      </c>
    </row>
    <row r="9255" spans="6:14">
      <c r="F9255" s="3">
        <v>44325</v>
      </c>
      <c r="G9255" s="1" t="s">
        <v>49</v>
      </c>
      <c r="H9255" s="1" t="s">
        <v>106</v>
      </c>
      <c r="I9255" s="1">
        <v>1898</v>
      </c>
      <c r="J9255" s="1">
        <f>MONTH(BART_Rides[[#This Row],[Date]])</f>
        <v>5</v>
      </c>
      <c r="K9255" s="1">
        <f>WEEKDAY(BART_Rides[[#This Row],[Date]],2)</f>
        <v>7</v>
      </c>
      <c r="L9255" s="1" t="str">
        <f>LEFT(BART_Rides[[#This Row],[Lines]],1)</f>
        <v>Y</v>
      </c>
      <c r="M9255" s="1" t="str">
        <f>IF(BART_Rides[[#This Row],[FirstLetter]]="Y","Yes","No")</f>
        <v>Yes</v>
      </c>
      <c r="N9255" s="1" t="str">
        <f>IF(OR(BART_Rides[[#This Row],[Station Code]]="EM", BART_Rides[[#This Row],[Station Code]]="MT", BART_Rides[[#This Row],[Station Code]]="PL", BART_Rides[[#This Row],[Station Code]]="CC"), "Yes", "No")</f>
        <v>Yes</v>
      </c>
    </row>
    <row r="9256" spans="6:14">
      <c r="F9256" s="3">
        <v>44326</v>
      </c>
      <c r="G9256" s="1" t="s">
        <v>49</v>
      </c>
      <c r="H9256" s="1" t="s">
        <v>106</v>
      </c>
      <c r="I9256" s="1">
        <v>4280</v>
      </c>
      <c r="J9256" s="1">
        <f>MONTH(BART_Rides[[#This Row],[Date]])</f>
        <v>5</v>
      </c>
      <c r="K9256" s="1">
        <f>WEEKDAY(BART_Rides[[#This Row],[Date]],2)</f>
        <v>1</v>
      </c>
      <c r="L9256" s="1" t="str">
        <f>LEFT(BART_Rides[[#This Row],[Lines]],1)</f>
        <v>Y</v>
      </c>
      <c r="M9256" s="1" t="str">
        <f>IF(BART_Rides[[#This Row],[FirstLetter]]="Y","Yes","No")</f>
        <v>Yes</v>
      </c>
      <c r="N9256" s="1" t="str">
        <f>IF(OR(BART_Rides[[#This Row],[Station Code]]="EM", BART_Rides[[#This Row],[Station Code]]="MT", BART_Rides[[#This Row],[Station Code]]="PL", BART_Rides[[#This Row],[Station Code]]="CC"), "Yes", "No")</f>
        <v>Yes</v>
      </c>
    </row>
    <row r="9257" spans="6:14">
      <c r="F9257" s="3">
        <v>44327</v>
      </c>
      <c r="G9257" s="1" t="s">
        <v>49</v>
      </c>
      <c r="H9257" s="1" t="s">
        <v>106</v>
      </c>
      <c r="I9257" s="1">
        <v>4867</v>
      </c>
      <c r="J9257" s="1">
        <f>MONTH(BART_Rides[[#This Row],[Date]])</f>
        <v>5</v>
      </c>
      <c r="K9257" s="1">
        <f>WEEKDAY(BART_Rides[[#This Row],[Date]],2)</f>
        <v>2</v>
      </c>
      <c r="L9257" s="1" t="str">
        <f>LEFT(BART_Rides[[#This Row],[Lines]],1)</f>
        <v>Y</v>
      </c>
      <c r="M9257" s="1" t="str">
        <f>IF(BART_Rides[[#This Row],[FirstLetter]]="Y","Yes","No")</f>
        <v>Yes</v>
      </c>
      <c r="N9257" s="1" t="str">
        <f>IF(OR(BART_Rides[[#This Row],[Station Code]]="EM", BART_Rides[[#This Row],[Station Code]]="MT", BART_Rides[[#This Row],[Station Code]]="PL", BART_Rides[[#This Row],[Station Code]]="CC"), "Yes", "No")</f>
        <v>Yes</v>
      </c>
    </row>
    <row r="9258" spans="6:14">
      <c r="F9258" s="3">
        <v>44328</v>
      </c>
      <c r="G9258" s="1" t="s">
        <v>49</v>
      </c>
      <c r="H9258" s="1" t="s">
        <v>106</v>
      </c>
      <c r="I9258" s="1">
        <v>4342</v>
      </c>
      <c r="J9258" s="1">
        <f>MONTH(BART_Rides[[#This Row],[Date]])</f>
        <v>5</v>
      </c>
      <c r="K9258" s="1">
        <f>WEEKDAY(BART_Rides[[#This Row],[Date]],2)</f>
        <v>3</v>
      </c>
      <c r="L9258" s="1" t="str">
        <f>LEFT(BART_Rides[[#This Row],[Lines]],1)</f>
        <v>Y</v>
      </c>
      <c r="M9258" s="1" t="str">
        <f>IF(BART_Rides[[#This Row],[FirstLetter]]="Y","Yes","No")</f>
        <v>Yes</v>
      </c>
      <c r="N9258" s="1" t="str">
        <f>IF(OR(BART_Rides[[#This Row],[Station Code]]="EM", BART_Rides[[#This Row],[Station Code]]="MT", BART_Rides[[#This Row],[Station Code]]="PL", BART_Rides[[#This Row],[Station Code]]="CC"), "Yes", "No")</f>
        <v>Yes</v>
      </c>
    </row>
    <row r="9259" spans="6:14">
      <c r="F9259" s="3">
        <v>44329</v>
      </c>
      <c r="G9259" s="1" t="s">
        <v>49</v>
      </c>
      <c r="H9259" s="1" t="s">
        <v>106</v>
      </c>
      <c r="I9259" s="1">
        <v>4323</v>
      </c>
      <c r="J9259" s="1">
        <f>MONTH(BART_Rides[[#This Row],[Date]])</f>
        <v>5</v>
      </c>
      <c r="K9259" s="1">
        <f>WEEKDAY(BART_Rides[[#This Row],[Date]],2)</f>
        <v>4</v>
      </c>
      <c r="L9259" s="1" t="str">
        <f>LEFT(BART_Rides[[#This Row],[Lines]],1)</f>
        <v>Y</v>
      </c>
      <c r="M9259" s="1" t="str">
        <f>IF(BART_Rides[[#This Row],[FirstLetter]]="Y","Yes","No")</f>
        <v>Yes</v>
      </c>
      <c r="N9259" s="1" t="str">
        <f>IF(OR(BART_Rides[[#This Row],[Station Code]]="EM", BART_Rides[[#This Row],[Station Code]]="MT", BART_Rides[[#This Row],[Station Code]]="PL", BART_Rides[[#This Row],[Station Code]]="CC"), "Yes", "No")</f>
        <v>Yes</v>
      </c>
    </row>
    <row r="9260" spans="6:14">
      <c r="F9260" s="3">
        <v>44330</v>
      </c>
      <c r="G9260" s="1" t="s">
        <v>49</v>
      </c>
      <c r="H9260" s="1" t="s">
        <v>106</v>
      </c>
      <c r="I9260" s="1">
        <v>4476</v>
      </c>
      <c r="J9260" s="1">
        <f>MONTH(BART_Rides[[#This Row],[Date]])</f>
        <v>5</v>
      </c>
      <c r="K9260" s="1">
        <f>WEEKDAY(BART_Rides[[#This Row],[Date]],2)</f>
        <v>5</v>
      </c>
      <c r="L9260" s="1" t="str">
        <f>LEFT(BART_Rides[[#This Row],[Lines]],1)</f>
        <v>Y</v>
      </c>
      <c r="M9260" s="1" t="str">
        <f>IF(BART_Rides[[#This Row],[FirstLetter]]="Y","Yes","No")</f>
        <v>Yes</v>
      </c>
      <c r="N9260" s="1" t="str">
        <f>IF(OR(BART_Rides[[#This Row],[Station Code]]="EM", BART_Rides[[#This Row],[Station Code]]="MT", BART_Rides[[#This Row],[Station Code]]="PL", BART_Rides[[#This Row],[Station Code]]="CC"), "Yes", "No")</f>
        <v>Yes</v>
      </c>
    </row>
    <row r="9261" spans="6:14">
      <c r="F9261" s="3">
        <v>44331</v>
      </c>
      <c r="G9261" s="1" t="s">
        <v>49</v>
      </c>
      <c r="H9261" s="1" t="s">
        <v>106</v>
      </c>
      <c r="I9261" s="1">
        <v>2363</v>
      </c>
      <c r="J9261" s="1">
        <f>MONTH(BART_Rides[[#This Row],[Date]])</f>
        <v>5</v>
      </c>
      <c r="K9261" s="1">
        <f>WEEKDAY(BART_Rides[[#This Row],[Date]],2)</f>
        <v>6</v>
      </c>
      <c r="L9261" s="1" t="str">
        <f>LEFT(BART_Rides[[#This Row],[Lines]],1)</f>
        <v>Y</v>
      </c>
      <c r="M9261" s="1" t="str">
        <f>IF(BART_Rides[[#This Row],[FirstLetter]]="Y","Yes","No")</f>
        <v>Yes</v>
      </c>
      <c r="N9261" s="1" t="str">
        <f>IF(OR(BART_Rides[[#This Row],[Station Code]]="EM", BART_Rides[[#This Row],[Station Code]]="MT", BART_Rides[[#This Row],[Station Code]]="PL", BART_Rides[[#This Row],[Station Code]]="CC"), "Yes", "No")</f>
        <v>Yes</v>
      </c>
    </row>
    <row r="9262" spans="6:14">
      <c r="F9262" s="3">
        <v>44332</v>
      </c>
      <c r="G9262" s="1" t="s">
        <v>49</v>
      </c>
      <c r="H9262" s="1" t="s">
        <v>106</v>
      </c>
      <c r="I9262" s="1">
        <v>1580</v>
      </c>
      <c r="J9262" s="1">
        <f>MONTH(BART_Rides[[#This Row],[Date]])</f>
        <v>5</v>
      </c>
      <c r="K9262" s="1">
        <f>WEEKDAY(BART_Rides[[#This Row],[Date]],2)</f>
        <v>7</v>
      </c>
      <c r="L9262" s="1" t="str">
        <f>LEFT(BART_Rides[[#This Row],[Lines]],1)</f>
        <v>Y</v>
      </c>
      <c r="M9262" s="1" t="str">
        <f>IF(BART_Rides[[#This Row],[FirstLetter]]="Y","Yes","No")</f>
        <v>Yes</v>
      </c>
      <c r="N9262" s="1" t="str">
        <f>IF(OR(BART_Rides[[#This Row],[Station Code]]="EM", BART_Rides[[#This Row],[Station Code]]="MT", BART_Rides[[#This Row],[Station Code]]="PL", BART_Rides[[#This Row],[Station Code]]="CC"), "Yes", "No")</f>
        <v>Yes</v>
      </c>
    </row>
    <row r="9263" spans="6:14">
      <c r="F9263" s="3">
        <v>44333</v>
      </c>
      <c r="G9263" s="1" t="s">
        <v>49</v>
      </c>
      <c r="H9263" s="1" t="s">
        <v>106</v>
      </c>
      <c r="I9263" s="1">
        <v>4101</v>
      </c>
      <c r="J9263" s="1">
        <f>MONTH(BART_Rides[[#This Row],[Date]])</f>
        <v>5</v>
      </c>
      <c r="K9263" s="1">
        <f>WEEKDAY(BART_Rides[[#This Row],[Date]],2)</f>
        <v>1</v>
      </c>
      <c r="L9263" s="1" t="str">
        <f>LEFT(BART_Rides[[#This Row],[Lines]],1)</f>
        <v>Y</v>
      </c>
      <c r="M9263" s="1" t="str">
        <f>IF(BART_Rides[[#This Row],[FirstLetter]]="Y","Yes","No")</f>
        <v>Yes</v>
      </c>
      <c r="N9263" s="1" t="str">
        <f>IF(OR(BART_Rides[[#This Row],[Station Code]]="EM", BART_Rides[[#This Row],[Station Code]]="MT", BART_Rides[[#This Row],[Station Code]]="PL", BART_Rides[[#This Row],[Station Code]]="CC"), "Yes", "No")</f>
        <v>Yes</v>
      </c>
    </row>
    <row r="9264" spans="6:14">
      <c r="F9264" s="3">
        <v>44334</v>
      </c>
      <c r="G9264" s="1" t="s">
        <v>49</v>
      </c>
      <c r="H9264" s="1" t="s">
        <v>106</v>
      </c>
      <c r="I9264" s="1">
        <v>4565</v>
      </c>
      <c r="J9264" s="1">
        <f>MONTH(BART_Rides[[#This Row],[Date]])</f>
        <v>5</v>
      </c>
      <c r="K9264" s="1">
        <f>WEEKDAY(BART_Rides[[#This Row],[Date]],2)</f>
        <v>2</v>
      </c>
      <c r="L9264" s="1" t="str">
        <f>LEFT(BART_Rides[[#This Row],[Lines]],1)</f>
        <v>Y</v>
      </c>
      <c r="M9264" s="1" t="str">
        <f>IF(BART_Rides[[#This Row],[FirstLetter]]="Y","Yes","No")</f>
        <v>Yes</v>
      </c>
      <c r="N9264" s="1" t="str">
        <f>IF(OR(BART_Rides[[#This Row],[Station Code]]="EM", BART_Rides[[#This Row],[Station Code]]="MT", BART_Rides[[#This Row],[Station Code]]="PL", BART_Rides[[#This Row],[Station Code]]="CC"), "Yes", "No")</f>
        <v>Yes</v>
      </c>
    </row>
    <row r="9265" spans="6:14">
      <c r="F9265" s="3">
        <v>44335</v>
      </c>
      <c r="G9265" s="1" t="s">
        <v>49</v>
      </c>
      <c r="H9265" s="1" t="s">
        <v>106</v>
      </c>
      <c r="I9265" s="1">
        <v>4604</v>
      </c>
      <c r="J9265" s="1">
        <f>MONTH(BART_Rides[[#This Row],[Date]])</f>
        <v>5</v>
      </c>
      <c r="K9265" s="1">
        <f>WEEKDAY(BART_Rides[[#This Row],[Date]],2)</f>
        <v>3</v>
      </c>
      <c r="L9265" s="1" t="str">
        <f>LEFT(BART_Rides[[#This Row],[Lines]],1)</f>
        <v>Y</v>
      </c>
      <c r="M9265" s="1" t="str">
        <f>IF(BART_Rides[[#This Row],[FirstLetter]]="Y","Yes","No")</f>
        <v>Yes</v>
      </c>
      <c r="N9265" s="1" t="str">
        <f>IF(OR(BART_Rides[[#This Row],[Station Code]]="EM", BART_Rides[[#This Row],[Station Code]]="MT", BART_Rides[[#This Row],[Station Code]]="PL", BART_Rides[[#This Row],[Station Code]]="CC"), "Yes", "No")</f>
        <v>Yes</v>
      </c>
    </row>
    <row r="9266" spans="6:14">
      <c r="F9266" s="3">
        <v>44336</v>
      </c>
      <c r="G9266" s="1" t="s">
        <v>49</v>
      </c>
      <c r="H9266" s="1" t="s">
        <v>106</v>
      </c>
      <c r="I9266" s="1">
        <v>4754</v>
      </c>
      <c r="J9266" s="1">
        <f>MONTH(BART_Rides[[#This Row],[Date]])</f>
        <v>5</v>
      </c>
      <c r="K9266" s="1">
        <f>WEEKDAY(BART_Rides[[#This Row],[Date]],2)</f>
        <v>4</v>
      </c>
      <c r="L9266" s="1" t="str">
        <f>LEFT(BART_Rides[[#This Row],[Lines]],1)</f>
        <v>Y</v>
      </c>
      <c r="M9266" s="1" t="str">
        <f>IF(BART_Rides[[#This Row],[FirstLetter]]="Y","Yes","No")</f>
        <v>Yes</v>
      </c>
      <c r="N9266" s="1" t="str">
        <f>IF(OR(BART_Rides[[#This Row],[Station Code]]="EM", BART_Rides[[#This Row],[Station Code]]="MT", BART_Rides[[#This Row],[Station Code]]="PL", BART_Rides[[#This Row],[Station Code]]="CC"), "Yes", "No")</f>
        <v>Yes</v>
      </c>
    </row>
    <row r="9267" spans="6:14">
      <c r="F9267" s="3">
        <v>44337</v>
      </c>
      <c r="G9267" s="1" t="s">
        <v>49</v>
      </c>
      <c r="H9267" s="1" t="s">
        <v>106</v>
      </c>
      <c r="I9267" s="1">
        <v>5490</v>
      </c>
      <c r="J9267" s="1">
        <f>MONTH(BART_Rides[[#This Row],[Date]])</f>
        <v>5</v>
      </c>
      <c r="K9267" s="1">
        <f>WEEKDAY(BART_Rides[[#This Row],[Date]],2)</f>
        <v>5</v>
      </c>
      <c r="L9267" s="1" t="str">
        <f>LEFT(BART_Rides[[#This Row],[Lines]],1)</f>
        <v>Y</v>
      </c>
      <c r="M9267" s="1" t="str">
        <f>IF(BART_Rides[[#This Row],[FirstLetter]]="Y","Yes","No")</f>
        <v>Yes</v>
      </c>
      <c r="N9267" s="1" t="str">
        <f>IF(OR(BART_Rides[[#This Row],[Station Code]]="EM", BART_Rides[[#This Row],[Station Code]]="MT", BART_Rides[[#This Row],[Station Code]]="PL", BART_Rides[[#This Row],[Station Code]]="CC"), "Yes", "No")</f>
        <v>Yes</v>
      </c>
    </row>
    <row r="9268" spans="6:14">
      <c r="F9268" s="3">
        <v>44338</v>
      </c>
      <c r="G9268" s="1" t="s">
        <v>49</v>
      </c>
      <c r="H9268" s="1" t="s">
        <v>106</v>
      </c>
      <c r="I9268" s="1">
        <v>3372</v>
      </c>
      <c r="J9268" s="1">
        <f>MONTH(BART_Rides[[#This Row],[Date]])</f>
        <v>5</v>
      </c>
      <c r="K9268" s="1">
        <f>WEEKDAY(BART_Rides[[#This Row],[Date]],2)</f>
        <v>6</v>
      </c>
      <c r="L9268" s="1" t="str">
        <f>LEFT(BART_Rides[[#This Row],[Lines]],1)</f>
        <v>Y</v>
      </c>
      <c r="M9268" s="1" t="str">
        <f>IF(BART_Rides[[#This Row],[FirstLetter]]="Y","Yes","No")</f>
        <v>Yes</v>
      </c>
      <c r="N9268" s="1" t="str">
        <f>IF(OR(BART_Rides[[#This Row],[Station Code]]="EM", BART_Rides[[#This Row],[Station Code]]="MT", BART_Rides[[#This Row],[Station Code]]="PL", BART_Rides[[#This Row],[Station Code]]="CC"), "Yes", "No")</f>
        <v>Yes</v>
      </c>
    </row>
    <row r="9269" spans="6:14">
      <c r="F9269" s="3">
        <v>44339</v>
      </c>
      <c r="G9269" s="1" t="s">
        <v>49</v>
      </c>
      <c r="H9269" s="1" t="s">
        <v>106</v>
      </c>
      <c r="I9269" s="1">
        <v>2346</v>
      </c>
      <c r="J9269" s="1">
        <f>MONTH(BART_Rides[[#This Row],[Date]])</f>
        <v>5</v>
      </c>
      <c r="K9269" s="1">
        <f>WEEKDAY(BART_Rides[[#This Row],[Date]],2)</f>
        <v>7</v>
      </c>
      <c r="L9269" s="1" t="str">
        <f>LEFT(BART_Rides[[#This Row],[Lines]],1)</f>
        <v>Y</v>
      </c>
      <c r="M9269" s="1" t="str">
        <f>IF(BART_Rides[[#This Row],[FirstLetter]]="Y","Yes","No")</f>
        <v>Yes</v>
      </c>
      <c r="N9269" s="1" t="str">
        <f>IF(OR(BART_Rides[[#This Row],[Station Code]]="EM", BART_Rides[[#This Row],[Station Code]]="MT", BART_Rides[[#This Row],[Station Code]]="PL", BART_Rides[[#This Row],[Station Code]]="CC"), "Yes", "No")</f>
        <v>Yes</v>
      </c>
    </row>
    <row r="9270" spans="6:14">
      <c r="F9270" s="3">
        <v>44340</v>
      </c>
      <c r="G9270" s="1" t="s">
        <v>49</v>
      </c>
      <c r="H9270" s="1" t="s">
        <v>106</v>
      </c>
      <c r="I9270" s="1">
        <v>4462</v>
      </c>
      <c r="J9270" s="1">
        <f>MONTH(BART_Rides[[#This Row],[Date]])</f>
        <v>5</v>
      </c>
      <c r="K9270" s="1">
        <f>WEEKDAY(BART_Rides[[#This Row],[Date]],2)</f>
        <v>1</v>
      </c>
      <c r="L9270" s="1" t="str">
        <f>LEFT(BART_Rides[[#This Row],[Lines]],1)</f>
        <v>Y</v>
      </c>
      <c r="M9270" s="1" t="str">
        <f>IF(BART_Rides[[#This Row],[FirstLetter]]="Y","Yes","No")</f>
        <v>Yes</v>
      </c>
      <c r="N9270" s="1" t="str">
        <f>IF(OR(BART_Rides[[#This Row],[Station Code]]="EM", BART_Rides[[#This Row],[Station Code]]="MT", BART_Rides[[#This Row],[Station Code]]="PL", BART_Rides[[#This Row],[Station Code]]="CC"), "Yes", "No")</f>
        <v>Yes</v>
      </c>
    </row>
    <row r="9271" spans="6:14">
      <c r="F9271" s="3">
        <v>44341</v>
      </c>
      <c r="G9271" s="1" t="s">
        <v>49</v>
      </c>
      <c r="H9271" s="1" t="s">
        <v>106</v>
      </c>
      <c r="I9271" s="1">
        <v>4943</v>
      </c>
      <c r="J9271" s="1">
        <f>MONTH(BART_Rides[[#This Row],[Date]])</f>
        <v>5</v>
      </c>
      <c r="K9271" s="1">
        <f>WEEKDAY(BART_Rides[[#This Row],[Date]],2)</f>
        <v>2</v>
      </c>
      <c r="L9271" s="1" t="str">
        <f>LEFT(BART_Rides[[#This Row],[Lines]],1)</f>
        <v>Y</v>
      </c>
      <c r="M9271" s="1" t="str">
        <f>IF(BART_Rides[[#This Row],[FirstLetter]]="Y","Yes","No")</f>
        <v>Yes</v>
      </c>
      <c r="N9271" s="1" t="str">
        <f>IF(OR(BART_Rides[[#This Row],[Station Code]]="EM", BART_Rides[[#This Row],[Station Code]]="MT", BART_Rides[[#This Row],[Station Code]]="PL", BART_Rides[[#This Row],[Station Code]]="CC"), "Yes", "No")</f>
        <v>Yes</v>
      </c>
    </row>
    <row r="9272" spans="6:14">
      <c r="F9272" s="3">
        <v>44342</v>
      </c>
      <c r="G9272" s="1" t="s">
        <v>49</v>
      </c>
      <c r="H9272" s="1" t="s">
        <v>106</v>
      </c>
      <c r="I9272" s="1">
        <v>4935</v>
      </c>
      <c r="J9272" s="1">
        <f>MONTH(BART_Rides[[#This Row],[Date]])</f>
        <v>5</v>
      </c>
      <c r="K9272" s="1">
        <f>WEEKDAY(BART_Rides[[#This Row],[Date]],2)</f>
        <v>3</v>
      </c>
      <c r="L9272" s="1" t="str">
        <f>LEFT(BART_Rides[[#This Row],[Lines]],1)</f>
        <v>Y</v>
      </c>
      <c r="M9272" s="1" t="str">
        <f>IF(BART_Rides[[#This Row],[FirstLetter]]="Y","Yes","No")</f>
        <v>Yes</v>
      </c>
      <c r="N9272" s="1" t="str">
        <f>IF(OR(BART_Rides[[#This Row],[Station Code]]="EM", BART_Rides[[#This Row],[Station Code]]="MT", BART_Rides[[#This Row],[Station Code]]="PL", BART_Rides[[#This Row],[Station Code]]="CC"), "Yes", "No")</f>
        <v>Yes</v>
      </c>
    </row>
    <row r="9273" spans="6:14">
      <c r="F9273" s="3">
        <v>44343</v>
      </c>
      <c r="G9273" s="1" t="s">
        <v>49</v>
      </c>
      <c r="H9273" s="1" t="s">
        <v>106</v>
      </c>
      <c r="I9273" s="1">
        <v>4904</v>
      </c>
      <c r="J9273" s="1">
        <f>MONTH(BART_Rides[[#This Row],[Date]])</f>
        <v>5</v>
      </c>
      <c r="K9273" s="1">
        <f>WEEKDAY(BART_Rides[[#This Row],[Date]],2)</f>
        <v>4</v>
      </c>
      <c r="L9273" s="1" t="str">
        <f>LEFT(BART_Rides[[#This Row],[Lines]],1)</f>
        <v>Y</v>
      </c>
      <c r="M9273" s="1" t="str">
        <f>IF(BART_Rides[[#This Row],[FirstLetter]]="Y","Yes","No")</f>
        <v>Yes</v>
      </c>
      <c r="N9273" s="1" t="str">
        <f>IF(OR(BART_Rides[[#This Row],[Station Code]]="EM", BART_Rides[[#This Row],[Station Code]]="MT", BART_Rides[[#This Row],[Station Code]]="PL", BART_Rides[[#This Row],[Station Code]]="CC"), "Yes", "No")</f>
        <v>Yes</v>
      </c>
    </row>
    <row r="9274" spans="6:14">
      <c r="F9274" s="3">
        <v>44344</v>
      </c>
      <c r="G9274" s="1" t="s">
        <v>49</v>
      </c>
      <c r="H9274" s="1" t="s">
        <v>106</v>
      </c>
      <c r="I9274" s="1">
        <v>4819</v>
      </c>
      <c r="J9274" s="1">
        <f>MONTH(BART_Rides[[#This Row],[Date]])</f>
        <v>5</v>
      </c>
      <c r="K9274" s="1">
        <f>WEEKDAY(BART_Rides[[#This Row],[Date]],2)</f>
        <v>5</v>
      </c>
      <c r="L9274" s="1" t="str">
        <f>LEFT(BART_Rides[[#This Row],[Lines]],1)</f>
        <v>Y</v>
      </c>
      <c r="M9274" s="1" t="str">
        <f>IF(BART_Rides[[#This Row],[FirstLetter]]="Y","Yes","No")</f>
        <v>Yes</v>
      </c>
      <c r="N9274" s="1" t="str">
        <f>IF(OR(BART_Rides[[#This Row],[Station Code]]="EM", BART_Rides[[#This Row],[Station Code]]="MT", BART_Rides[[#This Row],[Station Code]]="PL", BART_Rides[[#This Row],[Station Code]]="CC"), "Yes", "No")</f>
        <v>Yes</v>
      </c>
    </row>
    <row r="9275" spans="6:14">
      <c r="F9275" s="3">
        <v>44345</v>
      </c>
      <c r="G9275" s="1" t="s">
        <v>49</v>
      </c>
      <c r="H9275" s="1" t="s">
        <v>106</v>
      </c>
      <c r="I9275" s="1">
        <v>2819</v>
      </c>
      <c r="J9275" s="1">
        <f>MONTH(BART_Rides[[#This Row],[Date]])</f>
        <v>5</v>
      </c>
      <c r="K9275" s="1">
        <f>WEEKDAY(BART_Rides[[#This Row],[Date]],2)</f>
        <v>6</v>
      </c>
      <c r="L9275" s="1" t="str">
        <f>LEFT(BART_Rides[[#This Row],[Lines]],1)</f>
        <v>Y</v>
      </c>
      <c r="M9275" s="1" t="str">
        <f>IF(BART_Rides[[#This Row],[FirstLetter]]="Y","Yes","No")</f>
        <v>Yes</v>
      </c>
      <c r="N9275" s="1" t="str">
        <f>IF(OR(BART_Rides[[#This Row],[Station Code]]="EM", BART_Rides[[#This Row],[Station Code]]="MT", BART_Rides[[#This Row],[Station Code]]="PL", BART_Rides[[#This Row],[Station Code]]="CC"), "Yes", "No")</f>
        <v>Yes</v>
      </c>
    </row>
    <row r="9276" spans="6:14">
      <c r="F9276" s="3">
        <v>44346</v>
      </c>
      <c r="G9276" s="1" t="s">
        <v>49</v>
      </c>
      <c r="H9276" s="1" t="s">
        <v>106</v>
      </c>
      <c r="I9276" s="1">
        <v>2366</v>
      </c>
      <c r="J9276" s="1">
        <f>MONTH(BART_Rides[[#This Row],[Date]])</f>
        <v>5</v>
      </c>
      <c r="K9276" s="1">
        <f>WEEKDAY(BART_Rides[[#This Row],[Date]],2)</f>
        <v>7</v>
      </c>
      <c r="L9276" s="1" t="str">
        <f>LEFT(BART_Rides[[#This Row],[Lines]],1)</f>
        <v>Y</v>
      </c>
      <c r="M9276" s="1" t="str">
        <f>IF(BART_Rides[[#This Row],[FirstLetter]]="Y","Yes","No")</f>
        <v>Yes</v>
      </c>
      <c r="N9276" s="1" t="str">
        <f>IF(OR(BART_Rides[[#This Row],[Station Code]]="EM", BART_Rides[[#This Row],[Station Code]]="MT", BART_Rides[[#This Row],[Station Code]]="PL", BART_Rides[[#This Row],[Station Code]]="CC"), "Yes", "No")</f>
        <v>Yes</v>
      </c>
    </row>
    <row r="9277" spans="6:14">
      <c r="F9277" s="3">
        <v>44347</v>
      </c>
      <c r="G9277" s="1" t="s">
        <v>49</v>
      </c>
      <c r="H9277" s="1" t="s">
        <v>106</v>
      </c>
      <c r="I9277" s="1">
        <v>2691</v>
      </c>
      <c r="J9277" s="1">
        <f>MONTH(BART_Rides[[#This Row],[Date]])</f>
        <v>5</v>
      </c>
      <c r="K9277" s="1">
        <f>WEEKDAY(BART_Rides[[#This Row],[Date]],2)</f>
        <v>1</v>
      </c>
      <c r="L9277" s="1" t="str">
        <f>LEFT(BART_Rides[[#This Row],[Lines]],1)</f>
        <v>Y</v>
      </c>
      <c r="M9277" s="1" t="str">
        <f>IF(BART_Rides[[#This Row],[FirstLetter]]="Y","Yes","No")</f>
        <v>Yes</v>
      </c>
      <c r="N9277" s="1" t="str">
        <f>IF(OR(BART_Rides[[#This Row],[Station Code]]="EM", BART_Rides[[#This Row],[Station Code]]="MT", BART_Rides[[#This Row],[Station Code]]="PL", BART_Rides[[#This Row],[Station Code]]="CC"), "Yes", "No")</f>
        <v>Yes</v>
      </c>
    </row>
    <row r="9278" spans="6:14">
      <c r="F9278" s="3">
        <v>44348</v>
      </c>
      <c r="G9278" s="1" t="s">
        <v>49</v>
      </c>
      <c r="H9278" s="1" t="s">
        <v>106</v>
      </c>
      <c r="I9278" s="1">
        <v>5264</v>
      </c>
      <c r="J9278" s="1">
        <f>MONTH(BART_Rides[[#This Row],[Date]])</f>
        <v>6</v>
      </c>
      <c r="K9278" s="1">
        <f>WEEKDAY(BART_Rides[[#This Row],[Date]],2)</f>
        <v>2</v>
      </c>
      <c r="L9278" s="1" t="str">
        <f>LEFT(BART_Rides[[#This Row],[Lines]],1)</f>
        <v>Y</v>
      </c>
      <c r="M9278" s="1" t="str">
        <f>IF(BART_Rides[[#This Row],[FirstLetter]]="Y","Yes","No")</f>
        <v>Yes</v>
      </c>
      <c r="N9278" s="1" t="str">
        <f>IF(OR(BART_Rides[[#This Row],[Station Code]]="EM", BART_Rides[[#This Row],[Station Code]]="MT", BART_Rides[[#This Row],[Station Code]]="PL", BART_Rides[[#This Row],[Station Code]]="CC"), "Yes", "No")</f>
        <v>Yes</v>
      </c>
    </row>
    <row r="9279" spans="6:14">
      <c r="F9279" s="3">
        <v>44349</v>
      </c>
      <c r="G9279" s="1" t="s">
        <v>49</v>
      </c>
      <c r="H9279" s="1" t="s">
        <v>106</v>
      </c>
      <c r="I9279" s="1">
        <v>5049</v>
      </c>
      <c r="J9279" s="1">
        <f>MONTH(BART_Rides[[#This Row],[Date]])</f>
        <v>6</v>
      </c>
      <c r="K9279" s="1">
        <f>WEEKDAY(BART_Rides[[#This Row],[Date]],2)</f>
        <v>3</v>
      </c>
      <c r="L9279" s="1" t="str">
        <f>LEFT(BART_Rides[[#This Row],[Lines]],1)</f>
        <v>Y</v>
      </c>
      <c r="M9279" s="1" t="str">
        <f>IF(BART_Rides[[#This Row],[FirstLetter]]="Y","Yes","No")</f>
        <v>Yes</v>
      </c>
      <c r="N9279" s="1" t="str">
        <f>IF(OR(BART_Rides[[#This Row],[Station Code]]="EM", BART_Rides[[#This Row],[Station Code]]="MT", BART_Rides[[#This Row],[Station Code]]="PL", BART_Rides[[#This Row],[Station Code]]="CC"), "Yes", "No")</f>
        <v>Yes</v>
      </c>
    </row>
    <row r="9280" spans="6:14">
      <c r="F9280" s="3">
        <v>44350</v>
      </c>
      <c r="G9280" s="1" t="s">
        <v>49</v>
      </c>
      <c r="H9280" s="1" t="s">
        <v>106</v>
      </c>
      <c r="I9280" s="1">
        <v>5612</v>
      </c>
      <c r="J9280" s="1">
        <f>MONTH(BART_Rides[[#This Row],[Date]])</f>
        <v>6</v>
      </c>
      <c r="K9280" s="1">
        <f>WEEKDAY(BART_Rides[[#This Row],[Date]],2)</f>
        <v>4</v>
      </c>
      <c r="L9280" s="1" t="str">
        <f>LEFT(BART_Rides[[#This Row],[Lines]],1)</f>
        <v>Y</v>
      </c>
      <c r="M9280" s="1" t="str">
        <f>IF(BART_Rides[[#This Row],[FirstLetter]]="Y","Yes","No")</f>
        <v>Yes</v>
      </c>
      <c r="N9280" s="1" t="str">
        <f>IF(OR(BART_Rides[[#This Row],[Station Code]]="EM", BART_Rides[[#This Row],[Station Code]]="MT", BART_Rides[[#This Row],[Station Code]]="PL", BART_Rides[[#This Row],[Station Code]]="CC"), "Yes", "No")</f>
        <v>Yes</v>
      </c>
    </row>
    <row r="9281" spans="6:14">
      <c r="F9281" s="3">
        <v>44351</v>
      </c>
      <c r="G9281" s="1" t="s">
        <v>49</v>
      </c>
      <c r="H9281" s="1" t="s">
        <v>106</v>
      </c>
      <c r="I9281" s="1">
        <v>5336</v>
      </c>
      <c r="J9281" s="1">
        <f>MONTH(BART_Rides[[#This Row],[Date]])</f>
        <v>6</v>
      </c>
      <c r="K9281" s="1">
        <f>WEEKDAY(BART_Rides[[#This Row],[Date]],2)</f>
        <v>5</v>
      </c>
      <c r="L9281" s="1" t="str">
        <f>LEFT(BART_Rides[[#This Row],[Lines]],1)</f>
        <v>Y</v>
      </c>
      <c r="M9281" s="1" t="str">
        <f>IF(BART_Rides[[#This Row],[FirstLetter]]="Y","Yes","No")</f>
        <v>Yes</v>
      </c>
      <c r="N9281" s="1" t="str">
        <f>IF(OR(BART_Rides[[#This Row],[Station Code]]="EM", BART_Rides[[#This Row],[Station Code]]="MT", BART_Rides[[#This Row],[Station Code]]="PL", BART_Rides[[#This Row],[Station Code]]="CC"), "Yes", "No")</f>
        <v>Yes</v>
      </c>
    </row>
    <row r="9282" spans="6:14">
      <c r="F9282" s="3">
        <v>44352</v>
      </c>
      <c r="G9282" s="1" t="s">
        <v>49</v>
      </c>
      <c r="H9282" s="1" t="s">
        <v>106</v>
      </c>
      <c r="I9282" s="1">
        <v>3441</v>
      </c>
      <c r="J9282" s="1">
        <f>MONTH(BART_Rides[[#This Row],[Date]])</f>
        <v>6</v>
      </c>
      <c r="K9282" s="1">
        <f>WEEKDAY(BART_Rides[[#This Row],[Date]],2)</f>
        <v>6</v>
      </c>
      <c r="L9282" s="1" t="str">
        <f>LEFT(BART_Rides[[#This Row],[Lines]],1)</f>
        <v>Y</v>
      </c>
      <c r="M9282" s="1" t="str">
        <f>IF(BART_Rides[[#This Row],[FirstLetter]]="Y","Yes","No")</f>
        <v>Yes</v>
      </c>
      <c r="N9282" s="1" t="str">
        <f>IF(OR(BART_Rides[[#This Row],[Station Code]]="EM", BART_Rides[[#This Row],[Station Code]]="MT", BART_Rides[[#This Row],[Station Code]]="PL", BART_Rides[[#This Row],[Station Code]]="CC"), "Yes", "No")</f>
        <v>Yes</v>
      </c>
    </row>
    <row r="9283" spans="6:14">
      <c r="F9283" s="3">
        <v>44353</v>
      </c>
      <c r="G9283" s="1" t="s">
        <v>49</v>
      </c>
      <c r="H9283" s="1" t="s">
        <v>106</v>
      </c>
      <c r="I9283" s="1">
        <v>2700</v>
      </c>
      <c r="J9283" s="1">
        <f>MONTH(BART_Rides[[#This Row],[Date]])</f>
        <v>6</v>
      </c>
      <c r="K9283" s="1">
        <f>WEEKDAY(BART_Rides[[#This Row],[Date]],2)</f>
        <v>7</v>
      </c>
      <c r="L9283" s="1" t="str">
        <f>LEFT(BART_Rides[[#This Row],[Lines]],1)</f>
        <v>Y</v>
      </c>
      <c r="M9283" s="1" t="str">
        <f>IF(BART_Rides[[#This Row],[FirstLetter]]="Y","Yes","No")</f>
        <v>Yes</v>
      </c>
      <c r="N9283" s="1" t="str">
        <f>IF(OR(BART_Rides[[#This Row],[Station Code]]="EM", BART_Rides[[#This Row],[Station Code]]="MT", BART_Rides[[#This Row],[Station Code]]="PL", BART_Rides[[#This Row],[Station Code]]="CC"), "Yes", "No")</f>
        <v>Yes</v>
      </c>
    </row>
    <row r="9284" spans="6:14">
      <c r="F9284" s="3">
        <v>44354</v>
      </c>
      <c r="G9284" s="1" t="s">
        <v>49</v>
      </c>
      <c r="H9284" s="1" t="s">
        <v>106</v>
      </c>
      <c r="I9284" s="1">
        <v>4917</v>
      </c>
      <c r="J9284" s="1">
        <f>MONTH(BART_Rides[[#This Row],[Date]])</f>
        <v>6</v>
      </c>
      <c r="K9284" s="1">
        <f>WEEKDAY(BART_Rides[[#This Row],[Date]],2)</f>
        <v>1</v>
      </c>
      <c r="L9284" s="1" t="str">
        <f>LEFT(BART_Rides[[#This Row],[Lines]],1)</f>
        <v>Y</v>
      </c>
      <c r="M9284" s="1" t="str">
        <f>IF(BART_Rides[[#This Row],[FirstLetter]]="Y","Yes","No")</f>
        <v>Yes</v>
      </c>
      <c r="N9284" s="1" t="str">
        <f>IF(OR(BART_Rides[[#This Row],[Station Code]]="EM", BART_Rides[[#This Row],[Station Code]]="MT", BART_Rides[[#This Row],[Station Code]]="PL", BART_Rides[[#This Row],[Station Code]]="CC"), "Yes", "No")</f>
        <v>Yes</v>
      </c>
    </row>
    <row r="9285" spans="6:14">
      <c r="F9285" s="3">
        <v>44355</v>
      </c>
      <c r="G9285" s="1" t="s">
        <v>49</v>
      </c>
      <c r="H9285" s="1" t="s">
        <v>106</v>
      </c>
      <c r="I9285" s="1">
        <v>5421</v>
      </c>
      <c r="J9285" s="1">
        <f>MONTH(BART_Rides[[#This Row],[Date]])</f>
        <v>6</v>
      </c>
      <c r="K9285" s="1">
        <f>WEEKDAY(BART_Rides[[#This Row],[Date]],2)</f>
        <v>2</v>
      </c>
      <c r="L9285" s="1" t="str">
        <f>LEFT(BART_Rides[[#This Row],[Lines]],1)</f>
        <v>Y</v>
      </c>
      <c r="M9285" s="1" t="str">
        <f>IF(BART_Rides[[#This Row],[FirstLetter]]="Y","Yes","No")</f>
        <v>Yes</v>
      </c>
      <c r="N9285" s="1" t="str">
        <f>IF(OR(BART_Rides[[#This Row],[Station Code]]="EM", BART_Rides[[#This Row],[Station Code]]="MT", BART_Rides[[#This Row],[Station Code]]="PL", BART_Rides[[#This Row],[Station Code]]="CC"), "Yes", "No")</f>
        <v>Yes</v>
      </c>
    </row>
    <row r="9286" spans="6:14">
      <c r="F9286" s="3">
        <v>44356</v>
      </c>
      <c r="G9286" s="1" t="s">
        <v>49</v>
      </c>
      <c r="H9286" s="1" t="s">
        <v>106</v>
      </c>
      <c r="I9286" s="1">
        <v>5449</v>
      </c>
      <c r="J9286" s="1">
        <f>MONTH(BART_Rides[[#This Row],[Date]])</f>
        <v>6</v>
      </c>
      <c r="K9286" s="1">
        <f>WEEKDAY(BART_Rides[[#This Row],[Date]],2)</f>
        <v>3</v>
      </c>
      <c r="L9286" s="1" t="str">
        <f>LEFT(BART_Rides[[#This Row],[Lines]],1)</f>
        <v>Y</v>
      </c>
      <c r="M9286" s="1" t="str">
        <f>IF(BART_Rides[[#This Row],[FirstLetter]]="Y","Yes","No")</f>
        <v>Yes</v>
      </c>
      <c r="N9286" s="1" t="str">
        <f>IF(OR(BART_Rides[[#This Row],[Station Code]]="EM", BART_Rides[[#This Row],[Station Code]]="MT", BART_Rides[[#This Row],[Station Code]]="PL", BART_Rides[[#This Row],[Station Code]]="CC"), "Yes", "No")</f>
        <v>Yes</v>
      </c>
    </row>
    <row r="9287" spans="6:14">
      <c r="F9287" s="3">
        <v>44357</v>
      </c>
      <c r="G9287" s="1" t="s">
        <v>49</v>
      </c>
      <c r="H9287" s="1" t="s">
        <v>106</v>
      </c>
      <c r="I9287" s="1">
        <v>5654</v>
      </c>
      <c r="J9287" s="1">
        <f>MONTH(BART_Rides[[#This Row],[Date]])</f>
        <v>6</v>
      </c>
      <c r="K9287" s="1">
        <f>WEEKDAY(BART_Rides[[#This Row],[Date]],2)</f>
        <v>4</v>
      </c>
      <c r="L9287" s="1" t="str">
        <f>LEFT(BART_Rides[[#This Row],[Lines]],1)</f>
        <v>Y</v>
      </c>
      <c r="M9287" s="1" t="str">
        <f>IF(BART_Rides[[#This Row],[FirstLetter]]="Y","Yes","No")</f>
        <v>Yes</v>
      </c>
      <c r="N9287" s="1" t="str">
        <f>IF(OR(BART_Rides[[#This Row],[Station Code]]="EM", BART_Rides[[#This Row],[Station Code]]="MT", BART_Rides[[#This Row],[Station Code]]="PL", BART_Rides[[#This Row],[Station Code]]="CC"), "Yes", "No")</f>
        <v>Yes</v>
      </c>
    </row>
    <row r="9288" spans="6:14">
      <c r="F9288" s="3">
        <v>44358</v>
      </c>
      <c r="G9288" s="1" t="s">
        <v>49</v>
      </c>
      <c r="H9288" s="1" t="s">
        <v>106</v>
      </c>
      <c r="I9288" s="1">
        <v>5820</v>
      </c>
      <c r="J9288" s="1">
        <f>MONTH(BART_Rides[[#This Row],[Date]])</f>
        <v>6</v>
      </c>
      <c r="K9288" s="1">
        <f>WEEKDAY(BART_Rides[[#This Row],[Date]],2)</f>
        <v>5</v>
      </c>
      <c r="L9288" s="1" t="str">
        <f>LEFT(BART_Rides[[#This Row],[Lines]],1)</f>
        <v>Y</v>
      </c>
      <c r="M9288" s="1" t="str">
        <f>IF(BART_Rides[[#This Row],[FirstLetter]]="Y","Yes","No")</f>
        <v>Yes</v>
      </c>
      <c r="N9288" s="1" t="str">
        <f>IF(OR(BART_Rides[[#This Row],[Station Code]]="EM", BART_Rides[[#This Row],[Station Code]]="MT", BART_Rides[[#This Row],[Station Code]]="PL", BART_Rides[[#This Row],[Station Code]]="CC"), "Yes", "No")</f>
        <v>Yes</v>
      </c>
    </row>
    <row r="9289" spans="6:14">
      <c r="F9289" s="3">
        <v>44359</v>
      </c>
      <c r="G9289" s="1" t="s">
        <v>49</v>
      </c>
      <c r="H9289" s="1" t="s">
        <v>106</v>
      </c>
      <c r="I9289" s="1">
        <v>3409</v>
      </c>
      <c r="J9289" s="1">
        <f>MONTH(BART_Rides[[#This Row],[Date]])</f>
        <v>6</v>
      </c>
      <c r="K9289" s="1">
        <f>WEEKDAY(BART_Rides[[#This Row],[Date]],2)</f>
        <v>6</v>
      </c>
      <c r="L9289" s="1" t="str">
        <f>LEFT(BART_Rides[[#This Row],[Lines]],1)</f>
        <v>Y</v>
      </c>
      <c r="M9289" s="1" t="str">
        <f>IF(BART_Rides[[#This Row],[FirstLetter]]="Y","Yes","No")</f>
        <v>Yes</v>
      </c>
      <c r="N9289" s="1" t="str">
        <f>IF(OR(BART_Rides[[#This Row],[Station Code]]="EM", BART_Rides[[#This Row],[Station Code]]="MT", BART_Rides[[#This Row],[Station Code]]="PL", BART_Rides[[#This Row],[Station Code]]="CC"), "Yes", "No")</f>
        <v>Yes</v>
      </c>
    </row>
    <row r="9290" spans="6:14">
      <c r="F9290" s="3">
        <v>44360</v>
      </c>
      <c r="G9290" s="1" t="s">
        <v>49</v>
      </c>
      <c r="H9290" s="1" t="s">
        <v>106</v>
      </c>
      <c r="I9290" s="1">
        <v>2163</v>
      </c>
      <c r="J9290" s="1">
        <f>MONTH(BART_Rides[[#This Row],[Date]])</f>
        <v>6</v>
      </c>
      <c r="K9290" s="1">
        <f>WEEKDAY(BART_Rides[[#This Row],[Date]],2)</f>
        <v>7</v>
      </c>
      <c r="L9290" s="1" t="str">
        <f>LEFT(BART_Rides[[#This Row],[Lines]],1)</f>
        <v>Y</v>
      </c>
      <c r="M9290" s="1" t="str">
        <f>IF(BART_Rides[[#This Row],[FirstLetter]]="Y","Yes","No")</f>
        <v>Yes</v>
      </c>
      <c r="N9290" s="1" t="str">
        <f>IF(OR(BART_Rides[[#This Row],[Station Code]]="EM", BART_Rides[[#This Row],[Station Code]]="MT", BART_Rides[[#This Row],[Station Code]]="PL", BART_Rides[[#This Row],[Station Code]]="CC"), "Yes", "No")</f>
        <v>Yes</v>
      </c>
    </row>
    <row r="9291" spans="6:14">
      <c r="F9291" s="3">
        <v>44361</v>
      </c>
      <c r="G9291" s="1" t="s">
        <v>49</v>
      </c>
      <c r="H9291" s="1" t="s">
        <v>106</v>
      </c>
      <c r="I9291" s="1">
        <v>5545</v>
      </c>
      <c r="J9291" s="1">
        <f>MONTH(BART_Rides[[#This Row],[Date]])</f>
        <v>6</v>
      </c>
      <c r="K9291" s="1">
        <f>WEEKDAY(BART_Rides[[#This Row],[Date]],2)</f>
        <v>1</v>
      </c>
      <c r="L9291" s="1" t="str">
        <f>LEFT(BART_Rides[[#This Row],[Lines]],1)</f>
        <v>Y</v>
      </c>
      <c r="M9291" s="1" t="str">
        <f>IF(BART_Rides[[#This Row],[FirstLetter]]="Y","Yes","No")</f>
        <v>Yes</v>
      </c>
      <c r="N9291" s="1" t="str">
        <f>IF(OR(BART_Rides[[#This Row],[Station Code]]="EM", BART_Rides[[#This Row],[Station Code]]="MT", BART_Rides[[#This Row],[Station Code]]="PL", BART_Rides[[#This Row],[Station Code]]="CC"), "Yes", "No")</f>
        <v>Yes</v>
      </c>
    </row>
    <row r="9292" spans="6:14">
      <c r="F9292" s="3">
        <v>44362</v>
      </c>
      <c r="G9292" s="1" t="s">
        <v>49</v>
      </c>
      <c r="H9292" s="1" t="s">
        <v>106</v>
      </c>
      <c r="I9292" s="1">
        <v>6309</v>
      </c>
      <c r="J9292" s="1">
        <f>MONTH(BART_Rides[[#This Row],[Date]])</f>
        <v>6</v>
      </c>
      <c r="K9292" s="1">
        <f>WEEKDAY(BART_Rides[[#This Row],[Date]],2)</f>
        <v>2</v>
      </c>
      <c r="L9292" s="1" t="str">
        <f>LEFT(BART_Rides[[#This Row],[Lines]],1)</f>
        <v>Y</v>
      </c>
      <c r="M9292" s="1" t="str">
        <f>IF(BART_Rides[[#This Row],[FirstLetter]]="Y","Yes","No")</f>
        <v>Yes</v>
      </c>
      <c r="N9292" s="1" t="str">
        <f>IF(OR(BART_Rides[[#This Row],[Station Code]]="EM", BART_Rides[[#This Row],[Station Code]]="MT", BART_Rides[[#This Row],[Station Code]]="PL", BART_Rides[[#This Row],[Station Code]]="CC"), "Yes", "No")</f>
        <v>Yes</v>
      </c>
    </row>
    <row r="9293" spans="6:14">
      <c r="F9293" s="3">
        <v>44363</v>
      </c>
      <c r="G9293" s="1" t="s">
        <v>49</v>
      </c>
      <c r="H9293" s="1" t="s">
        <v>106</v>
      </c>
      <c r="I9293" s="1">
        <v>6524</v>
      </c>
      <c r="J9293" s="1">
        <f>MONTH(BART_Rides[[#This Row],[Date]])</f>
        <v>6</v>
      </c>
      <c r="K9293" s="1">
        <f>WEEKDAY(BART_Rides[[#This Row],[Date]],2)</f>
        <v>3</v>
      </c>
      <c r="L9293" s="1" t="str">
        <f>LEFT(BART_Rides[[#This Row],[Lines]],1)</f>
        <v>Y</v>
      </c>
      <c r="M9293" s="1" t="str">
        <f>IF(BART_Rides[[#This Row],[FirstLetter]]="Y","Yes","No")</f>
        <v>Yes</v>
      </c>
      <c r="N9293" s="1" t="str">
        <f>IF(OR(BART_Rides[[#This Row],[Station Code]]="EM", BART_Rides[[#This Row],[Station Code]]="MT", BART_Rides[[#This Row],[Station Code]]="PL", BART_Rides[[#This Row],[Station Code]]="CC"), "Yes", "No")</f>
        <v>Yes</v>
      </c>
    </row>
    <row r="9294" spans="6:14">
      <c r="F9294" s="3">
        <v>44364</v>
      </c>
      <c r="G9294" s="1" t="s">
        <v>49</v>
      </c>
      <c r="H9294" s="1" t="s">
        <v>106</v>
      </c>
      <c r="I9294" s="1">
        <v>7269</v>
      </c>
      <c r="J9294" s="1">
        <f>MONTH(BART_Rides[[#This Row],[Date]])</f>
        <v>6</v>
      </c>
      <c r="K9294" s="1">
        <f>WEEKDAY(BART_Rides[[#This Row],[Date]],2)</f>
        <v>4</v>
      </c>
      <c r="L9294" s="1" t="str">
        <f>LEFT(BART_Rides[[#This Row],[Lines]],1)</f>
        <v>Y</v>
      </c>
      <c r="M9294" s="1" t="str">
        <f>IF(BART_Rides[[#This Row],[FirstLetter]]="Y","Yes","No")</f>
        <v>Yes</v>
      </c>
      <c r="N9294" s="1" t="str">
        <f>IF(OR(BART_Rides[[#This Row],[Station Code]]="EM", BART_Rides[[#This Row],[Station Code]]="MT", BART_Rides[[#This Row],[Station Code]]="PL", BART_Rides[[#This Row],[Station Code]]="CC"), "Yes", "No")</f>
        <v>Yes</v>
      </c>
    </row>
    <row r="9295" spans="6:14">
      <c r="F9295" s="3">
        <v>44365</v>
      </c>
      <c r="G9295" s="1" t="s">
        <v>49</v>
      </c>
      <c r="H9295" s="1" t="s">
        <v>106</v>
      </c>
      <c r="I9295" s="1">
        <v>6289</v>
      </c>
      <c r="J9295" s="1">
        <f>MONTH(BART_Rides[[#This Row],[Date]])</f>
        <v>6</v>
      </c>
      <c r="K9295" s="1">
        <f>WEEKDAY(BART_Rides[[#This Row],[Date]],2)</f>
        <v>5</v>
      </c>
      <c r="L9295" s="1" t="str">
        <f>LEFT(BART_Rides[[#This Row],[Lines]],1)</f>
        <v>Y</v>
      </c>
      <c r="M9295" s="1" t="str">
        <f>IF(BART_Rides[[#This Row],[FirstLetter]]="Y","Yes","No")</f>
        <v>Yes</v>
      </c>
      <c r="N9295" s="1" t="str">
        <f>IF(OR(BART_Rides[[#This Row],[Station Code]]="EM", BART_Rides[[#This Row],[Station Code]]="MT", BART_Rides[[#This Row],[Station Code]]="PL", BART_Rides[[#This Row],[Station Code]]="CC"), "Yes", "No")</f>
        <v>Yes</v>
      </c>
    </row>
    <row r="9296" spans="6:14">
      <c r="F9296" s="3">
        <v>44366</v>
      </c>
      <c r="G9296" s="1" t="s">
        <v>49</v>
      </c>
      <c r="H9296" s="1" t="s">
        <v>106</v>
      </c>
      <c r="I9296" s="1">
        <v>4288</v>
      </c>
      <c r="J9296" s="1">
        <f>MONTH(BART_Rides[[#This Row],[Date]])</f>
        <v>6</v>
      </c>
      <c r="K9296" s="1">
        <f>WEEKDAY(BART_Rides[[#This Row],[Date]],2)</f>
        <v>6</v>
      </c>
      <c r="L9296" s="1" t="str">
        <f>LEFT(BART_Rides[[#This Row],[Lines]],1)</f>
        <v>Y</v>
      </c>
      <c r="M9296" s="1" t="str">
        <f>IF(BART_Rides[[#This Row],[FirstLetter]]="Y","Yes","No")</f>
        <v>Yes</v>
      </c>
      <c r="N9296" s="1" t="str">
        <f>IF(OR(BART_Rides[[#This Row],[Station Code]]="EM", BART_Rides[[#This Row],[Station Code]]="MT", BART_Rides[[#This Row],[Station Code]]="PL", BART_Rides[[#This Row],[Station Code]]="CC"), "Yes", "No")</f>
        <v>Yes</v>
      </c>
    </row>
    <row r="9297" spans="6:14">
      <c r="F9297" s="3">
        <v>44367</v>
      </c>
      <c r="G9297" s="1" t="s">
        <v>49</v>
      </c>
      <c r="H9297" s="1" t="s">
        <v>106</v>
      </c>
      <c r="I9297" s="1">
        <v>2718</v>
      </c>
      <c r="J9297" s="1">
        <f>MONTH(BART_Rides[[#This Row],[Date]])</f>
        <v>6</v>
      </c>
      <c r="K9297" s="1">
        <f>WEEKDAY(BART_Rides[[#This Row],[Date]],2)</f>
        <v>7</v>
      </c>
      <c r="L9297" s="1" t="str">
        <f>LEFT(BART_Rides[[#This Row],[Lines]],1)</f>
        <v>Y</v>
      </c>
      <c r="M9297" s="1" t="str">
        <f>IF(BART_Rides[[#This Row],[FirstLetter]]="Y","Yes","No")</f>
        <v>Yes</v>
      </c>
      <c r="N9297" s="1" t="str">
        <f>IF(OR(BART_Rides[[#This Row],[Station Code]]="EM", BART_Rides[[#This Row],[Station Code]]="MT", BART_Rides[[#This Row],[Station Code]]="PL", BART_Rides[[#This Row],[Station Code]]="CC"), "Yes", "No")</f>
        <v>Yes</v>
      </c>
    </row>
    <row r="9298" spans="6:14">
      <c r="F9298" s="3">
        <v>44368</v>
      </c>
      <c r="G9298" s="1" t="s">
        <v>49</v>
      </c>
      <c r="H9298" s="1" t="s">
        <v>106</v>
      </c>
      <c r="I9298" s="1">
        <v>5598</v>
      </c>
      <c r="J9298" s="1">
        <f>MONTH(BART_Rides[[#This Row],[Date]])</f>
        <v>6</v>
      </c>
      <c r="K9298" s="1">
        <f>WEEKDAY(BART_Rides[[#This Row],[Date]],2)</f>
        <v>1</v>
      </c>
      <c r="L9298" s="1" t="str">
        <f>LEFT(BART_Rides[[#This Row],[Lines]],1)</f>
        <v>Y</v>
      </c>
      <c r="M9298" s="1" t="str">
        <f>IF(BART_Rides[[#This Row],[FirstLetter]]="Y","Yes","No")</f>
        <v>Yes</v>
      </c>
      <c r="N9298" s="1" t="str">
        <f>IF(OR(BART_Rides[[#This Row],[Station Code]]="EM", BART_Rides[[#This Row],[Station Code]]="MT", BART_Rides[[#This Row],[Station Code]]="PL", BART_Rides[[#This Row],[Station Code]]="CC"), "Yes", "No")</f>
        <v>Yes</v>
      </c>
    </row>
    <row r="9299" spans="6:14">
      <c r="F9299" s="3">
        <v>44369</v>
      </c>
      <c r="G9299" s="1" t="s">
        <v>49</v>
      </c>
      <c r="H9299" s="1" t="s">
        <v>106</v>
      </c>
      <c r="I9299" s="1">
        <v>6274</v>
      </c>
      <c r="J9299" s="1">
        <f>MONTH(BART_Rides[[#This Row],[Date]])</f>
        <v>6</v>
      </c>
      <c r="K9299" s="1">
        <f>WEEKDAY(BART_Rides[[#This Row],[Date]],2)</f>
        <v>2</v>
      </c>
      <c r="L9299" s="1" t="str">
        <f>LEFT(BART_Rides[[#This Row],[Lines]],1)</f>
        <v>Y</v>
      </c>
      <c r="M9299" s="1" t="str">
        <f>IF(BART_Rides[[#This Row],[FirstLetter]]="Y","Yes","No")</f>
        <v>Yes</v>
      </c>
      <c r="N9299" s="1" t="str">
        <f>IF(OR(BART_Rides[[#This Row],[Station Code]]="EM", BART_Rides[[#This Row],[Station Code]]="MT", BART_Rides[[#This Row],[Station Code]]="PL", BART_Rides[[#This Row],[Station Code]]="CC"), "Yes", "No")</f>
        <v>Yes</v>
      </c>
    </row>
    <row r="9300" spans="6:14">
      <c r="F9300" s="3">
        <v>44370</v>
      </c>
      <c r="G9300" s="1" t="s">
        <v>49</v>
      </c>
      <c r="H9300" s="1" t="s">
        <v>106</v>
      </c>
      <c r="I9300" s="1">
        <v>6469</v>
      </c>
      <c r="J9300" s="1">
        <f>MONTH(BART_Rides[[#This Row],[Date]])</f>
        <v>6</v>
      </c>
      <c r="K9300" s="1">
        <f>WEEKDAY(BART_Rides[[#This Row],[Date]],2)</f>
        <v>3</v>
      </c>
      <c r="L9300" s="1" t="str">
        <f>LEFT(BART_Rides[[#This Row],[Lines]],1)</f>
        <v>Y</v>
      </c>
      <c r="M9300" s="1" t="str">
        <f>IF(BART_Rides[[#This Row],[FirstLetter]]="Y","Yes","No")</f>
        <v>Yes</v>
      </c>
      <c r="N9300" s="1" t="str">
        <f>IF(OR(BART_Rides[[#This Row],[Station Code]]="EM", BART_Rides[[#This Row],[Station Code]]="MT", BART_Rides[[#This Row],[Station Code]]="PL", BART_Rides[[#This Row],[Station Code]]="CC"), "Yes", "No")</f>
        <v>Yes</v>
      </c>
    </row>
    <row r="9301" spans="6:14">
      <c r="F9301" s="3">
        <v>44371</v>
      </c>
      <c r="G9301" s="1" t="s">
        <v>49</v>
      </c>
      <c r="H9301" s="1" t="s">
        <v>106</v>
      </c>
      <c r="I9301" s="1">
        <v>6512</v>
      </c>
      <c r="J9301" s="1">
        <f>MONTH(BART_Rides[[#This Row],[Date]])</f>
        <v>6</v>
      </c>
      <c r="K9301" s="1">
        <f>WEEKDAY(BART_Rides[[#This Row],[Date]],2)</f>
        <v>4</v>
      </c>
      <c r="L9301" s="1" t="str">
        <f>LEFT(BART_Rides[[#This Row],[Lines]],1)</f>
        <v>Y</v>
      </c>
      <c r="M9301" s="1" t="str">
        <f>IF(BART_Rides[[#This Row],[FirstLetter]]="Y","Yes","No")</f>
        <v>Yes</v>
      </c>
      <c r="N9301" s="1" t="str">
        <f>IF(OR(BART_Rides[[#This Row],[Station Code]]="EM", BART_Rides[[#This Row],[Station Code]]="MT", BART_Rides[[#This Row],[Station Code]]="PL", BART_Rides[[#This Row],[Station Code]]="CC"), "Yes", "No")</f>
        <v>Yes</v>
      </c>
    </row>
    <row r="9302" spans="6:14">
      <c r="F9302" s="3">
        <v>44372</v>
      </c>
      <c r="G9302" s="1" t="s">
        <v>49</v>
      </c>
      <c r="H9302" s="1" t="s">
        <v>106</v>
      </c>
      <c r="I9302" s="1">
        <v>7975</v>
      </c>
      <c r="J9302" s="1">
        <f>MONTH(BART_Rides[[#This Row],[Date]])</f>
        <v>6</v>
      </c>
      <c r="K9302" s="1">
        <f>WEEKDAY(BART_Rides[[#This Row],[Date]],2)</f>
        <v>5</v>
      </c>
      <c r="L9302" s="1" t="str">
        <f>LEFT(BART_Rides[[#This Row],[Lines]],1)</f>
        <v>Y</v>
      </c>
      <c r="M9302" s="1" t="str">
        <f>IF(BART_Rides[[#This Row],[FirstLetter]]="Y","Yes","No")</f>
        <v>Yes</v>
      </c>
      <c r="N9302" s="1" t="str">
        <f>IF(OR(BART_Rides[[#This Row],[Station Code]]="EM", BART_Rides[[#This Row],[Station Code]]="MT", BART_Rides[[#This Row],[Station Code]]="PL", BART_Rides[[#This Row],[Station Code]]="CC"), "Yes", "No")</f>
        <v>Yes</v>
      </c>
    </row>
    <row r="9303" spans="6:14">
      <c r="F9303" s="3">
        <v>44373</v>
      </c>
      <c r="G9303" s="1" t="s">
        <v>49</v>
      </c>
      <c r="H9303" s="1" t="s">
        <v>106</v>
      </c>
      <c r="I9303" s="1">
        <v>5133</v>
      </c>
      <c r="J9303" s="1">
        <f>MONTH(BART_Rides[[#This Row],[Date]])</f>
        <v>6</v>
      </c>
      <c r="K9303" s="1">
        <f>WEEKDAY(BART_Rides[[#This Row],[Date]],2)</f>
        <v>6</v>
      </c>
      <c r="L9303" s="1" t="str">
        <f>LEFT(BART_Rides[[#This Row],[Lines]],1)</f>
        <v>Y</v>
      </c>
      <c r="M9303" s="1" t="str">
        <f>IF(BART_Rides[[#This Row],[FirstLetter]]="Y","Yes","No")</f>
        <v>Yes</v>
      </c>
      <c r="N9303" s="1" t="str">
        <f>IF(OR(BART_Rides[[#This Row],[Station Code]]="EM", BART_Rides[[#This Row],[Station Code]]="MT", BART_Rides[[#This Row],[Station Code]]="PL", BART_Rides[[#This Row],[Station Code]]="CC"), "Yes", "No")</f>
        <v>Yes</v>
      </c>
    </row>
    <row r="9304" spans="6:14">
      <c r="F9304" s="3">
        <v>44374</v>
      </c>
      <c r="G9304" s="1" t="s">
        <v>49</v>
      </c>
      <c r="H9304" s="1" t="s">
        <v>106</v>
      </c>
      <c r="I9304" s="1">
        <v>4944</v>
      </c>
      <c r="J9304" s="1">
        <f>MONTH(BART_Rides[[#This Row],[Date]])</f>
        <v>6</v>
      </c>
      <c r="K9304" s="1">
        <f>WEEKDAY(BART_Rides[[#This Row],[Date]],2)</f>
        <v>7</v>
      </c>
      <c r="L9304" s="1" t="str">
        <f>LEFT(BART_Rides[[#This Row],[Lines]],1)</f>
        <v>Y</v>
      </c>
      <c r="M9304" s="1" t="str">
        <f>IF(BART_Rides[[#This Row],[FirstLetter]]="Y","Yes","No")</f>
        <v>Yes</v>
      </c>
      <c r="N9304" s="1" t="str">
        <f>IF(OR(BART_Rides[[#This Row],[Station Code]]="EM", BART_Rides[[#This Row],[Station Code]]="MT", BART_Rides[[#This Row],[Station Code]]="PL", BART_Rides[[#This Row],[Station Code]]="CC"), "Yes", "No")</f>
        <v>Yes</v>
      </c>
    </row>
    <row r="9305" spans="6:14">
      <c r="F9305" s="3">
        <v>44375</v>
      </c>
      <c r="G9305" s="1" t="s">
        <v>49</v>
      </c>
      <c r="H9305" s="1" t="s">
        <v>106</v>
      </c>
      <c r="I9305" s="1">
        <v>5699</v>
      </c>
      <c r="J9305" s="1">
        <f>MONTH(BART_Rides[[#This Row],[Date]])</f>
        <v>6</v>
      </c>
      <c r="K9305" s="1">
        <f>WEEKDAY(BART_Rides[[#This Row],[Date]],2)</f>
        <v>1</v>
      </c>
      <c r="L9305" s="1" t="str">
        <f>LEFT(BART_Rides[[#This Row],[Lines]],1)</f>
        <v>Y</v>
      </c>
      <c r="M9305" s="1" t="str">
        <f>IF(BART_Rides[[#This Row],[FirstLetter]]="Y","Yes","No")</f>
        <v>Yes</v>
      </c>
      <c r="N9305" s="1" t="str">
        <f>IF(OR(BART_Rides[[#This Row],[Station Code]]="EM", BART_Rides[[#This Row],[Station Code]]="MT", BART_Rides[[#This Row],[Station Code]]="PL", BART_Rides[[#This Row],[Station Code]]="CC"), "Yes", "No")</f>
        <v>Yes</v>
      </c>
    </row>
    <row r="9306" spans="6:14">
      <c r="F9306" s="3">
        <v>44376</v>
      </c>
      <c r="G9306" s="1" t="s">
        <v>49</v>
      </c>
      <c r="H9306" s="1" t="s">
        <v>106</v>
      </c>
      <c r="I9306" s="1">
        <v>6484</v>
      </c>
      <c r="J9306" s="1">
        <f>MONTH(BART_Rides[[#This Row],[Date]])</f>
        <v>6</v>
      </c>
      <c r="K9306" s="1">
        <f>WEEKDAY(BART_Rides[[#This Row],[Date]],2)</f>
        <v>2</v>
      </c>
      <c r="L9306" s="1" t="str">
        <f>LEFT(BART_Rides[[#This Row],[Lines]],1)</f>
        <v>Y</v>
      </c>
      <c r="M9306" s="1" t="str">
        <f>IF(BART_Rides[[#This Row],[FirstLetter]]="Y","Yes","No")</f>
        <v>Yes</v>
      </c>
      <c r="N9306" s="1" t="str">
        <f>IF(OR(BART_Rides[[#This Row],[Station Code]]="EM", BART_Rides[[#This Row],[Station Code]]="MT", BART_Rides[[#This Row],[Station Code]]="PL", BART_Rides[[#This Row],[Station Code]]="CC"), "Yes", "No")</f>
        <v>Yes</v>
      </c>
    </row>
    <row r="9307" spans="6:14">
      <c r="F9307" s="3">
        <v>44377</v>
      </c>
      <c r="G9307" s="1" t="s">
        <v>49</v>
      </c>
      <c r="H9307" s="1" t="s">
        <v>106</v>
      </c>
      <c r="I9307" s="1">
        <v>6396</v>
      </c>
      <c r="J9307" s="1">
        <f>MONTH(BART_Rides[[#This Row],[Date]])</f>
        <v>6</v>
      </c>
      <c r="K9307" s="1">
        <f>WEEKDAY(BART_Rides[[#This Row],[Date]],2)</f>
        <v>3</v>
      </c>
      <c r="L9307" s="1" t="str">
        <f>LEFT(BART_Rides[[#This Row],[Lines]],1)</f>
        <v>Y</v>
      </c>
      <c r="M9307" s="1" t="str">
        <f>IF(BART_Rides[[#This Row],[FirstLetter]]="Y","Yes","No")</f>
        <v>Yes</v>
      </c>
      <c r="N9307" s="1" t="str">
        <f>IF(OR(BART_Rides[[#This Row],[Station Code]]="EM", BART_Rides[[#This Row],[Station Code]]="MT", BART_Rides[[#This Row],[Station Code]]="PL", BART_Rides[[#This Row],[Station Code]]="CC"), "Yes", "No")</f>
        <v>Yes</v>
      </c>
    </row>
    <row r="9308" spans="6:14">
      <c r="F9308" s="3">
        <v>44378</v>
      </c>
      <c r="G9308" s="1" t="s">
        <v>49</v>
      </c>
      <c r="H9308" s="1" t="s">
        <v>106</v>
      </c>
      <c r="I9308" s="1">
        <v>6594</v>
      </c>
      <c r="J9308" s="1">
        <f>MONTH(BART_Rides[[#This Row],[Date]])</f>
        <v>7</v>
      </c>
      <c r="K9308" s="1">
        <f>WEEKDAY(BART_Rides[[#This Row],[Date]],2)</f>
        <v>4</v>
      </c>
      <c r="L9308" s="1" t="str">
        <f>LEFT(BART_Rides[[#This Row],[Lines]],1)</f>
        <v>Y</v>
      </c>
      <c r="M9308" s="1" t="str">
        <f>IF(BART_Rides[[#This Row],[FirstLetter]]="Y","Yes","No")</f>
        <v>Yes</v>
      </c>
      <c r="N9308" s="1" t="str">
        <f>IF(OR(BART_Rides[[#This Row],[Station Code]]="EM", BART_Rides[[#This Row],[Station Code]]="MT", BART_Rides[[#This Row],[Station Code]]="PL", BART_Rides[[#This Row],[Station Code]]="CC"), "Yes", "No")</f>
        <v>Yes</v>
      </c>
    </row>
    <row r="9309" spans="6:14">
      <c r="F9309" s="3">
        <v>44379</v>
      </c>
      <c r="G9309" s="1" t="s">
        <v>49</v>
      </c>
      <c r="H9309" s="1" t="s">
        <v>106</v>
      </c>
      <c r="I9309" s="1">
        <v>5879</v>
      </c>
      <c r="J9309" s="1">
        <f>MONTH(BART_Rides[[#This Row],[Date]])</f>
        <v>7</v>
      </c>
      <c r="K9309" s="1">
        <f>WEEKDAY(BART_Rides[[#This Row],[Date]],2)</f>
        <v>5</v>
      </c>
      <c r="L9309" s="1" t="str">
        <f>LEFT(BART_Rides[[#This Row],[Lines]],1)</f>
        <v>Y</v>
      </c>
      <c r="M9309" s="1" t="str">
        <f>IF(BART_Rides[[#This Row],[FirstLetter]]="Y","Yes","No")</f>
        <v>Yes</v>
      </c>
      <c r="N9309" s="1" t="str">
        <f>IF(OR(BART_Rides[[#This Row],[Station Code]]="EM", BART_Rides[[#This Row],[Station Code]]="MT", BART_Rides[[#This Row],[Station Code]]="PL", BART_Rides[[#This Row],[Station Code]]="CC"), "Yes", "No")</f>
        <v>Yes</v>
      </c>
    </row>
    <row r="9310" spans="6:14">
      <c r="F9310" s="3">
        <v>44380</v>
      </c>
      <c r="G9310" s="1" t="s">
        <v>49</v>
      </c>
      <c r="H9310" s="1" t="s">
        <v>106</v>
      </c>
      <c r="I9310" s="1">
        <v>3727</v>
      </c>
      <c r="J9310" s="1">
        <f>MONTH(BART_Rides[[#This Row],[Date]])</f>
        <v>7</v>
      </c>
      <c r="K9310" s="1">
        <f>WEEKDAY(BART_Rides[[#This Row],[Date]],2)</f>
        <v>6</v>
      </c>
      <c r="L9310" s="1" t="str">
        <f>LEFT(BART_Rides[[#This Row],[Lines]],1)</f>
        <v>Y</v>
      </c>
      <c r="M9310" s="1" t="str">
        <f>IF(BART_Rides[[#This Row],[FirstLetter]]="Y","Yes","No")</f>
        <v>Yes</v>
      </c>
      <c r="N9310" s="1" t="str">
        <f>IF(OR(BART_Rides[[#This Row],[Station Code]]="EM", BART_Rides[[#This Row],[Station Code]]="MT", BART_Rides[[#This Row],[Station Code]]="PL", BART_Rides[[#This Row],[Station Code]]="CC"), "Yes", "No")</f>
        <v>Yes</v>
      </c>
    </row>
    <row r="9311" spans="6:14">
      <c r="F9311" s="3">
        <v>44381</v>
      </c>
      <c r="G9311" s="1" t="s">
        <v>49</v>
      </c>
      <c r="H9311" s="1" t="s">
        <v>106</v>
      </c>
      <c r="I9311" s="1">
        <v>4661</v>
      </c>
      <c r="J9311" s="1">
        <f>MONTH(BART_Rides[[#This Row],[Date]])</f>
        <v>7</v>
      </c>
      <c r="K9311" s="1">
        <f>WEEKDAY(BART_Rides[[#This Row],[Date]],2)</f>
        <v>7</v>
      </c>
      <c r="L9311" s="1" t="str">
        <f>LEFT(BART_Rides[[#This Row],[Lines]],1)</f>
        <v>Y</v>
      </c>
      <c r="M9311" s="1" t="str">
        <f>IF(BART_Rides[[#This Row],[FirstLetter]]="Y","Yes","No")</f>
        <v>Yes</v>
      </c>
      <c r="N9311" s="1" t="str">
        <f>IF(OR(BART_Rides[[#This Row],[Station Code]]="EM", BART_Rides[[#This Row],[Station Code]]="MT", BART_Rides[[#This Row],[Station Code]]="PL", BART_Rides[[#This Row],[Station Code]]="CC"), "Yes", "No")</f>
        <v>Yes</v>
      </c>
    </row>
    <row r="9312" spans="6:14">
      <c r="F9312" s="3">
        <v>44382</v>
      </c>
      <c r="G9312" s="1" t="s">
        <v>49</v>
      </c>
      <c r="H9312" s="1" t="s">
        <v>106</v>
      </c>
      <c r="I9312" s="1">
        <v>4337</v>
      </c>
      <c r="J9312" s="1">
        <f>MONTH(BART_Rides[[#This Row],[Date]])</f>
        <v>7</v>
      </c>
      <c r="K9312" s="1">
        <f>WEEKDAY(BART_Rides[[#This Row],[Date]],2)</f>
        <v>1</v>
      </c>
      <c r="L9312" s="1" t="str">
        <f>LEFT(BART_Rides[[#This Row],[Lines]],1)</f>
        <v>Y</v>
      </c>
      <c r="M9312" s="1" t="str">
        <f>IF(BART_Rides[[#This Row],[FirstLetter]]="Y","Yes","No")</f>
        <v>Yes</v>
      </c>
      <c r="N9312" s="1" t="str">
        <f>IF(OR(BART_Rides[[#This Row],[Station Code]]="EM", BART_Rides[[#This Row],[Station Code]]="MT", BART_Rides[[#This Row],[Station Code]]="PL", BART_Rides[[#This Row],[Station Code]]="CC"), "Yes", "No")</f>
        <v>Yes</v>
      </c>
    </row>
    <row r="9313" spans="6:14">
      <c r="F9313" s="3">
        <v>44383</v>
      </c>
      <c r="G9313" s="1" t="s">
        <v>49</v>
      </c>
      <c r="H9313" s="1" t="s">
        <v>106</v>
      </c>
      <c r="I9313" s="1">
        <v>6809</v>
      </c>
      <c r="J9313" s="1">
        <f>MONTH(BART_Rides[[#This Row],[Date]])</f>
        <v>7</v>
      </c>
      <c r="K9313" s="1">
        <f>WEEKDAY(BART_Rides[[#This Row],[Date]],2)</f>
        <v>2</v>
      </c>
      <c r="L9313" s="1" t="str">
        <f>LEFT(BART_Rides[[#This Row],[Lines]],1)</f>
        <v>Y</v>
      </c>
      <c r="M9313" s="1" t="str">
        <f>IF(BART_Rides[[#This Row],[FirstLetter]]="Y","Yes","No")</f>
        <v>Yes</v>
      </c>
      <c r="N9313" s="1" t="str">
        <f>IF(OR(BART_Rides[[#This Row],[Station Code]]="EM", BART_Rides[[#This Row],[Station Code]]="MT", BART_Rides[[#This Row],[Station Code]]="PL", BART_Rides[[#This Row],[Station Code]]="CC"), "Yes", "No")</f>
        <v>Yes</v>
      </c>
    </row>
    <row r="9314" spans="6:14">
      <c r="F9314" s="3">
        <v>44384</v>
      </c>
      <c r="G9314" s="1" t="s">
        <v>49</v>
      </c>
      <c r="H9314" s="1" t="s">
        <v>106</v>
      </c>
      <c r="I9314" s="1">
        <v>7150</v>
      </c>
      <c r="J9314" s="1">
        <f>MONTH(BART_Rides[[#This Row],[Date]])</f>
        <v>7</v>
      </c>
      <c r="K9314" s="1">
        <f>WEEKDAY(BART_Rides[[#This Row],[Date]],2)</f>
        <v>3</v>
      </c>
      <c r="L9314" s="1" t="str">
        <f>LEFT(BART_Rides[[#This Row],[Lines]],1)</f>
        <v>Y</v>
      </c>
      <c r="M9314" s="1" t="str">
        <f>IF(BART_Rides[[#This Row],[FirstLetter]]="Y","Yes","No")</f>
        <v>Yes</v>
      </c>
      <c r="N9314" s="1" t="str">
        <f>IF(OR(BART_Rides[[#This Row],[Station Code]]="EM", BART_Rides[[#This Row],[Station Code]]="MT", BART_Rides[[#This Row],[Station Code]]="PL", BART_Rides[[#This Row],[Station Code]]="CC"), "Yes", "No")</f>
        <v>Yes</v>
      </c>
    </row>
    <row r="9315" spans="6:14">
      <c r="F9315" s="3">
        <v>44385</v>
      </c>
      <c r="G9315" s="1" t="s">
        <v>49</v>
      </c>
      <c r="H9315" s="1" t="s">
        <v>106</v>
      </c>
      <c r="I9315" s="1">
        <v>7269</v>
      </c>
      <c r="J9315" s="1">
        <f>MONTH(BART_Rides[[#This Row],[Date]])</f>
        <v>7</v>
      </c>
      <c r="K9315" s="1">
        <f>WEEKDAY(BART_Rides[[#This Row],[Date]],2)</f>
        <v>4</v>
      </c>
      <c r="L9315" s="1" t="str">
        <f>LEFT(BART_Rides[[#This Row],[Lines]],1)</f>
        <v>Y</v>
      </c>
      <c r="M9315" s="1" t="str">
        <f>IF(BART_Rides[[#This Row],[FirstLetter]]="Y","Yes","No")</f>
        <v>Yes</v>
      </c>
      <c r="N9315" s="1" t="str">
        <f>IF(OR(BART_Rides[[#This Row],[Station Code]]="EM", BART_Rides[[#This Row],[Station Code]]="MT", BART_Rides[[#This Row],[Station Code]]="PL", BART_Rides[[#This Row],[Station Code]]="CC"), "Yes", "No")</f>
        <v>Yes</v>
      </c>
    </row>
    <row r="9316" spans="6:14">
      <c r="F9316" s="3">
        <v>44386</v>
      </c>
      <c r="G9316" s="1" t="s">
        <v>49</v>
      </c>
      <c r="H9316" s="1" t="s">
        <v>106</v>
      </c>
      <c r="I9316" s="1">
        <v>7428</v>
      </c>
      <c r="J9316" s="1">
        <f>MONTH(BART_Rides[[#This Row],[Date]])</f>
        <v>7</v>
      </c>
      <c r="K9316" s="1">
        <f>WEEKDAY(BART_Rides[[#This Row],[Date]],2)</f>
        <v>5</v>
      </c>
      <c r="L9316" s="1" t="str">
        <f>LEFT(BART_Rides[[#This Row],[Lines]],1)</f>
        <v>Y</v>
      </c>
      <c r="M9316" s="1" t="str">
        <f>IF(BART_Rides[[#This Row],[FirstLetter]]="Y","Yes","No")</f>
        <v>Yes</v>
      </c>
      <c r="N9316" s="1" t="str">
        <f>IF(OR(BART_Rides[[#This Row],[Station Code]]="EM", BART_Rides[[#This Row],[Station Code]]="MT", BART_Rides[[#This Row],[Station Code]]="PL", BART_Rides[[#This Row],[Station Code]]="CC"), "Yes", "No")</f>
        <v>Yes</v>
      </c>
    </row>
    <row r="9317" spans="6:14">
      <c r="F9317" s="3">
        <v>44387</v>
      </c>
      <c r="G9317" s="1" t="s">
        <v>49</v>
      </c>
      <c r="H9317" s="1" t="s">
        <v>106</v>
      </c>
      <c r="I9317" s="1">
        <v>4979</v>
      </c>
      <c r="J9317" s="1">
        <f>MONTH(BART_Rides[[#This Row],[Date]])</f>
        <v>7</v>
      </c>
      <c r="K9317" s="1">
        <f>WEEKDAY(BART_Rides[[#This Row],[Date]],2)</f>
        <v>6</v>
      </c>
      <c r="L9317" s="1" t="str">
        <f>LEFT(BART_Rides[[#This Row],[Lines]],1)</f>
        <v>Y</v>
      </c>
      <c r="M9317" s="1" t="str">
        <f>IF(BART_Rides[[#This Row],[FirstLetter]]="Y","Yes","No")</f>
        <v>Yes</v>
      </c>
      <c r="N9317" s="1" t="str">
        <f>IF(OR(BART_Rides[[#This Row],[Station Code]]="EM", BART_Rides[[#This Row],[Station Code]]="MT", BART_Rides[[#This Row],[Station Code]]="PL", BART_Rides[[#This Row],[Station Code]]="CC"), "Yes", "No")</f>
        <v>Yes</v>
      </c>
    </row>
    <row r="9318" spans="6:14">
      <c r="F9318" s="3">
        <v>44388</v>
      </c>
      <c r="G9318" s="1" t="s">
        <v>49</v>
      </c>
      <c r="H9318" s="1" t="s">
        <v>106</v>
      </c>
      <c r="I9318" s="1">
        <v>3673</v>
      </c>
      <c r="J9318" s="1">
        <f>MONTH(BART_Rides[[#This Row],[Date]])</f>
        <v>7</v>
      </c>
      <c r="K9318" s="1">
        <f>WEEKDAY(BART_Rides[[#This Row],[Date]],2)</f>
        <v>7</v>
      </c>
      <c r="L9318" s="1" t="str">
        <f>LEFT(BART_Rides[[#This Row],[Lines]],1)</f>
        <v>Y</v>
      </c>
      <c r="M9318" s="1" t="str">
        <f>IF(BART_Rides[[#This Row],[FirstLetter]]="Y","Yes","No")</f>
        <v>Yes</v>
      </c>
      <c r="N9318" s="1" t="str">
        <f>IF(OR(BART_Rides[[#This Row],[Station Code]]="EM", BART_Rides[[#This Row],[Station Code]]="MT", BART_Rides[[#This Row],[Station Code]]="PL", BART_Rides[[#This Row],[Station Code]]="CC"), "Yes", "No")</f>
        <v>Yes</v>
      </c>
    </row>
    <row r="9319" spans="6:14">
      <c r="F9319" s="3">
        <v>44389</v>
      </c>
      <c r="G9319" s="1" t="s">
        <v>49</v>
      </c>
      <c r="H9319" s="1" t="s">
        <v>106</v>
      </c>
      <c r="I9319" s="1">
        <v>6576</v>
      </c>
      <c r="J9319" s="1">
        <f>MONTH(BART_Rides[[#This Row],[Date]])</f>
        <v>7</v>
      </c>
      <c r="K9319" s="1">
        <f>WEEKDAY(BART_Rides[[#This Row],[Date]],2)</f>
        <v>1</v>
      </c>
      <c r="L9319" s="1" t="str">
        <f>LEFT(BART_Rides[[#This Row],[Lines]],1)</f>
        <v>Y</v>
      </c>
      <c r="M9319" s="1" t="str">
        <f>IF(BART_Rides[[#This Row],[FirstLetter]]="Y","Yes","No")</f>
        <v>Yes</v>
      </c>
      <c r="N9319" s="1" t="str">
        <f>IF(OR(BART_Rides[[#This Row],[Station Code]]="EM", BART_Rides[[#This Row],[Station Code]]="MT", BART_Rides[[#This Row],[Station Code]]="PL", BART_Rides[[#This Row],[Station Code]]="CC"), "Yes", "No")</f>
        <v>Yes</v>
      </c>
    </row>
    <row r="9320" spans="6:14">
      <c r="F9320" s="3">
        <v>44390</v>
      </c>
      <c r="G9320" s="1" t="s">
        <v>49</v>
      </c>
      <c r="H9320" s="1" t="s">
        <v>106</v>
      </c>
      <c r="I9320" s="1">
        <v>7311</v>
      </c>
      <c r="J9320" s="1">
        <f>MONTH(BART_Rides[[#This Row],[Date]])</f>
        <v>7</v>
      </c>
      <c r="K9320" s="1">
        <f>WEEKDAY(BART_Rides[[#This Row],[Date]],2)</f>
        <v>2</v>
      </c>
      <c r="L9320" s="1" t="str">
        <f>LEFT(BART_Rides[[#This Row],[Lines]],1)</f>
        <v>Y</v>
      </c>
      <c r="M9320" s="1" t="str">
        <f>IF(BART_Rides[[#This Row],[FirstLetter]]="Y","Yes","No")</f>
        <v>Yes</v>
      </c>
      <c r="N9320" s="1" t="str">
        <f>IF(OR(BART_Rides[[#This Row],[Station Code]]="EM", BART_Rides[[#This Row],[Station Code]]="MT", BART_Rides[[#This Row],[Station Code]]="PL", BART_Rides[[#This Row],[Station Code]]="CC"), "Yes", "No")</f>
        <v>Yes</v>
      </c>
    </row>
    <row r="9321" spans="6:14">
      <c r="F9321" s="3">
        <v>44391</v>
      </c>
      <c r="G9321" s="1" t="s">
        <v>49</v>
      </c>
      <c r="H9321" s="1" t="s">
        <v>106</v>
      </c>
      <c r="I9321" s="1">
        <v>7414</v>
      </c>
      <c r="J9321" s="1">
        <f>MONTH(BART_Rides[[#This Row],[Date]])</f>
        <v>7</v>
      </c>
      <c r="K9321" s="1">
        <f>WEEKDAY(BART_Rides[[#This Row],[Date]],2)</f>
        <v>3</v>
      </c>
      <c r="L9321" s="1" t="str">
        <f>LEFT(BART_Rides[[#This Row],[Lines]],1)</f>
        <v>Y</v>
      </c>
      <c r="M9321" s="1" t="str">
        <f>IF(BART_Rides[[#This Row],[FirstLetter]]="Y","Yes","No")</f>
        <v>Yes</v>
      </c>
      <c r="N9321" s="1" t="str">
        <f>IF(OR(BART_Rides[[#This Row],[Station Code]]="EM", BART_Rides[[#This Row],[Station Code]]="MT", BART_Rides[[#This Row],[Station Code]]="PL", BART_Rides[[#This Row],[Station Code]]="CC"), "Yes", "No")</f>
        <v>Yes</v>
      </c>
    </row>
    <row r="9322" spans="6:14">
      <c r="F9322" s="3">
        <v>44392</v>
      </c>
      <c r="G9322" s="1" t="s">
        <v>49</v>
      </c>
      <c r="H9322" s="1" t="s">
        <v>106</v>
      </c>
      <c r="I9322" s="1">
        <v>7577</v>
      </c>
      <c r="J9322" s="1">
        <f>MONTH(BART_Rides[[#This Row],[Date]])</f>
        <v>7</v>
      </c>
      <c r="K9322" s="1">
        <f>WEEKDAY(BART_Rides[[#This Row],[Date]],2)</f>
        <v>4</v>
      </c>
      <c r="L9322" s="1" t="str">
        <f>LEFT(BART_Rides[[#This Row],[Lines]],1)</f>
        <v>Y</v>
      </c>
      <c r="M9322" s="1" t="str">
        <f>IF(BART_Rides[[#This Row],[FirstLetter]]="Y","Yes","No")</f>
        <v>Yes</v>
      </c>
      <c r="N9322" s="1" t="str">
        <f>IF(OR(BART_Rides[[#This Row],[Station Code]]="EM", BART_Rides[[#This Row],[Station Code]]="MT", BART_Rides[[#This Row],[Station Code]]="PL", BART_Rides[[#This Row],[Station Code]]="CC"), "Yes", "No")</f>
        <v>Yes</v>
      </c>
    </row>
    <row r="9323" spans="6:14">
      <c r="F9323" s="3">
        <v>44393</v>
      </c>
      <c r="G9323" s="1" t="s">
        <v>49</v>
      </c>
      <c r="H9323" s="1" t="s">
        <v>106</v>
      </c>
      <c r="I9323" s="1">
        <v>7006</v>
      </c>
      <c r="J9323" s="1">
        <f>MONTH(BART_Rides[[#This Row],[Date]])</f>
        <v>7</v>
      </c>
      <c r="K9323" s="1">
        <f>WEEKDAY(BART_Rides[[#This Row],[Date]],2)</f>
        <v>5</v>
      </c>
      <c r="L9323" s="1" t="str">
        <f>LEFT(BART_Rides[[#This Row],[Lines]],1)</f>
        <v>Y</v>
      </c>
      <c r="M9323" s="1" t="str">
        <f>IF(BART_Rides[[#This Row],[FirstLetter]]="Y","Yes","No")</f>
        <v>Yes</v>
      </c>
      <c r="N9323" s="1" t="str">
        <f>IF(OR(BART_Rides[[#This Row],[Station Code]]="EM", BART_Rides[[#This Row],[Station Code]]="MT", BART_Rides[[#This Row],[Station Code]]="PL", BART_Rides[[#This Row],[Station Code]]="CC"), "Yes", "No")</f>
        <v>Yes</v>
      </c>
    </row>
    <row r="9324" spans="6:14">
      <c r="F9324" s="3">
        <v>44394</v>
      </c>
      <c r="G9324" s="1" t="s">
        <v>49</v>
      </c>
      <c r="H9324" s="1" t="s">
        <v>106</v>
      </c>
      <c r="I9324" s="1">
        <v>4365</v>
      </c>
      <c r="J9324" s="1">
        <f>MONTH(BART_Rides[[#This Row],[Date]])</f>
        <v>7</v>
      </c>
      <c r="K9324" s="1">
        <f>WEEKDAY(BART_Rides[[#This Row],[Date]],2)</f>
        <v>6</v>
      </c>
      <c r="L9324" s="1" t="str">
        <f>LEFT(BART_Rides[[#This Row],[Lines]],1)</f>
        <v>Y</v>
      </c>
      <c r="M9324" s="1" t="str">
        <f>IF(BART_Rides[[#This Row],[FirstLetter]]="Y","Yes","No")</f>
        <v>Yes</v>
      </c>
      <c r="N9324" s="1" t="str">
        <f>IF(OR(BART_Rides[[#This Row],[Station Code]]="EM", BART_Rides[[#This Row],[Station Code]]="MT", BART_Rides[[#This Row],[Station Code]]="PL", BART_Rides[[#This Row],[Station Code]]="CC"), "Yes", "No")</f>
        <v>Yes</v>
      </c>
    </row>
    <row r="9325" spans="6:14">
      <c r="F9325" s="3">
        <v>44395</v>
      </c>
      <c r="G9325" s="1" t="s">
        <v>49</v>
      </c>
      <c r="H9325" s="1" t="s">
        <v>106</v>
      </c>
      <c r="I9325" s="1">
        <v>2860</v>
      </c>
      <c r="J9325" s="1">
        <f>MONTH(BART_Rides[[#This Row],[Date]])</f>
        <v>7</v>
      </c>
      <c r="K9325" s="1">
        <f>WEEKDAY(BART_Rides[[#This Row],[Date]],2)</f>
        <v>7</v>
      </c>
      <c r="L9325" s="1" t="str">
        <f>LEFT(BART_Rides[[#This Row],[Lines]],1)</f>
        <v>Y</v>
      </c>
      <c r="M9325" s="1" t="str">
        <f>IF(BART_Rides[[#This Row],[FirstLetter]]="Y","Yes","No")</f>
        <v>Yes</v>
      </c>
      <c r="N9325" s="1" t="str">
        <f>IF(OR(BART_Rides[[#This Row],[Station Code]]="EM", BART_Rides[[#This Row],[Station Code]]="MT", BART_Rides[[#This Row],[Station Code]]="PL", BART_Rides[[#This Row],[Station Code]]="CC"), "Yes", "No")</f>
        <v>Yes</v>
      </c>
    </row>
    <row r="9326" spans="6:14">
      <c r="F9326" s="3">
        <v>44396</v>
      </c>
      <c r="G9326" s="1" t="s">
        <v>49</v>
      </c>
      <c r="H9326" s="1" t="s">
        <v>106</v>
      </c>
      <c r="I9326" s="1">
        <v>6674</v>
      </c>
      <c r="J9326" s="1">
        <f>MONTH(BART_Rides[[#This Row],[Date]])</f>
        <v>7</v>
      </c>
      <c r="K9326" s="1">
        <f>WEEKDAY(BART_Rides[[#This Row],[Date]],2)</f>
        <v>1</v>
      </c>
      <c r="L9326" s="1" t="str">
        <f>LEFT(BART_Rides[[#This Row],[Lines]],1)</f>
        <v>Y</v>
      </c>
      <c r="M9326" s="1" t="str">
        <f>IF(BART_Rides[[#This Row],[FirstLetter]]="Y","Yes","No")</f>
        <v>Yes</v>
      </c>
      <c r="N9326" s="1" t="str">
        <f>IF(OR(BART_Rides[[#This Row],[Station Code]]="EM", BART_Rides[[#This Row],[Station Code]]="MT", BART_Rides[[#This Row],[Station Code]]="PL", BART_Rides[[#This Row],[Station Code]]="CC"), "Yes", "No")</f>
        <v>Yes</v>
      </c>
    </row>
    <row r="9327" spans="6:14">
      <c r="F9327" s="3">
        <v>44397</v>
      </c>
      <c r="G9327" s="1" t="s">
        <v>49</v>
      </c>
      <c r="H9327" s="1" t="s">
        <v>106</v>
      </c>
      <c r="I9327" s="1">
        <v>7558</v>
      </c>
      <c r="J9327" s="1">
        <f>MONTH(BART_Rides[[#This Row],[Date]])</f>
        <v>7</v>
      </c>
      <c r="K9327" s="1">
        <f>WEEKDAY(BART_Rides[[#This Row],[Date]],2)</f>
        <v>2</v>
      </c>
      <c r="L9327" s="1" t="str">
        <f>LEFT(BART_Rides[[#This Row],[Lines]],1)</f>
        <v>Y</v>
      </c>
      <c r="M9327" s="1" t="str">
        <f>IF(BART_Rides[[#This Row],[FirstLetter]]="Y","Yes","No")</f>
        <v>Yes</v>
      </c>
      <c r="N9327" s="1" t="str">
        <f>IF(OR(BART_Rides[[#This Row],[Station Code]]="EM", BART_Rides[[#This Row],[Station Code]]="MT", BART_Rides[[#This Row],[Station Code]]="PL", BART_Rides[[#This Row],[Station Code]]="CC"), "Yes", "No")</f>
        <v>Yes</v>
      </c>
    </row>
    <row r="9328" spans="6:14">
      <c r="F9328" s="3">
        <v>44398</v>
      </c>
      <c r="G9328" s="1" t="s">
        <v>49</v>
      </c>
      <c r="H9328" s="1" t="s">
        <v>106</v>
      </c>
      <c r="I9328" s="1">
        <v>7491</v>
      </c>
      <c r="J9328" s="1">
        <f>MONTH(BART_Rides[[#This Row],[Date]])</f>
        <v>7</v>
      </c>
      <c r="K9328" s="1">
        <f>WEEKDAY(BART_Rides[[#This Row],[Date]],2)</f>
        <v>3</v>
      </c>
      <c r="L9328" s="1" t="str">
        <f>LEFT(BART_Rides[[#This Row],[Lines]],1)</f>
        <v>Y</v>
      </c>
      <c r="M9328" s="1" t="str">
        <f>IF(BART_Rides[[#This Row],[FirstLetter]]="Y","Yes","No")</f>
        <v>Yes</v>
      </c>
      <c r="N9328" s="1" t="str">
        <f>IF(OR(BART_Rides[[#This Row],[Station Code]]="EM", BART_Rides[[#This Row],[Station Code]]="MT", BART_Rides[[#This Row],[Station Code]]="PL", BART_Rides[[#This Row],[Station Code]]="CC"), "Yes", "No")</f>
        <v>Yes</v>
      </c>
    </row>
    <row r="9329" spans="6:14">
      <c r="F9329" s="3">
        <v>44399</v>
      </c>
      <c r="G9329" s="1" t="s">
        <v>49</v>
      </c>
      <c r="H9329" s="1" t="s">
        <v>106</v>
      </c>
      <c r="I9329" s="1">
        <v>7718</v>
      </c>
      <c r="J9329" s="1">
        <f>MONTH(BART_Rides[[#This Row],[Date]])</f>
        <v>7</v>
      </c>
      <c r="K9329" s="1">
        <f>WEEKDAY(BART_Rides[[#This Row],[Date]],2)</f>
        <v>4</v>
      </c>
      <c r="L9329" s="1" t="str">
        <f>LEFT(BART_Rides[[#This Row],[Lines]],1)</f>
        <v>Y</v>
      </c>
      <c r="M9329" s="1" t="str">
        <f>IF(BART_Rides[[#This Row],[FirstLetter]]="Y","Yes","No")</f>
        <v>Yes</v>
      </c>
      <c r="N9329" s="1" t="str">
        <f>IF(OR(BART_Rides[[#This Row],[Station Code]]="EM", BART_Rides[[#This Row],[Station Code]]="MT", BART_Rides[[#This Row],[Station Code]]="PL", BART_Rides[[#This Row],[Station Code]]="CC"), "Yes", "No")</f>
        <v>Yes</v>
      </c>
    </row>
    <row r="9330" spans="6:14">
      <c r="F9330" s="3">
        <v>44400</v>
      </c>
      <c r="G9330" s="1" t="s">
        <v>49</v>
      </c>
      <c r="H9330" s="1" t="s">
        <v>106</v>
      </c>
      <c r="I9330" s="1">
        <v>7712</v>
      </c>
      <c r="J9330" s="1">
        <f>MONTH(BART_Rides[[#This Row],[Date]])</f>
        <v>7</v>
      </c>
      <c r="K9330" s="1">
        <f>WEEKDAY(BART_Rides[[#This Row],[Date]],2)</f>
        <v>5</v>
      </c>
      <c r="L9330" s="1" t="str">
        <f>LEFT(BART_Rides[[#This Row],[Lines]],1)</f>
        <v>Y</v>
      </c>
      <c r="M9330" s="1" t="str">
        <f>IF(BART_Rides[[#This Row],[FirstLetter]]="Y","Yes","No")</f>
        <v>Yes</v>
      </c>
      <c r="N9330" s="1" t="str">
        <f>IF(OR(BART_Rides[[#This Row],[Station Code]]="EM", BART_Rides[[#This Row],[Station Code]]="MT", BART_Rides[[#This Row],[Station Code]]="PL", BART_Rides[[#This Row],[Station Code]]="CC"), "Yes", "No")</f>
        <v>Yes</v>
      </c>
    </row>
    <row r="9331" spans="6:14">
      <c r="F9331" s="3">
        <v>44401</v>
      </c>
      <c r="G9331" s="1" t="s">
        <v>49</v>
      </c>
      <c r="H9331" s="1" t="s">
        <v>106</v>
      </c>
      <c r="I9331" s="1">
        <v>4812</v>
      </c>
      <c r="J9331" s="1">
        <f>MONTH(BART_Rides[[#This Row],[Date]])</f>
        <v>7</v>
      </c>
      <c r="K9331" s="1">
        <f>WEEKDAY(BART_Rides[[#This Row],[Date]],2)</f>
        <v>6</v>
      </c>
      <c r="L9331" s="1" t="str">
        <f>LEFT(BART_Rides[[#This Row],[Lines]],1)</f>
        <v>Y</v>
      </c>
      <c r="M9331" s="1" t="str">
        <f>IF(BART_Rides[[#This Row],[FirstLetter]]="Y","Yes","No")</f>
        <v>Yes</v>
      </c>
      <c r="N9331" s="1" t="str">
        <f>IF(OR(BART_Rides[[#This Row],[Station Code]]="EM", BART_Rides[[#This Row],[Station Code]]="MT", BART_Rides[[#This Row],[Station Code]]="PL", BART_Rides[[#This Row],[Station Code]]="CC"), "Yes", "No")</f>
        <v>Yes</v>
      </c>
    </row>
    <row r="9332" spans="6:14">
      <c r="F9332" s="3">
        <v>44402</v>
      </c>
      <c r="G9332" s="1" t="s">
        <v>49</v>
      </c>
      <c r="H9332" s="1" t="s">
        <v>106</v>
      </c>
      <c r="I9332" s="1">
        <v>4037</v>
      </c>
      <c r="J9332" s="1">
        <f>MONTH(BART_Rides[[#This Row],[Date]])</f>
        <v>7</v>
      </c>
      <c r="K9332" s="1">
        <f>WEEKDAY(BART_Rides[[#This Row],[Date]],2)</f>
        <v>7</v>
      </c>
      <c r="L9332" s="1" t="str">
        <f>LEFT(BART_Rides[[#This Row],[Lines]],1)</f>
        <v>Y</v>
      </c>
      <c r="M9332" s="1" t="str">
        <f>IF(BART_Rides[[#This Row],[FirstLetter]]="Y","Yes","No")</f>
        <v>Yes</v>
      </c>
      <c r="N9332" s="1" t="str">
        <f>IF(OR(BART_Rides[[#This Row],[Station Code]]="EM", BART_Rides[[#This Row],[Station Code]]="MT", BART_Rides[[#This Row],[Station Code]]="PL", BART_Rides[[#This Row],[Station Code]]="CC"), "Yes", "No")</f>
        <v>Yes</v>
      </c>
    </row>
    <row r="9333" spans="6:14">
      <c r="F9333" s="3">
        <v>44403</v>
      </c>
      <c r="G9333" s="1" t="s">
        <v>49</v>
      </c>
      <c r="H9333" s="1" t="s">
        <v>106</v>
      </c>
      <c r="I9333" s="1">
        <v>6423</v>
      </c>
      <c r="J9333" s="1">
        <f>MONTH(BART_Rides[[#This Row],[Date]])</f>
        <v>7</v>
      </c>
      <c r="K9333" s="1">
        <f>WEEKDAY(BART_Rides[[#This Row],[Date]],2)</f>
        <v>1</v>
      </c>
      <c r="L9333" s="1" t="str">
        <f>LEFT(BART_Rides[[#This Row],[Lines]],1)</f>
        <v>Y</v>
      </c>
      <c r="M9333" s="1" t="str">
        <f>IF(BART_Rides[[#This Row],[FirstLetter]]="Y","Yes","No")</f>
        <v>Yes</v>
      </c>
      <c r="N9333" s="1" t="str">
        <f>IF(OR(BART_Rides[[#This Row],[Station Code]]="EM", BART_Rides[[#This Row],[Station Code]]="MT", BART_Rides[[#This Row],[Station Code]]="PL", BART_Rides[[#This Row],[Station Code]]="CC"), "Yes", "No")</f>
        <v>Yes</v>
      </c>
    </row>
    <row r="9334" spans="6:14">
      <c r="F9334" s="3">
        <v>44404</v>
      </c>
      <c r="G9334" s="1" t="s">
        <v>49</v>
      </c>
      <c r="H9334" s="1" t="s">
        <v>106</v>
      </c>
      <c r="I9334" s="1">
        <v>8419</v>
      </c>
      <c r="J9334" s="1">
        <f>MONTH(BART_Rides[[#This Row],[Date]])</f>
        <v>7</v>
      </c>
      <c r="K9334" s="1">
        <f>WEEKDAY(BART_Rides[[#This Row],[Date]],2)</f>
        <v>2</v>
      </c>
      <c r="L9334" s="1" t="str">
        <f>LEFT(BART_Rides[[#This Row],[Lines]],1)</f>
        <v>Y</v>
      </c>
      <c r="M9334" s="1" t="str">
        <f>IF(BART_Rides[[#This Row],[FirstLetter]]="Y","Yes","No")</f>
        <v>Yes</v>
      </c>
      <c r="N9334" s="1" t="str">
        <f>IF(OR(BART_Rides[[#This Row],[Station Code]]="EM", BART_Rides[[#This Row],[Station Code]]="MT", BART_Rides[[#This Row],[Station Code]]="PL", BART_Rides[[#This Row],[Station Code]]="CC"), "Yes", "No")</f>
        <v>Yes</v>
      </c>
    </row>
    <row r="9335" spans="6:14">
      <c r="F9335" s="3">
        <v>44405</v>
      </c>
      <c r="G9335" s="1" t="s">
        <v>49</v>
      </c>
      <c r="H9335" s="1" t="s">
        <v>106</v>
      </c>
      <c r="I9335" s="1">
        <v>8452</v>
      </c>
      <c r="J9335" s="1">
        <f>MONTH(BART_Rides[[#This Row],[Date]])</f>
        <v>7</v>
      </c>
      <c r="K9335" s="1">
        <f>WEEKDAY(BART_Rides[[#This Row],[Date]],2)</f>
        <v>3</v>
      </c>
      <c r="L9335" s="1" t="str">
        <f>LEFT(BART_Rides[[#This Row],[Lines]],1)</f>
        <v>Y</v>
      </c>
      <c r="M9335" s="1" t="str">
        <f>IF(BART_Rides[[#This Row],[FirstLetter]]="Y","Yes","No")</f>
        <v>Yes</v>
      </c>
      <c r="N9335" s="1" t="str">
        <f>IF(OR(BART_Rides[[#This Row],[Station Code]]="EM", BART_Rides[[#This Row],[Station Code]]="MT", BART_Rides[[#This Row],[Station Code]]="PL", BART_Rides[[#This Row],[Station Code]]="CC"), "Yes", "No")</f>
        <v>Yes</v>
      </c>
    </row>
    <row r="9336" spans="6:14">
      <c r="F9336" s="3">
        <v>44406</v>
      </c>
      <c r="G9336" s="1" t="s">
        <v>49</v>
      </c>
      <c r="H9336" s="1" t="s">
        <v>106</v>
      </c>
      <c r="I9336" s="1">
        <v>9736</v>
      </c>
      <c r="J9336" s="1">
        <f>MONTH(BART_Rides[[#This Row],[Date]])</f>
        <v>7</v>
      </c>
      <c r="K9336" s="1">
        <f>WEEKDAY(BART_Rides[[#This Row],[Date]],2)</f>
        <v>4</v>
      </c>
      <c r="L9336" s="1" t="str">
        <f>LEFT(BART_Rides[[#This Row],[Lines]],1)</f>
        <v>Y</v>
      </c>
      <c r="M9336" s="1" t="str">
        <f>IF(BART_Rides[[#This Row],[FirstLetter]]="Y","Yes","No")</f>
        <v>Yes</v>
      </c>
      <c r="N9336" s="1" t="str">
        <f>IF(OR(BART_Rides[[#This Row],[Station Code]]="EM", BART_Rides[[#This Row],[Station Code]]="MT", BART_Rides[[#This Row],[Station Code]]="PL", BART_Rides[[#This Row],[Station Code]]="CC"), "Yes", "No")</f>
        <v>Yes</v>
      </c>
    </row>
    <row r="9337" spans="6:14">
      <c r="F9337" s="3">
        <v>44407</v>
      </c>
      <c r="G9337" s="1" t="s">
        <v>49</v>
      </c>
      <c r="H9337" s="1" t="s">
        <v>106</v>
      </c>
      <c r="I9337" s="1">
        <v>7671</v>
      </c>
      <c r="J9337" s="1">
        <f>MONTH(BART_Rides[[#This Row],[Date]])</f>
        <v>7</v>
      </c>
      <c r="K9337" s="1">
        <f>WEEKDAY(BART_Rides[[#This Row],[Date]],2)</f>
        <v>5</v>
      </c>
      <c r="L9337" s="1" t="str">
        <f>LEFT(BART_Rides[[#This Row],[Lines]],1)</f>
        <v>Y</v>
      </c>
      <c r="M9337" s="1" t="str">
        <f>IF(BART_Rides[[#This Row],[FirstLetter]]="Y","Yes","No")</f>
        <v>Yes</v>
      </c>
      <c r="N9337" s="1" t="str">
        <f>IF(OR(BART_Rides[[#This Row],[Station Code]]="EM", BART_Rides[[#This Row],[Station Code]]="MT", BART_Rides[[#This Row],[Station Code]]="PL", BART_Rides[[#This Row],[Station Code]]="CC"), "Yes", "No")</f>
        <v>Yes</v>
      </c>
    </row>
    <row r="9338" spans="6:14">
      <c r="F9338" s="3">
        <v>44408</v>
      </c>
      <c r="G9338" s="1" t="s">
        <v>49</v>
      </c>
      <c r="H9338" s="1" t="s">
        <v>106</v>
      </c>
      <c r="I9338" s="1">
        <v>4881</v>
      </c>
      <c r="J9338" s="1">
        <f>MONTH(BART_Rides[[#This Row],[Date]])</f>
        <v>7</v>
      </c>
      <c r="K9338" s="1">
        <f>WEEKDAY(BART_Rides[[#This Row],[Date]],2)</f>
        <v>6</v>
      </c>
      <c r="L9338" s="1" t="str">
        <f>LEFT(BART_Rides[[#This Row],[Lines]],1)</f>
        <v>Y</v>
      </c>
      <c r="M9338" s="1" t="str">
        <f>IF(BART_Rides[[#This Row],[FirstLetter]]="Y","Yes","No")</f>
        <v>Yes</v>
      </c>
      <c r="N9338" s="1" t="str">
        <f>IF(OR(BART_Rides[[#This Row],[Station Code]]="EM", BART_Rides[[#This Row],[Station Code]]="MT", BART_Rides[[#This Row],[Station Code]]="PL", BART_Rides[[#This Row],[Station Code]]="CC"), "Yes", "No")</f>
        <v>Yes</v>
      </c>
    </row>
    <row r="9339" spans="6:14">
      <c r="F9339" s="3">
        <v>44409</v>
      </c>
      <c r="G9339" s="1" t="s">
        <v>49</v>
      </c>
      <c r="H9339" s="1" t="s">
        <v>106</v>
      </c>
      <c r="I9339" s="1">
        <v>3642</v>
      </c>
      <c r="J9339" s="1">
        <f>MONTH(BART_Rides[[#This Row],[Date]])</f>
        <v>8</v>
      </c>
      <c r="K9339" s="1">
        <f>WEEKDAY(BART_Rides[[#This Row],[Date]],2)</f>
        <v>7</v>
      </c>
      <c r="L9339" s="1" t="str">
        <f>LEFT(BART_Rides[[#This Row],[Lines]],1)</f>
        <v>Y</v>
      </c>
      <c r="M9339" s="1" t="str">
        <f>IF(BART_Rides[[#This Row],[FirstLetter]]="Y","Yes","No")</f>
        <v>Yes</v>
      </c>
      <c r="N9339" s="1" t="str">
        <f>IF(OR(BART_Rides[[#This Row],[Station Code]]="EM", BART_Rides[[#This Row],[Station Code]]="MT", BART_Rides[[#This Row],[Station Code]]="PL", BART_Rides[[#This Row],[Station Code]]="CC"), "Yes", "No")</f>
        <v>Yes</v>
      </c>
    </row>
    <row r="9340" spans="6:14">
      <c r="F9340" s="3">
        <v>44410</v>
      </c>
      <c r="G9340" s="1" t="s">
        <v>49</v>
      </c>
      <c r="H9340" s="1" t="s">
        <v>106</v>
      </c>
      <c r="I9340" s="1">
        <v>6307</v>
      </c>
      <c r="J9340" s="1">
        <f>MONTH(BART_Rides[[#This Row],[Date]])</f>
        <v>8</v>
      </c>
      <c r="K9340" s="1">
        <f>WEEKDAY(BART_Rides[[#This Row],[Date]],2)</f>
        <v>1</v>
      </c>
      <c r="L9340" s="1" t="str">
        <f>LEFT(BART_Rides[[#This Row],[Lines]],1)</f>
        <v>Y</v>
      </c>
      <c r="M9340" s="1" t="str">
        <f>IF(BART_Rides[[#This Row],[FirstLetter]]="Y","Yes","No")</f>
        <v>Yes</v>
      </c>
      <c r="N9340" s="1" t="str">
        <f>IF(OR(BART_Rides[[#This Row],[Station Code]]="EM", BART_Rides[[#This Row],[Station Code]]="MT", BART_Rides[[#This Row],[Station Code]]="PL", BART_Rides[[#This Row],[Station Code]]="CC"), "Yes", "No")</f>
        <v>Yes</v>
      </c>
    </row>
    <row r="9341" spans="6:14">
      <c r="F9341" s="3">
        <v>44411</v>
      </c>
      <c r="G9341" s="1" t="s">
        <v>49</v>
      </c>
      <c r="H9341" s="1" t="s">
        <v>106</v>
      </c>
      <c r="I9341" s="1">
        <v>7088</v>
      </c>
      <c r="J9341" s="1">
        <f>MONTH(BART_Rides[[#This Row],[Date]])</f>
        <v>8</v>
      </c>
      <c r="K9341" s="1">
        <f>WEEKDAY(BART_Rides[[#This Row],[Date]],2)</f>
        <v>2</v>
      </c>
      <c r="L9341" s="1" t="str">
        <f>LEFT(BART_Rides[[#This Row],[Lines]],1)</f>
        <v>Y</v>
      </c>
      <c r="M9341" s="1" t="str">
        <f>IF(BART_Rides[[#This Row],[FirstLetter]]="Y","Yes","No")</f>
        <v>Yes</v>
      </c>
      <c r="N9341" s="1" t="str">
        <f>IF(OR(BART_Rides[[#This Row],[Station Code]]="EM", BART_Rides[[#This Row],[Station Code]]="MT", BART_Rides[[#This Row],[Station Code]]="PL", BART_Rides[[#This Row],[Station Code]]="CC"), "Yes", "No")</f>
        <v>Yes</v>
      </c>
    </row>
    <row r="9342" spans="6:14">
      <c r="F9342" s="3">
        <v>44412</v>
      </c>
      <c r="G9342" s="1" t="s">
        <v>49</v>
      </c>
      <c r="H9342" s="1" t="s">
        <v>106</v>
      </c>
      <c r="I9342" s="1">
        <v>7135</v>
      </c>
      <c r="J9342" s="1">
        <f>MONTH(BART_Rides[[#This Row],[Date]])</f>
        <v>8</v>
      </c>
      <c r="K9342" s="1">
        <f>WEEKDAY(BART_Rides[[#This Row],[Date]],2)</f>
        <v>3</v>
      </c>
      <c r="L9342" s="1" t="str">
        <f>LEFT(BART_Rides[[#This Row],[Lines]],1)</f>
        <v>Y</v>
      </c>
      <c r="M9342" s="1" t="str">
        <f>IF(BART_Rides[[#This Row],[FirstLetter]]="Y","Yes","No")</f>
        <v>Yes</v>
      </c>
      <c r="N9342" s="1" t="str">
        <f>IF(OR(BART_Rides[[#This Row],[Station Code]]="EM", BART_Rides[[#This Row],[Station Code]]="MT", BART_Rides[[#This Row],[Station Code]]="PL", BART_Rides[[#This Row],[Station Code]]="CC"), "Yes", "No")</f>
        <v>Yes</v>
      </c>
    </row>
    <row r="9343" spans="6:14">
      <c r="F9343" s="3">
        <v>44413</v>
      </c>
      <c r="G9343" s="1" t="s">
        <v>49</v>
      </c>
      <c r="H9343" s="1" t="s">
        <v>106</v>
      </c>
      <c r="I9343" s="1">
        <v>7280</v>
      </c>
      <c r="J9343" s="1">
        <f>MONTH(BART_Rides[[#This Row],[Date]])</f>
        <v>8</v>
      </c>
      <c r="K9343" s="1">
        <f>WEEKDAY(BART_Rides[[#This Row],[Date]],2)</f>
        <v>4</v>
      </c>
      <c r="L9343" s="1" t="str">
        <f>LEFT(BART_Rides[[#This Row],[Lines]],1)</f>
        <v>Y</v>
      </c>
      <c r="M9343" s="1" t="str">
        <f>IF(BART_Rides[[#This Row],[FirstLetter]]="Y","Yes","No")</f>
        <v>Yes</v>
      </c>
      <c r="N9343" s="1" t="str">
        <f>IF(OR(BART_Rides[[#This Row],[Station Code]]="EM", BART_Rides[[#This Row],[Station Code]]="MT", BART_Rides[[#This Row],[Station Code]]="PL", BART_Rides[[#This Row],[Station Code]]="CC"), "Yes", "No")</f>
        <v>Yes</v>
      </c>
    </row>
    <row r="9344" spans="6:14">
      <c r="F9344" s="3">
        <v>44414</v>
      </c>
      <c r="G9344" s="1" t="s">
        <v>49</v>
      </c>
      <c r="H9344" s="1" t="s">
        <v>106</v>
      </c>
      <c r="I9344" s="1">
        <v>6829</v>
      </c>
      <c r="J9344" s="1">
        <f>MONTH(BART_Rides[[#This Row],[Date]])</f>
        <v>8</v>
      </c>
      <c r="K9344" s="1">
        <f>WEEKDAY(BART_Rides[[#This Row],[Date]],2)</f>
        <v>5</v>
      </c>
      <c r="L9344" s="1" t="str">
        <f>LEFT(BART_Rides[[#This Row],[Lines]],1)</f>
        <v>Y</v>
      </c>
      <c r="M9344" s="1" t="str">
        <f>IF(BART_Rides[[#This Row],[FirstLetter]]="Y","Yes","No")</f>
        <v>Yes</v>
      </c>
      <c r="N9344" s="1" t="str">
        <f>IF(OR(BART_Rides[[#This Row],[Station Code]]="EM", BART_Rides[[#This Row],[Station Code]]="MT", BART_Rides[[#This Row],[Station Code]]="PL", BART_Rides[[#This Row],[Station Code]]="CC"), "Yes", "No")</f>
        <v>Yes</v>
      </c>
    </row>
    <row r="9345" spans="6:14">
      <c r="F9345" s="3">
        <v>44415</v>
      </c>
      <c r="G9345" s="1" t="s">
        <v>49</v>
      </c>
      <c r="H9345" s="1" t="s">
        <v>106</v>
      </c>
      <c r="I9345" s="1">
        <v>4184</v>
      </c>
      <c r="J9345" s="1">
        <f>MONTH(BART_Rides[[#This Row],[Date]])</f>
        <v>8</v>
      </c>
      <c r="K9345" s="1">
        <f>WEEKDAY(BART_Rides[[#This Row],[Date]],2)</f>
        <v>6</v>
      </c>
      <c r="L9345" s="1" t="str">
        <f>LEFT(BART_Rides[[#This Row],[Lines]],1)</f>
        <v>Y</v>
      </c>
      <c r="M9345" s="1" t="str">
        <f>IF(BART_Rides[[#This Row],[FirstLetter]]="Y","Yes","No")</f>
        <v>Yes</v>
      </c>
      <c r="N9345" s="1" t="str">
        <f>IF(OR(BART_Rides[[#This Row],[Station Code]]="EM", BART_Rides[[#This Row],[Station Code]]="MT", BART_Rides[[#This Row],[Station Code]]="PL", BART_Rides[[#This Row],[Station Code]]="CC"), "Yes", "No")</f>
        <v>Yes</v>
      </c>
    </row>
    <row r="9346" spans="6:14">
      <c r="F9346" s="3">
        <v>44416</v>
      </c>
      <c r="G9346" s="1" t="s">
        <v>49</v>
      </c>
      <c r="H9346" s="1" t="s">
        <v>106</v>
      </c>
      <c r="I9346" s="1">
        <v>2580</v>
      </c>
      <c r="J9346" s="1">
        <f>MONTH(BART_Rides[[#This Row],[Date]])</f>
        <v>8</v>
      </c>
      <c r="K9346" s="1">
        <f>WEEKDAY(BART_Rides[[#This Row],[Date]],2)</f>
        <v>7</v>
      </c>
      <c r="L9346" s="1" t="str">
        <f>LEFT(BART_Rides[[#This Row],[Lines]],1)</f>
        <v>Y</v>
      </c>
      <c r="M9346" s="1" t="str">
        <f>IF(BART_Rides[[#This Row],[FirstLetter]]="Y","Yes","No")</f>
        <v>Yes</v>
      </c>
      <c r="N9346" s="1" t="str">
        <f>IF(OR(BART_Rides[[#This Row],[Station Code]]="EM", BART_Rides[[#This Row],[Station Code]]="MT", BART_Rides[[#This Row],[Station Code]]="PL", BART_Rides[[#This Row],[Station Code]]="CC"), "Yes", "No")</f>
        <v>Yes</v>
      </c>
    </row>
    <row r="9347" spans="6:14">
      <c r="F9347" s="3">
        <v>44417</v>
      </c>
      <c r="G9347" s="1" t="s">
        <v>49</v>
      </c>
      <c r="H9347" s="1" t="s">
        <v>106</v>
      </c>
      <c r="I9347" s="1">
        <v>6076</v>
      </c>
      <c r="J9347" s="1">
        <f>MONTH(BART_Rides[[#This Row],[Date]])</f>
        <v>8</v>
      </c>
      <c r="K9347" s="1">
        <f>WEEKDAY(BART_Rides[[#This Row],[Date]],2)</f>
        <v>1</v>
      </c>
      <c r="L9347" s="1" t="str">
        <f>LEFT(BART_Rides[[#This Row],[Lines]],1)</f>
        <v>Y</v>
      </c>
      <c r="M9347" s="1" t="str">
        <f>IF(BART_Rides[[#This Row],[FirstLetter]]="Y","Yes","No")</f>
        <v>Yes</v>
      </c>
      <c r="N9347" s="1" t="str">
        <f>IF(OR(BART_Rides[[#This Row],[Station Code]]="EM", BART_Rides[[#This Row],[Station Code]]="MT", BART_Rides[[#This Row],[Station Code]]="PL", BART_Rides[[#This Row],[Station Code]]="CC"), "Yes", "No")</f>
        <v>Yes</v>
      </c>
    </row>
    <row r="9348" spans="6:14">
      <c r="F9348" s="3">
        <v>44418</v>
      </c>
      <c r="G9348" s="1" t="s">
        <v>49</v>
      </c>
      <c r="H9348" s="1" t="s">
        <v>106</v>
      </c>
      <c r="I9348" s="1">
        <v>7617</v>
      </c>
      <c r="J9348" s="1">
        <f>MONTH(BART_Rides[[#This Row],[Date]])</f>
        <v>8</v>
      </c>
      <c r="K9348" s="1">
        <f>WEEKDAY(BART_Rides[[#This Row],[Date]],2)</f>
        <v>2</v>
      </c>
      <c r="L9348" s="1" t="str">
        <f>LEFT(BART_Rides[[#This Row],[Lines]],1)</f>
        <v>Y</v>
      </c>
      <c r="M9348" s="1" t="str">
        <f>IF(BART_Rides[[#This Row],[FirstLetter]]="Y","Yes","No")</f>
        <v>Yes</v>
      </c>
      <c r="N9348" s="1" t="str">
        <f>IF(OR(BART_Rides[[#This Row],[Station Code]]="EM", BART_Rides[[#This Row],[Station Code]]="MT", BART_Rides[[#This Row],[Station Code]]="PL", BART_Rides[[#This Row],[Station Code]]="CC"), "Yes", "No")</f>
        <v>Yes</v>
      </c>
    </row>
    <row r="9349" spans="6:14">
      <c r="F9349" s="3">
        <v>44419</v>
      </c>
      <c r="G9349" s="1" t="s">
        <v>49</v>
      </c>
      <c r="H9349" s="1" t="s">
        <v>106</v>
      </c>
      <c r="I9349" s="1">
        <v>7740</v>
      </c>
      <c r="J9349" s="1">
        <f>MONTH(BART_Rides[[#This Row],[Date]])</f>
        <v>8</v>
      </c>
      <c r="K9349" s="1">
        <f>WEEKDAY(BART_Rides[[#This Row],[Date]],2)</f>
        <v>3</v>
      </c>
      <c r="L9349" s="1" t="str">
        <f>LEFT(BART_Rides[[#This Row],[Lines]],1)</f>
        <v>Y</v>
      </c>
      <c r="M9349" s="1" t="str">
        <f>IF(BART_Rides[[#This Row],[FirstLetter]]="Y","Yes","No")</f>
        <v>Yes</v>
      </c>
      <c r="N9349" s="1" t="str">
        <f>IF(OR(BART_Rides[[#This Row],[Station Code]]="EM", BART_Rides[[#This Row],[Station Code]]="MT", BART_Rides[[#This Row],[Station Code]]="PL", BART_Rides[[#This Row],[Station Code]]="CC"), "Yes", "No")</f>
        <v>Yes</v>
      </c>
    </row>
    <row r="9350" spans="6:14">
      <c r="F9350" s="3">
        <v>44420</v>
      </c>
      <c r="G9350" s="1" t="s">
        <v>49</v>
      </c>
      <c r="H9350" s="1" t="s">
        <v>106</v>
      </c>
      <c r="I9350" s="1">
        <v>7699</v>
      </c>
      <c r="J9350" s="1">
        <f>MONTH(BART_Rides[[#This Row],[Date]])</f>
        <v>8</v>
      </c>
      <c r="K9350" s="1">
        <f>WEEKDAY(BART_Rides[[#This Row],[Date]],2)</f>
        <v>4</v>
      </c>
      <c r="L9350" s="1" t="str">
        <f>LEFT(BART_Rides[[#This Row],[Lines]],1)</f>
        <v>Y</v>
      </c>
      <c r="M9350" s="1" t="str">
        <f>IF(BART_Rides[[#This Row],[FirstLetter]]="Y","Yes","No")</f>
        <v>Yes</v>
      </c>
      <c r="N9350" s="1" t="str">
        <f>IF(OR(BART_Rides[[#This Row],[Station Code]]="EM", BART_Rides[[#This Row],[Station Code]]="MT", BART_Rides[[#This Row],[Station Code]]="PL", BART_Rides[[#This Row],[Station Code]]="CC"), "Yes", "No")</f>
        <v>Yes</v>
      </c>
    </row>
    <row r="9351" spans="6:14">
      <c r="F9351" s="3">
        <v>44421</v>
      </c>
      <c r="G9351" s="1" t="s">
        <v>49</v>
      </c>
      <c r="H9351" s="1" t="s">
        <v>106</v>
      </c>
      <c r="I9351" s="1">
        <v>8009</v>
      </c>
      <c r="J9351" s="1">
        <f>MONTH(BART_Rides[[#This Row],[Date]])</f>
        <v>8</v>
      </c>
      <c r="K9351" s="1">
        <f>WEEKDAY(BART_Rides[[#This Row],[Date]],2)</f>
        <v>5</v>
      </c>
      <c r="L9351" s="1" t="str">
        <f>LEFT(BART_Rides[[#This Row],[Lines]],1)</f>
        <v>Y</v>
      </c>
      <c r="M9351" s="1" t="str">
        <f>IF(BART_Rides[[#This Row],[FirstLetter]]="Y","Yes","No")</f>
        <v>Yes</v>
      </c>
      <c r="N9351" s="1" t="str">
        <f>IF(OR(BART_Rides[[#This Row],[Station Code]]="EM", BART_Rides[[#This Row],[Station Code]]="MT", BART_Rides[[#This Row],[Station Code]]="PL", BART_Rides[[#This Row],[Station Code]]="CC"), "Yes", "No")</f>
        <v>Yes</v>
      </c>
    </row>
    <row r="9352" spans="6:14">
      <c r="F9352" s="3">
        <v>44422</v>
      </c>
      <c r="G9352" s="1" t="s">
        <v>49</v>
      </c>
      <c r="H9352" s="1" t="s">
        <v>106</v>
      </c>
      <c r="I9352" s="1">
        <v>5229</v>
      </c>
      <c r="J9352" s="1">
        <f>MONTH(BART_Rides[[#This Row],[Date]])</f>
        <v>8</v>
      </c>
      <c r="K9352" s="1">
        <f>WEEKDAY(BART_Rides[[#This Row],[Date]],2)</f>
        <v>6</v>
      </c>
      <c r="L9352" s="1" t="str">
        <f>LEFT(BART_Rides[[#This Row],[Lines]],1)</f>
        <v>Y</v>
      </c>
      <c r="M9352" s="1" t="str">
        <f>IF(BART_Rides[[#This Row],[FirstLetter]]="Y","Yes","No")</f>
        <v>Yes</v>
      </c>
      <c r="N9352" s="1" t="str">
        <f>IF(OR(BART_Rides[[#This Row],[Station Code]]="EM", BART_Rides[[#This Row],[Station Code]]="MT", BART_Rides[[#This Row],[Station Code]]="PL", BART_Rides[[#This Row],[Station Code]]="CC"), "Yes", "No")</f>
        <v>Yes</v>
      </c>
    </row>
    <row r="9353" spans="6:14">
      <c r="F9353" s="3">
        <v>44423</v>
      </c>
      <c r="G9353" s="1" t="s">
        <v>49</v>
      </c>
      <c r="H9353" s="1" t="s">
        <v>106</v>
      </c>
      <c r="I9353" s="1">
        <v>3957</v>
      </c>
      <c r="J9353" s="1">
        <f>MONTH(BART_Rides[[#This Row],[Date]])</f>
        <v>8</v>
      </c>
      <c r="K9353" s="1">
        <f>WEEKDAY(BART_Rides[[#This Row],[Date]],2)</f>
        <v>7</v>
      </c>
      <c r="L9353" s="1" t="str">
        <f>LEFT(BART_Rides[[#This Row],[Lines]],1)</f>
        <v>Y</v>
      </c>
      <c r="M9353" s="1" t="str">
        <f>IF(BART_Rides[[#This Row],[FirstLetter]]="Y","Yes","No")</f>
        <v>Yes</v>
      </c>
      <c r="N9353" s="1" t="str">
        <f>IF(OR(BART_Rides[[#This Row],[Station Code]]="EM", BART_Rides[[#This Row],[Station Code]]="MT", BART_Rides[[#This Row],[Station Code]]="PL", BART_Rides[[#This Row],[Station Code]]="CC"), "Yes", "No")</f>
        <v>Yes</v>
      </c>
    </row>
    <row r="9354" spans="6:14">
      <c r="F9354" s="3">
        <v>44424</v>
      </c>
      <c r="G9354" s="1" t="s">
        <v>49</v>
      </c>
      <c r="H9354" s="1" t="s">
        <v>106</v>
      </c>
      <c r="I9354" s="1">
        <v>7055</v>
      </c>
      <c r="J9354" s="1">
        <f>MONTH(BART_Rides[[#This Row],[Date]])</f>
        <v>8</v>
      </c>
      <c r="K9354" s="1">
        <f>WEEKDAY(BART_Rides[[#This Row],[Date]],2)</f>
        <v>1</v>
      </c>
      <c r="L9354" s="1" t="str">
        <f>LEFT(BART_Rides[[#This Row],[Lines]],1)</f>
        <v>Y</v>
      </c>
      <c r="M9354" s="1" t="str">
        <f>IF(BART_Rides[[#This Row],[FirstLetter]]="Y","Yes","No")</f>
        <v>Yes</v>
      </c>
      <c r="N9354" s="1" t="str">
        <f>IF(OR(BART_Rides[[#This Row],[Station Code]]="EM", BART_Rides[[#This Row],[Station Code]]="MT", BART_Rides[[#This Row],[Station Code]]="PL", BART_Rides[[#This Row],[Station Code]]="CC"), "Yes", "No")</f>
        <v>Yes</v>
      </c>
    </row>
    <row r="9355" spans="6:14">
      <c r="F9355" s="3">
        <v>44425</v>
      </c>
      <c r="G9355" s="1" t="s">
        <v>49</v>
      </c>
      <c r="H9355" s="1" t="s">
        <v>106</v>
      </c>
      <c r="I9355" s="1">
        <v>7860</v>
      </c>
      <c r="J9355" s="1">
        <f>MONTH(BART_Rides[[#This Row],[Date]])</f>
        <v>8</v>
      </c>
      <c r="K9355" s="1">
        <f>WEEKDAY(BART_Rides[[#This Row],[Date]],2)</f>
        <v>2</v>
      </c>
      <c r="L9355" s="1" t="str">
        <f>LEFT(BART_Rides[[#This Row],[Lines]],1)</f>
        <v>Y</v>
      </c>
      <c r="M9355" s="1" t="str">
        <f>IF(BART_Rides[[#This Row],[FirstLetter]]="Y","Yes","No")</f>
        <v>Yes</v>
      </c>
      <c r="N9355" s="1" t="str">
        <f>IF(OR(BART_Rides[[#This Row],[Station Code]]="EM", BART_Rides[[#This Row],[Station Code]]="MT", BART_Rides[[#This Row],[Station Code]]="PL", BART_Rides[[#This Row],[Station Code]]="CC"), "Yes", "No")</f>
        <v>Yes</v>
      </c>
    </row>
    <row r="9356" spans="6:14">
      <c r="F9356" s="3">
        <v>44426</v>
      </c>
      <c r="G9356" s="1" t="s">
        <v>49</v>
      </c>
      <c r="H9356" s="1" t="s">
        <v>106</v>
      </c>
      <c r="I9356" s="1">
        <v>8557</v>
      </c>
      <c r="J9356" s="1">
        <f>MONTH(BART_Rides[[#This Row],[Date]])</f>
        <v>8</v>
      </c>
      <c r="K9356" s="1">
        <f>WEEKDAY(BART_Rides[[#This Row],[Date]],2)</f>
        <v>3</v>
      </c>
      <c r="L9356" s="1" t="str">
        <f>LEFT(BART_Rides[[#This Row],[Lines]],1)</f>
        <v>Y</v>
      </c>
      <c r="M9356" s="1" t="str">
        <f>IF(BART_Rides[[#This Row],[FirstLetter]]="Y","Yes","No")</f>
        <v>Yes</v>
      </c>
      <c r="N9356" s="1" t="str">
        <f>IF(OR(BART_Rides[[#This Row],[Station Code]]="EM", BART_Rides[[#This Row],[Station Code]]="MT", BART_Rides[[#This Row],[Station Code]]="PL", BART_Rides[[#This Row],[Station Code]]="CC"), "Yes", "No")</f>
        <v>Yes</v>
      </c>
    </row>
    <row r="9357" spans="6:14">
      <c r="F9357" s="3">
        <v>44427</v>
      </c>
      <c r="G9357" s="1" t="s">
        <v>49</v>
      </c>
      <c r="H9357" s="1" t="s">
        <v>106</v>
      </c>
      <c r="I9357" s="1">
        <v>7587</v>
      </c>
      <c r="J9357" s="1">
        <f>MONTH(BART_Rides[[#This Row],[Date]])</f>
        <v>8</v>
      </c>
      <c r="K9357" s="1">
        <f>WEEKDAY(BART_Rides[[#This Row],[Date]],2)</f>
        <v>4</v>
      </c>
      <c r="L9357" s="1" t="str">
        <f>LEFT(BART_Rides[[#This Row],[Lines]],1)</f>
        <v>Y</v>
      </c>
      <c r="M9357" s="1" t="str">
        <f>IF(BART_Rides[[#This Row],[FirstLetter]]="Y","Yes","No")</f>
        <v>Yes</v>
      </c>
      <c r="N9357" s="1" t="str">
        <f>IF(OR(BART_Rides[[#This Row],[Station Code]]="EM", BART_Rides[[#This Row],[Station Code]]="MT", BART_Rides[[#This Row],[Station Code]]="PL", BART_Rides[[#This Row],[Station Code]]="CC"), "Yes", "No")</f>
        <v>Yes</v>
      </c>
    </row>
    <row r="9358" spans="6:14">
      <c r="F9358" s="3">
        <v>44428</v>
      </c>
      <c r="G9358" s="1" t="s">
        <v>49</v>
      </c>
      <c r="H9358" s="1" t="s">
        <v>106</v>
      </c>
      <c r="I9358" s="1">
        <v>6956</v>
      </c>
      <c r="J9358" s="1">
        <f>MONTH(BART_Rides[[#This Row],[Date]])</f>
        <v>8</v>
      </c>
      <c r="K9358" s="1">
        <f>WEEKDAY(BART_Rides[[#This Row],[Date]],2)</f>
        <v>5</v>
      </c>
      <c r="L9358" s="1" t="str">
        <f>LEFT(BART_Rides[[#This Row],[Lines]],1)</f>
        <v>Y</v>
      </c>
      <c r="M9358" s="1" t="str">
        <f>IF(BART_Rides[[#This Row],[FirstLetter]]="Y","Yes","No")</f>
        <v>Yes</v>
      </c>
      <c r="N9358" s="1" t="str">
        <f>IF(OR(BART_Rides[[#This Row],[Station Code]]="EM", BART_Rides[[#This Row],[Station Code]]="MT", BART_Rides[[#This Row],[Station Code]]="PL", BART_Rides[[#This Row],[Station Code]]="CC"), "Yes", "No")</f>
        <v>Yes</v>
      </c>
    </row>
    <row r="9359" spans="6:14">
      <c r="F9359" s="3">
        <v>44429</v>
      </c>
      <c r="G9359" s="1" t="s">
        <v>49</v>
      </c>
      <c r="H9359" s="1" t="s">
        <v>106</v>
      </c>
      <c r="I9359" s="1">
        <v>4180</v>
      </c>
      <c r="J9359" s="1">
        <f>MONTH(BART_Rides[[#This Row],[Date]])</f>
        <v>8</v>
      </c>
      <c r="K9359" s="1">
        <f>WEEKDAY(BART_Rides[[#This Row],[Date]],2)</f>
        <v>6</v>
      </c>
      <c r="L9359" s="1" t="str">
        <f>LEFT(BART_Rides[[#This Row],[Lines]],1)</f>
        <v>Y</v>
      </c>
      <c r="M9359" s="1" t="str">
        <f>IF(BART_Rides[[#This Row],[FirstLetter]]="Y","Yes","No")</f>
        <v>Yes</v>
      </c>
      <c r="N9359" s="1" t="str">
        <f>IF(OR(BART_Rides[[#This Row],[Station Code]]="EM", BART_Rides[[#This Row],[Station Code]]="MT", BART_Rides[[#This Row],[Station Code]]="PL", BART_Rides[[#This Row],[Station Code]]="CC"), "Yes", "No")</f>
        <v>Yes</v>
      </c>
    </row>
    <row r="9360" spans="6:14">
      <c r="F9360" s="3">
        <v>44430</v>
      </c>
      <c r="G9360" s="1" t="s">
        <v>49</v>
      </c>
      <c r="H9360" s="1" t="s">
        <v>106</v>
      </c>
      <c r="I9360" s="1">
        <v>2740</v>
      </c>
      <c r="J9360" s="1">
        <f>MONTH(BART_Rides[[#This Row],[Date]])</f>
        <v>8</v>
      </c>
      <c r="K9360" s="1">
        <f>WEEKDAY(BART_Rides[[#This Row],[Date]],2)</f>
        <v>7</v>
      </c>
      <c r="L9360" s="1" t="str">
        <f>LEFT(BART_Rides[[#This Row],[Lines]],1)</f>
        <v>Y</v>
      </c>
      <c r="M9360" s="1" t="str">
        <f>IF(BART_Rides[[#This Row],[FirstLetter]]="Y","Yes","No")</f>
        <v>Yes</v>
      </c>
      <c r="N9360" s="1" t="str">
        <f>IF(OR(BART_Rides[[#This Row],[Station Code]]="EM", BART_Rides[[#This Row],[Station Code]]="MT", BART_Rides[[#This Row],[Station Code]]="PL", BART_Rides[[#This Row],[Station Code]]="CC"), "Yes", "No")</f>
        <v>Yes</v>
      </c>
    </row>
    <row r="9361" spans="6:14">
      <c r="F9361" s="3">
        <v>44431</v>
      </c>
      <c r="G9361" s="1" t="s">
        <v>49</v>
      </c>
      <c r="H9361" s="1" t="s">
        <v>106</v>
      </c>
      <c r="I9361" s="1">
        <v>6510</v>
      </c>
      <c r="J9361" s="1">
        <f>MONTH(BART_Rides[[#This Row],[Date]])</f>
        <v>8</v>
      </c>
      <c r="K9361" s="1">
        <f>WEEKDAY(BART_Rides[[#This Row],[Date]],2)</f>
        <v>1</v>
      </c>
      <c r="L9361" s="1" t="str">
        <f>LEFT(BART_Rides[[#This Row],[Lines]],1)</f>
        <v>Y</v>
      </c>
      <c r="M9361" s="1" t="str">
        <f>IF(BART_Rides[[#This Row],[FirstLetter]]="Y","Yes","No")</f>
        <v>Yes</v>
      </c>
      <c r="N9361" s="1" t="str">
        <f>IF(OR(BART_Rides[[#This Row],[Station Code]]="EM", BART_Rides[[#This Row],[Station Code]]="MT", BART_Rides[[#This Row],[Station Code]]="PL", BART_Rides[[#This Row],[Station Code]]="CC"), "Yes", "No")</f>
        <v>Yes</v>
      </c>
    </row>
    <row r="9362" spans="6:14">
      <c r="F9362" s="3">
        <v>44432</v>
      </c>
      <c r="G9362" s="1" t="s">
        <v>49</v>
      </c>
      <c r="H9362" s="1" t="s">
        <v>106</v>
      </c>
      <c r="I9362" s="1">
        <v>7067</v>
      </c>
      <c r="J9362" s="1">
        <f>MONTH(BART_Rides[[#This Row],[Date]])</f>
        <v>8</v>
      </c>
      <c r="K9362" s="1">
        <f>WEEKDAY(BART_Rides[[#This Row],[Date]],2)</f>
        <v>2</v>
      </c>
      <c r="L9362" s="1" t="str">
        <f>LEFT(BART_Rides[[#This Row],[Lines]],1)</f>
        <v>Y</v>
      </c>
      <c r="M9362" s="1" t="str">
        <f>IF(BART_Rides[[#This Row],[FirstLetter]]="Y","Yes","No")</f>
        <v>Yes</v>
      </c>
      <c r="N9362" s="1" t="str">
        <f>IF(OR(BART_Rides[[#This Row],[Station Code]]="EM", BART_Rides[[#This Row],[Station Code]]="MT", BART_Rides[[#This Row],[Station Code]]="PL", BART_Rides[[#This Row],[Station Code]]="CC"), "Yes", "No")</f>
        <v>Yes</v>
      </c>
    </row>
    <row r="9363" spans="6:14">
      <c r="F9363" s="3">
        <v>44433</v>
      </c>
      <c r="G9363" s="1" t="s">
        <v>49</v>
      </c>
      <c r="H9363" s="1" t="s">
        <v>106</v>
      </c>
      <c r="I9363" s="1">
        <v>7147</v>
      </c>
      <c r="J9363" s="1">
        <f>MONTH(BART_Rides[[#This Row],[Date]])</f>
        <v>8</v>
      </c>
      <c r="K9363" s="1">
        <f>WEEKDAY(BART_Rides[[#This Row],[Date]],2)</f>
        <v>3</v>
      </c>
      <c r="L9363" s="1" t="str">
        <f>LEFT(BART_Rides[[#This Row],[Lines]],1)</f>
        <v>Y</v>
      </c>
      <c r="M9363" s="1" t="str">
        <f>IF(BART_Rides[[#This Row],[FirstLetter]]="Y","Yes","No")</f>
        <v>Yes</v>
      </c>
      <c r="N9363" s="1" t="str">
        <f>IF(OR(BART_Rides[[#This Row],[Station Code]]="EM", BART_Rides[[#This Row],[Station Code]]="MT", BART_Rides[[#This Row],[Station Code]]="PL", BART_Rides[[#This Row],[Station Code]]="CC"), "Yes", "No")</f>
        <v>Yes</v>
      </c>
    </row>
    <row r="9364" spans="6:14">
      <c r="F9364" s="3">
        <v>44434</v>
      </c>
      <c r="G9364" s="1" t="s">
        <v>49</v>
      </c>
      <c r="H9364" s="1" t="s">
        <v>106</v>
      </c>
      <c r="I9364" s="1">
        <v>7444</v>
      </c>
      <c r="J9364" s="1">
        <f>MONTH(BART_Rides[[#This Row],[Date]])</f>
        <v>8</v>
      </c>
      <c r="K9364" s="1">
        <f>WEEKDAY(BART_Rides[[#This Row],[Date]],2)</f>
        <v>4</v>
      </c>
      <c r="L9364" s="1" t="str">
        <f>LEFT(BART_Rides[[#This Row],[Lines]],1)</f>
        <v>Y</v>
      </c>
      <c r="M9364" s="1" t="str">
        <f>IF(BART_Rides[[#This Row],[FirstLetter]]="Y","Yes","No")</f>
        <v>Yes</v>
      </c>
      <c r="N9364" s="1" t="str">
        <f>IF(OR(BART_Rides[[#This Row],[Station Code]]="EM", BART_Rides[[#This Row],[Station Code]]="MT", BART_Rides[[#This Row],[Station Code]]="PL", BART_Rides[[#This Row],[Station Code]]="CC"), "Yes", "No")</f>
        <v>Yes</v>
      </c>
    </row>
    <row r="9365" spans="6:14">
      <c r="F9365" s="3">
        <v>44435</v>
      </c>
      <c r="G9365" s="1" t="s">
        <v>49</v>
      </c>
      <c r="H9365" s="1" t="s">
        <v>106</v>
      </c>
      <c r="I9365" s="1">
        <v>8796</v>
      </c>
      <c r="J9365" s="1">
        <f>MONTH(BART_Rides[[#This Row],[Date]])</f>
        <v>8</v>
      </c>
      <c r="K9365" s="1">
        <f>WEEKDAY(BART_Rides[[#This Row],[Date]],2)</f>
        <v>5</v>
      </c>
      <c r="L9365" s="1" t="str">
        <f>LEFT(BART_Rides[[#This Row],[Lines]],1)</f>
        <v>Y</v>
      </c>
      <c r="M9365" s="1" t="str">
        <f>IF(BART_Rides[[#This Row],[FirstLetter]]="Y","Yes","No")</f>
        <v>Yes</v>
      </c>
      <c r="N9365" s="1" t="str">
        <f>IF(OR(BART_Rides[[#This Row],[Station Code]]="EM", BART_Rides[[#This Row],[Station Code]]="MT", BART_Rides[[#This Row],[Station Code]]="PL", BART_Rides[[#This Row],[Station Code]]="CC"), "Yes", "No")</f>
        <v>Yes</v>
      </c>
    </row>
    <row r="9366" spans="6:14">
      <c r="F9366" s="3">
        <v>44436</v>
      </c>
      <c r="G9366" s="1" t="s">
        <v>49</v>
      </c>
      <c r="H9366" s="1" t="s">
        <v>106</v>
      </c>
      <c r="I9366" s="1">
        <v>4487</v>
      </c>
      <c r="J9366" s="1">
        <f>MONTH(BART_Rides[[#This Row],[Date]])</f>
        <v>8</v>
      </c>
      <c r="K9366" s="1">
        <f>WEEKDAY(BART_Rides[[#This Row],[Date]],2)</f>
        <v>6</v>
      </c>
      <c r="L9366" s="1" t="str">
        <f>LEFT(BART_Rides[[#This Row],[Lines]],1)</f>
        <v>Y</v>
      </c>
      <c r="M9366" s="1" t="str">
        <f>IF(BART_Rides[[#This Row],[FirstLetter]]="Y","Yes","No")</f>
        <v>Yes</v>
      </c>
      <c r="N9366" s="1" t="str">
        <f>IF(OR(BART_Rides[[#This Row],[Station Code]]="EM", BART_Rides[[#This Row],[Station Code]]="MT", BART_Rides[[#This Row],[Station Code]]="PL", BART_Rides[[#This Row],[Station Code]]="CC"), "Yes", "No")</f>
        <v>Yes</v>
      </c>
    </row>
    <row r="9367" spans="6:14">
      <c r="F9367" s="3">
        <v>44437</v>
      </c>
      <c r="G9367" s="1" t="s">
        <v>49</v>
      </c>
      <c r="H9367" s="1" t="s">
        <v>106</v>
      </c>
      <c r="I9367" s="1">
        <v>2658</v>
      </c>
      <c r="J9367" s="1">
        <f>MONTH(BART_Rides[[#This Row],[Date]])</f>
        <v>8</v>
      </c>
      <c r="K9367" s="1">
        <f>WEEKDAY(BART_Rides[[#This Row],[Date]],2)</f>
        <v>7</v>
      </c>
      <c r="L9367" s="1" t="str">
        <f>LEFT(BART_Rides[[#This Row],[Lines]],1)</f>
        <v>Y</v>
      </c>
      <c r="M9367" s="1" t="str">
        <f>IF(BART_Rides[[#This Row],[FirstLetter]]="Y","Yes","No")</f>
        <v>Yes</v>
      </c>
      <c r="N9367" s="1" t="str">
        <f>IF(OR(BART_Rides[[#This Row],[Station Code]]="EM", BART_Rides[[#This Row],[Station Code]]="MT", BART_Rides[[#This Row],[Station Code]]="PL", BART_Rides[[#This Row],[Station Code]]="CC"), "Yes", "No")</f>
        <v>Yes</v>
      </c>
    </row>
    <row r="9368" spans="6:14">
      <c r="F9368" s="3">
        <v>44438</v>
      </c>
      <c r="G9368" s="1" t="s">
        <v>49</v>
      </c>
      <c r="H9368" s="1" t="s">
        <v>106</v>
      </c>
      <c r="I9368" s="1">
        <v>7254</v>
      </c>
      <c r="J9368" s="1">
        <f>MONTH(BART_Rides[[#This Row],[Date]])</f>
        <v>8</v>
      </c>
      <c r="K9368" s="1">
        <f>WEEKDAY(BART_Rides[[#This Row],[Date]],2)</f>
        <v>1</v>
      </c>
      <c r="L9368" s="1" t="str">
        <f>LEFT(BART_Rides[[#This Row],[Lines]],1)</f>
        <v>Y</v>
      </c>
      <c r="M9368" s="1" t="str">
        <f>IF(BART_Rides[[#This Row],[FirstLetter]]="Y","Yes","No")</f>
        <v>Yes</v>
      </c>
      <c r="N9368" s="1" t="str">
        <f>IF(OR(BART_Rides[[#This Row],[Station Code]]="EM", BART_Rides[[#This Row],[Station Code]]="MT", BART_Rides[[#This Row],[Station Code]]="PL", BART_Rides[[#This Row],[Station Code]]="CC"), "Yes", "No")</f>
        <v>Yes</v>
      </c>
    </row>
    <row r="9369" spans="6:14">
      <c r="F9369" s="3">
        <v>44439</v>
      </c>
      <c r="G9369" s="1" t="s">
        <v>49</v>
      </c>
      <c r="H9369" s="1" t="s">
        <v>106</v>
      </c>
      <c r="I9369" s="1">
        <v>7726</v>
      </c>
      <c r="J9369" s="1">
        <f>MONTH(BART_Rides[[#This Row],[Date]])</f>
        <v>8</v>
      </c>
      <c r="K9369" s="1">
        <f>WEEKDAY(BART_Rides[[#This Row],[Date]],2)</f>
        <v>2</v>
      </c>
      <c r="L9369" s="1" t="str">
        <f>LEFT(BART_Rides[[#This Row],[Lines]],1)</f>
        <v>Y</v>
      </c>
      <c r="M9369" s="1" t="str">
        <f>IF(BART_Rides[[#This Row],[FirstLetter]]="Y","Yes","No")</f>
        <v>Yes</v>
      </c>
      <c r="N9369" s="1" t="str">
        <f>IF(OR(BART_Rides[[#This Row],[Station Code]]="EM", BART_Rides[[#This Row],[Station Code]]="MT", BART_Rides[[#This Row],[Station Code]]="PL", BART_Rides[[#This Row],[Station Code]]="CC"), "Yes", "No")</f>
        <v>Yes</v>
      </c>
    </row>
    <row r="9370" spans="6:14">
      <c r="F9370" s="3">
        <v>44440</v>
      </c>
      <c r="G9370" s="1" t="s">
        <v>49</v>
      </c>
      <c r="H9370" s="1" t="s">
        <v>106</v>
      </c>
      <c r="I9370" s="1">
        <v>7965</v>
      </c>
      <c r="J9370" s="1">
        <f>MONTH(BART_Rides[[#This Row],[Date]])</f>
        <v>9</v>
      </c>
      <c r="K9370" s="1">
        <f>WEEKDAY(BART_Rides[[#This Row],[Date]],2)</f>
        <v>3</v>
      </c>
      <c r="L9370" s="1" t="str">
        <f>LEFT(BART_Rides[[#This Row],[Lines]],1)</f>
        <v>Y</v>
      </c>
      <c r="M9370" s="1" t="str">
        <f>IF(BART_Rides[[#This Row],[FirstLetter]]="Y","Yes","No")</f>
        <v>Yes</v>
      </c>
      <c r="N9370" s="1" t="str">
        <f>IF(OR(BART_Rides[[#This Row],[Station Code]]="EM", BART_Rides[[#This Row],[Station Code]]="MT", BART_Rides[[#This Row],[Station Code]]="PL", BART_Rides[[#This Row],[Station Code]]="CC"), "Yes", "No")</f>
        <v>Yes</v>
      </c>
    </row>
    <row r="9371" spans="6:14">
      <c r="F9371" s="3">
        <v>44441</v>
      </c>
      <c r="G9371" s="1" t="s">
        <v>49</v>
      </c>
      <c r="H9371" s="1" t="s">
        <v>106</v>
      </c>
      <c r="I9371" s="1">
        <v>8470</v>
      </c>
      <c r="J9371" s="1">
        <f>MONTH(BART_Rides[[#This Row],[Date]])</f>
        <v>9</v>
      </c>
      <c r="K9371" s="1">
        <f>WEEKDAY(BART_Rides[[#This Row],[Date]],2)</f>
        <v>4</v>
      </c>
      <c r="L9371" s="1" t="str">
        <f>LEFT(BART_Rides[[#This Row],[Lines]],1)</f>
        <v>Y</v>
      </c>
      <c r="M9371" s="1" t="str">
        <f>IF(BART_Rides[[#This Row],[FirstLetter]]="Y","Yes","No")</f>
        <v>Yes</v>
      </c>
      <c r="N9371" s="1" t="str">
        <f>IF(OR(BART_Rides[[#This Row],[Station Code]]="EM", BART_Rides[[#This Row],[Station Code]]="MT", BART_Rides[[#This Row],[Station Code]]="PL", BART_Rides[[#This Row],[Station Code]]="CC"), "Yes", "No")</f>
        <v>Yes</v>
      </c>
    </row>
    <row r="9372" spans="6:14">
      <c r="F9372" s="3">
        <v>44442</v>
      </c>
      <c r="G9372" s="1" t="s">
        <v>49</v>
      </c>
      <c r="H9372" s="1" t="s">
        <v>106</v>
      </c>
      <c r="I9372" s="1">
        <v>8508</v>
      </c>
      <c r="J9372" s="1">
        <f>MONTH(BART_Rides[[#This Row],[Date]])</f>
        <v>9</v>
      </c>
      <c r="K9372" s="1">
        <f>WEEKDAY(BART_Rides[[#This Row],[Date]],2)</f>
        <v>5</v>
      </c>
      <c r="L9372" s="1" t="str">
        <f>LEFT(BART_Rides[[#This Row],[Lines]],1)</f>
        <v>Y</v>
      </c>
      <c r="M9372" s="1" t="str">
        <f>IF(BART_Rides[[#This Row],[FirstLetter]]="Y","Yes","No")</f>
        <v>Yes</v>
      </c>
      <c r="N9372" s="1" t="str">
        <f>IF(OR(BART_Rides[[#This Row],[Station Code]]="EM", BART_Rides[[#This Row],[Station Code]]="MT", BART_Rides[[#This Row],[Station Code]]="PL", BART_Rides[[#This Row],[Station Code]]="CC"), "Yes", "No")</f>
        <v>Yes</v>
      </c>
    </row>
    <row r="9373" spans="6:14">
      <c r="F9373" s="3">
        <v>44443</v>
      </c>
      <c r="G9373" s="1" t="s">
        <v>49</v>
      </c>
      <c r="H9373" s="1" t="s">
        <v>106</v>
      </c>
      <c r="I9373" s="1">
        <v>6120</v>
      </c>
      <c r="J9373" s="1">
        <f>MONTH(BART_Rides[[#This Row],[Date]])</f>
        <v>9</v>
      </c>
      <c r="K9373" s="1">
        <f>WEEKDAY(BART_Rides[[#This Row],[Date]],2)</f>
        <v>6</v>
      </c>
      <c r="L9373" s="1" t="str">
        <f>LEFT(BART_Rides[[#This Row],[Lines]],1)</f>
        <v>Y</v>
      </c>
      <c r="M9373" s="1" t="str">
        <f>IF(BART_Rides[[#This Row],[FirstLetter]]="Y","Yes","No")</f>
        <v>Yes</v>
      </c>
      <c r="N9373" s="1" t="str">
        <f>IF(OR(BART_Rides[[#This Row],[Station Code]]="EM", BART_Rides[[#This Row],[Station Code]]="MT", BART_Rides[[#This Row],[Station Code]]="PL", BART_Rides[[#This Row],[Station Code]]="CC"), "Yes", "No")</f>
        <v>Yes</v>
      </c>
    </row>
    <row r="9374" spans="6:14">
      <c r="F9374" s="3">
        <v>44444</v>
      </c>
      <c r="G9374" s="1" t="s">
        <v>49</v>
      </c>
      <c r="H9374" s="1" t="s">
        <v>106</v>
      </c>
      <c r="I9374" s="1">
        <v>5443</v>
      </c>
      <c r="J9374" s="1">
        <f>MONTH(BART_Rides[[#This Row],[Date]])</f>
        <v>9</v>
      </c>
      <c r="K9374" s="1">
        <f>WEEKDAY(BART_Rides[[#This Row],[Date]],2)</f>
        <v>7</v>
      </c>
      <c r="L9374" s="1" t="str">
        <f>LEFT(BART_Rides[[#This Row],[Lines]],1)</f>
        <v>Y</v>
      </c>
      <c r="M9374" s="1" t="str">
        <f>IF(BART_Rides[[#This Row],[FirstLetter]]="Y","Yes","No")</f>
        <v>Yes</v>
      </c>
      <c r="N9374" s="1" t="str">
        <f>IF(OR(BART_Rides[[#This Row],[Station Code]]="EM", BART_Rides[[#This Row],[Station Code]]="MT", BART_Rides[[#This Row],[Station Code]]="PL", BART_Rides[[#This Row],[Station Code]]="CC"), "Yes", "No")</f>
        <v>Yes</v>
      </c>
    </row>
    <row r="9375" spans="6:14">
      <c r="F9375" s="3">
        <v>44445</v>
      </c>
      <c r="G9375" s="1" t="s">
        <v>49</v>
      </c>
      <c r="H9375" s="1" t="s">
        <v>106</v>
      </c>
      <c r="I9375" s="1">
        <v>2992</v>
      </c>
      <c r="J9375" s="1">
        <f>MONTH(BART_Rides[[#This Row],[Date]])</f>
        <v>9</v>
      </c>
      <c r="K9375" s="1">
        <f>WEEKDAY(BART_Rides[[#This Row],[Date]],2)</f>
        <v>1</v>
      </c>
      <c r="L9375" s="1" t="str">
        <f>LEFT(BART_Rides[[#This Row],[Lines]],1)</f>
        <v>Y</v>
      </c>
      <c r="M9375" s="1" t="str">
        <f>IF(BART_Rides[[#This Row],[FirstLetter]]="Y","Yes","No")</f>
        <v>Yes</v>
      </c>
      <c r="N9375" s="1" t="str">
        <f>IF(OR(BART_Rides[[#This Row],[Station Code]]="EM", BART_Rides[[#This Row],[Station Code]]="MT", BART_Rides[[#This Row],[Station Code]]="PL", BART_Rides[[#This Row],[Station Code]]="CC"), "Yes", "No")</f>
        <v>Yes</v>
      </c>
    </row>
    <row r="9376" spans="6:14">
      <c r="F9376" s="3">
        <v>44446</v>
      </c>
      <c r="G9376" s="1" t="s">
        <v>49</v>
      </c>
      <c r="H9376" s="1" t="s">
        <v>106</v>
      </c>
      <c r="I9376" s="1">
        <v>7125</v>
      </c>
      <c r="J9376" s="1">
        <f>MONTH(BART_Rides[[#This Row],[Date]])</f>
        <v>9</v>
      </c>
      <c r="K9376" s="1">
        <f>WEEKDAY(BART_Rides[[#This Row],[Date]],2)</f>
        <v>2</v>
      </c>
      <c r="L9376" s="1" t="str">
        <f>LEFT(BART_Rides[[#This Row],[Lines]],1)</f>
        <v>Y</v>
      </c>
      <c r="M9376" s="1" t="str">
        <f>IF(BART_Rides[[#This Row],[FirstLetter]]="Y","Yes","No")</f>
        <v>Yes</v>
      </c>
      <c r="N9376" s="1" t="str">
        <f>IF(OR(BART_Rides[[#This Row],[Station Code]]="EM", BART_Rides[[#This Row],[Station Code]]="MT", BART_Rides[[#This Row],[Station Code]]="PL", BART_Rides[[#This Row],[Station Code]]="CC"), "Yes", "No")</f>
        <v>Yes</v>
      </c>
    </row>
    <row r="9377" spans="6:14">
      <c r="F9377" s="3">
        <v>44447</v>
      </c>
      <c r="G9377" s="1" t="s">
        <v>49</v>
      </c>
      <c r="H9377" s="1" t="s">
        <v>106</v>
      </c>
      <c r="I9377" s="1">
        <v>7622</v>
      </c>
      <c r="J9377" s="1">
        <f>MONTH(BART_Rides[[#This Row],[Date]])</f>
        <v>9</v>
      </c>
      <c r="K9377" s="1">
        <f>WEEKDAY(BART_Rides[[#This Row],[Date]],2)</f>
        <v>3</v>
      </c>
      <c r="L9377" s="1" t="str">
        <f>LEFT(BART_Rides[[#This Row],[Lines]],1)</f>
        <v>Y</v>
      </c>
      <c r="M9377" s="1" t="str">
        <f>IF(BART_Rides[[#This Row],[FirstLetter]]="Y","Yes","No")</f>
        <v>Yes</v>
      </c>
      <c r="N9377" s="1" t="str">
        <f>IF(OR(BART_Rides[[#This Row],[Station Code]]="EM", BART_Rides[[#This Row],[Station Code]]="MT", BART_Rides[[#This Row],[Station Code]]="PL", BART_Rides[[#This Row],[Station Code]]="CC"), "Yes", "No")</f>
        <v>Yes</v>
      </c>
    </row>
    <row r="9378" spans="6:14">
      <c r="F9378" s="3">
        <v>44448</v>
      </c>
      <c r="G9378" s="1" t="s">
        <v>49</v>
      </c>
      <c r="H9378" s="1" t="s">
        <v>106</v>
      </c>
      <c r="I9378" s="1">
        <v>7697</v>
      </c>
      <c r="J9378" s="1">
        <f>MONTH(BART_Rides[[#This Row],[Date]])</f>
        <v>9</v>
      </c>
      <c r="K9378" s="1">
        <f>WEEKDAY(BART_Rides[[#This Row],[Date]],2)</f>
        <v>4</v>
      </c>
      <c r="L9378" s="1" t="str">
        <f>LEFT(BART_Rides[[#This Row],[Lines]],1)</f>
        <v>Y</v>
      </c>
      <c r="M9378" s="1" t="str">
        <f>IF(BART_Rides[[#This Row],[FirstLetter]]="Y","Yes","No")</f>
        <v>Yes</v>
      </c>
      <c r="N9378" s="1" t="str">
        <f>IF(OR(BART_Rides[[#This Row],[Station Code]]="EM", BART_Rides[[#This Row],[Station Code]]="MT", BART_Rides[[#This Row],[Station Code]]="PL", BART_Rides[[#This Row],[Station Code]]="CC"), "Yes", "No")</f>
        <v>Yes</v>
      </c>
    </row>
    <row r="9379" spans="6:14">
      <c r="F9379" s="3">
        <v>44449</v>
      </c>
      <c r="G9379" s="1" t="s">
        <v>49</v>
      </c>
      <c r="H9379" s="1" t="s">
        <v>106</v>
      </c>
      <c r="I9379" s="1">
        <v>7533</v>
      </c>
      <c r="J9379" s="1">
        <f>MONTH(BART_Rides[[#This Row],[Date]])</f>
        <v>9</v>
      </c>
      <c r="K9379" s="1">
        <f>WEEKDAY(BART_Rides[[#This Row],[Date]],2)</f>
        <v>5</v>
      </c>
      <c r="L9379" s="1" t="str">
        <f>LEFT(BART_Rides[[#This Row],[Lines]],1)</f>
        <v>Y</v>
      </c>
      <c r="M9379" s="1" t="str">
        <f>IF(BART_Rides[[#This Row],[FirstLetter]]="Y","Yes","No")</f>
        <v>Yes</v>
      </c>
      <c r="N9379" s="1" t="str">
        <f>IF(OR(BART_Rides[[#This Row],[Station Code]]="EM", BART_Rides[[#This Row],[Station Code]]="MT", BART_Rides[[#This Row],[Station Code]]="PL", BART_Rides[[#This Row],[Station Code]]="CC"), "Yes", "No")</f>
        <v>Yes</v>
      </c>
    </row>
    <row r="9380" spans="6:14">
      <c r="F9380" s="3">
        <v>44450</v>
      </c>
      <c r="G9380" s="1" t="s">
        <v>49</v>
      </c>
      <c r="H9380" s="1" t="s">
        <v>106</v>
      </c>
      <c r="I9380" s="1">
        <v>4383</v>
      </c>
      <c r="J9380" s="1">
        <f>MONTH(BART_Rides[[#This Row],[Date]])</f>
        <v>9</v>
      </c>
      <c r="K9380" s="1">
        <f>WEEKDAY(BART_Rides[[#This Row],[Date]],2)</f>
        <v>6</v>
      </c>
      <c r="L9380" s="1" t="str">
        <f>LEFT(BART_Rides[[#This Row],[Lines]],1)</f>
        <v>Y</v>
      </c>
      <c r="M9380" s="1" t="str">
        <f>IF(BART_Rides[[#This Row],[FirstLetter]]="Y","Yes","No")</f>
        <v>Yes</v>
      </c>
      <c r="N9380" s="1" t="str">
        <f>IF(OR(BART_Rides[[#This Row],[Station Code]]="EM", BART_Rides[[#This Row],[Station Code]]="MT", BART_Rides[[#This Row],[Station Code]]="PL", BART_Rides[[#This Row],[Station Code]]="CC"), "Yes", "No")</f>
        <v>Yes</v>
      </c>
    </row>
    <row r="9381" spans="6:14">
      <c r="F9381" s="3">
        <v>44451</v>
      </c>
      <c r="G9381" s="1" t="s">
        <v>49</v>
      </c>
      <c r="H9381" s="1" t="s">
        <v>106</v>
      </c>
      <c r="I9381" s="1">
        <v>2905</v>
      </c>
      <c r="J9381" s="1">
        <f>MONTH(BART_Rides[[#This Row],[Date]])</f>
        <v>9</v>
      </c>
      <c r="K9381" s="1">
        <f>WEEKDAY(BART_Rides[[#This Row],[Date]],2)</f>
        <v>7</v>
      </c>
      <c r="L9381" s="1" t="str">
        <f>LEFT(BART_Rides[[#This Row],[Lines]],1)</f>
        <v>Y</v>
      </c>
      <c r="M9381" s="1" t="str">
        <f>IF(BART_Rides[[#This Row],[FirstLetter]]="Y","Yes","No")</f>
        <v>Yes</v>
      </c>
      <c r="N9381" s="1" t="str">
        <f>IF(OR(BART_Rides[[#This Row],[Station Code]]="EM", BART_Rides[[#This Row],[Station Code]]="MT", BART_Rides[[#This Row],[Station Code]]="PL", BART_Rides[[#This Row],[Station Code]]="CC"), "Yes", "No")</f>
        <v>Yes</v>
      </c>
    </row>
    <row r="9382" spans="6:14">
      <c r="F9382" s="3">
        <v>44452</v>
      </c>
      <c r="G9382" s="1" t="s">
        <v>49</v>
      </c>
      <c r="H9382" s="1" t="s">
        <v>106</v>
      </c>
      <c r="I9382" s="1">
        <v>7956</v>
      </c>
      <c r="J9382" s="1">
        <f>MONTH(BART_Rides[[#This Row],[Date]])</f>
        <v>9</v>
      </c>
      <c r="K9382" s="1">
        <f>WEEKDAY(BART_Rides[[#This Row],[Date]],2)</f>
        <v>1</v>
      </c>
      <c r="L9382" s="1" t="str">
        <f>LEFT(BART_Rides[[#This Row],[Lines]],1)</f>
        <v>Y</v>
      </c>
      <c r="M9382" s="1" t="str">
        <f>IF(BART_Rides[[#This Row],[FirstLetter]]="Y","Yes","No")</f>
        <v>Yes</v>
      </c>
      <c r="N9382" s="1" t="str">
        <f>IF(OR(BART_Rides[[#This Row],[Station Code]]="EM", BART_Rides[[#This Row],[Station Code]]="MT", BART_Rides[[#This Row],[Station Code]]="PL", BART_Rides[[#This Row],[Station Code]]="CC"), "Yes", "No")</f>
        <v>Yes</v>
      </c>
    </row>
    <row r="9383" spans="6:14">
      <c r="F9383" s="3">
        <v>44453</v>
      </c>
      <c r="G9383" s="1" t="s">
        <v>49</v>
      </c>
      <c r="H9383" s="1" t="s">
        <v>106</v>
      </c>
      <c r="I9383" s="1">
        <v>8456</v>
      </c>
      <c r="J9383" s="1">
        <f>MONTH(BART_Rides[[#This Row],[Date]])</f>
        <v>9</v>
      </c>
      <c r="K9383" s="1">
        <f>WEEKDAY(BART_Rides[[#This Row],[Date]],2)</f>
        <v>2</v>
      </c>
      <c r="L9383" s="1" t="str">
        <f>LEFT(BART_Rides[[#This Row],[Lines]],1)</f>
        <v>Y</v>
      </c>
      <c r="M9383" s="1" t="str">
        <f>IF(BART_Rides[[#This Row],[FirstLetter]]="Y","Yes","No")</f>
        <v>Yes</v>
      </c>
      <c r="N9383" s="1" t="str">
        <f>IF(OR(BART_Rides[[#This Row],[Station Code]]="EM", BART_Rides[[#This Row],[Station Code]]="MT", BART_Rides[[#This Row],[Station Code]]="PL", BART_Rides[[#This Row],[Station Code]]="CC"), "Yes", "No")</f>
        <v>Yes</v>
      </c>
    </row>
    <row r="9384" spans="6:14">
      <c r="F9384" s="3">
        <v>44454</v>
      </c>
      <c r="G9384" s="1" t="s">
        <v>49</v>
      </c>
      <c r="H9384" s="1" t="s">
        <v>106</v>
      </c>
      <c r="I9384" s="1">
        <v>9137</v>
      </c>
      <c r="J9384" s="1">
        <f>MONTH(BART_Rides[[#This Row],[Date]])</f>
        <v>9</v>
      </c>
      <c r="K9384" s="1">
        <f>WEEKDAY(BART_Rides[[#This Row],[Date]],2)</f>
        <v>3</v>
      </c>
      <c r="L9384" s="1" t="str">
        <f>LEFT(BART_Rides[[#This Row],[Lines]],1)</f>
        <v>Y</v>
      </c>
      <c r="M9384" s="1" t="str">
        <f>IF(BART_Rides[[#This Row],[FirstLetter]]="Y","Yes","No")</f>
        <v>Yes</v>
      </c>
      <c r="N9384" s="1" t="str">
        <f>IF(OR(BART_Rides[[#This Row],[Station Code]]="EM", BART_Rides[[#This Row],[Station Code]]="MT", BART_Rides[[#This Row],[Station Code]]="PL", BART_Rides[[#This Row],[Station Code]]="CC"), "Yes", "No")</f>
        <v>Yes</v>
      </c>
    </row>
    <row r="9385" spans="6:14">
      <c r="F9385" s="3">
        <v>44455</v>
      </c>
      <c r="G9385" s="1" t="s">
        <v>49</v>
      </c>
      <c r="H9385" s="1" t="s">
        <v>106</v>
      </c>
      <c r="I9385" s="1">
        <v>9457</v>
      </c>
      <c r="J9385" s="1">
        <f>MONTH(BART_Rides[[#This Row],[Date]])</f>
        <v>9</v>
      </c>
      <c r="K9385" s="1">
        <f>WEEKDAY(BART_Rides[[#This Row],[Date]],2)</f>
        <v>4</v>
      </c>
      <c r="L9385" s="1" t="str">
        <f>LEFT(BART_Rides[[#This Row],[Lines]],1)</f>
        <v>Y</v>
      </c>
      <c r="M9385" s="1" t="str">
        <f>IF(BART_Rides[[#This Row],[FirstLetter]]="Y","Yes","No")</f>
        <v>Yes</v>
      </c>
      <c r="N9385" s="1" t="str">
        <f>IF(OR(BART_Rides[[#This Row],[Station Code]]="EM", BART_Rides[[#This Row],[Station Code]]="MT", BART_Rides[[#This Row],[Station Code]]="PL", BART_Rides[[#This Row],[Station Code]]="CC"), "Yes", "No")</f>
        <v>Yes</v>
      </c>
    </row>
    <row r="9386" spans="6:14">
      <c r="F9386" s="3">
        <v>44456</v>
      </c>
      <c r="G9386" s="1" t="s">
        <v>49</v>
      </c>
      <c r="H9386" s="1" t="s">
        <v>106</v>
      </c>
      <c r="I9386" s="1">
        <v>9026</v>
      </c>
      <c r="J9386" s="1">
        <f>MONTH(BART_Rides[[#This Row],[Date]])</f>
        <v>9</v>
      </c>
      <c r="K9386" s="1">
        <f>WEEKDAY(BART_Rides[[#This Row],[Date]],2)</f>
        <v>5</v>
      </c>
      <c r="L9386" s="1" t="str">
        <f>LEFT(BART_Rides[[#This Row],[Lines]],1)</f>
        <v>Y</v>
      </c>
      <c r="M9386" s="1" t="str">
        <f>IF(BART_Rides[[#This Row],[FirstLetter]]="Y","Yes","No")</f>
        <v>Yes</v>
      </c>
      <c r="N9386" s="1" t="str">
        <f>IF(OR(BART_Rides[[#This Row],[Station Code]]="EM", BART_Rides[[#This Row],[Station Code]]="MT", BART_Rides[[#This Row],[Station Code]]="PL", BART_Rides[[#This Row],[Station Code]]="CC"), "Yes", "No")</f>
        <v>Yes</v>
      </c>
    </row>
    <row r="9387" spans="6:14">
      <c r="F9387" s="3">
        <v>44457</v>
      </c>
      <c r="G9387" s="1" t="s">
        <v>49</v>
      </c>
      <c r="H9387" s="1" t="s">
        <v>106</v>
      </c>
      <c r="I9387" s="1">
        <v>6695</v>
      </c>
      <c r="J9387" s="1">
        <f>MONTH(BART_Rides[[#This Row],[Date]])</f>
        <v>9</v>
      </c>
      <c r="K9387" s="1">
        <f>WEEKDAY(BART_Rides[[#This Row],[Date]],2)</f>
        <v>6</v>
      </c>
      <c r="L9387" s="1" t="str">
        <f>LEFT(BART_Rides[[#This Row],[Lines]],1)</f>
        <v>Y</v>
      </c>
      <c r="M9387" s="1" t="str">
        <f>IF(BART_Rides[[#This Row],[FirstLetter]]="Y","Yes","No")</f>
        <v>Yes</v>
      </c>
      <c r="N9387" s="1" t="str">
        <f>IF(OR(BART_Rides[[#This Row],[Station Code]]="EM", BART_Rides[[#This Row],[Station Code]]="MT", BART_Rides[[#This Row],[Station Code]]="PL", BART_Rides[[#This Row],[Station Code]]="CC"), "Yes", "No")</f>
        <v>Yes</v>
      </c>
    </row>
    <row r="9388" spans="6:14">
      <c r="F9388" s="3">
        <v>44458</v>
      </c>
      <c r="G9388" s="1" t="s">
        <v>49</v>
      </c>
      <c r="H9388" s="1" t="s">
        <v>106</v>
      </c>
      <c r="I9388" s="1">
        <v>5318</v>
      </c>
      <c r="J9388" s="1">
        <f>MONTH(BART_Rides[[#This Row],[Date]])</f>
        <v>9</v>
      </c>
      <c r="K9388" s="1">
        <f>WEEKDAY(BART_Rides[[#This Row],[Date]],2)</f>
        <v>7</v>
      </c>
      <c r="L9388" s="1" t="str">
        <f>LEFT(BART_Rides[[#This Row],[Lines]],1)</f>
        <v>Y</v>
      </c>
      <c r="M9388" s="1" t="str">
        <f>IF(BART_Rides[[#This Row],[FirstLetter]]="Y","Yes","No")</f>
        <v>Yes</v>
      </c>
      <c r="N9388" s="1" t="str">
        <f>IF(OR(BART_Rides[[#This Row],[Station Code]]="EM", BART_Rides[[#This Row],[Station Code]]="MT", BART_Rides[[#This Row],[Station Code]]="PL", BART_Rides[[#This Row],[Station Code]]="CC"), "Yes", "No")</f>
        <v>Yes</v>
      </c>
    </row>
    <row r="9389" spans="6:14">
      <c r="F9389" s="3">
        <v>44459</v>
      </c>
      <c r="G9389" s="1" t="s">
        <v>49</v>
      </c>
      <c r="H9389" s="1" t="s">
        <v>106</v>
      </c>
      <c r="I9389" s="1">
        <v>7162</v>
      </c>
      <c r="J9389" s="1">
        <f>MONTH(BART_Rides[[#This Row],[Date]])</f>
        <v>9</v>
      </c>
      <c r="K9389" s="1">
        <f>WEEKDAY(BART_Rides[[#This Row],[Date]],2)</f>
        <v>1</v>
      </c>
      <c r="L9389" s="1" t="str">
        <f>LEFT(BART_Rides[[#This Row],[Lines]],1)</f>
        <v>Y</v>
      </c>
      <c r="M9389" s="1" t="str">
        <f>IF(BART_Rides[[#This Row],[FirstLetter]]="Y","Yes","No")</f>
        <v>Yes</v>
      </c>
      <c r="N9389" s="1" t="str">
        <f>IF(OR(BART_Rides[[#This Row],[Station Code]]="EM", BART_Rides[[#This Row],[Station Code]]="MT", BART_Rides[[#This Row],[Station Code]]="PL", BART_Rides[[#This Row],[Station Code]]="CC"), "Yes", "No")</f>
        <v>Yes</v>
      </c>
    </row>
    <row r="9390" spans="6:14">
      <c r="F9390" s="3">
        <v>44460</v>
      </c>
      <c r="G9390" s="1" t="s">
        <v>49</v>
      </c>
      <c r="H9390" s="1" t="s">
        <v>106</v>
      </c>
      <c r="I9390" s="1">
        <v>7737</v>
      </c>
      <c r="J9390" s="1">
        <f>MONTH(BART_Rides[[#This Row],[Date]])</f>
        <v>9</v>
      </c>
      <c r="K9390" s="1">
        <f>WEEKDAY(BART_Rides[[#This Row],[Date]],2)</f>
        <v>2</v>
      </c>
      <c r="L9390" s="1" t="str">
        <f>LEFT(BART_Rides[[#This Row],[Lines]],1)</f>
        <v>Y</v>
      </c>
      <c r="M9390" s="1" t="str">
        <f>IF(BART_Rides[[#This Row],[FirstLetter]]="Y","Yes","No")</f>
        <v>Yes</v>
      </c>
      <c r="N9390" s="1" t="str">
        <f>IF(OR(BART_Rides[[#This Row],[Station Code]]="EM", BART_Rides[[#This Row],[Station Code]]="MT", BART_Rides[[#This Row],[Station Code]]="PL", BART_Rides[[#This Row],[Station Code]]="CC"), "Yes", "No")</f>
        <v>Yes</v>
      </c>
    </row>
    <row r="9391" spans="6:14">
      <c r="F9391" s="3">
        <v>44461</v>
      </c>
      <c r="G9391" s="1" t="s">
        <v>49</v>
      </c>
      <c r="H9391" s="1" t="s">
        <v>106</v>
      </c>
      <c r="I9391" s="1">
        <v>8073</v>
      </c>
      <c r="J9391" s="1">
        <f>MONTH(BART_Rides[[#This Row],[Date]])</f>
        <v>9</v>
      </c>
      <c r="K9391" s="1">
        <f>WEEKDAY(BART_Rides[[#This Row],[Date]],2)</f>
        <v>3</v>
      </c>
      <c r="L9391" s="1" t="str">
        <f>LEFT(BART_Rides[[#This Row],[Lines]],1)</f>
        <v>Y</v>
      </c>
      <c r="M9391" s="1" t="str">
        <f>IF(BART_Rides[[#This Row],[FirstLetter]]="Y","Yes","No")</f>
        <v>Yes</v>
      </c>
      <c r="N9391" s="1" t="str">
        <f>IF(OR(BART_Rides[[#This Row],[Station Code]]="EM", BART_Rides[[#This Row],[Station Code]]="MT", BART_Rides[[#This Row],[Station Code]]="PL", BART_Rides[[#This Row],[Station Code]]="CC"), "Yes", "No")</f>
        <v>Yes</v>
      </c>
    </row>
    <row r="9392" spans="6:14">
      <c r="F9392" s="3">
        <v>44462</v>
      </c>
      <c r="G9392" s="1" t="s">
        <v>49</v>
      </c>
      <c r="H9392" s="1" t="s">
        <v>106</v>
      </c>
      <c r="I9392" s="1">
        <v>8228</v>
      </c>
      <c r="J9392" s="1">
        <f>MONTH(BART_Rides[[#This Row],[Date]])</f>
        <v>9</v>
      </c>
      <c r="K9392" s="1">
        <f>WEEKDAY(BART_Rides[[#This Row],[Date]],2)</f>
        <v>4</v>
      </c>
      <c r="L9392" s="1" t="str">
        <f>LEFT(BART_Rides[[#This Row],[Lines]],1)</f>
        <v>Y</v>
      </c>
      <c r="M9392" s="1" t="str">
        <f>IF(BART_Rides[[#This Row],[FirstLetter]]="Y","Yes","No")</f>
        <v>Yes</v>
      </c>
      <c r="N9392" s="1" t="str">
        <f>IF(OR(BART_Rides[[#This Row],[Station Code]]="EM", BART_Rides[[#This Row],[Station Code]]="MT", BART_Rides[[#This Row],[Station Code]]="PL", BART_Rides[[#This Row],[Station Code]]="CC"), "Yes", "No")</f>
        <v>Yes</v>
      </c>
    </row>
    <row r="9393" spans="6:14">
      <c r="F9393" s="3">
        <v>44463</v>
      </c>
      <c r="G9393" s="1" t="s">
        <v>49</v>
      </c>
      <c r="H9393" s="1" t="s">
        <v>106</v>
      </c>
      <c r="I9393" s="1">
        <v>8493</v>
      </c>
      <c r="J9393" s="1">
        <f>MONTH(BART_Rides[[#This Row],[Date]])</f>
        <v>9</v>
      </c>
      <c r="K9393" s="1">
        <f>WEEKDAY(BART_Rides[[#This Row],[Date]],2)</f>
        <v>5</v>
      </c>
      <c r="L9393" s="1" t="str">
        <f>LEFT(BART_Rides[[#This Row],[Lines]],1)</f>
        <v>Y</v>
      </c>
      <c r="M9393" s="1" t="str">
        <f>IF(BART_Rides[[#This Row],[FirstLetter]]="Y","Yes","No")</f>
        <v>Yes</v>
      </c>
      <c r="N9393" s="1" t="str">
        <f>IF(OR(BART_Rides[[#This Row],[Station Code]]="EM", BART_Rides[[#This Row],[Station Code]]="MT", BART_Rides[[#This Row],[Station Code]]="PL", BART_Rides[[#This Row],[Station Code]]="CC"), "Yes", "No")</f>
        <v>Yes</v>
      </c>
    </row>
    <row r="9394" spans="6:14">
      <c r="F9394" s="3">
        <v>44464</v>
      </c>
      <c r="G9394" s="1" t="s">
        <v>49</v>
      </c>
      <c r="H9394" s="1" t="s">
        <v>106</v>
      </c>
      <c r="I9394" s="1">
        <v>4929</v>
      </c>
      <c r="J9394" s="1">
        <f>MONTH(BART_Rides[[#This Row],[Date]])</f>
        <v>9</v>
      </c>
      <c r="K9394" s="1">
        <f>WEEKDAY(BART_Rides[[#This Row],[Date]],2)</f>
        <v>6</v>
      </c>
      <c r="L9394" s="1" t="str">
        <f>LEFT(BART_Rides[[#This Row],[Lines]],1)</f>
        <v>Y</v>
      </c>
      <c r="M9394" s="1" t="str">
        <f>IF(BART_Rides[[#This Row],[FirstLetter]]="Y","Yes","No")</f>
        <v>Yes</v>
      </c>
      <c r="N9394" s="1" t="str">
        <f>IF(OR(BART_Rides[[#This Row],[Station Code]]="EM", BART_Rides[[#This Row],[Station Code]]="MT", BART_Rides[[#This Row],[Station Code]]="PL", BART_Rides[[#This Row],[Station Code]]="CC"), "Yes", "No")</f>
        <v>Yes</v>
      </c>
    </row>
    <row r="9395" spans="6:14">
      <c r="F9395" s="3">
        <v>44465</v>
      </c>
      <c r="G9395" s="1" t="s">
        <v>49</v>
      </c>
      <c r="H9395" s="1" t="s">
        <v>106</v>
      </c>
      <c r="I9395" s="1">
        <v>2833</v>
      </c>
      <c r="J9395" s="1">
        <f>MONTH(BART_Rides[[#This Row],[Date]])</f>
        <v>9</v>
      </c>
      <c r="K9395" s="1">
        <f>WEEKDAY(BART_Rides[[#This Row],[Date]],2)</f>
        <v>7</v>
      </c>
      <c r="L9395" s="1" t="str">
        <f>LEFT(BART_Rides[[#This Row],[Lines]],1)</f>
        <v>Y</v>
      </c>
      <c r="M9395" s="1" t="str">
        <f>IF(BART_Rides[[#This Row],[FirstLetter]]="Y","Yes","No")</f>
        <v>Yes</v>
      </c>
      <c r="N9395" s="1" t="str">
        <f>IF(OR(BART_Rides[[#This Row],[Station Code]]="EM", BART_Rides[[#This Row],[Station Code]]="MT", BART_Rides[[#This Row],[Station Code]]="PL", BART_Rides[[#This Row],[Station Code]]="CC"), "Yes", "No")</f>
        <v>Yes</v>
      </c>
    </row>
    <row r="9396" spans="6:14">
      <c r="F9396" s="3">
        <v>44466</v>
      </c>
      <c r="G9396" s="1" t="s">
        <v>49</v>
      </c>
      <c r="H9396" s="1" t="s">
        <v>106</v>
      </c>
      <c r="I9396" s="1">
        <v>7183</v>
      </c>
      <c r="J9396" s="1">
        <f>MONTH(BART_Rides[[#This Row],[Date]])</f>
        <v>9</v>
      </c>
      <c r="K9396" s="1">
        <f>WEEKDAY(BART_Rides[[#This Row],[Date]],2)</f>
        <v>1</v>
      </c>
      <c r="L9396" s="1" t="str">
        <f>LEFT(BART_Rides[[#This Row],[Lines]],1)</f>
        <v>Y</v>
      </c>
      <c r="M9396" s="1" t="str">
        <f>IF(BART_Rides[[#This Row],[FirstLetter]]="Y","Yes","No")</f>
        <v>Yes</v>
      </c>
      <c r="N9396" s="1" t="str">
        <f>IF(OR(BART_Rides[[#This Row],[Station Code]]="EM", BART_Rides[[#This Row],[Station Code]]="MT", BART_Rides[[#This Row],[Station Code]]="PL", BART_Rides[[#This Row],[Station Code]]="CC"), "Yes", "No")</f>
        <v>Yes</v>
      </c>
    </row>
    <row r="9397" spans="6:14">
      <c r="F9397" s="3">
        <v>44467</v>
      </c>
      <c r="G9397" s="1" t="s">
        <v>49</v>
      </c>
      <c r="H9397" s="1" t="s">
        <v>106</v>
      </c>
      <c r="I9397" s="1">
        <v>9345</v>
      </c>
      <c r="J9397" s="1">
        <f>MONTH(BART_Rides[[#This Row],[Date]])</f>
        <v>9</v>
      </c>
      <c r="K9397" s="1">
        <f>WEEKDAY(BART_Rides[[#This Row],[Date]],2)</f>
        <v>2</v>
      </c>
      <c r="L9397" s="1" t="str">
        <f>LEFT(BART_Rides[[#This Row],[Lines]],1)</f>
        <v>Y</v>
      </c>
      <c r="M9397" s="1" t="str">
        <f>IF(BART_Rides[[#This Row],[FirstLetter]]="Y","Yes","No")</f>
        <v>Yes</v>
      </c>
      <c r="N9397" s="1" t="str">
        <f>IF(OR(BART_Rides[[#This Row],[Station Code]]="EM", BART_Rides[[#This Row],[Station Code]]="MT", BART_Rides[[#This Row],[Station Code]]="PL", BART_Rides[[#This Row],[Station Code]]="CC"), "Yes", "No")</f>
        <v>Yes</v>
      </c>
    </row>
    <row r="9398" spans="6:14">
      <c r="F9398" s="3">
        <v>44468</v>
      </c>
      <c r="G9398" s="1" t="s">
        <v>49</v>
      </c>
      <c r="H9398" s="1" t="s">
        <v>106</v>
      </c>
      <c r="I9398" s="1">
        <v>9486</v>
      </c>
      <c r="J9398" s="1">
        <f>MONTH(BART_Rides[[#This Row],[Date]])</f>
        <v>9</v>
      </c>
      <c r="K9398" s="1">
        <f>WEEKDAY(BART_Rides[[#This Row],[Date]],2)</f>
        <v>3</v>
      </c>
      <c r="L9398" s="1" t="str">
        <f>LEFT(BART_Rides[[#This Row],[Lines]],1)</f>
        <v>Y</v>
      </c>
      <c r="M9398" s="1" t="str">
        <f>IF(BART_Rides[[#This Row],[FirstLetter]]="Y","Yes","No")</f>
        <v>Yes</v>
      </c>
      <c r="N9398" s="1" t="str">
        <f>IF(OR(BART_Rides[[#This Row],[Station Code]]="EM", BART_Rides[[#This Row],[Station Code]]="MT", BART_Rides[[#This Row],[Station Code]]="PL", BART_Rides[[#This Row],[Station Code]]="CC"), "Yes", "No")</f>
        <v>Yes</v>
      </c>
    </row>
    <row r="9399" spans="6:14">
      <c r="F9399" s="3">
        <v>44469</v>
      </c>
      <c r="G9399" s="1" t="s">
        <v>49</v>
      </c>
      <c r="H9399" s="1" t="s">
        <v>106</v>
      </c>
      <c r="I9399" s="1">
        <v>9577</v>
      </c>
      <c r="J9399" s="1">
        <f>MONTH(BART_Rides[[#This Row],[Date]])</f>
        <v>9</v>
      </c>
      <c r="K9399" s="1">
        <f>WEEKDAY(BART_Rides[[#This Row],[Date]],2)</f>
        <v>4</v>
      </c>
      <c r="L9399" s="1" t="str">
        <f>LEFT(BART_Rides[[#This Row],[Lines]],1)</f>
        <v>Y</v>
      </c>
      <c r="M9399" s="1" t="str">
        <f>IF(BART_Rides[[#This Row],[FirstLetter]]="Y","Yes","No")</f>
        <v>Yes</v>
      </c>
      <c r="N9399" s="1" t="str">
        <f>IF(OR(BART_Rides[[#This Row],[Station Code]]="EM", BART_Rides[[#This Row],[Station Code]]="MT", BART_Rides[[#This Row],[Station Code]]="PL", BART_Rides[[#This Row],[Station Code]]="CC"), "Yes", "No")</f>
        <v>Yes</v>
      </c>
    </row>
    <row r="9400" spans="6:14">
      <c r="F9400" s="3">
        <v>44470</v>
      </c>
      <c r="G9400" s="1" t="s">
        <v>49</v>
      </c>
      <c r="H9400" s="1" t="s">
        <v>106</v>
      </c>
      <c r="I9400" s="1">
        <v>9971</v>
      </c>
      <c r="J9400" s="1">
        <f>MONTH(BART_Rides[[#This Row],[Date]])</f>
        <v>10</v>
      </c>
      <c r="K9400" s="1">
        <f>WEEKDAY(BART_Rides[[#This Row],[Date]],2)</f>
        <v>5</v>
      </c>
      <c r="L9400" s="1" t="str">
        <f>LEFT(BART_Rides[[#This Row],[Lines]],1)</f>
        <v>Y</v>
      </c>
      <c r="M9400" s="1" t="str">
        <f>IF(BART_Rides[[#This Row],[FirstLetter]]="Y","Yes","No")</f>
        <v>Yes</v>
      </c>
      <c r="N9400" s="1" t="str">
        <f>IF(OR(BART_Rides[[#This Row],[Station Code]]="EM", BART_Rides[[#This Row],[Station Code]]="MT", BART_Rides[[#This Row],[Station Code]]="PL", BART_Rides[[#This Row],[Station Code]]="CC"), "Yes", "No")</f>
        <v>Yes</v>
      </c>
    </row>
    <row r="9401" spans="6:14">
      <c r="F9401" s="3">
        <v>44471</v>
      </c>
      <c r="G9401" s="1" t="s">
        <v>49</v>
      </c>
      <c r="H9401" s="1" t="s">
        <v>106</v>
      </c>
      <c r="I9401" s="1">
        <v>7315</v>
      </c>
      <c r="J9401" s="1">
        <f>MONTH(BART_Rides[[#This Row],[Date]])</f>
        <v>10</v>
      </c>
      <c r="K9401" s="1">
        <f>WEEKDAY(BART_Rides[[#This Row],[Date]],2)</f>
        <v>6</v>
      </c>
      <c r="L9401" s="1" t="str">
        <f>LEFT(BART_Rides[[#This Row],[Lines]],1)</f>
        <v>Y</v>
      </c>
      <c r="M9401" s="1" t="str">
        <f>IF(BART_Rides[[#This Row],[FirstLetter]]="Y","Yes","No")</f>
        <v>Yes</v>
      </c>
      <c r="N9401" s="1" t="str">
        <f>IF(OR(BART_Rides[[#This Row],[Station Code]]="EM", BART_Rides[[#This Row],[Station Code]]="MT", BART_Rides[[#This Row],[Station Code]]="PL", BART_Rides[[#This Row],[Station Code]]="CC"), "Yes", "No")</f>
        <v>Yes</v>
      </c>
    </row>
    <row r="9402" spans="6:14">
      <c r="F9402" s="3">
        <v>44472</v>
      </c>
      <c r="G9402" s="1" t="s">
        <v>49</v>
      </c>
      <c r="H9402" s="1" t="s">
        <v>106</v>
      </c>
      <c r="I9402" s="1">
        <v>4474</v>
      </c>
      <c r="J9402" s="1">
        <f>MONTH(BART_Rides[[#This Row],[Date]])</f>
        <v>10</v>
      </c>
      <c r="K9402" s="1">
        <f>WEEKDAY(BART_Rides[[#This Row],[Date]],2)</f>
        <v>7</v>
      </c>
      <c r="L9402" s="1" t="str">
        <f>LEFT(BART_Rides[[#This Row],[Lines]],1)</f>
        <v>Y</v>
      </c>
      <c r="M9402" s="1" t="str">
        <f>IF(BART_Rides[[#This Row],[FirstLetter]]="Y","Yes","No")</f>
        <v>Yes</v>
      </c>
      <c r="N9402" s="1" t="str">
        <f>IF(OR(BART_Rides[[#This Row],[Station Code]]="EM", BART_Rides[[#This Row],[Station Code]]="MT", BART_Rides[[#This Row],[Station Code]]="PL", BART_Rides[[#This Row],[Station Code]]="CC"), "Yes", "No")</f>
        <v>Yes</v>
      </c>
    </row>
    <row r="9403" spans="6:14">
      <c r="F9403" s="3">
        <v>44473</v>
      </c>
      <c r="G9403" s="1" t="s">
        <v>49</v>
      </c>
      <c r="H9403" s="1" t="s">
        <v>106</v>
      </c>
      <c r="I9403" s="1">
        <v>7327</v>
      </c>
      <c r="J9403" s="1">
        <f>MONTH(BART_Rides[[#This Row],[Date]])</f>
        <v>10</v>
      </c>
      <c r="K9403" s="1">
        <f>WEEKDAY(BART_Rides[[#This Row],[Date]],2)</f>
        <v>1</v>
      </c>
      <c r="L9403" s="1" t="str">
        <f>LEFT(BART_Rides[[#This Row],[Lines]],1)</f>
        <v>Y</v>
      </c>
      <c r="M9403" s="1" t="str">
        <f>IF(BART_Rides[[#This Row],[FirstLetter]]="Y","Yes","No")</f>
        <v>Yes</v>
      </c>
      <c r="N9403" s="1" t="str">
        <f>IF(OR(BART_Rides[[#This Row],[Station Code]]="EM", BART_Rides[[#This Row],[Station Code]]="MT", BART_Rides[[#This Row],[Station Code]]="PL", BART_Rides[[#This Row],[Station Code]]="CC"), "Yes", "No")</f>
        <v>Yes</v>
      </c>
    </row>
    <row r="9404" spans="6:14">
      <c r="F9404" s="3">
        <v>44474</v>
      </c>
      <c r="G9404" s="1" t="s">
        <v>49</v>
      </c>
      <c r="H9404" s="1" t="s">
        <v>106</v>
      </c>
      <c r="I9404" s="1">
        <v>8146</v>
      </c>
      <c r="J9404" s="1">
        <f>MONTH(BART_Rides[[#This Row],[Date]])</f>
        <v>10</v>
      </c>
      <c r="K9404" s="1">
        <f>WEEKDAY(BART_Rides[[#This Row],[Date]],2)</f>
        <v>2</v>
      </c>
      <c r="L9404" s="1" t="str">
        <f>LEFT(BART_Rides[[#This Row],[Lines]],1)</f>
        <v>Y</v>
      </c>
      <c r="M9404" s="1" t="str">
        <f>IF(BART_Rides[[#This Row],[FirstLetter]]="Y","Yes","No")</f>
        <v>Yes</v>
      </c>
      <c r="N9404" s="1" t="str">
        <f>IF(OR(BART_Rides[[#This Row],[Station Code]]="EM", BART_Rides[[#This Row],[Station Code]]="MT", BART_Rides[[#This Row],[Station Code]]="PL", BART_Rides[[#This Row],[Station Code]]="CC"), "Yes", "No")</f>
        <v>Yes</v>
      </c>
    </row>
    <row r="9405" spans="6:14">
      <c r="F9405" s="3">
        <v>44475</v>
      </c>
      <c r="G9405" s="1" t="s">
        <v>49</v>
      </c>
      <c r="H9405" s="1" t="s">
        <v>106</v>
      </c>
      <c r="I9405" s="1">
        <v>8928</v>
      </c>
      <c r="J9405" s="1">
        <f>MONTH(BART_Rides[[#This Row],[Date]])</f>
        <v>10</v>
      </c>
      <c r="K9405" s="1">
        <f>WEEKDAY(BART_Rides[[#This Row],[Date]],2)</f>
        <v>3</v>
      </c>
      <c r="L9405" s="1" t="str">
        <f>LEFT(BART_Rides[[#This Row],[Lines]],1)</f>
        <v>Y</v>
      </c>
      <c r="M9405" s="1" t="str">
        <f>IF(BART_Rides[[#This Row],[FirstLetter]]="Y","Yes","No")</f>
        <v>Yes</v>
      </c>
      <c r="N9405" s="1" t="str">
        <f>IF(OR(BART_Rides[[#This Row],[Station Code]]="EM", BART_Rides[[#This Row],[Station Code]]="MT", BART_Rides[[#This Row],[Station Code]]="PL", BART_Rides[[#This Row],[Station Code]]="CC"), "Yes", "No")</f>
        <v>Yes</v>
      </c>
    </row>
    <row r="9406" spans="6:14">
      <c r="F9406" s="3">
        <v>44476</v>
      </c>
      <c r="G9406" s="1" t="s">
        <v>49</v>
      </c>
      <c r="H9406" s="1" t="s">
        <v>106</v>
      </c>
      <c r="I9406" s="1">
        <v>8724</v>
      </c>
      <c r="J9406" s="1">
        <f>MONTH(BART_Rides[[#This Row],[Date]])</f>
        <v>10</v>
      </c>
      <c r="K9406" s="1">
        <f>WEEKDAY(BART_Rides[[#This Row],[Date]],2)</f>
        <v>4</v>
      </c>
      <c r="L9406" s="1" t="str">
        <f>LEFT(BART_Rides[[#This Row],[Lines]],1)</f>
        <v>Y</v>
      </c>
      <c r="M9406" s="1" t="str">
        <f>IF(BART_Rides[[#This Row],[FirstLetter]]="Y","Yes","No")</f>
        <v>Yes</v>
      </c>
      <c r="N9406" s="1" t="str">
        <f>IF(OR(BART_Rides[[#This Row],[Station Code]]="EM", BART_Rides[[#This Row],[Station Code]]="MT", BART_Rides[[#This Row],[Station Code]]="PL", BART_Rides[[#This Row],[Station Code]]="CC"), "Yes", "No")</f>
        <v>Yes</v>
      </c>
    </row>
    <row r="9407" spans="6:14">
      <c r="F9407" s="3">
        <v>44477</v>
      </c>
      <c r="G9407" s="1" t="s">
        <v>49</v>
      </c>
      <c r="H9407" s="1" t="s">
        <v>106</v>
      </c>
      <c r="I9407" s="1">
        <v>12480</v>
      </c>
      <c r="J9407" s="1">
        <f>MONTH(BART_Rides[[#This Row],[Date]])</f>
        <v>10</v>
      </c>
      <c r="K9407" s="1">
        <f>WEEKDAY(BART_Rides[[#This Row],[Date]],2)</f>
        <v>5</v>
      </c>
      <c r="L9407" s="1" t="str">
        <f>LEFT(BART_Rides[[#This Row],[Lines]],1)</f>
        <v>Y</v>
      </c>
      <c r="M9407" s="1" t="str">
        <f>IF(BART_Rides[[#This Row],[FirstLetter]]="Y","Yes","No")</f>
        <v>Yes</v>
      </c>
      <c r="N9407" s="1" t="str">
        <f>IF(OR(BART_Rides[[#This Row],[Station Code]]="EM", BART_Rides[[#This Row],[Station Code]]="MT", BART_Rides[[#This Row],[Station Code]]="PL", BART_Rides[[#This Row],[Station Code]]="CC"), "Yes", "No")</f>
        <v>Yes</v>
      </c>
    </row>
    <row r="9408" spans="6:14">
      <c r="F9408" s="3">
        <v>44478</v>
      </c>
      <c r="G9408" s="1" t="s">
        <v>49</v>
      </c>
      <c r="H9408" s="1" t="s">
        <v>106</v>
      </c>
      <c r="I9408" s="1">
        <v>14044</v>
      </c>
      <c r="J9408" s="1">
        <f>MONTH(BART_Rides[[#This Row],[Date]])</f>
        <v>10</v>
      </c>
      <c r="K9408" s="1">
        <f>WEEKDAY(BART_Rides[[#This Row],[Date]],2)</f>
        <v>6</v>
      </c>
      <c r="L9408" s="1" t="str">
        <f>LEFT(BART_Rides[[#This Row],[Lines]],1)</f>
        <v>Y</v>
      </c>
      <c r="M9408" s="1" t="str">
        <f>IF(BART_Rides[[#This Row],[FirstLetter]]="Y","Yes","No")</f>
        <v>Yes</v>
      </c>
      <c r="N9408" s="1" t="str">
        <f>IF(OR(BART_Rides[[#This Row],[Station Code]]="EM", BART_Rides[[#This Row],[Station Code]]="MT", BART_Rides[[#This Row],[Station Code]]="PL", BART_Rides[[#This Row],[Station Code]]="CC"), "Yes", "No")</f>
        <v>Yes</v>
      </c>
    </row>
    <row r="9409" spans="6:14">
      <c r="F9409" s="3">
        <v>44479</v>
      </c>
      <c r="G9409" s="1" t="s">
        <v>49</v>
      </c>
      <c r="H9409" s="1" t="s">
        <v>106</v>
      </c>
      <c r="I9409" s="1">
        <v>7825</v>
      </c>
      <c r="J9409" s="1">
        <f>MONTH(BART_Rides[[#This Row],[Date]])</f>
        <v>10</v>
      </c>
      <c r="K9409" s="1">
        <f>WEEKDAY(BART_Rides[[#This Row],[Date]],2)</f>
        <v>7</v>
      </c>
      <c r="L9409" s="1" t="str">
        <f>LEFT(BART_Rides[[#This Row],[Lines]],1)</f>
        <v>Y</v>
      </c>
      <c r="M9409" s="1" t="str">
        <f>IF(BART_Rides[[#This Row],[FirstLetter]]="Y","Yes","No")</f>
        <v>Yes</v>
      </c>
      <c r="N9409" s="1" t="str">
        <f>IF(OR(BART_Rides[[#This Row],[Station Code]]="EM", BART_Rides[[#This Row],[Station Code]]="MT", BART_Rides[[#This Row],[Station Code]]="PL", BART_Rides[[#This Row],[Station Code]]="CC"), "Yes", "No")</f>
        <v>Yes</v>
      </c>
    </row>
    <row r="9410" spans="6:14">
      <c r="F9410" s="3">
        <v>44480</v>
      </c>
      <c r="G9410" s="1" t="s">
        <v>49</v>
      </c>
      <c r="H9410" s="1" t="s">
        <v>106</v>
      </c>
      <c r="I9410" s="1">
        <v>6970</v>
      </c>
      <c r="J9410" s="1">
        <f>MONTH(BART_Rides[[#This Row],[Date]])</f>
        <v>10</v>
      </c>
      <c r="K9410" s="1">
        <f>WEEKDAY(BART_Rides[[#This Row],[Date]],2)</f>
        <v>1</v>
      </c>
      <c r="L9410" s="1" t="str">
        <f>LEFT(BART_Rides[[#This Row],[Lines]],1)</f>
        <v>Y</v>
      </c>
      <c r="M9410" s="1" t="str">
        <f>IF(BART_Rides[[#This Row],[FirstLetter]]="Y","Yes","No")</f>
        <v>Yes</v>
      </c>
      <c r="N9410" s="1" t="str">
        <f>IF(OR(BART_Rides[[#This Row],[Station Code]]="EM", BART_Rides[[#This Row],[Station Code]]="MT", BART_Rides[[#This Row],[Station Code]]="PL", BART_Rides[[#This Row],[Station Code]]="CC"), "Yes", "No")</f>
        <v>Yes</v>
      </c>
    </row>
    <row r="9411" spans="6:14">
      <c r="F9411" s="3">
        <v>44481</v>
      </c>
      <c r="G9411" s="1" t="s">
        <v>49</v>
      </c>
      <c r="H9411" s="1" t="s">
        <v>106</v>
      </c>
      <c r="I9411" s="1">
        <v>8401</v>
      </c>
      <c r="J9411" s="1">
        <f>MONTH(BART_Rides[[#This Row],[Date]])</f>
        <v>10</v>
      </c>
      <c r="K9411" s="1">
        <f>WEEKDAY(BART_Rides[[#This Row],[Date]],2)</f>
        <v>2</v>
      </c>
      <c r="L9411" s="1" t="str">
        <f>LEFT(BART_Rides[[#This Row],[Lines]],1)</f>
        <v>Y</v>
      </c>
      <c r="M9411" s="1" t="str">
        <f>IF(BART_Rides[[#This Row],[FirstLetter]]="Y","Yes","No")</f>
        <v>Yes</v>
      </c>
      <c r="N9411" s="1" t="str">
        <f>IF(OR(BART_Rides[[#This Row],[Station Code]]="EM", BART_Rides[[#This Row],[Station Code]]="MT", BART_Rides[[#This Row],[Station Code]]="PL", BART_Rides[[#This Row],[Station Code]]="CC"), "Yes", "No")</f>
        <v>Yes</v>
      </c>
    </row>
    <row r="9412" spans="6:14">
      <c r="F9412" s="3">
        <v>44482</v>
      </c>
      <c r="G9412" s="1" t="s">
        <v>49</v>
      </c>
      <c r="H9412" s="1" t="s">
        <v>106</v>
      </c>
      <c r="I9412" s="1">
        <v>8511</v>
      </c>
      <c r="J9412" s="1">
        <f>MONTH(BART_Rides[[#This Row],[Date]])</f>
        <v>10</v>
      </c>
      <c r="K9412" s="1">
        <f>WEEKDAY(BART_Rides[[#This Row],[Date]],2)</f>
        <v>3</v>
      </c>
      <c r="L9412" s="1" t="str">
        <f>LEFT(BART_Rides[[#This Row],[Lines]],1)</f>
        <v>Y</v>
      </c>
      <c r="M9412" s="1" t="str">
        <f>IF(BART_Rides[[#This Row],[FirstLetter]]="Y","Yes","No")</f>
        <v>Yes</v>
      </c>
      <c r="N9412" s="1" t="str">
        <f>IF(OR(BART_Rides[[#This Row],[Station Code]]="EM", BART_Rides[[#This Row],[Station Code]]="MT", BART_Rides[[#This Row],[Station Code]]="PL", BART_Rides[[#This Row],[Station Code]]="CC"), "Yes", "No")</f>
        <v>Yes</v>
      </c>
    </row>
    <row r="9413" spans="6:14">
      <c r="F9413" s="3">
        <v>44483</v>
      </c>
      <c r="G9413" s="1" t="s">
        <v>49</v>
      </c>
      <c r="H9413" s="1" t="s">
        <v>106</v>
      </c>
      <c r="I9413" s="1">
        <v>11397</v>
      </c>
      <c r="J9413" s="1">
        <f>MONTH(BART_Rides[[#This Row],[Date]])</f>
        <v>10</v>
      </c>
      <c r="K9413" s="1">
        <f>WEEKDAY(BART_Rides[[#This Row],[Date]],2)</f>
        <v>4</v>
      </c>
      <c r="L9413" s="1" t="str">
        <f>LEFT(BART_Rides[[#This Row],[Lines]],1)</f>
        <v>Y</v>
      </c>
      <c r="M9413" s="1" t="str">
        <f>IF(BART_Rides[[#This Row],[FirstLetter]]="Y","Yes","No")</f>
        <v>Yes</v>
      </c>
      <c r="N9413" s="1" t="str">
        <f>IF(OR(BART_Rides[[#This Row],[Station Code]]="EM", BART_Rides[[#This Row],[Station Code]]="MT", BART_Rides[[#This Row],[Station Code]]="PL", BART_Rides[[#This Row],[Station Code]]="CC"), "Yes", "No")</f>
        <v>Yes</v>
      </c>
    </row>
    <row r="9414" spans="6:14">
      <c r="F9414" s="3">
        <v>44484</v>
      </c>
      <c r="G9414" s="1" t="s">
        <v>49</v>
      </c>
      <c r="H9414" s="1" t="s">
        <v>106</v>
      </c>
      <c r="I9414" s="1">
        <v>8787</v>
      </c>
      <c r="J9414" s="1">
        <f>MONTH(BART_Rides[[#This Row],[Date]])</f>
        <v>10</v>
      </c>
      <c r="K9414" s="1">
        <f>WEEKDAY(BART_Rides[[#This Row],[Date]],2)</f>
        <v>5</v>
      </c>
      <c r="L9414" s="1" t="str">
        <f>LEFT(BART_Rides[[#This Row],[Lines]],1)</f>
        <v>Y</v>
      </c>
      <c r="M9414" s="1" t="str">
        <f>IF(BART_Rides[[#This Row],[FirstLetter]]="Y","Yes","No")</f>
        <v>Yes</v>
      </c>
      <c r="N9414" s="1" t="str">
        <f>IF(OR(BART_Rides[[#This Row],[Station Code]]="EM", BART_Rides[[#This Row],[Station Code]]="MT", BART_Rides[[#This Row],[Station Code]]="PL", BART_Rides[[#This Row],[Station Code]]="CC"), "Yes", "No")</f>
        <v>Yes</v>
      </c>
    </row>
    <row r="9415" spans="6:14">
      <c r="F9415" s="3">
        <v>44485</v>
      </c>
      <c r="G9415" s="1" t="s">
        <v>49</v>
      </c>
      <c r="H9415" s="1" t="s">
        <v>106</v>
      </c>
      <c r="I9415" s="1">
        <v>5272</v>
      </c>
      <c r="J9415" s="1">
        <f>MONTH(BART_Rides[[#This Row],[Date]])</f>
        <v>10</v>
      </c>
      <c r="K9415" s="1">
        <f>WEEKDAY(BART_Rides[[#This Row],[Date]],2)</f>
        <v>6</v>
      </c>
      <c r="L9415" s="1" t="str">
        <f>LEFT(BART_Rides[[#This Row],[Lines]],1)</f>
        <v>Y</v>
      </c>
      <c r="M9415" s="1" t="str">
        <f>IF(BART_Rides[[#This Row],[FirstLetter]]="Y","Yes","No")</f>
        <v>Yes</v>
      </c>
      <c r="N9415" s="1" t="str">
        <f>IF(OR(BART_Rides[[#This Row],[Station Code]]="EM", BART_Rides[[#This Row],[Station Code]]="MT", BART_Rides[[#This Row],[Station Code]]="PL", BART_Rides[[#This Row],[Station Code]]="CC"), "Yes", "No")</f>
        <v>Yes</v>
      </c>
    </row>
    <row r="9416" spans="6:14">
      <c r="F9416" s="3">
        <v>44486</v>
      </c>
      <c r="G9416" s="1" t="s">
        <v>49</v>
      </c>
      <c r="H9416" s="1" t="s">
        <v>106</v>
      </c>
      <c r="I9416" s="1">
        <v>2584</v>
      </c>
      <c r="J9416" s="1">
        <f>MONTH(BART_Rides[[#This Row],[Date]])</f>
        <v>10</v>
      </c>
      <c r="K9416" s="1">
        <f>WEEKDAY(BART_Rides[[#This Row],[Date]],2)</f>
        <v>7</v>
      </c>
      <c r="L9416" s="1" t="str">
        <f>LEFT(BART_Rides[[#This Row],[Lines]],1)</f>
        <v>Y</v>
      </c>
      <c r="M9416" s="1" t="str">
        <f>IF(BART_Rides[[#This Row],[FirstLetter]]="Y","Yes","No")</f>
        <v>Yes</v>
      </c>
      <c r="N9416" s="1" t="str">
        <f>IF(OR(BART_Rides[[#This Row],[Station Code]]="EM", BART_Rides[[#This Row],[Station Code]]="MT", BART_Rides[[#This Row],[Station Code]]="PL", BART_Rides[[#This Row],[Station Code]]="CC"), "Yes", "No")</f>
        <v>Yes</v>
      </c>
    </row>
    <row r="9417" spans="6:14">
      <c r="F9417" s="3">
        <v>44487</v>
      </c>
      <c r="G9417" s="1" t="s">
        <v>49</v>
      </c>
      <c r="H9417" s="1" t="s">
        <v>106</v>
      </c>
      <c r="I9417" s="1">
        <v>7720</v>
      </c>
      <c r="J9417" s="1">
        <f>MONTH(BART_Rides[[#This Row],[Date]])</f>
        <v>10</v>
      </c>
      <c r="K9417" s="1">
        <f>WEEKDAY(BART_Rides[[#This Row],[Date]],2)</f>
        <v>1</v>
      </c>
      <c r="L9417" s="1" t="str">
        <f>LEFT(BART_Rides[[#This Row],[Lines]],1)</f>
        <v>Y</v>
      </c>
      <c r="M9417" s="1" t="str">
        <f>IF(BART_Rides[[#This Row],[FirstLetter]]="Y","Yes","No")</f>
        <v>Yes</v>
      </c>
      <c r="N9417" s="1" t="str">
        <f>IF(OR(BART_Rides[[#This Row],[Station Code]]="EM", BART_Rides[[#This Row],[Station Code]]="MT", BART_Rides[[#This Row],[Station Code]]="PL", BART_Rides[[#This Row],[Station Code]]="CC"), "Yes", "No")</f>
        <v>Yes</v>
      </c>
    </row>
    <row r="9418" spans="6:14">
      <c r="F9418" s="3">
        <v>44488</v>
      </c>
      <c r="G9418" s="1" t="s">
        <v>49</v>
      </c>
      <c r="H9418" s="1" t="s">
        <v>106</v>
      </c>
      <c r="I9418" s="1">
        <v>8851</v>
      </c>
      <c r="J9418" s="1">
        <f>MONTH(BART_Rides[[#This Row],[Date]])</f>
        <v>10</v>
      </c>
      <c r="K9418" s="1">
        <f>WEEKDAY(BART_Rides[[#This Row],[Date]],2)</f>
        <v>2</v>
      </c>
      <c r="L9418" s="1" t="str">
        <f>LEFT(BART_Rides[[#This Row],[Lines]],1)</f>
        <v>Y</v>
      </c>
      <c r="M9418" s="1" t="str">
        <f>IF(BART_Rides[[#This Row],[FirstLetter]]="Y","Yes","No")</f>
        <v>Yes</v>
      </c>
      <c r="N9418" s="1" t="str">
        <f>IF(OR(BART_Rides[[#This Row],[Station Code]]="EM", BART_Rides[[#This Row],[Station Code]]="MT", BART_Rides[[#This Row],[Station Code]]="PL", BART_Rides[[#This Row],[Station Code]]="CC"), "Yes", "No")</f>
        <v>Yes</v>
      </c>
    </row>
    <row r="9419" spans="6:14">
      <c r="F9419" s="3">
        <v>44489</v>
      </c>
      <c r="G9419" s="1" t="s">
        <v>49</v>
      </c>
      <c r="H9419" s="1" t="s">
        <v>106</v>
      </c>
      <c r="I9419" s="1">
        <v>8785</v>
      </c>
      <c r="J9419" s="1">
        <f>MONTH(BART_Rides[[#This Row],[Date]])</f>
        <v>10</v>
      </c>
      <c r="K9419" s="1">
        <f>WEEKDAY(BART_Rides[[#This Row],[Date]],2)</f>
        <v>3</v>
      </c>
      <c r="L9419" s="1" t="str">
        <f>LEFT(BART_Rides[[#This Row],[Lines]],1)</f>
        <v>Y</v>
      </c>
      <c r="M9419" s="1" t="str">
        <f>IF(BART_Rides[[#This Row],[FirstLetter]]="Y","Yes","No")</f>
        <v>Yes</v>
      </c>
      <c r="N9419" s="1" t="str">
        <f>IF(OR(BART_Rides[[#This Row],[Station Code]]="EM", BART_Rides[[#This Row],[Station Code]]="MT", BART_Rides[[#This Row],[Station Code]]="PL", BART_Rides[[#This Row],[Station Code]]="CC"), "Yes", "No")</f>
        <v>Yes</v>
      </c>
    </row>
    <row r="9420" spans="6:14">
      <c r="F9420" s="3">
        <v>44490</v>
      </c>
      <c r="G9420" s="1" t="s">
        <v>49</v>
      </c>
      <c r="H9420" s="1" t="s">
        <v>106</v>
      </c>
      <c r="I9420" s="1">
        <v>9367</v>
      </c>
      <c r="J9420" s="1">
        <f>MONTH(BART_Rides[[#This Row],[Date]])</f>
        <v>10</v>
      </c>
      <c r="K9420" s="1">
        <f>WEEKDAY(BART_Rides[[#This Row],[Date]],2)</f>
        <v>4</v>
      </c>
      <c r="L9420" s="1" t="str">
        <f>LEFT(BART_Rides[[#This Row],[Lines]],1)</f>
        <v>Y</v>
      </c>
      <c r="M9420" s="1" t="str">
        <f>IF(BART_Rides[[#This Row],[FirstLetter]]="Y","Yes","No")</f>
        <v>Yes</v>
      </c>
      <c r="N9420" s="1" t="str">
        <f>IF(OR(BART_Rides[[#This Row],[Station Code]]="EM", BART_Rides[[#This Row],[Station Code]]="MT", BART_Rides[[#This Row],[Station Code]]="PL", BART_Rides[[#This Row],[Station Code]]="CC"), "Yes", "No")</f>
        <v>Yes</v>
      </c>
    </row>
    <row r="9421" spans="6:14">
      <c r="F9421" s="3">
        <v>44491</v>
      </c>
      <c r="G9421" s="1" t="s">
        <v>49</v>
      </c>
      <c r="H9421" s="1" t="s">
        <v>106</v>
      </c>
      <c r="I9421" s="1">
        <v>8288</v>
      </c>
      <c r="J9421" s="1">
        <f>MONTH(BART_Rides[[#This Row],[Date]])</f>
        <v>10</v>
      </c>
      <c r="K9421" s="1">
        <f>WEEKDAY(BART_Rides[[#This Row],[Date]],2)</f>
        <v>5</v>
      </c>
      <c r="L9421" s="1" t="str">
        <f>LEFT(BART_Rides[[#This Row],[Lines]],1)</f>
        <v>Y</v>
      </c>
      <c r="M9421" s="1" t="str">
        <f>IF(BART_Rides[[#This Row],[FirstLetter]]="Y","Yes","No")</f>
        <v>Yes</v>
      </c>
      <c r="N9421" s="1" t="str">
        <f>IF(OR(BART_Rides[[#This Row],[Station Code]]="EM", BART_Rides[[#This Row],[Station Code]]="MT", BART_Rides[[#This Row],[Station Code]]="PL", BART_Rides[[#This Row],[Station Code]]="CC"), "Yes", "No")</f>
        <v>Yes</v>
      </c>
    </row>
    <row r="9422" spans="6:14">
      <c r="F9422" s="3">
        <v>44492</v>
      </c>
      <c r="G9422" s="1" t="s">
        <v>49</v>
      </c>
      <c r="H9422" s="1" t="s">
        <v>106</v>
      </c>
      <c r="I9422" s="1">
        <v>4659</v>
      </c>
      <c r="J9422" s="1">
        <f>MONTH(BART_Rides[[#This Row],[Date]])</f>
        <v>10</v>
      </c>
      <c r="K9422" s="1">
        <f>WEEKDAY(BART_Rides[[#This Row],[Date]],2)</f>
        <v>6</v>
      </c>
      <c r="L9422" s="1" t="str">
        <f>LEFT(BART_Rides[[#This Row],[Lines]],1)</f>
        <v>Y</v>
      </c>
      <c r="M9422" s="1" t="str">
        <f>IF(BART_Rides[[#This Row],[FirstLetter]]="Y","Yes","No")</f>
        <v>Yes</v>
      </c>
      <c r="N9422" s="1" t="str">
        <f>IF(OR(BART_Rides[[#This Row],[Station Code]]="EM", BART_Rides[[#This Row],[Station Code]]="MT", BART_Rides[[#This Row],[Station Code]]="PL", BART_Rides[[#This Row],[Station Code]]="CC"), "Yes", "No")</f>
        <v>Yes</v>
      </c>
    </row>
    <row r="9423" spans="6:14">
      <c r="F9423" s="3">
        <v>44493</v>
      </c>
      <c r="G9423" s="1" t="s">
        <v>49</v>
      </c>
      <c r="H9423" s="1" t="s">
        <v>106</v>
      </c>
      <c r="I9423" s="1">
        <v>1273</v>
      </c>
      <c r="J9423" s="1">
        <f>MONTH(BART_Rides[[#This Row],[Date]])</f>
        <v>10</v>
      </c>
      <c r="K9423" s="1">
        <f>WEEKDAY(BART_Rides[[#This Row],[Date]],2)</f>
        <v>7</v>
      </c>
      <c r="L9423" s="1" t="str">
        <f>LEFT(BART_Rides[[#This Row],[Lines]],1)</f>
        <v>Y</v>
      </c>
      <c r="M9423" s="1" t="str">
        <f>IF(BART_Rides[[#This Row],[FirstLetter]]="Y","Yes","No")</f>
        <v>Yes</v>
      </c>
      <c r="N9423" s="1" t="str">
        <f>IF(OR(BART_Rides[[#This Row],[Station Code]]="EM", BART_Rides[[#This Row],[Station Code]]="MT", BART_Rides[[#This Row],[Station Code]]="PL", BART_Rides[[#This Row],[Station Code]]="CC"), "Yes", "No")</f>
        <v>Yes</v>
      </c>
    </row>
    <row r="9424" spans="6:14">
      <c r="F9424" s="3">
        <v>44494</v>
      </c>
      <c r="G9424" s="1" t="s">
        <v>49</v>
      </c>
      <c r="H9424" s="1" t="s">
        <v>106</v>
      </c>
      <c r="I9424" s="1">
        <v>7032</v>
      </c>
      <c r="J9424" s="1">
        <f>MONTH(BART_Rides[[#This Row],[Date]])</f>
        <v>10</v>
      </c>
      <c r="K9424" s="1">
        <f>WEEKDAY(BART_Rides[[#This Row],[Date]],2)</f>
        <v>1</v>
      </c>
      <c r="L9424" s="1" t="str">
        <f>LEFT(BART_Rides[[#This Row],[Lines]],1)</f>
        <v>Y</v>
      </c>
      <c r="M9424" s="1" t="str">
        <f>IF(BART_Rides[[#This Row],[FirstLetter]]="Y","Yes","No")</f>
        <v>Yes</v>
      </c>
      <c r="N9424" s="1" t="str">
        <f>IF(OR(BART_Rides[[#This Row],[Station Code]]="EM", BART_Rides[[#This Row],[Station Code]]="MT", BART_Rides[[#This Row],[Station Code]]="PL", BART_Rides[[#This Row],[Station Code]]="CC"), "Yes", "No")</f>
        <v>Yes</v>
      </c>
    </row>
    <row r="9425" spans="6:14">
      <c r="F9425" s="3">
        <v>44495</v>
      </c>
      <c r="G9425" s="1" t="s">
        <v>49</v>
      </c>
      <c r="H9425" s="1" t="s">
        <v>106</v>
      </c>
      <c r="I9425" s="1">
        <v>8838</v>
      </c>
      <c r="J9425" s="1">
        <f>MONTH(BART_Rides[[#This Row],[Date]])</f>
        <v>10</v>
      </c>
      <c r="K9425" s="1">
        <f>WEEKDAY(BART_Rides[[#This Row],[Date]],2)</f>
        <v>2</v>
      </c>
      <c r="L9425" s="1" t="str">
        <f>LEFT(BART_Rides[[#This Row],[Lines]],1)</f>
        <v>Y</v>
      </c>
      <c r="M9425" s="1" t="str">
        <f>IF(BART_Rides[[#This Row],[FirstLetter]]="Y","Yes","No")</f>
        <v>Yes</v>
      </c>
      <c r="N9425" s="1" t="str">
        <f>IF(OR(BART_Rides[[#This Row],[Station Code]]="EM", BART_Rides[[#This Row],[Station Code]]="MT", BART_Rides[[#This Row],[Station Code]]="PL", BART_Rides[[#This Row],[Station Code]]="CC"), "Yes", "No")</f>
        <v>Yes</v>
      </c>
    </row>
    <row r="9426" spans="6:14">
      <c r="F9426" s="3">
        <v>44496</v>
      </c>
      <c r="G9426" s="1" t="s">
        <v>49</v>
      </c>
      <c r="H9426" s="1" t="s">
        <v>106</v>
      </c>
      <c r="I9426" s="1">
        <v>9238</v>
      </c>
      <c r="J9426" s="1">
        <f>MONTH(BART_Rides[[#This Row],[Date]])</f>
        <v>10</v>
      </c>
      <c r="K9426" s="1">
        <f>WEEKDAY(BART_Rides[[#This Row],[Date]],2)</f>
        <v>3</v>
      </c>
      <c r="L9426" s="1" t="str">
        <f>LEFT(BART_Rides[[#This Row],[Lines]],1)</f>
        <v>Y</v>
      </c>
      <c r="M9426" s="1" t="str">
        <f>IF(BART_Rides[[#This Row],[FirstLetter]]="Y","Yes","No")</f>
        <v>Yes</v>
      </c>
      <c r="N9426" s="1" t="str">
        <f>IF(OR(BART_Rides[[#This Row],[Station Code]]="EM", BART_Rides[[#This Row],[Station Code]]="MT", BART_Rides[[#This Row],[Station Code]]="PL", BART_Rides[[#This Row],[Station Code]]="CC"), "Yes", "No")</f>
        <v>Yes</v>
      </c>
    </row>
    <row r="9427" spans="6:14">
      <c r="F9427" s="3">
        <v>44497</v>
      </c>
      <c r="G9427" s="1" t="s">
        <v>49</v>
      </c>
      <c r="H9427" s="1" t="s">
        <v>106</v>
      </c>
      <c r="I9427" s="1">
        <v>10506</v>
      </c>
      <c r="J9427" s="1">
        <f>MONTH(BART_Rides[[#This Row],[Date]])</f>
        <v>10</v>
      </c>
      <c r="K9427" s="1">
        <f>WEEKDAY(BART_Rides[[#This Row],[Date]],2)</f>
        <v>4</v>
      </c>
      <c r="L9427" s="1" t="str">
        <f>LEFT(BART_Rides[[#This Row],[Lines]],1)</f>
        <v>Y</v>
      </c>
      <c r="M9427" s="1" t="str">
        <f>IF(BART_Rides[[#This Row],[FirstLetter]]="Y","Yes","No")</f>
        <v>Yes</v>
      </c>
      <c r="N9427" s="1" t="str">
        <f>IF(OR(BART_Rides[[#This Row],[Station Code]]="EM", BART_Rides[[#This Row],[Station Code]]="MT", BART_Rides[[#This Row],[Station Code]]="PL", BART_Rides[[#This Row],[Station Code]]="CC"), "Yes", "No")</f>
        <v>Yes</v>
      </c>
    </row>
    <row r="9428" spans="6:14">
      <c r="F9428" s="3">
        <v>44498</v>
      </c>
      <c r="G9428" s="1" t="s">
        <v>49</v>
      </c>
      <c r="H9428" s="1" t="s">
        <v>106</v>
      </c>
      <c r="I9428" s="1">
        <v>9752</v>
      </c>
      <c r="J9428" s="1">
        <f>MONTH(BART_Rides[[#This Row],[Date]])</f>
        <v>10</v>
      </c>
      <c r="K9428" s="1">
        <f>WEEKDAY(BART_Rides[[#This Row],[Date]],2)</f>
        <v>5</v>
      </c>
      <c r="L9428" s="1" t="str">
        <f>LEFT(BART_Rides[[#This Row],[Lines]],1)</f>
        <v>Y</v>
      </c>
      <c r="M9428" s="1" t="str">
        <f>IF(BART_Rides[[#This Row],[FirstLetter]]="Y","Yes","No")</f>
        <v>Yes</v>
      </c>
      <c r="N9428" s="1" t="str">
        <f>IF(OR(BART_Rides[[#This Row],[Station Code]]="EM", BART_Rides[[#This Row],[Station Code]]="MT", BART_Rides[[#This Row],[Station Code]]="PL", BART_Rides[[#This Row],[Station Code]]="CC"), "Yes", "No")</f>
        <v>Yes</v>
      </c>
    </row>
    <row r="9429" spans="6:14">
      <c r="F9429" s="3">
        <v>44499</v>
      </c>
      <c r="G9429" s="1" t="s">
        <v>49</v>
      </c>
      <c r="H9429" s="1" t="s">
        <v>106</v>
      </c>
      <c r="I9429" s="1">
        <v>5243</v>
      </c>
      <c r="J9429" s="1">
        <f>MONTH(BART_Rides[[#This Row],[Date]])</f>
        <v>10</v>
      </c>
      <c r="K9429" s="1">
        <f>WEEKDAY(BART_Rides[[#This Row],[Date]],2)</f>
        <v>6</v>
      </c>
      <c r="L9429" s="1" t="str">
        <f>LEFT(BART_Rides[[#This Row],[Lines]],1)</f>
        <v>Y</v>
      </c>
      <c r="M9429" s="1" t="str">
        <f>IF(BART_Rides[[#This Row],[FirstLetter]]="Y","Yes","No")</f>
        <v>Yes</v>
      </c>
      <c r="N9429" s="1" t="str">
        <f>IF(OR(BART_Rides[[#This Row],[Station Code]]="EM", BART_Rides[[#This Row],[Station Code]]="MT", BART_Rides[[#This Row],[Station Code]]="PL", BART_Rides[[#This Row],[Station Code]]="CC"), "Yes", "No")</f>
        <v>Yes</v>
      </c>
    </row>
    <row r="9430" spans="6:14">
      <c r="F9430" s="3">
        <v>44500</v>
      </c>
      <c r="G9430" s="1" t="s">
        <v>49</v>
      </c>
      <c r="H9430" s="1" t="s">
        <v>106</v>
      </c>
      <c r="I9430" s="1">
        <v>2691</v>
      </c>
      <c r="J9430" s="1">
        <f>MONTH(BART_Rides[[#This Row],[Date]])</f>
        <v>10</v>
      </c>
      <c r="K9430" s="1">
        <f>WEEKDAY(BART_Rides[[#This Row],[Date]],2)</f>
        <v>7</v>
      </c>
      <c r="L9430" s="1" t="str">
        <f>LEFT(BART_Rides[[#This Row],[Lines]],1)</f>
        <v>Y</v>
      </c>
      <c r="M9430" s="1" t="str">
        <f>IF(BART_Rides[[#This Row],[FirstLetter]]="Y","Yes","No")</f>
        <v>Yes</v>
      </c>
      <c r="N9430" s="1" t="str">
        <f>IF(OR(BART_Rides[[#This Row],[Station Code]]="EM", BART_Rides[[#This Row],[Station Code]]="MT", BART_Rides[[#This Row],[Station Code]]="PL", BART_Rides[[#This Row],[Station Code]]="CC"), "Yes", "No")</f>
        <v>Yes</v>
      </c>
    </row>
    <row r="9431" spans="6:14">
      <c r="F9431" s="3">
        <v>44501</v>
      </c>
      <c r="G9431" s="1" t="s">
        <v>49</v>
      </c>
      <c r="H9431" s="1" t="s">
        <v>106</v>
      </c>
      <c r="I9431" s="1">
        <v>7388</v>
      </c>
      <c r="J9431" s="1">
        <f>MONTH(BART_Rides[[#This Row],[Date]])</f>
        <v>11</v>
      </c>
      <c r="K9431" s="1">
        <f>WEEKDAY(BART_Rides[[#This Row],[Date]],2)</f>
        <v>1</v>
      </c>
      <c r="L9431" s="1" t="str">
        <f>LEFT(BART_Rides[[#This Row],[Lines]],1)</f>
        <v>Y</v>
      </c>
      <c r="M9431" s="1" t="str">
        <f>IF(BART_Rides[[#This Row],[FirstLetter]]="Y","Yes","No")</f>
        <v>Yes</v>
      </c>
      <c r="N9431" s="1" t="str">
        <f>IF(OR(BART_Rides[[#This Row],[Station Code]]="EM", BART_Rides[[#This Row],[Station Code]]="MT", BART_Rides[[#This Row],[Station Code]]="PL", BART_Rides[[#This Row],[Station Code]]="CC"), "Yes", "No")</f>
        <v>Yes</v>
      </c>
    </row>
    <row r="9432" spans="6:14">
      <c r="F9432" s="3">
        <v>44502</v>
      </c>
      <c r="G9432" s="1" t="s">
        <v>49</v>
      </c>
      <c r="H9432" s="1" t="s">
        <v>106</v>
      </c>
      <c r="I9432" s="1">
        <v>9381</v>
      </c>
      <c r="J9432" s="1">
        <f>MONTH(BART_Rides[[#This Row],[Date]])</f>
        <v>11</v>
      </c>
      <c r="K9432" s="1">
        <f>WEEKDAY(BART_Rides[[#This Row],[Date]],2)</f>
        <v>2</v>
      </c>
      <c r="L9432" s="1" t="str">
        <f>LEFT(BART_Rides[[#This Row],[Lines]],1)</f>
        <v>Y</v>
      </c>
      <c r="M9432" s="1" t="str">
        <f>IF(BART_Rides[[#This Row],[FirstLetter]]="Y","Yes","No")</f>
        <v>Yes</v>
      </c>
      <c r="N9432" s="1" t="str">
        <f>IF(OR(BART_Rides[[#This Row],[Station Code]]="EM", BART_Rides[[#This Row],[Station Code]]="MT", BART_Rides[[#This Row],[Station Code]]="PL", BART_Rides[[#This Row],[Station Code]]="CC"), "Yes", "No")</f>
        <v>Yes</v>
      </c>
    </row>
    <row r="9433" spans="6:14">
      <c r="F9433" s="3">
        <v>44503</v>
      </c>
      <c r="G9433" s="1" t="s">
        <v>49</v>
      </c>
      <c r="H9433" s="1" t="s">
        <v>106</v>
      </c>
      <c r="I9433" s="1">
        <v>10483</v>
      </c>
      <c r="J9433" s="1">
        <f>MONTH(BART_Rides[[#This Row],[Date]])</f>
        <v>11</v>
      </c>
      <c r="K9433" s="1">
        <f>WEEKDAY(BART_Rides[[#This Row],[Date]],2)</f>
        <v>3</v>
      </c>
      <c r="L9433" s="1" t="str">
        <f>LEFT(BART_Rides[[#This Row],[Lines]],1)</f>
        <v>Y</v>
      </c>
      <c r="M9433" s="1" t="str">
        <f>IF(BART_Rides[[#This Row],[FirstLetter]]="Y","Yes","No")</f>
        <v>Yes</v>
      </c>
      <c r="N9433" s="1" t="str">
        <f>IF(OR(BART_Rides[[#This Row],[Station Code]]="EM", BART_Rides[[#This Row],[Station Code]]="MT", BART_Rides[[#This Row],[Station Code]]="PL", BART_Rides[[#This Row],[Station Code]]="CC"), "Yes", "No")</f>
        <v>Yes</v>
      </c>
    </row>
    <row r="9434" spans="6:14">
      <c r="F9434" s="3">
        <v>44504</v>
      </c>
      <c r="G9434" s="1" t="s">
        <v>49</v>
      </c>
      <c r="H9434" s="1" t="s">
        <v>106</v>
      </c>
      <c r="I9434" s="1">
        <v>10366</v>
      </c>
      <c r="J9434" s="1">
        <f>MONTH(BART_Rides[[#This Row],[Date]])</f>
        <v>11</v>
      </c>
      <c r="K9434" s="1">
        <f>WEEKDAY(BART_Rides[[#This Row],[Date]],2)</f>
        <v>4</v>
      </c>
      <c r="L9434" s="1" t="str">
        <f>LEFT(BART_Rides[[#This Row],[Lines]],1)</f>
        <v>Y</v>
      </c>
      <c r="M9434" s="1" t="str">
        <f>IF(BART_Rides[[#This Row],[FirstLetter]]="Y","Yes","No")</f>
        <v>Yes</v>
      </c>
      <c r="N9434" s="1" t="str">
        <f>IF(OR(BART_Rides[[#This Row],[Station Code]]="EM", BART_Rides[[#This Row],[Station Code]]="MT", BART_Rides[[#This Row],[Station Code]]="PL", BART_Rides[[#This Row],[Station Code]]="CC"), "Yes", "No")</f>
        <v>Yes</v>
      </c>
    </row>
    <row r="9435" spans="6:14">
      <c r="F9435" s="3">
        <v>44505</v>
      </c>
      <c r="G9435" s="1" t="s">
        <v>49</v>
      </c>
      <c r="H9435" s="1" t="s">
        <v>106</v>
      </c>
      <c r="I9435" s="1">
        <v>9511</v>
      </c>
      <c r="J9435" s="1">
        <f>MONTH(BART_Rides[[#This Row],[Date]])</f>
        <v>11</v>
      </c>
      <c r="K9435" s="1">
        <f>WEEKDAY(BART_Rides[[#This Row],[Date]],2)</f>
        <v>5</v>
      </c>
      <c r="L9435" s="1" t="str">
        <f>LEFT(BART_Rides[[#This Row],[Lines]],1)</f>
        <v>Y</v>
      </c>
      <c r="M9435" s="1" t="str">
        <f>IF(BART_Rides[[#This Row],[FirstLetter]]="Y","Yes","No")</f>
        <v>Yes</v>
      </c>
      <c r="N9435" s="1" t="str">
        <f>IF(OR(BART_Rides[[#This Row],[Station Code]]="EM", BART_Rides[[#This Row],[Station Code]]="MT", BART_Rides[[#This Row],[Station Code]]="PL", BART_Rides[[#This Row],[Station Code]]="CC"), "Yes", "No")</f>
        <v>Yes</v>
      </c>
    </row>
    <row r="9436" spans="6:14">
      <c r="F9436" s="3">
        <v>44506</v>
      </c>
      <c r="G9436" s="1" t="s">
        <v>49</v>
      </c>
      <c r="H9436" s="1" t="s">
        <v>106</v>
      </c>
      <c r="I9436" s="1">
        <v>4936</v>
      </c>
      <c r="J9436" s="1">
        <f>MONTH(BART_Rides[[#This Row],[Date]])</f>
        <v>11</v>
      </c>
      <c r="K9436" s="1">
        <f>WEEKDAY(BART_Rides[[#This Row],[Date]],2)</f>
        <v>6</v>
      </c>
      <c r="L9436" s="1" t="str">
        <f>LEFT(BART_Rides[[#This Row],[Lines]],1)</f>
        <v>Y</v>
      </c>
      <c r="M9436" s="1" t="str">
        <f>IF(BART_Rides[[#This Row],[FirstLetter]]="Y","Yes","No")</f>
        <v>Yes</v>
      </c>
      <c r="N9436" s="1" t="str">
        <f>IF(OR(BART_Rides[[#This Row],[Station Code]]="EM", BART_Rides[[#This Row],[Station Code]]="MT", BART_Rides[[#This Row],[Station Code]]="PL", BART_Rides[[#This Row],[Station Code]]="CC"), "Yes", "No")</f>
        <v>Yes</v>
      </c>
    </row>
    <row r="9437" spans="6:14">
      <c r="F9437" s="3">
        <v>44507</v>
      </c>
      <c r="G9437" s="1" t="s">
        <v>49</v>
      </c>
      <c r="H9437" s="1" t="s">
        <v>106</v>
      </c>
      <c r="I9437" s="1">
        <v>3375</v>
      </c>
      <c r="J9437" s="1">
        <f>MONTH(BART_Rides[[#This Row],[Date]])</f>
        <v>11</v>
      </c>
      <c r="K9437" s="1">
        <f>WEEKDAY(BART_Rides[[#This Row],[Date]],2)</f>
        <v>7</v>
      </c>
      <c r="L9437" s="1" t="str">
        <f>LEFT(BART_Rides[[#This Row],[Lines]],1)</f>
        <v>Y</v>
      </c>
      <c r="M9437" s="1" t="str">
        <f>IF(BART_Rides[[#This Row],[FirstLetter]]="Y","Yes","No")</f>
        <v>Yes</v>
      </c>
      <c r="N9437" s="1" t="str">
        <f>IF(OR(BART_Rides[[#This Row],[Station Code]]="EM", BART_Rides[[#This Row],[Station Code]]="MT", BART_Rides[[#This Row],[Station Code]]="PL", BART_Rides[[#This Row],[Station Code]]="CC"), "Yes", "No")</f>
        <v>Yes</v>
      </c>
    </row>
    <row r="9438" spans="6:14">
      <c r="F9438" s="3">
        <v>44508</v>
      </c>
      <c r="G9438" s="1" t="s">
        <v>49</v>
      </c>
      <c r="H9438" s="1" t="s">
        <v>106</v>
      </c>
      <c r="I9438" s="1">
        <v>8936</v>
      </c>
      <c r="J9438" s="1">
        <f>MONTH(BART_Rides[[#This Row],[Date]])</f>
        <v>11</v>
      </c>
      <c r="K9438" s="1">
        <f>WEEKDAY(BART_Rides[[#This Row],[Date]],2)</f>
        <v>1</v>
      </c>
      <c r="L9438" s="1" t="str">
        <f>LEFT(BART_Rides[[#This Row],[Lines]],1)</f>
        <v>Y</v>
      </c>
      <c r="M9438" s="1" t="str">
        <f>IF(BART_Rides[[#This Row],[FirstLetter]]="Y","Yes","No")</f>
        <v>Yes</v>
      </c>
      <c r="N9438" s="1" t="str">
        <f>IF(OR(BART_Rides[[#This Row],[Station Code]]="EM", BART_Rides[[#This Row],[Station Code]]="MT", BART_Rides[[#This Row],[Station Code]]="PL", BART_Rides[[#This Row],[Station Code]]="CC"), "Yes", "No")</f>
        <v>Yes</v>
      </c>
    </row>
    <row r="9439" spans="6:14">
      <c r="F9439" s="3">
        <v>44509</v>
      </c>
      <c r="G9439" s="1" t="s">
        <v>49</v>
      </c>
      <c r="H9439" s="1" t="s">
        <v>106</v>
      </c>
      <c r="I9439" s="1">
        <v>9363</v>
      </c>
      <c r="J9439" s="1">
        <f>MONTH(BART_Rides[[#This Row],[Date]])</f>
        <v>11</v>
      </c>
      <c r="K9439" s="1">
        <f>WEEKDAY(BART_Rides[[#This Row],[Date]],2)</f>
        <v>2</v>
      </c>
      <c r="L9439" s="1" t="str">
        <f>LEFT(BART_Rides[[#This Row],[Lines]],1)</f>
        <v>Y</v>
      </c>
      <c r="M9439" s="1" t="str">
        <f>IF(BART_Rides[[#This Row],[FirstLetter]]="Y","Yes","No")</f>
        <v>Yes</v>
      </c>
      <c r="N9439" s="1" t="str">
        <f>IF(OR(BART_Rides[[#This Row],[Station Code]]="EM", BART_Rides[[#This Row],[Station Code]]="MT", BART_Rides[[#This Row],[Station Code]]="PL", BART_Rides[[#This Row],[Station Code]]="CC"), "Yes", "No")</f>
        <v>Yes</v>
      </c>
    </row>
    <row r="9440" spans="6:14">
      <c r="F9440" s="3">
        <v>44510</v>
      </c>
      <c r="G9440" s="1" t="s">
        <v>49</v>
      </c>
      <c r="H9440" s="1" t="s">
        <v>106</v>
      </c>
      <c r="I9440" s="1">
        <v>11120</v>
      </c>
      <c r="J9440" s="1">
        <f>MONTH(BART_Rides[[#This Row],[Date]])</f>
        <v>11</v>
      </c>
      <c r="K9440" s="1">
        <f>WEEKDAY(BART_Rides[[#This Row],[Date]],2)</f>
        <v>3</v>
      </c>
      <c r="L9440" s="1" t="str">
        <f>LEFT(BART_Rides[[#This Row],[Lines]],1)</f>
        <v>Y</v>
      </c>
      <c r="M9440" s="1" t="str">
        <f>IF(BART_Rides[[#This Row],[FirstLetter]]="Y","Yes","No")</f>
        <v>Yes</v>
      </c>
      <c r="N9440" s="1" t="str">
        <f>IF(OR(BART_Rides[[#This Row],[Station Code]]="EM", BART_Rides[[#This Row],[Station Code]]="MT", BART_Rides[[#This Row],[Station Code]]="PL", BART_Rides[[#This Row],[Station Code]]="CC"), "Yes", "No")</f>
        <v>Yes</v>
      </c>
    </row>
    <row r="9441" spans="6:14">
      <c r="F9441" s="3">
        <v>44511</v>
      </c>
      <c r="G9441" s="1" t="s">
        <v>49</v>
      </c>
      <c r="H9441" s="1" t="s">
        <v>106</v>
      </c>
      <c r="I9441" s="1">
        <v>9696</v>
      </c>
      <c r="J9441" s="1">
        <f>MONTH(BART_Rides[[#This Row],[Date]])</f>
        <v>11</v>
      </c>
      <c r="K9441" s="1">
        <f>WEEKDAY(BART_Rides[[#This Row],[Date]],2)</f>
        <v>4</v>
      </c>
      <c r="L9441" s="1" t="str">
        <f>LEFT(BART_Rides[[#This Row],[Lines]],1)</f>
        <v>Y</v>
      </c>
      <c r="M9441" s="1" t="str">
        <f>IF(BART_Rides[[#This Row],[FirstLetter]]="Y","Yes","No")</f>
        <v>Yes</v>
      </c>
      <c r="N9441" s="1" t="str">
        <f>IF(OR(BART_Rides[[#This Row],[Station Code]]="EM", BART_Rides[[#This Row],[Station Code]]="MT", BART_Rides[[#This Row],[Station Code]]="PL", BART_Rides[[#This Row],[Station Code]]="CC"), "Yes", "No")</f>
        <v>Yes</v>
      </c>
    </row>
    <row r="9442" spans="6:14">
      <c r="F9442" s="3">
        <v>44512</v>
      </c>
      <c r="G9442" s="1" t="s">
        <v>49</v>
      </c>
      <c r="H9442" s="1" t="s">
        <v>106</v>
      </c>
      <c r="I9442" s="1">
        <v>9839</v>
      </c>
      <c r="J9442" s="1">
        <f>MONTH(BART_Rides[[#This Row],[Date]])</f>
        <v>11</v>
      </c>
      <c r="K9442" s="1">
        <f>WEEKDAY(BART_Rides[[#This Row],[Date]],2)</f>
        <v>5</v>
      </c>
      <c r="L9442" s="1" t="str">
        <f>LEFT(BART_Rides[[#This Row],[Lines]],1)</f>
        <v>Y</v>
      </c>
      <c r="M9442" s="1" t="str">
        <f>IF(BART_Rides[[#This Row],[FirstLetter]]="Y","Yes","No")</f>
        <v>Yes</v>
      </c>
      <c r="N9442" s="1" t="str">
        <f>IF(OR(BART_Rides[[#This Row],[Station Code]]="EM", BART_Rides[[#This Row],[Station Code]]="MT", BART_Rides[[#This Row],[Station Code]]="PL", BART_Rides[[#This Row],[Station Code]]="CC"), "Yes", "No")</f>
        <v>Yes</v>
      </c>
    </row>
    <row r="9443" spans="6:14">
      <c r="F9443" s="3">
        <v>44513</v>
      </c>
      <c r="G9443" s="1" t="s">
        <v>49</v>
      </c>
      <c r="H9443" s="1" t="s">
        <v>106</v>
      </c>
      <c r="I9443" s="1">
        <v>5551</v>
      </c>
      <c r="J9443" s="1">
        <f>MONTH(BART_Rides[[#This Row],[Date]])</f>
        <v>11</v>
      </c>
      <c r="K9443" s="1">
        <f>WEEKDAY(BART_Rides[[#This Row],[Date]],2)</f>
        <v>6</v>
      </c>
      <c r="L9443" s="1" t="str">
        <f>LEFT(BART_Rides[[#This Row],[Lines]],1)</f>
        <v>Y</v>
      </c>
      <c r="M9443" s="1" t="str">
        <f>IF(BART_Rides[[#This Row],[FirstLetter]]="Y","Yes","No")</f>
        <v>Yes</v>
      </c>
      <c r="N9443" s="1" t="str">
        <f>IF(OR(BART_Rides[[#This Row],[Station Code]]="EM", BART_Rides[[#This Row],[Station Code]]="MT", BART_Rides[[#This Row],[Station Code]]="PL", BART_Rides[[#This Row],[Station Code]]="CC"), "Yes", "No")</f>
        <v>Yes</v>
      </c>
    </row>
    <row r="9444" spans="6:14">
      <c r="F9444" s="3">
        <v>44514</v>
      </c>
      <c r="G9444" s="1" t="s">
        <v>49</v>
      </c>
      <c r="H9444" s="1" t="s">
        <v>106</v>
      </c>
      <c r="I9444" s="1">
        <v>2824</v>
      </c>
      <c r="J9444" s="1">
        <f>MONTH(BART_Rides[[#This Row],[Date]])</f>
        <v>11</v>
      </c>
      <c r="K9444" s="1">
        <f>WEEKDAY(BART_Rides[[#This Row],[Date]],2)</f>
        <v>7</v>
      </c>
      <c r="L9444" s="1" t="str">
        <f>LEFT(BART_Rides[[#This Row],[Lines]],1)</f>
        <v>Y</v>
      </c>
      <c r="M9444" s="1" t="str">
        <f>IF(BART_Rides[[#This Row],[FirstLetter]]="Y","Yes","No")</f>
        <v>Yes</v>
      </c>
      <c r="N9444" s="1" t="str">
        <f>IF(OR(BART_Rides[[#This Row],[Station Code]]="EM", BART_Rides[[#This Row],[Station Code]]="MT", BART_Rides[[#This Row],[Station Code]]="PL", BART_Rides[[#This Row],[Station Code]]="CC"), "Yes", "No")</f>
        <v>Yes</v>
      </c>
    </row>
    <row r="9445" spans="6:14">
      <c r="F9445" s="3">
        <v>44515</v>
      </c>
      <c r="G9445" s="1" t="s">
        <v>49</v>
      </c>
      <c r="H9445" s="1" t="s">
        <v>106</v>
      </c>
      <c r="I9445" s="1">
        <v>8500</v>
      </c>
      <c r="J9445" s="1">
        <f>MONTH(BART_Rides[[#This Row],[Date]])</f>
        <v>11</v>
      </c>
      <c r="K9445" s="1">
        <f>WEEKDAY(BART_Rides[[#This Row],[Date]],2)</f>
        <v>1</v>
      </c>
      <c r="L9445" s="1" t="str">
        <f>LEFT(BART_Rides[[#This Row],[Lines]],1)</f>
        <v>Y</v>
      </c>
      <c r="M9445" s="1" t="str">
        <f>IF(BART_Rides[[#This Row],[FirstLetter]]="Y","Yes","No")</f>
        <v>Yes</v>
      </c>
      <c r="N9445" s="1" t="str">
        <f>IF(OR(BART_Rides[[#This Row],[Station Code]]="EM", BART_Rides[[#This Row],[Station Code]]="MT", BART_Rides[[#This Row],[Station Code]]="PL", BART_Rides[[#This Row],[Station Code]]="CC"), "Yes", "No")</f>
        <v>Yes</v>
      </c>
    </row>
    <row r="9446" spans="6:14">
      <c r="F9446" s="3">
        <v>44516</v>
      </c>
      <c r="G9446" s="1" t="s">
        <v>49</v>
      </c>
      <c r="H9446" s="1" t="s">
        <v>106</v>
      </c>
      <c r="I9446" s="1">
        <v>10128</v>
      </c>
      <c r="J9446" s="1">
        <f>MONTH(BART_Rides[[#This Row],[Date]])</f>
        <v>11</v>
      </c>
      <c r="K9446" s="1">
        <f>WEEKDAY(BART_Rides[[#This Row],[Date]],2)</f>
        <v>2</v>
      </c>
      <c r="L9446" s="1" t="str">
        <f>LEFT(BART_Rides[[#This Row],[Lines]],1)</f>
        <v>Y</v>
      </c>
      <c r="M9446" s="1" t="str">
        <f>IF(BART_Rides[[#This Row],[FirstLetter]]="Y","Yes","No")</f>
        <v>Yes</v>
      </c>
      <c r="N9446" s="1" t="str">
        <f>IF(OR(BART_Rides[[#This Row],[Station Code]]="EM", BART_Rides[[#This Row],[Station Code]]="MT", BART_Rides[[#This Row],[Station Code]]="PL", BART_Rides[[#This Row],[Station Code]]="CC"), "Yes", "No")</f>
        <v>Yes</v>
      </c>
    </row>
    <row r="9447" spans="6:14">
      <c r="F9447" s="3">
        <v>44517</v>
      </c>
      <c r="G9447" s="1" t="s">
        <v>49</v>
      </c>
      <c r="H9447" s="1" t="s">
        <v>106</v>
      </c>
      <c r="I9447" s="1">
        <v>10453</v>
      </c>
      <c r="J9447" s="1">
        <f>MONTH(BART_Rides[[#This Row],[Date]])</f>
        <v>11</v>
      </c>
      <c r="K9447" s="1">
        <f>WEEKDAY(BART_Rides[[#This Row],[Date]],2)</f>
        <v>3</v>
      </c>
      <c r="L9447" s="1" t="str">
        <f>LEFT(BART_Rides[[#This Row],[Lines]],1)</f>
        <v>Y</v>
      </c>
      <c r="M9447" s="1" t="str">
        <f>IF(BART_Rides[[#This Row],[FirstLetter]]="Y","Yes","No")</f>
        <v>Yes</v>
      </c>
      <c r="N9447" s="1" t="str">
        <f>IF(OR(BART_Rides[[#This Row],[Station Code]]="EM", BART_Rides[[#This Row],[Station Code]]="MT", BART_Rides[[#This Row],[Station Code]]="PL", BART_Rides[[#This Row],[Station Code]]="CC"), "Yes", "No")</f>
        <v>Yes</v>
      </c>
    </row>
    <row r="9448" spans="6:14">
      <c r="F9448" s="3">
        <v>44518</v>
      </c>
      <c r="G9448" s="1" t="s">
        <v>49</v>
      </c>
      <c r="H9448" s="1" t="s">
        <v>106</v>
      </c>
      <c r="I9448" s="1">
        <v>10504</v>
      </c>
      <c r="J9448" s="1">
        <f>MONTH(BART_Rides[[#This Row],[Date]])</f>
        <v>11</v>
      </c>
      <c r="K9448" s="1">
        <f>WEEKDAY(BART_Rides[[#This Row],[Date]],2)</f>
        <v>4</v>
      </c>
      <c r="L9448" s="1" t="str">
        <f>LEFT(BART_Rides[[#This Row],[Lines]],1)</f>
        <v>Y</v>
      </c>
      <c r="M9448" s="1" t="str">
        <f>IF(BART_Rides[[#This Row],[FirstLetter]]="Y","Yes","No")</f>
        <v>Yes</v>
      </c>
      <c r="N9448" s="1" t="str">
        <f>IF(OR(BART_Rides[[#This Row],[Station Code]]="EM", BART_Rides[[#This Row],[Station Code]]="MT", BART_Rides[[#This Row],[Station Code]]="PL", BART_Rides[[#This Row],[Station Code]]="CC"), "Yes", "No")</f>
        <v>Yes</v>
      </c>
    </row>
    <row r="9449" spans="6:14">
      <c r="F9449" s="3">
        <v>44519</v>
      </c>
      <c r="G9449" s="1" t="s">
        <v>49</v>
      </c>
      <c r="H9449" s="1" t="s">
        <v>106</v>
      </c>
      <c r="I9449" s="1">
        <v>8736</v>
      </c>
      <c r="J9449" s="1">
        <f>MONTH(BART_Rides[[#This Row],[Date]])</f>
        <v>11</v>
      </c>
      <c r="K9449" s="1">
        <f>WEEKDAY(BART_Rides[[#This Row],[Date]],2)</f>
        <v>5</v>
      </c>
      <c r="L9449" s="1" t="str">
        <f>LEFT(BART_Rides[[#This Row],[Lines]],1)</f>
        <v>Y</v>
      </c>
      <c r="M9449" s="1" t="str">
        <f>IF(BART_Rides[[#This Row],[FirstLetter]]="Y","Yes","No")</f>
        <v>Yes</v>
      </c>
      <c r="N9449" s="1" t="str">
        <f>IF(OR(BART_Rides[[#This Row],[Station Code]]="EM", BART_Rides[[#This Row],[Station Code]]="MT", BART_Rides[[#This Row],[Station Code]]="PL", BART_Rides[[#This Row],[Station Code]]="CC"), "Yes", "No")</f>
        <v>Yes</v>
      </c>
    </row>
    <row r="9450" spans="6:14">
      <c r="F9450" s="3">
        <v>44520</v>
      </c>
      <c r="G9450" s="1" t="s">
        <v>49</v>
      </c>
      <c r="H9450" s="1" t="s">
        <v>106</v>
      </c>
      <c r="I9450" s="1">
        <v>4601</v>
      </c>
      <c r="J9450" s="1">
        <f>MONTH(BART_Rides[[#This Row],[Date]])</f>
        <v>11</v>
      </c>
      <c r="K9450" s="1">
        <f>WEEKDAY(BART_Rides[[#This Row],[Date]],2)</f>
        <v>6</v>
      </c>
      <c r="L9450" s="1" t="str">
        <f>LEFT(BART_Rides[[#This Row],[Lines]],1)</f>
        <v>Y</v>
      </c>
      <c r="M9450" s="1" t="str">
        <f>IF(BART_Rides[[#This Row],[FirstLetter]]="Y","Yes","No")</f>
        <v>Yes</v>
      </c>
      <c r="N9450" s="1" t="str">
        <f>IF(OR(BART_Rides[[#This Row],[Station Code]]="EM", BART_Rides[[#This Row],[Station Code]]="MT", BART_Rides[[#This Row],[Station Code]]="PL", BART_Rides[[#This Row],[Station Code]]="CC"), "Yes", "No")</f>
        <v>Yes</v>
      </c>
    </row>
    <row r="9451" spans="6:14">
      <c r="F9451" s="3">
        <v>44521</v>
      </c>
      <c r="G9451" s="1" t="s">
        <v>49</v>
      </c>
      <c r="H9451" s="1" t="s">
        <v>106</v>
      </c>
      <c r="I9451" s="1">
        <v>3487</v>
      </c>
      <c r="J9451" s="1">
        <f>MONTH(BART_Rides[[#This Row],[Date]])</f>
        <v>11</v>
      </c>
      <c r="K9451" s="1">
        <f>WEEKDAY(BART_Rides[[#This Row],[Date]],2)</f>
        <v>7</v>
      </c>
      <c r="L9451" s="1" t="str">
        <f>LEFT(BART_Rides[[#This Row],[Lines]],1)</f>
        <v>Y</v>
      </c>
      <c r="M9451" s="1" t="str">
        <f>IF(BART_Rides[[#This Row],[FirstLetter]]="Y","Yes","No")</f>
        <v>Yes</v>
      </c>
      <c r="N9451" s="1" t="str">
        <f>IF(OR(BART_Rides[[#This Row],[Station Code]]="EM", BART_Rides[[#This Row],[Station Code]]="MT", BART_Rides[[#This Row],[Station Code]]="PL", BART_Rides[[#This Row],[Station Code]]="CC"), "Yes", "No")</f>
        <v>Yes</v>
      </c>
    </row>
    <row r="9452" spans="6:14">
      <c r="F9452" s="3">
        <v>44522</v>
      </c>
      <c r="G9452" s="1" t="s">
        <v>49</v>
      </c>
      <c r="H9452" s="1" t="s">
        <v>106</v>
      </c>
      <c r="I9452" s="1">
        <v>8041</v>
      </c>
      <c r="J9452" s="1">
        <f>MONTH(BART_Rides[[#This Row],[Date]])</f>
        <v>11</v>
      </c>
      <c r="K9452" s="1">
        <f>WEEKDAY(BART_Rides[[#This Row],[Date]],2)</f>
        <v>1</v>
      </c>
      <c r="L9452" s="1" t="str">
        <f>LEFT(BART_Rides[[#This Row],[Lines]],1)</f>
        <v>Y</v>
      </c>
      <c r="M9452" s="1" t="str">
        <f>IF(BART_Rides[[#This Row],[FirstLetter]]="Y","Yes","No")</f>
        <v>Yes</v>
      </c>
      <c r="N9452" s="1" t="str">
        <f>IF(OR(BART_Rides[[#This Row],[Station Code]]="EM", BART_Rides[[#This Row],[Station Code]]="MT", BART_Rides[[#This Row],[Station Code]]="PL", BART_Rides[[#This Row],[Station Code]]="CC"), "Yes", "No")</f>
        <v>Yes</v>
      </c>
    </row>
    <row r="9453" spans="6:14">
      <c r="F9453" s="3">
        <v>44523</v>
      </c>
      <c r="G9453" s="1" t="s">
        <v>49</v>
      </c>
      <c r="H9453" s="1" t="s">
        <v>106</v>
      </c>
      <c r="I9453" s="1">
        <v>8652</v>
      </c>
      <c r="J9453" s="1">
        <f>MONTH(BART_Rides[[#This Row],[Date]])</f>
        <v>11</v>
      </c>
      <c r="K9453" s="1">
        <f>WEEKDAY(BART_Rides[[#This Row],[Date]],2)</f>
        <v>2</v>
      </c>
      <c r="L9453" s="1" t="str">
        <f>LEFT(BART_Rides[[#This Row],[Lines]],1)</f>
        <v>Y</v>
      </c>
      <c r="M9453" s="1" t="str">
        <f>IF(BART_Rides[[#This Row],[FirstLetter]]="Y","Yes","No")</f>
        <v>Yes</v>
      </c>
      <c r="N9453" s="1" t="str">
        <f>IF(OR(BART_Rides[[#This Row],[Station Code]]="EM", BART_Rides[[#This Row],[Station Code]]="MT", BART_Rides[[#This Row],[Station Code]]="PL", BART_Rides[[#This Row],[Station Code]]="CC"), "Yes", "No")</f>
        <v>Yes</v>
      </c>
    </row>
    <row r="9454" spans="6:14">
      <c r="F9454" s="3">
        <v>44524</v>
      </c>
      <c r="G9454" s="1" t="s">
        <v>49</v>
      </c>
      <c r="H9454" s="1" t="s">
        <v>106</v>
      </c>
      <c r="I9454" s="1">
        <v>7844</v>
      </c>
      <c r="J9454" s="1">
        <f>MONTH(BART_Rides[[#This Row],[Date]])</f>
        <v>11</v>
      </c>
      <c r="K9454" s="1">
        <f>WEEKDAY(BART_Rides[[#This Row],[Date]],2)</f>
        <v>3</v>
      </c>
      <c r="L9454" s="1" t="str">
        <f>LEFT(BART_Rides[[#This Row],[Lines]],1)</f>
        <v>Y</v>
      </c>
      <c r="M9454" s="1" t="str">
        <f>IF(BART_Rides[[#This Row],[FirstLetter]]="Y","Yes","No")</f>
        <v>Yes</v>
      </c>
      <c r="N9454" s="1" t="str">
        <f>IF(OR(BART_Rides[[#This Row],[Station Code]]="EM", BART_Rides[[#This Row],[Station Code]]="MT", BART_Rides[[#This Row],[Station Code]]="PL", BART_Rides[[#This Row],[Station Code]]="CC"), "Yes", "No")</f>
        <v>Yes</v>
      </c>
    </row>
    <row r="9455" spans="6:14">
      <c r="F9455" s="3">
        <v>44525</v>
      </c>
      <c r="G9455" s="1" t="s">
        <v>49</v>
      </c>
      <c r="H9455" s="1" t="s">
        <v>106</v>
      </c>
      <c r="I9455" s="1">
        <v>1792</v>
      </c>
      <c r="J9455" s="1">
        <f>MONTH(BART_Rides[[#This Row],[Date]])</f>
        <v>11</v>
      </c>
      <c r="K9455" s="1">
        <f>WEEKDAY(BART_Rides[[#This Row],[Date]],2)</f>
        <v>4</v>
      </c>
      <c r="L9455" s="1" t="str">
        <f>LEFT(BART_Rides[[#This Row],[Lines]],1)</f>
        <v>Y</v>
      </c>
      <c r="M9455" s="1" t="str">
        <f>IF(BART_Rides[[#This Row],[FirstLetter]]="Y","Yes","No")</f>
        <v>Yes</v>
      </c>
      <c r="N9455" s="1" t="str">
        <f>IF(OR(BART_Rides[[#This Row],[Station Code]]="EM", BART_Rides[[#This Row],[Station Code]]="MT", BART_Rides[[#This Row],[Station Code]]="PL", BART_Rides[[#This Row],[Station Code]]="CC"), "Yes", "No")</f>
        <v>Yes</v>
      </c>
    </row>
    <row r="9456" spans="6:14">
      <c r="F9456" s="3">
        <v>44526</v>
      </c>
      <c r="G9456" s="1" t="s">
        <v>49</v>
      </c>
      <c r="H9456" s="1" t="s">
        <v>106</v>
      </c>
      <c r="I9456" s="1">
        <v>5528</v>
      </c>
      <c r="J9456" s="1">
        <f>MONTH(BART_Rides[[#This Row],[Date]])</f>
        <v>11</v>
      </c>
      <c r="K9456" s="1">
        <f>WEEKDAY(BART_Rides[[#This Row],[Date]],2)</f>
        <v>5</v>
      </c>
      <c r="L9456" s="1" t="str">
        <f>LEFT(BART_Rides[[#This Row],[Lines]],1)</f>
        <v>Y</v>
      </c>
      <c r="M9456" s="1" t="str">
        <f>IF(BART_Rides[[#This Row],[FirstLetter]]="Y","Yes","No")</f>
        <v>Yes</v>
      </c>
      <c r="N9456" s="1" t="str">
        <f>IF(OR(BART_Rides[[#This Row],[Station Code]]="EM", BART_Rides[[#This Row],[Station Code]]="MT", BART_Rides[[#This Row],[Station Code]]="PL", BART_Rides[[#This Row],[Station Code]]="CC"), "Yes", "No")</f>
        <v>Yes</v>
      </c>
    </row>
    <row r="9457" spans="6:14">
      <c r="F9457" s="3">
        <v>44527</v>
      </c>
      <c r="G9457" s="1" t="s">
        <v>49</v>
      </c>
      <c r="H9457" s="1" t="s">
        <v>106</v>
      </c>
      <c r="I9457" s="1">
        <v>4642</v>
      </c>
      <c r="J9457" s="1">
        <f>MONTH(BART_Rides[[#This Row],[Date]])</f>
        <v>11</v>
      </c>
      <c r="K9457" s="1">
        <f>WEEKDAY(BART_Rides[[#This Row],[Date]],2)</f>
        <v>6</v>
      </c>
      <c r="L9457" s="1" t="str">
        <f>LEFT(BART_Rides[[#This Row],[Lines]],1)</f>
        <v>Y</v>
      </c>
      <c r="M9457" s="1" t="str">
        <f>IF(BART_Rides[[#This Row],[FirstLetter]]="Y","Yes","No")</f>
        <v>Yes</v>
      </c>
      <c r="N9457" s="1" t="str">
        <f>IF(OR(BART_Rides[[#This Row],[Station Code]]="EM", BART_Rides[[#This Row],[Station Code]]="MT", BART_Rides[[#This Row],[Station Code]]="PL", BART_Rides[[#This Row],[Station Code]]="CC"), "Yes", "No")</f>
        <v>Yes</v>
      </c>
    </row>
    <row r="9458" spans="6:14">
      <c r="F9458" s="3">
        <v>44528</v>
      </c>
      <c r="G9458" s="1" t="s">
        <v>49</v>
      </c>
      <c r="H9458" s="1" t="s">
        <v>106</v>
      </c>
      <c r="I9458" s="1">
        <v>2533</v>
      </c>
      <c r="J9458" s="1">
        <f>MONTH(BART_Rides[[#This Row],[Date]])</f>
        <v>11</v>
      </c>
      <c r="K9458" s="1">
        <f>WEEKDAY(BART_Rides[[#This Row],[Date]],2)</f>
        <v>7</v>
      </c>
      <c r="L9458" s="1" t="str">
        <f>LEFT(BART_Rides[[#This Row],[Lines]],1)</f>
        <v>Y</v>
      </c>
      <c r="M9458" s="1" t="str">
        <f>IF(BART_Rides[[#This Row],[FirstLetter]]="Y","Yes","No")</f>
        <v>Yes</v>
      </c>
      <c r="N9458" s="1" t="str">
        <f>IF(OR(BART_Rides[[#This Row],[Station Code]]="EM", BART_Rides[[#This Row],[Station Code]]="MT", BART_Rides[[#This Row],[Station Code]]="PL", BART_Rides[[#This Row],[Station Code]]="CC"), "Yes", "No")</f>
        <v>Yes</v>
      </c>
    </row>
    <row r="9459" spans="6:14">
      <c r="F9459" s="3">
        <v>44529</v>
      </c>
      <c r="G9459" s="1" t="s">
        <v>49</v>
      </c>
      <c r="H9459" s="1" t="s">
        <v>106</v>
      </c>
      <c r="I9459" s="1">
        <v>8007</v>
      </c>
      <c r="J9459" s="1">
        <f>MONTH(BART_Rides[[#This Row],[Date]])</f>
        <v>11</v>
      </c>
      <c r="K9459" s="1">
        <f>WEEKDAY(BART_Rides[[#This Row],[Date]],2)</f>
        <v>1</v>
      </c>
      <c r="L9459" s="1" t="str">
        <f>LEFT(BART_Rides[[#This Row],[Lines]],1)</f>
        <v>Y</v>
      </c>
      <c r="M9459" s="1" t="str">
        <f>IF(BART_Rides[[#This Row],[FirstLetter]]="Y","Yes","No")</f>
        <v>Yes</v>
      </c>
      <c r="N9459" s="1" t="str">
        <f>IF(OR(BART_Rides[[#This Row],[Station Code]]="EM", BART_Rides[[#This Row],[Station Code]]="MT", BART_Rides[[#This Row],[Station Code]]="PL", BART_Rides[[#This Row],[Station Code]]="CC"), "Yes", "No")</f>
        <v>Yes</v>
      </c>
    </row>
    <row r="9460" spans="6:14">
      <c r="F9460" s="3">
        <v>44530</v>
      </c>
      <c r="G9460" s="1" t="s">
        <v>49</v>
      </c>
      <c r="H9460" s="1" t="s">
        <v>106</v>
      </c>
      <c r="I9460" s="1">
        <v>9685</v>
      </c>
      <c r="J9460" s="1">
        <f>MONTH(BART_Rides[[#This Row],[Date]])</f>
        <v>11</v>
      </c>
      <c r="K9460" s="1">
        <f>WEEKDAY(BART_Rides[[#This Row],[Date]],2)</f>
        <v>2</v>
      </c>
      <c r="L9460" s="1" t="str">
        <f>LEFT(BART_Rides[[#This Row],[Lines]],1)</f>
        <v>Y</v>
      </c>
      <c r="M9460" s="1" t="str">
        <f>IF(BART_Rides[[#This Row],[FirstLetter]]="Y","Yes","No")</f>
        <v>Yes</v>
      </c>
      <c r="N9460" s="1" t="str">
        <f>IF(OR(BART_Rides[[#This Row],[Station Code]]="EM", BART_Rides[[#This Row],[Station Code]]="MT", BART_Rides[[#This Row],[Station Code]]="PL", BART_Rides[[#This Row],[Station Code]]="CC"), "Yes", "No")</f>
        <v>Yes</v>
      </c>
    </row>
    <row r="9461" spans="6:14">
      <c r="F9461" s="3">
        <v>44531</v>
      </c>
      <c r="G9461" s="1" t="s">
        <v>49</v>
      </c>
      <c r="H9461" s="1" t="s">
        <v>106</v>
      </c>
      <c r="I9461" s="1">
        <v>10129</v>
      </c>
      <c r="J9461" s="1">
        <f>MONTH(BART_Rides[[#This Row],[Date]])</f>
        <v>12</v>
      </c>
      <c r="K9461" s="1">
        <f>WEEKDAY(BART_Rides[[#This Row],[Date]],2)</f>
        <v>3</v>
      </c>
      <c r="L9461" s="1" t="str">
        <f>LEFT(BART_Rides[[#This Row],[Lines]],1)</f>
        <v>Y</v>
      </c>
      <c r="M9461" s="1" t="str">
        <f>IF(BART_Rides[[#This Row],[FirstLetter]]="Y","Yes","No")</f>
        <v>Yes</v>
      </c>
      <c r="N9461" s="1" t="str">
        <f>IF(OR(BART_Rides[[#This Row],[Station Code]]="EM", BART_Rides[[#This Row],[Station Code]]="MT", BART_Rides[[#This Row],[Station Code]]="PL", BART_Rides[[#This Row],[Station Code]]="CC"), "Yes", "No")</f>
        <v>Yes</v>
      </c>
    </row>
    <row r="9462" spans="6:14">
      <c r="F9462" s="3">
        <v>44532</v>
      </c>
      <c r="G9462" s="1" t="s">
        <v>49</v>
      </c>
      <c r="H9462" s="1" t="s">
        <v>106</v>
      </c>
      <c r="I9462" s="1">
        <v>10069</v>
      </c>
      <c r="J9462" s="1">
        <f>MONTH(BART_Rides[[#This Row],[Date]])</f>
        <v>12</v>
      </c>
      <c r="K9462" s="1">
        <f>WEEKDAY(BART_Rides[[#This Row],[Date]],2)</f>
        <v>4</v>
      </c>
      <c r="L9462" s="1" t="str">
        <f>LEFT(BART_Rides[[#This Row],[Lines]],1)</f>
        <v>Y</v>
      </c>
      <c r="M9462" s="1" t="str">
        <f>IF(BART_Rides[[#This Row],[FirstLetter]]="Y","Yes","No")</f>
        <v>Yes</v>
      </c>
      <c r="N9462" s="1" t="str">
        <f>IF(OR(BART_Rides[[#This Row],[Station Code]]="EM", BART_Rides[[#This Row],[Station Code]]="MT", BART_Rides[[#This Row],[Station Code]]="PL", BART_Rides[[#This Row],[Station Code]]="CC"), "Yes", "No")</f>
        <v>Yes</v>
      </c>
    </row>
    <row r="9463" spans="6:14">
      <c r="F9463" s="3">
        <v>44533</v>
      </c>
      <c r="G9463" s="1" t="s">
        <v>49</v>
      </c>
      <c r="H9463" s="1" t="s">
        <v>106</v>
      </c>
      <c r="I9463" s="1">
        <v>9595</v>
      </c>
      <c r="J9463" s="1">
        <f>MONTH(BART_Rides[[#This Row],[Date]])</f>
        <v>12</v>
      </c>
      <c r="K9463" s="1">
        <f>WEEKDAY(BART_Rides[[#This Row],[Date]],2)</f>
        <v>5</v>
      </c>
      <c r="L9463" s="1" t="str">
        <f>LEFT(BART_Rides[[#This Row],[Lines]],1)</f>
        <v>Y</v>
      </c>
      <c r="M9463" s="1" t="str">
        <f>IF(BART_Rides[[#This Row],[FirstLetter]]="Y","Yes","No")</f>
        <v>Yes</v>
      </c>
      <c r="N9463" s="1" t="str">
        <f>IF(OR(BART_Rides[[#This Row],[Station Code]]="EM", BART_Rides[[#This Row],[Station Code]]="MT", BART_Rides[[#This Row],[Station Code]]="PL", BART_Rides[[#This Row],[Station Code]]="CC"), "Yes", "No")</f>
        <v>Yes</v>
      </c>
    </row>
    <row r="9464" spans="6:14">
      <c r="F9464" s="3">
        <v>44534</v>
      </c>
      <c r="G9464" s="1" t="s">
        <v>49</v>
      </c>
      <c r="H9464" s="1" t="s">
        <v>106</v>
      </c>
      <c r="I9464" s="1">
        <v>5281</v>
      </c>
      <c r="J9464" s="1">
        <f>MONTH(BART_Rides[[#This Row],[Date]])</f>
        <v>12</v>
      </c>
      <c r="K9464" s="1">
        <f>WEEKDAY(BART_Rides[[#This Row],[Date]],2)</f>
        <v>6</v>
      </c>
      <c r="L9464" s="1" t="str">
        <f>LEFT(BART_Rides[[#This Row],[Lines]],1)</f>
        <v>Y</v>
      </c>
      <c r="M9464" s="1" t="str">
        <f>IF(BART_Rides[[#This Row],[FirstLetter]]="Y","Yes","No")</f>
        <v>Yes</v>
      </c>
      <c r="N9464" s="1" t="str">
        <f>IF(OR(BART_Rides[[#This Row],[Station Code]]="EM", BART_Rides[[#This Row],[Station Code]]="MT", BART_Rides[[#This Row],[Station Code]]="PL", BART_Rides[[#This Row],[Station Code]]="CC"), "Yes", "No")</f>
        <v>Yes</v>
      </c>
    </row>
    <row r="9465" spans="6:14">
      <c r="F9465" s="3">
        <v>44535</v>
      </c>
      <c r="G9465" s="1" t="s">
        <v>49</v>
      </c>
      <c r="H9465" s="1" t="s">
        <v>106</v>
      </c>
      <c r="I9465" s="1">
        <v>2435</v>
      </c>
      <c r="J9465" s="1">
        <f>MONTH(BART_Rides[[#This Row],[Date]])</f>
        <v>12</v>
      </c>
      <c r="K9465" s="1">
        <f>WEEKDAY(BART_Rides[[#This Row],[Date]],2)</f>
        <v>7</v>
      </c>
      <c r="L9465" s="1" t="str">
        <f>LEFT(BART_Rides[[#This Row],[Lines]],1)</f>
        <v>Y</v>
      </c>
      <c r="M9465" s="1" t="str">
        <f>IF(BART_Rides[[#This Row],[FirstLetter]]="Y","Yes","No")</f>
        <v>Yes</v>
      </c>
      <c r="N9465" s="1" t="str">
        <f>IF(OR(BART_Rides[[#This Row],[Station Code]]="EM", BART_Rides[[#This Row],[Station Code]]="MT", BART_Rides[[#This Row],[Station Code]]="PL", BART_Rides[[#This Row],[Station Code]]="CC"), "Yes", "No")</f>
        <v>Yes</v>
      </c>
    </row>
    <row r="9466" spans="6:14">
      <c r="F9466" s="3">
        <v>44536</v>
      </c>
      <c r="G9466" s="1" t="s">
        <v>49</v>
      </c>
      <c r="H9466" s="1" t="s">
        <v>106</v>
      </c>
      <c r="I9466" s="1">
        <v>9413</v>
      </c>
      <c r="J9466" s="1">
        <f>MONTH(BART_Rides[[#This Row],[Date]])</f>
        <v>12</v>
      </c>
      <c r="K9466" s="1">
        <f>WEEKDAY(BART_Rides[[#This Row],[Date]],2)</f>
        <v>1</v>
      </c>
      <c r="L9466" s="1" t="str">
        <f>LEFT(BART_Rides[[#This Row],[Lines]],1)</f>
        <v>Y</v>
      </c>
      <c r="M9466" s="1" t="str">
        <f>IF(BART_Rides[[#This Row],[FirstLetter]]="Y","Yes","No")</f>
        <v>Yes</v>
      </c>
      <c r="N9466" s="1" t="str">
        <f>IF(OR(BART_Rides[[#This Row],[Station Code]]="EM", BART_Rides[[#This Row],[Station Code]]="MT", BART_Rides[[#This Row],[Station Code]]="PL", BART_Rides[[#This Row],[Station Code]]="CC"), "Yes", "No")</f>
        <v>Yes</v>
      </c>
    </row>
    <row r="9467" spans="6:14">
      <c r="F9467" s="3">
        <v>44537</v>
      </c>
      <c r="G9467" s="1" t="s">
        <v>49</v>
      </c>
      <c r="H9467" s="1" t="s">
        <v>106</v>
      </c>
      <c r="I9467" s="1">
        <v>10351</v>
      </c>
      <c r="J9467" s="1">
        <f>MONTH(BART_Rides[[#This Row],[Date]])</f>
        <v>12</v>
      </c>
      <c r="K9467" s="1">
        <f>WEEKDAY(BART_Rides[[#This Row],[Date]],2)</f>
        <v>2</v>
      </c>
      <c r="L9467" s="1" t="str">
        <f>LEFT(BART_Rides[[#This Row],[Lines]],1)</f>
        <v>Y</v>
      </c>
      <c r="M9467" s="1" t="str">
        <f>IF(BART_Rides[[#This Row],[FirstLetter]]="Y","Yes","No")</f>
        <v>Yes</v>
      </c>
      <c r="N9467" s="1" t="str">
        <f>IF(OR(BART_Rides[[#This Row],[Station Code]]="EM", BART_Rides[[#This Row],[Station Code]]="MT", BART_Rides[[#This Row],[Station Code]]="PL", BART_Rides[[#This Row],[Station Code]]="CC"), "Yes", "No")</f>
        <v>Yes</v>
      </c>
    </row>
    <row r="9468" spans="6:14">
      <c r="F9468" s="3">
        <v>44538</v>
      </c>
      <c r="G9468" s="1" t="s">
        <v>49</v>
      </c>
      <c r="H9468" s="1" t="s">
        <v>106</v>
      </c>
      <c r="I9468" s="1">
        <v>11558</v>
      </c>
      <c r="J9468" s="1">
        <f>MONTH(BART_Rides[[#This Row],[Date]])</f>
        <v>12</v>
      </c>
      <c r="K9468" s="1">
        <f>WEEKDAY(BART_Rides[[#This Row],[Date]],2)</f>
        <v>3</v>
      </c>
      <c r="L9468" s="1" t="str">
        <f>LEFT(BART_Rides[[#This Row],[Lines]],1)</f>
        <v>Y</v>
      </c>
      <c r="M9468" s="1" t="str">
        <f>IF(BART_Rides[[#This Row],[FirstLetter]]="Y","Yes","No")</f>
        <v>Yes</v>
      </c>
      <c r="N9468" s="1" t="str">
        <f>IF(OR(BART_Rides[[#This Row],[Station Code]]="EM", BART_Rides[[#This Row],[Station Code]]="MT", BART_Rides[[#This Row],[Station Code]]="PL", BART_Rides[[#This Row],[Station Code]]="CC"), "Yes", "No")</f>
        <v>Yes</v>
      </c>
    </row>
    <row r="9469" spans="6:14">
      <c r="F9469" s="3">
        <v>44539</v>
      </c>
      <c r="G9469" s="1" t="s">
        <v>49</v>
      </c>
      <c r="H9469" s="1" t="s">
        <v>106</v>
      </c>
      <c r="I9469" s="1">
        <v>10996</v>
      </c>
      <c r="J9469" s="1">
        <f>MONTH(BART_Rides[[#This Row],[Date]])</f>
        <v>12</v>
      </c>
      <c r="K9469" s="1">
        <f>WEEKDAY(BART_Rides[[#This Row],[Date]],2)</f>
        <v>4</v>
      </c>
      <c r="L9469" s="1" t="str">
        <f>LEFT(BART_Rides[[#This Row],[Lines]],1)</f>
        <v>Y</v>
      </c>
      <c r="M9469" s="1" t="str">
        <f>IF(BART_Rides[[#This Row],[FirstLetter]]="Y","Yes","No")</f>
        <v>Yes</v>
      </c>
      <c r="N9469" s="1" t="str">
        <f>IF(OR(BART_Rides[[#This Row],[Station Code]]="EM", BART_Rides[[#This Row],[Station Code]]="MT", BART_Rides[[#This Row],[Station Code]]="PL", BART_Rides[[#This Row],[Station Code]]="CC"), "Yes", "No")</f>
        <v>Yes</v>
      </c>
    </row>
    <row r="9470" spans="6:14">
      <c r="F9470" s="3">
        <v>44540</v>
      </c>
      <c r="G9470" s="1" t="s">
        <v>49</v>
      </c>
      <c r="H9470" s="1" t="s">
        <v>106</v>
      </c>
      <c r="I9470" s="1">
        <v>10426</v>
      </c>
      <c r="J9470" s="1">
        <f>MONTH(BART_Rides[[#This Row],[Date]])</f>
        <v>12</v>
      </c>
      <c r="K9470" s="1">
        <f>WEEKDAY(BART_Rides[[#This Row],[Date]],2)</f>
        <v>5</v>
      </c>
      <c r="L9470" s="1" t="str">
        <f>LEFT(BART_Rides[[#This Row],[Lines]],1)</f>
        <v>Y</v>
      </c>
      <c r="M9470" s="1" t="str">
        <f>IF(BART_Rides[[#This Row],[FirstLetter]]="Y","Yes","No")</f>
        <v>Yes</v>
      </c>
      <c r="N9470" s="1" t="str">
        <f>IF(OR(BART_Rides[[#This Row],[Station Code]]="EM", BART_Rides[[#This Row],[Station Code]]="MT", BART_Rides[[#This Row],[Station Code]]="PL", BART_Rides[[#This Row],[Station Code]]="CC"), "Yes", "No")</f>
        <v>Yes</v>
      </c>
    </row>
    <row r="9471" spans="6:14">
      <c r="F9471" s="3">
        <v>44541</v>
      </c>
      <c r="G9471" s="1" t="s">
        <v>49</v>
      </c>
      <c r="H9471" s="1" t="s">
        <v>106</v>
      </c>
      <c r="I9471" s="1">
        <v>5511</v>
      </c>
      <c r="J9471" s="1">
        <f>MONTH(BART_Rides[[#This Row],[Date]])</f>
        <v>12</v>
      </c>
      <c r="K9471" s="1">
        <f>WEEKDAY(BART_Rides[[#This Row],[Date]],2)</f>
        <v>6</v>
      </c>
      <c r="L9471" s="1" t="str">
        <f>LEFT(BART_Rides[[#This Row],[Lines]],1)</f>
        <v>Y</v>
      </c>
      <c r="M9471" s="1" t="str">
        <f>IF(BART_Rides[[#This Row],[FirstLetter]]="Y","Yes","No")</f>
        <v>Yes</v>
      </c>
      <c r="N9471" s="1" t="str">
        <f>IF(OR(BART_Rides[[#This Row],[Station Code]]="EM", BART_Rides[[#This Row],[Station Code]]="MT", BART_Rides[[#This Row],[Station Code]]="PL", BART_Rides[[#This Row],[Station Code]]="CC"), "Yes", "No")</f>
        <v>Yes</v>
      </c>
    </row>
    <row r="9472" spans="6:14">
      <c r="F9472" s="3">
        <v>44542</v>
      </c>
      <c r="G9472" s="1" t="s">
        <v>49</v>
      </c>
      <c r="H9472" s="1" t="s">
        <v>106</v>
      </c>
      <c r="I9472" s="1">
        <v>1768</v>
      </c>
      <c r="J9472" s="1">
        <f>MONTH(BART_Rides[[#This Row],[Date]])</f>
        <v>12</v>
      </c>
      <c r="K9472" s="1">
        <f>WEEKDAY(BART_Rides[[#This Row],[Date]],2)</f>
        <v>7</v>
      </c>
      <c r="L9472" s="1" t="str">
        <f>LEFT(BART_Rides[[#This Row],[Lines]],1)</f>
        <v>Y</v>
      </c>
      <c r="M9472" s="1" t="str">
        <f>IF(BART_Rides[[#This Row],[FirstLetter]]="Y","Yes","No")</f>
        <v>Yes</v>
      </c>
      <c r="N9472" s="1" t="str">
        <f>IF(OR(BART_Rides[[#This Row],[Station Code]]="EM", BART_Rides[[#This Row],[Station Code]]="MT", BART_Rides[[#This Row],[Station Code]]="PL", BART_Rides[[#This Row],[Station Code]]="CC"), "Yes", "No")</f>
        <v>Yes</v>
      </c>
    </row>
    <row r="9473" spans="6:14">
      <c r="F9473" s="3">
        <v>44543</v>
      </c>
      <c r="G9473" s="1" t="s">
        <v>49</v>
      </c>
      <c r="H9473" s="1" t="s">
        <v>106</v>
      </c>
      <c r="I9473" s="1">
        <v>7320</v>
      </c>
      <c r="J9473" s="1">
        <f>MONTH(BART_Rides[[#This Row],[Date]])</f>
        <v>12</v>
      </c>
      <c r="K9473" s="1">
        <f>WEEKDAY(BART_Rides[[#This Row],[Date]],2)</f>
        <v>1</v>
      </c>
      <c r="L9473" s="1" t="str">
        <f>LEFT(BART_Rides[[#This Row],[Lines]],1)</f>
        <v>Y</v>
      </c>
      <c r="M9473" s="1" t="str">
        <f>IF(BART_Rides[[#This Row],[FirstLetter]]="Y","Yes","No")</f>
        <v>Yes</v>
      </c>
      <c r="N9473" s="1" t="str">
        <f>IF(OR(BART_Rides[[#This Row],[Station Code]]="EM", BART_Rides[[#This Row],[Station Code]]="MT", BART_Rides[[#This Row],[Station Code]]="PL", BART_Rides[[#This Row],[Station Code]]="CC"), "Yes", "No")</f>
        <v>Yes</v>
      </c>
    </row>
    <row r="9474" spans="6:14">
      <c r="F9474" s="3">
        <v>44544</v>
      </c>
      <c r="G9474" s="1" t="s">
        <v>49</v>
      </c>
      <c r="H9474" s="1" t="s">
        <v>106</v>
      </c>
      <c r="I9474" s="1">
        <v>9889</v>
      </c>
      <c r="J9474" s="1">
        <f>MONTH(BART_Rides[[#This Row],[Date]])</f>
        <v>12</v>
      </c>
      <c r="K9474" s="1">
        <f>WEEKDAY(BART_Rides[[#This Row],[Date]],2)</f>
        <v>2</v>
      </c>
      <c r="L9474" s="1" t="str">
        <f>LEFT(BART_Rides[[#This Row],[Lines]],1)</f>
        <v>Y</v>
      </c>
      <c r="M9474" s="1" t="str">
        <f>IF(BART_Rides[[#This Row],[FirstLetter]]="Y","Yes","No")</f>
        <v>Yes</v>
      </c>
      <c r="N9474" s="1" t="str">
        <f>IF(OR(BART_Rides[[#This Row],[Station Code]]="EM", BART_Rides[[#This Row],[Station Code]]="MT", BART_Rides[[#This Row],[Station Code]]="PL", BART_Rides[[#This Row],[Station Code]]="CC"), "Yes", "No")</f>
        <v>Yes</v>
      </c>
    </row>
    <row r="9475" spans="6:14">
      <c r="F9475" s="3">
        <v>44545</v>
      </c>
      <c r="G9475" s="1" t="s">
        <v>49</v>
      </c>
      <c r="H9475" s="1" t="s">
        <v>106</v>
      </c>
      <c r="I9475" s="1">
        <v>9815</v>
      </c>
      <c r="J9475" s="1">
        <f>MONTH(BART_Rides[[#This Row],[Date]])</f>
        <v>12</v>
      </c>
      <c r="K9475" s="1">
        <f>WEEKDAY(BART_Rides[[#This Row],[Date]],2)</f>
        <v>3</v>
      </c>
      <c r="L9475" s="1" t="str">
        <f>LEFT(BART_Rides[[#This Row],[Lines]],1)</f>
        <v>Y</v>
      </c>
      <c r="M9475" s="1" t="str">
        <f>IF(BART_Rides[[#This Row],[FirstLetter]]="Y","Yes","No")</f>
        <v>Yes</v>
      </c>
      <c r="N9475" s="1" t="str">
        <f>IF(OR(BART_Rides[[#This Row],[Station Code]]="EM", BART_Rides[[#This Row],[Station Code]]="MT", BART_Rides[[#This Row],[Station Code]]="PL", BART_Rides[[#This Row],[Station Code]]="CC"), "Yes", "No")</f>
        <v>Yes</v>
      </c>
    </row>
    <row r="9476" spans="6:14">
      <c r="F9476" s="3">
        <v>44546</v>
      </c>
      <c r="G9476" s="1" t="s">
        <v>49</v>
      </c>
      <c r="H9476" s="1" t="s">
        <v>106</v>
      </c>
      <c r="I9476" s="1">
        <v>10658</v>
      </c>
      <c r="J9476" s="1">
        <f>MONTH(BART_Rides[[#This Row],[Date]])</f>
        <v>12</v>
      </c>
      <c r="K9476" s="1">
        <f>WEEKDAY(BART_Rides[[#This Row],[Date]],2)</f>
        <v>4</v>
      </c>
      <c r="L9476" s="1" t="str">
        <f>LEFT(BART_Rides[[#This Row],[Lines]],1)</f>
        <v>Y</v>
      </c>
      <c r="M9476" s="1" t="str">
        <f>IF(BART_Rides[[#This Row],[FirstLetter]]="Y","Yes","No")</f>
        <v>Yes</v>
      </c>
      <c r="N9476" s="1" t="str">
        <f>IF(OR(BART_Rides[[#This Row],[Station Code]]="EM", BART_Rides[[#This Row],[Station Code]]="MT", BART_Rides[[#This Row],[Station Code]]="PL", BART_Rides[[#This Row],[Station Code]]="CC"), "Yes", "No")</f>
        <v>Yes</v>
      </c>
    </row>
    <row r="9477" spans="6:14">
      <c r="F9477" s="3">
        <v>44547</v>
      </c>
      <c r="G9477" s="1" t="s">
        <v>49</v>
      </c>
      <c r="H9477" s="1" t="s">
        <v>106</v>
      </c>
      <c r="I9477" s="1">
        <v>9791</v>
      </c>
      <c r="J9477" s="1">
        <f>MONTH(BART_Rides[[#This Row],[Date]])</f>
        <v>12</v>
      </c>
      <c r="K9477" s="1">
        <f>WEEKDAY(BART_Rides[[#This Row],[Date]],2)</f>
        <v>5</v>
      </c>
      <c r="L9477" s="1" t="str">
        <f>LEFT(BART_Rides[[#This Row],[Lines]],1)</f>
        <v>Y</v>
      </c>
      <c r="M9477" s="1" t="str">
        <f>IF(BART_Rides[[#This Row],[FirstLetter]]="Y","Yes","No")</f>
        <v>Yes</v>
      </c>
      <c r="N9477" s="1" t="str">
        <f>IF(OR(BART_Rides[[#This Row],[Station Code]]="EM", BART_Rides[[#This Row],[Station Code]]="MT", BART_Rides[[#This Row],[Station Code]]="PL", BART_Rides[[#This Row],[Station Code]]="CC"), "Yes", "No")</f>
        <v>Yes</v>
      </c>
    </row>
    <row r="9478" spans="6:14">
      <c r="F9478" s="3">
        <v>44548</v>
      </c>
      <c r="G9478" s="1" t="s">
        <v>49</v>
      </c>
      <c r="H9478" s="1" t="s">
        <v>106</v>
      </c>
      <c r="I9478" s="1">
        <v>5154</v>
      </c>
      <c r="J9478" s="1">
        <f>MONTH(BART_Rides[[#This Row],[Date]])</f>
        <v>12</v>
      </c>
      <c r="K9478" s="1">
        <f>WEEKDAY(BART_Rides[[#This Row],[Date]],2)</f>
        <v>6</v>
      </c>
      <c r="L9478" s="1" t="str">
        <f>LEFT(BART_Rides[[#This Row],[Lines]],1)</f>
        <v>Y</v>
      </c>
      <c r="M9478" s="1" t="str">
        <f>IF(BART_Rides[[#This Row],[FirstLetter]]="Y","Yes","No")</f>
        <v>Yes</v>
      </c>
      <c r="N9478" s="1" t="str">
        <f>IF(OR(BART_Rides[[#This Row],[Station Code]]="EM", BART_Rides[[#This Row],[Station Code]]="MT", BART_Rides[[#This Row],[Station Code]]="PL", BART_Rides[[#This Row],[Station Code]]="CC"), "Yes", "No")</f>
        <v>Yes</v>
      </c>
    </row>
    <row r="9479" spans="6:14">
      <c r="F9479" s="3">
        <v>44549</v>
      </c>
      <c r="G9479" s="1" t="s">
        <v>49</v>
      </c>
      <c r="H9479" s="1" t="s">
        <v>106</v>
      </c>
      <c r="I9479" s="1">
        <v>2856</v>
      </c>
      <c r="J9479" s="1">
        <f>MONTH(BART_Rides[[#This Row],[Date]])</f>
        <v>12</v>
      </c>
      <c r="K9479" s="1">
        <f>WEEKDAY(BART_Rides[[#This Row],[Date]],2)</f>
        <v>7</v>
      </c>
      <c r="L9479" s="1" t="str">
        <f>LEFT(BART_Rides[[#This Row],[Lines]],1)</f>
        <v>Y</v>
      </c>
      <c r="M9479" s="1" t="str">
        <f>IF(BART_Rides[[#This Row],[FirstLetter]]="Y","Yes","No")</f>
        <v>Yes</v>
      </c>
      <c r="N9479" s="1" t="str">
        <f>IF(OR(BART_Rides[[#This Row],[Station Code]]="EM", BART_Rides[[#This Row],[Station Code]]="MT", BART_Rides[[#This Row],[Station Code]]="PL", BART_Rides[[#This Row],[Station Code]]="CC"), "Yes", "No")</f>
        <v>Yes</v>
      </c>
    </row>
    <row r="9480" spans="6:14">
      <c r="F9480" s="3">
        <v>44550</v>
      </c>
      <c r="G9480" s="1" t="s">
        <v>49</v>
      </c>
      <c r="H9480" s="1" t="s">
        <v>106</v>
      </c>
      <c r="I9480" s="1">
        <v>8247</v>
      </c>
      <c r="J9480" s="1">
        <f>MONTH(BART_Rides[[#This Row],[Date]])</f>
        <v>12</v>
      </c>
      <c r="K9480" s="1">
        <f>WEEKDAY(BART_Rides[[#This Row],[Date]],2)</f>
        <v>1</v>
      </c>
      <c r="L9480" s="1" t="str">
        <f>LEFT(BART_Rides[[#This Row],[Lines]],1)</f>
        <v>Y</v>
      </c>
      <c r="M9480" s="1" t="str">
        <f>IF(BART_Rides[[#This Row],[FirstLetter]]="Y","Yes","No")</f>
        <v>Yes</v>
      </c>
      <c r="N9480" s="1" t="str">
        <f>IF(OR(BART_Rides[[#This Row],[Station Code]]="EM", BART_Rides[[#This Row],[Station Code]]="MT", BART_Rides[[#This Row],[Station Code]]="PL", BART_Rides[[#This Row],[Station Code]]="CC"), "Yes", "No")</f>
        <v>Yes</v>
      </c>
    </row>
    <row r="9481" spans="6:14">
      <c r="F9481" s="3">
        <v>44551</v>
      </c>
      <c r="G9481" s="1" t="s">
        <v>49</v>
      </c>
      <c r="H9481" s="1" t="s">
        <v>106</v>
      </c>
      <c r="I9481" s="1">
        <v>7726</v>
      </c>
      <c r="J9481" s="1">
        <f>MONTH(BART_Rides[[#This Row],[Date]])</f>
        <v>12</v>
      </c>
      <c r="K9481" s="1">
        <f>WEEKDAY(BART_Rides[[#This Row],[Date]],2)</f>
        <v>2</v>
      </c>
      <c r="L9481" s="1" t="str">
        <f>LEFT(BART_Rides[[#This Row],[Lines]],1)</f>
        <v>Y</v>
      </c>
      <c r="M9481" s="1" t="str">
        <f>IF(BART_Rides[[#This Row],[FirstLetter]]="Y","Yes","No")</f>
        <v>Yes</v>
      </c>
      <c r="N9481" s="1" t="str">
        <f>IF(OR(BART_Rides[[#This Row],[Station Code]]="EM", BART_Rides[[#This Row],[Station Code]]="MT", BART_Rides[[#This Row],[Station Code]]="PL", BART_Rides[[#This Row],[Station Code]]="CC"), "Yes", "No")</f>
        <v>Yes</v>
      </c>
    </row>
    <row r="9482" spans="6:14">
      <c r="F9482" s="3">
        <v>44552</v>
      </c>
      <c r="G9482" s="1" t="s">
        <v>49</v>
      </c>
      <c r="H9482" s="1" t="s">
        <v>106</v>
      </c>
      <c r="I9482" s="1">
        <v>6403</v>
      </c>
      <c r="J9482" s="1">
        <f>MONTH(BART_Rides[[#This Row],[Date]])</f>
        <v>12</v>
      </c>
      <c r="K9482" s="1">
        <f>WEEKDAY(BART_Rides[[#This Row],[Date]],2)</f>
        <v>3</v>
      </c>
      <c r="L9482" s="1" t="str">
        <f>LEFT(BART_Rides[[#This Row],[Lines]],1)</f>
        <v>Y</v>
      </c>
      <c r="M9482" s="1" t="str">
        <f>IF(BART_Rides[[#This Row],[FirstLetter]]="Y","Yes","No")</f>
        <v>Yes</v>
      </c>
      <c r="N9482" s="1" t="str">
        <f>IF(OR(BART_Rides[[#This Row],[Station Code]]="EM", BART_Rides[[#This Row],[Station Code]]="MT", BART_Rides[[#This Row],[Station Code]]="PL", BART_Rides[[#This Row],[Station Code]]="CC"), "Yes", "No")</f>
        <v>Yes</v>
      </c>
    </row>
    <row r="9483" spans="6:14">
      <c r="F9483" s="3">
        <v>44553</v>
      </c>
      <c r="G9483" s="1" t="s">
        <v>49</v>
      </c>
      <c r="H9483" s="1" t="s">
        <v>106</v>
      </c>
      <c r="I9483" s="1">
        <v>5925</v>
      </c>
      <c r="J9483" s="1">
        <f>MONTH(BART_Rides[[#This Row],[Date]])</f>
        <v>12</v>
      </c>
      <c r="K9483" s="1">
        <f>WEEKDAY(BART_Rides[[#This Row],[Date]],2)</f>
        <v>4</v>
      </c>
      <c r="L9483" s="1" t="str">
        <f>LEFT(BART_Rides[[#This Row],[Lines]],1)</f>
        <v>Y</v>
      </c>
      <c r="M9483" s="1" t="str">
        <f>IF(BART_Rides[[#This Row],[FirstLetter]]="Y","Yes","No")</f>
        <v>Yes</v>
      </c>
      <c r="N9483" s="1" t="str">
        <f>IF(OR(BART_Rides[[#This Row],[Station Code]]="EM", BART_Rides[[#This Row],[Station Code]]="MT", BART_Rides[[#This Row],[Station Code]]="PL", BART_Rides[[#This Row],[Station Code]]="CC"), "Yes", "No")</f>
        <v>Yes</v>
      </c>
    </row>
    <row r="9484" spans="6:14">
      <c r="F9484" s="3">
        <v>44554</v>
      </c>
      <c r="G9484" s="1" t="s">
        <v>49</v>
      </c>
      <c r="H9484" s="1" t="s">
        <v>106</v>
      </c>
      <c r="I9484" s="1">
        <v>2926</v>
      </c>
      <c r="J9484" s="1">
        <f>MONTH(BART_Rides[[#This Row],[Date]])</f>
        <v>12</v>
      </c>
      <c r="K9484" s="1">
        <f>WEEKDAY(BART_Rides[[#This Row],[Date]],2)</f>
        <v>5</v>
      </c>
      <c r="L9484" s="1" t="str">
        <f>LEFT(BART_Rides[[#This Row],[Lines]],1)</f>
        <v>Y</v>
      </c>
      <c r="M9484" s="1" t="str">
        <f>IF(BART_Rides[[#This Row],[FirstLetter]]="Y","Yes","No")</f>
        <v>Yes</v>
      </c>
      <c r="N9484" s="1" t="str">
        <f>IF(OR(BART_Rides[[#This Row],[Station Code]]="EM", BART_Rides[[#This Row],[Station Code]]="MT", BART_Rides[[#This Row],[Station Code]]="PL", BART_Rides[[#This Row],[Station Code]]="CC"), "Yes", "No")</f>
        <v>Yes</v>
      </c>
    </row>
    <row r="9485" spans="6:14">
      <c r="F9485" s="3">
        <v>44555</v>
      </c>
      <c r="G9485" s="1" t="s">
        <v>49</v>
      </c>
      <c r="H9485" s="1" t="s">
        <v>106</v>
      </c>
      <c r="I9485" s="1">
        <v>959</v>
      </c>
      <c r="J9485" s="1">
        <f>MONTH(BART_Rides[[#This Row],[Date]])</f>
        <v>12</v>
      </c>
      <c r="K9485" s="1">
        <f>WEEKDAY(BART_Rides[[#This Row],[Date]],2)</f>
        <v>6</v>
      </c>
      <c r="L9485" s="1" t="str">
        <f>LEFT(BART_Rides[[#This Row],[Lines]],1)</f>
        <v>Y</v>
      </c>
      <c r="M9485" s="1" t="str">
        <f>IF(BART_Rides[[#This Row],[FirstLetter]]="Y","Yes","No")</f>
        <v>Yes</v>
      </c>
      <c r="N9485" s="1" t="str">
        <f>IF(OR(BART_Rides[[#This Row],[Station Code]]="EM", BART_Rides[[#This Row],[Station Code]]="MT", BART_Rides[[#This Row],[Station Code]]="PL", BART_Rides[[#This Row],[Station Code]]="CC"), "Yes", "No")</f>
        <v>Yes</v>
      </c>
    </row>
    <row r="9486" spans="6:14">
      <c r="F9486" s="3">
        <v>44556</v>
      </c>
      <c r="G9486" s="1" t="s">
        <v>49</v>
      </c>
      <c r="H9486" s="1" t="s">
        <v>106</v>
      </c>
      <c r="I9486" s="1">
        <v>1678</v>
      </c>
      <c r="J9486" s="1">
        <f>MONTH(BART_Rides[[#This Row],[Date]])</f>
        <v>12</v>
      </c>
      <c r="K9486" s="1">
        <f>WEEKDAY(BART_Rides[[#This Row],[Date]],2)</f>
        <v>7</v>
      </c>
      <c r="L9486" s="1" t="str">
        <f>LEFT(BART_Rides[[#This Row],[Lines]],1)</f>
        <v>Y</v>
      </c>
      <c r="M9486" s="1" t="str">
        <f>IF(BART_Rides[[#This Row],[FirstLetter]]="Y","Yes","No")</f>
        <v>Yes</v>
      </c>
      <c r="N9486" s="1" t="str">
        <f>IF(OR(BART_Rides[[#This Row],[Station Code]]="EM", BART_Rides[[#This Row],[Station Code]]="MT", BART_Rides[[#This Row],[Station Code]]="PL", BART_Rides[[#This Row],[Station Code]]="CC"), "Yes", "No")</f>
        <v>Yes</v>
      </c>
    </row>
    <row r="9487" spans="6:14">
      <c r="F9487" s="3">
        <v>44557</v>
      </c>
      <c r="G9487" s="1" t="s">
        <v>49</v>
      </c>
      <c r="H9487" s="1" t="s">
        <v>106</v>
      </c>
      <c r="I9487" s="1">
        <v>4830</v>
      </c>
      <c r="J9487" s="1">
        <f>MONTH(BART_Rides[[#This Row],[Date]])</f>
        <v>12</v>
      </c>
      <c r="K9487" s="1">
        <f>WEEKDAY(BART_Rides[[#This Row],[Date]],2)</f>
        <v>1</v>
      </c>
      <c r="L9487" s="1" t="str">
        <f>LEFT(BART_Rides[[#This Row],[Lines]],1)</f>
        <v>Y</v>
      </c>
      <c r="M9487" s="1" t="str">
        <f>IF(BART_Rides[[#This Row],[FirstLetter]]="Y","Yes","No")</f>
        <v>Yes</v>
      </c>
      <c r="N9487" s="1" t="str">
        <f>IF(OR(BART_Rides[[#This Row],[Station Code]]="EM", BART_Rides[[#This Row],[Station Code]]="MT", BART_Rides[[#This Row],[Station Code]]="PL", BART_Rides[[#This Row],[Station Code]]="CC"), "Yes", "No")</f>
        <v>Yes</v>
      </c>
    </row>
    <row r="9488" spans="6:14">
      <c r="F9488" s="3">
        <v>44558</v>
      </c>
      <c r="G9488" s="1" t="s">
        <v>49</v>
      </c>
      <c r="H9488" s="1" t="s">
        <v>106</v>
      </c>
      <c r="I9488" s="1">
        <v>6183</v>
      </c>
      <c r="J9488" s="1">
        <f>MONTH(BART_Rides[[#This Row],[Date]])</f>
        <v>12</v>
      </c>
      <c r="K9488" s="1">
        <f>WEEKDAY(BART_Rides[[#This Row],[Date]],2)</f>
        <v>2</v>
      </c>
      <c r="L9488" s="1" t="str">
        <f>LEFT(BART_Rides[[#This Row],[Lines]],1)</f>
        <v>Y</v>
      </c>
      <c r="M9488" s="1" t="str">
        <f>IF(BART_Rides[[#This Row],[FirstLetter]]="Y","Yes","No")</f>
        <v>Yes</v>
      </c>
      <c r="N9488" s="1" t="str">
        <f>IF(OR(BART_Rides[[#This Row],[Station Code]]="EM", BART_Rides[[#This Row],[Station Code]]="MT", BART_Rides[[#This Row],[Station Code]]="PL", BART_Rides[[#This Row],[Station Code]]="CC"), "Yes", "No")</f>
        <v>Yes</v>
      </c>
    </row>
    <row r="9489" spans="6:14">
      <c r="F9489" s="3">
        <v>44559</v>
      </c>
      <c r="G9489" s="1" t="s">
        <v>49</v>
      </c>
      <c r="H9489" s="1" t="s">
        <v>106</v>
      </c>
      <c r="I9489" s="1">
        <v>5035</v>
      </c>
      <c r="J9489" s="1">
        <f>MONTH(BART_Rides[[#This Row],[Date]])</f>
        <v>12</v>
      </c>
      <c r="K9489" s="1">
        <f>WEEKDAY(BART_Rides[[#This Row],[Date]],2)</f>
        <v>3</v>
      </c>
      <c r="L9489" s="1" t="str">
        <f>LEFT(BART_Rides[[#This Row],[Lines]],1)</f>
        <v>Y</v>
      </c>
      <c r="M9489" s="1" t="str">
        <f>IF(BART_Rides[[#This Row],[FirstLetter]]="Y","Yes","No")</f>
        <v>Yes</v>
      </c>
      <c r="N9489" s="1" t="str">
        <f>IF(OR(BART_Rides[[#This Row],[Station Code]]="EM", BART_Rides[[#This Row],[Station Code]]="MT", BART_Rides[[#This Row],[Station Code]]="PL", BART_Rides[[#This Row],[Station Code]]="CC"), "Yes", "No")</f>
        <v>Yes</v>
      </c>
    </row>
    <row r="9490" spans="6:14">
      <c r="F9490" s="3">
        <v>44560</v>
      </c>
      <c r="G9490" s="1" t="s">
        <v>49</v>
      </c>
      <c r="H9490" s="1" t="s">
        <v>106</v>
      </c>
      <c r="I9490" s="1">
        <v>6144</v>
      </c>
      <c r="J9490" s="1">
        <f>MONTH(BART_Rides[[#This Row],[Date]])</f>
        <v>12</v>
      </c>
      <c r="K9490" s="1">
        <f>WEEKDAY(BART_Rides[[#This Row],[Date]],2)</f>
        <v>4</v>
      </c>
      <c r="L9490" s="1" t="str">
        <f>LEFT(BART_Rides[[#This Row],[Lines]],1)</f>
        <v>Y</v>
      </c>
      <c r="M9490" s="1" t="str">
        <f>IF(BART_Rides[[#This Row],[FirstLetter]]="Y","Yes","No")</f>
        <v>Yes</v>
      </c>
      <c r="N9490" s="1" t="str">
        <f>IF(OR(BART_Rides[[#This Row],[Station Code]]="EM", BART_Rides[[#This Row],[Station Code]]="MT", BART_Rides[[#This Row],[Station Code]]="PL", BART_Rides[[#This Row],[Station Code]]="CC"), "Yes", "No")</f>
        <v>Yes</v>
      </c>
    </row>
    <row r="9491" spans="6:14">
      <c r="F9491" s="3">
        <v>44561</v>
      </c>
      <c r="G9491" s="1" t="s">
        <v>49</v>
      </c>
      <c r="H9491" s="1" t="s">
        <v>106</v>
      </c>
      <c r="I9491" s="1">
        <v>4404</v>
      </c>
      <c r="J9491" s="1">
        <f>MONTH(BART_Rides[[#This Row],[Date]])</f>
        <v>12</v>
      </c>
      <c r="K9491" s="1">
        <f>WEEKDAY(BART_Rides[[#This Row],[Date]],2)</f>
        <v>5</v>
      </c>
      <c r="L9491" s="1" t="str">
        <f>LEFT(BART_Rides[[#This Row],[Lines]],1)</f>
        <v>Y</v>
      </c>
      <c r="M9491" s="1" t="str">
        <f>IF(BART_Rides[[#This Row],[FirstLetter]]="Y","Yes","No")</f>
        <v>Yes</v>
      </c>
      <c r="N9491" s="1" t="str">
        <f>IF(OR(BART_Rides[[#This Row],[Station Code]]="EM", BART_Rides[[#This Row],[Station Code]]="MT", BART_Rides[[#This Row],[Station Code]]="PL", BART_Rides[[#This Row],[Station Code]]="CC"), "Yes", "No")</f>
        <v>Yes</v>
      </c>
    </row>
    <row r="9492" spans="6:14">
      <c r="F9492" s="3">
        <v>44197</v>
      </c>
      <c r="G9492" s="1" t="s">
        <v>51</v>
      </c>
      <c r="H9492" s="1" t="s">
        <v>106</v>
      </c>
      <c r="I9492" s="1">
        <v>635</v>
      </c>
      <c r="J9492" s="1">
        <f>MONTH(BART_Rides[[#This Row],[Date]])</f>
        <v>1</v>
      </c>
      <c r="K9492" s="1">
        <f>WEEKDAY(BART_Rides[[#This Row],[Date]],2)</f>
        <v>5</v>
      </c>
      <c r="L9492" s="1" t="str">
        <f>LEFT(BART_Rides[[#This Row],[Lines]],1)</f>
        <v>Y</v>
      </c>
      <c r="M9492" s="1" t="str">
        <f>IF(BART_Rides[[#This Row],[FirstLetter]]="Y","Yes","No")</f>
        <v>Yes</v>
      </c>
      <c r="N9492" s="1" t="str">
        <f>IF(OR(BART_Rides[[#This Row],[Station Code]]="EM", BART_Rides[[#This Row],[Station Code]]="MT", BART_Rides[[#This Row],[Station Code]]="PL", BART_Rides[[#This Row],[Station Code]]="CC"), "Yes", "No")</f>
        <v>Yes</v>
      </c>
    </row>
    <row r="9493" spans="6:14">
      <c r="F9493" s="3">
        <v>44198</v>
      </c>
      <c r="G9493" s="1" t="s">
        <v>51</v>
      </c>
      <c r="H9493" s="1" t="s">
        <v>106</v>
      </c>
      <c r="I9493" s="1">
        <v>857</v>
      </c>
      <c r="J9493" s="1">
        <f>MONTH(BART_Rides[[#This Row],[Date]])</f>
        <v>1</v>
      </c>
      <c r="K9493" s="1">
        <f>WEEKDAY(BART_Rides[[#This Row],[Date]],2)</f>
        <v>6</v>
      </c>
      <c r="L9493" s="1" t="str">
        <f>LEFT(BART_Rides[[#This Row],[Lines]],1)</f>
        <v>Y</v>
      </c>
      <c r="M9493" s="1" t="str">
        <f>IF(BART_Rides[[#This Row],[FirstLetter]]="Y","Yes","No")</f>
        <v>Yes</v>
      </c>
      <c r="N9493" s="1" t="str">
        <f>IF(OR(BART_Rides[[#This Row],[Station Code]]="EM", BART_Rides[[#This Row],[Station Code]]="MT", BART_Rides[[#This Row],[Station Code]]="PL", BART_Rides[[#This Row],[Station Code]]="CC"), "Yes", "No")</f>
        <v>Yes</v>
      </c>
    </row>
    <row r="9494" spans="6:14">
      <c r="F9494" s="3">
        <v>44199</v>
      </c>
      <c r="G9494" s="1" t="s">
        <v>51</v>
      </c>
      <c r="H9494" s="1" t="s">
        <v>106</v>
      </c>
      <c r="I9494" s="1">
        <v>607</v>
      </c>
      <c r="J9494" s="1">
        <f>MONTH(BART_Rides[[#This Row],[Date]])</f>
        <v>1</v>
      </c>
      <c r="K9494" s="1">
        <f>WEEKDAY(BART_Rides[[#This Row],[Date]],2)</f>
        <v>7</v>
      </c>
      <c r="L9494" s="1" t="str">
        <f>LEFT(BART_Rides[[#This Row],[Lines]],1)</f>
        <v>Y</v>
      </c>
      <c r="M9494" s="1" t="str">
        <f>IF(BART_Rides[[#This Row],[FirstLetter]]="Y","Yes","No")</f>
        <v>Yes</v>
      </c>
      <c r="N9494" s="1" t="str">
        <f>IF(OR(BART_Rides[[#This Row],[Station Code]]="EM", BART_Rides[[#This Row],[Station Code]]="MT", BART_Rides[[#This Row],[Station Code]]="PL", BART_Rides[[#This Row],[Station Code]]="CC"), "Yes", "No")</f>
        <v>Yes</v>
      </c>
    </row>
    <row r="9495" spans="6:14">
      <c r="F9495" s="3">
        <v>44200</v>
      </c>
      <c r="G9495" s="1" t="s">
        <v>51</v>
      </c>
      <c r="H9495" s="1" t="s">
        <v>106</v>
      </c>
      <c r="I9495" s="1">
        <v>2763</v>
      </c>
      <c r="J9495" s="1">
        <f>MONTH(BART_Rides[[#This Row],[Date]])</f>
        <v>1</v>
      </c>
      <c r="K9495" s="1">
        <f>WEEKDAY(BART_Rides[[#This Row],[Date]],2)</f>
        <v>1</v>
      </c>
      <c r="L9495" s="1" t="str">
        <f>LEFT(BART_Rides[[#This Row],[Lines]],1)</f>
        <v>Y</v>
      </c>
      <c r="M9495" s="1" t="str">
        <f>IF(BART_Rides[[#This Row],[FirstLetter]]="Y","Yes","No")</f>
        <v>Yes</v>
      </c>
      <c r="N9495" s="1" t="str">
        <f>IF(OR(BART_Rides[[#This Row],[Station Code]]="EM", BART_Rides[[#This Row],[Station Code]]="MT", BART_Rides[[#This Row],[Station Code]]="PL", BART_Rides[[#This Row],[Station Code]]="CC"), "Yes", "No")</f>
        <v>Yes</v>
      </c>
    </row>
    <row r="9496" spans="6:14">
      <c r="F9496" s="3">
        <v>44201</v>
      </c>
      <c r="G9496" s="1" t="s">
        <v>51</v>
      </c>
      <c r="H9496" s="1" t="s">
        <v>106</v>
      </c>
      <c r="I9496" s="1">
        <v>3081</v>
      </c>
      <c r="J9496" s="1">
        <f>MONTH(BART_Rides[[#This Row],[Date]])</f>
        <v>1</v>
      </c>
      <c r="K9496" s="1">
        <f>WEEKDAY(BART_Rides[[#This Row],[Date]],2)</f>
        <v>2</v>
      </c>
      <c r="L9496" s="1" t="str">
        <f>LEFT(BART_Rides[[#This Row],[Lines]],1)</f>
        <v>Y</v>
      </c>
      <c r="M9496" s="1" t="str">
        <f>IF(BART_Rides[[#This Row],[FirstLetter]]="Y","Yes","No")</f>
        <v>Yes</v>
      </c>
      <c r="N9496" s="1" t="str">
        <f>IF(OR(BART_Rides[[#This Row],[Station Code]]="EM", BART_Rides[[#This Row],[Station Code]]="MT", BART_Rides[[#This Row],[Station Code]]="PL", BART_Rides[[#This Row],[Station Code]]="CC"), "Yes", "No")</f>
        <v>Yes</v>
      </c>
    </row>
    <row r="9497" spans="6:14">
      <c r="F9497" s="3">
        <v>44202</v>
      </c>
      <c r="G9497" s="1" t="s">
        <v>51</v>
      </c>
      <c r="H9497" s="1" t="s">
        <v>106</v>
      </c>
      <c r="I9497" s="1">
        <v>2967</v>
      </c>
      <c r="J9497" s="1">
        <f>MONTH(BART_Rides[[#This Row],[Date]])</f>
        <v>1</v>
      </c>
      <c r="K9497" s="1">
        <f>WEEKDAY(BART_Rides[[#This Row],[Date]],2)</f>
        <v>3</v>
      </c>
      <c r="L9497" s="1" t="str">
        <f>LEFT(BART_Rides[[#This Row],[Lines]],1)</f>
        <v>Y</v>
      </c>
      <c r="M9497" s="1" t="str">
        <f>IF(BART_Rides[[#This Row],[FirstLetter]]="Y","Yes","No")</f>
        <v>Yes</v>
      </c>
      <c r="N9497" s="1" t="str">
        <f>IF(OR(BART_Rides[[#This Row],[Station Code]]="EM", BART_Rides[[#This Row],[Station Code]]="MT", BART_Rides[[#This Row],[Station Code]]="PL", BART_Rides[[#This Row],[Station Code]]="CC"), "Yes", "No")</f>
        <v>Yes</v>
      </c>
    </row>
    <row r="9498" spans="6:14">
      <c r="F9498" s="3">
        <v>44203</v>
      </c>
      <c r="G9498" s="1" t="s">
        <v>51</v>
      </c>
      <c r="H9498" s="1" t="s">
        <v>106</v>
      </c>
      <c r="I9498" s="1">
        <v>3041</v>
      </c>
      <c r="J9498" s="1">
        <f>MONTH(BART_Rides[[#This Row],[Date]])</f>
        <v>1</v>
      </c>
      <c r="K9498" s="1">
        <f>WEEKDAY(BART_Rides[[#This Row],[Date]],2)</f>
        <v>4</v>
      </c>
      <c r="L9498" s="1" t="str">
        <f>LEFT(BART_Rides[[#This Row],[Lines]],1)</f>
        <v>Y</v>
      </c>
      <c r="M9498" s="1" t="str">
        <f>IF(BART_Rides[[#This Row],[FirstLetter]]="Y","Yes","No")</f>
        <v>Yes</v>
      </c>
      <c r="N9498" s="1" t="str">
        <f>IF(OR(BART_Rides[[#This Row],[Station Code]]="EM", BART_Rides[[#This Row],[Station Code]]="MT", BART_Rides[[#This Row],[Station Code]]="PL", BART_Rides[[#This Row],[Station Code]]="CC"), "Yes", "No")</f>
        <v>Yes</v>
      </c>
    </row>
    <row r="9499" spans="6:14">
      <c r="F9499" s="3">
        <v>44204</v>
      </c>
      <c r="G9499" s="1" t="s">
        <v>51</v>
      </c>
      <c r="H9499" s="1" t="s">
        <v>106</v>
      </c>
      <c r="I9499" s="1">
        <v>2780</v>
      </c>
      <c r="J9499" s="1">
        <f>MONTH(BART_Rides[[#This Row],[Date]])</f>
        <v>1</v>
      </c>
      <c r="K9499" s="1">
        <f>WEEKDAY(BART_Rides[[#This Row],[Date]],2)</f>
        <v>5</v>
      </c>
      <c r="L9499" s="1" t="str">
        <f>LEFT(BART_Rides[[#This Row],[Lines]],1)</f>
        <v>Y</v>
      </c>
      <c r="M9499" s="1" t="str">
        <f>IF(BART_Rides[[#This Row],[FirstLetter]]="Y","Yes","No")</f>
        <v>Yes</v>
      </c>
      <c r="N9499" s="1" t="str">
        <f>IF(OR(BART_Rides[[#This Row],[Station Code]]="EM", BART_Rides[[#This Row],[Station Code]]="MT", BART_Rides[[#This Row],[Station Code]]="PL", BART_Rides[[#This Row],[Station Code]]="CC"), "Yes", "No")</f>
        <v>Yes</v>
      </c>
    </row>
    <row r="9500" spans="6:14">
      <c r="F9500" s="3">
        <v>44205</v>
      </c>
      <c r="G9500" s="1" t="s">
        <v>51</v>
      </c>
      <c r="H9500" s="1" t="s">
        <v>106</v>
      </c>
      <c r="I9500" s="1">
        <v>1049</v>
      </c>
      <c r="J9500" s="1">
        <f>MONTH(BART_Rides[[#This Row],[Date]])</f>
        <v>1</v>
      </c>
      <c r="K9500" s="1">
        <f>WEEKDAY(BART_Rides[[#This Row],[Date]],2)</f>
        <v>6</v>
      </c>
      <c r="L9500" s="1" t="str">
        <f>LEFT(BART_Rides[[#This Row],[Lines]],1)</f>
        <v>Y</v>
      </c>
      <c r="M9500" s="1" t="str">
        <f>IF(BART_Rides[[#This Row],[FirstLetter]]="Y","Yes","No")</f>
        <v>Yes</v>
      </c>
      <c r="N9500" s="1" t="str">
        <f>IF(OR(BART_Rides[[#This Row],[Station Code]]="EM", BART_Rides[[#This Row],[Station Code]]="MT", BART_Rides[[#This Row],[Station Code]]="PL", BART_Rides[[#This Row],[Station Code]]="CC"), "Yes", "No")</f>
        <v>Yes</v>
      </c>
    </row>
    <row r="9501" spans="6:14">
      <c r="F9501" s="3">
        <v>44206</v>
      </c>
      <c r="G9501" s="1" t="s">
        <v>51</v>
      </c>
      <c r="H9501" s="1" t="s">
        <v>106</v>
      </c>
      <c r="I9501" s="1">
        <v>598</v>
      </c>
      <c r="J9501" s="1">
        <f>MONTH(BART_Rides[[#This Row],[Date]])</f>
        <v>1</v>
      </c>
      <c r="K9501" s="1">
        <f>WEEKDAY(BART_Rides[[#This Row],[Date]],2)</f>
        <v>7</v>
      </c>
      <c r="L9501" s="1" t="str">
        <f>LEFT(BART_Rides[[#This Row],[Lines]],1)</f>
        <v>Y</v>
      </c>
      <c r="M9501" s="1" t="str">
        <f>IF(BART_Rides[[#This Row],[FirstLetter]]="Y","Yes","No")</f>
        <v>Yes</v>
      </c>
      <c r="N9501" s="1" t="str">
        <f>IF(OR(BART_Rides[[#This Row],[Station Code]]="EM", BART_Rides[[#This Row],[Station Code]]="MT", BART_Rides[[#This Row],[Station Code]]="PL", BART_Rides[[#This Row],[Station Code]]="CC"), "Yes", "No")</f>
        <v>Yes</v>
      </c>
    </row>
    <row r="9502" spans="6:14">
      <c r="F9502" s="3">
        <v>44207</v>
      </c>
      <c r="G9502" s="1" t="s">
        <v>51</v>
      </c>
      <c r="H9502" s="1" t="s">
        <v>106</v>
      </c>
      <c r="I9502" s="1">
        <v>2835</v>
      </c>
      <c r="J9502" s="1">
        <f>MONTH(BART_Rides[[#This Row],[Date]])</f>
        <v>1</v>
      </c>
      <c r="K9502" s="1">
        <f>WEEKDAY(BART_Rides[[#This Row],[Date]],2)</f>
        <v>1</v>
      </c>
      <c r="L9502" s="1" t="str">
        <f>LEFT(BART_Rides[[#This Row],[Lines]],1)</f>
        <v>Y</v>
      </c>
      <c r="M9502" s="1" t="str">
        <f>IF(BART_Rides[[#This Row],[FirstLetter]]="Y","Yes","No")</f>
        <v>Yes</v>
      </c>
      <c r="N9502" s="1" t="str">
        <f>IF(OR(BART_Rides[[#This Row],[Station Code]]="EM", BART_Rides[[#This Row],[Station Code]]="MT", BART_Rides[[#This Row],[Station Code]]="PL", BART_Rides[[#This Row],[Station Code]]="CC"), "Yes", "No")</f>
        <v>Yes</v>
      </c>
    </row>
    <row r="9503" spans="6:14">
      <c r="F9503" s="3">
        <v>44208</v>
      </c>
      <c r="G9503" s="1" t="s">
        <v>51</v>
      </c>
      <c r="H9503" s="1" t="s">
        <v>106</v>
      </c>
      <c r="I9503" s="1">
        <v>3001</v>
      </c>
      <c r="J9503" s="1">
        <f>MONTH(BART_Rides[[#This Row],[Date]])</f>
        <v>1</v>
      </c>
      <c r="K9503" s="1">
        <f>WEEKDAY(BART_Rides[[#This Row],[Date]],2)</f>
        <v>2</v>
      </c>
      <c r="L9503" s="1" t="str">
        <f>LEFT(BART_Rides[[#This Row],[Lines]],1)</f>
        <v>Y</v>
      </c>
      <c r="M9503" s="1" t="str">
        <f>IF(BART_Rides[[#This Row],[FirstLetter]]="Y","Yes","No")</f>
        <v>Yes</v>
      </c>
      <c r="N9503" s="1" t="str">
        <f>IF(OR(BART_Rides[[#This Row],[Station Code]]="EM", BART_Rides[[#This Row],[Station Code]]="MT", BART_Rides[[#This Row],[Station Code]]="PL", BART_Rides[[#This Row],[Station Code]]="CC"), "Yes", "No")</f>
        <v>Yes</v>
      </c>
    </row>
    <row r="9504" spans="6:14">
      <c r="F9504" s="3">
        <v>44209</v>
      </c>
      <c r="G9504" s="1" t="s">
        <v>51</v>
      </c>
      <c r="H9504" s="1" t="s">
        <v>106</v>
      </c>
      <c r="I9504" s="1">
        <v>2993</v>
      </c>
      <c r="J9504" s="1">
        <f>MONTH(BART_Rides[[#This Row],[Date]])</f>
        <v>1</v>
      </c>
      <c r="K9504" s="1">
        <f>WEEKDAY(BART_Rides[[#This Row],[Date]],2)</f>
        <v>3</v>
      </c>
      <c r="L9504" s="1" t="str">
        <f>LEFT(BART_Rides[[#This Row],[Lines]],1)</f>
        <v>Y</v>
      </c>
      <c r="M9504" s="1" t="str">
        <f>IF(BART_Rides[[#This Row],[FirstLetter]]="Y","Yes","No")</f>
        <v>Yes</v>
      </c>
      <c r="N9504" s="1" t="str">
        <f>IF(OR(BART_Rides[[#This Row],[Station Code]]="EM", BART_Rides[[#This Row],[Station Code]]="MT", BART_Rides[[#This Row],[Station Code]]="PL", BART_Rides[[#This Row],[Station Code]]="CC"), "Yes", "No")</f>
        <v>Yes</v>
      </c>
    </row>
    <row r="9505" spans="6:14">
      <c r="F9505" s="3">
        <v>44210</v>
      </c>
      <c r="G9505" s="1" t="s">
        <v>51</v>
      </c>
      <c r="H9505" s="1" t="s">
        <v>106</v>
      </c>
      <c r="I9505" s="1">
        <v>3121</v>
      </c>
      <c r="J9505" s="1">
        <f>MONTH(BART_Rides[[#This Row],[Date]])</f>
        <v>1</v>
      </c>
      <c r="K9505" s="1">
        <f>WEEKDAY(BART_Rides[[#This Row],[Date]],2)</f>
        <v>4</v>
      </c>
      <c r="L9505" s="1" t="str">
        <f>LEFT(BART_Rides[[#This Row],[Lines]],1)</f>
        <v>Y</v>
      </c>
      <c r="M9505" s="1" t="str">
        <f>IF(BART_Rides[[#This Row],[FirstLetter]]="Y","Yes","No")</f>
        <v>Yes</v>
      </c>
      <c r="N9505" s="1" t="str">
        <f>IF(OR(BART_Rides[[#This Row],[Station Code]]="EM", BART_Rides[[#This Row],[Station Code]]="MT", BART_Rides[[#This Row],[Station Code]]="PL", BART_Rides[[#This Row],[Station Code]]="CC"), "Yes", "No")</f>
        <v>Yes</v>
      </c>
    </row>
    <row r="9506" spans="6:14">
      <c r="F9506" s="3">
        <v>44211</v>
      </c>
      <c r="G9506" s="1" t="s">
        <v>51</v>
      </c>
      <c r="H9506" s="1" t="s">
        <v>106</v>
      </c>
      <c r="I9506" s="1">
        <v>2870</v>
      </c>
      <c r="J9506" s="1">
        <f>MONTH(BART_Rides[[#This Row],[Date]])</f>
        <v>1</v>
      </c>
      <c r="K9506" s="1">
        <f>WEEKDAY(BART_Rides[[#This Row],[Date]],2)</f>
        <v>5</v>
      </c>
      <c r="L9506" s="1" t="str">
        <f>LEFT(BART_Rides[[#This Row],[Lines]],1)</f>
        <v>Y</v>
      </c>
      <c r="M9506" s="1" t="str">
        <f>IF(BART_Rides[[#This Row],[FirstLetter]]="Y","Yes","No")</f>
        <v>Yes</v>
      </c>
      <c r="N9506" s="1" t="str">
        <f>IF(OR(BART_Rides[[#This Row],[Station Code]]="EM", BART_Rides[[#This Row],[Station Code]]="MT", BART_Rides[[#This Row],[Station Code]]="PL", BART_Rides[[#This Row],[Station Code]]="CC"), "Yes", "No")</f>
        <v>Yes</v>
      </c>
    </row>
    <row r="9507" spans="6:14">
      <c r="F9507" s="3">
        <v>44212</v>
      </c>
      <c r="G9507" s="1" t="s">
        <v>51</v>
      </c>
      <c r="H9507" s="1" t="s">
        <v>106</v>
      </c>
      <c r="I9507" s="1">
        <v>1019</v>
      </c>
      <c r="J9507" s="1">
        <f>MONTH(BART_Rides[[#This Row],[Date]])</f>
        <v>1</v>
      </c>
      <c r="K9507" s="1">
        <f>WEEKDAY(BART_Rides[[#This Row],[Date]],2)</f>
        <v>6</v>
      </c>
      <c r="L9507" s="1" t="str">
        <f>LEFT(BART_Rides[[#This Row],[Lines]],1)</f>
        <v>Y</v>
      </c>
      <c r="M9507" s="1" t="str">
        <f>IF(BART_Rides[[#This Row],[FirstLetter]]="Y","Yes","No")</f>
        <v>Yes</v>
      </c>
      <c r="N9507" s="1" t="str">
        <f>IF(OR(BART_Rides[[#This Row],[Station Code]]="EM", BART_Rides[[#This Row],[Station Code]]="MT", BART_Rides[[#This Row],[Station Code]]="PL", BART_Rides[[#This Row],[Station Code]]="CC"), "Yes", "No")</f>
        <v>Yes</v>
      </c>
    </row>
    <row r="9508" spans="6:14">
      <c r="F9508" s="3">
        <v>44213</v>
      </c>
      <c r="G9508" s="1" t="s">
        <v>51</v>
      </c>
      <c r="H9508" s="1" t="s">
        <v>106</v>
      </c>
      <c r="I9508" s="1">
        <v>677</v>
      </c>
      <c r="J9508" s="1">
        <f>MONTH(BART_Rides[[#This Row],[Date]])</f>
        <v>1</v>
      </c>
      <c r="K9508" s="1">
        <f>WEEKDAY(BART_Rides[[#This Row],[Date]],2)</f>
        <v>7</v>
      </c>
      <c r="L9508" s="1" t="str">
        <f>LEFT(BART_Rides[[#This Row],[Lines]],1)</f>
        <v>Y</v>
      </c>
      <c r="M9508" s="1" t="str">
        <f>IF(BART_Rides[[#This Row],[FirstLetter]]="Y","Yes","No")</f>
        <v>Yes</v>
      </c>
      <c r="N9508" s="1" t="str">
        <f>IF(OR(BART_Rides[[#This Row],[Station Code]]="EM", BART_Rides[[#This Row],[Station Code]]="MT", BART_Rides[[#This Row],[Station Code]]="PL", BART_Rides[[#This Row],[Station Code]]="CC"), "Yes", "No")</f>
        <v>Yes</v>
      </c>
    </row>
    <row r="9509" spans="6:14">
      <c r="F9509" s="3">
        <v>44214</v>
      </c>
      <c r="G9509" s="1" t="s">
        <v>51</v>
      </c>
      <c r="H9509" s="1" t="s">
        <v>106</v>
      </c>
      <c r="I9509" s="1">
        <v>1374</v>
      </c>
      <c r="J9509" s="1">
        <f>MONTH(BART_Rides[[#This Row],[Date]])</f>
        <v>1</v>
      </c>
      <c r="K9509" s="1">
        <f>WEEKDAY(BART_Rides[[#This Row],[Date]],2)</f>
        <v>1</v>
      </c>
      <c r="L9509" s="1" t="str">
        <f>LEFT(BART_Rides[[#This Row],[Lines]],1)</f>
        <v>Y</v>
      </c>
      <c r="M9509" s="1" t="str">
        <f>IF(BART_Rides[[#This Row],[FirstLetter]]="Y","Yes","No")</f>
        <v>Yes</v>
      </c>
      <c r="N9509" s="1" t="str">
        <f>IF(OR(BART_Rides[[#This Row],[Station Code]]="EM", BART_Rides[[#This Row],[Station Code]]="MT", BART_Rides[[#This Row],[Station Code]]="PL", BART_Rides[[#This Row],[Station Code]]="CC"), "Yes", "No")</f>
        <v>Yes</v>
      </c>
    </row>
    <row r="9510" spans="6:14">
      <c r="F9510" s="3">
        <v>44215</v>
      </c>
      <c r="G9510" s="1" t="s">
        <v>51</v>
      </c>
      <c r="H9510" s="1" t="s">
        <v>106</v>
      </c>
      <c r="I9510" s="1">
        <v>2965</v>
      </c>
      <c r="J9510" s="1">
        <f>MONTH(BART_Rides[[#This Row],[Date]])</f>
        <v>1</v>
      </c>
      <c r="K9510" s="1">
        <f>WEEKDAY(BART_Rides[[#This Row],[Date]],2)</f>
        <v>2</v>
      </c>
      <c r="L9510" s="1" t="str">
        <f>LEFT(BART_Rides[[#This Row],[Lines]],1)</f>
        <v>Y</v>
      </c>
      <c r="M9510" s="1" t="str">
        <f>IF(BART_Rides[[#This Row],[FirstLetter]]="Y","Yes","No")</f>
        <v>Yes</v>
      </c>
      <c r="N9510" s="1" t="str">
        <f>IF(OR(BART_Rides[[#This Row],[Station Code]]="EM", BART_Rides[[#This Row],[Station Code]]="MT", BART_Rides[[#This Row],[Station Code]]="PL", BART_Rides[[#This Row],[Station Code]]="CC"), "Yes", "No")</f>
        <v>Yes</v>
      </c>
    </row>
    <row r="9511" spans="6:14">
      <c r="F9511" s="3">
        <v>44216</v>
      </c>
      <c r="G9511" s="1" t="s">
        <v>51</v>
      </c>
      <c r="H9511" s="1" t="s">
        <v>106</v>
      </c>
      <c r="I9511" s="1">
        <v>2818</v>
      </c>
      <c r="J9511" s="1">
        <f>MONTH(BART_Rides[[#This Row],[Date]])</f>
        <v>1</v>
      </c>
      <c r="K9511" s="1">
        <f>WEEKDAY(BART_Rides[[#This Row],[Date]],2)</f>
        <v>3</v>
      </c>
      <c r="L9511" s="1" t="str">
        <f>LEFT(BART_Rides[[#This Row],[Lines]],1)</f>
        <v>Y</v>
      </c>
      <c r="M9511" s="1" t="str">
        <f>IF(BART_Rides[[#This Row],[FirstLetter]]="Y","Yes","No")</f>
        <v>Yes</v>
      </c>
      <c r="N9511" s="1" t="str">
        <f>IF(OR(BART_Rides[[#This Row],[Station Code]]="EM", BART_Rides[[#This Row],[Station Code]]="MT", BART_Rides[[#This Row],[Station Code]]="PL", BART_Rides[[#This Row],[Station Code]]="CC"), "Yes", "No")</f>
        <v>Yes</v>
      </c>
    </row>
    <row r="9512" spans="6:14">
      <c r="F9512" s="3">
        <v>44217</v>
      </c>
      <c r="G9512" s="1" t="s">
        <v>51</v>
      </c>
      <c r="H9512" s="1" t="s">
        <v>106</v>
      </c>
      <c r="I9512" s="1">
        <v>3093</v>
      </c>
      <c r="J9512" s="1">
        <f>MONTH(BART_Rides[[#This Row],[Date]])</f>
        <v>1</v>
      </c>
      <c r="K9512" s="1">
        <f>WEEKDAY(BART_Rides[[#This Row],[Date]],2)</f>
        <v>4</v>
      </c>
      <c r="L9512" s="1" t="str">
        <f>LEFT(BART_Rides[[#This Row],[Lines]],1)</f>
        <v>Y</v>
      </c>
      <c r="M9512" s="1" t="str">
        <f>IF(BART_Rides[[#This Row],[FirstLetter]]="Y","Yes","No")</f>
        <v>Yes</v>
      </c>
      <c r="N9512" s="1" t="str">
        <f>IF(OR(BART_Rides[[#This Row],[Station Code]]="EM", BART_Rides[[#This Row],[Station Code]]="MT", BART_Rides[[#This Row],[Station Code]]="PL", BART_Rides[[#This Row],[Station Code]]="CC"), "Yes", "No")</f>
        <v>Yes</v>
      </c>
    </row>
    <row r="9513" spans="6:14">
      <c r="F9513" s="3">
        <v>44218</v>
      </c>
      <c r="G9513" s="1" t="s">
        <v>51</v>
      </c>
      <c r="H9513" s="1" t="s">
        <v>106</v>
      </c>
      <c r="I9513" s="1">
        <v>2953</v>
      </c>
      <c r="J9513" s="1">
        <f>MONTH(BART_Rides[[#This Row],[Date]])</f>
        <v>1</v>
      </c>
      <c r="K9513" s="1">
        <f>WEEKDAY(BART_Rides[[#This Row],[Date]],2)</f>
        <v>5</v>
      </c>
      <c r="L9513" s="1" t="str">
        <f>LEFT(BART_Rides[[#This Row],[Lines]],1)</f>
        <v>Y</v>
      </c>
      <c r="M9513" s="1" t="str">
        <f>IF(BART_Rides[[#This Row],[FirstLetter]]="Y","Yes","No")</f>
        <v>Yes</v>
      </c>
      <c r="N9513" s="1" t="str">
        <f>IF(OR(BART_Rides[[#This Row],[Station Code]]="EM", BART_Rides[[#This Row],[Station Code]]="MT", BART_Rides[[#This Row],[Station Code]]="PL", BART_Rides[[#This Row],[Station Code]]="CC"), "Yes", "No")</f>
        <v>Yes</v>
      </c>
    </row>
    <row r="9514" spans="6:14">
      <c r="F9514" s="3">
        <v>44219</v>
      </c>
      <c r="G9514" s="1" t="s">
        <v>51</v>
      </c>
      <c r="H9514" s="1" t="s">
        <v>106</v>
      </c>
      <c r="I9514" s="1">
        <v>1098</v>
      </c>
      <c r="J9514" s="1">
        <f>MONTH(BART_Rides[[#This Row],[Date]])</f>
        <v>1</v>
      </c>
      <c r="K9514" s="1">
        <f>WEEKDAY(BART_Rides[[#This Row],[Date]],2)</f>
        <v>6</v>
      </c>
      <c r="L9514" s="1" t="str">
        <f>LEFT(BART_Rides[[#This Row],[Lines]],1)</f>
        <v>Y</v>
      </c>
      <c r="M9514" s="1" t="str">
        <f>IF(BART_Rides[[#This Row],[FirstLetter]]="Y","Yes","No")</f>
        <v>Yes</v>
      </c>
      <c r="N9514" s="1" t="str">
        <f>IF(OR(BART_Rides[[#This Row],[Station Code]]="EM", BART_Rides[[#This Row],[Station Code]]="MT", BART_Rides[[#This Row],[Station Code]]="PL", BART_Rides[[#This Row],[Station Code]]="CC"), "Yes", "No")</f>
        <v>Yes</v>
      </c>
    </row>
    <row r="9515" spans="6:14">
      <c r="F9515" s="3">
        <v>44220</v>
      </c>
      <c r="G9515" s="1" t="s">
        <v>51</v>
      </c>
      <c r="H9515" s="1" t="s">
        <v>106</v>
      </c>
      <c r="I9515" s="1">
        <v>584</v>
      </c>
      <c r="J9515" s="1">
        <f>MONTH(BART_Rides[[#This Row],[Date]])</f>
        <v>1</v>
      </c>
      <c r="K9515" s="1">
        <f>WEEKDAY(BART_Rides[[#This Row],[Date]],2)</f>
        <v>7</v>
      </c>
      <c r="L9515" s="1" t="str">
        <f>LEFT(BART_Rides[[#This Row],[Lines]],1)</f>
        <v>Y</v>
      </c>
      <c r="M9515" s="1" t="str">
        <f>IF(BART_Rides[[#This Row],[FirstLetter]]="Y","Yes","No")</f>
        <v>Yes</v>
      </c>
      <c r="N9515" s="1" t="str">
        <f>IF(OR(BART_Rides[[#This Row],[Station Code]]="EM", BART_Rides[[#This Row],[Station Code]]="MT", BART_Rides[[#This Row],[Station Code]]="PL", BART_Rides[[#This Row],[Station Code]]="CC"), "Yes", "No")</f>
        <v>Yes</v>
      </c>
    </row>
    <row r="9516" spans="6:14">
      <c r="F9516" s="3">
        <v>44221</v>
      </c>
      <c r="G9516" s="1" t="s">
        <v>51</v>
      </c>
      <c r="H9516" s="1" t="s">
        <v>106</v>
      </c>
      <c r="I9516" s="1">
        <v>2897</v>
      </c>
      <c r="J9516" s="1">
        <f>MONTH(BART_Rides[[#This Row],[Date]])</f>
        <v>1</v>
      </c>
      <c r="K9516" s="1">
        <f>WEEKDAY(BART_Rides[[#This Row],[Date]],2)</f>
        <v>1</v>
      </c>
      <c r="L9516" s="1" t="str">
        <f>LEFT(BART_Rides[[#This Row],[Lines]],1)</f>
        <v>Y</v>
      </c>
      <c r="M9516" s="1" t="str">
        <f>IF(BART_Rides[[#This Row],[FirstLetter]]="Y","Yes","No")</f>
        <v>Yes</v>
      </c>
      <c r="N9516" s="1" t="str">
        <f>IF(OR(BART_Rides[[#This Row],[Station Code]]="EM", BART_Rides[[#This Row],[Station Code]]="MT", BART_Rides[[#This Row],[Station Code]]="PL", BART_Rides[[#This Row],[Station Code]]="CC"), "Yes", "No")</f>
        <v>Yes</v>
      </c>
    </row>
    <row r="9517" spans="6:14">
      <c r="F9517" s="3">
        <v>44222</v>
      </c>
      <c r="G9517" s="1" t="s">
        <v>51</v>
      </c>
      <c r="H9517" s="1" t="s">
        <v>106</v>
      </c>
      <c r="I9517" s="1">
        <v>2994</v>
      </c>
      <c r="J9517" s="1">
        <f>MONTH(BART_Rides[[#This Row],[Date]])</f>
        <v>1</v>
      </c>
      <c r="K9517" s="1">
        <f>WEEKDAY(BART_Rides[[#This Row],[Date]],2)</f>
        <v>2</v>
      </c>
      <c r="L9517" s="1" t="str">
        <f>LEFT(BART_Rides[[#This Row],[Lines]],1)</f>
        <v>Y</v>
      </c>
      <c r="M9517" s="1" t="str">
        <f>IF(BART_Rides[[#This Row],[FirstLetter]]="Y","Yes","No")</f>
        <v>Yes</v>
      </c>
      <c r="N9517" s="1" t="str">
        <f>IF(OR(BART_Rides[[#This Row],[Station Code]]="EM", BART_Rides[[#This Row],[Station Code]]="MT", BART_Rides[[#This Row],[Station Code]]="PL", BART_Rides[[#This Row],[Station Code]]="CC"), "Yes", "No")</f>
        <v>Yes</v>
      </c>
    </row>
    <row r="9518" spans="6:14">
      <c r="F9518" s="3">
        <v>44223</v>
      </c>
      <c r="G9518" s="1" t="s">
        <v>51</v>
      </c>
      <c r="H9518" s="1" t="s">
        <v>106</v>
      </c>
      <c r="I9518" s="1">
        <v>2951</v>
      </c>
      <c r="J9518" s="1">
        <f>MONTH(BART_Rides[[#This Row],[Date]])</f>
        <v>1</v>
      </c>
      <c r="K9518" s="1">
        <f>WEEKDAY(BART_Rides[[#This Row],[Date]],2)</f>
        <v>3</v>
      </c>
      <c r="L9518" s="1" t="str">
        <f>LEFT(BART_Rides[[#This Row],[Lines]],1)</f>
        <v>Y</v>
      </c>
      <c r="M9518" s="1" t="str">
        <f>IF(BART_Rides[[#This Row],[FirstLetter]]="Y","Yes","No")</f>
        <v>Yes</v>
      </c>
      <c r="N9518" s="1" t="str">
        <f>IF(OR(BART_Rides[[#This Row],[Station Code]]="EM", BART_Rides[[#This Row],[Station Code]]="MT", BART_Rides[[#This Row],[Station Code]]="PL", BART_Rides[[#This Row],[Station Code]]="CC"), "Yes", "No")</f>
        <v>Yes</v>
      </c>
    </row>
    <row r="9519" spans="6:14">
      <c r="F9519" s="3">
        <v>44224</v>
      </c>
      <c r="G9519" s="1" t="s">
        <v>51</v>
      </c>
      <c r="H9519" s="1" t="s">
        <v>106</v>
      </c>
      <c r="I9519" s="1">
        <v>2991</v>
      </c>
      <c r="J9519" s="1">
        <f>MONTH(BART_Rides[[#This Row],[Date]])</f>
        <v>1</v>
      </c>
      <c r="K9519" s="1">
        <f>WEEKDAY(BART_Rides[[#This Row],[Date]],2)</f>
        <v>4</v>
      </c>
      <c r="L9519" s="1" t="str">
        <f>LEFT(BART_Rides[[#This Row],[Lines]],1)</f>
        <v>Y</v>
      </c>
      <c r="M9519" s="1" t="str">
        <f>IF(BART_Rides[[#This Row],[FirstLetter]]="Y","Yes","No")</f>
        <v>Yes</v>
      </c>
      <c r="N9519" s="1" t="str">
        <f>IF(OR(BART_Rides[[#This Row],[Station Code]]="EM", BART_Rides[[#This Row],[Station Code]]="MT", BART_Rides[[#This Row],[Station Code]]="PL", BART_Rides[[#This Row],[Station Code]]="CC"), "Yes", "No")</f>
        <v>Yes</v>
      </c>
    </row>
    <row r="9520" spans="6:14">
      <c r="F9520" s="3">
        <v>44225</v>
      </c>
      <c r="G9520" s="1" t="s">
        <v>51</v>
      </c>
      <c r="H9520" s="1" t="s">
        <v>106</v>
      </c>
      <c r="I9520" s="1">
        <v>3152</v>
      </c>
      <c r="J9520" s="1">
        <f>MONTH(BART_Rides[[#This Row],[Date]])</f>
        <v>1</v>
      </c>
      <c r="K9520" s="1">
        <f>WEEKDAY(BART_Rides[[#This Row],[Date]],2)</f>
        <v>5</v>
      </c>
      <c r="L9520" s="1" t="str">
        <f>LEFT(BART_Rides[[#This Row],[Lines]],1)</f>
        <v>Y</v>
      </c>
      <c r="M9520" s="1" t="str">
        <f>IF(BART_Rides[[#This Row],[FirstLetter]]="Y","Yes","No")</f>
        <v>Yes</v>
      </c>
      <c r="N9520" s="1" t="str">
        <f>IF(OR(BART_Rides[[#This Row],[Station Code]]="EM", BART_Rides[[#This Row],[Station Code]]="MT", BART_Rides[[#This Row],[Station Code]]="PL", BART_Rides[[#This Row],[Station Code]]="CC"), "Yes", "No")</f>
        <v>Yes</v>
      </c>
    </row>
    <row r="9521" spans="6:14">
      <c r="F9521" s="3">
        <v>44226</v>
      </c>
      <c r="G9521" s="1" t="s">
        <v>51</v>
      </c>
      <c r="H9521" s="1" t="s">
        <v>106</v>
      </c>
      <c r="I9521" s="1">
        <v>1188</v>
      </c>
      <c r="J9521" s="1">
        <f>MONTH(BART_Rides[[#This Row],[Date]])</f>
        <v>1</v>
      </c>
      <c r="K9521" s="1">
        <f>WEEKDAY(BART_Rides[[#This Row],[Date]],2)</f>
        <v>6</v>
      </c>
      <c r="L9521" s="1" t="str">
        <f>LEFT(BART_Rides[[#This Row],[Lines]],1)</f>
        <v>Y</v>
      </c>
      <c r="M9521" s="1" t="str">
        <f>IF(BART_Rides[[#This Row],[FirstLetter]]="Y","Yes","No")</f>
        <v>Yes</v>
      </c>
      <c r="N9521" s="1" t="str">
        <f>IF(OR(BART_Rides[[#This Row],[Station Code]]="EM", BART_Rides[[#This Row],[Station Code]]="MT", BART_Rides[[#This Row],[Station Code]]="PL", BART_Rides[[#This Row],[Station Code]]="CC"), "Yes", "No")</f>
        <v>Yes</v>
      </c>
    </row>
    <row r="9522" spans="6:14">
      <c r="F9522" s="3">
        <v>44227</v>
      </c>
      <c r="G9522" s="1" t="s">
        <v>51</v>
      </c>
      <c r="H9522" s="1" t="s">
        <v>106</v>
      </c>
      <c r="I9522" s="1">
        <v>752</v>
      </c>
      <c r="J9522" s="1">
        <f>MONTH(BART_Rides[[#This Row],[Date]])</f>
        <v>1</v>
      </c>
      <c r="K9522" s="1">
        <f>WEEKDAY(BART_Rides[[#This Row],[Date]],2)</f>
        <v>7</v>
      </c>
      <c r="L9522" s="1" t="str">
        <f>LEFT(BART_Rides[[#This Row],[Lines]],1)</f>
        <v>Y</v>
      </c>
      <c r="M9522" s="1" t="str">
        <f>IF(BART_Rides[[#This Row],[FirstLetter]]="Y","Yes","No")</f>
        <v>Yes</v>
      </c>
      <c r="N9522" s="1" t="str">
        <f>IF(OR(BART_Rides[[#This Row],[Station Code]]="EM", BART_Rides[[#This Row],[Station Code]]="MT", BART_Rides[[#This Row],[Station Code]]="PL", BART_Rides[[#This Row],[Station Code]]="CC"), "Yes", "No")</f>
        <v>Yes</v>
      </c>
    </row>
    <row r="9523" spans="6:14">
      <c r="F9523" s="3">
        <v>44228</v>
      </c>
      <c r="G9523" s="1" t="s">
        <v>51</v>
      </c>
      <c r="H9523" s="1" t="s">
        <v>106</v>
      </c>
      <c r="I9523" s="1">
        <v>3088</v>
      </c>
      <c r="J9523" s="1">
        <f>MONTH(BART_Rides[[#This Row],[Date]])</f>
        <v>2</v>
      </c>
      <c r="K9523" s="1">
        <f>WEEKDAY(BART_Rides[[#This Row],[Date]],2)</f>
        <v>1</v>
      </c>
      <c r="L9523" s="1" t="str">
        <f>LEFT(BART_Rides[[#This Row],[Lines]],1)</f>
        <v>Y</v>
      </c>
      <c r="M9523" s="1" t="str">
        <f>IF(BART_Rides[[#This Row],[FirstLetter]]="Y","Yes","No")</f>
        <v>Yes</v>
      </c>
      <c r="N9523" s="1" t="str">
        <f>IF(OR(BART_Rides[[#This Row],[Station Code]]="EM", BART_Rides[[#This Row],[Station Code]]="MT", BART_Rides[[#This Row],[Station Code]]="PL", BART_Rides[[#This Row],[Station Code]]="CC"), "Yes", "No")</f>
        <v>Yes</v>
      </c>
    </row>
    <row r="9524" spans="6:14">
      <c r="F9524" s="3">
        <v>44229</v>
      </c>
      <c r="G9524" s="1" t="s">
        <v>51</v>
      </c>
      <c r="H9524" s="1" t="s">
        <v>106</v>
      </c>
      <c r="I9524" s="1">
        <v>3267</v>
      </c>
      <c r="J9524" s="1">
        <f>MONTH(BART_Rides[[#This Row],[Date]])</f>
        <v>2</v>
      </c>
      <c r="K9524" s="1">
        <f>WEEKDAY(BART_Rides[[#This Row],[Date]],2)</f>
        <v>2</v>
      </c>
      <c r="L9524" s="1" t="str">
        <f>LEFT(BART_Rides[[#This Row],[Lines]],1)</f>
        <v>Y</v>
      </c>
      <c r="M9524" s="1" t="str">
        <f>IF(BART_Rides[[#This Row],[FirstLetter]]="Y","Yes","No")</f>
        <v>Yes</v>
      </c>
      <c r="N9524" s="1" t="str">
        <f>IF(OR(BART_Rides[[#This Row],[Station Code]]="EM", BART_Rides[[#This Row],[Station Code]]="MT", BART_Rides[[#This Row],[Station Code]]="PL", BART_Rides[[#This Row],[Station Code]]="CC"), "Yes", "No")</f>
        <v>Yes</v>
      </c>
    </row>
    <row r="9525" spans="6:14">
      <c r="F9525" s="3">
        <v>44230</v>
      </c>
      <c r="G9525" s="1" t="s">
        <v>51</v>
      </c>
      <c r="H9525" s="1" t="s">
        <v>106</v>
      </c>
      <c r="I9525" s="1">
        <v>3343</v>
      </c>
      <c r="J9525" s="1">
        <f>MONTH(BART_Rides[[#This Row],[Date]])</f>
        <v>2</v>
      </c>
      <c r="K9525" s="1">
        <f>WEEKDAY(BART_Rides[[#This Row],[Date]],2)</f>
        <v>3</v>
      </c>
      <c r="L9525" s="1" t="str">
        <f>LEFT(BART_Rides[[#This Row],[Lines]],1)</f>
        <v>Y</v>
      </c>
      <c r="M9525" s="1" t="str">
        <f>IF(BART_Rides[[#This Row],[FirstLetter]]="Y","Yes","No")</f>
        <v>Yes</v>
      </c>
      <c r="N9525" s="1" t="str">
        <f>IF(OR(BART_Rides[[#This Row],[Station Code]]="EM", BART_Rides[[#This Row],[Station Code]]="MT", BART_Rides[[#This Row],[Station Code]]="PL", BART_Rides[[#This Row],[Station Code]]="CC"), "Yes", "No")</f>
        <v>Yes</v>
      </c>
    </row>
    <row r="9526" spans="6:14">
      <c r="F9526" s="3">
        <v>44231</v>
      </c>
      <c r="G9526" s="1" t="s">
        <v>51</v>
      </c>
      <c r="H9526" s="1" t="s">
        <v>106</v>
      </c>
      <c r="I9526" s="1">
        <v>3301</v>
      </c>
      <c r="J9526" s="1">
        <f>MONTH(BART_Rides[[#This Row],[Date]])</f>
        <v>2</v>
      </c>
      <c r="K9526" s="1">
        <f>WEEKDAY(BART_Rides[[#This Row],[Date]],2)</f>
        <v>4</v>
      </c>
      <c r="L9526" s="1" t="str">
        <f>LEFT(BART_Rides[[#This Row],[Lines]],1)</f>
        <v>Y</v>
      </c>
      <c r="M9526" s="1" t="str">
        <f>IF(BART_Rides[[#This Row],[FirstLetter]]="Y","Yes","No")</f>
        <v>Yes</v>
      </c>
      <c r="N9526" s="1" t="str">
        <f>IF(OR(BART_Rides[[#This Row],[Station Code]]="EM", BART_Rides[[#This Row],[Station Code]]="MT", BART_Rides[[#This Row],[Station Code]]="PL", BART_Rides[[#This Row],[Station Code]]="CC"), "Yes", "No")</f>
        <v>Yes</v>
      </c>
    </row>
    <row r="9527" spans="6:14">
      <c r="F9527" s="3">
        <v>44232</v>
      </c>
      <c r="G9527" s="1" t="s">
        <v>51</v>
      </c>
      <c r="H9527" s="1" t="s">
        <v>106</v>
      </c>
      <c r="I9527" s="1">
        <v>3235</v>
      </c>
      <c r="J9527" s="1">
        <f>MONTH(BART_Rides[[#This Row],[Date]])</f>
        <v>2</v>
      </c>
      <c r="K9527" s="1">
        <f>WEEKDAY(BART_Rides[[#This Row],[Date]],2)</f>
        <v>5</v>
      </c>
      <c r="L9527" s="1" t="str">
        <f>LEFT(BART_Rides[[#This Row],[Lines]],1)</f>
        <v>Y</v>
      </c>
      <c r="M9527" s="1" t="str">
        <f>IF(BART_Rides[[#This Row],[FirstLetter]]="Y","Yes","No")</f>
        <v>Yes</v>
      </c>
      <c r="N9527" s="1" t="str">
        <f>IF(OR(BART_Rides[[#This Row],[Station Code]]="EM", BART_Rides[[#This Row],[Station Code]]="MT", BART_Rides[[#This Row],[Station Code]]="PL", BART_Rides[[#This Row],[Station Code]]="CC"), "Yes", "No")</f>
        <v>Yes</v>
      </c>
    </row>
    <row r="9528" spans="6:14">
      <c r="F9528" s="3">
        <v>44233</v>
      </c>
      <c r="G9528" s="1" t="s">
        <v>51</v>
      </c>
      <c r="H9528" s="1" t="s">
        <v>106</v>
      </c>
      <c r="I9528" s="1">
        <v>1362</v>
      </c>
      <c r="J9528" s="1">
        <f>MONTH(BART_Rides[[#This Row],[Date]])</f>
        <v>2</v>
      </c>
      <c r="K9528" s="1">
        <f>WEEKDAY(BART_Rides[[#This Row],[Date]],2)</f>
        <v>6</v>
      </c>
      <c r="L9528" s="1" t="str">
        <f>LEFT(BART_Rides[[#This Row],[Lines]],1)</f>
        <v>Y</v>
      </c>
      <c r="M9528" s="1" t="str">
        <f>IF(BART_Rides[[#This Row],[FirstLetter]]="Y","Yes","No")</f>
        <v>Yes</v>
      </c>
      <c r="N9528" s="1" t="str">
        <f>IF(OR(BART_Rides[[#This Row],[Station Code]]="EM", BART_Rides[[#This Row],[Station Code]]="MT", BART_Rides[[#This Row],[Station Code]]="PL", BART_Rides[[#This Row],[Station Code]]="CC"), "Yes", "No")</f>
        <v>Yes</v>
      </c>
    </row>
    <row r="9529" spans="6:14">
      <c r="F9529" s="3">
        <v>44234</v>
      </c>
      <c r="G9529" s="1" t="s">
        <v>51</v>
      </c>
      <c r="H9529" s="1" t="s">
        <v>106</v>
      </c>
      <c r="I9529" s="1">
        <v>781</v>
      </c>
      <c r="J9529" s="1">
        <f>MONTH(BART_Rides[[#This Row],[Date]])</f>
        <v>2</v>
      </c>
      <c r="K9529" s="1">
        <f>WEEKDAY(BART_Rides[[#This Row],[Date]],2)</f>
        <v>7</v>
      </c>
      <c r="L9529" s="1" t="str">
        <f>LEFT(BART_Rides[[#This Row],[Lines]],1)</f>
        <v>Y</v>
      </c>
      <c r="M9529" s="1" t="str">
        <f>IF(BART_Rides[[#This Row],[FirstLetter]]="Y","Yes","No")</f>
        <v>Yes</v>
      </c>
      <c r="N9529" s="1" t="str">
        <f>IF(OR(BART_Rides[[#This Row],[Station Code]]="EM", BART_Rides[[#This Row],[Station Code]]="MT", BART_Rides[[#This Row],[Station Code]]="PL", BART_Rides[[#This Row],[Station Code]]="CC"), "Yes", "No")</f>
        <v>Yes</v>
      </c>
    </row>
    <row r="9530" spans="6:14">
      <c r="F9530" s="3">
        <v>44235</v>
      </c>
      <c r="G9530" s="1" t="s">
        <v>51</v>
      </c>
      <c r="H9530" s="1" t="s">
        <v>106</v>
      </c>
      <c r="I9530" s="1">
        <v>3204</v>
      </c>
      <c r="J9530" s="1">
        <f>MONTH(BART_Rides[[#This Row],[Date]])</f>
        <v>2</v>
      </c>
      <c r="K9530" s="1">
        <f>WEEKDAY(BART_Rides[[#This Row],[Date]],2)</f>
        <v>1</v>
      </c>
      <c r="L9530" s="1" t="str">
        <f>LEFT(BART_Rides[[#This Row],[Lines]],1)</f>
        <v>Y</v>
      </c>
      <c r="M9530" s="1" t="str">
        <f>IF(BART_Rides[[#This Row],[FirstLetter]]="Y","Yes","No")</f>
        <v>Yes</v>
      </c>
      <c r="N9530" s="1" t="str">
        <f>IF(OR(BART_Rides[[#This Row],[Station Code]]="EM", BART_Rides[[#This Row],[Station Code]]="MT", BART_Rides[[#This Row],[Station Code]]="PL", BART_Rides[[#This Row],[Station Code]]="CC"), "Yes", "No")</f>
        <v>Yes</v>
      </c>
    </row>
    <row r="9531" spans="6:14">
      <c r="F9531" s="3">
        <v>44236</v>
      </c>
      <c r="G9531" s="1" t="s">
        <v>51</v>
      </c>
      <c r="H9531" s="1" t="s">
        <v>106</v>
      </c>
      <c r="I9531" s="1">
        <v>3472</v>
      </c>
      <c r="J9531" s="1">
        <f>MONTH(BART_Rides[[#This Row],[Date]])</f>
        <v>2</v>
      </c>
      <c r="K9531" s="1">
        <f>WEEKDAY(BART_Rides[[#This Row],[Date]],2)</f>
        <v>2</v>
      </c>
      <c r="L9531" s="1" t="str">
        <f>LEFT(BART_Rides[[#This Row],[Lines]],1)</f>
        <v>Y</v>
      </c>
      <c r="M9531" s="1" t="str">
        <f>IF(BART_Rides[[#This Row],[FirstLetter]]="Y","Yes","No")</f>
        <v>Yes</v>
      </c>
      <c r="N9531" s="1" t="str">
        <f>IF(OR(BART_Rides[[#This Row],[Station Code]]="EM", BART_Rides[[#This Row],[Station Code]]="MT", BART_Rides[[#This Row],[Station Code]]="PL", BART_Rides[[#This Row],[Station Code]]="CC"), "Yes", "No")</f>
        <v>Yes</v>
      </c>
    </row>
    <row r="9532" spans="6:14">
      <c r="F9532" s="3">
        <v>44237</v>
      </c>
      <c r="G9532" s="1" t="s">
        <v>51</v>
      </c>
      <c r="H9532" s="1" t="s">
        <v>106</v>
      </c>
      <c r="I9532" s="1">
        <v>3494</v>
      </c>
      <c r="J9532" s="1">
        <f>MONTH(BART_Rides[[#This Row],[Date]])</f>
        <v>2</v>
      </c>
      <c r="K9532" s="1">
        <f>WEEKDAY(BART_Rides[[#This Row],[Date]],2)</f>
        <v>3</v>
      </c>
      <c r="L9532" s="1" t="str">
        <f>LEFT(BART_Rides[[#This Row],[Lines]],1)</f>
        <v>Y</v>
      </c>
      <c r="M9532" s="1" t="str">
        <f>IF(BART_Rides[[#This Row],[FirstLetter]]="Y","Yes","No")</f>
        <v>Yes</v>
      </c>
      <c r="N9532" s="1" t="str">
        <f>IF(OR(BART_Rides[[#This Row],[Station Code]]="EM", BART_Rides[[#This Row],[Station Code]]="MT", BART_Rides[[#This Row],[Station Code]]="PL", BART_Rides[[#This Row],[Station Code]]="CC"), "Yes", "No")</f>
        <v>Yes</v>
      </c>
    </row>
    <row r="9533" spans="6:14">
      <c r="F9533" s="3">
        <v>44238</v>
      </c>
      <c r="G9533" s="1" t="s">
        <v>51</v>
      </c>
      <c r="H9533" s="1" t="s">
        <v>106</v>
      </c>
      <c r="I9533" s="1">
        <v>3308</v>
      </c>
      <c r="J9533" s="1">
        <f>MONTH(BART_Rides[[#This Row],[Date]])</f>
        <v>2</v>
      </c>
      <c r="K9533" s="1">
        <f>WEEKDAY(BART_Rides[[#This Row],[Date]],2)</f>
        <v>4</v>
      </c>
      <c r="L9533" s="1" t="str">
        <f>LEFT(BART_Rides[[#This Row],[Lines]],1)</f>
        <v>Y</v>
      </c>
      <c r="M9533" s="1" t="str">
        <f>IF(BART_Rides[[#This Row],[FirstLetter]]="Y","Yes","No")</f>
        <v>Yes</v>
      </c>
      <c r="N9533" s="1" t="str">
        <f>IF(OR(BART_Rides[[#This Row],[Station Code]]="EM", BART_Rides[[#This Row],[Station Code]]="MT", BART_Rides[[#This Row],[Station Code]]="PL", BART_Rides[[#This Row],[Station Code]]="CC"), "Yes", "No")</f>
        <v>Yes</v>
      </c>
    </row>
    <row r="9534" spans="6:14">
      <c r="F9534" s="3">
        <v>44239</v>
      </c>
      <c r="G9534" s="1" t="s">
        <v>51</v>
      </c>
      <c r="H9534" s="1" t="s">
        <v>106</v>
      </c>
      <c r="I9534" s="1">
        <v>3180</v>
      </c>
      <c r="J9534" s="1">
        <f>MONTH(BART_Rides[[#This Row],[Date]])</f>
        <v>2</v>
      </c>
      <c r="K9534" s="1">
        <f>WEEKDAY(BART_Rides[[#This Row],[Date]],2)</f>
        <v>5</v>
      </c>
      <c r="L9534" s="1" t="str">
        <f>LEFT(BART_Rides[[#This Row],[Lines]],1)</f>
        <v>Y</v>
      </c>
      <c r="M9534" s="1" t="str">
        <f>IF(BART_Rides[[#This Row],[FirstLetter]]="Y","Yes","No")</f>
        <v>Yes</v>
      </c>
      <c r="N9534" s="1" t="str">
        <f>IF(OR(BART_Rides[[#This Row],[Station Code]]="EM", BART_Rides[[#This Row],[Station Code]]="MT", BART_Rides[[#This Row],[Station Code]]="PL", BART_Rides[[#This Row],[Station Code]]="CC"), "Yes", "No")</f>
        <v>Yes</v>
      </c>
    </row>
    <row r="9535" spans="6:14">
      <c r="F9535" s="3">
        <v>44240</v>
      </c>
      <c r="G9535" s="1" t="s">
        <v>51</v>
      </c>
      <c r="H9535" s="1" t="s">
        <v>106</v>
      </c>
      <c r="I9535" s="1">
        <v>1259</v>
      </c>
      <c r="J9535" s="1">
        <f>MONTH(BART_Rides[[#This Row],[Date]])</f>
        <v>2</v>
      </c>
      <c r="K9535" s="1">
        <f>WEEKDAY(BART_Rides[[#This Row],[Date]],2)</f>
        <v>6</v>
      </c>
      <c r="L9535" s="1" t="str">
        <f>LEFT(BART_Rides[[#This Row],[Lines]],1)</f>
        <v>Y</v>
      </c>
      <c r="M9535" s="1" t="str">
        <f>IF(BART_Rides[[#This Row],[FirstLetter]]="Y","Yes","No")</f>
        <v>Yes</v>
      </c>
      <c r="N9535" s="1" t="str">
        <f>IF(OR(BART_Rides[[#This Row],[Station Code]]="EM", BART_Rides[[#This Row],[Station Code]]="MT", BART_Rides[[#This Row],[Station Code]]="PL", BART_Rides[[#This Row],[Station Code]]="CC"), "Yes", "No")</f>
        <v>Yes</v>
      </c>
    </row>
    <row r="9536" spans="6:14">
      <c r="F9536" s="3">
        <v>44241</v>
      </c>
      <c r="G9536" s="1" t="s">
        <v>51</v>
      </c>
      <c r="H9536" s="1" t="s">
        <v>106</v>
      </c>
      <c r="I9536" s="1">
        <v>959</v>
      </c>
      <c r="J9536" s="1">
        <f>MONTH(BART_Rides[[#This Row],[Date]])</f>
        <v>2</v>
      </c>
      <c r="K9536" s="1">
        <f>WEEKDAY(BART_Rides[[#This Row],[Date]],2)</f>
        <v>7</v>
      </c>
      <c r="L9536" s="1" t="str">
        <f>LEFT(BART_Rides[[#This Row],[Lines]],1)</f>
        <v>Y</v>
      </c>
      <c r="M9536" s="1" t="str">
        <f>IF(BART_Rides[[#This Row],[FirstLetter]]="Y","Yes","No")</f>
        <v>Yes</v>
      </c>
      <c r="N9536" s="1" t="str">
        <f>IF(OR(BART_Rides[[#This Row],[Station Code]]="EM", BART_Rides[[#This Row],[Station Code]]="MT", BART_Rides[[#This Row],[Station Code]]="PL", BART_Rides[[#This Row],[Station Code]]="CC"), "Yes", "No")</f>
        <v>Yes</v>
      </c>
    </row>
    <row r="9537" spans="6:14">
      <c r="F9537" s="3">
        <v>44242</v>
      </c>
      <c r="G9537" s="1" t="s">
        <v>51</v>
      </c>
      <c r="H9537" s="1" t="s">
        <v>106</v>
      </c>
      <c r="I9537" s="1">
        <v>1307</v>
      </c>
      <c r="J9537" s="1">
        <f>MONTH(BART_Rides[[#This Row],[Date]])</f>
        <v>2</v>
      </c>
      <c r="K9537" s="1">
        <f>WEEKDAY(BART_Rides[[#This Row],[Date]],2)</f>
        <v>1</v>
      </c>
      <c r="L9537" s="1" t="str">
        <f>LEFT(BART_Rides[[#This Row],[Lines]],1)</f>
        <v>Y</v>
      </c>
      <c r="M9537" s="1" t="str">
        <f>IF(BART_Rides[[#This Row],[FirstLetter]]="Y","Yes","No")</f>
        <v>Yes</v>
      </c>
      <c r="N9537" s="1" t="str">
        <f>IF(OR(BART_Rides[[#This Row],[Station Code]]="EM", BART_Rides[[#This Row],[Station Code]]="MT", BART_Rides[[#This Row],[Station Code]]="PL", BART_Rides[[#This Row],[Station Code]]="CC"), "Yes", "No")</f>
        <v>Yes</v>
      </c>
    </row>
    <row r="9538" spans="6:14">
      <c r="F9538" s="3">
        <v>44243</v>
      </c>
      <c r="G9538" s="1" t="s">
        <v>51</v>
      </c>
      <c r="H9538" s="1" t="s">
        <v>106</v>
      </c>
      <c r="I9538" s="1">
        <v>3323</v>
      </c>
      <c r="J9538" s="1">
        <f>MONTH(BART_Rides[[#This Row],[Date]])</f>
        <v>2</v>
      </c>
      <c r="K9538" s="1">
        <f>WEEKDAY(BART_Rides[[#This Row],[Date]],2)</f>
        <v>2</v>
      </c>
      <c r="L9538" s="1" t="str">
        <f>LEFT(BART_Rides[[#This Row],[Lines]],1)</f>
        <v>Y</v>
      </c>
      <c r="M9538" s="1" t="str">
        <f>IF(BART_Rides[[#This Row],[FirstLetter]]="Y","Yes","No")</f>
        <v>Yes</v>
      </c>
      <c r="N9538" s="1" t="str">
        <f>IF(OR(BART_Rides[[#This Row],[Station Code]]="EM", BART_Rides[[#This Row],[Station Code]]="MT", BART_Rides[[#This Row],[Station Code]]="PL", BART_Rides[[#This Row],[Station Code]]="CC"), "Yes", "No")</f>
        <v>Yes</v>
      </c>
    </row>
    <row r="9539" spans="6:14">
      <c r="F9539" s="3">
        <v>44244</v>
      </c>
      <c r="G9539" s="1" t="s">
        <v>51</v>
      </c>
      <c r="H9539" s="1" t="s">
        <v>106</v>
      </c>
      <c r="I9539" s="1">
        <v>3302</v>
      </c>
      <c r="J9539" s="1">
        <f>MONTH(BART_Rides[[#This Row],[Date]])</f>
        <v>2</v>
      </c>
      <c r="K9539" s="1">
        <f>WEEKDAY(BART_Rides[[#This Row],[Date]],2)</f>
        <v>3</v>
      </c>
      <c r="L9539" s="1" t="str">
        <f>LEFT(BART_Rides[[#This Row],[Lines]],1)</f>
        <v>Y</v>
      </c>
      <c r="M9539" s="1" t="str">
        <f>IF(BART_Rides[[#This Row],[FirstLetter]]="Y","Yes","No")</f>
        <v>Yes</v>
      </c>
      <c r="N9539" s="1" t="str">
        <f>IF(OR(BART_Rides[[#This Row],[Station Code]]="EM", BART_Rides[[#This Row],[Station Code]]="MT", BART_Rides[[#This Row],[Station Code]]="PL", BART_Rides[[#This Row],[Station Code]]="CC"), "Yes", "No")</f>
        <v>Yes</v>
      </c>
    </row>
    <row r="9540" spans="6:14">
      <c r="F9540" s="3">
        <v>44245</v>
      </c>
      <c r="G9540" s="1" t="s">
        <v>51</v>
      </c>
      <c r="H9540" s="1" t="s">
        <v>106</v>
      </c>
      <c r="I9540" s="1">
        <v>3314</v>
      </c>
      <c r="J9540" s="1">
        <f>MONTH(BART_Rides[[#This Row],[Date]])</f>
        <v>2</v>
      </c>
      <c r="K9540" s="1">
        <f>WEEKDAY(BART_Rides[[#This Row],[Date]],2)</f>
        <v>4</v>
      </c>
      <c r="L9540" s="1" t="str">
        <f>LEFT(BART_Rides[[#This Row],[Lines]],1)</f>
        <v>Y</v>
      </c>
      <c r="M9540" s="1" t="str">
        <f>IF(BART_Rides[[#This Row],[FirstLetter]]="Y","Yes","No")</f>
        <v>Yes</v>
      </c>
      <c r="N9540" s="1" t="str">
        <f>IF(OR(BART_Rides[[#This Row],[Station Code]]="EM", BART_Rides[[#This Row],[Station Code]]="MT", BART_Rides[[#This Row],[Station Code]]="PL", BART_Rides[[#This Row],[Station Code]]="CC"), "Yes", "No")</f>
        <v>Yes</v>
      </c>
    </row>
    <row r="9541" spans="6:14">
      <c r="F9541" s="3">
        <v>44246</v>
      </c>
      <c r="G9541" s="1" t="s">
        <v>51</v>
      </c>
      <c r="H9541" s="1" t="s">
        <v>106</v>
      </c>
      <c r="I9541" s="1">
        <v>3190</v>
      </c>
      <c r="J9541" s="1">
        <f>MONTH(BART_Rides[[#This Row],[Date]])</f>
        <v>2</v>
      </c>
      <c r="K9541" s="1">
        <f>WEEKDAY(BART_Rides[[#This Row],[Date]],2)</f>
        <v>5</v>
      </c>
      <c r="L9541" s="1" t="str">
        <f>LEFT(BART_Rides[[#This Row],[Lines]],1)</f>
        <v>Y</v>
      </c>
      <c r="M9541" s="1" t="str">
        <f>IF(BART_Rides[[#This Row],[FirstLetter]]="Y","Yes","No")</f>
        <v>Yes</v>
      </c>
      <c r="N9541" s="1" t="str">
        <f>IF(OR(BART_Rides[[#This Row],[Station Code]]="EM", BART_Rides[[#This Row],[Station Code]]="MT", BART_Rides[[#This Row],[Station Code]]="PL", BART_Rides[[#This Row],[Station Code]]="CC"), "Yes", "No")</f>
        <v>Yes</v>
      </c>
    </row>
    <row r="9542" spans="6:14">
      <c r="F9542" s="3">
        <v>44247</v>
      </c>
      <c r="G9542" s="1" t="s">
        <v>51</v>
      </c>
      <c r="H9542" s="1" t="s">
        <v>106</v>
      </c>
      <c r="I9542" s="1">
        <v>1385</v>
      </c>
      <c r="J9542" s="1">
        <f>MONTH(BART_Rides[[#This Row],[Date]])</f>
        <v>2</v>
      </c>
      <c r="K9542" s="1">
        <f>WEEKDAY(BART_Rides[[#This Row],[Date]],2)</f>
        <v>6</v>
      </c>
      <c r="L9542" s="1" t="str">
        <f>LEFT(BART_Rides[[#This Row],[Lines]],1)</f>
        <v>Y</v>
      </c>
      <c r="M9542" s="1" t="str">
        <f>IF(BART_Rides[[#This Row],[FirstLetter]]="Y","Yes","No")</f>
        <v>Yes</v>
      </c>
      <c r="N9542" s="1" t="str">
        <f>IF(OR(BART_Rides[[#This Row],[Station Code]]="EM", BART_Rides[[#This Row],[Station Code]]="MT", BART_Rides[[#This Row],[Station Code]]="PL", BART_Rides[[#This Row],[Station Code]]="CC"), "Yes", "No")</f>
        <v>Yes</v>
      </c>
    </row>
    <row r="9543" spans="6:14">
      <c r="F9543" s="3">
        <v>44248</v>
      </c>
      <c r="G9543" s="1" t="s">
        <v>51</v>
      </c>
      <c r="H9543" s="1" t="s">
        <v>106</v>
      </c>
      <c r="I9543" s="1">
        <v>850</v>
      </c>
      <c r="J9543" s="1">
        <f>MONTH(BART_Rides[[#This Row],[Date]])</f>
        <v>2</v>
      </c>
      <c r="K9543" s="1">
        <f>WEEKDAY(BART_Rides[[#This Row],[Date]],2)</f>
        <v>7</v>
      </c>
      <c r="L9543" s="1" t="str">
        <f>LEFT(BART_Rides[[#This Row],[Lines]],1)</f>
        <v>Y</v>
      </c>
      <c r="M9543" s="1" t="str">
        <f>IF(BART_Rides[[#This Row],[FirstLetter]]="Y","Yes","No")</f>
        <v>Yes</v>
      </c>
      <c r="N9543" s="1" t="str">
        <f>IF(OR(BART_Rides[[#This Row],[Station Code]]="EM", BART_Rides[[#This Row],[Station Code]]="MT", BART_Rides[[#This Row],[Station Code]]="PL", BART_Rides[[#This Row],[Station Code]]="CC"), "Yes", "No")</f>
        <v>Yes</v>
      </c>
    </row>
    <row r="9544" spans="6:14">
      <c r="F9544" s="3">
        <v>44249</v>
      </c>
      <c r="G9544" s="1" t="s">
        <v>51</v>
      </c>
      <c r="H9544" s="1" t="s">
        <v>106</v>
      </c>
      <c r="I9544" s="1">
        <v>3233</v>
      </c>
      <c r="J9544" s="1">
        <f>MONTH(BART_Rides[[#This Row],[Date]])</f>
        <v>2</v>
      </c>
      <c r="K9544" s="1">
        <f>WEEKDAY(BART_Rides[[#This Row],[Date]],2)</f>
        <v>1</v>
      </c>
      <c r="L9544" s="1" t="str">
        <f>LEFT(BART_Rides[[#This Row],[Lines]],1)</f>
        <v>Y</v>
      </c>
      <c r="M9544" s="1" t="str">
        <f>IF(BART_Rides[[#This Row],[FirstLetter]]="Y","Yes","No")</f>
        <v>Yes</v>
      </c>
      <c r="N9544" s="1" t="str">
        <f>IF(OR(BART_Rides[[#This Row],[Station Code]]="EM", BART_Rides[[#This Row],[Station Code]]="MT", BART_Rides[[#This Row],[Station Code]]="PL", BART_Rides[[#This Row],[Station Code]]="CC"), "Yes", "No")</f>
        <v>Yes</v>
      </c>
    </row>
    <row r="9545" spans="6:14">
      <c r="F9545" s="3">
        <v>44250</v>
      </c>
      <c r="G9545" s="1" t="s">
        <v>51</v>
      </c>
      <c r="H9545" s="1" t="s">
        <v>106</v>
      </c>
      <c r="I9545" s="1">
        <v>3372</v>
      </c>
      <c r="J9545" s="1">
        <f>MONTH(BART_Rides[[#This Row],[Date]])</f>
        <v>2</v>
      </c>
      <c r="K9545" s="1">
        <f>WEEKDAY(BART_Rides[[#This Row],[Date]],2)</f>
        <v>2</v>
      </c>
      <c r="L9545" s="1" t="str">
        <f>LEFT(BART_Rides[[#This Row],[Lines]],1)</f>
        <v>Y</v>
      </c>
      <c r="M9545" s="1" t="str">
        <f>IF(BART_Rides[[#This Row],[FirstLetter]]="Y","Yes","No")</f>
        <v>Yes</v>
      </c>
      <c r="N9545" s="1" t="str">
        <f>IF(OR(BART_Rides[[#This Row],[Station Code]]="EM", BART_Rides[[#This Row],[Station Code]]="MT", BART_Rides[[#This Row],[Station Code]]="PL", BART_Rides[[#This Row],[Station Code]]="CC"), "Yes", "No")</f>
        <v>Yes</v>
      </c>
    </row>
    <row r="9546" spans="6:14">
      <c r="F9546" s="3">
        <v>44251</v>
      </c>
      <c r="G9546" s="1" t="s">
        <v>51</v>
      </c>
      <c r="H9546" s="1" t="s">
        <v>106</v>
      </c>
      <c r="I9546" s="1">
        <v>3364</v>
      </c>
      <c r="J9546" s="1">
        <f>MONTH(BART_Rides[[#This Row],[Date]])</f>
        <v>2</v>
      </c>
      <c r="K9546" s="1">
        <f>WEEKDAY(BART_Rides[[#This Row],[Date]],2)</f>
        <v>3</v>
      </c>
      <c r="L9546" s="1" t="str">
        <f>LEFT(BART_Rides[[#This Row],[Lines]],1)</f>
        <v>Y</v>
      </c>
      <c r="M9546" s="1" t="str">
        <f>IF(BART_Rides[[#This Row],[FirstLetter]]="Y","Yes","No")</f>
        <v>Yes</v>
      </c>
      <c r="N9546" s="1" t="str">
        <f>IF(OR(BART_Rides[[#This Row],[Station Code]]="EM", BART_Rides[[#This Row],[Station Code]]="MT", BART_Rides[[#This Row],[Station Code]]="PL", BART_Rides[[#This Row],[Station Code]]="CC"), "Yes", "No")</f>
        <v>Yes</v>
      </c>
    </row>
    <row r="9547" spans="6:14">
      <c r="F9547" s="3">
        <v>44252</v>
      </c>
      <c r="G9547" s="1" t="s">
        <v>51</v>
      </c>
      <c r="H9547" s="1" t="s">
        <v>106</v>
      </c>
      <c r="I9547" s="1">
        <v>3427</v>
      </c>
      <c r="J9547" s="1">
        <f>MONTH(BART_Rides[[#This Row],[Date]])</f>
        <v>2</v>
      </c>
      <c r="K9547" s="1">
        <f>WEEKDAY(BART_Rides[[#This Row],[Date]],2)</f>
        <v>4</v>
      </c>
      <c r="L9547" s="1" t="str">
        <f>LEFT(BART_Rides[[#This Row],[Lines]],1)</f>
        <v>Y</v>
      </c>
      <c r="M9547" s="1" t="str">
        <f>IF(BART_Rides[[#This Row],[FirstLetter]]="Y","Yes","No")</f>
        <v>Yes</v>
      </c>
      <c r="N9547" s="1" t="str">
        <f>IF(OR(BART_Rides[[#This Row],[Station Code]]="EM", BART_Rides[[#This Row],[Station Code]]="MT", BART_Rides[[#This Row],[Station Code]]="PL", BART_Rides[[#This Row],[Station Code]]="CC"), "Yes", "No")</f>
        <v>Yes</v>
      </c>
    </row>
    <row r="9548" spans="6:14">
      <c r="F9548" s="3">
        <v>44253</v>
      </c>
      <c r="G9548" s="1" t="s">
        <v>51</v>
      </c>
      <c r="H9548" s="1" t="s">
        <v>106</v>
      </c>
      <c r="I9548" s="1">
        <v>3374</v>
      </c>
      <c r="J9548" s="1">
        <f>MONTH(BART_Rides[[#This Row],[Date]])</f>
        <v>2</v>
      </c>
      <c r="K9548" s="1">
        <f>WEEKDAY(BART_Rides[[#This Row],[Date]],2)</f>
        <v>5</v>
      </c>
      <c r="L9548" s="1" t="str">
        <f>LEFT(BART_Rides[[#This Row],[Lines]],1)</f>
        <v>Y</v>
      </c>
      <c r="M9548" s="1" t="str">
        <f>IF(BART_Rides[[#This Row],[FirstLetter]]="Y","Yes","No")</f>
        <v>Yes</v>
      </c>
      <c r="N9548" s="1" t="str">
        <f>IF(OR(BART_Rides[[#This Row],[Station Code]]="EM", BART_Rides[[#This Row],[Station Code]]="MT", BART_Rides[[#This Row],[Station Code]]="PL", BART_Rides[[#This Row],[Station Code]]="CC"), "Yes", "No")</f>
        <v>Yes</v>
      </c>
    </row>
    <row r="9549" spans="6:14">
      <c r="F9549" s="3">
        <v>44254</v>
      </c>
      <c r="G9549" s="1" t="s">
        <v>51</v>
      </c>
      <c r="H9549" s="1" t="s">
        <v>106</v>
      </c>
      <c r="I9549" s="1">
        <v>1474</v>
      </c>
      <c r="J9549" s="1">
        <f>MONTH(BART_Rides[[#This Row],[Date]])</f>
        <v>2</v>
      </c>
      <c r="K9549" s="1">
        <f>WEEKDAY(BART_Rides[[#This Row],[Date]],2)</f>
        <v>6</v>
      </c>
      <c r="L9549" s="1" t="str">
        <f>LEFT(BART_Rides[[#This Row],[Lines]],1)</f>
        <v>Y</v>
      </c>
      <c r="M9549" s="1" t="str">
        <f>IF(BART_Rides[[#This Row],[FirstLetter]]="Y","Yes","No")</f>
        <v>Yes</v>
      </c>
      <c r="N9549" s="1" t="str">
        <f>IF(OR(BART_Rides[[#This Row],[Station Code]]="EM", BART_Rides[[#This Row],[Station Code]]="MT", BART_Rides[[#This Row],[Station Code]]="PL", BART_Rides[[#This Row],[Station Code]]="CC"), "Yes", "No")</f>
        <v>Yes</v>
      </c>
    </row>
    <row r="9550" spans="6:14">
      <c r="F9550" s="3">
        <v>44255</v>
      </c>
      <c r="G9550" s="1" t="s">
        <v>51</v>
      </c>
      <c r="H9550" s="1" t="s">
        <v>106</v>
      </c>
      <c r="I9550" s="1">
        <v>892</v>
      </c>
      <c r="J9550" s="1">
        <f>MONTH(BART_Rides[[#This Row],[Date]])</f>
        <v>2</v>
      </c>
      <c r="K9550" s="1">
        <f>WEEKDAY(BART_Rides[[#This Row],[Date]],2)</f>
        <v>7</v>
      </c>
      <c r="L9550" s="1" t="str">
        <f>LEFT(BART_Rides[[#This Row],[Lines]],1)</f>
        <v>Y</v>
      </c>
      <c r="M9550" s="1" t="str">
        <f>IF(BART_Rides[[#This Row],[FirstLetter]]="Y","Yes","No")</f>
        <v>Yes</v>
      </c>
      <c r="N9550" s="1" t="str">
        <f>IF(OR(BART_Rides[[#This Row],[Station Code]]="EM", BART_Rides[[#This Row],[Station Code]]="MT", BART_Rides[[#This Row],[Station Code]]="PL", BART_Rides[[#This Row],[Station Code]]="CC"), "Yes", "No")</f>
        <v>Yes</v>
      </c>
    </row>
    <row r="9551" spans="6:14">
      <c r="F9551" s="3">
        <v>44256</v>
      </c>
      <c r="G9551" s="1" t="s">
        <v>51</v>
      </c>
      <c r="H9551" s="1" t="s">
        <v>106</v>
      </c>
      <c r="I9551" s="1">
        <v>3250</v>
      </c>
      <c r="J9551" s="1">
        <f>MONTH(BART_Rides[[#This Row],[Date]])</f>
        <v>3</v>
      </c>
      <c r="K9551" s="1">
        <f>WEEKDAY(BART_Rides[[#This Row],[Date]],2)</f>
        <v>1</v>
      </c>
      <c r="L9551" s="1" t="str">
        <f>LEFT(BART_Rides[[#This Row],[Lines]],1)</f>
        <v>Y</v>
      </c>
      <c r="M9551" s="1" t="str">
        <f>IF(BART_Rides[[#This Row],[FirstLetter]]="Y","Yes","No")</f>
        <v>Yes</v>
      </c>
      <c r="N9551" s="1" t="str">
        <f>IF(OR(BART_Rides[[#This Row],[Station Code]]="EM", BART_Rides[[#This Row],[Station Code]]="MT", BART_Rides[[#This Row],[Station Code]]="PL", BART_Rides[[#This Row],[Station Code]]="CC"), "Yes", "No")</f>
        <v>Yes</v>
      </c>
    </row>
    <row r="9552" spans="6:14">
      <c r="F9552" s="3">
        <v>44257</v>
      </c>
      <c r="G9552" s="1" t="s">
        <v>51</v>
      </c>
      <c r="H9552" s="1" t="s">
        <v>106</v>
      </c>
      <c r="I9552" s="1">
        <v>3500</v>
      </c>
      <c r="J9552" s="1">
        <f>MONTH(BART_Rides[[#This Row],[Date]])</f>
        <v>3</v>
      </c>
      <c r="K9552" s="1">
        <f>WEEKDAY(BART_Rides[[#This Row],[Date]],2)</f>
        <v>2</v>
      </c>
      <c r="L9552" s="1" t="str">
        <f>LEFT(BART_Rides[[#This Row],[Lines]],1)</f>
        <v>Y</v>
      </c>
      <c r="M9552" s="1" t="str">
        <f>IF(BART_Rides[[#This Row],[FirstLetter]]="Y","Yes","No")</f>
        <v>Yes</v>
      </c>
      <c r="N9552" s="1" t="str">
        <f>IF(OR(BART_Rides[[#This Row],[Station Code]]="EM", BART_Rides[[#This Row],[Station Code]]="MT", BART_Rides[[#This Row],[Station Code]]="PL", BART_Rides[[#This Row],[Station Code]]="CC"), "Yes", "No")</f>
        <v>Yes</v>
      </c>
    </row>
    <row r="9553" spans="6:14">
      <c r="F9553" s="3">
        <v>44258</v>
      </c>
      <c r="G9553" s="1" t="s">
        <v>51</v>
      </c>
      <c r="H9553" s="1" t="s">
        <v>106</v>
      </c>
      <c r="I9553" s="1">
        <v>3626</v>
      </c>
      <c r="J9553" s="1">
        <f>MONTH(BART_Rides[[#This Row],[Date]])</f>
        <v>3</v>
      </c>
      <c r="K9553" s="1">
        <f>WEEKDAY(BART_Rides[[#This Row],[Date]],2)</f>
        <v>3</v>
      </c>
      <c r="L9553" s="1" t="str">
        <f>LEFT(BART_Rides[[#This Row],[Lines]],1)</f>
        <v>Y</v>
      </c>
      <c r="M9553" s="1" t="str">
        <f>IF(BART_Rides[[#This Row],[FirstLetter]]="Y","Yes","No")</f>
        <v>Yes</v>
      </c>
      <c r="N9553" s="1" t="str">
        <f>IF(OR(BART_Rides[[#This Row],[Station Code]]="EM", BART_Rides[[#This Row],[Station Code]]="MT", BART_Rides[[#This Row],[Station Code]]="PL", BART_Rides[[#This Row],[Station Code]]="CC"), "Yes", "No")</f>
        <v>Yes</v>
      </c>
    </row>
    <row r="9554" spans="6:14">
      <c r="F9554" s="3">
        <v>44259</v>
      </c>
      <c r="G9554" s="1" t="s">
        <v>51</v>
      </c>
      <c r="H9554" s="1" t="s">
        <v>106</v>
      </c>
      <c r="I9554" s="1">
        <v>3622</v>
      </c>
      <c r="J9554" s="1">
        <f>MONTH(BART_Rides[[#This Row],[Date]])</f>
        <v>3</v>
      </c>
      <c r="K9554" s="1">
        <f>WEEKDAY(BART_Rides[[#This Row],[Date]],2)</f>
        <v>4</v>
      </c>
      <c r="L9554" s="1" t="str">
        <f>LEFT(BART_Rides[[#This Row],[Lines]],1)</f>
        <v>Y</v>
      </c>
      <c r="M9554" s="1" t="str">
        <f>IF(BART_Rides[[#This Row],[FirstLetter]]="Y","Yes","No")</f>
        <v>Yes</v>
      </c>
      <c r="N9554" s="1" t="str">
        <f>IF(OR(BART_Rides[[#This Row],[Station Code]]="EM", BART_Rides[[#This Row],[Station Code]]="MT", BART_Rides[[#This Row],[Station Code]]="PL", BART_Rides[[#This Row],[Station Code]]="CC"), "Yes", "No")</f>
        <v>Yes</v>
      </c>
    </row>
    <row r="9555" spans="6:14">
      <c r="F9555" s="3">
        <v>44260</v>
      </c>
      <c r="G9555" s="1" t="s">
        <v>51</v>
      </c>
      <c r="H9555" s="1" t="s">
        <v>106</v>
      </c>
      <c r="I9555" s="1">
        <v>3469</v>
      </c>
      <c r="J9555" s="1">
        <f>MONTH(BART_Rides[[#This Row],[Date]])</f>
        <v>3</v>
      </c>
      <c r="K9555" s="1">
        <f>WEEKDAY(BART_Rides[[#This Row],[Date]],2)</f>
        <v>5</v>
      </c>
      <c r="L9555" s="1" t="str">
        <f>LEFT(BART_Rides[[#This Row],[Lines]],1)</f>
        <v>Y</v>
      </c>
      <c r="M9555" s="1" t="str">
        <f>IF(BART_Rides[[#This Row],[FirstLetter]]="Y","Yes","No")</f>
        <v>Yes</v>
      </c>
      <c r="N9555" s="1" t="str">
        <f>IF(OR(BART_Rides[[#This Row],[Station Code]]="EM", BART_Rides[[#This Row],[Station Code]]="MT", BART_Rides[[#This Row],[Station Code]]="PL", BART_Rides[[#This Row],[Station Code]]="CC"), "Yes", "No")</f>
        <v>Yes</v>
      </c>
    </row>
    <row r="9556" spans="6:14">
      <c r="F9556" s="3">
        <v>44261</v>
      </c>
      <c r="G9556" s="1" t="s">
        <v>51</v>
      </c>
      <c r="H9556" s="1" t="s">
        <v>106</v>
      </c>
      <c r="I9556" s="1">
        <v>1611</v>
      </c>
      <c r="J9556" s="1">
        <f>MONTH(BART_Rides[[#This Row],[Date]])</f>
        <v>3</v>
      </c>
      <c r="K9556" s="1">
        <f>WEEKDAY(BART_Rides[[#This Row],[Date]],2)</f>
        <v>6</v>
      </c>
      <c r="L9556" s="1" t="str">
        <f>LEFT(BART_Rides[[#This Row],[Lines]],1)</f>
        <v>Y</v>
      </c>
      <c r="M9556" s="1" t="str">
        <f>IF(BART_Rides[[#This Row],[FirstLetter]]="Y","Yes","No")</f>
        <v>Yes</v>
      </c>
      <c r="N9556" s="1" t="str">
        <f>IF(OR(BART_Rides[[#This Row],[Station Code]]="EM", BART_Rides[[#This Row],[Station Code]]="MT", BART_Rides[[#This Row],[Station Code]]="PL", BART_Rides[[#This Row],[Station Code]]="CC"), "Yes", "No")</f>
        <v>Yes</v>
      </c>
    </row>
    <row r="9557" spans="6:14">
      <c r="F9557" s="3">
        <v>44262</v>
      </c>
      <c r="G9557" s="1" t="s">
        <v>51</v>
      </c>
      <c r="H9557" s="1" t="s">
        <v>106</v>
      </c>
      <c r="I9557" s="1">
        <v>1035</v>
      </c>
      <c r="J9557" s="1">
        <f>MONTH(BART_Rides[[#This Row],[Date]])</f>
        <v>3</v>
      </c>
      <c r="K9557" s="1">
        <f>WEEKDAY(BART_Rides[[#This Row],[Date]],2)</f>
        <v>7</v>
      </c>
      <c r="L9557" s="1" t="str">
        <f>LEFT(BART_Rides[[#This Row],[Lines]],1)</f>
        <v>Y</v>
      </c>
      <c r="M9557" s="1" t="str">
        <f>IF(BART_Rides[[#This Row],[FirstLetter]]="Y","Yes","No")</f>
        <v>Yes</v>
      </c>
      <c r="N9557" s="1" t="str">
        <f>IF(OR(BART_Rides[[#This Row],[Station Code]]="EM", BART_Rides[[#This Row],[Station Code]]="MT", BART_Rides[[#This Row],[Station Code]]="PL", BART_Rides[[#This Row],[Station Code]]="CC"), "Yes", "No")</f>
        <v>Yes</v>
      </c>
    </row>
    <row r="9558" spans="6:14">
      <c r="F9558" s="3">
        <v>44263</v>
      </c>
      <c r="G9558" s="1" t="s">
        <v>51</v>
      </c>
      <c r="H9558" s="1" t="s">
        <v>106</v>
      </c>
      <c r="I9558" s="1">
        <v>3463</v>
      </c>
      <c r="J9558" s="1">
        <f>MONTH(BART_Rides[[#This Row],[Date]])</f>
        <v>3</v>
      </c>
      <c r="K9558" s="1">
        <f>WEEKDAY(BART_Rides[[#This Row],[Date]],2)</f>
        <v>1</v>
      </c>
      <c r="L9558" s="1" t="str">
        <f>LEFT(BART_Rides[[#This Row],[Lines]],1)</f>
        <v>Y</v>
      </c>
      <c r="M9558" s="1" t="str">
        <f>IF(BART_Rides[[#This Row],[FirstLetter]]="Y","Yes","No")</f>
        <v>Yes</v>
      </c>
      <c r="N9558" s="1" t="str">
        <f>IF(OR(BART_Rides[[#This Row],[Station Code]]="EM", BART_Rides[[#This Row],[Station Code]]="MT", BART_Rides[[#This Row],[Station Code]]="PL", BART_Rides[[#This Row],[Station Code]]="CC"), "Yes", "No")</f>
        <v>Yes</v>
      </c>
    </row>
    <row r="9559" spans="6:14">
      <c r="F9559" s="3">
        <v>44264</v>
      </c>
      <c r="G9559" s="1" t="s">
        <v>51</v>
      </c>
      <c r="H9559" s="1" t="s">
        <v>106</v>
      </c>
      <c r="I9559" s="1">
        <v>3528</v>
      </c>
      <c r="J9559" s="1">
        <f>MONTH(BART_Rides[[#This Row],[Date]])</f>
        <v>3</v>
      </c>
      <c r="K9559" s="1">
        <f>WEEKDAY(BART_Rides[[#This Row],[Date]],2)</f>
        <v>2</v>
      </c>
      <c r="L9559" s="1" t="str">
        <f>LEFT(BART_Rides[[#This Row],[Lines]],1)</f>
        <v>Y</v>
      </c>
      <c r="M9559" s="1" t="str">
        <f>IF(BART_Rides[[#This Row],[FirstLetter]]="Y","Yes","No")</f>
        <v>Yes</v>
      </c>
      <c r="N9559" s="1" t="str">
        <f>IF(OR(BART_Rides[[#This Row],[Station Code]]="EM", BART_Rides[[#This Row],[Station Code]]="MT", BART_Rides[[#This Row],[Station Code]]="PL", BART_Rides[[#This Row],[Station Code]]="CC"), "Yes", "No")</f>
        <v>Yes</v>
      </c>
    </row>
    <row r="9560" spans="6:14">
      <c r="F9560" s="3">
        <v>44265</v>
      </c>
      <c r="G9560" s="1" t="s">
        <v>51</v>
      </c>
      <c r="H9560" s="1" t="s">
        <v>106</v>
      </c>
      <c r="I9560" s="1">
        <v>3637</v>
      </c>
      <c r="J9560" s="1">
        <f>MONTH(BART_Rides[[#This Row],[Date]])</f>
        <v>3</v>
      </c>
      <c r="K9560" s="1">
        <f>WEEKDAY(BART_Rides[[#This Row],[Date]],2)</f>
        <v>3</v>
      </c>
      <c r="L9560" s="1" t="str">
        <f>LEFT(BART_Rides[[#This Row],[Lines]],1)</f>
        <v>Y</v>
      </c>
      <c r="M9560" s="1" t="str">
        <f>IF(BART_Rides[[#This Row],[FirstLetter]]="Y","Yes","No")</f>
        <v>Yes</v>
      </c>
      <c r="N9560" s="1" t="str">
        <f>IF(OR(BART_Rides[[#This Row],[Station Code]]="EM", BART_Rides[[#This Row],[Station Code]]="MT", BART_Rides[[#This Row],[Station Code]]="PL", BART_Rides[[#This Row],[Station Code]]="CC"), "Yes", "No")</f>
        <v>Yes</v>
      </c>
    </row>
    <row r="9561" spans="6:14">
      <c r="F9561" s="3">
        <v>44266</v>
      </c>
      <c r="G9561" s="1" t="s">
        <v>51</v>
      </c>
      <c r="H9561" s="1" t="s">
        <v>106</v>
      </c>
      <c r="I9561" s="1">
        <v>3936</v>
      </c>
      <c r="J9561" s="1">
        <f>MONTH(BART_Rides[[#This Row],[Date]])</f>
        <v>3</v>
      </c>
      <c r="K9561" s="1">
        <f>WEEKDAY(BART_Rides[[#This Row],[Date]],2)</f>
        <v>4</v>
      </c>
      <c r="L9561" s="1" t="str">
        <f>LEFT(BART_Rides[[#This Row],[Lines]],1)</f>
        <v>Y</v>
      </c>
      <c r="M9561" s="1" t="str">
        <f>IF(BART_Rides[[#This Row],[FirstLetter]]="Y","Yes","No")</f>
        <v>Yes</v>
      </c>
      <c r="N9561" s="1" t="str">
        <f>IF(OR(BART_Rides[[#This Row],[Station Code]]="EM", BART_Rides[[#This Row],[Station Code]]="MT", BART_Rides[[#This Row],[Station Code]]="PL", BART_Rides[[#This Row],[Station Code]]="CC"), "Yes", "No")</f>
        <v>Yes</v>
      </c>
    </row>
    <row r="9562" spans="6:14">
      <c r="F9562" s="3">
        <v>44267</v>
      </c>
      <c r="G9562" s="1" t="s">
        <v>51</v>
      </c>
      <c r="H9562" s="1" t="s">
        <v>106</v>
      </c>
      <c r="I9562" s="1">
        <v>3736</v>
      </c>
      <c r="J9562" s="1">
        <f>MONTH(BART_Rides[[#This Row],[Date]])</f>
        <v>3</v>
      </c>
      <c r="K9562" s="1">
        <f>WEEKDAY(BART_Rides[[#This Row],[Date]],2)</f>
        <v>5</v>
      </c>
      <c r="L9562" s="1" t="str">
        <f>LEFT(BART_Rides[[#This Row],[Lines]],1)</f>
        <v>Y</v>
      </c>
      <c r="M9562" s="1" t="str">
        <f>IF(BART_Rides[[#This Row],[FirstLetter]]="Y","Yes","No")</f>
        <v>Yes</v>
      </c>
      <c r="N9562" s="1" t="str">
        <f>IF(OR(BART_Rides[[#This Row],[Station Code]]="EM", BART_Rides[[#This Row],[Station Code]]="MT", BART_Rides[[#This Row],[Station Code]]="PL", BART_Rides[[#This Row],[Station Code]]="CC"), "Yes", "No")</f>
        <v>Yes</v>
      </c>
    </row>
    <row r="9563" spans="6:14">
      <c r="F9563" s="3">
        <v>44268</v>
      </c>
      <c r="G9563" s="1" t="s">
        <v>51</v>
      </c>
      <c r="H9563" s="1" t="s">
        <v>106</v>
      </c>
      <c r="I9563" s="1">
        <v>1615</v>
      </c>
      <c r="J9563" s="1">
        <f>MONTH(BART_Rides[[#This Row],[Date]])</f>
        <v>3</v>
      </c>
      <c r="K9563" s="1">
        <f>WEEKDAY(BART_Rides[[#This Row],[Date]],2)</f>
        <v>6</v>
      </c>
      <c r="L9563" s="1" t="str">
        <f>LEFT(BART_Rides[[#This Row],[Lines]],1)</f>
        <v>Y</v>
      </c>
      <c r="M9563" s="1" t="str">
        <f>IF(BART_Rides[[#This Row],[FirstLetter]]="Y","Yes","No")</f>
        <v>Yes</v>
      </c>
      <c r="N9563" s="1" t="str">
        <f>IF(OR(BART_Rides[[#This Row],[Station Code]]="EM", BART_Rides[[#This Row],[Station Code]]="MT", BART_Rides[[#This Row],[Station Code]]="PL", BART_Rides[[#This Row],[Station Code]]="CC"), "Yes", "No")</f>
        <v>Yes</v>
      </c>
    </row>
    <row r="9564" spans="6:14">
      <c r="F9564" s="3">
        <v>44269</v>
      </c>
      <c r="G9564" s="1" t="s">
        <v>51</v>
      </c>
      <c r="H9564" s="1" t="s">
        <v>106</v>
      </c>
      <c r="I9564" s="1">
        <v>965</v>
      </c>
      <c r="J9564" s="1">
        <f>MONTH(BART_Rides[[#This Row],[Date]])</f>
        <v>3</v>
      </c>
      <c r="K9564" s="1">
        <f>WEEKDAY(BART_Rides[[#This Row],[Date]],2)</f>
        <v>7</v>
      </c>
      <c r="L9564" s="1" t="str">
        <f>LEFT(BART_Rides[[#This Row],[Lines]],1)</f>
        <v>Y</v>
      </c>
      <c r="M9564" s="1" t="str">
        <f>IF(BART_Rides[[#This Row],[FirstLetter]]="Y","Yes","No")</f>
        <v>Yes</v>
      </c>
      <c r="N9564" s="1" t="str">
        <f>IF(OR(BART_Rides[[#This Row],[Station Code]]="EM", BART_Rides[[#This Row],[Station Code]]="MT", BART_Rides[[#This Row],[Station Code]]="PL", BART_Rides[[#This Row],[Station Code]]="CC"), "Yes", "No")</f>
        <v>Yes</v>
      </c>
    </row>
    <row r="9565" spans="6:14">
      <c r="F9565" s="3">
        <v>44270</v>
      </c>
      <c r="G9565" s="1" t="s">
        <v>51</v>
      </c>
      <c r="H9565" s="1" t="s">
        <v>106</v>
      </c>
      <c r="I9565" s="1">
        <v>3517</v>
      </c>
      <c r="J9565" s="1">
        <f>MONTH(BART_Rides[[#This Row],[Date]])</f>
        <v>3</v>
      </c>
      <c r="K9565" s="1">
        <f>WEEKDAY(BART_Rides[[#This Row],[Date]],2)</f>
        <v>1</v>
      </c>
      <c r="L9565" s="1" t="str">
        <f>LEFT(BART_Rides[[#This Row],[Lines]],1)</f>
        <v>Y</v>
      </c>
      <c r="M9565" s="1" t="str">
        <f>IF(BART_Rides[[#This Row],[FirstLetter]]="Y","Yes","No")</f>
        <v>Yes</v>
      </c>
      <c r="N9565" s="1" t="str">
        <f>IF(OR(BART_Rides[[#This Row],[Station Code]]="EM", BART_Rides[[#This Row],[Station Code]]="MT", BART_Rides[[#This Row],[Station Code]]="PL", BART_Rides[[#This Row],[Station Code]]="CC"), "Yes", "No")</f>
        <v>Yes</v>
      </c>
    </row>
    <row r="9566" spans="6:14">
      <c r="F9566" s="3">
        <v>44271</v>
      </c>
      <c r="G9566" s="1" t="s">
        <v>51</v>
      </c>
      <c r="H9566" s="1" t="s">
        <v>106</v>
      </c>
      <c r="I9566" s="1">
        <v>3809</v>
      </c>
      <c r="J9566" s="1">
        <f>MONTH(BART_Rides[[#This Row],[Date]])</f>
        <v>3</v>
      </c>
      <c r="K9566" s="1">
        <f>WEEKDAY(BART_Rides[[#This Row],[Date]],2)</f>
        <v>2</v>
      </c>
      <c r="L9566" s="1" t="str">
        <f>LEFT(BART_Rides[[#This Row],[Lines]],1)</f>
        <v>Y</v>
      </c>
      <c r="M9566" s="1" t="str">
        <f>IF(BART_Rides[[#This Row],[FirstLetter]]="Y","Yes","No")</f>
        <v>Yes</v>
      </c>
      <c r="N9566" s="1" t="str">
        <f>IF(OR(BART_Rides[[#This Row],[Station Code]]="EM", BART_Rides[[#This Row],[Station Code]]="MT", BART_Rides[[#This Row],[Station Code]]="PL", BART_Rides[[#This Row],[Station Code]]="CC"), "Yes", "No")</f>
        <v>Yes</v>
      </c>
    </row>
    <row r="9567" spans="6:14">
      <c r="F9567" s="3">
        <v>44272</v>
      </c>
      <c r="G9567" s="1" t="s">
        <v>51</v>
      </c>
      <c r="H9567" s="1" t="s">
        <v>106</v>
      </c>
      <c r="I9567" s="1">
        <v>3820</v>
      </c>
      <c r="J9567" s="1">
        <f>MONTH(BART_Rides[[#This Row],[Date]])</f>
        <v>3</v>
      </c>
      <c r="K9567" s="1">
        <f>WEEKDAY(BART_Rides[[#This Row],[Date]],2)</f>
        <v>3</v>
      </c>
      <c r="L9567" s="1" t="str">
        <f>LEFT(BART_Rides[[#This Row],[Lines]],1)</f>
        <v>Y</v>
      </c>
      <c r="M9567" s="1" t="str">
        <f>IF(BART_Rides[[#This Row],[FirstLetter]]="Y","Yes","No")</f>
        <v>Yes</v>
      </c>
      <c r="N9567" s="1" t="str">
        <f>IF(OR(BART_Rides[[#This Row],[Station Code]]="EM", BART_Rides[[#This Row],[Station Code]]="MT", BART_Rides[[#This Row],[Station Code]]="PL", BART_Rides[[#This Row],[Station Code]]="CC"), "Yes", "No")</f>
        <v>Yes</v>
      </c>
    </row>
    <row r="9568" spans="6:14">
      <c r="F9568" s="3">
        <v>44273</v>
      </c>
      <c r="G9568" s="1" t="s">
        <v>51</v>
      </c>
      <c r="H9568" s="1" t="s">
        <v>106</v>
      </c>
      <c r="I9568" s="1">
        <v>3677</v>
      </c>
      <c r="J9568" s="1">
        <f>MONTH(BART_Rides[[#This Row],[Date]])</f>
        <v>3</v>
      </c>
      <c r="K9568" s="1">
        <f>WEEKDAY(BART_Rides[[#This Row],[Date]],2)</f>
        <v>4</v>
      </c>
      <c r="L9568" s="1" t="str">
        <f>LEFT(BART_Rides[[#This Row],[Lines]],1)</f>
        <v>Y</v>
      </c>
      <c r="M9568" s="1" t="str">
        <f>IF(BART_Rides[[#This Row],[FirstLetter]]="Y","Yes","No")</f>
        <v>Yes</v>
      </c>
      <c r="N9568" s="1" t="str">
        <f>IF(OR(BART_Rides[[#This Row],[Station Code]]="EM", BART_Rides[[#This Row],[Station Code]]="MT", BART_Rides[[#This Row],[Station Code]]="PL", BART_Rides[[#This Row],[Station Code]]="CC"), "Yes", "No")</f>
        <v>Yes</v>
      </c>
    </row>
    <row r="9569" spans="6:14">
      <c r="F9569" s="3">
        <v>44274</v>
      </c>
      <c r="G9569" s="1" t="s">
        <v>51</v>
      </c>
      <c r="H9569" s="1" t="s">
        <v>106</v>
      </c>
      <c r="I9569" s="1">
        <v>3758</v>
      </c>
      <c r="J9569" s="1">
        <f>MONTH(BART_Rides[[#This Row],[Date]])</f>
        <v>3</v>
      </c>
      <c r="K9569" s="1">
        <f>WEEKDAY(BART_Rides[[#This Row],[Date]],2)</f>
        <v>5</v>
      </c>
      <c r="L9569" s="1" t="str">
        <f>LEFT(BART_Rides[[#This Row],[Lines]],1)</f>
        <v>Y</v>
      </c>
      <c r="M9569" s="1" t="str">
        <f>IF(BART_Rides[[#This Row],[FirstLetter]]="Y","Yes","No")</f>
        <v>Yes</v>
      </c>
      <c r="N9569" s="1" t="str">
        <f>IF(OR(BART_Rides[[#This Row],[Station Code]]="EM", BART_Rides[[#This Row],[Station Code]]="MT", BART_Rides[[#This Row],[Station Code]]="PL", BART_Rides[[#This Row],[Station Code]]="CC"), "Yes", "No")</f>
        <v>Yes</v>
      </c>
    </row>
    <row r="9570" spans="6:14">
      <c r="F9570" s="3">
        <v>44275</v>
      </c>
      <c r="G9570" s="1" t="s">
        <v>51</v>
      </c>
      <c r="H9570" s="1" t="s">
        <v>106</v>
      </c>
      <c r="I9570" s="1">
        <v>1655</v>
      </c>
      <c r="J9570" s="1">
        <f>MONTH(BART_Rides[[#This Row],[Date]])</f>
        <v>3</v>
      </c>
      <c r="K9570" s="1">
        <f>WEEKDAY(BART_Rides[[#This Row],[Date]],2)</f>
        <v>6</v>
      </c>
      <c r="L9570" s="1" t="str">
        <f>LEFT(BART_Rides[[#This Row],[Lines]],1)</f>
        <v>Y</v>
      </c>
      <c r="M9570" s="1" t="str">
        <f>IF(BART_Rides[[#This Row],[FirstLetter]]="Y","Yes","No")</f>
        <v>Yes</v>
      </c>
      <c r="N9570" s="1" t="str">
        <f>IF(OR(BART_Rides[[#This Row],[Station Code]]="EM", BART_Rides[[#This Row],[Station Code]]="MT", BART_Rides[[#This Row],[Station Code]]="PL", BART_Rides[[#This Row],[Station Code]]="CC"), "Yes", "No")</f>
        <v>Yes</v>
      </c>
    </row>
    <row r="9571" spans="6:14">
      <c r="F9571" s="3">
        <v>44276</v>
      </c>
      <c r="G9571" s="1" t="s">
        <v>51</v>
      </c>
      <c r="H9571" s="1" t="s">
        <v>106</v>
      </c>
      <c r="I9571" s="1">
        <v>1148</v>
      </c>
      <c r="J9571" s="1">
        <f>MONTH(BART_Rides[[#This Row],[Date]])</f>
        <v>3</v>
      </c>
      <c r="K9571" s="1">
        <f>WEEKDAY(BART_Rides[[#This Row],[Date]],2)</f>
        <v>7</v>
      </c>
      <c r="L9571" s="1" t="str">
        <f>LEFT(BART_Rides[[#This Row],[Lines]],1)</f>
        <v>Y</v>
      </c>
      <c r="M9571" s="1" t="str">
        <f>IF(BART_Rides[[#This Row],[FirstLetter]]="Y","Yes","No")</f>
        <v>Yes</v>
      </c>
      <c r="N9571" s="1" t="str">
        <f>IF(OR(BART_Rides[[#This Row],[Station Code]]="EM", BART_Rides[[#This Row],[Station Code]]="MT", BART_Rides[[#This Row],[Station Code]]="PL", BART_Rides[[#This Row],[Station Code]]="CC"), "Yes", "No")</f>
        <v>Yes</v>
      </c>
    </row>
    <row r="9572" spans="6:14">
      <c r="F9572" s="3">
        <v>44277</v>
      </c>
      <c r="G9572" s="1" t="s">
        <v>51</v>
      </c>
      <c r="H9572" s="1" t="s">
        <v>106</v>
      </c>
      <c r="I9572" s="1">
        <v>3676</v>
      </c>
      <c r="J9572" s="1">
        <f>MONTH(BART_Rides[[#This Row],[Date]])</f>
        <v>3</v>
      </c>
      <c r="K9572" s="1">
        <f>WEEKDAY(BART_Rides[[#This Row],[Date]],2)</f>
        <v>1</v>
      </c>
      <c r="L9572" s="1" t="str">
        <f>LEFT(BART_Rides[[#This Row],[Lines]],1)</f>
        <v>Y</v>
      </c>
      <c r="M9572" s="1" t="str">
        <f>IF(BART_Rides[[#This Row],[FirstLetter]]="Y","Yes","No")</f>
        <v>Yes</v>
      </c>
      <c r="N9572" s="1" t="str">
        <f>IF(OR(BART_Rides[[#This Row],[Station Code]]="EM", BART_Rides[[#This Row],[Station Code]]="MT", BART_Rides[[#This Row],[Station Code]]="PL", BART_Rides[[#This Row],[Station Code]]="CC"), "Yes", "No")</f>
        <v>Yes</v>
      </c>
    </row>
    <row r="9573" spans="6:14">
      <c r="F9573" s="3">
        <v>44278</v>
      </c>
      <c r="G9573" s="1" t="s">
        <v>51</v>
      </c>
      <c r="H9573" s="1" t="s">
        <v>106</v>
      </c>
      <c r="I9573" s="1">
        <v>3973</v>
      </c>
      <c r="J9573" s="1">
        <f>MONTH(BART_Rides[[#This Row],[Date]])</f>
        <v>3</v>
      </c>
      <c r="K9573" s="1">
        <f>WEEKDAY(BART_Rides[[#This Row],[Date]],2)</f>
        <v>2</v>
      </c>
      <c r="L9573" s="1" t="str">
        <f>LEFT(BART_Rides[[#This Row],[Lines]],1)</f>
        <v>Y</v>
      </c>
      <c r="M9573" s="1" t="str">
        <f>IF(BART_Rides[[#This Row],[FirstLetter]]="Y","Yes","No")</f>
        <v>Yes</v>
      </c>
      <c r="N9573" s="1" t="str">
        <f>IF(OR(BART_Rides[[#This Row],[Station Code]]="EM", BART_Rides[[#This Row],[Station Code]]="MT", BART_Rides[[#This Row],[Station Code]]="PL", BART_Rides[[#This Row],[Station Code]]="CC"), "Yes", "No")</f>
        <v>Yes</v>
      </c>
    </row>
    <row r="9574" spans="6:14">
      <c r="F9574" s="3">
        <v>44279</v>
      </c>
      <c r="G9574" s="1" t="s">
        <v>51</v>
      </c>
      <c r="H9574" s="1" t="s">
        <v>106</v>
      </c>
      <c r="I9574" s="1">
        <v>3883</v>
      </c>
      <c r="J9574" s="1">
        <f>MONTH(BART_Rides[[#This Row],[Date]])</f>
        <v>3</v>
      </c>
      <c r="K9574" s="1">
        <f>WEEKDAY(BART_Rides[[#This Row],[Date]],2)</f>
        <v>3</v>
      </c>
      <c r="L9574" s="1" t="str">
        <f>LEFT(BART_Rides[[#This Row],[Lines]],1)</f>
        <v>Y</v>
      </c>
      <c r="M9574" s="1" t="str">
        <f>IF(BART_Rides[[#This Row],[FirstLetter]]="Y","Yes","No")</f>
        <v>Yes</v>
      </c>
      <c r="N9574" s="1" t="str">
        <f>IF(OR(BART_Rides[[#This Row],[Station Code]]="EM", BART_Rides[[#This Row],[Station Code]]="MT", BART_Rides[[#This Row],[Station Code]]="PL", BART_Rides[[#This Row],[Station Code]]="CC"), "Yes", "No")</f>
        <v>Yes</v>
      </c>
    </row>
    <row r="9575" spans="6:14">
      <c r="F9575" s="3">
        <v>44280</v>
      </c>
      <c r="G9575" s="1" t="s">
        <v>51</v>
      </c>
      <c r="H9575" s="1" t="s">
        <v>106</v>
      </c>
      <c r="I9575" s="1">
        <v>4091</v>
      </c>
      <c r="J9575" s="1">
        <f>MONTH(BART_Rides[[#This Row],[Date]])</f>
        <v>3</v>
      </c>
      <c r="K9575" s="1">
        <f>WEEKDAY(BART_Rides[[#This Row],[Date]],2)</f>
        <v>4</v>
      </c>
      <c r="L9575" s="1" t="str">
        <f>LEFT(BART_Rides[[#This Row],[Lines]],1)</f>
        <v>Y</v>
      </c>
      <c r="M9575" s="1" t="str">
        <f>IF(BART_Rides[[#This Row],[FirstLetter]]="Y","Yes","No")</f>
        <v>Yes</v>
      </c>
      <c r="N9575" s="1" t="str">
        <f>IF(OR(BART_Rides[[#This Row],[Station Code]]="EM", BART_Rides[[#This Row],[Station Code]]="MT", BART_Rides[[#This Row],[Station Code]]="PL", BART_Rides[[#This Row],[Station Code]]="CC"), "Yes", "No")</f>
        <v>Yes</v>
      </c>
    </row>
    <row r="9576" spans="6:14">
      <c r="F9576" s="3">
        <v>44281</v>
      </c>
      <c r="G9576" s="1" t="s">
        <v>51</v>
      </c>
      <c r="H9576" s="1" t="s">
        <v>106</v>
      </c>
      <c r="I9576" s="1">
        <v>4003</v>
      </c>
      <c r="J9576" s="1">
        <f>MONTH(BART_Rides[[#This Row],[Date]])</f>
        <v>3</v>
      </c>
      <c r="K9576" s="1">
        <f>WEEKDAY(BART_Rides[[#This Row],[Date]],2)</f>
        <v>5</v>
      </c>
      <c r="L9576" s="1" t="str">
        <f>LEFT(BART_Rides[[#This Row],[Lines]],1)</f>
        <v>Y</v>
      </c>
      <c r="M9576" s="1" t="str">
        <f>IF(BART_Rides[[#This Row],[FirstLetter]]="Y","Yes","No")</f>
        <v>Yes</v>
      </c>
      <c r="N9576" s="1" t="str">
        <f>IF(OR(BART_Rides[[#This Row],[Station Code]]="EM", BART_Rides[[#This Row],[Station Code]]="MT", BART_Rides[[#This Row],[Station Code]]="PL", BART_Rides[[#This Row],[Station Code]]="CC"), "Yes", "No")</f>
        <v>Yes</v>
      </c>
    </row>
    <row r="9577" spans="6:14">
      <c r="F9577" s="3">
        <v>44282</v>
      </c>
      <c r="G9577" s="1" t="s">
        <v>51</v>
      </c>
      <c r="H9577" s="1" t="s">
        <v>106</v>
      </c>
      <c r="I9577" s="1">
        <v>1833</v>
      </c>
      <c r="J9577" s="1">
        <f>MONTH(BART_Rides[[#This Row],[Date]])</f>
        <v>3</v>
      </c>
      <c r="K9577" s="1">
        <f>WEEKDAY(BART_Rides[[#This Row],[Date]],2)</f>
        <v>6</v>
      </c>
      <c r="L9577" s="1" t="str">
        <f>LEFT(BART_Rides[[#This Row],[Lines]],1)</f>
        <v>Y</v>
      </c>
      <c r="M9577" s="1" t="str">
        <f>IF(BART_Rides[[#This Row],[FirstLetter]]="Y","Yes","No")</f>
        <v>Yes</v>
      </c>
      <c r="N9577" s="1" t="str">
        <f>IF(OR(BART_Rides[[#This Row],[Station Code]]="EM", BART_Rides[[#This Row],[Station Code]]="MT", BART_Rides[[#This Row],[Station Code]]="PL", BART_Rides[[#This Row],[Station Code]]="CC"), "Yes", "No")</f>
        <v>Yes</v>
      </c>
    </row>
    <row r="9578" spans="6:14">
      <c r="F9578" s="3">
        <v>44283</v>
      </c>
      <c r="G9578" s="1" t="s">
        <v>51</v>
      </c>
      <c r="H9578" s="1" t="s">
        <v>106</v>
      </c>
      <c r="I9578" s="1">
        <v>1179</v>
      </c>
      <c r="J9578" s="1">
        <f>MONTH(BART_Rides[[#This Row],[Date]])</f>
        <v>3</v>
      </c>
      <c r="K9578" s="1">
        <f>WEEKDAY(BART_Rides[[#This Row],[Date]],2)</f>
        <v>7</v>
      </c>
      <c r="L9578" s="1" t="str">
        <f>LEFT(BART_Rides[[#This Row],[Lines]],1)</f>
        <v>Y</v>
      </c>
      <c r="M9578" s="1" t="str">
        <f>IF(BART_Rides[[#This Row],[FirstLetter]]="Y","Yes","No")</f>
        <v>Yes</v>
      </c>
      <c r="N9578" s="1" t="str">
        <f>IF(OR(BART_Rides[[#This Row],[Station Code]]="EM", BART_Rides[[#This Row],[Station Code]]="MT", BART_Rides[[#This Row],[Station Code]]="PL", BART_Rides[[#This Row],[Station Code]]="CC"), "Yes", "No")</f>
        <v>Yes</v>
      </c>
    </row>
    <row r="9579" spans="6:14">
      <c r="F9579" s="3">
        <v>44284</v>
      </c>
      <c r="G9579" s="1" t="s">
        <v>51</v>
      </c>
      <c r="H9579" s="1" t="s">
        <v>106</v>
      </c>
      <c r="I9579" s="1">
        <v>3856</v>
      </c>
      <c r="J9579" s="1">
        <f>MONTH(BART_Rides[[#This Row],[Date]])</f>
        <v>3</v>
      </c>
      <c r="K9579" s="1">
        <f>WEEKDAY(BART_Rides[[#This Row],[Date]],2)</f>
        <v>1</v>
      </c>
      <c r="L9579" s="1" t="str">
        <f>LEFT(BART_Rides[[#This Row],[Lines]],1)</f>
        <v>Y</v>
      </c>
      <c r="M9579" s="1" t="str">
        <f>IF(BART_Rides[[#This Row],[FirstLetter]]="Y","Yes","No")</f>
        <v>Yes</v>
      </c>
      <c r="N9579" s="1" t="str">
        <f>IF(OR(BART_Rides[[#This Row],[Station Code]]="EM", BART_Rides[[#This Row],[Station Code]]="MT", BART_Rides[[#This Row],[Station Code]]="PL", BART_Rides[[#This Row],[Station Code]]="CC"), "Yes", "No")</f>
        <v>Yes</v>
      </c>
    </row>
    <row r="9580" spans="6:14">
      <c r="F9580" s="3">
        <v>44285</v>
      </c>
      <c r="G9580" s="1" t="s">
        <v>51</v>
      </c>
      <c r="H9580" s="1" t="s">
        <v>106</v>
      </c>
      <c r="I9580" s="1">
        <v>3999</v>
      </c>
      <c r="J9580" s="1">
        <f>MONTH(BART_Rides[[#This Row],[Date]])</f>
        <v>3</v>
      </c>
      <c r="K9580" s="1">
        <f>WEEKDAY(BART_Rides[[#This Row],[Date]],2)</f>
        <v>2</v>
      </c>
      <c r="L9580" s="1" t="str">
        <f>LEFT(BART_Rides[[#This Row],[Lines]],1)</f>
        <v>Y</v>
      </c>
      <c r="M9580" s="1" t="str">
        <f>IF(BART_Rides[[#This Row],[FirstLetter]]="Y","Yes","No")</f>
        <v>Yes</v>
      </c>
      <c r="N9580" s="1" t="str">
        <f>IF(OR(BART_Rides[[#This Row],[Station Code]]="EM", BART_Rides[[#This Row],[Station Code]]="MT", BART_Rides[[#This Row],[Station Code]]="PL", BART_Rides[[#This Row],[Station Code]]="CC"), "Yes", "No")</f>
        <v>Yes</v>
      </c>
    </row>
    <row r="9581" spans="6:14">
      <c r="F9581" s="3">
        <v>44286</v>
      </c>
      <c r="G9581" s="1" t="s">
        <v>51</v>
      </c>
      <c r="H9581" s="1" t="s">
        <v>106</v>
      </c>
      <c r="I9581" s="1">
        <v>4015</v>
      </c>
      <c r="J9581" s="1">
        <f>MONTH(BART_Rides[[#This Row],[Date]])</f>
        <v>3</v>
      </c>
      <c r="K9581" s="1">
        <f>WEEKDAY(BART_Rides[[#This Row],[Date]],2)</f>
        <v>3</v>
      </c>
      <c r="L9581" s="1" t="str">
        <f>LEFT(BART_Rides[[#This Row],[Lines]],1)</f>
        <v>Y</v>
      </c>
      <c r="M9581" s="1" t="str">
        <f>IF(BART_Rides[[#This Row],[FirstLetter]]="Y","Yes","No")</f>
        <v>Yes</v>
      </c>
      <c r="N9581" s="1" t="str">
        <f>IF(OR(BART_Rides[[#This Row],[Station Code]]="EM", BART_Rides[[#This Row],[Station Code]]="MT", BART_Rides[[#This Row],[Station Code]]="PL", BART_Rides[[#This Row],[Station Code]]="CC"), "Yes", "No")</f>
        <v>Yes</v>
      </c>
    </row>
    <row r="9582" spans="6:14">
      <c r="F9582" s="3">
        <v>44287</v>
      </c>
      <c r="G9582" s="1" t="s">
        <v>51</v>
      </c>
      <c r="H9582" s="1" t="s">
        <v>106</v>
      </c>
      <c r="I9582" s="1">
        <v>4075</v>
      </c>
      <c r="J9582" s="1">
        <f>MONTH(BART_Rides[[#This Row],[Date]])</f>
        <v>4</v>
      </c>
      <c r="K9582" s="1">
        <f>WEEKDAY(BART_Rides[[#This Row],[Date]],2)</f>
        <v>4</v>
      </c>
      <c r="L9582" s="1" t="str">
        <f>LEFT(BART_Rides[[#This Row],[Lines]],1)</f>
        <v>Y</v>
      </c>
      <c r="M9582" s="1" t="str">
        <f>IF(BART_Rides[[#This Row],[FirstLetter]]="Y","Yes","No")</f>
        <v>Yes</v>
      </c>
      <c r="N9582" s="1" t="str">
        <f>IF(OR(BART_Rides[[#This Row],[Station Code]]="EM", BART_Rides[[#This Row],[Station Code]]="MT", BART_Rides[[#This Row],[Station Code]]="PL", BART_Rides[[#This Row],[Station Code]]="CC"), "Yes", "No")</f>
        <v>Yes</v>
      </c>
    </row>
    <row r="9583" spans="6:14">
      <c r="F9583" s="3">
        <v>44288</v>
      </c>
      <c r="G9583" s="1" t="s">
        <v>51</v>
      </c>
      <c r="H9583" s="1" t="s">
        <v>106</v>
      </c>
      <c r="I9583" s="1">
        <v>3840</v>
      </c>
      <c r="J9583" s="1">
        <f>MONTH(BART_Rides[[#This Row],[Date]])</f>
        <v>4</v>
      </c>
      <c r="K9583" s="1">
        <f>WEEKDAY(BART_Rides[[#This Row],[Date]],2)</f>
        <v>5</v>
      </c>
      <c r="L9583" s="1" t="str">
        <f>LEFT(BART_Rides[[#This Row],[Lines]],1)</f>
        <v>Y</v>
      </c>
      <c r="M9583" s="1" t="str">
        <f>IF(BART_Rides[[#This Row],[FirstLetter]]="Y","Yes","No")</f>
        <v>Yes</v>
      </c>
      <c r="N9583" s="1" t="str">
        <f>IF(OR(BART_Rides[[#This Row],[Station Code]]="EM", BART_Rides[[#This Row],[Station Code]]="MT", BART_Rides[[#This Row],[Station Code]]="PL", BART_Rides[[#This Row],[Station Code]]="CC"), "Yes", "No")</f>
        <v>Yes</v>
      </c>
    </row>
    <row r="9584" spans="6:14">
      <c r="F9584" s="3">
        <v>44289</v>
      </c>
      <c r="G9584" s="1" t="s">
        <v>51</v>
      </c>
      <c r="H9584" s="1" t="s">
        <v>106</v>
      </c>
      <c r="I9584" s="1">
        <v>1760</v>
      </c>
      <c r="J9584" s="1">
        <f>MONTH(BART_Rides[[#This Row],[Date]])</f>
        <v>4</v>
      </c>
      <c r="K9584" s="1">
        <f>WEEKDAY(BART_Rides[[#This Row],[Date]],2)</f>
        <v>6</v>
      </c>
      <c r="L9584" s="1" t="str">
        <f>LEFT(BART_Rides[[#This Row],[Lines]],1)</f>
        <v>Y</v>
      </c>
      <c r="M9584" s="1" t="str">
        <f>IF(BART_Rides[[#This Row],[FirstLetter]]="Y","Yes","No")</f>
        <v>Yes</v>
      </c>
      <c r="N9584" s="1" t="str">
        <f>IF(OR(BART_Rides[[#This Row],[Station Code]]="EM", BART_Rides[[#This Row],[Station Code]]="MT", BART_Rides[[#This Row],[Station Code]]="PL", BART_Rides[[#This Row],[Station Code]]="CC"), "Yes", "No")</f>
        <v>Yes</v>
      </c>
    </row>
    <row r="9585" spans="6:14">
      <c r="F9585" s="3">
        <v>44290</v>
      </c>
      <c r="G9585" s="1" t="s">
        <v>51</v>
      </c>
      <c r="H9585" s="1" t="s">
        <v>106</v>
      </c>
      <c r="I9585" s="1">
        <v>1136</v>
      </c>
      <c r="J9585" s="1">
        <f>MONTH(BART_Rides[[#This Row],[Date]])</f>
        <v>4</v>
      </c>
      <c r="K9585" s="1">
        <f>WEEKDAY(BART_Rides[[#This Row],[Date]],2)</f>
        <v>7</v>
      </c>
      <c r="L9585" s="1" t="str">
        <f>LEFT(BART_Rides[[#This Row],[Lines]],1)</f>
        <v>Y</v>
      </c>
      <c r="M9585" s="1" t="str">
        <f>IF(BART_Rides[[#This Row],[FirstLetter]]="Y","Yes","No")</f>
        <v>Yes</v>
      </c>
      <c r="N9585" s="1" t="str">
        <f>IF(OR(BART_Rides[[#This Row],[Station Code]]="EM", BART_Rides[[#This Row],[Station Code]]="MT", BART_Rides[[#This Row],[Station Code]]="PL", BART_Rides[[#This Row],[Station Code]]="CC"), "Yes", "No")</f>
        <v>Yes</v>
      </c>
    </row>
    <row r="9586" spans="6:14">
      <c r="F9586" s="3">
        <v>44291</v>
      </c>
      <c r="G9586" s="1" t="s">
        <v>51</v>
      </c>
      <c r="H9586" s="1" t="s">
        <v>106</v>
      </c>
      <c r="I9586" s="1">
        <v>3817</v>
      </c>
      <c r="J9586" s="1">
        <f>MONTH(BART_Rides[[#This Row],[Date]])</f>
        <v>4</v>
      </c>
      <c r="K9586" s="1">
        <f>WEEKDAY(BART_Rides[[#This Row],[Date]],2)</f>
        <v>1</v>
      </c>
      <c r="L9586" s="1" t="str">
        <f>LEFT(BART_Rides[[#This Row],[Lines]],1)</f>
        <v>Y</v>
      </c>
      <c r="M9586" s="1" t="str">
        <f>IF(BART_Rides[[#This Row],[FirstLetter]]="Y","Yes","No")</f>
        <v>Yes</v>
      </c>
      <c r="N9586" s="1" t="str">
        <f>IF(OR(BART_Rides[[#This Row],[Station Code]]="EM", BART_Rides[[#This Row],[Station Code]]="MT", BART_Rides[[#This Row],[Station Code]]="PL", BART_Rides[[#This Row],[Station Code]]="CC"), "Yes", "No")</f>
        <v>Yes</v>
      </c>
    </row>
    <row r="9587" spans="6:14">
      <c r="F9587" s="3">
        <v>44292</v>
      </c>
      <c r="G9587" s="1" t="s">
        <v>51</v>
      </c>
      <c r="H9587" s="1" t="s">
        <v>106</v>
      </c>
      <c r="I9587" s="1">
        <v>4067</v>
      </c>
      <c r="J9587" s="1">
        <f>MONTH(BART_Rides[[#This Row],[Date]])</f>
        <v>4</v>
      </c>
      <c r="K9587" s="1">
        <f>WEEKDAY(BART_Rides[[#This Row],[Date]],2)</f>
        <v>2</v>
      </c>
      <c r="L9587" s="1" t="str">
        <f>LEFT(BART_Rides[[#This Row],[Lines]],1)</f>
        <v>Y</v>
      </c>
      <c r="M9587" s="1" t="str">
        <f>IF(BART_Rides[[#This Row],[FirstLetter]]="Y","Yes","No")</f>
        <v>Yes</v>
      </c>
      <c r="N9587" s="1" t="str">
        <f>IF(OR(BART_Rides[[#This Row],[Station Code]]="EM", BART_Rides[[#This Row],[Station Code]]="MT", BART_Rides[[#This Row],[Station Code]]="PL", BART_Rides[[#This Row],[Station Code]]="CC"), "Yes", "No")</f>
        <v>Yes</v>
      </c>
    </row>
    <row r="9588" spans="6:14">
      <c r="F9588" s="3">
        <v>44293</v>
      </c>
      <c r="G9588" s="1" t="s">
        <v>51</v>
      </c>
      <c r="H9588" s="1" t="s">
        <v>106</v>
      </c>
      <c r="I9588" s="1">
        <v>4117</v>
      </c>
      <c r="J9588" s="1">
        <f>MONTH(BART_Rides[[#This Row],[Date]])</f>
        <v>4</v>
      </c>
      <c r="K9588" s="1">
        <f>WEEKDAY(BART_Rides[[#This Row],[Date]],2)</f>
        <v>3</v>
      </c>
      <c r="L9588" s="1" t="str">
        <f>LEFT(BART_Rides[[#This Row],[Lines]],1)</f>
        <v>Y</v>
      </c>
      <c r="M9588" s="1" t="str">
        <f>IF(BART_Rides[[#This Row],[FirstLetter]]="Y","Yes","No")</f>
        <v>Yes</v>
      </c>
      <c r="N9588" s="1" t="str">
        <f>IF(OR(BART_Rides[[#This Row],[Station Code]]="EM", BART_Rides[[#This Row],[Station Code]]="MT", BART_Rides[[#This Row],[Station Code]]="PL", BART_Rides[[#This Row],[Station Code]]="CC"), "Yes", "No")</f>
        <v>Yes</v>
      </c>
    </row>
    <row r="9589" spans="6:14">
      <c r="F9589" s="3">
        <v>44294</v>
      </c>
      <c r="G9589" s="1" t="s">
        <v>51</v>
      </c>
      <c r="H9589" s="1" t="s">
        <v>106</v>
      </c>
      <c r="I9589" s="1">
        <v>4273</v>
      </c>
      <c r="J9589" s="1">
        <f>MONTH(BART_Rides[[#This Row],[Date]])</f>
        <v>4</v>
      </c>
      <c r="K9589" s="1">
        <f>WEEKDAY(BART_Rides[[#This Row],[Date]],2)</f>
        <v>4</v>
      </c>
      <c r="L9589" s="1" t="str">
        <f>LEFT(BART_Rides[[#This Row],[Lines]],1)</f>
        <v>Y</v>
      </c>
      <c r="M9589" s="1" t="str">
        <f>IF(BART_Rides[[#This Row],[FirstLetter]]="Y","Yes","No")</f>
        <v>Yes</v>
      </c>
      <c r="N9589" s="1" t="str">
        <f>IF(OR(BART_Rides[[#This Row],[Station Code]]="EM", BART_Rides[[#This Row],[Station Code]]="MT", BART_Rides[[#This Row],[Station Code]]="PL", BART_Rides[[#This Row],[Station Code]]="CC"), "Yes", "No")</f>
        <v>Yes</v>
      </c>
    </row>
    <row r="9590" spans="6:14">
      <c r="F9590" s="3">
        <v>44295</v>
      </c>
      <c r="G9590" s="1" t="s">
        <v>51</v>
      </c>
      <c r="H9590" s="1" t="s">
        <v>106</v>
      </c>
      <c r="I9590" s="1">
        <v>4206</v>
      </c>
      <c r="J9590" s="1">
        <f>MONTH(BART_Rides[[#This Row],[Date]])</f>
        <v>4</v>
      </c>
      <c r="K9590" s="1">
        <f>WEEKDAY(BART_Rides[[#This Row],[Date]],2)</f>
        <v>5</v>
      </c>
      <c r="L9590" s="1" t="str">
        <f>LEFT(BART_Rides[[#This Row],[Lines]],1)</f>
        <v>Y</v>
      </c>
      <c r="M9590" s="1" t="str">
        <f>IF(BART_Rides[[#This Row],[FirstLetter]]="Y","Yes","No")</f>
        <v>Yes</v>
      </c>
      <c r="N9590" s="1" t="str">
        <f>IF(OR(BART_Rides[[#This Row],[Station Code]]="EM", BART_Rides[[#This Row],[Station Code]]="MT", BART_Rides[[#This Row],[Station Code]]="PL", BART_Rides[[#This Row],[Station Code]]="CC"), "Yes", "No")</f>
        <v>Yes</v>
      </c>
    </row>
    <row r="9591" spans="6:14">
      <c r="F9591" s="3">
        <v>44296</v>
      </c>
      <c r="G9591" s="1" t="s">
        <v>51</v>
      </c>
      <c r="H9591" s="1" t="s">
        <v>106</v>
      </c>
      <c r="I9591" s="1">
        <v>1842</v>
      </c>
      <c r="J9591" s="1">
        <f>MONTH(BART_Rides[[#This Row],[Date]])</f>
        <v>4</v>
      </c>
      <c r="K9591" s="1">
        <f>WEEKDAY(BART_Rides[[#This Row],[Date]],2)</f>
        <v>6</v>
      </c>
      <c r="L9591" s="1" t="str">
        <f>LEFT(BART_Rides[[#This Row],[Lines]],1)</f>
        <v>Y</v>
      </c>
      <c r="M9591" s="1" t="str">
        <f>IF(BART_Rides[[#This Row],[FirstLetter]]="Y","Yes","No")</f>
        <v>Yes</v>
      </c>
      <c r="N9591" s="1" t="str">
        <f>IF(OR(BART_Rides[[#This Row],[Station Code]]="EM", BART_Rides[[#This Row],[Station Code]]="MT", BART_Rides[[#This Row],[Station Code]]="PL", BART_Rides[[#This Row],[Station Code]]="CC"), "Yes", "No")</f>
        <v>Yes</v>
      </c>
    </row>
    <row r="9592" spans="6:14">
      <c r="F9592" s="3">
        <v>44297</v>
      </c>
      <c r="G9592" s="1" t="s">
        <v>51</v>
      </c>
      <c r="H9592" s="1" t="s">
        <v>106</v>
      </c>
      <c r="I9592" s="1">
        <v>1300</v>
      </c>
      <c r="J9592" s="1">
        <f>MONTH(BART_Rides[[#This Row],[Date]])</f>
        <v>4</v>
      </c>
      <c r="K9592" s="1">
        <f>WEEKDAY(BART_Rides[[#This Row],[Date]],2)</f>
        <v>7</v>
      </c>
      <c r="L9592" s="1" t="str">
        <f>LEFT(BART_Rides[[#This Row],[Lines]],1)</f>
        <v>Y</v>
      </c>
      <c r="M9592" s="1" t="str">
        <f>IF(BART_Rides[[#This Row],[FirstLetter]]="Y","Yes","No")</f>
        <v>Yes</v>
      </c>
      <c r="N9592" s="1" t="str">
        <f>IF(OR(BART_Rides[[#This Row],[Station Code]]="EM", BART_Rides[[#This Row],[Station Code]]="MT", BART_Rides[[#This Row],[Station Code]]="PL", BART_Rides[[#This Row],[Station Code]]="CC"), "Yes", "No")</f>
        <v>Yes</v>
      </c>
    </row>
    <row r="9593" spans="6:14">
      <c r="F9593" s="3">
        <v>44298</v>
      </c>
      <c r="G9593" s="1" t="s">
        <v>51</v>
      </c>
      <c r="H9593" s="1" t="s">
        <v>106</v>
      </c>
      <c r="I9593" s="1">
        <v>3955</v>
      </c>
      <c r="J9593" s="1">
        <f>MONTH(BART_Rides[[#This Row],[Date]])</f>
        <v>4</v>
      </c>
      <c r="K9593" s="1">
        <f>WEEKDAY(BART_Rides[[#This Row],[Date]],2)</f>
        <v>1</v>
      </c>
      <c r="L9593" s="1" t="str">
        <f>LEFT(BART_Rides[[#This Row],[Lines]],1)</f>
        <v>Y</v>
      </c>
      <c r="M9593" s="1" t="str">
        <f>IF(BART_Rides[[#This Row],[FirstLetter]]="Y","Yes","No")</f>
        <v>Yes</v>
      </c>
      <c r="N9593" s="1" t="str">
        <f>IF(OR(BART_Rides[[#This Row],[Station Code]]="EM", BART_Rides[[#This Row],[Station Code]]="MT", BART_Rides[[#This Row],[Station Code]]="PL", BART_Rides[[#This Row],[Station Code]]="CC"), "Yes", "No")</f>
        <v>Yes</v>
      </c>
    </row>
    <row r="9594" spans="6:14">
      <c r="F9594" s="3">
        <v>44299</v>
      </c>
      <c r="G9594" s="1" t="s">
        <v>51</v>
      </c>
      <c r="H9594" s="1" t="s">
        <v>106</v>
      </c>
      <c r="I9594" s="1">
        <v>4201</v>
      </c>
      <c r="J9594" s="1">
        <f>MONTH(BART_Rides[[#This Row],[Date]])</f>
        <v>4</v>
      </c>
      <c r="K9594" s="1">
        <f>WEEKDAY(BART_Rides[[#This Row],[Date]],2)</f>
        <v>2</v>
      </c>
      <c r="L9594" s="1" t="str">
        <f>LEFT(BART_Rides[[#This Row],[Lines]],1)</f>
        <v>Y</v>
      </c>
      <c r="M9594" s="1" t="str">
        <f>IF(BART_Rides[[#This Row],[FirstLetter]]="Y","Yes","No")</f>
        <v>Yes</v>
      </c>
      <c r="N9594" s="1" t="str">
        <f>IF(OR(BART_Rides[[#This Row],[Station Code]]="EM", BART_Rides[[#This Row],[Station Code]]="MT", BART_Rides[[#This Row],[Station Code]]="PL", BART_Rides[[#This Row],[Station Code]]="CC"), "Yes", "No")</f>
        <v>Yes</v>
      </c>
    </row>
    <row r="9595" spans="6:14">
      <c r="F9595" s="3">
        <v>44300</v>
      </c>
      <c r="G9595" s="1" t="s">
        <v>51</v>
      </c>
      <c r="H9595" s="1" t="s">
        <v>106</v>
      </c>
      <c r="I9595" s="1">
        <v>4393</v>
      </c>
      <c r="J9595" s="1">
        <f>MONTH(BART_Rides[[#This Row],[Date]])</f>
        <v>4</v>
      </c>
      <c r="K9595" s="1">
        <f>WEEKDAY(BART_Rides[[#This Row],[Date]],2)</f>
        <v>3</v>
      </c>
      <c r="L9595" s="1" t="str">
        <f>LEFT(BART_Rides[[#This Row],[Lines]],1)</f>
        <v>Y</v>
      </c>
      <c r="M9595" s="1" t="str">
        <f>IF(BART_Rides[[#This Row],[FirstLetter]]="Y","Yes","No")</f>
        <v>Yes</v>
      </c>
      <c r="N9595" s="1" t="str">
        <f>IF(OR(BART_Rides[[#This Row],[Station Code]]="EM", BART_Rides[[#This Row],[Station Code]]="MT", BART_Rides[[#This Row],[Station Code]]="PL", BART_Rides[[#This Row],[Station Code]]="CC"), "Yes", "No")</f>
        <v>Yes</v>
      </c>
    </row>
    <row r="9596" spans="6:14">
      <c r="F9596" s="3">
        <v>44301</v>
      </c>
      <c r="G9596" s="1" t="s">
        <v>51</v>
      </c>
      <c r="H9596" s="1" t="s">
        <v>106</v>
      </c>
      <c r="I9596" s="1">
        <v>4357</v>
      </c>
      <c r="J9596" s="1">
        <f>MONTH(BART_Rides[[#This Row],[Date]])</f>
        <v>4</v>
      </c>
      <c r="K9596" s="1">
        <f>WEEKDAY(BART_Rides[[#This Row],[Date]],2)</f>
        <v>4</v>
      </c>
      <c r="L9596" s="1" t="str">
        <f>LEFT(BART_Rides[[#This Row],[Lines]],1)</f>
        <v>Y</v>
      </c>
      <c r="M9596" s="1" t="str">
        <f>IF(BART_Rides[[#This Row],[FirstLetter]]="Y","Yes","No")</f>
        <v>Yes</v>
      </c>
      <c r="N9596" s="1" t="str">
        <f>IF(OR(BART_Rides[[#This Row],[Station Code]]="EM", BART_Rides[[#This Row],[Station Code]]="MT", BART_Rides[[#This Row],[Station Code]]="PL", BART_Rides[[#This Row],[Station Code]]="CC"), "Yes", "No")</f>
        <v>Yes</v>
      </c>
    </row>
    <row r="9597" spans="6:14">
      <c r="F9597" s="3">
        <v>44302</v>
      </c>
      <c r="G9597" s="1" t="s">
        <v>51</v>
      </c>
      <c r="H9597" s="1" t="s">
        <v>106</v>
      </c>
      <c r="I9597" s="1">
        <v>4177</v>
      </c>
      <c r="J9597" s="1">
        <f>MONTH(BART_Rides[[#This Row],[Date]])</f>
        <v>4</v>
      </c>
      <c r="K9597" s="1">
        <f>WEEKDAY(BART_Rides[[#This Row],[Date]],2)</f>
        <v>5</v>
      </c>
      <c r="L9597" s="1" t="str">
        <f>LEFT(BART_Rides[[#This Row],[Lines]],1)</f>
        <v>Y</v>
      </c>
      <c r="M9597" s="1" t="str">
        <f>IF(BART_Rides[[#This Row],[FirstLetter]]="Y","Yes","No")</f>
        <v>Yes</v>
      </c>
      <c r="N9597" s="1" t="str">
        <f>IF(OR(BART_Rides[[#This Row],[Station Code]]="EM", BART_Rides[[#This Row],[Station Code]]="MT", BART_Rides[[#This Row],[Station Code]]="PL", BART_Rides[[#This Row],[Station Code]]="CC"), "Yes", "No")</f>
        <v>Yes</v>
      </c>
    </row>
    <row r="9598" spans="6:14">
      <c r="F9598" s="3">
        <v>44303</v>
      </c>
      <c r="G9598" s="1" t="s">
        <v>51</v>
      </c>
      <c r="H9598" s="1" t="s">
        <v>106</v>
      </c>
      <c r="I9598" s="1">
        <v>1881</v>
      </c>
      <c r="J9598" s="1">
        <f>MONTH(BART_Rides[[#This Row],[Date]])</f>
        <v>4</v>
      </c>
      <c r="K9598" s="1">
        <f>WEEKDAY(BART_Rides[[#This Row],[Date]],2)</f>
        <v>6</v>
      </c>
      <c r="L9598" s="1" t="str">
        <f>LEFT(BART_Rides[[#This Row],[Lines]],1)</f>
        <v>Y</v>
      </c>
      <c r="M9598" s="1" t="str">
        <f>IF(BART_Rides[[#This Row],[FirstLetter]]="Y","Yes","No")</f>
        <v>Yes</v>
      </c>
      <c r="N9598" s="1" t="str">
        <f>IF(OR(BART_Rides[[#This Row],[Station Code]]="EM", BART_Rides[[#This Row],[Station Code]]="MT", BART_Rides[[#This Row],[Station Code]]="PL", BART_Rides[[#This Row],[Station Code]]="CC"), "Yes", "No")</f>
        <v>Yes</v>
      </c>
    </row>
    <row r="9599" spans="6:14">
      <c r="F9599" s="3">
        <v>44304</v>
      </c>
      <c r="G9599" s="1" t="s">
        <v>51</v>
      </c>
      <c r="H9599" s="1" t="s">
        <v>106</v>
      </c>
      <c r="I9599" s="1">
        <v>1243</v>
      </c>
      <c r="J9599" s="1">
        <f>MONTH(BART_Rides[[#This Row],[Date]])</f>
        <v>4</v>
      </c>
      <c r="K9599" s="1">
        <f>WEEKDAY(BART_Rides[[#This Row],[Date]],2)</f>
        <v>7</v>
      </c>
      <c r="L9599" s="1" t="str">
        <f>LEFT(BART_Rides[[#This Row],[Lines]],1)</f>
        <v>Y</v>
      </c>
      <c r="M9599" s="1" t="str">
        <f>IF(BART_Rides[[#This Row],[FirstLetter]]="Y","Yes","No")</f>
        <v>Yes</v>
      </c>
      <c r="N9599" s="1" t="str">
        <f>IF(OR(BART_Rides[[#This Row],[Station Code]]="EM", BART_Rides[[#This Row],[Station Code]]="MT", BART_Rides[[#This Row],[Station Code]]="PL", BART_Rides[[#This Row],[Station Code]]="CC"), "Yes", "No")</f>
        <v>Yes</v>
      </c>
    </row>
    <row r="9600" spans="6:14">
      <c r="F9600" s="3">
        <v>44305</v>
      </c>
      <c r="G9600" s="1" t="s">
        <v>51</v>
      </c>
      <c r="H9600" s="1" t="s">
        <v>106</v>
      </c>
      <c r="I9600" s="1">
        <v>3931</v>
      </c>
      <c r="J9600" s="1">
        <f>MONTH(BART_Rides[[#This Row],[Date]])</f>
        <v>4</v>
      </c>
      <c r="K9600" s="1">
        <f>WEEKDAY(BART_Rides[[#This Row],[Date]],2)</f>
        <v>1</v>
      </c>
      <c r="L9600" s="1" t="str">
        <f>LEFT(BART_Rides[[#This Row],[Lines]],1)</f>
        <v>Y</v>
      </c>
      <c r="M9600" s="1" t="str">
        <f>IF(BART_Rides[[#This Row],[FirstLetter]]="Y","Yes","No")</f>
        <v>Yes</v>
      </c>
      <c r="N9600" s="1" t="str">
        <f>IF(OR(BART_Rides[[#This Row],[Station Code]]="EM", BART_Rides[[#This Row],[Station Code]]="MT", BART_Rides[[#This Row],[Station Code]]="PL", BART_Rides[[#This Row],[Station Code]]="CC"), "Yes", "No")</f>
        <v>Yes</v>
      </c>
    </row>
    <row r="9601" spans="6:14">
      <c r="F9601" s="3">
        <v>44306</v>
      </c>
      <c r="G9601" s="1" t="s">
        <v>51</v>
      </c>
      <c r="H9601" s="1" t="s">
        <v>106</v>
      </c>
      <c r="I9601" s="1">
        <v>4174</v>
      </c>
      <c r="J9601" s="1">
        <f>MONTH(BART_Rides[[#This Row],[Date]])</f>
        <v>4</v>
      </c>
      <c r="K9601" s="1">
        <f>WEEKDAY(BART_Rides[[#This Row],[Date]],2)</f>
        <v>2</v>
      </c>
      <c r="L9601" s="1" t="str">
        <f>LEFT(BART_Rides[[#This Row],[Lines]],1)</f>
        <v>Y</v>
      </c>
      <c r="M9601" s="1" t="str">
        <f>IF(BART_Rides[[#This Row],[FirstLetter]]="Y","Yes","No")</f>
        <v>Yes</v>
      </c>
      <c r="N9601" s="1" t="str">
        <f>IF(OR(BART_Rides[[#This Row],[Station Code]]="EM", BART_Rides[[#This Row],[Station Code]]="MT", BART_Rides[[#This Row],[Station Code]]="PL", BART_Rides[[#This Row],[Station Code]]="CC"), "Yes", "No")</f>
        <v>Yes</v>
      </c>
    </row>
    <row r="9602" spans="6:14">
      <c r="F9602" s="3">
        <v>44307</v>
      </c>
      <c r="G9602" s="1" t="s">
        <v>51</v>
      </c>
      <c r="H9602" s="1" t="s">
        <v>106</v>
      </c>
      <c r="I9602" s="1">
        <v>4322</v>
      </c>
      <c r="J9602" s="1">
        <f>MONTH(BART_Rides[[#This Row],[Date]])</f>
        <v>4</v>
      </c>
      <c r="K9602" s="1">
        <f>WEEKDAY(BART_Rides[[#This Row],[Date]],2)</f>
        <v>3</v>
      </c>
      <c r="L9602" s="1" t="str">
        <f>LEFT(BART_Rides[[#This Row],[Lines]],1)</f>
        <v>Y</v>
      </c>
      <c r="M9602" s="1" t="str">
        <f>IF(BART_Rides[[#This Row],[FirstLetter]]="Y","Yes","No")</f>
        <v>Yes</v>
      </c>
      <c r="N9602" s="1" t="str">
        <f>IF(OR(BART_Rides[[#This Row],[Station Code]]="EM", BART_Rides[[#This Row],[Station Code]]="MT", BART_Rides[[#This Row],[Station Code]]="PL", BART_Rides[[#This Row],[Station Code]]="CC"), "Yes", "No")</f>
        <v>Yes</v>
      </c>
    </row>
    <row r="9603" spans="6:14">
      <c r="F9603" s="3">
        <v>44308</v>
      </c>
      <c r="G9603" s="1" t="s">
        <v>51</v>
      </c>
      <c r="H9603" s="1" t="s">
        <v>106</v>
      </c>
      <c r="I9603" s="1">
        <v>4320</v>
      </c>
      <c r="J9603" s="1">
        <f>MONTH(BART_Rides[[#This Row],[Date]])</f>
        <v>4</v>
      </c>
      <c r="K9603" s="1">
        <f>WEEKDAY(BART_Rides[[#This Row],[Date]],2)</f>
        <v>4</v>
      </c>
      <c r="L9603" s="1" t="str">
        <f>LEFT(BART_Rides[[#This Row],[Lines]],1)</f>
        <v>Y</v>
      </c>
      <c r="M9603" s="1" t="str">
        <f>IF(BART_Rides[[#This Row],[FirstLetter]]="Y","Yes","No")</f>
        <v>Yes</v>
      </c>
      <c r="N9603" s="1" t="str">
        <f>IF(OR(BART_Rides[[#This Row],[Station Code]]="EM", BART_Rides[[#This Row],[Station Code]]="MT", BART_Rides[[#This Row],[Station Code]]="PL", BART_Rides[[#This Row],[Station Code]]="CC"), "Yes", "No")</f>
        <v>Yes</v>
      </c>
    </row>
    <row r="9604" spans="6:14">
      <c r="F9604" s="3">
        <v>44309</v>
      </c>
      <c r="G9604" s="1" t="s">
        <v>51</v>
      </c>
      <c r="H9604" s="1" t="s">
        <v>106</v>
      </c>
      <c r="I9604" s="1">
        <v>4167</v>
      </c>
      <c r="J9604" s="1">
        <f>MONTH(BART_Rides[[#This Row],[Date]])</f>
        <v>4</v>
      </c>
      <c r="K9604" s="1">
        <f>WEEKDAY(BART_Rides[[#This Row],[Date]],2)</f>
        <v>5</v>
      </c>
      <c r="L9604" s="1" t="str">
        <f>LEFT(BART_Rides[[#This Row],[Lines]],1)</f>
        <v>Y</v>
      </c>
      <c r="M9604" s="1" t="str">
        <f>IF(BART_Rides[[#This Row],[FirstLetter]]="Y","Yes","No")</f>
        <v>Yes</v>
      </c>
      <c r="N9604" s="1" t="str">
        <f>IF(OR(BART_Rides[[#This Row],[Station Code]]="EM", BART_Rides[[#This Row],[Station Code]]="MT", BART_Rides[[#This Row],[Station Code]]="PL", BART_Rides[[#This Row],[Station Code]]="CC"), "Yes", "No")</f>
        <v>Yes</v>
      </c>
    </row>
    <row r="9605" spans="6:14">
      <c r="F9605" s="3">
        <v>44310</v>
      </c>
      <c r="G9605" s="1" t="s">
        <v>51</v>
      </c>
      <c r="H9605" s="1" t="s">
        <v>106</v>
      </c>
      <c r="I9605" s="1">
        <v>1821</v>
      </c>
      <c r="J9605" s="1">
        <f>MONTH(BART_Rides[[#This Row],[Date]])</f>
        <v>4</v>
      </c>
      <c r="K9605" s="1">
        <f>WEEKDAY(BART_Rides[[#This Row],[Date]],2)</f>
        <v>6</v>
      </c>
      <c r="L9605" s="1" t="str">
        <f>LEFT(BART_Rides[[#This Row],[Lines]],1)</f>
        <v>Y</v>
      </c>
      <c r="M9605" s="1" t="str">
        <f>IF(BART_Rides[[#This Row],[FirstLetter]]="Y","Yes","No")</f>
        <v>Yes</v>
      </c>
      <c r="N9605" s="1" t="str">
        <f>IF(OR(BART_Rides[[#This Row],[Station Code]]="EM", BART_Rides[[#This Row],[Station Code]]="MT", BART_Rides[[#This Row],[Station Code]]="PL", BART_Rides[[#This Row],[Station Code]]="CC"), "Yes", "No")</f>
        <v>Yes</v>
      </c>
    </row>
    <row r="9606" spans="6:14">
      <c r="F9606" s="3">
        <v>44311</v>
      </c>
      <c r="G9606" s="1" t="s">
        <v>51</v>
      </c>
      <c r="H9606" s="1" t="s">
        <v>106</v>
      </c>
      <c r="I9606" s="1">
        <v>997</v>
      </c>
      <c r="J9606" s="1">
        <f>MONTH(BART_Rides[[#This Row],[Date]])</f>
        <v>4</v>
      </c>
      <c r="K9606" s="1">
        <f>WEEKDAY(BART_Rides[[#This Row],[Date]],2)</f>
        <v>7</v>
      </c>
      <c r="L9606" s="1" t="str">
        <f>LEFT(BART_Rides[[#This Row],[Lines]],1)</f>
        <v>Y</v>
      </c>
      <c r="M9606" s="1" t="str">
        <f>IF(BART_Rides[[#This Row],[FirstLetter]]="Y","Yes","No")</f>
        <v>Yes</v>
      </c>
      <c r="N9606" s="1" t="str">
        <f>IF(OR(BART_Rides[[#This Row],[Station Code]]="EM", BART_Rides[[#This Row],[Station Code]]="MT", BART_Rides[[#This Row],[Station Code]]="PL", BART_Rides[[#This Row],[Station Code]]="CC"), "Yes", "No")</f>
        <v>Yes</v>
      </c>
    </row>
    <row r="9607" spans="6:14">
      <c r="F9607" s="3">
        <v>44312</v>
      </c>
      <c r="G9607" s="1" t="s">
        <v>51</v>
      </c>
      <c r="H9607" s="1" t="s">
        <v>106</v>
      </c>
      <c r="I9607" s="1">
        <v>4245</v>
      </c>
      <c r="J9607" s="1">
        <f>MONTH(BART_Rides[[#This Row],[Date]])</f>
        <v>4</v>
      </c>
      <c r="K9607" s="1">
        <f>WEEKDAY(BART_Rides[[#This Row],[Date]],2)</f>
        <v>1</v>
      </c>
      <c r="L9607" s="1" t="str">
        <f>LEFT(BART_Rides[[#This Row],[Lines]],1)</f>
        <v>Y</v>
      </c>
      <c r="M9607" s="1" t="str">
        <f>IF(BART_Rides[[#This Row],[FirstLetter]]="Y","Yes","No")</f>
        <v>Yes</v>
      </c>
      <c r="N9607" s="1" t="str">
        <f>IF(OR(BART_Rides[[#This Row],[Station Code]]="EM", BART_Rides[[#This Row],[Station Code]]="MT", BART_Rides[[#This Row],[Station Code]]="PL", BART_Rides[[#This Row],[Station Code]]="CC"), "Yes", "No")</f>
        <v>Yes</v>
      </c>
    </row>
    <row r="9608" spans="6:14">
      <c r="F9608" s="3">
        <v>44313</v>
      </c>
      <c r="G9608" s="1" t="s">
        <v>51</v>
      </c>
      <c r="H9608" s="1" t="s">
        <v>106</v>
      </c>
      <c r="I9608" s="1">
        <v>4380</v>
      </c>
      <c r="J9608" s="1">
        <f>MONTH(BART_Rides[[#This Row],[Date]])</f>
        <v>4</v>
      </c>
      <c r="K9608" s="1">
        <f>WEEKDAY(BART_Rides[[#This Row],[Date]],2)</f>
        <v>2</v>
      </c>
      <c r="L9608" s="1" t="str">
        <f>LEFT(BART_Rides[[#This Row],[Lines]],1)</f>
        <v>Y</v>
      </c>
      <c r="M9608" s="1" t="str">
        <f>IF(BART_Rides[[#This Row],[FirstLetter]]="Y","Yes","No")</f>
        <v>Yes</v>
      </c>
      <c r="N9608" s="1" t="str">
        <f>IF(OR(BART_Rides[[#This Row],[Station Code]]="EM", BART_Rides[[#This Row],[Station Code]]="MT", BART_Rides[[#This Row],[Station Code]]="PL", BART_Rides[[#This Row],[Station Code]]="CC"), "Yes", "No")</f>
        <v>Yes</v>
      </c>
    </row>
    <row r="9609" spans="6:14">
      <c r="F9609" s="3">
        <v>44314</v>
      </c>
      <c r="G9609" s="1" t="s">
        <v>51</v>
      </c>
      <c r="H9609" s="1" t="s">
        <v>106</v>
      </c>
      <c r="I9609" s="1">
        <v>4314</v>
      </c>
      <c r="J9609" s="1">
        <f>MONTH(BART_Rides[[#This Row],[Date]])</f>
        <v>4</v>
      </c>
      <c r="K9609" s="1">
        <f>WEEKDAY(BART_Rides[[#This Row],[Date]],2)</f>
        <v>3</v>
      </c>
      <c r="L9609" s="1" t="str">
        <f>LEFT(BART_Rides[[#This Row],[Lines]],1)</f>
        <v>Y</v>
      </c>
      <c r="M9609" s="1" t="str">
        <f>IF(BART_Rides[[#This Row],[FirstLetter]]="Y","Yes","No")</f>
        <v>Yes</v>
      </c>
      <c r="N9609" s="1" t="str">
        <f>IF(OR(BART_Rides[[#This Row],[Station Code]]="EM", BART_Rides[[#This Row],[Station Code]]="MT", BART_Rides[[#This Row],[Station Code]]="PL", BART_Rides[[#This Row],[Station Code]]="CC"), "Yes", "No")</f>
        <v>Yes</v>
      </c>
    </row>
    <row r="9610" spans="6:14">
      <c r="F9610" s="3">
        <v>44315</v>
      </c>
      <c r="G9610" s="1" t="s">
        <v>51</v>
      </c>
      <c r="H9610" s="1" t="s">
        <v>106</v>
      </c>
      <c r="I9610" s="1">
        <v>4441</v>
      </c>
      <c r="J9610" s="1">
        <f>MONTH(BART_Rides[[#This Row],[Date]])</f>
        <v>4</v>
      </c>
      <c r="K9610" s="1">
        <f>WEEKDAY(BART_Rides[[#This Row],[Date]],2)</f>
        <v>4</v>
      </c>
      <c r="L9610" s="1" t="str">
        <f>LEFT(BART_Rides[[#This Row],[Lines]],1)</f>
        <v>Y</v>
      </c>
      <c r="M9610" s="1" t="str">
        <f>IF(BART_Rides[[#This Row],[FirstLetter]]="Y","Yes","No")</f>
        <v>Yes</v>
      </c>
      <c r="N9610" s="1" t="str">
        <f>IF(OR(BART_Rides[[#This Row],[Station Code]]="EM", BART_Rides[[#This Row],[Station Code]]="MT", BART_Rides[[#This Row],[Station Code]]="PL", BART_Rides[[#This Row],[Station Code]]="CC"), "Yes", "No")</f>
        <v>Yes</v>
      </c>
    </row>
    <row r="9611" spans="6:14">
      <c r="F9611" s="3">
        <v>44316</v>
      </c>
      <c r="G9611" s="1" t="s">
        <v>51</v>
      </c>
      <c r="H9611" s="1" t="s">
        <v>106</v>
      </c>
      <c r="I9611" s="1">
        <v>4350</v>
      </c>
      <c r="J9611" s="1">
        <f>MONTH(BART_Rides[[#This Row],[Date]])</f>
        <v>4</v>
      </c>
      <c r="K9611" s="1">
        <f>WEEKDAY(BART_Rides[[#This Row],[Date]],2)</f>
        <v>5</v>
      </c>
      <c r="L9611" s="1" t="str">
        <f>LEFT(BART_Rides[[#This Row],[Lines]],1)</f>
        <v>Y</v>
      </c>
      <c r="M9611" s="1" t="str">
        <f>IF(BART_Rides[[#This Row],[FirstLetter]]="Y","Yes","No")</f>
        <v>Yes</v>
      </c>
      <c r="N9611" s="1" t="str">
        <f>IF(OR(BART_Rides[[#This Row],[Station Code]]="EM", BART_Rides[[#This Row],[Station Code]]="MT", BART_Rides[[#This Row],[Station Code]]="PL", BART_Rides[[#This Row],[Station Code]]="CC"), "Yes", "No")</f>
        <v>Yes</v>
      </c>
    </row>
    <row r="9612" spans="6:14">
      <c r="F9612" s="3">
        <v>44317</v>
      </c>
      <c r="G9612" s="1" t="s">
        <v>51</v>
      </c>
      <c r="H9612" s="1" t="s">
        <v>106</v>
      </c>
      <c r="I9612" s="1">
        <v>1820</v>
      </c>
      <c r="J9612" s="1">
        <f>MONTH(BART_Rides[[#This Row],[Date]])</f>
        <v>5</v>
      </c>
      <c r="K9612" s="1">
        <f>WEEKDAY(BART_Rides[[#This Row],[Date]],2)</f>
        <v>6</v>
      </c>
      <c r="L9612" s="1" t="str">
        <f>LEFT(BART_Rides[[#This Row],[Lines]],1)</f>
        <v>Y</v>
      </c>
      <c r="M9612" s="1" t="str">
        <f>IF(BART_Rides[[#This Row],[FirstLetter]]="Y","Yes","No")</f>
        <v>Yes</v>
      </c>
      <c r="N9612" s="1" t="str">
        <f>IF(OR(BART_Rides[[#This Row],[Station Code]]="EM", BART_Rides[[#This Row],[Station Code]]="MT", BART_Rides[[#This Row],[Station Code]]="PL", BART_Rides[[#This Row],[Station Code]]="CC"), "Yes", "No")</f>
        <v>Yes</v>
      </c>
    </row>
    <row r="9613" spans="6:14">
      <c r="F9613" s="3">
        <v>44318</v>
      </c>
      <c r="G9613" s="1" t="s">
        <v>51</v>
      </c>
      <c r="H9613" s="1" t="s">
        <v>106</v>
      </c>
      <c r="I9613" s="1">
        <v>1247</v>
      </c>
      <c r="J9613" s="1">
        <f>MONTH(BART_Rides[[#This Row],[Date]])</f>
        <v>5</v>
      </c>
      <c r="K9613" s="1">
        <f>WEEKDAY(BART_Rides[[#This Row],[Date]],2)</f>
        <v>7</v>
      </c>
      <c r="L9613" s="1" t="str">
        <f>LEFT(BART_Rides[[#This Row],[Lines]],1)</f>
        <v>Y</v>
      </c>
      <c r="M9613" s="1" t="str">
        <f>IF(BART_Rides[[#This Row],[FirstLetter]]="Y","Yes","No")</f>
        <v>Yes</v>
      </c>
      <c r="N9613" s="1" t="str">
        <f>IF(OR(BART_Rides[[#This Row],[Station Code]]="EM", BART_Rides[[#This Row],[Station Code]]="MT", BART_Rides[[#This Row],[Station Code]]="PL", BART_Rides[[#This Row],[Station Code]]="CC"), "Yes", "No")</f>
        <v>Yes</v>
      </c>
    </row>
    <row r="9614" spans="6:14">
      <c r="F9614" s="3">
        <v>44319</v>
      </c>
      <c r="G9614" s="1" t="s">
        <v>51</v>
      </c>
      <c r="H9614" s="1" t="s">
        <v>106</v>
      </c>
      <c r="I9614" s="1">
        <v>4212</v>
      </c>
      <c r="J9614" s="1">
        <f>MONTH(BART_Rides[[#This Row],[Date]])</f>
        <v>5</v>
      </c>
      <c r="K9614" s="1">
        <f>WEEKDAY(BART_Rides[[#This Row],[Date]],2)</f>
        <v>1</v>
      </c>
      <c r="L9614" s="1" t="str">
        <f>LEFT(BART_Rides[[#This Row],[Lines]],1)</f>
        <v>Y</v>
      </c>
      <c r="M9614" s="1" t="str">
        <f>IF(BART_Rides[[#This Row],[FirstLetter]]="Y","Yes","No")</f>
        <v>Yes</v>
      </c>
      <c r="N9614" s="1" t="str">
        <f>IF(OR(BART_Rides[[#This Row],[Station Code]]="EM", BART_Rides[[#This Row],[Station Code]]="MT", BART_Rides[[#This Row],[Station Code]]="PL", BART_Rides[[#This Row],[Station Code]]="CC"), "Yes", "No")</f>
        <v>Yes</v>
      </c>
    </row>
    <row r="9615" spans="6:14">
      <c r="F9615" s="3">
        <v>44320</v>
      </c>
      <c r="G9615" s="1" t="s">
        <v>51</v>
      </c>
      <c r="H9615" s="1" t="s">
        <v>106</v>
      </c>
      <c r="I9615" s="1">
        <v>4506</v>
      </c>
      <c r="J9615" s="1">
        <f>MONTH(BART_Rides[[#This Row],[Date]])</f>
        <v>5</v>
      </c>
      <c r="K9615" s="1">
        <f>WEEKDAY(BART_Rides[[#This Row],[Date]],2)</f>
        <v>2</v>
      </c>
      <c r="L9615" s="1" t="str">
        <f>LEFT(BART_Rides[[#This Row],[Lines]],1)</f>
        <v>Y</v>
      </c>
      <c r="M9615" s="1" t="str">
        <f>IF(BART_Rides[[#This Row],[FirstLetter]]="Y","Yes","No")</f>
        <v>Yes</v>
      </c>
      <c r="N9615" s="1" t="str">
        <f>IF(OR(BART_Rides[[#This Row],[Station Code]]="EM", BART_Rides[[#This Row],[Station Code]]="MT", BART_Rides[[#This Row],[Station Code]]="PL", BART_Rides[[#This Row],[Station Code]]="CC"), "Yes", "No")</f>
        <v>Yes</v>
      </c>
    </row>
    <row r="9616" spans="6:14">
      <c r="F9616" s="3">
        <v>44321</v>
      </c>
      <c r="G9616" s="1" t="s">
        <v>51</v>
      </c>
      <c r="H9616" s="1" t="s">
        <v>106</v>
      </c>
      <c r="I9616" s="1">
        <v>4567</v>
      </c>
      <c r="J9616" s="1">
        <f>MONTH(BART_Rides[[#This Row],[Date]])</f>
        <v>5</v>
      </c>
      <c r="K9616" s="1">
        <f>WEEKDAY(BART_Rides[[#This Row],[Date]],2)</f>
        <v>3</v>
      </c>
      <c r="L9616" s="1" t="str">
        <f>LEFT(BART_Rides[[#This Row],[Lines]],1)</f>
        <v>Y</v>
      </c>
      <c r="M9616" s="1" t="str">
        <f>IF(BART_Rides[[#This Row],[FirstLetter]]="Y","Yes","No")</f>
        <v>Yes</v>
      </c>
      <c r="N9616" s="1" t="str">
        <f>IF(OR(BART_Rides[[#This Row],[Station Code]]="EM", BART_Rides[[#This Row],[Station Code]]="MT", BART_Rides[[#This Row],[Station Code]]="PL", BART_Rides[[#This Row],[Station Code]]="CC"), "Yes", "No")</f>
        <v>Yes</v>
      </c>
    </row>
    <row r="9617" spans="6:14">
      <c r="F9617" s="3">
        <v>44322</v>
      </c>
      <c r="G9617" s="1" t="s">
        <v>51</v>
      </c>
      <c r="H9617" s="1" t="s">
        <v>106</v>
      </c>
      <c r="I9617" s="1">
        <v>4583</v>
      </c>
      <c r="J9617" s="1">
        <f>MONTH(BART_Rides[[#This Row],[Date]])</f>
        <v>5</v>
      </c>
      <c r="K9617" s="1">
        <f>WEEKDAY(BART_Rides[[#This Row],[Date]],2)</f>
        <v>4</v>
      </c>
      <c r="L9617" s="1" t="str">
        <f>LEFT(BART_Rides[[#This Row],[Lines]],1)</f>
        <v>Y</v>
      </c>
      <c r="M9617" s="1" t="str">
        <f>IF(BART_Rides[[#This Row],[FirstLetter]]="Y","Yes","No")</f>
        <v>Yes</v>
      </c>
      <c r="N9617" s="1" t="str">
        <f>IF(OR(BART_Rides[[#This Row],[Station Code]]="EM", BART_Rides[[#This Row],[Station Code]]="MT", BART_Rides[[#This Row],[Station Code]]="PL", BART_Rides[[#This Row],[Station Code]]="CC"), "Yes", "No")</f>
        <v>Yes</v>
      </c>
    </row>
    <row r="9618" spans="6:14">
      <c r="F9618" s="3">
        <v>44323</v>
      </c>
      <c r="G9618" s="1" t="s">
        <v>51</v>
      </c>
      <c r="H9618" s="1" t="s">
        <v>106</v>
      </c>
      <c r="I9618" s="1">
        <v>4549</v>
      </c>
      <c r="J9618" s="1">
        <f>MONTH(BART_Rides[[#This Row],[Date]])</f>
        <v>5</v>
      </c>
      <c r="K9618" s="1">
        <f>WEEKDAY(BART_Rides[[#This Row],[Date]],2)</f>
        <v>5</v>
      </c>
      <c r="L9618" s="1" t="str">
        <f>LEFT(BART_Rides[[#This Row],[Lines]],1)</f>
        <v>Y</v>
      </c>
      <c r="M9618" s="1" t="str">
        <f>IF(BART_Rides[[#This Row],[FirstLetter]]="Y","Yes","No")</f>
        <v>Yes</v>
      </c>
      <c r="N9618" s="1" t="str">
        <f>IF(OR(BART_Rides[[#This Row],[Station Code]]="EM", BART_Rides[[#This Row],[Station Code]]="MT", BART_Rides[[#This Row],[Station Code]]="PL", BART_Rides[[#This Row],[Station Code]]="CC"), "Yes", "No")</f>
        <v>Yes</v>
      </c>
    </row>
    <row r="9619" spans="6:14">
      <c r="F9619" s="3">
        <v>44324</v>
      </c>
      <c r="G9619" s="1" t="s">
        <v>51</v>
      </c>
      <c r="H9619" s="1" t="s">
        <v>106</v>
      </c>
      <c r="I9619" s="1">
        <v>2067</v>
      </c>
      <c r="J9619" s="1">
        <f>MONTH(BART_Rides[[#This Row],[Date]])</f>
        <v>5</v>
      </c>
      <c r="K9619" s="1">
        <f>WEEKDAY(BART_Rides[[#This Row],[Date]],2)</f>
        <v>6</v>
      </c>
      <c r="L9619" s="1" t="str">
        <f>LEFT(BART_Rides[[#This Row],[Lines]],1)</f>
        <v>Y</v>
      </c>
      <c r="M9619" s="1" t="str">
        <f>IF(BART_Rides[[#This Row],[FirstLetter]]="Y","Yes","No")</f>
        <v>Yes</v>
      </c>
      <c r="N9619" s="1" t="str">
        <f>IF(OR(BART_Rides[[#This Row],[Station Code]]="EM", BART_Rides[[#This Row],[Station Code]]="MT", BART_Rides[[#This Row],[Station Code]]="PL", BART_Rides[[#This Row],[Station Code]]="CC"), "Yes", "No")</f>
        <v>Yes</v>
      </c>
    </row>
    <row r="9620" spans="6:14">
      <c r="F9620" s="3">
        <v>44325</v>
      </c>
      <c r="G9620" s="1" t="s">
        <v>51</v>
      </c>
      <c r="H9620" s="1" t="s">
        <v>106</v>
      </c>
      <c r="I9620" s="1">
        <v>1741</v>
      </c>
      <c r="J9620" s="1">
        <f>MONTH(BART_Rides[[#This Row],[Date]])</f>
        <v>5</v>
      </c>
      <c r="K9620" s="1">
        <f>WEEKDAY(BART_Rides[[#This Row],[Date]],2)</f>
        <v>7</v>
      </c>
      <c r="L9620" s="1" t="str">
        <f>LEFT(BART_Rides[[#This Row],[Lines]],1)</f>
        <v>Y</v>
      </c>
      <c r="M9620" s="1" t="str">
        <f>IF(BART_Rides[[#This Row],[FirstLetter]]="Y","Yes","No")</f>
        <v>Yes</v>
      </c>
      <c r="N9620" s="1" t="str">
        <f>IF(OR(BART_Rides[[#This Row],[Station Code]]="EM", BART_Rides[[#This Row],[Station Code]]="MT", BART_Rides[[#This Row],[Station Code]]="PL", BART_Rides[[#This Row],[Station Code]]="CC"), "Yes", "No")</f>
        <v>Yes</v>
      </c>
    </row>
    <row r="9621" spans="6:14">
      <c r="F9621" s="3">
        <v>44326</v>
      </c>
      <c r="G9621" s="1" t="s">
        <v>51</v>
      </c>
      <c r="H9621" s="1" t="s">
        <v>106</v>
      </c>
      <c r="I9621" s="1">
        <v>4354</v>
      </c>
      <c r="J9621" s="1">
        <f>MONTH(BART_Rides[[#This Row],[Date]])</f>
        <v>5</v>
      </c>
      <c r="K9621" s="1">
        <f>WEEKDAY(BART_Rides[[#This Row],[Date]],2)</f>
        <v>1</v>
      </c>
      <c r="L9621" s="1" t="str">
        <f>LEFT(BART_Rides[[#This Row],[Lines]],1)</f>
        <v>Y</v>
      </c>
      <c r="M9621" s="1" t="str">
        <f>IF(BART_Rides[[#This Row],[FirstLetter]]="Y","Yes","No")</f>
        <v>Yes</v>
      </c>
      <c r="N9621" s="1" t="str">
        <f>IF(OR(BART_Rides[[#This Row],[Station Code]]="EM", BART_Rides[[#This Row],[Station Code]]="MT", BART_Rides[[#This Row],[Station Code]]="PL", BART_Rides[[#This Row],[Station Code]]="CC"), "Yes", "No")</f>
        <v>Yes</v>
      </c>
    </row>
    <row r="9622" spans="6:14">
      <c r="F9622" s="3">
        <v>44327</v>
      </c>
      <c r="G9622" s="1" t="s">
        <v>51</v>
      </c>
      <c r="H9622" s="1" t="s">
        <v>106</v>
      </c>
      <c r="I9622" s="1">
        <v>4719</v>
      </c>
      <c r="J9622" s="1">
        <f>MONTH(BART_Rides[[#This Row],[Date]])</f>
        <v>5</v>
      </c>
      <c r="K9622" s="1">
        <f>WEEKDAY(BART_Rides[[#This Row],[Date]],2)</f>
        <v>2</v>
      </c>
      <c r="L9622" s="1" t="str">
        <f>LEFT(BART_Rides[[#This Row],[Lines]],1)</f>
        <v>Y</v>
      </c>
      <c r="M9622" s="1" t="str">
        <f>IF(BART_Rides[[#This Row],[FirstLetter]]="Y","Yes","No")</f>
        <v>Yes</v>
      </c>
      <c r="N9622" s="1" t="str">
        <f>IF(OR(BART_Rides[[#This Row],[Station Code]]="EM", BART_Rides[[#This Row],[Station Code]]="MT", BART_Rides[[#This Row],[Station Code]]="PL", BART_Rides[[#This Row],[Station Code]]="CC"), "Yes", "No")</f>
        <v>Yes</v>
      </c>
    </row>
    <row r="9623" spans="6:14">
      <c r="F9623" s="3">
        <v>44328</v>
      </c>
      <c r="G9623" s="1" t="s">
        <v>51</v>
      </c>
      <c r="H9623" s="1" t="s">
        <v>106</v>
      </c>
      <c r="I9623" s="1">
        <v>4747</v>
      </c>
      <c r="J9623" s="1">
        <f>MONTH(BART_Rides[[#This Row],[Date]])</f>
        <v>5</v>
      </c>
      <c r="K9623" s="1">
        <f>WEEKDAY(BART_Rides[[#This Row],[Date]],2)</f>
        <v>3</v>
      </c>
      <c r="L9623" s="1" t="str">
        <f>LEFT(BART_Rides[[#This Row],[Lines]],1)</f>
        <v>Y</v>
      </c>
      <c r="M9623" s="1" t="str">
        <f>IF(BART_Rides[[#This Row],[FirstLetter]]="Y","Yes","No")</f>
        <v>Yes</v>
      </c>
      <c r="N9623" s="1" t="str">
        <f>IF(OR(BART_Rides[[#This Row],[Station Code]]="EM", BART_Rides[[#This Row],[Station Code]]="MT", BART_Rides[[#This Row],[Station Code]]="PL", BART_Rides[[#This Row],[Station Code]]="CC"), "Yes", "No")</f>
        <v>Yes</v>
      </c>
    </row>
    <row r="9624" spans="6:14">
      <c r="F9624" s="3">
        <v>44329</v>
      </c>
      <c r="G9624" s="1" t="s">
        <v>51</v>
      </c>
      <c r="H9624" s="1" t="s">
        <v>106</v>
      </c>
      <c r="I9624" s="1">
        <v>4856</v>
      </c>
      <c r="J9624" s="1">
        <f>MONTH(BART_Rides[[#This Row],[Date]])</f>
        <v>5</v>
      </c>
      <c r="K9624" s="1">
        <f>WEEKDAY(BART_Rides[[#This Row],[Date]],2)</f>
        <v>4</v>
      </c>
      <c r="L9624" s="1" t="str">
        <f>LEFT(BART_Rides[[#This Row],[Lines]],1)</f>
        <v>Y</v>
      </c>
      <c r="M9624" s="1" t="str">
        <f>IF(BART_Rides[[#This Row],[FirstLetter]]="Y","Yes","No")</f>
        <v>Yes</v>
      </c>
      <c r="N9624" s="1" t="str">
        <f>IF(OR(BART_Rides[[#This Row],[Station Code]]="EM", BART_Rides[[#This Row],[Station Code]]="MT", BART_Rides[[#This Row],[Station Code]]="PL", BART_Rides[[#This Row],[Station Code]]="CC"), "Yes", "No")</f>
        <v>Yes</v>
      </c>
    </row>
    <row r="9625" spans="6:14">
      <c r="F9625" s="3">
        <v>44330</v>
      </c>
      <c r="G9625" s="1" t="s">
        <v>51</v>
      </c>
      <c r="H9625" s="1" t="s">
        <v>106</v>
      </c>
      <c r="I9625" s="1">
        <v>4655</v>
      </c>
      <c r="J9625" s="1">
        <f>MONTH(BART_Rides[[#This Row],[Date]])</f>
        <v>5</v>
      </c>
      <c r="K9625" s="1">
        <f>WEEKDAY(BART_Rides[[#This Row],[Date]],2)</f>
        <v>5</v>
      </c>
      <c r="L9625" s="1" t="str">
        <f>LEFT(BART_Rides[[#This Row],[Lines]],1)</f>
        <v>Y</v>
      </c>
      <c r="M9625" s="1" t="str">
        <f>IF(BART_Rides[[#This Row],[FirstLetter]]="Y","Yes","No")</f>
        <v>Yes</v>
      </c>
      <c r="N9625" s="1" t="str">
        <f>IF(OR(BART_Rides[[#This Row],[Station Code]]="EM", BART_Rides[[#This Row],[Station Code]]="MT", BART_Rides[[#This Row],[Station Code]]="PL", BART_Rides[[#This Row],[Station Code]]="CC"), "Yes", "No")</f>
        <v>Yes</v>
      </c>
    </row>
    <row r="9626" spans="6:14">
      <c r="F9626" s="3">
        <v>44331</v>
      </c>
      <c r="G9626" s="1" t="s">
        <v>51</v>
      </c>
      <c r="H9626" s="1" t="s">
        <v>106</v>
      </c>
      <c r="I9626" s="1">
        <v>2017</v>
      </c>
      <c r="J9626" s="1">
        <f>MONTH(BART_Rides[[#This Row],[Date]])</f>
        <v>5</v>
      </c>
      <c r="K9626" s="1">
        <f>WEEKDAY(BART_Rides[[#This Row],[Date]],2)</f>
        <v>6</v>
      </c>
      <c r="L9626" s="1" t="str">
        <f>LEFT(BART_Rides[[#This Row],[Lines]],1)</f>
        <v>Y</v>
      </c>
      <c r="M9626" s="1" t="str">
        <f>IF(BART_Rides[[#This Row],[FirstLetter]]="Y","Yes","No")</f>
        <v>Yes</v>
      </c>
      <c r="N9626" s="1" t="str">
        <f>IF(OR(BART_Rides[[#This Row],[Station Code]]="EM", BART_Rides[[#This Row],[Station Code]]="MT", BART_Rides[[#This Row],[Station Code]]="PL", BART_Rides[[#This Row],[Station Code]]="CC"), "Yes", "No")</f>
        <v>Yes</v>
      </c>
    </row>
    <row r="9627" spans="6:14">
      <c r="F9627" s="3">
        <v>44332</v>
      </c>
      <c r="G9627" s="1" t="s">
        <v>51</v>
      </c>
      <c r="H9627" s="1" t="s">
        <v>106</v>
      </c>
      <c r="I9627" s="1">
        <v>1314</v>
      </c>
      <c r="J9627" s="1">
        <f>MONTH(BART_Rides[[#This Row],[Date]])</f>
        <v>5</v>
      </c>
      <c r="K9627" s="1">
        <f>WEEKDAY(BART_Rides[[#This Row],[Date]],2)</f>
        <v>7</v>
      </c>
      <c r="L9627" s="1" t="str">
        <f>LEFT(BART_Rides[[#This Row],[Lines]],1)</f>
        <v>Y</v>
      </c>
      <c r="M9627" s="1" t="str">
        <f>IF(BART_Rides[[#This Row],[FirstLetter]]="Y","Yes","No")</f>
        <v>Yes</v>
      </c>
      <c r="N9627" s="1" t="str">
        <f>IF(OR(BART_Rides[[#This Row],[Station Code]]="EM", BART_Rides[[#This Row],[Station Code]]="MT", BART_Rides[[#This Row],[Station Code]]="PL", BART_Rides[[#This Row],[Station Code]]="CC"), "Yes", "No")</f>
        <v>Yes</v>
      </c>
    </row>
    <row r="9628" spans="6:14">
      <c r="F9628" s="3">
        <v>44333</v>
      </c>
      <c r="G9628" s="1" t="s">
        <v>51</v>
      </c>
      <c r="H9628" s="1" t="s">
        <v>106</v>
      </c>
      <c r="I9628" s="1">
        <v>4398</v>
      </c>
      <c r="J9628" s="1">
        <f>MONTH(BART_Rides[[#This Row],[Date]])</f>
        <v>5</v>
      </c>
      <c r="K9628" s="1">
        <f>WEEKDAY(BART_Rides[[#This Row],[Date]],2)</f>
        <v>1</v>
      </c>
      <c r="L9628" s="1" t="str">
        <f>LEFT(BART_Rides[[#This Row],[Lines]],1)</f>
        <v>Y</v>
      </c>
      <c r="M9628" s="1" t="str">
        <f>IF(BART_Rides[[#This Row],[FirstLetter]]="Y","Yes","No")</f>
        <v>Yes</v>
      </c>
      <c r="N9628" s="1" t="str">
        <f>IF(OR(BART_Rides[[#This Row],[Station Code]]="EM", BART_Rides[[#This Row],[Station Code]]="MT", BART_Rides[[#This Row],[Station Code]]="PL", BART_Rides[[#This Row],[Station Code]]="CC"), "Yes", "No")</f>
        <v>Yes</v>
      </c>
    </row>
    <row r="9629" spans="6:14">
      <c r="F9629" s="3">
        <v>44334</v>
      </c>
      <c r="G9629" s="1" t="s">
        <v>51</v>
      </c>
      <c r="H9629" s="1" t="s">
        <v>106</v>
      </c>
      <c r="I9629" s="1">
        <v>5152</v>
      </c>
      <c r="J9629" s="1">
        <f>MONTH(BART_Rides[[#This Row],[Date]])</f>
        <v>5</v>
      </c>
      <c r="K9629" s="1">
        <f>WEEKDAY(BART_Rides[[#This Row],[Date]],2)</f>
        <v>2</v>
      </c>
      <c r="L9629" s="1" t="str">
        <f>LEFT(BART_Rides[[#This Row],[Lines]],1)</f>
        <v>Y</v>
      </c>
      <c r="M9629" s="1" t="str">
        <f>IF(BART_Rides[[#This Row],[FirstLetter]]="Y","Yes","No")</f>
        <v>Yes</v>
      </c>
      <c r="N9629" s="1" t="str">
        <f>IF(OR(BART_Rides[[#This Row],[Station Code]]="EM", BART_Rides[[#This Row],[Station Code]]="MT", BART_Rides[[#This Row],[Station Code]]="PL", BART_Rides[[#This Row],[Station Code]]="CC"), "Yes", "No")</f>
        <v>Yes</v>
      </c>
    </row>
    <row r="9630" spans="6:14">
      <c r="F9630" s="3">
        <v>44335</v>
      </c>
      <c r="G9630" s="1" t="s">
        <v>51</v>
      </c>
      <c r="H9630" s="1" t="s">
        <v>106</v>
      </c>
      <c r="I9630" s="1">
        <v>4923</v>
      </c>
      <c r="J9630" s="1">
        <f>MONTH(BART_Rides[[#This Row],[Date]])</f>
        <v>5</v>
      </c>
      <c r="K9630" s="1">
        <f>WEEKDAY(BART_Rides[[#This Row],[Date]],2)</f>
        <v>3</v>
      </c>
      <c r="L9630" s="1" t="str">
        <f>LEFT(BART_Rides[[#This Row],[Lines]],1)</f>
        <v>Y</v>
      </c>
      <c r="M9630" s="1" t="str">
        <f>IF(BART_Rides[[#This Row],[FirstLetter]]="Y","Yes","No")</f>
        <v>Yes</v>
      </c>
      <c r="N9630" s="1" t="str">
        <f>IF(OR(BART_Rides[[#This Row],[Station Code]]="EM", BART_Rides[[#This Row],[Station Code]]="MT", BART_Rides[[#This Row],[Station Code]]="PL", BART_Rides[[#This Row],[Station Code]]="CC"), "Yes", "No")</f>
        <v>Yes</v>
      </c>
    </row>
    <row r="9631" spans="6:14">
      <c r="F9631" s="3">
        <v>44336</v>
      </c>
      <c r="G9631" s="1" t="s">
        <v>51</v>
      </c>
      <c r="H9631" s="1" t="s">
        <v>106</v>
      </c>
      <c r="I9631" s="1">
        <v>4939</v>
      </c>
      <c r="J9631" s="1">
        <f>MONTH(BART_Rides[[#This Row],[Date]])</f>
        <v>5</v>
      </c>
      <c r="K9631" s="1">
        <f>WEEKDAY(BART_Rides[[#This Row],[Date]],2)</f>
        <v>4</v>
      </c>
      <c r="L9631" s="1" t="str">
        <f>LEFT(BART_Rides[[#This Row],[Lines]],1)</f>
        <v>Y</v>
      </c>
      <c r="M9631" s="1" t="str">
        <f>IF(BART_Rides[[#This Row],[FirstLetter]]="Y","Yes","No")</f>
        <v>Yes</v>
      </c>
      <c r="N9631" s="1" t="str">
        <f>IF(OR(BART_Rides[[#This Row],[Station Code]]="EM", BART_Rides[[#This Row],[Station Code]]="MT", BART_Rides[[#This Row],[Station Code]]="PL", BART_Rides[[#This Row],[Station Code]]="CC"), "Yes", "No")</f>
        <v>Yes</v>
      </c>
    </row>
    <row r="9632" spans="6:14">
      <c r="F9632" s="3">
        <v>44337</v>
      </c>
      <c r="G9632" s="1" t="s">
        <v>51</v>
      </c>
      <c r="H9632" s="1" t="s">
        <v>106</v>
      </c>
      <c r="I9632" s="1">
        <v>4906</v>
      </c>
      <c r="J9632" s="1">
        <f>MONTH(BART_Rides[[#This Row],[Date]])</f>
        <v>5</v>
      </c>
      <c r="K9632" s="1">
        <f>WEEKDAY(BART_Rides[[#This Row],[Date]],2)</f>
        <v>5</v>
      </c>
      <c r="L9632" s="1" t="str">
        <f>LEFT(BART_Rides[[#This Row],[Lines]],1)</f>
        <v>Y</v>
      </c>
      <c r="M9632" s="1" t="str">
        <f>IF(BART_Rides[[#This Row],[FirstLetter]]="Y","Yes","No")</f>
        <v>Yes</v>
      </c>
      <c r="N9632" s="1" t="str">
        <f>IF(OR(BART_Rides[[#This Row],[Station Code]]="EM", BART_Rides[[#This Row],[Station Code]]="MT", BART_Rides[[#This Row],[Station Code]]="PL", BART_Rides[[#This Row],[Station Code]]="CC"), "Yes", "No")</f>
        <v>Yes</v>
      </c>
    </row>
    <row r="9633" spans="6:14">
      <c r="F9633" s="3">
        <v>44338</v>
      </c>
      <c r="G9633" s="1" t="s">
        <v>51</v>
      </c>
      <c r="H9633" s="1" t="s">
        <v>106</v>
      </c>
      <c r="I9633" s="1">
        <v>2238</v>
      </c>
      <c r="J9633" s="1">
        <f>MONTH(BART_Rides[[#This Row],[Date]])</f>
        <v>5</v>
      </c>
      <c r="K9633" s="1">
        <f>WEEKDAY(BART_Rides[[#This Row],[Date]],2)</f>
        <v>6</v>
      </c>
      <c r="L9633" s="1" t="str">
        <f>LEFT(BART_Rides[[#This Row],[Lines]],1)</f>
        <v>Y</v>
      </c>
      <c r="M9633" s="1" t="str">
        <f>IF(BART_Rides[[#This Row],[FirstLetter]]="Y","Yes","No")</f>
        <v>Yes</v>
      </c>
      <c r="N9633" s="1" t="str">
        <f>IF(OR(BART_Rides[[#This Row],[Station Code]]="EM", BART_Rides[[#This Row],[Station Code]]="MT", BART_Rides[[#This Row],[Station Code]]="PL", BART_Rides[[#This Row],[Station Code]]="CC"), "Yes", "No")</f>
        <v>Yes</v>
      </c>
    </row>
    <row r="9634" spans="6:14">
      <c r="F9634" s="3">
        <v>44339</v>
      </c>
      <c r="G9634" s="1" t="s">
        <v>51</v>
      </c>
      <c r="H9634" s="1" t="s">
        <v>106</v>
      </c>
      <c r="I9634" s="1">
        <v>1595</v>
      </c>
      <c r="J9634" s="1">
        <f>MONTH(BART_Rides[[#This Row],[Date]])</f>
        <v>5</v>
      </c>
      <c r="K9634" s="1">
        <f>WEEKDAY(BART_Rides[[#This Row],[Date]],2)</f>
        <v>7</v>
      </c>
      <c r="L9634" s="1" t="str">
        <f>LEFT(BART_Rides[[#This Row],[Lines]],1)</f>
        <v>Y</v>
      </c>
      <c r="M9634" s="1" t="str">
        <f>IF(BART_Rides[[#This Row],[FirstLetter]]="Y","Yes","No")</f>
        <v>Yes</v>
      </c>
      <c r="N9634" s="1" t="str">
        <f>IF(OR(BART_Rides[[#This Row],[Station Code]]="EM", BART_Rides[[#This Row],[Station Code]]="MT", BART_Rides[[#This Row],[Station Code]]="PL", BART_Rides[[#This Row],[Station Code]]="CC"), "Yes", "No")</f>
        <v>Yes</v>
      </c>
    </row>
    <row r="9635" spans="6:14">
      <c r="F9635" s="3">
        <v>44340</v>
      </c>
      <c r="G9635" s="1" t="s">
        <v>51</v>
      </c>
      <c r="H9635" s="1" t="s">
        <v>106</v>
      </c>
      <c r="I9635" s="1">
        <v>4713</v>
      </c>
      <c r="J9635" s="1">
        <f>MONTH(BART_Rides[[#This Row],[Date]])</f>
        <v>5</v>
      </c>
      <c r="K9635" s="1">
        <f>WEEKDAY(BART_Rides[[#This Row],[Date]],2)</f>
        <v>1</v>
      </c>
      <c r="L9635" s="1" t="str">
        <f>LEFT(BART_Rides[[#This Row],[Lines]],1)</f>
        <v>Y</v>
      </c>
      <c r="M9635" s="1" t="str">
        <f>IF(BART_Rides[[#This Row],[FirstLetter]]="Y","Yes","No")</f>
        <v>Yes</v>
      </c>
      <c r="N9635" s="1" t="str">
        <f>IF(OR(BART_Rides[[#This Row],[Station Code]]="EM", BART_Rides[[#This Row],[Station Code]]="MT", BART_Rides[[#This Row],[Station Code]]="PL", BART_Rides[[#This Row],[Station Code]]="CC"), "Yes", "No")</f>
        <v>Yes</v>
      </c>
    </row>
    <row r="9636" spans="6:14">
      <c r="F9636" s="3">
        <v>44341</v>
      </c>
      <c r="G9636" s="1" t="s">
        <v>51</v>
      </c>
      <c r="H9636" s="1" t="s">
        <v>106</v>
      </c>
      <c r="I9636" s="1">
        <v>4983</v>
      </c>
      <c r="J9636" s="1">
        <f>MONTH(BART_Rides[[#This Row],[Date]])</f>
        <v>5</v>
      </c>
      <c r="K9636" s="1">
        <f>WEEKDAY(BART_Rides[[#This Row],[Date]],2)</f>
        <v>2</v>
      </c>
      <c r="L9636" s="1" t="str">
        <f>LEFT(BART_Rides[[#This Row],[Lines]],1)</f>
        <v>Y</v>
      </c>
      <c r="M9636" s="1" t="str">
        <f>IF(BART_Rides[[#This Row],[FirstLetter]]="Y","Yes","No")</f>
        <v>Yes</v>
      </c>
      <c r="N9636" s="1" t="str">
        <f>IF(OR(BART_Rides[[#This Row],[Station Code]]="EM", BART_Rides[[#This Row],[Station Code]]="MT", BART_Rides[[#This Row],[Station Code]]="PL", BART_Rides[[#This Row],[Station Code]]="CC"), "Yes", "No")</f>
        <v>Yes</v>
      </c>
    </row>
    <row r="9637" spans="6:14">
      <c r="F9637" s="3">
        <v>44342</v>
      </c>
      <c r="G9637" s="1" t="s">
        <v>51</v>
      </c>
      <c r="H9637" s="1" t="s">
        <v>106</v>
      </c>
      <c r="I9637" s="1">
        <v>5042</v>
      </c>
      <c r="J9637" s="1">
        <f>MONTH(BART_Rides[[#This Row],[Date]])</f>
        <v>5</v>
      </c>
      <c r="K9637" s="1">
        <f>WEEKDAY(BART_Rides[[#This Row],[Date]],2)</f>
        <v>3</v>
      </c>
      <c r="L9637" s="1" t="str">
        <f>LEFT(BART_Rides[[#This Row],[Lines]],1)</f>
        <v>Y</v>
      </c>
      <c r="M9637" s="1" t="str">
        <f>IF(BART_Rides[[#This Row],[FirstLetter]]="Y","Yes","No")</f>
        <v>Yes</v>
      </c>
      <c r="N9637" s="1" t="str">
        <f>IF(OR(BART_Rides[[#This Row],[Station Code]]="EM", BART_Rides[[#This Row],[Station Code]]="MT", BART_Rides[[#This Row],[Station Code]]="PL", BART_Rides[[#This Row],[Station Code]]="CC"), "Yes", "No")</f>
        <v>Yes</v>
      </c>
    </row>
    <row r="9638" spans="6:14">
      <c r="F9638" s="3">
        <v>44343</v>
      </c>
      <c r="G9638" s="1" t="s">
        <v>51</v>
      </c>
      <c r="H9638" s="1" t="s">
        <v>106</v>
      </c>
      <c r="I9638" s="1">
        <v>5330</v>
      </c>
      <c r="J9638" s="1">
        <f>MONTH(BART_Rides[[#This Row],[Date]])</f>
        <v>5</v>
      </c>
      <c r="K9638" s="1">
        <f>WEEKDAY(BART_Rides[[#This Row],[Date]],2)</f>
        <v>4</v>
      </c>
      <c r="L9638" s="1" t="str">
        <f>LEFT(BART_Rides[[#This Row],[Lines]],1)</f>
        <v>Y</v>
      </c>
      <c r="M9638" s="1" t="str">
        <f>IF(BART_Rides[[#This Row],[FirstLetter]]="Y","Yes","No")</f>
        <v>Yes</v>
      </c>
      <c r="N9638" s="1" t="str">
        <f>IF(OR(BART_Rides[[#This Row],[Station Code]]="EM", BART_Rides[[#This Row],[Station Code]]="MT", BART_Rides[[#This Row],[Station Code]]="PL", BART_Rides[[#This Row],[Station Code]]="CC"), "Yes", "No")</f>
        <v>Yes</v>
      </c>
    </row>
    <row r="9639" spans="6:14">
      <c r="F9639" s="3">
        <v>44344</v>
      </c>
      <c r="G9639" s="1" t="s">
        <v>51</v>
      </c>
      <c r="H9639" s="1" t="s">
        <v>106</v>
      </c>
      <c r="I9639" s="1">
        <v>4880</v>
      </c>
      <c r="J9639" s="1">
        <f>MONTH(BART_Rides[[#This Row],[Date]])</f>
        <v>5</v>
      </c>
      <c r="K9639" s="1">
        <f>WEEKDAY(BART_Rides[[#This Row],[Date]],2)</f>
        <v>5</v>
      </c>
      <c r="L9639" s="1" t="str">
        <f>LEFT(BART_Rides[[#This Row],[Lines]],1)</f>
        <v>Y</v>
      </c>
      <c r="M9639" s="1" t="str">
        <f>IF(BART_Rides[[#This Row],[FirstLetter]]="Y","Yes","No")</f>
        <v>Yes</v>
      </c>
      <c r="N9639" s="1" t="str">
        <f>IF(OR(BART_Rides[[#This Row],[Station Code]]="EM", BART_Rides[[#This Row],[Station Code]]="MT", BART_Rides[[#This Row],[Station Code]]="PL", BART_Rides[[#This Row],[Station Code]]="CC"), "Yes", "No")</f>
        <v>Yes</v>
      </c>
    </row>
    <row r="9640" spans="6:14">
      <c r="F9640" s="3">
        <v>44345</v>
      </c>
      <c r="G9640" s="1" t="s">
        <v>51</v>
      </c>
      <c r="H9640" s="1" t="s">
        <v>106</v>
      </c>
      <c r="I9640" s="1">
        <v>2212</v>
      </c>
      <c r="J9640" s="1">
        <f>MONTH(BART_Rides[[#This Row],[Date]])</f>
        <v>5</v>
      </c>
      <c r="K9640" s="1">
        <f>WEEKDAY(BART_Rides[[#This Row],[Date]],2)</f>
        <v>6</v>
      </c>
      <c r="L9640" s="1" t="str">
        <f>LEFT(BART_Rides[[#This Row],[Lines]],1)</f>
        <v>Y</v>
      </c>
      <c r="M9640" s="1" t="str">
        <f>IF(BART_Rides[[#This Row],[FirstLetter]]="Y","Yes","No")</f>
        <v>Yes</v>
      </c>
      <c r="N9640" s="1" t="str">
        <f>IF(OR(BART_Rides[[#This Row],[Station Code]]="EM", BART_Rides[[#This Row],[Station Code]]="MT", BART_Rides[[#This Row],[Station Code]]="PL", BART_Rides[[#This Row],[Station Code]]="CC"), "Yes", "No")</f>
        <v>Yes</v>
      </c>
    </row>
    <row r="9641" spans="6:14">
      <c r="F9641" s="3">
        <v>44346</v>
      </c>
      <c r="G9641" s="1" t="s">
        <v>51</v>
      </c>
      <c r="H9641" s="1" t="s">
        <v>106</v>
      </c>
      <c r="I9641" s="1">
        <v>1706</v>
      </c>
      <c r="J9641" s="1">
        <f>MONTH(BART_Rides[[#This Row],[Date]])</f>
        <v>5</v>
      </c>
      <c r="K9641" s="1">
        <f>WEEKDAY(BART_Rides[[#This Row],[Date]],2)</f>
        <v>7</v>
      </c>
      <c r="L9641" s="1" t="str">
        <f>LEFT(BART_Rides[[#This Row],[Lines]],1)</f>
        <v>Y</v>
      </c>
      <c r="M9641" s="1" t="str">
        <f>IF(BART_Rides[[#This Row],[FirstLetter]]="Y","Yes","No")</f>
        <v>Yes</v>
      </c>
      <c r="N9641" s="1" t="str">
        <f>IF(OR(BART_Rides[[#This Row],[Station Code]]="EM", BART_Rides[[#This Row],[Station Code]]="MT", BART_Rides[[#This Row],[Station Code]]="PL", BART_Rides[[#This Row],[Station Code]]="CC"), "Yes", "No")</f>
        <v>Yes</v>
      </c>
    </row>
    <row r="9642" spans="6:14">
      <c r="F9642" s="3">
        <v>44347</v>
      </c>
      <c r="G9642" s="1" t="s">
        <v>51</v>
      </c>
      <c r="H9642" s="1" t="s">
        <v>106</v>
      </c>
      <c r="I9642" s="1">
        <v>1706</v>
      </c>
      <c r="J9642" s="1">
        <f>MONTH(BART_Rides[[#This Row],[Date]])</f>
        <v>5</v>
      </c>
      <c r="K9642" s="1">
        <f>WEEKDAY(BART_Rides[[#This Row],[Date]],2)</f>
        <v>1</v>
      </c>
      <c r="L9642" s="1" t="str">
        <f>LEFT(BART_Rides[[#This Row],[Lines]],1)</f>
        <v>Y</v>
      </c>
      <c r="M9642" s="1" t="str">
        <f>IF(BART_Rides[[#This Row],[FirstLetter]]="Y","Yes","No")</f>
        <v>Yes</v>
      </c>
      <c r="N9642" s="1" t="str">
        <f>IF(OR(BART_Rides[[#This Row],[Station Code]]="EM", BART_Rides[[#This Row],[Station Code]]="MT", BART_Rides[[#This Row],[Station Code]]="PL", BART_Rides[[#This Row],[Station Code]]="CC"), "Yes", "No")</f>
        <v>Yes</v>
      </c>
    </row>
    <row r="9643" spans="6:14">
      <c r="F9643" s="3">
        <v>44348</v>
      </c>
      <c r="G9643" s="1" t="s">
        <v>51</v>
      </c>
      <c r="H9643" s="1" t="s">
        <v>106</v>
      </c>
      <c r="I9643" s="1">
        <v>5259</v>
      </c>
      <c r="J9643" s="1">
        <f>MONTH(BART_Rides[[#This Row],[Date]])</f>
        <v>6</v>
      </c>
      <c r="K9643" s="1">
        <f>WEEKDAY(BART_Rides[[#This Row],[Date]],2)</f>
        <v>2</v>
      </c>
      <c r="L9643" s="1" t="str">
        <f>LEFT(BART_Rides[[#This Row],[Lines]],1)</f>
        <v>Y</v>
      </c>
      <c r="M9643" s="1" t="str">
        <f>IF(BART_Rides[[#This Row],[FirstLetter]]="Y","Yes","No")</f>
        <v>Yes</v>
      </c>
      <c r="N9643" s="1" t="str">
        <f>IF(OR(BART_Rides[[#This Row],[Station Code]]="EM", BART_Rides[[#This Row],[Station Code]]="MT", BART_Rides[[#This Row],[Station Code]]="PL", BART_Rides[[#This Row],[Station Code]]="CC"), "Yes", "No")</f>
        <v>Yes</v>
      </c>
    </row>
    <row r="9644" spans="6:14">
      <c r="F9644" s="3">
        <v>44349</v>
      </c>
      <c r="G9644" s="1" t="s">
        <v>51</v>
      </c>
      <c r="H9644" s="1" t="s">
        <v>106</v>
      </c>
      <c r="I9644" s="1">
        <v>5423</v>
      </c>
      <c r="J9644" s="1">
        <f>MONTH(BART_Rides[[#This Row],[Date]])</f>
        <v>6</v>
      </c>
      <c r="K9644" s="1">
        <f>WEEKDAY(BART_Rides[[#This Row],[Date]],2)</f>
        <v>3</v>
      </c>
      <c r="L9644" s="1" t="str">
        <f>LEFT(BART_Rides[[#This Row],[Lines]],1)</f>
        <v>Y</v>
      </c>
      <c r="M9644" s="1" t="str">
        <f>IF(BART_Rides[[#This Row],[FirstLetter]]="Y","Yes","No")</f>
        <v>Yes</v>
      </c>
      <c r="N9644" s="1" t="str">
        <f>IF(OR(BART_Rides[[#This Row],[Station Code]]="EM", BART_Rides[[#This Row],[Station Code]]="MT", BART_Rides[[#This Row],[Station Code]]="PL", BART_Rides[[#This Row],[Station Code]]="CC"), "Yes", "No")</f>
        <v>Yes</v>
      </c>
    </row>
    <row r="9645" spans="6:14">
      <c r="F9645" s="3">
        <v>44350</v>
      </c>
      <c r="G9645" s="1" t="s">
        <v>51</v>
      </c>
      <c r="H9645" s="1" t="s">
        <v>106</v>
      </c>
      <c r="I9645" s="1">
        <v>5629</v>
      </c>
      <c r="J9645" s="1">
        <f>MONTH(BART_Rides[[#This Row],[Date]])</f>
        <v>6</v>
      </c>
      <c r="K9645" s="1">
        <f>WEEKDAY(BART_Rides[[#This Row],[Date]],2)</f>
        <v>4</v>
      </c>
      <c r="L9645" s="1" t="str">
        <f>LEFT(BART_Rides[[#This Row],[Lines]],1)</f>
        <v>Y</v>
      </c>
      <c r="M9645" s="1" t="str">
        <f>IF(BART_Rides[[#This Row],[FirstLetter]]="Y","Yes","No")</f>
        <v>Yes</v>
      </c>
      <c r="N9645" s="1" t="str">
        <f>IF(OR(BART_Rides[[#This Row],[Station Code]]="EM", BART_Rides[[#This Row],[Station Code]]="MT", BART_Rides[[#This Row],[Station Code]]="PL", BART_Rides[[#This Row],[Station Code]]="CC"), "Yes", "No")</f>
        <v>Yes</v>
      </c>
    </row>
    <row r="9646" spans="6:14">
      <c r="F9646" s="3">
        <v>44351</v>
      </c>
      <c r="G9646" s="1" t="s">
        <v>51</v>
      </c>
      <c r="H9646" s="1" t="s">
        <v>106</v>
      </c>
      <c r="I9646" s="1">
        <v>5322</v>
      </c>
      <c r="J9646" s="1">
        <f>MONTH(BART_Rides[[#This Row],[Date]])</f>
        <v>6</v>
      </c>
      <c r="K9646" s="1">
        <f>WEEKDAY(BART_Rides[[#This Row],[Date]],2)</f>
        <v>5</v>
      </c>
      <c r="L9646" s="1" t="str">
        <f>LEFT(BART_Rides[[#This Row],[Lines]],1)</f>
        <v>Y</v>
      </c>
      <c r="M9646" s="1" t="str">
        <f>IF(BART_Rides[[#This Row],[FirstLetter]]="Y","Yes","No")</f>
        <v>Yes</v>
      </c>
      <c r="N9646" s="1" t="str">
        <f>IF(OR(BART_Rides[[#This Row],[Station Code]]="EM", BART_Rides[[#This Row],[Station Code]]="MT", BART_Rides[[#This Row],[Station Code]]="PL", BART_Rides[[#This Row],[Station Code]]="CC"), "Yes", "No")</f>
        <v>Yes</v>
      </c>
    </row>
    <row r="9647" spans="6:14">
      <c r="F9647" s="3">
        <v>44352</v>
      </c>
      <c r="G9647" s="1" t="s">
        <v>51</v>
      </c>
      <c r="H9647" s="1" t="s">
        <v>106</v>
      </c>
      <c r="I9647" s="1">
        <v>2357</v>
      </c>
      <c r="J9647" s="1">
        <f>MONTH(BART_Rides[[#This Row],[Date]])</f>
        <v>6</v>
      </c>
      <c r="K9647" s="1">
        <f>WEEKDAY(BART_Rides[[#This Row],[Date]],2)</f>
        <v>6</v>
      </c>
      <c r="L9647" s="1" t="str">
        <f>LEFT(BART_Rides[[#This Row],[Lines]],1)</f>
        <v>Y</v>
      </c>
      <c r="M9647" s="1" t="str">
        <f>IF(BART_Rides[[#This Row],[FirstLetter]]="Y","Yes","No")</f>
        <v>Yes</v>
      </c>
      <c r="N9647" s="1" t="str">
        <f>IF(OR(BART_Rides[[#This Row],[Station Code]]="EM", BART_Rides[[#This Row],[Station Code]]="MT", BART_Rides[[#This Row],[Station Code]]="PL", BART_Rides[[#This Row],[Station Code]]="CC"), "Yes", "No")</f>
        <v>Yes</v>
      </c>
    </row>
    <row r="9648" spans="6:14">
      <c r="F9648" s="3">
        <v>44353</v>
      </c>
      <c r="G9648" s="1" t="s">
        <v>51</v>
      </c>
      <c r="H9648" s="1" t="s">
        <v>106</v>
      </c>
      <c r="I9648" s="1">
        <v>1734</v>
      </c>
      <c r="J9648" s="1">
        <f>MONTH(BART_Rides[[#This Row],[Date]])</f>
        <v>6</v>
      </c>
      <c r="K9648" s="1">
        <f>WEEKDAY(BART_Rides[[#This Row],[Date]],2)</f>
        <v>7</v>
      </c>
      <c r="L9648" s="1" t="str">
        <f>LEFT(BART_Rides[[#This Row],[Lines]],1)</f>
        <v>Y</v>
      </c>
      <c r="M9648" s="1" t="str">
        <f>IF(BART_Rides[[#This Row],[FirstLetter]]="Y","Yes","No")</f>
        <v>Yes</v>
      </c>
      <c r="N9648" s="1" t="str">
        <f>IF(OR(BART_Rides[[#This Row],[Station Code]]="EM", BART_Rides[[#This Row],[Station Code]]="MT", BART_Rides[[#This Row],[Station Code]]="PL", BART_Rides[[#This Row],[Station Code]]="CC"), "Yes", "No")</f>
        <v>Yes</v>
      </c>
    </row>
    <row r="9649" spans="6:14">
      <c r="F9649" s="3">
        <v>44354</v>
      </c>
      <c r="G9649" s="1" t="s">
        <v>51</v>
      </c>
      <c r="H9649" s="1" t="s">
        <v>106</v>
      </c>
      <c r="I9649" s="1">
        <v>5229</v>
      </c>
      <c r="J9649" s="1">
        <f>MONTH(BART_Rides[[#This Row],[Date]])</f>
        <v>6</v>
      </c>
      <c r="K9649" s="1">
        <f>WEEKDAY(BART_Rides[[#This Row],[Date]],2)</f>
        <v>1</v>
      </c>
      <c r="L9649" s="1" t="str">
        <f>LEFT(BART_Rides[[#This Row],[Lines]],1)</f>
        <v>Y</v>
      </c>
      <c r="M9649" s="1" t="str">
        <f>IF(BART_Rides[[#This Row],[FirstLetter]]="Y","Yes","No")</f>
        <v>Yes</v>
      </c>
      <c r="N9649" s="1" t="str">
        <f>IF(OR(BART_Rides[[#This Row],[Station Code]]="EM", BART_Rides[[#This Row],[Station Code]]="MT", BART_Rides[[#This Row],[Station Code]]="PL", BART_Rides[[#This Row],[Station Code]]="CC"), "Yes", "No")</f>
        <v>Yes</v>
      </c>
    </row>
    <row r="9650" spans="6:14">
      <c r="F9650" s="3">
        <v>44355</v>
      </c>
      <c r="G9650" s="1" t="s">
        <v>51</v>
      </c>
      <c r="H9650" s="1" t="s">
        <v>106</v>
      </c>
      <c r="I9650" s="1">
        <v>5507</v>
      </c>
      <c r="J9650" s="1">
        <f>MONTH(BART_Rides[[#This Row],[Date]])</f>
        <v>6</v>
      </c>
      <c r="K9650" s="1">
        <f>WEEKDAY(BART_Rides[[#This Row],[Date]],2)</f>
        <v>2</v>
      </c>
      <c r="L9650" s="1" t="str">
        <f>LEFT(BART_Rides[[#This Row],[Lines]],1)</f>
        <v>Y</v>
      </c>
      <c r="M9650" s="1" t="str">
        <f>IF(BART_Rides[[#This Row],[FirstLetter]]="Y","Yes","No")</f>
        <v>Yes</v>
      </c>
      <c r="N9650" s="1" t="str">
        <f>IF(OR(BART_Rides[[#This Row],[Station Code]]="EM", BART_Rides[[#This Row],[Station Code]]="MT", BART_Rides[[#This Row],[Station Code]]="PL", BART_Rides[[#This Row],[Station Code]]="CC"), "Yes", "No")</f>
        <v>Yes</v>
      </c>
    </row>
    <row r="9651" spans="6:14">
      <c r="F9651" s="3">
        <v>44356</v>
      </c>
      <c r="G9651" s="1" t="s">
        <v>51</v>
      </c>
      <c r="H9651" s="1" t="s">
        <v>106</v>
      </c>
      <c r="I9651" s="1">
        <v>5767</v>
      </c>
      <c r="J9651" s="1">
        <f>MONTH(BART_Rides[[#This Row],[Date]])</f>
        <v>6</v>
      </c>
      <c r="K9651" s="1">
        <f>WEEKDAY(BART_Rides[[#This Row],[Date]],2)</f>
        <v>3</v>
      </c>
      <c r="L9651" s="1" t="str">
        <f>LEFT(BART_Rides[[#This Row],[Lines]],1)</f>
        <v>Y</v>
      </c>
      <c r="M9651" s="1" t="str">
        <f>IF(BART_Rides[[#This Row],[FirstLetter]]="Y","Yes","No")</f>
        <v>Yes</v>
      </c>
      <c r="N9651" s="1" t="str">
        <f>IF(OR(BART_Rides[[#This Row],[Station Code]]="EM", BART_Rides[[#This Row],[Station Code]]="MT", BART_Rides[[#This Row],[Station Code]]="PL", BART_Rides[[#This Row],[Station Code]]="CC"), "Yes", "No")</f>
        <v>Yes</v>
      </c>
    </row>
    <row r="9652" spans="6:14">
      <c r="F9652" s="3">
        <v>44357</v>
      </c>
      <c r="G9652" s="1" t="s">
        <v>51</v>
      </c>
      <c r="H9652" s="1" t="s">
        <v>106</v>
      </c>
      <c r="I9652" s="1">
        <v>5891</v>
      </c>
      <c r="J9652" s="1">
        <f>MONTH(BART_Rides[[#This Row],[Date]])</f>
        <v>6</v>
      </c>
      <c r="K9652" s="1">
        <f>WEEKDAY(BART_Rides[[#This Row],[Date]],2)</f>
        <v>4</v>
      </c>
      <c r="L9652" s="1" t="str">
        <f>LEFT(BART_Rides[[#This Row],[Lines]],1)</f>
        <v>Y</v>
      </c>
      <c r="M9652" s="1" t="str">
        <f>IF(BART_Rides[[#This Row],[FirstLetter]]="Y","Yes","No")</f>
        <v>Yes</v>
      </c>
      <c r="N9652" s="1" t="str">
        <f>IF(OR(BART_Rides[[#This Row],[Station Code]]="EM", BART_Rides[[#This Row],[Station Code]]="MT", BART_Rides[[#This Row],[Station Code]]="PL", BART_Rides[[#This Row],[Station Code]]="CC"), "Yes", "No")</f>
        <v>Yes</v>
      </c>
    </row>
    <row r="9653" spans="6:14">
      <c r="F9653" s="3">
        <v>44358</v>
      </c>
      <c r="G9653" s="1" t="s">
        <v>51</v>
      </c>
      <c r="H9653" s="1" t="s">
        <v>106</v>
      </c>
      <c r="I9653" s="1">
        <v>5521</v>
      </c>
      <c r="J9653" s="1">
        <f>MONTH(BART_Rides[[#This Row],[Date]])</f>
        <v>6</v>
      </c>
      <c r="K9653" s="1">
        <f>WEEKDAY(BART_Rides[[#This Row],[Date]],2)</f>
        <v>5</v>
      </c>
      <c r="L9653" s="1" t="str">
        <f>LEFT(BART_Rides[[#This Row],[Lines]],1)</f>
        <v>Y</v>
      </c>
      <c r="M9653" s="1" t="str">
        <f>IF(BART_Rides[[#This Row],[FirstLetter]]="Y","Yes","No")</f>
        <v>Yes</v>
      </c>
      <c r="N9653" s="1" t="str">
        <f>IF(OR(BART_Rides[[#This Row],[Station Code]]="EM", BART_Rides[[#This Row],[Station Code]]="MT", BART_Rides[[#This Row],[Station Code]]="PL", BART_Rides[[#This Row],[Station Code]]="CC"), "Yes", "No")</f>
        <v>Yes</v>
      </c>
    </row>
    <row r="9654" spans="6:14">
      <c r="F9654" s="3">
        <v>44359</v>
      </c>
      <c r="G9654" s="1" t="s">
        <v>51</v>
      </c>
      <c r="H9654" s="1" t="s">
        <v>106</v>
      </c>
      <c r="I9654" s="1">
        <v>2463</v>
      </c>
      <c r="J9654" s="1">
        <f>MONTH(BART_Rides[[#This Row],[Date]])</f>
        <v>6</v>
      </c>
      <c r="K9654" s="1">
        <f>WEEKDAY(BART_Rides[[#This Row],[Date]],2)</f>
        <v>6</v>
      </c>
      <c r="L9654" s="1" t="str">
        <f>LEFT(BART_Rides[[#This Row],[Lines]],1)</f>
        <v>Y</v>
      </c>
      <c r="M9654" s="1" t="str">
        <f>IF(BART_Rides[[#This Row],[FirstLetter]]="Y","Yes","No")</f>
        <v>Yes</v>
      </c>
      <c r="N9654" s="1" t="str">
        <f>IF(OR(BART_Rides[[#This Row],[Station Code]]="EM", BART_Rides[[#This Row],[Station Code]]="MT", BART_Rides[[#This Row],[Station Code]]="PL", BART_Rides[[#This Row],[Station Code]]="CC"), "Yes", "No")</f>
        <v>Yes</v>
      </c>
    </row>
    <row r="9655" spans="6:14">
      <c r="F9655" s="3">
        <v>44360</v>
      </c>
      <c r="G9655" s="1" t="s">
        <v>51</v>
      </c>
      <c r="H9655" s="1" t="s">
        <v>106</v>
      </c>
      <c r="I9655" s="1">
        <v>1719</v>
      </c>
      <c r="J9655" s="1">
        <f>MONTH(BART_Rides[[#This Row],[Date]])</f>
        <v>6</v>
      </c>
      <c r="K9655" s="1">
        <f>WEEKDAY(BART_Rides[[#This Row],[Date]],2)</f>
        <v>7</v>
      </c>
      <c r="L9655" s="1" t="str">
        <f>LEFT(BART_Rides[[#This Row],[Lines]],1)</f>
        <v>Y</v>
      </c>
      <c r="M9655" s="1" t="str">
        <f>IF(BART_Rides[[#This Row],[FirstLetter]]="Y","Yes","No")</f>
        <v>Yes</v>
      </c>
      <c r="N9655" s="1" t="str">
        <f>IF(OR(BART_Rides[[#This Row],[Station Code]]="EM", BART_Rides[[#This Row],[Station Code]]="MT", BART_Rides[[#This Row],[Station Code]]="PL", BART_Rides[[#This Row],[Station Code]]="CC"), "Yes", "No")</f>
        <v>Yes</v>
      </c>
    </row>
    <row r="9656" spans="6:14">
      <c r="F9656" s="3">
        <v>44361</v>
      </c>
      <c r="G9656" s="1" t="s">
        <v>51</v>
      </c>
      <c r="H9656" s="1" t="s">
        <v>106</v>
      </c>
      <c r="I9656" s="1">
        <v>5538</v>
      </c>
      <c r="J9656" s="1">
        <f>MONTH(BART_Rides[[#This Row],[Date]])</f>
        <v>6</v>
      </c>
      <c r="K9656" s="1">
        <f>WEEKDAY(BART_Rides[[#This Row],[Date]],2)</f>
        <v>1</v>
      </c>
      <c r="L9656" s="1" t="str">
        <f>LEFT(BART_Rides[[#This Row],[Lines]],1)</f>
        <v>Y</v>
      </c>
      <c r="M9656" s="1" t="str">
        <f>IF(BART_Rides[[#This Row],[FirstLetter]]="Y","Yes","No")</f>
        <v>Yes</v>
      </c>
      <c r="N9656" s="1" t="str">
        <f>IF(OR(BART_Rides[[#This Row],[Station Code]]="EM", BART_Rides[[#This Row],[Station Code]]="MT", BART_Rides[[#This Row],[Station Code]]="PL", BART_Rides[[#This Row],[Station Code]]="CC"), "Yes", "No")</f>
        <v>Yes</v>
      </c>
    </row>
    <row r="9657" spans="6:14">
      <c r="F9657" s="3">
        <v>44362</v>
      </c>
      <c r="G9657" s="1" t="s">
        <v>51</v>
      </c>
      <c r="H9657" s="1" t="s">
        <v>106</v>
      </c>
      <c r="I9657" s="1">
        <v>6270</v>
      </c>
      <c r="J9657" s="1">
        <f>MONTH(BART_Rides[[#This Row],[Date]])</f>
        <v>6</v>
      </c>
      <c r="K9657" s="1">
        <f>WEEKDAY(BART_Rides[[#This Row],[Date]],2)</f>
        <v>2</v>
      </c>
      <c r="L9657" s="1" t="str">
        <f>LEFT(BART_Rides[[#This Row],[Lines]],1)</f>
        <v>Y</v>
      </c>
      <c r="M9657" s="1" t="str">
        <f>IF(BART_Rides[[#This Row],[FirstLetter]]="Y","Yes","No")</f>
        <v>Yes</v>
      </c>
      <c r="N9657" s="1" t="str">
        <f>IF(OR(BART_Rides[[#This Row],[Station Code]]="EM", BART_Rides[[#This Row],[Station Code]]="MT", BART_Rides[[#This Row],[Station Code]]="PL", BART_Rides[[#This Row],[Station Code]]="CC"), "Yes", "No")</f>
        <v>Yes</v>
      </c>
    </row>
    <row r="9658" spans="6:14">
      <c r="F9658" s="3">
        <v>44363</v>
      </c>
      <c r="G9658" s="1" t="s">
        <v>51</v>
      </c>
      <c r="H9658" s="1" t="s">
        <v>106</v>
      </c>
      <c r="I9658" s="1">
        <v>6358</v>
      </c>
      <c r="J9658" s="1">
        <f>MONTH(BART_Rides[[#This Row],[Date]])</f>
        <v>6</v>
      </c>
      <c r="K9658" s="1">
        <f>WEEKDAY(BART_Rides[[#This Row],[Date]],2)</f>
        <v>3</v>
      </c>
      <c r="L9658" s="1" t="str">
        <f>LEFT(BART_Rides[[#This Row],[Lines]],1)</f>
        <v>Y</v>
      </c>
      <c r="M9658" s="1" t="str">
        <f>IF(BART_Rides[[#This Row],[FirstLetter]]="Y","Yes","No")</f>
        <v>Yes</v>
      </c>
      <c r="N9658" s="1" t="str">
        <f>IF(OR(BART_Rides[[#This Row],[Station Code]]="EM", BART_Rides[[#This Row],[Station Code]]="MT", BART_Rides[[#This Row],[Station Code]]="PL", BART_Rides[[#This Row],[Station Code]]="CC"), "Yes", "No")</f>
        <v>Yes</v>
      </c>
    </row>
    <row r="9659" spans="6:14">
      <c r="F9659" s="3">
        <v>44364</v>
      </c>
      <c r="G9659" s="1" t="s">
        <v>51</v>
      </c>
      <c r="H9659" s="1" t="s">
        <v>106</v>
      </c>
      <c r="I9659" s="1">
        <v>6499</v>
      </c>
      <c r="J9659" s="1">
        <f>MONTH(BART_Rides[[#This Row],[Date]])</f>
        <v>6</v>
      </c>
      <c r="K9659" s="1">
        <f>WEEKDAY(BART_Rides[[#This Row],[Date]],2)</f>
        <v>4</v>
      </c>
      <c r="L9659" s="1" t="str">
        <f>LEFT(BART_Rides[[#This Row],[Lines]],1)</f>
        <v>Y</v>
      </c>
      <c r="M9659" s="1" t="str">
        <f>IF(BART_Rides[[#This Row],[FirstLetter]]="Y","Yes","No")</f>
        <v>Yes</v>
      </c>
      <c r="N9659" s="1" t="str">
        <f>IF(OR(BART_Rides[[#This Row],[Station Code]]="EM", BART_Rides[[#This Row],[Station Code]]="MT", BART_Rides[[#This Row],[Station Code]]="PL", BART_Rides[[#This Row],[Station Code]]="CC"), "Yes", "No")</f>
        <v>Yes</v>
      </c>
    </row>
    <row r="9660" spans="6:14">
      <c r="F9660" s="3">
        <v>44365</v>
      </c>
      <c r="G9660" s="1" t="s">
        <v>51</v>
      </c>
      <c r="H9660" s="1" t="s">
        <v>106</v>
      </c>
      <c r="I9660" s="1">
        <v>5726</v>
      </c>
      <c r="J9660" s="1">
        <f>MONTH(BART_Rides[[#This Row],[Date]])</f>
        <v>6</v>
      </c>
      <c r="K9660" s="1">
        <f>WEEKDAY(BART_Rides[[#This Row],[Date]],2)</f>
        <v>5</v>
      </c>
      <c r="L9660" s="1" t="str">
        <f>LEFT(BART_Rides[[#This Row],[Lines]],1)</f>
        <v>Y</v>
      </c>
      <c r="M9660" s="1" t="str">
        <f>IF(BART_Rides[[#This Row],[FirstLetter]]="Y","Yes","No")</f>
        <v>Yes</v>
      </c>
      <c r="N9660" s="1" t="str">
        <f>IF(OR(BART_Rides[[#This Row],[Station Code]]="EM", BART_Rides[[#This Row],[Station Code]]="MT", BART_Rides[[#This Row],[Station Code]]="PL", BART_Rides[[#This Row],[Station Code]]="CC"), "Yes", "No")</f>
        <v>Yes</v>
      </c>
    </row>
    <row r="9661" spans="6:14">
      <c r="F9661" s="3">
        <v>44366</v>
      </c>
      <c r="G9661" s="1" t="s">
        <v>51</v>
      </c>
      <c r="H9661" s="1" t="s">
        <v>106</v>
      </c>
      <c r="I9661" s="1">
        <v>2776</v>
      </c>
      <c r="J9661" s="1">
        <f>MONTH(BART_Rides[[#This Row],[Date]])</f>
        <v>6</v>
      </c>
      <c r="K9661" s="1">
        <f>WEEKDAY(BART_Rides[[#This Row],[Date]],2)</f>
        <v>6</v>
      </c>
      <c r="L9661" s="1" t="str">
        <f>LEFT(BART_Rides[[#This Row],[Lines]],1)</f>
        <v>Y</v>
      </c>
      <c r="M9661" s="1" t="str">
        <f>IF(BART_Rides[[#This Row],[FirstLetter]]="Y","Yes","No")</f>
        <v>Yes</v>
      </c>
      <c r="N9661" s="1" t="str">
        <f>IF(OR(BART_Rides[[#This Row],[Station Code]]="EM", BART_Rides[[#This Row],[Station Code]]="MT", BART_Rides[[#This Row],[Station Code]]="PL", BART_Rides[[#This Row],[Station Code]]="CC"), "Yes", "No")</f>
        <v>Yes</v>
      </c>
    </row>
    <row r="9662" spans="6:14">
      <c r="F9662" s="3">
        <v>44367</v>
      </c>
      <c r="G9662" s="1" t="s">
        <v>51</v>
      </c>
      <c r="H9662" s="1" t="s">
        <v>106</v>
      </c>
      <c r="I9662" s="1">
        <v>1821</v>
      </c>
      <c r="J9662" s="1">
        <f>MONTH(BART_Rides[[#This Row],[Date]])</f>
        <v>6</v>
      </c>
      <c r="K9662" s="1">
        <f>WEEKDAY(BART_Rides[[#This Row],[Date]],2)</f>
        <v>7</v>
      </c>
      <c r="L9662" s="1" t="str">
        <f>LEFT(BART_Rides[[#This Row],[Lines]],1)</f>
        <v>Y</v>
      </c>
      <c r="M9662" s="1" t="str">
        <f>IF(BART_Rides[[#This Row],[FirstLetter]]="Y","Yes","No")</f>
        <v>Yes</v>
      </c>
      <c r="N9662" s="1" t="str">
        <f>IF(OR(BART_Rides[[#This Row],[Station Code]]="EM", BART_Rides[[#This Row],[Station Code]]="MT", BART_Rides[[#This Row],[Station Code]]="PL", BART_Rides[[#This Row],[Station Code]]="CC"), "Yes", "No")</f>
        <v>Yes</v>
      </c>
    </row>
    <row r="9663" spans="6:14">
      <c r="F9663" s="3">
        <v>44368</v>
      </c>
      <c r="G9663" s="1" t="s">
        <v>51</v>
      </c>
      <c r="H9663" s="1" t="s">
        <v>106</v>
      </c>
      <c r="I9663" s="1">
        <v>5747</v>
      </c>
      <c r="J9663" s="1">
        <f>MONTH(BART_Rides[[#This Row],[Date]])</f>
        <v>6</v>
      </c>
      <c r="K9663" s="1">
        <f>WEEKDAY(BART_Rides[[#This Row],[Date]],2)</f>
        <v>1</v>
      </c>
      <c r="L9663" s="1" t="str">
        <f>LEFT(BART_Rides[[#This Row],[Lines]],1)</f>
        <v>Y</v>
      </c>
      <c r="M9663" s="1" t="str">
        <f>IF(BART_Rides[[#This Row],[FirstLetter]]="Y","Yes","No")</f>
        <v>Yes</v>
      </c>
      <c r="N9663" s="1" t="str">
        <f>IF(OR(BART_Rides[[#This Row],[Station Code]]="EM", BART_Rides[[#This Row],[Station Code]]="MT", BART_Rides[[#This Row],[Station Code]]="PL", BART_Rides[[#This Row],[Station Code]]="CC"), "Yes", "No")</f>
        <v>Yes</v>
      </c>
    </row>
    <row r="9664" spans="6:14">
      <c r="F9664" s="3">
        <v>44369</v>
      </c>
      <c r="G9664" s="1" t="s">
        <v>51</v>
      </c>
      <c r="H9664" s="1" t="s">
        <v>106</v>
      </c>
      <c r="I9664" s="1">
        <v>6266</v>
      </c>
      <c r="J9664" s="1">
        <f>MONTH(BART_Rides[[#This Row],[Date]])</f>
        <v>6</v>
      </c>
      <c r="K9664" s="1">
        <f>WEEKDAY(BART_Rides[[#This Row],[Date]],2)</f>
        <v>2</v>
      </c>
      <c r="L9664" s="1" t="str">
        <f>LEFT(BART_Rides[[#This Row],[Lines]],1)</f>
        <v>Y</v>
      </c>
      <c r="M9664" s="1" t="str">
        <f>IF(BART_Rides[[#This Row],[FirstLetter]]="Y","Yes","No")</f>
        <v>Yes</v>
      </c>
      <c r="N9664" s="1" t="str">
        <f>IF(OR(BART_Rides[[#This Row],[Station Code]]="EM", BART_Rides[[#This Row],[Station Code]]="MT", BART_Rides[[#This Row],[Station Code]]="PL", BART_Rides[[#This Row],[Station Code]]="CC"), "Yes", "No")</f>
        <v>Yes</v>
      </c>
    </row>
    <row r="9665" spans="6:14">
      <c r="F9665" s="3">
        <v>44370</v>
      </c>
      <c r="G9665" s="1" t="s">
        <v>51</v>
      </c>
      <c r="H9665" s="1" t="s">
        <v>106</v>
      </c>
      <c r="I9665" s="1">
        <v>6462</v>
      </c>
      <c r="J9665" s="1">
        <f>MONTH(BART_Rides[[#This Row],[Date]])</f>
        <v>6</v>
      </c>
      <c r="K9665" s="1">
        <f>WEEKDAY(BART_Rides[[#This Row],[Date]],2)</f>
        <v>3</v>
      </c>
      <c r="L9665" s="1" t="str">
        <f>LEFT(BART_Rides[[#This Row],[Lines]],1)</f>
        <v>Y</v>
      </c>
      <c r="M9665" s="1" t="str">
        <f>IF(BART_Rides[[#This Row],[FirstLetter]]="Y","Yes","No")</f>
        <v>Yes</v>
      </c>
      <c r="N9665" s="1" t="str">
        <f>IF(OR(BART_Rides[[#This Row],[Station Code]]="EM", BART_Rides[[#This Row],[Station Code]]="MT", BART_Rides[[#This Row],[Station Code]]="PL", BART_Rides[[#This Row],[Station Code]]="CC"), "Yes", "No")</f>
        <v>Yes</v>
      </c>
    </row>
    <row r="9666" spans="6:14">
      <c r="F9666" s="3">
        <v>44371</v>
      </c>
      <c r="G9666" s="1" t="s">
        <v>51</v>
      </c>
      <c r="H9666" s="1" t="s">
        <v>106</v>
      </c>
      <c r="I9666" s="1">
        <v>6919</v>
      </c>
      <c r="J9666" s="1">
        <f>MONTH(BART_Rides[[#This Row],[Date]])</f>
        <v>6</v>
      </c>
      <c r="K9666" s="1">
        <f>WEEKDAY(BART_Rides[[#This Row],[Date]],2)</f>
        <v>4</v>
      </c>
      <c r="L9666" s="1" t="str">
        <f>LEFT(BART_Rides[[#This Row],[Lines]],1)</f>
        <v>Y</v>
      </c>
      <c r="M9666" s="1" t="str">
        <f>IF(BART_Rides[[#This Row],[FirstLetter]]="Y","Yes","No")</f>
        <v>Yes</v>
      </c>
      <c r="N9666" s="1" t="str">
        <f>IF(OR(BART_Rides[[#This Row],[Station Code]]="EM", BART_Rides[[#This Row],[Station Code]]="MT", BART_Rides[[#This Row],[Station Code]]="PL", BART_Rides[[#This Row],[Station Code]]="CC"), "Yes", "No")</f>
        <v>Yes</v>
      </c>
    </row>
    <row r="9667" spans="6:14">
      <c r="F9667" s="3">
        <v>44372</v>
      </c>
      <c r="G9667" s="1" t="s">
        <v>51</v>
      </c>
      <c r="H9667" s="1" t="s">
        <v>106</v>
      </c>
      <c r="I9667" s="1">
        <v>6660</v>
      </c>
      <c r="J9667" s="1">
        <f>MONTH(BART_Rides[[#This Row],[Date]])</f>
        <v>6</v>
      </c>
      <c r="K9667" s="1">
        <f>WEEKDAY(BART_Rides[[#This Row],[Date]],2)</f>
        <v>5</v>
      </c>
      <c r="L9667" s="1" t="str">
        <f>LEFT(BART_Rides[[#This Row],[Lines]],1)</f>
        <v>Y</v>
      </c>
      <c r="M9667" s="1" t="str">
        <f>IF(BART_Rides[[#This Row],[FirstLetter]]="Y","Yes","No")</f>
        <v>Yes</v>
      </c>
      <c r="N9667" s="1" t="str">
        <f>IF(OR(BART_Rides[[#This Row],[Station Code]]="EM", BART_Rides[[#This Row],[Station Code]]="MT", BART_Rides[[#This Row],[Station Code]]="PL", BART_Rides[[#This Row],[Station Code]]="CC"), "Yes", "No")</f>
        <v>Yes</v>
      </c>
    </row>
    <row r="9668" spans="6:14">
      <c r="F9668" s="3">
        <v>44373</v>
      </c>
      <c r="G9668" s="1" t="s">
        <v>51</v>
      </c>
      <c r="H9668" s="1" t="s">
        <v>106</v>
      </c>
      <c r="I9668" s="1">
        <v>3100</v>
      </c>
      <c r="J9668" s="1">
        <f>MONTH(BART_Rides[[#This Row],[Date]])</f>
        <v>6</v>
      </c>
      <c r="K9668" s="1">
        <f>WEEKDAY(BART_Rides[[#This Row],[Date]],2)</f>
        <v>6</v>
      </c>
      <c r="L9668" s="1" t="str">
        <f>LEFT(BART_Rides[[#This Row],[Lines]],1)</f>
        <v>Y</v>
      </c>
      <c r="M9668" s="1" t="str">
        <f>IF(BART_Rides[[#This Row],[FirstLetter]]="Y","Yes","No")</f>
        <v>Yes</v>
      </c>
      <c r="N9668" s="1" t="str">
        <f>IF(OR(BART_Rides[[#This Row],[Station Code]]="EM", BART_Rides[[#This Row],[Station Code]]="MT", BART_Rides[[#This Row],[Station Code]]="PL", BART_Rides[[#This Row],[Station Code]]="CC"), "Yes", "No")</f>
        <v>Yes</v>
      </c>
    </row>
    <row r="9669" spans="6:14">
      <c r="F9669" s="3">
        <v>44374</v>
      </c>
      <c r="G9669" s="1" t="s">
        <v>51</v>
      </c>
      <c r="H9669" s="1" t="s">
        <v>106</v>
      </c>
      <c r="I9669" s="1">
        <v>2430</v>
      </c>
      <c r="J9669" s="1">
        <f>MONTH(BART_Rides[[#This Row],[Date]])</f>
        <v>6</v>
      </c>
      <c r="K9669" s="1">
        <f>WEEKDAY(BART_Rides[[#This Row],[Date]],2)</f>
        <v>7</v>
      </c>
      <c r="L9669" s="1" t="str">
        <f>LEFT(BART_Rides[[#This Row],[Lines]],1)</f>
        <v>Y</v>
      </c>
      <c r="M9669" s="1" t="str">
        <f>IF(BART_Rides[[#This Row],[FirstLetter]]="Y","Yes","No")</f>
        <v>Yes</v>
      </c>
      <c r="N9669" s="1" t="str">
        <f>IF(OR(BART_Rides[[#This Row],[Station Code]]="EM", BART_Rides[[#This Row],[Station Code]]="MT", BART_Rides[[#This Row],[Station Code]]="PL", BART_Rides[[#This Row],[Station Code]]="CC"), "Yes", "No")</f>
        <v>Yes</v>
      </c>
    </row>
    <row r="9670" spans="6:14">
      <c r="F9670" s="3">
        <v>44375</v>
      </c>
      <c r="G9670" s="1" t="s">
        <v>51</v>
      </c>
      <c r="H9670" s="1" t="s">
        <v>106</v>
      </c>
      <c r="I9670" s="1">
        <v>5958</v>
      </c>
      <c r="J9670" s="1">
        <f>MONTH(BART_Rides[[#This Row],[Date]])</f>
        <v>6</v>
      </c>
      <c r="K9670" s="1">
        <f>WEEKDAY(BART_Rides[[#This Row],[Date]],2)</f>
        <v>1</v>
      </c>
      <c r="L9670" s="1" t="str">
        <f>LEFT(BART_Rides[[#This Row],[Lines]],1)</f>
        <v>Y</v>
      </c>
      <c r="M9670" s="1" t="str">
        <f>IF(BART_Rides[[#This Row],[FirstLetter]]="Y","Yes","No")</f>
        <v>Yes</v>
      </c>
      <c r="N9670" s="1" t="str">
        <f>IF(OR(BART_Rides[[#This Row],[Station Code]]="EM", BART_Rides[[#This Row],[Station Code]]="MT", BART_Rides[[#This Row],[Station Code]]="PL", BART_Rides[[#This Row],[Station Code]]="CC"), "Yes", "No")</f>
        <v>Yes</v>
      </c>
    </row>
    <row r="9671" spans="6:14">
      <c r="F9671" s="3">
        <v>44376</v>
      </c>
      <c r="G9671" s="1" t="s">
        <v>51</v>
      </c>
      <c r="H9671" s="1" t="s">
        <v>106</v>
      </c>
      <c r="I9671" s="1">
        <v>6470</v>
      </c>
      <c r="J9671" s="1">
        <f>MONTH(BART_Rides[[#This Row],[Date]])</f>
        <v>6</v>
      </c>
      <c r="K9671" s="1">
        <f>WEEKDAY(BART_Rides[[#This Row],[Date]],2)</f>
        <v>2</v>
      </c>
      <c r="L9671" s="1" t="str">
        <f>LEFT(BART_Rides[[#This Row],[Lines]],1)</f>
        <v>Y</v>
      </c>
      <c r="M9671" s="1" t="str">
        <f>IF(BART_Rides[[#This Row],[FirstLetter]]="Y","Yes","No")</f>
        <v>Yes</v>
      </c>
      <c r="N9671" s="1" t="str">
        <f>IF(OR(BART_Rides[[#This Row],[Station Code]]="EM", BART_Rides[[#This Row],[Station Code]]="MT", BART_Rides[[#This Row],[Station Code]]="PL", BART_Rides[[#This Row],[Station Code]]="CC"), "Yes", "No")</f>
        <v>Yes</v>
      </c>
    </row>
    <row r="9672" spans="6:14">
      <c r="F9672" s="3">
        <v>44377</v>
      </c>
      <c r="G9672" s="1" t="s">
        <v>51</v>
      </c>
      <c r="H9672" s="1" t="s">
        <v>106</v>
      </c>
      <c r="I9672" s="1">
        <v>6688</v>
      </c>
      <c r="J9672" s="1">
        <f>MONTH(BART_Rides[[#This Row],[Date]])</f>
        <v>6</v>
      </c>
      <c r="K9672" s="1">
        <f>WEEKDAY(BART_Rides[[#This Row],[Date]],2)</f>
        <v>3</v>
      </c>
      <c r="L9672" s="1" t="str">
        <f>LEFT(BART_Rides[[#This Row],[Lines]],1)</f>
        <v>Y</v>
      </c>
      <c r="M9672" s="1" t="str">
        <f>IF(BART_Rides[[#This Row],[FirstLetter]]="Y","Yes","No")</f>
        <v>Yes</v>
      </c>
      <c r="N9672" s="1" t="str">
        <f>IF(OR(BART_Rides[[#This Row],[Station Code]]="EM", BART_Rides[[#This Row],[Station Code]]="MT", BART_Rides[[#This Row],[Station Code]]="PL", BART_Rides[[#This Row],[Station Code]]="CC"), "Yes", "No")</f>
        <v>Yes</v>
      </c>
    </row>
    <row r="9673" spans="6:14">
      <c r="F9673" s="3">
        <v>44378</v>
      </c>
      <c r="G9673" s="1" t="s">
        <v>51</v>
      </c>
      <c r="H9673" s="1" t="s">
        <v>106</v>
      </c>
      <c r="I9673" s="1">
        <v>6817</v>
      </c>
      <c r="J9673" s="1">
        <f>MONTH(BART_Rides[[#This Row],[Date]])</f>
        <v>7</v>
      </c>
      <c r="K9673" s="1">
        <f>WEEKDAY(BART_Rides[[#This Row],[Date]],2)</f>
        <v>4</v>
      </c>
      <c r="L9673" s="1" t="str">
        <f>LEFT(BART_Rides[[#This Row],[Lines]],1)</f>
        <v>Y</v>
      </c>
      <c r="M9673" s="1" t="str">
        <f>IF(BART_Rides[[#This Row],[FirstLetter]]="Y","Yes","No")</f>
        <v>Yes</v>
      </c>
      <c r="N9673" s="1" t="str">
        <f>IF(OR(BART_Rides[[#This Row],[Station Code]]="EM", BART_Rides[[#This Row],[Station Code]]="MT", BART_Rides[[#This Row],[Station Code]]="PL", BART_Rides[[#This Row],[Station Code]]="CC"), "Yes", "No")</f>
        <v>Yes</v>
      </c>
    </row>
    <row r="9674" spans="6:14">
      <c r="F9674" s="3">
        <v>44379</v>
      </c>
      <c r="G9674" s="1" t="s">
        <v>51</v>
      </c>
      <c r="H9674" s="1" t="s">
        <v>106</v>
      </c>
      <c r="I9674" s="1">
        <v>5765</v>
      </c>
      <c r="J9674" s="1">
        <f>MONTH(BART_Rides[[#This Row],[Date]])</f>
        <v>7</v>
      </c>
      <c r="K9674" s="1">
        <f>WEEKDAY(BART_Rides[[#This Row],[Date]],2)</f>
        <v>5</v>
      </c>
      <c r="L9674" s="1" t="str">
        <f>LEFT(BART_Rides[[#This Row],[Lines]],1)</f>
        <v>Y</v>
      </c>
      <c r="M9674" s="1" t="str">
        <f>IF(BART_Rides[[#This Row],[FirstLetter]]="Y","Yes","No")</f>
        <v>Yes</v>
      </c>
      <c r="N9674" s="1" t="str">
        <f>IF(OR(BART_Rides[[#This Row],[Station Code]]="EM", BART_Rides[[#This Row],[Station Code]]="MT", BART_Rides[[#This Row],[Station Code]]="PL", BART_Rides[[#This Row],[Station Code]]="CC"), "Yes", "No")</f>
        <v>Yes</v>
      </c>
    </row>
    <row r="9675" spans="6:14">
      <c r="F9675" s="3">
        <v>44380</v>
      </c>
      <c r="G9675" s="1" t="s">
        <v>51</v>
      </c>
      <c r="H9675" s="1" t="s">
        <v>106</v>
      </c>
      <c r="I9675" s="1">
        <v>2634</v>
      </c>
      <c r="J9675" s="1">
        <f>MONTH(BART_Rides[[#This Row],[Date]])</f>
        <v>7</v>
      </c>
      <c r="K9675" s="1">
        <f>WEEKDAY(BART_Rides[[#This Row],[Date]],2)</f>
        <v>6</v>
      </c>
      <c r="L9675" s="1" t="str">
        <f>LEFT(BART_Rides[[#This Row],[Lines]],1)</f>
        <v>Y</v>
      </c>
      <c r="M9675" s="1" t="str">
        <f>IF(BART_Rides[[#This Row],[FirstLetter]]="Y","Yes","No")</f>
        <v>Yes</v>
      </c>
      <c r="N9675" s="1" t="str">
        <f>IF(OR(BART_Rides[[#This Row],[Station Code]]="EM", BART_Rides[[#This Row],[Station Code]]="MT", BART_Rides[[#This Row],[Station Code]]="PL", BART_Rides[[#This Row],[Station Code]]="CC"), "Yes", "No")</f>
        <v>Yes</v>
      </c>
    </row>
    <row r="9676" spans="6:14">
      <c r="F9676" s="3">
        <v>44381</v>
      </c>
      <c r="G9676" s="1" t="s">
        <v>51</v>
      </c>
      <c r="H9676" s="1" t="s">
        <v>106</v>
      </c>
      <c r="I9676" s="1">
        <v>1824</v>
      </c>
      <c r="J9676" s="1">
        <f>MONTH(BART_Rides[[#This Row],[Date]])</f>
        <v>7</v>
      </c>
      <c r="K9676" s="1">
        <f>WEEKDAY(BART_Rides[[#This Row],[Date]],2)</f>
        <v>7</v>
      </c>
      <c r="L9676" s="1" t="str">
        <f>LEFT(BART_Rides[[#This Row],[Lines]],1)</f>
        <v>Y</v>
      </c>
      <c r="M9676" s="1" t="str">
        <f>IF(BART_Rides[[#This Row],[FirstLetter]]="Y","Yes","No")</f>
        <v>Yes</v>
      </c>
      <c r="N9676" s="1" t="str">
        <f>IF(OR(BART_Rides[[#This Row],[Station Code]]="EM", BART_Rides[[#This Row],[Station Code]]="MT", BART_Rides[[#This Row],[Station Code]]="PL", BART_Rides[[#This Row],[Station Code]]="CC"), "Yes", "No")</f>
        <v>Yes</v>
      </c>
    </row>
    <row r="9677" spans="6:14">
      <c r="F9677" s="3">
        <v>44382</v>
      </c>
      <c r="G9677" s="1" t="s">
        <v>51</v>
      </c>
      <c r="H9677" s="1" t="s">
        <v>106</v>
      </c>
      <c r="I9677" s="1">
        <v>2780</v>
      </c>
      <c r="J9677" s="1">
        <f>MONTH(BART_Rides[[#This Row],[Date]])</f>
        <v>7</v>
      </c>
      <c r="K9677" s="1">
        <f>WEEKDAY(BART_Rides[[#This Row],[Date]],2)</f>
        <v>1</v>
      </c>
      <c r="L9677" s="1" t="str">
        <f>LEFT(BART_Rides[[#This Row],[Lines]],1)</f>
        <v>Y</v>
      </c>
      <c r="M9677" s="1" t="str">
        <f>IF(BART_Rides[[#This Row],[FirstLetter]]="Y","Yes","No")</f>
        <v>Yes</v>
      </c>
      <c r="N9677" s="1" t="str">
        <f>IF(OR(BART_Rides[[#This Row],[Station Code]]="EM", BART_Rides[[#This Row],[Station Code]]="MT", BART_Rides[[#This Row],[Station Code]]="PL", BART_Rides[[#This Row],[Station Code]]="CC"), "Yes", "No")</f>
        <v>Yes</v>
      </c>
    </row>
    <row r="9678" spans="6:14">
      <c r="F9678" s="3">
        <v>44383</v>
      </c>
      <c r="G9678" s="1" t="s">
        <v>51</v>
      </c>
      <c r="H9678" s="1" t="s">
        <v>106</v>
      </c>
      <c r="I9678" s="1">
        <v>6560</v>
      </c>
      <c r="J9678" s="1">
        <f>MONTH(BART_Rides[[#This Row],[Date]])</f>
        <v>7</v>
      </c>
      <c r="K9678" s="1">
        <f>WEEKDAY(BART_Rides[[#This Row],[Date]],2)</f>
        <v>2</v>
      </c>
      <c r="L9678" s="1" t="str">
        <f>LEFT(BART_Rides[[#This Row],[Lines]],1)</f>
        <v>Y</v>
      </c>
      <c r="M9678" s="1" t="str">
        <f>IF(BART_Rides[[#This Row],[FirstLetter]]="Y","Yes","No")</f>
        <v>Yes</v>
      </c>
      <c r="N9678" s="1" t="str">
        <f>IF(OR(BART_Rides[[#This Row],[Station Code]]="EM", BART_Rides[[#This Row],[Station Code]]="MT", BART_Rides[[#This Row],[Station Code]]="PL", BART_Rides[[#This Row],[Station Code]]="CC"), "Yes", "No")</f>
        <v>Yes</v>
      </c>
    </row>
    <row r="9679" spans="6:14">
      <c r="F9679" s="3">
        <v>44384</v>
      </c>
      <c r="G9679" s="1" t="s">
        <v>51</v>
      </c>
      <c r="H9679" s="1" t="s">
        <v>106</v>
      </c>
      <c r="I9679" s="1">
        <v>6944</v>
      </c>
      <c r="J9679" s="1">
        <f>MONTH(BART_Rides[[#This Row],[Date]])</f>
        <v>7</v>
      </c>
      <c r="K9679" s="1">
        <f>WEEKDAY(BART_Rides[[#This Row],[Date]],2)</f>
        <v>3</v>
      </c>
      <c r="L9679" s="1" t="str">
        <f>LEFT(BART_Rides[[#This Row],[Lines]],1)</f>
        <v>Y</v>
      </c>
      <c r="M9679" s="1" t="str">
        <f>IF(BART_Rides[[#This Row],[FirstLetter]]="Y","Yes","No")</f>
        <v>Yes</v>
      </c>
      <c r="N9679" s="1" t="str">
        <f>IF(OR(BART_Rides[[#This Row],[Station Code]]="EM", BART_Rides[[#This Row],[Station Code]]="MT", BART_Rides[[#This Row],[Station Code]]="PL", BART_Rides[[#This Row],[Station Code]]="CC"), "Yes", "No")</f>
        <v>Yes</v>
      </c>
    </row>
    <row r="9680" spans="6:14">
      <c r="F9680" s="3">
        <v>44385</v>
      </c>
      <c r="G9680" s="1" t="s">
        <v>51</v>
      </c>
      <c r="H9680" s="1" t="s">
        <v>106</v>
      </c>
      <c r="I9680" s="1">
        <v>6997</v>
      </c>
      <c r="J9680" s="1">
        <f>MONTH(BART_Rides[[#This Row],[Date]])</f>
        <v>7</v>
      </c>
      <c r="K9680" s="1">
        <f>WEEKDAY(BART_Rides[[#This Row],[Date]],2)</f>
        <v>4</v>
      </c>
      <c r="L9680" s="1" t="str">
        <f>LEFT(BART_Rides[[#This Row],[Lines]],1)</f>
        <v>Y</v>
      </c>
      <c r="M9680" s="1" t="str">
        <f>IF(BART_Rides[[#This Row],[FirstLetter]]="Y","Yes","No")</f>
        <v>Yes</v>
      </c>
      <c r="N9680" s="1" t="str">
        <f>IF(OR(BART_Rides[[#This Row],[Station Code]]="EM", BART_Rides[[#This Row],[Station Code]]="MT", BART_Rides[[#This Row],[Station Code]]="PL", BART_Rides[[#This Row],[Station Code]]="CC"), "Yes", "No")</f>
        <v>Yes</v>
      </c>
    </row>
    <row r="9681" spans="6:14">
      <c r="F9681" s="3">
        <v>44386</v>
      </c>
      <c r="G9681" s="1" t="s">
        <v>51</v>
      </c>
      <c r="H9681" s="1" t="s">
        <v>106</v>
      </c>
      <c r="I9681" s="1">
        <v>6618</v>
      </c>
      <c r="J9681" s="1">
        <f>MONTH(BART_Rides[[#This Row],[Date]])</f>
        <v>7</v>
      </c>
      <c r="K9681" s="1">
        <f>WEEKDAY(BART_Rides[[#This Row],[Date]],2)</f>
        <v>5</v>
      </c>
      <c r="L9681" s="1" t="str">
        <f>LEFT(BART_Rides[[#This Row],[Lines]],1)</f>
        <v>Y</v>
      </c>
      <c r="M9681" s="1" t="str">
        <f>IF(BART_Rides[[#This Row],[FirstLetter]]="Y","Yes","No")</f>
        <v>Yes</v>
      </c>
      <c r="N9681" s="1" t="str">
        <f>IF(OR(BART_Rides[[#This Row],[Station Code]]="EM", BART_Rides[[#This Row],[Station Code]]="MT", BART_Rides[[#This Row],[Station Code]]="PL", BART_Rides[[#This Row],[Station Code]]="CC"), "Yes", "No")</f>
        <v>Yes</v>
      </c>
    </row>
    <row r="9682" spans="6:14">
      <c r="F9682" s="3">
        <v>44387</v>
      </c>
      <c r="G9682" s="1" t="s">
        <v>51</v>
      </c>
      <c r="H9682" s="1" t="s">
        <v>106</v>
      </c>
      <c r="I9682" s="1">
        <v>3074</v>
      </c>
      <c r="J9682" s="1">
        <f>MONTH(BART_Rides[[#This Row],[Date]])</f>
        <v>7</v>
      </c>
      <c r="K9682" s="1">
        <f>WEEKDAY(BART_Rides[[#This Row],[Date]],2)</f>
        <v>6</v>
      </c>
      <c r="L9682" s="1" t="str">
        <f>LEFT(BART_Rides[[#This Row],[Lines]],1)</f>
        <v>Y</v>
      </c>
      <c r="M9682" s="1" t="str">
        <f>IF(BART_Rides[[#This Row],[FirstLetter]]="Y","Yes","No")</f>
        <v>Yes</v>
      </c>
      <c r="N9682" s="1" t="str">
        <f>IF(OR(BART_Rides[[#This Row],[Station Code]]="EM", BART_Rides[[#This Row],[Station Code]]="MT", BART_Rides[[#This Row],[Station Code]]="PL", BART_Rides[[#This Row],[Station Code]]="CC"), "Yes", "No")</f>
        <v>Yes</v>
      </c>
    </row>
    <row r="9683" spans="6:14">
      <c r="F9683" s="3">
        <v>44388</v>
      </c>
      <c r="G9683" s="1" t="s">
        <v>51</v>
      </c>
      <c r="H9683" s="1" t="s">
        <v>106</v>
      </c>
      <c r="I9683" s="1">
        <v>2190</v>
      </c>
      <c r="J9683" s="1">
        <f>MONTH(BART_Rides[[#This Row],[Date]])</f>
        <v>7</v>
      </c>
      <c r="K9683" s="1">
        <f>WEEKDAY(BART_Rides[[#This Row],[Date]],2)</f>
        <v>7</v>
      </c>
      <c r="L9683" s="1" t="str">
        <f>LEFT(BART_Rides[[#This Row],[Lines]],1)</f>
        <v>Y</v>
      </c>
      <c r="M9683" s="1" t="str">
        <f>IF(BART_Rides[[#This Row],[FirstLetter]]="Y","Yes","No")</f>
        <v>Yes</v>
      </c>
      <c r="N9683" s="1" t="str">
        <f>IF(OR(BART_Rides[[#This Row],[Station Code]]="EM", BART_Rides[[#This Row],[Station Code]]="MT", BART_Rides[[#This Row],[Station Code]]="PL", BART_Rides[[#This Row],[Station Code]]="CC"), "Yes", "No")</f>
        <v>Yes</v>
      </c>
    </row>
    <row r="9684" spans="6:14">
      <c r="F9684" s="3">
        <v>44389</v>
      </c>
      <c r="G9684" s="1" t="s">
        <v>51</v>
      </c>
      <c r="H9684" s="1" t="s">
        <v>106</v>
      </c>
      <c r="I9684" s="1">
        <v>6431</v>
      </c>
      <c r="J9684" s="1">
        <f>MONTH(BART_Rides[[#This Row],[Date]])</f>
        <v>7</v>
      </c>
      <c r="K9684" s="1">
        <f>WEEKDAY(BART_Rides[[#This Row],[Date]],2)</f>
        <v>1</v>
      </c>
      <c r="L9684" s="1" t="str">
        <f>LEFT(BART_Rides[[#This Row],[Lines]],1)</f>
        <v>Y</v>
      </c>
      <c r="M9684" s="1" t="str">
        <f>IF(BART_Rides[[#This Row],[FirstLetter]]="Y","Yes","No")</f>
        <v>Yes</v>
      </c>
      <c r="N9684" s="1" t="str">
        <f>IF(OR(BART_Rides[[#This Row],[Station Code]]="EM", BART_Rides[[#This Row],[Station Code]]="MT", BART_Rides[[#This Row],[Station Code]]="PL", BART_Rides[[#This Row],[Station Code]]="CC"), "Yes", "No")</f>
        <v>Yes</v>
      </c>
    </row>
    <row r="9685" spans="6:14">
      <c r="F9685" s="3">
        <v>44390</v>
      </c>
      <c r="G9685" s="1" t="s">
        <v>51</v>
      </c>
      <c r="H9685" s="1" t="s">
        <v>106</v>
      </c>
      <c r="I9685" s="1">
        <v>7204</v>
      </c>
      <c r="J9685" s="1">
        <f>MONTH(BART_Rides[[#This Row],[Date]])</f>
        <v>7</v>
      </c>
      <c r="K9685" s="1">
        <f>WEEKDAY(BART_Rides[[#This Row],[Date]],2)</f>
        <v>2</v>
      </c>
      <c r="L9685" s="1" t="str">
        <f>LEFT(BART_Rides[[#This Row],[Lines]],1)</f>
        <v>Y</v>
      </c>
      <c r="M9685" s="1" t="str">
        <f>IF(BART_Rides[[#This Row],[FirstLetter]]="Y","Yes","No")</f>
        <v>Yes</v>
      </c>
      <c r="N9685" s="1" t="str">
        <f>IF(OR(BART_Rides[[#This Row],[Station Code]]="EM", BART_Rides[[#This Row],[Station Code]]="MT", BART_Rides[[#This Row],[Station Code]]="PL", BART_Rides[[#This Row],[Station Code]]="CC"), "Yes", "No")</f>
        <v>Yes</v>
      </c>
    </row>
    <row r="9686" spans="6:14">
      <c r="F9686" s="3">
        <v>44391</v>
      </c>
      <c r="G9686" s="1" t="s">
        <v>51</v>
      </c>
      <c r="H9686" s="1" t="s">
        <v>106</v>
      </c>
      <c r="I9686" s="1">
        <v>7322</v>
      </c>
      <c r="J9686" s="1">
        <f>MONTH(BART_Rides[[#This Row],[Date]])</f>
        <v>7</v>
      </c>
      <c r="K9686" s="1">
        <f>WEEKDAY(BART_Rides[[#This Row],[Date]],2)</f>
        <v>3</v>
      </c>
      <c r="L9686" s="1" t="str">
        <f>LEFT(BART_Rides[[#This Row],[Lines]],1)</f>
        <v>Y</v>
      </c>
      <c r="M9686" s="1" t="str">
        <f>IF(BART_Rides[[#This Row],[FirstLetter]]="Y","Yes","No")</f>
        <v>Yes</v>
      </c>
      <c r="N9686" s="1" t="str">
        <f>IF(OR(BART_Rides[[#This Row],[Station Code]]="EM", BART_Rides[[#This Row],[Station Code]]="MT", BART_Rides[[#This Row],[Station Code]]="PL", BART_Rides[[#This Row],[Station Code]]="CC"), "Yes", "No")</f>
        <v>Yes</v>
      </c>
    </row>
    <row r="9687" spans="6:14">
      <c r="F9687" s="3">
        <v>44392</v>
      </c>
      <c r="G9687" s="1" t="s">
        <v>51</v>
      </c>
      <c r="H9687" s="1" t="s">
        <v>106</v>
      </c>
      <c r="I9687" s="1">
        <v>7409</v>
      </c>
      <c r="J9687" s="1">
        <f>MONTH(BART_Rides[[#This Row],[Date]])</f>
        <v>7</v>
      </c>
      <c r="K9687" s="1">
        <f>WEEKDAY(BART_Rides[[#This Row],[Date]],2)</f>
        <v>4</v>
      </c>
      <c r="L9687" s="1" t="str">
        <f>LEFT(BART_Rides[[#This Row],[Lines]],1)</f>
        <v>Y</v>
      </c>
      <c r="M9687" s="1" t="str">
        <f>IF(BART_Rides[[#This Row],[FirstLetter]]="Y","Yes","No")</f>
        <v>Yes</v>
      </c>
      <c r="N9687" s="1" t="str">
        <f>IF(OR(BART_Rides[[#This Row],[Station Code]]="EM", BART_Rides[[#This Row],[Station Code]]="MT", BART_Rides[[#This Row],[Station Code]]="PL", BART_Rides[[#This Row],[Station Code]]="CC"), "Yes", "No")</f>
        <v>Yes</v>
      </c>
    </row>
    <row r="9688" spans="6:14">
      <c r="F9688" s="3">
        <v>44393</v>
      </c>
      <c r="G9688" s="1" t="s">
        <v>51</v>
      </c>
      <c r="H9688" s="1" t="s">
        <v>106</v>
      </c>
      <c r="I9688" s="1">
        <v>6506</v>
      </c>
      <c r="J9688" s="1">
        <f>MONTH(BART_Rides[[#This Row],[Date]])</f>
        <v>7</v>
      </c>
      <c r="K9688" s="1">
        <f>WEEKDAY(BART_Rides[[#This Row],[Date]],2)</f>
        <v>5</v>
      </c>
      <c r="L9688" s="1" t="str">
        <f>LEFT(BART_Rides[[#This Row],[Lines]],1)</f>
        <v>Y</v>
      </c>
      <c r="M9688" s="1" t="str">
        <f>IF(BART_Rides[[#This Row],[FirstLetter]]="Y","Yes","No")</f>
        <v>Yes</v>
      </c>
      <c r="N9688" s="1" t="str">
        <f>IF(OR(BART_Rides[[#This Row],[Station Code]]="EM", BART_Rides[[#This Row],[Station Code]]="MT", BART_Rides[[#This Row],[Station Code]]="PL", BART_Rides[[#This Row],[Station Code]]="CC"), "Yes", "No")</f>
        <v>Yes</v>
      </c>
    </row>
    <row r="9689" spans="6:14">
      <c r="F9689" s="3">
        <v>44394</v>
      </c>
      <c r="G9689" s="1" t="s">
        <v>51</v>
      </c>
      <c r="H9689" s="1" t="s">
        <v>106</v>
      </c>
      <c r="I9689" s="1">
        <v>2766</v>
      </c>
      <c r="J9689" s="1">
        <f>MONTH(BART_Rides[[#This Row],[Date]])</f>
        <v>7</v>
      </c>
      <c r="K9689" s="1">
        <f>WEEKDAY(BART_Rides[[#This Row],[Date]],2)</f>
        <v>6</v>
      </c>
      <c r="L9689" s="1" t="str">
        <f>LEFT(BART_Rides[[#This Row],[Lines]],1)</f>
        <v>Y</v>
      </c>
      <c r="M9689" s="1" t="str">
        <f>IF(BART_Rides[[#This Row],[FirstLetter]]="Y","Yes","No")</f>
        <v>Yes</v>
      </c>
      <c r="N9689" s="1" t="str">
        <f>IF(OR(BART_Rides[[#This Row],[Station Code]]="EM", BART_Rides[[#This Row],[Station Code]]="MT", BART_Rides[[#This Row],[Station Code]]="PL", BART_Rides[[#This Row],[Station Code]]="CC"), "Yes", "No")</f>
        <v>Yes</v>
      </c>
    </row>
    <row r="9690" spans="6:14">
      <c r="F9690" s="3">
        <v>44395</v>
      </c>
      <c r="G9690" s="1" t="s">
        <v>51</v>
      </c>
      <c r="H9690" s="1" t="s">
        <v>106</v>
      </c>
      <c r="I9690" s="1">
        <v>1873</v>
      </c>
      <c r="J9690" s="1">
        <f>MONTH(BART_Rides[[#This Row],[Date]])</f>
        <v>7</v>
      </c>
      <c r="K9690" s="1">
        <f>WEEKDAY(BART_Rides[[#This Row],[Date]],2)</f>
        <v>7</v>
      </c>
      <c r="L9690" s="1" t="str">
        <f>LEFT(BART_Rides[[#This Row],[Lines]],1)</f>
        <v>Y</v>
      </c>
      <c r="M9690" s="1" t="str">
        <f>IF(BART_Rides[[#This Row],[FirstLetter]]="Y","Yes","No")</f>
        <v>Yes</v>
      </c>
      <c r="N9690" s="1" t="str">
        <f>IF(OR(BART_Rides[[#This Row],[Station Code]]="EM", BART_Rides[[#This Row],[Station Code]]="MT", BART_Rides[[#This Row],[Station Code]]="PL", BART_Rides[[#This Row],[Station Code]]="CC"), "Yes", "No")</f>
        <v>Yes</v>
      </c>
    </row>
    <row r="9691" spans="6:14">
      <c r="F9691" s="3">
        <v>44396</v>
      </c>
      <c r="G9691" s="1" t="s">
        <v>51</v>
      </c>
      <c r="H9691" s="1" t="s">
        <v>106</v>
      </c>
      <c r="I9691" s="1">
        <v>6564</v>
      </c>
      <c r="J9691" s="1">
        <f>MONTH(BART_Rides[[#This Row],[Date]])</f>
        <v>7</v>
      </c>
      <c r="K9691" s="1">
        <f>WEEKDAY(BART_Rides[[#This Row],[Date]],2)</f>
        <v>1</v>
      </c>
      <c r="L9691" s="1" t="str">
        <f>LEFT(BART_Rides[[#This Row],[Lines]],1)</f>
        <v>Y</v>
      </c>
      <c r="M9691" s="1" t="str">
        <f>IF(BART_Rides[[#This Row],[FirstLetter]]="Y","Yes","No")</f>
        <v>Yes</v>
      </c>
      <c r="N9691" s="1" t="str">
        <f>IF(OR(BART_Rides[[#This Row],[Station Code]]="EM", BART_Rides[[#This Row],[Station Code]]="MT", BART_Rides[[#This Row],[Station Code]]="PL", BART_Rides[[#This Row],[Station Code]]="CC"), "Yes", "No")</f>
        <v>Yes</v>
      </c>
    </row>
    <row r="9692" spans="6:14">
      <c r="F9692" s="3">
        <v>44397</v>
      </c>
      <c r="G9692" s="1" t="s">
        <v>51</v>
      </c>
      <c r="H9692" s="1" t="s">
        <v>106</v>
      </c>
      <c r="I9692" s="1">
        <v>7169</v>
      </c>
      <c r="J9692" s="1">
        <f>MONTH(BART_Rides[[#This Row],[Date]])</f>
        <v>7</v>
      </c>
      <c r="K9692" s="1">
        <f>WEEKDAY(BART_Rides[[#This Row],[Date]],2)</f>
        <v>2</v>
      </c>
      <c r="L9692" s="1" t="str">
        <f>LEFT(BART_Rides[[#This Row],[Lines]],1)</f>
        <v>Y</v>
      </c>
      <c r="M9692" s="1" t="str">
        <f>IF(BART_Rides[[#This Row],[FirstLetter]]="Y","Yes","No")</f>
        <v>Yes</v>
      </c>
      <c r="N9692" s="1" t="str">
        <f>IF(OR(BART_Rides[[#This Row],[Station Code]]="EM", BART_Rides[[#This Row],[Station Code]]="MT", BART_Rides[[#This Row],[Station Code]]="PL", BART_Rides[[#This Row],[Station Code]]="CC"), "Yes", "No")</f>
        <v>Yes</v>
      </c>
    </row>
    <row r="9693" spans="6:14">
      <c r="F9693" s="3">
        <v>44398</v>
      </c>
      <c r="G9693" s="1" t="s">
        <v>51</v>
      </c>
      <c r="H9693" s="1" t="s">
        <v>106</v>
      </c>
      <c r="I9693" s="1">
        <v>7377</v>
      </c>
      <c r="J9693" s="1">
        <f>MONTH(BART_Rides[[#This Row],[Date]])</f>
        <v>7</v>
      </c>
      <c r="K9693" s="1">
        <f>WEEKDAY(BART_Rides[[#This Row],[Date]],2)</f>
        <v>3</v>
      </c>
      <c r="L9693" s="1" t="str">
        <f>LEFT(BART_Rides[[#This Row],[Lines]],1)</f>
        <v>Y</v>
      </c>
      <c r="M9693" s="1" t="str">
        <f>IF(BART_Rides[[#This Row],[FirstLetter]]="Y","Yes","No")</f>
        <v>Yes</v>
      </c>
      <c r="N9693" s="1" t="str">
        <f>IF(OR(BART_Rides[[#This Row],[Station Code]]="EM", BART_Rides[[#This Row],[Station Code]]="MT", BART_Rides[[#This Row],[Station Code]]="PL", BART_Rides[[#This Row],[Station Code]]="CC"), "Yes", "No")</f>
        <v>Yes</v>
      </c>
    </row>
    <row r="9694" spans="6:14">
      <c r="F9694" s="3">
        <v>44399</v>
      </c>
      <c r="G9694" s="1" t="s">
        <v>51</v>
      </c>
      <c r="H9694" s="1" t="s">
        <v>106</v>
      </c>
      <c r="I9694" s="1">
        <v>7538</v>
      </c>
      <c r="J9694" s="1">
        <f>MONTH(BART_Rides[[#This Row],[Date]])</f>
        <v>7</v>
      </c>
      <c r="K9694" s="1">
        <f>WEEKDAY(BART_Rides[[#This Row],[Date]],2)</f>
        <v>4</v>
      </c>
      <c r="L9694" s="1" t="str">
        <f>LEFT(BART_Rides[[#This Row],[Lines]],1)</f>
        <v>Y</v>
      </c>
      <c r="M9694" s="1" t="str">
        <f>IF(BART_Rides[[#This Row],[FirstLetter]]="Y","Yes","No")</f>
        <v>Yes</v>
      </c>
      <c r="N9694" s="1" t="str">
        <f>IF(OR(BART_Rides[[#This Row],[Station Code]]="EM", BART_Rides[[#This Row],[Station Code]]="MT", BART_Rides[[#This Row],[Station Code]]="PL", BART_Rides[[#This Row],[Station Code]]="CC"), "Yes", "No")</f>
        <v>Yes</v>
      </c>
    </row>
    <row r="9695" spans="6:14">
      <c r="F9695" s="3">
        <v>44400</v>
      </c>
      <c r="G9695" s="1" t="s">
        <v>51</v>
      </c>
      <c r="H9695" s="1" t="s">
        <v>106</v>
      </c>
      <c r="I9695" s="1">
        <v>6888</v>
      </c>
      <c r="J9695" s="1">
        <f>MONTH(BART_Rides[[#This Row],[Date]])</f>
        <v>7</v>
      </c>
      <c r="K9695" s="1">
        <f>WEEKDAY(BART_Rides[[#This Row],[Date]],2)</f>
        <v>5</v>
      </c>
      <c r="L9695" s="1" t="str">
        <f>LEFT(BART_Rides[[#This Row],[Lines]],1)</f>
        <v>Y</v>
      </c>
      <c r="M9695" s="1" t="str">
        <f>IF(BART_Rides[[#This Row],[FirstLetter]]="Y","Yes","No")</f>
        <v>Yes</v>
      </c>
      <c r="N9695" s="1" t="str">
        <f>IF(OR(BART_Rides[[#This Row],[Station Code]]="EM", BART_Rides[[#This Row],[Station Code]]="MT", BART_Rides[[#This Row],[Station Code]]="PL", BART_Rides[[#This Row],[Station Code]]="CC"), "Yes", "No")</f>
        <v>Yes</v>
      </c>
    </row>
    <row r="9696" spans="6:14">
      <c r="F9696" s="3">
        <v>44401</v>
      </c>
      <c r="G9696" s="1" t="s">
        <v>51</v>
      </c>
      <c r="H9696" s="1" t="s">
        <v>106</v>
      </c>
      <c r="I9696" s="1">
        <v>2955</v>
      </c>
      <c r="J9696" s="1">
        <f>MONTH(BART_Rides[[#This Row],[Date]])</f>
        <v>7</v>
      </c>
      <c r="K9696" s="1">
        <f>WEEKDAY(BART_Rides[[#This Row],[Date]],2)</f>
        <v>6</v>
      </c>
      <c r="L9696" s="1" t="str">
        <f>LEFT(BART_Rides[[#This Row],[Lines]],1)</f>
        <v>Y</v>
      </c>
      <c r="M9696" s="1" t="str">
        <f>IF(BART_Rides[[#This Row],[FirstLetter]]="Y","Yes","No")</f>
        <v>Yes</v>
      </c>
      <c r="N9696" s="1" t="str">
        <f>IF(OR(BART_Rides[[#This Row],[Station Code]]="EM", BART_Rides[[#This Row],[Station Code]]="MT", BART_Rides[[#This Row],[Station Code]]="PL", BART_Rides[[#This Row],[Station Code]]="CC"), "Yes", "No")</f>
        <v>Yes</v>
      </c>
    </row>
    <row r="9697" spans="6:14">
      <c r="F9697" s="3">
        <v>44402</v>
      </c>
      <c r="G9697" s="1" t="s">
        <v>51</v>
      </c>
      <c r="H9697" s="1" t="s">
        <v>106</v>
      </c>
      <c r="I9697" s="1">
        <v>2413</v>
      </c>
      <c r="J9697" s="1">
        <f>MONTH(BART_Rides[[#This Row],[Date]])</f>
        <v>7</v>
      </c>
      <c r="K9697" s="1">
        <f>WEEKDAY(BART_Rides[[#This Row],[Date]],2)</f>
        <v>7</v>
      </c>
      <c r="L9697" s="1" t="str">
        <f>LEFT(BART_Rides[[#This Row],[Lines]],1)</f>
        <v>Y</v>
      </c>
      <c r="M9697" s="1" t="str">
        <f>IF(BART_Rides[[#This Row],[FirstLetter]]="Y","Yes","No")</f>
        <v>Yes</v>
      </c>
      <c r="N9697" s="1" t="str">
        <f>IF(OR(BART_Rides[[#This Row],[Station Code]]="EM", BART_Rides[[#This Row],[Station Code]]="MT", BART_Rides[[#This Row],[Station Code]]="PL", BART_Rides[[#This Row],[Station Code]]="CC"), "Yes", "No")</f>
        <v>Yes</v>
      </c>
    </row>
    <row r="9698" spans="6:14">
      <c r="F9698" s="3">
        <v>44403</v>
      </c>
      <c r="G9698" s="1" t="s">
        <v>51</v>
      </c>
      <c r="H9698" s="1" t="s">
        <v>106</v>
      </c>
      <c r="I9698" s="1">
        <v>6302</v>
      </c>
      <c r="J9698" s="1">
        <f>MONTH(BART_Rides[[#This Row],[Date]])</f>
        <v>7</v>
      </c>
      <c r="K9698" s="1">
        <f>WEEKDAY(BART_Rides[[#This Row],[Date]],2)</f>
        <v>1</v>
      </c>
      <c r="L9698" s="1" t="str">
        <f>LEFT(BART_Rides[[#This Row],[Lines]],1)</f>
        <v>Y</v>
      </c>
      <c r="M9698" s="1" t="str">
        <f>IF(BART_Rides[[#This Row],[FirstLetter]]="Y","Yes","No")</f>
        <v>Yes</v>
      </c>
      <c r="N9698" s="1" t="str">
        <f>IF(OR(BART_Rides[[#This Row],[Station Code]]="EM", BART_Rides[[#This Row],[Station Code]]="MT", BART_Rides[[#This Row],[Station Code]]="PL", BART_Rides[[#This Row],[Station Code]]="CC"), "Yes", "No")</f>
        <v>Yes</v>
      </c>
    </row>
    <row r="9699" spans="6:14">
      <c r="F9699" s="3">
        <v>44404</v>
      </c>
      <c r="G9699" s="1" t="s">
        <v>51</v>
      </c>
      <c r="H9699" s="1" t="s">
        <v>106</v>
      </c>
      <c r="I9699" s="1">
        <v>7370</v>
      </c>
      <c r="J9699" s="1">
        <f>MONTH(BART_Rides[[#This Row],[Date]])</f>
        <v>7</v>
      </c>
      <c r="K9699" s="1">
        <f>WEEKDAY(BART_Rides[[#This Row],[Date]],2)</f>
        <v>2</v>
      </c>
      <c r="L9699" s="1" t="str">
        <f>LEFT(BART_Rides[[#This Row],[Lines]],1)</f>
        <v>Y</v>
      </c>
      <c r="M9699" s="1" t="str">
        <f>IF(BART_Rides[[#This Row],[FirstLetter]]="Y","Yes","No")</f>
        <v>Yes</v>
      </c>
      <c r="N9699" s="1" t="str">
        <f>IF(OR(BART_Rides[[#This Row],[Station Code]]="EM", BART_Rides[[#This Row],[Station Code]]="MT", BART_Rides[[#This Row],[Station Code]]="PL", BART_Rides[[#This Row],[Station Code]]="CC"), "Yes", "No")</f>
        <v>Yes</v>
      </c>
    </row>
    <row r="9700" spans="6:14">
      <c r="F9700" s="3">
        <v>44405</v>
      </c>
      <c r="G9700" s="1" t="s">
        <v>51</v>
      </c>
      <c r="H9700" s="1" t="s">
        <v>106</v>
      </c>
      <c r="I9700" s="1">
        <v>7652</v>
      </c>
      <c r="J9700" s="1">
        <f>MONTH(BART_Rides[[#This Row],[Date]])</f>
        <v>7</v>
      </c>
      <c r="K9700" s="1">
        <f>WEEKDAY(BART_Rides[[#This Row],[Date]],2)</f>
        <v>3</v>
      </c>
      <c r="L9700" s="1" t="str">
        <f>LEFT(BART_Rides[[#This Row],[Lines]],1)</f>
        <v>Y</v>
      </c>
      <c r="M9700" s="1" t="str">
        <f>IF(BART_Rides[[#This Row],[FirstLetter]]="Y","Yes","No")</f>
        <v>Yes</v>
      </c>
      <c r="N9700" s="1" t="str">
        <f>IF(OR(BART_Rides[[#This Row],[Station Code]]="EM", BART_Rides[[#This Row],[Station Code]]="MT", BART_Rides[[#This Row],[Station Code]]="PL", BART_Rides[[#This Row],[Station Code]]="CC"), "Yes", "No")</f>
        <v>Yes</v>
      </c>
    </row>
    <row r="9701" spans="6:14">
      <c r="F9701" s="3">
        <v>44406</v>
      </c>
      <c r="G9701" s="1" t="s">
        <v>51</v>
      </c>
      <c r="H9701" s="1" t="s">
        <v>106</v>
      </c>
      <c r="I9701" s="1">
        <v>8036</v>
      </c>
      <c r="J9701" s="1">
        <f>MONTH(BART_Rides[[#This Row],[Date]])</f>
        <v>7</v>
      </c>
      <c r="K9701" s="1">
        <f>WEEKDAY(BART_Rides[[#This Row],[Date]],2)</f>
        <v>4</v>
      </c>
      <c r="L9701" s="1" t="str">
        <f>LEFT(BART_Rides[[#This Row],[Lines]],1)</f>
        <v>Y</v>
      </c>
      <c r="M9701" s="1" t="str">
        <f>IF(BART_Rides[[#This Row],[FirstLetter]]="Y","Yes","No")</f>
        <v>Yes</v>
      </c>
      <c r="N9701" s="1" t="str">
        <f>IF(OR(BART_Rides[[#This Row],[Station Code]]="EM", BART_Rides[[#This Row],[Station Code]]="MT", BART_Rides[[#This Row],[Station Code]]="PL", BART_Rides[[#This Row],[Station Code]]="CC"), "Yes", "No")</f>
        <v>Yes</v>
      </c>
    </row>
    <row r="9702" spans="6:14">
      <c r="F9702" s="3">
        <v>44407</v>
      </c>
      <c r="G9702" s="1" t="s">
        <v>51</v>
      </c>
      <c r="H9702" s="1" t="s">
        <v>106</v>
      </c>
      <c r="I9702" s="1">
        <v>6763</v>
      </c>
      <c r="J9702" s="1">
        <f>MONTH(BART_Rides[[#This Row],[Date]])</f>
        <v>7</v>
      </c>
      <c r="K9702" s="1">
        <f>WEEKDAY(BART_Rides[[#This Row],[Date]],2)</f>
        <v>5</v>
      </c>
      <c r="L9702" s="1" t="str">
        <f>LEFT(BART_Rides[[#This Row],[Lines]],1)</f>
        <v>Y</v>
      </c>
      <c r="M9702" s="1" t="str">
        <f>IF(BART_Rides[[#This Row],[FirstLetter]]="Y","Yes","No")</f>
        <v>Yes</v>
      </c>
      <c r="N9702" s="1" t="str">
        <f>IF(OR(BART_Rides[[#This Row],[Station Code]]="EM", BART_Rides[[#This Row],[Station Code]]="MT", BART_Rides[[#This Row],[Station Code]]="PL", BART_Rides[[#This Row],[Station Code]]="CC"), "Yes", "No")</f>
        <v>Yes</v>
      </c>
    </row>
    <row r="9703" spans="6:14">
      <c r="F9703" s="3">
        <v>44408</v>
      </c>
      <c r="G9703" s="1" t="s">
        <v>51</v>
      </c>
      <c r="H9703" s="1" t="s">
        <v>106</v>
      </c>
      <c r="I9703" s="1">
        <v>3008</v>
      </c>
      <c r="J9703" s="1">
        <f>MONTH(BART_Rides[[#This Row],[Date]])</f>
        <v>7</v>
      </c>
      <c r="K9703" s="1">
        <f>WEEKDAY(BART_Rides[[#This Row],[Date]],2)</f>
        <v>6</v>
      </c>
      <c r="L9703" s="1" t="str">
        <f>LEFT(BART_Rides[[#This Row],[Lines]],1)</f>
        <v>Y</v>
      </c>
      <c r="M9703" s="1" t="str">
        <f>IF(BART_Rides[[#This Row],[FirstLetter]]="Y","Yes","No")</f>
        <v>Yes</v>
      </c>
      <c r="N9703" s="1" t="str">
        <f>IF(OR(BART_Rides[[#This Row],[Station Code]]="EM", BART_Rides[[#This Row],[Station Code]]="MT", BART_Rides[[#This Row],[Station Code]]="PL", BART_Rides[[#This Row],[Station Code]]="CC"), "Yes", "No")</f>
        <v>Yes</v>
      </c>
    </row>
    <row r="9704" spans="6:14">
      <c r="F9704" s="3">
        <v>44409</v>
      </c>
      <c r="G9704" s="1" t="s">
        <v>51</v>
      </c>
      <c r="H9704" s="1" t="s">
        <v>106</v>
      </c>
      <c r="I9704" s="1">
        <v>2174</v>
      </c>
      <c r="J9704" s="1">
        <f>MONTH(BART_Rides[[#This Row],[Date]])</f>
        <v>8</v>
      </c>
      <c r="K9704" s="1">
        <f>WEEKDAY(BART_Rides[[#This Row],[Date]],2)</f>
        <v>7</v>
      </c>
      <c r="L9704" s="1" t="str">
        <f>LEFT(BART_Rides[[#This Row],[Lines]],1)</f>
        <v>Y</v>
      </c>
      <c r="M9704" s="1" t="str">
        <f>IF(BART_Rides[[#This Row],[FirstLetter]]="Y","Yes","No")</f>
        <v>Yes</v>
      </c>
      <c r="N9704" s="1" t="str">
        <f>IF(OR(BART_Rides[[#This Row],[Station Code]]="EM", BART_Rides[[#This Row],[Station Code]]="MT", BART_Rides[[#This Row],[Station Code]]="PL", BART_Rides[[#This Row],[Station Code]]="CC"), "Yes", "No")</f>
        <v>Yes</v>
      </c>
    </row>
    <row r="9705" spans="6:14">
      <c r="F9705" s="3">
        <v>44410</v>
      </c>
      <c r="G9705" s="1" t="s">
        <v>51</v>
      </c>
      <c r="H9705" s="1" t="s">
        <v>106</v>
      </c>
      <c r="I9705" s="1">
        <v>6330</v>
      </c>
      <c r="J9705" s="1">
        <f>MONTH(BART_Rides[[#This Row],[Date]])</f>
        <v>8</v>
      </c>
      <c r="K9705" s="1">
        <f>WEEKDAY(BART_Rides[[#This Row],[Date]],2)</f>
        <v>1</v>
      </c>
      <c r="L9705" s="1" t="str">
        <f>LEFT(BART_Rides[[#This Row],[Lines]],1)</f>
        <v>Y</v>
      </c>
      <c r="M9705" s="1" t="str">
        <f>IF(BART_Rides[[#This Row],[FirstLetter]]="Y","Yes","No")</f>
        <v>Yes</v>
      </c>
      <c r="N9705" s="1" t="str">
        <f>IF(OR(BART_Rides[[#This Row],[Station Code]]="EM", BART_Rides[[#This Row],[Station Code]]="MT", BART_Rides[[#This Row],[Station Code]]="PL", BART_Rides[[#This Row],[Station Code]]="CC"), "Yes", "No")</f>
        <v>Yes</v>
      </c>
    </row>
    <row r="9706" spans="6:14">
      <c r="F9706" s="3">
        <v>44411</v>
      </c>
      <c r="G9706" s="1" t="s">
        <v>51</v>
      </c>
      <c r="H9706" s="1" t="s">
        <v>106</v>
      </c>
      <c r="I9706" s="1">
        <v>6863</v>
      </c>
      <c r="J9706" s="1">
        <f>MONTH(BART_Rides[[#This Row],[Date]])</f>
        <v>8</v>
      </c>
      <c r="K9706" s="1">
        <f>WEEKDAY(BART_Rides[[#This Row],[Date]],2)</f>
        <v>2</v>
      </c>
      <c r="L9706" s="1" t="str">
        <f>LEFT(BART_Rides[[#This Row],[Lines]],1)</f>
        <v>Y</v>
      </c>
      <c r="M9706" s="1" t="str">
        <f>IF(BART_Rides[[#This Row],[FirstLetter]]="Y","Yes","No")</f>
        <v>Yes</v>
      </c>
      <c r="N9706" s="1" t="str">
        <f>IF(OR(BART_Rides[[#This Row],[Station Code]]="EM", BART_Rides[[#This Row],[Station Code]]="MT", BART_Rides[[#This Row],[Station Code]]="PL", BART_Rides[[#This Row],[Station Code]]="CC"), "Yes", "No")</f>
        <v>Yes</v>
      </c>
    </row>
    <row r="9707" spans="6:14">
      <c r="F9707" s="3">
        <v>44412</v>
      </c>
      <c r="G9707" s="1" t="s">
        <v>51</v>
      </c>
      <c r="H9707" s="1" t="s">
        <v>106</v>
      </c>
      <c r="I9707" s="1">
        <v>6938</v>
      </c>
      <c r="J9707" s="1">
        <f>MONTH(BART_Rides[[#This Row],[Date]])</f>
        <v>8</v>
      </c>
      <c r="K9707" s="1">
        <f>WEEKDAY(BART_Rides[[#This Row],[Date]],2)</f>
        <v>3</v>
      </c>
      <c r="L9707" s="1" t="str">
        <f>LEFT(BART_Rides[[#This Row],[Lines]],1)</f>
        <v>Y</v>
      </c>
      <c r="M9707" s="1" t="str">
        <f>IF(BART_Rides[[#This Row],[FirstLetter]]="Y","Yes","No")</f>
        <v>Yes</v>
      </c>
      <c r="N9707" s="1" t="str">
        <f>IF(OR(BART_Rides[[#This Row],[Station Code]]="EM", BART_Rides[[#This Row],[Station Code]]="MT", BART_Rides[[#This Row],[Station Code]]="PL", BART_Rides[[#This Row],[Station Code]]="CC"), "Yes", "No")</f>
        <v>Yes</v>
      </c>
    </row>
    <row r="9708" spans="6:14">
      <c r="F9708" s="3">
        <v>44413</v>
      </c>
      <c r="G9708" s="1" t="s">
        <v>51</v>
      </c>
      <c r="H9708" s="1" t="s">
        <v>106</v>
      </c>
      <c r="I9708" s="1">
        <v>7115</v>
      </c>
      <c r="J9708" s="1">
        <f>MONTH(BART_Rides[[#This Row],[Date]])</f>
        <v>8</v>
      </c>
      <c r="K9708" s="1">
        <f>WEEKDAY(BART_Rides[[#This Row],[Date]],2)</f>
        <v>4</v>
      </c>
      <c r="L9708" s="1" t="str">
        <f>LEFT(BART_Rides[[#This Row],[Lines]],1)</f>
        <v>Y</v>
      </c>
      <c r="M9708" s="1" t="str">
        <f>IF(BART_Rides[[#This Row],[FirstLetter]]="Y","Yes","No")</f>
        <v>Yes</v>
      </c>
      <c r="N9708" s="1" t="str">
        <f>IF(OR(BART_Rides[[#This Row],[Station Code]]="EM", BART_Rides[[#This Row],[Station Code]]="MT", BART_Rides[[#This Row],[Station Code]]="PL", BART_Rides[[#This Row],[Station Code]]="CC"), "Yes", "No")</f>
        <v>Yes</v>
      </c>
    </row>
    <row r="9709" spans="6:14">
      <c r="F9709" s="3">
        <v>44414</v>
      </c>
      <c r="G9709" s="1" t="s">
        <v>51</v>
      </c>
      <c r="H9709" s="1" t="s">
        <v>106</v>
      </c>
      <c r="I9709" s="1">
        <v>6454</v>
      </c>
      <c r="J9709" s="1">
        <f>MONTH(BART_Rides[[#This Row],[Date]])</f>
        <v>8</v>
      </c>
      <c r="K9709" s="1">
        <f>WEEKDAY(BART_Rides[[#This Row],[Date]],2)</f>
        <v>5</v>
      </c>
      <c r="L9709" s="1" t="str">
        <f>LEFT(BART_Rides[[#This Row],[Lines]],1)</f>
        <v>Y</v>
      </c>
      <c r="M9709" s="1" t="str">
        <f>IF(BART_Rides[[#This Row],[FirstLetter]]="Y","Yes","No")</f>
        <v>Yes</v>
      </c>
      <c r="N9709" s="1" t="str">
        <f>IF(OR(BART_Rides[[#This Row],[Station Code]]="EM", BART_Rides[[#This Row],[Station Code]]="MT", BART_Rides[[#This Row],[Station Code]]="PL", BART_Rides[[#This Row],[Station Code]]="CC"), "Yes", "No")</f>
        <v>Yes</v>
      </c>
    </row>
    <row r="9710" spans="6:14">
      <c r="F9710" s="3">
        <v>44415</v>
      </c>
      <c r="G9710" s="1" t="s">
        <v>51</v>
      </c>
      <c r="H9710" s="1" t="s">
        <v>106</v>
      </c>
      <c r="I9710" s="1">
        <v>3031</v>
      </c>
      <c r="J9710" s="1">
        <f>MONTH(BART_Rides[[#This Row],[Date]])</f>
        <v>8</v>
      </c>
      <c r="K9710" s="1">
        <f>WEEKDAY(BART_Rides[[#This Row],[Date]],2)</f>
        <v>6</v>
      </c>
      <c r="L9710" s="1" t="str">
        <f>LEFT(BART_Rides[[#This Row],[Lines]],1)</f>
        <v>Y</v>
      </c>
      <c r="M9710" s="1" t="str">
        <f>IF(BART_Rides[[#This Row],[FirstLetter]]="Y","Yes","No")</f>
        <v>Yes</v>
      </c>
      <c r="N9710" s="1" t="str">
        <f>IF(OR(BART_Rides[[#This Row],[Station Code]]="EM", BART_Rides[[#This Row],[Station Code]]="MT", BART_Rides[[#This Row],[Station Code]]="PL", BART_Rides[[#This Row],[Station Code]]="CC"), "Yes", "No")</f>
        <v>Yes</v>
      </c>
    </row>
    <row r="9711" spans="6:14">
      <c r="F9711" s="3">
        <v>44416</v>
      </c>
      <c r="G9711" s="1" t="s">
        <v>51</v>
      </c>
      <c r="H9711" s="1" t="s">
        <v>106</v>
      </c>
      <c r="I9711" s="1">
        <v>1900</v>
      </c>
      <c r="J9711" s="1">
        <f>MONTH(BART_Rides[[#This Row],[Date]])</f>
        <v>8</v>
      </c>
      <c r="K9711" s="1">
        <f>WEEKDAY(BART_Rides[[#This Row],[Date]],2)</f>
        <v>7</v>
      </c>
      <c r="L9711" s="1" t="str">
        <f>LEFT(BART_Rides[[#This Row],[Lines]],1)</f>
        <v>Y</v>
      </c>
      <c r="M9711" s="1" t="str">
        <f>IF(BART_Rides[[#This Row],[FirstLetter]]="Y","Yes","No")</f>
        <v>Yes</v>
      </c>
      <c r="N9711" s="1" t="str">
        <f>IF(OR(BART_Rides[[#This Row],[Station Code]]="EM", BART_Rides[[#This Row],[Station Code]]="MT", BART_Rides[[#This Row],[Station Code]]="PL", BART_Rides[[#This Row],[Station Code]]="CC"), "Yes", "No")</f>
        <v>Yes</v>
      </c>
    </row>
    <row r="9712" spans="6:14">
      <c r="F9712" s="3">
        <v>44417</v>
      </c>
      <c r="G9712" s="1" t="s">
        <v>51</v>
      </c>
      <c r="H9712" s="1" t="s">
        <v>106</v>
      </c>
      <c r="I9712" s="1">
        <v>6229</v>
      </c>
      <c r="J9712" s="1">
        <f>MONTH(BART_Rides[[#This Row],[Date]])</f>
        <v>8</v>
      </c>
      <c r="K9712" s="1">
        <f>WEEKDAY(BART_Rides[[#This Row],[Date]],2)</f>
        <v>1</v>
      </c>
      <c r="L9712" s="1" t="str">
        <f>LEFT(BART_Rides[[#This Row],[Lines]],1)</f>
        <v>Y</v>
      </c>
      <c r="M9712" s="1" t="str">
        <f>IF(BART_Rides[[#This Row],[FirstLetter]]="Y","Yes","No")</f>
        <v>Yes</v>
      </c>
      <c r="N9712" s="1" t="str">
        <f>IF(OR(BART_Rides[[#This Row],[Station Code]]="EM", BART_Rides[[#This Row],[Station Code]]="MT", BART_Rides[[#This Row],[Station Code]]="PL", BART_Rides[[#This Row],[Station Code]]="CC"), "Yes", "No")</f>
        <v>Yes</v>
      </c>
    </row>
    <row r="9713" spans="6:14">
      <c r="F9713" s="3">
        <v>44418</v>
      </c>
      <c r="G9713" s="1" t="s">
        <v>51</v>
      </c>
      <c r="H9713" s="1" t="s">
        <v>106</v>
      </c>
      <c r="I9713" s="1">
        <v>6959</v>
      </c>
      <c r="J9713" s="1">
        <f>MONTH(BART_Rides[[#This Row],[Date]])</f>
        <v>8</v>
      </c>
      <c r="K9713" s="1">
        <f>WEEKDAY(BART_Rides[[#This Row],[Date]],2)</f>
        <v>2</v>
      </c>
      <c r="L9713" s="1" t="str">
        <f>LEFT(BART_Rides[[#This Row],[Lines]],1)</f>
        <v>Y</v>
      </c>
      <c r="M9713" s="1" t="str">
        <f>IF(BART_Rides[[#This Row],[FirstLetter]]="Y","Yes","No")</f>
        <v>Yes</v>
      </c>
      <c r="N9713" s="1" t="str">
        <f>IF(OR(BART_Rides[[#This Row],[Station Code]]="EM", BART_Rides[[#This Row],[Station Code]]="MT", BART_Rides[[#This Row],[Station Code]]="PL", BART_Rides[[#This Row],[Station Code]]="CC"), "Yes", "No")</f>
        <v>Yes</v>
      </c>
    </row>
    <row r="9714" spans="6:14">
      <c r="F9714" s="3">
        <v>44419</v>
      </c>
      <c r="G9714" s="1" t="s">
        <v>51</v>
      </c>
      <c r="H9714" s="1" t="s">
        <v>106</v>
      </c>
      <c r="I9714" s="1">
        <v>7031</v>
      </c>
      <c r="J9714" s="1">
        <f>MONTH(BART_Rides[[#This Row],[Date]])</f>
        <v>8</v>
      </c>
      <c r="K9714" s="1">
        <f>WEEKDAY(BART_Rides[[#This Row],[Date]],2)</f>
        <v>3</v>
      </c>
      <c r="L9714" s="1" t="str">
        <f>LEFT(BART_Rides[[#This Row],[Lines]],1)</f>
        <v>Y</v>
      </c>
      <c r="M9714" s="1" t="str">
        <f>IF(BART_Rides[[#This Row],[FirstLetter]]="Y","Yes","No")</f>
        <v>Yes</v>
      </c>
      <c r="N9714" s="1" t="str">
        <f>IF(OR(BART_Rides[[#This Row],[Station Code]]="EM", BART_Rides[[#This Row],[Station Code]]="MT", BART_Rides[[#This Row],[Station Code]]="PL", BART_Rides[[#This Row],[Station Code]]="CC"), "Yes", "No")</f>
        <v>Yes</v>
      </c>
    </row>
    <row r="9715" spans="6:14">
      <c r="F9715" s="3">
        <v>44420</v>
      </c>
      <c r="G9715" s="1" t="s">
        <v>51</v>
      </c>
      <c r="H9715" s="1" t="s">
        <v>106</v>
      </c>
      <c r="I9715" s="1">
        <v>7181</v>
      </c>
      <c r="J9715" s="1">
        <f>MONTH(BART_Rides[[#This Row],[Date]])</f>
        <v>8</v>
      </c>
      <c r="K9715" s="1">
        <f>WEEKDAY(BART_Rides[[#This Row],[Date]],2)</f>
        <v>4</v>
      </c>
      <c r="L9715" s="1" t="str">
        <f>LEFT(BART_Rides[[#This Row],[Lines]],1)</f>
        <v>Y</v>
      </c>
      <c r="M9715" s="1" t="str">
        <f>IF(BART_Rides[[#This Row],[FirstLetter]]="Y","Yes","No")</f>
        <v>Yes</v>
      </c>
      <c r="N9715" s="1" t="str">
        <f>IF(OR(BART_Rides[[#This Row],[Station Code]]="EM", BART_Rides[[#This Row],[Station Code]]="MT", BART_Rides[[#This Row],[Station Code]]="PL", BART_Rides[[#This Row],[Station Code]]="CC"), "Yes", "No")</f>
        <v>Yes</v>
      </c>
    </row>
    <row r="9716" spans="6:14">
      <c r="F9716" s="3">
        <v>44421</v>
      </c>
      <c r="G9716" s="1" t="s">
        <v>51</v>
      </c>
      <c r="H9716" s="1" t="s">
        <v>106</v>
      </c>
      <c r="I9716" s="1">
        <v>6804</v>
      </c>
      <c r="J9716" s="1">
        <f>MONTH(BART_Rides[[#This Row],[Date]])</f>
        <v>8</v>
      </c>
      <c r="K9716" s="1">
        <f>WEEKDAY(BART_Rides[[#This Row],[Date]],2)</f>
        <v>5</v>
      </c>
      <c r="L9716" s="1" t="str">
        <f>LEFT(BART_Rides[[#This Row],[Lines]],1)</f>
        <v>Y</v>
      </c>
      <c r="M9716" s="1" t="str">
        <f>IF(BART_Rides[[#This Row],[FirstLetter]]="Y","Yes","No")</f>
        <v>Yes</v>
      </c>
      <c r="N9716" s="1" t="str">
        <f>IF(OR(BART_Rides[[#This Row],[Station Code]]="EM", BART_Rides[[#This Row],[Station Code]]="MT", BART_Rides[[#This Row],[Station Code]]="PL", BART_Rides[[#This Row],[Station Code]]="CC"), "Yes", "No")</f>
        <v>Yes</v>
      </c>
    </row>
    <row r="9717" spans="6:14">
      <c r="F9717" s="3">
        <v>44422</v>
      </c>
      <c r="G9717" s="1" t="s">
        <v>51</v>
      </c>
      <c r="H9717" s="1" t="s">
        <v>106</v>
      </c>
      <c r="I9717" s="1">
        <v>3281</v>
      </c>
      <c r="J9717" s="1">
        <f>MONTH(BART_Rides[[#This Row],[Date]])</f>
        <v>8</v>
      </c>
      <c r="K9717" s="1">
        <f>WEEKDAY(BART_Rides[[#This Row],[Date]],2)</f>
        <v>6</v>
      </c>
      <c r="L9717" s="1" t="str">
        <f>LEFT(BART_Rides[[#This Row],[Lines]],1)</f>
        <v>Y</v>
      </c>
      <c r="M9717" s="1" t="str">
        <f>IF(BART_Rides[[#This Row],[FirstLetter]]="Y","Yes","No")</f>
        <v>Yes</v>
      </c>
      <c r="N9717" s="1" t="str">
        <f>IF(OR(BART_Rides[[#This Row],[Station Code]]="EM", BART_Rides[[#This Row],[Station Code]]="MT", BART_Rides[[#This Row],[Station Code]]="PL", BART_Rides[[#This Row],[Station Code]]="CC"), "Yes", "No")</f>
        <v>Yes</v>
      </c>
    </row>
    <row r="9718" spans="6:14">
      <c r="F9718" s="3">
        <v>44423</v>
      </c>
      <c r="G9718" s="1" t="s">
        <v>51</v>
      </c>
      <c r="H9718" s="1" t="s">
        <v>106</v>
      </c>
      <c r="I9718" s="1">
        <v>2063</v>
      </c>
      <c r="J9718" s="1">
        <f>MONTH(BART_Rides[[#This Row],[Date]])</f>
        <v>8</v>
      </c>
      <c r="K9718" s="1">
        <f>WEEKDAY(BART_Rides[[#This Row],[Date]],2)</f>
        <v>7</v>
      </c>
      <c r="L9718" s="1" t="str">
        <f>LEFT(BART_Rides[[#This Row],[Lines]],1)</f>
        <v>Y</v>
      </c>
      <c r="M9718" s="1" t="str">
        <f>IF(BART_Rides[[#This Row],[FirstLetter]]="Y","Yes","No")</f>
        <v>Yes</v>
      </c>
      <c r="N9718" s="1" t="str">
        <f>IF(OR(BART_Rides[[#This Row],[Station Code]]="EM", BART_Rides[[#This Row],[Station Code]]="MT", BART_Rides[[#This Row],[Station Code]]="PL", BART_Rides[[#This Row],[Station Code]]="CC"), "Yes", "No")</f>
        <v>Yes</v>
      </c>
    </row>
    <row r="9719" spans="6:14">
      <c r="F9719" s="3">
        <v>44424</v>
      </c>
      <c r="G9719" s="1" t="s">
        <v>51</v>
      </c>
      <c r="H9719" s="1" t="s">
        <v>106</v>
      </c>
      <c r="I9719" s="1">
        <v>6523</v>
      </c>
      <c r="J9719" s="1">
        <f>MONTH(BART_Rides[[#This Row],[Date]])</f>
        <v>8</v>
      </c>
      <c r="K9719" s="1">
        <f>WEEKDAY(BART_Rides[[#This Row],[Date]],2)</f>
        <v>1</v>
      </c>
      <c r="L9719" s="1" t="str">
        <f>LEFT(BART_Rides[[#This Row],[Lines]],1)</f>
        <v>Y</v>
      </c>
      <c r="M9719" s="1" t="str">
        <f>IF(BART_Rides[[#This Row],[FirstLetter]]="Y","Yes","No")</f>
        <v>Yes</v>
      </c>
      <c r="N9719" s="1" t="str">
        <f>IF(OR(BART_Rides[[#This Row],[Station Code]]="EM", BART_Rides[[#This Row],[Station Code]]="MT", BART_Rides[[#This Row],[Station Code]]="PL", BART_Rides[[#This Row],[Station Code]]="CC"), "Yes", "No")</f>
        <v>Yes</v>
      </c>
    </row>
    <row r="9720" spans="6:14">
      <c r="F9720" s="3">
        <v>44425</v>
      </c>
      <c r="G9720" s="1" t="s">
        <v>51</v>
      </c>
      <c r="H9720" s="1" t="s">
        <v>106</v>
      </c>
      <c r="I9720" s="1">
        <v>7246</v>
      </c>
      <c r="J9720" s="1">
        <f>MONTH(BART_Rides[[#This Row],[Date]])</f>
        <v>8</v>
      </c>
      <c r="K9720" s="1">
        <f>WEEKDAY(BART_Rides[[#This Row],[Date]],2)</f>
        <v>2</v>
      </c>
      <c r="L9720" s="1" t="str">
        <f>LEFT(BART_Rides[[#This Row],[Lines]],1)</f>
        <v>Y</v>
      </c>
      <c r="M9720" s="1" t="str">
        <f>IF(BART_Rides[[#This Row],[FirstLetter]]="Y","Yes","No")</f>
        <v>Yes</v>
      </c>
      <c r="N9720" s="1" t="str">
        <f>IF(OR(BART_Rides[[#This Row],[Station Code]]="EM", BART_Rides[[#This Row],[Station Code]]="MT", BART_Rides[[#This Row],[Station Code]]="PL", BART_Rides[[#This Row],[Station Code]]="CC"), "Yes", "No")</f>
        <v>Yes</v>
      </c>
    </row>
    <row r="9721" spans="6:14">
      <c r="F9721" s="3">
        <v>44426</v>
      </c>
      <c r="G9721" s="1" t="s">
        <v>51</v>
      </c>
      <c r="H9721" s="1" t="s">
        <v>106</v>
      </c>
      <c r="I9721" s="1">
        <v>7278</v>
      </c>
      <c r="J9721" s="1">
        <f>MONTH(BART_Rides[[#This Row],[Date]])</f>
        <v>8</v>
      </c>
      <c r="K9721" s="1">
        <f>WEEKDAY(BART_Rides[[#This Row],[Date]],2)</f>
        <v>3</v>
      </c>
      <c r="L9721" s="1" t="str">
        <f>LEFT(BART_Rides[[#This Row],[Lines]],1)</f>
        <v>Y</v>
      </c>
      <c r="M9721" s="1" t="str">
        <f>IF(BART_Rides[[#This Row],[FirstLetter]]="Y","Yes","No")</f>
        <v>Yes</v>
      </c>
      <c r="N9721" s="1" t="str">
        <f>IF(OR(BART_Rides[[#This Row],[Station Code]]="EM", BART_Rides[[#This Row],[Station Code]]="MT", BART_Rides[[#This Row],[Station Code]]="PL", BART_Rides[[#This Row],[Station Code]]="CC"), "Yes", "No")</f>
        <v>Yes</v>
      </c>
    </row>
    <row r="9722" spans="6:14">
      <c r="F9722" s="3">
        <v>44427</v>
      </c>
      <c r="G9722" s="1" t="s">
        <v>51</v>
      </c>
      <c r="H9722" s="1" t="s">
        <v>106</v>
      </c>
      <c r="I9722" s="1">
        <v>7508</v>
      </c>
      <c r="J9722" s="1">
        <f>MONTH(BART_Rides[[#This Row],[Date]])</f>
        <v>8</v>
      </c>
      <c r="K9722" s="1">
        <f>WEEKDAY(BART_Rides[[#This Row],[Date]],2)</f>
        <v>4</v>
      </c>
      <c r="L9722" s="1" t="str">
        <f>LEFT(BART_Rides[[#This Row],[Lines]],1)</f>
        <v>Y</v>
      </c>
      <c r="M9722" s="1" t="str">
        <f>IF(BART_Rides[[#This Row],[FirstLetter]]="Y","Yes","No")</f>
        <v>Yes</v>
      </c>
      <c r="N9722" s="1" t="str">
        <f>IF(OR(BART_Rides[[#This Row],[Station Code]]="EM", BART_Rides[[#This Row],[Station Code]]="MT", BART_Rides[[#This Row],[Station Code]]="PL", BART_Rides[[#This Row],[Station Code]]="CC"), "Yes", "No")</f>
        <v>Yes</v>
      </c>
    </row>
    <row r="9723" spans="6:14">
      <c r="F9723" s="3">
        <v>44428</v>
      </c>
      <c r="G9723" s="1" t="s">
        <v>51</v>
      </c>
      <c r="H9723" s="1" t="s">
        <v>106</v>
      </c>
      <c r="I9723" s="1">
        <v>6704</v>
      </c>
      <c r="J9723" s="1">
        <f>MONTH(BART_Rides[[#This Row],[Date]])</f>
        <v>8</v>
      </c>
      <c r="K9723" s="1">
        <f>WEEKDAY(BART_Rides[[#This Row],[Date]],2)</f>
        <v>5</v>
      </c>
      <c r="L9723" s="1" t="str">
        <f>LEFT(BART_Rides[[#This Row],[Lines]],1)</f>
        <v>Y</v>
      </c>
      <c r="M9723" s="1" t="str">
        <f>IF(BART_Rides[[#This Row],[FirstLetter]]="Y","Yes","No")</f>
        <v>Yes</v>
      </c>
      <c r="N9723" s="1" t="str">
        <f>IF(OR(BART_Rides[[#This Row],[Station Code]]="EM", BART_Rides[[#This Row],[Station Code]]="MT", BART_Rides[[#This Row],[Station Code]]="PL", BART_Rides[[#This Row],[Station Code]]="CC"), "Yes", "No")</f>
        <v>Yes</v>
      </c>
    </row>
    <row r="9724" spans="6:14">
      <c r="F9724" s="3">
        <v>44429</v>
      </c>
      <c r="G9724" s="1" t="s">
        <v>51</v>
      </c>
      <c r="H9724" s="1" t="s">
        <v>106</v>
      </c>
      <c r="I9724" s="1">
        <v>3054</v>
      </c>
      <c r="J9724" s="1">
        <f>MONTH(BART_Rides[[#This Row],[Date]])</f>
        <v>8</v>
      </c>
      <c r="K9724" s="1">
        <f>WEEKDAY(BART_Rides[[#This Row],[Date]],2)</f>
        <v>6</v>
      </c>
      <c r="L9724" s="1" t="str">
        <f>LEFT(BART_Rides[[#This Row],[Lines]],1)</f>
        <v>Y</v>
      </c>
      <c r="M9724" s="1" t="str">
        <f>IF(BART_Rides[[#This Row],[FirstLetter]]="Y","Yes","No")</f>
        <v>Yes</v>
      </c>
      <c r="N9724" s="1" t="str">
        <f>IF(OR(BART_Rides[[#This Row],[Station Code]]="EM", BART_Rides[[#This Row],[Station Code]]="MT", BART_Rides[[#This Row],[Station Code]]="PL", BART_Rides[[#This Row],[Station Code]]="CC"), "Yes", "No")</f>
        <v>Yes</v>
      </c>
    </row>
    <row r="9725" spans="6:14">
      <c r="F9725" s="3">
        <v>44430</v>
      </c>
      <c r="G9725" s="1" t="s">
        <v>51</v>
      </c>
      <c r="H9725" s="1" t="s">
        <v>106</v>
      </c>
      <c r="I9725" s="1">
        <v>2020</v>
      </c>
      <c r="J9725" s="1">
        <f>MONTH(BART_Rides[[#This Row],[Date]])</f>
        <v>8</v>
      </c>
      <c r="K9725" s="1">
        <f>WEEKDAY(BART_Rides[[#This Row],[Date]],2)</f>
        <v>7</v>
      </c>
      <c r="L9725" s="1" t="str">
        <f>LEFT(BART_Rides[[#This Row],[Lines]],1)</f>
        <v>Y</v>
      </c>
      <c r="M9725" s="1" t="str">
        <f>IF(BART_Rides[[#This Row],[FirstLetter]]="Y","Yes","No")</f>
        <v>Yes</v>
      </c>
      <c r="N9725" s="1" t="str">
        <f>IF(OR(BART_Rides[[#This Row],[Station Code]]="EM", BART_Rides[[#This Row],[Station Code]]="MT", BART_Rides[[#This Row],[Station Code]]="PL", BART_Rides[[#This Row],[Station Code]]="CC"), "Yes", "No")</f>
        <v>Yes</v>
      </c>
    </row>
    <row r="9726" spans="6:14">
      <c r="F9726" s="3">
        <v>44431</v>
      </c>
      <c r="G9726" s="1" t="s">
        <v>51</v>
      </c>
      <c r="H9726" s="1" t="s">
        <v>106</v>
      </c>
      <c r="I9726" s="1">
        <v>6319</v>
      </c>
      <c r="J9726" s="1">
        <f>MONTH(BART_Rides[[#This Row],[Date]])</f>
        <v>8</v>
      </c>
      <c r="K9726" s="1">
        <f>WEEKDAY(BART_Rides[[#This Row],[Date]],2)</f>
        <v>1</v>
      </c>
      <c r="L9726" s="1" t="str">
        <f>LEFT(BART_Rides[[#This Row],[Lines]],1)</f>
        <v>Y</v>
      </c>
      <c r="M9726" s="1" t="str">
        <f>IF(BART_Rides[[#This Row],[FirstLetter]]="Y","Yes","No")</f>
        <v>Yes</v>
      </c>
      <c r="N9726" s="1" t="str">
        <f>IF(OR(BART_Rides[[#This Row],[Station Code]]="EM", BART_Rides[[#This Row],[Station Code]]="MT", BART_Rides[[#This Row],[Station Code]]="PL", BART_Rides[[#This Row],[Station Code]]="CC"), "Yes", "No")</f>
        <v>Yes</v>
      </c>
    </row>
    <row r="9727" spans="6:14">
      <c r="F9727" s="3">
        <v>44432</v>
      </c>
      <c r="G9727" s="1" t="s">
        <v>51</v>
      </c>
      <c r="H9727" s="1" t="s">
        <v>106</v>
      </c>
      <c r="I9727" s="1">
        <v>7138</v>
      </c>
      <c r="J9727" s="1">
        <f>MONTH(BART_Rides[[#This Row],[Date]])</f>
        <v>8</v>
      </c>
      <c r="K9727" s="1">
        <f>WEEKDAY(BART_Rides[[#This Row],[Date]],2)</f>
        <v>2</v>
      </c>
      <c r="L9727" s="1" t="str">
        <f>LEFT(BART_Rides[[#This Row],[Lines]],1)</f>
        <v>Y</v>
      </c>
      <c r="M9727" s="1" t="str">
        <f>IF(BART_Rides[[#This Row],[FirstLetter]]="Y","Yes","No")</f>
        <v>Yes</v>
      </c>
      <c r="N9727" s="1" t="str">
        <f>IF(OR(BART_Rides[[#This Row],[Station Code]]="EM", BART_Rides[[#This Row],[Station Code]]="MT", BART_Rides[[#This Row],[Station Code]]="PL", BART_Rides[[#This Row],[Station Code]]="CC"), "Yes", "No")</f>
        <v>Yes</v>
      </c>
    </row>
    <row r="9728" spans="6:14">
      <c r="F9728" s="3">
        <v>44433</v>
      </c>
      <c r="G9728" s="1" t="s">
        <v>51</v>
      </c>
      <c r="H9728" s="1" t="s">
        <v>106</v>
      </c>
      <c r="I9728" s="1">
        <v>7045</v>
      </c>
      <c r="J9728" s="1">
        <f>MONTH(BART_Rides[[#This Row],[Date]])</f>
        <v>8</v>
      </c>
      <c r="K9728" s="1">
        <f>WEEKDAY(BART_Rides[[#This Row],[Date]],2)</f>
        <v>3</v>
      </c>
      <c r="L9728" s="1" t="str">
        <f>LEFT(BART_Rides[[#This Row],[Lines]],1)</f>
        <v>Y</v>
      </c>
      <c r="M9728" s="1" t="str">
        <f>IF(BART_Rides[[#This Row],[FirstLetter]]="Y","Yes","No")</f>
        <v>Yes</v>
      </c>
      <c r="N9728" s="1" t="str">
        <f>IF(OR(BART_Rides[[#This Row],[Station Code]]="EM", BART_Rides[[#This Row],[Station Code]]="MT", BART_Rides[[#This Row],[Station Code]]="PL", BART_Rides[[#This Row],[Station Code]]="CC"), "Yes", "No")</f>
        <v>Yes</v>
      </c>
    </row>
    <row r="9729" spans="6:14">
      <c r="F9729" s="3">
        <v>44434</v>
      </c>
      <c r="G9729" s="1" t="s">
        <v>51</v>
      </c>
      <c r="H9729" s="1" t="s">
        <v>106</v>
      </c>
      <c r="I9729" s="1">
        <v>7112</v>
      </c>
      <c r="J9729" s="1">
        <f>MONTH(BART_Rides[[#This Row],[Date]])</f>
        <v>8</v>
      </c>
      <c r="K9729" s="1">
        <f>WEEKDAY(BART_Rides[[#This Row],[Date]],2)</f>
        <v>4</v>
      </c>
      <c r="L9729" s="1" t="str">
        <f>LEFT(BART_Rides[[#This Row],[Lines]],1)</f>
        <v>Y</v>
      </c>
      <c r="M9729" s="1" t="str">
        <f>IF(BART_Rides[[#This Row],[FirstLetter]]="Y","Yes","No")</f>
        <v>Yes</v>
      </c>
      <c r="N9729" s="1" t="str">
        <f>IF(OR(BART_Rides[[#This Row],[Station Code]]="EM", BART_Rides[[#This Row],[Station Code]]="MT", BART_Rides[[#This Row],[Station Code]]="PL", BART_Rides[[#This Row],[Station Code]]="CC"), "Yes", "No")</f>
        <v>Yes</v>
      </c>
    </row>
    <row r="9730" spans="6:14">
      <c r="F9730" s="3">
        <v>44435</v>
      </c>
      <c r="G9730" s="1" t="s">
        <v>51</v>
      </c>
      <c r="H9730" s="1" t="s">
        <v>106</v>
      </c>
      <c r="I9730" s="1">
        <v>7371</v>
      </c>
      <c r="J9730" s="1">
        <f>MONTH(BART_Rides[[#This Row],[Date]])</f>
        <v>8</v>
      </c>
      <c r="K9730" s="1">
        <f>WEEKDAY(BART_Rides[[#This Row],[Date]],2)</f>
        <v>5</v>
      </c>
      <c r="L9730" s="1" t="str">
        <f>LEFT(BART_Rides[[#This Row],[Lines]],1)</f>
        <v>Y</v>
      </c>
      <c r="M9730" s="1" t="str">
        <f>IF(BART_Rides[[#This Row],[FirstLetter]]="Y","Yes","No")</f>
        <v>Yes</v>
      </c>
      <c r="N9730" s="1" t="str">
        <f>IF(OR(BART_Rides[[#This Row],[Station Code]]="EM", BART_Rides[[#This Row],[Station Code]]="MT", BART_Rides[[#This Row],[Station Code]]="PL", BART_Rides[[#This Row],[Station Code]]="CC"), "Yes", "No")</f>
        <v>Yes</v>
      </c>
    </row>
    <row r="9731" spans="6:14">
      <c r="F9731" s="3">
        <v>44436</v>
      </c>
      <c r="G9731" s="1" t="s">
        <v>51</v>
      </c>
      <c r="H9731" s="1" t="s">
        <v>106</v>
      </c>
      <c r="I9731" s="1">
        <v>3291</v>
      </c>
      <c r="J9731" s="1">
        <f>MONTH(BART_Rides[[#This Row],[Date]])</f>
        <v>8</v>
      </c>
      <c r="K9731" s="1">
        <f>WEEKDAY(BART_Rides[[#This Row],[Date]],2)</f>
        <v>6</v>
      </c>
      <c r="L9731" s="1" t="str">
        <f>LEFT(BART_Rides[[#This Row],[Lines]],1)</f>
        <v>Y</v>
      </c>
      <c r="M9731" s="1" t="str">
        <f>IF(BART_Rides[[#This Row],[FirstLetter]]="Y","Yes","No")</f>
        <v>Yes</v>
      </c>
      <c r="N9731" s="1" t="str">
        <f>IF(OR(BART_Rides[[#This Row],[Station Code]]="EM", BART_Rides[[#This Row],[Station Code]]="MT", BART_Rides[[#This Row],[Station Code]]="PL", BART_Rides[[#This Row],[Station Code]]="CC"), "Yes", "No")</f>
        <v>Yes</v>
      </c>
    </row>
    <row r="9732" spans="6:14">
      <c r="F9732" s="3">
        <v>44437</v>
      </c>
      <c r="G9732" s="1" t="s">
        <v>51</v>
      </c>
      <c r="H9732" s="1" t="s">
        <v>106</v>
      </c>
      <c r="I9732" s="1">
        <v>1875</v>
      </c>
      <c r="J9732" s="1">
        <f>MONTH(BART_Rides[[#This Row],[Date]])</f>
        <v>8</v>
      </c>
      <c r="K9732" s="1">
        <f>WEEKDAY(BART_Rides[[#This Row],[Date]],2)</f>
        <v>7</v>
      </c>
      <c r="L9732" s="1" t="str">
        <f>LEFT(BART_Rides[[#This Row],[Lines]],1)</f>
        <v>Y</v>
      </c>
      <c r="M9732" s="1" t="str">
        <f>IF(BART_Rides[[#This Row],[FirstLetter]]="Y","Yes","No")</f>
        <v>Yes</v>
      </c>
      <c r="N9732" s="1" t="str">
        <f>IF(OR(BART_Rides[[#This Row],[Station Code]]="EM", BART_Rides[[#This Row],[Station Code]]="MT", BART_Rides[[#This Row],[Station Code]]="PL", BART_Rides[[#This Row],[Station Code]]="CC"), "Yes", "No")</f>
        <v>Yes</v>
      </c>
    </row>
    <row r="9733" spans="6:14">
      <c r="F9733" s="3">
        <v>44438</v>
      </c>
      <c r="G9733" s="1" t="s">
        <v>51</v>
      </c>
      <c r="H9733" s="1" t="s">
        <v>106</v>
      </c>
      <c r="I9733" s="1">
        <v>6637</v>
      </c>
      <c r="J9733" s="1">
        <f>MONTH(BART_Rides[[#This Row],[Date]])</f>
        <v>8</v>
      </c>
      <c r="K9733" s="1">
        <f>WEEKDAY(BART_Rides[[#This Row],[Date]],2)</f>
        <v>1</v>
      </c>
      <c r="L9733" s="1" t="str">
        <f>LEFT(BART_Rides[[#This Row],[Lines]],1)</f>
        <v>Y</v>
      </c>
      <c r="M9733" s="1" t="str">
        <f>IF(BART_Rides[[#This Row],[FirstLetter]]="Y","Yes","No")</f>
        <v>Yes</v>
      </c>
      <c r="N9733" s="1" t="str">
        <f>IF(OR(BART_Rides[[#This Row],[Station Code]]="EM", BART_Rides[[#This Row],[Station Code]]="MT", BART_Rides[[#This Row],[Station Code]]="PL", BART_Rides[[#This Row],[Station Code]]="CC"), "Yes", "No")</f>
        <v>Yes</v>
      </c>
    </row>
    <row r="9734" spans="6:14">
      <c r="F9734" s="3">
        <v>44439</v>
      </c>
      <c r="G9734" s="1" t="s">
        <v>51</v>
      </c>
      <c r="H9734" s="1" t="s">
        <v>106</v>
      </c>
      <c r="I9734" s="1">
        <v>7345</v>
      </c>
      <c r="J9734" s="1">
        <f>MONTH(BART_Rides[[#This Row],[Date]])</f>
        <v>8</v>
      </c>
      <c r="K9734" s="1">
        <f>WEEKDAY(BART_Rides[[#This Row],[Date]],2)</f>
        <v>2</v>
      </c>
      <c r="L9734" s="1" t="str">
        <f>LEFT(BART_Rides[[#This Row],[Lines]],1)</f>
        <v>Y</v>
      </c>
      <c r="M9734" s="1" t="str">
        <f>IF(BART_Rides[[#This Row],[FirstLetter]]="Y","Yes","No")</f>
        <v>Yes</v>
      </c>
      <c r="N9734" s="1" t="str">
        <f>IF(OR(BART_Rides[[#This Row],[Station Code]]="EM", BART_Rides[[#This Row],[Station Code]]="MT", BART_Rides[[#This Row],[Station Code]]="PL", BART_Rides[[#This Row],[Station Code]]="CC"), "Yes", "No")</f>
        <v>Yes</v>
      </c>
    </row>
    <row r="9735" spans="6:14">
      <c r="F9735" s="3">
        <v>44440</v>
      </c>
      <c r="G9735" s="1" t="s">
        <v>51</v>
      </c>
      <c r="H9735" s="1" t="s">
        <v>106</v>
      </c>
      <c r="I9735" s="1">
        <v>7537</v>
      </c>
      <c r="J9735" s="1">
        <f>MONTH(BART_Rides[[#This Row],[Date]])</f>
        <v>9</v>
      </c>
      <c r="K9735" s="1">
        <f>WEEKDAY(BART_Rides[[#This Row],[Date]],2)</f>
        <v>3</v>
      </c>
      <c r="L9735" s="1" t="str">
        <f>LEFT(BART_Rides[[#This Row],[Lines]],1)</f>
        <v>Y</v>
      </c>
      <c r="M9735" s="1" t="str">
        <f>IF(BART_Rides[[#This Row],[FirstLetter]]="Y","Yes","No")</f>
        <v>Yes</v>
      </c>
      <c r="N9735" s="1" t="str">
        <f>IF(OR(BART_Rides[[#This Row],[Station Code]]="EM", BART_Rides[[#This Row],[Station Code]]="MT", BART_Rides[[#This Row],[Station Code]]="PL", BART_Rides[[#This Row],[Station Code]]="CC"), "Yes", "No")</f>
        <v>Yes</v>
      </c>
    </row>
    <row r="9736" spans="6:14">
      <c r="F9736" s="3">
        <v>44441</v>
      </c>
      <c r="G9736" s="1" t="s">
        <v>51</v>
      </c>
      <c r="H9736" s="1" t="s">
        <v>106</v>
      </c>
      <c r="I9736" s="1">
        <v>7620</v>
      </c>
      <c r="J9736" s="1">
        <f>MONTH(BART_Rides[[#This Row],[Date]])</f>
        <v>9</v>
      </c>
      <c r="K9736" s="1">
        <f>WEEKDAY(BART_Rides[[#This Row],[Date]],2)</f>
        <v>4</v>
      </c>
      <c r="L9736" s="1" t="str">
        <f>LEFT(BART_Rides[[#This Row],[Lines]],1)</f>
        <v>Y</v>
      </c>
      <c r="M9736" s="1" t="str">
        <f>IF(BART_Rides[[#This Row],[FirstLetter]]="Y","Yes","No")</f>
        <v>Yes</v>
      </c>
      <c r="N9736" s="1" t="str">
        <f>IF(OR(BART_Rides[[#This Row],[Station Code]]="EM", BART_Rides[[#This Row],[Station Code]]="MT", BART_Rides[[#This Row],[Station Code]]="PL", BART_Rides[[#This Row],[Station Code]]="CC"), "Yes", "No")</f>
        <v>Yes</v>
      </c>
    </row>
    <row r="9737" spans="6:14">
      <c r="F9737" s="3">
        <v>44442</v>
      </c>
      <c r="G9737" s="1" t="s">
        <v>51</v>
      </c>
      <c r="H9737" s="1" t="s">
        <v>106</v>
      </c>
      <c r="I9737" s="1">
        <v>7199</v>
      </c>
      <c r="J9737" s="1">
        <f>MONTH(BART_Rides[[#This Row],[Date]])</f>
        <v>9</v>
      </c>
      <c r="K9737" s="1">
        <f>WEEKDAY(BART_Rides[[#This Row],[Date]],2)</f>
        <v>5</v>
      </c>
      <c r="L9737" s="1" t="str">
        <f>LEFT(BART_Rides[[#This Row],[Lines]],1)</f>
        <v>Y</v>
      </c>
      <c r="M9737" s="1" t="str">
        <f>IF(BART_Rides[[#This Row],[FirstLetter]]="Y","Yes","No")</f>
        <v>Yes</v>
      </c>
      <c r="N9737" s="1" t="str">
        <f>IF(OR(BART_Rides[[#This Row],[Station Code]]="EM", BART_Rides[[#This Row],[Station Code]]="MT", BART_Rides[[#This Row],[Station Code]]="PL", BART_Rides[[#This Row],[Station Code]]="CC"), "Yes", "No")</f>
        <v>Yes</v>
      </c>
    </row>
    <row r="9738" spans="6:14">
      <c r="F9738" s="3">
        <v>44443</v>
      </c>
      <c r="G9738" s="1" t="s">
        <v>51</v>
      </c>
      <c r="H9738" s="1" t="s">
        <v>106</v>
      </c>
      <c r="I9738" s="1">
        <v>3735</v>
      </c>
      <c r="J9738" s="1">
        <f>MONTH(BART_Rides[[#This Row],[Date]])</f>
        <v>9</v>
      </c>
      <c r="K9738" s="1">
        <f>WEEKDAY(BART_Rides[[#This Row],[Date]],2)</f>
        <v>6</v>
      </c>
      <c r="L9738" s="1" t="str">
        <f>LEFT(BART_Rides[[#This Row],[Lines]],1)</f>
        <v>Y</v>
      </c>
      <c r="M9738" s="1" t="str">
        <f>IF(BART_Rides[[#This Row],[FirstLetter]]="Y","Yes","No")</f>
        <v>Yes</v>
      </c>
      <c r="N9738" s="1" t="str">
        <f>IF(OR(BART_Rides[[#This Row],[Station Code]]="EM", BART_Rides[[#This Row],[Station Code]]="MT", BART_Rides[[#This Row],[Station Code]]="PL", BART_Rides[[#This Row],[Station Code]]="CC"), "Yes", "No")</f>
        <v>Yes</v>
      </c>
    </row>
    <row r="9739" spans="6:14">
      <c r="F9739" s="3">
        <v>44444</v>
      </c>
      <c r="G9739" s="1" t="s">
        <v>51</v>
      </c>
      <c r="H9739" s="1" t="s">
        <v>106</v>
      </c>
      <c r="I9739" s="1">
        <v>2607</v>
      </c>
      <c r="J9739" s="1">
        <f>MONTH(BART_Rides[[#This Row],[Date]])</f>
        <v>9</v>
      </c>
      <c r="K9739" s="1">
        <f>WEEKDAY(BART_Rides[[#This Row],[Date]],2)</f>
        <v>7</v>
      </c>
      <c r="L9739" s="1" t="str">
        <f>LEFT(BART_Rides[[#This Row],[Lines]],1)</f>
        <v>Y</v>
      </c>
      <c r="M9739" s="1" t="str">
        <f>IF(BART_Rides[[#This Row],[FirstLetter]]="Y","Yes","No")</f>
        <v>Yes</v>
      </c>
      <c r="N9739" s="1" t="str">
        <f>IF(OR(BART_Rides[[#This Row],[Station Code]]="EM", BART_Rides[[#This Row],[Station Code]]="MT", BART_Rides[[#This Row],[Station Code]]="PL", BART_Rides[[#This Row],[Station Code]]="CC"), "Yes", "No")</f>
        <v>Yes</v>
      </c>
    </row>
    <row r="9740" spans="6:14">
      <c r="F9740" s="3">
        <v>44445</v>
      </c>
      <c r="G9740" s="1" t="s">
        <v>51</v>
      </c>
      <c r="H9740" s="1" t="s">
        <v>106</v>
      </c>
      <c r="I9740" s="1">
        <v>2143</v>
      </c>
      <c r="J9740" s="1">
        <f>MONTH(BART_Rides[[#This Row],[Date]])</f>
        <v>9</v>
      </c>
      <c r="K9740" s="1">
        <f>WEEKDAY(BART_Rides[[#This Row],[Date]],2)</f>
        <v>1</v>
      </c>
      <c r="L9740" s="1" t="str">
        <f>LEFT(BART_Rides[[#This Row],[Lines]],1)</f>
        <v>Y</v>
      </c>
      <c r="M9740" s="1" t="str">
        <f>IF(BART_Rides[[#This Row],[FirstLetter]]="Y","Yes","No")</f>
        <v>Yes</v>
      </c>
      <c r="N9740" s="1" t="str">
        <f>IF(OR(BART_Rides[[#This Row],[Station Code]]="EM", BART_Rides[[#This Row],[Station Code]]="MT", BART_Rides[[#This Row],[Station Code]]="PL", BART_Rides[[#This Row],[Station Code]]="CC"), "Yes", "No")</f>
        <v>Yes</v>
      </c>
    </row>
    <row r="9741" spans="6:14">
      <c r="F9741" s="3">
        <v>44446</v>
      </c>
      <c r="G9741" s="1" t="s">
        <v>51</v>
      </c>
      <c r="H9741" s="1" t="s">
        <v>106</v>
      </c>
      <c r="I9741" s="1">
        <v>7203</v>
      </c>
      <c r="J9741" s="1">
        <f>MONTH(BART_Rides[[#This Row],[Date]])</f>
        <v>9</v>
      </c>
      <c r="K9741" s="1">
        <f>WEEKDAY(BART_Rides[[#This Row],[Date]],2)</f>
        <v>2</v>
      </c>
      <c r="L9741" s="1" t="str">
        <f>LEFT(BART_Rides[[#This Row],[Lines]],1)</f>
        <v>Y</v>
      </c>
      <c r="M9741" s="1" t="str">
        <f>IF(BART_Rides[[#This Row],[FirstLetter]]="Y","Yes","No")</f>
        <v>Yes</v>
      </c>
      <c r="N9741" s="1" t="str">
        <f>IF(OR(BART_Rides[[#This Row],[Station Code]]="EM", BART_Rides[[#This Row],[Station Code]]="MT", BART_Rides[[#This Row],[Station Code]]="PL", BART_Rides[[#This Row],[Station Code]]="CC"), "Yes", "No")</f>
        <v>Yes</v>
      </c>
    </row>
    <row r="9742" spans="6:14">
      <c r="F9742" s="3">
        <v>44447</v>
      </c>
      <c r="G9742" s="1" t="s">
        <v>51</v>
      </c>
      <c r="H9742" s="1" t="s">
        <v>106</v>
      </c>
      <c r="I9742" s="1">
        <v>7526</v>
      </c>
      <c r="J9742" s="1">
        <f>MONTH(BART_Rides[[#This Row],[Date]])</f>
        <v>9</v>
      </c>
      <c r="K9742" s="1">
        <f>WEEKDAY(BART_Rides[[#This Row],[Date]],2)</f>
        <v>3</v>
      </c>
      <c r="L9742" s="1" t="str">
        <f>LEFT(BART_Rides[[#This Row],[Lines]],1)</f>
        <v>Y</v>
      </c>
      <c r="M9742" s="1" t="str">
        <f>IF(BART_Rides[[#This Row],[FirstLetter]]="Y","Yes","No")</f>
        <v>Yes</v>
      </c>
      <c r="N9742" s="1" t="str">
        <f>IF(OR(BART_Rides[[#This Row],[Station Code]]="EM", BART_Rides[[#This Row],[Station Code]]="MT", BART_Rides[[#This Row],[Station Code]]="PL", BART_Rides[[#This Row],[Station Code]]="CC"), "Yes", "No")</f>
        <v>Yes</v>
      </c>
    </row>
    <row r="9743" spans="6:14">
      <c r="F9743" s="3">
        <v>44448</v>
      </c>
      <c r="G9743" s="1" t="s">
        <v>51</v>
      </c>
      <c r="H9743" s="1" t="s">
        <v>106</v>
      </c>
      <c r="I9743" s="1">
        <v>7717</v>
      </c>
      <c r="J9743" s="1">
        <f>MONTH(BART_Rides[[#This Row],[Date]])</f>
        <v>9</v>
      </c>
      <c r="K9743" s="1">
        <f>WEEKDAY(BART_Rides[[#This Row],[Date]],2)</f>
        <v>4</v>
      </c>
      <c r="L9743" s="1" t="str">
        <f>LEFT(BART_Rides[[#This Row],[Lines]],1)</f>
        <v>Y</v>
      </c>
      <c r="M9743" s="1" t="str">
        <f>IF(BART_Rides[[#This Row],[FirstLetter]]="Y","Yes","No")</f>
        <v>Yes</v>
      </c>
      <c r="N9743" s="1" t="str">
        <f>IF(OR(BART_Rides[[#This Row],[Station Code]]="EM", BART_Rides[[#This Row],[Station Code]]="MT", BART_Rides[[#This Row],[Station Code]]="PL", BART_Rides[[#This Row],[Station Code]]="CC"), "Yes", "No")</f>
        <v>Yes</v>
      </c>
    </row>
    <row r="9744" spans="6:14">
      <c r="F9744" s="3">
        <v>44449</v>
      </c>
      <c r="G9744" s="1" t="s">
        <v>51</v>
      </c>
      <c r="H9744" s="1" t="s">
        <v>106</v>
      </c>
      <c r="I9744" s="1">
        <v>7178</v>
      </c>
      <c r="J9744" s="1">
        <f>MONTH(BART_Rides[[#This Row],[Date]])</f>
        <v>9</v>
      </c>
      <c r="K9744" s="1">
        <f>WEEKDAY(BART_Rides[[#This Row],[Date]],2)</f>
        <v>5</v>
      </c>
      <c r="L9744" s="1" t="str">
        <f>LEFT(BART_Rides[[#This Row],[Lines]],1)</f>
        <v>Y</v>
      </c>
      <c r="M9744" s="1" t="str">
        <f>IF(BART_Rides[[#This Row],[FirstLetter]]="Y","Yes","No")</f>
        <v>Yes</v>
      </c>
      <c r="N9744" s="1" t="str">
        <f>IF(OR(BART_Rides[[#This Row],[Station Code]]="EM", BART_Rides[[#This Row],[Station Code]]="MT", BART_Rides[[#This Row],[Station Code]]="PL", BART_Rides[[#This Row],[Station Code]]="CC"), "Yes", "No")</f>
        <v>Yes</v>
      </c>
    </row>
    <row r="9745" spans="6:14">
      <c r="F9745" s="3">
        <v>44450</v>
      </c>
      <c r="G9745" s="1" t="s">
        <v>51</v>
      </c>
      <c r="H9745" s="1" t="s">
        <v>106</v>
      </c>
      <c r="I9745" s="1">
        <v>3621</v>
      </c>
      <c r="J9745" s="1">
        <f>MONTH(BART_Rides[[#This Row],[Date]])</f>
        <v>9</v>
      </c>
      <c r="K9745" s="1">
        <f>WEEKDAY(BART_Rides[[#This Row],[Date]],2)</f>
        <v>6</v>
      </c>
      <c r="L9745" s="1" t="str">
        <f>LEFT(BART_Rides[[#This Row],[Lines]],1)</f>
        <v>Y</v>
      </c>
      <c r="M9745" s="1" t="str">
        <f>IF(BART_Rides[[#This Row],[FirstLetter]]="Y","Yes","No")</f>
        <v>Yes</v>
      </c>
      <c r="N9745" s="1" t="str">
        <f>IF(OR(BART_Rides[[#This Row],[Station Code]]="EM", BART_Rides[[#This Row],[Station Code]]="MT", BART_Rides[[#This Row],[Station Code]]="PL", BART_Rides[[#This Row],[Station Code]]="CC"), "Yes", "No")</f>
        <v>Yes</v>
      </c>
    </row>
    <row r="9746" spans="6:14">
      <c r="F9746" s="3">
        <v>44451</v>
      </c>
      <c r="G9746" s="1" t="s">
        <v>51</v>
      </c>
      <c r="H9746" s="1" t="s">
        <v>106</v>
      </c>
      <c r="I9746" s="1">
        <v>3054</v>
      </c>
      <c r="J9746" s="1">
        <f>MONTH(BART_Rides[[#This Row],[Date]])</f>
        <v>9</v>
      </c>
      <c r="K9746" s="1">
        <f>WEEKDAY(BART_Rides[[#This Row],[Date]],2)</f>
        <v>7</v>
      </c>
      <c r="L9746" s="1" t="str">
        <f>LEFT(BART_Rides[[#This Row],[Lines]],1)</f>
        <v>Y</v>
      </c>
      <c r="M9746" s="1" t="str">
        <f>IF(BART_Rides[[#This Row],[FirstLetter]]="Y","Yes","No")</f>
        <v>Yes</v>
      </c>
      <c r="N9746" s="1" t="str">
        <f>IF(OR(BART_Rides[[#This Row],[Station Code]]="EM", BART_Rides[[#This Row],[Station Code]]="MT", BART_Rides[[#This Row],[Station Code]]="PL", BART_Rides[[#This Row],[Station Code]]="CC"), "Yes", "No")</f>
        <v>Yes</v>
      </c>
    </row>
    <row r="9747" spans="6:14">
      <c r="F9747" s="3">
        <v>44452</v>
      </c>
      <c r="G9747" s="1" t="s">
        <v>51</v>
      </c>
      <c r="H9747" s="1" t="s">
        <v>106</v>
      </c>
      <c r="I9747" s="1">
        <v>7632</v>
      </c>
      <c r="J9747" s="1">
        <f>MONTH(BART_Rides[[#This Row],[Date]])</f>
        <v>9</v>
      </c>
      <c r="K9747" s="1">
        <f>WEEKDAY(BART_Rides[[#This Row],[Date]],2)</f>
        <v>1</v>
      </c>
      <c r="L9747" s="1" t="str">
        <f>LEFT(BART_Rides[[#This Row],[Lines]],1)</f>
        <v>Y</v>
      </c>
      <c r="M9747" s="1" t="str">
        <f>IF(BART_Rides[[#This Row],[FirstLetter]]="Y","Yes","No")</f>
        <v>Yes</v>
      </c>
      <c r="N9747" s="1" t="str">
        <f>IF(OR(BART_Rides[[#This Row],[Station Code]]="EM", BART_Rides[[#This Row],[Station Code]]="MT", BART_Rides[[#This Row],[Station Code]]="PL", BART_Rides[[#This Row],[Station Code]]="CC"), "Yes", "No")</f>
        <v>Yes</v>
      </c>
    </row>
    <row r="9748" spans="6:14">
      <c r="F9748" s="3">
        <v>44453</v>
      </c>
      <c r="G9748" s="1" t="s">
        <v>51</v>
      </c>
      <c r="H9748" s="1" t="s">
        <v>106</v>
      </c>
      <c r="I9748" s="1">
        <v>7943</v>
      </c>
      <c r="J9748" s="1">
        <f>MONTH(BART_Rides[[#This Row],[Date]])</f>
        <v>9</v>
      </c>
      <c r="K9748" s="1">
        <f>WEEKDAY(BART_Rides[[#This Row],[Date]],2)</f>
        <v>2</v>
      </c>
      <c r="L9748" s="1" t="str">
        <f>LEFT(BART_Rides[[#This Row],[Lines]],1)</f>
        <v>Y</v>
      </c>
      <c r="M9748" s="1" t="str">
        <f>IF(BART_Rides[[#This Row],[FirstLetter]]="Y","Yes","No")</f>
        <v>Yes</v>
      </c>
      <c r="N9748" s="1" t="str">
        <f>IF(OR(BART_Rides[[#This Row],[Station Code]]="EM", BART_Rides[[#This Row],[Station Code]]="MT", BART_Rides[[#This Row],[Station Code]]="PL", BART_Rides[[#This Row],[Station Code]]="CC"), "Yes", "No")</f>
        <v>Yes</v>
      </c>
    </row>
    <row r="9749" spans="6:14">
      <c r="F9749" s="3">
        <v>44454</v>
      </c>
      <c r="G9749" s="1" t="s">
        <v>51</v>
      </c>
      <c r="H9749" s="1" t="s">
        <v>106</v>
      </c>
      <c r="I9749" s="1">
        <v>8246</v>
      </c>
      <c r="J9749" s="1">
        <f>MONTH(BART_Rides[[#This Row],[Date]])</f>
        <v>9</v>
      </c>
      <c r="K9749" s="1">
        <f>WEEKDAY(BART_Rides[[#This Row],[Date]],2)</f>
        <v>3</v>
      </c>
      <c r="L9749" s="1" t="str">
        <f>LEFT(BART_Rides[[#This Row],[Lines]],1)</f>
        <v>Y</v>
      </c>
      <c r="M9749" s="1" t="str">
        <f>IF(BART_Rides[[#This Row],[FirstLetter]]="Y","Yes","No")</f>
        <v>Yes</v>
      </c>
      <c r="N9749" s="1" t="str">
        <f>IF(OR(BART_Rides[[#This Row],[Station Code]]="EM", BART_Rides[[#This Row],[Station Code]]="MT", BART_Rides[[#This Row],[Station Code]]="PL", BART_Rides[[#This Row],[Station Code]]="CC"), "Yes", "No")</f>
        <v>Yes</v>
      </c>
    </row>
    <row r="9750" spans="6:14">
      <c r="F9750" s="3">
        <v>44455</v>
      </c>
      <c r="G9750" s="1" t="s">
        <v>51</v>
      </c>
      <c r="H9750" s="1" t="s">
        <v>106</v>
      </c>
      <c r="I9750" s="1">
        <v>8306</v>
      </c>
      <c r="J9750" s="1">
        <f>MONTH(BART_Rides[[#This Row],[Date]])</f>
        <v>9</v>
      </c>
      <c r="K9750" s="1">
        <f>WEEKDAY(BART_Rides[[#This Row],[Date]],2)</f>
        <v>4</v>
      </c>
      <c r="L9750" s="1" t="str">
        <f>LEFT(BART_Rides[[#This Row],[Lines]],1)</f>
        <v>Y</v>
      </c>
      <c r="M9750" s="1" t="str">
        <f>IF(BART_Rides[[#This Row],[FirstLetter]]="Y","Yes","No")</f>
        <v>Yes</v>
      </c>
      <c r="N9750" s="1" t="str">
        <f>IF(OR(BART_Rides[[#This Row],[Station Code]]="EM", BART_Rides[[#This Row],[Station Code]]="MT", BART_Rides[[#This Row],[Station Code]]="PL", BART_Rides[[#This Row],[Station Code]]="CC"), "Yes", "No")</f>
        <v>Yes</v>
      </c>
    </row>
    <row r="9751" spans="6:14">
      <c r="F9751" s="3">
        <v>44456</v>
      </c>
      <c r="G9751" s="1" t="s">
        <v>51</v>
      </c>
      <c r="H9751" s="1" t="s">
        <v>106</v>
      </c>
      <c r="I9751" s="1">
        <v>8105</v>
      </c>
      <c r="J9751" s="1">
        <f>MONTH(BART_Rides[[#This Row],[Date]])</f>
        <v>9</v>
      </c>
      <c r="K9751" s="1">
        <f>WEEKDAY(BART_Rides[[#This Row],[Date]],2)</f>
        <v>5</v>
      </c>
      <c r="L9751" s="1" t="str">
        <f>LEFT(BART_Rides[[#This Row],[Lines]],1)</f>
        <v>Y</v>
      </c>
      <c r="M9751" s="1" t="str">
        <f>IF(BART_Rides[[#This Row],[FirstLetter]]="Y","Yes","No")</f>
        <v>Yes</v>
      </c>
      <c r="N9751" s="1" t="str">
        <f>IF(OR(BART_Rides[[#This Row],[Station Code]]="EM", BART_Rides[[#This Row],[Station Code]]="MT", BART_Rides[[#This Row],[Station Code]]="PL", BART_Rides[[#This Row],[Station Code]]="CC"), "Yes", "No")</f>
        <v>Yes</v>
      </c>
    </row>
    <row r="9752" spans="6:14">
      <c r="F9752" s="3">
        <v>44457</v>
      </c>
      <c r="G9752" s="1" t="s">
        <v>51</v>
      </c>
      <c r="H9752" s="1" t="s">
        <v>106</v>
      </c>
      <c r="I9752" s="1">
        <v>4533</v>
      </c>
      <c r="J9752" s="1">
        <f>MONTH(BART_Rides[[#This Row],[Date]])</f>
        <v>9</v>
      </c>
      <c r="K9752" s="1">
        <f>WEEKDAY(BART_Rides[[#This Row],[Date]],2)</f>
        <v>6</v>
      </c>
      <c r="L9752" s="1" t="str">
        <f>LEFT(BART_Rides[[#This Row],[Lines]],1)</f>
        <v>Y</v>
      </c>
      <c r="M9752" s="1" t="str">
        <f>IF(BART_Rides[[#This Row],[FirstLetter]]="Y","Yes","No")</f>
        <v>Yes</v>
      </c>
      <c r="N9752" s="1" t="str">
        <f>IF(OR(BART_Rides[[#This Row],[Station Code]]="EM", BART_Rides[[#This Row],[Station Code]]="MT", BART_Rides[[#This Row],[Station Code]]="PL", BART_Rides[[#This Row],[Station Code]]="CC"), "Yes", "No")</f>
        <v>Yes</v>
      </c>
    </row>
    <row r="9753" spans="6:14">
      <c r="F9753" s="3">
        <v>44458</v>
      </c>
      <c r="G9753" s="1" t="s">
        <v>51</v>
      </c>
      <c r="H9753" s="1" t="s">
        <v>106</v>
      </c>
      <c r="I9753" s="1">
        <v>2609</v>
      </c>
      <c r="J9753" s="1">
        <f>MONTH(BART_Rides[[#This Row],[Date]])</f>
        <v>9</v>
      </c>
      <c r="K9753" s="1">
        <f>WEEKDAY(BART_Rides[[#This Row],[Date]],2)</f>
        <v>7</v>
      </c>
      <c r="L9753" s="1" t="str">
        <f>LEFT(BART_Rides[[#This Row],[Lines]],1)</f>
        <v>Y</v>
      </c>
      <c r="M9753" s="1" t="str">
        <f>IF(BART_Rides[[#This Row],[FirstLetter]]="Y","Yes","No")</f>
        <v>Yes</v>
      </c>
      <c r="N9753" s="1" t="str">
        <f>IF(OR(BART_Rides[[#This Row],[Station Code]]="EM", BART_Rides[[#This Row],[Station Code]]="MT", BART_Rides[[#This Row],[Station Code]]="PL", BART_Rides[[#This Row],[Station Code]]="CC"), "Yes", "No")</f>
        <v>Yes</v>
      </c>
    </row>
    <row r="9754" spans="6:14">
      <c r="F9754" s="3">
        <v>44459</v>
      </c>
      <c r="G9754" s="1" t="s">
        <v>51</v>
      </c>
      <c r="H9754" s="1" t="s">
        <v>106</v>
      </c>
      <c r="I9754" s="1">
        <v>7258</v>
      </c>
      <c r="J9754" s="1">
        <f>MONTH(BART_Rides[[#This Row],[Date]])</f>
        <v>9</v>
      </c>
      <c r="K9754" s="1">
        <f>WEEKDAY(BART_Rides[[#This Row],[Date]],2)</f>
        <v>1</v>
      </c>
      <c r="L9754" s="1" t="str">
        <f>LEFT(BART_Rides[[#This Row],[Lines]],1)</f>
        <v>Y</v>
      </c>
      <c r="M9754" s="1" t="str">
        <f>IF(BART_Rides[[#This Row],[FirstLetter]]="Y","Yes","No")</f>
        <v>Yes</v>
      </c>
      <c r="N9754" s="1" t="str">
        <f>IF(OR(BART_Rides[[#This Row],[Station Code]]="EM", BART_Rides[[#This Row],[Station Code]]="MT", BART_Rides[[#This Row],[Station Code]]="PL", BART_Rides[[#This Row],[Station Code]]="CC"), "Yes", "No")</f>
        <v>Yes</v>
      </c>
    </row>
    <row r="9755" spans="6:14">
      <c r="F9755" s="3">
        <v>44460</v>
      </c>
      <c r="G9755" s="1" t="s">
        <v>51</v>
      </c>
      <c r="H9755" s="1" t="s">
        <v>106</v>
      </c>
      <c r="I9755" s="1">
        <v>7891</v>
      </c>
      <c r="J9755" s="1">
        <f>MONTH(BART_Rides[[#This Row],[Date]])</f>
        <v>9</v>
      </c>
      <c r="K9755" s="1">
        <f>WEEKDAY(BART_Rides[[#This Row],[Date]],2)</f>
        <v>2</v>
      </c>
      <c r="L9755" s="1" t="str">
        <f>LEFT(BART_Rides[[#This Row],[Lines]],1)</f>
        <v>Y</v>
      </c>
      <c r="M9755" s="1" t="str">
        <f>IF(BART_Rides[[#This Row],[FirstLetter]]="Y","Yes","No")</f>
        <v>Yes</v>
      </c>
      <c r="N9755" s="1" t="str">
        <f>IF(OR(BART_Rides[[#This Row],[Station Code]]="EM", BART_Rides[[#This Row],[Station Code]]="MT", BART_Rides[[#This Row],[Station Code]]="PL", BART_Rides[[#This Row],[Station Code]]="CC"), "Yes", "No")</f>
        <v>Yes</v>
      </c>
    </row>
    <row r="9756" spans="6:14">
      <c r="F9756" s="3">
        <v>44461</v>
      </c>
      <c r="G9756" s="1" t="s">
        <v>51</v>
      </c>
      <c r="H9756" s="1" t="s">
        <v>106</v>
      </c>
      <c r="I9756" s="1">
        <v>7974</v>
      </c>
      <c r="J9756" s="1">
        <f>MONTH(BART_Rides[[#This Row],[Date]])</f>
        <v>9</v>
      </c>
      <c r="K9756" s="1">
        <f>WEEKDAY(BART_Rides[[#This Row],[Date]],2)</f>
        <v>3</v>
      </c>
      <c r="L9756" s="1" t="str">
        <f>LEFT(BART_Rides[[#This Row],[Lines]],1)</f>
        <v>Y</v>
      </c>
      <c r="M9756" s="1" t="str">
        <f>IF(BART_Rides[[#This Row],[FirstLetter]]="Y","Yes","No")</f>
        <v>Yes</v>
      </c>
      <c r="N9756" s="1" t="str">
        <f>IF(OR(BART_Rides[[#This Row],[Station Code]]="EM", BART_Rides[[#This Row],[Station Code]]="MT", BART_Rides[[#This Row],[Station Code]]="PL", BART_Rides[[#This Row],[Station Code]]="CC"), "Yes", "No")</f>
        <v>Yes</v>
      </c>
    </row>
    <row r="9757" spans="6:14">
      <c r="F9757" s="3">
        <v>44462</v>
      </c>
      <c r="G9757" s="1" t="s">
        <v>51</v>
      </c>
      <c r="H9757" s="1" t="s">
        <v>106</v>
      </c>
      <c r="I9757" s="1">
        <v>8240</v>
      </c>
      <c r="J9757" s="1">
        <f>MONTH(BART_Rides[[#This Row],[Date]])</f>
        <v>9</v>
      </c>
      <c r="K9757" s="1">
        <f>WEEKDAY(BART_Rides[[#This Row],[Date]],2)</f>
        <v>4</v>
      </c>
      <c r="L9757" s="1" t="str">
        <f>LEFT(BART_Rides[[#This Row],[Lines]],1)</f>
        <v>Y</v>
      </c>
      <c r="M9757" s="1" t="str">
        <f>IF(BART_Rides[[#This Row],[FirstLetter]]="Y","Yes","No")</f>
        <v>Yes</v>
      </c>
      <c r="N9757" s="1" t="str">
        <f>IF(OR(BART_Rides[[#This Row],[Station Code]]="EM", BART_Rides[[#This Row],[Station Code]]="MT", BART_Rides[[#This Row],[Station Code]]="PL", BART_Rides[[#This Row],[Station Code]]="CC"), "Yes", "No")</f>
        <v>Yes</v>
      </c>
    </row>
    <row r="9758" spans="6:14">
      <c r="F9758" s="3">
        <v>44463</v>
      </c>
      <c r="G9758" s="1" t="s">
        <v>51</v>
      </c>
      <c r="H9758" s="1" t="s">
        <v>106</v>
      </c>
      <c r="I9758" s="1">
        <v>7732</v>
      </c>
      <c r="J9758" s="1">
        <f>MONTH(BART_Rides[[#This Row],[Date]])</f>
        <v>9</v>
      </c>
      <c r="K9758" s="1">
        <f>WEEKDAY(BART_Rides[[#This Row],[Date]],2)</f>
        <v>5</v>
      </c>
      <c r="L9758" s="1" t="str">
        <f>LEFT(BART_Rides[[#This Row],[Lines]],1)</f>
        <v>Y</v>
      </c>
      <c r="M9758" s="1" t="str">
        <f>IF(BART_Rides[[#This Row],[FirstLetter]]="Y","Yes","No")</f>
        <v>Yes</v>
      </c>
      <c r="N9758" s="1" t="str">
        <f>IF(OR(BART_Rides[[#This Row],[Station Code]]="EM", BART_Rides[[#This Row],[Station Code]]="MT", BART_Rides[[#This Row],[Station Code]]="PL", BART_Rides[[#This Row],[Station Code]]="CC"), "Yes", "No")</f>
        <v>Yes</v>
      </c>
    </row>
    <row r="9759" spans="6:14">
      <c r="F9759" s="3">
        <v>44464</v>
      </c>
      <c r="G9759" s="1" t="s">
        <v>51</v>
      </c>
      <c r="H9759" s="1" t="s">
        <v>106</v>
      </c>
      <c r="I9759" s="1">
        <v>3591</v>
      </c>
      <c r="J9759" s="1">
        <f>MONTH(BART_Rides[[#This Row],[Date]])</f>
        <v>9</v>
      </c>
      <c r="K9759" s="1">
        <f>WEEKDAY(BART_Rides[[#This Row],[Date]],2)</f>
        <v>6</v>
      </c>
      <c r="L9759" s="1" t="str">
        <f>LEFT(BART_Rides[[#This Row],[Lines]],1)</f>
        <v>Y</v>
      </c>
      <c r="M9759" s="1" t="str">
        <f>IF(BART_Rides[[#This Row],[FirstLetter]]="Y","Yes","No")</f>
        <v>Yes</v>
      </c>
      <c r="N9759" s="1" t="str">
        <f>IF(OR(BART_Rides[[#This Row],[Station Code]]="EM", BART_Rides[[#This Row],[Station Code]]="MT", BART_Rides[[#This Row],[Station Code]]="PL", BART_Rides[[#This Row],[Station Code]]="CC"), "Yes", "No")</f>
        <v>Yes</v>
      </c>
    </row>
    <row r="9760" spans="6:14">
      <c r="F9760" s="3">
        <v>44465</v>
      </c>
      <c r="G9760" s="1" t="s">
        <v>51</v>
      </c>
      <c r="H9760" s="1" t="s">
        <v>106</v>
      </c>
      <c r="I9760" s="1">
        <v>2057</v>
      </c>
      <c r="J9760" s="1">
        <f>MONTH(BART_Rides[[#This Row],[Date]])</f>
        <v>9</v>
      </c>
      <c r="K9760" s="1">
        <f>WEEKDAY(BART_Rides[[#This Row],[Date]],2)</f>
        <v>7</v>
      </c>
      <c r="L9760" s="1" t="str">
        <f>LEFT(BART_Rides[[#This Row],[Lines]],1)</f>
        <v>Y</v>
      </c>
      <c r="M9760" s="1" t="str">
        <f>IF(BART_Rides[[#This Row],[FirstLetter]]="Y","Yes","No")</f>
        <v>Yes</v>
      </c>
      <c r="N9760" s="1" t="str">
        <f>IF(OR(BART_Rides[[#This Row],[Station Code]]="EM", BART_Rides[[#This Row],[Station Code]]="MT", BART_Rides[[#This Row],[Station Code]]="PL", BART_Rides[[#This Row],[Station Code]]="CC"), "Yes", "No")</f>
        <v>Yes</v>
      </c>
    </row>
    <row r="9761" spans="6:14">
      <c r="F9761" s="3">
        <v>44466</v>
      </c>
      <c r="G9761" s="1" t="s">
        <v>51</v>
      </c>
      <c r="H9761" s="1" t="s">
        <v>106</v>
      </c>
      <c r="I9761" s="1">
        <v>7207</v>
      </c>
      <c r="J9761" s="1">
        <f>MONTH(BART_Rides[[#This Row],[Date]])</f>
        <v>9</v>
      </c>
      <c r="K9761" s="1">
        <f>WEEKDAY(BART_Rides[[#This Row],[Date]],2)</f>
        <v>1</v>
      </c>
      <c r="L9761" s="1" t="str">
        <f>LEFT(BART_Rides[[#This Row],[Lines]],1)</f>
        <v>Y</v>
      </c>
      <c r="M9761" s="1" t="str">
        <f>IF(BART_Rides[[#This Row],[FirstLetter]]="Y","Yes","No")</f>
        <v>Yes</v>
      </c>
      <c r="N9761" s="1" t="str">
        <f>IF(OR(BART_Rides[[#This Row],[Station Code]]="EM", BART_Rides[[#This Row],[Station Code]]="MT", BART_Rides[[#This Row],[Station Code]]="PL", BART_Rides[[#This Row],[Station Code]]="CC"), "Yes", "No")</f>
        <v>Yes</v>
      </c>
    </row>
    <row r="9762" spans="6:14">
      <c r="F9762" s="3">
        <v>44467</v>
      </c>
      <c r="G9762" s="1" t="s">
        <v>51</v>
      </c>
      <c r="H9762" s="1" t="s">
        <v>106</v>
      </c>
      <c r="I9762" s="1">
        <v>8351</v>
      </c>
      <c r="J9762" s="1">
        <f>MONTH(BART_Rides[[#This Row],[Date]])</f>
        <v>9</v>
      </c>
      <c r="K9762" s="1">
        <f>WEEKDAY(BART_Rides[[#This Row],[Date]],2)</f>
        <v>2</v>
      </c>
      <c r="L9762" s="1" t="str">
        <f>LEFT(BART_Rides[[#This Row],[Lines]],1)</f>
        <v>Y</v>
      </c>
      <c r="M9762" s="1" t="str">
        <f>IF(BART_Rides[[#This Row],[FirstLetter]]="Y","Yes","No")</f>
        <v>Yes</v>
      </c>
      <c r="N9762" s="1" t="str">
        <f>IF(OR(BART_Rides[[#This Row],[Station Code]]="EM", BART_Rides[[#This Row],[Station Code]]="MT", BART_Rides[[#This Row],[Station Code]]="PL", BART_Rides[[#This Row],[Station Code]]="CC"), "Yes", "No")</f>
        <v>Yes</v>
      </c>
    </row>
    <row r="9763" spans="6:14">
      <c r="F9763" s="3">
        <v>44468</v>
      </c>
      <c r="G9763" s="1" t="s">
        <v>51</v>
      </c>
      <c r="H9763" s="1" t="s">
        <v>106</v>
      </c>
      <c r="I9763" s="1">
        <v>8441</v>
      </c>
      <c r="J9763" s="1">
        <f>MONTH(BART_Rides[[#This Row],[Date]])</f>
        <v>9</v>
      </c>
      <c r="K9763" s="1">
        <f>WEEKDAY(BART_Rides[[#This Row],[Date]],2)</f>
        <v>3</v>
      </c>
      <c r="L9763" s="1" t="str">
        <f>LEFT(BART_Rides[[#This Row],[Lines]],1)</f>
        <v>Y</v>
      </c>
      <c r="M9763" s="1" t="str">
        <f>IF(BART_Rides[[#This Row],[FirstLetter]]="Y","Yes","No")</f>
        <v>Yes</v>
      </c>
      <c r="N9763" s="1" t="str">
        <f>IF(OR(BART_Rides[[#This Row],[Station Code]]="EM", BART_Rides[[#This Row],[Station Code]]="MT", BART_Rides[[#This Row],[Station Code]]="PL", BART_Rides[[#This Row],[Station Code]]="CC"), "Yes", "No")</f>
        <v>Yes</v>
      </c>
    </row>
    <row r="9764" spans="6:14">
      <c r="F9764" s="3">
        <v>44469</v>
      </c>
      <c r="G9764" s="1" t="s">
        <v>51</v>
      </c>
      <c r="H9764" s="1" t="s">
        <v>106</v>
      </c>
      <c r="I9764" s="1">
        <v>8886</v>
      </c>
      <c r="J9764" s="1">
        <f>MONTH(BART_Rides[[#This Row],[Date]])</f>
        <v>9</v>
      </c>
      <c r="K9764" s="1">
        <f>WEEKDAY(BART_Rides[[#This Row],[Date]],2)</f>
        <v>4</v>
      </c>
      <c r="L9764" s="1" t="str">
        <f>LEFT(BART_Rides[[#This Row],[Lines]],1)</f>
        <v>Y</v>
      </c>
      <c r="M9764" s="1" t="str">
        <f>IF(BART_Rides[[#This Row],[FirstLetter]]="Y","Yes","No")</f>
        <v>Yes</v>
      </c>
      <c r="N9764" s="1" t="str">
        <f>IF(OR(BART_Rides[[#This Row],[Station Code]]="EM", BART_Rides[[#This Row],[Station Code]]="MT", BART_Rides[[#This Row],[Station Code]]="PL", BART_Rides[[#This Row],[Station Code]]="CC"), "Yes", "No")</f>
        <v>Yes</v>
      </c>
    </row>
    <row r="9765" spans="6:14">
      <c r="F9765" s="3">
        <v>44470</v>
      </c>
      <c r="G9765" s="1" t="s">
        <v>51</v>
      </c>
      <c r="H9765" s="1" t="s">
        <v>106</v>
      </c>
      <c r="I9765" s="1">
        <v>8225</v>
      </c>
      <c r="J9765" s="1">
        <f>MONTH(BART_Rides[[#This Row],[Date]])</f>
        <v>10</v>
      </c>
      <c r="K9765" s="1">
        <f>WEEKDAY(BART_Rides[[#This Row],[Date]],2)</f>
        <v>5</v>
      </c>
      <c r="L9765" s="1" t="str">
        <f>LEFT(BART_Rides[[#This Row],[Lines]],1)</f>
        <v>Y</v>
      </c>
      <c r="M9765" s="1" t="str">
        <f>IF(BART_Rides[[#This Row],[FirstLetter]]="Y","Yes","No")</f>
        <v>Yes</v>
      </c>
      <c r="N9765" s="1" t="str">
        <f>IF(OR(BART_Rides[[#This Row],[Station Code]]="EM", BART_Rides[[#This Row],[Station Code]]="MT", BART_Rides[[#This Row],[Station Code]]="PL", BART_Rides[[#This Row],[Station Code]]="CC"), "Yes", "No")</f>
        <v>Yes</v>
      </c>
    </row>
    <row r="9766" spans="6:14">
      <c r="F9766" s="3">
        <v>44471</v>
      </c>
      <c r="G9766" s="1" t="s">
        <v>51</v>
      </c>
      <c r="H9766" s="1" t="s">
        <v>106</v>
      </c>
      <c r="I9766" s="1">
        <v>4266</v>
      </c>
      <c r="J9766" s="1">
        <f>MONTH(BART_Rides[[#This Row],[Date]])</f>
        <v>10</v>
      </c>
      <c r="K9766" s="1">
        <f>WEEKDAY(BART_Rides[[#This Row],[Date]],2)</f>
        <v>6</v>
      </c>
      <c r="L9766" s="1" t="str">
        <f>LEFT(BART_Rides[[#This Row],[Lines]],1)</f>
        <v>Y</v>
      </c>
      <c r="M9766" s="1" t="str">
        <f>IF(BART_Rides[[#This Row],[FirstLetter]]="Y","Yes","No")</f>
        <v>Yes</v>
      </c>
      <c r="N9766" s="1" t="str">
        <f>IF(OR(BART_Rides[[#This Row],[Station Code]]="EM", BART_Rides[[#This Row],[Station Code]]="MT", BART_Rides[[#This Row],[Station Code]]="PL", BART_Rides[[#This Row],[Station Code]]="CC"), "Yes", "No")</f>
        <v>Yes</v>
      </c>
    </row>
    <row r="9767" spans="6:14">
      <c r="F9767" s="3">
        <v>44472</v>
      </c>
      <c r="G9767" s="1" t="s">
        <v>51</v>
      </c>
      <c r="H9767" s="1" t="s">
        <v>106</v>
      </c>
      <c r="I9767" s="1">
        <v>2430</v>
      </c>
      <c r="J9767" s="1">
        <f>MONTH(BART_Rides[[#This Row],[Date]])</f>
        <v>10</v>
      </c>
      <c r="K9767" s="1">
        <f>WEEKDAY(BART_Rides[[#This Row],[Date]],2)</f>
        <v>7</v>
      </c>
      <c r="L9767" s="1" t="str">
        <f>LEFT(BART_Rides[[#This Row],[Lines]],1)</f>
        <v>Y</v>
      </c>
      <c r="M9767" s="1" t="str">
        <f>IF(BART_Rides[[#This Row],[FirstLetter]]="Y","Yes","No")</f>
        <v>Yes</v>
      </c>
      <c r="N9767" s="1" t="str">
        <f>IF(OR(BART_Rides[[#This Row],[Station Code]]="EM", BART_Rides[[#This Row],[Station Code]]="MT", BART_Rides[[#This Row],[Station Code]]="PL", BART_Rides[[#This Row],[Station Code]]="CC"), "Yes", "No")</f>
        <v>Yes</v>
      </c>
    </row>
    <row r="9768" spans="6:14">
      <c r="F9768" s="3">
        <v>44473</v>
      </c>
      <c r="G9768" s="1" t="s">
        <v>51</v>
      </c>
      <c r="H9768" s="1" t="s">
        <v>106</v>
      </c>
      <c r="I9768" s="1">
        <v>7312</v>
      </c>
      <c r="J9768" s="1">
        <f>MONTH(BART_Rides[[#This Row],[Date]])</f>
        <v>10</v>
      </c>
      <c r="K9768" s="1">
        <f>WEEKDAY(BART_Rides[[#This Row],[Date]],2)</f>
        <v>1</v>
      </c>
      <c r="L9768" s="1" t="str">
        <f>LEFT(BART_Rides[[#This Row],[Lines]],1)</f>
        <v>Y</v>
      </c>
      <c r="M9768" s="1" t="str">
        <f>IF(BART_Rides[[#This Row],[FirstLetter]]="Y","Yes","No")</f>
        <v>Yes</v>
      </c>
      <c r="N9768" s="1" t="str">
        <f>IF(OR(BART_Rides[[#This Row],[Station Code]]="EM", BART_Rides[[#This Row],[Station Code]]="MT", BART_Rides[[#This Row],[Station Code]]="PL", BART_Rides[[#This Row],[Station Code]]="CC"), "Yes", "No")</f>
        <v>Yes</v>
      </c>
    </row>
    <row r="9769" spans="6:14">
      <c r="F9769" s="3">
        <v>44474</v>
      </c>
      <c r="G9769" s="1" t="s">
        <v>51</v>
      </c>
      <c r="H9769" s="1" t="s">
        <v>106</v>
      </c>
      <c r="I9769" s="1">
        <v>8084</v>
      </c>
      <c r="J9769" s="1">
        <f>MONTH(BART_Rides[[#This Row],[Date]])</f>
        <v>10</v>
      </c>
      <c r="K9769" s="1">
        <f>WEEKDAY(BART_Rides[[#This Row],[Date]],2)</f>
        <v>2</v>
      </c>
      <c r="L9769" s="1" t="str">
        <f>LEFT(BART_Rides[[#This Row],[Lines]],1)</f>
        <v>Y</v>
      </c>
      <c r="M9769" s="1" t="str">
        <f>IF(BART_Rides[[#This Row],[FirstLetter]]="Y","Yes","No")</f>
        <v>Yes</v>
      </c>
      <c r="N9769" s="1" t="str">
        <f>IF(OR(BART_Rides[[#This Row],[Station Code]]="EM", BART_Rides[[#This Row],[Station Code]]="MT", BART_Rides[[#This Row],[Station Code]]="PL", BART_Rides[[#This Row],[Station Code]]="CC"), "Yes", "No")</f>
        <v>Yes</v>
      </c>
    </row>
    <row r="9770" spans="6:14">
      <c r="F9770" s="3">
        <v>44475</v>
      </c>
      <c r="G9770" s="1" t="s">
        <v>51</v>
      </c>
      <c r="H9770" s="1" t="s">
        <v>106</v>
      </c>
      <c r="I9770" s="1">
        <v>8267</v>
      </c>
      <c r="J9770" s="1">
        <f>MONTH(BART_Rides[[#This Row],[Date]])</f>
        <v>10</v>
      </c>
      <c r="K9770" s="1">
        <f>WEEKDAY(BART_Rides[[#This Row],[Date]],2)</f>
        <v>3</v>
      </c>
      <c r="L9770" s="1" t="str">
        <f>LEFT(BART_Rides[[#This Row],[Lines]],1)</f>
        <v>Y</v>
      </c>
      <c r="M9770" s="1" t="str">
        <f>IF(BART_Rides[[#This Row],[FirstLetter]]="Y","Yes","No")</f>
        <v>Yes</v>
      </c>
      <c r="N9770" s="1" t="str">
        <f>IF(OR(BART_Rides[[#This Row],[Station Code]]="EM", BART_Rides[[#This Row],[Station Code]]="MT", BART_Rides[[#This Row],[Station Code]]="PL", BART_Rides[[#This Row],[Station Code]]="CC"), "Yes", "No")</f>
        <v>Yes</v>
      </c>
    </row>
    <row r="9771" spans="6:14">
      <c r="F9771" s="3">
        <v>44476</v>
      </c>
      <c r="G9771" s="1" t="s">
        <v>51</v>
      </c>
      <c r="H9771" s="1" t="s">
        <v>106</v>
      </c>
      <c r="I9771" s="1">
        <v>8577</v>
      </c>
      <c r="J9771" s="1">
        <f>MONTH(BART_Rides[[#This Row],[Date]])</f>
        <v>10</v>
      </c>
      <c r="K9771" s="1">
        <f>WEEKDAY(BART_Rides[[#This Row],[Date]],2)</f>
        <v>4</v>
      </c>
      <c r="L9771" s="1" t="str">
        <f>LEFT(BART_Rides[[#This Row],[Lines]],1)</f>
        <v>Y</v>
      </c>
      <c r="M9771" s="1" t="str">
        <f>IF(BART_Rides[[#This Row],[FirstLetter]]="Y","Yes","No")</f>
        <v>Yes</v>
      </c>
      <c r="N9771" s="1" t="str">
        <f>IF(OR(BART_Rides[[#This Row],[Station Code]]="EM", BART_Rides[[#This Row],[Station Code]]="MT", BART_Rides[[#This Row],[Station Code]]="PL", BART_Rides[[#This Row],[Station Code]]="CC"), "Yes", "No")</f>
        <v>Yes</v>
      </c>
    </row>
    <row r="9772" spans="6:14">
      <c r="F9772" s="3">
        <v>44477</v>
      </c>
      <c r="G9772" s="1" t="s">
        <v>51</v>
      </c>
      <c r="H9772" s="1" t="s">
        <v>106</v>
      </c>
      <c r="I9772" s="1">
        <v>8908</v>
      </c>
      <c r="J9772" s="1">
        <f>MONTH(BART_Rides[[#This Row],[Date]])</f>
        <v>10</v>
      </c>
      <c r="K9772" s="1">
        <f>WEEKDAY(BART_Rides[[#This Row],[Date]],2)</f>
        <v>5</v>
      </c>
      <c r="L9772" s="1" t="str">
        <f>LEFT(BART_Rides[[#This Row],[Lines]],1)</f>
        <v>Y</v>
      </c>
      <c r="M9772" s="1" t="str">
        <f>IF(BART_Rides[[#This Row],[FirstLetter]]="Y","Yes","No")</f>
        <v>Yes</v>
      </c>
      <c r="N9772" s="1" t="str">
        <f>IF(OR(BART_Rides[[#This Row],[Station Code]]="EM", BART_Rides[[#This Row],[Station Code]]="MT", BART_Rides[[#This Row],[Station Code]]="PL", BART_Rides[[#This Row],[Station Code]]="CC"), "Yes", "No")</f>
        <v>Yes</v>
      </c>
    </row>
    <row r="9773" spans="6:14">
      <c r="F9773" s="3">
        <v>44478</v>
      </c>
      <c r="G9773" s="1" t="s">
        <v>51</v>
      </c>
      <c r="H9773" s="1" t="s">
        <v>106</v>
      </c>
      <c r="I9773" s="1">
        <v>5174</v>
      </c>
      <c r="J9773" s="1">
        <f>MONTH(BART_Rides[[#This Row],[Date]])</f>
        <v>10</v>
      </c>
      <c r="K9773" s="1">
        <f>WEEKDAY(BART_Rides[[#This Row],[Date]],2)</f>
        <v>6</v>
      </c>
      <c r="L9773" s="1" t="str">
        <f>LEFT(BART_Rides[[#This Row],[Lines]],1)</f>
        <v>Y</v>
      </c>
      <c r="M9773" s="1" t="str">
        <f>IF(BART_Rides[[#This Row],[FirstLetter]]="Y","Yes","No")</f>
        <v>Yes</v>
      </c>
      <c r="N9773" s="1" t="str">
        <f>IF(OR(BART_Rides[[#This Row],[Station Code]]="EM", BART_Rides[[#This Row],[Station Code]]="MT", BART_Rides[[#This Row],[Station Code]]="PL", BART_Rides[[#This Row],[Station Code]]="CC"), "Yes", "No")</f>
        <v>Yes</v>
      </c>
    </row>
    <row r="9774" spans="6:14">
      <c r="F9774" s="3">
        <v>44479</v>
      </c>
      <c r="G9774" s="1" t="s">
        <v>51</v>
      </c>
      <c r="H9774" s="1" t="s">
        <v>106</v>
      </c>
      <c r="I9774" s="1">
        <v>2707</v>
      </c>
      <c r="J9774" s="1">
        <f>MONTH(BART_Rides[[#This Row],[Date]])</f>
        <v>10</v>
      </c>
      <c r="K9774" s="1">
        <f>WEEKDAY(BART_Rides[[#This Row],[Date]],2)</f>
        <v>7</v>
      </c>
      <c r="L9774" s="1" t="str">
        <f>LEFT(BART_Rides[[#This Row],[Lines]],1)</f>
        <v>Y</v>
      </c>
      <c r="M9774" s="1" t="str">
        <f>IF(BART_Rides[[#This Row],[FirstLetter]]="Y","Yes","No")</f>
        <v>Yes</v>
      </c>
      <c r="N9774" s="1" t="str">
        <f>IF(OR(BART_Rides[[#This Row],[Station Code]]="EM", BART_Rides[[#This Row],[Station Code]]="MT", BART_Rides[[#This Row],[Station Code]]="PL", BART_Rides[[#This Row],[Station Code]]="CC"), "Yes", "No")</f>
        <v>Yes</v>
      </c>
    </row>
    <row r="9775" spans="6:14">
      <c r="F9775" s="3">
        <v>44480</v>
      </c>
      <c r="G9775" s="1" t="s">
        <v>51</v>
      </c>
      <c r="H9775" s="1" t="s">
        <v>106</v>
      </c>
      <c r="I9775" s="1">
        <v>6177</v>
      </c>
      <c r="J9775" s="1">
        <f>MONTH(BART_Rides[[#This Row],[Date]])</f>
        <v>10</v>
      </c>
      <c r="K9775" s="1">
        <f>WEEKDAY(BART_Rides[[#This Row],[Date]],2)</f>
        <v>1</v>
      </c>
      <c r="L9775" s="1" t="str">
        <f>LEFT(BART_Rides[[#This Row],[Lines]],1)</f>
        <v>Y</v>
      </c>
      <c r="M9775" s="1" t="str">
        <f>IF(BART_Rides[[#This Row],[FirstLetter]]="Y","Yes","No")</f>
        <v>Yes</v>
      </c>
      <c r="N9775" s="1" t="str">
        <f>IF(OR(BART_Rides[[#This Row],[Station Code]]="EM", BART_Rides[[#This Row],[Station Code]]="MT", BART_Rides[[#This Row],[Station Code]]="PL", BART_Rides[[#This Row],[Station Code]]="CC"), "Yes", "No")</f>
        <v>Yes</v>
      </c>
    </row>
    <row r="9776" spans="6:14">
      <c r="F9776" s="3">
        <v>44481</v>
      </c>
      <c r="G9776" s="1" t="s">
        <v>51</v>
      </c>
      <c r="H9776" s="1" t="s">
        <v>106</v>
      </c>
      <c r="I9776" s="1">
        <v>8251</v>
      </c>
      <c r="J9776" s="1">
        <f>MONTH(BART_Rides[[#This Row],[Date]])</f>
        <v>10</v>
      </c>
      <c r="K9776" s="1">
        <f>WEEKDAY(BART_Rides[[#This Row],[Date]],2)</f>
        <v>2</v>
      </c>
      <c r="L9776" s="1" t="str">
        <f>LEFT(BART_Rides[[#This Row],[Lines]],1)</f>
        <v>Y</v>
      </c>
      <c r="M9776" s="1" t="str">
        <f>IF(BART_Rides[[#This Row],[FirstLetter]]="Y","Yes","No")</f>
        <v>Yes</v>
      </c>
      <c r="N9776" s="1" t="str">
        <f>IF(OR(BART_Rides[[#This Row],[Station Code]]="EM", BART_Rides[[#This Row],[Station Code]]="MT", BART_Rides[[#This Row],[Station Code]]="PL", BART_Rides[[#This Row],[Station Code]]="CC"), "Yes", "No")</f>
        <v>Yes</v>
      </c>
    </row>
    <row r="9777" spans="6:14">
      <c r="F9777" s="3">
        <v>44482</v>
      </c>
      <c r="G9777" s="1" t="s">
        <v>51</v>
      </c>
      <c r="H9777" s="1" t="s">
        <v>106</v>
      </c>
      <c r="I9777" s="1">
        <v>8281</v>
      </c>
      <c r="J9777" s="1">
        <f>MONTH(BART_Rides[[#This Row],[Date]])</f>
        <v>10</v>
      </c>
      <c r="K9777" s="1">
        <f>WEEKDAY(BART_Rides[[#This Row],[Date]],2)</f>
        <v>3</v>
      </c>
      <c r="L9777" s="1" t="str">
        <f>LEFT(BART_Rides[[#This Row],[Lines]],1)</f>
        <v>Y</v>
      </c>
      <c r="M9777" s="1" t="str">
        <f>IF(BART_Rides[[#This Row],[FirstLetter]]="Y","Yes","No")</f>
        <v>Yes</v>
      </c>
      <c r="N9777" s="1" t="str">
        <f>IF(OR(BART_Rides[[#This Row],[Station Code]]="EM", BART_Rides[[#This Row],[Station Code]]="MT", BART_Rides[[#This Row],[Station Code]]="PL", BART_Rides[[#This Row],[Station Code]]="CC"), "Yes", "No")</f>
        <v>Yes</v>
      </c>
    </row>
    <row r="9778" spans="6:14">
      <c r="F9778" s="3">
        <v>44483</v>
      </c>
      <c r="G9778" s="1" t="s">
        <v>51</v>
      </c>
      <c r="H9778" s="1" t="s">
        <v>106</v>
      </c>
      <c r="I9778" s="1">
        <v>9306</v>
      </c>
      <c r="J9778" s="1">
        <f>MONTH(BART_Rides[[#This Row],[Date]])</f>
        <v>10</v>
      </c>
      <c r="K9778" s="1">
        <f>WEEKDAY(BART_Rides[[#This Row],[Date]],2)</f>
        <v>4</v>
      </c>
      <c r="L9778" s="1" t="str">
        <f>LEFT(BART_Rides[[#This Row],[Lines]],1)</f>
        <v>Y</v>
      </c>
      <c r="M9778" s="1" t="str">
        <f>IF(BART_Rides[[#This Row],[FirstLetter]]="Y","Yes","No")</f>
        <v>Yes</v>
      </c>
      <c r="N9778" s="1" t="str">
        <f>IF(OR(BART_Rides[[#This Row],[Station Code]]="EM", BART_Rides[[#This Row],[Station Code]]="MT", BART_Rides[[#This Row],[Station Code]]="PL", BART_Rides[[#This Row],[Station Code]]="CC"), "Yes", "No")</f>
        <v>Yes</v>
      </c>
    </row>
    <row r="9779" spans="6:14">
      <c r="F9779" s="3">
        <v>44484</v>
      </c>
      <c r="G9779" s="1" t="s">
        <v>51</v>
      </c>
      <c r="H9779" s="1" t="s">
        <v>106</v>
      </c>
      <c r="I9779" s="1">
        <v>7898</v>
      </c>
      <c r="J9779" s="1">
        <f>MONTH(BART_Rides[[#This Row],[Date]])</f>
        <v>10</v>
      </c>
      <c r="K9779" s="1">
        <f>WEEKDAY(BART_Rides[[#This Row],[Date]],2)</f>
        <v>5</v>
      </c>
      <c r="L9779" s="1" t="str">
        <f>LEFT(BART_Rides[[#This Row],[Lines]],1)</f>
        <v>Y</v>
      </c>
      <c r="M9779" s="1" t="str">
        <f>IF(BART_Rides[[#This Row],[FirstLetter]]="Y","Yes","No")</f>
        <v>Yes</v>
      </c>
      <c r="N9779" s="1" t="str">
        <f>IF(OR(BART_Rides[[#This Row],[Station Code]]="EM", BART_Rides[[#This Row],[Station Code]]="MT", BART_Rides[[#This Row],[Station Code]]="PL", BART_Rides[[#This Row],[Station Code]]="CC"), "Yes", "No")</f>
        <v>Yes</v>
      </c>
    </row>
    <row r="9780" spans="6:14">
      <c r="F9780" s="3">
        <v>44485</v>
      </c>
      <c r="G9780" s="1" t="s">
        <v>51</v>
      </c>
      <c r="H9780" s="1" t="s">
        <v>106</v>
      </c>
      <c r="I9780" s="1">
        <v>3832</v>
      </c>
      <c r="J9780" s="1">
        <f>MONTH(BART_Rides[[#This Row],[Date]])</f>
        <v>10</v>
      </c>
      <c r="K9780" s="1">
        <f>WEEKDAY(BART_Rides[[#This Row],[Date]],2)</f>
        <v>6</v>
      </c>
      <c r="L9780" s="1" t="str">
        <f>LEFT(BART_Rides[[#This Row],[Lines]],1)</f>
        <v>Y</v>
      </c>
      <c r="M9780" s="1" t="str">
        <f>IF(BART_Rides[[#This Row],[FirstLetter]]="Y","Yes","No")</f>
        <v>Yes</v>
      </c>
      <c r="N9780" s="1" t="str">
        <f>IF(OR(BART_Rides[[#This Row],[Station Code]]="EM", BART_Rides[[#This Row],[Station Code]]="MT", BART_Rides[[#This Row],[Station Code]]="PL", BART_Rides[[#This Row],[Station Code]]="CC"), "Yes", "No")</f>
        <v>Yes</v>
      </c>
    </row>
    <row r="9781" spans="6:14">
      <c r="F9781" s="3">
        <v>44486</v>
      </c>
      <c r="G9781" s="1" t="s">
        <v>51</v>
      </c>
      <c r="H9781" s="1" t="s">
        <v>106</v>
      </c>
      <c r="I9781" s="1">
        <v>1900</v>
      </c>
      <c r="J9781" s="1">
        <f>MONTH(BART_Rides[[#This Row],[Date]])</f>
        <v>10</v>
      </c>
      <c r="K9781" s="1">
        <f>WEEKDAY(BART_Rides[[#This Row],[Date]],2)</f>
        <v>7</v>
      </c>
      <c r="L9781" s="1" t="str">
        <f>LEFT(BART_Rides[[#This Row],[Lines]],1)</f>
        <v>Y</v>
      </c>
      <c r="M9781" s="1" t="str">
        <f>IF(BART_Rides[[#This Row],[FirstLetter]]="Y","Yes","No")</f>
        <v>Yes</v>
      </c>
      <c r="N9781" s="1" t="str">
        <f>IF(OR(BART_Rides[[#This Row],[Station Code]]="EM", BART_Rides[[#This Row],[Station Code]]="MT", BART_Rides[[#This Row],[Station Code]]="PL", BART_Rides[[#This Row],[Station Code]]="CC"), "Yes", "No")</f>
        <v>Yes</v>
      </c>
    </row>
    <row r="9782" spans="6:14">
      <c r="F9782" s="3">
        <v>44487</v>
      </c>
      <c r="G9782" s="1" t="s">
        <v>51</v>
      </c>
      <c r="H9782" s="1" t="s">
        <v>106</v>
      </c>
      <c r="I9782" s="1">
        <v>7639</v>
      </c>
      <c r="J9782" s="1">
        <f>MONTH(BART_Rides[[#This Row],[Date]])</f>
        <v>10</v>
      </c>
      <c r="K9782" s="1">
        <f>WEEKDAY(BART_Rides[[#This Row],[Date]],2)</f>
        <v>1</v>
      </c>
      <c r="L9782" s="1" t="str">
        <f>LEFT(BART_Rides[[#This Row],[Lines]],1)</f>
        <v>Y</v>
      </c>
      <c r="M9782" s="1" t="str">
        <f>IF(BART_Rides[[#This Row],[FirstLetter]]="Y","Yes","No")</f>
        <v>Yes</v>
      </c>
      <c r="N9782" s="1" t="str">
        <f>IF(OR(BART_Rides[[#This Row],[Station Code]]="EM", BART_Rides[[#This Row],[Station Code]]="MT", BART_Rides[[#This Row],[Station Code]]="PL", BART_Rides[[#This Row],[Station Code]]="CC"), "Yes", "No")</f>
        <v>Yes</v>
      </c>
    </row>
    <row r="9783" spans="6:14">
      <c r="F9783" s="3">
        <v>44488</v>
      </c>
      <c r="G9783" s="1" t="s">
        <v>51</v>
      </c>
      <c r="H9783" s="1" t="s">
        <v>106</v>
      </c>
      <c r="I9783" s="1">
        <v>8588</v>
      </c>
      <c r="J9783" s="1">
        <f>MONTH(BART_Rides[[#This Row],[Date]])</f>
        <v>10</v>
      </c>
      <c r="K9783" s="1">
        <f>WEEKDAY(BART_Rides[[#This Row],[Date]],2)</f>
        <v>2</v>
      </c>
      <c r="L9783" s="1" t="str">
        <f>LEFT(BART_Rides[[#This Row],[Lines]],1)</f>
        <v>Y</v>
      </c>
      <c r="M9783" s="1" t="str">
        <f>IF(BART_Rides[[#This Row],[FirstLetter]]="Y","Yes","No")</f>
        <v>Yes</v>
      </c>
      <c r="N9783" s="1" t="str">
        <f>IF(OR(BART_Rides[[#This Row],[Station Code]]="EM", BART_Rides[[#This Row],[Station Code]]="MT", BART_Rides[[#This Row],[Station Code]]="PL", BART_Rides[[#This Row],[Station Code]]="CC"), "Yes", "No")</f>
        <v>Yes</v>
      </c>
    </row>
    <row r="9784" spans="6:14">
      <c r="F9784" s="3">
        <v>44489</v>
      </c>
      <c r="G9784" s="1" t="s">
        <v>51</v>
      </c>
      <c r="H9784" s="1" t="s">
        <v>106</v>
      </c>
      <c r="I9784" s="1">
        <v>8391</v>
      </c>
      <c r="J9784" s="1">
        <f>MONTH(BART_Rides[[#This Row],[Date]])</f>
        <v>10</v>
      </c>
      <c r="K9784" s="1">
        <f>WEEKDAY(BART_Rides[[#This Row],[Date]],2)</f>
        <v>3</v>
      </c>
      <c r="L9784" s="1" t="str">
        <f>LEFT(BART_Rides[[#This Row],[Lines]],1)</f>
        <v>Y</v>
      </c>
      <c r="M9784" s="1" t="str">
        <f>IF(BART_Rides[[#This Row],[FirstLetter]]="Y","Yes","No")</f>
        <v>Yes</v>
      </c>
      <c r="N9784" s="1" t="str">
        <f>IF(OR(BART_Rides[[#This Row],[Station Code]]="EM", BART_Rides[[#This Row],[Station Code]]="MT", BART_Rides[[#This Row],[Station Code]]="PL", BART_Rides[[#This Row],[Station Code]]="CC"), "Yes", "No")</f>
        <v>Yes</v>
      </c>
    </row>
    <row r="9785" spans="6:14">
      <c r="F9785" s="3">
        <v>44490</v>
      </c>
      <c r="G9785" s="1" t="s">
        <v>51</v>
      </c>
      <c r="H9785" s="1" t="s">
        <v>106</v>
      </c>
      <c r="I9785" s="1">
        <v>8725</v>
      </c>
      <c r="J9785" s="1">
        <f>MONTH(BART_Rides[[#This Row],[Date]])</f>
        <v>10</v>
      </c>
      <c r="K9785" s="1">
        <f>WEEKDAY(BART_Rides[[#This Row],[Date]],2)</f>
        <v>4</v>
      </c>
      <c r="L9785" s="1" t="str">
        <f>LEFT(BART_Rides[[#This Row],[Lines]],1)</f>
        <v>Y</v>
      </c>
      <c r="M9785" s="1" t="str">
        <f>IF(BART_Rides[[#This Row],[FirstLetter]]="Y","Yes","No")</f>
        <v>Yes</v>
      </c>
      <c r="N9785" s="1" t="str">
        <f>IF(OR(BART_Rides[[#This Row],[Station Code]]="EM", BART_Rides[[#This Row],[Station Code]]="MT", BART_Rides[[#This Row],[Station Code]]="PL", BART_Rides[[#This Row],[Station Code]]="CC"), "Yes", "No")</f>
        <v>Yes</v>
      </c>
    </row>
    <row r="9786" spans="6:14">
      <c r="F9786" s="3">
        <v>44491</v>
      </c>
      <c r="G9786" s="1" t="s">
        <v>51</v>
      </c>
      <c r="H9786" s="1" t="s">
        <v>106</v>
      </c>
      <c r="I9786" s="1">
        <v>7831</v>
      </c>
      <c r="J9786" s="1">
        <f>MONTH(BART_Rides[[#This Row],[Date]])</f>
        <v>10</v>
      </c>
      <c r="K9786" s="1">
        <f>WEEKDAY(BART_Rides[[#This Row],[Date]],2)</f>
        <v>5</v>
      </c>
      <c r="L9786" s="1" t="str">
        <f>LEFT(BART_Rides[[#This Row],[Lines]],1)</f>
        <v>Y</v>
      </c>
      <c r="M9786" s="1" t="str">
        <f>IF(BART_Rides[[#This Row],[FirstLetter]]="Y","Yes","No")</f>
        <v>Yes</v>
      </c>
      <c r="N9786" s="1" t="str">
        <f>IF(OR(BART_Rides[[#This Row],[Station Code]]="EM", BART_Rides[[#This Row],[Station Code]]="MT", BART_Rides[[#This Row],[Station Code]]="PL", BART_Rides[[#This Row],[Station Code]]="CC"), "Yes", "No")</f>
        <v>Yes</v>
      </c>
    </row>
    <row r="9787" spans="6:14">
      <c r="F9787" s="3">
        <v>44492</v>
      </c>
      <c r="G9787" s="1" t="s">
        <v>51</v>
      </c>
      <c r="H9787" s="1" t="s">
        <v>106</v>
      </c>
      <c r="I9787" s="1">
        <v>3440</v>
      </c>
      <c r="J9787" s="1">
        <f>MONTH(BART_Rides[[#This Row],[Date]])</f>
        <v>10</v>
      </c>
      <c r="K9787" s="1">
        <f>WEEKDAY(BART_Rides[[#This Row],[Date]],2)</f>
        <v>6</v>
      </c>
      <c r="L9787" s="1" t="str">
        <f>LEFT(BART_Rides[[#This Row],[Lines]],1)</f>
        <v>Y</v>
      </c>
      <c r="M9787" s="1" t="str">
        <f>IF(BART_Rides[[#This Row],[FirstLetter]]="Y","Yes","No")</f>
        <v>Yes</v>
      </c>
      <c r="N9787" s="1" t="str">
        <f>IF(OR(BART_Rides[[#This Row],[Station Code]]="EM", BART_Rides[[#This Row],[Station Code]]="MT", BART_Rides[[#This Row],[Station Code]]="PL", BART_Rides[[#This Row],[Station Code]]="CC"), "Yes", "No")</f>
        <v>Yes</v>
      </c>
    </row>
    <row r="9788" spans="6:14">
      <c r="F9788" s="3">
        <v>44493</v>
      </c>
      <c r="G9788" s="1" t="s">
        <v>51</v>
      </c>
      <c r="H9788" s="1" t="s">
        <v>106</v>
      </c>
      <c r="I9788" s="1">
        <v>1255</v>
      </c>
      <c r="J9788" s="1">
        <f>MONTH(BART_Rides[[#This Row],[Date]])</f>
        <v>10</v>
      </c>
      <c r="K9788" s="1">
        <f>WEEKDAY(BART_Rides[[#This Row],[Date]],2)</f>
        <v>7</v>
      </c>
      <c r="L9788" s="1" t="str">
        <f>LEFT(BART_Rides[[#This Row],[Lines]],1)</f>
        <v>Y</v>
      </c>
      <c r="M9788" s="1" t="str">
        <f>IF(BART_Rides[[#This Row],[FirstLetter]]="Y","Yes","No")</f>
        <v>Yes</v>
      </c>
      <c r="N9788" s="1" t="str">
        <f>IF(OR(BART_Rides[[#This Row],[Station Code]]="EM", BART_Rides[[#This Row],[Station Code]]="MT", BART_Rides[[#This Row],[Station Code]]="PL", BART_Rides[[#This Row],[Station Code]]="CC"), "Yes", "No")</f>
        <v>Yes</v>
      </c>
    </row>
    <row r="9789" spans="6:14">
      <c r="F9789" s="3">
        <v>44494</v>
      </c>
      <c r="G9789" s="1" t="s">
        <v>51</v>
      </c>
      <c r="H9789" s="1" t="s">
        <v>106</v>
      </c>
      <c r="I9789" s="1">
        <v>7193</v>
      </c>
      <c r="J9789" s="1">
        <f>MONTH(BART_Rides[[#This Row],[Date]])</f>
        <v>10</v>
      </c>
      <c r="K9789" s="1">
        <f>WEEKDAY(BART_Rides[[#This Row],[Date]],2)</f>
        <v>1</v>
      </c>
      <c r="L9789" s="1" t="str">
        <f>LEFT(BART_Rides[[#This Row],[Lines]],1)</f>
        <v>Y</v>
      </c>
      <c r="M9789" s="1" t="str">
        <f>IF(BART_Rides[[#This Row],[FirstLetter]]="Y","Yes","No")</f>
        <v>Yes</v>
      </c>
      <c r="N9789" s="1" t="str">
        <f>IF(OR(BART_Rides[[#This Row],[Station Code]]="EM", BART_Rides[[#This Row],[Station Code]]="MT", BART_Rides[[#This Row],[Station Code]]="PL", BART_Rides[[#This Row],[Station Code]]="CC"), "Yes", "No")</f>
        <v>Yes</v>
      </c>
    </row>
    <row r="9790" spans="6:14">
      <c r="F9790" s="3">
        <v>44495</v>
      </c>
      <c r="G9790" s="1" t="s">
        <v>51</v>
      </c>
      <c r="H9790" s="1" t="s">
        <v>106</v>
      </c>
      <c r="I9790" s="1">
        <v>8686</v>
      </c>
      <c r="J9790" s="1">
        <f>MONTH(BART_Rides[[#This Row],[Date]])</f>
        <v>10</v>
      </c>
      <c r="K9790" s="1">
        <f>WEEKDAY(BART_Rides[[#This Row],[Date]],2)</f>
        <v>2</v>
      </c>
      <c r="L9790" s="1" t="str">
        <f>LEFT(BART_Rides[[#This Row],[Lines]],1)</f>
        <v>Y</v>
      </c>
      <c r="M9790" s="1" t="str">
        <f>IF(BART_Rides[[#This Row],[FirstLetter]]="Y","Yes","No")</f>
        <v>Yes</v>
      </c>
      <c r="N9790" s="1" t="str">
        <f>IF(OR(BART_Rides[[#This Row],[Station Code]]="EM", BART_Rides[[#This Row],[Station Code]]="MT", BART_Rides[[#This Row],[Station Code]]="PL", BART_Rides[[#This Row],[Station Code]]="CC"), "Yes", "No")</f>
        <v>Yes</v>
      </c>
    </row>
    <row r="9791" spans="6:14">
      <c r="F9791" s="3">
        <v>44496</v>
      </c>
      <c r="G9791" s="1" t="s">
        <v>51</v>
      </c>
      <c r="H9791" s="1" t="s">
        <v>106</v>
      </c>
      <c r="I9791" s="1">
        <v>8899</v>
      </c>
      <c r="J9791" s="1">
        <f>MONTH(BART_Rides[[#This Row],[Date]])</f>
        <v>10</v>
      </c>
      <c r="K9791" s="1">
        <f>WEEKDAY(BART_Rides[[#This Row],[Date]],2)</f>
        <v>3</v>
      </c>
      <c r="L9791" s="1" t="str">
        <f>LEFT(BART_Rides[[#This Row],[Lines]],1)</f>
        <v>Y</v>
      </c>
      <c r="M9791" s="1" t="str">
        <f>IF(BART_Rides[[#This Row],[FirstLetter]]="Y","Yes","No")</f>
        <v>Yes</v>
      </c>
      <c r="N9791" s="1" t="str">
        <f>IF(OR(BART_Rides[[#This Row],[Station Code]]="EM", BART_Rides[[#This Row],[Station Code]]="MT", BART_Rides[[#This Row],[Station Code]]="PL", BART_Rides[[#This Row],[Station Code]]="CC"), "Yes", "No")</f>
        <v>Yes</v>
      </c>
    </row>
    <row r="9792" spans="6:14">
      <c r="F9792" s="3">
        <v>44497</v>
      </c>
      <c r="G9792" s="1" t="s">
        <v>51</v>
      </c>
      <c r="H9792" s="1" t="s">
        <v>106</v>
      </c>
      <c r="I9792" s="1">
        <v>9687</v>
      </c>
      <c r="J9792" s="1">
        <f>MONTH(BART_Rides[[#This Row],[Date]])</f>
        <v>10</v>
      </c>
      <c r="K9792" s="1">
        <f>WEEKDAY(BART_Rides[[#This Row],[Date]],2)</f>
        <v>4</v>
      </c>
      <c r="L9792" s="1" t="str">
        <f>LEFT(BART_Rides[[#This Row],[Lines]],1)</f>
        <v>Y</v>
      </c>
      <c r="M9792" s="1" t="str">
        <f>IF(BART_Rides[[#This Row],[FirstLetter]]="Y","Yes","No")</f>
        <v>Yes</v>
      </c>
      <c r="N9792" s="1" t="str">
        <f>IF(OR(BART_Rides[[#This Row],[Station Code]]="EM", BART_Rides[[#This Row],[Station Code]]="MT", BART_Rides[[#This Row],[Station Code]]="PL", BART_Rides[[#This Row],[Station Code]]="CC"), "Yes", "No")</f>
        <v>Yes</v>
      </c>
    </row>
    <row r="9793" spans="6:14">
      <c r="F9793" s="3">
        <v>44498</v>
      </c>
      <c r="G9793" s="1" t="s">
        <v>51</v>
      </c>
      <c r="H9793" s="1" t="s">
        <v>106</v>
      </c>
      <c r="I9793" s="1">
        <v>8669</v>
      </c>
      <c r="J9793" s="1">
        <f>MONTH(BART_Rides[[#This Row],[Date]])</f>
        <v>10</v>
      </c>
      <c r="K9793" s="1">
        <f>WEEKDAY(BART_Rides[[#This Row],[Date]],2)</f>
        <v>5</v>
      </c>
      <c r="L9793" s="1" t="str">
        <f>LEFT(BART_Rides[[#This Row],[Lines]],1)</f>
        <v>Y</v>
      </c>
      <c r="M9793" s="1" t="str">
        <f>IF(BART_Rides[[#This Row],[FirstLetter]]="Y","Yes","No")</f>
        <v>Yes</v>
      </c>
      <c r="N9793" s="1" t="str">
        <f>IF(OR(BART_Rides[[#This Row],[Station Code]]="EM", BART_Rides[[#This Row],[Station Code]]="MT", BART_Rides[[#This Row],[Station Code]]="PL", BART_Rides[[#This Row],[Station Code]]="CC"), "Yes", "No")</f>
        <v>Yes</v>
      </c>
    </row>
    <row r="9794" spans="6:14">
      <c r="F9794" s="3">
        <v>44499</v>
      </c>
      <c r="G9794" s="1" t="s">
        <v>51</v>
      </c>
      <c r="H9794" s="1" t="s">
        <v>106</v>
      </c>
      <c r="I9794" s="1">
        <v>3946</v>
      </c>
      <c r="J9794" s="1">
        <f>MONTH(BART_Rides[[#This Row],[Date]])</f>
        <v>10</v>
      </c>
      <c r="K9794" s="1">
        <f>WEEKDAY(BART_Rides[[#This Row],[Date]],2)</f>
        <v>6</v>
      </c>
      <c r="L9794" s="1" t="str">
        <f>LEFT(BART_Rides[[#This Row],[Lines]],1)</f>
        <v>Y</v>
      </c>
      <c r="M9794" s="1" t="str">
        <f>IF(BART_Rides[[#This Row],[FirstLetter]]="Y","Yes","No")</f>
        <v>Yes</v>
      </c>
      <c r="N9794" s="1" t="str">
        <f>IF(OR(BART_Rides[[#This Row],[Station Code]]="EM", BART_Rides[[#This Row],[Station Code]]="MT", BART_Rides[[#This Row],[Station Code]]="PL", BART_Rides[[#This Row],[Station Code]]="CC"), "Yes", "No")</f>
        <v>Yes</v>
      </c>
    </row>
    <row r="9795" spans="6:14">
      <c r="F9795" s="3">
        <v>44500</v>
      </c>
      <c r="G9795" s="1" t="s">
        <v>51</v>
      </c>
      <c r="H9795" s="1" t="s">
        <v>106</v>
      </c>
      <c r="I9795" s="1">
        <v>2109</v>
      </c>
      <c r="J9795" s="1">
        <f>MONTH(BART_Rides[[#This Row],[Date]])</f>
        <v>10</v>
      </c>
      <c r="K9795" s="1">
        <f>WEEKDAY(BART_Rides[[#This Row],[Date]],2)</f>
        <v>7</v>
      </c>
      <c r="L9795" s="1" t="str">
        <f>LEFT(BART_Rides[[#This Row],[Lines]],1)</f>
        <v>Y</v>
      </c>
      <c r="M9795" s="1" t="str">
        <f>IF(BART_Rides[[#This Row],[FirstLetter]]="Y","Yes","No")</f>
        <v>Yes</v>
      </c>
      <c r="N9795" s="1" t="str">
        <f>IF(OR(BART_Rides[[#This Row],[Station Code]]="EM", BART_Rides[[#This Row],[Station Code]]="MT", BART_Rides[[#This Row],[Station Code]]="PL", BART_Rides[[#This Row],[Station Code]]="CC"), "Yes", "No")</f>
        <v>Yes</v>
      </c>
    </row>
    <row r="9796" spans="6:14">
      <c r="F9796" s="3">
        <v>44501</v>
      </c>
      <c r="G9796" s="1" t="s">
        <v>51</v>
      </c>
      <c r="H9796" s="1" t="s">
        <v>106</v>
      </c>
      <c r="I9796" s="1">
        <v>7387</v>
      </c>
      <c r="J9796" s="1">
        <f>MONTH(BART_Rides[[#This Row],[Date]])</f>
        <v>11</v>
      </c>
      <c r="K9796" s="1">
        <f>WEEKDAY(BART_Rides[[#This Row],[Date]],2)</f>
        <v>1</v>
      </c>
      <c r="L9796" s="1" t="str">
        <f>LEFT(BART_Rides[[#This Row],[Lines]],1)</f>
        <v>Y</v>
      </c>
      <c r="M9796" s="1" t="str">
        <f>IF(BART_Rides[[#This Row],[FirstLetter]]="Y","Yes","No")</f>
        <v>Yes</v>
      </c>
      <c r="N9796" s="1" t="str">
        <f>IF(OR(BART_Rides[[#This Row],[Station Code]]="EM", BART_Rides[[#This Row],[Station Code]]="MT", BART_Rides[[#This Row],[Station Code]]="PL", BART_Rides[[#This Row],[Station Code]]="CC"), "Yes", "No")</f>
        <v>Yes</v>
      </c>
    </row>
    <row r="9797" spans="6:14">
      <c r="F9797" s="3">
        <v>44502</v>
      </c>
      <c r="G9797" s="1" t="s">
        <v>51</v>
      </c>
      <c r="H9797" s="1" t="s">
        <v>106</v>
      </c>
      <c r="I9797" s="1">
        <v>9033</v>
      </c>
      <c r="J9797" s="1">
        <f>MONTH(BART_Rides[[#This Row],[Date]])</f>
        <v>11</v>
      </c>
      <c r="K9797" s="1">
        <f>WEEKDAY(BART_Rides[[#This Row],[Date]],2)</f>
        <v>2</v>
      </c>
      <c r="L9797" s="1" t="str">
        <f>LEFT(BART_Rides[[#This Row],[Lines]],1)</f>
        <v>Y</v>
      </c>
      <c r="M9797" s="1" t="str">
        <f>IF(BART_Rides[[#This Row],[FirstLetter]]="Y","Yes","No")</f>
        <v>Yes</v>
      </c>
      <c r="N9797" s="1" t="str">
        <f>IF(OR(BART_Rides[[#This Row],[Station Code]]="EM", BART_Rides[[#This Row],[Station Code]]="MT", BART_Rides[[#This Row],[Station Code]]="PL", BART_Rides[[#This Row],[Station Code]]="CC"), "Yes", "No")</f>
        <v>Yes</v>
      </c>
    </row>
    <row r="9798" spans="6:14">
      <c r="F9798" s="3">
        <v>44503</v>
      </c>
      <c r="G9798" s="1" t="s">
        <v>51</v>
      </c>
      <c r="H9798" s="1" t="s">
        <v>106</v>
      </c>
      <c r="I9798" s="1">
        <v>9212</v>
      </c>
      <c r="J9798" s="1">
        <f>MONTH(BART_Rides[[#This Row],[Date]])</f>
        <v>11</v>
      </c>
      <c r="K9798" s="1">
        <f>WEEKDAY(BART_Rides[[#This Row],[Date]],2)</f>
        <v>3</v>
      </c>
      <c r="L9798" s="1" t="str">
        <f>LEFT(BART_Rides[[#This Row],[Lines]],1)</f>
        <v>Y</v>
      </c>
      <c r="M9798" s="1" t="str">
        <f>IF(BART_Rides[[#This Row],[FirstLetter]]="Y","Yes","No")</f>
        <v>Yes</v>
      </c>
      <c r="N9798" s="1" t="str">
        <f>IF(OR(BART_Rides[[#This Row],[Station Code]]="EM", BART_Rides[[#This Row],[Station Code]]="MT", BART_Rides[[#This Row],[Station Code]]="PL", BART_Rides[[#This Row],[Station Code]]="CC"), "Yes", "No")</f>
        <v>Yes</v>
      </c>
    </row>
    <row r="9799" spans="6:14">
      <c r="F9799" s="3">
        <v>44504</v>
      </c>
      <c r="G9799" s="1" t="s">
        <v>51</v>
      </c>
      <c r="H9799" s="1" t="s">
        <v>106</v>
      </c>
      <c r="I9799" s="1">
        <v>9608</v>
      </c>
      <c r="J9799" s="1">
        <f>MONTH(BART_Rides[[#This Row],[Date]])</f>
        <v>11</v>
      </c>
      <c r="K9799" s="1">
        <f>WEEKDAY(BART_Rides[[#This Row],[Date]],2)</f>
        <v>4</v>
      </c>
      <c r="L9799" s="1" t="str">
        <f>LEFT(BART_Rides[[#This Row],[Lines]],1)</f>
        <v>Y</v>
      </c>
      <c r="M9799" s="1" t="str">
        <f>IF(BART_Rides[[#This Row],[FirstLetter]]="Y","Yes","No")</f>
        <v>Yes</v>
      </c>
      <c r="N9799" s="1" t="str">
        <f>IF(OR(BART_Rides[[#This Row],[Station Code]]="EM", BART_Rides[[#This Row],[Station Code]]="MT", BART_Rides[[#This Row],[Station Code]]="PL", BART_Rides[[#This Row],[Station Code]]="CC"), "Yes", "No")</f>
        <v>Yes</v>
      </c>
    </row>
    <row r="9800" spans="6:14">
      <c r="F9800" s="3">
        <v>44505</v>
      </c>
      <c r="G9800" s="1" t="s">
        <v>51</v>
      </c>
      <c r="H9800" s="1" t="s">
        <v>106</v>
      </c>
      <c r="I9800" s="1">
        <v>8367</v>
      </c>
      <c r="J9800" s="1">
        <f>MONTH(BART_Rides[[#This Row],[Date]])</f>
        <v>11</v>
      </c>
      <c r="K9800" s="1">
        <f>WEEKDAY(BART_Rides[[#This Row],[Date]],2)</f>
        <v>5</v>
      </c>
      <c r="L9800" s="1" t="str">
        <f>LEFT(BART_Rides[[#This Row],[Lines]],1)</f>
        <v>Y</v>
      </c>
      <c r="M9800" s="1" t="str">
        <f>IF(BART_Rides[[#This Row],[FirstLetter]]="Y","Yes","No")</f>
        <v>Yes</v>
      </c>
      <c r="N9800" s="1" t="str">
        <f>IF(OR(BART_Rides[[#This Row],[Station Code]]="EM", BART_Rides[[#This Row],[Station Code]]="MT", BART_Rides[[#This Row],[Station Code]]="PL", BART_Rides[[#This Row],[Station Code]]="CC"), "Yes", "No")</f>
        <v>Yes</v>
      </c>
    </row>
    <row r="9801" spans="6:14">
      <c r="F9801" s="3">
        <v>44506</v>
      </c>
      <c r="G9801" s="1" t="s">
        <v>51</v>
      </c>
      <c r="H9801" s="1" t="s">
        <v>106</v>
      </c>
      <c r="I9801" s="1">
        <v>3728</v>
      </c>
      <c r="J9801" s="1">
        <f>MONTH(BART_Rides[[#This Row],[Date]])</f>
        <v>11</v>
      </c>
      <c r="K9801" s="1">
        <f>WEEKDAY(BART_Rides[[#This Row],[Date]],2)</f>
        <v>6</v>
      </c>
      <c r="L9801" s="1" t="str">
        <f>LEFT(BART_Rides[[#This Row],[Lines]],1)</f>
        <v>Y</v>
      </c>
      <c r="M9801" s="1" t="str">
        <f>IF(BART_Rides[[#This Row],[FirstLetter]]="Y","Yes","No")</f>
        <v>Yes</v>
      </c>
      <c r="N9801" s="1" t="str">
        <f>IF(OR(BART_Rides[[#This Row],[Station Code]]="EM", BART_Rides[[#This Row],[Station Code]]="MT", BART_Rides[[#This Row],[Station Code]]="PL", BART_Rides[[#This Row],[Station Code]]="CC"), "Yes", "No")</f>
        <v>Yes</v>
      </c>
    </row>
    <row r="9802" spans="6:14">
      <c r="F9802" s="3">
        <v>44507</v>
      </c>
      <c r="G9802" s="1" t="s">
        <v>51</v>
      </c>
      <c r="H9802" s="1" t="s">
        <v>106</v>
      </c>
      <c r="I9802" s="1">
        <v>2179</v>
      </c>
      <c r="J9802" s="1">
        <f>MONTH(BART_Rides[[#This Row],[Date]])</f>
        <v>11</v>
      </c>
      <c r="K9802" s="1">
        <f>WEEKDAY(BART_Rides[[#This Row],[Date]],2)</f>
        <v>7</v>
      </c>
      <c r="L9802" s="1" t="str">
        <f>LEFT(BART_Rides[[#This Row],[Lines]],1)</f>
        <v>Y</v>
      </c>
      <c r="M9802" s="1" t="str">
        <f>IF(BART_Rides[[#This Row],[FirstLetter]]="Y","Yes","No")</f>
        <v>Yes</v>
      </c>
      <c r="N9802" s="1" t="str">
        <f>IF(OR(BART_Rides[[#This Row],[Station Code]]="EM", BART_Rides[[#This Row],[Station Code]]="MT", BART_Rides[[#This Row],[Station Code]]="PL", BART_Rides[[#This Row],[Station Code]]="CC"), "Yes", "No")</f>
        <v>Yes</v>
      </c>
    </row>
    <row r="9803" spans="6:14">
      <c r="F9803" s="3">
        <v>44508</v>
      </c>
      <c r="G9803" s="1" t="s">
        <v>51</v>
      </c>
      <c r="H9803" s="1" t="s">
        <v>106</v>
      </c>
      <c r="I9803" s="1">
        <v>8246</v>
      </c>
      <c r="J9803" s="1">
        <f>MONTH(BART_Rides[[#This Row],[Date]])</f>
        <v>11</v>
      </c>
      <c r="K9803" s="1">
        <f>WEEKDAY(BART_Rides[[#This Row],[Date]],2)</f>
        <v>1</v>
      </c>
      <c r="L9803" s="1" t="str">
        <f>LEFT(BART_Rides[[#This Row],[Lines]],1)</f>
        <v>Y</v>
      </c>
      <c r="M9803" s="1" t="str">
        <f>IF(BART_Rides[[#This Row],[FirstLetter]]="Y","Yes","No")</f>
        <v>Yes</v>
      </c>
      <c r="N9803" s="1" t="str">
        <f>IF(OR(BART_Rides[[#This Row],[Station Code]]="EM", BART_Rides[[#This Row],[Station Code]]="MT", BART_Rides[[#This Row],[Station Code]]="PL", BART_Rides[[#This Row],[Station Code]]="CC"), "Yes", "No")</f>
        <v>Yes</v>
      </c>
    </row>
    <row r="9804" spans="6:14">
      <c r="F9804" s="3">
        <v>44509</v>
      </c>
      <c r="G9804" s="1" t="s">
        <v>51</v>
      </c>
      <c r="H9804" s="1" t="s">
        <v>106</v>
      </c>
      <c r="I9804" s="1">
        <v>9031</v>
      </c>
      <c r="J9804" s="1">
        <f>MONTH(BART_Rides[[#This Row],[Date]])</f>
        <v>11</v>
      </c>
      <c r="K9804" s="1">
        <f>WEEKDAY(BART_Rides[[#This Row],[Date]],2)</f>
        <v>2</v>
      </c>
      <c r="L9804" s="1" t="str">
        <f>LEFT(BART_Rides[[#This Row],[Lines]],1)</f>
        <v>Y</v>
      </c>
      <c r="M9804" s="1" t="str">
        <f>IF(BART_Rides[[#This Row],[FirstLetter]]="Y","Yes","No")</f>
        <v>Yes</v>
      </c>
      <c r="N9804" s="1" t="str">
        <f>IF(OR(BART_Rides[[#This Row],[Station Code]]="EM", BART_Rides[[#This Row],[Station Code]]="MT", BART_Rides[[#This Row],[Station Code]]="PL", BART_Rides[[#This Row],[Station Code]]="CC"), "Yes", "No")</f>
        <v>Yes</v>
      </c>
    </row>
    <row r="9805" spans="6:14">
      <c r="F9805" s="3">
        <v>44510</v>
      </c>
      <c r="G9805" s="1" t="s">
        <v>51</v>
      </c>
      <c r="H9805" s="1" t="s">
        <v>106</v>
      </c>
      <c r="I9805" s="1">
        <v>9873</v>
      </c>
      <c r="J9805" s="1">
        <f>MONTH(BART_Rides[[#This Row],[Date]])</f>
        <v>11</v>
      </c>
      <c r="K9805" s="1">
        <f>WEEKDAY(BART_Rides[[#This Row],[Date]],2)</f>
        <v>3</v>
      </c>
      <c r="L9805" s="1" t="str">
        <f>LEFT(BART_Rides[[#This Row],[Lines]],1)</f>
        <v>Y</v>
      </c>
      <c r="M9805" s="1" t="str">
        <f>IF(BART_Rides[[#This Row],[FirstLetter]]="Y","Yes","No")</f>
        <v>Yes</v>
      </c>
      <c r="N9805" s="1" t="str">
        <f>IF(OR(BART_Rides[[#This Row],[Station Code]]="EM", BART_Rides[[#This Row],[Station Code]]="MT", BART_Rides[[#This Row],[Station Code]]="PL", BART_Rides[[#This Row],[Station Code]]="CC"), "Yes", "No")</f>
        <v>Yes</v>
      </c>
    </row>
    <row r="9806" spans="6:14">
      <c r="F9806" s="3">
        <v>44511</v>
      </c>
      <c r="G9806" s="1" t="s">
        <v>51</v>
      </c>
      <c r="H9806" s="1" t="s">
        <v>106</v>
      </c>
      <c r="I9806" s="1">
        <v>8571</v>
      </c>
      <c r="J9806" s="1">
        <f>MONTH(BART_Rides[[#This Row],[Date]])</f>
        <v>11</v>
      </c>
      <c r="K9806" s="1">
        <f>WEEKDAY(BART_Rides[[#This Row],[Date]],2)</f>
        <v>4</v>
      </c>
      <c r="L9806" s="1" t="str">
        <f>LEFT(BART_Rides[[#This Row],[Lines]],1)</f>
        <v>Y</v>
      </c>
      <c r="M9806" s="1" t="str">
        <f>IF(BART_Rides[[#This Row],[FirstLetter]]="Y","Yes","No")</f>
        <v>Yes</v>
      </c>
      <c r="N9806" s="1" t="str">
        <f>IF(OR(BART_Rides[[#This Row],[Station Code]]="EM", BART_Rides[[#This Row],[Station Code]]="MT", BART_Rides[[#This Row],[Station Code]]="PL", BART_Rides[[#This Row],[Station Code]]="CC"), "Yes", "No")</f>
        <v>Yes</v>
      </c>
    </row>
    <row r="9807" spans="6:14">
      <c r="F9807" s="3">
        <v>44512</v>
      </c>
      <c r="G9807" s="1" t="s">
        <v>51</v>
      </c>
      <c r="H9807" s="1" t="s">
        <v>106</v>
      </c>
      <c r="I9807" s="1">
        <v>8772</v>
      </c>
      <c r="J9807" s="1">
        <f>MONTH(BART_Rides[[#This Row],[Date]])</f>
        <v>11</v>
      </c>
      <c r="K9807" s="1">
        <f>WEEKDAY(BART_Rides[[#This Row],[Date]],2)</f>
        <v>5</v>
      </c>
      <c r="L9807" s="1" t="str">
        <f>LEFT(BART_Rides[[#This Row],[Lines]],1)</f>
        <v>Y</v>
      </c>
      <c r="M9807" s="1" t="str">
        <f>IF(BART_Rides[[#This Row],[FirstLetter]]="Y","Yes","No")</f>
        <v>Yes</v>
      </c>
      <c r="N9807" s="1" t="str">
        <f>IF(OR(BART_Rides[[#This Row],[Station Code]]="EM", BART_Rides[[#This Row],[Station Code]]="MT", BART_Rides[[#This Row],[Station Code]]="PL", BART_Rides[[#This Row],[Station Code]]="CC"), "Yes", "No")</f>
        <v>Yes</v>
      </c>
    </row>
    <row r="9808" spans="6:14">
      <c r="F9808" s="3">
        <v>44513</v>
      </c>
      <c r="G9808" s="1" t="s">
        <v>51</v>
      </c>
      <c r="H9808" s="1" t="s">
        <v>106</v>
      </c>
      <c r="I9808" s="1">
        <v>4077</v>
      </c>
      <c r="J9808" s="1">
        <f>MONTH(BART_Rides[[#This Row],[Date]])</f>
        <v>11</v>
      </c>
      <c r="K9808" s="1">
        <f>WEEKDAY(BART_Rides[[#This Row],[Date]],2)</f>
        <v>6</v>
      </c>
      <c r="L9808" s="1" t="str">
        <f>LEFT(BART_Rides[[#This Row],[Lines]],1)</f>
        <v>Y</v>
      </c>
      <c r="M9808" s="1" t="str">
        <f>IF(BART_Rides[[#This Row],[FirstLetter]]="Y","Yes","No")</f>
        <v>Yes</v>
      </c>
      <c r="N9808" s="1" t="str">
        <f>IF(OR(BART_Rides[[#This Row],[Station Code]]="EM", BART_Rides[[#This Row],[Station Code]]="MT", BART_Rides[[#This Row],[Station Code]]="PL", BART_Rides[[#This Row],[Station Code]]="CC"), "Yes", "No")</f>
        <v>Yes</v>
      </c>
    </row>
    <row r="9809" spans="6:14">
      <c r="F9809" s="3">
        <v>44514</v>
      </c>
      <c r="G9809" s="1" t="s">
        <v>51</v>
      </c>
      <c r="H9809" s="1" t="s">
        <v>106</v>
      </c>
      <c r="I9809" s="1">
        <v>1988</v>
      </c>
      <c r="J9809" s="1">
        <f>MONTH(BART_Rides[[#This Row],[Date]])</f>
        <v>11</v>
      </c>
      <c r="K9809" s="1">
        <f>WEEKDAY(BART_Rides[[#This Row],[Date]],2)</f>
        <v>7</v>
      </c>
      <c r="L9809" s="1" t="str">
        <f>LEFT(BART_Rides[[#This Row],[Lines]],1)</f>
        <v>Y</v>
      </c>
      <c r="M9809" s="1" t="str">
        <f>IF(BART_Rides[[#This Row],[FirstLetter]]="Y","Yes","No")</f>
        <v>Yes</v>
      </c>
      <c r="N9809" s="1" t="str">
        <f>IF(OR(BART_Rides[[#This Row],[Station Code]]="EM", BART_Rides[[#This Row],[Station Code]]="MT", BART_Rides[[#This Row],[Station Code]]="PL", BART_Rides[[#This Row],[Station Code]]="CC"), "Yes", "No")</f>
        <v>Yes</v>
      </c>
    </row>
    <row r="9810" spans="6:14">
      <c r="F9810" s="3">
        <v>44515</v>
      </c>
      <c r="G9810" s="1" t="s">
        <v>51</v>
      </c>
      <c r="H9810" s="1" t="s">
        <v>106</v>
      </c>
      <c r="I9810" s="1">
        <v>8407</v>
      </c>
      <c r="J9810" s="1">
        <f>MONTH(BART_Rides[[#This Row],[Date]])</f>
        <v>11</v>
      </c>
      <c r="K9810" s="1">
        <f>WEEKDAY(BART_Rides[[#This Row],[Date]],2)</f>
        <v>1</v>
      </c>
      <c r="L9810" s="1" t="str">
        <f>LEFT(BART_Rides[[#This Row],[Lines]],1)</f>
        <v>Y</v>
      </c>
      <c r="M9810" s="1" t="str">
        <f>IF(BART_Rides[[#This Row],[FirstLetter]]="Y","Yes","No")</f>
        <v>Yes</v>
      </c>
      <c r="N9810" s="1" t="str">
        <f>IF(OR(BART_Rides[[#This Row],[Station Code]]="EM", BART_Rides[[#This Row],[Station Code]]="MT", BART_Rides[[#This Row],[Station Code]]="PL", BART_Rides[[#This Row],[Station Code]]="CC"), "Yes", "No")</f>
        <v>Yes</v>
      </c>
    </row>
    <row r="9811" spans="6:14">
      <c r="F9811" s="3">
        <v>44516</v>
      </c>
      <c r="G9811" s="1" t="s">
        <v>51</v>
      </c>
      <c r="H9811" s="1" t="s">
        <v>106</v>
      </c>
      <c r="I9811" s="1">
        <v>9448</v>
      </c>
      <c r="J9811" s="1">
        <f>MONTH(BART_Rides[[#This Row],[Date]])</f>
        <v>11</v>
      </c>
      <c r="K9811" s="1">
        <f>WEEKDAY(BART_Rides[[#This Row],[Date]],2)</f>
        <v>2</v>
      </c>
      <c r="L9811" s="1" t="str">
        <f>LEFT(BART_Rides[[#This Row],[Lines]],1)</f>
        <v>Y</v>
      </c>
      <c r="M9811" s="1" t="str">
        <f>IF(BART_Rides[[#This Row],[FirstLetter]]="Y","Yes","No")</f>
        <v>Yes</v>
      </c>
      <c r="N9811" s="1" t="str">
        <f>IF(OR(BART_Rides[[#This Row],[Station Code]]="EM", BART_Rides[[#This Row],[Station Code]]="MT", BART_Rides[[#This Row],[Station Code]]="PL", BART_Rides[[#This Row],[Station Code]]="CC"), "Yes", "No")</f>
        <v>Yes</v>
      </c>
    </row>
    <row r="9812" spans="6:14">
      <c r="F9812" s="3">
        <v>44517</v>
      </c>
      <c r="G9812" s="1" t="s">
        <v>51</v>
      </c>
      <c r="H9812" s="1" t="s">
        <v>106</v>
      </c>
      <c r="I9812" s="1">
        <v>9751</v>
      </c>
      <c r="J9812" s="1">
        <f>MONTH(BART_Rides[[#This Row],[Date]])</f>
        <v>11</v>
      </c>
      <c r="K9812" s="1">
        <f>WEEKDAY(BART_Rides[[#This Row],[Date]],2)</f>
        <v>3</v>
      </c>
      <c r="L9812" s="1" t="str">
        <f>LEFT(BART_Rides[[#This Row],[Lines]],1)</f>
        <v>Y</v>
      </c>
      <c r="M9812" s="1" t="str">
        <f>IF(BART_Rides[[#This Row],[FirstLetter]]="Y","Yes","No")</f>
        <v>Yes</v>
      </c>
      <c r="N9812" s="1" t="str">
        <f>IF(OR(BART_Rides[[#This Row],[Station Code]]="EM", BART_Rides[[#This Row],[Station Code]]="MT", BART_Rides[[#This Row],[Station Code]]="PL", BART_Rides[[#This Row],[Station Code]]="CC"), "Yes", "No")</f>
        <v>Yes</v>
      </c>
    </row>
    <row r="9813" spans="6:14">
      <c r="F9813" s="3">
        <v>44518</v>
      </c>
      <c r="G9813" s="1" t="s">
        <v>51</v>
      </c>
      <c r="H9813" s="1" t="s">
        <v>106</v>
      </c>
      <c r="I9813" s="1">
        <v>9908</v>
      </c>
      <c r="J9813" s="1">
        <f>MONTH(BART_Rides[[#This Row],[Date]])</f>
        <v>11</v>
      </c>
      <c r="K9813" s="1">
        <f>WEEKDAY(BART_Rides[[#This Row],[Date]],2)</f>
        <v>4</v>
      </c>
      <c r="L9813" s="1" t="str">
        <f>LEFT(BART_Rides[[#This Row],[Lines]],1)</f>
        <v>Y</v>
      </c>
      <c r="M9813" s="1" t="str">
        <f>IF(BART_Rides[[#This Row],[FirstLetter]]="Y","Yes","No")</f>
        <v>Yes</v>
      </c>
      <c r="N9813" s="1" t="str">
        <f>IF(OR(BART_Rides[[#This Row],[Station Code]]="EM", BART_Rides[[#This Row],[Station Code]]="MT", BART_Rides[[#This Row],[Station Code]]="PL", BART_Rides[[#This Row],[Station Code]]="CC"), "Yes", "No")</f>
        <v>Yes</v>
      </c>
    </row>
    <row r="9814" spans="6:14">
      <c r="F9814" s="3">
        <v>44519</v>
      </c>
      <c r="G9814" s="1" t="s">
        <v>51</v>
      </c>
      <c r="H9814" s="1" t="s">
        <v>106</v>
      </c>
      <c r="I9814" s="1">
        <v>8537</v>
      </c>
      <c r="J9814" s="1">
        <f>MONTH(BART_Rides[[#This Row],[Date]])</f>
        <v>11</v>
      </c>
      <c r="K9814" s="1">
        <f>WEEKDAY(BART_Rides[[#This Row],[Date]],2)</f>
        <v>5</v>
      </c>
      <c r="L9814" s="1" t="str">
        <f>LEFT(BART_Rides[[#This Row],[Lines]],1)</f>
        <v>Y</v>
      </c>
      <c r="M9814" s="1" t="str">
        <f>IF(BART_Rides[[#This Row],[FirstLetter]]="Y","Yes","No")</f>
        <v>Yes</v>
      </c>
      <c r="N9814" s="1" t="str">
        <f>IF(OR(BART_Rides[[#This Row],[Station Code]]="EM", BART_Rides[[#This Row],[Station Code]]="MT", BART_Rides[[#This Row],[Station Code]]="PL", BART_Rides[[#This Row],[Station Code]]="CC"), "Yes", "No")</f>
        <v>Yes</v>
      </c>
    </row>
    <row r="9815" spans="6:14">
      <c r="F9815" s="3">
        <v>44520</v>
      </c>
      <c r="G9815" s="1" t="s">
        <v>51</v>
      </c>
      <c r="H9815" s="1" t="s">
        <v>106</v>
      </c>
      <c r="I9815" s="1">
        <v>3751</v>
      </c>
      <c r="J9815" s="1">
        <f>MONTH(BART_Rides[[#This Row],[Date]])</f>
        <v>11</v>
      </c>
      <c r="K9815" s="1">
        <f>WEEKDAY(BART_Rides[[#This Row],[Date]],2)</f>
        <v>6</v>
      </c>
      <c r="L9815" s="1" t="str">
        <f>LEFT(BART_Rides[[#This Row],[Lines]],1)</f>
        <v>Y</v>
      </c>
      <c r="M9815" s="1" t="str">
        <f>IF(BART_Rides[[#This Row],[FirstLetter]]="Y","Yes","No")</f>
        <v>Yes</v>
      </c>
      <c r="N9815" s="1" t="str">
        <f>IF(OR(BART_Rides[[#This Row],[Station Code]]="EM", BART_Rides[[#This Row],[Station Code]]="MT", BART_Rides[[#This Row],[Station Code]]="PL", BART_Rides[[#This Row],[Station Code]]="CC"), "Yes", "No")</f>
        <v>Yes</v>
      </c>
    </row>
    <row r="9816" spans="6:14">
      <c r="F9816" s="3">
        <v>44521</v>
      </c>
      <c r="G9816" s="1" t="s">
        <v>51</v>
      </c>
      <c r="H9816" s="1" t="s">
        <v>106</v>
      </c>
      <c r="I9816" s="1">
        <v>2071</v>
      </c>
      <c r="J9816" s="1">
        <f>MONTH(BART_Rides[[#This Row],[Date]])</f>
        <v>11</v>
      </c>
      <c r="K9816" s="1">
        <f>WEEKDAY(BART_Rides[[#This Row],[Date]],2)</f>
        <v>7</v>
      </c>
      <c r="L9816" s="1" t="str">
        <f>LEFT(BART_Rides[[#This Row],[Lines]],1)</f>
        <v>Y</v>
      </c>
      <c r="M9816" s="1" t="str">
        <f>IF(BART_Rides[[#This Row],[FirstLetter]]="Y","Yes","No")</f>
        <v>Yes</v>
      </c>
      <c r="N9816" s="1" t="str">
        <f>IF(OR(BART_Rides[[#This Row],[Station Code]]="EM", BART_Rides[[#This Row],[Station Code]]="MT", BART_Rides[[#This Row],[Station Code]]="PL", BART_Rides[[#This Row],[Station Code]]="CC"), "Yes", "No")</f>
        <v>Yes</v>
      </c>
    </row>
    <row r="9817" spans="6:14">
      <c r="F9817" s="3">
        <v>44522</v>
      </c>
      <c r="G9817" s="1" t="s">
        <v>51</v>
      </c>
      <c r="H9817" s="1" t="s">
        <v>106</v>
      </c>
      <c r="I9817" s="1">
        <v>7578</v>
      </c>
      <c r="J9817" s="1">
        <f>MONTH(BART_Rides[[#This Row],[Date]])</f>
        <v>11</v>
      </c>
      <c r="K9817" s="1">
        <f>WEEKDAY(BART_Rides[[#This Row],[Date]],2)</f>
        <v>1</v>
      </c>
      <c r="L9817" s="1" t="str">
        <f>LEFT(BART_Rides[[#This Row],[Lines]],1)</f>
        <v>Y</v>
      </c>
      <c r="M9817" s="1" t="str">
        <f>IF(BART_Rides[[#This Row],[FirstLetter]]="Y","Yes","No")</f>
        <v>Yes</v>
      </c>
      <c r="N9817" s="1" t="str">
        <f>IF(OR(BART_Rides[[#This Row],[Station Code]]="EM", BART_Rides[[#This Row],[Station Code]]="MT", BART_Rides[[#This Row],[Station Code]]="PL", BART_Rides[[#This Row],[Station Code]]="CC"), "Yes", "No")</f>
        <v>Yes</v>
      </c>
    </row>
    <row r="9818" spans="6:14">
      <c r="F9818" s="3">
        <v>44523</v>
      </c>
      <c r="G9818" s="1" t="s">
        <v>51</v>
      </c>
      <c r="H9818" s="1" t="s">
        <v>106</v>
      </c>
      <c r="I9818" s="1">
        <v>8051</v>
      </c>
      <c r="J9818" s="1">
        <f>MONTH(BART_Rides[[#This Row],[Date]])</f>
        <v>11</v>
      </c>
      <c r="K9818" s="1">
        <f>WEEKDAY(BART_Rides[[#This Row],[Date]],2)</f>
        <v>2</v>
      </c>
      <c r="L9818" s="1" t="str">
        <f>LEFT(BART_Rides[[#This Row],[Lines]],1)</f>
        <v>Y</v>
      </c>
      <c r="M9818" s="1" t="str">
        <f>IF(BART_Rides[[#This Row],[FirstLetter]]="Y","Yes","No")</f>
        <v>Yes</v>
      </c>
      <c r="N9818" s="1" t="str">
        <f>IF(OR(BART_Rides[[#This Row],[Station Code]]="EM", BART_Rides[[#This Row],[Station Code]]="MT", BART_Rides[[#This Row],[Station Code]]="PL", BART_Rides[[#This Row],[Station Code]]="CC"), "Yes", "No")</f>
        <v>Yes</v>
      </c>
    </row>
    <row r="9819" spans="6:14">
      <c r="F9819" s="3">
        <v>44524</v>
      </c>
      <c r="G9819" s="1" t="s">
        <v>51</v>
      </c>
      <c r="H9819" s="1" t="s">
        <v>106</v>
      </c>
      <c r="I9819" s="1">
        <v>6472</v>
      </c>
      <c r="J9819" s="1">
        <f>MONTH(BART_Rides[[#This Row],[Date]])</f>
        <v>11</v>
      </c>
      <c r="K9819" s="1">
        <f>WEEKDAY(BART_Rides[[#This Row],[Date]],2)</f>
        <v>3</v>
      </c>
      <c r="L9819" s="1" t="str">
        <f>LEFT(BART_Rides[[#This Row],[Lines]],1)</f>
        <v>Y</v>
      </c>
      <c r="M9819" s="1" t="str">
        <f>IF(BART_Rides[[#This Row],[FirstLetter]]="Y","Yes","No")</f>
        <v>Yes</v>
      </c>
      <c r="N9819" s="1" t="str">
        <f>IF(OR(BART_Rides[[#This Row],[Station Code]]="EM", BART_Rides[[#This Row],[Station Code]]="MT", BART_Rides[[#This Row],[Station Code]]="PL", BART_Rides[[#This Row],[Station Code]]="CC"), "Yes", "No")</f>
        <v>Yes</v>
      </c>
    </row>
    <row r="9820" spans="6:14">
      <c r="F9820" s="3">
        <v>44525</v>
      </c>
      <c r="G9820" s="1" t="s">
        <v>51</v>
      </c>
      <c r="H9820" s="1" t="s">
        <v>106</v>
      </c>
      <c r="I9820" s="1">
        <v>1466</v>
      </c>
      <c r="J9820" s="1">
        <f>MONTH(BART_Rides[[#This Row],[Date]])</f>
        <v>11</v>
      </c>
      <c r="K9820" s="1">
        <f>WEEKDAY(BART_Rides[[#This Row],[Date]],2)</f>
        <v>4</v>
      </c>
      <c r="L9820" s="1" t="str">
        <f>LEFT(BART_Rides[[#This Row],[Lines]],1)</f>
        <v>Y</v>
      </c>
      <c r="M9820" s="1" t="str">
        <f>IF(BART_Rides[[#This Row],[FirstLetter]]="Y","Yes","No")</f>
        <v>Yes</v>
      </c>
      <c r="N9820" s="1" t="str">
        <f>IF(OR(BART_Rides[[#This Row],[Station Code]]="EM", BART_Rides[[#This Row],[Station Code]]="MT", BART_Rides[[#This Row],[Station Code]]="PL", BART_Rides[[#This Row],[Station Code]]="CC"), "Yes", "No")</f>
        <v>Yes</v>
      </c>
    </row>
    <row r="9821" spans="6:14">
      <c r="F9821" s="3">
        <v>44526</v>
      </c>
      <c r="G9821" s="1" t="s">
        <v>51</v>
      </c>
      <c r="H9821" s="1" t="s">
        <v>106</v>
      </c>
      <c r="I9821" s="1">
        <v>3963</v>
      </c>
      <c r="J9821" s="1">
        <f>MONTH(BART_Rides[[#This Row],[Date]])</f>
        <v>11</v>
      </c>
      <c r="K9821" s="1">
        <f>WEEKDAY(BART_Rides[[#This Row],[Date]],2)</f>
        <v>5</v>
      </c>
      <c r="L9821" s="1" t="str">
        <f>LEFT(BART_Rides[[#This Row],[Lines]],1)</f>
        <v>Y</v>
      </c>
      <c r="M9821" s="1" t="str">
        <f>IF(BART_Rides[[#This Row],[FirstLetter]]="Y","Yes","No")</f>
        <v>Yes</v>
      </c>
      <c r="N9821" s="1" t="str">
        <f>IF(OR(BART_Rides[[#This Row],[Station Code]]="EM", BART_Rides[[#This Row],[Station Code]]="MT", BART_Rides[[#This Row],[Station Code]]="PL", BART_Rides[[#This Row],[Station Code]]="CC"), "Yes", "No")</f>
        <v>Yes</v>
      </c>
    </row>
    <row r="9822" spans="6:14">
      <c r="F9822" s="3">
        <v>44527</v>
      </c>
      <c r="G9822" s="1" t="s">
        <v>51</v>
      </c>
      <c r="H9822" s="1" t="s">
        <v>106</v>
      </c>
      <c r="I9822" s="1">
        <v>3085</v>
      </c>
      <c r="J9822" s="1">
        <f>MONTH(BART_Rides[[#This Row],[Date]])</f>
        <v>11</v>
      </c>
      <c r="K9822" s="1">
        <f>WEEKDAY(BART_Rides[[#This Row],[Date]],2)</f>
        <v>6</v>
      </c>
      <c r="L9822" s="1" t="str">
        <f>LEFT(BART_Rides[[#This Row],[Lines]],1)</f>
        <v>Y</v>
      </c>
      <c r="M9822" s="1" t="str">
        <f>IF(BART_Rides[[#This Row],[FirstLetter]]="Y","Yes","No")</f>
        <v>Yes</v>
      </c>
      <c r="N9822" s="1" t="str">
        <f>IF(OR(BART_Rides[[#This Row],[Station Code]]="EM", BART_Rides[[#This Row],[Station Code]]="MT", BART_Rides[[#This Row],[Station Code]]="PL", BART_Rides[[#This Row],[Station Code]]="CC"), "Yes", "No")</f>
        <v>Yes</v>
      </c>
    </row>
    <row r="9823" spans="6:14">
      <c r="F9823" s="3">
        <v>44528</v>
      </c>
      <c r="G9823" s="1" t="s">
        <v>51</v>
      </c>
      <c r="H9823" s="1" t="s">
        <v>106</v>
      </c>
      <c r="I9823" s="1">
        <v>1935</v>
      </c>
      <c r="J9823" s="1">
        <f>MONTH(BART_Rides[[#This Row],[Date]])</f>
        <v>11</v>
      </c>
      <c r="K9823" s="1">
        <f>WEEKDAY(BART_Rides[[#This Row],[Date]],2)</f>
        <v>7</v>
      </c>
      <c r="L9823" s="1" t="str">
        <f>LEFT(BART_Rides[[#This Row],[Lines]],1)</f>
        <v>Y</v>
      </c>
      <c r="M9823" s="1" t="str">
        <f>IF(BART_Rides[[#This Row],[FirstLetter]]="Y","Yes","No")</f>
        <v>Yes</v>
      </c>
      <c r="N9823" s="1" t="str">
        <f>IF(OR(BART_Rides[[#This Row],[Station Code]]="EM", BART_Rides[[#This Row],[Station Code]]="MT", BART_Rides[[#This Row],[Station Code]]="PL", BART_Rides[[#This Row],[Station Code]]="CC"), "Yes", "No")</f>
        <v>Yes</v>
      </c>
    </row>
    <row r="9824" spans="6:14">
      <c r="F9824" s="3">
        <v>44529</v>
      </c>
      <c r="G9824" s="1" t="s">
        <v>51</v>
      </c>
      <c r="H9824" s="1" t="s">
        <v>106</v>
      </c>
      <c r="I9824" s="1">
        <v>7907</v>
      </c>
      <c r="J9824" s="1">
        <f>MONTH(BART_Rides[[#This Row],[Date]])</f>
        <v>11</v>
      </c>
      <c r="K9824" s="1">
        <f>WEEKDAY(BART_Rides[[#This Row],[Date]],2)</f>
        <v>1</v>
      </c>
      <c r="L9824" s="1" t="str">
        <f>LEFT(BART_Rides[[#This Row],[Lines]],1)</f>
        <v>Y</v>
      </c>
      <c r="M9824" s="1" t="str">
        <f>IF(BART_Rides[[#This Row],[FirstLetter]]="Y","Yes","No")</f>
        <v>Yes</v>
      </c>
      <c r="N9824" s="1" t="str">
        <f>IF(OR(BART_Rides[[#This Row],[Station Code]]="EM", BART_Rides[[#This Row],[Station Code]]="MT", BART_Rides[[#This Row],[Station Code]]="PL", BART_Rides[[#This Row],[Station Code]]="CC"), "Yes", "No")</f>
        <v>Yes</v>
      </c>
    </row>
    <row r="9825" spans="6:14">
      <c r="F9825" s="3">
        <v>44530</v>
      </c>
      <c r="G9825" s="1" t="s">
        <v>51</v>
      </c>
      <c r="H9825" s="1" t="s">
        <v>106</v>
      </c>
      <c r="I9825" s="1">
        <v>9070</v>
      </c>
      <c r="J9825" s="1">
        <f>MONTH(BART_Rides[[#This Row],[Date]])</f>
        <v>11</v>
      </c>
      <c r="K9825" s="1">
        <f>WEEKDAY(BART_Rides[[#This Row],[Date]],2)</f>
        <v>2</v>
      </c>
      <c r="L9825" s="1" t="str">
        <f>LEFT(BART_Rides[[#This Row],[Lines]],1)</f>
        <v>Y</v>
      </c>
      <c r="M9825" s="1" t="str">
        <f>IF(BART_Rides[[#This Row],[FirstLetter]]="Y","Yes","No")</f>
        <v>Yes</v>
      </c>
      <c r="N9825" s="1" t="str">
        <f>IF(OR(BART_Rides[[#This Row],[Station Code]]="EM", BART_Rides[[#This Row],[Station Code]]="MT", BART_Rides[[#This Row],[Station Code]]="PL", BART_Rides[[#This Row],[Station Code]]="CC"), "Yes", "No")</f>
        <v>Yes</v>
      </c>
    </row>
    <row r="9826" spans="6:14">
      <c r="F9826" s="3">
        <v>44531</v>
      </c>
      <c r="G9826" s="1" t="s">
        <v>51</v>
      </c>
      <c r="H9826" s="1" t="s">
        <v>106</v>
      </c>
      <c r="I9826" s="1">
        <v>9382</v>
      </c>
      <c r="J9826" s="1">
        <f>MONTH(BART_Rides[[#This Row],[Date]])</f>
        <v>12</v>
      </c>
      <c r="K9826" s="1">
        <f>WEEKDAY(BART_Rides[[#This Row],[Date]],2)</f>
        <v>3</v>
      </c>
      <c r="L9826" s="1" t="str">
        <f>LEFT(BART_Rides[[#This Row],[Lines]],1)</f>
        <v>Y</v>
      </c>
      <c r="M9826" s="1" t="str">
        <f>IF(BART_Rides[[#This Row],[FirstLetter]]="Y","Yes","No")</f>
        <v>Yes</v>
      </c>
      <c r="N9826" s="1" t="str">
        <f>IF(OR(BART_Rides[[#This Row],[Station Code]]="EM", BART_Rides[[#This Row],[Station Code]]="MT", BART_Rides[[#This Row],[Station Code]]="PL", BART_Rides[[#This Row],[Station Code]]="CC"), "Yes", "No")</f>
        <v>Yes</v>
      </c>
    </row>
    <row r="9827" spans="6:14">
      <c r="F9827" s="3">
        <v>44532</v>
      </c>
      <c r="G9827" s="1" t="s">
        <v>51</v>
      </c>
      <c r="H9827" s="1" t="s">
        <v>106</v>
      </c>
      <c r="I9827" s="1">
        <v>9821</v>
      </c>
      <c r="J9827" s="1">
        <f>MONTH(BART_Rides[[#This Row],[Date]])</f>
        <v>12</v>
      </c>
      <c r="K9827" s="1">
        <f>WEEKDAY(BART_Rides[[#This Row],[Date]],2)</f>
        <v>4</v>
      </c>
      <c r="L9827" s="1" t="str">
        <f>LEFT(BART_Rides[[#This Row],[Lines]],1)</f>
        <v>Y</v>
      </c>
      <c r="M9827" s="1" t="str">
        <f>IF(BART_Rides[[#This Row],[FirstLetter]]="Y","Yes","No")</f>
        <v>Yes</v>
      </c>
      <c r="N9827" s="1" t="str">
        <f>IF(OR(BART_Rides[[#This Row],[Station Code]]="EM", BART_Rides[[#This Row],[Station Code]]="MT", BART_Rides[[#This Row],[Station Code]]="PL", BART_Rides[[#This Row],[Station Code]]="CC"), "Yes", "No")</f>
        <v>Yes</v>
      </c>
    </row>
    <row r="9828" spans="6:14">
      <c r="F9828" s="3">
        <v>44533</v>
      </c>
      <c r="G9828" s="1" t="s">
        <v>51</v>
      </c>
      <c r="H9828" s="1" t="s">
        <v>106</v>
      </c>
      <c r="I9828" s="1">
        <v>8877</v>
      </c>
      <c r="J9828" s="1">
        <f>MONTH(BART_Rides[[#This Row],[Date]])</f>
        <v>12</v>
      </c>
      <c r="K9828" s="1">
        <f>WEEKDAY(BART_Rides[[#This Row],[Date]],2)</f>
        <v>5</v>
      </c>
      <c r="L9828" s="1" t="str">
        <f>LEFT(BART_Rides[[#This Row],[Lines]],1)</f>
        <v>Y</v>
      </c>
      <c r="M9828" s="1" t="str">
        <f>IF(BART_Rides[[#This Row],[FirstLetter]]="Y","Yes","No")</f>
        <v>Yes</v>
      </c>
      <c r="N9828" s="1" t="str">
        <f>IF(OR(BART_Rides[[#This Row],[Station Code]]="EM", BART_Rides[[#This Row],[Station Code]]="MT", BART_Rides[[#This Row],[Station Code]]="PL", BART_Rides[[#This Row],[Station Code]]="CC"), "Yes", "No")</f>
        <v>Yes</v>
      </c>
    </row>
    <row r="9829" spans="6:14">
      <c r="F9829" s="3">
        <v>44534</v>
      </c>
      <c r="G9829" s="1" t="s">
        <v>51</v>
      </c>
      <c r="H9829" s="1" t="s">
        <v>106</v>
      </c>
      <c r="I9829" s="1">
        <v>3701</v>
      </c>
      <c r="J9829" s="1">
        <f>MONTH(BART_Rides[[#This Row],[Date]])</f>
        <v>12</v>
      </c>
      <c r="K9829" s="1">
        <f>WEEKDAY(BART_Rides[[#This Row],[Date]],2)</f>
        <v>6</v>
      </c>
      <c r="L9829" s="1" t="str">
        <f>LEFT(BART_Rides[[#This Row],[Lines]],1)</f>
        <v>Y</v>
      </c>
      <c r="M9829" s="1" t="str">
        <f>IF(BART_Rides[[#This Row],[FirstLetter]]="Y","Yes","No")</f>
        <v>Yes</v>
      </c>
      <c r="N9829" s="1" t="str">
        <f>IF(OR(BART_Rides[[#This Row],[Station Code]]="EM", BART_Rides[[#This Row],[Station Code]]="MT", BART_Rides[[#This Row],[Station Code]]="PL", BART_Rides[[#This Row],[Station Code]]="CC"), "Yes", "No")</f>
        <v>Yes</v>
      </c>
    </row>
    <row r="9830" spans="6:14">
      <c r="F9830" s="3">
        <v>44535</v>
      </c>
      <c r="G9830" s="1" t="s">
        <v>51</v>
      </c>
      <c r="H9830" s="1" t="s">
        <v>106</v>
      </c>
      <c r="I9830" s="1">
        <v>2033</v>
      </c>
      <c r="J9830" s="1">
        <f>MONTH(BART_Rides[[#This Row],[Date]])</f>
        <v>12</v>
      </c>
      <c r="K9830" s="1">
        <f>WEEKDAY(BART_Rides[[#This Row],[Date]],2)</f>
        <v>7</v>
      </c>
      <c r="L9830" s="1" t="str">
        <f>LEFT(BART_Rides[[#This Row],[Lines]],1)</f>
        <v>Y</v>
      </c>
      <c r="M9830" s="1" t="str">
        <f>IF(BART_Rides[[#This Row],[FirstLetter]]="Y","Yes","No")</f>
        <v>Yes</v>
      </c>
      <c r="N9830" s="1" t="str">
        <f>IF(OR(BART_Rides[[#This Row],[Station Code]]="EM", BART_Rides[[#This Row],[Station Code]]="MT", BART_Rides[[#This Row],[Station Code]]="PL", BART_Rides[[#This Row],[Station Code]]="CC"), "Yes", "No")</f>
        <v>Yes</v>
      </c>
    </row>
    <row r="9831" spans="6:14">
      <c r="F9831" s="3">
        <v>44536</v>
      </c>
      <c r="G9831" s="1" t="s">
        <v>51</v>
      </c>
      <c r="H9831" s="1" t="s">
        <v>106</v>
      </c>
      <c r="I9831" s="1">
        <v>8559</v>
      </c>
      <c r="J9831" s="1">
        <f>MONTH(BART_Rides[[#This Row],[Date]])</f>
        <v>12</v>
      </c>
      <c r="K9831" s="1">
        <f>WEEKDAY(BART_Rides[[#This Row],[Date]],2)</f>
        <v>1</v>
      </c>
      <c r="L9831" s="1" t="str">
        <f>LEFT(BART_Rides[[#This Row],[Lines]],1)</f>
        <v>Y</v>
      </c>
      <c r="M9831" s="1" t="str">
        <f>IF(BART_Rides[[#This Row],[FirstLetter]]="Y","Yes","No")</f>
        <v>Yes</v>
      </c>
      <c r="N9831" s="1" t="str">
        <f>IF(OR(BART_Rides[[#This Row],[Station Code]]="EM", BART_Rides[[#This Row],[Station Code]]="MT", BART_Rides[[#This Row],[Station Code]]="PL", BART_Rides[[#This Row],[Station Code]]="CC"), "Yes", "No")</f>
        <v>Yes</v>
      </c>
    </row>
    <row r="9832" spans="6:14">
      <c r="F9832" s="3">
        <v>44537</v>
      </c>
      <c r="G9832" s="1" t="s">
        <v>51</v>
      </c>
      <c r="H9832" s="1" t="s">
        <v>106</v>
      </c>
      <c r="I9832" s="1">
        <v>9700</v>
      </c>
      <c r="J9832" s="1">
        <f>MONTH(BART_Rides[[#This Row],[Date]])</f>
        <v>12</v>
      </c>
      <c r="K9832" s="1">
        <f>WEEKDAY(BART_Rides[[#This Row],[Date]],2)</f>
        <v>2</v>
      </c>
      <c r="L9832" s="1" t="str">
        <f>LEFT(BART_Rides[[#This Row],[Lines]],1)</f>
        <v>Y</v>
      </c>
      <c r="M9832" s="1" t="str">
        <f>IF(BART_Rides[[#This Row],[FirstLetter]]="Y","Yes","No")</f>
        <v>Yes</v>
      </c>
      <c r="N9832" s="1" t="str">
        <f>IF(OR(BART_Rides[[#This Row],[Station Code]]="EM", BART_Rides[[#This Row],[Station Code]]="MT", BART_Rides[[#This Row],[Station Code]]="PL", BART_Rides[[#This Row],[Station Code]]="CC"), "Yes", "No")</f>
        <v>Yes</v>
      </c>
    </row>
    <row r="9833" spans="6:14">
      <c r="F9833" s="3">
        <v>44538</v>
      </c>
      <c r="G9833" s="1" t="s">
        <v>51</v>
      </c>
      <c r="H9833" s="1" t="s">
        <v>106</v>
      </c>
      <c r="I9833" s="1">
        <v>10260</v>
      </c>
      <c r="J9833" s="1">
        <f>MONTH(BART_Rides[[#This Row],[Date]])</f>
        <v>12</v>
      </c>
      <c r="K9833" s="1">
        <f>WEEKDAY(BART_Rides[[#This Row],[Date]],2)</f>
        <v>3</v>
      </c>
      <c r="L9833" s="1" t="str">
        <f>LEFT(BART_Rides[[#This Row],[Lines]],1)</f>
        <v>Y</v>
      </c>
      <c r="M9833" s="1" t="str">
        <f>IF(BART_Rides[[#This Row],[FirstLetter]]="Y","Yes","No")</f>
        <v>Yes</v>
      </c>
      <c r="N9833" s="1" t="str">
        <f>IF(OR(BART_Rides[[#This Row],[Station Code]]="EM", BART_Rides[[#This Row],[Station Code]]="MT", BART_Rides[[#This Row],[Station Code]]="PL", BART_Rides[[#This Row],[Station Code]]="CC"), "Yes", "No")</f>
        <v>Yes</v>
      </c>
    </row>
    <row r="9834" spans="6:14">
      <c r="F9834" s="3">
        <v>44539</v>
      </c>
      <c r="G9834" s="1" t="s">
        <v>51</v>
      </c>
      <c r="H9834" s="1" t="s">
        <v>106</v>
      </c>
      <c r="I9834" s="1">
        <v>10372</v>
      </c>
      <c r="J9834" s="1">
        <f>MONTH(BART_Rides[[#This Row],[Date]])</f>
        <v>12</v>
      </c>
      <c r="K9834" s="1">
        <f>WEEKDAY(BART_Rides[[#This Row],[Date]],2)</f>
        <v>4</v>
      </c>
      <c r="L9834" s="1" t="str">
        <f>LEFT(BART_Rides[[#This Row],[Lines]],1)</f>
        <v>Y</v>
      </c>
      <c r="M9834" s="1" t="str">
        <f>IF(BART_Rides[[#This Row],[FirstLetter]]="Y","Yes","No")</f>
        <v>Yes</v>
      </c>
      <c r="N9834" s="1" t="str">
        <f>IF(OR(BART_Rides[[#This Row],[Station Code]]="EM", BART_Rides[[#This Row],[Station Code]]="MT", BART_Rides[[#This Row],[Station Code]]="PL", BART_Rides[[#This Row],[Station Code]]="CC"), "Yes", "No")</f>
        <v>Yes</v>
      </c>
    </row>
    <row r="9835" spans="6:14">
      <c r="F9835" s="3">
        <v>44540</v>
      </c>
      <c r="G9835" s="1" t="s">
        <v>51</v>
      </c>
      <c r="H9835" s="1" t="s">
        <v>106</v>
      </c>
      <c r="I9835" s="1">
        <v>9396</v>
      </c>
      <c r="J9835" s="1">
        <f>MONTH(BART_Rides[[#This Row],[Date]])</f>
        <v>12</v>
      </c>
      <c r="K9835" s="1">
        <f>WEEKDAY(BART_Rides[[#This Row],[Date]],2)</f>
        <v>5</v>
      </c>
      <c r="L9835" s="1" t="str">
        <f>LEFT(BART_Rides[[#This Row],[Lines]],1)</f>
        <v>Y</v>
      </c>
      <c r="M9835" s="1" t="str">
        <f>IF(BART_Rides[[#This Row],[FirstLetter]]="Y","Yes","No")</f>
        <v>Yes</v>
      </c>
      <c r="N9835" s="1" t="str">
        <f>IF(OR(BART_Rides[[#This Row],[Station Code]]="EM", BART_Rides[[#This Row],[Station Code]]="MT", BART_Rides[[#This Row],[Station Code]]="PL", BART_Rides[[#This Row],[Station Code]]="CC"), "Yes", "No")</f>
        <v>Yes</v>
      </c>
    </row>
    <row r="9836" spans="6:14">
      <c r="F9836" s="3">
        <v>44541</v>
      </c>
      <c r="G9836" s="1" t="s">
        <v>51</v>
      </c>
      <c r="H9836" s="1" t="s">
        <v>106</v>
      </c>
      <c r="I9836" s="1">
        <v>4441</v>
      </c>
      <c r="J9836" s="1">
        <f>MONTH(BART_Rides[[#This Row],[Date]])</f>
        <v>12</v>
      </c>
      <c r="K9836" s="1">
        <f>WEEKDAY(BART_Rides[[#This Row],[Date]],2)</f>
        <v>6</v>
      </c>
      <c r="L9836" s="1" t="str">
        <f>LEFT(BART_Rides[[#This Row],[Lines]],1)</f>
        <v>Y</v>
      </c>
      <c r="M9836" s="1" t="str">
        <f>IF(BART_Rides[[#This Row],[FirstLetter]]="Y","Yes","No")</f>
        <v>Yes</v>
      </c>
      <c r="N9836" s="1" t="str">
        <f>IF(OR(BART_Rides[[#This Row],[Station Code]]="EM", BART_Rides[[#This Row],[Station Code]]="MT", BART_Rides[[#This Row],[Station Code]]="PL", BART_Rides[[#This Row],[Station Code]]="CC"), "Yes", "No")</f>
        <v>Yes</v>
      </c>
    </row>
    <row r="9837" spans="6:14">
      <c r="F9837" s="3">
        <v>44542</v>
      </c>
      <c r="G9837" s="1" t="s">
        <v>51</v>
      </c>
      <c r="H9837" s="1" t="s">
        <v>106</v>
      </c>
      <c r="I9837" s="1">
        <v>1653</v>
      </c>
      <c r="J9837" s="1">
        <f>MONTH(BART_Rides[[#This Row],[Date]])</f>
        <v>12</v>
      </c>
      <c r="K9837" s="1">
        <f>WEEKDAY(BART_Rides[[#This Row],[Date]],2)</f>
        <v>7</v>
      </c>
      <c r="L9837" s="1" t="str">
        <f>LEFT(BART_Rides[[#This Row],[Lines]],1)</f>
        <v>Y</v>
      </c>
      <c r="M9837" s="1" t="str">
        <f>IF(BART_Rides[[#This Row],[FirstLetter]]="Y","Yes","No")</f>
        <v>Yes</v>
      </c>
      <c r="N9837" s="1" t="str">
        <f>IF(OR(BART_Rides[[#This Row],[Station Code]]="EM", BART_Rides[[#This Row],[Station Code]]="MT", BART_Rides[[#This Row],[Station Code]]="PL", BART_Rides[[#This Row],[Station Code]]="CC"), "Yes", "No")</f>
        <v>Yes</v>
      </c>
    </row>
    <row r="9838" spans="6:14">
      <c r="F9838" s="3">
        <v>44543</v>
      </c>
      <c r="G9838" s="1" t="s">
        <v>51</v>
      </c>
      <c r="H9838" s="1" t="s">
        <v>106</v>
      </c>
      <c r="I9838" s="1">
        <v>7474</v>
      </c>
      <c r="J9838" s="1">
        <f>MONTH(BART_Rides[[#This Row],[Date]])</f>
        <v>12</v>
      </c>
      <c r="K9838" s="1">
        <f>WEEKDAY(BART_Rides[[#This Row],[Date]],2)</f>
        <v>1</v>
      </c>
      <c r="L9838" s="1" t="str">
        <f>LEFT(BART_Rides[[#This Row],[Lines]],1)</f>
        <v>Y</v>
      </c>
      <c r="M9838" s="1" t="str">
        <f>IF(BART_Rides[[#This Row],[FirstLetter]]="Y","Yes","No")</f>
        <v>Yes</v>
      </c>
      <c r="N9838" s="1" t="str">
        <f>IF(OR(BART_Rides[[#This Row],[Station Code]]="EM", BART_Rides[[#This Row],[Station Code]]="MT", BART_Rides[[#This Row],[Station Code]]="PL", BART_Rides[[#This Row],[Station Code]]="CC"), "Yes", "No")</f>
        <v>Yes</v>
      </c>
    </row>
    <row r="9839" spans="6:14">
      <c r="F9839" s="3">
        <v>44544</v>
      </c>
      <c r="G9839" s="1" t="s">
        <v>51</v>
      </c>
      <c r="H9839" s="1" t="s">
        <v>106</v>
      </c>
      <c r="I9839" s="1">
        <v>9311</v>
      </c>
      <c r="J9839" s="1">
        <f>MONTH(BART_Rides[[#This Row],[Date]])</f>
        <v>12</v>
      </c>
      <c r="K9839" s="1">
        <f>WEEKDAY(BART_Rides[[#This Row],[Date]],2)</f>
        <v>2</v>
      </c>
      <c r="L9839" s="1" t="str">
        <f>LEFT(BART_Rides[[#This Row],[Lines]],1)</f>
        <v>Y</v>
      </c>
      <c r="M9839" s="1" t="str">
        <f>IF(BART_Rides[[#This Row],[FirstLetter]]="Y","Yes","No")</f>
        <v>Yes</v>
      </c>
      <c r="N9839" s="1" t="str">
        <f>IF(OR(BART_Rides[[#This Row],[Station Code]]="EM", BART_Rides[[#This Row],[Station Code]]="MT", BART_Rides[[#This Row],[Station Code]]="PL", BART_Rides[[#This Row],[Station Code]]="CC"), "Yes", "No")</f>
        <v>Yes</v>
      </c>
    </row>
    <row r="9840" spans="6:14">
      <c r="F9840" s="3">
        <v>44545</v>
      </c>
      <c r="G9840" s="1" t="s">
        <v>51</v>
      </c>
      <c r="H9840" s="1" t="s">
        <v>106</v>
      </c>
      <c r="I9840" s="1">
        <v>9456</v>
      </c>
      <c r="J9840" s="1">
        <f>MONTH(BART_Rides[[#This Row],[Date]])</f>
        <v>12</v>
      </c>
      <c r="K9840" s="1">
        <f>WEEKDAY(BART_Rides[[#This Row],[Date]],2)</f>
        <v>3</v>
      </c>
      <c r="L9840" s="1" t="str">
        <f>LEFT(BART_Rides[[#This Row],[Lines]],1)</f>
        <v>Y</v>
      </c>
      <c r="M9840" s="1" t="str">
        <f>IF(BART_Rides[[#This Row],[FirstLetter]]="Y","Yes","No")</f>
        <v>Yes</v>
      </c>
      <c r="N9840" s="1" t="str">
        <f>IF(OR(BART_Rides[[#This Row],[Station Code]]="EM", BART_Rides[[#This Row],[Station Code]]="MT", BART_Rides[[#This Row],[Station Code]]="PL", BART_Rides[[#This Row],[Station Code]]="CC"), "Yes", "No")</f>
        <v>Yes</v>
      </c>
    </row>
    <row r="9841" spans="6:14">
      <c r="F9841" s="3">
        <v>44546</v>
      </c>
      <c r="G9841" s="1" t="s">
        <v>51</v>
      </c>
      <c r="H9841" s="1" t="s">
        <v>106</v>
      </c>
      <c r="I9841" s="1">
        <v>9857</v>
      </c>
      <c r="J9841" s="1">
        <f>MONTH(BART_Rides[[#This Row],[Date]])</f>
        <v>12</v>
      </c>
      <c r="K9841" s="1">
        <f>WEEKDAY(BART_Rides[[#This Row],[Date]],2)</f>
        <v>4</v>
      </c>
      <c r="L9841" s="1" t="str">
        <f>LEFT(BART_Rides[[#This Row],[Lines]],1)</f>
        <v>Y</v>
      </c>
      <c r="M9841" s="1" t="str">
        <f>IF(BART_Rides[[#This Row],[FirstLetter]]="Y","Yes","No")</f>
        <v>Yes</v>
      </c>
      <c r="N9841" s="1" t="str">
        <f>IF(OR(BART_Rides[[#This Row],[Station Code]]="EM", BART_Rides[[#This Row],[Station Code]]="MT", BART_Rides[[#This Row],[Station Code]]="PL", BART_Rides[[#This Row],[Station Code]]="CC"), "Yes", "No")</f>
        <v>Yes</v>
      </c>
    </row>
    <row r="9842" spans="6:14">
      <c r="F9842" s="3">
        <v>44547</v>
      </c>
      <c r="G9842" s="1" t="s">
        <v>51</v>
      </c>
      <c r="H9842" s="1" t="s">
        <v>106</v>
      </c>
      <c r="I9842" s="1">
        <v>8823</v>
      </c>
      <c r="J9842" s="1">
        <f>MONTH(BART_Rides[[#This Row],[Date]])</f>
        <v>12</v>
      </c>
      <c r="K9842" s="1">
        <f>WEEKDAY(BART_Rides[[#This Row],[Date]],2)</f>
        <v>5</v>
      </c>
      <c r="L9842" s="1" t="str">
        <f>LEFT(BART_Rides[[#This Row],[Lines]],1)</f>
        <v>Y</v>
      </c>
      <c r="M9842" s="1" t="str">
        <f>IF(BART_Rides[[#This Row],[FirstLetter]]="Y","Yes","No")</f>
        <v>Yes</v>
      </c>
      <c r="N9842" s="1" t="str">
        <f>IF(OR(BART_Rides[[#This Row],[Station Code]]="EM", BART_Rides[[#This Row],[Station Code]]="MT", BART_Rides[[#This Row],[Station Code]]="PL", BART_Rides[[#This Row],[Station Code]]="CC"), "Yes", "No")</f>
        <v>Yes</v>
      </c>
    </row>
    <row r="9843" spans="6:14">
      <c r="F9843" s="3">
        <v>44548</v>
      </c>
      <c r="G9843" s="1" t="s">
        <v>51</v>
      </c>
      <c r="H9843" s="1" t="s">
        <v>106</v>
      </c>
      <c r="I9843" s="1">
        <v>3966</v>
      </c>
      <c r="J9843" s="1">
        <f>MONTH(BART_Rides[[#This Row],[Date]])</f>
        <v>12</v>
      </c>
      <c r="K9843" s="1">
        <f>WEEKDAY(BART_Rides[[#This Row],[Date]],2)</f>
        <v>6</v>
      </c>
      <c r="L9843" s="1" t="str">
        <f>LEFT(BART_Rides[[#This Row],[Lines]],1)</f>
        <v>Y</v>
      </c>
      <c r="M9843" s="1" t="str">
        <f>IF(BART_Rides[[#This Row],[FirstLetter]]="Y","Yes","No")</f>
        <v>Yes</v>
      </c>
      <c r="N9843" s="1" t="str">
        <f>IF(OR(BART_Rides[[#This Row],[Station Code]]="EM", BART_Rides[[#This Row],[Station Code]]="MT", BART_Rides[[#This Row],[Station Code]]="PL", BART_Rides[[#This Row],[Station Code]]="CC"), "Yes", "No")</f>
        <v>Yes</v>
      </c>
    </row>
    <row r="9844" spans="6:14">
      <c r="F9844" s="3">
        <v>44549</v>
      </c>
      <c r="G9844" s="1" t="s">
        <v>51</v>
      </c>
      <c r="H9844" s="1" t="s">
        <v>106</v>
      </c>
      <c r="I9844" s="1">
        <v>2168</v>
      </c>
      <c r="J9844" s="1">
        <f>MONTH(BART_Rides[[#This Row],[Date]])</f>
        <v>12</v>
      </c>
      <c r="K9844" s="1">
        <f>WEEKDAY(BART_Rides[[#This Row],[Date]],2)</f>
        <v>7</v>
      </c>
      <c r="L9844" s="1" t="str">
        <f>LEFT(BART_Rides[[#This Row],[Lines]],1)</f>
        <v>Y</v>
      </c>
      <c r="M9844" s="1" t="str">
        <f>IF(BART_Rides[[#This Row],[FirstLetter]]="Y","Yes","No")</f>
        <v>Yes</v>
      </c>
      <c r="N9844" s="1" t="str">
        <f>IF(OR(BART_Rides[[#This Row],[Station Code]]="EM", BART_Rides[[#This Row],[Station Code]]="MT", BART_Rides[[#This Row],[Station Code]]="PL", BART_Rides[[#This Row],[Station Code]]="CC"), "Yes", "No")</f>
        <v>Yes</v>
      </c>
    </row>
    <row r="9845" spans="6:14">
      <c r="F9845" s="3">
        <v>44550</v>
      </c>
      <c r="G9845" s="1" t="s">
        <v>51</v>
      </c>
      <c r="H9845" s="1" t="s">
        <v>106</v>
      </c>
      <c r="I9845" s="1">
        <v>7298</v>
      </c>
      <c r="J9845" s="1">
        <f>MONTH(BART_Rides[[#This Row],[Date]])</f>
        <v>12</v>
      </c>
      <c r="K9845" s="1">
        <f>WEEKDAY(BART_Rides[[#This Row],[Date]],2)</f>
        <v>1</v>
      </c>
      <c r="L9845" s="1" t="str">
        <f>LEFT(BART_Rides[[#This Row],[Lines]],1)</f>
        <v>Y</v>
      </c>
      <c r="M9845" s="1" t="str">
        <f>IF(BART_Rides[[#This Row],[FirstLetter]]="Y","Yes","No")</f>
        <v>Yes</v>
      </c>
      <c r="N9845" s="1" t="str">
        <f>IF(OR(BART_Rides[[#This Row],[Station Code]]="EM", BART_Rides[[#This Row],[Station Code]]="MT", BART_Rides[[#This Row],[Station Code]]="PL", BART_Rides[[#This Row],[Station Code]]="CC"), "Yes", "No")</f>
        <v>Yes</v>
      </c>
    </row>
    <row r="9846" spans="6:14">
      <c r="F9846" s="3">
        <v>44551</v>
      </c>
      <c r="G9846" s="1" t="s">
        <v>51</v>
      </c>
      <c r="H9846" s="1" t="s">
        <v>106</v>
      </c>
      <c r="I9846" s="1">
        <v>7419</v>
      </c>
      <c r="J9846" s="1">
        <f>MONTH(BART_Rides[[#This Row],[Date]])</f>
        <v>12</v>
      </c>
      <c r="K9846" s="1">
        <f>WEEKDAY(BART_Rides[[#This Row],[Date]],2)</f>
        <v>2</v>
      </c>
      <c r="L9846" s="1" t="str">
        <f>LEFT(BART_Rides[[#This Row],[Lines]],1)</f>
        <v>Y</v>
      </c>
      <c r="M9846" s="1" t="str">
        <f>IF(BART_Rides[[#This Row],[FirstLetter]]="Y","Yes","No")</f>
        <v>Yes</v>
      </c>
      <c r="N9846" s="1" t="str">
        <f>IF(OR(BART_Rides[[#This Row],[Station Code]]="EM", BART_Rides[[#This Row],[Station Code]]="MT", BART_Rides[[#This Row],[Station Code]]="PL", BART_Rides[[#This Row],[Station Code]]="CC"), "Yes", "No")</f>
        <v>Yes</v>
      </c>
    </row>
    <row r="9847" spans="6:14">
      <c r="F9847" s="3">
        <v>44552</v>
      </c>
      <c r="G9847" s="1" t="s">
        <v>51</v>
      </c>
      <c r="H9847" s="1" t="s">
        <v>106</v>
      </c>
      <c r="I9847" s="1">
        <v>6332</v>
      </c>
      <c r="J9847" s="1">
        <f>MONTH(BART_Rides[[#This Row],[Date]])</f>
        <v>12</v>
      </c>
      <c r="K9847" s="1">
        <f>WEEKDAY(BART_Rides[[#This Row],[Date]],2)</f>
        <v>3</v>
      </c>
      <c r="L9847" s="1" t="str">
        <f>LEFT(BART_Rides[[#This Row],[Lines]],1)</f>
        <v>Y</v>
      </c>
      <c r="M9847" s="1" t="str">
        <f>IF(BART_Rides[[#This Row],[FirstLetter]]="Y","Yes","No")</f>
        <v>Yes</v>
      </c>
      <c r="N9847" s="1" t="str">
        <f>IF(OR(BART_Rides[[#This Row],[Station Code]]="EM", BART_Rides[[#This Row],[Station Code]]="MT", BART_Rides[[#This Row],[Station Code]]="PL", BART_Rides[[#This Row],[Station Code]]="CC"), "Yes", "No")</f>
        <v>Yes</v>
      </c>
    </row>
    <row r="9848" spans="6:14">
      <c r="F9848" s="3">
        <v>44553</v>
      </c>
      <c r="G9848" s="1" t="s">
        <v>51</v>
      </c>
      <c r="H9848" s="1" t="s">
        <v>106</v>
      </c>
      <c r="I9848" s="1">
        <v>5364</v>
      </c>
      <c r="J9848" s="1">
        <f>MONTH(BART_Rides[[#This Row],[Date]])</f>
        <v>12</v>
      </c>
      <c r="K9848" s="1">
        <f>WEEKDAY(BART_Rides[[#This Row],[Date]],2)</f>
        <v>4</v>
      </c>
      <c r="L9848" s="1" t="str">
        <f>LEFT(BART_Rides[[#This Row],[Lines]],1)</f>
        <v>Y</v>
      </c>
      <c r="M9848" s="1" t="str">
        <f>IF(BART_Rides[[#This Row],[FirstLetter]]="Y","Yes","No")</f>
        <v>Yes</v>
      </c>
      <c r="N9848" s="1" t="str">
        <f>IF(OR(BART_Rides[[#This Row],[Station Code]]="EM", BART_Rides[[#This Row],[Station Code]]="MT", BART_Rides[[#This Row],[Station Code]]="PL", BART_Rides[[#This Row],[Station Code]]="CC"), "Yes", "No")</f>
        <v>Yes</v>
      </c>
    </row>
    <row r="9849" spans="6:14">
      <c r="F9849" s="3">
        <v>44554</v>
      </c>
      <c r="G9849" s="1" t="s">
        <v>51</v>
      </c>
      <c r="H9849" s="1" t="s">
        <v>106</v>
      </c>
      <c r="I9849" s="1">
        <v>2630</v>
      </c>
      <c r="J9849" s="1">
        <f>MONTH(BART_Rides[[#This Row],[Date]])</f>
        <v>12</v>
      </c>
      <c r="K9849" s="1">
        <f>WEEKDAY(BART_Rides[[#This Row],[Date]],2)</f>
        <v>5</v>
      </c>
      <c r="L9849" s="1" t="str">
        <f>LEFT(BART_Rides[[#This Row],[Lines]],1)</f>
        <v>Y</v>
      </c>
      <c r="M9849" s="1" t="str">
        <f>IF(BART_Rides[[#This Row],[FirstLetter]]="Y","Yes","No")</f>
        <v>Yes</v>
      </c>
      <c r="N9849" s="1" t="str">
        <f>IF(OR(BART_Rides[[#This Row],[Station Code]]="EM", BART_Rides[[#This Row],[Station Code]]="MT", BART_Rides[[#This Row],[Station Code]]="PL", BART_Rides[[#This Row],[Station Code]]="CC"), "Yes", "No")</f>
        <v>Yes</v>
      </c>
    </row>
    <row r="9850" spans="6:14">
      <c r="F9850" s="3">
        <v>44555</v>
      </c>
      <c r="G9850" s="1" t="s">
        <v>51</v>
      </c>
      <c r="H9850" s="1" t="s">
        <v>106</v>
      </c>
      <c r="I9850" s="1">
        <v>797</v>
      </c>
      <c r="J9850" s="1">
        <f>MONTH(BART_Rides[[#This Row],[Date]])</f>
        <v>12</v>
      </c>
      <c r="K9850" s="1">
        <f>WEEKDAY(BART_Rides[[#This Row],[Date]],2)</f>
        <v>6</v>
      </c>
      <c r="L9850" s="1" t="str">
        <f>LEFT(BART_Rides[[#This Row],[Lines]],1)</f>
        <v>Y</v>
      </c>
      <c r="M9850" s="1" t="str">
        <f>IF(BART_Rides[[#This Row],[FirstLetter]]="Y","Yes","No")</f>
        <v>Yes</v>
      </c>
      <c r="N9850" s="1" t="str">
        <f>IF(OR(BART_Rides[[#This Row],[Station Code]]="EM", BART_Rides[[#This Row],[Station Code]]="MT", BART_Rides[[#This Row],[Station Code]]="PL", BART_Rides[[#This Row],[Station Code]]="CC"), "Yes", "No")</f>
        <v>Yes</v>
      </c>
    </row>
    <row r="9851" spans="6:14">
      <c r="F9851" s="3">
        <v>44556</v>
      </c>
      <c r="G9851" s="1" t="s">
        <v>51</v>
      </c>
      <c r="H9851" s="1" t="s">
        <v>106</v>
      </c>
      <c r="I9851" s="1">
        <v>1492</v>
      </c>
      <c r="J9851" s="1">
        <f>MONTH(BART_Rides[[#This Row],[Date]])</f>
        <v>12</v>
      </c>
      <c r="K9851" s="1">
        <f>WEEKDAY(BART_Rides[[#This Row],[Date]],2)</f>
        <v>7</v>
      </c>
      <c r="L9851" s="1" t="str">
        <f>LEFT(BART_Rides[[#This Row],[Lines]],1)</f>
        <v>Y</v>
      </c>
      <c r="M9851" s="1" t="str">
        <f>IF(BART_Rides[[#This Row],[FirstLetter]]="Y","Yes","No")</f>
        <v>Yes</v>
      </c>
      <c r="N9851" s="1" t="str">
        <f>IF(OR(BART_Rides[[#This Row],[Station Code]]="EM", BART_Rides[[#This Row],[Station Code]]="MT", BART_Rides[[#This Row],[Station Code]]="PL", BART_Rides[[#This Row],[Station Code]]="CC"), "Yes", "No")</f>
        <v>Yes</v>
      </c>
    </row>
    <row r="9852" spans="6:14">
      <c r="F9852" s="3">
        <v>44557</v>
      </c>
      <c r="G9852" s="1" t="s">
        <v>51</v>
      </c>
      <c r="H9852" s="1" t="s">
        <v>106</v>
      </c>
      <c r="I9852" s="1">
        <v>4742</v>
      </c>
      <c r="J9852" s="1">
        <f>MONTH(BART_Rides[[#This Row],[Date]])</f>
        <v>12</v>
      </c>
      <c r="K9852" s="1">
        <f>WEEKDAY(BART_Rides[[#This Row],[Date]],2)</f>
        <v>1</v>
      </c>
      <c r="L9852" s="1" t="str">
        <f>LEFT(BART_Rides[[#This Row],[Lines]],1)</f>
        <v>Y</v>
      </c>
      <c r="M9852" s="1" t="str">
        <f>IF(BART_Rides[[#This Row],[FirstLetter]]="Y","Yes","No")</f>
        <v>Yes</v>
      </c>
      <c r="N9852" s="1" t="str">
        <f>IF(OR(BART_Rides[[#This Row],[Station Code]]="EM", BART_Rides[[#This Row],[Station Code]]="MT", BART_Rides[[#This Row],[Station Code]]="PL", BART_Rides[[#This Row],[Station Code]]="CC"), "Yes", "No")</f>
        <v>Yes</v>
      </c>
    </row>
    <row r="9853" spans="6:14">
      <c r="F9853" s="3">
        <v>44558</v>
      </c>
      <c r="G9853" s="1" t="s">
        <v>51</v>
      </c>
      <c r="H9853" s="1" t="s">
        <v>106</v>
      </c>
      <c r="I9853" s="1">
        <v>5400</v>
      </c>
      <c r="J9853" s="1">
        <f>MONTH(BART_Rides[[#This Row],[Date]])</f>
        <v>12</v>
      </c>
      <c r="K9853" s="1">
        <f>WEEKDAY(BART_Rides[[#This Row],[Date]],2)</f>
        <v>2</v>
      </c>
      <c r="L9853" s="1" t="str">
        <f>LEFT(BART_Rides[[#This Row],[Lines]],1)</f>
        <v>Y</v>
      </c>
      <c r="M9853" s="1" t="str">
        <f>IF(BART_Rides[[#This Row],[FirstLetter]]="Y","Yes","No")</f>
        <v>Yes</v>
      </c>
      <c r="N9853" s="1" t="str">
        <f>IF(OR(BART_Rides[[#This Row],[Station Code]]="EM", BART_Rides[[#This Row],[Station Code]]="MT", BART_Rides[[#This Row],[Station Code]]="PL", BART_Rides[[#This Row],[Station Code]]="CC"), "Yes", "No")</f>
        <v>Yes</v>
      </c>
    </row>
    <row r="9854" spans="6:14">
      <c r="F9854" s="3">
        <v>44559</v>
      </c>
      <c r="G9854" s="1" t="s">
        <v>51</v>
      </c>
      <c r="H9854" s="1" t="s">
        <v>106</v>
      </c>
      <c r="I9854" s="1">
        <v>4785</v>
      </c>
      <c r="J9854" s="1">
        <f>MONTH(BART_Rides[[#This Row],[Date]])</f>
        <v>12</v>
      </c>
      <c r="K9854" s="1">
        <f>WEEKDAY(BART_Rides[[#This Row],[Date]],2)</f>
        <v>3</v>
      </c>
      <c r="L9854" s="1" t="str">
        <f>LEFT(BART_Rides[[#This Row],[Lines]],1)</f>
        <v>Y</v>
      </c>
      <c r="M9854" s="1" t="str">
        <f>IF(BART_Rides[[#This Row],[FirstLetter]]="Y","Yes","No")</f>
        <v>Yes</v>
      </c>
      <c r="N9854" s="1" t="str">
        <f>IF(OR(BART_Rides[[#This Row],[Station Code]]="EM", BART_Rides[[#This Row],[Station Code]]="MT", BART_Rides[[#This Row],[Station Code]]="PL", BART_Rides[[#This Row],[Station Code]]="CC"), "Yes", "No")</f>
        <v>Yes</v>
      </c>
    </row>
    <row r="9855" spans="6:14">
      <c r="F9855" s="3">
        <v>44560</v>
      </c>
      <c r="G9855" s="1" t="s">
        <v>51</v>
      </c>
      <c r="H9855" s="1" t="s">
        <v>106</v>
      </c>
      <c r="I9855" s="1">
        <v>5408</v>
      </c>
      <c r="J9855" s="1">
        <f>MONTH(BART_Rides[[#This Row],[Date]])</f>
        <v>12</v>
      </c>
      <c r="K9855" s="1">
        <f>WEEKDAY(BART_Rides[[#This Row],[Date]],2)</f>
        <v>4</v>
      </c>
      <c r="L9855" s="1" t="str">
        <f>LEFT(BART_Rides[[#This Row],[Lines]],1)</f>
        <v>Y</v>
      </c>
      <c r="M9855" s="1" t="str">
        <f>IF(BART_Rides[[#This Row],[FirstLetter]]="Y","Yes","No")</f>
        <v>Yes</v>
      </c>
      <c r="N9855" s="1" t="str">
        <f>IF(OR(BART_Rides[[#This Row],[Station Code]]="EM", BART_Rides[[#This Row],[Station Code]]="MT", BART_Rides[[#This Row],[Station Code]]="PL", BART_Rides[[#This Row],[Station Code]]="CC"), "Yes", "No")</f>
        <v>Yes</v>
      </c>
    </row>
    <row r="9856" spans="6:14">
      <c r="F9856" s="3">
        <v>44561</v>
      </c>
      <c r="G9856" s="1" t="s">
        <v>51</v>
      </c>
      <c r="H9856" s="1" t="s">
        <v>106</v>
      </c>
      <c r="I9856" s="1">
        <v>3567</v>
      </c>
      <c r="J9856" s="1">
        <f>MONTH(BART_Rides[[#This Row],[Date]])</f>
        <v>12</v>
      </c>
      <c r="K9856" s="1">
        <f>WEEKDAY(BART_Rides[[#This Row],[Date]],2)</f>
        <v>5</v>
      </c>
      <c r="L9856" s="1" t="str">
        <f>LEFT(BART_Rides[[#This Row],[Lines]],1)</f>
        <v>Y</v>
      </c>
      <c r="M9856" s="1" t="str">
        <f>IF(BART_Rides[[#This Row],[FirstLetter]]="Y","Yes","No")</f>
        <v>Yes</v>
      </c>
      <c r="N9856" s="1" t="str">
        <f>IF(OR(BART_Rides[[#This Row],[Station Code]]="EM", BART_Rides[[#This Row],[Station Code]]="MT", BART_Rides[[#This Row],[Station Code]]="PL", BART_Rides[[#This Row],[Station Code]]="CC"), "Yes", "No")</f>
        <v>Yes</v>
      </c>
    </row>
    <row r="9857" spans="6:14">
      <c r="F9857" s="3">
        <v>44197</v>
      </c>
      <c r="G9857" s="1" t="s">
        <v>53</v>
      </c>
      <c r="H9857" s="1" t="s">
        <v>106</v>
      </c>
      <c r="I9857" s="1">
        <v>1389</v>
      </c>
      <c r="J9857" s="1">
        <f>MONTH(BART_Rides[[#This Row],[Date]])</f>
        <v>1</v>
      </c>
      <c r="K9857" s="1">
        <f>WEEKDAY(BART_Rides[[#This Row],[Date]],2)</f>
        <v>5</v>
      </c>
      <c r="L9857" s="1" t="str">
        <f>LEFT(BART_Rides[[#This Row],[Lines]],1)</f>
        <v>Y</v>
      </c>
      <c r="M9857" s="1" t="str">
        <f>IF(BART_Rides[[#This Row],[FirstLetter]]="Y","Yes","No")</f>
        <v>Yes</v>
      </c>
      <c r="N9857" s="1" t="str">
        <f>IF(OR(BART_Rides[[#This Row],[Station Code]]="EM", BART_Rides[[#This Row],[Station Code]]="MT", BART_Rides[[#This Row],[Station Code]]="PL", BART_Rides[[#This Row],[Station Code]]="CC"), "Yes", "No")</f>
        <v>Yes</v>
      </c>
    </row>
    <row r="9858" spans="6:14">
      <c r="F9858" s="3">
        <v>44198</v>
      </c>
      <c r="G9858" s="1" t="s">
        <v>53</v>
      </c>
      <c r="H9858" s="1" t="s">
        <v>106</v>
      </c>
      <c r="I9858" s="1">
        <v>1881</v>
      </c>
      <c r="J9858" s="1">
        <f>MONTH(BART_Rides[[#This Row],[Date]])</f>
        <v>1</v>
      </c>
      <c r="K9858" s="1">
        <f>WEEKDAY(BART_Rides[[#This Row],[Date]],2)</f>
        <v>6</v>
      </c>
      <c r="L9858" s="1" t="str">
        <f>LEFT(BART_Rides[[#This Row],[Lines]],1)</f>
        <v>Y</v>
      </c>
      <c r="M9858" s="1" t="str">
        <f>IF(BART_Rides[[#This Row],[FirstLetter]]="Y","Yes","No")</f>
        <v>Yes</v>
      </c>
      <c r="N9858" s="1" t="str">
        <f>IF(OR(BART_Rides[[#This Row],[Station Code]]="EM", BART_Rides[[#This Row],[Station Code]]="MT", BART_Rides[[#This Row],[Station Code]]="PL", BART_Rides[[#This Row],[Station Code]]="CC"), "Yes", "No")</f>
        <v>Yes</v>
      </c>
    </row>
    <row r="9859" spans="6:14">
      <c r="F9859" s="3">
        <v>44199</v>
      </c>
      <c r="G9859" s="1" t="s">
        <v>53</v>
      </c>
      <c r="H9859" s="1" t="s">
        <v>106</v>
      </c>
      <c r="I9859" s="1">
        <v>1438</v>
      </c>
      <c r="J9859" s="1">
        <f>MONTH(BART_Rides[[#This Row],[Date]])</f>
        <v>1</v>
      </c>
      <c r="K9859" s="1">
        <f>WEEKDAY(BART_Rides[[#This Row],[Date]],2)</f>
        <v>7</v>
      </c>
      <c r="L9859" s="1" t="str">
        <f>LEFT(BART_Rides[[#This Row],[Lines]],1)</f>
        <v>Y</v>
      </c>
      <c r="M9859" s="1" t="str">
        <f>IF(BART_Rides[[#This Row],[FirstLetter]]="Y","Yes","No")</f>
        <v>Yes</v>
      </c>
      <c r="N9859" s="1" t="str">
        <f>IF(OR(BART_Rides[[#This Row],[Station Code]]="EM", BART_Rides[[#This Row],[Station Code]]="MT", BART_Rides[[#This Row],[Station Code]]="PL", BART_Rides[[#This Row],[Station Code]]="CC"), "Yes", "No")</f>
        <v>Yes</v>
      </c>
    </row>
    <row r="9860" spans="6:14">
      <c r="F9860" s="3">
        <v>44200</v>
      </c>
      <c r="G9860" s="1" t="s">
        <v>53</v>
      </c>
      <c r="H9860" s="1" t="s">
        <v>106</v>
      </c>
      <c r="I9860" s="1">
        <v>2921</v>
      </c>
      <c r="J9860" s="1">
        <f>MONTH(BART_Rides[[#This Row],[Date]])</f>
        <v>1</v>
      </c>
      <c r="K9860" s="1">
        <f>WEEKDAY(BART_Rides[[#This Row],[Date]],2)</f>
        <v>1</v>
      </c>
      <c r="L9860" s="1" t="str">
        <f>LEFT(BART_Rides[[#This Row],[Lines]],1)</f>
        <v>Y</v>
      </c>
      <c r="M9860" s="1" t="str">
        <f>IF(BART_Rides[[#This Row],[FirstLetter]]="Y","Yes","No")</f>
        <v>Yes</v>
      </c>
      <c r="N9860" s="1" t="str">
        <f>IF(OR(BART_Rides[[#This Row],[Station Code]]="EM", BART_Rides[[#This Row],[Station Code]]="MT", BART_Rides[[#This Row],[Station Code]]="PL", BART_Rides[[#This Row],[Station Code]]="CC"), "Yes", "No")</f>
        <v>Yes</v>
      </c>
    </row>
    <row r="9861" spans="6:14">
      <c r="F9861" s="3">
        <v>44201</v>
      </c>
      <c r="G9861" s="1" t="s">
        <v>53</v>
      </c>
      <c r="H9861" s="1" t="s">
        <v>106</v>
      </c>
      <c r="I9861" s="1">
        <v>3357</v>
      </c>
      <c r="J9861" s="1">
        <f>MONTH(BART_Rides[[#This Row],[Date]])</f>
        <v>1</v>
      </c>
      <c r="K9861" s="1">
        <f>WEEKDAY(BART_Rides[[#This Row],[Date]],2)</f>
        <v>2</v>
      </c>
      <c r="L9861" s="1" t="str">
        <f>LEFT(BART_Rides[[#This Row],[Lines]],1)</f>
        <v>Y</v>
      </c>
      <c r="M9861" s="1" t="str">
        <f>IF(BART_Rides[[#This Row],[FirstLetter]]="Y","Yes","No")</f>
        <v>Yes</v>
      </c>
      <c r="N9861" s="1" t="str">
        <f>IF(OR(BART_Rides[[#This Row],[Station Code]]="EM", BART_Rides[[#This Row],[Station Code]]="MT", BART_Rides[[#This Row],[Station Code]]="PL", BART_Rides[[#This Row],[Station Code]]="CC"), "Yes", "No")</f>
        <v>Yes</v>
      </c>
    </row>
    <row r="9862" spans="6:14">
      <c r="F9862" s="3">
        <v>44202</v>
      </c>
      <c r="G9862" s="1" t="s">
        <v>53</v>
      </c>
      <c r="H9862" s="1" t="s">
        <v>106</v>
      </c>
      <c r="I9862" s="1">
        <v>3155</v>
      </c>
      <c r="J9862" s="1">
        <f>MONTH(BART_Rides[[#This Row],[Date]])</f>
        <v>1</v>
      </c>
      <c r="K9862" s="1">
        <f>WEEKDAY(BART_Rides[[#This Row],[Date]],2)</f>
        <v>3</v>
      </c>
      <c r="L9862" s="1" t="str">
        <f>LEFT(BART_Rides[[#This Row],[Lines]],1)</f>
        <v>Y</v>
      </c>
      <c r="M9862" s="1" t="str">
        <f>IF(BART_Rides[[#This Row],[FirstLetter]]="Y","Yes","No")</f>
        <v>Yes</v>
      </c>
      <c r="N9862" s="1" t="str">
        <f>IF(OR(BART_Rides[[#This Row],[Station Code]]="EM", BART_Rides[[#This Row],[Station Code]]="MT", BART_Rides[[#This Row],[Station Code]]="PL", BART_Rides[[#This Row],[Station Code]]="CC"), "Yes", "No")</f>
        <v>Yes</v>
      </c>
    </row>
    <row r="9863" spans="6:14">
      <c r="F9863" s="3">
        <v>44203</v>
      </c>
      <c r="G9863" s="1" t="s">
        <v>53</v>
      </c>
      <c r="H9863" s="1" t="s">
        <v>106</v>
      </c>
      <c r="I9863" s="1">
        <v>3241</v>
      </c>
      <c r="J9863" s="1">
        <f>MONTH(BART_Rides[[#This Row],[Date]])</f>
        <v>1</v>
      </c>
      <c r="K9863" s="1">
        <f>WEEKDAY(BART_Rides[[#This Row],[Date]],2)</f>
        <v>4</v>
      </c>
      <c r="L9863" s="1" t="str">
        <f>LEFT(BART_Rides[[#This Row],[Lines]],1)</f>
        <v>Y</v>
      </c>
      <c r="M9863" s="1" t="str">
        <f>IF(BART_Rides[[#This Row],[FirstLetter]]="Y","Yes","No")</f>
        <v>Yes</v>
      </c>
      <c r="N9863" s="1" t="str">
        <f>IF(OR(BART_Rides[[#This Row],[Station Code]]="EM", BART_Rides[[#This Row],[Station Code]]="MT", BART_Rides[[#This Row],[Station Code]]="PL", BART_Rides[[#This Row],[Station Code]]="CC"), "Yes", "No")</f>
        <v>Yes</v>
      </c>
    </row>
    <row r="9864" spans="6:14">
      <c r="F9864" s="3">
        <v>44204</v>
      </c>
      <c r="G9864" s="1" t="s">
        <v>53</v>
      </c>
      <c r="H9864" s="1" t="s">
        <v>106</v>
      </c>
      <c r="I9864" s="1">
        <v>3172</v>
      </c>
      <c r="J9864" s="1">
        <f>MONTH(BART_Rides[[#This Row],[Date]])</f>
        <v>1</v>
      </c>
      <c r="K9864" s="1">
        <f>WEEKDAY(BART_Rides[[#This Row],[Date]],2)</f>
        <v>5</v>
      </c>
      <c r="L9864" s="1" t="str">
        <f>LEFT(BART_Rides[[#This Row],[Lines]],1)</f>
        <v>Y</v>
      </c>
      <c r="M9864" s="1" t="str">
        <f>IF(BART_Rides[[#This Row],[FirstLetter]]="Y","Yes","No")</f>
        <v>Yes</v>
      </c>
      <c r="N9864" s="1" t="str">
        <f>IF(OR(BART_Rides[[#This Row],[Station Code]]="EM", BART_Rides[[#This Row],[Station Code]]="MT", BART_Rides[[#This Row],[Station Code]]="PL", BART_Rides[[#This Row],[Station Code]]="CC"), "Yes", "No")</f>
        <v>Yes</v>
      </c>
    </row>
    <row r="9865" spans="6:14">
      <c r="F9865" s="3">
        <v>44205</v>
      </c>
      <c r="G9865" s="1" t="s">
        <v>53</v>
      </c>
      <c r="H9865" s="1" t="s">
        <v>106</v>
      </c>
      <c r="I9865" s="1">
        <v>2122</v>
      </c>
      <c r="J9865" s="1">
        <f>MONTH(BART_Rides[[#This Row],[Date]])</f>
        <v>1</v>
      </c>
      <c r="K9865" s="1">
        <f>WEEKDAY(BART_Rides[[#This Row],[Date]],2)</f>
        <v>6</v>
      </c>
      <c r="L9865" s="1" t="str">
        <f>LEFT(BART_Rides[[#This Row],[Lines]],1)</f>
        <v>Y</v>
      </c>
      <c r="M9865" s="1" t="str">
        <f>IF(BART_Rides[[#This Row],[FirstLetter]]="Y","Yes","No")</f>
        <v>Yes</v>
      </c>
      <c r="N9865" s="1" t="str">
        <f>IF(OR(BART_Rides[[#This Row],[Station Code]]="EM", BART_Rides[[#This Row],[Station Code]]="MT", BART_Rides[[#This Row],[Station Code]]="PL", BART_Rides[[#This Row],[Station Code]]="CC"), "Yes", "No")</f>
        <v>Yes</v>
      </c>
    </row>
    <row r="9866" spans="6:14">
      <c r="F9866" s="3">
        <v>44206</v>
      </c>
      <c r="G9866" s="1" t="s">
        <v>53</v>
      </c>
      <c r="H9866" s="1" t="s">
        <v>106</v>
      </c>
      <c r="I9866" s="1">
        <v>1436</v>
      </c>
      <c r="J9866" s="1">
        <f>MONTH(BART_Rides[[#This Row],[Date]])</f>
        <v>1</v>
      </c>
      <c r="K9866" s="1">
        <f>WEEKDAY(BART_Rides[[#This Row],[Date]],2)</f>
        <v>7</v>
      </c>
      <c r="L9866" s="1" t="str">
        <f>LEFT(BART_Rides[[#This Row],[Lines]],1)</f>
        <v>Y</v>
      </c>
      <c r="M9866" s="1" t="str">
        <f>IF(BART_Rides[[#This Row],[FirstLetter]]="Y","Yes","No")</f>
        <v>Yes</v>
      </c>
      <c r="N9866" s="1" t="str">
        <f>IF(OR(BART_Rides[[#This Row],[Station Code]]="EM", BART_Rides[[#This Row],[Station Code]]="MT", BART_Rides[[#This Row],[Station Code]]="PL", BART_Rides[[#This Row],[Station Code]]="CC"), "Yes", "No")</f>
        <v>Yes</v>
      </c>
    </row>
    <row r="9867" spans="6:14">
      <c r="F9867" s="3">
        <v>44207</v>
      </c>
      <c r="G9867" s="1" t="s">
        <v>53</v>
      </c>
      <c r="H9867" s="1" t="s">
        <v>106</v>
      </c>
      <c r="I9867" s="1">
        <v>3187</v>
      </c>
      <c r="J9867" s="1">
        <f>MONTH(BART_Rides[[#This Row],[Date]])</f>
        <v>1</v>
      </c>
      <c r="K9867" s="1">
        <f>WEEKDAY(BART_Rides[[#This Row],[Date]],2)</f>
        <v>1</v>
      </c>
      <c r="L9867" s="1" t="str">
        <f>LEFT(BART_Rides[[#This Row],[Lines]],1)</f>
        <v>Y</v>
      </c>
      <c r="M9867" s="1" t="str">
        <f>IF(BART_Rides[[#This Row],[FirstLetter]]="Y","Yes","No")</f>
        <v>Yes</v>
      </c>
      <c r="N9867" s="1" t="str">
        <f>IF(OR(BART_Rides[[#This Row],[Station Code]]="EM", BART_Rides[[#This Row],[Station Code]]="MT", BART_Rides[[#This Row],[Station Code]]="PL", BART_Rides[[#This Row],[Station Code]]="CC"), "Yes", "No")</f>
        <v>Yes</v>
      </c>
    </row>
    <row r="9868" spans="6:14">
      <c r="F9868" s="3">
        <v>44208</v>
      </c>
      <c r="G9868" s="1" t="s">
        <v>53</v>
      </c>
      <c r="H9868" s="1" t="s">
        <v>106</v>
      </c>
      <c r="I9868" s="1">
        <v>3326</v>
      </c>
      <c r="J9868" s="1">
        <f>MONTH(BART_Rides[[#This Row],[Date]])</f>
        <v>1</v>
      </c>
      <c r="K9868" s="1">
        <f>WEEKDAY(BART_Rides[[#This Row],[Date]],2)</f>
        <v>2</v>
      </c>
      <c r="L9868" s="1" t="str">
        <f>LEFT(BART_Rides[[#This Row],[Lines]],1)</f>
        <v>Y</v>
      </c>
      <c r="M9868" s="1" t="str">
        <f>IF(BART_Rides[[#This Row],[FirstLetter]]="Y","Yes","No")</f>
        <v>Yes</v>
      </c>
      <c r="N9868" s="1" t="str">
        <f>IF(OR(BART_Rides[[#This Row],[Station Code]]="EM", BART_Rides[[#This Row],[Station Code]]="MT", BART_Rides[[#This Row],[Station Code]]="PL", BART_Rides[[#This Row],[Station Code]]="CC"), "Yes", "No")</f>
        <v>Yes</v>
      </c>
    </row>
    <row r="9869" spans="6:14">
      <c r="F9869" s="3">
        <v>44209</v>
      </c>
      <c r="G9869" s="1" t="s">
        <v>53</v>
      </c>
      <c r="H9869" s="1" t="s">
        <v>106</v>
      </c>
      <c r="I9869" s="1">
        <v>3423</v>
      </c>
      <c r="J9869" s="1">
        <f>MONTH(BART_Rides[[#This Row],[Date]])</f>
        <v>1</v>
      </c>
      <c r="K9869" s="1">
        <f>WEEKDAY(BART_Rides[[#This Row],[Date]],2)</f>
        <v>3</v>
      </c>
      <c r="L9869" s="1" t="str">
        <f>LEFT(BART_Rides[[#This Row],[Lines]],1)</f>
        <v>Y</v>
      </c>
      <c r="M9869" s="1" t="str">
        <f>IF(BART_Rides[[#This Row],[FirstLetter]]="Y","Yes","No")</f>
        <v>Yes</v>
      </c>
      <c r="N9869" s="1" t="str">
        <f>IF(OR(BART_Rides[[#This Row],[Station Code]]="EM", BART_Rides[[#This Row],[Station Code]]="MT", BART_Rides[[#This Row],[Station Code]]="PL", BART_Rides[[#This Row],[Station Code]]="CC"), "Yes", "No")</f>
        <v>Yes</v>
      </c>
    </row>
    <row r="9870" spans="6:14">
      <c r="F9870" s="3">
        <v>44210</v>
      </c>
      <c r="G9870" s="1" t="s">
        <v>53</v>
      </c>
      <c r="H9870" s="1" t="s">
        <v>106</v>
      </c>
      <c r="I9870" s="1">
        <v>3338</v>
      </c>
      <c r="J9870" s="1">
        <f>MONTH(BART_Rides[[#This Row],[Date]])</f>
        <v>1</v>
      </c>
      <c r="K9870" s="1">
        <f>WEEKDAY(BART_Rides[[#This Row],[Date]],2)</f>
        <v>4</v>
      </c>
      <c r="L9870" s="1" t="str">
        <f>LEFT(BART_Rides[[#This Row],[Lines]],1)</f>
        <v>Y</v>
      </c>
      <c r="M9870" s="1" t="str">
        <f>IF(BART_Rides[[#This Row],[FirstLetter]]="Y","Yes","No")</f>
        <v>Yes</v>
      </c>
      <c r="N9870" s="1" t="str">
        <f>IF(OR(BART_Rides[[#This Row],[Station Code]]="EM", BART_Rides[[#This Row],[Station Code]]="MT", BART_Rides[[#This Row],[Station Code]]="PL", BART_Rides[[#This Row],[Station Code]]="CC"), "Yes", "No")</f>
        <v>Yes</v>
      </c>
    </row>
    <row r="9871" spans="6:14">
      <c r="F9871" s="3">
        <v>44211</v>
      </c>
      <c r="G9871" s="1" t="s">
        <v>53</v>
      </c>
      <c r="H9871" s="1" t="s">
        <v>106</v>
      </c>
      <c r="I9871" s="1">
        <v>3412</v>
      </c>
      <c r="J9871" s="1">
        <f>MONTH(BART_Rides[[#This Row],[Date]])</f>
        <v>1</v>
      </c>
      <c r="K9871" s="1">
        <f>WEEKDAY(BART_Rides[[#This Row],[Date]],2)</f>
        <v>5</v>
      </c>
      <c r="L9871" s="1" t="str">
        <f>LEFT(BART_Rides[[#This Row],[Lines]],1)</f>
        <v>Y</v>
      </c>
      <c r="M9871" s="1" t="str">
        <f>IF(BART_Rides[[#This Row],[FirstLetter]]="Y","Yes","No")</f>
        <v>Yes</v>
      </c>
      <c r="N9871" s="1" t="str">
        <f>IF(OR(BART_Rides[[#This Row],[Station Code]]="EM", BART_Rides[[#This Row],[Station Code]]="MT", BART_Rides[[#This Row],[Station Code]]="PL", BART_Rides[[#This Row],[Station Code]]="CC"), "Yes", "No")</f>
        <v>Yes</v>
      </c>
    </row>
    <row r="9872" spans="6:14">
      <c r="F9872" s="3">
        <v>44212</v>
      </c>
      <c r="G9872" s="1" t="s">
        <v>53</v>
      </c>
      <c r="H9872" s="1" t="s">
        <v>106</v>
      </c>
      <c r="I9872" s="1">
        <v>2166</v>
      </c>
      <c r="J9872" s="1">
        <f>MONTH(BART_Rides[[#This Row],[Date]])</f>
        <v>1</v>
      </c>
      <c r="K9872" s="1">
        <f>WEEKDAY(BART_Rides[[#This Row],[Date]],2)</f>
        <v>6</v>
      </c>
      <c r="L9872" s="1" t="str">
        <f>LEFT(BART_Rides[[#This Row],[Lines]],1)</f>
        <v>Y</v>
      </c>
      <c r="M9872" s="1" t="str">
        <f>IF(BART_Rides[[#This Row],[FirstLetter]]="Y","Yes","No")</f>
        <v>Yes</v>
      </c>
      <c r="N9872" s="1" t="str">
        <f>IF(OR(BART_Rides[[#This Row],[Station Code]]="EM", BART_Rides[[#This Row],[Station Code]]="MT", BART_Rides[[#This Row],[Station Code]]="PL", BART_Rides[[#This Row],[Station Code]]="CC"), "Yes", "No")</f>
        <v>Yes</v>
      </c>
    </row>
    <row r="9873" spans="6:14">
      <c r="F9873" s="3">
        <v>44213</v>
      </c>
      <c r="G9873" s="1" t="s">
        <v>53</v>
      </c>
      <c r="H9873" s="1" t="s">
        <v>106</v>
      </c>
      <c r="I9873" s="1">
        <v>1536</v>
      </c>
      <c r="J9873" s="1">
        <f>MONTH(BART_Rides[[#This Row],[Date]])</f>
        <v>1</v>
      </c>
      <c r="K9873" s="1">
        <f>WEEKDAY(BART_Rides[[#This Row],[Date]],2)</f>
        <v>7</v>
      </c>
      <c r="L9873" s="1" t="str">
        <f>LEFT(BART_Rides[[#This Row],[Lines]],1)</f>
        <v>Y</v>
      </c>
      <c r="M9873" s="1" t="str">
        <f>IF(BART_Rides[[#This Row],[FirstLetter]]="Y","Yes","No")</f>
        <v>Yes</v>
      </c>
      <c r="N9873" s="1" t="str">
        <f>IF(OR(BART_Rides[[#This Row],[Station Code]]="EM", BART_Rides[[#This Row],[Station Code]]="MT", BART_Rides[[#This Row],[Station Code]]="PL", BART_Rides[[#This Row],[Station Code]]="CC"), "Yes", "No")</f>
        <v>Yes</v>
      </c>
    </row>
    <row r="9874" spans="6:14">
      <c r="F9874" s="3">
        <v>44214</v>
      </c>
      <c r="G9874" s="1" t="s">
        <v>53</v>
      </c>
      <c r="H9874" s="1" t="s">
        <v>106</v>
      </c>
      <c r="I9874" s="1">
        <v>2179</v>
      </c>
      <c r="J9874" s="1">
        <f>MONTH(BART_Rides[[#This Row],[Date]])</f>
        <v>1</v>
      </c>
      <c r="K9874" s="1">
        <f>WEEKDAY(BART_Rides[[#This Row],[Date]],2)</f>
        <v>1</v>
      </c>
      <c r="L9874" s="1" t="str">
        <f>LEFT(BART_Rides[[#This Row],[Lines]],1)</f>
        <v>Y</v>
      </c>
      <c r="M9874" s="1" t="str">
        <f>IF(BART_Rides[[#This Row],[FirstLetter]]="Y","Yes","No")</f>
        <v>Yes</v>
      </c>
      <c r="N9874" s="1" t="str">
        <f>IF(OR(BART_Rides[[#This Row],[Station Code]]="EM", BART_Rides[[#This Row],[Station Code]]="MT", BART_Rides[[#This Row],[Station Code]]="PL", BART_Rides[[#This Row],[Station Code]]="CC"), "Yes", "No")</f>
        <v>Yes</v>
      </c>
    </row>
    <row r="9875" spans="6:14">
      <c r="F9875" s="3">
        <v>44215</v>
      </c>
      <c r="G9875" s="1" t="s">
        <v>53</v>
      </c>
      <c r="H9875" s="1" t="s">
        <v>106</v>
      </c>
      <c r="I9875" s="1">
        <v>3233</v>
      </c>
      <c r="J9875" s="1">
        <f>MONTH(BART_Rides[[#This Row],[Date]])</f>
        <v>1</v>
      </c>
      <c r="K9875" s="1">
        <f>WEEKDAY(BART_Rides[[#This Row],[Date]],2)</f>
        <v>2</v>
      </c>
      <c r="L9875" s="1" t="str">
        <f>LEFT(BART_Rides[[#This Row],[Lines]],1)</f>
        <v>Y</v>
      </c>
      <c r="M9875" s="1" t="str">
        <f>IF(BART_Rides[[#This Row],[FirstLetter]]="Y","Yes","No")</f>
        <v>Yes</v>
      </c>
      <c r="N9875" s="1" t="str">
        <f>IF(OR(BART_Rides[[#This Row],[Station Code]]="EM", BART_Rides[[#This Row],[Station Code]]="MT", BART_Rides[[#This Row],[Station Code]]="PL", BART_Rides[[#This Row],[Station Code]]="CC"), "Yes", "No")</f>
        <v>Yes</v>
      </c>
    </row>
    <row r="9876" spans="6:14">
      <c r="F9876" s="3">
        <v>44216</v>
      </c>
      <c r="G9876" s="1" t="s">
        <v>53</v>
      </c>
      <c r="H9876" s="1" t="s">
        <v>106</v>
      </c>
      <c r="I9876" s="1">
        <v>3096</v>
      </c>
      <c r="J9876" s="1">
        <f>MONTH(BART_Rides[[#This Row],[Date]])</f>
        <v>1</v>
      </c>
      <c r="K9876" s="1">
        <f>WEEKDAY(BART_Rides[[#This Row],[Date]],2)</f>
        <v>3</v>
      </c>
      <c r="L9876" s="1" t="str">
        <f>LEFT(BART_Rides[[#This Row],[Lines]],1)</f>
        <v>Y</v>
      </c>
      <c r="M9876" s="1" t="str">
        <f>IF(BART_Rides[[#This Row],[FirstLetter]]="Y","Yes","No")</f>
        <v>Yes</v>
      </c>
      <c r="N9876" s="1" t="str">
        <f>IF(OR(BART_Rides[[#This Row],[Station Code]]="EM", BART_Rides[[#This Row],[Station Code]]="MT", BART_Rides[[#This Row],[Station Code]]="PL", BART_Rides[[#This Row],[Station Code]]="CC"), "Yes", "No")</f>
        <v>Yes</v>
      </c>
    </row>
    <row r="9877" spans="6:14">
      <c r="F9877" s="3">
        <v>44217</v>
      </c>
      <c r="G9877" s="1" t="s">
        <v>53</v>
      </c>
      <c r="H9877" s="1" t="s">
        <v>106</v>
      </c>
      <c r="I9877" s="1">
        <v>3402</v>
      </c>
      <c r="J9877" s="1">
        <f>MONTH(BART_Rides[[#This Row],[Date]])</f>
        <v>1</v>
      </c>
      <c r="K9877" s="1">
        <f>WEEKDAY(BART_Rides[[#This Row],[Date]],2)</f>
        <v>4</v>
      </c>
      <c r="L9877" s="1" t="str">
        <f>LEFT(BART_Rides[[#This Row],[Lines]],1)</f>
        <v>Y</v>
      </c>
      <c r="M9877" s="1" t="str">
        <f>IF(BART_Rides[[#This Row],[FirstLetter]]="Y","Yes","No")</f>
        <v>Yes</v>
      </c>
      <c r="N9877" s="1" t="str">
        <f>IF(OR(BART_Rides[[#This Row],[Station Code]]="EM", BART_Rides[[#This Row],[Station Code]]="MT", BART_Rides[[#This Row],[Station Code]]="PL", BART_Rides[[#This Row],[Station Code]]="CC"), "Yes", "No")</f>
        <v>Yes</v>
      </c>
    </row>
    <row r="9878" spans="6:14">
      <c r="F9878" s="3">
        <v>44218</v>
      </c>
      <c r="G9878" s="1" t="s">
        <v>53</v>
      </c>
      <c r="H9878" s="1" t="s">
        <v>106</v>
      </c>
      <c r="I9878" s="1">
        <v>3301</v>
      </c>
      <c r="J9878" s="1">
        <f>MONTH(BART_Rides[[#This Row],[Date]])</f>
        <v>1</v>
      </c>
      <c r="K9878" s="1">
        <f>WEEKDAY(BART_Rides[[#This Row],[Date]],2)</f>
        <v>5</v>
      </c>
      <c r="L9878" s="1" t="str">
        <f>LEFT(BART_Rides[[#This Row],[Lines]],1)</f>
        <v>Y</v>
      </c>
      <c r="M9878" s="1" t="str">
        <f>IF(BART_Rides[[#This Row],[FirstLetter]]="Y","Yes","No")</f>
        <v>Yes</v>
      </c>
      <c r="N9878" s="1" t="str">
        <f>IF(OR(BART_Rides[[#This Row],[Station Code]]="EM", BART_Rides[[#This Row],[Station Code]]="MT", BART_Rides[[#This Row],[Station Code]]="PL", BART_Rides[[#This Row],[Station Code]]="CC"), "Yes", "No")</f>
        <v>Yes</v>
      </c>
    </row>
    <row r="9879" spans="6:14">
      <c r="F9879" s="3">
        <v>44219</v>
      </c>
      <c r="G9879" s="1" t="s">
        <v>53</v>
      </c>
      <c r="H9879" s="1" t="s">
        <v>106</v>
      </c>
      <c r="I9879" s="1">
        <v>2242</v>
      </c>
      <c r="J9879" s="1">
        <f>MONTH(BART_Rides[[#This Row],[Date]])</f>
        <v>1</v>
      </c>
      <c r="K9879" s="1">
        <f>WEEKDAY(BART_Rides[[#This Row],[Date]],2)</f>
        <v>6</v>
      </c>
      <c r="L9879" s="1" t="str">
        <f>LEFT(BART_Rides[[#This Row],[Lines]],1)</f>
        <v>Y</v>
      </c>
      <c r="M9879" s="1" t="str">
        <f>IF(BART_Rides[[#This Row],[FirstLetter]]="Y","Yes","No")</f>
        <v>Yes</v>
      </c>
      <c r="N9879" s="1" t="str">
        <f>IF(OR(BART_Rides[[#This Row],[Station Code]]="EM", BART_Rides[[#This Row],[Station Code]]="MT", BART_Rides[[#This Row],[Station Code]]="PL", BART_Rides[[#This Row],[Station Code]]="CC"), "Yes", "No")</f>
        <v>Yes</v>
      </c>
    </row>
    <row r="9880" spans="6:14">
      <c r="F9880" s="3">
        <v>44220</v>
      </c>
      <c r="G9880" s="1" t="s">
        <v>53</v>
      </c>
      <c r="H9880" s="1" t="s">
        <v>106</v>
      </c>
      <c r="I9880" s="1">
        <v>1367</v>
      </c>
      <c r="J9880" s="1">
        <f>MONTH(BART_Rides[[#This Row],[Date]])</f>
        <v>1</v>
      </c>
      <c r="K9880" s="1">
        <f>WEEKDAY(BART_Rides[[#This Row],[Date]],2)</f>
        <v>7</v>
      </c>
      <c r="L9880" s="1" t="str">
        <f>LEFT(BART_Rides[[#This Row],[Lines]],1)</f>
        <v>Y</v>
      </c>
      <c r="M9880" s="1" t="str">
        <f>IF(BART_Rides[[#This Row],[FirstLetter]]="Y","Yes","No")</f>
        <v>Yes</v>
      </c>
      <c r="N9880" s="1" t="str">
        <f>IF(OR(BART_Rides[[#This Row],[Station Code]]="EM", BART_Rides[[#This Row],[Station Code]]="MT", BART_Rides[[#This Row],[Station Code]]="PL", BART_Rides[[#This Row],[Station Code]]="CC"), "Yes", "No")</f>
        <v>Yes</v>
      </c>
    </row>
    <row r="9881" spans="6:14">
      <c r="F9881" s="3">
        <v>44221</v>
      </c>
      <c r="G9881" s="1" t="s">
        <v>53</v>
      </c>
      <c r="H9881" s="1" t="s">
        <v>106</v>
      </c>
      <c r="I9881" s="1">
        <v>3281</v>
      </c>
      <c r="J9881" s="1">
        <f>MONTH(BART_Rides[[#This Row],[Date]])</f>
        <v>1</v>
      </c>
      <c r="K9881" s="1">
        <f>WEEKDAY(BART_Rides[[#This Row],[Date]],2)</f>
        <v>1</v>
      </c>
      <c r="L9881" s="1" t="str">
        <f>LEFT(BART_Rides[[#This Row],[Lines]],1)</f>
        <v>Y</v>
      </c>
      <c r="M9881" s="1" t="str">
        <f>IF(BART_Rides[[#This Row],[FirstLetter]]="Y","Yes","No")</f>
        <v>Yes</v>
      </c>
      <c r="N9881" s="1" t="str">
        <f>IF(OR(BART_Rides[[#This Row],[Station Code]]="EM", BART_Rides[[#This Row],[Station Code]]="MT", BART_Rides[[#This Row],[Station Code]]="PL", BART_Rides[[#This Row],[Station Code]]="CC"), "Yes", "No")</f>
        <v>Yes</v>
      </c>
    </row>
    <row r="9882" spans="6:14">
      <c r="F9882" s="3">
        <v>44222</v>
      </c>
      <c r="G9882" s="1" t="s">
        <v>53</v>
      </c>
      <c r="H9882" s="1" t="s">
        <v>106</v>
      </c>
      <c r="I9882" s="1">
        <v>3217</v>
      </c>
      <c r="J9882" s="1">
        <f>MONTH(BART_Rides[[#This Row],[Date]])</f>
        <v>1</v>
      </c>
      <c r="K9882" s="1">
        <f>WEEKDAY(BART_Rides[[#This Row],[Date]],2)</f>
        <v>2</v>
      </c>
      <c r="L9882" s="1" t="str">
        <f>LEFT(BART_Rides[[#This Row],[Lines]],1)</f>
        <v>Y</v>
      </c>
      <c r="M9882" s="1" t="str">
        <f>IF(BART_Rides[[#This Row],[FirstLetter]]="Y","Yes","No")</f>
        <v>Yes</v>
      </c>
      <c r="N9882" s="1" t="str">
        <f>IF(OR(BART_Rides[[#This Row],[Station Code]]="EM", BART_Rides[[#This Row],[Station Code]]="MT", BART_Rides[[#This Row],[Station Code]]="PL", BART_Rides[[#This Row],[Station Code]]="CC"), "Yes", "No")</f>
        <v>Yes</v>
      </c>
    </row>
    <row r="9883" spans="6:14">
      <c r="F9883" s="3">
        <v>44223</v>
      </c>
      <c r="G9883" s="1" t="s">
        <v>53</v>
      </c>
      <c r="H9883" s="1" t="s">
        <v>106</v>
      </c>
      <c r="I9883" s="1">
        <v>3130</v>
      </c>
      <c r="J9883" s="1">
        <f>MONTH(BART_Rides[[#This Row],[Date]])</f>
        <v>1</v>
      </c>
      <c r="K9883" s="1">
        <f>WEEKDAY(BART_Rides[[#This Row],[Date]],2)</f>
        <v>3</v>
      </c>
      <c r="L9883" s="1" t="str">
        <f>LEFT(BART_Rides[[#This Row],[Lines]],1)</f>
        <v>Y</v>
      </c>
      <c r="M9883" s="1" t="str">
        <f>IF(BART_Rides[[#This Row],[FirstLetter]]="Y","Yes","No")</f>
        <v>Yes</v>
      </c>
      <c r="N9883" s="1" t="str">
        <f>IF(OR(BART_Rides[[#This Row],[Station Code]]="EM", BART_Rides[[#This Row],[Station Code]]="MT", BART_Rides[[#This Row],[Station Code]]="PL", BART_Rides[[#This Row],[Station Code]]="CC"), "Yes", "No")</f>
        <v>Yes</v>
      </c>
    </row>
    <row r="9884" spans="6:14">
      <c r="F9884" s="3">
        <v>44224</v>
      </c>
      <c r="G9884" s="1" t="s">
        <v>53</v>
      </c>
      <c r="H9884" s="1" t="s">
        <v>106</v>
      </c>
      <c r="I9884" s="1">
        <v>3231</v>
      </c>
      <c r="J9884" s="1">
        <f>MONTH(BART_Rides[[#This Row],[Date]])</f>
        <v>1</v>
      </c>
      <c r="K9884" s="1">
        <f>WEEKDAY(BART_Rides[[#This Row],[Date]],2)</f>
        <v>4</v>
      </c>
      <c r="L9884" s="1" t="str">
        <f>LEFT(BART_Rides[[#This Row],[Lines]],1)</f>
        <v>Y</v>
      </c>
      <c r="M9884" s="1" t="str">
        <f>IF(BART_Rides[[#This Row],[FirstLetter]]="Y","Yes","No")</f>
        <v>Yes</v>
      </c>
      <c r="N9884" s="1" t="str">
        <f>IF(OR(BART_Rides[[#This Row],[Station Code]]="EM", BART_Rides[[#This Row],[Station Code]]="MT", BART_Rides[[#This Row],[Station Code]]="PL", BART_Rides[[#This Row],[Station Code]]="CC"), "Yes", "No")</f>
        <v>Yes</v>
      </c>
    </row>
    <row r="9885" spans="6:14">
      <c r="F9885" s="3">
        <v>44225</v>
      </c>
      <c r="G9885" s="1" t="s">
        <v>53</v>
      </c>
      <c r="H9885" s="1" t="s">
        <v>106</v>
      </c>
      <c r="I9885" s="1">
        <v>3469</v>
      </c>
      <c r="J9885" s="1">
        <f>MONTH(BART_Rides[[#This Row],[Date]])</f>
        <v>1</v>
      </c>
      <c r="K9885" s="1">
        <f>WEEKDAY(BART_Rides[[#This Row],[Date]],2)</f>
        <v>5</v>
      </c>
      <c r="L9885" s="1" t="str">
        <f>LEFT(BART_Rides[[#This Row],[Lines]],1)</f>
        <v>Y</v>
      </c>
      <c r="M9885" s="1" t="str">
        <f>IF(BART_Rides[[#This Row],[FirstLetter]]="Y","Yes","No")</f>
        <v>Yes</v>
      </c>
      <c r="N9885" s="1" t="str">
        <f>IF(OR(BART_Rides[[#This Row],[Station Code]]="EM", BART_Rides[[#This Row],[Station Code]]="MT", BART_Rides[[#This Row],[Station Code]]="PL", BART_Rides[[#This Row],[Station Code]]="CC"), "Yes", "No")</f>
        <v>Yes</v>
      </c>
    </row>
    <row r="9886" spans="6:14">
      <c r="F9886" s="3">
        <v>44226</v>
      </c>
      <c r="G9886" s="1" t="s">
        <v>53</v>
      </c>
      <c r="H9886" s="1" t="s">
        <v>106</v>
      </c>
      <c r="I9886" s="1">
        <v>2269</v>
      </c>
      <c r="J9886" s="1">
        <f>MONTH(BART_Rides[[#This Row],[Date]])</f>
        <v>1</v>
      </c>
      <c r="K9886" s="1">
        <f>WEEKDAY(BART_Rides[[#This Row],[Date]],2)</f>
        <v>6</v>
      </c>
      <c r="L9886" s="1" t="str">
        <f>LEFT(BART_Rides[[#This Row],[Lines]],1)</f>
        <v>Y</v>
      </c>
      <c r="M9886" s="1" t="str">
        <f>IF(BART_Rides[[#This Row],[FirstLetter]]="Y","Yes","No")</f>
        <v>Yes</v>
      </c>
      <c r="N9886" s="1" t="str">
        <f>IF(OR(BART_Rides[[#This Row],[Station Code]]="EM", BART_Rides[[#This Row],[Station Code]]="MT", BART_Rides[[#This Row],[Station Code]]="PL", BART_Rides[[#This Row],[Station Code]]="CC"), "Yes", "No")</f>
        <v>Yes</v>
      </c>
    </row>
    <row r="9887" spans="6:14">
      <c r="F9887" s="3">
        <v>44227</v>
      </c>
      <c r="G9887" s="1" t="s">
        <v>53</v>
      </c>
      <c r="H9887" s="1" t="s">
        <v>106</v>
      </c>
      <c r="I9887" s="1">
        <v>1563</v>
      </c>
      <c r="J9887" s="1">
        <f>MONTH(BART_Rides[[#This Row],[Date]])</f>
        <v>1</v>
      </c>
      <c r="K9887" s="1">
        <f>WEEKDAY(BART_Rides[[#This Row],[Date]],2)</f>
        <v>7</v>
      </c>
      <c r="L9887" s="1" t="str">
        <f>LEFT(BART_Rides[[#This Row],[Lines]],1)</f>
        <v>Y</v>
      </c>
      <c r="M9887" s="1" t="str">
        <f>IF(BART_Rides[[#This Row],[FirstLetter]]="Y","Yes","No")</f>
        <v>Yes</v>
      </c>
      <c r="N9887" s="1" t="str">
        <f>IF(OR(BART_Rides[[#This Row],[Station Code]]="EM", BART_Rides[[#This Row],[Station Code]]="MT", BART_Rides[[#This Row],[Station Code]]="PL", BART_Rides[[#This Row],[Station Code]]="CC"), "Yes", "No")</f>
        <v>Yes</v>
      </c>
    </row>
    <row r="9888" spans="6:14">
      <c r="F9888" s="3">
        <v>44228</v>
      </c>
      <c r="G9888" s="1" t="s">
        <v>53</v>
      </c>
      <c r="H9888" s="1" t="s">
        <v>106</v>
      </c>
      <c r="I9888" s="1">
        <v>3290</v>
      </c>
      <c r="J9888" s="1">
        <f>MONTH(BART_Rides[[#This Row],[Date]])</f>
        <v>2</v>
      </c>
      <c r="K9888" s="1">
        <f>WEEKDAY(BART_Rides[[#This Row],[Date]],2)</f>
        <v>1</v>
      </c>
      <c r="L9888" s="1" t="str">
        <f>LEFT(BART_Rides[[#This Row],[Lines]],1)</f>
        <v>Y</v>
      </c>
      <c r="M9888" s="1" t="str">
        <f>IF(BART_Rides[[#This Row],[FirstLetter]]="Y","Yes","No")</f>
        <v>Yes</v>
      </c>
      <c r="N9888" s="1" t="str">
        <f>IF(OR(BART_Rides[[#This Row],[Station Code]]="EM", BART_Rides[[#This Row],[Station Code]]="MT", BART_Rides[[#This Row],[Station Code]]="PL", BART_Rides[[#This Row],[Station Code]]="CC"), "Yes", "No")</f>
        <v>Yes</v>
      </c>
    </row>
    <row r="9889" spans="6:14">
      <c r="F9889" s="3">
        <v>44229</v>
      </c>
      <c r="G9889" s="1" t="s">
        <v>53</v>
      </c>
      <c r="H9889" s="1" t="s">
        <v>106</v>
      </c>
      <c r="I9889" s="1">
        <v>3207</v>
      </c>
      <c r="J9889" s="1">
        <f>MONTH(BART_Rides[[#This Row],[Date]])</f>
        <v>2</v>
      </c>
      <c r="K9889" s="1">
        <f>WEEKDAY(BART_Rides[[#This Row],[Date]],2)</f>
        <v>2</v>
      </c>
      <c r="L9889" s="1" t="str">
        <f>LEFT(BART_Rides[[#This Row],[Lines]],1)</f>
        <v>Y</v>
      </c>
      <c r="M9889" s="1" t="str">
        <f>IF(BART_Rides[[#This Row],[FirstLetter]]="Y","Yes","No")</f>
        <v>Yes</v>
      </c>
      <c r="N9889" s="1" t="str">
        <f>IF(OR(BART_Rides[[#This Row],[Station Code]]="EM", BART_Rides[[#This Row],[Station Code]]="MT", BART_Rides[[#This Row],[Station Code]]="PL", BART_Rides[[#This Row],[Station Code]]="CC"), "Yes", "No")</f>
        <v>Yes</v>
      </c>
    </row>
    <row r="9890" spans="6:14">
      <c r="F9890" s="3">
        <v>44230</v>
      </c>
      <c r="G9890" s="1" t="s">
        <v>53</v>
      </c>
      <c r="H9890" s="1" t="s">
        <v>106</v>
      </c>
      <c r="I9890" s="1">
        <v>3400</v>
      </c>
      <c r="J9890" s="1">
        <f>MONTH(BART_Rides[[#This Row],[Date]])</f>
        <v>2</v>
      </c>
      <c r="K9890" s="1">
        <f>WEEKDAY(BART_Rides[[#This Row],[Date]],2)</f>
        <v>3</v>
      </c>
      <c r="L9890" s="1" t="str">
        <f>LEFT(BART_Rides[[#This Row],[Lines]],1)</f>
        <v>Y</v>
      </c>
      <c r="M9890" s="1" t="str">
        <f>IF(BART_Rides[[#This Row],[FirstLetter]]="Y","Yes","No")</f>
        <v>Yes</v>
      </c>
      <c r="N9890" s="1" t="str">
        <f>IF(OR(BART_Rides[[#This Row],[Station Code]]="EM", BART_Rides[[#This Row],[Station Code]]="MT", BART_Rides[[#This Row],[Station Code]]="PL", BART_Rides[[#This Row],[Station Code]]="CC"), "Yes", "No")</f>
        <v>Yes</v>
      </c>
    </row>
    <row r="9891" spans="6:14">
      <c r="F9891" s="3">
        <v>44231</v>
      </c>
      <c r="G9891" s="1" t="s">
        <v>53</v>
      </c>
      <c r="H9891" s="1" t="s">
        <v>106</v>
      </c>
      <c r="I9891" s="1">
        <v>3605</v>
      </c>
      <c r="J9891" s="1">
        <f>MONTH(BART_Rides[[#This Row],[Date]])</f>
        <v>2</v>
      </c>
      <c r="K9891" s="1">
        <f>WEEKDAY(BART_Rides[[#This Row],[Date]],2)</f>
        <v>4</v>
      </c>
      <c r="L9891" s="1" t="str">
        <f>LEFT(BART_Rides[[#This Row],[Lines]],1)</f>
        <v>Y</v>
      </c>
      <c r="M9891" s="1" t="str">
        <f>IF(BART_Rides[[#This Row],[FirstLetter]]="Y","Yes","No")</f>
        <v>Yes</v>
      </c>
      <c r="N9891" s="1" t="str">
        <f>IF(OR(BART_Rides[[#This Row],[Station Code]]="EM", BART_Rides[[#This Row],[Station Code]]="MT", BART_Rides[[#This Row],[Station Code]]="PL", BART_Rides[[#This Row],[Station Code]]="CC"), "Yes", "No")</f>
        <v>Yes</v>
      </c>
    </row>
    <row r="9892" spans="6:14">
      <c r="F9892" s="3">
        <v>44232</v>
      </c>
      <c r="G9892" s="1" t="s">
        <v>53</v>
      </c>
      <c r="H9892" s="1" t="s">
        <v>106</v>
      </c>
      <c r="I9892" s="1">
        <v>3693</v>
      </c>
      <c r="J9892" s="1">
        <f>MONTH(BART_Rides[[#This Row],[Date]])</f>
        <v>2</v>
      </c>
      <c r="K9892" s="1">
        <f>WEEKDAY(BART_Rides[[#This Row],[Date]],2)</f>
        <v>5</v>
      </c>
      <c r="L9892" s="1" t="str">
        <f>LEFT(BART_Rides[[#This Row],[Lines]],1)</f>
        <v>Y</v>
      </c>
      <c r="M9892" s="1" t="str">
        <f>IF(BART_Rides[[#This Row],[FirstLetter]]="Y","Yes","No")</f>
        <v>Yes</v>
      </c>
      <c r="N9892" s="1" t="str">
        <f>IF(OR(BART_Rides[[#This Row],[Station Code]]="EM", BART_Rides[[#This Row],[Station Code]]="MT", BART_Rides[[#This Row],[Station Code]]="PL", BART_Rides[[#This Row],[Station Code]]="CC"), "Yes", "No")</f>
        <v>Yes</v>
      </c>
    </row>
    <row r="9893" spans="6:14">
      <c r="F9893" s="3">
        <v>44233</v>
      </c>
      <c r="G9893" s="1" t="s">
        <v>53</v>
      </c>
      <c r="H9893" s="1" t="s">
        <v>106</v>
      </c>
      <c r="I9893" s="1">
        <v>2521</v>
      </c>
      <c r="J9893" s="1">
        <f>MONTH(BART_Rides[[#This Row],[Date]])</f>
        <v>2</v>
      </c>
      <c r="K9893" s="1">
        <f>WEEKDAY(BART_Rides[[#This Row],[Date]],2)</f>
        <v>6</v>
      </c>
      <c r="L9893" s="1" t="str">
        <f>LEFT(BART_Rides[[#This Row],[Lines]],1)</f>
        <v>Y</v>
      </c>
      <c r="M9893" s="1" t="str">
        <f>IF(BART_Rides[[#This Row],[FirstLetter]]="Y","Yes","No")</f>
        <v>Yes</v>
      </c>
      <c r="N9893" s="1" t="str">
        <f>IF(OR(BART_Rides[[#This Row],[Station Code]]="EM", BART_Rides[[#This Row],[Station Code]]="MT", BART_Rides[[#This Row],[Station Code]]="PL", BART_Rides[[#This Row],[Station Code]]="CC"), "Yes", "No")</f>
        <v>Yes</v>
      </c>
    </row>
    <row r="9894" spans="6:14">
      <c r="F9894" s="3">
        <v>44234</v>
      </c>
      <c r="G9894" s="1" t="s">
        <v>53</v>
      </c>
      <c r="H9894" s="1" t="s">
        <v>106</v>
      </c>
      <c r="I9894" s="1">
        <v>1615</v>
      </c>
      <c r="J9894" s="1">
        <f>MONTH(BART_Rides[[#This Row],[Date]])</f>
        <v>2</v>
      </c>
      <c r="K9894" s="1">
        <f>WEEKDAY(BART_Rides[[#This Row],[Date]],2)</f>
        <v>7</v>
      </c>
      <c r="L9894" s="1" t="str">
        <f>LEFT(BART_Rides[[#This Row],[Lines]],1)</f>
        <v>Y</v>
      </c>
      <c r="M9894" s="1" t="str">
        <f>IF(BART_Rides[[#This Row],[FirstLetter]]="Y","Yes","No")</f>
        <v>Yes</v>
      </c>
      <c r="N9894" s="1" t="str">
        <f>IF(OR(BART_Rides[[#This Row],[Station Code]]="EM", BART_Rides[[#This Row],[Station Code]]="MT", BART_Rides[[#This Row],[Station Code]]="PL", BART_Rides[[#This Row],[Station Code]]="CC"), "Yes", "No")</f>
        <v>Yes</v>
      </c>
    </row>
    <row r="9895" spans="6:14">
      <c r="F9895" s="3">
        <v>44235</v>
      </c>
      <c r="G9895" s="1" t="s">
        <v>53</v>
      </c>
      <c r="H9895" s="1" t="s">
        <v>106</v>
      </c>
      <c r="I9895" s="1">
        <v>3477</v>
      </c>
      <c r="J9895" s="1">
        <f>MONTH(BART_Rides[[#This Row],[Date]])</f>
        <v>2</v>
      </c>
      <c r="K9895" s="1">
        <f>WEEKDAY(BART_Rides[[#This Row],[Date]],2)</f>
        <v>1</v>
      </c>
      <c r="L9895" s="1" t="str">
        <f>LEFT(BART_Rides[[#This Row],[Lines]],1)</f>
        <v>Y</v>
      </c>
      <c r="M9895" s="1" t="str">
        <f>IF(BART_Rides[[#This Row],[FirstLetter]]="Y","Yes","No")</f>
        <v>Yes</v>
      </c>
      <c r="N9895" s="1" t="str">
        <f>IF(OR(BART_Rides[[#This Row],[Station Code]]="EM", BART_Rides[[#This Row],[Station Code]]="MT", BART_Rides[[#This Row],[Station Code]]="PL", BART_Rides[[#This Row],[Station Code]]="CC"), "Yes", "No")</f>
        <v>Yes</v>
      </c>
    </row>
    <row r="9896" spans="6:14">
      <c r="F9896" s="3">
        <v>44236</v>
      </c>
      <c r="G9896" s="1" t="s">
        <v>53</v>
      </c>
      <c r="H9896" s="1" t="s">
        <v>106</v>
      </c>
      <c r="I9896" s="1">
        <v>3733</v>
      </c>
      <c r="J9896" s="1">
        <f>MONTH(BART_Rides[[#This Row],[Date]])</f>
        <v>2</v>
      </c>
      <c r="K9896" s="1">
        <f>WEEKDAY(BART_Rides[[#This Row],[Date]],2)</f>
        <v>2</v>
      </c>
      <c r="L9896" s="1" t="str">
        <f>LEFT(BART_Rides[[#This Row],[Lines]],1)</f>
        <v>Y</v>
      </c>
      <c r="M9896" s="1" t="str">
        <f>IF(BART_Rides[[#This Row],[FirstLetter]]="Y","Yes","No")</f>
        <v>Yes</v>
      </c>
      <c r="N9896" s="1" t="str">
        <f>IF(OR(BART_Rides[[#This Row],[Station Code]]="EM", BART_Rides[[#This Row],[Station Code]]="MT", BART_Rides[[#This Row],[Station Code]]="PL", BART_Rides[[#This Row],[Station Code]]="CC"), "Yes", "No")</f>
        <v>Yes</v>
      </c>
    </row>
    <row r="9897" spans="6:14">
      <c r="F9897" s="3">
        <v>44237</v>
      </c>
      <c r="G9897" s="1" t="s">
        <v>53</v>
      </c>
      <c r="H9897" s="1" t="s">
        <v>106</v>
      </c>
      <c r="I9897" s="1">
        <v>3855</v>
      </c>
      <c r="J9897" s="1">
        <f>MONTH(BART_Rides[[#This Row],[Date]])</f>
        <v>2</v>
      </c>
      <c r="K9897" s="1">
        <f>WEEKDAY(BART_Rides[[#This Row],[Date]],2)</f>
        <v>3</v>
      </c>
      <c r="L9897" s="1" t="str">
        <f>LEFT(BART_Rides[[#This Row],[Lines]],1)</f>
        <v>Y</v>
      </c>
      <c r="M9897" s="1" t="str">
        <f>IF(BART_Rides[[#This Row],[FirstLetter]]="Y","Yes","No")</f>
        <v>Yes</v>
      </c>
      <c r="N9897" s="1" t="str">
        <f>IF(OR(BART_Rides[[#This Row],[Station Code]]="EM", BART_Rides[[#This Row],[Station Code]]="MT", BART_Rides[[#This Row],[Station Code]]="PL", BART_Rides[[#This Row],[Station Code]]="CC"), "Yes", "No")</f>
        <v>Yes</v>
      </c>
    </row>
    <row r="9898" spans="6:14">
      <c r="F9898" s="3">
        <v>44238</v>
      </c>
      <c r="G9898" s="1" t="s">
        <v>53</v>
      </c>
      <c r="H9898" s="1" t="s">
        <v>106</v>
      </c>
      <c r="I9898" s="1">
        <v>3602</v>
      </c>
      <c r="J9898" s="1">
        <f>MONTH(BART_Rides[[#This Row],[Date]])</f>
        <v>2</v>
      </c>
      <c r="K9898" s="1">
        <f>WEEKDAY(BART_Rides[[#This Row],[Date]],2)</f>
        <v>4</v>
      </c>
      <c r="L9898" s="1" t="str">
        <f>LEFT(BART_Rides[[#This Row],[Lines]],1)</f>
        <v>Y</v>
      </c>
      <c r="M9898" s="1" t="str">
        <f>IF(BART_Rides[[#This Row],[FirstLetter]]="Y","Yes","No")</f>
        <v>Yes</v>
      </c>
      <c r="N9898" s="1" t="str">
        <f>IF(OR(BART_Rides[[#This Row],[Station Code]]="EM", BART_Rides[[#This Row],[Station Code]]="MT", BART_Rides[[#This Row],[Station Code]]="PL", BART_Rides[[#This Row],[Station Code]]="CC"), "Yes", "No")</f>
        <v>Yes</v>
      </c>
    </row>
    <row r="9899" spans="6:14">
      <c r="F9899" s="3">
        <v>44239</v>
      </c>
      <c r="G9899" s="1" t="s">
        <v>53</v>
      </c>
      <c r="H9899" s="1" t="s">
        <v>106</v>
      </c>
      <c r="I9899" s="1">
        <v>3689</v>
      </c>
      <c r="J9899" s="1">
        <f>MONTH(BART_Rides[[#This Row],[Date]])</f>
        <v>2</v>
      </c>
      <c r="K9899" s="1">
        <f>WEEKDAY(BART_Rides[[#This Row],[Date]],2)</f>
        <v>5</v>
      </c>
      <c r="L9899" s="1" t="str">
        <f>LEFT(BART_Rides[[#This Row],[Lines]],1)</f>
        <v>Y</v>
      </c>
      <c r="M9899" s="1" t="str">
        <f>IF(BART_Rides[[#This Row],[FirstLetter]]="Y","Yes","No")</f>
        <v>Yes</v>
      </c>
      <c r="N9899" s="1" t="str">
        <f>IF(OR(BART_Rides[[#This Row],[Station Code]]="EM", BART_Rides[[#This Row],[Station Code]]="MT", BART_Rides[[#This Row],[Station Code]]="PL", BART_Rides[[#This Row],[Station Code]]="CC"), "Yes", "No")</f>
        <v>Yes</v>
      </c>
    </row>
    <row r="9900" spans="6:14">
      <c r="F9900" s="3">
        <v>44240</v>
      </c>
      <c r="G9900" s="1" t="s">
        <v>53</v>
      </c>
      <c r="H9900" s="1" t="s">
        <v>106</v>
      </c>
      <c r="I9900" s="1">
        <v>2496</v>
      </c>
      <c r="J9900" s="1">
        <f>MONTH(BART_Rides[[#This Row],[Date]])</f>
        <v>2</v>
      </c>
      <c r="K9900" s="1">
        <f>WEEKDAY(BART_Rides[[#This Row],[Date]],2)</f>
        <v>6</v>
      </c>
      <c r="L9900" s="1" t="str">
        <f>LEFT(BART_Rides[[#This Row],[Lines]],1)</f>
        <v>Y</v>
      </c>
      <c r="M9900" s="1" t="str">
        <f>IF(BART_Rides[[#This Row],[FirstLetter]]="Y","Yes","No")</f>
        <v>Yes</v>
      </c>
      <c r="N9900" s="1" t="str">
        <f>IF(OR(BART_Rides[[#This Row],[Station Code]]="EM", BART_Rides[[#This Row],[Station Code]]="MT", BART_Rides[[#This Row],[Station Code]]="PL", BART_Rides[[#This Row],[Station Code]]="CC"), "Yes", "No")</f>
        <v>Yes</v>
      </c>
    </row>
    <row r="9901" spans="6:14">
      <c r="F9901" s="3">
        <v>44241</v>
      </c>
      <c r="G9901" s="1" t="s">
        <v>53</v>
      </c>
      <c r="H9901" s="1" t="s">
        <v>106</v>
      </c>
      <c r="I9901" s="1">
        <v>1804</v>
      </c>
      <c r="J9901" s="1">
        <f>MONTH(BART_Rides[[#This Row],[Date]])</f>
        <v>2</v>
      </c>
      <c r="K9901" s="1">
        <f>WEEKDAY(BART_Rides[[#This Row],[Date]],2)</f>
        <v>7</v>
      </c>
      <c r="L9901" s="1" t="str">
        <f>LEFT(BART_Rides[[#This Row],[Lines]],1)</f>
        <v>Y</v>
      </c>
      <c r="M9901" s="1" t="str">
        <f>IF(BART_Rides[[#This Row],[FirstLetter]]="Y","Yes","No")</f>
        <v>Yes</v>
      </c>
      <c r="N9901" s="1" t="str">
        <f>IF(OR(BART_Rides[[#This Row],[Station Code]]="EM", BART_Rides[[#This Row],[Station Code]]="MT", BART_Rides[[#This Row],[Station Code]]="PL", BART_Rides[[#This Row],[Station Code]]="CC"), "Yes", "No")</f>
        <v>Yes</v>
      </c>
    </row>
    <row r="9902" spans="6:14">
      <c r="F9902" s="3">
        <v>44242</v>
      </c>
      <c r="G9902" s="1" t="s">
        <v>53</v>
      </c>
      <c r="H9902" s="1" t="s">
        <v>106</v>
      </c>
      <c r="I9902" s="1">
        <v>2106</v>
      </c>
      <c r="J9902" s="1">
        <f>MONTH(BART_Rides[[#This Row],[Date]])</f>
        <v>2</v>
      </c>
      <c r="K9902" s="1">
        <f>WEEKDAY(BART_Rides[[#This Row],[Date]],2)</f>
        <v>1</v>
      </c>
      <c r="L9902" s="1" t="str">
        <f>LEFT(BART_Rides[[#This Row],[Lines]],1)</f>
        <v>Y</v>
      </c>
      <c r="M9902" s="1" t="str">
        <f>IF(BART_Rides[[#This Row],[FirstLetter]]="Y","Yes","No")</f>
        <v>Yes</v>
      </c>
      <c r="N9902" s="1" t="str">
        <f>IF(OR(BART_Rides[[#This Row],[Station Code]]="EM", BART_Rides[[#This Row],[Station Code]]="MT", BART_Rides[[#This Row],[Station Code]]="PL", BART_Rides[[#This Row],[Station Code]]="CC"), "Yes", "No")</f>
        <v>Yes</v>
      </c>
    </row>
    <row r="9903" spans="6:14">
      <c r="F9903" s="3">
        <v>44243</v>
      </c>
      <c r="G9903" s="1" t="s">
        <v>53</v>
      </c>
      <c r="H9903" s="1" t="s">
        <v>106</v>
      </c>
      <c r="I9903" s="1">
        <v>3673</v>
      </c>
      <c r="J9903" s="1">
        <f>MONTH(BART_Rides[[#This Row],[Date]])</f>
        <v>2</v>
      </c>
      <c r="K9903" s="1">
        <f>WEEKDAY(BART_Rides[[#This Row],[Date]],2)</f>
        <v>2</v>
      </c>
      <c r="L9903" s="1" t="str">
        <f>LEFT(BART_Rides[[#This Row],[Lines]],1)</f>
        <v>Y</v>
      </c>
      <c r="M9903" s="1" t="str">
        <f>IF(BART_Rides[[#This Row],[FirstLetter]]="Y","Yes","No")</f>
        <v>Yes</v>
      </c>
      <c r="N9903" s="1" t="str">
        <f>IF(OR(BART_Rides[[#This Row],[Station Code]]="EM", BART_Rides[[#This Row],[Station Code]]="MT", BART_Rides[[#This Row],[Station Code]]="PL", BART_Rides[[#This Row],[Station Code]]="CC"), "Yes", "No")</f>
        <v>Yes</v>
      </c>
    </row>
    <row r="9904" spans="6:14">
      <c r="F9904" s="3">
        <v>44244</v>
      </c>
      <c r="G9904" s="1" t="s">
        <v>53</v>
      </c>
      <c r="H9904" s="1" t="s">
        <v>106</v>
      </c>
      <c r="I9904" s="1">
        <v>3609</v>
      </c>
      <c r="J9904" s="1">
        <f>MONTH(BART_Rides[[#This Row],[Date]])</f>
        <v>2</v>
      </c>
      <c r="K9904" s="1">
        <f>WEEKDAY(BART_Rides[[#This Row],[Date]],2)</f>
        <v>3</v>
      </c>
      <c r="L9904" s="1" t="str">
        <f>LEFT(BART_Rides[[#This Row],[Lines]],1)</f>
        <v>Y</v>
      </c>
      <c r="M9904" s="1" t="str">
        <f>IF(BART_Rides[[#This Row],[FirstLetter]]="Y","Yes","No")</f>
        <v>Yes</v>
      </c>
      <c r="N9904" s="1" t="str">
        <f>IF(OR(BART_Rides[[#This Row],[Station Code]]="EM", BART_Rides[[#This Row],[Station Code]]="MT", BART_Rides[[#This Row],[Station Code]]="PL", BART_Rides[[#This Row],[Station Code]]="CC"), "Yes", "No")</f>
        <v>Yes</v>
      </c>
    </row>
    <row r="9905" spans="6:14">
      <c r="F9905" s="3">
        <v>44245</v>
      </c>
      <c r="G9905" s="1" t="s">
        <v>53</v>
      </c>
      <c r="H9905" s="1" t="s">
        <v>106</v>
      </c>
      <c r="I9905" s="1">
        <v>3740</v>
      </c>
      <c r="J9905" s="1">
        <f>MONTH(BART_Rides[[#This Row],[Date]])</f>
        <v>2</v>
      </c>
      <c r="K9905" s="1">
        <f>WEEKDAY(BART_Rides[[#This Row],[Date]],2)</f>
        <v>4</v>
      </c>
      <c r="L9905" s="1" t="str">
        <f>LEFT(BART_Rides[[#This Row],[Lines]],1)</f>
        <v>Y</v>
      </c>
      <c r="M9905" s="1" t="str">
        <f>IF(BART_Rides[[#This Row],[FirstLetter]]="Y","Yes","No")</f>
        <v>Yes</v>
      </c>
      <c r="N9905" s="1" t="str">
        <f>IF(OR(BART_Rides[[#This Row],[Station Code]]="EM", BART_Rides[[#This Row],[Station Code]]="MT", BART_Rides[[#This Row],[Station Code]]="PL", BART_Rides[[#This Row],[Station Code]]="CC"), "Yes", "No")</f>
        <v>Yes</v>
      </c>
    </row>
    <row r="9906" spans="6:14">
      <c r="F9906" s="3">
        <v>44246</v>
      </c>
      <c r="G9906" s="1" t="s">
        <v>53</v>
      </c>
      <c r="H9906" s="1" t="s">
        <v>106</v>
      </c>
      <c r="I9906" s="1">
        <v>3523</v>
      </c>
      <c r="J9906" s="1">
        <f>MONTH(BART_Rides[[#This Row],[Date]])</f>
        <v>2</v>
      </c>
      <c r="K9906" s="1">
        <f>WEEKDAY(BART_Rides[[#This Row],[Date]],2)</f>
        <v>5</v>
      </c>
      <c r="L9906" s="1" t="str">
        <f>LEFT(BART_Rides[[#This Row],[Lines]],1)</f>
        <v>Y</v>
      </c>
      <c r="M9906" s="1" t="str">
        <f>IF(BART_Rides[[#This Row],[FirstLetter]]="Y","Yes","No")</f>
        <v>Yes</v>
      </c>
      <c r="N9906" s="1" t="str">
        <f>IF(OR(BART_Rides[[#This Row],[Station Code]]="EM", BART_Rides[[#This Row],[Station Code]]="MT", BART_Rides[[#This Row],[Station Code]]="PL", BART_Rides[[#This Row],[Station Code]]="CC"), "Yes", "No")</f>
        <v>Yes</v>
      </c>
    </row>
    <row r="9907" spans="6:14">
      <c r="F9907" s="3">
        <v>44247</v>
      </c>
      <c r="G9907" s="1" t="s">
        <v>53</v>
      </c>
      <c r="H9907" s="1" t="s">
        <v>106</v>
      </c>
      <c r="I9907" s="1">
        <v>2519</v>
      </c>
      <c r="J9907" s="1">
        <f>MONTH(BART_Rides[[#This Row],[Date]])</f>
        <v>2</v>
      </c>
      <c r="K9907" s="1">
        <f>WEEKDAY(BART_Rides[[#This Row],[Date]],2)</f>
        <v>6</v>
      </c>
      <c r="L9907" s="1" t="str">
        <f>LEFT(BART_Rides[[#This Row],[Lines]],1)</f>
        <v>Y</v>
      </c>
      <c r="M9907" s="1" t="str">
        <f>IF(BART_Rides[[#This Row],[FirstLetter]]="Y","Yes","No")</f>
        <v>Yes</v>
      </c>
      <c r="N9907" s="1" t="str">
        <f>IF(OR(BART_Rides[[#This Row],[Station Code]]="EM", BART_Rides[[#This Row],[Station Code]]="MT", BART_Rides[[#This Row],[Station Code]]="PL", BART_Rides[[#This Row],[Station Code]]="CC"), "Yes", "No")</f>
        <v>Yes</v>
      </c>
    </row>
    <row r="9908" spans="6:14">
      <c r="F9908" s="3">
        <v>44248</v>
      </c>
      <c r="G9908" s="1" t="s">
        <v>53</v>
      </c>
      <c r="H9908" s="1" t="s">
        <v>106</v>
      </c>
      <c r="I9908" s="1">
        <v>1640</v>
      </c>
      <c r="J9908" s="1">
        <f>MONTH(BART_Rides[[#This Row],[Date]])</f>
        <v>2</v>
      </c>
      <c r="K9908" s="1">
        <f>WEEKDAY(BART_Rides[[#This Row],[Date]],2)</f>
        <v>7</v>
      </c>
      <c r="L9908" s="1" t="str">
        <f>LEFT(BART_Rides[[#This Row],[Lines]],1)</f>
        <v>Y</v>
      </c>
      <c r="M9908" s="1" t="str">
        <f>IF(BART_Rides[[#This Row],[FirstLetter]]="Y","Yes","No")</f>
        <v>Yes</v>
      </c>
      <c r="N9908" s="1" t="str">
        <f>IF(OR(BART_Rides[[#This Row],[Station Code]]="EM", BART_Rides[[#This Row],[Station Code]]="MT", BART_Rides[[#This Row],[Station Code]]="PL", BART_Rides[[#This Row],[Station Code]]="CC"), "Yes", "No")</f>
        <v>Yes</v>
      </c>
    </row>
    <row r="9909" spans="6:14">
      <c r="F9909" s="3">
        <v>44249</v>
      </c>
      <c r="G9909" s="1" t="s">
        <v>53</v>
      </c>
      <c r="H9909" s="1" t="s">
        <v>106</v>
      </c>
      <c r="I9909" s="1">
        <v>3553</v>
      </c>
      <c r="J9909" s="1">
        <f>MONTH(BART_Rides[[#This Row],[Date]])</f>
        <v>2</v>
      </c>
      <c r="K9909" s="1">
        <f>WEEKDAY(BART_Rides[[#This Row],[Date]],2)</f>
        <v>1</v>
      </c>
      <c r="L9909" s="1" t="str">
        <f>LEFT(BART_Rides[[#This Row],[Lines]],1)</f>
        <v>Y</v>
      </c>
      <c r="M9909" s="1" t="str">
        <f>IF(BART_Rides[[#This Row],[FirstLetter]]="Y","Yes","No")</f>
        <v>Yes</v>
      </c>
      <c r="N9909" s="1" t="str">
        <f>IF(OR(BART_Rides[[#This Row],[Station Code]]="EM", BART_Rides[[#This Row],[Station Code]]="MT", BART_Rides[[#This Row],[Station Code]]="PL", BART_Rides[[#This Row],[Station Code]]="CC"), "Yes", "No")</f>
        <v>Yes</v>
      </c>
    </row>
    <row r="9910" spans="6:14">
      <c r="F9910" s="3">
        <v>44250</v>
      </c>
      <c r="G9910" s="1" t="s">
        <v>53</v>
      </c>
      <c r="H9910" s="1" t="s">
        <v>106</v>
      </c>
      <c r="I9910" s="1">
        <v>3746</v>
      </c>
      <c r="J9910" s="1">
        <f>MONTH(BART_Rides[[#This Row],[Date]])</f>
        <v>2</v>
      </c>
      <c r="K9910" s="1">
        <f>WEEKDAY(BART_Rides[[#This Row],[Date]],2)</f>
        <v>2</v>
      </c>
      <c r="L9910" s="1" t="str">
        <f>LEFT(BART_Rides[[#This Row],[Lines]],1)</f>
        <v>Y</v>
      </c>
      <c r="M9910" s="1" t="str">
        <f>IF(BART_Rides[[#This Row],[FirstLetter]]="Y","Yes","No")</f>
        <v>Yes</v>
      </c>
      <c r="N9910" s="1" t="str">
        <f>IF(OR(BART_Rides[[#This Row],[Station Code]]="EM", BART_Rides[[#This Row],[Station Code]]="MT", BART_Rides[[#This Row],[Station Code]]="PL", BART_Rides[[#This Row],[Station Code]]="CC"), "Yes", "No")</f>
        <v>Yes</v>
      </c>
    </row>
    <row r="9911" spans="6:14">
      <c r="F9911" s="3">
        <v>44251</v>
      </c>
      <c r="G9911" s="1" t="s">
        <v>53</v>
      </c>
      <c r="H9911" s="1" t="s">
        <v>106</v>
      </c>
      <c r="I9911" s="1">
        <v>3596</v>
      </c>
      <c r="J9911" s="1">
        <f>MONTH(BART_Rides[[#This Row],[Date]])</f>
        <v>2</v>
      </c>
      <c r="K9911" s="1">
        <f>WEEKDAY(BART_Rides[[#This Row],[Date]],2)</f>
        <v>3</v>
      </c>
      <c r="L9911" s="1" t="str">
        <f>LEFT(BART_Rides[[#This Row],[Lines]],1)</f>
        <v>Y</v>
      </c>
      <c r="M9911" s="1" t="str">
        <f>IF(BART_Rides[[#This Row],[FirstLetter]]="Y","Yes","No")</f>
        <v>Yes</v>
      </c>
      <c r="N9911" s="1" t="str">
        <f>IF(OR(BART_Rides[[#This Row],[Station Code]]="EM", BART_Rides[[#This Row],[Station Code]]="MT", BART_Rides[[#This Row],[Station Code]]="PL", BART_Rides[[#This Row],[Station Code]]="CC"), "Yes", "No")</f>
        <v>Yes</v>
      </c>
    </row>
    <row r="9912" spans="6:14">
      <c r="F9912" s="3">
        <v>44252</v>
      </c>
      <c r="G9912" s="1" t="s">
        <v>53</v>
      </c>
      <c r="H9912" s="1" t="s">
        <v>106</v>
      </c>
      <c r="I9912" s="1">
        <v>3858</v>
      </c>
      <c r="J9912" s="1">
        <f>MONTH(BART_Rides[[#This Row],[Date]])</f>
        <v>2</v>
      </c>
      <c r="K9912" s="1">
        <f>WEEKDAY(BART_Rides[[#This Row],[Date]],2)</f>
        <v>4</v>
      </c>
      <c r="L9912" s="1" t="str">
        <f>LEFT(BART_Rides[[#This Row],[Lines]],1)</f>
        <v>Y</v>
      </c>
      <c r="M9912" s="1" t="str">
        <f>IF(BART_Rides[[#This Row],[FirstLetter]]="Y","Yes","No")</f>
        <v>Yes</v>
      </c>
      <c r="N9912" s="1" t="str">
        <f>IF(OR(BART_Rides[[#This Row],[Station Code]]="EM", BART_Rides[[#This Row],[Station Code]]="MT", BART_Rides[[#This Row],[Station Code]]="PL", BART_Rides[[#This Row],[Station Code]]="CC"), "Yes", "No")</f>
        <v>Yes</v>
      </c>
    </row>
    <row r="9913" spans="6:14">
      <c r="F9913" s="3">
        <v>44253</v>
      </c>
      <c r="G9913" s="1" t="s">
        <v>53</v>
      </c>
      <c r="H9913" s="1" t="s">
        <v>106</v>
      </c>
      <c r="I9913" s="1">
        <v>3870</v>
      </c>
      <c r="J9913" s="1">
        <f>MONTH(BART_Rides[[#This Row],[Date]])</f>
        <v>2</v>
      </c>
      <c r="K9913" s="1">
        <f>WEEKDAY(BART_Rides[[#This Row],[Date]],2)</f>
        <v>5</v>
      </c>
      <c r="L9913" s="1" t="str">
        <f>LEFT(BART_Rides[[#This Row],[Lines]],1)</f>
        <v>Y</v>
      </c>
      <c r="M9913" s="1" t="str">
        <f>IF(BART_Rides[[#This Row],[FirstLetter]]="Y","Yes","No")</f>
        <v>Yes</v>
      </c>
      <c r="N9913" s="1" t="str">
        <f>IF(OR(BART_Rides[[#This Row],[Station Code]]="EM", BART_Rides[[#This Row],[Station Code]]="MT", BART_Rides[[#This Row],[Station Code]]="PL", BART_Rides[[#This Row],[Station Code]]="CC"), "Yes", "No")</f>
        <v>Yes</v>
      </c>
    </row>
    <row r="9914" spans="6:14">
      <c r="F9914" s="3">
        <v>44254</v>
      </c>
      <c r="G9914" s="1" t="s">
        <v>53</v>
      </c>
      <c r="H9914" s="1" t="s">
        <v>106</v>
      </c>
      <c r="I9914" s="1">
        <v>2649</v>
      </c>
      <c r="J9914" s="1">
        <f>MONTH(BART_Rides[[#This Row],[Date]])</f>
        <v>2</v>
      </c>
      <c r="K9914" s="1">
        <f>WEEKDAY(BART_Rides[[#This Row],[Date]],2)</f>
        <v>6</v>
      </c>
      <c r="L9914" s="1" t="str">
        <f>LEFT(BART_Rides[[#This Row],[Lines]],1)</f>
        <v>Y</v>
      </c>
      <c r="M9914" s="1" t="str">
        <f>IF(BART_Rides[[#This Row],[FirstLetter]]="Y","Yes","No")</f>
        <v>Yes</v>
      </c>
      <c r="N9914" s="1" t="str">
        <f>IF(OR(BART_Rides[[#This Row],[Station Code]]="EM", BART_Rides[[#This Row],[Station Code]]="MT", BART_Rides[[#This Row],[Station Code]]="PL", BART_Rides[[#This Row],[Station Code]]="CC"), "Yes", "No")</f>
        <v>Yes</v>
      </c>
    </row>
    <row r="9915" spans="6:14">
      <c r="F9915" s="3">
        <v>44255</v>
      </c>
      <c r="G9915" s="1" t="s">
        <v>53</v>
      </c>
      <c r="H9915" s="1" t="s">
        <v>106</v>
      </c>
      <c r="I9915" s="1">
        <v>1877</v>
      </c>
      <c r="J9915" s="1">
        <f>MONTH(BART_Rides[[#This Row],[Date]])</f>
        <v>2</v>
      </c>
      <c r="K9915" s="1">
        <f>WEEKDAY(BART_Rides[[#This Row],[Date]],2)</f>
        <v>7</v>
      </c>
      <c r="L9915" s="1" t="str">
        <f>LEFT(BART_Rides[[#This Row],[Lines]],1)</f>
        <v>Y</v>
      </c>
      <c r="M9915" s="1" t="str">
        <f>IF(BART_Rides[[#This Row],[FirstLetter]]="Y","Yes","No")</f>
        <v>Yes</v>
      </c>
      <c r="N9915" s="1" t="str">
        <f>IF(OR(BART_Rides[[#This Row],[Station Code]]="EM", BART_Rides[[#This Row],[Station Code]]="MT", BART_Rides[[#This Row],[Station Code]]="PL", BART_Rides[[#This Row],[Station Code]]="CC"), "Yes", "No")</f>
        <v>Yes</v>
      </c>
    </row>
    <row r="9916" spans="6:14">
      <c r="F9916" s="3">
        <v>44256</v>
      </c>
      <c r="G9916" s="1" t="s">
        <v>53</v>
      </c>
      <c r="H9916" s="1" t="s">
        <v>106</v>
      </c>
      <c r="I9916" s="1">
        <v>3690</v>
      </c>
      <c r="J9916" s="1">
        <f>MONTH(BART_Rides[[#This Row],[Date]])</f>
        <v>3</v>
      </c>
      <c r="K9916" s="1">
        <f>WEEKDAY(BART_Rides[[#This Row],[Date]],2)</f>
        <v>1</v>
      </c>
      <c r="L9916" s="1" t="str">
        <f>LEFT(BART_Rides[[#This Row],[Lines]],1)</f>
        <v>Y</v>
      </c>
      <c r="M9916" s="1" t="str">
        <f>IF(BART_Rides[[#This Row],[FirstLetter]]="Y","Yes","No")</f>
        <v>Yes</v>
      </c>
      <c r="N9916" s="1" t="str">
        <f>IF(OR(BART_Rides[[#This Row],[Station Code]]="EM", BART_Rides[[#This Row],[Station Code]]="MT", BART_Rides[[#This Row],[Station Code]]="PL", BART_Rides[[#This Row],[Station Code]]="CC"), "Yes", "No")</f>
        <v>Yes</v>
      </c>
    </row>
    <row r="9917" spans="6:14">
      <c r="F9917" s="3">
        <v>44257</v>
      </c>
      <c r="G9917" s="1" t="s">
        <v>53</v>
      </c>
      <c r="H9917" s="1" t="s">
        <v>106</v>
      </c>
      <c r="I9917" s="1">
        <v>3990</v>
      </c>
      <c r="J9917" s="1">
        <f>MONTH(BART_Rides[[#This Row],[Date]])</f>
        <v>3</v>
      </c>
      <c r="K9917" s="1">
        <f>WEEKDAY(BART_Rides[[#This Row],[Date]],2)</f>
        <v>2</v>
      </c>
      <c r="L9917" s="1" t="str">
        <f>LEFT(BART_Rides[[#This Row],[Lines]],1)</f>
        <v>Y</v>
      </c>
      <c r="M9917" s="1" t="str">
        <f>IF(BART_Rides[[#This Row],[FirstLetter]]="Y","Yes","No")</f>
        <v>Yes</v>
      </c>
      <c r="N9917" s="1" t="str">
        <f>IF(OR(BART_Rides[[#This Row],[Station Code]]="EM", BART_Rides[[#This Row],[Station Code]]="MT", BART_Rides[[#This Row],[Station Code]]="PL", BART_Rides[[#This Row],[Station Code]]="CC"), "Yes", "No")</f>
        <v>Yes</v>
      </c>
    </row>
    <row r="9918" spans="6:14">
      <c r="F9918" s="3">
        <v>44258</v>
      </c>
      <c r="G9918" s="1" t="s">
        <v>53</v>
      </c>
      <c r="H9918" s="1" t="s">
        <v>106</v>
      </c>
      <c r="I9918" s="1">
        <v>4047</v>
      </c>
      <c r="J9918" s="1">
        <f>MONTH(BART_Rides[[#This Row],[Date]])</f>
        <v>3</v>
      </c>
      <c r="K9918" s="1">
        <f>WEEKDAY(BART_Rides[[#This Row],[Date]],2)</f>
        <v>3</v>
      </c>
      <c r="L9918" s="1" t="str">
        <f>LEFT(BART_Rides[[#This Row],[Lines]],1)</f>
        <v>Y</v>
      </c>
      <c r="M9918" s="1" t="str">
        <f>IF(BART_Rides[[#This Row],[FirstLetter]]="Y","Yes","No")</f>
        <v>Yes</v>
      </c>
      <c r="N9918" s="1" t="str">
        <f>IF(OR(BART_Rides[[#This Row],[Station Code]]="EM", BART_Rides[[#This Row],[Station Code]]="MT", BART_Rides[[#This Row],[Station Code]]="PL", BART_Rides[[#This Row],[Station Code]]="CC"), "Yes", "No")</f>
        <v>Yes</v>
      </c>
    </row>
    <row r="9919" spans="6:14">
      <c r="F9919" s="3">
        <v>44259</v>
      </c>
      <c r="G9919" s="1" t="s">
        <v>53</v>
      </c>
      <c r="H9919" s="1" t="s">
        <v>106</v>
      </c>
      <c r="I9919" s="1">
        <v>4021</v>
      </c>
      <c r="J9919" s="1">
        <f>MONTH(BART_Rides[[#This Row],[Date]])</f>
        <v>3</v>
      </c>
      <c r="K9919" s="1">
        <f>WEEKDAY(BART_Rides[[#This Row],[Date]],2)</f>
        <v>4</v>
      </c>
      <c r="L9919" s="1" t="str">
        <f>LEFT(BART_Rides[[#This Row],[Lines]],1)</f>
        <v>Y</v>
      </c>
      <c r="M9919" s="1" t="str">
        <f>IF(BART_Rides[[#This Row],[FirstLetter]]="Y","Yes","No")</f>
        <v>Yes</v>
      </c>
      <c r="N9919" s="1" t="str">
        <f>IF(OR(BART_Rides[[#This Row],[Station Code]]="EM", BART_Rides[[#This Row],[Station Code]]="MT", BART_Rides[[#This Row],[Station Code]]="PL", BART_Rides[[#This Row],[Station Code]]="CC"), "Yes", "No")</f>
        <v>Yes</v>
      </c>
    </row>
    <row r="9920" spans="6:14">
      <c r="F9920" s="3">
        <v>44260</v>
      </c>
      <c r="G9920" s="1" t="s">
        <v>53</v>
      </c>
      <c r="H9920" s="1" t="s">
        <v>106</v>
      </c>
      <c r="I9920" s="1">
        <v>3970</v>
      </c>
      <c r="J9920" s="1">
        <f>MONTH(BART_Rides[[#This Row],[Date]])</f>
        <v>3</v>
      </c>
      <c r="K9920" s="1">
        <f>WEEKDAY(BART_Rides[[#This Row],[Date]],2)</f>
        <v>5</v>
      </c>
      <c r="L9920" s="1" t="str">
        <f>LEFT(BART_Rides[[#This Row],[Lines]],1)</f>
        <v>Y</v>
      </c>
      <c r="M9920" s="1" t="str">
        <f>IF(BART_Rides[[#This Row],[FirstLetter]]="Y","Yes","No")</f>
        <v>Yes</v>
      </c>
      <c r="N9920" s="1" t="str">
        <f>IF(OR(BART_Rides[[#This Row],[Station Code]]="EM", BART_Rides[[#This Row],[Station Code]]="MT", BART_Rides[[#This Row],[Station Code]]="PL", BART_Rides[[#This Row],[Station Code]]="CC"), "Yes", "No")</f>
        <v>Yes</v>
      </c>
    </row>
    <row r="9921" spans="6:14">
      <c r="F9921" s="3">
        <v>44261</v>
      </c>
      <c r="G9921" s="1" t="s">
        <v>53</v>
      </c>
      <c r="H9921" s="1" t="s">
        <v>106</v>
      </c>
      <c r="I9921" s="1">
        <v>2775</v>
      </c>
      <c r="J9921" s="1">
        <f>MONTH(BART_Rides[[#This Row],[Date]])</f>
        <v>3</v>
      </c>
      <c r="K9921" s="1">
        <f>WEEKDAY(BART_Rides[[#This Row],[Date]],2)</f>
        <v>6</v>
      </c>
      <c r="L9921" s="1" t="str">
        <f>LEFT(BART_Rides[[#This Row],[Lines]],1)</f>
        <v>Y</v>
      </c>
      <c r="M9921" s="1" t="str">
        <f>IF(BART_Rides[[#This Row],[FirstLetter]]="Y","Yes","No")</f>
        <v>Yes</v>
      </c>
      <c r="N9921" s="1" t="str">
        <f>IF(OR(BART_Rides[[#This Row],[Station Code]]="EM", BART_Rides[[#This Row],[Station Code]]="MT", BART_Rides[[#This Row],[Station Code]]="PL", BART_Rides[[#This Row],[Station Code]]="CC"), "Yes", "No")</f>
        <v>Yes</v>
      </c>
    </row>
    <row r="9922" spans="6:14">
      <c r="F9922" s="3">
        <v>44262</v>
      </c>
      <c r="G9922" s="1" t="s">
        <v>53</v>
      </c>
      <c r="H9922" s="1" t="s">
        <v>106</v>
      </c>
      <c r="I9922" s="1">
        <v>1973</v>
      </c>
      <c r="J9922" s="1">
        <f>MONTH(BART_Rides[[#This Row],[Date]])</f>
        <v>3</v>
      </c>
      <c r="K9922" s="1">
        <f>WEEKDAY(BART_Rides[[#This Row],[Date]],2)</f>
        <v>7</v>
      </c>
      <c r="L9922" s="1" t="str">
        <f>LEFT(BART_Rides[[#This Row],[Lines]],1)</f>
        <v>Y</v>
      </c>
      <c r="M9922" s="1" t="str">
        <f>IF(BART_Rides[[#This Row],[FirstLetter]]="Y","Yes","No")</f>
        <v>Yes</v>
      </c>
      <c r="N9922" s="1" t="str">
        <f>IF(OR(BART_Rides[[#This Row],[Station Code]]="EM", BART_Rides[[#This Row],[Station Code]]="MT", BART_Rides[[#This Row],[Station Code]]="PL", BART_Rides[[#This Row],[Station Code]]="CC"), "Yes", "No")</f>
        <v>Yes</v>
      </c>
    </row>
    <row r="9923" spans="6:14">
      <c r="F9923" s="3">
        <v>44263</v>
      </c>
      <c r="G9923" s="1" t="s">
        <v>53</v>
      </c>
      <c r="H9923" s="1" t="s">
        <v>106</v>
      </c>
      <c r="I9923" s="1">
        <v>3842</v>
      </c>
      <c r="J9923" s="1">
        <f>MONTH(BART_Rides[[#This Row],[Date]])</f>
        <v>3</v>
      </c>
      <c r="K9923" s="1">
        <f>WEEKDAY(BART_Rides[[#This Row],[Date]],2)</f>
        <v>1</v>
      </c>
      <c r="L9923" s="1" t="str">
        <f>LEFT(BART_Rides[[#This Row],[Lines]],1)</f>
        <v>Y</v>
      </c>
      <c r="M9923" s="1" t="str">
        <f>IF(BART_Rides[[#This Row],[FirstLetter]]="Y","Yes","No")</f>
        <v>Yes</v>
      </c>
      <c r="N9923" s="1" t="str">
        <f>IF(OR(BART_Rides[[#This Row],[Station Code]]="EM", BART_Rides[[#This Row],[Station Code]]="MT", BART_Rides[[#This Row],[Station Code]]="PL", BART_Rides[[#This Row],[Station Code]]="CC"), "Yes", "No")</f>
        <v>Yes</v>
      </c>
    </row>
    <row r="9924" spans="6:14">
      <c r="F9924" s="3">
        <v>44264</v>
      </c>
      <c r="G9924" s="1" t="s">
        <v>53</v>
      </c>
      <c r="H9924" s="1" t="s">
        <v>106</v>
      </c>
      <c r="I9924" s="1">
        <v>3919</v>
      </c>
      <c r="J9924" s="1">
        <f>MONTH(BART_Rides[[#This Row],[Date]])</f>
        <v>3</v>
      </c>
      <c r="K9924" s="1">
        <f>WEEKDAY(BART_Rides[[#This Row],[Date]],2)</f>
        <v>2</v>
      </c>
      <c r="L9924" s="1" t="str">
        <f>LEFT(BART_Rides[[#This Row],[Lines]],1)</f>
        <v>Y</v>
      </c>
      <c r="M9924" s="1" t="str">
        <f>IF(BART_Rides[[#This Row],[FirstLetter]]="Y","Yes","No")</f>
        <v>Yes</v>
      </c>
      <c r="N9924" s="1" t="str">
        <f>IF(OR(BART_Rides[[#This Row],[Station Code]]="EM", BART_Rides[[#This Row],[Station Code]]="MT", BART_Rides[[#This Row],[Station Code]]="PL", BART_Rides[[#This Row],[Station Code]]="CC"), "Yes", "No")</f>
        <v>Yes</v>
      </c>
    </row>
    <row r="9925" spans="6:14">
      <c r="F9925" s="3">
        <v>44265</v>
      </c>
      <c r="G9925" s="1" t="s">
        <v>53</v>
      </c>
      <c r="H9925" s="1" t="s">
        <v>106</v>
      </c>
      <c r="I9925" s="1">
        <v>3965</v>
      </c>
      <c r="J9925" s="1">
        <f>MONTH(BART_Rides[[#This Row],[Date]])</f>
        <v>3</v>
      </c>
      <c r="K9925" s="1">
        <f>WEEKDAY(BART_Rides[[#This Row],[Date]],2)</f>
        <v>3</v>
      </c>
      <c r="L9925" s="1" t="str">
        <f>LEFT(BART_Rides[[#This Row],[Lines]],1)</f>
        <v>Y</v>
      </c>
      <c r="M9925" s="1" t="str">
        <f>IF(BART_Rides[[#This Row],[FirstLetter]]="Y","Yes","No")</f>
        <v>Yes</v>
      </c>
      <c r="N9925" s="1" t="str">
        <f>IF(OR(BART_Rides[[#This Row],[Station Code]]="EM", BART_Rides[[#This Row],[Station Code]]="MT", BART_Rides[[#This Row],[Station Code]]="PL", BART_Rides[[#This Row],[Station Code]]="CC"), "Yes", "No")</f>
        <v>Yes</v>
      </c>
    </row>
    <row r="9926" spans="6:14">
      <c r="F9926" s="3">
        <v>44266</v>
      </c>
      <c r="G9926" s="1" t="s">
        <v>53</v>
      </c>
      <c r="H9926" s="1" t="s">
        <v>106</v>
      </c>
      <c r="I9926" s="1">
        <v>4022</v>
      </c>
      <c r="J9926" s="1">
        <f>MONTH(BART_Rides[[#This Row],[Date]])</f>
        <v>3</v>
      </c>
      <c r="K9926" s="1">
        <f>WEEKDAY(BART_Rides[[#This Row],[Date]],2)</f>
        <v>4</v>
      </c>
      <c r="L9926" s="1" t="str">
        <f>LEFT(BART_Rides[[#This Row],[Lines]],1)</f>
        <v>Y</v>
      </c>
      <c r="M9926" s="1" t="str">
        <f>IF(BART_Rides[[#This Row],[FirstLetter]]="Y","Yes","No")</f>
        <v>Yes</v>
      </c>
      <c r="N9926" s="1" t="str">
        <f>IF(OR(BART_Rides[[#This Row],[Station Code]]="EM", BART_Rides[[#This Row],[Station Code]]="MT", BART_Rides[[#This Row],[Station Code]]="PL", BART_Rides[[#This Row],[Station Code]]="CC"), "Yes", "No")</f>
        <v>Yes</v>
      </c>
    </row>
    <row r="9927" spans="6:14">
      <c r="F9927" s="3">
        <v>44267</v>
      </c>
      <c r="G9927" s="1" t="s">
        <v>53</v>
      </c>
      <c r="H9927" s="1" t="s">
        <v>106</v>
      </c>
      <c r="I9927" s="1">
        <v>4182</v>
      </c>
      <c r="J9927" s="1">
        <f>MONTH(BART_Rides[[#This Row],[Date]])</f>
        <v>3</v>
      </c>
      <c r="K9927" s="1">
        <f>WEEKDAY(BART_Rides[[#This Row],[Date]],2)</f>
        <v>5</v>
      </c>
      <c r="L9927" s="1" t="str">
        <f>LEFT(BART_Rides[[#This Row],[Lines]],1)</f>
        <v>Y</v>
      </c>
      <c r="M9927" s="1" t="str">
        <f>IF(BART_Rides[[#This Row],[FirstLetter]]="Y","Yes","No")</f>
        <v>Yes</v>
      </c>
      <c r="N9927" s="1" t="str">
        <f>IF(OR(BART_Rides[[#This Row],[Station Code]]="EM", BART_Rides[[#This Row],[Station Code]]="MT", BART_Rides[[#This Row],[Station Code]]="PL", BART_Rides[[#This Row],[Station Code]]="CC"), "Yes", "No")</f>
        <v>Yes</v>
      </c>
    </row>
    <row r="9928" spans="6:14">
      <c r="F9928" s="3">
        <v>44268</v>
      </c>
      <c r="G9928" s="1" t="s">
        <v>53</v>
      </c>
      <c r="H9928" s="1" t="s">
        <v>106</v>
      </c>
      <c r="I9928" s="1">
        <v>2916</v>
      </c>
      <c r="J9928" s="1">
        <f>MONTH(BART_Rides[[#This Row],[Date]])</f>
        <v>3</v>
      </c>
      <c r="K9928" s="1">
        <f>WEEKDAY(BART_Rides[[#This Row],[Date]],2)</f>
        <v>6</v>
      </c>
      <c r="L9928" s="1" t="str">
        <f>LEFT(BART_Rides[[#This Row],[Lines]],1)</f>
        <v>Y</v>
      </c>
      <c r="M9928" s="1" t="str">
        <f>IF(BART_Rides[[#This Row],[FirstLetter]]="Y","Yes","No")</f>
        <v>Yes</v>
      </c>
      <c r="N9928" s="1" t="str">
        <f>IF(OR(BART_Rides[[#This Row],[Station Code]]="EM", BART_Rides[[#This Row],[Station Code]]="MT", BART_Rides[[#This Row],[Station Code]]="PL", BART_Rides[[#This Row],[Station Code]]="CC"), "Yes", "No")</f>
        <v>Yes</v>
      </c>
    </row>
    <row r="9929" spans="6:14">
      <c r="F9929" s="3">
        <v>44269</v>
      </c>
      <c r="G9929" s="1" t="s">
        <v>53</v>
      </c>
      <c r="H9929" s="1" t="s">
        <v>106</v>
      </c>
      <c r="I9929" s="1">
        <v>1761</v>
      </c>
      <c r="J9929" s="1">
        <f>MONTH(BART_Rides[[#This Row],[Date]])</f>
        <v>3</v>
      </c>
      <c r="K9929" s="1">
        <f>WEEKDAY(BART_Rides[[#This Row],[Date]],2)</f>
        <v>7</v>
      </c>
      <c r="L9929" s="1" t="str">
        <f>LEFT(BART_Rides[[#This Row],[Lines]],1)</f>
        <v>Y</v>
      </c>
      <c r="M9929" s="1" t="str">
        <f>IF(BART_Rides[[#This Row],[FirstLetter]]="Y","Yes","No")</f>
        <v>Yes</v>
      </c>
      <c r="N9929" s="1" t="str">
        <f>IF(OR(BART_Rides[[#This Row],[Station Code]]="EM", BART_Rides[[#This Row],[Station Code]]="MT", BART_Rides[[#This Row],[Station Code]]="PL", BART_Rides[[#This Row],[Station Code]]="CC"), "Yes", "No")</f>
        <v>Yes</v>
      </c>
    </row>
    <row r="9930" spans="6:14">
      <c r="F9930" s="3">
        <v>44270</v>
      </c>
      <c r="G9930" s="1" t="s">
        <v>53</v>
      </c>
      <c r="H9930" s="1" t="s">
        <v>106</v>
      </c>
      <c r="I9930" s="1">
        <v>3768</v>
      </c>
      <c r="J9930" s="1">
        <f>MONTH(BART_Rides[[#This Row],[Date]])</f>
        <v>3</v>
      </c>
      <c r="K9930" s="1">
        <f>WEEKDAY(BART_Rides[[#This Row],[Date]],2)</f>
        <v>1</v>
      </c>
      <c r="L9930" s="1" t="str">
        <f>LEFT(BART_Rides[[#This Row],[Lines]],1)</f>
        <v>Y</v>
      </c>
      <c r="M9930" s="1" t="str">
        <f>IF(BART_Rides[[#This Row],[FirstLetter]]="Y","Yes","No")</f>
        <v>Yes</v>
      </c>
      <c r="N9930" s="1" t="str">
        <f>IF(OR(BART_Rides[[#This Row],[Station Code]]="EM", BART_Rides[[#This Row],[Station Code]]="MT", BART_Rides[[#This Row],[Station Code]]="PL", BART_Rides[[#This Row],[Station Code]]="CC"), "Yes", "No")</f>
        <v>Yes</v>
      </c>
    </row>
    <row r="9931" spans="6:14">
      <c r="F9931" s="3">
        <v>44271</v>
      </c>
      <c r="G9931" s="1" t="s">
        <v>53</v>
      </c>
      <c r="H9931" s="1" t="s">
        <v>106</v>
      </c>
      <c r="I9931" s="1">
        <v>3961</v>
      </c>
      <c r="J9931" s="1">
        <f>MONTH(BART_Rides[[#This Row],[Date]])</f>
        <v>3</v>
      </c>
      <c r="K9931" s="1">
        <f>WEEKDAY(BART_Rides[[#This Row],[Date]],2)</f>
        <v>2</v>
      </c>
      <c r="L9931" s="1" t="str">
        <f>LEFT(BART_Rides[[#This Row],[Lines]],1)</f>
        <v>Y</v>
      </c>
      <c r="M9931" s="1" t="str">
        <f>IF(BART_Rides[[#This Row],[FirstLetter]]="Y","Yes","No")</f>
        <v>Yes</v>
      </c>
      <c r="N9931" s="1" t="str">
        <f>IF(OR(BART_Rides[[#This Row],[Station Code]]="EM", BART_Rides[[#This Row],[Station Code]]="MT", BART_Rides[[#This Row],[Station Code]]="PL", BART_Rides[[#This Row],[Station Code]]="CC"), "Yes", "No")</f>
        <v>Yes</v>
      </c>
    </row>
    <row r="9932" spans="6:14">
      <c r="F9932" s="3">
        <v>44272</v>
      </c>
      <c r="G9932" s="1" t="s">
        <v>53</v>
      </c>
      <c r="H9932" s="1" t="s">
        <v>106</v>
      </c>
      <c r="I9932" s="1">
        <v>4125</v>
      </c>
      <c r="J9932" s="1">
        <f>MONTH(BART_Rides[[#This Row],[Date]])</f>
        <v>3</v>
      </c>
      <c r="K9932" s="1">
        <f>WEEKDAY(BART_Rides[[#This Row],[Date]],2)</f>
        <v>3</v>
      </c>
      <c r="L9932" s="1" t="str">
        <f>LEFT(BART_Rides[[#This Row],[Lines]],1)</f>
        <v>Y</v>
      </c>
      <c r="M9932" s="1" t="str">
        <f>IF(BART_Rides[[#This Row],[FirstLetter]]="Y","Yes","No")</f>
        <v>Yes</v>
      </c>
      <c r="N9932" s="1" t="str">
        <f>IF(OR(BART_Rides[[#This Row],[Station Code]]="EM", BART_Rides[[#This Row],[Station Code]]="MT", BART_Rides[[#This Row],[Station Code]]="PL", BART_Rides[[#This Row],[Station Code]]="CC"), "Yes", "No")</f>
        <v>Yes</v>
      </c>
    </row>
    <row r="9933" spans="6:14">
      <c r="F9933" s="3">
        <v>44273</v>
      </c>
      <c r="G9933" s="1" t="s">
        <v>53</v>
      </c>
      <c r="H9933" s="1" t="s">
        <v>106</v>
      </c>
      <c r="I9933" s="1">
        <v>3785</v>
      </c>
      <c r="J9933" s="1">
        <f>MONTH(BART_Rides[[#This Row],[Date]])</f>
        <v>3</v>
      </c>
      <c r="K9933" s="1">
        <f>WEEKDAY(BART_Rides[[#This Row],[Date]],2)</f>
        <v>4</v>
      </c>
      <c r="L9933" s="1" t="str">
        <f>LEFT(BART_Rides[[#This Row],[Lines]],1)</f>
        <v>Y</v>
      </c>
      <c r="M9933" s="1" t="str">
        <f>IF(BART_Rides[[#This Row],[FirstLetter]]="Y","Yes","No")</f>
        <v>Yes</v>
      </c>
      <c r="N9933" s="1" t="str">
        <f>IF(OR(BART_Rides[[#This Row],[Station Code]]="EM", BART_Rides[[#This Row],[Station Code]]="MT", BART_Rides[[#This Row],[Station Code]]="PL", BART_Rides[[#This Row],[Station Code]]="CC"), "Yes", "No")</f>
        <v>Yes</v>
      </c>
    </row>
    <row r="9934" spans="6:14">
      <c r="F9934" s="3">
        <v>44274</v>
      </c>
      <c r="G9934" s="1" t="s">
        <v>53</v>
      </c>
      <c r="H9934" s="1" t="s">
        <v>106</v>
      </c>
      <c r="I9934" s="1">
        <v>4129</v>
      </c>
      <c r="J9934" s="1">
        <f>MONTH(BART_Rides[[#This Row],[Date]])</f>
        <v>3</v>
      </c>
      <c r="K9934" s="1">
        <f>WEEKDAY(BART_Rides[[#This Row],[Date]],2)</f>
        <v>5</v>
      </c>
      <c r="L9934" s="1" t="str">
        <f>LEFT(BART_Rides[[#This Row],[Lines]],1)</f>
        <v>Y</v>
      </c>
      <c r="M9934" s="1" t="str">
        <f>IF(BART_Rides[[#This Row],[FirstLetter]]="Y","Yes","No")</f>
        <v>Yes</v>
      </c>
      <c r="N9934" s="1" t="str">
        <f>IF(OR(BART_Rides[[#This Row],[Station Code]]="EM", BART_Rides[[#This Row],[Station Code]]="MT", BART_Rides[[#This Row],[Station Code]]="PL", BART_Rides[[#This Row],[Station Code]]="CC"), "Yes", "No")</f>
        <v>Yes</v>
      </c>
    </row>
    <row r="9935" spans="6:14">
      <c r="F9935" s="3">
        <v>44275</v>
      </c>
      <c r="G9935" s="1" t="s">
        <v>53</v>
      </c>
      <c r="H9935" s="1" t="s">
        <v>106</v>
      </c>
      <c r="I9935" s="1">
        <v>2919</v>
      </c>
      <c r="J9935" s="1">
        <f>MONTH(BART_Rides[[#This Row],[Date]])</f>
        <v>3</v>
      </c>
      <c r="K9935" s="1">
        <f>WEEKDAY(BART_Rides[[#This Row],[Date]],2)</f>
        <v>6</v>
      </c>
      <c r="L9935" s="1" t="str">
        <f>LEFT(BART_Rides[[#This Row],[Lines]],1)</f>
        <v>Y</v>
      </c>
      <c r="M9935" s="1" t="str">
        <f>IF(BART_Rides[[#This Row],[FirstLetter]]="Y","Yes","No")</f>
        <v>Yes</v>
      </c>
      <c r="N9935" s="1" t="str">
        <f>IF(OR(BART_Rides[[#This Row],[Station Code]]="EM", BART_Rides[[#This Row],[Station Code]]="MT", BART_Rides[[#This Row],[Station Code]]="PL", BART_Rides[[#This Row],[Station Code]]="CC"), "Yes", "No")</f>
        <v>Yes</v>
      </c>
    </row>
    <row r="9936" spans="6:14">
      <c r="F9936" s="3">
        <v>44276</v>
      </c>
      <c r="G9936" s="1" t="s">
        <v>53</v>
      </c>
      <c r="H9936" s="1" t="s">
        <v>106</v>
      </c>
      <c r="I9936" s="1">
        <v>2132</v>
      </c>
      <c r="J9936" s="1">
        <f>MONTH(BART_Rides[[#This Row],[Date]])</f>
        <v>3</v>
      </c>
      <c r="K9936" s="1">
        <f>WEEKDAY(BART_Rides[[#This Row],[Date]],2)</f>
        <v>7</v>
      </c>
      <c r="L9936" s="1" t="str">
        <f>LEFT(BART_Rides[[#This Row],[Lines]],1)</f>
        <v>Y</v>
      </c>
      <c r="M9936" s="1" t="str">
        <f>IF(BART_Rides[[#This Row],[FirstLetter]]="Y","Yes","No")</f>
        <v>Yes</v>
      </c>
      <c r="N9936" s="1" t="str">
        <f>IF(OR(BART_Rides[[#This Row],[Station Code]]="EM", BART_Rides[[#This Row],[Station Code]]="MT", BART_Rides[[#This Row],[Station Code]]="PL", BART_Rides[[#This Row],[Station Code]]="CC"), "Yes", "No")</f>
        <v>Yes</v>
      </c>
    </row>
    <row r="9937" spans="6:14">
      <c r="F9937" s="3">
        <v>44277</v>
      </c>
      <c r="G9937" s="1" t="s">
        <v>53</v>
      </c>
      <c r="H9937" s="1" t="s">
        <v>106</v>
      </c>
      <c r="I9937" s="1">
        <v>3865</v>
      </c>
      <c r="J9937" s="1">
        <f>MONTH(BART_Rides[[#This Row],[Date]])</f>
        <v>3</v>
      </c>
      <c r="K9937" s="1">
        <f>WEEKDAY(BART_Rides[[#This Row],[Date]],2)</f>
        <v>1</v>
      </c>
      <c r="L9937" s="1" t="str">
        <f>LEFT(BART_Rides[[#This Row],[Lines]],1)</f>
        <v>Y</v>
      </c>
      <c r="M9937" s="1" t="str">
        <f>IF(BART_Rides[[#This Row],[FirstLetter]]="Y","Yes","No")</f>
        <v>Yes</v>
      </c>
      <c r="N9937" s="1" t="str">
        <f>IF(OR(BART_Rides[[#This Row],[Station Code]]="EM", BART_Rides[[#This Row],[Station Code]]="MT", BART_Rides[[#This Row],[Station Code]]="PL", BART_Rides[[#This Row],[Station Code]]="CC"), "Yes", "No")</f>
        <v>Yes</v>
      </c>
    </row>
    <row r="9938" spans="6:14">
      <c r="F9938" s="3">
        <v>44278</v>
      </c>
      <c r="G9938" s="1" t="s">
        <v>53</v>
      </c>
      <c r="H9938" s="1" t="s">
        <v>106</v>
      </c>
      <c r="I9938" s="1">
        <v>4067</v>
      </c>
      <c r="J9938" s="1">
        <f>MONTH(BART_Rides[[#This Row],[Date]])</f>
        <v>3</v>
      </c>
      <c r="K9938" s="1">
        <f>WEEKDAY(BART_Rides[[#This Row],[Date]],2)</f>
        <v>2</v>
      </c>
      <c r="L9938" s="1" t="str">
        <f>LEFT(BART_Rides[[#This Row],[Lines]],1)</f>
        <v>Y</v>
      </c>
      <c r="M9938" s="1" t="str">
        <f>IF(BART_Rides[[#This Row],[FirstLetter]]="Y","Yes","No")</f>
        <v>Yes</v>
      </c>
      <c r="N9938" s="1" t="str">
        <f>IF(OR(BART_Rides[[#This Row],[Station Code]]="EM", BART_Rides[[#This Row],[Station Code]]="MT", BART_Rides[[#This Row],[Station Code]]="PL", BART_Rides[[#This Row],[Station Code]]="CC"), "Yes", "No")</f>
        <v>Yes</v>
      </c>
    </row>
    <row r="9939" spans="6:14">
      <c r="F9939" s="3">
        <v>44279</v>
      </c>
      <c r="G9939" s="1" t="s">
        <v>53</v>
      </c>
      <c r="H9939" s="1" t="s">
        <v>106</v>
      </c>
      <c r="I9939" s="1">
        <v>4137</v>
      </c>
      <c r="J9939" s="1">
        <f>MONTH(BART_Rides[[#This Row],[Date]])</f>
        <v>3</v>
      </c>
      <c r="K9939" s="1">
        <f>WEEKDAY(BART_Rides[[#This Row],[Date]],2)</f>
        <v>3</v>
      </c>
      <c r="L9939" s="1" t="str">
        <f>LEFT(BART_Rides[[#This Row],[Lines]],1)</f>
        <v>Y</v>
      </c>
      <c r="M9939" s="1" t="str">
        <f>IF(BART_Rides[[#This Row],[FirstLetter]]="Y","Yes","No")</f>
        <v>Yes</v>
      </c>
      <c r="N9939" s="1" t="str">
        <f>IF(OR(BART_Rides[[#This Row],[Station Code]]="EM", BART_Rides[[#This Row],[Station Code]]="MT", BART_Rides[[#This Row],[Station Code]]="PL", BART_Rides[[#This Row],[Station Code]]="CC"), "Yes", "No")</f>
        <v>Yes</v>
      </c>
    </row>
    <row r="9940" spans="6:14">
      <c r="F9940" s="3">
        <v>44280</v>
      </c>
      <c r="G9940" s="1" t="s">
        <v>53</v>
      </c>
      <c r="H9940" s="1" t="s">
        <v>106</v>
      </c>
      <c r="I9940" s="1">
        <v>4198</v>
      </c>
      <c r="J9940" s="1">
        <f>MONTH(BART_Rides[[#This Row],[Date]])</f>
        <v>3</v>
      </c>
      <c r="K9940" s="1">
        <f>WEEKDAY(BART_Rides[[#This Row],[Date]],2)</f>
        <v>4</v>
      </c>
      <c r="L9940" s="1" t="str">
        <f>LEFT(BART_Rides[[#This Row],[Lines]],1)</f>
        <v>Y</v>
      </c>
      <c r="M9940" s="1" t="str">
        <f>IF(BART_Rides[[#This Row],[FirstLetter]]="Y","Yes","No")</f>
        <v>Yes</v>
      </c>
      <c r="N9940" s="1" t="str">
        <f>IF(OR(BART_Rides[[#This Row],[Station Code]]="EM", BART_Rides[[#This Row],[Station Code]]="MT", BART_Rides[[#This Row],[Station Code]]="PL", BART_Rides[[#This Row],[Station Code]]="CC"), "Yes", "No")</f>
        <v>Yes</v>
      </c>
    </row>
    <row r="9941" spans="6:14">
      <c r="F9941" s="3">
        <v>44281</v>
      </c>
      <c r="G9941" s="1" t="s">
        <v>53</v>
      </c>
      <c r="H9941" s="1" t="s">
        <v>106</v>
      </c>
      <c r="I9941" s="1">
        <v>4377</v>
      </c>
      <c r="J9941" s="1">
        <f>MONTH(BART_Rides[[#This Row],[Date]])</f>
        <v>3</v>
      </c>
      <c r="K9941" s="1">
        <f>WEEKDAY(BART_Rides[[#This Row],[Date]],2)</f>
        <v>5</v>
      </c>
      <c r="L9941" s="1" t="str">
        <f>LEFT(BART_Rides[[#This Row],[Lines]],1)</f>
        <v>Y</v>
      </c>
      <c r="M9941" s="1" t="str">
        <f>IF(BART_Rides[[#This Row],[FirstLetter]]="Y","Yes","No")</f>
        <v>Yes</v>
      </c>
      <c r="N9941" s="1" t="str">
        <f>IF(OR(BART_Rides[[#This Row],[Station Code]]="EM", BART_Rides[[#This Row],[Station Code]]="MT", BART_Rides[[#This Row],[Station Code]]="PL", BART_Rides[[#This Row],[Station Code]]="CC"), "Yes", "No")</f>
        <v>Yes</v>
      </c>
    </row>
    <row r="9942" spans="6:14">
      <c r="F9942" s="3">
        <v>44282</v>
      </c>
      <c r="G9942" s="1" t="s">
        <v>53</v>
      </c>
      <c r="H9942" s="1" t="s">
        <v>106</v>
      </c>
      <c r="I9942" s="1">
        <v>3068</v>
      </c>
      <c r="J9942" s="1">
        <f>MONTH(BART_Rides[[#This Row],[Date]])</f>
        <v>3</v>
      </c>
      <c r="K9942" s="1">
        <f>WEEKDAY(BART_Rides[[#This Row],[Date]],2)</f>
        <v>6</v>
      </c>
      <c r="L9942" s="1" t="str">
        <f>LEFT(BART_Rides[[#This Row],[Lines]],1)</f>
        <v>Y</v>
      </c>
      <c r="M9942" s="1" t="str">
        <f>IF(BART_Rides[[#This Row],[FirstLetter]]="Y","Yes","No")</f>
        <v>Yes</v>
      </c>
      <c r="N9942" s="1" t="str">
        <f>IF(OR(BART_Rides[[#This Row],[Station Code]]="EM", BART_Rides[[#This Row],[Station Code]]="MT", BART_Rides[[#This Row],[Station Code]]="PL", BART_Rides[[#This Row],[Station Code]]="CC"), "Yes", "No")</f>
        <v>Yes</v>
      </c>
    </row>
    <row r="9943" spans="6:14">
      <c r="F9943" s="3">
        <v>44283</v>
      </c>
      <c r="G9943" s="1" t="s">
        <v>53</v>
      </c>
      <c r="H9943" s="1" t="s">
        <v>106</v>
      </c>
      <c r="I9943" s="1">
        <v>2168</v>
      </c>
      <c r="J9943" s="1">
        <f>MONTH(BART_Rides[[#This Row],[Date]])</f>
        <v>3</v>
      </c>
      <c r="K9943" s="1">
        <f>WEEKDAY(BART_Rides[[#This Row],[Date]],2)</f>
        <v>7</v>
      </c>
      <c r="L9943" s="1" t="str">
        <f>LEFT(BART_Rides[[#This Row],[Lines]],1)</f>
        <v>Y</v>
      </c>
      <c r="M9943" s="1" t="str">
        <f>IF(BART_Rides[[#This Row],[FirstLetter]]="Y","Yes","No")</f>
        <v>Yes</v>
      </c>
      <c r="N9943" s="1" t="str">
        <f>IF(OR(BART_Rides[[#This Row],[Station Code]]="EM", BART_Rides[[#This Row],[Station Code]]="MT", BART_Rides[[#This Row],[Station Code]]="PL", BART_Rides[[#This Row],[Station Code]]="CC"), "Yes", "No")</f>
        <v>Yes</v>
      </c>
    </row>
    <row r="9944" spans="6:14">
      <c r="F9944" s="3">
        <v>44284</v>
      </c>
      <c r="G9944" s="1" t="s">
        <v>53</v>
      </c>
      <c r="H9944" s="1" t="s">
        <v>106</v>
      </c>
      <c r="I9944" s="1">
        <v>4023</v>
      </c>
      <c r="J9944" s="1">
        <f>MONTH(BART_Rides[[#This Row],[Date]])</f>
        <v>3</v>
      </c>
      <c r="K9944" s="1">
        <f>WEEKDAY(BART_Rides[[#This Row],[Date]],2)</f>
        <v>1</v>
      </c>
      <c r="L9944" s="1" t="str">
        <f>LEFT(BART_Rides[[#This Row],[Lines]],1)</f>
        <v>Y</v>
      </c>
      <c r="M9944" s="1" t="str">
        <f>IF(BART_Rides[[#This Row],[FirstLetter]]="Y","Yes","No")</f>
        <v>Yes</v>
      </c>
      <c r="N9944" s="1" t="str">
        <f>IF(OR(BART_Rides[[#This Row],[Station Code]]="EM", BART_Rides[[#This Row],[Station Code]]="MT", BART_Rides[[#This Row],[Station Code]]="PL", BART_Rides[[#This Row],[Station Code]]="CC"), "Yes", "No")</f>
        <v>Yes</v>
      </c>
    </row>
    <row r="9945" spans="6:14">
      <c r="F9945" s="3">
        <v>44285</v>
      </c>
      <c r="G9945" s="1" t="s">
        <v>53</v>
      </c>
      <c r="H9945" s="1" t="s">
        <v>106</v>
      </c>
      <c r="I9945" s="1">
        <v>4288</v>
      </c>
      <c r="J9945" s="1">
        <f>MONTH(BART_Rides[[#This Row],[Date]])</f>
        <v>3</v>
      </c>
      <c r="K9945" s="1">
        <f>WEEKDAY(BART_Rides[[#This Row],[Date]],2)</f>
        <v>2</v>
      </c>
      <c r="L9945" s="1" t="str">
        <f>LEFT(BART_Rides[[#This Row],[Lines]],1)</f>
        <v>Y</v>
      </c>
      <c r="M9945" s="1" t="str">
        <f>IF(BART_Rides[[#This Row],[FirstLetter]]="Y","Yes","No")</f>
        <v>Yes</v>
      </c>
      <c r="N9945" s="1" t="str">
        <f>IF(OR(BART_Rides[[#This Row],[Station Code]]="EM", BART_Rides[[#This Row],[Station Code]]="MT", BART_Rides[[#This Row],[Station Code]]="PL", BART_Rides[[#This Row],[Station Code]]="CC"), "Yes", "No")</f>
        <v>Yes</v>
      </c>
    </row>
    <row r="9946" spans="6:14">
      <c r="F9946" s="3">
        <v>44286</v>
      </c>
      <c r="G9946" s="1" t="s">
        <v>53</v>
      </c>
      <c r="H9946" s="1" t="s">
        <v>106</v>
      </c>
      <c r="I9946" s="1">
        <v>4397</v>
      </c>
      <c r="J9946" s="1">
        <f>MONTH(BART_Rides[[#This Row],[Date]])</f>
        <v>3</v>
      </c>
      <c r="K9946" s="1">
        <f>WEEKDAY(BART_Rides[[#This Row],[Date]],2)</f>
        <v>3</v>
      </c>
      <c r="L9946" s="1" t="str">
        <f>LEFT(BART_Rides[[#This Row],[Lines]],1)</f>
        <v>Y</v>
      </c>
      <c r="M9946" s="1" t="str">
        <f>IF(BART_Rides[[#This Row],[FirstLetter]]="Y","Yes","No")</f>
        <v>Yes</v>
      </c>
      <c r="N9946" s="1" t="str">
        <f>IF(OR(BART_Rides[[#This Row],[Station Code]]="EM", BART_Rides[[#This Row],[Station Code]]="MT", BART_Rides[[#This Row],[Station Code]]="PL", BART_Rides[[#This Row],[Station Code]]="CC"), "Yes", "No")</f>
        <v>Yes</v>
      </c>
    </row>
    <row r="9947" spans="6:14">
      <c r="F9947" s="3">
        <v>44287</v>
      </c>
      <c r="G9947" s="1" t="s">
        <v>53</v>
      </c>
      <c r="H9947" s="1" t="s">
        <v>106</v>
      </c>
      <c r="I9947" s="1">
        <v>4613</v>
      </c>
      <c r="J9947" s="1">
        <f>MONTH(BART_Rides[[#This Row],[Date]])</f>
        <v>4</v>
      </c>
      <c r="K9947" s="1">
        <f>WEEKDAY(BART_Rides[[#This Row],[Date]],2)</f>
        <v>4</v>
      </c>
      <c r="L9947" s="1" t="str">
        <f>LEFT(BART_Rides[[#This Row],[Lines]],1)</f>
        <v>Y</v>
      </c>
      <c r="M9947" s="1" t="str">
        <f>IF(BART_Rides[[#This Row],[FirstLetter]]="Y","Yes","No")</f>
        <v>Yes</v>
      </c>
      <c r="N9947" s="1" t="str">
        <f>IF(OR(BART_Rides[[#This Row],[Station Code]]="EM", BART_Rides[[#This Row],[Station Code]]="MT", BART_Rides[[#This Row],[Station Code]]="PL", BART_Rides[[#This Row],[Station Code]]="CC"), "Yes", "No")</f>
        <v>Yes</v>
      </c>
    </row>
    <row r="9948" spans="6:14">
      <c r="F9948" s="3">
        <v>44288</v>
      </c>
      <c r="G9948" s="1" t="s">
        <v>53</v>
      </c>
      <c r="H9948" s="1" t="s">
        <v>106</v>
      </c>
      <c r="I9948" s="1">
        <v>4579</v>
      </c>
      <c r="J9948" s="1">
        <f>MONTH(BART_Rides[[#This Row],[Date]])</f>
        <v>4</v>
      </c>
      <c r="K9948" s="1">
        <f>WEEKDAY(BART_Rides[[#This Row],[Date]],2)</f>
        <v>5</v>
      </c>
      <c r="L9948" s="1" t="str">
        <f>LEFT(BART_Rides[[#This Row],[Lines]],1)</f>
        <v>Y</v>
      </c>
      <c r="M9948" s="1" t="str">
        <f>IF(BART_Rides[[#This Row],[FirstLetter]]="Y","Yes","No")</f>
        <v>Yes</v>
      </c>
      <c r="N9948" s="1" t="str">
        <f>IF(OR(BART_Rides[[#This Row],[Station Code]]="EM", BART_Rides[[#This Row],[Station Code]]="MT", BART_Rides[[#This Row],[Station Code]]="PL", BART_Rides[[#This Row],[Station Code]]="CC"), "Yes", "No")</f>
        <v>Yes</v>
      </c>
    </row>
    <row r="9949" spans="6:14">
      <c r="F9949" s="3">
        <v>44289</v>
      </c>
      <c r="G9949" s="1" t="s">
        <v>53</v>
      </c>
      <c r="H9949" s="1" t="s">
        <v>106</v>
      </c>
      <c r="I9949" s="1">
        <v>3087</v>
      </c>
      <c r="J9949" s="1">
        <f>MONTH(BART_Rides[[#This Row],[Date]])</f>
        <v>4</v>
      </c>
      <c r="K9949" s="1">
        <f>WEEKDAY(BART_Rides[[#This Row],[Date]],2)</f>
        <v>6</v>
      </c>
      <c r="L9949" s="1" t="str">
        <f>LEFT(BART_Rides[[#This Row],[Lines]],1)</f>
        <v>Y</v>
      </c>
      <c r="M9949" s="1" t="str">
        <f>IF(BART_Rides[[#This Row],[FirstLetter]]="Y","Yes","No")</f>
        <v>Yes</v>
      </c>
      <c r="N9949" s="1" t="str">
        <f>IF(OR(BART_Rides[[#This Row],[Station Code]]="EM", BART_Rides[[#This Row],[Station Code]]="MT", BART_Rides[[#This Row],[Station Code]]="PL", BART_Rides[[#This Row],[Station Code]]="CC"), "Yes", "No")</f>
        <v>Yes</v>
      </c>
    </row>
    <row r="9950" spans="6:14">
      <c r="F9950" s="3">
        <v>44290</v>
      </c>
      <c r="G9950" s="1" t="s">
        <v>53</v>
      </c>
      <c r="H9950" s="1" t="s">
        <v>106</v>
      </c>
      <c r="I9950" s="1">
        <v>1674</v>
      </c>
      <c r="J9950" s="1">
        <f>MONTH(BART_Rides[[#This Row],[Date]])</f>
        <v>4</v>
      </c>
      <c r="K9950" s="1">
        <f>WEEKDAY(BART_Rides[[#This Row],[Date]],2)</f>
        <v>7</v>
      </c>
      <c r="L9950" s="1" t="str">
        <f>LEFT(BART_Rides[[#This Row],[Lines]],1)</f>
        <v>Y</v>
      </c>
      <c r="M9950" s="1" t="str">
        <f>IF(BART_Rides[[#This Row],[FirstLetter]]="Y","Yes","No")</f>
        <v>Yes</v>
      </c>
      <c r="N9950" s="1" t="str">
        <f>IF(OR(BART_Rides[[#This Row],[Station Code]]="EM", BART_Rides[[#This Row],[Station Code]]="MT", BART_Rides[[#This Row],[Station Code]]="PL", BART_Rides[[#This Row],[Station Code]]="CC"), "Yes", "No")</f>
        <v>Yes</v>
      </c>
    </row>
    <row r="9951" spans="6:14">
      <c r="F9951" s="3">
        <v>44291</v>
      </c>
      <c r="G9951" s="1" t="s">
        <v>53</v>
      </c>
      <c r="H9951" s="1" t="s">
        <v>106</v>
      </c>
      <c r="I9951" s="1">
        <v>4199</v>
      </c>
      <c r="J9951" s="1">
        <f>MONTH(BART_Rides[[#This Row],[Date]])</f>
        <v>4</v>
      </c>
      <c r="K9951" s="1">
        <f>WEEKDAY(BART_Rides[[#This Row],[Date]],2)</f>
        <v>1</v>
      </c>
      <c r="L9951" s="1" t="str">
        <f>LEFT(BART_Rides[[#This Row],[Lines]],1)</f>
        <v>Y</v>
      </c>
      <c r="M9951" s="1" t="str">
        <f>IF(BART_Rides[[#This Row],[FirstLetter]]="Y","Yes","No")</f>
        <v>Yes</v>
      </c>
      <c r="N9951" s="1" t="str">
        <f>IF(OR(BART_Rides[[#This Row],[Station Code]]="EM", BART_Rides[[#This Row],[Station Code]]="MT", BART_Rides[[#This Row],[Station Code]]="PL", BART_Rides[[#This Row],[Station Code]]="CC"), "Yes", "No")</f>
        <v>Yes</v>
      </c>
    </row>
    <row r="9952" spans="6:14">
      <c r="F9952" s="3">
        <v>44292</v>
      </c>
      <c r="G9952" s="1" t="s">
        <v>53</v>
      </c>
      <c r="H9952" s="1" t="s">
        <v>106</v>
      </c>
      <c r="I9952" s="1">
        <v>4439</v>
      </c>
      <c r="J9952" s="1">
        <f>MONTH(BART_Rides[[#This Row],[Date]])</f>
        <v>4</v>
      </c>
      <c r="K9952" s="1">
        <f>WEEKDAY(BART_Rides[[#This Row],[Date]],2)</f>
        <v>2</v>
      </c>
      <c r="L9952" s="1" t="str">
        <f>LEFT(BART_Rides[[#This Row],[Lines]],1)</f>
        <v>Y</v>
      </c>
      <c r="M9952" s="1" t="str">
        <f>IF(BART_Rides[[#This Row],[FirstLetter]]="Y","Yes","No")</f>
        <v>Yes</v>
      </c>
      <c r="N9952" s="1" t="str">
        <f>IF(OR(BART_Rides[[#This Row],[Station Code]]="EM", BART_Rides[[#This Row],[Station Code]]="MT", BART_Rides[[#This Row],[Station Code]]="PL", BART_Rides[[#This Row],[Station Code]]="CC"), "Yes", "No")</f>
        <v>Yes</v>
      </c>
    </row>
    <row r="9953" spans="6:14">
      <c r="F9953" s="3">
        <v>44293</v>
      </c>
      <c r="G9953" s="1" t="s">
        <v>53</v>
      </c>
      <c r="H9953" s="1" t="s">
        <v>106</v>
      </c>
      <c r="I9953" s="1">
        <v>4501</v>
      </c>
      <c r="J9953" s="1">
        <f>MONTH(BART_Rides[[#This Row],[Date]])</f>
        <v>4</v>
      </c>
      <c r="K9953" s="1">
        <f>WEEKDAY(BART_Rides[[#This Row],[Date]],2)</f>
        <v>3</v>
      </c>
      <c r="L9953" s="1" t="str">
        <f>LEFT(BART_Rides[[#This Row],[Lines]],1)</f>
        <v>Y</v>
      </c>
      <c r="M9953" s="1" t="str">
        <f>IF(BART_Rides[[#This Row],[FirstLetter]]="Y","Yes","No")</f>
        <v>Yes</v>
      </c>
      <c r="N9953" s="1" t="str">
        <f>IF(OR(BART_Rides[[#This Row],[Station Code]]="EM", BART_Rides[[#This Row],[Station Code]]="MT", BART_Rides[[#This Row],[Station Code]]="PL", BART_Rides[[#This Row],[Station Code]]="CC"), "Yes", "No")</f>
        <v>Yes</v>
      </c>
    </row>
    <row r="9954" spans="6:14">
      <c r="F9954" s="3">
        <v>44294</v>
      </c>
      <c r="G9954" s="1" t="s">
        <v>53</v>
      </c>
      <c r="H9954" s="1" t="s">
        <v>106</v>
      </c>
      <c r="I9954" s="1">
        <v>4585</v>
      </c>
      <c r="J9954" s="1">
        <f>MONTH(BART_Rides[[#This Row],[Date]])</f>
        <v>4</v>
      </c>
      <c r="K9954" s="1">
        <f>WEEKDAY(BART_Rides[[#This Row],[Date]],2)</f>
        <v>4</v>
      </c>
      <c r="L9954" s="1" t="str">
        <f>LEFT(BART_Rides[[#This Row],[Lines]],1)</f>
        <v>Y</v>
      </c>
      <c r="M9954" s="1" t="str">
        <f>IF(BART_Rides[[#This Row],[FirstLetter]]="Y","Yes","No")</f>
        <v>Yes</v>
      </c>
      <c r="N9954" s="1" t="str">
        <f>IF(OR(BART_Rides[[#This Row],[Station Code]]="EM", BART_Rides[[#This Row],[Station Code]]="MT", BART_Rides[[#This Row],[Station Code]]="PL", BART_Rides[[#This Row],[Station Code]]="CC"), "Yes", "No")</f>
        <v>Yes</v>
      </c>
    </row>
    <row r="9955" spans="6:14">
      <c r="F9955" s="3">
        <v>44295</v>
      </c>
      <c r="G9955" s="1" t="s">
        <v>53</v>
      </c>
      <c r="H9955" s="1" t="s">
        <v>106</v>
      </c>
      <c r="I9955" s="1">
        <v>4578</v>
      </c>
      <c r="J9955" s="1">
        <f>MONTH(BART_Rides[[#This Row],[Date]])</f>
        <v>4</v>
      </c>
      <c r="K9955" s="1">
        <f>WEEKDAY(BART_Rides[[#This Row],[Date]],2)</f>
        <v>5</v>
      </c>
      <c r="L9955" s="1" t="str">
        <f>LEFT(BART_Rides[[#This Row],[Lines]],1)</f>
        <v>Y</v>
      </c>
      <c r="M9955" s="1" t="str">
        <f>IF(BART_Rides[[#This Row],[FirstLetter]]="Y","Yes","No")</f>
        <v>Yes</v>
      </c>
      <c r="N9955" s="1" t="str">
        <f>IF(OR(BART_Rides[[#This Row],[Station Code]]="EM", BART_Rides[[#This Row],[Station Code]]="MT", BART_Rides[[#This Row],[Station Code]]="PL", BART_Rides[[#This Row],[Station Code]]="CC"), "Yes", "No")</f>
        <v>Yes</v>
      </c>
    </row>
    <row r="9956" spans="6:14">
      <c r="F9956" s="3">
        <v>44296</v>
      </c>
      <c r="G9956" s="1" t="s">
        <v>53</v>
      </c>
      <c r="H9956" s="1" t="s">
        <v>106</v>
      </c>
      <c r="I9956" s="1">
        <v>3195</v>
      </c>
      <c r="J9956" s="1">
        <f>MONTH(BART_Rides[[#This Row],[Date]])</f>
        <v>4</v>
      </c>
      <c r="K9956" s="1">
        <f>WEEKDAY(BART_Rides[[#This Row],[Date]],2)</f>
        <v>6</v>
      </c>
      <c r="L9956" s="1" t="str">
        <f>LEFT(BART_Rides[[#This Row],[Lines]],1)</f>
        <v>Y</v>
      </c>
      <c r="M9956" s="1" t="str">
        <f>IF(BART_Rides[[#This Row],[FirstLetter]]="Y","Yes","No")</f>
        <v>Yes</v>
      </c>
      <c r="N9956" s="1" t="str">
        <f>IF(OR(BART_Rides[[#This Row],[Station Code]]="EM", BART_Rides[[#This Row],[Station Code]]="MT", BART_Rides[[#This Row],[Station Code]]="PL", BART_Rides[[#This Row],[Station Code]]="CC"), "Yes", "No")</f>
        <v>Yes</v>
      </c>
    </row>
    <row r="9957" spans="6:14">
      <c r="F9957" s="3">
        <v>44297</v>
      </c>
      <c r="G9957" s="1" t="s">
        <v>53</v>
      </c>
      <c r="H9957" s="1" t="s">
        <v>106</v>
      </c>
      <c r="I9957" s="1">
        <v>2359</v>
      </c>
      <c r="J9957" s="1">
        <f>MONTH(BART_Rides[[#This Row],[Date]])</f>
        <v>4</v>
      </c>
      <c r="K9957" s="1">
        <f>WEEKDAY(BART_Rides[[#This Row],[Date]],2)</f>
        <v>7</v>
      </c>
      <c r="L9957" s="1" t="str">
        <f>LEFT(BART_Rides[[#This Row],[Lines]],1)</f>
        <v>Y</v>
      </c>
      <c r="M9957" s="1" t="str">
        <f>IF(BART_Rides[[#This Row],[FirstLetter]]="Y","Yes","No")</f>
        <v>Yes</v>
      </c>
      <c r="N9957" s="1" t="str">
        <f>IF(OR(BART_Rides[[#This Row],[Station Code]]="EM", BART_Rides[[#This Row],[Station Code]]="MT", BART_Rides[[#This Row],[Station Code]]="PL", BART_Rides[[#This Row],[Station Code]]="CC"), "Yes", "No")</f>
        <v>Yes</v>
      </c>
    </row>
    <row r="9958" spans="6:14">
      <c r="F9958" s="3">
        <v>44298</v>
      </c>
      <c r="G9958" s="1" t="s">
        <v>53</v>
      </c>
      <c r="H9958" s="1" t="s">
        <v>106</v>
      </c>
      <c r="I9958" s="1">
        <v>4139</v>
      </c>
      <c r="J9958" s="1">
        <f>MONTH(BART_Rides[[#This Row],[Date]])</f>
        <v>4</v>
      </c>
      <c r="K9958" s="1">
        <f>WEEKDAY(BART_Rides[[#This Row],[Date]],2)</f>
        <v>1</v>
      </c>
      <c r="L9958" s="1" t="str">
        <f>LEFT(BART_Rides[[#This Row],[Lines]],1)</f>
        <v>Y</v>
      </c>
      <c r="M9958" s="1" t="str">
        <f>IF(BART_Rides[[#This Row],[FirstLetter]]="Y","Yes","No")</f>
        <v>Yes</v>
      </c>
      <c r="N9958" s="1" t="str">
        <f>IF(OR(BART_Rides[[#This Row],[Station Code]]="EM", BART_Rides[[#This Row],[Station Code]]="MT", BART_Rides[[#This Row],[Station Code]]="PL", BART_Rides[[#This Row],[Station Code]]="CC"), "Yes", "No")</f>
        <v>Yes</v>
      </c>
    </row>
    <row r="9959" spans="6:14">
      <c r="F9959" s="3">
        <v>44299</v>
      </c>
      <c r="G9959" s="1" t="s">
        <v>53</v>
      </c>
      <c r="H9959" s="1" t="s">
        <v>106</v>
      </c>
      <c r="I9959" s="1">
        <v>4317</v>
      </c>
      <c r="J9959" s="1">
        <f>MONTH(BART_Rides[[#This Row],[Date]])</f>
        <v>4</v>
      </c>
      <c r="K9959" s="1">
        <f>WEEKDAY(BART_Rides[[#This Row],[Date]],2)</f>
        <v>2</v>
      </c>
      <c r="L9959" s="1" t="str">
        <f>LEFT(BART_Rides[[#This Row],[Lines]],1)</f>
        <v>Y</v>
      </c>
      <c r="M9959" s="1" t="str">
        <f>IF(BART_Rides[[#This Row],[FirstLetter]]="Y","Yes","No")</f>
        <v>Yes</v>
      </c>
      <c r="N9959" s="1" t="str">
        <f>IF(OR(BART_Rides[[#This Row],[Station Code]]="EM", BART_Rides[[#This Row],[Station Code]]="MT", BART_Rides[[#This Row],[Station Code]]="PL", BART_Rides[[#This Row],[Station Code]]="CC"), "Yes", "No")</f>
        <v>Yes</v>
      </c>
    </row>
    <row r="9960" spans="6:14">
      <c r="F9960" s="3">
        <v>44300</v>
      </c>
      <c r="G9960" s="1" t="s">
        <v>53</v>
      </c>
      <c r="H9960" s="1" t="s">
        <v>106</v>
      </c>
      <c r="I9960" s="1">
        <v>4371</v>
      </c>
      <c r="J9960" s="1">
        <f>MONTH(BART_Rides[[#This Row],[Date]])</f>
        <v>4</v>
      </c>
      <c r="K9960" s="1">
        <f>WEEKDAY(BART_Rides[[#This Row],[Date]],2)</f>
        <v>3</v>
      </c>
      <c r="L9960" s="1" t="str">
        <f>LEFT(BART_Rides[[#This Row],[Lines]],1)</f>
        <v>Y</v>
      </c>
      <c r="M9960" s="1" t="str">
        <f>IF(BART_Rides[[#This Row],[FirstLetter]]="Y","Yes","No")</f>
        <v>Yes</v>
      </c>
      <c r="N9960" s="1" t="str">
        <f>IF(OR(BART_Rides[[#This Row],[Station Code]]="EM", BART_Rides[[#This Row],[Station Code]]="MT", BART_Rides[[#This Row],[Station Code]]="PL", BART_Rides[[#This Row],[Station Code]]="CC"), "Yes", "No")</f>
        <v>Yes</v>
      </c>
    </row>
    <row r="9961" spans="6:14">
      <c r="F9961" s="3">
        <v>44301</v>
      </c>
      <c r="G9961" s="1" t="s">
        <v>53</v>
      </c>
      <c r="H9961" s="1" t="s">
        <v>106</v>
      </c>
      <c r="I9961" s="1">
        <v>4491</v>
      </c>
      <c r="J9961" s="1">
        <f>MONTH(BART_Rides[[#This Row],[Date]])</f>
        <v>4</v>
      </c>
      <c r="K9961" s="1">
        <f>WEEKDAY(BART_Rides[[#This Row],[Date]],2)</f>
        <v>4</v>
      </c>
      <c r="L9961" s="1" t="str">
        <f>LEFT(BART_Rides[[#This Row],[Lines]],1)</f>
        <v>Y</v>
      </c>
      <c r="M9961" s="1" t="str">
        <f>IF(BART_Rides[[#This Row],[FirstLetter]]="Y","Yes","No")</f>
        <v>Yes</v>
      </c>
      <c r="N9961" s="1" t="str">
        <f>IF(OR(BART_Rides[[#This Row],[Station Code]]="EM", BART_Rides[[#This Row],[Station Code]]="MT", BART_Rides[[#This Row],[Station Code]]="PL", BART_Rides[[#This Row],[Station Code]]="CC"), "Yes", "No")</f>
        <v>Yes</v>
      </c>
    </row>
    <row r="9962" spans="6:14">
      <c r="F9962" s="3">
        <v>44302</v>
      </c>
      <c r="G9962" s="1" t="s">
        <v>53</v>
      </c>
      <c r="H9962" s="1" t="s">
        <v>106</v>
      </c>
      <c r="I9962" s="1">
        <v>4564</v>
      </c>
      <c r="J9962" s="1">
        <f>MONTH(BART_Rides[[#This Row],[Date]])</f>
        <v>4</v>
      </c>
      <c r="K9962" s="1">
        <f>WEEKDAY(BART_Rides[[#This Row],[Date]],2)</f>
        <v>5</v>
      </c>
      <c r="L9962" s="1" t="str">
        <f>LEFT(BART_Rides[[#This Row],[Lines]],1)</f>
        <v>Y</v>
      </c>
      <c r="M9962" s="1" t="str">
        <f>IF(BART_Rides[[#This Row],[FirstLetter]]="Y","Yes","No")</f>
        <v>Yes</v>
      </c>
      <c r="N9962" s="1" t="str">
        <f>IF(OR(BART_Rides[[#This Row],[Station Code]]="EM", BART_Rides[[#This Row],[Station Code]]="MT", BART_Rides[[#This Row],[Station Code]]="PL", BART_Rides[[#This Row],[Station Code]]="CC"), "Yes", "No")</f>
        <v>Yes</v>
      </c>
    </row>
    <row r="9963" spans="6:14">
      <c r="F9963" s="3">
        <v>44303</v>
      </c>
      <c r="G9963" s="1" t="s">
        <v>53</v>
      </c>
      <c r="H9963" s="1" t="s">
        <v>106</v>
      </c>
      <c r="I9963" s="1">
        <v>3122</v>
      </c>
      <c r="J9963" s="1">
        <f>MONTH(BART_Rides[[#This Row],[Date]])</f>
        <v>4</v>
      </c>
      <c r="K9963" s="1">
        <f>WEEKDAY(BART_Rides[[#This Row],[Date]],2)</f>
        <v>6</v>
      </c>
      <c r="L9963" s="1" t="str">
        <f>LEFT(BART_Rides[[#This Row],[Lines]],1)</f>
        <v>Y</v>
      </c>
      <c r="M9963" s="1" t="str">
        <f>IF(BART_Rides[[#This Row],[FirstLetter]]="Y","Yes","No")</f>
        <v>Yes</v>
      </c>
      <c r="N9963" s="1" t="str">
        <f>IF(OR(BART_Rides[[#This Row],[Station Code]]="EM", BART_Rides[[#This Row],[Station Code]]="MT", BART_Rides[[#This Row],[Station Code]]="PL", BART_Rides[[#This Row],[Station Code]]="CC"), "Yes", "No")</f>
        <v>Yes</v>
      </c>
    </row>
    <row r="9964" spans="6:14">
      <c r="F9964" s="3">
        <v>44304</v>
      </c>
      <c r="G9964" s="1" t="s">
        <v>53</v>
      </c>
      <c r="H9964" s="1" t="s">
        <v>106</v>
      </c>
      <c r="I9964" s="1">
        <v>2224</v>
      </c>
      <c r="J9964" s="1">
        <f>MONTH(BART_Rides[[#This Row],[Date]])</f>
        <v>4</v>
      </c>
      <c r="K9964" s="1">
        <f>WEEKDAY(BART_Rides[[#This Row],[Date]],2)</f>
        <v>7</v>
      </c>
      <c r="L9964" s="1" t="str">
        <f>LEFT(BART_Rides[[#This Row],[Lines]],1)</f>
        <v>Y</v>
      </c>
      <c r="M9964" s="1" t="str">
        <f>IF(BART_Rides[[#This Row],[FirstLetter]]="Y","Yes","No")</f>
        <v>Yes</v>
      </c>
      <c r="N9964" s="1" t="str">
        <f>IF(OR(BART_Rides[[#This Row],[Station Code]]="EM", BART_Rides[[#This Row],[Station Code]]="MT", BART_Rides[[#This Row],[Station Code]]="PL", BART_Rides[[#This Row],[Station Code]]="CC"), "Yes", "No")</f>
        <v>Yes</v>
      </c>
    </row>
    <row r="9965" spans="6:14">
      <c r="F9965" s="3">
        <v>44305</v>
      </c>
      <c r="G9965" s="1" t="s">
        <v>53</v>
      </c>
      <c r="H9965" s="1" t="s">
        <v>106</v>
      </c>
      <c r="I9965" s="1">
        <v>4064</v>
      </c>
      <c r="J9965" s="1">
        <f>MONTH(BART_Rides[[#This Row],[Date]])</f>
        <v>4</v>
      </c>
      <c r="K9965" s="1">
        <f>WEEKDAY(BART_Rides[[#This Row],[Date]],2)</f>
        <v>1</v>
      </c>
      <c r="L9965" s="1" t="str">
        <f>LEFT(BART_Rides[[#This Row],[Lines]],1)</f>
        <v>Y</v>
      </c>
      <c r="M9965" s="1" t="str">
        <f>IF(BART_Rides[[#This Row],[FirstLetter]]="Y","Yes","No")</f>
        <v>Yes</v>
      </c>
      <c r="N9965" s="1" t="str">
        <f>IF(OR(BART_Rides[[#This Row],[Station Code]]="EM", BART_Rides[[#This Row],[Station Code]]="MT", BART_Rides[[#This Row],[Station Code]]="PL", BART_Rides[[#This Row],[Station Code]]="CC"), "Yes", "No")</f>
        <v>Yes</v>
      </c>
    </row>
    <row r="9966" spans="6:14">
      <c r="F9966" s="3">
        <v>44306</v>
      </c>
      <c r="G9966" s="1" t="s">
        <v>53</v>
      </c>
      <c r="H9966" s="1" t="s">
        <v>106</v>
      </c>
      <c r="I9966" s="1">
        <v>4329</v>
      </c>
      <c r="J9966" s="1">
        <f>MONTH(BART_Rides[[#This Row],[Date]])</f>
        <v>4</v>
      </c>
      <c r="K9966" s="1">
        <f>WEEKDAY(BART_Rides[[#This Row],[Date]],2)</f>
        <v>2</v>
      </c>
      <c r="L9966" s="1" t="str">
        <f>LEFT(BART_Rides[[#This Row],[Lines]],1)</f>
        <v>Y</v>
      </c>
      <c r="M9966" s="1" t="str">
        <f>IF(BART_Rides[[#This Row],[FirstLetter]]="Y","Yes","No")</f>
        <v>Yes</v>
      </c>
      <c r="N9966" s="1" t="str">
        <f>IF(OR(BART_Rides[[#This Row],[Station Code]]="EM", BART_Rides[[#This Row],[Station Code]]="MT", BART_Rides[[#This Row],[Station Code]]="PL", BART_Rides[[#This Row],[Station Code]]="CC"), "Yes", "No")</f>
        <v>Yes</v>
      </c>
    </row>
    <row r="9967" spans="6:14">
      <c r="F9967" s="3">
        <v>44307</v>
      </c>
      <c r="G9967" s="1" t="s">
        <v>53</v>
      </c>
      <c r="H9967" s="1" t="s">
        <v>106</v>
      </c>
      <c r="I9967" s="1">
        <v>4290</v>
      </c>
      <c r="J9967" s="1">
        <f>MONTH(BART_Rides[[#This Row],[Date]])</f>
        <v>4</v>
      </c>
      <c r="K9967" s="1">
        <f>WEEKDAY(BART_Rides[[#This Row],[Date]],2)</f>
        <v>3</v>
      </c>
      <c r="L9967" s="1" t="str">
        <f>LEFT(BART_Rides[[#This Row],[Lines]],1)</f>
        <v>Y</v>
      </c>
      <c r="M9967" s="1" t="str">
        <f>IF(BART_Rides[[#This Row],[FirstLetter]]="Y","Yes","No")</f>
        <v>Yes</v>
      </c>
      <c r="N9967" s="1" t="str">
        <f>IF(OR(BART_Rides[[#This Row],[Station Code]]="EM", BART_Rides[[#This Row],[Station Code]]="MT", BART_Rides[[#This Row],[Station Code]]="PL", BART_Rides[[#This Row],[Station Code]]="CC"), "Yes", "No")</f>
        <v>Yes</v>
      </c>
    </row>
    <row r="9968" spans="6:14">
      <c r="F9968" s="3">
        <v>44308</v>
      </c>
      <c r="G9968" s="1" t="s">
        <v>53</v>
      </c>
      <c r="H9968" s="1" t="s">
        <v>106</v>
      </c>
      <c r="I9968" s="1">
        <v>4424</v>
      </c>
      <c r="J9968" s="1">
        <f>MONTH(BART_Rides[[#This Row],[Date]])</f>
        <v>4</v>
      </c>
      <c r="K9968" s="1">
        <f>WEEKDAY(BART_Rides[[#This Row],[Date]],2)</f>
        <v>4</v>
      </c>
      <c r="L9968" s="1" t="str">
        <f>LEFT(BART_Rides[[#This Row],[Lines]],1)</f>
        <v>Y</v>
      </c>
      <c r="M9968" s="1" t="str">
        <f>IF(BART_Rides[[#This Row],[FirstLetter]]="Y","Yes","No")</f>
        <v>Yes</v>
      </c>
      <c r="N9968" s="1" t="str">
        <f>IF(OR(BART_Rides[[#This Row],[Station Code]]="EM", BART_Rides[[#This Row],[Station Code]]="MT", BART_Rides[[#This Row],[Station Code]]="PL", BART_Rides[[#This Row],[Station Code]]="CC"), "Yes", "No")</f>
        <v>Yes</v>
      </c>
    </row>
    <row r="9969" spans="6:14">
      <c r="F9969" s="3">
        <v>44309</v>
      </c>
      <c r="G9969" s="1" t="s">
        <v>53</v>
      </c>
      <c r="H9969" s="1" t="s">
        <v>106</v>
      </c>
      <c r="I9969" s="1">
        <v>4648</v>
      </c>
      <c r="J9969" s="1">
        <f>MONTH(BART_Rides[[#This Row],[Date]])</f>
        <v>4</v>
      </c>
      <c r="K9969" s="1">
        <f>WEEKDAY(BART_Rides[[#This Row],[Date]],2)</f>
        <v>5</v>
      </c>
      <c r="L9969" s="1" t="str">
        <f>LEFT(BART_Rides[[#This Row],[Lines]],1)</f>
        <v>Y</v>
      </c>
      <c r="M9969" s="1" t="str">
        <f>IF(BART_Rides[[#This Row],[FirstLetter]]="Y","Yes","No")</f>
        <v>Yes</v>
      </c>
      <c r="N9969" s="1" t="str">
        <f>IF(OR(BART_Rides[[#This Row],[Station Code]]="EM", BART_Rides[[#This Row],[Station Code]]="MT", BART_Rides[[#This Row],[Station Code]]="PL", BART_Rides[[#This Row],[Station Code]]="CC"), "Yes", "No")</f>
        <v>Yes</v>
      </c>
    </row>
    <row r="9970" spans="6:14">
      <c r="F9970" s="3">
        <v>44310</v>
      </c>
      <c r="G9970" s="1" t="s">
        <v>53</v>
      </c>
      <c r="H9970" s="1" t="s">
        <v>106</v>
      </c>
      <c r="I9970" s="1">
        <v>3177</v>
      </c>
      <c r="J9970" s="1">
        <f>MONTH(BART_Rides[[#This Row],[Date]])</f>
        <v>4</v>
      </c>
      <c r="K9970" s="1">
        <f>WEEKDAY(BART_Rides[[#This Row],[Date]],2)</f>
        <v>6</v>
      </c>
      <c r="L9970" s="1" t="str">
        <f>LEFT(BART_Rides[[#This Row],[Lines]],1)</f>
        <v>Y</v>
      </c>
      <c r="M9970" s="1" t="str">
        <f>IF(BART_Rides[[#This Row],[FirstLetter]]="Y","Yes","No")</f>
        <v>Yes</v>
      </c>
      <c r="N9970" s="1" t="str">
        <f>IF(OR(BART_Rides[[#This Row],[Station Code]]="EM", BART_Rides[[#This Row],[Station Code]]="MT", BART_Rides[[#This Row],[Station Code]]="PL", BART_Rides[[#This Row],[Station Code]]="CC"), "Yes", "No")</f>
        <v>Yes</v>
      </c>
    </row>
    <row r="9971" spans="6:14">
      <c r="F9971" s="3">
        <v>44311</v>
      </c>
      <c r="G9971" s="1" t="s">
        <v>53</v>
      </c>
      <c r="H9971" s="1" t="s">
        <v>106</v>
      </c>
      <c r="I9971" s="1">
        <v>1905</v>
      </c>
      <c r="J9971" s="1">
        <f>MONTH(BART_Rides[[#This Row],[Date]])</f>
        <v>4</v>
      </c>
      <c r="K9971" s="1">
        <f>WEEKDAY(BART_Rides[[#This Row],[Date]],2)</f>
        <v>7</v>
      </c>
      <c r="L9971" s="1" t="str">
        <f>LEFT(BART_Rides[[#This Row],[Lines]],1)</f>
        <v>Y</v>
      </c>
      <c r="M9971" s="1" t="str">
        <f>IF(BART_Rides[[#This Row],[FirstLetter]]="Y","Yes","No")</f>
        <v>Yes</v>
      </c>
      <c r="N9971" s="1" t="str">
        <f>IF(OR(BART_Rides[[#This Row],[Station Code]]="EM", BART_Rides[[#This Row],[Station Code]]="MT", BART_Rides[[#This Row],[Station Code]]="PL", BART_Rides[[#This Row],[Station Code]]="CC"), "Yes", "No")</f>
        <v>Yes</v>
      </c>
    </row>
    <row r="9972" spans="6:14">
      <c r="F9972" s="3">
        <v>44312</v>
      </c>
      <c r="G9972" s="1" t="s">
        <v>53</v>
      </c>
      <c r="H9972" s="1" t="s">
        <v>106</v>
      </c>
      <c r="I9972" s="1">
        <v>4097</v>
      </c>
      <c r="J9972" s="1">
        <f>MONTH(BART_Rides[[#This Row],[Date]])</f>
        <v>4</v>
      </c>
      <c r="K9972" s="1">
        <f>WEEKDAY(BART_Rides[[#This Row],[Date]],2)</f>
        <v>1</v>
      </c>
      <c r="L9972" s="1" t="str">
        <f>LEFT(BART_Rides[[#This Row],[Lines]],1)</f>
        <v>Y</v>
      </c>
      <c r="M9972" s="1" t="str">
        <f>IF(BART_Rides[[#This Row],[FirstLetter]]="Y","Yes","No")</f>
        <v>Yes</v>
      </c>
      <c r="N9972" s="1" t="str">
        <f>IF(OR(BART_Rides[[#This Row],[Station Code]]="EM", BART_Rides[[#This Row],[Station Code]]="MT", BART_Rides[[#This Row],[Station Code]]="PL", BART_Rides[[#This Row],[Station Code]]="CC"), "Yes", "No")</f>
        <v>Yes</v>
      </c>
    </row>
    <row r="9973" spans="6:14">
      <c r="F9973" s="3">
        <v>44313</v>
      </c>
      <c r="G9973" s="1" t="s">
        <v>53</v>
      </c>
      <c r="H9973" s="1" t="s">
        <v>106</v>
      </c>
      <c r="I9973" s="1">
        <v>4300</v>
      </c>
      <c r="J9973" s="1">
        <f>MONTH(BART_Rides[[#This Row],[Date]])</f>
        <v>4</v>
      </c>
      <c r="K9973" s="1">
        <f>WEEKDAY(BART_Rides[[#This Row],[Date]],2)</f>
        <v>2</v>
      </c>
      <c r="L9973" s="1" t="str">
        <f>LEFT(BART_Rides[[#This Row],[Lines]],1)</f>
        <v>Y</v>
      </c>
      <c r="M9973" s="1" t="str">
        <f>IF(BART_Rides[[#This Row],[FirstLetter]]="Y","Yes","No")</f>
        <v>Yes</v>
      </c>
      <c r="N9973" s="1" t="str">
        <f>IF(OR(BART_Rides[[#This Row],[Station Code]]="EM", BART_Rides[[#This Row],[Station Code]]="MT", BART_Rides[[#This Row],[Station Code]]="PL", BART_Rides[[#This Row],[Station Code]]="CC"), "Yes", "No")</f>
        <v>Yes</v>
      </c>
    </row>
    <row r="9974" spans="6:14">
      <c r="F9974" s="3">
        <v>44314</v>
      </c>
      <c r="G9974" s="1" t="s">
        <v>53</v>
      </c>
      <c r="H9974" s="1" t="s">
        <v>106</v>
      </c>
      <c r="I9974" s="1">
        <v>4269</v>
      </c>
      <c r="J9974" s="1">
        <f>MONTH(BART_Rides[[#This Row],[Date]])</f>
        <v>4</v>
      </c>
      <c r="K9974" s="1">
        <f>WEEKDAY(BART_Rides[[#This Row],[Date]],2)</f>
        <v>3</v>
      </c>
      <c r="L9974" s="1" t="str">
        <f>LEFT(BART_Rides[[#This Row],[Lines]],1)</f>
        <v>Y</v>
      </c>
      <c r="M9974" s="1" t="str">
        <f>IF(BART_Rides[[#This Row],[FirstLetter]]="Y","Yes","No")</f>
        <v>Yes</v>
      </c>
      <c r="N9974" s="1" t="str">
        <f>IF(OR(BART_Rides[[#This Row],[Station Code]]="EM", BART_Rides[[#This Row],[Station Code]]="MT", BART_Rides[[#This Row],[Station Code]]="PL", BART_Rides[[#This Row],[Station Code]]="CC"), "Yes", "No")</f>
        <v>Yes</v>
      </c>
    </row>
    <row r="9975" spans="6:14">
      <c r="F9975" s="3">
        <v>44315</v>
      </c>
      <c r="G9975" s="1" t="s">
        <v>53</v>
      </c>
      <c r="H9975" s="1" t="s">
        <v>106</v>
      </c>
      <c r="I9975" s="1">
        <v>4361</v>
      </c>
      <c r="J9975" s="1">
        <f>MONTH(BART_Rides[[#This Row],[Date]])</f>
        <v>4</v>
      </c>
      <c r="K9975" s="1">
        <f>WEEKDAY(BART_Rides[[#This Row],[Date]],2)</f>
        <v>4</v>
      </c>
      <c r="L9975" s="1" t="str">
        <f>LEFT(BART_Rides[[#This Row],[Lines]],1)</f>
        <v>Y</v>
      </c>
      <c r="M9975" s="1" t="str">
        <f>IF(BART_Rides[[#This Row],[FirstLetter]]="Y","Yes","No")</f>
        <v>Yes</v>
      </c>
      <c r="N9975" s="1" t="str">
        <f>IF(OR(BART_Rides[[#This Row],[Station Code]]="EM", BART_Rides[[#This Row],[Station Code]]="MT", BART_Rides[[#This Row],[Station Code]]="PL", BART_Rides[[#This Row],[Station Code]]="CC"), "Yes", "No")</f>
        <v>Yes</v>
      </c>
    </row>
    <row r="9976" spans="6:14">
      <c r="F9976" s="3">
        <v>44316</v>
      </c>
      <c r="G9976" s="1" t="s">
        <v>53</v>
      </c>
      <c r="H9976" s="1" t="s">
        <v>106</v>
      </c>
      <c r="I9976" s="1">
        <v>4647</v>
      </c>
      <c r="J9976" s="1">
        <f>MONTH(BART_Rides[[#This Row],[Date]])</f>
        <v>4</v>
      </c>
      <c r="K9976" s="1">
        <f>WEEKDAY(BART_Rides[[#This Row],[Date]],2)</f>
        <v>5</v>
      </c>
      <c r="L9976" s="1" t="str">
        <f>LEFT(BART_Rides[[#This Row],[Lines]],1)</f>
        <v>Y</v>
      </c>
      <c r="M9976" s="1" t="str">
        <f>IF(BART_Rides[[#This Row],[FirstLetter]]="Y","Yes","No")</f>
        <v>Yes</v>
      </c>
      <c r="N9976" s="1" t="str">
        <f>IF(OR(BART_Rides[[#This Row],[Station Code]]="EM", BART_Rides[[#This Row],[Station Code]]="MT", BART_Rides[[#This Row],[Station Code]]="PL", BART_Rides[[#This Row],[Station Code]]="CC"), "Yes", "No")</f>
        <v>Yes</v>
      </c>
    </row>
    <row r="9977" spans="6:14">
      <c r="F9977" s="3">
        <v>44317</v>
      </c>
      <c r="G9977" s="1" t="s">
        <v>53</v>
      </c>
      <c r="H9977" s="1" t="s">
        <v>106</v>
      </c>
      <c r="I9977" s="1">
        <v>3387</v>
      </c>
      <c r="J9977" s="1">
        <f>MONTH(BART_Rides[[#This Row],[Date]])</f>
        <v>5</v>
      </c>
      <c r="K9977" s="1">
        <f>WEEKDAY(BART_Rides[[#This Row],[Date]],2)</f>
        <v>6</v>
      </c>
      <c r="L9977" s="1" t="str">
        <f>LEFT(BART_Rides[[#This Row],[Lines]],1)</f>
        <v>Y</v>
      </c>
      <c r="M9977" s="1" t="str">
        <f>IF(BART_Rides[[#This Row],[FirstLetter]]="Y","Yes","No")</f>
        <v>Yes</v>
      </c>
      <c r="N9977" s="1" t="str">
        <f>IF(OR(BART_Rides[[#This Row],[Station Code]]="EM", BART_Rides[[#This Row],[Station Code]]="MT", BART_Rides[[#This Row],[Station Code]]="PL", BART_Rides[[#This Row],[Station Code]]="CC"), "Yes", "No")</f>
        <v>Yes</v>
      </c>
    </row>
    <row r="9978" spans="6:14">
      <c r="F9978" s="3">
        <v>44318</v>
      </c>
      <c r="G9978" s="1" t="s">
        <v>53</v>
      </c>
      <c r="H9978" s="1" t="s">
        <v>106</v>
      </c>
      <c r="I9978" s="1">
        <v>2282</v>
      </c>
      <c r="J9978" s="1">
        <f>MONTH(BART_Rides[[#This Row],[Date]])</f>
        <v>5</v>
      </c>
      <c r="K9978" s="1">
        <f>WEEKDAY(BART_Rides[[#This Row],[Date]],2)</f>
        <v>7</v>
      </c>
      <c r="L9978" s="1" t="str">
        <f>LEFT(BART_Rides[[#This Row],[Lines]],1)</f>
        <v>Y</v>
      </c>
      <c r="M9978" s="1" t="str">
        <f>IF(BART_Rides[[#This Row],[FirstLetter]]="Y","Yes","No")</f>
        <v>Yes</v>
      </c>
      <c r="N9978" s="1" t="str">
        <f>IF(OR(BART_Rides[[#This Row],[Station Code]]="EM", BART_Rides[[#This Row],[Station Code]]="MT", BART_Rides[[#This Row],[Station Code]]="PL", BART_Rides[[#This Row],[Station Code]]="CC"), "Yes", "No")</f>
        <v>Yes</v>
      </c>
    </row>
    <row r="9979" spans="6:14">
      <c r="F9979" s="3">
        <v>44319</v>
      </c>
      <c r="G9979" s="1" t="s">
        <v>53</v>
      </c>
      <c r="H9979" s="1" t="s">
        <v>106</v>
      </c>
      <c r="I9979" s="1">
        <v>4261</v>
      </c>
      <c r="J9979" s="1">
        <f>MONTH(BART_Rides[[#This Row],[Date]])</f>
        <v>5</v>
      </c>
      <c r="K9979" s="1">
        <f>WEEKDAY(BART_Rides[[#This Row],[Date]],2)</f>
        <v>1</v>
      </c>
      <c r="L9979" s="1" t="str">
        <f>LEFT(BART_Rides[[#This Row],[Lines]],1)</f>
        <v>Y</v>
      </c>
      <c r="M9979" s="1" t="str">
        <f>IF(BART_Rides[[#This Row],[FirstLetter]]="Y","Yes","No")</f>
        <v>Yes</v>
      </c>
      <c r="N9979" s="1" t="str">
        <f>IF(OR(BART_Rides[[#This Row],[Station Code]]="EM", BART_Rides[[#This Row],[Station Code]]="MT", BART_Rides[[#This Row],[Station Code]]="PL", BART_Rides[[#This Row],[Station Code]]="CC"), "Yes", "No")</f>
        <v>Yes</v>
      </c>
    </row>
    <row r="9980" spans="6:14">
      <c r="F9980" s="3">
        <v>44320</v>
      </c>
      <c r="G9980" s="1" t="s">
        <v>53</v>
      </c>
      <c r="H9980" s="1" t="s">
        <v>106</v>
      </c>
      <c r="I9980" s="1">
        <v>4542</v>
      </c>
      <c r="J9980" s="1">
        <f>MONTH(BART_Rides[[#This Row],[Date]])</f>
        <v>5</v>
      </c>
      <c r="K9980" s="1">
        <f>WEEKDAY(BART_Rides[[#This Row],[Date]],2)</f>
        <v>2</v>
      </c>
      <c r="L9980" s="1" t="str">
        <f>LEFT(BART_Rides[[#This Row],[Lines]],1)</f>
        <v>Y</v>
      </c>
      <c r="M9980" s="1" t="str">
        <f>IF(BART_Rides[[#This Row],[FirstLetter]]="Y","Yes","No")</f>
        <v>Yes</v>
      </c>
      <c r="N9980" s="1" t="str">
        <f>IF(OR(BART_Rides[[#This Row],[Station Code]]="EM", BART_Rides[[#This Row],[Station Code]]="MT", BART_Rides[[#This Row],[Station Code]]="PL", BART_Rides[[#This Row],[Station Code]]="CC"), "Yes", "No")</f>
        <v>Yes</v>
      </c>
    </row>
    <row r="9981" spans="6:14">
      <c r="F9981" s="3">
        <v>44321</v>
      </c>
      <c r="G9981" s="1" t="s">
        <v>53</v>
      </c>
      <c r="H9981" s="1" t="s">
        <v>106</v>
      </c>
      <c r="I9981" s="1">
        <v>4452</v>
      </c>
      <c r="J9981" s="1">
        <f>MONTH(BART_Rides[[#This Row],[Date]])</f>
        <v>5</v>
      </c>
      <c r="K9981" s="1">
        <f>WEEKDAY(BART_Rides[[#This Row],[Date]],2)</f>
        <v>3</v>
      </c>
      <c r="L9981" s="1" t="str">
        <f>LEFT(BART_Rides[[#This Row],[Lines]],1)</f>
        <v>Y</v>
      </c>
      <c r="M9981" s="1" t="str">
        <f>IF(BART_Rides[[#This Row],[FirstLetter]]="Y","Yes","No")</f>
        <v>Yes</v>
      </c>
      <c r="N9981" s="1" t="str">
        <f>IF(OR(BART_Rides[[#This Row],[Station Code]]="EM", BART_Rides[[#This Row],[Station Code]]="MT", BART_Rides[[#This Row],[Station Code]]="PL", BART_Rides[[#This Row],[Station Code]]="CC"), "Yes", "No")</f>
        <v>Yes</v>
      </c>
    </row>
    <row r="9982" spans="6:14">
      <c r="F9982" s="3">
        <v>44322</v>
      </c>
      <c r="G9982" s="1" t="s">
        <v>53</v>
      </c>
      <c r="H9982" s="1" t="s">
        <v>106</v>
      </c>
      <c r="I9982" s="1">
        <v>4565</v>
      </c>
      <c r="J9982" s="1">
        <f>MONTH(BART_Rides[[#This Row],[Date]])</f>
        <v>5</v>
      </c>
      <c r="K9982" s="1">
        <f>WEEKDAY(BART_Rides[[#This Row],[Date]],2)</f>
        <v>4</v>
      </c>
      <c r="L9982" s="1" t="str">
        <f>LEFT(BART_Rides[[#This Row],[Lines]],1)</f>
        <v>Y</v>
      </c>
      <c r="M9982" s="1" t="str">
        <f>IF(BART_Rides[[#This Row],[FirstLetter]]="Y","Yes","No")</f>
        <v>Yes</v>
      </c>
      <c r="N9982" s="1" t="str">
        <f>IF(OR(BART_Rides[[#This Row],[Station Code]]="EM", BART_Rides[[#This Row],[Station Code]]="MT", BART_Rides[[#This Row],[Station Code]]="PL", BART_Rides[[#This Row],[Station Code]]="CC"), "Yes", "No")</f>
        <v>Yes</v>
      </c>
    </row>
    <row r="9983" spans="6:14">
      <c r="F9983" s="3">
        <v>44323</v>
      </c>
      <c r="G9983" s="1" t="s">
        <v>53</v>
      </c>
      <c r="H9983" s="1" t="s">
        <v>106</v>
      </c>
      <c r="I9983" s="1">
        <v>5005</v>
      </c>
      <c r="J9983" s="1">
        <f>MONTH(BART_Rides[[#This Row],[Date]])</f>
        <v>5</v>
      </c>
      <c r="K9983" s="1">
        <f>WEEKDAY(BART_Rides[[#This Row],[Date]],2)</f>
        <v>5</v>
      </c>
      <c r="L9983" s="1" t="str">
        <f>LEFT(BART_Rides[[#This Row],[Lines]],1)</f>
        <v>Y</v>
      </c>
      <c r="M9983" s="1" t="str">
        <f>IF(BART_Rides[[#This Row],[FirstLetter]]="Y","Yes","No")</f>
        <v>Yes</v>
      </c>
      <c r="N9983" s="1" t="str">
        <f>IF(OR(BART_Rides[[#This Row],[Station Code]]="EM", BART_Rides[[#This Row],[Station Code]]="MT", BART_Rides[[#This Row],[Station Code]]="PL", BART_Rides[[#This Row],[Station Code]]="CC"), "Yes", "No")</f>
        <v>Yes</v>
      </c>
    </row>
    <row r="9984" spans="6:14">
      <c r="F9984" s="3">
        <v>44324</v>
      </c>
      <c r="G9984" s="1" t="s">
        <v>53</v>
      </c>
      <c r="H9984" s="1" t="s">
        <v>106</v>
      </c>
      <c r="I9984" s="1">
        <v>3398</v>
      </c>
      <c r="J9984" s="1">
        <f>MONTH(BART_Rides[[#This Row],[Date]])</f>
        <v>5</v>
      </c>
      <c r="K9984" s="1">
        <f>WEEKDAY(BART_Rides[[#This Row],[Date]],2)</f>
        <v>6</v>
      </c>
      <c r="L9984" s="1" t="str">
        <f>LEFT(BART_Rides[[#This Row],[Lines]],1)</f>
        <v>Y</v>
      </c>
      <c r="M9984" s="1" t="str">
        <f>IF(BART_Rides[[#This Row],[FirstLetter]]="Y","Yes","No")</f>
        <v>Yes</v>
      </c>
      <c r="N9984" s="1" t="str">
        <f>IF(OR(BART_Rides[[#This Row],[Station Code]]="EM", BART_Rides[[#This Row],[Station Code]]="MT", BART_Rides[[#This Row],[Station Code]]="PL", BART_Rides[[#This Row],[Station Code]]="CC"), "Yes", "No")</f>
        <v>Yes</v>
      </c>
    </row>
    <row r="9985" spans="6:14">
      <c r="F9985" s="3">
        <v>44325</v>
      </c>
      <c r="G9985" s="1" t="s">
        <v>53</v>
      </c>
      <c r="H9985" s="1" t="s">
        <v>106</v>
      </c>
      <c r="I9985" s="1">
        <v>1888</v>
      </c>
      <c r="J9985" s="1">
        <f>MONTH(BART_Rides[[#This Row],[Date]])</f>
        <v>5</v>
      </c>
      <c r="K9985" s="1">
        <f>WEEKDAY(BART_Rides[[#This Row],[Date]],2)</f>
        <v>7</v>
      </c>
      <c r="L9985" s="1" t="str">
        <f>LEFT(BART_Rides[[#This Row],[Lines]],1)</f>
        <v>Y</v>
      </c>
      <c r="M9985" s="1" t="str">
        <f>IF(BART_Rides[[#This Row],[FirstLetter]]="Y","Yes","No")</f>
        <v>Yes</v>
      </c>
      <c r="N9985" s="1" t="str">
        <f>IF(OR(BART_Rides[[#This Row],[Station Code]]="EM", BART_Rides[[#This Row],[Station Code]]="MT", BART_Rides[[#This Row],[Station Code]]="PL", BART_Rides[[#This Row],[Station Code]]="CC"), "Yes", "No")</f>
        <v>Yes</v>
      </c>
    </row>
    <row r="9986" spans="6:14">
      <c r="F9986" s="3">
        <v>44326</v>
      </c>
      <c r="G9986" s="1" t="s">
        <v>53</v>
      </c>
      <c r="H9986" s="1" t="s">
        <v>106</v>
      </c>
      <c r="I9986" s="1">
        <v>4274</v>
      </c>
      <c r="J9986" s="1">
        <f>MONTH(BART_Rides[[#This Row],[Date]])</f>
        <v>5</v>
      </c>
      <c r="K9986" s="1">
        <f>WEEKDAY(BART_Rides[[#This Row],[Date]],2)</f>
        <v>1</v>
      </c>
      <c r="L9986" s="1" t="str">
        <f>LEFT(BART_Rides[[#This Row],[Lines]],1)</f>
        <v>Y</v>
      </c>
      <c r="M9986" s="1" t="str">
        <f>IF(BART_Rides[[#This Row],[FirstLetter]]="Y","Yes","No")</f>
        <v>Yes</v>
      </c>
      <c r="N9986" s="1" t="str">
        <f>IF(OR(BART_Rides[[#This Row],[Station Code]]="EM", BART_Rides[[#This Row],[Station Code]]="MT", BART_Rides[[#This Row],[Station Code]]="PL", BART_Rides[[#This Row],[Station Code]]="CC"), "Yes", "No")</f>
        <v>Yes</v>
      </c>
    </row>
    <row r="9987" spans="6:14">
      <c r="F9987" s="3">
        <v>44327</v>
      </c>
      <c r="G9987" s="1" t="s">
        <v>53</v>
      </c>
      <c r="H9987" s="1" t="s">
        <v>106</v>
      </c>
      <c r="I9987" s="1">
        <v>4525</v>
      </c>
      <c r="J9987" s="1">
        <f>MONTH(BART_Rides[[#This Row],[Date]])</f>
        <v>5</v>
      </c>
      <c r="K9987" s="1">
        <f>WEEKDAY(BART_Rides[[#This Row],[Date]],2)</f>
        <v>2</v>
      </c>
      <c r="L9987" s="1" t="str">
        <f>LEFT(BART_Rides[[#This Row],[Lines]],1)</f>
        <v>Y</v>
      </c>
      <c r="M9987" s="1" t="str">
        <f>IF(BART_Rides[[#This Row],[FirstLetter]]="Y","Yes","No")</f>
        <v>Yes</v>
      </c>
      <c r="N9987" s="1" t="str">
        <f>IF(OR(BART_Rides[[#This Row],[Station Code]]="EM", BART_Rides[[#This Row],[Station Code]]="MT", BART_Rides[[#This Row],[Station Code]]="PL", BART_Rides[[#This Row],[Station Code]]="CC"), "Yes", "No")</f>
        <v>Yes</v>
      </c>
    </row>
    <row r="9988" spans="6:14">
      <c r="F9988" s="3">
        <v>44328</v>
      </c>
      <c r="G9988" s="1" t="s">
        <v>53</v>
      </c>
      <c r="H9988" s="1" t="s">
        <v>106</v>
      </c>
      <c r="I9988" s="1">
        <v>4570</v>
      </c>
      <c r="J9988" s="1">
        <f>MONTH(BART_Rides[[#This Row],[Date]])</f>
        <v>5</v>
      </c>
      <c r="K9988" s="1">
        <f>WEEKDAY(BART_Rides[[#This Row],[Date]],2)</f>
        <v>3</v>
      </c>
      <c r="L9988" s="1" t="str">
        <f>LEFT(BART_Rides[[#This Row],[Lines]],1)</f>
        <v>Y</v>
      </c>
      <c r="M9988" s="1" t="str">
        <f>IF(BART_Rides[[#This Row],[FirstLetter]]="Y","Yes","No")</f>
        <v>Yes</v>
      </c>
      <c r="N9988" s="1" t="str">
        <f>IF(OR(BART_Rides[[#This Row],[Station Code]]="EM", BART_Rides[[#This Row],[Station Code]]="MT", BART_Rides[[#This Row],[Station Code]]="PL", BART_Rides[[#This Row],[Station Code]]="CC"), "Yes", "No")</f>
        <v>Yes</v>
      </c>
    </row>
    <row r="9989" spans="6:14">
      <c r="F9989" s="3">
        <v>44329</v>
      </c>
      <c r="G9989" s="1" t="s">
        <v>53</v>
      </c>
      <c r="H9989" s="1" t="s">
        <v>106</v>
      </c>
      <c r="I9989" s="1">
        <v>4685</v>
      </c>
      <c r="J9989" s="1">
        <f>MONTH(BART_Rides[[#This Row],[Date]])</f>
        <v>5</v>
      </c>
      <c r="K9989" s="1">
        <f>WEEKDAY(BART_Rides[[#This Row],[Date]],2)</f>
        <v>4</v>
      </c>
      <c r="L9989" s="1" t="str">
        <f>LEFT(BART_Rides[[#This Row],[Lines]],1)</f>
        <v>Y</v>
      </c>
      <c r="M9989" s="1" t="str">
        <f>IF(BART_Rides[[#This Row],[FirstLetter]]="Y","Yes","No")</f>
        <v>Yes</v>
      </c>
      <c r="N9989" s="1" t="str">
        <f>IF(OR(BART_Rides[[#This Row],[Station Code]]="EM", BART_Rides[[#This Row],[Station Code]]="MT", BART_Rides[[#This Row],[Station Code]]="PL", BART_Rides[[#This Row],[Station Code]]="CC"), "Yes", "No")</f>
        <v>Yes</v>
      </c>
    </row>
    <row r="9990" spans="6:14">
      <c r="F9990" s="3">
        <v>44330</v>
      </c>
      <c r="G9990" s="1" t="s">
        <v>53</v>
      </c>
      <c r="H9990" s="1" t="s">
        <v>106</v>
      </c>
      <c r="I9990" s="1">
        <v>4829</v>
      </c>
      <c r="J9990" s="1">
        <f>MONTH(BART_Rides[[#This Row],[Date]])</f>
        <v>5</v>
      </c>
      <c r="K9990" s="1">
        <f>WEEKDAY(BART_Rides[[#This Row],[Date]],2)</f>
        <v>5</v>
      </c>
      <c r="L9990" s="1" t="str">
        <f>LEFT(BART_Rides[[#This Row],[Lines]],1)</f>
        <v>Y</v>
      </c>
      <c r="M9990" s="1" t="str">
        <f>IF(BART_Rides[[#This Row],[FirstLetter]]="Y","Yes","No")</f>
        <v>Yes</v>
      </c>
      <c r="N9990" s="1" t="str">
        <f>IF(OR(BART_Rides[[#This Row],[Station Code]]="EM", BART_Rides[[#This Row],[Station Code]]="MT", BART_Rides[[#This Row],[Station Code]]="PL", BART_Rides[[#This Row],[Station Code]]="CC"), "Yes", "No")</f>
        <v>Yes</v>
      </c>
    </row>
    <row r="9991" spans="6:14">
      <c r="F9991" s="3">
        <v>44331</v>
      </c>
      <c r="G9991" s="1" t="s">
        <v>53</v>
      </c>
      <c r="H9991" s="1" t="s">
        <v>106</v>
      </c>
      <c r="I9991" s="1">
        <v>3361</v>
      </c>
      <c r="J9991" s="1">
        <f>MONTH(BART_Rides[[#This Row],[Date]])</f>
        <v>5</v>
      </c>
      <c r="K9991" s="1">
        <f>WEEKDAY(BART_Rides[[#This Row],[Date]],2)</f>
        <v>6</v>
      </c>
      <c r="L9991" s="1" t="str">
        <f>LEFT(BART_Rides[[#This Row],[Lines]],1)</f>
        <v>Y</v>
      </c>
      <c r="M9991" s="1" t="str">
        <f>IF(BART_Rides[[#This Row],[FirstLetter]]="Y","Yes","No")</f>
        <v>Yes</v>
      </c>
      <c r="N9991" s="1" t="str">
        <f>IF(OR(BART_Rides[[#This Row],[Station Code]]="EM", BART_Rides[[#This Row],[Station Code]]="MT", BART_Rides[[#This Row],[Station Code]]="PL", BART_Rides[[#This Row],[Station Code]]="CC"), "Yes", "No")</f>
        <v>Yes</v>
      </c>
    </row>
    <row r="9992" spans="6:14">
      <c r="F9992" s="3">
        <v>44332</v>
      </c>
      <c r="G9992" s="1" t="s">
        <v>53</v>
      </c>
      <c r="H9992" s="1" t="s">
        <v>106</v>
      </c>
      <c r="I9992" s="1">
        <v>2376</v>
      </c>
      <c r="J9992" s="1">
        <f>MONTH(BART_Rides[[#This Row],[Date]])</f>
        <v>5</v>
      </c>
      <c r="K9992" s="1">
        <f>WEEKDAY(BART_Rides[[#This Row],[Date]],2)</f>
        <v>7</v>
      </c>
      <c r="L9992" s="1" t="str">
        <f>LEFT(BART_Rides[[#This Row],[Lines]],1)</f>
        <v>Y</v>
      </c>
      <c r="M9992" s="1" t="str">
        <f>IF(BART_Rides[[#This Row],[FirstLetter]]="Y","Yes","No")</f>
        <v>Yes</v>
      </c>
      <c r="N9992" s="1" t="str">
        <f>IF(OR(BART_Rides[[#This Row],[Station Code]]="EM", BART_Rides[[#This Row],[Station Code]]="MT", BART_Rides[[#This Row],[Station Code]]="PL", BART_Rides[[#This Row],[Station Code]]="CC"), "Yes", "No")</f>
        <v>Yes</v>
      </c>
    </row>
    <row r="9993" spans="6:14">
      <c r="F9993" s="3">
        <v>44333</v>
      </c>
      <c r="G9993" s="1" t="s">
        <v>53</v>
      </c>
      <c r="H9993" s="1" t="s">
        <v>106</v>
      </c>
      <c r="I9993" s="1">
        <v>4437</v>
      </c>
      <c r="J9993" s="1">
        <f>MONTH(BART_Rides[[#This Row],[Date]])</f>
        <v>5</v>
      </c>
      <c r="K9993" s="1">
        <f>WEEKDAY(BART_Rides[[#This Row],[Date]],2)</f>
        <v>1</v>
      </c>
      <c r="L9993" s="1" t="str">
        <f>LEFT(BART_Rides[[#This Row],[Lines]],1)</f>
        <v>Y</v>
      </c>
      <c r="M9993" s="1" t="str">
        <f>IF(BART_Rides[[#This Row],[FirstLetter]]="Y","Yes","No")</f>
        <v>Yes</v>
      </c>
      <c r="N9993" s="1" t="str">
        <f>IF(OR(BART_Rides[[#This Row],[Station Code]]="EM", BART_Rides[[#This Row],[Station Code]]="MT", BART_Rides[[#This Row],[Station Code]]="PL", BART_Rides[[#This Row],[Station Code]]="CC"), "Yes", "No")</f>
        <v>Yes</v>
      </c>
    </row>
    <row r="9994" spans="6:14">
      <c r="F9994" s="3">
        <v>44334</v>
      </c>
      <c r="G9994" s="1" t="s">
        <v>53</v>
      </c>
      <c r="H9994" s="1" t="s">
        <v>106</v>
      </c>
      <c r="I9994" s="1">
        <v>4735</v>
      </c>
      <c r="J9994" s="1">
        <f>MONTH(BART_Rides[[#This Row],[Date]])</f>
        <v>5</v>
      </c>
      <c r="K9994" s="1">
        <f>WEEKDAY(BART_Rides[[#This Row],[Date]],2)</f>
        <v>2</v>
      </c>
      <c r="L9994" s="1" t="str">
        <f>LEFT(BART_Rides[[#This Row],[Lines]],1)</f>
        <v>Y</v>
      </c>
      <c r="M9994" s="1" t="str">
        <f>IF(BART_Rides[[#This Row],[FirstLetter]]="Y","Yes","No")</f>
        <v>Yes</v>
      </c>
      <c r="N9994" s="1" t="str">
        <f>IF(OR(BART_Rides[[#This Row],[Station Code]]="EM", BART_Rides[[#This Row],[Station Code]]="MT", BART_Rides[[#This Row],[Station Code]]="PL", BART_Rides[[#This Row],[Station Code]]="CC"), "Yes", "No")</f>
        <v>Yes</v>
      </c>
    </row>
    <row r="9995" spans="6:14">
      <c r="F9995" s="3">
        <v>44335</v>
      </c>
      <c r="G9995" s="1" t="s">
        <v>53</v>
      </c>
      <c r="H9995" s="1" t="s">
        <v>106</v>
      </c>
      <c r="I9995" s="1">
        <v>4821</v>
      </c>
      <c r="J9995" s="1">
        <f>MONTH(BART_Rides[[#This Row],[Date]])</f>
        <v>5</v>
      </c>
      <c r="K9995" s="1">
        <f>WEEKDAY(BART_Rides[[#This Row],[Date]],2)</f>
        <v>3</v>
      </c>
      <c r="L9995" s="1" t="str">
        <f>LEFT(BART_Rides[[#This Row],[Lines]],1)</f>
        <v>Y</v>
      </c>
      <c r="M9995" s="1" t="str">
        <f>IF(BART_Rides[[#This Row],[FirstLetter]]="Y","Yes","No")</f>
        <v>Yes</v>
      </c>
      <c r="N9995" s="1" t="str">
        <f>IF(OR(BART_Rides[[#This Row],[Station Code]]="EM", BART_Rides[[#This Row],[Station Code]]="MT", BART_Rides[[#This Row],[Station Code]]="PL", BART_Rides[[#This Row],[Station Code]]="CC"), "Yes", "No")</f>
        <v>Yes</v>
      </c>
    </row>
    <row r="9996" spans="6:14">
      <c r="F9996" s="3">
        <v>44336</v>
      </c>
      <c r="G9996" s="1" t="s">
        <v>53</v>
      </c>
      <c r="H9996" s="1" t="s">
        <v>106</v>
      </c>
      <c r="I9996" s="1">
        <v>5007</v>
      </c>
      <c r="J9996" s="1">
        <f>MONTH(BART_Rides[[#This Row],[Date]])</f>
        <v>5</v>
      </c>
      <c r="K9996" s="1">
        <f>WEEKDAY(BART_Rides[[#This Row],[Date]],2)</f>
        <v>4</v>
      </c>
      <c r="L9996" s="1" t="str">
        <f>LEFT(BART_Rides[[#This Row],[Lines]],1)</f>
        <v>Y</v>
      </c>
      <c r="M9996" s="1" t="str">
        <f>IF(BART_Rides[[#This Row],[FirstLetter]]="Y","Yes","No")</f>
        <v>Yes</v>
      </c>
      <c r="N9996" s="1" t="str">
        <f>IF(OR(BART_Rides[[#This Row],[Station Code]]="EM", BART_Rides[[#This Row],[Station Code]]="MT", BART_Rides[[#This Row],[Station Code]]="PL", BART_Rides[[#This Row],[Station Code]]="CC"), "Yes", "No")</f>
        <v>Yes</v>
      </c>
    </row>
    <row r="9997" spans="6:14">
      <c r="F9997" s="3">
        <v>44337</v>
      </c>
      <c r="G9997" s="1" t="s">
        <v>53</v>
      </c>
      <c r="H9997" s="1" t="s">
        <v>106</v>
      </c>
      <c r="I9997" s="1">
        <v>5336</v>
      </c>
      <c r="J9997" s="1">
        <f>MONTH(BART_Rides[[#This Row],[Date]])</f>
        <v>5</v>
      </c>
      <c r="K9997" s="1">
        <f>WEEKDAY(BART_Rides[[#This Row],[Date]],2)</f>
        <v>5</v>
      </c>
      <c r="L9997" s="1" t="str">
        <f>LEFT(BART_Rides[[#This Row],[Lines]],1)</f>
        <v>Y</v>
      </c>
      <c r="M9997" s="1" t="str">
        <f>IF(BART_Rides[[#This Row],[FirstLetter]]="Y","Yes","No")</f>
        <v>Yes</v>
      </c>
      <c r="N9997" s="1" t="str">
        <f>IF(OR(BART_Rides[[#This Row],[Station Code]]="EM", BART_Rides[[#This Row],[Station Code]]="MT", BART_Rides[[#This Row],[Station Code]]="PL", BART_Rides[[#This Row],[Station Code]]="CC"), "Yes", "No")</f>
        <v>Yes</v>
      </c>
    </row>
    <row r="9998" spans="6:14">
      <c r="F9998" s="3">
        <v>44338</v>
      </c>
      <c r="G9998" s="1" t="s">
        <v>53</v>
      </c>
      <c r="H9998" s="1" t="s">
        <v>106</v>
      </c>
      <c r="I9998" s="1">
        <v>3509</v>
      </c>
      <c r="J9998" s="1">
        <f>MONTH(BART_Rides[[#This Row],[Date]])</f>
        <v>5</v>
      </c>
      <c r="K9998" s="1">
        <f>WEEKDAY(BART_Rides[[#This Row],[Date]],2)</f>
        <v>6</v>
      </c>
      <c r="L9998" s="1" t="str">
        <f>LEFT(BART_Rides[[#This Row],[Lines]],1)</f>
        <v>Y</v>
      </c>
      <c r="M9998" s="1" t="str">
        <f>IF(BART_Rides[[#This Row],[FirstLetter]]="Y","Yes","No")</f>
        <v>Yes</v>
      </c>
      <c r="N9998" s="1" t="str">
        <f>IF(OR(BART_Rides[[#This Row],[Station Code]]="EM", BART_Rides[[#This Row],[Station Code]]="MT", BART_Rides[[#This Row],[Station Code]]="PL", BART_Rides[[#This Row],[Station Code]]="CC"), "Yes", "No")</f>
        <v>Yes</v>
      </c>
    </row>
    <row r="9999" spans="6:14">
      <c r="F9999" s="3">
        <v>44339</v>
      </c>
      <c r="G9999" s="1" t="s">
        <v>53</v>
      </c>
      <c r="H9999" s="1" t="s">
        <v>106</v>
      </c>
      <c r="I9999" s="1">
        <v>2402</v>
      </c>
      <c r="J9999" s="1">
        <f>MONTH(BART_Rides[[#This Row],[Date]])</f>
        <v>5</v>
      </c>
      <c r="K9999" s="1">
        <f>WEEKDAY(BART_Rides[[#This Row],[Date]],2)</f>
        <v>7</v>
      </c>
      <c r="L9999" s="1" t="str">
        <f>LEFT(BART_Rides[[#This Row],[Lines]],1)</f>
        <v>Y</v>
      </c>
      <c r="M9999" s="1" t="str">
        <f>IF(BART_Rides[[#This Row],[FirstLetter]]="Y","Yes","No")</f>
        <v>Yes</v>
      </c>
      <c r="N9999" s="1" t="str">
        <f>IF(OR(BART_Rides[[#This Row],[Station Code]]="EM", BART_Rides[[#This Row],[Station Code]]="MT", BART_Rides[[#This Row],[Station Code]]="PL", BART_Rides[[#This Row],[Station Code]]="CC"), "Yes", "No")</f>
        <v>Yes</v>
      </c>
    </row>
    <row r="10000" spans="6:14">
      <c r="F10000" s="3">
        <v>44340</v>
      </c>
      <c r="G10000" s="1" t="s">
        <v>53</v>
      </c>
      <c r="H10000" s="1" t="s">
        <v>106</v>
      </c>
      <c r="I10000" s="1">
        <v>4603</v>
      </c>
      <c r="J10000" s="1">
        <f>MONTH(BART_Rides[[#This Row],[Date]])</f>
        <v>5</v>
      </c>
      <c r="K10000" s="1">
        <f>WEEKDAY(BART_Rides[[#This Row],[Date]],2)</f>
        <v>1</v>
      </c>
      <c r="L10000" s="1" t="str">
        <f>LEFT(BART_Rides[[#This Row],[Lines]],1)</f>
        <v>Y</v>
      </c>
      <c r="M10000" s="1" t="str">
        <f>IF(BART_Rides[[#This Row],[FirstLetter]]="Y","Yes","No")</f>
        <v>Yes</v>
      </c>
      <c r="N10000" s="1" t="str">
        <f>IF(OR(BART_Rides[[#This Row],[Station Code]]="EM", BART_Rides[[#This Row],[Station Code]]="MT", BART_Rides[[#This Row],[Station Code]]="PL", BART_Rides[[#This Row],[Station Code]]="CC"), "Yes", "No")</f>
        <v>Yes</v>
      </c>
    </row>
    <row r="10001" spans="6:14">
      <c r="F10001" s="3">
        <v>44341</v>
      </c>
      <c r="G10001" s="1" t="s">
        <v>53</v>
      </c>
      <c r="H10001" s="1" t="s">
        <v>106</v>
      </c>
      <c r="I10001" s="1">
        <v>4747</v>
      </c>
      <c r="J10001" s="1">
        <f>MONTH(BART_Rides[[#This Row],[Date]])</f>
        <v>5</v>
      </c>
      <c r="K10001" s="1">
        <f>WEEKDAY(BART_Rides[[#This Row],[Date]],2)</f>
        <v>2</v>
      </c>
      <c r="L10001" s="1" t="str">
        <f>LEFT(BART_Rides[[#This Row],[Lines]],1)</f>
        <v>Y</v>
      </c>
      <c r="M10001" s="1" t="str">
        <f>IF(BART_Rides[[#This Row],[FirstLetter]]="Y","Yes","No")</f>
        <v>Yes</v>
      </c>
      <c r="N10001" s="1" t="str">
        <f>IF(OR(BART_Rides[[#This Row],[Station Code]]="EM", BART_Rides[[#This Row],[Station Code]]="MT", BART_Rides[[#This Row],[Station Code]]="PL", BART_Rides[[#This Row],[Station Code]]="CC"), "Yes", "No")</f>
        <v>Yes</v>
      </c>
    </row>
    <row r="10002" spans="6:14">
      <c r="F10002" s="3">
        <v>44342</v>
      </c>
      <c r="G10002" s="1" t="s">
        <v>53</v>
      </c>
      <c r="H10002" s="1" t="s">
        <v>106</v>
      </c>
      <c r="I10002" s="1">
        <v>4843</v>
      </c>
      <c r="J10002" s="1">
        <f>MONTH(BART_Rides[[#This Row],[Date]])</f>
        <v>5</v>
      </c>
      <c r="K10002" s="1">
        <f>WEEKDAY(BART_Rides[[#This Row],[Date]],2)</f>
        <v>3</v>
      </c>
      <c r="L10002" s="1" t="str">
        <f>LEFT(BART_Rides[[#This Row],[Lines]],1)</f>
        <v>Y</v>
      </c>
      <c r="M10002" s="1" t="str">
        <f>IF(BART_Rides[[#This Row],[FirstLetter]]="Y","Yes","No")</f>
        <v>Yes</v>
      </c>
      <c r="N10002" s="1" t="str">
        <f>IF(OR(BART_Rides[[#This Row],[Station Code]]="EM", BART_Rides[[#This Row],[Station Code]]="MT", BART_Rides[[#This Row],[Station Code]]="PL", BART_Rides[[#This Row],[Station Code]]="CC"), "Yes", "No")</f>
        <v>Yes</v>
      </c>
    </row>
    <row r="10003" spans="6:14">
      <c r="F10003" s="3">
        <v>44343</v>
      </c>
      <c r="G10003" s="1" t="s">
        <v>53</v>
      </c>
      <c r="H10003" s="1" t="s">
        <v>106</v>
      </c>
      <c r="I10003" s="1">
        <v>5158</v>
      </c>
      <c r="J10003" s="1">
        <f>MONTH(BART_Rides[[#This Row],[Date]])</f>
        <v>5</v>
      </c>
      <c r="K10003" s="1">
        <f>WEEKDAY(BART_Rides[[#This Row],[Date]],2)</f>
        <v>4</v>
      </c>
      <c r="L10003" s="1" t="str">
        <f>LEFT(BART_Rides[[#This Row],[Lines]],1)</f>
        <v>Y</v>
      </c>
      <c r="M10003" s="1" t="str">
        <f>IF(BART_Rides[[#This Row],[FirstLetter]]="Y","Yes","No")</f>
        <v>Yes</v>
      </c>
      <c r="N10003" s="1" t="str">
        <f>IF(OR(BART_Rides[[#This Row],[Station Code]]="EM", BART_Rides[[#This Row],[Station Code]]="MT", BART_Rides[[#This Row],[Station Code]]="PL", BART_Rides[[#This Row],[Station Code]]="CC"), "Yes", "No")</f>
        <v>Yes</v>
      </c>
    </row>
    <row r="10004" spans="6:14">
      <c r="F10004" s="3">
        <v>44344</v>
      </c>
      <c r="G10004" s="1" t="s">
        <v>53</v>
      </c>
      <c r="H10004" s="1" t="s">
        <v>106</v>
      </c>
      <c r="I10004" s="1">
        <v>5492</v>
      </c>
      <c r="J10004" s="1">
        <f>MONTH(BART_Rides[[#This Row],[Date]])</f>
        <v>5</v>
      </c>
      <c r="K10004" s="1">
        <f>WEEKDAY(BART_Rides[[#This Row],[Date]],2)</f>
        <v>5</v>
      </c>
      <c r="L10004" s="1" t="str">
        <f>LEFT(BART_Rides[[#This Row],[Lines]],1)</f>
        <v>Y</v>
      </c>
      <c r="M10004" s="1" t="str">
        <f>IF(BART_Rides[[#This Row],[FirstLetter]]="Y","Yes","No")</f>
        <v>Yes</v>
      </c>
      <c r="N10004" s="1" t="str">
        <f>IF(OR(BART_Rides[[#This Row],[Station Code]]="EM", BART_Rides[[#This Row],[Station Code]]="MT", BART_Rides[[#This Row],[Station Code]]="PL", BART_Rides[[#This Row],[Station Code]]="CC"), "Yes", "No")</f>
        <v>Yes</v>
      </c>
    </row>
    <row r="10005" spans="6:14">
      <c r="F10005" s="3">
        <v>44345</v>
      </c>
      <c r="G10005" s="1" t="s">
        <v>53</v>
      </c>
      <c r="H10005" s="1" t="s">
        <v>106</v>
      </c>
      <c r="I10005" s="1">
        <v>3908</v>
      </c>
      <c r="J10005" s="1">
        <f>MONTH(BART_Rides[[#This Row],[Date]])</f>
        <v>5</v>
      </c>
      <c r="K10005" s="1">
        <f>WEEKDAY(BART_Rides[[#This Row],[Date]],2)</f>
        <v>6</v>
      </c>
      <c r="L10005" s="1" t="str">
        <f>LEFT(BART_Rides[[#This Row],[Lines]],1)</f>
        <v>Y</v>
      </c>
      <c r="M10005" s="1" t="str">
        <f>IF(BART_Rides[[#This Row],[FirstLetter]]="Y","Yes","No")</f>
        <v>Yes</v>
      </c>
      <c r="N10005" s="1" t="str">
        <f>IF(OR(BART_Rides[[#This Row],[Station Code]]="EM", BART_Rides[[#This Row],[Station Code]]="MT", BART_Rides[[#This Row],[Station Code]]="PL", BART_Rides[[#This Row],[Station Code]]="CC"), "Yes", "No")</f>
        <v>Yes</v>
      </c>
    </row>
    <row r="10006" spans="6:14">
      <c r="F10006" s="3">
        <v>44346</v>
      </c>
      <c r="G10006" s="1" t="s">
        <v>53</v>
      </c>
      <c r="H10006" s="1" t="s">
        <v>106</v>
      </c>
      <c r="I10006" s="1">
        <v>2765</v>
      </c>
      <c r="J10006" s="1">
        <f>MONTH(BART_Rides[[#This Row],[Date]])</f>
        <v>5</v>
      </c>
      <c r="K10006" s="1">
        <f>WEEKDAY(BART_Rides[[#This Row],[Date]],2)</f>
        <v>7</v>
      </c>
      <c r="L10006" s="1" t="str">
        <f>LEFT(BART_Rides[[#This Row],[Lines]],1)</f>
        <v>Y</v>
      </c>
      <c r="M10006" s="1" t="str">
        <f>IF(BART_Rides[[#This Row],[FirstLetter]]="Y","Yes","No")</f>
        <v>Yes</v>
      </c>
      <c r="N10006" s="1" t="str">
        <f>IF(OR(BART_Rides[[#This Row],[Station Code]]="EM", BART_Rides[[#This Row],[Station Code]]="MT", BART_Rides[[#This Row],[Station Code]]="PL", BART_Rides[[#This Row],[Station Code]]="CC"), "Yes", "No")</f>
        <v>Yes</v>
      </c>
    </row>
    <row r="10007" spans="6:14">
      <c r="F10007" s="3">
        <v>44347</v>
      </c>
      <c r="G10007" s="1" t="s">
        <v>53</v>
      </c>
      <c r="H10007" s="1" t="s">
        <v>106</v>
      </c>
      <c r="I10007" s="1">
        <v>2972</v>
      </c>
      <c r="J10007" s="1">
        <f>MONTH(BART_Rides[[#This Row],[Date]])</f>
        <v>5</v>
      </c>
      <c r="K10007" s="1">
        <f>WEEKDAY(BART_Rides[[#This Row],[Date]],2)</f>
        <v>1</v>
      </c>
      <c r="L10007" s="1" t="str">
        <f>LEFT(BART_Rides[[#This Row],[Lines]],1)</f>
        <v>Y</v>
      </c>
      <c r="M10007" s="1" t="str">
        <f>IF(BART_Rides[[#This Row],[FirstLetter]]="Y","Yes","No")</f>
        <v>Yes</v>
      </c>
      <c r="N10007" s="1" t="str">
        <f>IF(OR(BART_Rides[[#This Row],[Station Code]]="EM", BART_Rides[[#This Row],[Station Code]]="MT", BART_Rides[[#This Row],[Station Code]]="PL", BART_Rides[[#This Row],[Station Code]]="CC"), "Yes", "No")</f>
        <v>Yes</v>
      </c>
    </row>
    <row r="10008" spans="6:14">
      <c r="F10008" s="3">
        <v>44348</v>
      </c>
      <c r="G10008" s="1" t="s">
        <v>53</v>
      </c>
      <c r="H10008" s="1" t="s">
        <v>106</v>
      </c>
      <c r="I10008" s="1">
        <v>5029</v>
      </c>
      <c r="J10008" s="1">
        <f>MONTH(BART_Rides[[#This Row],[Date]])</f>
        <v>6</v>
      </c>
      <c r="K10008" s="1">
        <f>WEEKDAY(BART_Rides[[#This Row],[Date]],2)</f>
        <v>2</v>
      </c>
      <c r="L10008" s="1" t="str">
        <f>LEFT(BART_Rides[[#This Row],[Lines]],1)</f>
        <v>Y</v>
      </c>
      <c r="M10008" s="1" t="str">
        <f>IF(BART_Rides[[#This Row],[FirstLetter]]="Y","Yes","No")</f>
        <v>Yes</v>
      </c>
      <c r="N10008" s="1" t="str">
        <f>IF(OR(BART_Rides[[#This Row],[Station Code]]="EM", BART_Rides[[#This Row],[Station Code]]="MT", BART_Rides[[#This Row],[Station Code]]="PL", BART_Rides[[#This Row],[Station Code]]="CC"), "Yes", "No")</f>
        <v>Yes</v>
      </c>
    </row>
    <row r="10009" spans="6:14">
      <c r="F10009" s="3">
        <v>44349</v>
      </c>
      <c r="G10009" s="1" t="s">
        <v>53</v>
      </c>
      <c r="H10009" s="1" t="s">
        <v>106</v>
      </c>
      <c r="I10009" s="1">
        <v>5002</v>
      </c>
      <c r="J10009" s="1">
        <f>MONTH(BART_Rides[[#This Row],[Date]])</f>
        <v>6</v>
      </c>
      <c r="K10009" s="1">
        <f>WEEKDAY(BART_Rides[[#This Row],[Date]],2)</f>
        <v>3</v>
      </c>
      <c r="L10009" s="1" t="str">
        <f>LEFT(BART_Rides[[#This Row],[Lines]],1)</f>
        <v>Y</v>
      </c>
      <c r="M10009" s="1" t="str">
        <f>IF(BART_Rides[[#This Row],[FirstLetter]]="Y","Yes","No")</f>
        <v>Yes</v>
      </c>
      <c r="N10009" s="1" t="str">
        <f>IF(OR(BART_Rides[[#This Row],[Station Code]]="EM", BART_Rides[[#This Row],[Station Code]]="MT", BART_Rides[[#This Row],[Station Code]]="PL", BART_Rides[[#This Row],[Station Code]]="CC"), "Yes", "No")</f>
        <v>Yes</v>
      </c>
    </row>
    <row r="10010" spans="6:14">
      <c r="F10010" s="3">
        <v>44350</v>
      </c>
      <c r="G10010" s="1" t="s">
        <v>53</v>
      </c>
      <c r="H10010" s="1" t="s">
        <v>106</v>
      </c>
      <c r="I10010" s="1">
        <v>5309</v>
      </c>
      <c r="J10010" s="1">
        <f>MONTH(BART_Rides[[#This Row],[Date]])</f>
        <v>6</v>
      </c>
      <c r="K10010" s="1">
        <f>WEEKDAY(BART_Rides[[#This Row],[Date]],2)</f>
        <v>4</v>
      </c>
      <c r="L10010" s="1" t="str">
        <f>LEFT(BART_Rides[[#This Row],[Lines]],1)</f>
        <v>Y</v>
      </c>
      <c r="M10010" s="1" t="str">
        <f>IF(BART_Rides[[#This Row],[FirstLetter]]="Y","Yes","No")</f>
        <v>Yes</v>
      </c>
      <c r="N10010" s="1" t="str">
        <f>IF(OR(BART_Rides[[#This Row],[Station Code]]="EM", BART_Rides[[#This Row],[Station Code]]="MT", BART_Rides[[#This Row],[Station Code]]="PL", BART_Rides[[#This Row],[Station Code]]="CC"), "Yes", "No")</f>
        <v>Yes</v>
      </c>
    </row>
    <row r="10011" spans="6:14">
      <c r="F10011" s="3">
        <v>44351</v>
      </c>
      <c r="G10011" s="1" t="s">
        <v>53</v>
      </c>
      <c r="H10011" s="1" t="s">
        <v>106</v>
      </c>
      <c r="I10011" s="1">
        <v>5641</v>
      </c>
      <c r="J10011" s="1">
        <f>MONTH(BART_Rides[[#This Row],[Date]])</f>
        <v>6</v>
      </c>
      <c r="K10011" s="1">
        <f>WEEKDAY(BART_Rides[[#This Row],[Date]],2)</f>
        <v>5</v>
      </c>
      <c r="L10011" s="1" t="str">
        <f>LEFT(BART_Rides[[#This Row],[Lines]],1)</f>
        <v>Y</v>
      </c>
      <c r="M10011" s="1" t="str">
        <f>IF(BART_Rides[[#This Row],[FirstLetter]]="Y","Yes","No")</f>
        <v>Yes</v>
      </c>
      <c r="N10011" s="1" t="str">
        <f>IF(OR(BART_Rides[[#This Row],[Station Code]]="EM", BART_Rides[[#This Row],[Station Code]]="MT", BART_Rides[[#This Row],[Station Code]]="PL", BART_Rides[[#This Row],[Station Code]]="CC"), "Yes", "No")</f>
        <v>Yes</v>
      </c>
    </row>
    <row r="10012" spans="6:14">
      <c r="F10012" s="3">
        <v>44352</v>
      </c>
      <c r="G10012" s="1" t="s">
        <v>53</v>
      </c>
      <c r="H10012" s="1" t="s">
        <v>106</v>
      </c>
      <c r="I10012" s="1">
        <v>3814</v>
      </c>
      <c r="J10012" s="1">
        <f>MONTH(BART_Rides[[#This Row],[Date]])</f>
        <v>6</v>
      </c>
      <c r="K10012" s="1">
        <f>WEEKDAY(BART_Rides[[#This Row],[Date]],2)</f>
        <v>6</v>
      </c>
      <c r="L10012" s="1" t="str">
        <f>LEFT(BART_Rides[[#This Row],[Lines]],1)</f>
        <v>Y</v>
      </c>
      <c r="M10012" s="1" t="str">
        <f>IF(BART_Rides[[#This Row],[FirstLetter]]="Y","Yes","No")</f>
        <v>Yes</v>
      </c>
      <c r="N10012" s="1" t="str">
        <f>IF(OR(BART_Rides[[#This Row],[Station Code]]="EM", BART_Rides[[#This Row],[Station Code]]="MT", BART_Rides[[#This Row],[Station Code]]="PL", BART_Rides[[#This Row],[Station Code]]="CC"), "Yes", "No")</f>
        <v>Yes</v>
      </c>
    </row>
    <row r="10013" spans="6:14">
      <c r="F10013" s="3">
        <v>44353</v>
      </c>
      <c r="G10013" s="1" t="s">
        <v>53</v>
      </c>
      <c r="H10013" s="1" t="s">
        <v>106</v>
      </c>
      <c r="I10013" s="1">
        <v>2722</v>
      </c>
      <c r="J10013" s="1">
        <f>MONTH(BART_Rides[[#This Row],[Date]])</f>
        <v>6</v>
      </c>
      <c r="K10013" s="1">
        <f>WEEKDAY(BART_Rides[[#This Row],[Date]],2)</f>
        <v>7</v>
      </c>
      <c r="L10013" s="1" t="str">
        <f>LEFT(BART_Rides[[#This Row],[Lines]],1)</f>
        <v>Y</v>
      </c>
      <c r="M10013" s="1" t="str">
        <f>IF(BART_Rides[[#This Row],[FirstLetter]]="Y","Yes","No")</f>
        <v>Yes</v>
      </c>
      <c r="N10013" s="1" t="str">
        <f>IF(OR(BART_Rides[[#This Row],[Station Code]]="EM", BART_Rides[[#This Row],[Station Code]]="MT", BART_Rides[[#This Row],[Station Code]]="PL", BART_Rides[[#This Row],[Station Code]]="CC"), "Yes", "No")</f>
        <v>Yes</v>
      </c>
    </row>
    <row r="10014" spans="6:14">
      <c r="F10014" s="3">
        <v>44354</v>
      </c>
      <c r="G10014" s="1" t="s">
        <v>53</v>
      </c>
      <c r="H10014" s="1" t="s">
        <v>106</v>
      </c>
      <c r="I10014" s="1">
        <v>4987</v>
      </c>
      <c r="J10014" s="1">
        <f>MONTH(BART_Rides[[#This Row],[Date]])</f>
        <v>6</v>
      </c>
      <c r="K10014" s="1">
        <f>WEEKDAY(BART_Rides[[#This Row],[Date]],2)</f>
        <v>1</v>
      </c>
      <c r="L10014" s="1" t="str">
        <f>LEFT(BART_Rides[[#This Row],[Lines]],1)</f>
        <v>Y</v>
      </c>
      <c r="M10014" s="1" t="str">
        <f>IF(BART_Rides[[#This Row],[FirstLetter]]="Y","Yes","No")</f>
        <v>Yes</v>
      </c>
      <c r="N10014" s="1" t="str">
        <f>IF(OR(BART_Rides[[#This Row],[Station Code]]="EM", BART_Rides[[#This Row],[Station Code]]="MT", BART_Rides[[#This Row],[Station Code]]="PL", BART_Rides[[#This Row],[Station Code]]="CC"), "Yes", "No")</f>
        <v>Yes</v>
      </c>
    </row>
    <row r="10015" spans="6:14">
      <c r="F10015" s="3">
        <v>44355</v>
      </c>
      <c r="G10015" s="1" t="s">
        <v>53</v>
      </c>
      <c r="H10015" s="1" t="s">
        <v>106</v>
      </c>
      <c r="I10015" s="1">
        <v>5163</v>
      </c>
      <c r="J10015" s="1">
        <f>MONTH(BART_Rides[[#This Row],[Date]])</f>
        <v>6</v>
      </c>
      <c r="K10015" s="1">
        <f>WEEKDAY(BART_Rides[[#This Row],[Date]],2)</f>
        <v>2</v>
      </c>
      <c r="L10015" s="1" t="str">
        <f>LEFT(BART_Rides[[#This Row],[Lines]],1)</f>
        <v>Y</v>
      </c>
      <c r="M10015" s="1" t="str">
        <f>IF(BART_Rides[[#This Row],[FirstLetter]]="Y","Yes","No")</f>
        <v>Yes</v>
      </c>
      <c r="N10015" s="1" t="str">
        <f>IF(OR(BART_Rides[[#This Row],[Station Code]]="EM", BART_Rides[[#This Row],[Station Code]]="MT", BART_Rides[[#This Row],[Station Code]]="PL", BART_Rides[[#This Row],[Station Code]]="CC"), "Yes", "No")</f>
        <v>Yes</v>
      </c>
    </row>
    <row r="10016" spans="6:14">
      <c r="F10016" s="3">
        <v>44356</v>
      </c>
      <c r="G10016" s="1" t="s">
        <v>53</v>
      </c>
      <c r="H10016" s="1" t="s">
        <v>106</v>
      </c>
      <c r="I10016" s="1">
        <v>5178</v>
      </c>
      <c r="J10016" s="1">
        <f>MONTH(BART_Rides[[#This Row],[Date]])</f>
        <v>6</v>
      </c>
      <c r="K10016" s="1">
        <f>WEEKDAY(BART_Rides[[#This Row],[Date]],2)</f>
        <v>3</v>
      </c>
      <c r="L10016" s="1" t="str">
        <f>LEFT(BART_Rides[[#This Row],[Lines]],1)</f>
        <v>Y</v>
      </c>
      <c r="M10016" s="1" t="str">
        <f>IF(BART_Rides[[#This Row],[FirstLetter]]="Y","Yes","No")</f>
        <v>Yes</v>
      </c>
      <c r="N10016" s="1" t="str">
        <f>IF(OR(BART_Rides[[#This Row],[Station Code]]="EM", BART_Rides[[#This Row],[Station Code]]="MT", BART_Rides[[#This Row],[Station Code]]="PL", BART_Rides[[#This Row],[Station Code]]="CC"), "Yes", "No")</f>
        <v>Yes</v>
      </c>
    </row>
    <row r="10017" spans="6:14">
      <c r="F10017" s="3">
        <v>44357</v>
      </c>
      <c r="G10017" s="1" t="s">
        <v>53</v>
      </c>
      <c r="H10017" s="1" t="s">
        <v>106</v>
      </c>
      <c r="I10017" s="1">
        <v>5516</v>
      </c>
      <c r="J10017" s="1">
        <f>MONTH(BART_Rides[[#This Row],[Date]])</f>
        <v>6</v>
      </c>
      <c r="K10017" s="1">
        <f>WEEKDAY(BART_Rides[[#This Row],[Date]],2)</f>
        <v>4</v>
      </c>
      <c r="L10017" s="1" t="str">
        <f>LEFT(BART_Rides[[#This Row],[Lines]],1)</f>
        <v>Y</v>
      </c>
      <c r="M10017" s="1" t="str">
        <f>IF(BART_Rides[[#This Row],[FirstLetter]]="Y","Yes","No")</f>
        <v>Yes</v>
      </c>
      <c r="N10017" s="1" t="str">
        <f>IF(OR(BART_Rides[[#This Row],[Station Code]]="EM", BART_Rides[[#This Row],[Station Code]]="MT", BART_Rides[[#This Row],[Station Code]]="PL", BART_Rides[[#This Row],[Station Code]]="CC"), "Yes", "No")</f>
        <v>Yes</v>
      </c>
    </row>
    <row r="10018" spans="6:14">
      <c r="F10018" s="3">
        <v>44358</v>
      </c>
      <c r="G10018" s="1" t="s">
        <v>53</v>
      </c>
      <c r="H10018" s="1" t="s">
        <v>106</v>
      </c>
      <c r="I10018" s="1">
        <v>5692</v>
      </c>
      <c r="J10018" s="1">
        <f>MONTH(BART_Rides[[#This Row],[Date]])</f>
        <v>6</v>
      </c>
      <c r="K10018" s="1">
        <f>WEEKDAY(BART_Rides[[#This Row],[Date]],2)</f>
        <v>5</v>
      </c>
      <c r="L10018" s="1" t="str">
        <f>LEFT(BART_Rides[[#This Row],[Lines]],1)</f>
        <v>Y</v>
      </c>
      <c r="M10018" s="1" t="str">
        <f>IF(BART_Rides[[#This Row],[FirstLetter]]="Y","Yes","No")</f>
        <v>Yes</v>
      </c>
      <c r="N10018" s="1" t="str">
        <f>IF(OR(BART_Rides[[#This Row],[Station Code]]="EM", BART_Rides[[#This Row],[Station Code]]="MT", BART_Rides[[#This Row],[Station Code]]="PL", BART_Rides[[#This Row],[Station Code]]="CC"), "Yes", "No")</f>
        <v>Yes</v>
      </c>
    </row>
    <row r="10019" spans="6:14">
      <c r="F10019" s="3">
        <v>44359</v>
      </c>
      <c r="G10019" s="1" t="s">
        <v>53</v>
      </c>
      <c r="H10019" s="1" t="s">
        <v>106</v>
      </c>
      <c r="I10019" s="1">
        <v>3999</v>
      </c>
      <c r="J10019" s="1">
        <f>MONTH(BART_Rides[[#This Row],[Date]])</f>
        <v>6</v>
      </c>
      <c r="K10019" s="1">
        <f>WEEKDAY(BART_Rides[[#This Row],[Date]],2)</f>
        <v>6</v>
      </c>
      <c r="L10019" s="1" t="str">
        <f>LEFT(BART_Rides[[#This Row],[Lines]],1)</f>
        <v>Y</v>
      </c>
      <c r="M10019" s="1" t="str">
        <f>IF(BART_Rides[[#This Row],[FirstLetter]]="Y","Yes","No")</f>
        <v>Yes</v>
      </c>
      <c r="N10019" s="1" t="str">
        <f>IF(OR(BART_Rides[[#This Row],[Station Code]]="EM", BART_Rides[[#This Row],[Station Code]]="MT", BART_Rides[[#This Row],[Station Code]]="PL", BART_Rides[[#This Row],[Station Code]]="CC"), "Yes", "No")</f>
        <v>Yes</v>
      </c>
    </row>
    <row r="10020" spans="6:14">
      <c r="F10020" s="3">
        <v>44360</v>
      </c>
      <c r="G10020" s="1" t="s">
        <v>53</v>
      </c>
      <c r="H10020" s="1" t="s">
        <v>106</v>
      </c>
      <c r="I10020" s="1">
        <v>2939</v>
      </c>
      <c r="J10020" s="1">
        <f>MONTH(BART_Rides[[#This Row],[Date]])</f>
        <v>6</v>
      </c>
      <c r="K10020" s="1">
        <f>WEEKDAY(BART_Rides[[#This Row],[Date]],2)</f>
        <v>7</v>
      </c>
      <c r="L10020" s="1" t="str">
        <f>LEFT(BART_Rides[[#This Row],[Lines]],1)</f>
        <v>Y</v>
      </c>
      <c r="M10020" s="1" t="str">
        <f>IF(BART_Rides[[#This Row],[FirstLetter]]="Y","Yes","No")</f>
        <v>Yes</v>
      </c>
      <c r="N10020" s="1" t="str">
        <f>IF(OR(BART_Rides[[#This Row],[Station Code]]="EM", BART_Rides[[#This Row],[Station Code]]="MT", BART_Rides[[#This Row],[Station Code]]="PL", BART_Rides[[#This Row],[Station Code]]="CC"), "Yes", "No")</f>
        <v>Yes</v>
      </c>
    </row>
    <row r="10021" spans="6:14">
      <c r="F10021" s="3">
        <v>44361</v>
      </c>
      <c r="G10021" s="1" t="s">
        <v>53</v>
      </c>
      <c r="H10021" s="1" t="s">
        <v>106</v>
      </c>
      <c r="I10021" s="1">
        <v>4879</v>
      </c>
      <c r="J10021" s="1">
        <f>MONTH(BART_Rides[[#This Row],[Date]])</f>
        <v>6</v>
      </c>
      <c r="K10021" s="1">
        <f>WEEKDAY(BART_Rides[[#This Row],[Date]],2)</f>
        <v>1</v>
      </c>
      <c r="L10021" s="1" t="str">
        <f>LEFT(BART_Rides[[#This Row],[Lines]],1)</f>
        <v>Y</v>
      </c>
      <c r="M10021" s="1" t="str">
        <f>IF(BART_Rides[[#This Row],[FirstLetter]]="Y","Yes","No")</f>
        <v>Yes</v>
      </c>
      <c r="N10021" s="1" t="str">
        <f>IF(OR(BART_Rides[[#This Row],[Station Code]]="EM", BART_Rides[[#This Row],[Station Code]]="MT", BART_Rides[[#This Row],[Station Code]]="PL", BART_Rides[[#This Row],[Station Code]]="CC"), "Yes", "No")</f>
        <v>Yes</v>
      </c>
    </row>
    <row r="10022" spans="6:14">
      <c r="F10022" s="3">
        <v>44362</v>
      </c>
      <c r="G10022" s="1" t="s">
        <v>53</v>
      </c>
      <c r="H10022" s="1" t="s">
        <v>106</v>
      </c>
      <c r="I10022" s="1">
        <v>5603</v>
      </c>
      <c r="J10022" s="1">
        <f>MONTH(BART_Rides[[#This Row],[Date]])</f>
        <v>6</v>
      </c>
      <c r="K10022" s="1">
        <f>WEEKDAY(BART_Rides[[#This Row],[Date]],2)</f>
        <v>2</v>
      </c>
      <c r="L10022" s="1" t="str">
        <f>LEFT(BART_Rides[[#This Row],[Lines]],1)</f>
        <v>Y</v>
      </c>
      <c r="M10022" s="1" t="str">
        <f>IF(BART_Rides[[#This Row],[FirstLetter]]="Y","Yes","No")</f>
        <v>Yes</v>
      </c>
      <c r="N10022" s="1" t="str">
        <f>IF(OR(BART_Rides[[#This Row],[Station Code]]="EM", BART_Rides[[#This Row],[Station Code]]="MT", BART_Rides[[#This Row],[Station Code]]="PL", BART_Rides[[#This Row],[Station Code]]="CC"), "Yes", "No")</f>
        <v>Yes</v>
      </c>
    </row>
    <row r="10023" spans="6:14">
      <c r="F10023" s="3">
        <v>44363</v>
      </c>
      <c r="G10023" s="1" t="s">
        <v>53</v>
      </c>
      <c r="H10023" s="1" t="s">
        <v>106</v>
      </c>
      <c r="I10023" s="1">
        <v>5579</v>
      </c>
      <c r="J10023" s="1">
        <f>MONTH(BART_Rides[[#This Row],[Date]])</f>
        <v>6</v>
      </c>
      <c r="K10023" s="1">
        <f>WEEKDAY(BART_Rides[[#This Row],[Date]],2)</f>
        <v>3</v>
      </c>
      <c r="L10023" s="1" t="str">
        <f>LEFT(BART_Rides[[#This Row],[Lines]],1)</f>
        <v>Y</v>
      </c>
      <c r="M10023" s="1" t="str">
        <f>IF(BART_Rides[[#This Row],[FirstLetter]]="Y","Yes","No")</f>
        <v>Yes</v>
      </c>
      <c r="N10023" s="1" t="str">
        <f>IF(OR(BART_Rides[[#This Row],[Station Code]]="EM", BART_Rides[[#This Row],[Station Code]]="MT", BART_Rides[[#This Row],[Station Code]]="PL", BART_Rides[[#This Row],[Station Code]]="CC"), "Yes", "No")</f>
        <v>Yes</v>
      </c>
    </row>
    <row r="10024" spans="6:14">
      <c r="F10024" s="3">
        <v>44364</v>
      </c>
      <c r="G10024" s="1" t="s">
        <v>53</v>
      </c>
      <c r="H10024" s="1" t="s">
        <v>106</v>
      </c>
      <c r="I10024" s="1">
        <v>5842</v>
      </c>
      <c r="J10024" s="1">
        <f>MONTH(BART_Rides[[#This Row],[Date]])</f>
        <v>6</v>
      </c>
      <c r="K10024" s="1">
        <f>WEEKDAY(BART_Rides[[#This Row],[Date]],2)</f>
        <v>4</v>
      </c>
      <c r="L10024" s="1" t="str">
        <f>LEFT(BART_Rides[[#This Row],[Lines]],1)</f>
        <v>Y</v>
      </c>
      <c r="M10024" s="1" t="str">
        <f>IF(BART_Rides[[#This Row],[FirstLetter]]="Y","Yes","No")</f>
        <v>Yes</v>
      </c>
      <c r="N10024" s="1" t="str">
        <f>IF(OR(BART_Rides[[#This Row],[Station Code]]="EM", BART_Rides[[#This Row],[Station Code]]="MT", BART_Rides[[#This Row],[Station Code]]="PL", BART_Rides[[#This Row],[Station Code]]="CC"), "Yes", "No")</f>
        <v>Yes</v>
      </c>
    </row>
    <row r="10025" spans="6:14">
      <c r="F10025" s="3">
        <v>44365</v>
      </c>
      <c r="G10025" s="1" t="s">
        <v>53</v>
      </c>
      <c r="H10025" s="1" t="s">
        <v>106</v>
      </c>
      <c r="I10025" s="1">
        <v>6224</v>
      </c>
      <c r="J10025" s="1">
        <f>MONTH(BART_Rides[[#This Row],[Date]])</f>
        <v>6</v>
      </c>
      <c r="K10025" s="1">
        <f>WEEKDAY(BART_Rides[[#This Row],[Date]],2)</f>
        <v>5</v>
      </c>
      <c r="L10025" s="1" t="str">
        <f>LEFT(BART_Rides[[#This Row],[Lines]],1)</f>
        <v>Y</v>
      </c>
      <c r="M10025" s="1" t="str">
        <f>IF(BART_Rides[[#This Row],[FirstLetter]]="Y","Yes","No")</f>
        <v>Yes</v>
      </c>
      <c r="N10025" s="1" t="str">
        <f>IF(OR(BART_Rides[[#This Row],[Station Code]]="EM", BART_Rides[[#This Row],[Station Code]]="MT", BART_Rides[[#This Row],[Station Code]]="PL", BART_Rides[[#This Row],[Station Code]]="CC"), "Yes", "No")</f>
        <v>Yes</v>
      </c>
    </row>
    <row r="10026" spans="6:14">
      <c r="F10026" s="3">
        <v>44366</v>
      </c>
      <c r="G10026" s="1" t="s">
        <v>53</v>
      </c>
      <c r="H10026" s="1" t="s">
        <v>106</v>
      </c>
      <c r="I10026" s="1">
        <v>4478</v>
      </c>
      <c r="J10026" s="1">
        <f>MONTH(BART_Rides[[#This Row],[Date]])</f>
        <v>6</v>
      </c>
      <c r="K10026" s="1">
        <f>WEEKDAY(BART_Rides[[#This Row],[Date]],2)</f>
        <v>6</v>
      </c>
      <c r="L10026" s="1" t="str">
        <f>LEFT(BART_Rides[[#This Row],[Lines]],1)</f>
        <v>Y</v>
      </c>
      <c r="M10026" s="1" t="str">
        <f>IF(BART_Rides[[#This Row],[FirstLetter]]="Y","Yes","No")</f>
        <v>Yes</v>
      </c>
      <c r="N10026" s="1" t="str">
        <f>IF(OR(BART_Rides[[#This Row],[Station Code]]="EM", BART_Rides[[#This Row],[Station Code]]="MT", BART_Rides[[#This Row],[Station Code]]="PL", BART_Rides[[#This Row],[Station Code]]="CC"), "Yes", "No")</f>
        <v>Yes</v>
      </c>
    </row>
    <row r="10027" spans="6:14">
      <c r="F10027" s="3">
        <v>44367</v>
      </c>
      <c r="G10027" s="1" t="s">
        <v>53</v>
      </c>
      <c r="H10027" s="1" t="s">
        <v>106</v>
      </c>
      <c r="I10027" s="1">
        <v>2854</v>
      </c>
      <c r="J10027" s="1">
        <f>MONTH(BART_Rides[[#This Row],[Date]])</f>
        <v>6</v>
      </c>
      <c r="K10027" s="1">
        <f>WEEKDAY(BART_Rides[[#This Row],[Date]],2)</f>
        <v>7</v>
      </c>
      <c r="L10027" s="1" t="str">
        <f>LEFT(BART_Rides[[#This Row],[Lines]],1)</f>
        <v>Y</v>
      </c>
      <c r="M10027" s="1" t="str">
        <f>IF(BART_Rides[[#This Row],[FirstLetter]]="Y","Yes","No")</f>
        <v>Yes</v>
      </c>
      <c r="N10027" s="1" t="str">
        <f>IF(OR(BART_Rides[[#This Row],[Station Code]]="EM", BART_Rides[[#This Row],[Station Code]]="MT", BART_Rides[[#This Row],[Station Code]]="PL", BART_Rides[[#This Row],[Station Code]]="CC"), "Yes", "No")</f>
        <v>Yes</v>
      </c>
    </row>
    <row r="10028" spans="6:14">
      <c r="F10028" s="3">
        <v>44368</v>
      </c>
      <c r="G10028" s="1" t="s">
        <v>53</v>
      </c>
      <c r="H10028" s="1" t="s">
        <v>106</v>
      </c>
      <c r="I10028" s="1">
        <v>5134</v>
      </c>
      <c r="J10028" s="1">
        <f>MONTH(BART_Rides[[#This Row],[Date]])</f>
        <v>6</v>
      </c>
      <c r="K10028" s="1">
        <f>WEEKDAY(BART_Rides[[#This Row],[Date]],2)</f>
        <v>1</v>
      </c>
      <c r="L10028" s="1" t="str">
        <f>LEFT(BART_Rides[[#This Row],[Lines]],1)</f>
        <v>Y</v>
      </c>
      <c r="M10028" s="1" t="str">
        <f>IF(BART_Rides[[#This Row],[FirstLetter]]="Y","Yes","No")</f>
        <v>Yes</v>
      </c>
      <c r="N10028" s="1" t="str">
        <f>IF(OR(BART_Rides[[#This Row],[Station Code]]="EM", BART_Rides[[#This Row],[Station Code]]="MT", BART_Rides[[#This Row],[Station Code]]="PL", BART_Rides[[#This Row],[Station Code]]="CC"), "Yes", "No")</f>
        <v>Yes</v>
      </c>
    </row>
    <row r="10029" spans="6:14">
      <c r="F10029" s="3">
        <v>44369</v>
      </c>
      <c r="G10029" s="1" t="s">
        <v>53</v>
      </c>
      <c r="H10029" s="1" t="s">
        <v>106</v>
      </c>
      <c r="I10029" s="1">
        <v>5637</v>
      </c>
      <c r="J10029" s="1">
        <f>MONTH(BART_Rides[[#This Row],[Date]])</f>
        <v>6</v>
      </c>
      <c r="K10029" s="1">
        <f>WEEKDAY(BART_Rides[[#This Row],[Date]],2)</f>
        <v>2</v>
      </c>
      <c r="L10029" s="1" t="str">
        <f>LEFT(BART_Rides[[#This Row],[Lines]],1)</f>
        <v>Y</v>
      </c>
      <c r="M10029" s="1" t="str">
        <f>IF(BART_Rides[[#This Row],[FirstLetter]]="Y","Yes","No")</f>
        <v>Yes</v>
      </c>
      <c r="N10029" s="1" t="str">
        <f>IF(OR(BART_Rides[[#This Row],[Station Code]]="EM", BART_Rides[[#This Row],[Station Code]]="MT", BART_Rides[[#This Row],[Station Code]]="PL", BART_Rides[[#This Row],[Station Code]]="CC"), "Yes", "No")</f>
        <v>Yes</v>
      </c>
    </row>
    <row r="10030" spans="6:14">
      <c r="F10030" s="3">
        <v>44370</v>
      </c>
      <c r="G10030" s="1" t="s">
        <v>53</v>
      </c>
      <c r="H10030" s="1" t="s">
        <v>106</v>
      </c>
      <c r="I10030" s="1">
        <v>5628</v>
      </c>
      <c r="J10030" s="1">
        <f>MONTH(BART_Rides[[#This Row],[Date]])</f>
        <v>6</v>
      </c>
      <c r="K10030" s="1">
        <f>WEEKDAY(BART_Rides[[#This Row],[Date]],2)</f>
        <v>3</v>
      </c>
      <c r="L10030" s="1" t="str">
        <f>LEFT(BART_Rides[[#This Row],[Lines]],1)</f>
        <v>Y</v>
      </c>
      <c r="M10030" s="1" t="str">
        <f>IF(BART_Rides[[#This Row],[FirstLetter]]="Y","Yes","No")</f>
        <v>Yes</v>
      </c>
      <c r="N10030" s="1" t="str">
        <f>IF(OR(BART_Rides[[#This Row],[Station Code]]="EM", BART_Rides[[#This Row],[Station Code]]="MT", BART_Rides[[#This Row],[Station Code]]="PL", BART_Rides[[#This Row],[Station Code]]="CC"), "Yes", "No")</f>
        <v>Yes</v>
      </c>
    </row>
    <row r="10031" spans="6:14">
      <c r="F10031" s="3">
        <v>44371</v>
      </c>
      <c r="G10031" s="1" t="s">
        <v>53</v>
      </c>
      <c r="H10031" s="1" t="s">
        <v>106</v>
      </c>
      <c r="I10031" s="1">
        <v>5995</v>
      </c>
      <c r="J10031" s="1">
        <f>MONTH(BART_Rides[[#This Row],[Date]])</f>
        <v>6</v>
      </c>
      <c r="K10031" s="1">
        <f>WEEKDAY(BART_Rides[[#This Row],[Date]],2)</f>
        <v>4</v>
      </c>
      <c r="L10031" s="1" t="str">
        <f>LEFT(BART_Rides[[#This Row],[Lines]],1)</f>
        <v>Y</v>
      </c>
      <c r="M10031" s="1" t="str">
        <f>IF(BART_Rides[[#This Row],[FirstLetter]]="Y","Yes","No")</f>
        <v>Yes</v>
      </c>
      <c r="N10031" s="1" t="str">
        <f>IF(OR(BART_Rides[[#This Row],[Station Code]]="EM", BART_Rides[[#This Row],[Station Code]]="MT", BART_Rides[[#This Row],[Station Code]]="PL", BART_Rides[[#This Row],[Station Code]]="CC"), "Yes", "No")</f>
        <v>Yes</v>
      </c>
    </row>
    <row r="10032" spans="6:14">
      <c r="F10032" s="3">
        <v>44372</v>
      </c>
      <c r="G10032" s="1" t="s">
        <v>53</v>
      </c>
      <c r="H10032" s="1" t="s">
        <v>106</v>
      </c>
      <c r="I10032" s="1">
        <v>6499</v>
      </c>
      <c r="J10032" s="1">
        <f>MONTH(BART_Rides[[#This Row],[Date]])</f>
        <v>6</v>
      </c>
      <c r="K10032" s="1">
        <f>WEEKDAY(BART_Rides[[#This Row],[Date]],2)</f>
        <v>5</v>
      </c>
      <c r="L10032" s="1" t="str">
        <f>LEFT(BART_Rides[[#This Row],[Lines]],1)</f>
        <v>Y</v>
      </c>
      <c r="M10032" s="1" t="str">
        <f>IF(BART_Rides[[#This Row],[FirstLetter]]="Y","Yes","No")</f>
        <v>Yes</v>
      </c>
      <c r="N10032" s="1" t="str">
        <f>IF(OR(BART_Rides[[#This Row],[Station Code]]="EM", BART_Rides[[#This Row],[Station Code]]="MT", BART_Rides[[#This Row],[Station Code]]="PL", BART_Rides[[#This Row],[Station Code]]="CC"), "Yes", "No")</f>
        <v>Yes</v>
      </c>
    </row>
    <row r="10033" spans="6:14">
      <c r="F10033" s="3">
        <v>44373</v>
      </c>
      <c r="G10033" s="1" t="s">
        <v>53</v>
      </c>
      <c r="H10033" s="1" t="s">
        <v>106</v>
      </c>
      <c r="I10033" s="1">
        <v>4868</v>
      </c>
      <c r="J10033" s="1">
        <f>MONTH(BART_Rides[[#This Row],[Date]])</f>
        <v>6</v>
      </c>
      <c r="K10033" s="1">
        <f>WEEKDAY(BART_Rides[[#This Row],[Date]],2)</f>
        <v>6</v>
      </c>
      <c r="L10033" s="1" t="str">
        <f>LEFT(BART_Rides[[#This Row],[Lines]],1)</f>
        <v>Y</v>
      </c>
      <c r="M10033" s="1" t="str">
        <f>IF(BART_Rides[[#This Row],[FirstLetter]]="Y","Yes","No")</f>
        <v>Yes</v>
      </c>
      <c r="N10033" s="1" t="str">
        <f>IF(OR(BART_Rides[[#This Row],[Station Code]]="EM", BART_Rides[[#This Row],[Station Code]]="MT", BART_Rides[[#This Row],[Station Code]]="PL", BART_Rides[[#This Row],[Station Code]]="CC"), "Yes", "No")</f>
        <v>Yes</v>
      </c>
    </row>
    <row r="10034" spans="6:14">
      <c r="F10034" s="3">
        <v>44374</v>
      </c>
      <c r="G10034" s="1" t="s">
        <v>53</v>
      </c>
      <c r="H10034" s="1" t="s">
        <v>106</v>
      </c>
      <c r="I10034" s="1">
        <v>3312</v>
      </c>
      <c r="J10034" s="1">
        <f>MONTH(BART_Rides[[#This Row],[Date]])</f>
        <v>6</v>
      </c>
      <c r="K10034" s="1">
        <f>WEEKDAY(BART_Rides[[#This Row],[Date]],2)</f>
        <v>7</v>
      </c>
      <c r="L10034" s="1" t="str">
        <f>LEFT(BART_Rides[[#This Row],[Lines]],1)</f>
        <v>Y</v>
      </c>
      <c r="M10034" s="1" t="str">
        <f>IF(BART_Rides[[#This Row],[FirstLetter]]="Y","Yes","No")</f>
        <v>Yes</v>
      </c>
      <c r="N10034" s="1" t="str">
        <f>IF(OR(BART_Rides[[#This Row],[Station Code]]="EM", BART_Rides[[#This Row],[Station Code]]="MT", BART_Rides[[#This Row],[Station Code]]="PL", BART_Rides[[#This Row],[Station Code]]="CC"), "Yes", "No")</f>
        <v>Yes</v>
      </c>
    </row>
    <row r="10035" spans="6:14">
      <c r="F10035" s="3">
        <v>44375</v>
      </c>
      <c r="G10035" s="1" t="s">
        <v>53</v>
      </c>
      <c r="H10035" s="1" t="s">
        <v>106</v>
      </c>
      <c r="I10035" s="1">
        <v>5240</v>
      </c>
      <c r="J10035" s="1">
        <f>MONTH(BART_Rides[[#This Row],[Date]])</f>
        <v>6</v>
      </c>
      <c r="K10035" s="1">
        <f>WEEKDAY(BART_Rides[[#This Row],[Date]],2)</f>
        <v>1</v>
      </c>
      <c r="L10035" s="1" t="str">
        <f>LEFT(BART_Rides[[#This Row],[Lines]],1)</f>
        <v>Y</v>
      </c>
      <c r="M10035" s="1" t="str">
        <f>IF(BART_Rides[[#This Row],[FirstLetter]]="Y","Yes","No")</f>
        <v>Yes</v>
      </c>
      <c r="N10035" s="1" t="str">
        <f>IF(OR(BART_Rides[[#This Row],[Station Code]]="EM", BART_Rides[[#This Row],[Station Code]]="MT", BART_Rides[[#This Row],[Station Code]]="PL", BART_Rides[[#This Row],[Station Code]]="CC"), "Yes", "No")</f>
        <v>Yes</v>
      </c>
    </row>
    <row r="10036" spans="6:14">
      <c r="F10036" s="3">
        <v>44376</v>
      </c>
      <c r="G10036" s="1" t="s">
        <v>53</v>
      </c>
      <c r="H10036" s="1" t="s">
        <v>106</v>
      </c>
      <c r="I10036" s="1">
        <v>5714</v>
      </c>
      <c r="J10036" s="1">
        <f>MONTH(BART_Rides[[#This Row],[Date]])</f>
        <v>6</v>
      </c>
      <c r="K10036" s="1">
        <f>WEEKDAY(BART_Rides[[#This Row],[Date]],2)</f>
        <v>2</v>
      </c>
      <c r="L10036" s="1" t="str">
        <f>LEFT(BART_Rides[[#This Row],[Lines]],1)</f>
        <v>Y</v>
      </c>
      <c r="M10036" s="1" t="str">
        <f>IF(BART_Rides[[#This Row],[FirstLetter]]="Y","Yes","No")</f>
        <v>Yes</v>
      </c>
      <c r="N10036" s="1" t="str">
        <f>IF(OR(BART_Rides[[#This Row],[Station Code]]="EM", BART_Rides[[#This Row],[Station Code]]="MT", BART_Rides[[#This Row],[Station Code]]="PL", BART_Rides[[#This Row],[Station Code]]="CC"), "Yes", "No")</f>
        <v>Yes</v>
      </c>
    </row>
    <row r="10037" spans="6:14">
      <c r="F10037" s="3">
        <v>44377</v>
      </c>
      <c r="G10037" s="1" t="s">
        <v>53</v>
      </c>
      <c r="H10037" s="1" t="s">
        <v>106</v>
      </c>
      <c r="I10037" s="1">
        <v>5812</v>
      </c>
      <c r="J10037" s="1">
        <f>MONTH(BART_Rides[[#This Row],[Date]])</f>
        <v>6</v>
      </c>
      <c r="K10037" s="1">
        <f>WEEKDAY(BART_Rides[[#This Row],[Date]],2)</f>
        <v>3</v>
      </c>
      <c r="L10037" s="1" t="str">
        <f>LEFT(BART_Rides[[#This Row],[Lines]],1)</f>
        <v>Y</v>
      </c>
      <c r="M10037" s="1" t="str">
        <f>IF(BART_Rides[[#This Row],[FirstLetter]]="Y","Yes","No")</f>
        <v>Yes</v>
      </c>
      <c r="N10037" s="1" t="str">
        <f>IF(OR(BART_Rides[[#This Row],[Station Code]]="EM", BART_Rides[[#This Row],[Station Code]]="MT", BART_Rides[[#This Row],[Station Code]]="PL", BART_Rides[[#This Row],[Station Code]]="CC"), "Yes", "No")</f>
        <v>Yes</v>
      </c>
    </row>
    <row r="10038" spans="6:14">
      <c r="F10038" s="3">
        <v>44378</v>
      </c>
      <c r="G10038" s="1" t="s">
        <v>53</v>
      </c>
      <c r="H10038" s="1" t="s">
        <v>106</v>
      </c>
      <c r="I10038" s="1">
        <v>5993</v>
      </c>
      <c r="J10038" s="1">
        <f>MONTH(BART_Rides[[#This Row],[Date]])</f>
        <v>7</v>
      </c>
      <c r="K10038" s="1">
        <f>WEEKDAY(BART_Rides[[#This Row],[Date]],2)</f>
        <v>4</v>
      </c>
      <c r="L10038" s="1" t="str">
        <f>LEFT(BART_Rides[[#This Row],[Lines]],1)</f>
        <v>Y</v>
      </c>
      <c r="M10038" s="1" t="str">
        <f>IF(BART_Rides[[#This Row],[FirstLetter]]="Y","Yes","No")</f>
        <v>Yes</v>
      </c>
      <c r="N10038" s="1" t="str">
        <f>IF(OR(BART_Rides[[#This Row],[Station Code]]="EM", BART_Rides[[#This Row],[Station Code]]="MT", BART_Rides[[#This Row],[Station Code]]="PL", BART_Rides[[#This Row],[Station Code]]="CC"), "Yes", "No")</f>
        <v>Yes</v>
      </c>
    </row>
    <row r="10039" spans="6:14">
      <c r="F10039" s="3">
        <v>44379</v>
      </c>
      <c r="G10039" s="1" t="s">
        <v>53</v>
      </c>
      <c r="H10039" s="1" t="s">
        <v>106</v>
      </c>
      <c r="I10039" s="1">
        <v>6408</v>
      </c>
      <c r="J10039" s="1">
        <f>MONTH(BART_Rides[[#This Row],[Date]])</f>
        <v>7</v>
      </c>
      <c r="K10039" s="1">
        <f>WEEKDAY(BART_Rides[[#This Row],[Date]],2)</f>
        <v>5</v>
      </c>
      <c r="L10039" s="1" t="str">
        <f>LEFT(BART_Rides[[#This Row],[Lines]],1)</f>
        <v>Y</v>
      </c>
      <c r="M10039" s="1" t="str">
        <f>IF(BART_Rides[[#This Row],[FirstLetter]]="Y","Yes","No")</f>
        <v>Yes</v>
      </c>
      <c r="N10039" s="1" t="str">
        <f>IF(OR(BART_Rides[[#This Row],[Station Code]]="EM", BART_Rides[[#This Row],[Station Code]]="MT", BART_Rides[[#This Row],[Station Code]]="PL", BART_Rides[[#This Row],[Station Code]]="CC"), "Yes", "No")</f>
        <v>Yes</v>
      </c>
    </row>
    <row r="10040" spans="6:14">
      <c r="F10040" s="3">
        <v>44380</v>
      </c>
      <c r="G10040" s="1" t="s">
        <v>53</v>
      </c>
      <c r="H10040" s="1" t="s">
        <v>106</v>
      </c>
      <c r="I10040" s="1">
        <v>4495</v>
      </c>
      <c r="J10040" s="1">
        <f>MONTH(BART_Rides[[#This Row],[Date]])</f>
        <v>7</v>
      </c>
      <c r="K10040" s="1">
        <f>WEEKDAY(BART_Rides[[#This Row],[Date]],2)</f>
        <v>6</v>
      </c>
      <c r="L10040" s="1" t="str">
        <f>LEFT(BART_Rides[[#This Row],[Lines]],1)</f>
        <v>Y</v>
      </c>
      <c r="M10040" s="1" t="str">
        <f>IF(BART_Rides[[#This Row],[FirstLetter]]="Y","Yes","No")</f>
        <v>Yes</v>
      </c>
      <c r="N10040" s="1" t="str">
        <f>IF(OR(BART_Rides[[#This Row],[Station Code]]="EM", BART_Rides[[#This Row],[Station Code]]="MT", BART_Rides[[#This Row],[Station Code]]="PL", BART_Rides[[#This Row],[Station Code]]="CC"), "Yes", "No")</f>
        <v>Yes</v>
      </c>
    </row>
    <row r="10041" spans="6:14">
      <c r="F10041" s="3">
        <v>44381</v>
      </c>
      <c r="G10041" s="1" t="s">
        <v>53</v>
      </c>
      <c r="H10041" s="1" t="s">
        <v>106</v>
      </c>
      <c r="I10041" s="1">
        <v>3308</v>
      </c>
      <c r="J10041" s="1">
        <f>MONTH(BART_Rides[[#This Row],[Date]])</f>
        <v>7</v>
      </c>
      <c r="K10041" s="1">
        <f>WEEKDAY(BART_Rides[[#This Row],[Date]],2)</f>
        <v>7</v>
      </c>
      <c r="L10041" s="1" t="str">
        <f>LEFT(BART_Rides[[#This Row],[Lines]],1)</f>
        <v>Y</v>
      </c>
      <c r="M10041" s="1" t="str">
        <f>IF(BART_Rides[[#This Row],[FirstLetter]]="Y","Yes","No")</f>
        <v>Yes</v>
      </c>
      <c r="N10041" s="1" t="str">
        <f>IF(OR(BART_Rides[[#This Row],[Station Code]]="EM", BART_Rides[[#This Row],[Station Code]]="MT", BART_Rides[[#This Row],[Station Code]]="PL", BART_Rides[[#This Row],[Station Code]]="CC"), "Yes", "No")</f>
        <v>Yes</v>
      </c>
    </row>
    <row r="10042" spans="6:14">
      <c r="F10042" s="3">
        <v>44382</v>
      </c>
      <c r="G10042" s="1" t="s">
        <v>53</v>
      </c>
      <c r="H10042" s="1" t="s">
        <v>106</v>
      </c>
      <c r="I10042" s="1">
        <v>3977</v>
      </c>
      <c r="J10042" s="1">
        <f>MONTH(BART_Rides[[#This Row],[Date]])</f>
        <v>7</v>
      </c>
      <c r="K10042" s="1">
        <f>WEEKDAY(BART_Rides[[#This Row],[Date]],2)</f>
        <v>1</v>
      </c>
      <c r="L10042" s="1" t="str">
        <f>LEFT(BART_Rides[[#This Row],[Lines]],1)</f>
        <v>Y</v>
      </c>
      <c r="M10042" s="1" t="str">
        <f>IF(BART_Rides[[#This Row],[FirstLetter]]="Y","Yes","No")</f>
        <v>Yes</v>
      </c>
      <c r="N10042" s="1" t="str">
        <f>IF(OR(BART_Rides[[#This Row],[Station Code]]="EM", BART_Rides[[#This Row],[Station Code]]="MT", BART_Rides[[#This Row],[Station Code]]="PL", BART_Rides[[#This Row],[Station Code]]="CC"), "Yes", "No")</f>
        <v>Yes</v>
      </c>
    </row>
    <row r="10043" spans="6:14">
      <c r="F10043" s="3">
        <v>44383</v>
      </c>
      <c r="G10043" s="1" t="s">
        <v>53</v>
      </c>
      <c r="H10043" s="1" t="s">
        <v>106</v>
      </c>
      <c r="I10043" s="1">
        <v>5730</v>
      </c>
      <c r="J10043" s="1">
        <f>MONTH(BART_Rides[[#This Row],[Date]])</f>
        <v>7</v>
      </c>
      <c r="K10043" s="1">
        <f>WEEKDAY(BART_Rides[[#This Row],[Date]],2)</f>
        <v>2</v>
      </c>
      <c r="L10043" s="1" t="str">
        <f>LEFT(BART_Rides[[#This Row],[Lines]],1)</f>
        <v>Y</v>
      </c>
      <c r="M10043" s="1" t="str">
        <f>IF(BART_Rides[[#This Row],[FirstLetter]]="Y","Yes","No")</f>
        <v>Yes</v>
      </c>
      <c r="N10043" s="1" t="str">
        <f>IF(OR(BART_Rides[[#This Row],[Station Code]]="EM", BART_Rides[[#This Row],[Station Code]]="MT", BART_Rides[[#This Row],[Station Code]]="PL", BART_Rides[[#This Row],[Station Code]]="CC"), "Yes", "No")</f>
        <v>Yes</v>
      </c>
    </row>
    <row r="10044" spans="6:14">
      <c r="F10044" s="3">
        <v>44384</v>
      </c>
      <c r="G10044" s="1" t="s">
        <v>53</v>
      </c>
      <c r="H10044" s="1" t="s">
        <v>106</v>
      </c>
      <c r="I10044" s="1">
        <v>5967</v>
      </c>
      <c r="J10044" s="1">
        <f>MONTH(BART_Rides[[#This Row],[Date]])</f>
        <v>7</v>
      </c>
      <c r="K10044" s="1">
        <f>WEEKDAY(BART_Rides[[#This Row],[Date]],2)</f>
        <v>3</v>
      </c>
      <c r="L10044" s="1" t="str">
        <f>LEFT(BART_Rides[[#This Row],[Lines]],1)</f>
        <v>Y</v>
      </c>
      <c r="M10044" s="1" t="str">
        <f>IF(BART_Rides[[#This Row],[FirstLetter]]="Y","Yes","No")</f>
        <v>Yes</v>
      </c>
      <c r="N10044" s="1" t="str">
        <f>IF(OR(BART_Rides[[#This Row],[Station Code]]="EM", BART_Rides[[#This Row],[Station Code]]="MT", BART_Rides[[#This Row],[Station Code]]="PL", BART_Rides[[#This Row],[Station Code]]="CC"), "Yes", "No")</f>
        <v>Yes</v>
      </c>
    </row>
    <row r="10045" spans="6:14">
      <c r="F10045" s="3">
        <v>44385</v>
      </c>
      <c r="G10045" s="1" t="s">
        <v>53</v>
      </c>
      <c r="H10045" s="1" t="s">
        <v>106</v>
      </c>
      <c r="I10045" s="1">
        <v>6162</v>
      </c>
      <c r="J10045" s="1">
        <f>MONTH(BART_Rides[[#This Row],[Date]])</f>
        <v>7</v>
      </c>
      <c r="K10045" s="1">
        <f>WEEKDAY(BART_Rides[[#This Row],[Date]],2)</f>
        <v>4</v>
      </c>
      <c r="L10045" s="1" t="str">
        <f>LEFT(BART_Rides[[#This Row],[Lines]],1)</f>
        <v>Y</v>
      </c>
      <c r="M10045" s="1" t="str">
        <f>IF(BART_Rides[[#This Row],[FirstLetter]]="Y","Yes","No")</f>
        <v>Yes</v>
      </c>
      <c r="N10045" s="1" t="str">
        <f>IF(OR(BART_Rides[[#This Row],[Station Code]]="EM", BART_Rides[[#This Row],[Station Code]]="MT", BART_Rides[[#This Row],[Station Code]]="PL", BART_Rides[[#This Row],[Station Code]]="CC"), "Yes", "No")</f>
        <v>Yes</v>
      </c>
    </row>
    <row r="10046" spans="6:14">
      <c r="F10046" s="3">
        <v>44386</v>
      </c>
      <c r="G10046" s="1" t="s">
        <v>53</v>
      </c>
      <c r="H10046" s="1" t="s">
        <v>106</v>
      </c>
      <c r="I10046" s="1">
        <v>6720</v>
      </c>
      <c r="J10046" s="1">
        <f>MONTH(BART_Rides[[#This Row],[Date]])</f>
        <v>7</v>
      </c>
      <c r="K10046" s="1">
        <f>WEEKDAY(BART_Rides[[#This Row],[Date]],2)</f>
        <v>5</v>
      </c>
      <c r="L10046" s="1" t="str">
        <f>LEFT(BART_Rides[[#This Row],[Lines]],1)</f>
        <v>Y</v>
      </c>
      <c r="M10046" s="1" t="str">
        <f>IF(BART_Rides[[#This Row],[FirstLetter]]="Y","Yes","No")</f>
        <v>Yes</v>
      </c>
      <c r="N10046" s="1" t="str">
        <f>IF(OR(BART_Rides[[#This Row],[Station Code]]="EM", BART_Rides[[#This Row],[Station Code]]="MT", BART_Rides[[#This Row],[Station Code]]="PL", BART_Rides[[#This Row],[Station Code]]="CC"), "Yes", "No")</f>
        <v>Yes</v>
      </c>
    </row>
    <row r="10047" spans="6:14">
      <c r="F10047" s="3">
        <v>44387</v>
      </c>
      <c r="G10047" s="1" t="s">
        <v>53</v>
      </c>
      <c r="H10047" s="1" t="s">
        <v>106</v>
      </c>
      <c r="I10047" s="1">
        <v>4732</v>
      </c>
      <c r="J10047" s="1">
        <f>MONTH(BART_Rides[[#This Row],[Date]])</f>
        <v>7</v>
      </c>
      <c r="K10047" s="1">
        <f>WEEKDAY(BART_Rides[[#This Row],[Date]],2)</f>
        <v>6</v>
      </c>
      <c r="L10047" s="1" t="str">
        <f>LEFT(BART_Rides[[#This Row],[Lines]],1)</f>
        <v>Y</v>
      </c>
      <c r="M10047" s="1" t="str">
        <f>IF(BART_Rides[[#This Row],[FirstLetter]]="Y","Yes","No")</f>
        <v>Yes</v>
      </c>
      <c r="N10047" s="1" t="str">
        <f>IF(OR(BART_Rides[[#This Row],[Station Code]]="EM", BART_Rides[[#This Row],[Station Code]]="MT", BART_Rides[[#This Row],[Station Code]]="PL", BART_Rides[[#This Row],[Station Code]]="CC"), "Yes", "No")</f>
        <v>Yes</v>
      </c>
    </row>
    <row r="10048" spans="6:14">
      <c r="F10048" s="3">
        <v>44388</v>
      </c>
      <c r="G10048" s="1" t="s">
        <v>53</v>
      </c>
      <c r="H10048" s="1" t="s">
        <v>106</v>
      </c>
      <c r="I10048" s="1">
        <v>3226</v>
      </c>
      <c r="J10048" s="1">
        <f>MONTH(BART_Rides[[#This Row],[Date]])</f>
        <v>7</v>
      </c>
      <c r="K10048" s="1">
        <f>WEEKDAY(BART_Rides[[#This Row],[Date]],2)</f>
        <v>7</v>
      </c>
      <c r="L10048" s="1" t="str">
        <f>LEFT(BART_Rides[[#This Row],[Lines]],1)</f>
        <v>Y</v>
      </c>
      <c r="M10048" s="1" t="str">
        <f>IF(BART_Rides[[#This Row],[FirstLetter]]="Y","Yes","No")</f>
        <v>Yes</v>
      </c>
      <c r="N10048" s="1" t="str">
        <f>IF(OR(BART_Rides[[#This Row],[Station Code]]="EM", BART_Rides[[#This Row],[Station Code]]="MT", BART_Rides[[#This Row],[Station Code]]="PL", BART_Rides[[#This Row],[Station Code]]="CC"), "Yes", "No")</f>
        <v>Yes</v>
      </c>
    </row>
    <row r="10049" spans="6:14">
      <c r="F10049" s="3">
        <v>44389</v>
      </c>
      <c r="G10049" s="1" t="s">
        <v>53</v>
      </c>
      <c r="H10049" s="1" t="s">
        <v>106</v>
      </c>
      <c r="I10049" s="1">
        <v>5605</v>
      </c>
      <c r="J10049" s="1">
        <f>MONTH(BART_Rides[[#This Row],[Date]])</f>
        <v>7</v>
      </c>
      <c r="K10049" s="1">
        <f>WEEKDAY(BART_Rides[[#This Row],[Date]],2)</f>
        <v>1</v>
      </c>
      <c r="L10049" s="1" t="str">
        <f>LEFT(BART_Rides[[#This Row],[Lines]],1)</f>
        <v>Y</v>
      </c>
      <c r="M10049" s="1" t="str">
        <f>IF(BART_Rides[[#This Row],[FirstLetter]]="Y","Yes","No")</f>
        <v>Yes</v>
      </c>
      <c r="N10049" s="1" t="str">
        <f>IF(OR(BART_Rides[[#This Row],[Station Code]]="EM", BART_Rides[[#This Row],[Station Code]]="MT", BART_Rides[[#This Row],[Station Code]]="PL", BART_Rides[[#This Row],[Station Code]]="CC"), "Yes", "No")</f>
        <v>Yes</v>
      </c>
    </row>
    <row r="10050" spans="6:14">
      <c r="F10050" s="3">
        <v>44390</v>
      </c>
      <c r="G10050" s="1" t="s">
        <v>53</v>
      </c>
      <c r="H10050" s="1" t="s">
        <v>106</v>
      </c>
      <c r="I10050" s="1">
        <v>6118</v>
      </c>
      <c r="J10050" s="1">
        <f>MONTH(BART_Rides[[#This Row],[Date]])</f>
        <v>7</v>
      </c>
      <c r="K10050" s="1">
        <f>WEEKDAY(BART_Rides[[#This Row],[Date]],2)</f>
        <v>2</v>
      </c>
      <c r="L10050" s="1" t="str">
        <f>LEFT(BART_Rides[[#This Row],[Lines]],1)</f>
        <v>Y</v>
      </c>
      <c r="M10050" s="1" t="str">
        <f>IF(BART_Rides[[#This Row],[FirstLetter]]="Y","Yes","No")</f>
        <v>Yes</v>
      </c>
      <c r="N10050" s="1" t="str">
        <f>IF(OR(BART_Rides[[#This Row],[Station Code]]="EM", BART_Rides[[#This Row],[Station Code]]="MT", BART_Rides[[#This Row],[Station Code]]="PL", BART_Rides[[#This Row],[Station Code]]="CC"), "Yes", "No")</f>
        <v>Yes</v>
      </c>
    </row>
    <row r="10051" spans="6:14">
      <c r="F10051" s="3">
        <v>44391</v>
      </c>
      <c r="G10051" s="1" t="s">
        <v>53</v>
      </c>
      <c r="H10051" s="1" t="s">
        <v>106</v>
      </c>
      <c r="I10051" s="1">
        <v>6269</v>
      </c>
      <c r="J10051" s="1">
        <f>MONTH(BART_Rides[[#This Row],[Date]])</f>
        <v>7</v>
      </c>
      <c r="K10051" s="1">
        <f>WEEKDAY(BART_Rides[[#This Row],[Date]],2)</f>
        <v>3</v>
      </c>
      <c r="L10051" s="1" t="str">
        <f>LEFT(BART_Rides[[#This Row],[Lines]],1)</f>
        <v>Y</v>
      </c>
      <c r="M10051" s="1" t="str">
        <f>IF(BART_Rides[[#This Row],[FirstLetter]]="Y","Yes","No")</f>
        <v>Yes</v>
      </c>
      <c r="N10051" s="1" t="str">
        <f>IF(OR(BART_Rides[[#This Row],[Station Code]]="EM", BART_Rides[[#This Row],[Station Code]]="MT", BART_Rides[[#This Row],[Station Code]]="PL", BART_Rides[[#This Row],[Station Code]]="CC"), "Yes", "No")</f>
        <v>Yes</v>
      </c>
    </row>
    <row r="10052" spans="6:14">
      <c r="F10052" s="3">
        <v>44392</v>
      </c>
      <c r="G10052" s="1" t="s">
        <v>53</v>
      </c>
      <c r="H10052" s="1" t="s">
        <v>106</v>
      </c>
      <c r="I10052" s="1">
        <v>6428</v>
      </c>
      <c r="J10052" s="1">
        <f>MONTH(BART_Rides[[#This Row],[Date]])</f>
        <v>7</v>
      </c>
      <c r="K10052" s="1">
        <f>WEEKDAY(BART_Rides[[#This Row],[Date]],2)</f>
        <v>4</v>
      </c>
      <c r="L10052" s="1" t="str">
        <f>LEFT(BART_Rides[[#This Row],[Lines]],1)</f>
        <v>Y</v>
      </c>
      <c r="M10052" s="1" t="str">
        <f>IF(BART_Rides[[#This Row],[FirstLetter]]="Y","Yes","No")</f>
        <v>Yes</v>
      </c>
      <c r="N10052" s="1" t="str">
        <f>IF(OR(BART_Rides[[#This Row],[Station Code]]="EM", BART_Rides[[#This Row],[Station Code]]="MT", BART_Rides[[#This Row],[Station Code]]="PL", BART_Rides[[#This Row],[Station Code]]="CC"), "Yes", "No")</f>
        <v>Yes</v>
      </c>
    </row>
    <row r="10053" spans="6:14">
      <c r="F10053" s="3">
        <v>44393</v>
      </c>
      <c r="G10053" s="1" t="s">
        <v>53</v>
      </c>
      <c r="H10053" s="1" t="s">
        <v>106</v>
      </c>
      <c r="I10053" s="1">
        <v>6649</v>
      </c>
      <c r="J10053" s="1">
        <f>MONTH(BART_Rides[[#This Row],[Date]])</f>
        <v>7</v>
      </c>
      <c r="K10053" s="1">
        <f>WEEKDAY(BART_Rides[[#This Row],[Date]],2)</f>
        <v>5</v>
      </c>
      <c r="L10053" s="1" t="str">
        <f>LEFT(BART_Rides[[#This Row],[Lines]],1)</f>
        <v>Y</v>
      </c>
      <c r="M10053" s="1" t="str">
        <f>IF(BART_Rides[[#This Row],[FirstLetter]]="Y","Yes","No")</f>
        <v>Yes</v>
      </c>
      <c r="N10053" s="1" t="str">
        <f>IF(OR(BART_Rides[[#This Row],[Station Code]]="EM", BART_Rides[[#This Row],[Station Code]]="MT", BART_Rides[[#This Row],[Station Code]]="PL", BART_Rides[[#This Row],[Station Code]]="CC"), "Yes", "No")</f>
        <v>Yes</v>
      </c>
    </row>
    <row r="10054" spans="6:14">
      <c r="F10054" s="3">
        <v>44394</v>
      </c>
      <c r="G10054" s="1" t="s">
        <v>53</v>
      </c>
      <c r="H10054" s="1" t="s">
        <v>106</v>
      </c>
      <c r="I10054" s="1">
        <v>4707</v>
      </c>
      <c r="J10054" s="1">
        <f>MONTH(BART_Rides[[#This Row],[Date]])</f>
        <v>7</v>
      </c>
      <c r="K10054" s="1">
        <f>WEEKDAY(BART_Rides[[#This Row],[Date]],2)</f>
        <v>6</v>
      </c>
      <c r="L10054" s="1" t="str">
        <f>LEFT(BART_Rides[[#This Row],[Lines]],1)</f>
        <v>Y</v>
      </c>
      <c r="M10054" s="1" t="str">
        <f>IF(BART_Rides[[#This Row],[FirstLetter]]="Y","Yes","No")</f>
        <v>Yes</v>
      </c>
      <c r="N10054" s="1" t="str">
        <f>IF(OR(BART_Rides[[#This Row],[Station Code]]="EM", BART_Rides[[#This Row],[Station Code]]="MT", BART_Rides[[#This Row],[Station Code]]="PL", BART_Rides[[#This Row],[Station Code]]="CC"), "Yes", "No")</f>
        <v>Yes</v>
      </c>
    </row>
    <row r="10055" spans="6:14">
      <c r="F10055" s="3">
        <v>44395</v>
      </c>
      <c r="G10055" s="1" t="s">
        <v>53</v>
      </c>
      <c r="H10055" s="1" t="s">
        <v>106</v>
      </c>
      <c r="I10055" s="1">
        <v>3395</v>
      </c>
      <c r="J10055" s="1">
        <f>MONTH(BART_Rides[[#This Row],[Date]])</f>
        <v>7</v>
      </c>
      <c r="K10055" s="1">
        <f>WEEKDAY(BART_Rides[[#This Row],[Date]],2)</f>
        <v>7</v>
      </c>
      <c r="L10055" s="1" t="str">
        <f>LEFT(BART_Rides[[#This Row],[Lines]],1)</f>
        <v>Y</v>
      </c>
      <c r="M10055" s="1" t="str">
        <f>IF(BART_Rides[[#This Row],[FirstLetter]]="Y","Yes","No")</f>
        <v>Yes</v>
      </c>
      <c r="N10055" s="1" t="str">
        <f>IF(OR(BART_Rides[[#This Row],[Station Code]]="EM", BART_Rides[[#This Row],[Station Code]]="MT", BART_Rides[[#This Row],[Station Code]]="PL", BART_Rides[[#This Row],[Station Code]]="CC"), "Yes", "No")</f>
        <v>Yes</v>
      </c>
    </row>
    <row r="10056" spans="6:14">
      <c r="F10056" s="3">
        <v>44396</v>
      </c>
      <c r="G10056" s="1" t="s">
        <v>53</v>
      </c>
      <c r="H10056" s="1" t="s">
        <v>106</v>
      </c>
      <c r="I10056" s="1">
        <v>5650</v>
      </c>
      <c r="J10056" s="1">
        <f>MONTH(BART_Rides[[#This Row],[Date]])</f>
        <v>7</v>
      </c>
      <c r="K10056" s="1">
        <f>WEEKDAY(BART_Rides[[#This Row],[Date]],2)</f>
        <v>1</v>
      </c>
      <c r="L10056" s="1" t="str">
        <f>LEFT(BART_Rides[[#This Row],[Lines]],1)</f>
        <v>Y</v>
      </c>
      <c r="M10056" s="1" t="str">
        <f>IF(BART_Rides[[#This Row],[FirstLetter]]="Y","Yes","No")</f>
        <v>Yes</v>
      </c>
      <c r="N10056" s="1" t="str">
        <f>IF(OR(BART_Rides[[#This Row],[Station Code]]="EM", BART_Rides[[#This Row],[Station Code]]="MT", BART_Rides[[#This Row],[Station Code]]="PL", BART_Rides[[#This Row],[Station Code]]="CC"), "Yes", "No")</f>
        <v>Yes</v>
      </c>
    </row>
    <row r="10057" spans="6:14">
      <c r="F10057" s="3">
        <v>44397</v>
      </c>
      <c r="G10057" s="1" t="s">
        <v>53</v>
      </c>
      <c r="H10057" s="1" t="s">
        <v>106</v>
      </c>
      <c r="I10057" s="1">
        <v>6102</v>
      </c>
      <c r="J10057" s="1">
        <f>MONTH(BART_Rides[[#This Row],[Date]])</f>
        <v>7</v>
      </c>
      <c r="K10057" s="1">
        <f>WEEKDAY(BART_Rides[[#This Row],[Date]],2)</f>
        <v>2</v>
      </c>
      <c r="L10057" s="1" t="str">
        <f>LEFT(BART_Rides[[#This Row],[Lines]],1)</f>
        <v>Y</v>
      </c>
      <c r="M10057" s="1" t="str">
        <f>IF(BART_Rides[[#This Row],[FirstLetter]]="Y","Yes","No")</f>
        <v>Yes</v>
      </c>
      <c r="N10057" s="1" t="str">
        <f>IF(OR(BART_Rides[[#This Row],[Station Code]]="EM", BART_Rides[[#This Row],[Station Code]]="MT", BART_Rides[[#This Row],[Station Code]]="PL", BART_Rides[[#This Row],[Station Code]]="CC"), "Yes", "No")</f>
        <v>Yes</v>
      </c>
    </row>
    <row r="10058" spans="6:14">
      <c r="F10058" s="3">
        <v>44398</v>
      </c>
      <c r="G10058" s="1" t="s">
        <v>53</v>
      </c>
      <c r="H10058" s="1" t="s">
        <v>106</v>
      </c>
      <c r="I10058" s="1">
        <v>6241</v>
      </c>
      <c r="J10058" s="1">
        <f>MONTH(BART_Rides[[#This Row],[Date]])</f>
        <v>7</v>
      </c>
      <c r="K10058" s="1">
        <f>WEEKDAY(BART_Rides[[#This Row],[Date]],2)</f>
        <v>3</v>
      </c>
      <c r="L10058" s="1" t="str">
        <f>LEFT(BART_Rides[[#This Row],[Lines]],1)</f>
        <v>Y</v>
      </c>
      <c r="M10058" s="1" t="str">
        <f>IF(BART_Rides[[#This Row],[FirstLetter]]="Y","Yes","No")</f>
        <v>Yes</v>
      </c>
      <c r="N10058" s="1" t="str">
        <f>IF(OR(BART_Rides[[#This Row],[Station Code]]="EM", BART_Rides[[#This Row],[Station Code]]="MT", BART_Rides[[#This Row],[Station Code]]="PL", BART_Rides[[#This Row],[Station Code]]="CC"), "Yes", "No")</f>
        <v>Yes</v>
      </c>
    </row>
    <row r="10059" spans="6:14">
      <c r="F10059" s="3">
        <v>44399</v>
      </c>
      <c r="G10059" s="1" t="s">
        <v>53</v>
      </c>
      <c r="H10059" s="1" t="s">
        <v>106</v>
      </c>
      <c r="I10059" s="1">
        <v>6425</v>
      </c>
      <c r="J10059" s="1">
        <f>MONTH(BART_Rides[[#This Row],[Date]])</f>
        <v>7</v>
      </c>
      <c r="K10059" s="1">
        <f>WEEKDAY(BART_Rides[[#This Row],[Date]],2)</f>
        <v>4</v>
      </c>
      <c r="L10059" s="1" t="str">
        <f>LEFT(BART_Rides[[#This Row],[Lines]],1)</f>
        <v>Y</v>
      </c>
      <c r="M10059" s="1" t="str">
        <f>IF(BART_Rides[[#This Row],[FirstLetter]]="Y","Yes","No")</f>
        <v>Yes</v>
      </c>
      <c r="N10059" s="1" t="str">
        <f>IF(OR(BART_Rides[[#This Row],[Station Code]]="EM", BART_Rides[[#This Row],[Station Code]]="MT", BART_Rides[[#This Row],[Station Code]]="PL", BART_Rides[[#This Row],[Station Code]]="CC"), "Yes", "No")</f>
        <v>Yes</v>
      </c>
    </row>
    <row r="10060" spans="6:14">
      <c r="F10060" s="3">
        <v>44400</v>
      </c>
      <c r="G10060" s="1" t="s">
        <v>53</v>
      </c>
      <c r="H10060" s="1" t="s">
        <v>106</v>
      </c>
      <c r="I10060" s="1">
        <v>6797</v>
      </c>
      <c r="J10060" s="1">
        <f>MONTH(BART_Rides[[#This Row],[Date]])</f>
        <v>7</v>
      </c>
      <c r="K10060" s="1">
        <f>WEEKDAY(BART_Rides[[#This Row],[Date]],2)</f>
        <v>5</v>
      </c>
      <c r="L10060" s="1" t="str">
        <f>LEFT(BART_Rides[[#This Row],[Lines]],1)</f>
        <v>Y</v>
      </c>
      <c r="M10060" s="1" t="str">
        <f>IF(BART_Rides[[#This Row],[FirstLetter]]="Y","Yes","No")</f>
        <v>Yes</v>
      </c>
      <c r="N10060" s="1" t="str">
        <f>IF(OR(BART_Rides[[#This Row],[Station Code]]="EM", BART_Rides[[#This Row],[Station Code]]="MT", BART_Rides[[#This Row],[Station Code]]="PL", BART_Rides[[#This Row],[Station Code]]="CC"), "Yes", "No")</f>
        <v>Yes</v>
      </c>
    </row>
    <row r="10061" spans="6:14">
      <c r="F10061" s="3">
        <v>44401</v>
      </c>
      <c r="G10061" s="1" t="s">
        <v>53</v>
      </c>
      <c r="H10061" s="1" t="s">
        <v>106</v>
      </c>
      <c r="I10061" s="1">
        <v>4950</v>
      </c>
      <c r="J10061" s="1">
        <f>MONTH(BART_Rides[[#This Row],[Date]])</f>
        <v>7</v>
      </c>
      <c r="K10061" s="1">
        <f>WEEKDAY(BART_Rides[[#This Row],[Date]],2)</f>
        <v>6</v>
      </c>
      <c r="L10061" s="1" t="str">
        <f>LEFT(BART_Rides[[#This Row],[Lines]],1)</f>
        <v>Y</v>
      </c>
      <c r="M10061" s="1" t="str">
        <f>IF(BART_Rides[[#This Row],[FirstLetter]]="Y","Yes","No")</f>
        <v>Yes</v>
      </c>
      <c r="N10061" s="1" t="str">
        <f>IF(OR(BART_Rides[[#This Row],[Station Code]]="EM", BART_Rides[[#This Row],[Station Code]]="MT", BART_Rides[[#This Row],[Station Code]]="PL", BART_Rides[[#This Row],[Station Code]]="CC"), "Yes", "No")</f>
        <v>Yes</v>
      </c>
    </row>
    <row r="10062" spans="6:14">
      <c r="F10062" s="3">
        <v>44402</v>
      </c>
      <c r="G10062" s="1" t="s">
        <v>53</v>
      </c>
      <c r="H10062" s="1" t="s">
        <v>106</v>
      </c>
      <c r="I10062" s="1">
        <v>3193</v>
      </c>
      <c r="J10062" s="1">
        <f>MONTH(BART_Rides[[#This Row],[Date]])</f>
        <v>7</v>
      </c>
      <c r="K10062" s="1">
        <f>WEEKDAY(BART_Rides[[#This Row],[Date]],2)</f>
        <v>7</v>
      </c>
      <c r="L10062" s="1" t="str">
        <f>LEFT(BART_Rides[[#This Row],[Lines]],1)</f>
        <v>Y</v>
      </c>
      <c r="M10062" s="1" t="str">
        <f>IF(BART_Rides[[#This Row],[FirstLetter]]="Y","Yes","No")</f>
        <v>Yes</v>
      </c>
      <c r="N10062" s="1" t="str">
        <f>IF(OR(BART_Rides[[#This Row],[Station Code]]="EM", BART_Rides[[#This Row],[Station Code]]="MT", BART_Rides[[#This Row],[Station Code]]="PL", BART_Rides[[#This Row],[Station Code]]="CC"), "Yes", "No")</f>
        <v>Yes</v>
      </c>
    </row>
    <row r="10063" spans="6:14">
      <c r="F10063" s="3">
        <v>44403</v>
      </c>
      <c r="G10063" s="1" t="s">
        <v>53</v>
      </c>
      <c r="H10063" s="1" t="s">
        <v>106</v>
      </c>
      <c r="I10063" s="1">
        <v>5629</v>
      </c>
      <c r="J10063" s="1">
        <f>MONTH(BART_Rides[[#This Row],[Date]])</f>
        <v>7</v>
      </c>
      <c r="K10063" s="1">
        <f>WEEKDAY(BART_Rides[[#This Row],[Date]],2)</f>
        <v>1</v>
      </c>
      <c r="L10063" s="1" t="str">
        <f>LEFT(BART_Rides[[#This Row],[Lines]],1)</f>
        <v>Y</v>
      </c>
      <c r="M10063" s="1" t="str">
        <f>IF(BART_Rides[[#This Row],[FirstLetter]]="Y","Yes","No")</f>
        <v>Yes</v>
      </c>
      <c r="N10063" s="1" t="str">
        <f>IF(OR(BART_Rides[[#This Row],[Station Code]]="EM", BART_Rides[[#This Row],[Station Code]]="MT", BART_Rides[[#This Row],[Station Code]]="PL", BART_Rides[[#This Row],[Station Code]]="CC"), "Yes", "No")</f>
        <v>Yes</v>
      </c>
    </row>
    <row r="10064" spans="6:14">
      <c r="F10064" s="3">
        <v>44404</v>
      </c>
      <c r="G10064" s="1" t="s">
        <v>53</v>
      </c>
      <c r="H10064" s="1" t="s">
        <v>106</v>
      </c>
      <c r="I10064" s="1">
        <v>6137</v>
      </c>
      <c r="J10064" s="1">
        <f>MONTH(BART_Rides[[#This Row],[Date]])</f>
        <v>7</v>
      </c>
      <c r="K10064" s="1">
        <f>WEEKDAY(BART_Rides[[#This Row],[Date]],2)</f>
        <v>2</v>
      </c>
      <c r="L10064" s="1" t="str">
        <f>LEFT(BART_Rides[[#This Row],[Lines]],1)</f>
        <v>Y</v>
      </c>
      <c r="M10064" s="1" t="str">
        <f>IF(BART_Rides[[#This Row],[FirstLetter]]="Y","Yes","No")</f>
        <v>Yes</v>
      </c>
      <c r="N10064" s="1" t="str">
        <f>IF(OR(BART_Rides[[#This Row],[Station Code]]="EM", BART_Rides[[#This Row],[Station Code]]="MT", BART_Rides[[#This Row],[Station Code]]="PL", BART_Rides[[#This Row],[Station Code]]="CC"), "Yes", "No")</f>
        <v>Yes</v>
      </c>
    </row>
    <row r="10065" spans="6:14">
      <c r="F10065" s="3">
        <v>44405</v>
      </c>
      <c r="G10065" s="1" t="s">
        <v>53</v>
      </c>
      <c r="H10065" s="1" t="s">
        <v>106</v>
      </c>
      <c r="I10065" s="1">
        <v>6256</v>
      </c>
      <c r="J10065" s="1">
        <f>MONTH(BART_Rides[[#This Row],[Date]])</f>
        <v>7</v>
      </c>
      <c r="K10065" s="1">
        <f>WEEKDAY(BART_Rides[[#This Row],[Date]],2)</f>
        <v>3</v>
      </c>
      <c r="L10065" s="1" t="str">
        <f>LEFT(BART_Rides[[#This Row],[Lines]],1)</f>
        <v>Y</v>
      </c>
      <c r="M10065" s="1" t="str">
        <f>IF(BART_Rides[[#This Row],[FirstLetter]]="Y","Yes","No")</f>
        <v>Yes</v>
      </c>
      <c r="N10065" s="1" t="str">
        <f>IF(OR(BART_Rides[[#This Row],[Station Code]]="EM", BART_Rides[[#This Row],[Station Code]]="MT", BART_Rides[[#This Row],[Station Code]]="PL", BART_Rides[[#This Row],[Station Code]]="CC"), "Yes", "No")</f>
        <v>Yes</v>
      </c>
    </row>
    <row r="10066" spans="6:14">
      <c r="F10066" s="3">
        <v>44406</v>
      </c>
      <c r="G10066" s="1" t="s">
        <v>53</v>
      </c>
      <c r="H10066" s="1" t="s">
        <v>106</v>
      </c>
      <c r="I10066" s="1">
        <v>6355</v>
      </c>
      <c r="J10066" s="1">
        <f>MONTH(BART_Rides[[#This Row],[Date]])</f>
        <v>7</v>
      </c>
      <c r="K10066" s="1">
        <f>WEEKDAY(BART_Rides[[#This Row],[Date]],2)</f>
        <v>4</v>
      </c>
      <c r="L10066" s="1" t="str">
        <f>LEFT(BART_Rides[[#This Row],[Lines]],1)</f>
        <v>Y</v>
      </c>
      <c r="M10066" s="1" t="str">
        <f>IF(BART_Rides[[#This Row],[FirstLetter]]="Y","Yes","No")</f>
        <v>Yes</v>
      </c>
      <c r="N10066" s="1" t="str">
        <f>IF(OR(BART_Rides[[#This Row],[Station Code]]="EM", BART_Rides[[#This Row],[Station Code]]="MT", BART_Rides[[#This Row],[Station Code]]="PL", BART_Rides[[#This Row],[Station Code]]="CC"), "Yes", "No")</f>
        <v>Yes</v>
      </c>
    </row>
    <row r="10067" spans="6:14">
      <c r="F10067" s="3">
        <v>44407</v>
      </c>
      <c r="G10067" s="1" t="s">
        <v>53</v>
      </c>
      <c r="H10067" s="1" t="s">
        <v>106</v>
      </c>
      <c r="I10067" s="1">
        <v>6723</v>
      </c>
      <c r="J10067" s="1">
        <f>MONTH(BART_Rides[[#This Row],[Date]])</f>
        <v>7</v>
      </c>
      <c r="K10067" s="1">
        <f>WEEKDAY(BART_Rides[[#This Row],[Date]],2)</f>
        <v>5</v>
      </c>
      <c r="L10067" s="1" t="str">
        <f>LEFT(BART_Rides[[#This Row],[Lines]],1)</f>
        <v>Y</v>
      </c>
      <c r="M10067" s="1" t="str">
        <f>IF(BART_Rides[[#This Row],[FirstLetter]]="Y","Yes","No")</f>
        <v>Yes</v>
      </c>
      <c r="N10067" s="1" t="str">
        <f>IF(OR(BART_Rides[[#This Row],[Station Code]]="EM", BART_Rides[[#This Row],[Station Code]]="MT", BART_Rides[[#This Row],[Station Code]]="PL", BART_Rides[[#This Row],[Station Code]]="CC"), "Yes", "No")</f>
        <v>Yes</v>
      </c>
    </row>
    <row r="10068" spans="6:14">
      <c r="F10068" s="3">
        <v>44408</v>
      </c>
      <c r="G10068" s="1" t="s">
        <v>53</v>
      </c>
      <c r="H10068" s="1" t="s">
        <v>106</v>
      </c>
      <c r="I10068" s="1">
        <v>4772</v>
      </c>
      <c r="J10068" s="1">
        <f>MONTH(BART_Rides[[#This Row],[Date]])</f>
        <v>7</v>
      </c>
      <c r="K10068" s="1">
        <f>WEEKDAY(BART_Rides[[#This Row],[Date]],2)</f>
        <v>6</v>
      </c>
      <c r="L10068" s="1" t="str">
        <f>LEFT(BART_Rides[[#This Row],[Lines]],1)</f>
        <v>Y</v>
      </c>
      <c r="M10068" s="1" t="str">
        <f>IF(BART_Rides[[#This Row],[FirstLetter]]="Y","Yes","No")</f>
        <v>Yes</v>
      </c>
      <c r="N10068" s="1" t="str">
        <f>IF(OR(BART_Rides[[#This Row],[Station Code]]="EM", BART_Rides[[#This Row],[Station Code]]="MT", BART_Rides[[#This Row],[Station Code]]="PL", BART_Rides[[#This Row],[Station Code]]="CC"), "Yes", "No")</f>
        <v>Yes</v>
      </c>
    </row>
    <row r="10069" spans="6:14">
      <c r="F10069" s="3">
        <v>44409</v>
      </c>
      <c r="G10069" s="1" t="s">
        <v>53</v>
      </c>
      <c r="H10069" s="1" t="s">
        <v>106</v>
      </c>
      <c r="I10069" s="1">
        <v>3338</v>
      </c>
      <c r="J10069" s="1">
        <f>MONTH(BART_Rides[[#This Row],[Date]])</f>
        <v>8</v>
      </c>
      <c r="K10069" s="1">
        <f>WEEKDAY(BART_Rides[[#This Row],[Date]],2)</f>
        <v>7</v>
      </c>
      <c r="L10069" s="1" t="str">
        <f>LEFT(BART_Rides[[#This Row],[Lines]],1)</f>
        <v>Y</v>
      </c>
      <c r="M10069" s="1" t="str">
        <f>IF(BART_Rides[[#This Row],[FirstLetter]]="Y","Yes","No")</f>
        <v>Yes</v>
      </c>
      <c r="N10069" s="1" t="str">
        <f>IF(OR(BART_Rides[[#This Row],[Station Code]]="EM", BART_Rides[[#This Row],[Station Code]]="MT", BART_Rides[[#This Row],[Station Code]]="PL", BART_Rides[[#This Row],[Station Code]]="CC"), "Yes", "No")</f>
        <v>Yes</v>
      </c>
    </row>
    <row r="10070" spans="6:14">
      <c r="F10070" s="3">
        <v>44410</v>
      </c>
      <c r="G10070" s="1" t="s">
        <v>53</v>
      </c>
      <c r="H10070" s="1" t="s">
        <v>106</v>
      </c>
      <c r="I10070" s="1">
        <v>5913</v>
      </c>
      <c r="J10070" s="1">
        <f>MONTH(BART_Rides[[#This Row],[Date]])</f>
        <v>8</v>
      </c>
      <c r="K10070" s="1">
        <f>WEEKDAY(BART_Rides[[#This Row],[Date]],2)</f>
        <v>1</v>
      </c>
      <c r="L10070" s="1" t="str">
        <f>LEFT(BART_Rides[[#This Row],[Lines]],1)</f>
        <v>Y</v>
      </c>
      <c r="M10070" s="1" t="str">
        <f>IF(BART_Rides[[#This Row],[FirstLetter]]="Y","Yes","No")</f>
        <v>Yes</v>
      </c>
      <c r="N10070" s="1" t="str">
        <f>IF(OR(BART_Rides[[#This Row],[Station Code]]="EM", BART_Rides[[#This Row],[Station Code]]="MT", BART_Rides[[#This Row],[Station Code]]="PL", BART_Rides[[#This Row],[Station Code]]="CC"), "Yes", "No")</f>
        <v>Yes</v>
      </c>
    </row>
    <row r="10071" spans="6:14">
      <c r="F10071" s="3">
        <v>44411</v>
      </c>
      <c r="G10071" s="1" t="s">
        <v>53</v>
      </c>
      <c r="H10071" s="1" t="s">
        <v>106</v>
      </c>
      <c r="I10071" s="1">
        <v>6365</v>
      </c>
      <c r="J10071" s="1">
        <f>MONTH(BART_Rides[[#This Row],[Date]])</f>
        <v>8</v>
      </c>
      <c r="K10071" s="1">
        <f>WEEKDAY(BART_Rides[[#This Row],[Date]],2)</f>
        <v>2</v>
      </c>
      <c r="L10071" s="1" t="str">
        <f>LEFT(BART_Rides[[#This Row],[Lines]],1)</f>
        <v>Y</v>
      </c>
      <c r="M10071" s="1" t="str">
        <f>IF(BART_Rides[[#This Row],[FirstLetter]]="Y","Yes","No")</f>
        <v>Yes</v>
      </c>
      <c r="N10071" s="1" t="str">
        <f>IF(OR(BART_Rides[[#This Row],[Station Code]]="EM", BART_Rides[[#This Row],[Station Code]]="MT", BART_Rides[[#This Row],[Station Code]]="PL", BART_Rides[[#This Row],[Station Code]]="CC"), "Yes", "No")</f>
        <v>Yes</v>
      </c>
    </row>
    <row r="10072" spans="6:14">
      <c r="F10072" s="3">
        <v>44412</v>
      </c>
      <c r="G10072" s="1" t="s">
        <v>53</v>
      </c>
      <c r="H10072" s="1" t="s">
        <v>106</v>
      </c>
      <c r="I10072" s="1">
        <v>6413</v>
      </c>
      <c r="J10072" s="1">
        <f>MONTH(BART_Rides[[#This Row],[Date]])</f>
        <v>8</v>
      </c>
      <c r="K10072" s="1">
        <f>WEEKDAY(BART_Rides[[#This Row],[Date]],2)</f>
        <v>3</v>
      </c>
      <c r="L10072" s="1" t="str">
        <f>LEFT(BART_Rides[[#This Row],[Lines]],1)</f>
        <v>Y</v>
      </c>
      <c r="M10072" s="1" t="str">
        <f>IF(BART_Rides[[#This Row],[FirstLetter]]="Y","Yes","No")</f>
        <v>Yes</v>
      </c>
      <c r="N10072" s="1" t="str">
        <f>IF(OR(BART_Rides[[#This Row],[Station Code]]="EM", BART_Rides[[#This Row],[Station Code]]="MT", BART_Rides[[#This Row],[Station Code]]="PL", BART_Rides[[#This Row],[Station Code]]="CC"), "Yes", "No")</f>
        <v>Yes</v>
      </c>
    </row>
    <row r="10073" spans="6:14">
      <c r="F10073" s="3">
        <v>44413</v>
      </c>
      <c r="G10073" s="1" t="s">
        <v>53</v>
      </c>
      <c r="H10073" s="1" t="s">
        <v>106</v>
      </c>
      <c r="I10073" s="1">
        <v>6629</v>
      </c>
      <c r="J10073" s="1">
        <f>MONTH(BART_Rides[[#This Row],[Date]])</f>
        <v>8</v>
      </c>
      <c r="K10073" s="1">
        <f>WEEKDAY(BART_Rides[[#This Row],[Date]],2)</f>
        <v>4</v>
      </c>
      <c r="L10073" s="1" t="str">
        <f>LEFT(BART_Rides[[#This Row],[Lines]],1)</f>
        <v>Y</v>
      </c>
      <c r="M10073" s="1" t="str">
        <f>IF(BART_Rides[[#This Row],[FirstLetter]]="Y","Yes","No")</f>
        <v>Yes</v>
      </c>
      <c r="N10073" s="1" t="str">
        <f>IF(OR(BART_Rides[[#This Row],[Station Code]]="EM", BART_Rides[[#This Row],[Station Code]]="MT", BART_Rides[[#This Row],[Station Code]]="PL", BART_Rides[[#This Row],[Station Code]]="CC"), "Yes", "No")</f>
        <v>Yes</v>
      </c>
    </row>
    <row r="10074" spans="6:14">
      <c r="F10074" s="3">
        <v>44414</v>
      </c>
      <c r="G10074" s="1" t="s">
        <v>53</v>
      </c>
      <c r="H10074" s="1" t="s">
        <v>106</v>
      </c>
      <c r="I10074" s="1">
        <v>7018</v>
      </c>
      <c r="J10074" s="1">
        <f>MONTH(BART_Rides[[#This Row],[Date]])</f>
        <v>8</v>
      </c>
      <c r="K10074" s="1">
        <f>WEEKDAY(BART_Rides[[#This Row],[Date]],2)</f>
        <v>5</v>
      </c>
      <c r="L10074" s="1" t="str">
        <f>LEFT(BART_Rides[[#This Row],[Lines]],1)</f>
        <v>Y</v>
      </c>
      <c r="M10074" s="1" t="str">
        <f>IF(BART_Rides[[#This Row],[FirstLetter]]="Y","Yes","No")</f>
        <v>Yes</v>
      </c>
      <c r="N10074" s="1" t="str">
        <f>IF(OR(BART_Rides[[#This Row],[Station Code]]="EM", BART_Rides[[#This Row],[Station Code]]="MT", BART_Rides[[#This Row],[Station Code]]="PL", BART_Rides[[#This Row],[Station Code]]="CC"), "Yes", "No")</f>
        <v>Yes</v>
      </c>
    </row>
    <row r="10075" spans="6:14">
      <c r="F10075" s="3">
        <v>44415</v>
      </c>
      <c r="G10075" s="1" t="s">
        <v>53</v>
      </c>
      <c r="H10075" s="1" t="s">
        <v>106</v>
      </c>
      <c r="I10075" s="1">
        <v>5302</v>
      </c>
      <c r="J10075" s="1">
        <f>MONTH(BART_Rides[[#This Row],[Date]])</f>
        <v>8</v>
      </c>
      <c r="K10075" s="1">
        <f>WEEKDAY(BART_Rides[[#This Row],[Date]],2)</f>
        <v>6</v>
      </c>
      <c r="L10075" s="1" t="str">
        <f>LEFT(BART_Rides[[#This Row],[Lines]],1)</f>
        <v>Y</v>
      </c>
      <c r="M10075" s="1" t="str">
        <f>IF(BART_Rides[[#This Row],[FirstLetter]]="Y","Yes","No")</f>
        <v>Yes</v>
      </c>
      <c r="N10075" s="1" t="str">
        <f>IF(OR(BART_Rides[[#This Row],[Station Code]]="EM", BART_Rides[[#This Row],[Station Code]]="MT", BART_Rides[[#This Row],[Station Code]]="PL", BART_Rides[[#This Row],[Station Code]]="CC"), "Yes", "No")</f>
        <v>Yes</v>
      </c>
    </row>
    <row r="10076" spans="6:14">
      <c r="F10076" s="3">
        <v>44416</v>
      </c>
      <c r="G10076" s="1" t="s">
        <v>53</v>
      </c>
      <c r="H10076" s="1" t="s">
        <v>106</v>
      </c>
      <c r="I10076" s="1">
        <v>3513</v>
      </c>
      <c r="J10076" s="1">
        <f>MONTH(BART_Rides[[#This Row],[Date]])</f>
        <v>8</v>
      </c>
      <c r="K10076" s="1">
        <f>WEEKDAY(BART_Rides[[#This Row],[Date]],2)</f>
        <v>7</v>
      </c>
      <c r="L10076" s="1" t="str">
        <f>LEFT(BART_Rides[[#This Row],[Lines]],1)</f>
        <v>Y</v>
      </c>
      <c r="M10076" s="1" t="str">
        <f>IF(BART_Rides[[#This Row],[FirstLetter]]="Y","Yes","No")</f>
        <v>Yes</v>
      </c>
      <c r="N10076" s="1" t="str">
        <f>IF(OR(BART_Rides[[#This Row],[Station Code]]="EM", BART_Rides[[#This Row],[Station Code]]="MT", BART_Rides[[#This Row],[Station Code]]="PL", BART_Rides[[#This Row],[Station Code]]="CC"), "Yes", "No")</f>
        <v>Yes</v>
      </c>
    </row>
    <row r="10077" spans="6:14">
      <c r="F10077" s="3">
        <v>44417</v>
      </c>
      <c r="G10077" s="1" t="s">
        <v>53</v>
      </c>
      <c r="H10077" s="1" t="s">
        <v>106</v>
      </c>
      <c r="I10077" s="1">
        <v>5967</v>
      </c>
      <c r="J10077" s="1">
        <f>MONTH(BART_Rides[[#This Row],[Date]])</f>
        <v>8</v>
      </c>
      <c r="K10077" s="1">
        <f>WEEKDAY(BART_Rides[[#This Row],[Date]],2)</f>
        <v>1</v>
      </c>
      <c r="L10077" s="1" t="str">
        <f>LEFT(BART_Rides[[#This Row],[Lines]],1)</f>
        <v>Y</v>
      </c>
      <c r="M10077" s="1" t="str">
        <f>IF(BART_Rides[[#This Row],[FirstLetter]]="Y","Yes","No")</f>
        <v>Yes</v>
      </c>
      <c r="N10077" s="1" t="str">
        <f>IF(OR(BART_Rides[[#This Row],[Station Code]]="EM", BART_Rides[[#This Row],[Station Code]]="MT", BART_Rides[[#This Row],[Station Code]]="PL", BART_Rides[[#This Row],[Station Code]]="CC"), "Yes", "No")</f>
        <v>Yes</v>
      </c>
    </row>
    <row r="10078" spans="6:14">
      <c r="F10078" s="3">
        <v>44418</v>
      </c>
      <c r="G10078" s="1" t="s">
        <v>53</v>
      </c>
      <c r="H10078" s="1" t="s">
        <v>106</v>
      </c>
      <c r="I10078" s="1">
        <v>6440</v>
      </c>
      <c r="J10078" s="1">
        <f>MONTH(BART_Rides[[#This Row],[Date]])</f>
        <v>8</v>
      </c>
      <c r="K10078" s="1">
        <f>WEEKDAY(BART_Rides[[#This Row],[Date]],2)</f>
        <v>2</v>
      </c>
      <c r="L10078" s="1" t="str">
        <f>LEFT(BART_Rides[[#This Row],[Lines]],1)</f>
        <v>Y</v>
      </c>
      <c r="M10078" s="1" t="str">
        <f>IF(BART_Rides[[#This Row],[FirstLetter]]="Y","Yes","No")</f>
        <v>Yes</v>
      </c>
      <c r="N10078" s="1" t="str">
        <f>IF(OR(BART_Rides[[#This Row],[Station Code]]="EM", BART_Rides[[#This Row],[Station Code]]="MT", BART_Rides[[#This Row],[Station Code]]="PL", BART_Rides[[#This Row],[Station Code]]="CC"), "Yes", "No")</f>
        <v>Yes</v>
      </c>
    </row>
    <row r="10079" spans="6:14">
      <c r="F10079" s="3">
        <v>44419</v>
      </c>
      <c r="G10079" s="1" t="s">
        <v>53</v>
      </c>
      <c r="H10079" s="1" t="s">
        <v>106</v>
      </c>
      <c r="I10079" s="1">
        <v>6611</v>
      </c>
      <c r="J10079" s="1">
        <f>MONTH(BART_Rides[[#This Row],[Date]])</f>
        <v>8</v>
      </c>
      <c r="K10079" s="1">
        <f>WEEKDAY(BART_Rides[[#This Row],[Date]],2)</f>
        <v>3</v>
      </c>
      <c r="L10079" s="1" t="str">
        <f>LEFT(BART_Rides[[#This Row],[Lines]],1)</f>
        <v>Y</v>
      </c>
      <c r="M10079" s="1" t="str">
        <f>IF(BART_Rides[[#This Row],[FirstLetter]]="Y","Yes","No")</f>
        <v>Yes</v>
      </c>
      <c r="N10079" s="1" t="str">
        <f>IF(OR(BART_Rides[[#This Row],[Station Code]]="EM", BART_Rides[[#This Row],[Station Code]]="MT", BART_Rides[[#This Row],[Station Code]]="PL", BART_Rides[[#This Row],[Station Code]]="CC"), "Yes", "No")</f>
        <v>Yes</v>
      </c>
    </row>
    <row r="10080" spans="6:14">
      <c r="F10080" s="3">
        <v>44420</v>
      </c>
      <c r="G10080" s="1" t="s">
        <v>53</v>
      </c>
      <c r="H10080" s="1" t="s">
        <v>106</v>
      </c>
      <c r="I10080" s="1">
        <v>6778</v>
      </c>
      <c r="J10080" s="1">
        <f>MONTH(BART_Rides[[#This Row],[Date]])</f>
        <v>8</v>
      </c>
      <c r="K10080" s="1">
        <f>WEEKDAY(BART_Rides[[#This Row],[Date]],2)</f>
        <v>4</v>
      </c>
      <c r="L10080" s="1" t="str">
        <f>LEFT(BART_Rides[[#This Row],[Lines]],1)</f>
        <v>Y</v>
      </c>
      <c r="M10080" s="1" t="str">
        <f>IF(BART_Rides[[#This Row],[FirstLetter]]="Y","Yes","No")</f>
        <v>Yes</v>
      </c>
      <c r="N10080" s="1" t="str">
        <f>IF(OR(BART_Rides[[#This Row],[Station Code]]="EM", BART_Rides[[#This Row],[Station Code]]="MT", BART_Rides[[#This Row],[Station Code]]="PL", BART_Rides[[#This Row],[Station Code]]="CC"), "Yes", "No")</f>
        <v>Yes</v>
      </c>
    </row>
    <row r="10081" spans="6:14">
      <c r="F10081" s="3">
        <v>44421</v>
      </c>
      <c r="G10081" s="1" t="s">
        <v>53</v>
      </c>
      <c r="H10081" s="1" t="s">
        <v>106</v>
      </c>
      <c r="I10081" s="1">
        <v>7367</v>
      </c>
      <c r="J10081" s="1">
        <f>MONTH(BART_Rides[[#This Row],[Date]])</f>
        <v>8</v>
      </c>
      <c r="K10081" s="1">
        <f>WEEKDAY(BART_Rides[[#This Row],[Date]],2)</f>
        <v>5</v>
      </c>
      <c r="L10081" s="1" t="str">
        <f>LEFT(BART_Rides[[#This Row],[Lines]],1)</f>
        <v>Y</v>
      </c>
      <c r="M10081" s="1" t="str">
        <f>IF(BART_Rides[[#This Row],[FirstLetter]]="Y","Yes","No")</f>
        <v>Yes</v>
      </c>
      <c r="N10081" s="1" t="str">
        <f>IF(OR(BART_Rides[[#This Row],[Station Code]]="EM", BART_Rides[[#This Row],[Station Code]]="MT", BART_Rides[[#This Row],[Station Code]]="PL", BART_Rides[[#This Row],[Station Code]]="CC"), "Yes", "No")</f>
        <v>Yes</v>
      </c>
    </row>
    <row r="10082" spans="6:14">
      <c r="F10082" s="3">
        <v>44422</v>
      </c>
      <c r="G10082" s="1" t="s">
        <v>53</v>
      </c>
      <c r="H10082" s="1" t="s">
        <v>106</v>
      </c>
      <c r="I10082" s="1">
        <v>5674</v>
      </c>
      <c r="J10082" s="1">
        <f>MONTH(BART_Rides[[#This Row],[Date]])</f>
        <v>8</v>
      </c>
      <c r="K10082" s="1">
        <f>WEEKDAY(BART_Rides[[#This Row],[Date]],2)</f>
        <v>6</v>
      </c>
      <c r="L10082" s="1" t="str">
        <f>LEFT(BART_Rides[[#This Row],[Lines]],1)</f>
        <v>Y</v>
      </c>
      <c r="M10082" s="1" t="str">
        <f>IF(BART_Rides[[#This Row],[FirstLetter]]="Y","Yes","No")</f>
        <v>Yes</v>
      </c>
      <c r="N10082" s="1" t="str">
        <f>IF(OR(BART_Rides[[#This Row],[Station Code]]="EM", BART_Rides[[#This Row],[Station Code]]="MT", BART_Rides[[#This Row],[Station Code]]="PL", BART_Rides[[#This Row],[Station Code]]="CC"), "Yes", "No")</f>
        <v>Yes</v>
      </c>
    </row>
    <row r="10083" spans="6:14">
      <c r="F10083" s="3">
        <v>44423</v>
      </c>
      <c r="G10083" s="1" t="s">
        <v>53</v>
      </c>
      <c r="H10083" s="1" t="s">
        <v>106</v>
      </c>
      <c r="I10083" s="1">
        <v>3632</v>
      </c>
      <c r="J10083" s="1">
        <f>MONTH(BART_Rides[[#This Row],[Date]])</f>
        <v>8</v>
      </c>
      <c r="K10083" s="1">
        <f>WEEKDAY(BART_Rides[[#This Row],[Date]],2)</f>
        <v>7</v>
      </c>
      <c r="L10083" s="1" t="str">
        <f>LEFT(BART_Rides[[#This Row],[Lines]],1)</f>
        <v>Y</v>
      </c>
      <c r="M10083" s="1" t="str">
        <f>IF(BART_Rides[[#This Row],[FirstLetter]]="Y","Yes","No")</f>
        <v>Yes</v>
      </c>
      <c r="N10083" s="1" t="str">
        <f>IF(OR(BART_Rides[[#This Row],[Station Code]]="EM", BART_Rides[[#This Row],[Station Code]]="MT", BART_Rides[[#This Row],[Station Code]]="PL", BART_Rides[[#This Row],[Station Code]]="CC"), "Yes", "No")</f>
        <v>Yes</v>
      </c>
    </row>
    <row r="10084" spans="6:14">
      <c r="F10084" s="3">
        <v>44424</v>
      </c>
      <c r="G10084" s="1" t="s">
        <v>53</v>
      </c>
      <c r="H10084" s="1" t="s">
        <v>106</v>
      </c>
      <c r="I10084" s="1">
        <v>6083</v>
      </c>
      <c r="J10084" s="1">
        <f>MONTH(BART_Rides[[#This Row],[Date]])</f>
        <v>8</v>
      </c>
      <c r="K10084" s="1">
        <f>WEEKDAY(BART_Rides[[#This Row],[Date]],2)</f>
        <v>1</v>
      </c>
      <c r="L10084" s="1" t="str">
        <f>LEFT(BART_Rides[[#This Row],[Lines]],1)</f>
        <v>Y</v>
      </c>
      <c r="M10084" s="1" t="str">
        <f>IF(BART_Rides[[#This Row],[FirstLetter]]="Y","Yes","No")</f>
        <v>Yes</v>
      </c>
      <c r="N10084" s="1" t="str">
        <f>IF(OR(BART_Rides[[#This Row],[Station Code]]="EM", BART_Rides[[#This Row],[Station Code]]="MT", BART_Rides[[#This Row],[Station Code]]="PL", BART_Rides[[#This Row],[Station Code]]="CC"), "Yes", "No")</f>
        <v>Yes</v>
      </c>
    </row>
    <row r="10085" spans="6:14">
      <c r="F10085" s="3">
        <v>44425</v>
      </c>
      <c r="G10085" s="1" t="s">
        <v>53</v>
      </c>
      <c r="H10085" s="1" t="s">
        <v>106</v>
      </c>
      <c r="I10085" s="1">
        <v>6576</v>
      </c>
      <c r="J10085" s="1">
        <f>MONTH(BART_Rides[[#This Row],[Date]])</f>
        <v>8</v>
      </c>
      <c r="K10085" s="1">
        <f>WEEKDAY(BART_Rides[[#This Row],[Date]],2)</f>
        <v>2</v>
      </c>
      <c r="L10085" s="1" t="str">
        <f>LEFT(BART_Rides[[#This Row],[Lines]],1)</f>
        <v>Y</v>
      </c>
      <c r="M10085" s="1" t="str">
        <f>IF(BART_Rides[[#This Row],[FirstLetter]]="Y","Yes","No")</f>
        <v>Yes</v>
      </c>
      <c r="N10085" s="1" t="str">
        <f>IF(OR(BART_Rides[[#This Row],[Station Code]]="EM", BART_Rides[[#This Row],[Station Code]]="MT", BART_Rides[[#This Row],[Station Code]]="PL", BART_Rides[[#This Row],[Station Code]]="CC"), "Yes", "No")</f>
        <v>Yes</v>
      </c>
    </row>
    <row r="10086" spans="6:14">
      <c r="F10086" s="3">
        <v>44426</v>
      </c>
      <c r="G10086" s="1" t="s">
        <v>53</v>
      </c>
      <c r="H10086" s="1" t="s">
        <v>106</v>
      </c>
      <c r="I10086" s="1">
        <v>6610</v>
      </c>
      <c r="J10086" s="1">
        <f>MONTH(BART_Rides[[#This Row],[Date]])</f>
        <v>8</v>
      </c>
      <c r="K10086" s="1">
        <f>WEEKDAY(BART_Rides[[#This Row],[Date]],2)</f>
        <v>3</v>
      </c>
      <c r="L10086" s="1" t="str">
        <f>LEFT(BART_Rides[[#This Row],[Lines]],1)</f>
        <v>Y</v>
      </c>
      <c r="M10086" s="1" t="str">
        <f>IF(BART_Rides[[#This Row],[FirstLetter]]="Y","Yes","No")</f>
        <v>Yes</v>
      </c>
      <c r="N10086" s="1" t="str">
        <f>IF(OR(BART_Rides[[#This Row],[Station Code]]="EM", BART_Rides[[#This Row],[Station Code]]="MT", BART_Rides[[#This Row],[Station Code]]="PL", BART_Rides[[#This Row],[Station Code]]="CC"), "Yes", "No")</f>
        <v>Yes</v>
      </c>
    </row>
    <row r="10087" spans="6:14">
      <c r="F10087" s="3">
        <v>44427</v>
      </c>
      <c r="G10087" s="1" t="s">
        <v>53</v>
      </c>
      <c r="H10087" s="1" t="s">
        <v>106</v>
      </c>
      <c r="I10087" s="1">
        <v>6906</v>
      </c>
      <c r="J10087" s="1">
        <f>MONTH(BART_Rides[[#This Row],[Date]])</f>
        <v>8</v>
      </c>
      <c r="K10087" s="1">
        <f>WEEKDAY(BART_Rides[[#This Row],[Date]],2)</f>
        <v>4</v>
      </c>
      <c r="L10087" s="1" t="str">
        <f>LEFT(BART_Rides[[#This Row],[Lines]],1)</f>
        <v>Y</v>
      </c>
      <c r="M10087" s="1" t="str">
        <f>IF(BART_Rides[[#This Row],[FirstLetter]]="Y","Yes","No")</f>
        <v>Yes</v>
      </c>
      <c r="N10087" s="1" t="str">
        <f>IF(OR(BART_Rides[[#This Row],[Station Code]]="EM", BART_Rides[[#This Row],[Station Code]]="MT", BART_Rides[[#This Row],[Station Code]]="PL", BART_Rides[[#This Row],[Station Code]]="CC"), "Yes", "No")</f>
        <v>Yes</v>
      </c>
    </row>
    <row r="10088" spans="6:14">
      <c r="F10088" s="3">
        <v>44428</v>
      </c>
      <c r="G10088" s="1" t="s">
        <v>53</v>
      </c>
      <c r="H10088" s="1" t="s">
        <v>106</v>
      </c>
      <c r="I10088" s="1">
        <v>7273</v>
      </c>
      <c r="J10088" s="1">
        <f>MONTH(BART_Rides[[#This Row],[Date]])</f>
        <v>8</v>
      </c>
      <c r="K10088" s="1">
        <f>WEEKDAY(BART_Rides[[#This Row],[Date]],2)</f>
        <v>5</v>
      </c>
      <c r="L10088" s="1" t="str">
        <f>LEFT(BART_Rides[[#This Row],[Lines]],1)</f>
        <v>Y</v>
      </c>
      <c r="M10088" s="1" t="str">
        <f>IF(BART_Rides[[#This Row],[FirstLetter]]="Y","Yes","No")</f>
        <v>Yes</v>
      </c>
      <c r="N10088" s="1" t="str">
        <f>IF(OR(BART_Rides[[#This Row],[Station Code]]="EM", BART_Rides[[#This Row],[Station Code]]="MT", BART_Rides[[#This Row],[Station Code]]="PL", BART_Rides[[#This Row],[Station Code]]="CC"), "Yes", "No")</f>
        <v>Yes</v>
      </c>
    </row>
    <row r="10089" spans="6:14">
      <c r="F10089" s="3">
        <v>44429</v>
      </c>
      <c r="G10089" s="1" t="s">
        <v>53</v>
      </c>
      <c r="H10089" s="1" t="s">
        <v>106</v>
      </c>
      <c r="I10089" s="1">
        <v>5620</v>
      </c>
      <c r="J10089" s="1">
        <f>MONTH(BART_Rides[[#This Row],[Date]])</f>
        <v>8</v>
      </c>
      <c r="K10089" s="1">
        <f>WEEKDAY(BART_Rides[[#This Row],[Date]],2)</f>
        <v>6</v>
      </c>
      <c r="L10089" s="1" t="str">
        <f>LEFT(BART_Rides[[#This Row],[Lines]],1)</f>
        <v>Y</v>
      </c>
      <c r="M10089" s="1" t="str">
        <f>IF(BART_Rides[[#This Row],[FirstLetter]]="Y","Yes","No")</f>
        <v>Yes</v>
      </c>
      <c r="N10089" s="1" t="str">
        <f>IF(OR(BART_Rides[[#This Row],[Station Code]]="EM", BART_Rides[[#This Row],[Station Code]]="MT", BART_Rides[[#This Row],[Station Code]]="PL", BART_Rides[[#This Row],[Station Code]]="CC"), "Yes", "No")</f>
        <v>Yes</v>
      </c>
    </row>
    <row r="10090" spans="6:14">
      <c r="F10090" s="3">
        <v>44430</v>
      </c>
      <c r="G10090" s="1" t="s">
        <v>53</v>
      </c>
      <c r="H10090" s="1" t="s">
        <v>106</v>
      </c>
      <c r="I10090" s="1">
        <v>3658</v>
      </c>
      <c r="J10090" s="1">
        <f>MONTH(BART_Rides[[#This Row],[Date]])</f>
        <v>8</v>
      </c>
      <c r="K10090" s="1">
        <f>WEEKDAY(BART_Rides[[#This Row],[Date]],2)</f>
        <v>7</v>
      </c>
      <c r="L10090" s="1" t="str">
        <f>LEFT(BART_Rides[[#This Row],[Lines]],1)</f>
        <v>Y</v>
      </c>
      <c r="M10090" s="1" t="str">
        <f>IF(BART_Rides[[#This Row],[FirstLetter]]="Y","Yes","No")</f>
        <v>Yes</v>
      </c>
      <c r="N10090" s="1" t="str">
        <f>IF(OR(BART_Rides[[#This Row],[Station Code]]="EM", BART_Rides[[#This Row],[Station Code]]="MT", BART_Rides[[#This Row],[Station Code]]="PL", BART_Rides[[#This Row],[Station Code]]="CC"), "Yes", "No")</f>
        <v>Yes</v>
      </c>
    </row>
    <row r="10091" spans="6:14">
      <c r="F10091" s="3">
        <v>44431</v>
      </c>
      <c r="G10091" s="1" t="s">
        <v>53</v>
      </c>
      <c r="H10091" s="1" t="s">
        <v>106</v>
      </c>
      <c r="I10091" s="1">
        <v>6104</v>
      </c>
      <c r="J10091" s="1">
        <f>MONTH(BART_Rides[[#This Row],[Date]])</f>
        <v>8</v>
      </c>
      <c r="K10091" s="1">
        <f>WEEKDAY(BART_Rides[[#This Row],[Date]],2)</f>
        <v>1</v>
      </c>
      <c r="L10091" s="1" t="str">
        <f>LEFT(BART_Rides[[#This Row],[Lines]],1)</f>
        <v>Y</v>
      </c>
      <c r="M10091" s="1" t="str">
        <f>IF(BART_Rides[[#This Row],[FirstLetter]]="Y","Yes","No")</f>
        <v>Yes</v>
      </c>
      <c r="N10091" s="1" t="str">
        <f>IF(OR(BART_Rides[[#This Row],[Station Code]]="EM", BART_Rides[[#This Row],[Station Code]]="MT", BART_Rides[[#This Row],[Station Code]]="PL", BART_Rides[[#This Row],[Station Code]]="CC"), "Yes", "No")</f>
        <v>Yes</v>
      </c>
    </row>
    <row r="10092" spans="6:14">
      <c r="F10092" s="3">
        <v>44432</v>
      </c>
      <c r="G10092" s="1" t="s">
        <v>53</v>
      </c>
      <c r="H10092" s="1" t="s">
        <v>106</v>
      </c>
      <c r="I10092" s="1">
        <v>6522</v>
      </c>
      <c r="J10092" s="1">
        <f>MONTH(BART_Rides[[#This Row],[Date]])</f>
        <v>8</v>
      </c>
      <c r="K10092" s="1">
        <f>WEEKDAY(BART_Rides[[#This Row],[Date]],2)</f>
        <v>2</v>
      </c>
      <c r="L10092" s="1" t="str">
        <f>LEFT(BART_Rides[[#This Row],[Lines]],1)</f>
        <v>Y</v>
      </c>
      <c r="M10092" s="1" t="str">
        <f>IF(BART_Rides[[#This Row],[FirstLetter]]="Y","Yes","No")</f>
        <v>Yes</v>
      </c>
      <c r="N10092" s="1" t="str">
        <f>IF(OR(BART_Rides[[#This Row],[Station Code]]="EM", BART_Rides[[#This Row],[Station Code]]="MT", BART_Rides[[#This Row],[Station Code]]="PL", BART_Rides[[#This Row],[Station Code]]="CC"), "Yes", "No")</f>
        <v>Yes</v>
      </c>
    </row>
    <row r="10093" spans="6:14">
      <c r="F10093" s="3">
        <v>44433</v>
      </c>
      <c r="G10093" s="1" t="s">
        <v>53</v>
      </c>
      <c r="H10093" s="1" t="s">
        <v>106</v>
      </c>
      <c r="I10093" s="1">
        <v>6454</v>
      </c>
      <c r="J10093" s="1">
        <f>MONTH(BART_Rides[[#This Row],[Date]])</f>
        <v>8</v>
      </c>
      <c r="K10093" s="1">
        <f>WEEKDAY(BART_Rides[[#This Row],[Date]],2)</f>
        <v>3</v>
      </c>
      <c r="L10093" s="1" t="str">
        <f>LEFT(BART_Rides[[#This Row],[Lines]],1)</f>
        <v>Y</v>
      </c>
      <c r="M10093" s="1" t="str">
        <f>IF(BART_Rides[[#This Row],[FirstLetter]]="Y","Yes","No")</f>
        <v>Yes</v>
      </c>
      <c r="N10093" s="1" t="str">
        <f>IF(OR(BART_Rides[[#This Row],[Station Code]]="EM", BART_Rides[[#This Row],[Station Code]]="MT", BART_Rides[[#This Row],[Station Code]]="PL", BART_Rides[[#This Row],[Station Code]]="CC"), "Yes", "No")</f>
        <v>Yes</v>
      </c>
    </row>
    <row r="10094" spans="6:14">
      <c r="F10094" s="3">
        <v>44434</v>
      </c>
      <c r="G10094" s="1" t="s">
        <v>53</v>
      </c>
      <c r="H10094" s="1" t="s">
        <v>106</v>
      </c>
      <c r="I10094" s="1">
        <v>6911</v>
      </c>
      <c r="J10094" s="1">
        <f>MONTH(BART_Rides[[#This Row],[Date]])</f>
        <v>8</v>
      </c>
      <c r="K10094" s="1">
        <f>WEEKDAY(BART_Rides[[#This Row],[Date]],2)</f>
        <v>4</v>
      </c>
      <c r="L10094" s="1" t="str">
        <f>LEFT(BART_Rides[[#This Row],[Lines]],1)</f>
        <v>Y</v>
      </c>
      <c r="M10094" s="1" t="str">
        <f>IF(BART_Rides[[#This Row],[FirstLetter]]="Y","Yes","No")</f>
        <v>Yes</v>
      </c>
      <c r="N10094" s="1" t="str">
        <f>IF(OR(BART_Rides[[#This Row],[Station Code]]="EM", BART_Rides[[#This Row],[Station Code]]="MT", BART_Rides[[#This Row],[Station Code]]="PL", BART_Rides[[#This Row],[Station Code]]="CC"), "Yes", "No")</f>
        <v>Yes</v>
      </c>
    </row>
    <row r="10095" spans="6:14">
      <c r="F10095" s="3">
        <v>44435</v>
      </c>
      <c r="G10095" s="1" t="s">
        <v>53</v>
      </c>
      <c r="H10095" s="1" t="s">
        <v>106</v>
      </c>
      <c r="I10095" s="1">
        <v>7508</v>
      </c>
      <c r="J10095" s="1">
        <f>MONTH(BART_Rides[[#This Row],[Date]])</f>
        <v>8</v>
      </c>
      <c r="K10095" s="1">
        <f>WEEKDAY(BART_Rides[[#This Row],[Date]],2)</f>
        <v>5</v>
      </c>
      <c r="L10095" s="1" t="str">
        <f>LEFT(BART_Rides[[#This Row],[Lines]],1)</f>
        <v>Y</v>
      </c>
      <c r="M10095" s="1" t="str">
        <f>IF(BART_Rides[[#This Row],[FirstLetter]]="Y","Yes","No")</f>
        <v>Yes</v>
      </c>
      <c r="N10095" s="1" t="str">
        <f>IF(OR(BART_Rides[[#This Row],[Station Code]]="EM", BART_Rides[[#This Row],[Station Code]]="MT", BART_Rides[[#This Row],[Station Code]]="PL", BART_Rides[[#This Row],[Station Code]]="CC"), "Yes", "No")</f>
        <v>Yes</v>
      </c>
    </row>
    <row r="10096" spans="6:14">
      <c r="F10096" s="3">
        <v>44436</v>
      </c>
      <c r="G10096" s="1" t="s">
        <v>53</v>
      </c>
      <c r="H10096" s="1" t="s">
        <v>106</v>
      </c>
      <c r="I10096" s="1">
        <v>5958</v>
      </c>
      <c r="J10096" s="1">
        <f>MONTH(BART_Rides[[#This Row],[Date]])</f>
        <v>8</v>
      </c>
      <c r="K10096" s="1">
        <f>WEEKDAY(BART_Rides[[#This Row],[Date]],2)</f>
        <v>6</v>
      </c>
      <c r="L10096" s="1" t="str">
        <f>LEFT(BART_Rides[[#This Row],[Lines]],1)</f>
        <v>Y</v>
      </c>
      <c r="M10096" s="1" t="str">
        <f>IF(BART_Rides[[#This Row],[FirstLetter]]="Y","Yes","No")</f>
        <v>Yes</v>
      </c>
      <c r="N10096" s="1" t="str">
        <f>IF(OR(BART_Rides[[#This Row],[Station Code]]="EM", BART_Rides[[#This Row],[Station Code]]="MT", BART_Rides[[#This Row],[Station Code]]="PL", BART_Rides[[#This Row],[Station Code]]="CC"), "Yes", "No")</f>
        <v>Yes</v>
      </c>
    </row>
    <row r="10097" spans="6:14">
      <c r="F10097" s="3">
        <v>44437</v>
      </c>
      <c r="G10097" s="1" t="s">
        <v>53</v>
      </c>
      <c r="H10097" s="1" t="s">
        <v>106</v>
      </c>
      <c r="I10097" s="1">
        <v>3714</v>
      </c>
      <c r="J10097" s="1">
        <f>MONTH(BART_Rides[[#This Row],[Date]])</f>
        <v>8</v>
      </c>
      <c r="K10097" s="1">
        <f>WEEKDAY(BART_Rides[[#This Row],[Date]],2)</f>
        <v>7</v>
      </c>
      <c r="L10097" s="1" t="str">
        <f>LEFT(BART_Rides[[#This Row],[Lines]],1)</f>
        <v>Y</v>
      </c>
      <c r="M10097" s="1" t="str">
        <f>IF(BART_Rides[[#This Row],[FirstLetter]]="Y","Yes","No")</f>
        <v>Yes</v>
      </c>
      <c r="N10097" s="1" t="str">
        <f>IF(OR(BART_Rides[[#This Row],[Station Code]]="EM", BART_Rides[[#This Row],[Station Code]]="MT", BART_Rides[[#This Row],[Station Code]]="PL", BART_Rides[[#This Row],[Station Code]]="CC"), "Yes", "No")</f>
        <v>Yes</v>
      </c>
    </row>
    <row r="10098" spans="6:14">
      <c r="F10098" s="3">
        <v>44438</v>
      </c>
      <c r="G10098" s="1" t="s">
        <v>53</v>
      </c>
      <c r="H10098" s="1" t="s">
        <v>106</v>
      </c>
      <c r="I10098" s="1">
        <v>5892</v>
      </c>
      <c r="J10098" s="1">
        <f>MONTH(BART_Rides[[#This Row],[Date]])</f>
        <v>8</v>
      </c>
      <c r="K10098" s="1">
        <f>WEEKDAY(BART_Rides[[#This Row],[Date]],2)</f>
        <v>1</v>
      </c>
      <c r="L10098" s="1" t="str">
        <f>LEFT(BART_Rides[[#This Row],[Lines]],1)</f>
        <v>Y</v>
      </c>
      <c r="M10098" s="1" t="str">
        <f>IF(BART_Rides[[#This Row],[FirstLetter]]="Y","Yes","No")</f>
        <v>Yes</v>
      </c>
      <c r="N10098" s="1" t="str">
        <f>IF(OR(BART_Rides[[#This Row],[Station Code]]="EM", BART_Rides[[#This Row],[Station Code]]="MT", BART_Rides[[#This Row],[Station Code]]="PL", BART_Rides[[#This Row],[Station Code]]="CC"), "Yes", "No")</f>
        <v>Yes</v>
      </c>
    </row>
    <row r="10099" spans="6:14">
      <c r="F10099" s="3">
        <v>44439</v>
      </c>
      <c r="G10099" s="1" t="s">
        <v>53</v>
      </c>
      <c r="H10099" s="1" t="s">
        <v>106</v>
      </c>
      <c r="I10099" s="1">
        <v>6369</v>
      </c>
      <c r="J10099" s="1">
        <f>MONTH(BART_Rides[[#This Row],[Date]])</f>
        <v>8</v>
      </c>
      <c r="K10099" s="1">
        <f>WEEKDAY(BART_Rides[[#This Row],[Date]],2)</f>
        <v>2</v>
      </c>
      <c r="L10099" s="1" t="str">
        <f>LEFT(BART_Rides[[#This Row],[Lines]],1)</f>
        <v>Y</v>
      </c>
      <c r="M10099" s="1" t="str">
        <f>IF(BART_Rides[[#This Row],[FirstLetter]]="Y","Yes","No")</f>
        <v>Yes</v>
      </c>
      <c r="N10099" s="1" t="str">
        <f>IF(OR(BART_Rides[[#This Row],[Station Code]]="EM", BART_Rides[[#This Row],[Station Code]]="MT", BART_Rides[[#This Row],[Station Code]]="PL", BART_Rides[[#This Row],[Station Code]]="CC"), "Yes", "No")</f>
        <v>Yes</v>
      </c>
    </row>
    <row r="10100" spans="6:14">
      <c r="F10100" s="3">
        <v>44440</v>
      </c>
      <c r="G10100" s="1" t="s">
        <v>53</v>
      </c>
      <c r="H10100" s="1" t="s">
        <v>106</v>
      </c>
      <c r="I10100" s="1">
        <v>6584</v>
      </c>
      <c r="J10100" s="1">
        <f>MONTH(BART_Rides[[#This Row],[Date]])</f>
        <v>9</v>
      </c>
      <c r="K10100" s="1">
        <f>WEEKDAY(BART_Rides[[#This Row],[Date]],2)</f>
        <v>3</v>
      </c>
      <c r="L10100" s="1" t="str">
        <f>LEFT(BART_Rides[[#This Row],[Lines]],1)</f>
        <v>Y</v>
      </c>
      <c r="M10100" s="1" t="str">
        <f>IF(BART_Rides[[#This Row],[FirstLetter]]="Y","Yes","No")</f>
        <v>Yes</v>
      </c>
      <c r="N10100" s="1" t="str">
        <f>IF(OR(BART_Rides[[#This Row],[Station Code]]="EM", BART_Rides[[#This Row],[Station Code]]="MT", BART_Rides[[#This Row],[Station Code]]="PL", BART_Rides[[#This Row],[Station Code]]="CC"), "Yes", "No")</f>
        <v>Yes</v>
      </c>
    </row>
    <row r="10101" spans="6:14">
      <c r="F10101" s="3">
        <v>44441</v>
      </c>
      <c r="G10101" s="1" t="s">
        <v>53</v>
      </c>
      <c r="H10101" s="1" t="s">
        <v>106</v>
      </c>
      <c r="I10101" s="1">
        <v>7113</v>
      </c>
      <c r="J10101" s="1">
        <f>MONTH(BART_Rides[[#This Row],[Date]])</f>
        <v>9</v>
      </c>
      <c r="K10101" s="1">
        <f>WEEKDAY(BART_Rides[[#This Row],[Date]],2)</f>
        <v>4</v>
      </c>
      <c r="L10101" s="1" t="str">
        <f>LEFT(BART_Rides[[#This Row],[Lines]],1)</f>
        <v>Y</v>
      </c>
      <c r="M10101" s="1" t="str">
        <f>IF(BART_Rides[[#This Row],[FirstLetter]]="Y","Yes","No")</f>
        <v>Yes</v>
      </c>
      <c r="N10101" s="1" t="str">
        <f>IF(OR(BART_Rides[[#This Row],[Station Code]]="EM", BART_Rides[[#This Row],[Station Code]]="MT", BART_Rides[[#This Row],[Station Code]]="PL", BART_Rides[[#This Row],[Station Code]]="CC"), "Yes", "No")</f>
        <v>Yes</v>
      </c>
    </row>
    <row r="10102" spans="6:14">
      <c r="F10102" s="3">
        <v>44442</v>
      </c>
      <c r="G10102" s="1" t="s">
        <v>53</v>
      </c>
      <c r="H10102" s="1" t="s">
        <v>106</v>
      </c>
      <c r="I10102" s="1">
        <v>7968</v>
      </c>
      <c r="J10102" s="1">
        <f>MONTH(BART_Rides[[#This Row],[Date]])</f>
        <v>9</v>
      </c>
      <c r="K10102" s="1">
        <f>WEEKDAY(BART_Rides[[#This Row],[Date]],2)</f>
        <v>5</v>
      </c>
      <c r="L10102" s="1" t="str">
        <f>LEFT(BART_Rides[[#This Row],[Lines]],1)</f>
        <v>Y</v>
      </c>
      <c r="M10102" s="1" t="str">
        <f>IF(BART_Rides[[#This Row],[FirstLetter]]="Y","Yes","No")</f>
        <v>Yes</v>
      </c>
      <c r="N10102" s="1" t="str">
        <f>IF(OR(BART_Rides[[#This Row],[Station Code]]="EM", BART_Rides[[#This Row],[Station Code]]="MT", BART_Rides[[#This Row],[Station Code]]="PL", BART_Rides[[#This Row],[Station Code]]="CC"), "Yes", "No")</f>
        <v>Yes</v>
      </c>
    </row>
    <row r="10103" spans="6:14">
      <c r="F10103" s="3">
        <v>44443</v>
      </c>
      <c r="G10103" s="1" t="s">
        <v>53</v>
      </c>
      <c r="H10103" s="1" t="s">
        <v>106</v>
      </c>
      <c r="I10103" s="1">
        <v>6686</v>
      </c>
      <c r="J10103" s="1">
        <f>MONTH(BART_Rides[[#This Row],[Date]])</f>
        <v>9</v>
      </c>
      <c r="K10103" s="1">
        <f>WEEKDAY(BART_Rides[[#This Row],[Date]],2)</f>
        <v>6</v>
      </c>
      <c r="L10103" s="1" t="str">
        <f>LEFT(BART_Rides[[#This Row],[Lines]],1)</f>
        <v>Y</v>
      </c>
      <c r="M10103" s="1" t="str">
        <f>IF(BART_Rides[[#This Row],[FirstLetter]]="Y","Yes","No")</f>
        <v>Yes</v>
      </c>
      <c r="N10103" s="1" t="str">
        <f>IF(OR(BART_Rides[[#This Row],[Station Code]]="EM", BART_Rides[[#This Row],[Station Code]]="MT", BART_Rides[[#This Row],[Station Code]]="PL", BART_Rides[[#This Row],[Station Code]]="CC"), "Yes", "No")</f>
        <v>Yes</v>
      </c>
    </row>
    <row r="10104" spans="6:14">
      <c r="F10104" s="3">
        <v>44444</v>
      </c>
      <c r="G10104" s="1" t="s">
        <v>53</v>
      </c>
      <c r="H10104" s="1" t="s">
        <v>106</v>
      </c>
      <c r="I10104" s="1">
        <v>4549</v>
      </c>
      <c r="J10104" s="1">
        <f>MONTH(BART_Rides[[#This Row],[Date]])</f>
        <v>9</v>
      </c>
      <c r="K10104" s="1">
        <f>WEEKDAY(BART_Rides[[#This Row],[Date]],2)</f>
        <v>7</v>
      </c>
      <c r="L10104" s="1" t="str">
        <f>LEFT(BART_Rides[[#This Row],[Lines]],1)</f>
        <v>Y</v>
      </c>
      <c r="M10104" s="1" t="str">
        <f>IF(BART_Rides[[#This Row],[FirstLetter]]="Y","Yes","No")</f>
        <v>Yes</v>
      </c>
      <c r="N10104" s="1" t="str">
        <f>IF(OR(BART_Rides[[#This Row],[Station Code]]="EM", BART_Rides[[#This Row],[Station Code]]="MT", BART_Rides[[#This Row],[Station Code]]="PL", BART_Rides[[#This Row],[Station Code]]="CC"), "Yes", "No")</f>
        <v>Yes</v>
      </c>
    </row>
    <row r="10105" spans="6:14">
      <c r="F10105" s="3">
        <v>44445</v>
      </c>
      <c r="G10105" s="1" t="s">
        <v>53</v>
      </c>
      <c r="H10105" s="1" t="s">
        <v>106</v>
      </c>
      <c r="I10105" s="1">
        <v>4188</v>
      </c>
      <c r="J10105" s="1">
        <f>MONTH(BART_Rides[[#This Row],[Date]])</f>
        <v>9</v>
      </c>
      <c r="K10105" s="1">
        <f>WEEKDAY(BART_Rides[[#This Row],[Date]],2)</f>
        <v>1</v>
      </c>
      <c r="L10105" s="1" t="str">
        <f>LEFT(BART_Rides[[#This Row],[Lines]],1)</f>
        <v>Y</v>
      </c>
      <c r="M10105" s="1" t="str">
        <f>IF(BART_Rides[[#This Row],[FirstLetter]]="Y","Yes","No")</f>
        <v>Yes</v>
      </c>
      <c r="N10105" s="1" t="str">
        <f>IF(OR(BART_Rides[[#This Row],[Station Code]]="EM", BART_Rides[[#This Row],[Station Code]]="MT", BART_Rides[[#This Row],[Station Code]]="PL", BART_Rides[[#This Row],[Station Code]]="CC"), "Yes", "No")</f>
        <v>Yes</v>
      </c>
    </row>
    <row r="10106" spans="6:14">
      <c r="F10106" s="3">
        <v>44446</v>
      </c>
      <c r="G10106" s="1" t="s">
        <v>53</v>
      </c>
      <c r="H10106" s="1" t="s">
        <v>106</v>
      </c>
      <c r="I10106" s="1">
        <v>6607</v>
      </c>
      <c r="J10106" s="1">
        <f>MONTH(BART_Rides[[#This Row],[Date]])</f>
        <v>9</v>
      </c>
      <c r="K10106" s="1">
        <f>WEEKDAY(BART_Rides[[#This Row],[Date]],2)</f>
        <v>2</v>
      </c>
      <c r="L10106" s="1" t="str">
        <f>LEFT(BART_Rides[[#This Row],[Lines]],1)</f>
        <v>Y</v>
      </c>
      <c r="M10106" s="1" t="str">
        <f>IF(BART_Rides[[#This Row],[FirstLetter]]="Y","Yes","No")</f>
        <v>Yes</v>
      </c>
      <c r="N10106" s="1" t="str">
        <f>IF(OR(BART_Rides[[#This Row],[Station Code]]="EM", BART_Rides[[#This Row],[Station Code]]="MT", BART_Rides[[#This Row],[Station Code]]="PL", BART_Rides[[#This Row],[Station Code]]="CC"), "Yes", "No")</f>
        <v>Yes</v>
      </c>
    </row>
    <row r="10107" spans="6:14">
      <c r="F10107" s="3">
        <v>44447</v>
      </c>
      <c r="G10107" s="1" t="s">
        <v>53</v>
      </c>
      <c r="H10107" s="1" t="s">
        <v>106</v>
      </c>
      <c r="I10107" s="1">
        <v>6784</v>
      </c>
      <c r="J10107" s="1">
        <f>MONTH(BART_Rides[[#This Row],[Date]])</f>
        <v>9</v>
      </c>
      <c r="K10107" s="1">
        <f>WEEKDAY(BART_Rides[[#This Row],[Date]],2)</f>
        <v>3</v>
      </c>
      <c r="L10107" s="1" t="str">
        <f>LEFT(BART_Rides[[#This Row],[Lines]],1)</f>
        <v>Y</v>
      </c>
      <c r="M10107" s="1" t="str">
        <f>IF(BART_Rides[[#This Row],[FirstLetter]]="Y","Yes","No")</f>
        <v>Yes</v>
      </c>
      <c r="N10107" s="1" t="str">
        <f>IF(OR(BART_Rides[[#This Row],[Station Code]]="EM", BART_Rides[[#This Row],[Station Code]]="MT", BART_Rides[[#This Row],[Station Code]]="PL", BART_Rides[[#This Row],[Station Code]]="CC"), "Yes", "No")</f>
        <v>Yes</v>
      </c>
    </row>
    <row r="10108" spans="6:14">
      <c r="F10108" s="3">
        <v>44448</v>
      </c>
      <c r="G10108" s="1" t="s">
        <v>53</v>
      </c>
      <c r="H10108" s="1" t="s">
        <v>106</v>
      </c>
      <c r="I10108" s="1">
        <v>7363</v>
      </c>
      <c r="J10108" s="1">
        <f>MONTH(BART_Rides[[#This Row],[Date]])</f>
        <v>9</v>
      </c>
      <c r="K10108" s="1">
        <f>WEEKDAY(BART_Rides[[#This Row],[Date]],2)</f>
        <v>4</v>
      </c>
      <c r="L10108" s="1" t="str">
        <f>LEFT(BART_Rides[[#This Row],[Lines]],1)</f>
        <v>Y</v>
      </c>
      <c r="M10108" s="1" t="str">
        <f>IF(BART_Rides[[#This Row],[FirstLetter]]="Y","Yes","No")</f>
        <v>Yes</v>
      </c>
      <c r="N10108" s="1" t="str">
        <f>IF(OR(BART_Rides[[#This Row],[Station Code]]="EM", BART_Rides[[#This Row],[Station Code]]="MT", BART_Rides[[#This Row],[Station Code]]="PL", BART_Rides[[#This Row],[Station Code]]="CC"), "Yes", "No")</f>
        <v>Yes</v>
      </c>
    </row>
    <row r="10109" spans="6:14">
      <c r="F10109" s="3">
        <v>44449</v>
      </c>
      <c r="G10109" s="1" t="s">
        <v>53</v>
      </c>
      <c r="H10109" s="1" t="s">
        <v>106</v>
      </c>
      <c r="I10109" s="1">
        <v>7832</v>
      </c>
      <c r="J10109" s="1">
        <f>MONTH(BART_Rides[[#This Row],[Date]])</f>
        <v>9</v>
      </c>
      <c r="K10109" s="1">
        <f>WEEKDAY(BART_Rides[[#This Row],[Date]],2)</f>
        <v>5</v>
      </c>
      <c r="L10109" s="1" t="str">
        <f>LEFT(BART_Rides[[#This Row],[Lines]],1)</f>
        <v>Y</v>
      </c>
      <c r="M10109" s="1" t="str">
        <f>IF(BART_Rides[[#This Row],[FirstLetter]]="Y","Yes","No")</f>
        <v>Yes</v>
      </c>
      <c r="N10109" s="1" t="str">
        <f>IF(OR(BART_Rides[[#This Row],[Station Code]]="EM", BART_Rides[[#This Row],[Station Code]]="MT", BART_Rides[[#This Row],[Station Code]]="PL", BART_Rides[[#This Row],[Station Code]]="CC"), "Yes", "No")</f>
        <v>Yes</v>
      </c>
    </row>
    <row r="10110" spans="6:14">
      <c r="F10110" s="3">
        <v>44450</v>
      </c>
      <c r="G10110" s="1" t="s">
        <v>53</v>
      </c>
      <c r="H10110" s="1" t="s">
        <v>106</v>
      </c>
      <c r="I10110" s="1">
        <v>5961</v>
      </c>
      <c r="J10110" s="1">
        <f>MONTH(BART_Rides[[#This Row],[Date]])</f>
        <v>9</v>
      </c>
      <c r="K10110" s="1">
        <f>WEEKDAY(BART_Rides[[#This Row],[Date]],2)</f>
        <v>6</v>
      </c>
      <c r="L10110" s="1" t="str">
        <f>LEFT(BART_Rides[[#This Row],[Lines]],1)</f>
        <v>Y</v>
      </c>
      <c r="M10110" s="1" t="str">
        <f>IF(BART_Rides[[#This Row],[FirstLetter]]="Y","Yes","No")</f>
        <v>Yes</v>
      </c>
      <c r="N10110" s="1" t="str">
        <f>IF(OR(BART_Rides[[#This Row],[Station Code]]="EM", BART_Rides[[#This Row],[Station Code]]="MT", BART_Rides[[#This Row],[Station Code]]="PL", BART_Rides[[#This Row],[Station Code]]="CC"), "Yes", "No")</f>
        <v>Yes</v>
      </c>
    </row>
    <row r="10111" spans="6:14">
      <c r="F10111" s="3">
        <v>44451</v>
      </c>
      <c r="G10111" s="1" t="s">
        <v>53</v>
      </c>
      <c r="H10111" s="1" t="s">
        <v>106</v>
      </c>
      <c r="I10111" s="1">
        <v>3723</v>
      </c>
      <c r="J10111" s="1">
        <f>MONTH(BART_Rides[[#This Row],[Date]])</f>
        <v>9</v>
      </c>
      <c r="K10111" s="1">
        <f>WEEKDAY(BART_Rides[[#This Row],[Date]],2)</f>
        <v>7</v>
      </c>
      <c r="L10111" s="1" t="str">
        <f>LEFT(BART_Rides[[#This Row],[Lines]],1)</f>
        <v>Y</v>
      </c>
      <c r="M10111" s="1" t="str">
        <f>IF(BART_Rides[[#This Row],[FirstLetter]]="Y","Yes","No")</f>
        <v>Yes</v>
      </c>
      <c r="N10111" s="1" t="str">
        <f>IF(OR(BART_Rides[[#This Row],[Station Code]]="EM", BART_Rides[[#This Row],[Station Code]]="MT", BART_Rides[[#This Row],[Station Code]]="PL", BART_Rides[[#This Row],[Station Code]]="CC"), "Yes", "No")</f>
        <v>Yes</v>
      </c>
    </row>
    <row r="10112" spans="6:14">
      <c r="F10112" s="3">
        <v>44452</v>
      </c>
      <c r="G10112" s="1" t="s">
        <v>53</v>
      </c>
      <c r="H10112" s="1" t="s">
        <v>106</v>
      </c>
      <c r="I10112" s="1">
        <v>5783</v>
      </c>
      <c r="J10112" s="1">
        <f>MONTH(BART_Rides[[#This Row],[Date]])</f>
        <v>9</v>
      </c>
      <c r="K10112" s="1">
        <f>WEEKDAY(BART_Rides[[#This Row],[Date]],2)</f>
        <v>1</v>
      </c>
      <c r="L10112" s="1" t="str">
        <f>LEFT(BART_Rides[[#This Row],[Lines]],1)</f>
        <v>Y</v>
      </c>
      <c r="M10112" s="1" t="str">
        <f>IF(BART_Rides[[#This Row],[FirstLetter]]="Y","Yes","No")</f>
        <v>Yes</v>
      </c>
      <c r="N10112" s="1" t="str">
        <f>IF(OR(BART_Rides[[#This Row],[Station Code]]="EM", BART_Rides[[#This Row],[Station Code]]="MT", BART_Rides[[#This Row],[Station Code]]="PL", BART_Rides[[#This Row],[Station Code]]="CC"), "Yes", "No")</f>
        <v>Yes</v>
      </c>
    </row>
    <row r="10113" spans="6:14">
      <c r="F10113" s="3">
        <v>44453</v>
      </c>
      <c r="G10113" s="1" t="s">
        <v>53</v>
      </c>
      <c r="H10113" s="1" t="s">
        <v>106</v>
      </c>
      <c r="I10113" s="1">
        <v>6944</v>
      </c>
      <c r="J10113" s="1">
        <f>MONTH(BART_Rides[[#This Row],[Date]])</f>
        <v>9</v>
      </c>
      <c r="K10113" s="1">
        <f>WEEKDAY(BART_Rides[[#This Row],[Date]],2)</f>
        <v>2</v>
      </c>
      <c r="L10113" s="1" t="str">
        <f>LEFT(BART_Rides[[#This Row],[Lines]],1)</f>
        <v>Y</v>
      </c>
      <c r="M10113" s="1" t="str">
        <f>IF(BART_Rides[[#This Row],[FirstLetter]]="Y","Yes","No")</f>
        <v>Yes</v>
      </c>
      <c r="N10113" s="1" t="str">
        <f>IF(OR(BART_Rides[[#This Row],[Station Code]]="EM", BART_Rides[[#This Row],[Station Code]]="MT", BART_Rides[[#This Row],[Station Code]]="PL", BART_Rides[[#This Row],[Station Code]]="CC"), "Yes", "No")</f>
        <v>Yes</v>
      </c>
    </row>
    <row r="10114" spans="6:14">
      <c r="F10114" s="3">
        <v>44454</v>
      </c>
      <c r="G10114" s="1" t="s">
        <v>53</v>
      </c>
      <c r="H10114" s="1" t="s">
        <v>106</v>
      </c>
      <c r="I10114" s="1">
        <v>7411</v>
      </c>
      <c r="J10114" s="1">
        <f>MONTH(BART_Rides[[#This Row],[Date]])</f>
        <v>9</v>
      </c>
      <c r="K10114" s="1">
        <f>WEEKDAY(BART_Rides[[#This Row],[Date]],2)</f>
        <v>3</v>
      </c>
      <c r="L10114" s="1" t="str">
        <f>LEFT(BART_Rides[[#This Row],[Lines]],1)</f>
        <v>Y</v>
      </c>
      <c r="M10114" s="1" t="str">
        <f>IF(BART_Rides[[#This Row],[FirstLetter]]="Y","Yes","No")</f>
        <v>Yes</v>
      </c>
      <c r="N10114" s="1" t="str">
        <f>IF(OR(BART_Rides[[#This Row],[Station Code]]="EM", BART_Rides[[#This Row],[Station Code]]="MT", BART_Rides[[#This Row],[Station Code]]="PL", BART_Rides[[#This Row],[Station Code]]="CC"), "Yes", "No")</f>
        <v>Yes</v>
      </c>
    </row>
    <row r="10115" spans="6:14">
      <c r="F10115" s="3">
        <v>44455</v>
      </c>
      <c r="G10115" s="1" t="s">
        <v>53</v>
      </c>
      <c r="H10115" s="1" t="s">
        <v>106</v>
      </c>
      <c r="I10115" s="1">
        <v>7561</v>
      </c>
      <c r="J10115" s="1">
        <f>MONTH(BART_Rides[[#This Row],[Date]])</f>
        <v>9</v>
      </c>
      <c r="K10115" s="1">
        <f>WEEKDAY(BART_Rides[[#This Row],[Date]],2)</f>
        <v>4</v>
      </c>
      <c r="L10115" s="1" t="str">
        <f>LEFT(BART_Rides[[#This Row],[Lines]],1)</f>
        <v>Y</v>
      </c>
      <c r="M10115" s="1" t="str">
        <f>IF(BART_Rides[[#This Row],[FirstLetter]]="Y","Yes","No")</f>
        <v>Yes</v>
      </c>
      <c r="N10115" s="1" t="str">
        <f>IF(OR(BART_Rides[[#This Row],[Station Code]]="EM", BART_Rides[[#This Row],[Station Code]]="MT", BART_Rides[[#This Row],[Station Code]]="PL", BART_Rides[[#This Row],[Station Code]]="CC"), "Yes", "No")</f>
        <v>Yes</v>
      </c>
    </row>
    <row r="10116" spans="6:14">
      <c r="F10116" s="3">
        <v>44456</v>
      </c>
      <c r="G10116" s="1" t="s">
        <v>53</v>
      </c>
      <c r="H10116" s="1" t="s">
        <v>106</v>
      </c>
      <c r="I10116" s="1">
        <v>8516</v>
      </c>
      <c r="J10116" s="1">
        <f>MONTH(BART_Rides[[#This Row],[Date]])</f>
        <v>9</v>
      </c>
      <c r="K10116" s="1">
        <f>WEEKDAY(BART_Rides[[#This Row],[Date]],2)</f>
        <v>5</v>
      </c>
      <c r="L10116" s="1" t="str">
        <f>LEFT(BART_Rides[[#This Row],[Lines]],1)</f>
        <v>Y</v>
      </c>
      <c r="M10116" s="1" t="str">
        <f>IF(BART_Rides[[#This Row],[FirstLetter]]="Y","Yes","No")</f>
        <v>Yes</v>
      </c>
      <c r="N10116" s="1" t="str">
        <f>IF(OR(BART_Rides[[#This Row],[Station Code]]="EM", BART_Rides[[#This Row],[Station Code]]="MT", BART_Rides[[#This Row],[Station Code]]="PL", BART_Rides[[#This Row],[Station Code]]="CC"), "Yes", "No")</f>
        <v>Yes</v>
      </c>
    </row>
    <row r="10117" spans="6:14">
      <c r="F10117" s="3">
        <v>44457</v>
      </c>
      <c r="G10117" s="1" t="s">
        <v>53</v>
      </c>
      <c r="H10117" s="1" t="s">
        <v>106</v>
      </c>
      <c r="I10117" s="1">
        <v>7199</v>
      </c>
      <c r="J10117" s="1">
        <f>MONTH(BART_Rides[[#This Row],[Date]])</f>
        <v>9</v>
      </c>
      <c r="K10117" s="1">
        <f>WEEKDAY(BART_Rides[[#This Row],[Date]],2)</f>
        <v>6</v>
      </c>
      <c r="L10117" s="1" t="str">
        <f>LEFT(BART_Rides[[#This Row],[Lines]],1)</f>
        <v>Y</v>
      </c>
      <c r="M10117" s="1" t="str">
        <f>IF(BART_Rides[[#This Row],[FirstLetter]]="Y","Yes","No")</f>
        <v>Yes</v>
      </c>
      <c r="N10117" s="1" t="str">
        <f>IF(OR(BART_Rides[[#This Row],[Station Code]]="EM", BART_Rides[[#This Row],[Station Code]]="MT", BART_Rides[[#This Row],[Station Code]]="PL", BART_Rides[[#This Row],[Station Code]]="CC"), "Yes", "No")</f>
        <v>Yes</v>
      </c>
    </row>
    <row r="10118" spans="6:14">
      <c r="F10118" s="3">
        <v>44458</v>
      </c>
      <c r="G10118" s="1" t="s">
        <v>53</v>
      </c>
      <c r="H10118" s="1" t="s">
        <v>106</v>
      </c>
      <c r="I10118" s="1">
        <v>4120</v>
      </c>
      <c r="J10118" s="1">
        <f>MONTH(BART_Rides[[#This Row],[Date]])</f>
        <v>9</v>
      </c>
      <c r="K10118" s="1">
        <f>WEEKDAY(BART_Rides[[#This Row],[Date]],2)</f>
        <v>7</v>
      </c>
      <c r="L10118" s="1" t="str">
        <f>LEFT(BART_Rides[[#This Row],[Lines]],1)</f>
        <v>Y</v>
      </c>
      <c r="M10118" s="1" t="str">
        <f>IF(BART_Rides[[#This Row],[FirstLetter]]="Y","Yes","No")</f>
        <v>Yes</v>
      </c>
      <c r="N10118" s="1" t="str">
        <f>IF(OR(BART_Rides[[#This Row],[Station Code]]="EM", BART_Rides[[#This Row],[Station Code]]="MT", BART_Rides[[#This Row],[Station Code]]="PL", BART_Rides[[#This Row],[Station Code]]="CC"), "Yes", "No")</f>
        <v>Yes</v>
      </c>
    </row>
    <row r="10119" spans="6:14">
      <c r="F10119" s="3">
        <v>44459</v>
      </c>
      <c r="G10119" s="1" t="s">
        <v>53</v>
      </c>
      <c r="H10119" s="1" t="s">
        <v>106</v>
      </c>
      <c r="I10119" s="1">
        <v>6594</v>
      </c>
      <c r="J10119" s="1">
        <f>MONTH(BART_Rides[[#This Row],[Date]])</f>
        <v>9</v>
      </c>
      <c r="K10119" s="1">
        <f>WEEKDAY(BART_Rides[[#This Row],[Date]],2)</f>
        <v>1</v>
      </c>
      <c r="L10119" s="1" t="str">
        <f>LEFT(BART_Rides[[#This Row],[Lines]],1)</f>
        <v>Y</v>
      </c>
      <c r="M10119" s="1" t="str">
        <f>IF(BART_Rides[[#This Row],[FirstLetter]]="Y","Yes","No")</f>
        <v>Yes</v>
      </c>
      <c r="N10119" s="1" t="str">
        <f>IF(OR(BART_Rides[[#This Row],[Station Code]]="EM", BART_Rides[[#This Row],[Station Code]]="MT", BART_Rides[[#This Row],[Station Code]]="PL", BART_Rides[[#This Row],[Station Code]]="CC"), "Yes", "No")</f>
        <v>Yes</v>
      </c>
    </row>
    <row r="10120" spans="6:14">
      <c r="F10120" s="3">
        <v>44460</v>
      </c>
      <c r="G10120" s="1" t="s">
        <v>53</v>
      </c>
      <c r="H10120" s="1" t="s">
        <v>106</v>
      </c>
      <c r="I10120" s="1">
        <v>6921</v>
      </c>
      <c r="J10120" s="1">
        <f>MONTH(BART_Rides[[#This Row],[Date]])</f>
        <v>9</v>
      </c>
      <c r="K10120" s="1">
        <f>WEEKDAY(BART_Rides[[#This Row],[Date]],2)</f>
        <v>2</v>
      </c>
      <c r="L10120" s="1" t="str">
        <f>LEFT(BART_Rides[[#This Row],[Lines]],1)</f>
        <v>Y</v>
      </c>
      <c r="M10120" s="1" t="str">
        <f>IF(BART_Rides[[#This Row],[FirstLetter]]="Y","Yes","No")</f>
        <v>Yes</v>
      </c>
      <c r="N10120" s="1" t="str">
        <f>IF(OR(BART_Rides[[#This Row],[Station Code]]="EM", BART_Rides[[#This Row],[Station Code]]="MT", BART_Rides[[#This Row],[Station Code]]="PL", BART_Rides[[#This Row],[Station Code]]="CC"), "Yes", "No")</f>
        <v>Yes</v>
      </c>
    </row>
    <row r="10121" spans="6:14">
      <c r="F10121" s="3">
        <v>44461</v>
      </c>
      <c r="G10121" s="1" t="s">
        <v>53</v>
      </c>
      <c r="H10121" s="1" t="s">
        <v>106</v>
      </c>
      <c r="I10121" s="1">
        <v>6796</v>
      </c>
      <c r="J10121" s="1">
        <f>MONTH(BART_Rides[[#This Row],[Date]])</f>
        <v>9</v>
      </c>
      <c r="K10121" s="1">
        <f>WEEKDAY(BART_Rides[[#This Row],[Date]],2)</f>
        <v>3</v>
      </c>
      <c r="L10121" s="1" t="str">
        <f>LEFT(BART_Rides[[#This Row],[Lines]],1)</f>
        <v>Y</v>
      </c>
      <c r="M10121" s="1" t="str">
        <f>IF(BART_Rides[[#This Row],[FirstLetter]]="Y","Yes","No")</f>
        <v>Yes</v>
      </c>
      <c r="N10121" s="1" t="str">
        <f>IF(OR(BART_Rides[[#This Row],[Station Code]]="EM", BART_Rides[[#This Row],[Station Code]]="MT", BART_Rides[[#This Row],[Station Code]]="PL", BART_Rides[[#This Row],[Station Code]]="CC"), "Yes", "No")</f>
        <v>Yes</v>
      </c>
    </row>
    <row r="10122" spans="6:14">
      <c r="F10122" s="3">
        <v>44462</v>
      </c>
      <c r="G10122" s="1" t="s">
        <v>53</v>
      </c>
      <c r="H10122" s="1" t="s">
        <v>106</v>
      </c>
      <c r="I10122" s="1">
        <v>7580</v>
      </c>
      <c r="J10122" s="1">
        <f>MONTH(BART_Rides[[#This Row],[Date]])</f>
        <v>9</v>
      </c>
      <c r="K10122" s="1">
        <f>WEEKDAY(BART_Rides[[#This Row],[Date]],2)</f>
        <v>4</v>
      </c>
      <c r="L10122" s="1" t="str">
        <f>LEFT(BART_Rides[[#This Row],[Lines]],1)</f>
        <v>Y</v>
      </c>
      <c r="M10122" s="1" t="str">
        <f>IF(BART_Rides[[#This Row],[FirstLetter]]="Y","Yes","No")</f>
        <v>Yes</v>
      </c>
      <c r="N10122" s="1" t="str">
        <f>IF(OR(BART_Rides[[#This Row],[Station Code]]="EM", BART_Rides[[#This Row],[Station Code]]="MT", BART_Rides[[#This Row],[Station Code]]="PL", BART_Rides[[#This Row],[Station Code]]="CC"), "Yes", "No")</f>
        <v>Yes</v>
      </c>
    </row>
    <row r="10123" spans="6:14">
      <c r="F10123" s="3">
        <v>44463</v>
      </c>
      <c r="G10123" s="1" t="s">
        <v>53</v>
      </c>
      <c r="H10123" s="1" t="s">
        <v>106</v>
      </c>
      <c r="I10123" s="1">
        <v>8624</v>
      </c>
      <c r="J10123" s="1">
        <f>MONTH(BART_Rides[[#This Row],[Date]])</f>
        <v>9</v>
      </c>
      <c r="K10123" s="1">
        <f>WEEKDAY(BART_Rides[[#This Row],[Date]],2)</f>
        <v>5</v>
      </c>
      <c r="L10123" s="1" t="str">
        <f>LEFT(BART_Rides[[#This Row],[Lines]],1)</f>
        <v>Y</v>
      </c>
      <c r="M10123" s="1" t="str">
        <f>IF(BART_Rides[[#This Row],[FirstLetter]]="Y","Yes","No")</f>
        <v>Yes</v>
      </c>
      <c r="N10123" s="1" t="str">
        <f>IF(OR(BART_Rides[[#This Row],[Station Code]]="EM", BART_Rides[[#This Row],[Station Code]]="MT", BART_Rides[[#This Row],[Station Code]]="PL", BART_Rides[[#This Row],[Station Code]]="CC"), "Yes", "No")</f>
        <v>Yes</v>
      </c>
    </row>
    <row r="10124" spans="6:14">
      <c r="F10124" s="3">
        <v>44464</v>
      </c>
      <c r="G10124" s="1" t="s">
        <v>53</v>
      </c>
      <c r="H10124" s="1" t="s">
        <v>106</v>
      </c>
      <c r="I10124" s="1">
        <v>6784</v>
      </c>
      <c r="J10124" s="1">
        <f>MONTH(BART_Rides[[#This Row],[Date]])</f>
        <v>9</v>
      </c>
      <c r="K10124" s="1">
        <f>WEEKDAY(BART_Rides[[#This Row],[Date]],2)</f>
        <v>6</v>
      </c>
      <c r="L10124" s="1" t="str">
        <f>LEFT(BART_Rides[[#This Row],[Lines]],1)</f>
        <v>Y</v>
      </c>
      <c r="M10124" s="1" t="str">
        <f>IF(BART_Rides[[#This Row],[FirstLetter]]="Y","Yes","No")</f>
        <v>Yes</v>
      </c>
      <c r="N10124" s="1" t="str">
        <f>IF(OR(BART_Rides[[#This Row],[Station Code]]="EM", BART_Rides[[#This Row],[Station Code]]="MT", BART_Rides[[#This Row],[Station Code]]="PL", BART_Rides[[#This Row],[Station Code]]="CC"), "Yes", "No")</f>
        <v>Yes</v>
      </c>
    </row>
    <row r="10125" spans="6:14">
      <c r="F10125" s="3">
        <v>44465</v>
      </c>
      <c r="G10125" s="1" t="s">
        <v>53</v>
      </c>
      <c r="H10125" s="1" t="s">
        <v>106</v>
      </c>
      <c r="I10125" s="1">
        <v>4025</v>
      </c>
      <c r="J10125" s="1">
        <f>MONTH(BART_Rides[[#This Row],[Date]])</f>
        <v>9</v>
      </c>
      <c r="K10125" s="1">
        <f>WEEKDAY(BART_Rides[[#This Row],[Date]],2)</f>
        <v>7</v>
      </c>
      <c r="L10125" s="1" t="str">
        <f>LEFT(BART_Rides[[#This Row],[Lines]],1)</f>
        <v>Y</v>
      </c>
      <c r="M10125" s="1" t="str">
        <f>IF(BART_Rides[[#This Row],[FirstLetter]]="Y","Yes","No")</f>
        <v>Yes</v>
      </c>
      <c r="N10125" s="1" t="str">
        <f>IF(OR(BART_Rides[[#This Row],[Station Code]]="EM", BART_Rides[[#This Row],[Station Code]]="MT", BART_Rides[[#This Row],[Station Code]]="PL", BART_Rides[[#This Row],[Station Code]]="CC"), "Yes", "No")</f>
        <v>Yes</v>
      </c>
    </row>
    <row r="10126" spans="6:14">
      <c r="F10126" s="3">
        <v>44466</v>
      </c>
      <c r="G10126" s="1" t="s">
        <v>53</v>
      </c>
      <c r="H10126" s="1" t="s">
        <v>106</v>
      </c>
      <c r="I10126" s="1">
        <v>6437</v>
      </c>
      <c r="J10126" s="1">
        <f>MONTH(BART_Rides[[#This Row],[Date]])</f>
        <v>9</v>
      </c>
      <c r="K10126" s="1">
        <f>WEEKDAY(BART_Rides[[#This Row],[Date]],2)</f>
        <v>1</v>
      </c>
      <c r="L10126" s="1" t="str">
        <f>LEFT(BART_Rides[[#This Row],[Lines]],1)</f>
        <v>Y</v>
      </c>
      <c r="M10126" s="1" t="str">
        <f>IF(BART_Rides[[#This Row],[FirstLetter]]="Y","Yes","No")</f>
        <v>Yes</v>
      </c>
      <c r="N10126" s="1" t="str">
        <f>IF(OR(BART_Rides[[#This Row],[Station Code]]="EM", BART_Rides[[#This Row],[Station Code]]="MT", BART_Rides[[#This Row],[Station Code]]="PL", BART_Rides[[#This Row],[Station Code]]="CC"), "Yes", "No")</f>
        <v>Yes</v>
      </c>
    </row>
    <row r="10127" spans="6:14">
      <c r="F10127" s="3">
        <v>44467</v>
      </c>
      <c r="G10127" s="1" t="s">
        <v>53</v>
      </c>
      <c r="H10127" s="1" t="s">
        <v>106</v>
      </c>
      <c r="I10127" s="1">
        <v>7110</v>
      </c>
      <c r="J10127" s="1">
        <f>MONTH(BART_Rides[[#This Row],[Date]])</f>
        <v>9</v>
      </c>
      <c r="K10127" s="1">
        <f>WEEKDAY(BART_Rides[[#This Row],[Date]],2)</f>
        <v>2</v>
      </c>
      <c r="L10127" s="1" t="str">
        <f>LEFT(BART_Rides[[#This Row],[Lines]],1)</f>
        <v>Y</v>
      </c>
      <c r="M10127" s="1" t="str">
        <f>IF(BART_Rides[[#This Row],[FirstLetter]]="Y","Yes","No")</f>
        <v>Yes</v>
      </c>
      <c r="N10127" s="1" t="str">
        <f>IF(OR(BART_Rides[[#This Row],[Station Code]]="EM", BART_Rides[[#This Row],[Station Code]]="MT", BART_Rides[[#This Row],[Station Code]]="PL", BART_Rides[[#This Row],[Station Code]]="CC"), "Yes", "No")</f>
        <v>Yes</v>
      </c>
    </row>
    <row r="10128" spans="6:14">
      <c r="F10128" s="3">
        <v>44468</v>
      </c>
      <c r="G10128" s="1" t="s">
        <v>53</v>
      </c>
      <c r="H10128" s="1" t="s">
        <v>106</v>
      </c>
      <c r="I10128" s="1">
        <v>7233</v>
      </c>
      <c r="J10128" s="1">
        <f>MONTH(BART_Rides[[#This Row],[Date]])</f>
        <v>9</v>
      </c>
      <c r="K10128" s="1">
        <f>WEEKDAY(BART_Rides[[#This Row],[Date]],2)</f>
        <v>3</v>
      </c>
      <c r="L10128" s="1" t="str">
        <f>LEFT(BART_Rides[[#This Row],[Lines]],1)</f>
        <v>Y</v>
      </c>
      <c r="M10128" s="1" t="str">
        <f>IF(BART_Rides[[#This Row],[FirstLetter]]="Y","Yes","No")</f>
        <v>Yes</v>
      </c>
      <c r="N10128" s="1" t="str">
        <f>IF(OR(BART_Rides[[#This Row],[Station Code]]="EM", BART_Rides[[#This Row],[Station Code]]="MT", BART_Rides[[#This Row],[Station Code]]="PL", BART_Rides[[#This Row],[Station Code]]="CC"), "Yes", "No")</f>
        <v>Yes</v>
      </c>
    </row>
    <row r="10129" spans="6:14">
      <c r="F10129" s="3">
        <v>44469</v>
      </c>
      <c r="G10129" s="1" t="s">
        <v>53</v>
      </c>
      <c r="H10129" s="1" t="s">
        <v>106</v>
      </c>
      <c r="I10129" s="1">
        <v>7983</v>
      </c>
      <c r="J10129" s="1">
        <f>MONTH(BART_Rides[[#This Row],[Date]])</f>
        <v>9</v>
      </c>
      <c r="K10129" s="1">
        <f>WEEKDAY(BART_Rides[[#This Row],[Date]],2)</f>
        <v>4</v>
      </c>
      <c r="L10129" s="1" t="str">
        <f>LEFT(BART_Rides[[#This Row],[Lines]],1)</f>
        <v>Y</v>
      </c>
      <c r="M10129" s="1" t="str">
        <f>IF(BART_Rides[[#This Row],[FirstLetter]]="Y","Yes","No")</f>
        <v>Yes</v>
      </c>
      <c r="N10129" s="1" t="str">
        <f>IF(OR(BART_Rides[[#This Row],[Station Code]]="EM", BART_Rides[[#This Row],[Station Code]]="MT", BART_Rides[[#This Row],[Station Code]]="PL", BART_Rides[[#This Row],[Station Code]]="CC"), "Yes", "No")</f>
        <v>Yes</v>
      </c>
    </row>
    <row r="10130" spans="6:14">
      <c r="F10130" s="3">
        <v>44470</v>
      </c>
      <c r="G10130" s="1" t="s">
        <v>53</v>
      </c>
      <c r="H10130" s="1" t="s">
        <v>106</v>
      </c>
      <c r="I10130" s="1">
        <v>8762</v>
      </c>
      <c r="J10130" s="1">
        <f>MONTH(BART_Rides[[#This Row],[Date]])</f>
        <v>10</v>
      </c>
      <c r="K10130" s="1">
        <f>WEEKDAY(BART_Rides[[#This Row],[Date]],2)</f>
        <v>5</v>
      </c>
      <c r="L10130" s="1" t="str">
        <f>LEFT(BART_Rides[[#This Row],[Lines]],1)</f>
        <v>Y</v>
      </c>
      <c r="M10130" s="1" t="str">
        <f>IF(BART_Rides[[#This Row],[FirstLetter]]="Y","Yes","No")</f>
        <v>Yes</v>
      </c>
      <c r="N10130" s="1" t="str">
        <f>IF(OR(BART_Rides[[#This Row],[Station Code]]="EM", BART_Rides[[#This Row],[Station Code]]="MT", BART_Rides[[#This Row],[Station Code]]="PL", BART_Rides[[#This Row],[Station Code]]="CC"), "Yes", "No")</f>
        <v>Yes</v>
      </c>
    </row>
    <row r="10131" spans="6:14">
      <c r="F10131" s="3">
        <v>44471</v>
      </c>
      <c r="G10131" s="1" t="s">
        <v>53</v>
      </c>
      <c r="H10131" s="1" t="s">
        <v>106</v>
      </c>
      <c r="I10131" s="1">
        <v>6602</v>
      </c>
      <c r="J10131" s="1">
        <f>MONTH(BART_Rides[[#This Row],[Date]])</f>
        <v>10</v>
      </c>
      <c r="K10131" s="1">
        <f>WEEKDAY(BART_Rides[[#This Row],[Date]],2)</f>
        <v>6</v>
      </c>
      <c r="L10131" s="1" t="str">
        <f>LEFT(BART_Rides[[#This Row],[Lines]],1)</f>
        <v>Y</v>
      </c>
      <c r="M10131" s="1" t="str">
        <f>IF(BART_Rides[[#This Row],[FirstLetter]]="Y","Yes","No")</f>
        <v>Yes</v>
      </c>
      <c r="N10131" s="1" t="str">
        <f>IF(OR(BART_Rides[[#This Row],[Station Code]]="EM", BART_Rides[[#This Row],[Station Code]]="MT", BART_Rides[[#This Row],[Station Code]]="PL", BART_Rides[[#This Row],[Station Code]]="CC"), "Yes", "No")</f>
        <v>Yes</v>
      </c>
    </row>
    <row r="10132" spans="6:14">
      <c r="F10132" s="3">
        <v>44472</v>
      </c>
      <c r="G10132" s="1" t="s">
        <v>53</v>
      </c>
      <c r="H10132" s="1" t="s">
        <v>106</v>
      </c>
      <c r="I10132" s="1">
        <v>3876</v>
      </c>
      <c r="J10132" s="1">
        <f>MONTH(BART_Rides[[#This Row],[Date]])</f>
        <v>10</v>
      </c>
      <c r="K10132" s="1">
        <f>WEEKDAY(BART_Rides[[#This Row],[Date]],2)</f>
        <v>7</v>
      </c>
      <c r="L10132" s="1" t="str">
        <f>LEFT(BART_Rides[[#This Row],[Lines]],1)</f>
        <v>Y</v>
      </c>
      <c r="M10132" s="1" t="str">
        <f>IF(BART_Rides[[#This Row],[FirstLetter]]="Y","Yes","No")</f>
        <v>Yes</v>
      </c>
      <c r="N10132" s="1" t="str">
        <f>IF(OR(BART_Rides[[#This Row],[Station Code]]="EM", BART_Rides[[#This Row],[Station Code]]="MT", BART_Rides[[#This Row],[Station Code]]="PL", BART_Rides[[#This Row],[Station Code]]="CC"), "Yes", "No")</f>
        <v>Yes</v>
      </c>
    </row>
    <row r="10133" spans="6:14">
      <c r="F10133" s="3">
        <v>44473</v>
      </c>
      <c r="G10133" s="1" t="s">
        <v>53</v>
      </c>
      <c r="H10133" s="1" t="s">
        <v>106</v>
      </c>
      <c r="I10133" s="1">
        <v>6436</v>
      </c>
      <c r="J10133" s="1">
        <f>MONTH(BART_Rides[[#This Row],[Date]])</f>
        <v>10</v>
      </c>
      <c r="K10133" s="1">
        <f>WEEKDAY(BART_Rides[[#This Row],[Date]],2)</f>
        <v>1</v>
      </c>
      <c r="L10133" s="1" t="str">
        <f>LEFT(BART_Rides[[#This Row],[Lines]],1)</f>
        <v>Y</v>
      </c>
      <c r="M10133" s="1" t="str">
        <f>IF(BART_Rides[[#This Row],[FirstLetter]]="Y","Yes","No")</f>
        <v>Yes</v>
      </c>
      <c r="N10133" s="1" t="str">
        <f>IF(OR(BART_Rides[[#This Row],[Station Code]]="EM", BART_Rides[[#This Row],[Station Code]]="MT", BART_Rides[[#This Row],[Station Code]]="PL", BART_Rides[[#This Row],[Station Code]]="CC"), "Yes", "No")</f>
        <v>Yes</v>
      </c>
    </row>
    <row r="10134" spans="6:14">
      <c r="F10134" s="3">
        <v>44474</v>
      </c>
      <c r="G10134" s="1" t="s">
        <v>53</v>
      </c>
      <c r="H10134" s="1" t="s">
        <v>106</v>
      </c>
      <c r="I10134" s="1">
        <v>6928</v>
      </c>
      <c r="J10134" s="1">
        <f>MONTH(BART_Rides[[#This Row],[Date]])</f>
        <v>10</v>
      </c>
      <c r="K10134" s="1">
        <f>WEEKDAY(BART_Rides[[#This Row],[Date]],2)</f>
        <v>2</v>
      </c>
      <c r="L10134" s="1" t="str">
        <f>LEFT(BART_Rides[[#This Row],[Lines]],1)</f>
        <v>Y</v>
      </c>
      <c r="M10134" s="1" t="str">
        <f>IF(BART_Rides[[#This Row],[FirstLetter]]="Y","Yes","No")</f>
        <v>Yes</v>
      </c>
      <c r="N10134" s="1" t="str">
        <f>IF(OR(BART_Rides[[#This Row],[Station Code]]="EM", BART_Rides[[#This Row],[Station Code]]="MT", BART_Rides[[#This Row],[Station Code]]="PL", BART_Rides[[#This Row],[Station Code]]="CC"), "Yes", "No")</f>
        <v>Yes</v>
      </c>
    </row>
    <row r="10135" spans="6:14">
      <c r="F10135" s="3">
        <v>44475</v>
      </c>
      <c r="G10135" s="1" t="s">
        <v>53</v>
      </c>
      <c r="H10135" s="1" t="s">
        <v>106</v>
      </c>
      <c r="I10135" s="1">
        <v>7072</v>
      </c>
      <c r="J10135" s="1">
        <f>MONTH(BART_Rides[[#This Row],[Date]])</f>
        <v>10</v>
      </c>
      <c r="K10135" s="1">
        <f>WEEKDAY(BART_Rides[[#This Row],[Date]],2)</f>
        <v>3</v>
      </c>
      <c r="L10135" s="1" t="str">
        <f>LEFT(BART_Rides[[#This Row],[Lines]],1)</f>
        <v>Y</v>
      </c>
      <c r="M10135" s="1" t="str">
        <f>IF(BART_Rides[[#This Row],[FirstLetter]]="Y","Yes","No")</f>
        <v>Yes</v>
      </c>
      <c r="N10135" s="1" t="str">
        <f>IF(OR(BART_Rides[[#This Row],[Station Code]]="EM", BART_Rides[[#This Row],[Station Code]]="MT", BART_Rides[[#This Row],[Station Code]]="PL", BART_Rides[[#This Row],[Station Code]]="CC"), "Yes", "No")</f>
        <v>Yes</v>
      </c>
    </row>
    <row r="10136" spans="6:14">
      <c r="F10136" s="3">
        <v>44476</v>
      </c>
      <c r="G10136" s="1" t="s">
        <v>53</v>
      </c>
      <c r="H10136" s="1" t="s">
        <v>106</v>
      </c>
      <c r="I10136" s="1">
        <v>7889</v>
      </c>
      <c r="J10136" s="1">
        <f>MONTH(BART_Rides[[#This Row],[Date]])</f>
        <v>10</v>
      </c>
      <c r="K10136" s="1">
        <f>WEEKDAY(BART_Rides[[#This Row],[Date]],2)</f>
        <v>4</v>
      </c>
      <c r="L10136" s="1" t="str">
        <f>LEFT(BART_Rides[[#This Row],[Lines]],1)</f>
        <v>Y</v>
      </c>
      <c r="M10136" s="1" t="str">
        <f>IF(BART_Rides[[#This Row],[FirstLetter]]="Y","Yes","No")</f>
        <v>Yes</v>
      </c>
      <c r="N10136" s="1" t="str">
        <f>IF(OR(BART_Rides[[#This Row],[Station Code]]="EM", BART_Rides[[#This Row],[Station Code]]="MT", BART_Rides[[#This Row],[Station Code]]="PL", BART_Rides[[#This Row],[Station Code]]="CC"), "Yes", "No")</f>
        <v>Yes</v>
      </c>
    </row>
    <row r="10137" spans="6:14">
      <c r="F10137" s="3">
        <v>44477</v>
      </c>
      <c r="G10137" s="1" t="s">
        <v>53</v>
      </c>
      <c r="H10137" s="1" t="s">
        <v>106</v>
      </c>
      <c r="I10137" s="1">
        <v>9740</v>
      </c>
      <c r="J10137" s="1">
        <f>MONTH(BART_Rides[[#This Row],[Date]])</f>
        <v>10</v>
      </c>
      <c r="K10137" s="1">
        <f>WEEKDAY(BART_Rides[[#This Row],[Date]],2)</f>
        <v>5</v>
      </c>
      <c r="L10137" s="1" t="str">
        <f>LEFT(BART_Rides[[#This Row],[Lines]],1)</f>
        <v>Y</v>
      </c>
      <c r="M10137" s="1" t="str">
        <f>IF(BART_Rides[[#This Row],[FirstLetter]]="Y","Yes","No")</f>
        <v>Yes</v>
      </c>
      <c r="N10137" s="1" t="str">
        <f>IF(OR(BART_Rides[[#This Row],[Station Code]]="EM", BART_Rides[[#This Row],[Station Code]]="MT", BART_Rides[[#This Row],[Station Code]]="PL", BART_Rides[[#This Row],[Station Code]]="CC"), "Yes", "No")</f>
        <v>Yes</v>
      </c>
    </row>
    <row r="10138" spans="6:14">
      <c r="F10138" s="3">
        <v>44478</v>
      </c>
      <c r="G10138" s="1" t="s">
        <v>53</v>
      </c>
      <c r="H10138" s="1" t="s">
        <v>106</v>
      </c>
      <c r="I10138" s="1">
        <v>7641</v>
      </c>
      <c r="J10138" s="1">
        <f>MONTH(BART_Rides[[#This Row],[Date]])</f>
        <v>10</v>
      </c>
      <c r="K10138" s="1">
        <f>WEEKDAY(BART_Rides[[#This Row],[Date]],2)</f>
        <v>6</v>
      </c>
      <c r="L10138" s="1" t="str">
        <f>LEFT(BART_Rides[[#This Row],[Lines]],1)</f>
        <v>Y</v>
      </c>
      <c r="M10138" s="1" t="str">
        <f>IF(BART_Rides[[#This Row],[FirstLetter]]="Y","Yes","No")</f>
        <v>Yes</v>
      </c>
      <c r="N10138" s="1" t="str">
        <f>IF(OR(BART_Rides[[#This Row],[Station Code]]="EM", BART_Rides[[#This Row],[Station Code]]="MT", BART_Rides[[#This Row],[Station Code]]="PL", BART_Rides[[#This Row],[Station Code]]="CC"), "Yes", "No")</f>
        <v>Yes</v>
      </c>
    </row>
    <row r="10139" spans="6:14">
      <c r="F10139" s="3">
        <v>44479</v>
      </c>
      <c r="G10139" s="1" t="s">
        <v>53</v>
      </c>
      <c r="H10139" s="1" t="s">
        <v>106</v>
      </c>
      <c r="I10139" s="1">
        <v>4294</v>
      </c>
      <c r="J10139" s="1">
        <f>MONTH(BART_Rides[[#This Row],[Date]])</f>
        <v>10</v>
      </c>
      <c r="K10139" s="1">
        <f>WEEKDAY(BART_Rides[[#This Row],[Date]],2)</f>
        <v>7</v>
      </c>
      <c r="L10139" s="1" t="str">
        <f>LEFT(BART_Rides[[#This Row],[Lines]],1)</f>
        <v>Y</v>
      </c>
      <c r="M10139" s="1" t="str">
        <f>IF(BART_Rides[[#This Row],[FirstLetter]]="Y","Yes","No")</f>
        <v>Yes</v>
      </c>
      <c r="N10139" s="1" t="str">
        <f>IF(OR(BART_Rides[[#This Row],[Station Code]]="EM", BART_Rides[[#This Row],[Station Code]]="MT", BART_Rides[[#This Row],[Station Code]]="PL", BART_Rides[[#This Row],[Station Code]]="CC"), "Yes", "No")</f>
        <v>Yes</v>
      </c>
    </row>
    <row r="10140" spans="6:14">
      <c r="F10140" s="3">
        <v>44480</v>
      </c>
      <c r="G10140" s="1" t="s">
        <v>53</v>
      </c>
      <c r="H10140" s="1" t="s">
        <v>106</v>
      </c>
      <c r="I10140" s="1">
        <v>6272</v>
      </c>
      <c r="J10140" s="1">
        <f>MONTH(BART_Rides[[#This Row],[Date]])</f>
        <v>10</v>
      </c>
      <c r="K10140" s="1">
        <f>WEEKDAY(BART_Rides[[#This Row],[Date]],2)</f>
        <v>1</v>
      </c>
      <c r="L10140" s="1" t="str">
        <f>LEFT(BART_Rides[[#This Row],[Lines]],1)</f>
        <v>Y</v>
      </c>
      <c r="M10140" s="1" t="str">
        <f>IF(BART_Rides[[#This Row],[FirstLetter]]="Y","Yes","No")</f>
        <v>Yes</v>
      </c>
      <c r="N10140" s="1" t="str">
        <f>IF(OR(BART_Rides[[#This Row],[Station Code]]="EM", BART_Rides[[#This Row],[Station Code]]="MT", BART_Rides[[#This Row],[Station Code]]="PL", BART_Rides[[#This Row],[Station Code]]="CC"), "Yes", "No")</f>
        <v>Yes</v>
      </c>
    </row>
    <row r="10141" spans="6:14">
      <c r="F10141" s="3">
        <v>44481</v>
      </c>
      <c r="G10141" s="1" t="s">
        <v>53</v>
      </c>
      <c r="H10141" s="1" t="s">
        <v>106</v>
      </c>
      <c r="I10141" s="1">
        <v>7077</v>
      </c>
      <c r="J10141" s="1">
        <f>MONTH(BART_Rides[[#This Row],[Date]])</f>
        <v>10</v>
      </c>
      <c r="K10141" s="1">
        <f>WEEKDAY(BART_Rides[[#This Row],[Date]],2)</f>
        <v>2</v>
      </c>
      <c r="L10141" s="1" t="str">
        <f>LEFT(BART_Rides[[#This Row],[Lines]],1)</f>
        <v>Y</v>
      </c>
      <c r="M10141" s="1" t="str">
        <f>IF(BART_Rides[[#This Row],[FirstLetter]]="Y","Yes","No")</f>
        <v>Yes</v>
      </c>
      <c r="N10141" s="1" t="str">
        <f>IF(OR(BART_Rides[[#This Row],[Station Code]]="EM", BART_Rides[[#This Row],[Station Code]]="MT", BART_Rides[[#This Row],[Station Code]]="PL", BART_Rides[[#This Row],[Station Code]]="CC"), "Yes", "No")</f>
        <v>Yes</v>
      </c>
    </row>
    <row r="10142" spans="6:14">
      <c r="F10142" s="3">
        <v>44482</v>
      </c>
      <c r="G10142" s="1" t="s">
        <v>53</v>
      </c>
      <c r="H10142" s="1" t="s">
        <v>106</v>
      </c>
      <c r="I10142" s="1">
        <v>7477</v>
      </c>
      <c r="J10142" s="1">
        <f>MONTH(BART_Rides[[#This Row],[Date]])</f>
        <v>10</v>
      </c>
      <c r="K10142" s="1">
        <f>WEEKDAY(BART_Rides[[#This Row],[Date]],2)</f>
        <v>3</v>
      </c>
      <c r="L10142" s="1" t="str">
        <f>LEFT(BART_Rides[[#This Row],[Lines]],1)</f>
        <v>Y</v>
      </c>
      <c r="M10142" s="1" t="str">
        <f>IF(BART_Rides[[#This Row],[FirstLetter]]="Y","Yes","No")</f>
        <v>Yes</v>
      </c>
      <c r="N10142" s="1" t="str">
        <f>IF(OR(BART_Rides[[#This Row],[Station Code]]="EM", BART_Rides[[#This Row],[Station Code]]="MT", BART_Rides[[#This Row],[Station Code]]="PL", BART_Rides[[#This Row],[Station Code]]="CC"), "Yes", "No")</f>
        <v>Yes</v>
      </c>
    </row>
    <row r="10143" spans="6:14">
      <c r="F10143" s="3">
        <v>44483</v>
      </c>
      <c r="G10143" s="1" t="s">
        <v>53</v>
      </c>
      <c r="H10143" s="1" t="s">
        <v>106</v>
      </c>
      <c r="I10143" s="1">
        <v>8015</v>
      </c>
      <c r="J10143" s="1">
        <f>MONTH(BART_Rides[[#This Row],[Date]])</f>
        <v>10</v>
      </c>
      <c r="K10143" s="1">
        <f>WEEKDAY(BART_Rides[[#This Row],[Date]],2)</f>
        <v>4</v>
      </c>
      <c r="L10143" s="1" t="str">
        <f>LEFT(BART_Rides[[#This Row],[Lines]],1)</f>
        <v>Y</v>
      </c>
      <c r="M10143" s="1" t="str">
        <f>IF(BART_Rides[[#This Row],[FirstLetter]]="Y","Yes","No")</f>
        <v>Yes</v>
      </c>
      <c r="N10143" s="1" t="str">
        <f>IF(OR(BART_Rides[[#This Row],[Station Code]]="EM", BART_Rides[[#This Row],[Station Code]]="MT", BART_Rides[[#This Row],[Station Code]]="PL", BART_Rides[[#This Row],[Station Code]]="CC"), "Yes", "No")</f>
        <v>Yes</v>
      </c>
    </row>
    <row r="10144" spans="6:14">
      <c r="F10144" s="3">
        <v>44484</v>
      </c>
      <c r="G10144" s="1" t="s">
        <v>53</v>
      </c>
      <c r="H10144" s="1" t="s">
        <v>106</v>
      </c>
      <c r="I10144" s="1">
        <v>8602</v>
      </c>
      <c r="J10144" s="1">
        <f>MONTH(BART_Rides[[#This Row],[Date]])</f>
        <v>10</v>
      </c>
      <c r="K10144" s="1">
        <f>WEEKDAY(BART_Rides[[#This Row],[Date]],2)</f>
        <v>5</v>
      </c>
      <c r="L10144" s="1" t="str">
        <f>LEFT(BART_Rides[[#This Row],[Lines]],1)</f>
        <v>Y</v>
      </c>
      <c r="M10144" s="1" t="str">
        <f>IF(BART_Rides[[#This Row],[FirstLetter]]="Y","Yes","No")</f>
        <v>Yes</v>
      </c>
      <c r="N10144" s="1" t="str">
        <f>IF(OR(BART_Rides[[#This Row],[Station Code]]="EM", BART_Rides[[#This Row],[Station Code]]="MT", BART_Rides[[#This Row],[Station Code]]="PL", BART_Rides[[#This Row],[Station Code]]="CC"), "Yes", "No")</f>
        <v>Yes</v>
      </c>
    </row>
    <row r="10145" spans="6:14">
      <c r="F10145" s="3">
        <v>44485</v>
      </c>
      <c r="G10145" s="1" t="s">
        <v>53</v>
      </c>
      <c r="H10145" s="1" t="s">
        <v>106</v>
      </c>
      <c r="I10145" s="1">
        <v>7488</v>
      </c>
      <c r="J10145" s="1">
        <f>MONTH(BART_Rides[[#This Row],[Date]])</f>
        <v>10</v>
      </c>
      <c r="K10145" s="1">
        <f>WEEKDAY(BART_Rides[[#This Row],[Date]],2)</f>
        <v>6</v>
      </c>
      <c r="L10145" s="1" t="str">
        <f>LEFT(BART_Rides[[#This Row],[Lines]],1)</f>
        <v>Y</v>
      </c>
      <c r="M10145" s="1" t="str">
        <f>IF(BART_Rides[[#This Row],[FirstLetter]]="Y","Yes","No")</f>
        <v>Yes</v>
      </c>
      <c r="N10145" s="1" t="str">
        <f>IF(OR(BART_Rides[[#This Row],[Station Code]]="EM", BART_Rides[[#This Row],[Station Code]]="MT", BART_Rides[[#This Row],[Station Code]]="PL", BART_Rides[[#This Row],[Station Code]]="CC"), "Yes", "No")</f>
        <v>Yes</v>
      </c>
    </row>
    <row r="10146" spans="6:14">
      <c r="F10146" s="3">
        <v>44486</v>
      </c>
      <c r="G10146" s="1" t="s">
        <v>53</v>
      </c>
      <c r="H10146" s="1" t="s">
        <v>106</v>
      </c>
      <c r="I10146" s="1">
        <v>3855</v>
      </c>
      <c r="J10146" s="1">
        <f>MONTH(BART_Rides[[#This Row],[Date]])</f>
        <v>10</v>
      </c>
      <c r="K10146" s="1">
        <f>WEEKDAY(BART_Rides[[#This Row],[Date]],2)</f>
        <v>7</v>
      </c>
      <c r="L10146" s="1" t="str">
        <f>LEFT(BART_Rides[[#This Row],[Lines]],1)</f>
        <v>Y</v>
      </c>
      <c r="M10146" s="1" t="str">
        <f>IF(BART_Rides[[#This Row],[FirstLetter]]="Y","Yes","No")</f>
        <v>Yes</v>
      </c>
      <c r="N10146" s="1" t="str">
        <f>IF(OR(BART_Rides[[#This Row],[Station Code]]="EM", BART_Rides[[#This Row],[Station Code]]="MT", BART_Rides[[#This Row],[Station Code]]="PL", BART_Rides[[#This Row],[Station Code]]="CC"), "Yes", "No")</f>
        <v>Yes</v>
      </c>
    </row>
    <row r="10147" spans="6:14">
      <c r="F10147" s="3">
        <v>44487</v>
      </c>
      <c r="G10147" s="1" t="s">
        <v>53</v>
      </c>
      <c r="H10147" s="1" t="s">
        <v>106</v>
      </c>
      <c r="I10147" s="1">
        <v>6613</v>
      </c>
      <c r="J10147" s="1">
        <f>MONTH(BART_Rides[[#This Row],[Date]])</f>
        <v>10</v>
      </c>
      <c r="K10147" s="1">
        <f>WEEKDAY(BART_Rides[[#This Row],[Date]],2)</f>
        <v>1</v>
      </c>
      <c r="L10147" s="1" t="str">
        <f>LEFT(BART_Rides[[#This Row],[Lines]],1)</f>
        <v>Y</v>
      </c>
      <c r="M10147" s="1" t="str">
        <f>IF(BART_Rides[[#This Row],[FirstLetter]]="Y","Yes","No")</f>
        <v>Yes</v>
      </c>
      <c r="N10147" s="1" t="str">
        <f>IF(OR(BART_Rides[[#This Row],[Station Code]]="EM", BART_Rides[[#This Row],[Station Code]]="MT", BART_Rides[[#This Row],[Station Code]]="PL", BART_Rides[[#This Row],[Station Code]]="CC"), "Yes", "No")</f>
        <v>Yes</v>
      </c>
    </row>
    <row r="10148" spans="6:14">
      <c r="F10148" s="3">
        <v>44488</v>
      </c>
      <c r="G10148" s="1" t="s">
        <v>53</v>
      </c>
      <c r="H10148" s="1" t="s">
        <v>106</v>
      </c>
      <c r="I10148" s="1">
        <v>7291</v>
      </c>
      <c r="J10148" s="1">
        <f>MONTH(BART_Rides[[#This Row],[Date]])</f>
        <v>10</v>
      </c>
      <c r="K10148" s="1">
        <f>WEEKDAY(BART_Rides[[#This Row],[Date]],2)</f>
        <v>2</v>
      </c>
      <c r="L10148" s="1" t="str">
        <f>LEFT(BART_Rides[[#This Row],[Lines]],1)</f>
        <v>Y</v>
      </c>
      <c r="M10148" s="1" t="str">
        <f>IF(BART_Rides[[#This Row],[FirstLetter]]="Y","Yes","No")</f>
        <v>Yes</v>
      </c>
      <c r="N10148" s="1" t="str">
        <f>IF(OR(BART_Rides[[#This Row],[Station Code]]="EM", BART_Rides[[#This Row],[Station Code]]="MT", BART_Rides[[#This Row],[Station Code]]="PL", BART_Rides[[#This Row],[Station Code]]="CC"), "Yes", "No")</f>
        <v>Yes</v>
      </c>
    </row>
    <row r="10149" spans="6:14">
      <c r="F10149" s="3">
        <v>44489</v>
      </c>
      <c r="G10149" s="1" t="s">
        <v>53</v>
      </c>
      <c r="H10149" s="1" t="s">
        <v>106</v>
      </c>
      <c r="I10149" s="1">
        <v>7422</v>
      </c>
      <c r="J10149" s="1">
        <f>MONTH(BART_Rides[[#This Row],[Date]])</f>
        <v>10</v>
      </c>
      <c r="K10149" s="1">
        <f>WEEKDAY(BART_Rides[[#This Row],[Date]],2)</f>
        <v>3</v>
      </c>
      <c r="L10149" s="1" t="str">
        <f>LEFT(BART_Rides[[#This Row],[Lines]],1)</f>
        <v>Y</v>
      </c>
      <c r="M10149" s="1" t="str">
        <f>IF(BART_Rides[[#This Row],[FirstLetter]]="Y","Yes","No")</f>
        <v>Yes</v>
      </c>
      <c r="N10149" s="1" t="str">
        <f>IF(OR(BART_Rides[[#This Row],[Station Code]]="EM", BART_Rides[[#This Row],[Station Code]]="MT", BART_Rides[[#This Row],[Station Code]]="PL", BART_Rides[[#This Row],[Station Code]]="CC"), "Yes", "No")</f>
        <v>Yes</v>
      </c>
    </row>
    <row r="10150" spans="6:14">
      <c r="F10150" s="3">
        <v>44490</v>
      </c>
      <c r="G10150" s="1" t="s">
        <v>53</v>
      </c>
      <c r="H10150" s="1" t="s">
        <v>106</v>
      </c>
      <c r="I10150" s="1">
        <v>7717</v>
      </c>
      <c r="J10150" s="1">
        <f>MONTH(BART_Rides[[#This Row],[Date]])</f>
        <v>10</v>
      </c>
      <c r="K10150" s="1">
        <f>WEEKDAY(BART_Rides[[#This Row],[Date]],2)</f>
        <v>4</v>
      </c>
      <c r="L10150" s="1" t="str">
        <f>LEFT(BART_Rides[[#This Row],[Lines]],1)</f>
        <v>Y</v>
      </c>
      <c r="M10150" s="1" t="str">
        <f>IF(BART_Rides[[#This Row],[FirstLetter]]="Y","Yes","No")</f>
        <v>Yes</v>
      </c>
      <c r="N10150" s="1" t="str">
        <f>IF(OR(BART_Rides[[#This Row],[Station Code]]="EM", BART_Rides[[#This Row],[Station Code]]="MT", BART_Rides[[#This Row],[Station Code]]="PL", BART_Rides[[#This Row],[Station Code]]="CC"), "Yes", "No")</f>
        <v>Yes</v>
      </c>
    </row>
    <row r="10151" spans="6:14">
      <c r="F10151" s="3">
        <v>44491</v>
      </c>
      <c r="G10151" s="1" t="s">
        <v>53</v>
      </c>
      <c r="H10151" s="1" t="s">
        <v>106</v>
      </c>
      <c r="I10151" s="1">
        <v>8636</v>
      </c>
      <c r="J10151" s="1">
        <f>MONTH(BART_Rides[[#This Row],[Date]])</f>
        <v>10</v>
      </c>
      <c r="K10151" s="1">
        <f>WEEKDAY(BART_Rides[[#This Row],[Date]],2)</f>
        <v>5</v>
      </c>
      <c r="L10151" s="1" t="str">
        <f>LEFT(BART_Rides[[#This Row],[Lines]],1)</f>
        <v>Y</v>
      </c>
      <c r="M10151" s="1" t="str">
        <f>IF(BART_Rides[[#This Row],[FirstLetter]]="Y","Yes","No")</f>
        <v>Yes</v>
      </c>
      <c r="N10151" s="1" t="str">
        <f>IF(OR(BART_Rides[[#This Row],[Station Code]]="EM", BART_Rides[[#This Row],[Station Code]]="MT", BART_Rides[[#This Row],[Station Code]]="PL", BART_Rides[[#This Row],[Station Code]]="CC"), "Yes", "No")</f>
        <v>Yes</v>
      </c>
    </row>
    <row r="10152" spans="6:14">
      <c r="F10152" s="3">
        <v>44492</v>
      </c>
      <c r="G10152" s="1" t="s">
        <v>53</v>
      </c>
      <c r="H10152" s="1" t="s">
        <v>106</v>
      </c>
      <c r="I10152" s="1">
        <v>6790</v>
      </c>
      <c r="J10152" s="1">
        <f>MONTH(BART_Rides[[#This Row],[Date]])</f>
        <v>10</v>
      </c>
      <c r="K10152" s="1">
        <f>WEEKDAY(BART_Rides[[#This Row],[Date]],2)</f>
        <v>6</v>
      </c>
      <c r="L10152" s="1" t="str">
        <f>LEFT(BART_Rides[[#This Row],[Lines]],1)</f>
        <v>Y</v>
      </c>
      <c r="M10152" s="1" t="str">
        <f>IF(BART_Rides[[#This Row],[FirstLetter]]="Y","Yes","No")</f>
        <v>Yes</v>
      </c>
      <c r="N10152" s="1" t="str">
        <f>IF(OR(BART_Rides[[#This Row],[Station Code]]="EM", BART_Rides[[#This Row],[Station Code]]="MT", BART_Rides[[#This Row],[Station Code]]="PL", BART_Rides[[#This Row],[Station Code]]="CC"), "Yes", "No")</f>
        <v>Yes</v>
      </c>
    </row>
    <row r="10153" spans="6:14">
      <c r="F10153" s="3">
        <v>44493</v>
      </c>
      <c r="G10153" s="1" t="s">
        <v>53</v>
      </c>
      <c r="H10153" s="1" t="s">
        <v>106</v>
      </c>
      <c r="I10153" s="1">
        <v>2736</v>
      </c>
      <c r="J10153" s="1">
        <f>MONTH(BART_Rides[[#This Row],[Date]])</f>
        <v>10</v>
      </c>
      <c r="K10153" s="1">
        <f>WEEKDAY(BART_Rides[[#This Row],[Date]],2)</f>
        <v>7</v>
      </c>
      <c r="L10153" s="1" t="str">
        <f>LEFT(BART_Rides[[#This Row],[Lines]],1)</f>
        <v>Y</v>
      </c>
      <c r="M10153" s="1" t="str">
        <f>IF(BART_Rides[[#This Row],[FirstLetter]]="Y","Yes","No")</f>
        <v>Yes</v>
      </c>
      <c r="N10153" s="1" t="str">
        <f>IF(OR(BART_Rides[[#This Row],[Station Code]]="EM", BART_Rides[[#This Row],[Station Code]]="MT", BART_Rides[[#This Row],[Station Code]]="PL", BART_Rides[[#This Row],[Station Code]]="CC"), "Yes", "No")</f>
        <v>Yes</v>
      </c>
    </row>
    <row r="10154" spans="6:14">
      <c r="F10154" s="3">
        <v>44494</v>
      </c>
      <c r="G10154" s="1" t="s">
        <v>53</v>
      </c>
      <c r="H10154" s="1" t="s">
        <v>106</v>
      </c>
      <c r="I10154" s="1">
        <v>6711</v>
      </c>
      <c r="J10154" s="1">
        <f>MONTH(BART_Rides[[#This Row],[Date]])</f>
        <v>10</v>
      </c>
      <c r="K10154" s="1">
        <f>WEEKDAY(BART_Rides[[#This Row],[Date]],2)</f>
        <v>1</v>
      </c>
      <c r="L10154" s="1" t="str">
        <f>LEFT(BART_Rides[[#This Row],[Lines]],1)</f>
        <v>Y</v>
      </c>
      <c r="M10154" s="1" t="str">
        <f>IF(BART_Rides[[#This Row],[FirstLetter]]="Y","Yes","No")</f>
        <v>Yes</v>
      </c>
      <c r="N10154" s="1" t="str">
        <f>IF(OR(BART_Rides[[#This Row],[Station Code]]="EM", BART_Rides[[#This Row],[Station Code]]="MT", BART_Rides[[#This Row],[Station Code]]="PL", BART_Rides[[#This Row],[Station Code]]="CC"), "Yes", "No")</f>
        <v>Yes</v>
      </c>
    </row>
    <row r="10155" spans="6:14">
      <c r="F10155" s="3">
        <v>44495</v>
      </c>
      <c r="G10155" s="1" t="s">
        <v>53</v>
      </c>
      <c r="H10155" s="1" t="s">
        <v>106</v>
      </c>
      <c r="I10155" s="1">
        <v>7307</v>
      </c>
      <c r="J10155" s="1">
        <f>MONTH(BART_Rides[[#This Row],[Date]])</f>
        <v>10</v>
      </c>
      <c r="K10155" s="1">
        <f>WEEKDAY(BART_Rides[[#This Row],[Date]],2)</f>
        <v>2</v>
      </c>
      <c r="L10155" s="1" t="str">
        <f>LEFT(BART_Rides[[#This Row],[Lines]],1)</f>
        <v>Y</v>
      </c>
      <c r="M10155" s="1" t="str">
        <f>IF(BART_Rides[[#This Row],[FirstLetter]]="Y","Yes","No")</f>
        <v>Yes</v>
      </c>
      <c r="N10155" s="1" t="str">
        <f>IF(OR(BART_Rides[[#This Row],[Station Code]]="EM", BART_Rides[[#This Row],[Station Code]]="MT", BART_Rides[[#This Row],[Station Code]]="PL", BART_Rides[[#This Row],[Station Code]]="CC"), "Yes", "No")</f>
        <v>Yes</v>
      </c>
    </row>
    <row r="10156" spans="6:14">
      <c r="F10156" s="3">
        <v>44496</v>
      </c>
      <c r="G10156" s="1" t="s">
        <v>53</v>
      </c>
      <c r="H10156" s="1" t="s">
        <v>106</v>
      </c>
      <c r="I10156" s="1">
        <v>8012</v>
      </c>
      <c r="J10156" s="1">
        <f>MONTH(BART_Rides[[#This Row],[Date]])</f>
        <v>10</v>
      </c>
      <c r="K10156" s="1">
        <f>WEEKDAY(BART_Rides[[#This Row],[Date]],2)</f>
        <v>3</v>
      </c>
      <c r="L10156" s="1" t="str">
        <f>LEFT(BART_Rides[[#This Row],[Lines]],1)</f>
        <v>Y</v>
      </c>
      <c r="M10156" s="1" t="str">
        <f>IF(BART_Rides[[#This Row],[FirstLetter]]="Y","Yes","No")</f>
        <v>Yes</v>
      </c>
      <c r="N10156" s="1" t="str">
        <f>IF(OR(BART_Rides[[#This Row],[Station Code]]="EM", BART_Rides[[#This Row],[Station Code]]="MT", BART_Rides[[#This Row],[Station Code]]="PL", BART_Rides[[#This Row],[Station Code]]="CC"), "Yes", "No")</f>
        <v>Yes</v>
      </c>
    </row>
    <row r="10157" spans="6:14">
      <c r="F10157" s="3">
        <v>44497</v>
      </c>
      <c r="G10157" s="1" t="s">
        <v>53</v>
      </c>
      <c r="H10157" s="1" t="s">
        <v>106</v>
      </c>
      <c r="I10157" s="1">
        <v>8981</v>
      </c>
      <c r="J10157" s="1">
        <f>MONTH(BART_Rides[[#This Row],[Date]])</f>
        <v>10</v>
      </c>
      <c r="K10157" s="1">
        <f>WEEKDAY(BART_Rides[[#This Row],[Date]],2)</f>
        <v>4</v>
      </c>
      <c r="L10157" s="1" t="str">
        <f>LEFT(BART_Rides[[#This Row],[Lines]],1)</f>
        <v>Y</v>
      </c>
      <c r="M10157" s="1" t="str">
        <f>IF(BART_Rides[[#This Row],[FirstLetter]]="Y","Yes","No")</f>
        <v>Yes</v>
      </c>
      <c r="N10157" s="1" t="str">
        <f>IF(OR(BART_Rides[[#This Row],[Station Code]]="EM", BART_Rides[[#This Row],[Station Code]]="MT", BART_Rides[[#This Row],[Station Code]]="PL", BART_Rides[[#This Row],[Station Code]]="CC"), "Yes", "No")</f>
        <v>Yes</v>
      </c>
    </row>
    <row r="10158" spans="6:14">
      <c r="F10158" s="3">
        <v>44498</v>
      </c>
      <c r="G10158" s="1" t="s">
        <v>53</v>
      </c>
      <c r="H10158" s="1" t="s">
        <v>106</v>
      </c>
      <c r="I10158" s="1">
        <v>9600</v>
      </c>
      <c r="J10158" s="1">
        <f>MONTH(BART_Rides[[#This Row],[Date]])</f>
        <v>10</v>
      </c>
      <c r="K10158" s="1">
        <f>WEEKDAY(BART_Rides[[#This Row],[Date]],2)</f>
        <v>5</v>
      </c>
      <c r="L10158" s="1" t="str">
        <f>LEFT(BART_Rides[[#This Row],[Lines]],1)</f>
        <v>Y</v>
      </c>
      <c r="M10158" s="1" t="str">
        <f>IF(BART_Rides[[#This Row],[FirstLetter]]="Y","Yes","No")</f>
        <v>Yes</v>
      </c>
      <c r="N10158" s="1" t="str">
        <f>IF(OR(BART_Rides[[#This Row],[Station Code]]="EM", BART_Rides[[#This Row],[Station Code]]="MT", BART_Rides[[#This Row],[Station Code]]="PL", BART_Rides[[#This Row],[Station Code]]="CC"), "Yes", "No")</f>
        <v>Yes</v>
      </c>
    </row>
    <row r="10159" spans="6:14">
      <c r="F10159" s="3">
        <v>44499</v>
      </c>
      <c r="G10159" s="1" t="s">
        <v>53</v>
      </c>
      <c r="H10159" s="1" t="s">
        <v>106</v>
      </c>
      <c r="I10159" s="1">
        <v>7325</v>
      </c>
      <c r="J10159" s="1">
        <f>MONTH(BART_Rides[[#This Row],[Date]])</f>
        <v>10</v>
      </c>
      <c r="K10159" s="1">
        <f>WEEKDAY(BART_Rides[[#This Row],[Date]],2)</f>
        <v>6</v>
      </c>
      <c r="L10159" s="1" t="str">
        <f>LEFT(BART_Rides[[#This Row],[Lines]],1)</f>
        <v>Y</v>
      </c>
      <c r="M10159" s="1" t="str">
        <f>IF(BART_Rides[[#This Row],[FirstLetter]]="Y","Yes","No")</f>
        <v>Yes</v>
      </c>
      <c r="N10159" s="1" t="str">
        <f>IF(OR(BART_Rides[[#This Row],[Station Code]]="EM", BART_Rides[[#This Row],[Station Code]]="MT", BART_Rides[[#This Row],[Station Code]]="PL", BART_Rides[[#This Row],[Station Code]]="CC"), "Yes", "No")</f>
        <v>Yes</v>
      </c>
    </row>
    <row r="10160" spans="6:14">
      <c r="F10160" s="3">
        <v>44500</v>
      </c>
      <c r="G10160" s="1" t="s">
        <v>53</v>
      </c>
      <c r="H10160" s="1" t="s">
        <v>106</v>
      </c>
      <c r="I10160" s="1">
        <v>4181</v>
      </c>
      <c r="J10160" s="1">
        <f>MONTH(BART_Rides[[#This Row],[Date]])</f>
        <v>10</v>
      </c>
      <c r="K10160" s="1">
        <f>WEEKDAY(BART_Rides[[#This Row],[Date]],2)</f>
        <v>7</v>
      </c>
      <c r="L10160" s="1" t="str">
        <f>LEFT(BART_Rides[[#This Row],[Lines]],1)</f>
        <v>Y</v>
      </c>
      <c r="M10160" s="1" t="str">
        <f>IF(BART_Rides[[#This Row],[FirstLetter]]="Y","Yes","No")</f>
        <v>Yes</v>
      </c>
      <c r="N10160" s="1" t="str">
        <f>IF(OR(BART_Rides[[#This Row],[Station Code]]="EM", BART_Rides[[#This Row],[Station Code]]="MT", BART_Rides[[#This Row],[Station Code]]="PL", BART_Rides[[#This Row],[Station Code]]="CC"), "Yes", "No")</f>
        <v>Yes</v>
      </c>
    </row>
    <row r="10161" spans="6:14">
      <c r="F10161" s="3">
        <v>44501</v>
      </c>
      <c r="G10161" s="1" t="s">
        <v>53</v>
      </c>
      <c r="H10161" s="1" t="s">
        <v>106</v>
      </c>
      <c r="I10161" s="1">
        <v>6496</v>
      </c>
      <c r="J10161" s="1">
        <f>MONTH(BART_Rides[[#This Row],[Date]])</f>
        <v>11</v>
      </c>
      <c r="K10161" s="1">
        <f>WEEKDAY(BART_Rides[[#This Row],[Date]],2)</f>
        <v>1</v>
      </c>
      <c r="L10161" s="1" t="str">
        <f>LEFT(BART_Rides[[#This Row],[Lines]],1)</f>
        <v>Y</v>
      </c>
      <c r="M10161" s="1" t="str">
        <f>IF(BART_Rides[[#This Row],[FirstLetter]]="Y","Yes","No")</f>
        <v>Yes</v>
      </c>
      <c r="N10161" s="1" t="str">
        <f>IF(OR(BART_Rides[[#This Row],[Station Code]]="EM", BART_Rides[[#This Row],[Station Code]]="MT", BART_Rides[[#This Row],[Station Code]]="PL", BART_Rides[[#This Row],[Station Code]]="CC"), "Yes", "No")</f>
        <v>Yes</v>
      </c>
    </row>
    <row r="10162" spans="6:14">
      <c r="F10162" s="3">
        <v>44502</v>
      </c>
      <c r="G10162" s="1" t="s">
        <v>53</v>
      </c>
      <c r="H10162" s="1" t="s">
        <v>106</v>
      </c>
      <c r="I10162" s="1">
        <v>7385</v>
      </c>
      <c r="J10162" s="1">
        <f>MONTH(BART_Rides[[#This Row],[Date]])</f>
        <v>11</v>
      </c>
      <c r="K10162" s="1">
        <f>WEEKDAY(BART_Rides[[#This Row],[Date]],2)</f>
        <v>2</v>
      </c>
      <c r="L10162" s="1" t="str">
        <f>LEFT(BART_Rides[[#This Row],[Lines]],1)</f>
        <v>Y</v>
      </c>
      <c r="M10162" s="1" t="str">
        <f>IF(BART_Rides[[#This Row],[FirstLetter]]="Y","Yes","No")</f>
        <v>Yes</v>
      </c>
      <c r="N10162" s="1" t="str">
        <f>IF(OR(BART_Rides[[#This Row],[Station Code]]="EM", BART_Rides[[#This Row],[Station Code]]="MT", BART_Rides[[#This Row],[Station Code]]="PL", BART_Rides[[#This Row],[Station Code]]="CC"), "Yes", "No")</f>
        <v>Yes</v>
      </c>
    </row>
    <row r="10163" spans="6:14">
      <c r="F10163" s="3">
        <v>44503</v>
      </c>
      <c r="G10163" s="1" t="s">
        <v>53</v>
      </c>
      <c r="H10163" s="1" t="s">
        <v>106</v>
      </c>
      <c r="I10163" s="1">
        <v>8000</v>
      </c>
      <c r="J10163" s="1">
        <f>MONTH(BART_Rides[[#This Row],[Date]])</f>
        <v>11</v>
      </c>
      <c r="K10163" s="1">
        <f>WEEKDAY(BART_Rides[[#This Row],[Date]],2)</f>
        <v>3</v>
      </c>
      <c r="L10163" s="1" t="str">
        <f>LEFT(BART_Rides[[#This Row],[Lines]],1)</f>
        <v>Y</v>
      </c>
      <c r="M10163" s="1" t="str">
        <f>IF(BART_Rides[[#This Row],[FirstLetter]]="Y","Yes","No")</f>
        <v>Yes</v>
      </c>
      <c r="N10163" s="1" t="str">
        <f>IF(OR(BART_Rides[[#This Row],[Station Code]]="EM", BART_Rides[[#This Row],[Station Code]]="MT", BART_Rides[[#This Row],[Station Code]]="PL", BART_Rides[[#This Row],[Station Code]]="CC"), "Yes", "No")</f>
        <v>Yes</v>
      </c>
    </row>
    <row r="10164" spans="6:14">
      <c r="F10164" s="3">
        <v>44504</v>
      </c>
      <c r="G10164" s="1" t="s">
        <v>53</v>
      </c>
      <c r="H10164" s="1" t="s">
        <v>106</v>
      </c>
      <c r="I10164" s="1">
        <v>8206</v>
      </c>
      <c r="J10164" s="1">
        <f>MONTH(BART_Rides[[#This Row],[Date]])</f>
        <v>11</v>
      </c>
      <c r="K10164" s="1">
        <f>WEEKDAY(BART_Rides[[#This Row],[Date]],2)</f>
        <v>4</v>
      </c>
      <c r="L10164" s="1" t="str">
        <f>LEFT(BART_Rides[[#This Row],[Lines]],1)</f>
        <v>Y</v>
      </c>
      <c r="M10164" s="1" t="str">
        <f>IF(BART_Rides[[#This Row],[FirstLetter]]="Y","Yes","No")</f>
        <v>Yes</v>
      </c>
      <c r="N10164" s="1" t="str">
        <f>IF(OR(BART_Rides[[#This Row],[Station Code]]="EM", BART_Rides[[#This Row],[Station Code]]="MT", BART_Rides[[#This Row],[Station Code]]="PL", BART_Rides[[#This Row],[Station Code]]="CC"), "Yes", "No")</f>
        <v>Yes</v>
      </c>
    </row>
    <row r="10165" spans="6:14">
      <c r="F10165" s="3">
        <v>44505</v>
      </c>
      <c r="G10165" s="1" t="s">
        <v>53</v>
      </c>
      <c r="H10165" s="1" t="s">
        <v>106</v>
      </c>
      <c r="I10165" s="1">
        <v>9243</v>
      </c>
      <c r="J10165" s="1">
        <f>MONTH(BART_Rides[[#This Row],[Date]])</f>
        <v>11</v>
      </c>
      <c r="K10165" s="1">
        <f>WEEKDAY(BART_Rides[[#This Row],[Date]],2)</f>
        <v>5</v>
      </c>
      <c r="L10165" s="1" t="str">
        <f>LEFT(BART_Rides[[#This Row],[Lines]],1)</f>
        <v>Y</v>
      </c>
      <c r="M10165" s="1" t="str">
        <f>IF(BART_Rides[[#This Row],[FirstLetter]]="Y","Yes","No")</f>
        <v>Yes</v>
      </c>
      <c r="N10165" s="1" t="str">
        <f>IF(OR(BART_Rides[[#This Row],[Station Code]]="EM", BART_Rides[[#This Row],[Station Code]]="MT", BART_Rides[[#This Row],[Station Code]]="PL", BART_Rides[[#This Row],[Station Code]]="CC"), "Yes", "No")</f>
        <v>Yes</v>
      </c>
    </row>
    <row r="10166" spans="6:14">
      <c r="F10166" s="3">
        <v>44506</v>
      </c>
      <c r="G10166" s="1" t="s">
        <v>53</v>
      </c>
      <c r="H10166" s="1" t="s">
        <v>106</v>
      </c>
      <c r="I10166" s="1">
        <v>7507</v>
      </c>
      <c r="J10166" s="1">
        <f>MONTH(BART_Rides[[#This Row],[Date]])</f>
        <v>11</v>
      </c>
      <c r="K10166" s="1">
        <f>WEEKDAY(BART_Rides[[#This Row],[Date]],2)</f>
        <v>6</v>
      </c>
      <c r="L10166" s="1" t="str">
        <f>LEFT(BART_Rides[[#This Row],[Lines]],1)</f>
        <v>Y</v>
      </c>
      <c r="M10166" s="1" t="str">
        <f>IF(BART_Rides[[#This Row],[FirstLetter]]="Y","Yes","No")</f>
        <v>Yes</v>
      </c>
      <c r="N10166" s="1" t="str">
        <f>IF(OR(BART_Rides[[#This Row],[Station Code]]="EM", BART_Rides[[#This Row],[Station Code]]="MT", BART_Rides[[#This Row],[Station Code]]="PL", BART_Rides[[#This Row],[Station Code]]="CC"), "Yes", "No")</f>
        <v>Yes</v>
      </c>
    </row>
    <row r="10167" spans="6:14">
      <c r="F10167" s="3">
        <v>44507</v>
      </c>
      <c r="G10167" s="1" t="s">
        <v>53</v>
      </c>
      <c r="H10167" s="1" t="s">
        <v>106</v>
      </c>
      <c r="I10167" s="1">
        <v>4392</v>
      </c>
      <c r="J10167" s="1">
        <f>MONTH(BART_Rides[[#This Row],[Date]])</f>
        <v>11</v>
      </c>
      <c r="K10167" s="1">
        <f>WEEKDAY(BART_Rides[[#This Row],[Date]],2)</f>
        <v>7</v>
      </c>
      <c r="L10167" s="1" t="str">
        <f>LEFT(BART_Rides[[#This Row],[Lines]],1)</f>
        <v>Y</v>
      </c>
      <c r="M10167" s="1" t="str">
        <f>IF(BART_Rides[[#This Row],[FirstLetter]]="Y","Yes","No")</f>
        <v>Yes</v>
      </c>
      <c r="N10167" s="1" t="str">
        <f>IF(OR(BART_Rides[[#This Row],[Station Code]]="EM", BART_Rides[[#This Row],[Station Code]]="MT", BART_Rides[[#This Row],[Station Code]]="PL", BART_Rides[[#This Row],[Station Code]]="CC"), "Yes", "No")</f>
        <v>Yes</v>
      </c>
    </row>
    <row r="10168" spans="6:14">
      <c r="F10168" s="3">
        <v>44508</v>
      </c>
      <c r="G10168" s="1" t="s">
        <v>53</v>
      </c>
      <c r="H10168" s="1" t="s">
        <v>106</v>
      </c>
      <c r="I10168" s="1">
        <v>6996</v>
      </c>
      <c r="J10168" s="1">
        <f>MONTH(BART_Rides[[#This Row],[Date]])</f>
        <v>11</v>
      </c>
      <c r="K10168" s="1">
        <f>WEEKDAY(BART_Rides[[#This Row],[Date]],2)</f>
        <v>1</v>
      </c>
      <c r="L10168" s="1" t="str">
        <f>LEFT(BART_Rides[[#This Row],[Lines]],1)</f>
        <v>Y</v>
      </c>
      <c r="M10168" s="1" t="str">
        <f>IF(BART_Rides[[#This Row],[FirstLetter]]="Y","Yes","No")</f>
        <v>Yes</v>
      </c>
      <c r="N10168" s="1" t="str">
        <f>IF(OR(BART_Rides[[#This Row],[Station Code]]="EM", BART_Rides[[#This Row],[Station Code]]="MT", BART_Rides[[#This Row],[Station Code]]="PL", BART_Rides[[#This Row],[Station Code]]="CC"), "Yes", "No")</f>
        <v>Yes</v>
      </c>
    </row>
    <row r="10169" spans="6:14">
      <c r="F10169" s="3">
        <v>44509</v>
      </c>
      <c r="G10169" s="1" t="s">
        <v>53</v>
      </c>
      <c r="H10169" s="1" t="s">
        <v>106</v>
      </c>
      <c r="I10169" s="1">
        <v>7286</v>
      </c>
      <c r="J10169" s="1">
        <f>MONTH(BART_Rides[[#This Row],[Date]])</f>
        <v>11</v>
      </c>
      <c r="K10169" s="1">
        <f>WEEKDAY(BART_Rides[[#This Row],[Date]],2)</f>
        <v>2</v>
      </c>
      <c r="L10169" s="1" t="str">
        <f>LEFT(BART_Rides[[#This Row],[Lines]],1)</f>
        <v>Y</v>
      </c>
      <c r="M10169" s="1" t="str">
        <f>IF(BART_Rides[[#This Row],[FirstLetter]]="Y","Yes","No")</f>
        <v>Yes</v>
      </c>
      <c r="N10169" s="1" t="str">
        <f>IF(OR(BART_Rides[[#This Row],[Station Code]]="EM", BART_Rides[[#This Row],[Station Code]]="MT", BART_Rides[[#This Row],[Station Code]]="PL", BART_Rides[[#This Row],[Station Code]]="CC"), "Yes", "No")</f>
        <v>Yes</v>
      </c>
    </row>
    <row r="10170" spans="6:14">
      <c r="F10170" s="3">
        <v>44510</v>
      </c>
      <c r="G10170" s="1" t="s">
        <v>53</v>
      </c>
      <c r="H10170" s="1" t="s">
        <v>106</v>
      </c>
      <c r="I10170" s="1">
        <v>8112</v>
      </c>
      <c r="J10170" s="1">
        <f>MONTH(BART_Rides[[#This Row],[Date]])</f>
        <v>11</v>
      </c>
      <c r="K10170" s="1">
        <f>WEEKDAY(BART_Rides[[#This Row],[Date]],2)</f>
        <v>3</v>
      </c>
      <c r="L10170" s="1" t="str">
        <f>LEFT(BART_Rides[[#This Row],[Lines]],1)</f>
        <v>Y</v>
      </c>
      <c r="M10170" s="1" t="str">
        <f>IF(BART_Rides[[#This Row],[FirstLetter]]="Y","Yes","No")</f>
        <v>Yes</v>
      </c>
      <c r="N10170" s="1" t="str">
        <f>IF(OR(BART_Rides[[#This Row],[Station Code]]="EM", BART_Rides[[#This Row],[Station Code]]="MT", BART_Rides[[#This Row],[Station Code]]="PL", BART_Rides[[#This Row],[Station Code]]="CC"), "Yes", "No")</f>
        <v>Yes</v>
      </c>
    </row>
    <row r="10171" spans="6:14">
      <c r="F10171" s="3">
        <v>44511</v>
      </c>
      <c r="G10171" s="1" t="s">
        <v>53</v>
      </c>
      <c r="H10171" s="1" t="s">
        <v>106</v>
      </c>
      <c r="I10171" s="1">
        <v>9143</v>
      </c>
      <c r="J10171" s="1">
        <f>MONTH(BART_Rides[[#This Row],[Date]])</f>
        <v>11</v>
      </c>
      <c r="K10171" s="1">
        <f>WEEKDAY(BART_Rides[[#This Row],[Date]],2)</f>
        <v>4</v>
      </c>
      <c r="L10171" s="1" t="str">
        <f>LEFT(BART_Rides[[#This Row],[Lines]],1)</f>
        <v>Y</v>
      </c>
      <c r="M10171" s="1" t="str">
        <f>IF(BART_Rides[[#This Row],[FirstLetter]]="Y","Yes","No")</f>
        <v>Yes</v>
      </c>
      <c r="N10171" s="1" t="str">
        <f>IF(OR(BART_Rides[[#This Row],[Station Code]]="EM", BART_Rides[[#This Row],[Station Code]]="MT", BART_Rides[[#This Row],[Station Code]]="PL", BART_Rides[[#This Row],[Station Code]]="CC"), "Yes", "No")</f>
        <v>Yes</v>
      </c>
    </row>
    <row r="10172" spans="6:14">
      <c r="F10172" s="3">
        <v>44512</v>
      </c>
      <c r="G10172" s="1" t="s">
        <v>53</v>
      </c>
      <c r="H10172" s="1" t="s">
        <v>106</v>
      </c>
      <c r="I10172" s="1">
        <v>9227</v>
      </c>
      <c r="J10172" s="1">
        <f>MONTH(BART_Rides[[#This Row],[Date]])</f>
        <v>11</v>
      </c>
      <c r="K10172" s="1">
        <f>WEEKDAY(BART_Rides[[#This Row],[Date]],2)</f>
        <v>5</v>
      </c>
      <c r="L10172" s="1" t="str">
        <f>LEFT(BART_Rides[[#This Row],[Lines]],1)</f>
        <v>Y</v>
      </c>
      <c r="M10172" s="1" t="str">
        <f>IF(BART_Rides[[#This Row],[FirstLetter]]="Y","Yes","No")</f>
        <v>Yes</v>
      </c>
      <c r="N10172" s="1" t="str">
        <f>IF(OR(BART_Rides[[#This Row],[Station Code]]="EM", BART_Rides[[#This Row],[Station Code]]="MT", BART_Rides[[#This Row],[Station Code]]="PL", BART_Rides[[#This Row],[Station Code]]="CC"), "Yes", "No")</f>
        <v>Yes</v>
      </c>
    </row>
    <row r="10173" spans="6:14">
      <c r="F10173" s="3">
        <v>44513</v>
      </c>
      <c r="G10173" s="1" t="s">
        <v>53</v>
      </c>
      <c r="H10173" s="1" t="s">
        <v>106</v>
      </c>
      <c r="I10173" s="1">
        <v>7745</v>
      </c>
      <c r="J10173" s="1">
        <f>MONTH(BART_Rides[[#This Row],[Date]])</f>
        <v>11</v>
      </c>
      <c r="K10173" s="1">
        <f>WEEKDAY(BART_Rides[[#This Row],[Date]],2)</f>
        <v>6</v>
      </c>
      <c r="L10173" s="1" t="str">
        <f>LEFT(BART_Rides[[#This Row],[Lines]],1)</f>
        <v>Y</v>
      </c>
      <c r="M10173" s="1" t="str">
        <f>IF(BART_Rides[[#This Row],[FirstLetter]]="Y","Yes","No")</f>
        <v>Yes</v>
      </c>
      <c r="N10173" s="1" t="str">
        <f>IF(OR(BART_Rides[[#This Row],[Station Code]]="EM", BART_Rides[[#This Row],[Station Code]]="MT", BART_Rides[[#This Row],[Station Code]]="PL", BART_Rides[[#This Row],[Station Code]]="CC"), "Yes", "No")</f>
        <v>Yes</v>
      </c>
    </row>
    <row r="10174" spans="6:14">
      <c r="F10174" s="3">
        <v>44514</v>
      </c>
      <c r="G10174" s="1" t="s">
        <v>53</v>
      </c>
      <c r="H10174" s="1" t="s">
        <v>106</v>
      </c>
      <c r="I10174" s="1">
        <v>4303</v>
      </c>
      <c r="J10174" s="1">
        <f>MONTH(BART_Rides[[#This Row],[Date]])</f>
        <v>11</v>
      </c>
      <c r="K10174" s="1">
        <f>WEEKDAY(BART_Rides[[#This Row],[Date]],2)</f>
        <v>7</v>
      </c>
      <c r="L10174" s="1" t="str">
        <f>LEFT(BART_Rides[[#This Row],[Lines]],1)</f>
        <v>Y</v>
      </c>
      <c r="M10174" s="1" t="str">
        <f>IF(BART_Rides[[#This Row],[FirstLetter]]="Y","Yes","No")</f>
        <v>Yes</v>
      </c>
      <c r="N10174" s="1" t="str">
        <f>IF(OR(BART_Rides[[#This Row],[Station Code]]="EM", BART_Rides[[#This Row],[Station Code]]="MT", BART_Rides[[#This Row],[Station Code]]="PL", BART_Rides[[#This Row],[Station Code]]="CC"), "Yes", "No")</f>
        <v>Yes</v>
      </c>
    </row>
    <row r="10175" spans="6:14">
      <c r="F10175" s="3">
        <v>44515</v>
      </c>
      <c r="G10175" s="1" t="s">
        <v>53</v>
      </c>
      <c r="H10175" s="1" t="s">
        <v>106</v>
      </c>
      <c r="I10175" s="1">
        <v>7178</v>
      </c>
      <c r="J10175" s="1">
        <f>MONTH(BART_Rides[[#This Row],[Date]])</f>
        <v>11</v>
      </c>
      <c r="K10175" s="1">
        <f>WEEKDAY(BART_Rides[[#This Row],[Date]],2)</f>
        <v>1</v>
      </c>
      <c r="L10175" s="1" t="str">
        <f>LEFT(BART_Rides[[#This Row],[Lines]],1)</f>
        <v>Y</v>
      </c>
      <c r="M10175" s="1" t="str">
        <f>IF(BART_Rides[[#This Row],[FirstLetter]]="Y","Yes","No")</f>
        <v>Yes</v>
      </c>
      <c r="N10175" s="1" t="str">
        <f>IF(OR(BART_Rides[[#This Row],[Station Code]]="EM", BART_Rides[[#This Row],[Station Code]]="MT", BART_Rides[[#This Row],[Station Code]]="PL", BART_Rides[[#This Row],[Station Code]]="CC"), "Yes", "No")</f>
        <v>Yes</v>
      </c>
    </row>
    <row r="10176" spans="6:14">
      <c r="F10176" s="3">
        <v>44516</v>
      </c>
      <c r="G10176" s="1" t="s">
        <v>53</v>
      </c>
      <c r="H10176" s="1" t="s">
        <v>106</v>
      </c>
      <c r="I10176" s="1">
        <v>7513</v>
      </c>
      <c r="J10176" s="1">
        <f>MONTH(BART_Rides[[#This Row],[Date]])</f>
        <v>11</v>
      </c>
      <c r="K10176" s="1">
        <f>WEEKDAY(BART_Rides[[#This Row],[Date]],2)</f>
        <v>2</v>
      </c>
      <c r="L10176" s="1" t="str">
        <f>LEFT(BART_Rides[[#This Row],[Lines]],1)</f>
        <v>Y</v>
      </c>
      <c r="M10176" s="1" t="str">
        <f>IF(BART_Rides[[#This Row],[FirstLetter]]="Y","Yes","No")</f>
        <v>Yes</v>
      </c>
      <c r="N10176" s="1" t="str">
        <f>IF(OR(BART_Rides[[#This Row],[Station Code]]="EM", BART_Rides[[#This Row],[Station Code]]="MT", BART_Rides[[#This Row],[Station Code]]="PL", BART_Rides[[#This Row],[Station Code]]="CC"), "Yes", "No")</f>
        <v>Yes</v>
      </c>
    </row>
    <row r="10177" spans="6:14">
      <c r="F10177" s="3">
        <v>44517</v>
      </c>
      <c r="G10177" s="1" t="s">
        <v>53</v>
      </c>
      <c r="H10177" s="1" t="s">
        <v>106</v>
      </c>
      <c r="I10177" s="1">
        <v>7973</v>
      </c>
      <c r="J10177" s="1">
        <f>MONTH(BART_Rides[[#This Row],[Date]])</f>
        <v>11</v>
      </c>
      <c r="K10177" s="1">
        <f>WEEKDAY(BART_Rides[[#This Row],[Date]],2)</f>
        <v>3</v>
      </c>
      <c r="L10177" s="1" t="str">
        <f>LEFT(BART_Rides[[#This Row],[Lines]],1)</f>
        <v>Y</v>
      </c>
      <c r="M10177" s="1" t="str">
        <f>IF(BART_Rides[[#This Row],[FirstLetter]]="Y","Yes","No")</f>
        <v>Yes</v>
      </c>
      <c r="N10177" s="1" t="str">
        <f>IF(OR(BART_Rides[[#This Row],[Station Code]]="EM", BART_Rides[[#This Row],[Station Code]]="MT", BART_Rides[[#This Row],[Station Code]]="PL", BART_Rides[[#This Row],[Station Code]]="CC"), "Yes", "No")</f>
        <v>Yes</v>
      </c>
    </row>
    <row r="10178" spans="6:14">
      <c r="F10178" s="3">
        <v>44518</v>
      </c>
      <c r="G10178" s="1" t="s">
        <v>53</v>
      </c>
      <c r="H10178" s="1" t="s">
        <v>106</v>
      </c>
      <c r="I10178" s="1">
        <v>8404</v>
      </c>
      <c r="J10178" s="1">
        <f>MONTH(BART_Rides[[#This Row],[Date]])</f>
        <v>11</v>
      </c>
      <c r="K10178" s="1">
        <f>WEEKDAY(BART_Rides[[#This Row],[Date]],2)</f>
        <v>4</v>
      </c>
      <c r="L10178" s="1" t="str">
        <f>LEFT(BART_Rides[[#This Row],[Lines]],1)</f>
        <v>Y</v>
      </c>
      <c r="M10178" s="1" t="str">
        <f>IF(BART_Rides[[#This Row],[FirstLetter]]="Y","Yes","No")</f>
        <v>Yes</v>
      </c>
      <c r="N10178" s="1" t="str">
        <f>IF(OR(BART_Rides[[#This Row],[Station Code]]="EM", BART_Rides[[#This Row],[Station Code]]="MT", BART_Rides[[#This Row],[Station Code]]="PL", BART_Rides[[#This Row],[Station Code]]="CC"), "Yes", "No")</f>
        <v>Yes</v>
      </c>
    </row>
    <row r="10179" spans="6:14">
      <c r="F10179" s="3">
        <v>44519</v>
      </c>
      <c r="G10179" s="1" t="s">
        <v>53</v>
      </c>
      <c r="H10179" s="1" t="s">
        <v>106</v>
      </c>
      <c r="I10179" s="1">
        <v>8684</v>
      </c>
      <c r="J10179" s="1">
        <f>MONTH(BART_Rides[[#This Row],[Date]])</f>
        <v>11</v>
      </c>
      <c r="K10179" s="1">
        <f>WEEKDAY(BART_Rides[[#This Row],[Date]],2)</f>
        <v>5</v>
      </c>
      <c r="L10179" s="1" t="str">
        <f>LEFT(BART_Rides[[#This Row],[Lines]],1)</f>
        <v>Y</v>
      </c>
      <c r="M10179" s="1" t="str">
        <f>IF(BART_Rides[[#This Row],[FirstLetter]]="Y","Yes","No")</f>
        <v>Yes</v>
      </c>
      <c r="N10179" s="1" t="str">
        <f>IF(OR(BART_Rides[[#This Row],[Station Code]]="EM", BART_Rides[[#This Row],[Station Code]]="MT", BART_Rides[[#This Row],[Station Code]]="PL", BART_Rides[[#This Row],[Station Code]]="CC"), "Yes", "No")</f>
        <v>Yes</v>
      </c>
    </row>
    <row r="10180" spans="6:14">
      <c r="F10180" s="3">
        <v>44520</v>
      </c>
      <c r="G10180" s="1" t="s">
        <v>53</v>
      </c>
      <c r="H10180" s="1" t="s">
        <v>106</v>
      </c>
      <c r="I10180" s="1">
        <v>7244</v>
      </c>
      <c r="J10180" s="1">
        <f>MONTH(BART_Rides[[#This Row],[Date]])</f>
        <v>11</v>
      </c>
      <c r="K10180" s="1">
        <f>WEEKDAY(BART_Rides[[#This Row],[Date]],2)</f>
        <v>6</v>
      </c>
      <c r="L10180" s="1" t="str">
        <f>LEFT(BART_Rides[[#This Row],[Lines]],1)</f>
        <v>Y</v>
      </c>
      <c r="M10180" s="1" t="str">
        <f>IF(BART_Rides[[#This Row],[FirstLetter]]="Y","Yes","No")</f>
        <v>Yes</v>
      </c>
      <c r="N10180" s="1" t="str">
        <f>IF(OR(BART_Rides[[#This Row],[Station Code]]="EM", BART_Rides[[#This Row],[Station Code]]="MT", BART_Rides[[#This Row],[Station Code]]="PL", BART_Rides[[#This Row],[Station Code]]="CC"), "Yes", "No")</f>
        <v>Yes</v>
      </c>
    </row>
    <row r="10181" spans="6:14">
      <c r="F10181" s="3">
        <v>44521</v>
      </c>
      <c r="G10181" s="1" t="s">
        <v>53</v>
      </c>
      <c r="H10181" s="1" t="s">
        <v>106</v>
      </c>
      <c r="I10181" s="1">
        <v>4550</v>
      </c>
      <c r="J10181" s="1">
        <f>MONTH(BART_Rides[[#This Row],[Date]])</f>
        <v>11</v>
      </c>
      <c r="K10181" s="1">
        <f>WEEKDAY(BART_Rides[[#This Row],[Date]],2)</f>
        <v>7</v>
      </c>
      <c r="L10181" s="1" t="str">
        <f>LEFT(BART_Rides[[#This Row],[Lines]],1)</f>
        <v>Y</v>
      </c>
      <c r="M10181" s="1" t="str">
        <f>IF(BART_Rides[[#This Row],[FirstLetter]]="Y","Yes","No")</f>
        <v>Yes</v>
      </c>
      <c r="N10181" s="1" t="str">
        <f>IF(OR(BART_Rides[[#This Row],[Station Code]]="EM", BART_Rides[[#This Row],[Station Code]]="MT", BART_Rides[[#This Row],[Station Code]]="PL", BART_Rides[[#This Row],[Station Code]]="CC"), "Yes", "No")</f>
        <v>Yes</v>
      </c>
    </row>
    <row r="10182" spans="6:14">
      <c r="F10182" s="3">
        <v>44522</v>
      </c>
      <c r="G10182" s="1" t="s">
        <v>53</v>
      </c>
      <c r="H10182" s="1" t="s">
        <v>106</v>
      </c>
      <c r="I10182" s="1">
        <v>7441</v>
      </c>
      <c r="J10182" s="1">
        <f>MONTH(BART_Rides[[#This Row],[Date]])</f>
        <v>11</v>
      </c>
      <c r="K10182" s="1">
        <f>WEEKDAY(BART_Rides[[#This Row],[Date]],2)</f>
        <v>1</v>
      </c>
      <c r="L10182" s="1" t="str">
        <f>LEFT(BART_Rides[[#This Row],[Lines]],1)</f>
        <v>Y</v>
      </c>
      <c r="M10182" s="1" t="str">
        <f>IF(BART_Rides[[#This Row],[FirstLetter]]="Y","Yes","No")</f>
        <v>Yes</v>
      </c>
      <c r="N10182" s="1" t="str">
        <f>IF(OR(BART_Rides[[#This Row],[Station Code]]="EM", BART_Rides[[#This Row],[Station Code]]="MT", BART_Rides[[#This Row],[Station Code]]="PL", BART_Rides[[#This Row],[Station Code]]="CC"), "Yes", "No")</f>
        <v>Yes</v>
      </c>
    </row>
    <row r="10183" spans="6:14">
      <c r="F10183" s="3">
        <v>44523</v>
      </c>
      <c r="G10183" s="1" t="s">
        <v>53</v>
      </c>
      <c r="H10183" s="1" t="s">
        <v>106</v>
      </c>
      <c r="I10183" s="1">
        <v>8038</v>
      </c>
      <c r="J10183" s="1">
        <f>MONTH(BART_Rides[[#This Row],[Date]])</f>
        <v>11</v>
      </c>
      <c r="K10183" s="1">
        <f>WEEKDAY(BART_Rides[[#This Row],[Date]],2)</f>
        <v>2</v>
      </c>
      <c r="L10183" s="1" t="str">
        <f>LEFT(BART_Rides[[#This Row],[Lines]],1)</f>
        <v>Y</v>
      </c>
      <c r="M10183" s="1" t="str">
        <f>IF(BART_Rides[[#This Row],[FirstLetter]]="Y","Yes","No")</f>
        <v>Yes</v>
      </c>
      <c r="N10183" s="1" t="str">
        <f>IF(OR(BART_Rides[[#This Row],[Station Code]]="EM", BART_Rides[[#This Row],[Station Code]]="MT", BART_Rides[[#This Row],[Station Code]]="PL", BART_Rides[[#This Row],[Station Code]]="CC"), "Yes", "No")</f>
        <v>Yes</v>
      </c>
    </row>
    <row r="10184" spans="6:14">
      <c r="F10184" s="3">
        <v>44524</v>
      </c>
      <c r="G10184" s="1" t="s">
        <v>53</v>
      </c>
      <c r="H10184" s="1" t="s">
        <v>106</v>
      </c>
      <c r="I10184" s="1">
        <v>7827</v>
      </c>
      <c r="J10184" s="1">
        <f>MONTH(BART_Rides[[#This Row],[Date]])</f>
        <v>11</v>
      </c>
      <c r="K10184" s="1">
        <f>WEEKDAY(BART_Rides[[#This Row],[Date]],2)</f>
        <v>3</v>
      </c>
      <c r="L10184" s="1" t="str">
        <f>LEFT(BART_Rides[[#This Row],[Lines]],1)</f>
        <v>Y</v>
      </c>
      <c r="M10184" s="1" t="str">
        <f>IF(BART_Rides[[#This Row],[FirstLetter]]="Y","Yes","No")</f>
        <v>Yes</v>
      </c>
      <c r="N10184" s="1" t="str">
        <f>IF(OR(BART_Rides[[#This Row],[Station Code]]="EM", BART_Rides[[#This Row],[Station Code]]="MT", BART_Rides[[#This Row],[Station Code]]="PL", BART_Rides[[#This Row],[Station Code]]="CC"), "Yes", "No")</f>
        <v>Yes</v>
      </c>
    </row>
    <row r="10185" spans="6:14">
      <c r="F10185" s="3">
        <v>44525</v>
      </c>
      <c r="G10185" s="1" t="s">
        <v>53</v>
      </c>
      <c r="H10185" s="1" t="s">
        <v>106</v>
      </c>
      <c r="I10185" s="1">
        <v>2687</v>
      </c>
      <c r="J10185" s="1">
        <f>MONTH(BART_Rides[[#This Row],[Date]])</f>
        <v>11</v>
      </c>
      <c r="K10185" s="1">
        <f>WEEKDAY(BART_Rides[[#This Row],[Date]],2)</f>
        <v>4</v>
      </c>
      <c r="L10185" s="1" t="str">
        <f>LEFT(BART_Rides[[#This Row],[Lines]],1)</f>
        <v>Y</v>
      </c>
      <c r="M10185" s="1" t="str">
        <f>IF(BART_Rides[[#This Row],[FirstLetter]]="Y","Yes","No")</f>
        <v>Yes</v>
      </c>
      <c r="N10185" s="1" t="str">
        <f>IF(OR(BART_Rides[[#This Row],[Station Code]]="EM", BART_Rides[[#This Row],[Station Code]]="MT", BART_Rides[[#This Row],[Station Code]]="PL", BART_Rides[[#This Row],[Station Code]]="CC"), "Yes", "No")</f>
        <v>Yes</v>
      </c>
    </row>
    <row r="10186" spans="6:14">
      <c r="F10186" s="3">
        <v>44526</v>
      </c>
      <c r="G10186" s="1" t="s">
        <v>53</v>
      </c>
      <c r="H10186" s="1" t="s">
        <v>106</v>
      </c>
      <c r="I10186" s="1">
        <v>9633</v>
      </c>
      <c r="J10186" s="1">
        <f>MONTH(BART_Rides[[#This Row],[Date]])</f>
        <v>11</v>
      </c>
      <c r="K10186" s="1">
        <f>WEEKDAY(BART_Rides[[#This Row],[Date]],2)</f>
        <v>5</v>
      </c>
      <c r="L10186" s="1" t="str">
        <f>LEFT(BART_Rides[[#This Row],[Lines]],1)</f>
        <v>Y</v>
      </c>
      <c r="M10186" s="1" t="str">
        <f>IF(BART_Rides[[#This Row],[FirstLetter]]="Y","Yes","No")</f>
        <v>Yes</v>
      </c>
      <c r="N10186" s="1" t="str">
        <f>IF(OR(BART_Rides[[#This Row],[Station Code]]="EM", BART_Rides[[#This Row],[Station Code]]="MT", BART_Rides[[#This Row],[Station Code]]="PL", BART_Rides[[#This Row],[Station Code]]="CC"), "Yes", "No")</f>
        <v>Yes</v>
      </c>
    </row>
    <row r="10187" spans="6:14">
      <c r="F10187" s="3">
        <v>44527</v>
      </c>
      <c r="G10187" s="1" t="s">
        <v>53</v>
      </c>
      <c r="H10187" s="1" t="s">
        <v>106</v>
      </c>
      <c r="I10187" s="1">
        <v>7414</v>
      </c>
      <c r="J10187" s="1">
        <f>MONTH(BART_Rides[[#This Row],[Date]])</f>
        <v>11</v>
      </c>
      <c r="K10187" s="1">
        <f>WEEKDAY(BART_Rides[[#This Row],[Date]],2)</f>
        <v>6</v>
      </c>
      <c r="L10187" s="1" t="str">
        <f>LEFT(BART_Rides[[#This Row],[Lines]],1)</f>
        <v>Y</v>
      </c>
      <c r="M10187" s="1" t="str">
        <f>IF(BART_Rides[[#This Row],[FirstLetter]]="Y","Yes","No")</f>
        <v>Yes</v>
      </c>
      <c r="N10187" s="1" t="str">
        <f>IF(OR(BART_Rides[[#This Row],[Station Code]]="EM", BART_Rides[[#This Row],[Station Code]]="MT", BART_Rides[[#This Row],[Station Code]]="PL", BART_Rides[[#This Row],[Station Code]]="CC"), "Yes", "No")</f>
        <v>Yes</v>
      </c>
    </row>
    <row r="10188" spans="6:14">
      <c r="F10188" s="3">
        <v>44528</v>
      </c>
      <c r="G10188" s="1" t="s">
        <v>53</v>
      </c>
      <c r="H10188" s="1" t="s">
        <v>106</v>
      </c>
      <c r="I10188" s="1">
        <v>4457</v>
      </c>
      <c r="J10188" s="1">
        <f>MONTH(BART_Rides[[#This Row],[Date]])</f>
        <v>11</v>
      </c>
      <c r="K10188" s="1">
        <f>WEEKDAY(BART_Rides[[#This Row],[Date]],2)</f>
        <v>7</v>
      </c>
      <c r="L10188" s="1" t="str">
        <f>LEFT(BART_Rides[[#This Row],[Lines]],1)</f>
        <v>Y</v>
      </c>
      <c r="M10188" s="1" t="str">
        <f>IF(BART_Rides[[#This Row],[FirstLetter]]="Y","Yes","No")</f>
        <v>Yes</v>
      </c>
      <c r="N10188" s="1" t="str">
        <f>IF(OR(BART_Rides[[#This Row],[Station Code]]="EM", BART_Rides[[#This Row],[Station Code]]="MT", BART_Rides[[#This Row],[Station Code]]="PL", BART_Rides[[#This Row],[Station Code]]="CC"), "Yes", "No")</f>
        <v>Yes</v>
      </c>
    </row>
    <row r="10189" spans="6:14">
      <c r="F10189" s="3">
        <v>44529</v>
      </c>
      <c r="G10189" s="1" t="s">
        <v>53</v>
      </c>
      <c r="H10189" s="1" t="s">
        <v>106</v>
      </c>
      <c r="I10189" s="1">
        <v>7085</v>
      </c>
      <c r="J10189" s="1">
        <f>MONTH(BART_Rides[[#This Row],[Date]])</f>
        <v>11</v>
      </c>
      <c r="K10189" s="1">
        <f>WEEKDAY(BART_Rides[[#This Row],[Date]],2)</f>
        <v>1</v>
      </c>
      <c r="L10189" s="1" t="str">
        <f>LEFT(BART_Rides[[#This Row],[Lines]],1)</f>
        <v>Y</v>
      </c>
      <c r="M10189" s="1" t="str">
        <f>IF(BART_Rides[[#This Row],[FirstLetter]]="Y","Yes","No")</f>
        <v>Yes</v>
      </c>
      <c r="N10189" s="1" t="str">
        <f>IF(OR(BART_Rides[[#This Row],[Station Code]]="EM", BART_Rides[[#This Row],[Station Code]]="MT", BART_Rides[[#This Row],[Station Code]]="PL", BART_Rides[[#This Row],[Station Code]]="CC"), "Yes", "No")</f>
        <v>Yes</v>
      </c>
    </row>
    <row r="10190" spans="6:14">
      <c r="F10190" s="3">
        <v>44530</v>
      </c>
      <c r="G10190" s="1" t="s">
        <v>53</v>
      </c>
      <c r="H10190" s="1" t="s">
        <v>106</v>
      </c>
      <c r="I10190" s="1">
        <v>7582</v>
      </c>
      <c r="J10190" s="1">
        <f>MONTH(BART_Rides[[#This Row],[Date]])</f>
        <v>11</v>
      </c>
      <c r="K10190" s="1">
        <f>WEEKDAY(BART_Rides[[#This Row],[Date]],2)</f>
        <v>2</v>
      </c>
      <c r="L10190" s="1" t="str">
        <f>LEFT(BART_Rides[[#This Row],[Lines]],1)</f>
        <v>Y</v>
      </c>
      <c r="M10190" s="1" t="str">
        <f>IF(BART_Rides[[#This Row],[FirstLetter]]="Y","Yes","No")</f>
        <v>Yes</v>
      </c>
      <c r="N10190" s="1" t="str">
        <f>IF(OR(BART_Rides[[#This Row],[Station Code]]="EM", BART_Rides[[#This Row],[Station Code]]="MT", BART_Rides[[#This Row],[Station Code]]="PL", BART_Rides[[#This Row],[Station Code]]="CC"), "Yes", "No")</f>
        <v>Yes</v>
      </c>
    </row>
    <row r="10191" spans="6:14">
      <c r="F10191" s="3">
        <v>44531</v>
      </c>
      <c r="G10191" s="1" t="s">
        <v>53</v>
      </c>
      <c r="H10191" s="1" t="s">
        <v>106</v>
      </c>
      <c r="I10191" s="1">
        <v>8299</v>
      </c>
      <c r="J10191" s="1">
        <f>MONTH(BART_Rides[[#This Row],[Date]])</f>
        <v>12</v>
      </c>
      <c r="K10191" s="1">
        <f>WEEKDAY(BART_Rides[[#This Row],[Date]],2)</f>
        <v>3</v>
      </c>
      <c r="L10191" s="1" t="str">
        <f>LEFT(BART_Rides[[#This Row],[Lines]],1)</f>
        <v>Y</v>
      </c>
      <c r="M10191" s="1" t="str">
        <f>IF(BART_Rides[[#This Row],[FirstLetter]]="Y","Yes","No")</f>
        <v>Yes</v>
      </c>
      <c r="N10191" s="1" t="str">
        <f>IF(OR(BART_Rides[[#This Row],[Station Code]]="EM", BART_Rides[[#This Row],[Station Code]]="MT", BART_Rides[[#This Row],[Station Code]]="PL", BART_Rides[[#This Row],[Station Code]]="CC"), "Yes", "No")</f>
        <v>Yes</v>
      </c>
    </row>
    <row r="10192" spans="6:14">
      <c r="F10192" s="3">
        <v>44532</v>
      </c>
      <c r="G10192" s="1" t="s">
        <v>53</v>
      </c>
      <c r="H10192" s="1" t="s">
        <v>106</v>
      </c>
      <c r="I10192" s="1">
        <v>8342</v>
      </c>
      <c r="J10192" s="1">
        <f>MONTH(BART_Rides[[#This Row],[Date]])</f>
        <v>12</v>
      </c>
      <c r="K10192" s="1">
        <f>WEEKDAY(BART_Rides[[#This Row],[Date]],2)</f>
        <v>4</v>
      </c>
      <c r="L10192" s="1" t="str">
        <f>LEFT(BART_Rides[[#This Row],[Lines]],1)</f>
        <v>Y</v>
      </c>
      <c r="M10192" s="1" t="str">
        <f>IF(BART_Rides[[#This Row],[FirstLetter]]="Y","Yes","No")</f>
        <v>Yes</v>
      </c>
      <c r="N10192" s="1" t="str">
        <f>IF(OR(BART_Rides[[#This Row],[Station Code]]="EM", BART_Rides[[#This Row],[Station Code]]="MT", BART_Rides[[#This Row],[Station Code]]="PL", BART_Rides[[#This Row],[Station Code]]="CC"), "Yes", "No")</f>
        <v>Yes</v>
      </c>
    </row>
    <row r="10193" spans="6:14">
      <c r="F10193" s="3">
        <v>44533</v>
      </c>
      <c r="G10193" s="1" t="s">
        <v>53</v>
      </c>
      <c r="H10193" s="1" t="s">
        <v>106</v>
      </c>
      <c r="I10193" s="1">
        <v>9733</v>
      </c>
      <c r="J10193" s="1">
        <f>MONTH(BART_Rides[[#This Row],[Date]])</f>
        <v>12</v>
      </c>
      <c r="K10193" s="1">
        <f>WEEKDAY(BART_Rides[[#This Row],[Date]],2)</f>
        <v>5</v>
      </c>
      <c r="L10193" s="1" t="str">
        <f>LEFT(BART_Rides[[#This Row],[Lines]],1)</f>
        <v>Y</v>
      </c>
      <c r="M10193" s="1" t="str">
        <f>IF(BART_Rides[[#This Row],[FirstLetter]]="Y","Yes","No")</f>
        <v>Yes</v>
      </c>
      <c r="N10193" s="1" t="str">
        <f>IF(OR(BART_Rides[[#This Row],[Station Code]]="EM", BART_Rides[[#This Row],[Station Code]]="MT", BART_Rides[[#This Row],[Station Code]]="PL", BART_Rides[[#This Row],[Station Code]]="CC"), "Yes", "No")</f>
        <v>Yes</v>
      </c>
    </row>
    <row r="10194" spans="6:14">
      <c r="F10194" s="3">
        <v>44534</v>
      </c>
      <c r="G10194" s="1" t="s">
        <v>53</v>
      </c>
      <c r="H10194" s="1" t="s">
        <v>106</v>
      </c>
      <c r="I10194" s="1">
        <v>8009</v>
      </c>
      <c r="J10194" s="1">
        <f>MONTH(BART_Rides[[#This Row],[Date]])</f>
        <v>12</v>
      </c>
      <c r="K10194" s="1">
        <f>WEEKDAY(BART_Rides[[#This Row],[Date]],2)</f>
        <v>6</v>
      </c>
      <c r="L10194" s="1" t="str">
        <f>LEFT(BART_Rides[[#This Row],[Lines]],1)</f>
        <v>Y</v>
      </c>
      <c r="M10194" s="1" t="str">
        <f>IF(BART_Rides[[#This Row],[FirstLetter]]="Y","Yes","No")</f>
        <v>Yes</v>
      </c>
      <c r="N10194" s="1" t="str">
        <f>IF(OR(BART_Rides[[#This Row],[Station Code]]="EM", BART_Rides[[#This Row],[Station Code]]="MT", BART_Rides[[#This Row],[Station Code]]="PL", BART_Rides[[#This Row],[Station Code]]="CC"), "Yes", "No")</f>
        <v>Yes</v>
      </c>
    </row>
    <row r="10195" spans="6:14">
      <c r="F10195" s="3">
        <v>44535</v>
      </c>
      <c r="G10195" s="1" t="s">
        <v>53</v>
      </c>
      <c r="H10195" s="1" t="s">
        <v>106</v>
      </c>
      <c r="I10195" s="1">
        <v>4804</v>
      </c>
      <c r="J10195" s="1">
        <f>MONTH(BART_Rides[[#This Row],[Date]])</f>
        <v>12</v>
      </c>
      <c r="K10195" s="1">
        <f>WEEKDAY(BART_Rides[[#This Row],[Date]],2)</f>
        <v>7</v>
      </c>
      <c r="L10195" s="1" t="str">
        <f>LEFT(BART_Rides[[#This Row],[Lines]],1)</f>
        <v>Y</v>
      </c>
      <c r="M10195" s="1" t="str">
        <f>IF(BART_Rides[[#This Row],[FirstLetter]]="Y","Yes","No")</f>
        <v>Yes</v>
      </c>
      <c r="N10195" s="1" t="str">
        <f>IF(OR(BART_Rides[[#This Row],[Station Code]]="EM", BART_Rides[[#This Row],[Station Code]]="MT", BART_Rides[[#This Row],[Station Code]]="PL", BART_Rides[[#This Row],[Station Code]]="CC"), "Yes", "No")</f>
        <v>Yes</v>
      </c>
    </row>
    <row r="10196" spans="6:14">
      <c r="F10196" s="3">
        <v>44536</v>
      </c>
      <c r="G10196" s="1" t="s">
        <v>53</v>
      </c>
      <c r="H10196" s="1" t="s">
        <v>106</v>
      </c>
      <c r="I10196" s="1">
        <v>7701</v>
      </c>
      <c r="J10196" s="1">
        <f>MONTH(BART_Rides[[#This Row],[Date]])</f>
        <v>12</v>
      </c>
      <c r="K10196" s="1">
        <f>WEEKDAY(BART_Rides[[#This Row],[Date]],2)</f>
        <v>1</v>
      </c>
      <c r="L10196" s="1" t="str">
        <f>LEFT(BART_Rides[[#This Row],[Lines]],1)</f>
        <v>Y</v>
      </c>
      <c r="M10196" s="1" t="str">
        <f>IF(BART_Rides[[#This Row],[FirstLetter]]="Y","Yes","No")</f>
        <v>Yes</v>
      </c>
      <c r="N10196" s="1" t="str">
        <f>IF(OR(BART_Rides[[#This Row],[Station Code]]="EM", BART_Rides[[#This Row],[Station Code]]="MT", BART_Rides[[#This Row],[Station Code]]="PL", BART_Rides[[#This Row],[Station Code]]="CC"), "Yes", "No")</f>
        <v>Yes</v>
      </c>
    </row>
    <row r="10197" spans="6:14">
      <c r="F10197" s="3">
        <v>44537</v>
      </c>
      <c r="G10197" s="1" t="s">
        <v>53</v>
      </c>
      <c r="H10197" s="1" t="s">
        <v>106</v>
      </c>
      <c r="I10197" s="1">
        <v>8631</v>
      </c>
      <c r="J10197" s="1">
        <f>MONTH(BART_Rides[[#This Row],[Date]])</f>
        <v>12</v>
      </c>
      <c r="K10197" s="1">
        <f>WEEKDAY(BART_Rides[[#This Row],[Date]],2)</f>
        <v>2</v>
      </c>
      <c r="L10197" s="1" t="str">
        <f>LEFT(BART_Rides[[#This Row],[Lines]],1)</f>
        <v>Y</v>
      </c>
      <c r="M10197" s="1" t="str">
        <f>IF(BART_Rides[[#This Row],[FirstLetter]]="Y","Yes","No")</f>
        <v>Yes</v>
      </c>
      <c r="N10197" s="1" t="str">
        <f>IF(OR(BART_Rides[[#This Row],[Station Code]]="EM", BART_Rides[[#This Row],[Station Code]]="MT", BART_Rides[[#This Row],[Station Code]]="PL", BART_Rides[[#This Row],[Station Code]]="CC"), "Yes", "No")</f>
        <v>Yes</v>
      </c>
    </row>
    <row r="10198" spans="6:14">
      <c r="F10198" s="3">
        <v>44538</v>
      </c>
      <c r="G10198" s="1" t="s">
        <v>53</v>
      </c>
      <c r="H10198" s="1" t="s">
        <v>106</v>
      </c>
      <c r="I10198" s="1">
        <v>9194</v>
      </c>
      <c r="J10198" s="1">
        <f>MONTH(BART_Rides[[#This Row],[Date]])</f>
        <v>12</v>
      </c>
      <c r="K10198" s="1">
        <f>WEEKDAY(BART_Rides[[#This Row],[Date]],2)</f>
        <v>3</v>
      </c>
      <c r="L10198" s="1" t="str">
        <f>LEFT(BART_Rides[[#This Row],[Lines]],1)</f>
        <v>Y</v>
      </c>
      <c r="M10198" s="1" t="str">
        <f>IF(BART_Rides[[#This Row],[FirstLetter]]="Y","Yes","No")</f>
        <v>Yes</v>
      </c>
      <c r="N10198" s="1" t="str">
        <f>IF(OR(BART_Rides[[#This Row],[Station Code]]="EM", BART_Rides[[#This Row],[Station Code]]="MT", BART_Rides[[#This Row],[Station Code]]="PL", BART_Rides[[#This Row],[Station Code]]="CC"), "Yes", "No")</f>
        <v>Yes</v>
      </c>
    </row>
    <row r="10199" spans="6:14">
      <c r="F10199" s="3">
        <v>44539</v>
      </c>
      <c r="G10199" s="1" t="s">
        <v>53</v>
      </c>
      <c r="H10199" s="1" t="s">
        <v>106</v>
      </c>
      <c r="I10199" s="1">
        <v>9454</v>
      </c>
      <c r="J10199" s="1">
        <f>MONTH(BART_Rides[[#This Row],[Date]])</f>
        <v>12</v>
      </c>
      <c r="K10199" s="1">
        <f>WEEKDAY(BART_Rides[[#This Row],[Date]],2)</f>
        <v>4</v>
      </c>
      <c r="L10199" s="1" t="str">
        <f>LEFT(BART_Rides[[#This Row],[Lines]],1)</f>
        <v>Y</v>
      </c>
      <c r="M10199" s="1" t="str">
        <f>IF(BART_Rides[[#This Row],[FirstLetter]]="Y","Yes","No")</f>
        <v>Yes</v>
      </c>
      <c r="N10199" s="1" t="str">
        <f>IF(OR(BART_Rides[[#This Row],[Station Code]]="EM", BART_Rides[[#This Row],[Station Code]]="MT", BART_Rides[[#This Row],[Station Code]]="PL", BART_Rides[[#This Row],[Station Code]]="CC"), "Yes", "No")</f>
        <v>Yes</v>
      </c>
    </row>
    <row r="10200" spans="6:14">
      <c r="F10200" s="3">
        <v>44540</v>
      </c>
      <c r="G10200" s="1" t="s">
        <v>53</v>
      </c>
      <c r="H10200" s="1" t="s">
        <v>106</v>
      </c>
      <c r="I10200" s="1">
        <v>10516</v>
      </c>
      <c r="J10200" s="1">
        <f>MONTH(BART_Rides[[#This Row],[Date]])</f>
        <v>12</v>
      </c>
      <c r="K10200" s="1">
        <f>WEEKDAY(BART_Rides[[#This Row],[Date]],2)</f>
        <v>5</v>
      </c>
      <c r="L10200" s="1" t="str">
        <f>LEFT(BART_Rides[[#This Row],[Lines]],1)</f>
        <v>Y</v>
      </c>
      <c r="M10200" s="1" t="str">
        <f>IF(BART_Rides[[#This Row],[FirstLetter]]="Y","Yes","No")</f>
        <v>Yes</v>
      </c>
      <c r="N10200" s="1" t="str">
        <f>IF(OR(BART_Rides[[#This Row],[Station Code]]="EM", BART_Rides[[#This Row],[Station Code]]="MT", BART_Rides[[#This Row],[Station Code]]="PL", BART_Rides[[#This Row],[Station Code]]="CC"), "Yes", "No")</f>
        <v>Yes</v>
      </c>
    </row>
    <row r="10201" spans="6:14">
      <c r="F10201" s="3">
        <v>44541</v>
      </c>
      <c r="G10201" s="1" t="s">
        <v>53</v>
      </c>
      <c r="H10201" s="1" t="s">
        <v>106</v>
      </c>
      <c r="I10201" s="1">
        <v>9869</v>
      </c>
      <c r="J10201" s="1">
        <f>MONTH(BART_Rides[[#This Row],[Date]])</f>
        <v>12</v>
      </c>
      <c r="K10201" s="1">
        <f>WEEKDAY(BART_Rides[[#This Row],[Date]],2)</f>
        <v>6</v>
      </c>
      <c r="L10201" s="1" t="str">
        <f>LEFT(BART_Rides[[#This Row],[Lines]],1)</f>
        <v>Y</v>
      </c>
      <c r="M10201" s="1" t="str">
        <f>IF(BART_Rides[[#This Row],[FirstLetter]]="Y","Yes","No")</f>
        <v>Yes</v>
      </c>
      <c r="N10201" s="1" t="str">
        <f>IF(OR(BART_Rides[[#This Row],[Station Code]]="EM", BART_Rides[[#This Row],[Station Code]]="MT", BART_Rides[[#This Row],[Station Code]]="PL", BART_Rides[[#This Row],[Station Code]]="CC"), "Yes", "No")</f>
        <v>Yes</v>
      </c>
    </row>
    <row r="10202" spans="6:14">
      <c r="F10202" s="3">
        <v>44542</v>
      </c>
      <c r="G10202" s="1" t="s">
        <v>53</v>
      </c>
      <c r="H10202" s="1" t="s">
        <v>106</v>
      </c>
      <c r="I10202" s="1">
        <v>3897</v>
      </c>
      <c r="J10202" s="1">
        <f>MONTH(BART_Rides[[#This Row],[Date]])</f>
        <v>12</v>
      </c>
      <c r="K10202" s="1">
        <f>WEEKDAY(BART_Rides[[#This Row],[Date]],2)</f>
        <v>7</v>
      </c>
      <c r="L10202" s="1" t="str">
        <f>LEFT(BART_Rides[[#This Row],[Lines]],1)</f>
        <v>Y</v>
      </c>
      <c r="M10202" s="1" t="str">
        <f>IF(BART_Rides[[#This Row],[FirstLetter]]="Y","Yes","No")</f>
        <v>Yes</v>
      </c>
      <c r="N10202" s="1" t="str">
        <f>IF(OR(BART_Rides[[#This Row],[Station Code]]="EM", BART_Rides[[#This Row],[Station Code]]="MT", BART_Rides[[#This Row],[Station Code]]="PL", BART_Rides[[#This Row],[Station Code]]="CC"), "Yes", "No")</f>
        <v>Yes</v>
      </c>
    </row>
    <row r="10203" spans="6:14">
      <c r="F10203" s="3">
        <v>44543</v>
      </c>
      <c r="G10203" s="1" t="s">
        <v>53</v>
      </c>
      <c r="H10203" s="1" t="s">
        <v>106</v>
      </c>
      <c r="I10203" s="1">
        <v>6772</v>
      </c>
      <c r="J10203" s="1">
        <f>MONTH(BART_Rides[[#This Row],[Date]])</f>
        <v>12</v>
      </c>
      <c r="K10203" s="1">
        <f>WEEKDAY(BART_Rides[[#This Row],[Date]],2)</f>
        <v>1</v>
      </c>
      <c r="L10203" s="1" t="str">
        <f>LEFT(BART_Rides[[#This Row],[Lines]],1)</f>
        <v>Y</v>
      </c>
      <c r="M10203" s="1" t="str">
        <f>IF(BART_Rides[[#This Row],[FirstLetter]]="Y","Yes","No")</f>
        <v>Yes</v>
      </c>
      <c r="N10203" s="1" t="str">
        <f>IF(OR(BART_Rides[[#This Row],[Station Code]]="EM", BART_Rides[[#This Row],[Station Code]]="MT", BART_Rides[[#This Row],[Station Code]]="PL", BART_Rides[[#This Row],[Station Code]]="CC"), "Yes", "No")</f>
        <v>Yes</v>
      </c>
    </row>
    <row r="10204" spans="6:14">
      <c r="F10204" s="3">
        <v>44544</v>
      </c>
      <c r="G10204" s="1" t="s">
        <v>53</v>
      </c>
      <c r="H10204" s="1" t="s">
        <v>106</v>
      </c>
      <c r="I10204" s="1">
        <v>8319</v>
      </c>
      <c r="J10204" s="1">
        <f>MONTH(BART_Rides[[#This Row],[Date]])</f>
        <v>12</v>
      </c>
      <c r="K10204" s="1">
        <f>WEEKDAY(BART_Rides[[#This Row],[Date]],2)</f>
        <v>2</v>
      </c>
      <c r="L10204" s="1" t="str">
        <f>LEFT(BART_Rides[[#This Row],[Lines]],1)</f>
        <v>Y</v>
      </c>
      <c r="M10204" s="1" t="str">
        <f>IF(BART_Rides[[#This Row],[FirstLetter]]="Y","Yes","No")</f>
        <v>Yes</v>
      </c>
      <c r="N10204" s="1" t="str">
        <f>IF(OR(BART_Rides[[#This Row],[Station Code]]="EM", BART_Rides[[#This Row],[Station Code]]="MT", BART_Rides[[#This Row],[Station Code]]="PL", BART_Rides[[#This Row],[Station Code]]="CC"), "Yes", "No")</f>
        <v>Yes</v>
      </c>
    </row>
    <row r="10205" spans="6:14">
      <c r="F10205" s="3">
        <v>44545</v>
      </c>
      <c r="G10205" s="1" t="s">
        <v>53</v>
      </c>
      <c r="H10205" s="1" t="s">
        <v>106</v>
      </c>
      <c r="I10205" s="1">
        <v>8628</v>
      </c>
      <c r="J10205" s="1">
        <f>MONTH(BART_Rides[[#This Row],[Date]])</f>
        <v>12</v>
      </c>
      <c r="K10205" s="1">
        <f>WEEKDAY(BART_Rides[[#This Row],[Date]],2)</f>
        <v>3</v>
      </c>
      <c r="L10205" s="1" t="str">
        <f>LEFT(BART_Rides[[#This Row],[Lines]],1)</f>
        <v>Y</v>
      </c>
      <c r="M10205" s="1" t="str">
        <f>IF(BART_Rides[[#This Row],[FirstLetter]]="Y","Yes","No")</f>
        <v>Yes</v>
      </c>
      <c r="N10205" s="1" t="str">
        <f>IF(OR(BART_Rides[[#This Row],[Station Code]]="EM", BART_Rides[[#This Row],[Station Code]]="MT", BART_Rides[[#This Row],[Station Code]]="PL", BART_Rides[[#This Row],[Station Code]]="CC"), "Yes", "No")</f>
        <v>Yes</v>
      </c>
    </row>
    <row r="10206" spans="6:14">
      <c r="F10206" s="3">
        <v>44546</v>
      </c>
      <c r="G10206" s="1" t="s">
        <v>53</v>
      </c>
      <c r="H10206" s="1" t="s">
        <v>106</v>
      </c>
      <c r="I10206" s="1">
        <v>9889</v>
      </c>
      <c r="J10206" s="1">
        <f>MONTH(BART_Rides[[#This Row],[Date]])</f>
        <v>12</v>
      </c>
      <c r="K10206" s="1">
        <f>WEEKDAY(BART_Rides[[#This Row],[Date]],2)</f>
        <v>4</v>
      </c>
      <c r="L10206" s="1" t="str">
        <f>LEFT(BART_Rides[[#This Row],[Lines]],1)</f>
        <v>Y</v>
      </c>
      <c r="M10206" s="1" t="str">
        <f>IF(BART_Rides[[#This Row],[FirstLetter]]="Y","Yes","No")</f>
        <v>Yes</v>
      </c>
      <c r="N10206" s="1" t="str">
        <f>IF(OR(BART_Rides[[#This Row],[Station Code]]="EM", BART_Rides[[#This Row],[Station Code]]="MT", BART_Rides[[#This Row],[Station Code]]="PL", BART_Rides[[#This Row],[Station Code]]="CC"), "Yes", "No")</f>
        <v>Yes</v>
      </c>
    </row>
    <row r="10207" spans="6:14">
      <c r="F10207" s="3">
        <v>44547</v>
      </c>
      <c r="G10207" s="1" t="s">
        <v>53</v>
      </c>
      <c r="H10207" s="1" t="s">
        <v>106</v>
      </c>
      <c r="I10207" s="1">
        <v>11305</v>
      </c>
      <c r="J10207" s="1">
        <f>MONTH(BART_Rides[[#This Row],[Date]])</f>
        <v>12</v>
      </c>
      <c r="K10207" s="1">
        <f>WEEKDAY(BART_Rides[[#This Row],[Date]],2)</f>
        <v>5</v>
      </c>
      <c r="L10207" s="1" t="str">
        <f>LEFT(BART_Rides[[#This Row],[Lines]],1)</f>
        <v>Y</v>
      </c>
      <c r="M10207" s="1" t="str">
        <f>IF(BART_Rides[[#This Row],[FirstLetter]]="Y","Yes","No")</f>
        <v>Yes</v>
      </c>
      <c r="N10207" s="1" t="str">
        <f>IF(OR(BART_Rides[[#This Row],[Station Code]]="EM", BART_Rides[[#This Row],[Station Code]]="MT", BART_Rides[[#This Row],[Station Code]]="PL", BART_Rides[[#This Row],[Station Code]]="CC"), "Yes", "No")</f>
        <v>Yes</v>
      </c>
    </row>
    <row r="10208" spans="6:14">
      <c r="F10208" s="3">
        <v>44548</v>
      </c>
      <c r="G10208" s="1" t="s">
        <v>53</v>
      </c>
      <c r="H10208" s="1" t="s">
        <v>106</v>
      </c>
      <c r="I10208" s="1">
        <v>9890</v>
      </c>
      <c r="J10208" s="1">
        <f>MONTH(BART_Rides[[#This Row],[Date]])</f>
        <v>12</v>
      </c>
      <c r="K10208" s="1">
        <f>WEEKDAY(BART_Rides[[#This Row],[Date]],2)</f>
        <v>6</v>
      </c>
      <c r="L10208" s="1" t="str">
        <f>LEFT(BART_Rides[[#This Row],[Lines]],1)</f>
        <v>Y</v>
      </c>
      <c r="M10208" s="1" t="str">
        <f>IF(BART_Rides[[#This Row],[FirstLetter]]="Y","Yes","No")</f>
        <v>Yes</v>
      </c>
      <c r="N10208" s="1" t="str">
        <f>IF(OR(BART_Rides[[#This Row],[Station Code]]="EM", BART_Rides[[#This Row],[Station Code]]="MT", BART_Rides[[#This Row],[Station Code]]="PL", BART_Rides[[#This Row],[Station Code]]="CC"), "Yes", "No")</f>
        <v>Yes</v>
      </c>
    </row>
    <row r="10209" spans="6:14">
      <c r="F10209" s="3">
        <v>44549</v>
      </c>
      <c r="G10209" s="1" t="s">
        <v>53</v>
      </c>
      <c r="H10209" s="1" t="s">
        <v>106</v>
      </c>
      <c r="I10209" s="1">
        <v>5929</v>
      </c>
      <c r="J10209" s="1">
        <f>MONTH(BART_Rides[[#This Row],[Date]])</f>
        <v>12</v>
      </c>
      <c r="K10209" s="1">
        <f>WEEKDAY(BART_Rides[[#This Row],[Date]],2)</f>
        <v>7</v>
      </c>
      <c r="L10209" s="1" t="str">
        <f>LEFT(BART_Rides[[#This Row],[Lines]],1)</f>
        <v>Y</v>
      </c>
      <c r="M10209" s="1" t="str">
        <f>IF(BART_Rides[[#This Row],[FirstLetter]]="Y","Yes","No")</f>
        <v>Yes</v>
      </c>
      <c r="N10209" s="1" t="str">
        <f>IF(OR(BART_Rides[[#This Row],[Station Code]]="EM", BART_Rides[[#This Row],[Station Code]]="MT", BART_Rides[[#This Row],[Station Code]]="PL", BART_Rides[[#This Row],[Station Code]]="CC"), "Yes", "No")</f>
        <v>Yes</v>
      </c>
    </row>
    <row r="10210" spans="6:14">
      <c r="F10210" s="3">
        <v>44550</v>
      </c>
      <c r="G10210" s="1" t="s">
        <v>53</v>
      </c>
      <c r="H10210" s="1" t="s">
        <v>106</v>
      </c>
      <c r="I10210" s="1">
        <v>9024</v>
      </c>
      <c r="J10210" s="1">
        <f>MONTH(BART_Rides[[#This Row],[Date]])</f>
        <v>12</v>
      </c>
      <c r="K10210" s="1">
        <f>WEEKDAY(BART_Rides[[#This Row],[Date]],2)</f>
        <v>1</v>
      </c>
      <c r="L10210" s="1" t="str">
        <f>LEFT(BART_Rides[[#This Row],[Lines]],1)</f>
        <v>Y</v>
      </c>
      <c r="M10210" s="1" t="str">
        <f>IF(BART_Rides[[#This Row],[FirstLetter]]="Y","Yes","No")</f>
        <v>Yes</v>
      </c>
      <c r="N10210" s="1" t="str">
        <f>IF(OR(BART_Rides[[#This Row],[Station Code]]="EM", BART_Rides[[#This Row],[Station Code]]="MT", BART_Rides[[#This Row],[Station Code]]="PL", BART_Rides[[#This Row],[Station Code]]="CC"), "Yes", "No")</f>
        <v>Yes</v>
      </c>
    </row>
    <row r="10211" spans="6:14">
      <c r="F10211" s="3">
        <v>44551</v>
      </c>
      <c r="G10211" s="1" t="s">
        <v>53</v>
      </c>
      <c r="H10211" s="1" t="s">
        <v>106</v>
      </c>
      <c r="I10211" s="1">
        <v>8788</v>
      </c>
      <c r="J10211" s="1">
        <f>MONTH(BART_Rides[[#This Row],[Date]])</f>
        <v>12</v>
      </c>
      <c r="K10211" s="1">
        <f>WEEKDAY(BART_Rides[[#This Row],[Date]],2)</f>
        <v>2</v>
      </c>
      <c r="L10211" s="1" t="str">
        <f>LEFT(BART_Rides[[#This Row],[Lines]],1)</f>
        <v>Y</v>
      </c>
      <c r="M10211" s="1" t="str">
        <f>IF(BART_Rides[[#This Row],[FirstLetter]]="Y","Yes","No")</f>
        <v>Yes</v>
      </c>
      <c r="N10211" s="1" t="str">
        <f>IF(OR(BART_Rides[[#This Row],[Station Code]]="EM", BART_Rides[[#This Row],[Station Code]]="MT", BART_Rides[[#This Row],[Station Code]]="PL", BART_Rides[[#This Row],[Station Code]]="CC"), "Yes", "No")</f>
        <v>Yes</v>
      </c>
    </row>
    <row r="10212" spans="6:14">
      <c r="F10212" s="3">
        <v>44552</v>
      </c>
      <c r="G10212" s="1" t="s">
        <v>53</v>
      </c>
      <c r="H10212" s="1" t="s">
        <v>106</v>
      </c>
      <c r="I10212" s="1">
        <v>8013</v>
      </c>
      <c r="J10212" s="1">
        <f>MONTH(BART_Rides[[#This Row],[Date]])</f>
        <v>12</v>
      </c>
      <c r="K10212" s="1">
        <f>WEEKDAY(BART_Rides[[#This Row],[Date]],2)</f>
        <v>3</v>
      </c>
      <c r="L10212" s="1" t="str">
        <f>LEFT(BART_Rides[[#This Row],[Lines]],1)</f>
        <v>Y</v>
      </c>
      <c r="M10212" s="1" t="str">
        <f>IF(BART_Rides[[#This Row],[FirstLetter]]="Y","Yes","No")</f>
        <v>Yes</v>
      </c>
      <c r="N10212" s="1" t="str">
        <f>IF(OR(BART_Rides[[#This Row],[Station Code]]="EM", BART_Rides[[#This Row],[Station Code]]="MT", BART_Rides[[#This Row],[Station Code]]="PL", BART_Rides[[#This Row],[Station Code]]="CC"), "Yes", "No")</f>
        <v>Yes</v>
      </c>
    </row>
    <row r="10213" spans="6:14">
      <c r="F10213" s="3">
        <v>44553</v>
      </c>
      <c r="G10213" s="1" t="s">
        <v>53</v>
      </c>
      <c r="H10213" s="1" t="s">
        <v>106</v>
      </c>
      <c r="I10213" s="1">
        <v>7631</v>
      </c>
      <c r="J10213" s="1">
        <f>MONTH(BART_Rides[[#This Row],[Date]])</f>
        <v>12</v>
      </c>
      <c r="K10213" s="1">
        <f>WEEKDAY(BART_Rides[[#This Row],[Date]],2)</f>
        <v>4</v>
      </c>
      <c r="L10213" s="1" t="str">
        <f>LEFT(BART_Rides[[#This Row],[Lines]],1)</f>
        <v>Y</v>
      </c>
      <c r="M10213" s="1" t="str">
        <f>IF(BART_Rides[[#This Row],[FirstLetter]]="Y","Yes","No")</f>
        <v>Yes</v>
      </c>
      <c r="N10213" s="1" t="str">
        <f>IF(OR(BART_Rides[[#This Row],[Station Code]]="EM", BART_Rides[[#This Row],[Station Code]]="MT", BART_Rides[[#This Row],[Station Code]]="PL", BART_Rides[[#This Row],[Station Code]]="CC"), "Yes", "No")</f>
        <v>Yes</v>
      </c>
    </row>
    <row r="10214" spans="6:14">
      <c r="F10214" s="3">
        <v>44554</v>
      </c>
      <c r="G10214" s="1" t="s">
        <v>53</v>
      </c>
      <c r="H10214" s="1" t="s">
        <v>106</v>
      </c>
      <c r="I10214" s="1">
        <v>6041</v>
      </c>
      <c r="J10214" s="1">
        <f>MONTH(BART_Rides[[#This Row],[Date]])</f>
        <v>12</v>
      </c>
      <c r="K10214" s="1">
        <f>WEEKDAY(BART_Rides[[#This Row],[Date]],2)</f>
        <v>5</v>
      </c>
      <c r="L10214" s="1" t="str">
        <f>LEFT(BART_Rides[[#This Row],[Lines]],1)</f>
        <v>Y</v>
      </c>
      <c r="M10214" s="1" t="str">
        <f>IF(BART_Rides[[#This Row],[FirstLetter]]="Y","Yes","No")</f>
        <v>Yes</v>
      </c>
      <c r="N10214" s="1" t="str">
        <f>IF(OR(BART_Rides[[#This Row],[Station Code]]="EM", BART_Rides[[#This Row],[Station Code]]="MT", BART_Rides[[#This Row],[Station Code]]="PL", BART_Rides[[#This Row],[Station Code]]="CC"), "Yes", "No")</f>
        <v>Yes</v>
      </c>
    </row>
    <row r="10215" spans="6:14">
      <c r="F10215" s="3">
        <v>44555</v>
      </c>
      <c r="G10215" s="1" t="s">
        <v>53</v>
      </c>
      <c r="H10215" s="1" t="s">
        <v>106</v>
      </c>
      <c r="I10215" s="1">
        <v>1866</v>
      </c>
      <c r="J10215" s="1">
        <f>MONTH(BART_Rides[[#This Row],[Date]])</f>
        <v>12</v>
      </c>
      <c r="K10215" s="1">
        <f>WEEKDAY(BART_Rides[[#This Row],[Date]],2)</f>
        <v>6</v>
      </c>
      <c r="L10215" s="1" t="str">
        <f>LEFT(BART_Rides[[#This Row],[Lines]],1)</f>
        <v>Y</v>
      </c>
      <c r="M10215" s="1" t="str">
        <f>IF(BART_Rides[[#This Row],[FirstLetter]]="Y","Yes","No")</f>
        <v>Yes</v>
      </c>
      <c r="N10215" s="1" t="str">
        <f>IF(OR(BART_Rides[[#This Row],[Station Code]]="EM", BART_Rides[[#This Row],[Station Code]]="MT", BART_Rides[[#This Row],[Station Code]]="PL", BART_Rides[[#This Row],[Station Code]]="CC"), "Yes", "No")</f>
        <v>Yes</v>
      </c>
    </row>
    <row r="10216" spans="6:14">
      <c r="F10216" s="3">
        <v>44556</v>
      </c>
      <c r="G10216" s="1" t="s">
        <v>53</v>
      </c>
      <c r="H10216" s="1" t="s">
        <v>106</v>
      </c>
      <c r="I10216" s="1">
        <v>3920</v>
      </c>
      <c r="J10216" s="1">
        <f>MONTH(BART_Rides[[#This Row],[Date]])</f>
        <v>12</v>
      </c>
      <c r="K10216" s="1">
        <f>WEEKDAY(BART_Rides[[#This Row],[Date]],2)</f>
        <v>7</v>
      </c>
      <c r="L10216" s="1" t="str">
        <f>LEFT(BART_Rides[[#This Row],[Lines]],1)</f>
        <v>Y</v>
      </c>
      <c r="M10216" s="1" t="str">
        <f>IF(BART_Rides[[#This Row],[FirstLetter]]="Y","Yes","No")</f>
        <v>Yes</v>
      </c>
      <c r="N10216" s="1" t="str">
        <f>IF(OR(BART_Rides[[#This Row],[Station Code]]="EM", BART_Rides[[#This Row],[Station Code]]="MT", BART_Rides[[#This Row],[Station Code]]="PL", BART_Rides[[#This Row],[Station Code]]="CC"), "Yes", "No")</f>
        <v>Yes</v>
      </c>
    </row>
    <row r="10217" spans="6:14">
      <c r="F10217" s="3">
        <v>44557</v>
      </c>
      <c r="G10217" s="1" t="s">
        <v>53</v>
      </c>
      <c r="H10217" s="1" t="s">
        <v>106</v>
      </c>
      <c r="I10217" s="1">
        <v>6401</v>
      </c>
      <c r="J10217" s="1">
        <f>MONTH(BART_Rides[[#This Row],[Date]])</f>
        <v>12</v>
      </c>
      <c r="K10217" s="1">
        <f>WEEKDAY(BART_Rides[[#This Row],[Date]],2)</f>
        <v>1</v>
      </c>
      <c r="L10217" s="1" t="str">
        <f>LEFT(BART_Rides[[#This Row],[Lines]],1)</f>
        <v>Y</v>
      </c>
      <c r="M10217" s="1" t="str">
        <f>IF(BART_Rides[[#This Row],[FirstLetter]]="Y","Yes","No")</f>
        <v>Yes</v>
      </c>
      <c r="N10217" s="1" t="str">
        <f>IF(OR(BART_Rides[[#This Row],[Station Code]]="EM", BART_Rides[[#This Row],[Station Code]]="MT", BART_Rides[[#This Row],[Station Code]]="PL", BART_Rides[[#This Row],[Station Code]]="CC"), "Yes", "No")</f>
        <v>Yes</v>
      </c>
    </row>
    <row r="10218" spans="6:14">
      <c r="F10218" s="3">
        <v>44558</v>
      </c>
      <c r="G10218" s="1" t="s">
        <v>53</v>
      </c>
      <c r="H10218" s="1" t="s">
        <v>106</v>
      </c>
      <c r="I10218" s="1">
        <v>6755</v>
      </c>
      <c r="J10218" s="1">
        <f>MONTH(BART_Rides[[#This Row],[Date]])</f>
        <v>12</v>
      </c>
      <c r="K10218" s="1">
        <f>WEEKDAY(BART_Rides[[#This Row],[Date]],2)</f>
        <v>2</v>
      </c>
      <c r="L10218" s="1" t="str">
        <f>LEFT(BART_Rides[[#This Row],[Lines]],1)</f>
        <v>Y</v>
      </c>
      <c r="M10218" s="1" t="str">
        <f>IF(BART_Rides[[#This Row],[FirstLetter]]="Y","Yes","No")</f>
        <v>Yes</v>
      </c>
      <c r="N10218" s="1" t="str">
        <f>IF(OR(BART_Rides[[#This Row],[Station Code]]="EM", BART_Rides[[#This Row],[Station Code]]="MT", BART_Rides[[#This Row],[Station Code]]="PL", BART_Rides[[#This Row],[Station Code]]="CC"), "Yes", "No")</f>
        <v>Yes</v>
      </c>
    </row>
    <row r="10219" spans="6:14">
      <c r="F10219" s="3">
        <v>44559</v>
      </c>
      <c r="G10219" s="1" t="s">
        <v>53</v>
      </c>
      <c r="H10219" s="1" t="s">
        <v>106</v>
      </c>
      <c r="I10219" s="1">
        <v>6150</v>
      </c>
      <c r="J10219" s="1">
        <f>MONTH(BART_Rides[[#This Row],[Date]])</f>
        <v>12</v>
      </c>
      <c r="K10219" s="1">
        <f>WEEKDAY(BART_Rides[[#This Row],[Date]],2)</f>
        <v>3</v>
      </c>
      <c r="L10219" s="1" t="str">
        <f>LEFT(BART_Rides[[#This Row],[Lines]],1)</f>
        <v>Y</v>
      </c>
      <c r="M10219" s="1" t="str">
        <f>IF(BART_Rides[[#This Row],[FirstLetter]]="Y","Yes","No")</f>
        <v>Yes</v>
      </c>
      <c r="N10219" s="1" t="str">
        <f>IF(OR(BART_Rides[[#This Row],[Station Code]]="EM", BART_Rides[[#This Row],[Station Code]]="MT", BART_Rides[[#This Row],[Station Code]]="PL", BART_Rides[[#This Row],[Station Code]]="CC"), "Yes", "No")</f>
        <v>Yes</v>
      </c>
    </row>
    <row r="10220" spans="6:14">
      <c r="F10220" s="3">
        <v>44560</v>
      </c>
      <c r="G10220" s="1" t="s">
        <v>53</v>
      </c>
      <c r="H10220" s="1" t="s">
        <v>106</v>
      </c>
      <c r="I10220" s="1">
        <v>7597</v>
      </c>
      <c r="J10220" s="1">
        <f>MONTH(BART_Rides[[#This Row],[Date]])</f>
        <v>12</v>
      </c>
      <c r="K10220" s="1">
        <f>WEEKDAY(BART_Rides[[#This Row],[Date]],2)</f>
        <v>4</v>
      </c>
      <c r="L10220" s="1" t="str">
        <f>LEFT(BART_Rides[[#This Row],[Lines]],1)</f>
        <v>Y</v>
      </c>
      <c r="M10220" s="1" t="str">
        <f>IF(BART_Rides[[#This Row],[FirstLetter]]="Y","Yes","No")</f>
        <v>Yes</v>
      </c>
      <c r="N10220" s="1" t="str">
        <f>IF(OR(BART_Rides[[#This Row],[Station Code]]="EM", BART_Rides[[#This Row],[Station Code]]="MT", BART_Rides[[#This Row],[Station Code]]="PL", BART_Rides[[#This Row],[Station Code]]="CC"), "Yes", "No")</f>
        <v>Yes</v>
      </c>
    </row>
    <row r="10221" spans="6:14">
      <c r="F10221" s="3">
        <v>44561</v>
      </c>
      <c r="G10221" s="1" t="s">
        <v>53</v>
      </c>
      <c r="H10221" s="1" t="s">
        <v>106</v>
      </c>
      <c r="I10221" s="1">
        <v>6221</v>
      </c>
      <c r="J10221" s="1">
        <f>MONTH(BART_Rides[[#This Row],[Date]])</f>
        <v>12</v>
      </c>
      <c r="K10221" s="1">
        <f>WEEKDAY(BART_Rides[[#This Row],[Date]],2)</f>
        <v>5</v>
      </c>
      <c r="L10221" s="1" t="str">
        <f>LEFT(BART_Rides[[#This Row],[Lines]],1)</f>
        <v>Y</v>
      </c>
      <c r="M10221" s="1" t="str">
        <f>IF(BART_Rides[[#This Row],[FirstLetter]]="Y","Yes","No")</f>
        <v>Yes</v>
      </c>
      <c r="N10221" s="1" t="str">
        <f>IF(OR(BART_Rides[[#This Row],[Station Code]]="EM", BART_Rides[[#This Row],[Station Code]]="MT", BART_Rides[[#This Row],[Station Code]]="PL", BART_Rides[[#This Row],[Station Code]]="CC"), "Yes", "No")</f>
        <v>Yes</v>
      </c>
    </row>
    <row r="10222" spans="6:14">
      <c r="F10222" s="3">
        <v>44197</v>
      </c>
      <c r="G10222" s="1" t="s">
        <v>55</v>
      </c>
      <c r="H10222" s="1" t="s">
        <v>106</v>
      </c>
      <c r="I10222" s="1">
        <v>619</v>
      </c>
      <c r="J10222" s="1">
        <f>MONTH(BART_Rides[[#This Row],[Date]])</f>
        <v>1</v>
      </c>
      <c r="K10222" s="1">
        <f>WEEKDAY(BART_Rides[[#This Row],[Date]],2)</f>
        <v>5</v>
      </c>
      <c r="L10222" s="1" t="str">
        <f>LEFT(BART_Rides[[#This Row],[Lines]],1)</f>
        <v>Y</v>
      </c>
      <c r="M10222" s="1" t="str">
        <f>IF(BART_Rides[[#This Row],[FirstLetter]]="Y","Yes","No")</f>
        <v>Yes</v>
      </c>
      <c r="N10222" s="1" t="str">
        <f>IF(OR(BART_Rides[[#This Row],[Station Code]]="EM", BART_Rides[[#This Row],[Station Code]]="MT", BART_Rides[[#This Row],[Station Code]]="PL", BART_Rides[[#This Row],[Station Code]]="CC"), "Yes", "No")</f>
        <v>Yes</v>
      </c>
    </row>
    <row r="10223" spans="6:14">
      <c r="F10223" s="3">
        <v>44198</v>
      </c>
      <c r="G10223" s="1" t="s">
        <v>55</v>
      </c>
      <c r="H10223" s="1" t="s">
        <v>106</v>
      </c>
      <c r="I10223" s="1">
        <v>812</v>
      </c>
      <c r="J10223" s="1">
        <f>MONTH(BART_Rides[[#This Row],[Date]])</f>
        <v>1</v>
      </c>
      <c r="K10223" s="1">
        <f>WEEKDAY(BART_Rides[[#This Row],[Date]],2)</f>
        <v>6</v>
      </c>
      <c r="L10223" s="1" t="str">
        <f>LEFT(BART_Rides[[#This Row],[Lines]],1)</f>
        <v>Y</v>
      </c>
      <c r="M10223" s="1" t="str">
        <f>IF(BART_Rides[[#This Row],[FirstLetter]]="Y","Yes","No")</f>
        <v>Yes</v>
      </c>
      <c r="N10223" s="1" t="str">
        <f>IF(OR(BART_Rides[[#This Row],[Station Code]]="EM", BART_Rides[[#This Row],[Station Code]]="MT", BART_Rides[[#This Row],[Station Code]]="PL", BART_Rides[[#This Row],[Station Code]]="CC"), "Yes", "No")</f>
        <v>Yes</v>
      </c>
    </row>
    <row r="10224" spans="6:14">
      <c r="F10224" s="3">
        <v>44199</v>
      </c>
      <c r="G10224" s="1" t="s">
        <v>55</v>
      </c>
      <c r="H10224" s="1" t="s">
        <v>106</v>
      </c>
      <c r="I10224" s="1">
        <v>708</v>
      </c>
      <c r="J10224" s="1">
        <f>MONTH(BART_Rides[[#This Row],[Date]])</f>
        <v>1</v>
      </c>
      <c r="K10224" s="1">
        <f>WEEKDAY(BART_Rides[[#This Row],[Date]],2)</f>
        <v>7</v>
      </c>
      <c r="L10224" s="1" t="str">
        <f>LEFT(BART_Rides[[#This Row],[Lines]],1)</f>
        <v>Y</v>
      </c>
      <c r="M10224" s="1" t="str">
        <f>IF(BART_Rides[[#This Row],[FirstLetter]]="Y","Yes","No")</f>
        <v>Yes</v>
      </c>
      <c r="N10224" s="1" t="str">
        <f>IF(OR(BART_Rides[[#This Row],[Station Code]]="EM", BART_Rides[[#This Row],[Station Code]]="MT", BART_Rides[[#This Row],[Station Code]]="PL", BART_Rides[[#This Row],[Station Code]]="CC"), "Yes", "No")</f>
        <v>Yes</v>
      </c>
    </row>
    <row r="10225" spans="6:14">
      <c r="F10225" s="3">
        <v>44200</v>
      </c>
      <c r="G10225" s="1" t="s">
        <v>55</v>
      </c>
      <c r="H10225" s="1" t="s">
        <v>106</v>
      </c>
      <c r="I10225" s="1">
        <v>2469</v>
      </c>
      <c r="J10225" s="1">
        <f>MONTH(BART_Rides[[#This Row],[Date]])</f>
        <v>1</v>
      </c>
      <c r="K10225" s="1">
        <f>WEEKDAY(BART_Rides[[#This Row],[Date]],2)</f>
        <v>1</v>
      </c>
      <c r="L10225" s="1" t="str">
        <f>LEFT(BART_Rides[[#This Row],[Lines]],1)</f>
        <v>Y</v>
      </c>
      <c r="M10225" s="1" t="str">
        <f>IF(BART_Rides[[#This Row],[FirstLetter]]="Y","Yes","No")</f>
        <v>Yes</v>
      </c>
      <c r="N10225" s="1" t="str">
        <f>IF(OR(BART_Rides[[#This Row],[Station Code]]="EM", BART_Rides[[#This Row],[Station Code]]="MT", BART_Rides[[#This Row],[Station Code]]="PL", BART_Rides[[#This Row],[Station Code]]="CC"), "Yes", "No")</f>
        <v>Yes</v>
      </c>
    </row>
    <row r="10226" spans="6:14">
      <c r="F10226" s="3">
        <v>44201</v>
      </c>
      <c r="G10226" s="1" t="s">
        <v>55</v>
      </c>
      <c r="H10226" s="1" t="s">
        <v>106</v>
      </c>
      <c r="I10226" s="1">
        <v>2620</v>
      </c>
      <c r="J10226" s="1">
        <f>MONTH(BART_Rides[[#This Row],[Date]])</f>
        <v>1</v>
      </c>
      <c r="K10226" s="1">
        <f>WEEKDAY(BART_Rides[[#This Row],[Date]],2)</f>
        <v>2</v>
      </c>
      <c r="L10226" s="1" t="str">
        <f>LEFT(BART_Rides[[#This Row],[Lines]],1)</f>
        <v>Y</v>
      </c>
      <c r="M10226" s="1" t="str">
        <f>IF(BART_Rides[[#This Row],[FirstLetter]]="Y","Yes","No")</f>
        <v>Yes</v>
      </c>
      <c r="N10226" s="1" t="str">
        <f>IF(OR(BART_Rides[[#This Row],[Station Code]]="EM", BART_Rides[[#This Row],[Station Code]]="MT", BART_Rides[[#This Row],[Station Code]]="PL", BART_Rides[[#This Row],[Station Code]]="CC"), "Yes", "No")</f>
        <v>Yes</v>
      </c>
    </row>
    <row r="10227" spans="6:14">
      <c r="F10227" s="3">
        <v>44202</v>
      </c>
      <c r="G10227" s="1" t="s">
        <v>55</v>
      </c>
      <c r="H10227" s="1" t="s">
        <v>106</v>
      </c>
      <c r="I10227" s="1">
        <v>2592</v>
      </c>
      <c r="J10227" s="1">
        <f>MONTH(BART_Rides[[#This Row],[Date]])</f>
        <v>1</v>
      </c>
      <c r="K10227" s="1">
        <f>WEEKDAY(BART_Rides[[#This Row],[Date]],2)</f>
        <v>3</v>
      </c>
      <c r="L10227" s="1" t="str">
        <f>LEFT(BART_Rides[[#This Row],[Lines]],1)</f>
        <v>Y</v>
      </c>
      <c r="M10227" s="1" t="str">
        <f>IF(BART_Rides[[#This Row],[FirstLetter]]="Y","Yes","No")</f>
        <v>Yes</v>
      </c>
      <c r="N10227" s="1" t="str">
        <f>IF(OR(BART_Rides[[#This Row],[Station Code]]="EM", BART_Rides[[#This Row],[Station Code]]="MT", BART_Rides[[#This Row],[Station Code]]="PL", BART_Rides[[#This Row],[Station Code]]="CC"), "Yes", "No")</f>
        <v>Yes</v>
      </c>
    </row>
    <row r="10228" spans="6:14">
      <c r="F10228" s="3">
        <v>44203</v>
      </c>
      <c r="G10228" s="1" t="s">
        <v>55</v>
      </c>
      <c r="H10228" s="1" t="s">
        <v>106</v>
      </c>
      <c r="I10228" s="1">
        <v>2626</v>
      </c>
      <c r="J10228" s="1">
        <f>MONTH(BART_Rides[[#This Row],[Date]])</f>
        <v>1</v>
      </c>
      <c r="K10228" s="1">
        <f>WEEKDAY(BART_Rides[[#This Row],[Date]],2)</f>
        <v>4</v>
      </c>
      <c r="L10228" s="1" t="str">
        <f>LEFT(BART_Rides[[#This Row],[Lines]],1)</f>
        <v>Y</v>
      </c>
      <c r="M10228" s="1" t="str">
        <f>IF(BART_Rides[[#This Row],[FirstLetter]]="Y","Yes","No")</f>
        <v>Yes</v>
      </c>
      <c r="N10228" s="1" t="str">
        <f>IF(OR(BART_Rides[[#This Row],[Station Code]]="EM", BART_Rides[[#This Row],[Station Code]]="MT", BART_Rides[[#This Row],[Station Code]]="PL", BART_Rides[[#This Row],[Station Code]]="CC"), "Yes", "No")</f>
        <v>Yes</v>
      </c>
    </row>
    <row r="10229" spans="6:14">
      <c r="F10229" s="3">
        <v>44204</v>
      </c>
      <c r="G10229" s="1" t="s">
        <v>55</v>
      </c>
      <c r="H10229" s="1" t="s">
        <v>106</v>
      </c>
      <c r="I10229" s="1">
        <v>2565</v>
      </c>
      <c r="J10229" s="1">
        <f>MONTH(BART_Rides[[#This Row],[Date]])</f>
        <v>1</v>
      </c>
      <c r="K10229" s="1">
        <f>WEEKDAY(BART_Rides[[#This Row],[Date]],2)</f>
        <v>5</v>
      </c>
      <c r="L10229" s="1" t="str">
        <f>LEFT(BART_Rides[[#This Row],[Lines]],1)</f>
        <v>Y</v>
      </c>
      <c r="M10229" s="1" t="str">
        <f>IF(BART_Rides[[#This Row],[FirstLetter]]="Y","Yes","No")</f>
        <v>Yes</v>
      </c>
      <c r="N10229" s="1" t="str">
        <f>IF(OR(BART_Rides[[#This Row],[Station Code]]="EM", BART_Rides[[#This Row],[Station Code]]="MT", BART_Rides[[#This Row],[Station Code]]="PL", BART_Rides[[#This Row],[Station Code]]="CC"), "Yes", "No")</f>
        <v>Yes</v>
      </c>
    </row>
    <row r="10230" spans="6:14">
      <c r="F10230" s="3">
        <v>44205</v>
      </c>
      <c r="G10230" s="1" t="s">
        <v>55</v>
      </c>
      <c r="H10230" s="1" t="s">
        <v>106</v>
      </c>
      <c r="I10230" s="1">
        <v>906</v>
      </c>
      <c r="J10230" s="1">
        <f>MONTH(BART_Rides[[#This Row],[Date]])</f>
        <v>1</v>
      </c>
      <c r="K10230" s="1">
        <f>WEEKDAY(BART_Rides[[#This Row],[Date]],2)</f>
        <v>6</v>
      </c>
      <c r="L10230" s="1" t="str">
        <f>LEFT(BART_Rides[[#This Row],[Lines]],1)</f>
        <v>Y</v>
      </c>
      <c r="M10230" s="1" t="str">
        <f>IF(BART_Rides[[#This Row],[FirstLetter]]="Y","Yes","No")</f>
        <v>Yes</v>
      </c>
      <c r="N10230" s="1" t="str">
        <f>IF(OR(BART_Rides[[#This Row],[Station Code]]="EM", BART_Rides[[#This Row],[Station Code]]="MT", BART_Rides[[#This Row],[Station Code]]="PL", BART_Rides[[#This Row],[Station Code]]="CC"), "Yes", "No")</f>
        <v>Yes</v>
      </c>
    </row>
    <row r="10231" spans="6:14">
      <c r="F10231" s="3">
        <v>44206</v>
      </c>
      <c r="G10231" s="1" t="s">
        <v>55</v>
      </c>
      <c r="H10231" s="1" t="s">
        <v>106</v>
      </c>
      <c r="I10231" s="1">
        <v>720</v>
      </c>
      <c r="J10231" s="1">
        <f>MONTH(BART_Rides[[#This Row],[Date]])</f>
        <v>1</v>
      </c>
      <c r="K10231" s="1">
        <f>WEEKDAY(BART_Rides[[#This Row],[Date]],2)</f>
        <v>7</v>
      </c>
      <c r="L10231" s="1" t="str">
        <f>LEFT(BART_Rides[[#This Row],[Lines]],1)</f>
        <v>Y</v>
      </c>
      <c r="M10231" s="1" t="str">
        <f>IF(BART_Rides[[#This Row],[FirstLetter]]="Y","Yes","No")</f>
        <v>Yes</v>
      </c>
      <c r="N10231" s="1" t="str">
        <f>IF(OR(BART_Rides[[#This Row],[Station Code]]="EM", BART_Rides[[#This Row],[Station Code]]="MT", BART_Rides[[#This Row],[Station Code]]="PL", BART_Rides[[#This Row],[Station Code]]="CC"), "Yes", "No")</f>
        <v>Yes</v>
      </c>
    </row>
    <row r="10232" spans="6:14">
      <c r="F10232" s="3">
        <v>44207</v>
      </c>
      <c r="G10232" s="1" t="s">
        <v>55</v>
      </c>
      <c r="H10232" s="1" t="s">
        <v>106</v>
      </c>
      <c r="I10232" s="1">
        <v>2676</v>
      </c>
      <c r="J10232" s="1">
        <f>MONTH(BART_Rides[[#This Row],[Date]])</f>
        <v>1</v>
      </c>
      <c r="K10232" s="1">
        <f>WEEKDAY(BART_Rides[[#This Row],[Date]],2)</f>
        <v>1</v>
      </c>
      <c r="L10232" s="1" t="str">
        <f>LEFT(BART_Rides[[#This Row],[Lines]],1)</f>
        <v>Y</v>
      </c>
      <c r="M10232" s="1" t="str">
        <f>IF(BART_Rides[[#This Row],[FirstLetter]]="Y","Yes","No")</f>
        <v>Yes</v>
      </c>
      <c r="N10232" s="1" t="str">
        <f>IF(OR(BART_Rides[[#This Row],[Station Code]]="EM", BART_Rides[[#This Row],[Station Code]]="MT", BART_Rides[[#This Row],[Station Code]]="PL", BART_Rides[[#This Row],[Station Code]]="CC"), "Yes", "No")</f>
        <v>Yes</v>
      </c>
    </row>
    <row r="10233" spans="6:14">
      <c r="F10233" s="3">
        <v>44208</v>
      </c>
      <c r="G10233" s="1" t="s">
        <v>55</v>
      </c>
      <c r="H10233" s="1" t="s">
        <v>106</v>
      </c>
      <c r="I10233" s="1">
        <v>2761</v>
      </c>
      <c r="J10233" s="1">
        <f>MONTH(BART_Rides[[#This Row],[Date]])</f>
        <v>1</v>
      </c>
      <c r="K10233" s="1">
        <f>WEEKDAY(BART_Rides[[#This Row],[Date]],2)</f>
        <v>2</v>
      </c>
      <c r="L10233" s="1" t="str">
        <f>LEFT(BART_Rides[[#This Row],[Lines]],1)</f>
        <v>Y</v>
      </c>
      <c r="M10233" s="1" t="str">
        <f>IF(BART_Rides[[#This Row],[FirstLetter]]="Y","Yes","No")</f>
        <v>Yes</v>
      </c>
      <c r="N10233" s="1" t="str">
        <f>IF(OR(BART_Rides[[#This Row],[Station Code]]="EM", BART_Rides[[#This Row],[Station Code]]="MT", BART_Rides[[#This Row],[Station Code]]="PL", BART_Rides[[#This Row],[Station Code]]="CC"), "Yes", "No")</f>
        <v>Yes</v>
      </c>
    </row>
    <row r="10234" spans="6:14">
      <c r="F10234" s="3">
        <v>44209</v>
      </c>
      <c r="G10234" s="1" t="s">
        <v>55</v>
      </c>
      <c r="H10234" s="1" t="s">
        <v>106</v>
      </c>
      <c r="I10234" s="1">
        <v>2814</v>
      </c>
      <c r="J10234" s="1">
        <f>MONTH(BART_Rides[[#This Row],[Date]])</f>
        <v>1</v>
      </c>
      <c r="K10234" s="1">
        <f>WEEKDAY(BART_Rides[[#This Row],[Date]],2)</f>
        <v>3</v>
      </c>
      <c r="L10234" s="1" t="str">
        <f>LEFT(BART_Rides[[#This Row],[Lines]],1)</f>
        <v>Y</v>
      </c>
      <c r="M10234" s="1" t="str">
        <f>IF(BART_Rides[[#This Row],[FirstLetter]]="Y","Yes","No")</f>
        <v>Yes</v>
      </c>
      <c r="N10234" s="1" t="str">
        <f>IF(OR(BART_Rides[[#This Row],[Station Code]]="EM", BART_Rides[[#This Row],[Station Code]]="MT", BART_Rides[[#This Row],[Station Code]]="PL", BART_Rides[[#This Row],[Station Code]]="CC"), "Yes", "No")</f>
        <v>Yes</v>
      </c>
    </row>
    <row r="10235" spans="6:14">
      <c r="F10235" s="3">
        <v>44210</v>
      </c>
      <c r="G10235" s="1" t="s">
        <v>55</v>
      </c>
      <c r="H10235" s="1" t="s">
        <v>106</v>
      </c>
      <c r="I10235" s="1">
        <v>2711</v>
      </c>
      <c r="J10235" s="1">
        <f>MONTH(BART_Rides[[#This Row],[Date]])</f>
        <v>1</v>
      </c>
      <c r="K10235" s="1">
        <f>WEEKDAY(BART_Rides[[#This Row],[Date]],2)</f>
        <v>4</v>
      </c>
      <c r="L10235" s="1" t="str">
        <f>LEFT(BART_Rides[[#This Row],[Lines]],1)</f>
        <v>Y</v>
      </c>
      <c r="M10235" s="1" t="str">
        <f>IF(BART_Rides[[#This Row],[FirstLetter]]="Y","Yes","No")</f>
        <v>Yes</v>
      </c>
      <c r="N10235" s="1" t="str">
        <f>IF(OR(BART_Rides[[#This Row],[Station Code]]="EM", BART_Rides[[#This Row],[Station Code]]="MT", BART_Rides[[#This Row],[Station Code]]="PL", BART_Rides[[#This Row],[Station Code]]="CC"), "Yes", "No")</f>
        <v>Yes</v>
      </c>
    </row>
    <row r="10236" spans="6:14">
      <c r="F10236" s="3">
        <v>44211</v>
      </c>
      <c r="G10236" s="1" t="s">
        <v>55</v>
      </c>
      <c r="H10236" s="1" t="s">
        <v>106</v>
      </c>
      <c r="I10236" s="1">
        <v>2670</v>
      </c>
      <c r="J10236" s="1">
        <f>MONTH(BART_Rides[[#This Row],[Date]])</f>
        <v>1</v>
      </c>
      <c r="K10236" s="1">
        <f>WEEKDAY(BART_Rides[[#This Row],[Date]],2)</f>
        <v>5</v>
      </c>
      <c r="L10236" s="1" t="str">
        <f>LEFT(BART_Rides[[#This Row],[Lines]],1)</f>
        <v>Y</v>
      </c>
      <c r="M10236" s="1" t="str">
        <f>IF(BART_Rides[[#This Row],[FirstLetter]]="Y","Yes","No")</f>
        <v>Yes</v>
      </c>
      <c r="N10236" s="1" t="str">
        <f>IF(OR(BART_Rides[[#This Row],[Station Code]]="EM", BART_Rides[[#This Row],[Station Code]]="MT", BART_Rides[[#This Row],[Station Code]]="PL", BART_Rides[[#This Row],[Station Code]]="CC"), "Yes", "No")</f>
        <v>Yes</v>
      </c>
    </row>
    <row r="10237" spans="6:14">
      <c r="F10237" s="3">
        <v>44212</v>
      </c>
      <c r="G10237" s="1" t="s">
        <v>55</v>
      </c>
      <c r="H10237" s="1" t="s">
        <v>106</v>
      </c>
      <c r="I10237" s="1">
        <v>1043</v>
      </c>
      <c r="J10237" s="1">
        <f>MONTH(BART_Rides[[#This Row],[Date]])</f>
        <v>1</v>
      </c>
      <c r="K10237" s="1">
        <f>WEEKDAY(BART_Rides[[#This Row],[Date]],2)</f>
        <v>6</v>
      </c>
      <c r="L10237" s="1" t="str">
        <f>LEFT(BART_Rides[[#This Row],[Lines]],1)</f>
        <v>Y</v>
      </c>
      <c r="M10237" s="1" t="str">
        <f>IF(BART_Rides[[#This Row],[FirstLetter]]="Y","Yes","No")</f>
        <v>Yes</v>
      </c>
      <c r="N10237" s="1" t="str">
        <f>IF(OR(BART_Rides[[#This Row],[Station Code]]="EM", BART_Rides[[#This Row],[Station Code]]="MT", BART_Rides[[#This Row],[Station Code]]="PL", BART_Rides[[#This Row],[Station Code]]="CC"), "Yes", "No")</f>
        <v>Yes</v>
      </c>
    </row>
    <row r="10238" spans="6:14">
      <c r="F10238" s="3">
        <v>44213</v>
      </c>
      <c r="G10238" s="1" t="s">
        <v>55</v>
      </c>
      <c r="H10238" s="1" t="s">
        <v>106</v>
      </c>
      <c r="I10238" s="1">
        <v>859</v>
      </c>
      <c r="J10238" s="1">
        <f>MONTH(BART_Rides[[#This Row],[Date]])</f>
        <v>1</v>
      </c>
      <c r="K10238" s="1">
        <f>WEEKDAY(BART_Rides[[#This Row],[Date]],2)</f>
        <v>7</v>
      </c>
      <c r="L10238" s="1" t="str">
        <f>LEFT(BART_Rides[[#This Row],[Lines]],1)</f>
        <v>Y</v>
      </c>
      <c r="M10238" s="1" t="str">
        <f>IF(BART_Rides[[#This Row],[FirstLetter]]="Y","Yes","No")</f>
        <v>Yes</v>
      </c>
      <c r="N10238" s="1" t="str">
        <f>IF(OR(BART_Rides[[#This Row],[Station Code]]="EM", BART_Rides[[#This Row],[Station Code]]="MT", BART_Rides[[#This Row],[Station Code]]="PL", BART_Rides[[#This Row],[Station Code]]="CC"), "Yes", "No")</f>
        <v>Yes</v>
      </c>
    </row>
    <row r="10239" spans="6:14">
      <c r="F10239" s="3">
        <v>44214</v>
      </c>
      <c r="G10239" s="1" t="s">
        <v>55</v>
      </c>
      <c r="H10239" s="1" t="s">
        <v>106</v>
      </c>
      <c r="I10239" s="1">
        <v>1167</v>
      </c>
      <c r="J10239" s="1">
        <f>MONTH(BART_Rides[[#This Row],[Date]])</f>
        <v>1</v>
      </c>
      <c r="K10239" s="1">
        <f>WEEKDAY(BART_Rides[[#This Row],[Date]],2)</f>
        <v>1</v>
      </c>
      <c r="L10239" s="1" t="str">
        <f>LEFT(BART_Rides[[#This Row],[Lines]],1)</f>
        <v>Y</v>
      </c>
      <c r="M10239" s="1" t="str">
        <f>IF(BART_Rides[[#This Row],[FirstLetter]]="Y","Yes","No")</f>
        <v>Yes</v>
      </c>
      <c r="N10239" s="1" t="str">
        <f>IF(OR(BART_Rides[[#This Row],[Station Code]]="EM", BART_Rides[[#This Row],[Station Code]]="MT", BART_Rides[[#This Row],[Station Code]]="PL", BART_Rides[[#This Row],[Station Code]]="CC"), "Yes", "No")</f>
        <v>Yes</v>
      </c>
    </row>
    <row r="10240" spans="6:14">
      <c r="F10240" s="3">
        <v>44215</v>
      </c>
      <c r="G10240" s="1" t="s">
        <v>55</v>
      </c>
      <c r="H10240" s="1" t="s">
        <v>106</v>
      </c>
      <c r="I10240" s="1">
        <v>2645</v>
      </c>
      <c r="J10240" s="1">
        <f>MONTH(BART_Rides[[#This Row],[Date]])</f>
        <v>1</v>
      </c>
      <c r="K10240" s="1">
        <f>WEEKDAY(BART_Rides[[#This Row],[Date]],2)</f>
        <v>2</v>
      </c>
      <c r="L10240" s="1" t="str">
        <f>LEFT(BART_Rides[[#This Row],[Lines]],1)</f>
        <v>Y</v>
      </c>
      <c r="M10240" s="1" t="str">
        <f>IF(BART_Rides[[#This Row],[FirstLetter]]="Y","Yes","No")</f>
        <v>Yes</v>
      </c>
      <c r="N10240" s="1" t="str">
        <f>IF(OR(BART_Rides[[#This Row],[Station Code]]="EM", BART_Rides[[#This Row],[Station Code]]="MT", BART_Rides[[#This Row],[Station Code]]="PL", BART_Rides[[#This Row],[Station Code]]="CC"), "Yes", "No")</f>
        <v>Yes</v>
      </c>
    </row>
    <row r="10241" spans="6:14">
      <c r="F10241" s="3">
        <v>44216</v>
      </c>
      <c r="G10241" s="1" t="s">
        <v>55</v>
      </c>
      <c r="H10241" s="1" t="s">
        <v>106</v>
      </c>
      <c r="I10241" s="1">
        <v>2588</v>
      </c>
      <c r="J10241" s="1">
        <f>MONTH(BART_Rides[[#This Row],[Date]])</f>
        <v>1</v>
      </c>
      <c r="K10241" s="1">
        <f>WEEKDAY(BART_Rides[[#This Row],[Date]],2)</f>
        <v>3</v>
      </c>
      <c r="L10241" s="1" t="str">
        <f>LEFT(BART_Rides[[#This Row],[Lines]],1)</f>
        <v>Y</v>
      </c>
      <c r="M10241" s="1" t="str">
        <f>IF(BART_Rides[[#This Row],[FirstLetter]]="Y","Yes","No")</f>
        <v>Yes</v>
      </c>
      <c r="N10241" s="1" t="str">
        <f>IF(OR(BART_Rides[[#This Row],[Station Code]]="EM", BART_Rides[[#This Row],[Station Code]]="MT", BART_Rides[[#This Row],[Station Code]]="PL", BART_Rides[[#This Row],[Station Code]]="CC"), "Yes", "No")</f>
        <v>Yes</v>
      </c>
    </row>
    <row r="10242" spans="6:14">
      <c r="F10242" s="3">
        <v>44217</v>
      </c>
      <c r="G10242" s="1" t="s">
        <v>55</v>
      </c>
      <c r="H10242" s="1" t="s">
        <v>106</v>
      </c>
      <c r="I10242" s="1">
        <v>2824</v>
      </c>
      <c r="J10242" s="1">
        <f>MONTH(BART_Rides[[#This Row],[Date]])</f>
        <v>1</v>
      </c>
      <c r="K10242" s="1">
        <f>WEEKDAY(BART_Rides[[#This Row],[Date]],2)</f>
        <v>4</v>
      </c>
      <c r="L10242" s="1" t="str">
        <f>LEFT(BART_Rides[[#This Row],[Lines]],1)</f>
        <v>Y</v>
      </c>
      <c r="M10242" s="1" t="str">
        <f>IF(BART_Rides[[#This Row],[FirstLetter]]="Y","Yes","No")</f>
        <v>Yes</v>
      </c>
      <c r="N10242" s="1" t="str">
        <f>IF(OR(BART_Rides[[#This Row],[Station Code]]="EM", BART_Rides[[#This Row],[Station Code]]="MT", BART_Rides[[#This Row],[Station Code]]="PL", BART_Rides[[#This Row],[Station Code]]="CC"), "Yes", "No")</f>
        <v>Yes</v>
      </c>
    </row>
    <row r="10243" spans="6:14">
      <c r="F10243" s="3">
        <v>44218</v>
      </c>
      <c r="G10243" s="1" t="s">
        <v>55</v>
      </c>
      <c r="H10243" s="1" t="s">
        <v>106</v>
      </c>
      <c r="I10243" s="1">
        <v>2655</v>
      </c>
      <c r="J10243" s="1">
        <f>MONTH(BART_Rides[[#This Row],[Date]])</f>
        <v>1</v>
      </c>
      <c r="K10243" s="1">
        <f>WEEKDAY(BART_Rides[[#This Row],[Date]],2)</f>
        <v>5</v>
      </c>
      <c r="L10243" s="1" t="str">
        <f>LEFT(BART_Rides[[#This Row],[Lines]],1)</f>
        <v>Y</v>
      </c>
      <c r="M10243" s="1" t="str">
        <f>IF(BART_Rides[[#This Row],[FirstLetter]]="Y","Yes","No")</f>
        <v>Yes</v>
      </c>
      <c r="N10243" s="1" t="str">
        <f>IF(OR(BART_Rides[[#This Row],[Station Code]]="EM", BART_Rides[[#This Row],[Station Code]]="MT", BART_Rides[[#This Row],[Station Code]]="PL", BART_Rides[[#This Row],[Station Code]]="CC"), "Yes", "No")</f>
        <v>Yes</v>
      </c>
    </row>
    <row r="10244" spans="6:14">
      <c r="F10244" s="3">
        <v>44219</v>
      </c>
      <c r="G10244" s="1" t="s">
        <v>55</v>
      </c>
      <c r="H10244" s="1" t="s">
        <v>106</v>
      </c>
      <c r="I10244" s="1">
        <v>1337</v>
      </c>
      <c r="J10244" s="1">
        <f>MONTH(BART_Rides[[#This Row],[Date]])</f>
        <v>1</v>
      </c>
      <c r="K10244" s="1">
        <f>WEEKDAY(BART_Rides[[#This Row],[Date]],2)</f>
        <v>6</v>
      </c>
      <c r="L10244" s="1" t="str">
        <f>LEFT(BART_Rides[[#This Row],[Lines]],1)</f>
        <v>Y</v>
      </c>
      <c r="M10244" s="1" t="str">
        <f>IF(BART_Rides[[#This Row],[FirstLetter]]="Y","Yes","No")</f>
        <v>Yes</v>
      </c>
      <c r="N10244" s="1" t="str">
        <f>IF(OR(BART_Rides[[#This Row],[Station Code]]="EM", BART_Rides[[#This Row],[Station Code]]="MT", BART_Rides[[#This Row],[Station Code]]="PL", BART_Rides[[#This Row],[Station Code]]="CC"), "Yes", "No")</f>
        <v>Yes</v>
      </c>
    </row>
    <row r="10245" spans="6:14">
      <c r="F10245" s="3">
        <v>44220</v>
      </c>
      <c r="G10245" s="1" t="s">
        <v>55</v>
      </c>
      <c r="H10245" s="1" t="s">
        <v>106</v>
      </c>
      <c r="I10245" s="1">
        <v>680</v>
      </c>
      <c r="J10245" s="1">
        <f>MONTH(BART_Rides[[#This Row],[Date]])</f>
        <v>1</v>
      </c>
      <c r="K10245" s="1">
        <f>WEEKDAY(BART_Rides[[#This Row],[Date]],2)</f>
        <v>7</v>
      </c>
      <c r="L10245" s="1" t="str">
        <f>LEFT(BART_Rides[[#This Row],[Lines]],1)</f>
        <v>Y</v>
      </c>
      <c r="M10245" s="1" t="str">
        <f>IF(BART_Rides[[#This Row],[FirstLetter]]="Y","Yes","No")</f>
        <v>Yes</v>
      </c>
      <c r="N10245" s="1" t="str">
        <f>IF(OR(BART_Rides[[#This Row],[Station Code]]="EM", BART_Rides[[#This Row],[Station Code]]="MT", BART_Rides[[#This Row],[Station Code]]="PL", BART_Rides[[#This Row],[Station Code]]="CC"), "Yes", "No")</f>
        <v>Yes</v>
      </c>
    </row>
    <row r="10246" spans="6:14">
      <c r="F10246" s="3">
        <v>44221</v>
      </c>
      <c r="G10246" s="1" t="s">
        <v>55</v>
      </c>
      <c r="H10246" s="1" t="s">
        <v>106</v>
      </c>
      <c r="I10246" s="1">
        <v>2784</v>
      </c>
      <c r="J10246" s="1">
        <f>MONTH(BART_Rides[[#This Row],[Date]])</f>
        <v>1</v>
      </c>
      <c r="K10246" s="1">
        <f>WEEKDAY(BART_Rides[[#This Row],[Date]],2)</f>
        <v>1</v>
      </c>
      <c r="L10246" s="1" t="str">
        <f>LEFT(BART_Rides[[#This Row],[Lines]],1)</f>
        <v>Y</v>
      </c>
      <c r="M10246" s="1" t="str">
        <f>IF(BART_Rides[[#This Row],[FirstLetter]]="Y","Yes","No")</f>
        <v>Yes</v>
      </c>
      <c r="N10246" s="1" t="str">
        <f>IF(OR(BART_Rides[[#This Row],[Station Code]]="EM", BART_Rides[[#This Row],[Station Code]]="MT", BART_Rides[[#This Row],[Station Code]]="PL", BART_Rides[[#This Row],[Station Code]]="CC"), "Yes", "No")</f>
        <v>Yes</v>
      </c>
    </row>
    <row r="10247" spans="6:14">
      <c r="F10247" s="3">
        <v>44222</v>
      </c>
      <c r="G10247" s="1" t="s">
        <v>55</v>
      </c>
      <c r="H10247" s="1" t="s">
        <v>106</v>
      </c>
      <c r="I10247" s="1">
        <v>2676</v>
      </c>
      <c r="J10247" s="1">
        <f>MONTH(BART_Rides[[#This Row],[Date]])</f>
        <v>1</v>
      </c>
      <c r="K10247" s="1">
        <f>WEEKDAY(BART_Rides[[#This Row],[Date]],2)</f>
        <v>2</v>
      </c>
      <c r="L10247" s="1" t="str">
        <f>LEFT(BART_Rides[[#This Row],[Lines]],1)</f>
        <v>Y</v>
      </c>
      <c r="M10247" s="1" t="str">
        <f>IF(BART_Rides[[#This Row],[FirstLetter]]="Y","Yes","No")</f>
        <v>Yes</v>
      </c>
      <c r="N10247" s="1" t="str">
        <f>IF(OR(BART_Rides[[#This Row],[Station Code]]="EM", BART_Rides[[#This Row],[Station Code]]="MT", BART_Rides[[#This Row],[Station Code]]="PL", BART_Rides[[#This Row],[Station Code]]="CC"), "Yes", "No")</f>
        <v>Yes</v>
      </c>
    </row>
    <row r="10248" spans="6:14">
      <c r="F10248" s="3">
        <v>44223</v>
      </c>
      <c r="G10248" s="1" t="s">
        <v>55</v>
      </c>
      <c r="H10248" s="1" t="s">
        <v>106</v>
      </c>
      <c r="I10248" s="1">
        <v>2581</v>
      </c>
      <c r="J10248" s="1">
        <f>MONTH(BART_Rides[[#This Row],[Date]])</f>
        <v>1</v>
      </c>
      <c r="K10248" s="1">
        <f>WEEKDAY(BART_Rides[[#This Row],[Date]],2)</f>
        <v>3</v>
      </c>
      <c r="L10248" s="1" t="str">
        <f>LEFT(BART_Rides[[#This Row],[Lines]],1)</f>
        <v>Y</v>
      </c>
      <c r="M10248" s="1" t="str">
        <f>IF(BART_Rides[[#This Row],[FirstLetter]]="Y","Yes","No")</f>
        <v>Yes</v>
      </c>
      <c r="N10248" s="1" t="str">
        <f>IF(OR(BART_Rides[[#This Row],[Station Code]]="EM", BART_Rides[[#This Row],[Station Code]]="MT", BART_Rides[[#This Row],[Station Code]]="PL", BART_Rides[[#This Row],[Station Code]]="CC"), "Yes", "No")</f>
        <v>Yes</v>
      </c>
    </row>
    <row r="10249" spans="6:14">
      <c r="F10249" s="3">
        <v>44224</v>
      </c>
      <c r="G10249" s="1" t="s">
        <v>55</v>
      </c>
      <c r="H10249" s="1" t="s">
        <v>106</v>
      </c>
      <c r="I10249" s="1">
        <v>2617</v>
      </c>
      <c r="J10249" s="1">
        <f>MONTH(BART_Rides[[#This Row],[Date]])</f>
        <v>1</v>
      </c>
      <c r="K10249" s="1">
        <f>WEEKDAY(BART_Rides[[#This Row],[Date]],2)</f>
        <v>4</v>
      </c>
      <c r="L10249" s="1" t="str">
        <f>LEFT(BART_Rides[[#This Row],[Lines]],1)</f>
        <v>Y</v>
      </c>
      <c r="M10249" s="1" t="str">
        <f>IF(BART_Rides[[#This Row],[FirstLetter]]="Y","Yes","No")</f>
        <v>Yes</v>
      </c>
      <c r="N10249" s="1" t="str">
        <f>IF(OR(BART_Rides[[#This Row],[Station Code]]="EM", BART_Rides[[#This Row],[Station Code]]="MT", BART_Rides[[#This Row],[Station Code]]="PL", BART_Rides[[#This Row],[Station Code]]="CC"), "Yes", "No")</f>
        <v>Yes</v>
      </c>
    </row>
    <row r="10250" spans="6:14">
      <c r="F10250" s="3">
        <v>44225</v>
      </c>
      <c r="G10250" s="1" t="s">
        <v>55</v>
      </c>
      <c r="H10250" s="1" t="s">
        <v>106</v>
      </c>
      <c r="I10250" s="1">
        <v>2701</v>
      </c>
      <c r="J10250" s="1">
        <f>MONTH(BART_Rides[[#This Row],[Date]])</f>
        <v>1</v>
      </c>
      <c r="K10250" s="1">
        <f>WEEKDAY(BART_Rides[[#This Row],[Date]],2)</f>
        <v>5</v>
      </c>
      <c r="L10250" s="1" t="str">
        <f>LEFT(BART_Rides[[#This Row],[Lines]],1)</f>
        <v>Y</v>
      </c>
      <c r="M10250" s="1" t="str">
        <f>IF(BART_Rides[[#This Row],[FirstLetter]]="Y","Yes","No")</f>
        <v>Yes</v>
      </c>
      <c r="N10250" s="1" t="str">
        <f>IF(OR(BART_Rides[[#This Row],[Station Code]]="EM", BART_Rides[[#This Row],[Station Code]]="MT", BART_Rides[[#This Row],[Station Code]]="PL", BART_Rides[[#This Row],[Station Code]]="CC"), "Yes", "No")</f>
        <v>Yes</v>
      </c>
    </row>
    <row r="10251" spans="6:14">
      <c r="F10251" s="3">
        <v>44226</v>
      </c>
      <c r="G10251" s="1" t="s">
        <v>55</v>
      </c>
      <c r="H10251" s="1" t="s">
        <v>106</v>
      </c>
      <c r="I10251" s="1">
        <v>1008</v>
      </c>
      <c r="J10251" s="1">
        <f>MONTH(BART_Rides[[#This Row],[Date]])</f>
        <v>1</v>
      </c>
      <c r="K10251" s="1">
        <f>WEEKDAY(BART_Rides[[#This Row],[Date]],2)</f>
        <v>6</v>
      </c>
      <c r="L10251" s="1" t="str">
        <f>LEFT(BART_Rides[[#This Row],[Lines]],1)</f>
        <v>Y</v>
      </c>
      <c r="M10251" s="1" t="str">
        <f>IF(BART_Rides[[#This Row],[FirstLetter]]="Y","Yes","No")</f>
        <v>Yes</v>
      </c>
      <c r="N10251" s="1" t="str">
        <f>IF(OR(BART_Rides[[#This Row],[Station Code]]="EM", BART_Rides[[#This Row],[Station Code]]="MT", BART_Rides[[#This Row],[Station Code]]="PL", BART_Rides[[#This Row],[Station Code]]="CC"), "Yes", "No")</f>
        <v>Yes</v>
      </c>
    </row>
    <row r="10252" spans="6:14">
      <c r="F10252" s="3">
        <v>44227</v>
      </c>
      <c r="G10252" s="1" t="s">
        <v>55</v>
      </c>
      <c r="H10252" s="1" t="s">
        <v>106</v>
      </c>
      <c r="I10252" s="1">
        <v>846</v>
      </c>
      <c r="J10252" s="1">
        <f>MONTH(BART_Rides[[#This Row],[Date]])</f>
        <v>1</v>
      </c>
      <c r="K10252" s="1">
        <f>WEEKDAY(BART_Rides[[#This Row],[Date]],2)</f>
        <v>7</v>
      </c>
      <c r="L10252" s="1" t="str">
        <f>LEFT(BART_Rides[[#This Row],[Lines]],1)</f>
        <v>Y</v>
      </c>
      <c r="M10252" s="1" t="str">
        <f>IF(BART_Rides[[#This Row],[FirstLetter]]="Y","Yes","No")</f>
        <v>Yes</v>
      </c>
      <c r="N10252" s="1" t="str">
        <f>IF(OR(BART_Rides[[#This Row],[Station Code]]="EM", BART_Rides[[#This Row],[Station Code]]="MT", BART_Rides[[#This Row],[Station Code]]="PL", BART_Rides[[#This Row],[Station Code]]="CC"), "Yes", "No")</f>
        <v>Yes</v>
      </c>
    </row>
    <row r="10253" spans="6:14">
      <c r="F10253" s="3">
        <v>44228</v>
      </c>
      <c r="G10253" s="1" t="s">
        <v>55</v>
      </c>
      <c r="H10253" s="1" t="s">
        <v>106</v>
      </c>
      <c r="I10253" s="1">
        <v>2737</v>
      </c>
      <c r="J10253" s="1">
        <f>MONTH(BART_Rides[[#This Row],[Date]])</f>
        <v>2</v>
      </c>
      <c r="K10253" s="1">
        <f>WEEKDAY(BART_Rides[[#This Row],[Date]],2)</f>
        <v>1</v>
      </c>
      <c r="L10253" s="1" t="str">
        <f>LEFT(BART_Rides[[#This Row],[Lines]],1)</f>
        <v>Y</v>
      </c>
      <c r="M10253" s="1" t="str">
        <f>IF(BART_Rides[[#This Row],[FirstLetter]]="Y","Yes","No")</f>
        <v>Yes</v>
      </c>
      <c r="N10253" s="1" t="str">
        <f>IF(OR(BART_Rides[[#This Row],[Station Code]]="EM", BART_Rides[[#This Row],[Station Code]]="MT", BART_Rides[[#This Row],[Station Code]]="PL", BART_Rides[[#This Row],[Station Code]]="CC"), "Yes", "No")</f>
        <v>Yes</v>
      </c>
    </row>
    <row r="10254" spans="6:14">
      <c r="F10254" s="3">
        <v>44229</v>
      </c>
      <c r="G10254" s="1" t="s">
        <v>55</v>
      </c>
      <c r="H10254" s="1" t="s">
        <v>106</v>
      </c>
      <c r="I10254" s="1">
        <v>2827</v>
      </c>
      <c r="J10254" s="1">
        <f>MONTH(BART_Rides[[#This Row],[Date]])</f>
        <v>2</v>
      </c>
      <c r="K10254" s="1">
        <f>WEEKDAY(BART_Rides[[#This Row],[Date]],2)</f>
        <v>2</v>
      </c>
      <c r="L10254" s="1" t="str">
        <f>LEFT(BART_Rides[[#This Row],[Lines]],1)</f>
        <v>Y</v>
      </c>
      <c r="M10254" s="1" t="str">
        <f>IF(BART_Rides[[#This Row],[FirstLetter]]="Y","Yes","No")</f>
        <v>Yes</v>
      </c>
      <c r="N10254" s="1" t="str">
        <f>IF(OR(BART_Rides[[#This Row],[Station Code]]="EM", BART_Rides[[#This Row],[Station Code]]="MT", BART_Rides[[#This Row],[Station Code]]="PL", BART_Rides[[#This Row],[Station Code]]="CC"), "Yes", "No")</f>
        <v>Yes</v>
      </c>
    </row>
    <row r="10255" spans="6:14">
      <c r="F10255" s="3">
        <v>44230</v>
      </c>
      <c r="G10255" s="1" t="s">
        <v>55</v>
      </c>
      <c r="H10255" s="1" t="s">
        <v>106</v>
      </c>
      <c r="I10255" s="1">
        <v>3005</v>
      </c>
      <c r="J10255" s="1">
        <f>MONTH(BART_Rides[[#This Row],[Date]])</f>
        <v>2</v>
      </c>
      <c r="K10255" s="1">
        <f>WEEKDAY(BART_Rides[[#This Row],[Date]],2)</f>
        <v>3</v>
      </c>
      <c r="L10255" s="1" t="str">
        <f>LEFT(BART_Rides[[#This Row],[Lines]],1)</f>
        <v>Y</v>
      </c>
      <c r="M10255" s="1" t="str">
        <f>IF(BART_Rides[[#This Row],[FirstLetter]]="Y","Yes","No")</f>
        <v>Yes</v>
      </c>
      <c r="N10255" s="1" t="str">
        <f>IF(OR(BART_Rides[[#This Row],[Station Code]]="EM", BART_Rides[[#This Row],[Station Code]]="MT", BART_Rides[[#This Row],[Station Code]]="PL", BART_Rides[[#This Row],[Station Code]]="CC"), "Yes", "No")</f>
        <v>Yes</v>
      </c>
    </row>
    <row r="10256" spans="6:14">
      <c r="F10256" s="3">
        <v>44231</v>
      </c>
      <c r="G10256" s="1" t="s">
        <v>55</v>
      </c>
      <c r="H10256" s="1" t="s">
        <v>106</v>
      </c>
      <c r="I10256" s="1">
        <v>2930</v>
      </c>
      <c r="J10256" s="1">
        <f>MONTH(BART_Rides[[#This Row],[Date]])</f>
        <v>2</v>
      </c>
      <c r="K10256" s="1">
        <f>WEEKDAY(BART_Rides[[#This Row],[Date]],2)</f>
        <v>4</v>
      </c>
      <c r="L10256" s="1" t="str">
        <f>LEFT(BART_Rides[[#This Row],[Lines]],1)</f>
        <v>Y</v>
      </c>
      <c r="M10256" s="1" t="str">
        <f>IF(BART_Rides[[#This Row],[FirstLetter]]="Y","Yes","No")</f>
        <v>Yes</v>
      </c>
      <c r="N10256" s="1" t="str">
        <f>IF(OR(BART_Rides[[#This Row],[Station Code]]="EM", BART_Rides[[#This Row],[Station Code]]="MT", BART_Rides[[#This Row],[Station Code]]="PL", BART_Rides[[#This Row],[Station Code]]="CC"), "Yes", "No")</f>
        <v>Yes</v>
      </c>
    </row>
    <row r="10257" spans="6:14">
      <c r="F10257" s="3">
        <v>44232</v>
      </c>
      <c r="G10257" s="1" t="s">
        <v>55</v>
      </c>
      <c r="H10257" s="1" t="s">
        <v>106</v>
      </c>
      <c r="I10257" s="1">
        <v>2741</v>
      </c>
      <c r="J10257" s="1">
        <f>MONTH(BART_Rides[[#This Row],[Date]])</f>
        <v>2</v>
      </c>
      <c r="K10257" s="1">
        <f>WEEKDAY(BART_Rides[[#This Row],[Date]],2)</f>
        <v>5</v>
      </c>
      <c r="L10257" s="1" t="str">
        <f>LEFT(BART_Rides[[#This Row],[Lines]],1)</f>
        <v>Y</v>
      </c>
      <c r="M10257" s="1" t="str">
        <f>IF(BART_Rides[[#This Row],[FirstLetter]]="Y","Yes","No")</f>
        <v>Yes</v>
      </c>
      <c r="N10257" s="1" t="str">
        <f>IF(OR(BART_Rides[[#This Row],[Station Code]]="EM", BART_Rides[[#This Row],[Station Code]]="MT", BART_Rides[[#This Row],[Station Code]]="PL", BART_Rides[[#This Row],[Station Code]]="CC"), "Yes", "No")</f>
        <v>Yes</v>
      </c>
    </row>
    <row r="10258" spans="6:14">
      <c r="F10258" s="3">
        <v>44233</v>
      </c>
      <c r="G10258" s="1" t="s">
        <v>55</v>
      </c>
      <c r="H10258" s="1" t="s">
        <v>106</v>
      </c>
      <c r="I10258" s="1">
        <v>1341</v>
      </c>
      <c r="J10258" s="1">
        <f>MONTH(BART_Rides[[#This Row],[Date]])</f>
        <v>2</v>
      </c>
      <c r="K10258" s="1">
        <f>WEEKDAY(BART_Rides[[#This Row],[Date]],2)</f>
        <v>6</v>
      </c>
      <c r="L10258" s="1" t="str">
        <f>LEFT(BART_Rides[[#This Row],[Lines]],1)</f>
        <v>Y</v>
      </c>
      <c r="M10258" s="1" t="str">
        <f>IF(BART_Rides[[#This Row],[FirstLetter]]="Y","Yes","No")</f>
        <v>Yes</v>
      </c>
      <c r="N10258" s="1" t="str">
        <f>IF(OR(BART_Rides[[#This Row],[Station Code]]="EM", BART_Rides[[#This Row],[Station Code]]="MT", BART_Rides[[#This Row],[Station Code]]="PL", BART_Rides[[#This Row],[Station Code]]="CC"), "Yes", "No")</f>
        <v>Yes</v>
      </c>
    </row>
    <row r="10259" spans="6:14">
      <c r="F10259" s="3">
        <v>44234</v>
      </c>
      <c r="G10259" s="1" t="s">
        <v>55</v>
      </c>
      <c r="H10259" s="1" t="s">
        <v>106</v>
      </c>
      <c r="I10259" s="1">
        <v>893</v>
      </c>
      <c r="J10259" s="1">
        <f>MONTH(BART_Rides[[#This Row],[Date]])</f>
        <v>2</v>
      </c>
      <c r="K10259" s="1">
        <f>WEEKDAY(BART_Rides[[#This Row],[Date]],2)</f>
        <v>7</v>
      </c>
      <c r="L10259" s="1" t="str">
        <f>LEFT(BART_Rides[[#This Row],[Lines]],1)</f>
        <v>Y</v>
      </c>
      <c r="M10259" s="1" t="str">
        <f>IF(BART_Rides[[#This Row],[FirstLetter]]="Y","Yes","No")</f>
        <v>Yes</v>
      </c>
      <c r="N10259" s="1" t="str">
        <f>IF(OR(BART_Rides[[#This Row],[Station Code]]="EM", BART_Rides[[#This Row],[Station Code]]="MT", BART_Rides[[#This Row],[Station Code]]="PL", BART_Rides[[#This Row],[Station Code]]="CC"), "Yes", "No")</f>
        <v>Yes</v>
      </c>
    </row>
    <row r="10260" spans="6:14">
      <c r="F10260" s="3">
        <v>44235</v>
      </c>
      <c r="G10260" s="1" t="s">
        <v>55</v>
      </c>
      <c r="H10260" s="1" t="s">
        <v>106</v>
      </c>
      <c r="I10260" s="1">
        <v>2801</v>
      </c>
      <c r="J10260" s="1">
        <f>MONTH(BART_Rides[[#This Row],[Date]])</f>
        <v>2</v>
      </c>
      <c r="K10260" s="1">
        <f>WEEKDAY(BART_Rides[[#This Row],[Date]],2)</f>
        <v>1</v>
      </c>
      <c r="L10260" s="1" t="str">
        <f>LEFT(BART_Rides[[#This Row],[Lines]],1)</f>
        <v>Y</v>
      </c>
      <c r="M10260" s="1" t="str">
        <f>IF(BART_Rides[[#This Row],[FirstLetter]]="Y","Yes","No")</f>
        <v>Yes</v>
      </c>
      <c r="N10260" s="1" t="str">
        <f>IF(OR(BART_Rides[[#This Row],[Station Code]]="EM", BART_Rides[[#This Row],[Station Code]]="MT", BART_Rides[[#This Row],[Station Code]]="PL", BART_Rides[[#This Row],[Station Code]]="CC"), "Yes", "No")</f>
        <v>Yes</v>
      </c>
    </row>
    <row r="10261" spans="6:14">
      <c r="F10261" s="3">
        <v>44236</v>
      </c>
      <c r="G10261" s="1" t="s">
        <v>55</v>
      </c>
      <c r="H10261" s="1" t="s">
        <v>106</v>
      </c>
      <c r="I10261" s="1">
        <v>2770</v>
      </c>
      <c r="J10261" s="1">
        <f>MONTH(BART_Rides[[#This Row],[Date]])</f>
        <v>2</v>
      </c>
      <c r="K10261" s="1">
        <f>WEEKDAY(BART_Rides[[#This Row],[Date]],2)</f>
        <v>2</v>
      </c>
      <c r="L10261" s="1" t="str">
        <f>LEFT(BART_Rides[[#This Row],[Lines]],1)</f>
        <v>Y</v>
      </c>
      <c r="M10261" s="1" t="str">
        <f>IF(BART_Rides[[#This Row],[FirstLetter]]="Y","Yes","No")</f>
        <v>Yes</v>
      </c>
      <c r="N10261" s="1" t="str">
        <f>IF(OR(BART_Rides[[#This Row],[Station Code]]="EM", BART_Rides[[#This Row],[Station Code]]="MT", BART_Rides[[#This Row],[Station Code]]="PL", BART_Rides[[#This Row],[Station Code]]="CC"), "Yes", "No")</f>
        <v>Yes</v>
      </c>
    </row>
    <row r="10262" spans="6:14">
      <c r="F10262" s="3">
        <v>44237</v>
      </c>
      <c r="G10262" s="1" t="s">
        <v>55</v>
      </c>
      <c r="H10262" s="1" t="s">
        <v>106</v>
      </c>
      <c r="I10262" s="1">
        <v>2980</v>
      </c>
      <c r="J10262" s="1">
        <f>MONTH(BART_Rides[[#This Row],[Date]])</f>
        <v>2</v>
      </c>
      <c r="K10262" s="1">
        <f>WEEKDAY(BART_Rides[[#This Row],[Date]],2)</f>
        <v>3</v>
      </c>
      <c r="L10262" s="1" t="str">
        <f>LEFT(BART_Rides[[#This Row],[Lines]],1)</f>
        <v>Y</v>
      </c>
      <c r="M10262" s="1" t="str">
        <f>IF(BART_Rides[[#This Row],[FirstLetter]]="Y","Yes","No")</f>
        <v>Yes</v>
      </c>
      <c r="N10262" s="1" t="str">
        <f>IF(OR(BART_Rides[[#This Row],[Station Code]]="EM", BART_Rides[[#This Row],[Station Code]]="MT", BART_Rides[[#This Row],[Station Code]]="PL", BART_Rides[[#This Row],[Station Code]]="CC"), "Yes", "No")</f>
        <v>Yes</v>
      </c>
    </row>
    <row r="10263" spans="6:14">
      <c r="F10263" s="3">
        <v>44238</v>
      </c>
      <c r="G10263" s="1" t="s">
        <v>55</v>
      </c>
      <c r="H10263" s="1" t="s">
        <v>106</v>
      </c>
      <c r="I10263" s="1">
        <v>2682</v>
      </c>
      <c r="J10263" s="1">
        <f>MONTH(BART_Rides[[#This Row],[Date]])</f>
        <v>2</v>
      </c>
      <c r="K10263" s="1">
        <f>WEEKDAY(BART_Rides[[#This Row],[Date]],2)</f>
        <v>4</v>
      </c>
      <c r="L10263" s="1" t="str">
        <f>LEFT(BART_Rides[[#This Row],[Lines]],1)</f>
        <v>Y</v>
      </c>
      <c r="M10263" s="1" t="str">
        <f>IF(BART_Rides[[#This Row],[FirstLetter]]="Y","Yes","No")</f>
        <v>Yes</v>
      </c>
      <c r="N10263" s="1" t="str">
        <f>IF(OR(BART_Rides[[#This Row],[Station Code]]="EM", BART_Rides[[#This Row],[Station Code]]="MT", BART_Rides[[#This Row],[Station Code]]="PL", BART_Rides[[#This Row],[Station Code]]="CC"), "Yes", "No")</f>
        <v>Yes</v>
      </c>
    </row>
    <row r="10264" spans="6:14">
      <c r="F10264" s="3">
        <v>44239</v>
      </c>
      <c r="G10264" s="1" t="s">
        <v>55</v>
      </c>
      <c r="H10264" s="1" t="s">
        <v>106</v>
      </c>
      <c r="I10264" s="1">
        <v>2490</v>
      </c>
      <c r="J10264" s="1">
        <f>MONTH(BART_Rides[[#This Row],[Date]])</f>
        <v>2</v>
      </c>
      <c r="K10264" s="1">
        <f>WEEKDAY(BART_Rides[[#This Row],[Date]],2)</f>
        <v>5</v>
      </c>
      <c r="L10264" s="1" t="str">
        <f>LEFT(BART_Rides[[#This Row],[Lines]],1)</f>
        <v>Y</v>
      </c>
      <c r="M10264" s="1" t="str">
        <f>IF(BART_Rides[[#This Row],[FirstLetter]]="Y","Yes","No")</f>
        <v>Yes</v>
      </c>
      <c r="N10264" s="1" t="str">
        <f>IF(OR(BART_Rides[[#This Row],[Station Code]]="EM", BART_Rides[[#This Row],[Station Code]]="MT", BART_Rides[[#This Row],[Station Code]]="PL", BART_Rides[[#This Row],[Station Code]]="CC"), "Yes", "No")</f>
        <v>Yes</v>
      </c>
    </row>
    <row r="10265" spans="6:14">
      <c r="F10265" s="3">
        <v>44240</v>
      </c>
      <c r="G10265" s="1" t="s">
        <v>55</v>
      </c>
      <c r="H10265" s="1" t="s">
        <v>106</v>
      </c>
      <c r="I10265" s="1">
        <v>1091</v>
      </c>
      <c r="J10265" s="1">
        <f>MONTH(BART_Rides[[#This Row],[Date]])</f>
        <v>2</v>
      </c>
      <c r="K10265" s="1">
        <f>WEEKDAY(BART_Rides[[#This Row],[Date]],2)</f>
        <v>6</v>
      </c>
      <c r="L10265" s="1" t="str">
        <f>LEFT(BART_Rides[[#This Row],[Lines]],1)</f>
        <v>Y</v>
      </c>
      <c r="M10265" s="1" t="str">
        <f>IF(BART_Rides[[#This Row],[FirstLetter]]="Y","Yes","No")</f>
        <v>Yes</v>
      </c>
      <c r="N10265" s="1" t="str">
        <f>IF(OR(BART_Rides[[#This Row],[Station Code]]="EM", BART_Rides[[#This Row],[Station Code]]="MT", BART_Rides[[#This Row],[Station Code]]="PL", BART_Rides[[#This Row],[Station Code]]="CC"), "Yes", "No")</f>
        <v>Yes</v>
      </c>
    </row>
    <row r="10266" spans="6:14">
      <c r="F10266" s="3">
        <v>44241</v>
      </c>
      <c r="G10266" s="1" t="s">
        <v>55</v>
      </c>
      <c r="H10266" s="1" t="s">
        <v>106</v>
      </c>
      <c r="I10266" s="1">
        <v>919</v>
      </c>
      <c r="J10266" s="1">
        <f>MONTH(BART_Rides[[#This Row],[Date]])</f>
        <v>2</v>
      </c>
      <c r="K10266" s="1">
        <f>WEEKDAY(BART_Rides[[#This Row],[Date]],2)</f>
        <v>7</v>
      </c>
      <c r="L10266" s="1" t="str">
        <f>LEFT(BART_Rides[[#This Row],[Lines]],1)</f>
        <v>Y</v>
      </c>
      <c r="M10266" s="1" t="str">
        <f>IF(BART_Rides[[#This Row],[FirstLetter]]="Y","Yes","No")</f>
        <v>Yes</v>
      </c>
      <c r="N10266" s="1" t="str">
        <f>IF(OR(BART_Rides[[#This Row],[Station Code]]="EM", BART_Rides[[#This Row],[Station Code]]="MT", BART_Rides[[#This Row],[Station Code]]="PL", BART_Rides[[#This Row],[Station Code]]="CC"), "Yes", "No")</f>
        <v>Yes</v>
      </c>
    </row>
    <row r="10267" spans="6:14">
      <c r="F10267" s="3">
        <v>44242</v>
      </c>
      <c r="G10267" s="1" t="s">
        <v>55</v>
      </c>
      <c r="H10267" s="1" t="s">
        <v>106</v>
      </c>
      <c r="I10267" s="1">
        <v>1034</v>
      </c>
      <c r="J10267" s="1">
        <f>MONTH(BART_Rides[[#This Row],[Date]])</f>
        <v>2</v>
      </c>
      <c r="K10267" s="1">
        <f>WEEKDAY(BART_Rides[[#This Row],[Date]],2)</f>
        <v>1</v>
      </c>
      <c r="L10267" s="1" t="str">
        <f>LEFT(BART_Rides[[#This Row],[Lines]],1)</f>
        <v>Y</v>
      </c>
      <c r="M10267" s="1" t="str">
        <f>IF(BART_Rides[[#This Row],[FirstLetter]]="Y","Yes","No")</f>
        <v>Yes</v>
      </c>
      <c r="N10267" s="1" t="str">
        <f>IF(OR(BART_Rides[[#This Row],[Station Code]]="EM", BART_Rides[[#This Row],[Station Code]]="MT", BART_Rides[[#This Row],[Station Code]]="PL", BART_Rides[[#This Row],[Station Code]]="CC"), "Yes", "No")</f>
        <v>Yes</v>
      </c>
    </row>
    <row r="10268" spans="6:14">
      <c r="F10268" s="3">
        <v>44243</v>
      </c>
      <c r="G10268" s="1" t="s">
        <v>55</v>
      </c>
      <c r="H10268" s="1" t="s">
        <v>106</v>
      </c>
      <c r="I10268" s="1">
        <v>2875</v>
      </c>
      <c r="J10268" s="1">
        <f>MONTH(BART_Rides[[#This Row],[Date]])</f>
        <v>2</v>
      </c>
      <c r="K10268" s="1">
        <f>WEEKDAY(BART_Rides[[#This Row],[Date]],2)</f>
        <v>2</v>
      </c>
      <c r="L10268" s="1" t="str">
        <f>LEFT(BART_Rides[[#This Row],[Lines]],1)</f>
        <v>Y</v>
      </c>
      <c r="M10268" s="1" t="str">
        <f>IF(BART_Rides[[#This Row],[FirstLetter]]="Y","Yes","No")</f>
        <v>Yes</v>
      </c>
      <c r="N10268" s="1" t="str">
        <f>IF(OR(BART_Rides[[#This Row],[Station Code]]="EM", BART_Rides[[#This Row],[Station Code]]="MT", BART_Rides[[#This Row],[Station Code]]="PL", BART_Rides[[#This Row],[Station Code]]="CC"), "Yes", "No")</f>
        <v>Yes</v>
      </c>
    </row>
    <row r="10269" spans="6:14">
      <c r="F10269" s="3">
        <v>44244</v>
      </c>
      <c r="G10269" s="1" t="s">
        <v>55</v>
      </c>
      <c r="H10269" s="1" t="s">
        <v>106</v>
      </c>
      <c r="I10269" s="1">
        <v>3046</v>
      </c>
      <c r="J10269" s="1">
        <f>MONTH(BART_Rides[[#This Row],[Date]])</f>
        <v>2</v>
      </c>
      <c r="K10269" s="1">
        <f>WEEKDAY(BART_Rides[[#This Row],[Date]],2)</f>
        <v>3</v>
      </c>
      <c r="L10269" s="1" t="str">
        <f>LEFT(BART_Rides[[#This Row],[Lines]],1)</f>
        <v>Y</v>
      </c>
      <c r="M10269" s="1" t="str">
        <f>IF(BART_Rides[[#This Row],[FirstLetter]]="Y","Yes","No")</f>
        <v>Yes</v>
      </c>
      <c r="N10269" s="1" t="str">
        <f>IF(OR(BART_Rides[[#This Row],[Station Code]]="EM", BART_Rides[[#This Row],[Station Code]]="MT", BART_Rides[[#This Row],[Station Code]]="PL", BART_Rides[[#This Row],[Station Code]]="CC"), "Yes", "No")</f>
        <v>Yes</v>
      </c>
    </row>
    <row r="10270" spans="6:14">
      <c r="F10270" s="3">
        <v>44245</v>
      </c>
      <c r="G10270" s="1" t="s">
        <v>55</v>
      </c>
      <c r="H10270" s="1" t="s">
        <v>106</v>
      </c>
      <c r="I10270" s="1">
        <v>2906</v>
      </c>
      <c r="J10270" s="1">
        <f>MONTH(BART_Rides[[#This Row],[Date]])</f>
        <v>2</v>
      </c>
      <c r="K10270" s="1">
        <f>WEEKDAY(BART_Rides[[#This Row],[Date]],2)</f>
        <v>4</v>
      </c>
      <c r="L10270" s="1" t="str">
        <f>LEFT(BART_Rides[[#This Row],[Lines]],1)</f>
        <v>Y</v>
      </c>
      <c r="M10270" s="1" t="str">
        <f>IF(BART_Rides[[#This Row],[FirstLetter]]="Y","Yes","No")</f>
        <v>Yes</v>
      </c>
      <c r="N10270" s="1" t="str">
        <f>IF(OR(BART_Rides[[#This Row],[Station Code]]="EM", BART_Rides[[#This Row],[Station Code]]="MT", BART_Rides[[#This Row],[Station Code]]="PL", BART_Rides[[#This Row],[Station Code]]="CC"), "Yes", "No")</f>
        <v>Yes</v>
      </c>
    </row>
    <row r="10271" spans="6:14">
      <c r="F10271" s="3">
        <v>44246</v>
      </c>
      <c r="G10271" s="1" t="s">
        <v>55</v>
      </c>
      <c r="H10271" s="1" t="s">
        <v>106</v>
      </c>
      <c r="I10271" s="1">
        <v>2713</v>
      </c>
      <c r="J10271" s="1">
        <f>MONTH(BART_Rides[[#This Row],[Date]])</f>
        <v>2</v>
      </c>
      <c r="K10271" s="1">
        <f>WEEKDAY(BART_Rides[[#This Row],[Date]],2)</f>
        <v>5</v>
      </c>
      <c r="L10271" s="1" t="str">
        <f>LEFT(BART_Rides[[#This Row],[Lines]],1)</f>
        <v>Y</v>
      </c>
      <c r="M10271" s="1" t="str">
        <f>IF(BART_Rides[[#This Row],[FirstLetter]]="Y","Yes","No")</f>
        <v>Yes</v>
      </c>
      <c r="N10271" s="1" t="str">
        <f>IF(OR(BART_Rides[[#This Row],[Station Code]]="EM", BART_Rides[[#This Row],[Station Code]]="MT", BART_Rides[[#This Row],[Station Code]]="PL", BART_Rides[[#This Row],[Station Code]]="CC"), "Yes", "No")</f>
        <v>Yes</v>
      </c>
    </row>
    <row r="10272" spans="6:14">
      <c r="F10272" s="3">
        <v>44247</v>
      </c>
      <c r="G10272" s="1" t="s">
        <v>55</v>
      </c>
      <c r="H10272" s="1" t="s">
        <v>106</v>
      </c>
      <c r="I10272" s="1">
        <v>1184</v>
      </c>
      <c r="J10272" s="1">
        <f>MONTH(BART_Rides[[#This Row],[Date]])</f>
        <v>2</v>
      </c>
      <c r="K10272" s="1">
        <f>WEEKDAY(BART_Rides[[#This Row],[Date]],2)</f>
        <v>6</v>
      </c>
      <c r="L10272" s="1" t="str">
        <f>LEFT(BART_Rides[[#This Row],[Lines]],1)</f>
        <v>Y</v>
      </c>
      <c r="M10272" s="1" t="str">
        <f>IF(BART_Rides[[#This Row],[FirstLetter]]="Y","Yes","No")</f>
        <v>Yes</v>
      </c>
      <c r="N10272" s="1" t="str">
        <f>IF(OR(BART_Rides[[#This Row],[Station Code]]="EM", BART_Rides[[#This Row],[Station Code]]="MT", BART_Rides[[#This Row],[Station Code]]="PL", BART_Rides[[#This Row],[Station Code]]="CC"), "Yes", "No")</f>
        <v>Yes</v>
      </c>
    </row>
    <row r="10273" spans="6:14">
      <c r="F10273" s="3">
        <v>44248</v>
      </c>
      <c r="G10273" s="1" t="s">
        <v>55</v>
      </c>
      <c r="H10273" s="1" t="s">
        <v>106</v>
      </c>
      <c r="I10273" s="1">
        <v>909</v>
      </c>
      <c r="J10273" s="1">
        <f>MONTH(BART_Rides[[#This Row],[Date]])</f>
        <v>2</v>
      </c>
      <c r="K10273" s="1">
        <f>WEEKDAY(BART_Rides[[#This Row],[Date]],2)</f>
        <v>7</v>
      </c>
      <c r="L10273" s="1" t="str">
        <f>LEFT(BART_Rides[[#This Row],[Lines]],1)</f>
        <v>Y</v>
      </c>
      <c r="M10273" s="1" t="str">
        <f>IF(BART_Rides[[#This Row],[FirstLetter]]="Y","Yes","No")</f>
        <v>Yes</v>
      </c>
      <c r="N10273" s="1" t="str">
        <f>IF(OR(BART_Rides[[#This Row],[Station Code]]="EM", BART_Rides[[#This Row],[Station Code]]="MT", BART_Rides[[#This Row],[Station Code]]="PL", BART_Rides[[#This Row],[Station Code]]="CC"), "Yes", "No")</f>
        <v>Yes</v>
      </c>
    </row>
    <row r="10274" spans="6:14">
      <c r="F10274" s="3">
        <v>44249</v>
      </c>
      <c r="G10274" s="1" t="s">
        <v>55</v>
      </c>
      <c r="H10274" s="1" t="s">
        <v>106</v>
      </c>
      <c r="I10274" s="1">
        <v>2922</v>
      </c>
      <c r="J10274" s="1">
        <f>MONTH(BART_Rides[[#This Row],[Date]])</f>
        <v>2</v>
      </c>
      <c r="K10274" s="1">
        <f>WEEKDAY(BART_Rides[[#This Row],[Date]],2)</f>
        <v>1</v>
      </c>
      <c r="L10274" s="1" t="str">
        <f>LEFT(BART_Rides[[#This Row],[Lines]],1)</f>
        <v>Y</v>
      </c>
      <c r="M10274" s="1" t="str">
        <f>IF(BART_Rides[[#This Row],[FirstLetter]]="Y","Yes","No")</f>
        <v>Yes</v>
      </c>
      <c r="N10274" s="1" t="str">
        <f>IF(OR(BART_Rides[[#This Row],[Station Code]]="EM", BART_Rides[[#This Row],[Station Code]]="MT", BART_Rides[[#This Row],[Station Code]]="PL", BART_Rides[[#This Row],[Station Code]]="CC"), "Yes", "No")</f>
        <v>Yes</v>
      </c>
    </row>
    <row r="10275" spans="6:14">
      <c r="F10275" s="3">
        <v>44250</v>
      </c>
      <c r="G10275" s="1" t="s">
        <v>55</v>
      </c>
      <c r="H10275" s="1" t="s">
        <v>106</v>
      </c>
      <c r="I10275" s="1">
        <v>2932</v>
      </c>
      <c r="J10275" s="1">
        <f>MONTH(BART_Rides[[#This Row],[Date]])</f>
        <v>2</v>
      </c>
      <c r="K10275" s="1">
        <f>WEEKDAY(BART_Rides[[#This Row],[Date]],2)</f>
        <v>2</v>
      </c>
      <c r="L10275" s="1" t="str">
        <f>LEFT(BART_Rides[[#This Row],[Lines]],1)</f>
        <v>Y</v>
      </c>
      <c r="M10275" s="1" t="str">
        <f>IF(BART_Rides[[#This Row],[FirstLetter]]="Y","Yes","No")</f>
        <v>Yes</v>
      </c>
      <c r="N10275" s="1" t="str">
        <f>IF(OR(BART_Rides[[#This Row],[Station Code]]="EM", BART_Rides[[#This Row],[Station Code]]="MT", BART_Rides[[#This Row],[Station Code]]="PL", BART_Rides[[#This Row],[Station Code]]="CC"), "Yes", "No")</f>
        <v>Yes</v>
      </c>
    </row>
    <row r="10276" spans="6:14">
      <c r="F10276" s="3">
        <v>44251</v>
      </c>
      <c r="G10276" s="1" t="s">
        <v>55</v>
      </c>
      <c r="H10276" s="1" t="s">
        <v>106</v>
      </c>
      <c r="I10276" s="1">
        <v>3097</v>
      </c>
      <c r="J10276" s="1">
        <f>MONTH(BART_Rides[[#This Row],[Date]])</f>
        <v>2</v>
      </c>
      <c r="K10276" s="1">
        <f>WEEKDAY(BART_Rides[[#This Row],[Date]],2)</f>
        <v>3</v>
      </c>
      <c r="L10276" s="1" t="str">
        <f>LEFT(BART_Rides[[#This Row],[Lines]],1)</f>
        <v>Y</v>
      </c>
      <c r="M10276" s="1" t="str">
        <f>IF(BART_Rides[[#This Row],[FirstLetter]]="Y","Yes","No")</f>
        <v>Yes</v>
      </c>
      <c r="N10276" s="1" t="str">
        <f>IF(OR(BART_Rides[[#This Row],[Station Code]]="EM", BART_Rides[[#This Row],[Station Code]]="MT", BART_Rides[[#This Row],[Station Code]]="PL", BART_Rides[[#This Row],[Station Code]]="CC"), "Yes", "No")</f>
        <v>Yes</v>
      </c>
    </row>
    <row r="10277" spans="6:14">
      <c r="F10277" s="3">
        <v>44252</v>
      </c>
      <c r="G10277" s="1" t="s">
        <v>55</v>
      </c>
      <c r="H10277" s="1" t="s">
        <v>106</v>
      </c>
      <c r="I10277" s="1">
        <v>3007</v>
      </c>
      <c r="J10277" s="1">
        <f>MONTH(BART_Rides[[#This Row],[Date]])</f>
        <v>2</v>
      </c>
      <c r="K10277" s="1">
        <f>WEEKDAY(BART_Rides[[#This Row],[Date]],2)</f>
        <v>4</v>
      </c>
      <c r="L10277" s="1" t="str">
        <f>LEFT(BART_Rides[[#This Row],[Lines]],1)</f>
        <v>Y</v>
      </c>
      <c r="M10277" s="1" t="str">
        <f>IF(BART_Rides[[#This Row],[FirstLetter]]="Y","Yes","No")</f>
        <v>Yes</v>
      </c>
      <c r="N10277" s="1" t="str">
        <f>IF(OR(BART_Rides[[#This Row],[Station Code]]="EM", BART_Rides[[#This Row],[Station Code]]="MT", BART_Rides[[#This Row],[Station Code]]="PL", BART_Rides[[#This Row],[Station Code]]="CC"), "Yes", "No")</f>
        <v>Yes</v>
      </c>
    </row>
    <row r="10278" spans="6:14">
      <c r="F10278" s="3">
        <v>44253</v>
      </c>
      <c r="G10278" s="1" t="s">
        <v>55</v>
      </c>
      <c r="H10278" s="1" t="s">
        <v>106</v>
      </c>
      <c r="I10278" s="1">
        <v>2880</v>
      </c>
      <c r="J10278" s="1">
        <f>MONTH(BART_Rides[[#This Row],[Date]])</f>
        <v>2</v>
      </c>
      <c r="K10278" s="1">
        <f>WEEKDAY(BART_Rides[[#This Row],[Date]],2)</f>
        <v>5</v>
      </c>
      <c r="L10278" s="1" t="str">
        <f>LEFT(BART_Rides[[#This Row],[Lines]],1)</f>
        <v>Y</v>
      </c>
      <c r="M10278" s="1" t="str">
        <f>IF(BART_Rides[[#This Row],[FirstLetter]]="Y","Yes","No")</f>
        <v>Yes</v>
      </c>
      <c r="N10278" s="1" t="str">
        <f>IF(OR(BART_Rides[[#This Row],[Station Code]]="EM", BART_Rides[[#This Row],[Station Code]]="MT", BART_Rides[[#This Row],[Station Code]]="PL", BART_Rides[[#This Row],[Station Code]]="CC"), "Yes", "No")</f>
        <v>Yes</v>
      </c>
    </row>
    <row r="10279" spans="6:14">
      <c r="F10279" s="3">
        <v>44254</v>
      </c>
      <c r="G10279" s="1" t="s">
        <v>55</v>
      </c>
      <c r="H10279" s="1" t="s">
        <v>106</v>
      </c>
      <c r="I10279" s="1">
        <v>1253</v>
      </c>
      <c r="J10279" s="1">
        <f>MONTH(BART_Rides[[#This Row],[Date]])</f>
        <v>2</v>
      </c>
      <c r="K10279" s="1">
        <f>WEEKDAY(BART_Rides[[#This Row],[Date]],2)</f>
        <v>6</v>
      </c>
      <c r="L10279" s="1" t="str">
        <f>LEFT(BART_Rides[[#This Row],[Lines]],1)</f>
        <v>Y</v>
      </c>
      <c r="M10279" s="1" t="str">
        <f>IF(BART_Rides[[#This Row],[FirstLetter]]="Y","Yes","No")</f>
        <v>Yes</v>
      </c>
      <c r="N10279" s="1" t="str">
        <f>IF(OR(BART_Rides[[#This Row],[Station Code]]="EM", BART_Rides[[#This Row],[Station Code]]="MT", BART_Rides[[#This Row],[Station Code]]="PL", BART_Rides[[#This Row],[Station Code]]="CC"), "Yes", "No")</f>
        <v>Yes</v>
      </c>
    </row>
    <row r="10280" spans="6:14">
      <c r="F10280" s="3">
        <v>44255</v>
      </c>
      <c r="G10280" s="1" t="s">
        <v>55</v>
      </c>
      <c r="H10280" s="1" t="s">
        <v>106</v>
      </c>
      <c r="I10280" s="1">
        <v>942</v>
      </c>
      <c r="J10280" s="1">
        <f>MONTH(BART_Rides[[#This Row],[Date]])</f>
        <v>2</v>
      </c>
      <c r="K10280" s="1">
        <f>WEEKDAY(BART_Rides[[#This Row],[Date]],2)</f>
        <v>7</v>
      </c>
      <c r="L10280" s="1" t="str">
        <f>LEFT(BART_Rides[[#This Row],[Lines]],1)</f>
        <v>Y</v>
      </c>
      <c r="M10280" s="1" t="str">
        <f>IF(BART_Rides[[#This Row],[FirstLetter]]="Y","Yes","No")</f>
        <v>Yes</v>
      </c>
      <c r="N10280" s="1" t="str">
        <f>IF(OR(BART_Rides[[#This Row],[Station Code]]="EM", BART_Rides[[#This Row],[Station Code]]="MT", BART_Rides[[#This Row],[Station Code]]="PL", BART_Rides[[#This Row],[Station Code]]="CC"), "Yes", "No")</f>
        <v>Yes</v>
      </c>
    </row>
    <row r="10281" spans="6:14">
      <c r="F10281" s="3">
        <v>44256</v>
      </c>
      <c r="G10281" s="1" t="s">
        <v>55</v>
      </c>
      <c r="H10281" s="1" t="s">
        <v>106</v>
      </c>
      <c r="I10281" s="1">
        <v>3029</v>
      </c>
      <c r="J10281" s="1">
        <f>MONTH(BART_Rides[[#This Row],[Date]])</f>
        <v>3</v>
      </c>
      <c r="K10281" s="1">
        <f>WEEKDAY(BART_Rides[[#This Row],[Date]],2)</f>
        <v>1</v>
      </c>
      <c r="L10281" s="1" t="str">
        <f>LEFT(BART_Rides[[#This Row],[Lines]],1)</f>
        <v>Y</v>
      </c>
      <c r="M10281" s="1" t="str">
        <f>IF(BART_Rides[[#This Row],[FirstLetter]]="Y","Yes","No")</f>
        <v>Yes</v>
      </c>
      <c r="N10281" s="1" t="str">
        <f>IF(OR(BART_Rides[[#This Row],[Station Code]]="EM", BART_Rides[[#This Row],[Station Code]]="MT", BART_Rides[[#This Row],[Station Code]]="PL", BART_Rides[[#This Row],[Station Code]]="CC"), "Yes", "No")</f>
        <v>Yes</v>
      </c>
    </row>
    <row r="10282" spans="6:14">
      <c r="F10282" s="3">
        <v>44257</v>
      </c>
      <c r="G10282" s="1" t="s">
        <v>55</v>
      </c>
      <c r="H10282" s="1" t="s">
        <v>106</v>
      </c>
      <c r="I10282" s="1">
        <v>2997</v>
      </c>
      <c r="J10282" s="1">
        <f>MONTH(BART_Rides[[#This Row],[Date]])</f>
        <v>3</v>
      </c>
      <c r="K10282" s="1">
        <f>WEEKDAY(BART_Rides[[#This Row],[Date]],2)</f>
        <v>2</v>
      </c>
      <c r="L10282" s="1" t="str">
        <f>LEFT(BART_Rides[[#This Row],[Lines]],1)</f>
        <v>Y</v>
      </c>
      <c r="M10282" s="1" t="str">
        <f>IF(BART_Rides[[#This Row],[FirstLetter]]="Y","Yes","No")</f>
        <v>Yes</v>
      </c>
      <c r="N10282" s="1" t="str">
        <f>IF(OR(BART_Rides[[#This Row],[Station Code]]="EM", BART_Rides[[#This Row],[Station Code]]="MT", BART_Rides[[#This Row],[Station Code]]="PL", BART_Rides[[#This Row],[Station Code]]="CC"), "Yes", "No")</f>
        <v>Yes</v>
      </c>
    </row>
    <row r="10283" spans="6:14">
      <c r="F10283" s="3">
        <v>44258</v>
      </c>
      <c r="G10283" s="1" t="s">
        <v>55</v>
      </c>
      <c r="H10283" s="1" t="s">
        <v>106</v>
      </c>
      <c r="I10283" s="1">
        <v>3248</v>
      </c>
      <c r="J10283" s="1">
        <f>MONTH(BART_Rides[[#This Row],[Date]])</f>
        <v>3</v>
      </c>
      <c r="K10283" s="1">
        <f>WEEKDAY(BART_Rides[[#This Row],[Date]],2)</f>
        <v>3</v>
      </c>
      <c r="L10283" s="1" t="str">
        <f>LEFT(BART_Rides[[#This Row],[Lines]],1)</f>
        <v>Y</v>
      </c>
      <c r="M10283" s="1" t="str">
        <f>IF(BART_Rides[[#This Row],[FirstLetter]]="Y","Yes","No")</f>
        <v>Yes</v>
      </c>
      <c r="N10283" s="1" t="str">
        <f>IF(OR(BART_Rides[[#This Row],[Station Code]]="EM", BART_Rides[[#This Row],[Station Code]]="MT", BART_Rides[[#This Row],[Station Code]]="PL", BART_Rides[[#This Row],[Station Code]]="CC"), "Yes", "No")</f>
        <v>Yes</v>
      </c>
    </row>
    <row r="10284" spans="6:14">
      <c r="F10284" s="3">
        <v>44259</v>
      </c>
      <c r="G10284" s="1" t="s">
        <v>55</v>
      </c>
      <c r="H10284" s="1" t="s">
        <v>106</v>
      </c>
      <c r="I10284" s="1">
        <v>3197</v>
      </c>
      <c r="J10284" s="1">
        <f>MONTH(BART_Rides[[#This Row],[Date]])</f>
        <v>3</v>
      </c>
      <c r="K10284" s="1">
        <f>WEEKDAY(BART_Rides[[#This Row],[Date]],2)</f>
        <v>4</v>
      </c>
      <c r="L10284" s="1" t="str">
        <f>LEFT(BART_Rides[[#This Row],[Lines]],1)</f>
        <v>Y</v>
      </c>
      <c r="M10284" s="1" t="str">
        <f>IF(BART_Rides[[#This Row],[FirstLetter]]="Y","Yes","No")</f>
        <v>Yes</v>
      </c>
      <c r="N10284" s="1" t="str">
        <f>IF(OR(BART_Rides[[#This Row],[Station Code]]="EM", BART_Rides[[#This Row],[Station Code]]="MT", BART_Rides[[#This Row],[Station Code]]="PL", BART_Rides[[#This Row],[Station Code]]="CC"), "Yes", "No")</f>
        <v>Yes</v>
      </c>
    </row>
    <row r="10285" spans="6:14">
      <c r="F10285" s="3">
        <v>44260</v>
      </c>
      <c r="G10285" s="1" t="s">
        <v>55</v>
      </c>
      <c r="H10285" s="1" t="s">
        <v>106</v>
      </c>
      <c r="I10285" s="1">
        <v>3015</v>
      </c>
      <c r="J10285" s="1">
        <f>MONTH(BART_Rides[[#This Row],[Date]])</f>
        <v>3</v>
      </c>
      <c r="K10285" s="1">
        <f>WEEKDAY(BART_Rides[[#This Row],[Date]],2)</f>
        <v>5</v>
      </c>
      <c r="L10285" s="1" t="str">
        <f>LEFT(BART_Rides[[#This Row],[Lines]],1)</f>
        <v>Y</v>
      </c>
      <c r="M10285" s="1" t="str">
        <f>IF(BART_Rides[[#This Row],[FirstLetter]]="Y","Yes","No")</f>
        <v>Yes</v>
      </c>
      <c r="N10285" s="1" t="str">
        <f>IF(OR(BART_Rides[[#This Row],[Station Code]]="EM", BART_Rides[[#This Row],[Station Code]]="MT", BART_Rides[[#This Row],[Station Code]]="PL", BART_Rides[[#This Row],[Station Code]]="CC"), "Yes", "No")</f>
        <v>Yes</v>
      </c>
    </row>
    <row r="10286" spans="6:14">
      <c r="F10286" s="3">
        <v>44261</v>
      </c>
      <c r="G10286" s="1" t="s">
        <v>55</v>
      </c>
      <c r="H10286" s="1" t="s">
        <v>106</v>
      </c>
      <c r="I10286" s="1">
        <v>1319</v>
      </c>
      <c r="J10286" s="1">
        <f>MONTH(BART_Rides[[#This Row],[Date]])</f>
        <v>3</v>
      </c>
      <c r="K10286" s="1">
        <f>WEEKDAY(BART_Rides[[#This Row],[Date]],2)</f>
        <v>6</v>
      </c>
      <c r="L10286" s="1" t="str">
        <f>LEFT(BART_Rides[[#This Row],[Lines]],1)</f>
        <v>Y</v>
      </c>
      <c r="M10286" s="1" t="str">
        <f>IF(BART_Rides[[#This Row],[FirstLetter]]="Y","Yes","No")</f>
        <v>Yes</v>
      </c>
      <c r="N10286" s="1" t="str">
        <f>IF(OR(BART_Rides[[#This Row],[Station Code]]="EM", BART_Rides[[#This Row],[Station Code]]="MT", BART_Rides[[#This Row],[Station Code]]="PL", BART_Rides[[#This Row],[Station Code]]="CC"), "Yes", "No")</f>
        <v>Yes</v>
      </c>
    </row>
    <row r="10287" spans="6:14">
      <c r="F10287" s="3">
        <v>44262</v>
      </c>
      <c r="G10287" s="1" t="s">
        <v>55</v>
      </c>
      <c r="H10287" s="1" t="s">
        <v>106</v>
      </c>
      <c r="I10287" s="1">
        <v>1028</v>
      </c>
      <c r="J10287" s="1">
        <f>MONTH(BART_Rides[[#This Row],[Date]])</f>
        <v>3</v>
      </c>
      <c r="K10287" s="1">
        <f>WEEKDAY(BART_Rides[[#This Row],[Date]],2)</f>
        <v>7</v>
      </c>
      <c r="L10287" s="1" t="str">
        <f>LEFT(BART_Rides[[#This Row],[Lines]],1)</f>
        <v>Y</v>
      </c>
      <c r="M10287" s="1" t="str">
        <f>IF(BART_Rides[[#This Row],[FirstLetter]]="Y","Yes","No")</f>
        <v>Yes</v>
      </c>
      <c r="N10287" s="1" t="str">
        <f>IF(OR(BART_Rides[[#This Row],[Station Code]]="EM", BART_Rides[[#This Row],[Station Code]]="MT", BART_Rides[[#This Row],[Station Code]]="PL", BART_Rides[[#This Row],[Station Code]]="CC"), "Yes", "No")</f>
        <v>Yes</v>
      </c>
    </row>
    <row r="10288" spans="6:14">
      <c r="F10288" s="3">
        <v>44263</v>
      </c>
      <c r="G10288" s="1" t="s">
        <v>55</v>
      </c>
      <c r="H10288" s="1" t="s">
        <v>106</v>
      </c>
      <c r="I10288" s="1">
        <v>2948</v>
      </c>
      <c r="J10288" s="1">
        <f>MONTH(BART_Rides[[#This Row],[Date]])</f>
        <v>3</v>
      </c>
      <c r="K10288" s="1">
        <f>WEEKDAY(BART_Rides[[#This Row],[Date]],2)</f>
        <v>1</v>
      </c>
      <c r="L10288" s="1" t="str">
        <f>LEFT(BART_Rides[[#This Row],[Lines]],1)</f>
        <v>Y</v>
      </c>
      <c r="M10288" s="1" t="str">
        <f>IF(BART_Rides[[#This Row],[FirstLetter]]="Y","Yes","No")</f>
        <v>Yes</v>
      </c>
      <c r="N10288" s="1" t="str">
        <f>IF(OR(BART_Rides[[#This Row],[Station Code]]="EM", BART_Rides[[#This Row],[Station Code]]="MT", BART_Rides[[#This Row],[Station Code]]="PL", BART_Rides[[#This Row],[Station Code]]="CC"), "Yes", "No")</f>
        <v>Yes</v>
      </c>
    </row>
    <row r="10289" spans="6:14">
      <c r="F10289" s="3">
        <v>44264</v>
      </c>
      <c r="G10289" s="1" t="s">
        <v>55</v>
      </c>
      <c r="H10289" s="1" t="s">
        <v>106</v>
      </c>
      <c r="I10289" s="1">
        <v>2992</v>
      </c>
      <c r="J10289" s="1">
        <f>MONTH(BART_Rides[[#This Row],[Date]])</f>
        <v>3</v>
      </c>
      <c r="K10289" s="1">
        <f>WEEKDAY(BART_Rides[[#This Row],[Date]],2)</f>
        <v>2</v>
      </c>
      <c r="L10289" s="1" t="str">
        <f>LEFT(BART_Rides[[#This Row],[Lines]],1)</f>
        <v>Y</v>
      </c>
      <c r="M10289" s="1" t="str">
        <f>IF(BART_Rides[[#This Row],[FirstLetter]]="Y","Yes","No")</f>
        <v>Yes</v>
      </c>
      <c r="N10289" s="1" t="str">
        <f>IF(OR(BART_Rides[[#This Row],[Station Code]]="EM", BART_Rides[[#This Row],[Station Code]]="MT", BART_Rides[[#This Row],[Station Code]]="PL", BART_Rides[[#This Row],[Station Code]]="CC"), "Yes", "No")</f>
        <v>Yes</v>
      </c>
    </row>
    <row r="10290" spans="6:14">
      <c r="F10290" s="3">
        <v>44265</v>
      </c>
      <c r="G10290" s="1" t="s">
        <v>55</v>
      </c>
      <c r="H10290" s="1" t="s">
        <v>106</v>
      </c>
      <c r="I10290" s="1">
        <v>3123</v>
      </c>
      <c r="J10290" s="1">
        <f>MONTH(BART_Rides[[#This Row],[Date]])</f>
        <v>3</v>
      </c>
      <c r="K10290" s="1">
        <f>WEEKDAY(BART_Rides[[#This Row],[Date]],2)</f>
        <v>3</v>
      </c>
      <c r="L10290" s="1" t="str">
        <f>LEFT(BART_Rides[[#This Row],[Lines]],1)</f>
        <v>Y</v>
      </c>
      <c r="M10290" s="1" t="str">
        <f>IF(BART_Rides[[#This Row],[FirstLetter]]="Y","Yes","No")</f>
        <v>Yes</v>
      </c>
      <c r="N10290" s="1" t="str">
        <f>IF(OR(BART_Rides[[#This Row],[Station Code]]="EM", BART_Rides[[#This Row],[Station Code]]="MT", BART_Rides[[#This Row],[Station Code]]="PL", BART_Rides[[#This Row],[Station Code]]="CC"), "Yes", "No")</f>
        <v>Yes</v>
      </c>
    </row>
    <row r="10291" spans="6:14">
      <c r="F10291" s="3">
        <v>44266</v>
      </c>
      <c r="G10291" s="1" t="s">
        <v>55</v>
      </c>
      <c r="H10291" s="1" t="s">
        <v>106</v>
      </c>
      <c r="I10291" s="1">
        <v>3151</v>
      </c>
      <c r="J10291" s="1">
        <f>MONTH(BART_Rides[[#This Row],[Date]])</f>
        <v>3</v>
      </c>
      <c r="K10291" s="1">
        <f>WEEKDAY(BART_Rides[[#This Row],[Date]],2)</f>
        <v>4</v>
      </c>
      <c r="L10291" s="1" t="str">
        <f>LEFT(BART_Rides[[#This Row],[Lines]],1)</f>
        <v>Y</v>
      </c>
      <c r="M10291" s="1" t="str">
        <f>IF(BART_Rides[[#This Row],[FirstLetter]]="Y","Yes","No")</f>
        <v>Yes</v>
      </c>
      <c r="N10291" s="1" t="str">
        <f>IF(OR(BART_Rides[[#This Row],[Station Code]]="EM", BART_Rides[[#This Row],[Station Code]]="MT", BART_Rides[[#This Row],[Station Code]]="PL", BART_Rides[[#This Row],[Station Code]]="CC"), "Yes", "No")</f>
        <v>Yes</v>
      </c>
    </row>
    <row r="10292" spans="6:14">
      <c r="F10292" s="3">
        <v>44267</v>
      </c>
      <c r="G10292" s="1" t="s">
        <v>55</v>
      </c>
      <c r="H10292" s="1" t="s">
        <v>106</v>
      </c>
      <c r="I10292" s="1">
        <v>3072</v>
      </c>
      <c r="J10292" s="1">
        <f>MONTH(BART_Rides[[#This Row],[Date]])</f>
        <v>3</v>
      </c>
      <c r="K10292" s="1">
        <f>WEEKDAY(BART_Rides[[#This Row],[Date]],2)</f>
        <v>5</v>
      </c>
      <c r="L10292" s="1" t="str">
        <f>LEFT(BART_Rides[[#This Row],[Lines]],1)</f>
        <v>Y</v>
      </c>
      <c r="M10292" s="1" t="str">
        <f>IF(BART_Rides[[#This Row],[FirstLetter]]="Y","Yes","No")</f>
        <v>Yes</v>
      </c>
      <c r="N10292" s="1" t="str">
        <f>IF(OR(BART_Rides[[#This Row],[Station Code]]="EM", BART_Rides[[#This Row],[Station Code]]="MT", BART_Rides[[#This Row],[Station Code]]="PL", BART_Rides[[#This Row],[Station Code]]="CC"), "Yes", "No")</f>
        <v>Yes</v>
      </c>
    </row>
    <row r="10293" spans="6:14">
      <c r="F10293" s="3">
        <v>44268</v>
      </c>
      <c r="G10293" s="1" t="s">
        <v>55</v>
      </c>
      <c r="H10293" s="1" t="s">
        <v>106</v>
      </c>
      <c r="I10293" s="1">
        <v>1390</v>
      </c>
      <c r="J10293" s="1">
        <f>MONTH(BART_Rides[[#This Row],[Date]])</f>
        <v>3</v>
      </c>
      <c r="K10293" s="1">
        <f>WEEKDAY(BART_Rides[[#This Row],[Date]],2)</f>
        <v>6</v>
      </c>
      <c r="L10293" s="1" t="str">
        <f>LEFT(BART_Rides[[#This Row],[Lines]],1)</f>
        <v>Y</v>
      </c>
      <c r="M10293" s="1" t="str">
        <f>IF(BART_Rides[[#This Row],[FirstLetter]]="Y","Yes","No")</f>
        <v>Yes</v>
      </c>
      <c r="N10293" s="1" t="str">
        <f>IF(OR(BART_Rides[[#This Row],[Station Code]]="EM", BART_Rides[[#This Row],[Station Code]]="MT", BART_Rides[[#This Row],[Station Code]]="PL", BART_Rides[[#This Row],[Station Code]]="CC"), "Yes", "No")</f>
        <v>Yes</v>
      </c>
    </row>
    <row r="10294" spans="6:14">
      <c r="F10294" s="3">
        <v>44269</v>
      </c>
      <c r="G10294" s="1" t="s">
        <v>55</v>
      </c>
      <c r="H10294" s="1" t="s">
        <v>106</v>
      </c>
      <c r="I10294" s="1">
        <v>888</v>
      </c>
      <c r="J10294" s="1">
        <f>MONTH(BART_Rides[[#This Row],[Date]])</f>
        <v>3</v>
      </c>
      <c r="K10294" s="1">
        <f>WEEKDAY(BART_Rides[[#This Row],[Date]],2)</f>
        <v>7</v>
      </c>
      <c r="L10294" s="1" t="str">
        <f>LEFT(BART_Rides[[#This Row],[Lines]],1)</f>
        <v>Y</v>
      </c>
      <c r="M10294" s="1" t="str">
        <f>IF(BART_Rides[[#This Row],[FirstLetter]]="Y","Yes","No")</f>
        <v>Yes</v>
      </c>
      <c r="N10294" s="1" t="str">
        <f>IF(OR(BART_Rides[[#This Row],[Station Code]]="EM", BART_Rides[[#This Row],[Station Code]]="MT", BART_Rides[[#This Row],[Station Code]]="PL", BART_Rides[[#This Row],[Station Code]]="CC"), "Yes", "No")</f>
        <v>Yes</v>
      </c>
    </row>
    <row r="10295" spans="6:14">
      <c r="F10295" s="3">
        <v>44270</v>
      </c>
      <c r="G10295" s="1" t="s">
        <v>55</v>
      </c>
      <c r="H10295" s="1" t="s">
        <v>106</v>
      </c>
      <c r="I10295" s="1">
        <v>2916</v>
      </c>
      <c r="J10295" s="1">
        <f>MONTH(BART_Rides[[#This Row],[Date]])</f>
        <v>3</v>
      </c>
      <c r="K10295" s="1">
        <f>WEEKDAY(BART_Rides[[#This Row],[Date]],2)</f>
        <v>1</v>
      </c>
      <c r="L10295" s="1" t="str">
        <f>LEFT(BART_Rides[[#This Row],[Lines]],1)</f>
        <v>Y</v>
      </c>
      <c r="M10295" s="1" t="str">
        <f>IF(BART_Rides[[#This Row],[FirstLetter]]="Y","Yes","No")</f>
        <v>Yes</v>
      </c>
      <c r="N10295" s="1" t="str">
        <f>IF(OR(BART_Rides[[#This Row],[Station Code]]="EM", BART_Rides[[#This Row],[Station Code]]="MT", BART_Rides[[#This Row],[Station Code]]="PL", BART_Rides[[#This Row],[Station Code]]="CC"), "Yes", "No")</f>
        <v>Yes</v>
      </c>
    </row>
    <row r="10296" spans="6:14">
      <c r="F10296" s="3">
        <v>44271</v>
      </c>
      <c r="G10296" s="1" t="s">
        <v>55</v>
      </c>
      <c r="H10296" s="1" t="s">
        <v>106</v>
      </c>
      <c r="I10296" s="1">
        <v>3036</v>
      </c>
      <c r="J10296" s="1">
        <f>MONTH(BART_Rides[[#This Row],[Date]])</f>
        <v>3</v>
      </c>
      <c r="K10296" s="1">
        <f>WEEKDAY(BART_Rides[[#This Row],[Date]],2)</f>
        <v>2</v>
      </c>
      <c r="L10296" s="1" t="str">
        <f>LEFT(BART_Rides[[#This Row],[Lines]],1)</f>
        <v>Y</v>
      </c>
      <c r="M10296" s="1" t="str">
        <f>IF(BART_Rides[[#This Row],[FirstLetter]]="Y","Yes","No")</f>
        <v>Yes</v>
      </c>
      <c r="N10296" s="1" t="str">
        <f>IF(OR(BART_Rides[[#This Row],[Station Code]]="EM", BART_Rides[[#This Row],[Station Code]]="MT", BART_Rides[[#This Row],[Station Code]]="PL", BART_Rides[[#This Row],[Station Code]]="CC"), "Yes", "No")</f>
        <v>Yes</v>
      </c>
    </row>
    <row r="10297" spans="6:14">
      <c r="F10297" s="3">
        <v>44272</v>
      </c>
      <c r="G10297" s="1" t="s">
        <v>55</v>
      </c>
      <c r="H10297" s="1" t="s">
        <v>106</v>
      </c>
      <c r="I10297" s="1">
        <v>3246</v>
      </c>
      <c r="J10297" s="1">
        <f>MONTH(BART_Rides[[#This Row],[Date]])</f>
        <v>3</v>
      </c>
      <c r="K10297" s="1">
        <f>WEEKDAY(BART_Rides[[#This Row],[Date]],2)</f>
        <v>3</v>
      </c>
      <c r="L10297" s="1" t="str">
        <f>LEFT(BART_Rides[[#This Row],[Lines]],1)</f>
        <v>Y</v>
      </c>
      <c r="M10297" s="1" t="str">
        <f>IF(BART_Rides[[#This Row],[FirstLetter]]="Y","Yes","No")</f>
        <v>Yes</v>
      </c>
      <c r="N10297" s="1" t="str">
        <f>IF(OR(BART_Rides[[#This Row],[Station Code]]="EM", BART_Rides[[#This Row],[Station Code]]="MT", BART_Rides[[#This Row],[Station Code]]="PL", BART_Rides[[#This Row],[Station Code]]="CC"), "Yes", "No")</f>
        <v>Yes</v>
      </c>
    </row>
    <row r="10298" spans="6:14">
      <c r="F10298" s="3">
        <v>44273</v>
      </c>
      <c r="G10298" s="1" t="s">
        <v>55</v>
      </c>
      <c r="H10298" s="1" t="s">
        <v>106</v>
      </c>
      <c r="I10298" s="1">
        <v>2918</v>
      </c>
      <c r="J10298" s="1">
        <f>MONTH(BART_Rides[[#This Row],[Date]])</f>
        <v>3</v>
      </c>
      <c r="K10298" s="1">
        <f>WEEKDAY(BART_Rides[[#This Row],[Date]],2)</f>
        <v>4</v>
      </c>
      <c r="L10298" s="1" t="str">
        <f>LEFT(BART_Rides[[#This Row],[Lines]],1)</f>
        <v>Y</v>
      </c>
      <c r="M10298" s="1" t="str">
        <f>IF(BART_Rides[[#This Row],[FirstLetter]]="Y","Yes","No")</f>
        <v>Yes</v>
      </c>
      <c r="N10298" s="1" t="str">
        <f>IF(OR(BART_Rides[[#This Row],[Station Code]]="EM", BART_Rides[[#This Row],[Station Code]]="MT", BART_Rides[[#This Row],[Station Code]]="PL", BART_Rides[[#This Row],[Station Code]]="CC"), "Yes", "No")</f>
        <v>Yes</v>
      </c>
    </row>
    <row r="10299" spans="6:14">
      <c r="F10299" s="3">
        <v>44274</v>
      </c>
      <c r="G10299" s="1" t="s">
        <v>55</v>
      </c>
      <c r="H10299" s="1" t="s">
        <v>106</v>
      </c>
      <c r="I10299" s="1">
        <v>3022</v>
      </c>
      <c r="J10299" s="1">
        <f>MONTH(BART_Rides[[#This Row],[Date]])</f>
        <v>3</v>
      </c>
      <c r="K10299" s="1">
        <f>WEEKDAY(BART_Rides[[#This Row],[Date]],2)</f>
        <v>5</v>
      </c>
      <c r="L10299" s="1" t="str">
        <f>LEFT(BART_Rides[[#This Row],[Lines]],1)</f>
        <v>Y</v>
      </c>
      <c r="M10299" s="1" t="str">
        <f>IF(BART_Rides[[#This Row],[FirstLetter]]="Y","Yes","No")</f>
        <v>Yes</v>
      </c>
      <c r="N10299" s="1" t="str">
        <f>IF(OR(BART_Rides[[#This Row],[Station Code]]="EM", BART_Rides[[#This Row],[Station Code]]="MT", BART_Rides[[#This Row],[Station Code]]="PL", BART_Rides[[#This Row],[Station Code]]="CC"), "Yes", "No")</f>
        <v>Yes</v>
      </c>
    </row>
    <row r="10300" spans="6:14">
      <c r="F10300" s="3">
        <v>44275</v>
      </c>
      <c r="G10300" s="1" t="s">
        <v>55</v>
      </c>
      <c r="H10300" s="1" t="s">
        <v>106</v>
      </c>
      <c r="I10300" s="1">
        <v>1388</v>
      </c>
      <c r="J10300" s="1">
        <f>MONTH(BART_Rides[[#This Row],[Date]])</f>
        <v>3</v>
      </c>
      <c r="K10300" s="1">
        <f>WEEKDAY(BART_Rides[[#This Row],[Date]],2)</f>
        <v>6</v>
      </c>
      <c r="L10300" s="1" t="str">
        <f>LEFT(BART_Rides[[#This Row],[Lines]],1)</f>
        <v>Y</v>
      </c>
      <c r="M10300" s="1" t="str">
        <f>IF(BART_Rides[[#This Row],[FirstLetter]]="Y","Yes","No")</f>
        <v>Yes</v>
      </c>
      <c r="N10300" s="1" t="str">
        <f>IF(OR(BART_Rides[[#This Row],[Station Code]]="EM", BART_Rides[[#This Row],[Station Code]]="MT", BART_Rides[[#This Row],[Station Code]]="PL", BART_Rides[[#This Row],[Station Code]]="CC"), "Yes", "No")</f>
        <v>Yes</v>
      </c>
    </row>
    <row r="10301" spans="6:14">
      <c r="F10301" s="3">
        <v>44276</v>
      </c>
      <c r="G10301" s="1" t="s">
        <v>55</v>
      </c>
      <c r="H10301" s="1" t="s">
        <v>106</v>
      </c>
      <c r="I10301" s="1">
        <v>1136</v>
      </c>
      <c r="J10301" s="1">
        <f>MONTH(BART_Rides[[#This Row],[Date]])</f>
        <v>3</v>
      </c>
      <c r="K10301" s="1">
        <f>WEEKDAY(BART_Rides[[#This Row],[Date]],2)</f>
        <v>7</v>
      </c>
      <c r="L10301" s="1" t="str">
        <f>LEFT(BART_Rides[[#This Row],[Lines]],1)</f>
        <v>Y</v>
      </c>
      <c r="M10301" s="1" t="str">
        <f>IF(BART_Rides[[#This Row],[FirstLetter]]="Y","Yes","No")</f>
        <v>Yes</v>
      </c>
      <c r="N10301" s="1" t="str">
        <f>IF(OR(BART_Rides[[#This Row],[Station Code]]="EM", BART_Rides[[#This Row],[Station Code]]="MT", BART_Rides[[#This Row],[Station Code]]="PL", BART_Rides[[#This Row],[Station Code]]="CC"), "Yes", "No")</f>
        <v>Yes</v>
      </c>
    </row>
    <row r="10302" spans="6:14">
      <c r="F10302" s="3">
        <v>44277</v>
      </c>
      <c r="G10302" s="1" t="s">
        <v>55</v>
      </c>
      <c r="H10302" s="1" t="s">
        <v>106</v>
      </c>
      <c r="I10302" s="1">
        <v>3077</v>
      </c>
      <c r="J10302" s="1">
        <f>MONTH(BART_Rides[[#This Row],[Date]])</f>
        <v>3</v>
      </c>
      <c r="K10302" s="1">
        <f>WEEKDAY(BART_Rides[[#This Row],[Date]],2)</f>
        <v>1</v>
      </c>
      <c r="L10302" s="1" t="str">
        <f>LEFT(BART_Rides[[#This Row],[Lines]],1)</f>
        <v>Y</v>
      </c>
      <c r="M10302" s="1" t="str">
        <f>IF(BART_Rides[[#This Row],[FirstLetter]]="Y","Yes","No")</f>
        <v>Yes</v>
      </c>
      <c r="N10302" s="1" t="str">
        <f>IF(OR(BART_Rides[[#This Row],[Station Code]]="EM", BART_Rides[[#This Row],[Station Code]]="MT", BART_Rides[[#This Row],[Station Code]]="PL", BART_Rides[[#This Row],[Station Code]]="CC"), "Yes", "No")</f>
        <v>Yes</v>
      </c>
    </row>
    <row r="10303" spans="6:14">
      <c r="F10303" s="3">
        <v>44278</v>
      </c>
      <c r="G10303" s="1" t="s">
        <v>55</v>
      </c>
      <c r="H10303" s="1" t="s">
        <v>106</v>
      </c>
      <c r="I10303" s="1">
        <v>3273</v>
      </c>
      <c r="J10303" s="1">
        <f>MONTH(BART_Rides[[#This Row],[Date]])</f>
        <v>3</v>
      </c>
      <c r="K10303" s="1">
        <f>WEEKDAY(BART_Rides[[#This Row],[Date]],2)</f>
        <v>2</v>
      </c>
      <c r="L10303" s="1" t="str">
        <f>LEFT(BART_Rides[[#This Row],[Lines]],1)</f>
        <v>Y</v>
      </c>
      <c r="M10303" s="1" t="str">
        <f>IF(BART_Rides[[#This Row],[FirstLetter]]="Y","Yes","No")</f>
        <v>Yes</v>
      </c>
      <c r="N10303" s="1" t="str">
        <f>IF(OR(BART_Rides[[#This Row],[Station Code]]="EM", BART_Rides[[#This Row],[Station Code]]="MT", BART_Rides[[#This Row],[Station Code]]="PL", BART_Rides[[#This Row],[Station Code]]="CC"), "Yes", "No")</f>
        <v>Yes</v>
      </c>
    </row>
    <row r="10304" spans="6:14">
      <c r="F10304" s="3">
        <v>44279</v>
      </c>
      <c r="G10304" s="1" t="s">
        <v>55</v>
      </c>
      <c r="H10304" s="1" t="s">
        <v>106</v>
      </c>
      <c r="I10304" s="1">
        <v>3330</v>
      </c>
      <c r="J10304" s="1">
        <f>MONTH(BART_Rides[[#This Row],[Date]])</f>
        <v>3</v>
      </c>
      <c r="K10304" s="1">
        <f>WEEKDAY(BART_Rides[[#This Row],[Date]],2)</f>
        <v>3</v>
      </c>
      <c r="L10304" s="1" t="str">
        <f>LEFT(BART_Rides[[#This Row],[Lines]],1)</f>
        <v>Y</v>
      </c>
      <c r="M10304" s="1" t="str">
        <f>IF(BART_Rides[[#This Row],[FirstLetter]]="Y","Yes","No")</f>
        <v>Yes</v>
      </c>
      <c r="N10304" s="1" t="str">
        <f>IF(OR(BART_Rides[[#This Row],[Station Code]]="EM", BART_Rides[[#This Row],[Station Code]]="MT", BART_Rides[[#This Row],[Station Code]]="PL", BART_Rides[[#This Row],[Station Code]]="CC"), "Yes", "No")</f>
        <v>Yes</v>
      </c>
    </row>
    <row r="10305" spans="6:14">
      <c r="F10305" s="3">
        <v>44280</v>
      </c>
      <c r="G10305" s="1" t="s">
        <v>55</v>
      </c>
      <c r="H10305" s="1" t="s">
        <v>106</v>
      </c>
      <c r="I10305" s="1">
        <v>3304</v>
      </c>
      <c r="J10305" s="1">
        <f>MONTH(BART_Rides[[#This Row],[Date]])</f>
        <v>3</v>
      </c>
      <c r="K10305" s="1">
        <f>WEEKDAY(BART_Rides[[#This Row],[Date]],2)</f>
        <v>4</v>
      </c>
      <c r="L10305" s="1" t="str">
        <f>LEFT(BART_Rides[[#This Row],[Lines]],1)</f>
        <v>Y</v>
      </c>
      <c r="M10305" s="1" t="str">
        <f>IF(BART_Rides[[#This Row],[FirstLetter]]="Y","Yes","No")</f>
        <v>Yes</v>
      </c>
      <c r="N10305" s="1" t="str">
        <f>IF(OR(BART_Rides[[#This Row],[Station Code]]="EM", BART_Rides[[#This Row],[Station Code]]="MT", BART_Rides[[#This Row],[Station Code]]="PL", BART_Rides[[#This Row],[Station Code]]="CC"), "Yes", "No")</f>
        <v>Yes</v>
      </c>
    </row>
    <row r="10306" spans="6:14">
      <c r="F10306" s="3">
        <v>44281</v>
      </c>
      <c r="G10306" s="1" t="s">
        <v>55</v>
      </c>
      <c r="H10306" s="1" t="s">
        <v>106</v>
      </c>
      <c r="I10306" s="1">
        <v>3337</v>
      </c>
      <c r="J10306" s="1">
        <f>MONTH(BART_Rides[[#This Row],[Date]])</f>
        <v>3</v>
      </c>
      <c r="K10306" s="1">
        <f>WEEKDAY(BART_Rides[[#This Row],[Date]],2)</f>
        <v>5</v>
      </c>
      <c r="L10306" s="1" t="str">
        <f>LEFT(BART_Rides[[#This Row],[Lines]],1)</f>
        <v>Y</v>
      </c>
      <c r="M10306" s="1" t="str">
        <f>IF(BART_Rides[[#This Row],[FirstLetter]]="Y","Yes","No")</f>
        <v>Yes</v>
      </c>
      <c r="N10306" s="1" t="str">
        <f>IF(OR(BART_Rides[[#This Row],[Station Code]]="EM", BART_Rides[[#This Row],[Station Code]]="MT", BART_Rides[[#This Row],[Station Code]]="PL", BART_Rides[[#This Row],[Station Code]]="CC"), "Yes", "No")</f>
        <v>Yes</v>
      </c>
    </row>
    <row r="10307" spans="6:14">
      <c r="F10307" s="3">
        <v>44282</v>
      </c>
      <c r="G10307" s="1" t="s">
        <v>55</v>
      </c>
      <c r="H10307" s="1" t="s">
        <v>106</v>
      </c>
      <c r="I10307" s="1">
        <v>1681</v>
      </c>
      <c r="J10307" s="1">
        <f>MONTH(BART_Rides[[#This Row],[Date]])</f>
        <v>3</v>
      </c>
      <c r="K10307" s="1">
        <f>WEEKDAY(BART_Rides[[#This Row],[Date]],2)</f>
        <v>6</v>
      </c>
      <c r="L10307" s="1" t="str">
        <f>LEFT(BART_Rides[[#This Row],[Lines]],1)</f>
        <v>Y</v>
      </c>
      <c r="M10307" s="1" t="str">
        <f>IF(BART_Rides[[#This Row],[FirstLetter]]="Y","Yes","No")</f>
        <v>Yes</v>
      </c>
      <c r="N10307" s="1" t="str">
        <f>IF(OR(BART_Rides[[#This Row],[Station Code]]="EM", BART_Rides[[#This Row],[Station Code]]="MT", BART_Rides[[#This Row],[Station Code]]="PL", BART_Rides[[#This Row],[Station Code]]="CC"), "Yes", "No")</f>
        <v>Yes</v>
      </c>
    </row>
    <row r="10308" spans="6:14">
      <c r="F10308" s="3">
        <v>44283</v>
      </c>
      <c r="G10308" s="1" t="s">
        <v>55</v>
      </c>
      <c r="H10308" s="1" t="s">
        <v>106</v>
      </c>
      <c r="I10308" s="1">
        <v>1072</v>
      </c>
      <c r="J10308" s="1">
        <f>MONTH(BART_Rides[[#This Row],[Date]])</f>
        <v>3</v>
      </c>
      <c r="K10308" s="1">
        <f>WEEKDAY(BART_Rides[[#This Row],[Date]],2)</f>
        <v>7</v>
      </c>
      <c r="L10308" s="1" t="str">
        <f>LEFT(BART_Rides[[#This Row],[Lines]],1)</f>
        <v>Y</v>
      </c>
      <c r="M10308" s="1" t="str">
        <f>IF(BART_Rides[[#This Row],[FirstLetter]]="Y","Yes","No")</f>
        <v>Yes</v>
      </c>
      <c r="N10308" s="1" t="str">
        <f>IF(OR(BART_Rides[[#This Row],[Station Code]]="EM", BART_Rides[[#This Row],[Station Code]]="MT", BART_Rides[[#This Row],[Station Code]]="PL", BART_Rides[[#This Row],[Station Code]]="CC"), "Yes", "No")</f>
        <v>Yes</v>
      </c>
    </row>
    <row r="10309" spans="6:14">
      <c r="F10309" s="3">
        <v>44284</v>
      </c>
      <c r="G10309" s="1" t="s">
        <v>55</v>
      </c>
      <c r="H10309" s="1" t="s">
        <v>106</v>
      </c>
      <c r="I10309" s="1">
        <v>3064</v>
      </c>
      <c r="J10309" s="1">
        <f>MONTH(BART_Rides[[#This Row],[Date]])</f>
        <v>3</v>
      </c>
      <c r="K10309" s="1">
        <f>WEEKDAY(BART_Rides[[#This Row],[Date]],2)</f>
        <v>1</v>
      </c>
      <c r="L10309" s="1" t="str">
        <f>LEFT(BART_Rides[[#This Row],[Lines]],1)</f>
        <v>Y</v>
      </c>
      <c r="M10309" s="1" t="str">
        <f>IF(BART_Rides[[#This Row],[FirstLetter]]="Y","Yes","No")</f>
        <v>Yes</v>
      </c>
      <c r="N10309" s="1" t="str">
        <f>IF(OR(BART_Rides[[#This Row],[Station Code]]="EM", BART_Rides[[#This Row],[Station Code]]="MT", BART_Rides[[#This Row],[Station Code]]="PL", BART_Rides[[#This Row],[Station Code]]="CC"), "Yes", "No")</f>
        <v>Yes</v>
      </c>
    </row>
    <row r="10310" spans="6:14">
      <c r="F10310" s="3">
        <v>44285</v>
      </c>
      <c r="G10310" s="1" t="s">
        <v>55</v>
      </c>
      <c r="H10310" s="1" t="s">
        <v>106</v>
      </c>
      <c r="I10310" s="1">
        <v>3293</v>
      </c>
      <c r="J10310" s="1">
        <f>MONTH(BART_Rides[[#This Row],[Date]])</f>
        <v>3</v>
      </c>
      <c r="K10310" s="1">
        <f>WEEKDAY(BART_Rides[[#This Row],[Date]],2)</f>
        <v>2</v>
      </c>
      <c r="L10310" s="1" t="str">
        <f>LEFT(BART_Rides[[#This Row],[Lines]],1)</f>
        <v>Y</v>
      </c>
      <c r="M10310" s="1" t="str">
        <f>IF(BART_Rides[[#This Row],[FirstLetter]]="Y","Yes","No")</f>
        <v>Yes</v>
      </c>
      <c r="N10310" s="1" t="str">
        <f>IF(OR(BART_Rides[[#This Row],[Station Code]]="EM", BART_Rides[[#This Row],[Station Code]]="MT", BART_Rides[[#This Row],[Station Code]]="PL", BART_Rides[[#This Row],[Station Code]]="CC"), "Yes", "No")</f>
        <v>Yes</v>
      </c>
    </row>
    <row r="10311" spans="6:14">
      <c r="F10311" s="3">
        <v>44286</v>
      </c>
      <c r="G10311" s="1" t="s">
        <v>55</v>
      </c>
      <c r="H10311" s="1" t="s">
        <v>106</v>
      </c>
      <c r="I10311" s="1">
        <v>3197</v>
      </c>
      <c r="J10311" s="1">
        <f>MONTH(BART_Rides[[#This Row],[Date]])</f>
        <v>3</v>
      </c>
      <c r="K10311" s="1">
        <f>WEEKDAY(BART_Rides[[#This Row],[Date]],2)</f>
        <v>3</v>
      </c>
      <c r="L10311" s="1" t="str">
        <f>LEFT(BART_Rides[[#This Row],[Lines]],1)</f>
        <v>Y</v>
      </c>
      <c r="M10311" s="1" t="str">
        <f>IF(BART_Rides[[#This Row],[FirstLetter]]="Y","Yes","No")</f>
        <v>Yes</v>
      </c>
      <c r="N10311" s="1" t="str">
        <f>IF(OR(BART_Rides[[#This Row],[Station Code]]="EM", BART_Rides[[#This Row],[Station Code]]="MT", BART_Rides[[#This Row],[Station Code]]="PL", BART_Rides[[#This Row],[Station Code]]="CC"), "Yes", "No")</f>
        <v>Yes</v>
      </c>
    </row>
    <row r="10312" spans="6:14">
      <c r="F10312" s="3">
        <v>44287</v>
      </c>
      <c r="G10312" s="1" t="s">
        <v>55</v>
      </c>
      <c r="H10312" s="1" t="s">
        <v>106</v>
      </c>
      <c r="I10312" s="1">
        <v>3331</v>
      </c>
      <c r="J10312" s="1">
        <f>MONTH(BART_Rides[[#This Row],[Date]])</f>
        <v>4</v>
      </c>
      <c r="K10312" s="1">
        <f>WEEKDAY(BART_Rides[[#This Row],[Date]],2)</f>
        <v>4</v>
      </c>
      <c r="L10312" s="1" t="str">
        <f>LEFT(BART_Rides[[#This Row],[Lines]],1)</f>
        <v>Y</v>
      </c>
      <c r="M10312" s="1" t="str">
        <f>IF(BART_Rides[[#This Row],[FirstLetter]]="Y","Yes","No")</f>
        <v>Yes</v>
      </c>
      <c r="N10312" s="1" t="str">
        <f>IF(OR(BART_Rides[[#This Row],[Station Code]]="EM", BART_Rides[[#This Row],[Station Code]]="MT", BART_Rides[[#This Row],[Station Code]]="PL", BART_Rides[[#This Row],[Station Code]]="CC"), "Yes", "No")</f>
        <v>Yes</v>
      </c>
    </row>
    <row r="10313" spans="6:14">
      <c r="F10313" s="3">
        <v>44288</v>
      </c>
      <c r="G10313" s="1" t="s">
        <v>55</v>
      </c>
      <c r="H10313" s="1" t="s">
        <v>106</v>
      </c>
      <c r="I10313" s="1">
        <v>3250</v>
      </c>
      <c r="J10313" s="1">
        <f>MONTH(BART_Rides[[#This Row],[Date]])</f>
        <v>4</v>
      </c>
      <c r="K10313" s="1">
        <f>WEEKDAY(BART_Rides[[#This Row],[Date]],2)</f>
        <v>5</v>
      </c>
      <c r="L10313" s="1" t="str">
        <f>LEFT(BART_Rides[[#This Row],[Lines]],1)</f>
        <v>Y</v>
      </c>
      <c r="M10313" s="1" t="str">
        <f>IF(BART_Rides[[#This Row],[FirstLetter]]="Y","Yes","No")</f>
        <v>Yes</v>
      </c>
      <c r="N10313" s="1" t="str">
        <f>IF(OR(BART_Rides[[#This Row],[Station Code]]="EM", BART_Rides[[#This Row],[Station Code]]="MT", BART_Rides[[#This Row],[Station Code]]="PL", BART_Rides[[#This Row],[Station Code]]="CC"), "Yes", "No")</f>
        <v>Yes</v>
      </c>
    </row>
    <row r="10314" spans="6:14">
      <c r="F10314" s="3">
        <v>44289</v>
      </c>
      <c r="G10314" s="1" t="s">
        <v>55</v>
      </c>
      <c r="H10314" s="1" t="s">
        <v>106</v>
      </c>
      <c r="I10314" s="1">
        <v>1417</v>
      </c>
      <c r="J10314" s="1">
        <f>MONTH(BART_Rides[[#This Row],[Date]])</f>
        <v>4</v>
      </c>
      <c r="K10314" s="1">
        <f>WEEKDAY(BART_Rides[[#This Row],[Date]],2)</f>
        <v>6</v>
      </c>
      <c r="L10314" s="1" t="str">
        <f>LEFT(BART_Rides[[#This Row],[Lines]],1)</f>
        <v>Y</v>
      </c>
      <c r="M10314" s="1" t="str">
        <f>IF(BART_Rides[[#This Row],[FirstLetter]]="Y","Yes","No")</f>
        <v>Yes</v>
      </c>
      <c r="N10314" s="1" t="str">
        <f>IF(OR(BART_Rides[[#This Row],[Station Code]]="EM", BART_Rides[[#This Row],[Station Code]]="MT", BART_Rides[[#This Row],[Station Code]]="PL", BART_Rides[[#This Row],[Station Code]]="CC"), "Yes", "No")</f>
        <v>Yes</v>
      </c>
    </row>
    <row r="10315" spans="6:14">
      <c r="F10315" s="3">
        <v>44290</v>
      </c>
      <c r="G10315" s="1" t="s">
        <v>55</v>
      </c>
      <c r="H10315" s="1" t="s">
        <v>106</v>
      </c>
      <c r="I10315" s="1">
        <v>1104</v>
      </c>
      <c r="J10315" s="1">
        <f>MONTH(BART_Rides[[#This Row],[Date]])</f>
        <v>4</v>
      </c>
      <c r="K10315" s="1">
        <f>WEEKDAY(BART_Rides[[#This Row],[Date]],2)</f>
        <v>7</v>
      </c>
      <c r="L10315" s="1" t="str">
        <f>LEFT(BART_Rides[[#This Row],[Lines]],1)</f>
        <v>Y</v>
      </c>
      <c r="M10315" s="1" t="str">
        <f>IF(BART_Rides[[#This Row],[FirstLetter]]="Y","Yes","No")</f>
        <v>Yes</v>
      </c>
      <c r="N10315" s="1" t="str">
        <f>IF(OR(BART_Rides[[#This Row],[Station Code]]="EM", BART_Rides[[#This Row],[Station Code]]="MT", BART_Rides[[#This Row],[Station Code]]="PL", BART_Rides[[#This Row],[Station Code]]="CC"), "Yes", "No")</f>
        <v>Yes</v>
      </c>
    </row>
    <row r="10316" spans="6:14">
      <c r="F10316" s="3">
        <v>44291</v>
      </c>
      <c r="G10316" s="1" t="s">
        <v>55</v>
      </c>
      <c r="H10316" s="1" t="s">
        <v>106</v>
      </c>
      <c r="I10316" s="1">
        <v>3248</v>
      </c>
      <c r="J10316" s="1">
        <f>MONTH(BART_Rides[[#This Row],[Date]])</f>
        <v>4</v>
      </c>
      <c r="K10316" s="1">
        <f>WEEKDAY(BART_Rides[[#This Row],[Date]],2)</f>
        <v>1</v>
      </c>
      <c r="L10316" s="1" t="str">
        <f>LEFT(BART_Rides[[#This Row],[Lines]],1)</f>
        <v>Y</v>
      </c>
      <c r="M10316" s="1" t="str">
        <f>IF(BART_Rides[[#This Row],[FirstLetter]]="Y","Yes","No")</f>
        <v>Yes</v>
      </c>
      <c r="N10316" s="1" t="str">
        <f>IF(OR(BART_Rides[[#This Row],[Station Code]]="EM", BART_Rides[[#This Row],[Station Code]]="MT", BART_Rides[[#This Row],[Station Code]]="PL", BART_Rides[[#This Row],[Station Code]]="CC"), "Yes", "No")</f>
        <v>Yes</v>
      </c>
    </row>
    <row r="10317" spans="6:14">
      <c r="F10317" s="3">
        <v>44292</v>
      </c>
      <c r="G10317" s="1" t="s">
        <v>55</v>
      </c>
      <c r="H10317" s="1" t="s">
        <v>106</v>
      </c>
      <c r="I10317" s="1">
        <v>3352</v>
      </c>
      <c r="J10317" s="1">
        <f>MONTH(BART_Rides[[#This Row],[Date]])</f>
        <v>4</v>
      </c>
      <c r="K10317" s="1">
        <f>WEEKDAY(BART_Rides[[#This Row],[Date]],2)</f>
        <v>2</v>
      </c>
      <c r="L10317" s="1" t="str">
        <f>LEFT(BART_Rides[[#This Row],[Lines]],1)</f>
        <v>Y</v>
      </c>
      <c r="M10317" s="1" t="str">
        <f>IF(BART_Rides[[#This Row],[FirstLetter]]="Y","Yes","No")</f>
        <v>Yes</v>
      </c>
      <c r="N10317" s="1" t="str">
        <f>IF(OR(BART_Rides[[#This Row],[Station Code]]="EM", BART_Rides[[#This Row],[Station Code]]="MT", BART_Rides[[#This Row],[Station Code]]="PL", BART_Rides[[#This Row],[Station Code]]="CC"), "Yes", "No")</f>
        <v>Yes</v>
      </c>
    </row>
    <row r="10318" spans="6:14">
      <c r="F10318" s="3">
        <v>44293</v>
      </c>
      <c r="G10318" s="1" t="s">
        <v>55</v>
      </c>
      <c r="H10318" s="1" t="s">
        <v>106</v>
      </c>
      <c r="I10318" s="1">
        <v>3421</v>
      </c>
      <c r="J10318" s="1">
        <f>MONTH(BART_Rides[[#This Row],[Date]])</f>
        <v>4</v>
      </c>
      <c r="K10318" s="1">
        <f>WEEKDAY(BART_Rides[[#This Row],[Date]],2)</f>
        <v>3</v>
      </c>
      <c r="L10318" s="1" t="str">
        <f>LEFT(BART_Rides[[#This Row],[Lines]],1)</f>
        <v>Y</v>
      </c>
      <c r="M10318" s="1" t="str">
        <f>IF(BART_Rides[[#This Row],[FirstLetter]]="Y","Yes","No")</f>
        <v>Yes</v>
      </c>
      <c r="N10318" s="1" t="str">
        <f>IF(OR(BART_Rides[[#This Row],[Station Code]]="EM", BART_Rides[[#This Row],[Station Code]]="MT", BART_Rides[[#This Row],[Station Code]]="PL", BART_Rides[[#This Row],[Station Code]]="CC"), "Yes", "No")</f>
        <v>Yes</v>
      </c>
    </row>
    <row r="10319" spans="6:14">
      <c r="F10319" s="3">
        <v>44294</v>
      </c>
      <c r="G10319" s="1" t="s">
        <v>55</v>
      </c>
      <c r="H10319" s="1" t="s">
        <v>106</v>
      </c>
      <c r="I10319" s="1">
        <v>3404</v>
      </c>
      <c r="J10319" s="1">
        <f>MONTH(BART_Rides[[#This Row],[Date]])</f>
        <v>4</v>
      </c>
      <c r="K10319" s="1">
        <f>WEEKDAY(BART_Rides[[#This Row],[Date]],2)</f>
        <v>4</v>
      </c>
      <c r="L10319" s="1" t="str">
        <f>LEFT(BART_Rides[[#This Row],[Lines]],1)</f>
        <v>Y</v>
      </c>
      <c r="M10319" s="1" t="str">
        <f>IF(BART_Rides[[#This Row],[FirstLetter]]="Y","Yes","No")</f>
        <v>Yes</v>
      </c>
      <c r="N10319" s="1" t="str">
        <f>IF(OR(BART_Rides[[#This Row],[Station Code]]="EM", BART_Rides[[#This Row],[Station Code]]="MT", BART_Rides[[#This Row],[Station Code]]="PL", BART_Rides[[#This Row],[Station Code]]="CC"), "Yes", "No")</f>
        <v>Yes</v>
      </c>
    </row>
    <row r="10320" spans="6:14">
      <c r="F10320" s="3">
        <v>44295</v>
      </c>
      <c r="G10320" s="1" t="s">
        <v>55</v>
      </c>
      <c r="H10320" s="1" t="s">
        <v>106</v>
      </c>
      <c r="I10320" s="1">
        <v>3319</v>
      </c>
      <c r="J10320" s="1">
        <f>MONTH(BART_Rides[[#This Row],[Date]])</f>
        <v>4</v>
      </c>
      <c r="K10320" s="1">
        <f>WEEKDAY(BART_Rides[[#This Row],[Date]],2)</f>
        <v>5</v>
      </c>
      <c r="L10320" s="1" t="str">
        <f>LEFT(BART_Rides[[#This Row],[Lines]],1)</f>
        <v>Y</v>
      </c>
      <c r="M10320" s="1" t="str">
        <f>IF(BART_Rides[[#This Row],[FirstLetter]]="Y","Yes","No")</f>
        <v>Yes</v>
      </c>
      <c r="N10320" s="1" t="str">
        <f>IF(OR(BART_Rides[[#This Row],[Station Code]]="EM", BART_Rides[[#This Row],[Station Code]]="MT", BART_Rides[[#This Row],[Station Code]]="PL", BART_Rides[[#This Row],[Station Code]]="CC"), "Yes", "No")</f>
        <v>Yes</v>
      </c>
    </row>
    <row r="10321" spans="6:14">
      <c r="F10321" s="3">
        <v>44296</v>
      </c>
      <c r="G10321" s="1" t="s">
        <v>55</v>
      </c>
      <c r="H10321" s="1" t="s">
        <v>106</v>
      </c>
      <c r="I10321" s="1">
        <v>1600</v>
      </c>
      <c r="J10321" s="1">
        <f>MONTH(BART_Rides[[#This Row],[Date]])</f>
        <v>4</v>
      </c>
      <c r="K10321" s="1">
        <f>WEEKDAY(BART_Rides[[#This Row],[Date]],2)</f>
        <v>6</v>
      </c>
      <c r="L10321" s="1" t="str">
        <f>LEFT(BART_Rides[[#This Row],[Lines]],1)</f>
        <v>Y</v>
      </c>
      <c r="M10321" s="1" t="str">
        <f>IF(BART_Rides[[#This Row],[FirstLetter]]="Y","Yes","No")</f>
        <v>Yes</v>
      </c>
      <c r="N10321" s="1" t="str">
        <f>IF(OR(BART_Rides[[#This Row],[Station Code]]="EM", BART_Rides[[#This Row],[Station Code]]="MT", BART_Rides[[#This Row],[Station Code]]="PL", BART_Rides[[#This Row],[Station Code]]="CC"), "Yes", "No")</f>
        <v>Yes</v>
      </c>
    </row>
    <row r="10322" spans="6:14">
      <c r="F10322" s="3">
        <v>44297</v>
      </c>
      <c r="G10322" s="1" t="s">
        <v>55</v>
      </c>
      <c r="H10322" s="1" t="s">
        <v>106</v>
      </c>
      <c r="I10322" s="1">
        <v>1126</v>
      </c>
      <c r="J10322" s="1">
        <f>MONTH(BART_Rides[[#This Row],[Date]])</f>
        <v>4</v>
      </c>
      <c r="K10322" s="1">
        <f>WEEKDAY(BART_Rides[[#This Row],[Date]],2)</f>
        <v>7</v>
      </c>
      <c r="L10322" s="1" t="str">
        <f>LEFT(BART_Rides[[#This Row],[Lines]],1)</f>
        <v>Y</v>
      </c>
      <c r="M10322" s="1" t="str">
        <f>IF(BART_Rides[[#This Row],[FirstLetter]]="Y","Yes","No")</f>
        <v>Yes</v>
      </c>
      <c r="N10322" s="1" t="str">
        <f>IF(OR(BART_Rides[[#This Row],[Station Code]]="EM", BART_Rides[[#This Row],[Station Code]]="MT", BART_Rides[[#This Row],[Station Code]]="PL", BART_Rides[[#This Row],[Station Code]]="CC"), "Yes", "No")</f>
        <v>Yes</v>
      </c>
    </row>
    <row r="10323" spans="6:14">
      <c r="F10323" s="3">
        <v>44298</v>
      </c>
      <c r="G10323" s="1" t="s">
        <v>55</v>
      </c>
      <c r="H10323" s="1" t="s">
        <v>106</v>
      </c>
      <c r="I10323" s="1">
        <v>3252</v>
      </c>
      <c r="J10323" s="1">
        <f>MONTH(BART_Rides[[#This Row],[Date]])</f>
        <v>4</v>
      </c>
      <c r="K10323" s="1">
        <f>WEEKDAY(BART_Rides[[#This Row],[Date]],2)</f>
        <v>1</v>
      </c>
      <c r="L10323" s="1" t="str">
        <f>LEFT(BART_Rides[[#This Row],[Lines]],1)</f>
        <v>Y</v>
      </c>
      <c r="M10323" s="1" t="str">
        <f>IF(BART_Rides[[#This Row],[FirstLetter]]="Y","Yes","No")</f>
        <v>Yes</v>
      </c>
      <c r="N10323" s="1" t="str">
        <f>IF(OR(BART_Rides[[#This Row],[Station Code]]="EM", BART_Rides[[#This Row],[Station Code]]="MT", BART_Rides[[#This Row],[Station Code]]="PL", BART_Rides[[#This Row],[Station Code]]="CC"), "Yes", "No")</f>
        <v>Yes</v>
      </c>
    </row>
    <row r="10324" spans="6:14">
      <c r="F10324" s="3">
        <v>44299</v>
      </c>
      <c r="G10324" s="1" t="s">
        <v>55</v>
      </c>
      <c r="H10324" s="1" t="s">
        <v>106</v>
      </c>
      <c r="I10324" s="1">
        <v>3339</v>
      </c>
      <c r="J10324" s="1">
        <f>MONTH(BART_Rides[[#This Row],[Date]])</f>
        <v>4</v>
      </c>
      <c r="K10324" s="1">
        <f>WEEKDAY(BART_Rides[[#This Row],[Date]],2)</f>
        <v>2</v>
      </c>
      <c r="L10324" s="1" t="str">
        <f>LEFT(BART_Rides[[#This Row],[Lines]],1)</f>
        <v>Y</v>
      </c>
      <c r="M10324" s="1" t="str">
        <f>IF(BART_Rides[[#This Row],[FirstLetter]]="Y","Yes","No")</f>
        <v>Yes</v>
      </c>
      <c r="N10324" s="1" t="str">
        <f>IF(OR(BART_Rides[[#This Row],[Station Code]]="EM", BART_Rides[[#This Row],[Station Code]]="MT", BART_Rides[[#This Row],[Station Code]]="PL", BART_Rides[[#This Row],[Station Code]]="CC"), "Yes", "No")</f>
        <v>Yes</v>
      </c>
    </row>
    <row r="10325" spans="6:14">
      <c r="F10325" s="3">
        <v>44300</v>
      </c>
      <c r="G10325" s="1" t="s">
        <v>55</v>
      </c>
      <c r="H10325" s="1" t="s">
        <v>106</v>
      </c>
      <c r="I10325" s="1">
        <v>3479</v>
      </c>
      <c r="J10325" s="1">
        <f>MONTH(BART_Rides[[#This Row],[Date]])</f>
        <v>4</v>
      </c>
      <c r="K10325" s="1">
        <f>WEEKDAY(BART_Rides[[#This Row],[Date]],2)</f>
        <v>3</v>
      </c>
      <c r="L10325" s="1" t="str">
        <f>LEFT(BART_Rides[[#This Row],[Lines]],1)</f>
        <v>Y</v>
      </c>
      <c r="M10325" s="1" t="str">
        <f>IF(BART_Rides[[#This Row],[FirstLetter]]="Y","Yes","No")</f>
        <v>Yes</v>
      </c>
      <c r="N10325" s="1" t="str">
        <f>IF(OR(BART_Rides[[#This Row],[Station Code]]="EM", BART_Rides[[#This Row],[Station Code]]="MT", BART_Rides[[#This Row],[Station Code]]="PL", BART_Rides[[#This Row],[Station Code]]="CC"), "Yes", "No")</f>
        <v>Yes</v>
      </c>
    </row>
    <row r="10326" spans="6:14">
      <c r="F10326" s="3">
        <v>44301</v>
      </c>
      <c r="G10326" s="1" t="s">
        <v>55</v>
      </c>
      <c r="H10326" s="1" t="s">
        <v>106</v>
      </c>
      <c r="I10326" s="1">
        <v>3477</v>
      </c>
      <c r="J10326" s="1">
        <f>MONTH(BART_Rides[[#This Row],[Date]])</f>
        <v>4</v>
      </c>
      <c r="K10326" s="1">
        <f>WEEKDAY(BART_Rides[[#This Row],[Date]],2)</f>
        <v>4</v>
      </c>
      <c r="L10326" s="1" t="str">
        <f>LEFT(BART_Rides[[#This Row],[Lines]],1)</f>
        <v>Y</v>
      </c>
      <c r="M10326" s="1" t="str">
        <f>IF(BART_Rides[[#This Row],[FirstLetter]]="Y","Yes","No")</f>
        <v>Yes</v>
      </c>
      <c r="N10326" s="1" t="str">
        <f>IF(OR(BART_Rides[[#This Row],[Station Code]]="EM", BART_Rides[[#This Row],[Station Code]]="MT", BART_Rides[[#This Row],[Station Code]]="PL", BART_Rides[[#This Row],[Station Code]]="CC"), "Yes", "No")</f>
        <v>Yes</v>
      </c>
    </row>
    <row r="10327" spans="6:14">
      <c r="F10327" s="3">
        <v>44302</v>
      </c>
      <c r="G10327" s="1" t="s">
        <v>55</v>
      </c>
      <c r="H10327" s="1" t="s">
        <v>106</v>
      </c>
      <c r="I10327" s="1">
        <v>3403</v>
      </c>
      <c r="J10327" s="1">
        <f>MONTH(BART_Rides[[#This Row],[Date]])</f>
        <v>4</v>
      </c>
      <c r="K10327" s="1">
        <f>WEEKDAY(BART_Rides[[#This Row],[Date]],2)</f>
        <v>5</v>
      </c>
      <c r="L10327" s="1" t="str">
        <f>LEFT(BART_Rides[[#This Row],[Lines]],1)</f>
        <v>Y</v>
      </c>
      <c r="M10327" s="1" t="str">
        <f>IF(BART_Rides[[#This Row],[FirstLetter]]="Y","Yes","No")</f>
        <v>Yes</v>
      </c>
      <c r="N10327" s="1" t="str">
        <f>IF(OR(BART_Rides[[#This Row],[Station Code]]="EM", BART_Rides[[#This Row],[Station Code]]="MT", BART_Rides[[#This Row],[Station Code]]="PL", BART_Rides[[#This Row],[Station Code]]="CC"), "Yes", "No")</f>
        <v>Yes</v>
      </c>
    </row>
    <row r="10328" spans="6:14">
      <c r="F10328" s="3">
        <v>44303</v>
      </c>
      <c r="G10328" s="1" t="s">
        <v>55</v>
      </c>
      <c r="H10328" s="1" t="s">
        <v>106</v>
      </c>
      <c r="I10328" s="1">
        <v>1651</v>
      </c>
      <c r="J10328" s="1">
        <f>MONTH(BART_Rides[[#This Row],[Date]])</f>
        <v>4</v>
      </c>
      <c r="K10328" s="1">
        <f>WEEKDAY(BART_Rides[[#This Row],[Date]],2)</f>
        <v>6</v>
      </c>
      <c r="L10328" s="1" t="str">
        <f>LEFT(BART_Rides[[#This Row],[Lines]],1)</f>
        <v>Y</v>
      </c>
      <c r="M10328" s="1" t="str">
        <f>IF(BART_Rides[[#This Row],[FirstLetter]]="Y","Yes","No")</f>
        <v>Yes</v>
      </c>
      <c r="N10328" s="1" t="str">
        <f>IF(OR(BART_Rides[[#This Row],[Station Code]]="EM", BART_Rides[[#This Row],[Station Code]]="MT", BART_Rides[[#This Row],[Station Code]]="PL", BART_Rides[[#This Row],[Station Code]]="CC"), "Yes", "No")</f>
        <v>Yes</v>
      </c>
    </row>
    <row r="10329" spans="6:14">
      <c r="F10329" s="3">
        <v>44304</v>
      </c>
      <c r="G10329" s="1" t="s">
        <v>55</v>
      </c>
      <c r="H10329" s="1" t="s">
        <v>106</v>
      </c>
      <c r="I10329" s="1">
        <v>1270</v>
      </c>
      <c r="J10329" s="1">
        <f>MONTH(BART_Rides[[#This Row],[Date]])</f>
        <v>4</v>
      </c>
      <c r="K10329" s="1">
        <f>WEEKDAY(BART_Rides[[#This Row],[Date]],2)</f>
        <v>7</v>
      </c>
      <c r="L10329" s="1" t="str">
        <f>LEFT(BART_Rides[[#This Row],[Lines]],1)</f>
        <v>Y</v>
      </c>
      <c r="M10329" s="1" t="str">
        <f>IF(BART_Rides[[#This Row],[FirstLetter]]="Y","Yes","No")</f>
        <v>Yes</v>
      </c>
      <c r="N10329" s="1" t="str">
        <f>IF(OR(BART_Rides[[#This Row],[Station Code]]="EM", BART_Rides[[#This Row],[Station Code]]="MT", BART_Rides[[#This Row],[Station Code]]="PL", BART_Rides[[#This Row],[Station Code]]="CC"), "Yes", "No")</f>
        <v>Yes</v>
      </c>
    </row>
    <row r="10330" spans="6:14">
      <c r="F10330" s="3">
        <v>44305</v>
      </c>
      <c r="G10330" s="1" t="s">
        <v>55</v>
      </c>
      <c r="H10330" s="1" t="s">
        <v>106</v>
      </c>
      <c r="I10330" s="1">
        <v>3335</v>
      </c>
      <c r="J10330" s="1">
        <f>MONTH(BART_Rides[[#This Row],[Date]])</f>
        <v>4</v>
      </c>
      <c r="K10330" s="1">
        <f>WEEKDAY(BART_Rides[[#This Row],[Date]],2)</f>
        <v>1</v>
      </c>
      <c r="L10330" s="1" t="str">
        <f>LEFT(BART_Rides[[#This Row],[Lines]],1)</f>
        <v>Y</v>
      </c>
      <c r="M10330" s="1" t="str">
        <f>IF(BART_Rides[[#This Row],[FirstLetter]]="Y","Yes","No")</f>
        <v>Yes</v>
      </c>
      <c r="N10330" s="1" t="str">
        <f>IF(OR(BART_Rides[[#This Row],[Station Code]]="EM", BART_Rides[[#This Row],[Station Code]]="MT", BART_Rides[[#This Row],[Station Code]]="PL", BART_Rides[[#This Row],[Station Code]]="CC"), "Yes", "No")</f>
        <v>Yes</v>
      </c>
    </row>
    <row r="10331" spans="6:14">
      <c r="F10331" s="3">
        <v>44306</v>
      </c>
      <c r="G10331" s="1" t="s">
        <v>55</v>
      </c>
      <c r="H10331" s="1" t="s">
        <v>106</v>
      </c>
      <c r="I10331" s="1">
        <v>3698</v>
      </c>
      <c r="J10331" s="1">
        <f>MONTH(BART_Rides[[#This Row],[Date]])</f>
        <v>4</v>
      </c>
      <c r="K10331" s="1">
        <f>WEEKDAY(BART_Rides[[#This Row],[Date]],2)</f>
        <v>2</v>
      </c>
      <c r="L10331" s="1" t="str">
        <f>LEFT(BART_Rides[[#This Row],[Lines]],1)</f>
        <v>Y</v>
      </c>
      <c r="M10331" s="1" t="str">
        <f>IF(BART_Rides[[#This Row],[FirstLetter]]="Y","Yes","No")</f>
        <v>Yes</v>
      </c>
      <c r="N10331" s="1" t="str">
        <f>IF(OR(BART_Rides[[#This Row],[Station Code]]="EM", BART_Rides[[#This Row],[Station Code]]="MT", BART_Rides[[#This Row],[Station Code]]="PL", BART_Rides[[#This Row],[Station Code]]="CC"), "Yes", "No")</f>
        <v>Yes</v>
      </c>
    </row>
    <row r="10332" spans="6:14">
      <c r="F10332" s="3">
        <v>44307</v>
      </c>
      <c r="G10332" s="1" t="s">
        <v>55</v>
      </c>
      <c r="H10332" s="1" t="s">
        <v>106</v>
      </c>
      <c r="I10332" s="1">
        <v>3579</v>
      </c>
      <c r="J10332" s="1">
        <f>MONTH(BART_Rides[[#This Row],[Date]])</f>
        <v>4</v>
      </c>
      <c r="K10332" s="1">
        <f>WEEKDAY(BART_Rides[[#This Row],[Date]],2)</f>
        <v>3</v>
      </c>
      <c r="L10332" s="1" t="str">
        <f>LEFT(BART_Rides[[#This Row],[Lines]],1)</f>
        <v>Y</v>
      </c>
      <c r="M10332" s="1" t="str">
        <f>IF(BART_Rides[[#This Row],[FirstLetter]]="Y","Yes","No")</f>
        <v>Yes</v>
      </c>
      <c r="N10332" s="1" t="str">
        <f>IF(OR(BART_Rides[[#This Row],[Station Code]]="EM", BART_Rides[[#This Row],[Station Code]]="MT", BART_Rides[[#This Row],[Station Code]]="PL", BART_Rides[[#This Row],[Station Code]]="CC"), "Yes", "No")</f>
        <v>Yes</v>
      </c>
    </row>
    <row r="10333" spans="6:14">
      <c r="F10333" s="3">
        <v>44308</v>
      </c>
      <c r="G10333" s="1" t="s">
        <v>55</v>
      </c>
      <c r="H10333" s="1" t="s">
        <v>106</v>
      </c>
      <c r="I10333" s="1">
        <v>3569</v>
      </c>
      <c r="J10333" s="1">
        <f>MONTH(BART_Rides[[#This Row],[Date]])</f>
        <v>4</v>
      </c>
      <c r="K10333" s="1">
        <f>WEEKDAY(BART_Rides[[#This Row],[Date]],2)</f>
        <v>4</v>
      </c>
      <c r="L10333" s="1" t="str">
        <f>LEFT(BART_Rides[[#This Row],[Lines]],1)</f>
        <v>Y</v>
      </c>
      <c r="M10333" s="1" t="str">
        <f>IF(BART_Rides[[#This Row],[FirstLetter]]="Y","Yes","No")</f>
        <v>Yes</v>
      </c>
      <c r="N10333" s="1" t="str">
        <f>IF(OR(BART_Rides[[#This Row],[Station Code]]="EM", BART_Rides[[#This Row],[Station Code]]="MT", BART_Rides[[#This Row],[Station Code]]="PL", BART_Rides[[#This Row],[Station Code]]="CC"), "Yes", "No")</f>
        <v>Yes</v>
      </c>
    </row>
    <row r="10334" spans="6:14">
      <c r="F10334" s="3">
        <v>44309</v>
      </c>
      <c r="G10334" s="1" t="s">
        <v>55</v>
      </c>
      <c r="H10334" s="1" t="s">
        <v>106</v>
      </c>
      <c r="I10334" s="1">
        <v>3433</v>
      </c>
      <c r="J10334" s="1">
        <f>MONTH(BART_Rides[[#This Row],[Date]])</f>
        <v>4</v>
      </c>
      <c r="K10334" s="1">
        <f>WEEKDAY(BART_Rides[[#This Row],[Date]],2)</f>
        <v>5</v>
      </c>
      <c r="L10334" s="1" t="str">
        <f>LEFT(BART_Rides[[#This Row],[Lines]],1)</f>
        <v>Y</v>
      </c>
      <c r="M10334" s="1" t="str">
        <f>IF(BART_Rides[[#This Row],[FirstLetter]]="Y","Yes","No")</f>
        <v>Yes</v>
      </c>
      <c r="N10334" s="1" t="str">
        <f>IF(OR(BART_Rides[[#This Row],[Station Code]]="EM", BART_Rides[[#This Row],[Station Code]]="MT", BART_Rides[[#This Row],[Station Code]]="PL", BART_Rides[[#This Row],[Station Code]]="CC"), "Yes", "No")</f>
        <v>Yes</v>
      </c>
    </row>
    <row r="10335" spans="6:14">
      <c r="F10335" s="3">
        <v>44310</v>
      </c>
      <c r="G10335" s="1" t="s">
        <v>55</v>
      </c>
      <c r="H10335" s="1" t="s">
        <v>106</v>
      </c>
      <c r="I10335" s="1">
        <v>1563</v>
      </c>
      <c r="J10335" s="1">
        <f>MONTH(BART_Rides[[#This Row],[Date]])</f>
        <v>4</v>
      </c>
      <c r="K10335" s="1">
        <f>WEEKDAY(BART_Rides[[#This Row],[Date]],2)</f>
        <v>6</v>
      </c>
      <c r="L10335" s="1" t="str">
        <f>LEFT(BART_Rides[[#This Row],[Lines]],1)</f>
        <v>Y</v>
      </c>
      <c r="M10335" s="1" t="str">
        <f>IF(BART_Rides[[#This Row],[FirstLetter]]="Y","Yes","No")</f>
        <v>Yes</v>
      </c>
      <c r="N10335" s="1" t="str">
        <f>IF(OR(BART_Rides[[#This Row],[Station Code]]="EM", BART_Rides[[#This Row],[Station Code]]="MT", BART_Rides[[#This Row],[Station Code]]="PL", BART_Rides[[#This Row],[Station Code]]="CC"), "Yes", "No")</f>
        <v>Yes</v>
      </c>
    </row>
    <row r="10336" spans="6:14">
      <c r="F10336" s="3">
        <v>44311</v>
      </c>
      <c r="G10336" s="1" t="s">
        <v>55</v>
      </c>
      <c r="H10336" s="1" t="s">
        <v>106</v>
      </c>
      <c r="I10336" s="1">
        <v>1073</v>
      </c>
      <c r="J10336" s="1">
        <f>MONTH(BART_Rides[[#This Row],[Date]])</f>
        <v>4</v>
      </c>
      <c r="K10336" s="1">
        <f>WEEKDAY(BART_Rides[[#This Row],[Date]],2)</f>
        <v>7</v>
      </c>
      <c r="L10336" s="1" t="str">
        <f>LEFT(BART_Rides[[#This Row],[Lines]],1)</f>
        <v>Y</v>
      </c>
      <c r="M10336" s="1" t="str">
        <f>IF(BART_Rides[[#This Row],[FirstLetter]]="Y","Yes","No")</f>
        <v>Yes</v>
      </c>
      <c r="N10336" s="1" t="str">
        <f>IF(OR(BART_Rides[[#This Row],[Station Code]]="EM", BART_Rides[[#This Row],[Station Code]]="MT", BART_Rides[[#This Row],[Station Code]]="PL", BART_Rides[[#This Row],[Station Code]]="CC"), "Yes", "No")</f>
        <v>Yes</v>
      </c>
    </row>
    <row r="10337" spans="6:14">
      <c r="F10337" s="3">
        <v>44312</v>
      </c>
      <c r="G10337" s="1" t="s">
        <v>55</v>
      </c>
      <c r="H10337" s="1" t="s">
        <v>106</v>
      </c>
      <c r="I10337" s="1">
        <v>3338</v>
      </c>
      <c r="J10337" s="1">
        <f>MONTH(BART_Rides[[#This Row],[Date]])</f>
        <v>4</v>
      </c>
      <c r="K10337" s="1">
        <f>WEEKDAY(BART_Rides[[#This Row],[Date]],2)</f>
        <v>1</v>
      </c>
      <c r="L10337" s="1" t="str">
        <f>LEFT(BART_Rides[[#This Row],[Lines]],1)</f>
        <v>Y</v>
      </c>
      <c r="M10337" s="1" t="str">
        <f>IF(BART_Rides[[#This Row],[FirstLetter]]="Y","Yes","No")</f>
        <v>Yes</v>
      </c>
      <c r="N10337" s="1" t="str">
        <f>IF(OR(BART_Rides[[#This Row],[Station Code]]="EM", BART_Rides[[#This Row],[Station Code]]="MT", BART_Rides[[#This Row],[Station Code]]="PL", BART_Rides[[#This Row],[Station Code]]="CC"), "Yes", "No")</f>
        <v>Yes</v>
      </c>
    </row>
    <row r="10338" spans="6:14">
      <c r="F10338" s="3">
        <v>44313</v>
      </c>
      <c r="G10338" s="1" t="s">
        <v>55</v>
      </c>
      <c r="H10338" s="1" t="s">
        <v>106</v>
      </c>
      <c r="I10338" s="1">
        <v>3579</v>
      </c>
      <c r="J10338" s="1">
        <f>MONTH(BART_Rides[[#This Row],[Date]])</f>
        <v>4</v>
      </c>
      <c r="K10338" s="1">
        <f>WEEKDAY(BART_Rides[[#This Row],[Date]],2)</f>
        <v>2</v>
      </c>
      <c r="L10338" s="1" t="str">
        <f>LEFT(BART_Rides[[#This Row],[Lines]],1)</f>
        <v>Y</v>
      </c>
      <c r="M10338" s="1" t="str">
        <f>IF(BART_Rides[[#This Row],[FirstLetter]]="Y","Yes","No")</f>
        <v>Yes</v>
      </c>
      <c r="N10338" s="1" t="str">
        <f>IF(OR(BART_Rides[[#This Row],[Station Code]]="EM", BART_Rides[[#This Row],[Station Code]]="MT", BART_Rides[[#This Row],[Station Code]]="PL", BART_Rides[[#This Row],[Station Code]]="CC"), "Yes", "No")</f>
        <v>Yes</v>
      </c>
    </row>
    <row r="10339" spans="6:14">
      <c r="F10339" s="3">
        <v>44314</v>
      </c>
      <c r="G10339" s="1" t="s">
        <v>55</v>
      </c>
      <c r="H10339" s="1" t="s">
        <v>106</v>
      </c>
      <c r="I10339" s="1">
        <v>3650</v>
      </c>
      <c r="J10339" s="1">
        <f>MONTH(BART_Rides[[#This Row],[Date]])</f>
        <v>4</v>
      </c>
      <c r="K10339" s="1">
        <f>WEEKDAY(BART_Rides[[#This Row],[Date]],2)</f>
        <v>3</v>
      </c>
      <c r="L10339" s="1" t="str">
        <f>LEFT(BART_Rides[[#This Row],[Lines]],1)</f>
        <v>Y</v>
      </c>
      <c r="M10339" s="1" t="str">
        <f>IF(BART_Rides[[#This Row],[FirstLetter]]="Y","Yes","No")</f>
        <v>Yes</v>
      </c>
      <c r="N10339" s="1" t="str">
        <f>IF(OR(BART_Rides[[#This Row],[Station Code]]="EM", BART_Rides[[#This Row],[Station Code]]="MT", BART_Rides[[#This Row],[Station Code]]="PL", BART_Rides[[#This Row],[Station Code]]="CC"), "Yes", "No")</f>
        <v>Yes</v>
      </c>
    </row>
    <row r="10340" spans="6:14">
      <c r="F10340" s="3">
        <v>44315</v>
      </c>
      <c r="G10340" s="1" t="s">
        <v>55</v>
      </c>
      <c r="H10340" s="1" t="s">
        <v>106</v>
      </c>
      <c r="I10340" s="1">
        <v>3666</v>
      </c>
      <c r="J10340" s="1">
        <f>MONTH(BART_Rides[[#This Row],[Date]])</f>
        <v>4</v>
      </c>
      <c r="K10340" s="1">
        <f>WEEKDAY(BART_Rides[[#This Row],[Date]],2)</f>
        <v>4</v>
      </c>
      <c r="L10340" s="1" t="str">
        <f>LEFT(BART_Rides[[#This Row],[Lines]],1)</f>
        <v>Y</v>
      </c>
      <c r="M10340" s="1" t="str">
        <f>IF(BART_Rides[[#This Row],[FirstLetter]]="Y","Yes","No")</f>
        <v>Yes</v>
      </c>
      <c r="N10340" s="1" t="str">
        <f>IF(OR(BART_Rides[[#This Row],[Station Code]]="EM", BART_Rides[[#This Row],[Station Code]]="MT", BART_Rides[[#This Row],[Station Code]]="PL", BART_Rides[[#This Row],[Station Code]]="CC"), "Yes", "No")</f>
        <v>Yes</v>
      </c>
    </row>
    <row r="10341" spans="6:14">
      <c r="F10341" s="3">
        <v>44316</v>
      </c>
      <c r="G10341" s="1" t="s">
        <v>55</v>
      </c>
      <c r="H10341" s="1" t="s">
        <v>106</v>
      </c>
      <c r="I10341" s="1">
        <v>3440</v>
      </c>
      <c r="J10341" s="1">
        <f>MONTH(BART_Rides[[#This Row],[Date]])</f>
        <v>4</v>
      </c>
      <c r="K10341" s="1">
        <f>WEEKDAY(BART_Rides[[#This Row],[Date]],2)</f>
        <v>5</v>
      </c>
      <c r="L10341" s="1" t="str">
        <f>LEFT(BART_Rides[[#This Row],[Lines]],1)</f>
        <v>Y</v>
      </c>
      <c r="M10341" s="1" t="str">
        <f>IF(BART_Rides[[#This Row],[FirstLetter]]="Y","Yes","No")</f>
        <v>Yes</v>
      </c>
      <c r="N10341" s="1" t="str">
        <f>IF(OR(BART_Rides[[#This Row],[Station Code]]="EM", BART_Rides[[#This Row],[Station Code]]="MT", BART_Rides[[#This Row],[Station Code]]="PL", BART_Rides[[#This Row],[Station Code]]="CC"), "Yes", "No")</f>
        <v>Yes</v>
      </c>
    </row>
    <row r="10342" spans="6:14">
      <c r="F10342" s="3">
        <v>44317</v>
      </c>
      <c r="G10342" s="1" t="s">
        <v>55</v>
      </c>
      <c r="H10342" s="1" t="s">
        <v>106</v>
      </c>
      <c r="I10342" s="1">
        <v>1644</v>
      </c>
      <c r="J10342" s="1">
        <f>MONTH(BART_Rides[[#This Row],[Date]])</f>
        <v>5</v>
      </c>
      <c r="K10342" s="1">
        <f>WEEKDAY(BART_Rides[[#This Row],[Date]],2)</f>
        <v>6</v>
      </c>
      <c r="L10342" s="1" t="str">
        <f>LEFT(BART_Rides[[#This Row],[Lines]],1)</f>
        <v>Y</v>
      </c>
      <c r="M10342" s="1" t="str">
        <f>IF(BART_Rides[[#This Row],[FirstLetter]]="Y","Yes","No")</f>
        <v>Yes</v>
      </c>
      <c r="N10342" s="1" t="str">
        <f>IF(OR(BART_Rides[[#This Row],[Station Code]]="EM", BART_Rides[[#This Row],[Station Code]]="MT", BART_Rides[[#This Row],[Station Code]]="PL", BART_Rides[[#This Row],[Station Code]]="CC"), "Yes", "No")</f>
        <v>Yes</v>
      </c>
    </row>
    <row r="10343" spans="6:14">
      <c r="F10343" s="3">
        <v>44318</v>
      </c>
      <c r="G10343" s="1" t="s">
        <v>55</v>
      </c>
      <c r="H10343" s="1" t="s">
        <v>106</v>
      </c>
      <c r="I10343" s="1">
        <v>1390</v>
      </c>
      <c r="J10343" s="1">
        <f>MONTH(BART_Rides[[#This Row],[Date]])</f>
        <v>5</v>
      </c>
      <c r="K10343" s="1">
        <f>WEEKDAY(BART_Rides[[#This Row],[Date]],2)</f>
        <v>7</v>
      </c>
      <c r="L10343" s="1" t="str">
        <f>LEFT(BART_Rides[[#This Row],[Lines]],1)</f>
        <v>Y</v>
      </c>
      <c r="M10343" s="1" t="str">
        <f>IF(BART_Rides[[#This Row],[FirstLetter]]="Y","Yes","No")</f>
        <v>Yes</v>
      </c>
      <c r="N10343" s="1" t="str">
        <f>IF(OR(BART_Rides[[#This Row],[Station Code]]="EM", BART_Rides[[#This Row],[Station Code]]="MT", BART_Rides[[#This Row],[Station Code]]="PL", BART_Rides[[#This Row],[Station Code]]="CC"), "Yes", "No")</f>
        <v>Yes</v>
      </c>
    </row>
    <row r="10344" spans="6:14">
      <c r="F10344" s="3">
        <v>44319</v>
      </c>
      <c r="G10344" s="1" t="s">
        <v>55</v>
      </c>
      <c r="H10344" s="1" t="s">
        <v>106</v>
      </c>
      <c r="I10344" s="1">
        <v>3591</v>
      </c>
      <c r="J10344" s="1">
        <f>MONTH(BART_Rides[[#This Row],[Date]])</f>
        <v>5</v>
      </c>
      <c r="K10344" s="1">
        <f>WEEKDAY(BART_Rides[[#This Row],[Date]],2)</f>
        <v>1</v>
      </c>
      <c r="L10344" s="1" t="str">
        <f>LEFT(BART_Rides[[#This Row],[Lines]],1)</f>
        <v>Y</v>
      </c>
      <c r="M10344" s="1" t="str">
        <f>IF(BART_Rides[[#This Row],[FirstLetter]]="Y","Yes","No")</f>
        <v>Yes</v>
      </c>
      <c r="N10344" s="1" t="str">
        <f>IF(OR(BART_Rides[[#This Row],[Station Code]]="EM", BART_Rides[[#This Row],[Station Code]]="MT", BART_Rides[[#This Row],[Station Code]]="PL", BART_Rides[[#This Row],[Station Code]]="CC"), "Yes", "No")</f>
        <v>Yes</v>
      </c>
    </row>
    <row r="10345" spans="6:14">
      <c r="F10345" s="3">
        <v>44320</v>
      </c>
      <c r="G10345" s="1" t="s">
        <v>55</v>
      </c>
      <c r="H10345" s="1" t="s">
        <v>106</v>
      </c>
      <c r="I10345" s="1">
        <v>3682</v>
      </c>
      <c r="J10345" s="1">
        <f>MONTH(BART_Rides[[#This Row],[Date]])</f>
        <v>5</v>
      </c>
      <c r="K10345" s="1">
        <f>WEEKDAY(BART_Rides[[#This Row],[Date]],2)</f>
        <v>2</v>
      </c>
      <c r="L10345" s="1" t="str">
        <f>LEFT(BART_Rides[[#This Row],[Lines]],1)</f>
        <v>Y</v>
      </c>
      <c r="M10345" s="1" t="str">
        <f>IF(BART_Rides[[#This Row],[FirstLetter]]="Y","Yes","No")</f>
        <v>Yes</v>
      </c>
      <c r="N10345" s="1" t="str">
        <f>IF(OR(BART_Rides[[#This Row],[Station Code]]="EM", BART_Rides[[#This Row],[Station Code]]="MT", BART_Rides[[#This Row],[Station Code]]="PL", BART_Rides[[#This Row],[Station Code]]="CC"), "Yes", "No")</f>
        <v>Yes</v>
      </c>
    </row>
    <row r="10346" spans="6:14">
      <c r="F10346" s="3">
        <v>44321</v>
      </c>
      <c r="G10346" s="1" t="s">
        <v>55</v>
      </c>
      <c r="H10346" s="1" t="s">
        <v>106</v>
      </c>
      <c r="I10346" s="1">
        <v>3791</v>
      </c>
      <c r="J10346" s="1">
        <f>MONTH(BART_Rides[[#This Row],[Date]])</f>
        <v>5</v>
      </c>
      <c r="K10346" s="1">
        <f>WEEKDAY(BART_Rides[[#This Row],[Date]],2)</f>
        <v>3</v>
      </c>
      <c r="L10346" s="1" t="str">
        <f>LEFT(BART_Rides[[#This Row],[Lines]],1)</f>
        <v>Y</v>
      </c>
      <c r="M10346" s="1" t="str">
        <f>IF(BART_Rides[[#This Row],[FirstLetter]]="Y","Yes","No")</f>
        <v>Yes</v>
      </c>
      <c r="N10346" s="1" t="str">
        <f>IF(OR(BART_Rides[[#This Row],[Station Code]]="EM", BART_Rides[[#This Row],[Station Code]]="MT", BART_Rides[[#This Row],[Station Code]]="PL", BART_Rides[[#This Row],[Station Code]]="CC"), "Yes", "No")</f>
        <v>Yes</v>
      </c>
    </row>
    <row r="10347" spans="6:14">
      <c r="F10347" s="3">
        <v>44322</v>
      </c>
      <c r="G10347" s="1" t="s">
        <v>55</v>
      </c>
      <c r="H10347" s="1" t="s">
        <v>106</v>
      </c>
      <c r="I10347" s="1">
        <v>3715</v>
      </c>
      <c r="J10347" s="1">
        <f>MONTH(BART_Rides[[#This Row],[Date]])</f>
        <v>5</v>
      </c>
      <c r="K10347" s="1">
        <f>WEEKDAY(BART_Rides[[#This Row],[Date]],2)</f>
        <v>4</v>
      </c>
      <c r="L10347" s="1" t="str">
        <f>LEFT(BART_Rides[[#This Row],[Lines]],1)</f>
        <v>Y</v>
      </c>
      <c r="M10347" s="1" t="str">
        <f>IF(BART_Rides[[#This Row],[FirstLetter]]="Y","Yes","No")</f>
        <v>Yes</v>
      </c>
      <c r="N10347" s="1" t="str">
        <f>IF(OR(BART_Rides[[#This Row],[Station Code]]="EM", BART_Rides[[#This Row],[Station Code]]="MT", BART_Rides[[#This Row],[Station Code]]="PL", BART_Rides[[#This Row],[Station Code]]="CC"), "Yes", "No")</f>
        <v>Yes</v>
      </c>
    </row>
    <row r="10348" spans="6:14">
      <c r="F10348" s="3">
        <v>44323</v>
      </c>
      <c r="G10348" s="1" t="s">
        <v>55</v>
      </c>
      <c r="H10348" s="1" t="s">
        <v>106</v>
      </c>
      <c r="I10348" s="1">
        <v>3645</v>
      </c>
      <c r="J10348" s="1">
        <f>MONTH(BART_Rides[[#This Row],[Date]])</f>
        <v>5</v>
      </c>
      <c r="K10348" s="1">
        <f>WEEKDAY(BART_Rides[[#This Row],[Date]],2)</f>
        <v>5</v>
      </c>
      <c r="L10348" s="1" t="str">
        <f>LEFT(BART_Rides[[#This Row],[Lines]],1)</f>
        <v>Y</v>
      </c>
      <c r="M10348" s="1" t="str">
        <f>IF(BART_Rides[[#This Row],[FirstLetter]]="Y","Yes","No")</f>
        <v>Yes</v>
      </c>
      <c r="N10348" s="1" t="str">
        <f>IF(OR(BART_Rides[[#This Row],[Station Code]]="EM", BART_Rides[[#This Row],[Station Code]]="MT", BART_Rides[[#This Row],[Station Code]]="PL", BART_Rides[[#This Row],[Station Code]]="CC"), "Yes", "No")</f>
        <v>Yes</v>
      </c>
    </row>
    <row r="10349" spans="6:14">
      <c r="F10349" s="3">
        <v>44324</v>
      </c>
      <c r="G10349" s="1" t="s">
        <v>55</v>
      </c>
      <c r="H10349" s="1" t="s">
        <v>106</v>
      </c>
      <c r="I10349" s="1">
        <v>1740</v>
      </c>
      <c r="J10349" s="1">
        <f>MONTH(BART_Rides[[#This Row],[Date]])</f>
        <v>5</v>
      </c>
      <c r="K10349" s="1">
        <f>WEEKDAY(BART_Rides[[#This Row],[Date]],2)</f>
        <v>6</v>
      </c>
      <c r="L10349" s="1" t="str">
        <f>LEFT(BART_Rides[[#This Row],[Lines]],1)</f>
        <v>Y</v>
      </c>
      <c r="M10349" s="1" t="str">
        <f>IF(BART_Rides[[#This Row],[FirstLetter]]="Y","Yes","No")</f>
        <v>Yes</v>
      </c>
      <c r="N10349" s="1" t="str">
        <f>IF(OR(BART_Rides[[#This Row],[Station Code]]="EM", BART_Rides[[#This Row],[Station Code]]="MT", BART_Rides[[#This Row],[Station Code]]="PL", BART_Rides[[#This Row],[Station Code]]="CC"), "Yes", "No")</f>
        <v>Yes</v>
      </c>
    </row>
    <row r="10350" spans="6:14">
      <c r="F10350" s="3">
        <v>44325</v>
      </c>
      <c r="G10350" s="1" t="s">
        <v>55</v>
      </c>
      <c r="H10350" s="1" t="s">
        <v>106</v>
      </c>
      <c r="I10350" s="1">
        <v>1107</v>
      </c>
      <c r="J10350" s="1">
        <f>MONTH(BART_Rides[[#This Row],[Date]])</f>
        <v>5</v>
      </c>
      <c r="K10350" s="1">
        <f>WEEKDAY(BART_Rides[[#This Row],[Date]],2)</f>
        <v>7</v>
      </c>
      <c r="L10350" s="1" t="str">
        <f>LEFT(BART_Rides[[#This Row],[Lines]],1)</f>
        <v>Y</v>
      </c>
      <c r="M10350" s="1" t="str">
        <f>IF(BART_Rides[[#This Row],[FirstLetter]]="Y","Yes","No")</f>
        <v>Yes</v>
      </c>
      <c r="N10350" s="1" t="str">
        <f>IF(OR(BART_Rides[[#This Row],[Station Code]]="EM", BART_Rides[[#This Row],[Station Code]]="MT", BART_Rides[[#This Row],[Station Code]]="PL", BART_Rides[[#This Row],[Station Code]]="CC"), "Yes", "No")</f>
        <v>Yes</v>
      </c>
    </row>
    <row r="10351" spans="6:14">
      <c r="F10351" s="3">
        <v>44326</v>
      </c>
      <c r="G10351" s="1" t="s">
        <v>55</v>
      </c>
      <c r="H10351" s="1" t="s">
        <v>106</v>
      </c>
      <c r="I10351" s="1">
        <v>3552</v>
      </c>
      <c r="J10351" s="1">
        <f>MONTH(BART_Rides[[#This Row],[Date]])</f>
        <v>5</v>
      </c>
      <c r="K10351" s="1">
        <f>WEEKDAY(BART_Rides[[#This Row],[Date]],2)</f>
        <v>1</v>
      </c>
      <c r="L10351" s="1" t="str">
        <f>LEFT(BART_Rides[[#This Row],[Lines]],1)</f>
        <v>Y</v>
      </c>
      <c r="M10351" s="1" t="str">
        <f>IF(BART_Rides[[#This Row],[FirstLetter]]="Y","Yes","No")</f>
        <v>Yes</v>
      </c>
      <c r="N10351" s="1" t="str">
        <f>IF(OR(BART_Rides[[#This Row],[Station Code]]="EM", BART_Rides[[#This Row],[Station Code]]="MT", BART_Rides[[#This Row],[Station Code]]="PL", BART_Rides[[#This Row],[Station Code]]="CC"), "Yes", "No")</f>
        <v>Yes</v>
      </c>
    </row>
    <row r="10352" spans="6:14">
      <c r="F10352" s="3">
        <v>44327</v>
      </c>
      <c r="G10352" s="1" t="s">
        <v>55</v>
      </c>
      <c r="H10352" s="1" t="s">
        <v>106</v>
      </c>
      <c r="I10352" s="1">
        <v>3680</v>
      </c>
      <c r="J10352" s="1">
        <f>MONTH(BART_Rides[[#This Row],[Date]])</f>
        <v>5</v>
      </c>
      <c r="K10352" s="1">
        <f>WEEKDAY(BART_Rides[[#This Row],[Date]],2)</f>
        <v>2</v>
      </c>
      <c r="L10352" s="1" t="str">
        <f>LEFT(BART_Rides[[#This Row],[Lines]],1)</f>
        <v>Y</v>
      </c>
      <c r="M10352" s="1" t="str">
        <f>IF(BART_Rides[[#This Row],[FirstLetter]]="Y","Yes","No")</f>
        <v>Yes</v>
      </c>
      <c r="N10352" s="1" t="str">
        <f>IF(OR(BART_Rides[[#This Row],[Station Code]]="EM", BART_Rides[[#This Row],[Station Code]]="MT", BART_Rides[[#This Row],[Station Code]]="PL", BART_Rides[[#This Row],[Station Code]]="CC"), "Yes", "No")</f>
        <v>Yes</v>
      </c>
    </row>
    <row r="10353" spans="6:14">
      <c r="F10353" s="3">
        <v>44328</v>
      </c>
      <c r="G10353" s="1" t="s">
        <v>55</v>
      </c>
      <c r="H10353" s="1" t="s">
        <v>106</v>
      </c>
      <c r="I10353" s="1">
        <v>3892</v>
      </c>
      <c r="J10353" s="1">
        <f>MONTH(BART_Rides[[#This Row],[Date]])</f>
        <v>5</v>
      </c>
      <c r="K10353" s="1">
        <f>WEEKDAY(BART_Rides[[#This Row],[Date]],2)</f>
        <v>3</v>
      </c>
      <c r="L10353" s="1" t="str">
        <f>LEFT(BART_Rides[[#This Row],[Lines]],1)</f>
        <v>Y</v>
      </c>
      <c r="M10353" s="1" t="str">
        <f>IF(BART_Rides[[#This Row],[FirstLetter]]="Y","Yes","No")</f>
        <v>Yes</v>
      </c>
      <c r="N10353" s="1" t="str">
        <f>IF(OR(BART_Rides[[#This Row],[Station Code]]="EM", BART_Rides[[#This Row],[Station Code]]="MT", BART_Rides[[#This Row],[Station Code]]="PL", BART_Rides[[#This Row],[Station Code]]="CC"), "Yes", "No")</f>
        <v>Yes</v>
      </c>
    </row>
    <row r="10354" spans="6:14">
      <c r="F10354" s="3">
        <v>44329</v>
      </c>
      <c r="G10354" s="1" t="s">
        <v>55</v>
      </c>
      <c r="H10354" s="1" t="s">
        <v>106</v>
      </c>
      <c r="I10354" s="1">
        <v>3880</v>
      </c>
      <c r="J10354" s="1">
        <f>MONTH(BART_Rides[[#This Row],[Date]])</f>
        <v>5</v>
      </c>
      <c r="K10354" s="1">
        <f>WEEKDAY(BART_Rides[[#This Row],[Date]],2)</f>
        <v>4</v>
      </c>
      <c r="L10354" s="1" t="str">
        <f>LEFT(BART_Rides[[#This Row],[Lines]],1)</f>
        <v>Y</v>
      </c>
      <c r="M10354" s="1" t="str">
        <f>IF(BART_Rides[[#This Row],[FirstLetter]]="Y","Yes","No")</f>
        <v>Yes</v>
      </c>
      <c r="N10354" s="1" t="str">
        <f>IF(OR(BART_Rides[[#This Row],[Station Code]]="EM", BART_Rides[[#This Row],[Station Code]]="MT", BART_Rides[[#This Row],[Station Code]]="PL", BART_Rides[[#This Row],[Station Code]]="CC"), "Yes", "No")</f>
        <v>Yes</v>
      </c>
    </row>
    <row r="10355" spans="6:14">
      <c r="F10355" s="3">
        <v>44330</v>
      </c>
      <c r="G10355" s="1" t="s">
        <v>55</v>
      </c>
      <c r="H10355" s="1" t="s">
        <v>106</v>
      </c>
      <c r="I10355" s="1">
        <v>3689</v>
      </c>
      <c r="J10355" s="1">
        <f>MONTH(BART_Rides[[#This Row],[Date]])</f>
        <v>5</v>
      </c>
      <c r="K10355" s="1">
        <f>WEEKDAY(BART_Rides[[#This Row],[Date]],2)</f>
        <v>5</v>
      </c>
      <c r="L10355" s="1" t="str">
        <f>LEFT(BART_Rides[[#This Row],[Lines]],1)</f>
        <v>Y</v>
      </c>
      <c r="M10355" s="1" t="str">
        <f>IF(BART_Rides[[#This Row],[FirstLetter]]="Y","Yes","No")</f>
        <v>Yes</v>
      </c>
      <c r="N10355" s="1" t="str">
        <f>IF(OR(BART_Rides[[#This Row],[Station Code]]="EM", BART_Rides[[#This Row],[Station Code]]="MT", BART_Rides[[#This Row],[Station Code]]="PL", BART_Rides[[#This Row],[Station Code]]="CC"), "Yes", "No")</f>
        <v>Yes</v>
      </c>
    </row>
    <row r="10356" spans="6:14">
      <c r="F10356" s="3">
        <v>44331</v>
      </c>
      <c r="G10356" s="1" t="s">
        <v>55</v>
      </c>
      <c r="H10356" s="1" t="s">
        <v>106</v>
      </c>
      <c r="I10356" s="1">
        <v>1709</v>
      </c>
      <c r="J10356" s="1">
        <f>MONTH(BART_Rides[[#This Row],[Date]])</f>
        <v>5</v>
      </c>
      <c r="K10356" s="1">
        <f>WEEKDAY(BART_Rides[[#This Row],[Date]],2)</f>
        <v>6</v>
      </c>
      <c r="L10356" s="1" t="str">
        <f>LEFT(BART_Rides[[#This Row],[Lines]],1)</f>
        <v>Y</v>
      </c>
      <c r="M10356" s="1" t="str">
        <f>IF(BART_Rides[[#This Row],[FirstLetter]]="Y","Yes","No")</f>
        <v>Yes</v>
      </c>
      <c r="N10356" s="1" t="str">
        <f>IF(OR(BART_Rides[[#This Row],[Station Code]]="EM", BART_Rides[[#This Row],[Station Code]]="MT", BART_Rides[[#This Row],[Station Code]]="PL", BART_Rides[[#This Row],[Station Code]]="CC"), "Yes", "No")</f>
        <v>Yes</v>
      </c>
    </row>
    <row r="10357" spans="6:14">
      <c r="F10357" s="3">
        <v>44332</v>
      </c>
      <c r="G10357" s="1" t="s">
        <v>55</v>
      </c>
      <c r="H10357" s="1" t="s">
        <v>106</v>
      </c>
      <c r="I10357" s="1">
        <v>1333</v>
      </c>
      <c r="J10357" s="1">
        <f>MONTH(BART_Rides[[#This Row],[Date]])</f>
        <v>5</v>
      </c>
      <c r="K10357" s="1">
        <f>WEEKDAY(BART_Rides[[#This Row],[Date]],2)</f>
        <v>7</v>
      </c>
      <c r="L10357" s="1" t="str">
        <f>LEFT(BART_Rides[[#This Row],[Lines]],1)</f>
        <v>Y</v>
      </c>
      <c r="M10357" s="1" t="str">
        <f>IF(BART_Rides[[#This Row],[FirstLetter]]="Y","Yes","No")</f>
        <v>Yes</v>
      </c>
      <c r="N10357" s="1" t="str">
        <f>IF(OR(BART_Rides[[#This Row],[Station Code]]="EM", BART_Rides[[#This Row],[Station Code]]="MT", BART_Rides[[#This Row],[Station Code]]="PL", BART_Rides[[#This Row],[Station Code]]="CC"), "Yes", "No")</f>
        <v>Yes</v>
      </c>
    </row>
    <row r="10358" spans="6:14">
      <c r="F10358" s="3">
        <v>44333</v>
      </c>
      <c r="G10358" s="1" t="s">
        <v>55</v>
      </c>
      <c r="H10358" s="1" t="s">
        <v>106</v>
      </c>
      <c r="I10358" s="1">
        <v>3577</v>
      </c>
      <c r="J10358" s="1">
        <f>MONTH(BART_Rides[[#This Row],[Date]])</f>
        <v>5</v>
      </c>
      <c r="K10358" s="1">
        <f>WEEKDAY(BART_Rides[[#This Row],[Date]],2)</f>
        <v>1</v>
      </c>
      <c r="L10358" s="1" t="str">
        <f>LEFT(BART_Rides[[#This Row],[Lines]],1)</f>
        <v>Y</v>
      </c>
      <c r="M10358" s="1" t="str">
        <f>IF(BART_Rides[[#This Row],[FirstLetter]]="Y","Yes","No")</f>
        <v>Yes</v>
      </c>
      <c r="N10358" s="1" t="str">
        <f>IF(OR(BART_Rides[[#This Row],[Station Code]]="EM", BART_Rides[[#This Row],[Station Code]]="MT", BART_Rides[[#This Row],[Station Code]]="PL", BART_Rides[[#This Row],[Station Code]]="CC"), "Yes", "No")</f>
        <v>Yes</v>
      </c>
    </row>
    <row r="10359" spans="6:14">
      <c r="F10359" s="3">
        <v>44334</v>
      </c>
      <c r="G10359" s="1" t="s">
        <v>55</v>
      </c>
      <c r="H10359" s="1" t="s">
        <v>106</v>
      </c>
      <c r="I10359" s="1">
        <v>3872</v>
      </c>
      <c r="J10359" s="1">
        <f>MONTH(BART_Rides[[#This Row],[Date]])</f>
        <v>5</v>
      </c>
      <c r="K10359" s="1">
        <f>WEEKDAY(BART_Rides[[#This Row],[Date]],2)</f>
        <v>2</v>
      </c>
      <c r="L10359" s="1" t="str">
        <f>LEFT(BART_Rides[[#This Row],[Lines]],1)</f>
        <v>Y</v>
      </c>
      <c r="M10359" s="1" t="str">
        <f>IF(BART_Rides[[#This Row],[FirstLetter]]="Y","Yes","No")</f>
        <v>Yes</v>
      </c>
      <c r="N10359" s="1" t="str">
        <f>IF(OR(BART_Rides[[#This Row],[Station Code]]="EM", BART_Rides[[#This Row],[Station Code]]="MT", BART_Rides[[#This Row],[Station Code]]="PL", BART_Rides[[#This Row],[Station Code]]="CC"), "Yes", "No")</f>
        <v>Yes</v>
      </c>
    </row>
    <row r="10360" spans="6:14">
      <c r="F10360" s="3">
        <v>44335</v>
      </c>
      <c r="G10360" s="1" t="s">
        <v>55</v>
      </c>
      <c r="H10360" s="1" t="s">
        <v>106</v>
      </c>
      <c r="I10360" s="1">
        <v>4001</v>
      </c>
      <c r="J10360" s="1">
        <f>MONTH(BART_Rides[[#This Row],[Date]])</f>
        <v>5</v>
      </c>
      <c r="K10360" s="1">
        <f>WEEKDAY(BART_Rides[[#This Row],[Date]],2)</f>
        <v>3</v>
      </c>
      <c r="L10360" s="1" t="str">
        <f>LEFT(BART_Rides[[#This Row],[Lines]],1)</f>
        <v>Y</v>
      </c>
      <c r="M10360" s="1" t="str">
        <f>IF(BART_Rides[[#This Row],[FirstLetter]]="Y","Yes","No")</f>
        <v>Yes</v>
      </c>
      <c r="N10360" s="1" t="str">
        <f>IF(OR(BART_Rides[[#This Row],[Station Code]]="EM", BART_Rides[[#This Row],[Station Code]]="MT", BART_Rides[[#This Row],[Station Code]]="PL", BART_Rides[[#This Row],[Station Code]]="CC"), "Yes", "No")</f>
        <v>Yes</v>
      </c>
    </row>
    <row r="10361" spans="6:14">
      <c r="F10361" s="3">
        <v>44336</v>
      </c>
      <c r="G10361" s="1" t="s">
        <v>55</v>
      </c>
      <c r="H10361" s="1" t="s">
        <v>106</v>
      </c>
      <c r="I10361" s="1">
        <v>3844</v>
      </c>
      <c r="J10361" s="1">
        <f>MONTH(BART_Rides[[#This Row],[Date]])</f>
        <v>5</v>
      </c>
      <c r="K10361" s="1">
        <f>WEEKDAY(BART_Rides[[#This Row],[Date]],2)</f>
        <v>4</v>
      </c>
      <c r="L10361" s="1" t="str">
        <f>LEFT(BART_Rides[[#This Row],[Lines]],1)</f>
        <v>Y</v>
      </c>
      <c r="M10361" s="1" t="str">
        <f>IF(BART_Rides[[#This Row],[FirstLetter]]="Y","Yes","No")</f>
        <v>Yes</v>
      </c>
      <c r="N10361" s="1" t="str">
        <f>IF(OR(BART_Rides[[#This Row],[Station Code]]="EM", BART_Rides[[#This Row],[Station Code]]="MT", BART_Rides[[#This Row],[Station Code]]="PL", BART_Rides[[#This Row],[Station Code]]="CC"), "Yes", "No")</f>
        <v>Yes</v>
      </c>
    </row>
    <row r="10362" spans="6:14">
      <c r="F10362" s="3">
        <v>44337</v>
      </c>
      <c r="G10362" s="1" t="s">
        <v>55</v>
      </c>
      <c r="H10362" s="1" t="s">
        <v>106</v>
      </c>
      <c r="I10362" s="1">
        <v>3337</v>
      </c>
      <c r="J10362" s="1">
        <f>MONTH(BART_Rides[[#This Row],[Date]])</f>
        <v>5</v>
      </c>
      <c r="K10362" s="1">
        <f>WEEKDAY(BART_Rides[[#This Row],[Date]],2)</f>
        <v>5</v>
      </c>
      <c r="L10362" s="1" t="str">
        <f>LEFT(BART_Rides[[#This Row],[Lines]],1)</f>
        <v>Y</v>
      </c>
      <c r="M10362" s="1" t="str">
        <f>IF(BART_Rides[[#This Row],[FirstLetter]]="Y","Yes","No")</f>
        <v>Yes</v>
      </c>
      <c r="N10362" s="1" t="str">
        <f>IF(OR(BART_Rides[[#This Row],[Station Code]]="EM", BART_Rides[[#This Row],[Station Code]]="MT", BART_Rides[[#This Row],[Station Code]]="PL", BART_Rides[[#This Row],[Station Code]]="CC"), "Yes", "No")</f>
        <v>Yes</v>
      </c>
    </row>
    <row r="10363" spans="6:14">
      <c r="F10363" s="3">
        <v>44338</v>
      </c>
      <c r="G10363" s="1" t="s">
        <v>55</v>
      </c>
      <c r="H10363" s="1" t="s">
        <v>106</v>
      </c>
      <c r="I10363" s="1">
        <v>2049</v>
      </c>
      <c r="J10363" s="1">
        <f>MONTH(BART_Rides[[#This Row],[Date]])</f>
        <v>5</v>
      </c>
      <c r="K10363" s="1">
        <f>WEEKDAY(BART_Rides[[#This Row],[Date]],2)</f>
        <v>6</v>
      </c>
      <c r="L10363" s="1" t="str">
        <f>LEFT(BART_Rides[[#This Row],[Lines]],1)</f>
        <v>Y</v>
      </c>
      <c r="M10363" s="1" t="str">
        <f>IF(BART_Rides[[#This Row],[FirstLetter]]="Y","Yes","No")</f>
        <v>Yes</v>
      </c>
      <c r="N10363" s="1" t="str">
        <f>IF(OR(BART_Rides[[#This Row],[Station Code]]="EM", BART_Rides[[#This Row],[Station Code]]="MT", BART_Rides[[#This Row],[Station Code]]="PL", BART_Rides[[#This Row],[Station Code]]="CC"), "Yes", "No")</f>
        <v>Yes</v>
      </c>
    </row>
    <row r="10364" spans="6:14">
      <c r="F10364" s="3">
        <v>44339</v>
      </c>
      <c r="G10364" s="1" t="s">
        <v>55</v>
      </c>
      <c r="H10364" s="1" t="s">
        <v>106</v>
      </c>
      <c r="I10364" s="1">
        <v>1447</v>
      </c>
      <c r="J10364" s="1">
        <f>MONTH(BART_Rides[[#This Row],[Date]])</f>
        <v>5</v>
      </c>
      <c r="K10364" s="1">
        <f>WEEKDAY(BART_Rides[[#This Row],[Date]],2)</f>
        <v>7</v>
      </c>
      <c r="L10364" s="1" t="str">
        <f>LEFT(BART_Rides[[#This Row],[Lines]],1)</f>
        <v>Y</v>
      </c>
      <c r="M10364" s="1" t="str">
        <f>IF(BART_Rides[[#This Row],[FirstLetter]]="Y","Yes","No")</f>
        <v>Yes</v>
      </c>
      <c r="N10364" s="1" t="str">
        <f>IF(OR(BART_Rides[[#This Row],[Station Code]]="EM", BART_Rides[[#This Row],[Station Code]]="MT", BART_Rides[[#This Row],[Station Code]]="PL", BART_Rides[[#This Row],[Station Code]]="CC"), "Yes", "No")</f>
        <v>Yes</v>
      </c>
    </row>
    <row r="10365" spans="6:14">
      <c r="F10365" s="3">
        <v>44340</v>
      </c>
      <c r="G10365" s="1" t="s">
        <v>55</v>
      </c>
      <c r="H10365" s="1" t="s">
        <v>106</v>
      </c>
      <c r="I10365" s="1">
        <v>3691</v>
      </c>
      <c r="J10365" s="1">
        <f>MONTH(BART_Rides[[#This Row],[Date]])</f>
        <v>5</v>
      </c>
      <c r="K10365" s="1">
        <f>WEEKDAY(BART_Rides[[#This Row],[Date]],2)</f>
        <v>1</v>
      </c>
      <c r="L10365" s="1" t="str">
        <f>LEFT(BART_Rides[[#This Row],[Lines]],1)</f>
        <v>Y</v>
      </c>
      <c r="M10365" s="1" t="str">
        <f>IF(BART_Rides[[#This Row],[FirstLetter]]="Y","Yes","No")</f>
        <v>Yes</v>
      </c>
      <c r="N10365" s="1" t="str">
        <f>IF(OR(BART_Rides[[#This Row],[Station Code]]="EM", BART_Rides[[#This Row],[Station Code]]="MT", BART_Rides[[#This Row],[Station Code]]="PL", BART_Rides[[#This Row],[Station Code]]="CC"), "Yes", "No")</f>
        <v>Yes</v>
      </c>
    </row>
    <row r="10366" spans="6:14">
      <c r="F10366" s="3">
        <v>44341</v>
      </c>
      <c r="G10366" s="1" t="s">
        <v>55</v>
      </c>
      <c r="H10366" s="1" t="s">
        <v>106</v>
      </c>
      <c r="I10366" s="1">
        <v>3886</v>
      </c>
      <c r="J10366" s="1">
        <f>MONTH(BART_Rides[[#This Row],[Date]])</f>
        <v>5</v>
      </c>
      <c r="K10366" s="1">
        <f>WEEKDAY(BART_Rides[[#This Row],[Date]],2)</f>
        <v>2</v>
      </c>
      <c r="L10366" s="1" t="str">
        <f>LEFT(BART_Rides[[#This Row],[Lines]],1)</f>
        <v>Y</v>
      </c>
      <c r="M10366" s="1" t="str">
        <f>IF(BART_Rides[[#This Row],[FirstLetter]]="Y","Yes","No")</f>
        <v>Yes</v>
      </c>
      <c r="N10366" s="1" t="str">
        <f>IF(OR(BART_Rides[[#This Row],[Station Code]]="EM", BART_Rides[[#This Row],[Station Code]]="MT", BART_Rides[[#This Row],[Station Code]]="PL", BART_Rides[[#This Row],[Station Code]]="CC"), "Yes", "No")</f>
        <v>Yes</v>
      </c>
    </row>
    <row r="10367" spans="6:14">
      <c r="F10367" s="3">
        <v>44342</v>
      </c>
      <c r="G10367" s="1" t="s">
        <v>55</v>
      </c>
      <c r="H10367" s="1" t="s">
        <v>106</v>
      </c>
      <c r="I10367" s="1">
        <v>3960</v>
      </c>
      <c r="J10367" s="1">
        <f>MONTH(BART_Rides[[#This Row],[Date]])</f>
        <v>5</v>
      </c>
      <c r="K10367" s="1">
        <f>WEEKDAY(BART_Rides[[#This Row],[Date]],2)</f>
        <v>3</v>
      </c>
      <c r="L10367" s="1" t="str">
        <f>LEFT(BART_Rides[[#This Row],[Lines]],1)</f>
        <v>Y</v>
      </c>
      <c r="M10367" s="1" t="str">
        <f>IF(BART_Rides[[#This Row],[FirstLetter]]="Y","Yes","No")</f>
        <v>Yes</v>
      </c>
      <c r="N10367" s="1" t="str">
        <f>IF(OR(BART_Rides[[#This Row],[Station Code]]="EM", BART_Rides[[#This Row],[Station Code]]="MT", BART_Rides[[#This Row],[Station Code]]="PL", BART_Rides[[#This Row],[Station Code]]="CC"), "Yes", "No")</f>
        <v>Yes</v>
      </c>
    </row>
    <row r="10368" spans="6:14">
      <c r="F10368" s="3">
        <v>44343</v>
      </c>
      <c r="G10368" s="1" t="s">
        <v>55</v>
      </c>
      <c r="H10368" s="1" t="s">
        <v>106</v>
      </c>
      <c r="I10368" s="1">
        <v>4013</v>
      </c>
      <c r="J10368" s="1">
        <f>MONTH(BART_Rides[[#This Row],[Date]])</f>
        <v>5</v>
      </c>
      <c r="K10368" s="1">
        <f>WEEKDAY(BART_Rides[[#This Row],[Date]],2)</f>
        <v>4</v>
      </c>
      <c r="L10368" s="1" t="str">
        <f>LEFT(BART_Rides[[#This Row],[Lines]],1)</f>
        <v>Y</v>
      </c>
      <c r="M10368" s="1" t="str">
        <f>IF(BART_Rides[[#This Row],[FirstLetter]]="Y","Yes","No")</f>
        <v>Yes</v>
      </c>
      <c r="N10368" s="1" t="str">
        <f>IF(OR(BART_Rides[[#This Row],[Station Code]]="EM", BART_Rides[[#This Row],[Station Code]]="MT", BART_Rides[[#This Row],[Station Code]]="PL", BART_Rides[[#This Row],[Station Code]]="CC"), "Yes", "No")</f>
        <v>Yes</v>
      </c>
    </row>
    <row r="10369" spans="6:14">
      <c r="F10369" s="3">
        <v>44344</v>
      </c>
      <c r="G10369" s="1" t="s">
        <v>55</v>
      </c>
      <c r="H10369" s="1" t="s">
        <v>106</v>
      </c>
      <c r="I10369" s="1">
        <v>3711</v>
      </c>
      <c r="J10369" s="1">
        <f>MONTH(BART_Rides[[#This Row],[Date]])</f>
        <v>5</v>
      </c>
      <c r="K10369" s="1">
        <f>WEEKDAY(BART_Rides[[#This Row],[Date]],2)</f>
        <v>5</v>
      </c>
      <c r="L10369" s="1" t="str">
        <f>LEFT(BART_Rides[[#This Row],[Lines]],1)</f>
        <v>Y</v>
      </c>
      <c r="M10369" s="1" t="str">
        <f>IF(BART_Rides[[#This Row],[FirstLetter]]="Y","Yes","No")</f>
        <v>Yes</v>
      </c>
      <c r="N10369" s="1" t="str">
        <f>IF(OR(BART_Rides[[#This Row],[Station Code]]="EM", BART_Rides[[#This Row],[Station Code]]="MT", BART_Rides[[#This Row],[Station Code]]="PL", BART_Rides[[#This Row],[Station Code]]="CC"), "Yes", "No")</f>
        <v>Yes</v>
      </c>
    </row>
    <row r="10370" spans="6:14">
      <c r="F10370" s="3">
        <v>44345</v>
      </c>
      <c r="G10370" s="1" t="s">
        <v>55</v>
      </c>
      <c r="H10370" s="1" t="s">
        <v>106</v>
      </c>
      <c r="I10370" s="1">
        <v>1706</v>
      </c>
      <c r="J10370" s="1">
        <f>MONTH(BART_Rides[[#This Row],[Date]])</f>
        <v>5</v>
      </c>
      <c r="K10370" s="1">
        <f>WEEKDAY(BART_Rides[[#This Row],[Date]],2)</f>
        <v>6</v>
      </c>
      <c r="L10370" s="1" t="str">
        <f>LEFT(BART_Rides[[#This Row],[Lines]],1)</f>
        <v>Y</v>
      </c>
      <c r="M10370" s="1" t="str">
        <f>IF(BART_Rides[[#This Row],[FirstLetter]]="Y","Yes","No")</f>
        <v>Yes</v>
      </c>
      <c r="N10370" s="1" t="str">
        <f>IF(OR(BART_Rides[[#This Row],[Station Code]]="EM", BART_Rides[[#This Row],[Station Code]]="MT", BART_Rides[[#This Row],[Station Code]]="PL", BART_Rides[[#This Row],[Station Code]]="CC"), "Yes", "No")</f>
        <v>Yes</v>
      </c>
    </row>
    <row r="10371" spans="6:14">
      <c r="F10371" s="3">
        <v>44346</v>
      </c>
      <c r="G10371" s="1" t="s">
        <v>55</v>
      </c>
      <c r="H10371" s="1" t="s">
        <v>106</v>
      </c>
      <c r="I10371" s="1">
        <v>1557</v>
      </c>
      <c r="J10371" s="1">
        <f>MONTH(BART_Rides[[#This Row],[Date]])</f>
        <v>5</v>
      </c>
      <c r="K10371" s="1">
        <f>WEEKDAY(BART_Rides[[#This Row],[Date]],2)</f>
        <v>7</v>
      </c>
      <c r="L10371" s="1" t="str">
        <f>LEFT(BART_Rides[[#This Row],[Lines]],1)</f>
        <v>Y</v>
      </c>
      <c r="M10371" s="1" t="str">
        <f>IF(BART_Rides[[#This Row],[FirstLetter]]="Y","Yes","No")</f>
        <v>Yes</v>
      </c>
      <c r="N10371" s="1" t="str">
        <f>IF(OR(BART_Rides[[#This Row],[Station Code]]="EM", BART_Rides[[#This Row],[Station Code]]="MT", BART_Rides[[#This Row],[Station Code]]="PL", BART_Rides[[#This Row],[Station Code]]="CC"), "Yes", "No")</f>
        <v>Yes</v>
      </c>
    </row>
    <row r="10372" spans="6:14">
      <c r="F10372" s="3">
        <v>44347</v>
      </c>
      <c r="G10372" s="1" t="s">
        <v>55</v>
      </c>
      <c r="H10372" s="1" t="s">
        <v>106</v>
      </c>
      <c r="I10372" s="1">
        <v>1519</v>
      </c>
      <c r="J10372" s="1">
        <f>MONTH(BART_Rides[[#This Row],[Date]])</f>
        <v>5</v>
      </c>
      <c r="K10372" s="1">
        <f>WEEKDAY(BART_Rides[[#This Row],[Date]],2)</f>
        <v>1</v>
      </c>
      <c r="L10372" s="1" t="str">
        <f>LEFT(BART_Rides[[#This Row],[Lines]],1)</f>
        <v>Y</v>
      </c>
      <c r="M10372" s="1" t="str">
        <f>IF(BART_Rides[[#This Row],[FirstLetter]]="Y","Yes","No")</f>
        <v>Yes</v>
      </c>
      <c r="N10372" s="1" t="str">
        <f>IF(OR(BART_Rides[[#This Row],[Station Code]]="EM", BART_Rides[[#This Row],[Station Code]]="MT", BART_Rides[[#This Row],[Station Code]]="PL", BART_Rides[[#This Row],[Station Code]]="CC"), "Yes", "No")</f>
        <v>Yes</v>
      </c>
    </row>
    <row r="10373" spans="6:14">
      <c r="F10373" s="3">
        <v>44348</v>
      </c>
      <c r="G10373" s="1" t="s">
        <v>55</v>
      </c>
      <c r="H10373" s="1" t="s">
        <v>106</v>
      </c>
      <c r="I10373" s="1">
        <v>3950</v>
      </c>
      <c r="J10373" s="1">
        <f>MONTH(BART_Rides[[#This Row],[Date]])</f>
        <v>6</v>
      </c>
      <c r="K10373" s="1">
        <f>WEEKDAY(BART_Rides[[#This Row],[Date]],2)</f>
        <v>2</v>
      </c>
      <c r="L10373" s="1" t="str">
        <f>LEFT(BART_Rides[[#This Row],[Lines]],1)</f>
        <v>Y</v>
      </c>
      <c r="M10373" s="1" t="str">
        <f>IF(BART_Rides[[#This Row],[FirstLetter]]="Y","Yes","No")</f>
        <v>Yes</v>
      </c>
      <c r="N10373" s="1" t="str">
        <f>IF(OR(BART_Rides[[#This Row],[Station Code]]="EM", BART_Rides[[#This Row],[Station Code]]="MT", BART_Rides[[#This Row],[Station Code]]="PL", BART_Rides[[#This Row],[Station Code]]="CC"), "Yes", "No")</f>
        <v>Yes</v>
      </c>
    </row>
    <row r="10374" spans="6:14">
      <c r="F10374" s="3">
        <v>44349</v>
      </c>
      <c r="G10374" s="1" t="s">
        <v>55</v>
      </c>
      <c r="H10374" s="1" t="s">
        <v>106</v>
      </c>
      <c r="I10374" s="1">
        <v>4244</v>
      </c>
      <c r="J10374" s="1">
        <f>MONTH(BART_Rides[[#This Row],[Date]])</f>
        <v>6</v>
      </c>
      <c r="K10374" s="1">
        <f>WEEKDAY(BART_Rides[[#This Row],[Date]],2)</f>
        <v>3</v>
      </c>
      <c r="L10374" s="1" t="str">
        <f>LEFT(BART_Rides[[#This Row],[Lines]],1)</f>
        <v>Y</v>
      </c>
      <c r="M10374" s="1" t="str">
        <f>IF(BART_Rides[[#This Row],[FirstLetter]]="Y","Yes","No")</f>
        <v>Yes</v>
      </c>
      <c r="N10374" s="1" t="str">
        <f>IF(OR(BART_Rides[[#This Row],[Station Code]]="EM", BART_Rides[[#This Row],[Station Code]]="MT", BART_Rides[[#This Row],[Station Code]]="PL", BART_Rides[[#This Row],[Station Code]]="CC"), "Yes", "No")</f>
        <v>Yes</v>
      </c>
    </row>
    <row r="10375" spans="6:14">
      <c r="F10375" s="3">
        <v>44350</v>
      </c>
      <c r="G10375" s="1" t="s">
        <v>55</v>
      </c>
      <c r="H10375" s="1" t="s">
        <v>106</v>
      </c>
      <c r="I10375" s="1">
        <v>4078</v>
      </c>
      <c r="J10375" s="1">
        <f>MONTH(BART_Rides[[#This Row],[Date]])</f>
        <v>6</v>
      </c>
      <c r="K10375" s="1">
        <f>WEEKDAY(BART_Rides[[#This Row],[Date]],2)</f>
        <v>4</v>
      </c>
      <c r="L10375" s="1" t="str">
        <f>LEFT(BART_Rides[[#This Row],[Lines]],1)</f>
        <v>Y</v>
      </c>
      <c r="M10375" s="1" t="str">
        <f>IF(BART_Rides[[#This Row],[FirstLetter]]="Y","Yes","No")</f>
        <v>Yes</v>
      </c>
      <c r="N10375" s="1" t="str">
        <f>IF(OR(BART_Rides[[#This Row],[Station Code]]="EM", BART_Rides[[#This Row],[Station Code]]="MT", BART_Rides[[#This Row],[Station Code]]="PL", BART_Rides[[#This Row],[Station Code]]="CC"), "Yes", "No")</f>
        <v>Yes</v>
      </c>
    </row>
    <row r="10376" spans="6:14">
      <c r="F10376" s="3">
        <v>44351</v>
      </c>
      <c r="G10376" s="1" t="s">
        <v>55</v>
      </c>
      <c r="H10376" s="1" t="s">
        <v>106</v>
      </c>
      <c r="I10376" s="1">
        <v>4031</v>
      </c>
      <c r="J10376" s="1">
        <f>MONTH(BART_Rides[[#This Row],[Date]])</f>
        <v>6</v>
      </c>
      <c r="K10376" s="1">
        <f>WEEKDAY(BART_Rides[[#This Row],[Date]],2)</f>
        <v>5</v>
      </c>
      <c r="L10376" s="1" t="str">
        <f>LEFT(BART_Rides[[#This Row],[Lines]],1)</f>
        <v>Y</v>
      </c>
      <c r="M10376" s="1" t="str">
        <f>IF(BART_Rides[[#This Row],[FirstLetter]]="Y","Yes","No")</f>
        <v>Yes</v>
      </c>
      <c r="N10376" s="1" t="str">
        <f>IF(OR(BART_Rides[[#This Row],[Station Code]]="EM", BART_Rides[[#This Row],[Station Code]]="MT", BART_Rides[[#This Row],[Station Code]]="PL", BART_Rides[[#This Row],[Station Code]]="CC"), "Yes", "No")</f>
        <v>Yes</v>
      </c>
    </row>
    <row r="10377" spans="6:14">
      <c r="F10377" s="3">
        <v>44352</v>
      </c>
      <c r="G10377" s="1" t="s">
        <v>55</v>
      </c>
      <c r="H10377" s="1" t="s">
        <v>106</v>
      </c>
      <c r="I10377" s="1">
        <v>1827</v>
      </c>
      <c r="J10377" s="1">
        <f>MONTH(BART_Rides[[#This Row],[Date]])</f>
        <v>6</v>
      </c>
      <c r="K10377" s="1">
        <f>WEEKDAY(BART_Rides[[#This Row],[Date]],2)</f>
        <v>6</v>
      </c>
      <c r="L10377" s="1" t="str">
        <f>LEFT(BART_Rides[[#This Row],[Lines]],1)</f>
        <v>Y</v>
      </c>
      <c r="M10377" s="1" t="str">
        <f>IF(BART_Rides[[#This Row],[FirstLetter]]="Y","Yes","No")</f>
        <v>Yes</v>
      </c>
      <c r="N10377" s="1" t="str">
        <f>IF(OR(BART_Rides[[#This Row],[Station Code]]="EM", BART_Rides[[#This Row],[Station Code]]="MT", BART_Rides[[#This Row],[Station Code]]="PL", BART_Rides[[#This Row],[Station Code]]="CC"), "Yes", "No")</f>
        <v>Yes</v>
      </c>
    </row>
    <row r="10378" spans="6:14">
      <c r="F10378" s="3">
        <v>44353</v>
      </c>
      <c r="G10378" s="1" t="s">
        <v>55</v>
      </c>
      <c r="H10378" s="1" t="s">
        <v>106</v>
      </c>
      <c r="I10378" s="1">
        <v>1996</v>
      </c>
      <c r="J10378" s="1">
        <f>MONTH(BART_Rides[[#This Row],[Date]])</f>
        <v>6</v>
      </c>
      <c r="K10378" s="1">
        <f>WEEKDAY(BART_Rides[[#This Row],[Date]],2)</f>
        <v>7</v>
      </c>
      <c r="L10378" s="1" t="str">
        <f>LEFT(BART_Rides[[#This Row],[Lines]],1)</f>
        <v>Y</v>
      </c>
      <c r="M10378" s="1" t="str">
        <f>IF(BART_Rides[[#This Row],[FirstLetter]]="Y","Yes","No")</f>
        <v>Yes</v>
      </c>
      <c r="N10378" s="1" t="str">
        <f>IF(OR(BART_Rides[[#This Row],[Station Code]]="EM", BART_Rides[[#This Row],[Station Code]]="MT", BART_Rides[[#This Row],[Station Code]]="PL", BART_Rides[[#This Row],[Station Code]]="CC"), "Yes", "No")</f>
        <v>Yes</v>
      </c>
    </row>
    <row r="10379" spans="6:14">
      <c r="F10379" s="3">
        <v>44354</v>
      </c>
      <c r="G10379" s="1" t="s">
        <v>55</v>
      </c>
      <c r="H10379" s="1" t="s">
        <v>106</v>
      </c>
      <c r="I10379" s="1">
        <v>4067</v>
      </c>
      <c r="J10379" s="1">
        <f>MONTH(BART_Rides[[#This Row],[Date]])</f>
        <v>6</v>
      </c>
      <c r="K10379" s="1">
        <f>WEEKDAY(BART_Rides[[#This Row],[Date]],2)</f>
        <v>1</v>
      </c>
      <c r="L10379" s="1" t="str">
        <f>LEFT(BART_Rides[[#This Row],[Lines]],1)</f>
        <v>Y</v>
      </c>
      <c r="M10379" s="1" t="str">
        <f>IF(BART_Rides[[#This Row],[FirstLetter]]="Y","Yes","No")</f>
        <v>Yes</v>
      </c>
      <c r="N10379" s="1" t="str">
        <f>IF(OR(BART_Rides[[#This Row],[Station Code]]="EM", BART_Rides[[#This Row],[Station Code]]="MT", BART_Rides[[#This Row],[Station Code]]="PL", BART_Rides[[#This Row],[Station Code]]="CC"), "Yes", "No")</f>
        <v>Yes</v>
      </c>
    </row>
    <row r="10380" spans="6:14">
      <c r="F10380" s="3">
        <v>44355</v>
      </c>
      <c r="G10380" s="1" t="s">
        <v>55</v>
      </c>
      <c r="H10380" s="1" t="s">
        <v>106</v>
      </c>
      <c r="I10380" s="1">
        <v>4193</v>
      </c>
      <c r="J10380" s="1">
        <f>MONTH(BART_Rides[[#This Row],[Date]])</f>
        <v>6</v>
      </c>
      <c r="K10380" s="1">
        <f>WEEKDAY(BART_Rides[[#This Row],[Date]],2)</f>
        <v>2</v>
      </c>
      <c r="L10380" s="1" t="str">
        <f>LEFT(BART_Rides[[#This Row],[Lines]],1)</f>
        <v>Y</v>
      </c>
      <c r="M10380" s="1" t="str">
        <f>IF(BART_Rides[[#This Row],[FirstLetter]]="Y","Yes","No")</f>
        <v>Yes</v>
      </c>
      <c r="N10380" s="1" t="str">
        <f>IF(OR(BART_Rides[[#This Row],[Station Code]]="EM", BART_Rides[[#This Row],[Station Code]]="MT", BART_Rides[[#This Row],[Station Code]]="PL", BART_Rides[[#This Row],[Station Code]]="CC"), "Yes", "No")</f>
        <v>Yes</v>
      </c>
    </row>
    <row r="10381" spans="6:14">
      <c r="F10381" s="3">
        <v>44356</v>
      </c>
      <c r="G10381" s="1" t="s">
        <v>55</v>
      </c>
      <c r="H10381" s="1" t="s">
        <v>106</v>
      </c>
      <c r="I10381" s="1">
        <v>4479</v>
      </c>
      <c r="J10381" s="1">
        <f>MONTH(BART_Rides[[#This Row],[Date]])</f>
        <v>6</v>
      </c>
      <c r="K10381" s="1">
        <f>WEEKDAY(BART_Rides[[#This Row],[Date]],2)</f>
        <v>3</v>
      </c>
      <c r="L10381" s="1" t="str">
        <f>LEFT(BART_Rides[[#This Row],[Lines]],1)</f>
        <v>Y</v>
      </c>
      <c r="M10381" s="1" t="str">
        <f>IF(BART_Rides[[#This Row],[FirstLetter]]="Y","Yes","No")</f>
        <v>Yes</v>
      </c>
      <c r="N10381" s="1" t="str">
        <f>IF(OR(BART_Rides[[#This Row],[Station Code]]="EM", BART_Rides[[#This Row],[Station Code]]="MT", BART_Rides[[#This Row],[Station Code]]="PL", BART_Rides[[#This Row],[Station Code]]="CC"), "Yes", "No")</f>
        <v>Yes</v>
      </c>
    </row>
    <row r="10382" spans="6:14">
      <c r="F10382" s="3">
        <v>44357</v>
      </c>
      <c r="G10382" s="1" t="s">
        <v>55</v>
      </c>
      <c r="H10382" s="1" t="s">
        <v>106</v>
      </c>
      <c r="I10382" s="1">
        <v>4353</v>
      </c>
      <c r="J10382" s="1">
        <f>MONTH(BART_Rides[[#This Row],[Date]])</f>
        <v>6</v>
      </c>
      <c r="K10382" s="1">
        <f>WEEKDAY(BART_Rides[[#This Row],[Date]],2)</f>
        <v>4</v>
      </c>
      <c r="L10382" s="1" t="str">
        <f>LEFT(BART_Rides[[#This Row],[Lines]],1)</f>
        <v>Y</v>
      </c>
      <c r="M10382" s="1" t="str">
        <f>IF(BART_Rides[[#This Row],[FirstLetter]]="Y","Yes","No")</f>
        <v>Yes</v>
      </c>
      <c r="N10382" s="1" t="str">
        <f>IF(OR(BART_Rides[[#This Row],[Station Code]]="EM", BART_Rides[[#This Row],[Station Code]]="MT", BART_Rides[[#This Row],[Station Code]]="PL", BART_Rides[[#This Row],[Station Code]]="CC"), "Yes", "No")</f>
        <v>Yes</v>
      </c>
    </row>
    <row r="10383" spans="6:14">
      <c r="F10383" s="3">
        <v>44358</v>
      </c>
      <c r="G10383" s="1" t="s">
        <v>55</v>
      </c>
      <c r="H10383" s="1" t="s">
        <v>106</v>
      </c>
      <c r="I10383" s="1">
        <v>4348</v>
      </c>
      <c r="J10383" s="1">
        <f>MONTH(BART_Rides[[#This Row],[Date]])</f>
        <v>6</v>
      </c>
      <c r="K10383" s="1">
        <f>WEEKDAY(BART_Rides[[#This Row],[Date]],2)</f>
        <v>5</v>
      </c>
      <c r="L10383" s="1" t="str">
        <f>LEFT(BART_Rides[[#This Row],[Lines]],1)</f>
        <v>Y</v>
      </c>
      <c r="M10383" s="1" t="str">
        <f>IF(BART_Rides[[#This Row],[FirstLetter]]="Y","Yes","No")</f>
        <v>Yes</v>
      </c>
      <c r="N10383" s="1" t="str">
        <f>IF(OR(BART_Rides[[#This Row],[Station Code]]="EM", BART_Rides[[#This Row],[Station Code]]="MT", BART_Rides[[#This Row],[Station Code]]="PL", BART_Rides[[#This Row],[Station Code]]="CC"), "Yes", "No")</f>
        <v>Yes</v>
      </c>
    </row>
    <row r="10384" spans="6:14">
      <c r="F10384" s="3">
        <v>44359</v>
      </c>
      <c r="G10384" s="1" t="s">
        <v>55</v>
      </c>
      <c r="H10384" s="1" t="s">
        <v>106</v>
      </c>
      <c r="I10384" s="1">
        <v>2239</v>
      </c>
      <c r="J10384" s="1">
        <f>MONTH(BART_Rides[[#This Row],[Date]])</f>
        <v>6</v>
      </c>
      <c r="K10384" s="1">
        <f>WEEKDAY(BART_Rides[[#This Row],[Date]],2)</f>
        <v>6</v>
      </c>
      <c r="L10384" s="1" t="str">
        <f>LEFT(BART_Rides[[#This Row],[Lines]],1)</f>
        <v>Y</v>
      </c>
      <c r="M10384" s="1" t="str">
        <f>IF(BART_Rides[[#This Row],[FirstLetter]]="Y","Yes","No")</f>
        <v>Yes</v>
      </c>
      <c r="N10384" s="1" t="str">
        <f>IF(OR(BART_Rides[[#This Row],[Station Code]]="EM", BART_Rides[[#This Row],[Station Code]]="MT", BART_Rides[[#This Row],[Station Code]]="PL", BART_Rides[[#This Row],[Station Code]]="CC"), "Yes", "No")</f>
        <v>Yes</v>
      </c>
    </row>
    <row r="10385" spans="6:14">
      <c r="F10385" s="3">
        <v>44360</v>
      </c>
      <c r="G10385" s="1" t="s">
        <v>55</v>
      </c>
      <c r="H10385" s="1" t="s">
        <v>106</v>
      </c>
      <c r="I10385" s="1">
        <v>1665</v>
      </c>
      <c r="J10385" s="1">
        <f>MONTH(BART_Rides[[#This Row],[Date]])</f>
        <v>6</v>
      </c>
      <c r="K10385" s="1">
        <f>WEEKDAY(BART_Rides[[#This Row],[Date]],2)</f>
        <v>7</v>
      </c>
      <c r="L10385" s="1" t="str">
        <f>LEFT(BART_Rides[[#This Row],[Lines]],1)</f>
        <v>Y</v>
      </c>
      <c r="M10385" s="1" t="str">
        <f>IF(BART_Rides[[#This Row],[FirstLetter]]="Y","Yes","No")</f>
        <v>Yes</v>
      </c>
      <c r="N10385" s="1" t="str">
        <f>IF(OR(BART_Rides[[#This Row],[Station Code]]="EM", BART_Rides[[#This Row],[Station Code]]="MT", BART_Rides[[#This Row],[Station Code]]="PL", BART_Rides[[#This Row],[Station Code]]="CC"), "Yes", "No")</f>
        <v>Yes</v>
      </c>
    </row>
    <row r="10386" spans="6:14">
      <c r="F10386" s="3">
        <v>44361</v>
      </c>
      <c r="G10386" s="1" t="s">
        <v>55</v>
      </c>
      <c r="H10386" s="1" t="s">
        <v>106</v>
      </c>
      <c r="I10386" s="1">
        <v>4075</v>
      </c>
      <c r="J10386" s="1">
        <f>MONTH(BART_Rides[[#This Row],[Date]])</f>
        <v>6</v>
      </c>
      <c r="K10386" s="1">
        <f>WEEKDAY(BART_Rides[[#This Row],[Date]],2)</f>
        <v>1</v>
      </c>
      <c r="L10386" s="1" t="str">
        <f>LEFT(BART_Rides[[#This Row],[Lines]],1)</f>
        <v>Y</v>
      </c>
      <c r="M10386" s="1" t="str">
        <f>IF(BART_Rides[[#This Row],[FirstLetter]]="Y","Yes","No")</f>
        <v>Yes</v>
      </c>
      <c r="N10386" s="1" t="str">
        <f>IF(OR(BART_Rides[[#This Row],[Station Code]]="EM", BART_Rides[[#This Row],[Station Code]]="MT", BART_Rides[[#This Row],[Station Code]]="PL", BART_Rides[[#This Row],[Station Code]]="CC"), "Yes", "No")</f>
        <v>Yes</v>
      </c>
    </row>
    <row r="10387" spans="6:14">
      <c r="F10387" s="3">
        <v>44362</v>
      </c>
      <c r="G10387" s="1" t="s">
        <v>55</v>
      </c>
      <c r="H10387" s="1" t="s">
        <v>106</v>
      </c>
      <c r="I10387" s="1">
        <v>4498</v>
      </c>
      <c r="J10387" s="1">
        <f>MONTH(BART_Rides[[#This Row],[Date]])</f>
        <v>6</v>
      </c>
      <c r="K10387" s="1">
        <f>WEEKDAY(BART_Rides[[#This Row],[Date]],2)</f>
        <v>2</v>
      </c>
      <c r="L10387" s="1" t="str">
        <f>LEFT(BART_Rides[[#This Row],[Lines]],1)</f>
        <v>Y</v>
      </c>
      <c r="M10387" s="1" t="str">
        <f>IF(BART_Rides[[#This Row],[FirstLetter]]="Y","Yes","No")</f>
        <v>Yes</v>
      </c>
      <c r="N10387" s="1" t="str">
        <f>IF(OR(BART_Rides[[#This Row],[Station Code]]="EM", BART_Rides[[#This Row],[Station Code]]="MT", BART_Rides[[#This Row],[Station Code]]="PL", BART_Rides[[#This Row],[Station Code]]="CC"), "Yes", "No")</f>
        <v>Yes</v>
      </c>
    </row>
    <row r="10388" spans="6:14">
      <c r="F10388" s="3">
        <v>44363</v>
      </c>
      <c r="G10388" s="1" t="s">
        <v>55</v>
      </c>
      <c r="H10388" s="1" t="s">
        <v>106</v>
      </c>
      <c r="I10388" s="1">
        <v>4581</v>
      </c>
      <c r="J10388" s="1">
        <f>MONTH(BART_Rides[[#This Row],[Date]])</f>
        <v>6</v>
      </c>
      <c r="K10388" s="1">
        <f>WEEKDAY(BART_Rides[[#This Row],[Date]],2)</f>
        <v>3</v>
      </c>
      <c r="L10388" s="1" t="str">
        <f>LEFT(BART_Rides[[#This Row],[Lines]],1)</f>
        <v>Y</v>
      </c>
      <c r="M10388" s="1" t="str">
        <f>IF(BART_Rides[[#This Row],[FirstLetter]]="Y","Yes","No")</f>
        <v>Yes</v>
      </c>
      <c r="N10388" s="1" t="str">
        <f>IF(OR(BART_Rides[[#This Row],[Station Code]]="EM", BART_Rides[[#This Row],[Station Code]]="MT", BART_Rides[[#This Row],[Station Code]]="PL", BART_Rides[[#This Row],[Station Code]]="CC"), "Yes", "No")</f>
        <v>Yes</v>
      </c>
    </row>
    <row r="10389" spans="6:14">
      <c r="F10389" s="3">
        <v>44364</v>
      </c>
      <c r="G10389" s="1" t="s">
        <v>55</v>
      </c>
      <c r="H10389" s="1" t="s">
        <v>106</v>
      </c>
      <c r="I10389" s="1">
        <v>4594</v>
      </c>
      <c r="J10389" s="1">
        <f>MONTH(BART_Rides[[#This Row],[Date]])</f>
        <v>6</v>
      </c>
      <c r="K10389" s="1">
        <f>WEEKDAY(BART_Rides[[#This Row],[Date]],2)</f>
        <v>4</v>
      </c>
      <c r="L10389" s="1" t="str">
        <f>LEFT(BART_Rides[[#This Row],[Lines]],1)</f>
        <v>Y</v>
      </c>
      <c r="M10389" s="1" t="str">
        <f>IF(BART_Rides[[#This Row],[FirstLetter]]="Y","Yes","No")</f>
        <v>Yes</v>
      </c>
      <c r="N10389" s="1" t="str">
        <f>IF(OR(BART_Rides[[#This Row],[Station Code]]="EM", BART_Rides[[#This Row],[Station Code]]="MT", BART_Rides[[#This Row],[Station Code]]="PL", BART_Rides[[#This Row],[Station Code]]="CC"), "Yes", "No")</f>
        <v>Yes</v>
      </c>
    </row>
    <row r="10390" spans="6:14">
      <c r="F10390" s="3">
        <v>44365</v>
      </c>
      <c r="G10390" s="1" t="s">
        <v>55</v>
      </c>
      <c r="H10390" s="1" t="s">
        <v>106</v>
      </c>
      <c r="I10390" s="1">
        <v>4158</v>
      </c>
      <c r="J10390" s="1">
        <f>MONTH(BART_Rides[[#This Row],[Date]])</f>
        <v>6</v>
      </c>
      <c r="K10390" s="1">
        <f>WEEKDAY(BART_Rides[[#This Row],[Date]],2)</f>
        <v>5</v>
      </c>
      <c r="L10390" s="1" t="str">
        <f>LEFT(BART_Rides[[#This Row],[Lines]],1)</f>
        <v>Y</v>
      </c>
      <c r="M10390" s="1" t="str">
        <f>IF(BART_Rides[[#This Row],[FirstLetter]]="Y","Yes","No")</f>
        <v>Yes</v>
      </c>
      <c r="N10390" s="1" t="str">
        <f>IF(OR(BART_Rides[[#This Row],[Station Code]]="EM", BART_Rides[[#This Row],[Station Code]]="MT", BART_Rides[[#This Row],[Station Code]]="PL", BART_Rides[[#This Row],[Station Code]]="CC"), "Yes", "No")</f>
        <v>Yes</v>
      </c>
    </row>
    <row r="10391" spans="6:14">
      <c r="F10391" s="3">
        <v>44366</v>
      </c>
      <c r="G10391" s="1" t="s">
        <v>55</v>
      </c>
      <c r="H10391" s="1" t="s">
        <v>106</v>
      </c>
      <c r="I10391" s="1">
        <v>2270</v>
      </c>
      <c r="J10391" s="1">
        <f>MONTH(BART_Rides[[#This Row],[Date]])</f>
        <v>6</v>
      </c>
      <c r="K10391" s="1">
        <f>WEEKDAY(BART_Rides[[#This Row],[Date]],2)</f>
        <v>6</v>
      </c>
      <c r="L10391" s="1" t="str">
        <f>LEFT(BART_Rides[[#This Row],[Lines]],1)</f>
        <v>Y</v>
      </c>
      <c r="M10391" s="1" t="str">
        <f>IF(BART_Rides[[#This Row],[FirstLetter]]="Y","Yes","No")</f>
        <v>Yes</v>
      </c>
      <c r="N10391" s="1" t="str">
        <f>IF(OR(BART_Rides[[#This Row],[Station Code]]="EM", BART_Rides[[#This Row],[Station Code]]="MT", BART_Rides[[#This Row],[Station Code]]="PL", BART_Rides[[#This Row],[Station Code]]="CC"), "Yes", "No")</f>
        <v>Yes</v>
      </c>
    </row>
    <row r="10392" spans="6:14">
      <c r="F10392" s="3">
        <v>44367</v>
      </c>
      <c r="G10392" s="1" t="s">
        <v>55</v>
      </c>
      <c r="H10392" s="1" t="s">
        <v>106</v>
      </c>
      <c r="I10392" s="1">
        <v>1590</v>
      </c>
      <c r="J10392" s="1">
        <f>MONTH(BART_Rides[[#This Row],[Date]])</f>
        <v>6</v>
      </c>
      <c r="K10392" s="1">
        <f>WEEKDAY(BART_Rides[[#This Row],[Date]],2)</f>
        <v>7</v>
      </c>
      <c r="L10392" s="1" t="str">
        <f>LEFT(BART_Rides[[#This Row],[Lines]],1)</f>
        <v>Y</v>
      </c>
      <c r="M10392" s="1" t="str">
        <f>IF(BART_Rides[[#This Row],[FirstLetter]]="Y","Yes","No")</f>
        <v>Yes</v>
      </c>
      <c r="N10392" s="1" t="str">
        <f>IF(OR(BART_Rides[[#This Row],[Station Code]]="EM", BART_Rides[[#This Row],[Station Code]]="MT", BART_Rides[[#This Row],[Station Code]]="PL", BART_Rides[[#This Row],[Station Code]]="CC"), "Yes", "No")</f>
        <v>Yes</v>
      </c>
    </row>
    <row r="10393" spans="6:14">
      <c r="F10393" s="3">
        <v>44368</v>
      </c>
      <c r="G10393" s="1" t="s">
        <v>55</v>
      </c>
      <c r="H10393" s="1" t="s">
        <v>106</v>
      </c>
      <c r="I10393" s="1">
        <v>4214</v>
      </c>
      <c r="J10393" s="1">
        <f>MONTH(BART_Rides[[#This Row],[Date]])</f>
        <v>6</v>
      </c>
      <c r="K10393" s="1">
        <f>WEEKDAY(BART_Rides[[#This Row],[Date]],2)</f>
        <v>1</v>
      </c>
      <c r="L10393" s="1" t="str">
        <f>LEFT(BART_Rides[[#This Row],[Lines]],1)</f>
        <v>Y</v>
      </c>
      <c r="M10393" s="1" t="str">
        <f>IF(BART_Rides[[#This Row],[FirstLetter]]="Y","Yes","No")</f>
        <v>Yes</v>
      </c>
      <c r="N10393" s="1" t="str">
        <f>IF(OR(BART_Rides[[#This Row],[Station Code]]="EM", BART_Rides[[#This Row],[Station Code]]="MT", BART_Rides[[#This Row],[Station Code]]="PL", BART_Rides[[#This Row],[Station Code]]="CC"), "Yes", "No")</f>
        <v>Yes</v>
      </c>
    </row>
    <row r="10394" spans="6:14">
      <c r="F10394" s="3">
        <v>44369</v>
      </c>
      <c r="G10394" s="1" t="s">
        <v>55</v>
      </c>
      <c r="H10394" s="1" t="s">
        <v>106</v>
      </c>
      <c r="I10394" s="1">
        <v>4616</v>
      </c>
      <c r="J10394" s="1">
        <f>MONTH(BART_Rides[[#This Row],[Date]])</f>
        <v>6</v>
      </c>
      <c r="K10394" s="1">
        <f>WEEKDAY(BART_Rides[[#This Row],[Date]],2)</f>
        <v>2</v>
      </c>
      <c r="L10394" s="1" t="str">
        <f>LEFT(BART_Rides[[#This Row],[Lines]],1)</f>
        <v>Y</v>
      </c>
      <c r="M10394" s="1" t="str">
        <f>IF(BART_Rides[[#This Row],[FirstLetter]]="Y","Yes","No")</f>
        <v>Yes</v>
      </c>
      <c r="N10394" s="1" t="str">
        <f>IF(OR(BART_Rides[[#This Row],[Station Code]]="EM", BART_Rides[[#This Row],[Station Code]]="MT", BART_Rides[[#This Row],[Station Code]]="PL", BART_Rides[[#This Row],[Station Code]]="CC"), "Yes", "No")</f>
        <v>Yes</v>
      </c>
    </row>
    <row r="10395" spans="6:14">
      <c r="F10395" s="3">
        <v>44370</v>
      </c>
      <c r="G10395" s="1" t="s">
        <v>55</v>
      </c>
      <c r="H10395" s="1" t="s">
        <v>106</v>
      </c>
      <c r="I10395" s="1">
        <v>4732</v>
      </c>
      <c r="J10395" s="1">
        <f>MONTH(BART_Rides[[#This Row],[Date]])</f>
        <v>6</v>
      </c>
      <c r="K10395" s="1">
        <f>WEEKDAY(BART_Rides[[#This Row],[Date]],2)</f>
        <v>3</v>
      </c>
      <c r="L10395" s="1" t="str">
        <f>LEFT(BART_Rides[[#This Row],[Lines]],1)</f>
        <v>Y</v>
      </c>
      <c r="M10395" s="1" t="str">
        <f>IF(BART_Rides[[#This Row],[FirstLetter]]="Y","Yes","No")</f>
        <v>Yes</v>
      </c>
      <c r="N10395" s="1" t="str">
        <f>IF(OR(BART_Rides[[#This Row],[Station Code]]="EM", BART_Rides[[#This Row],[Station Code]]="MT", BART_Rides[[#This Row],[Station Code]]="PL", BART_Rides[[#This Row],[Station Code]]="CC"), "Yes", "No")</f>
        <v>Yes</v>
      </c>
    </row>
    <row r="10396" spans="6:14">
      <c r="F10396" s="3">
        <v>44371</v>
      </c>
      <c r="G10396" s="1" t="s">
        <v>55</v>
      </c>
      <c r="H10396" s="1" t="s">
        <v>106</v>
      </c>
      <c r="I10396" s="1">
        <v>4670</v>
      </c>
      <c r="J10396" s="1">
        <f>MONTH(BART_Rides[[#This Row],[Date]])</f>
        <v>6</v>
      </c>
      <c r="K10396" s="1">
        <f>WEEKDAY(BART_Rides[[#This Row],[Date]],2)</f>
        <v>4</v>
      </c>
      <c r="L10396" s="1" t="str">
        <f>LEFT(BART_Rides[[#This Row],[Lines]],1)</f>
        <v>Y</v>
      </c>
      <c r="M10396" s="1" t="str">
        <f>IF(BART_Rides[[#This Row],[FirstLetter]]="Y","Yes","No")</f>
        <v>Yes</v>
      </c>
      <c r="N10396" s="1" t="str">
        <f>IF(OR(BART_Rides[[#This Row],[Station Code]]="EM", BART_Rides[[#This Row],[Station Code]]="MT", BART_Rides[[#This Row],[Station Code]]="PL", BART_Rides[[#This Row],[Station Code]]="CC"), "Yes", "No")</f>
        <v>Yes</v>
      </c>
    </row>
    <row r="10397" spans="6:14">
      <c r="F10397" s="3">
        <v>44372</v>
      </c>
      <c r="G10397" s="1" t="s">
        <v>55</v>
      </c>
      <c r="H10397" s="1" t="s">
        <v>106</v>
      </c>
      <c r="I10397" s="1">
        <v>4828</v>
      </c>
      <c r="J10397" s="1">
        <f>MONTH(BART_Rides[[#This Row],[Date]])</f>
        <v>6</v>
      </c>
      <c r="K10397" s="1">
        <f>WEEKDAY(BART_Rides[[#This Row],[Date]],2)</f>
        <v>5</v>
      </c>
      <c r="L10397" s="1" t="str">
        <f>LEFT(BART_Rides[[#This Row],[Lines]],1)</f>
        <v>Y</v>
      </c>
      <c r="M10397" s="1" t="str">
        <f>IF(BART_Rides[[#This Row],[FirstLetter]]="Y","Yes","No")</f>
        <v>Yes</v>
      </c>
      <c r="N10397" s="1" t="str">
        <f>IF(OR(BART_Rides[[#This Row],[Station Code]]="EM", BART_Rides[[#This Row],[Station Code]]="MT", BART_Rides[[#This Row],[Station Code]]="PL", BART_Rides[[#This Row],[Station Code]]="CC"), "Yes", "No")</f>
        <v>Yes</v>
      </c>
    </row>
    <row r="10398" spans="6:14">
      <c r="F10398" s="3">
        <v>44373</v>
      </c>
      <c r="G10398" s="1" t="s">
        <v>55</v>
      </c>
      <c r="H10398" s="1" t="s">
        <v>106</v>
      </c>
      <c r="I10398" s="1">
        <v>2436</v>
      </c>
      <c r="J10398" s="1">
        <f>MONTH(BART_Rides[[#This Row],[Date]])</f>
        <v>6</v>
      </c>
      <c r="K10398" s="1">
        <f>WEEKDAY(BART_Rides[[#This Row],[Date]],2)</f>
        <v>6</v>
      </c>
      <c r="L10398" s="1" t="str">
        <f>LEFT(BART_Rides[[#This Row],[Lines]],1)</f>
        <v>Y</v>
      </c>
      <c r="M10398" s="1" t="str">
        <f>IF(BART_Rides[[#This Row],[FirstLetter]]="Y","Yes","No")</f>
        <v>Yes</v>
      </c>
      <c r="N10398" s="1" t="str">
        <f>IF(OR(BART_Rides[[#This Row],[Station Code]]="EM", BART_Rides[[#This Row],[Station Code]]="MT", BART_Rides[[#This Row],[Station Code]]="PL", BART_Rides[[#This Row],[Station Code]]="CC"), "Yes", "No")</f>
        <v>Yes</v>
      </c>
    </row>
    <row r="10399" spans="6:14">
      <c r="F10399" s="3">
        <v>44374</v>
      </c>
      <c r="G10399" s="1" t="s">
        <v>55</v>
      </c>
      <c r="H10399" s="1" t="s">
        <v>106</v>
      </c>
      <c r="I10399" s="1">
        <v>2065</v>
      </c>
      <c r="J10399" s="1">
        <f>MONTH(BART_Rides[[#This Row],[Date]])</f>
        <v>6</v>
      </c>
      <c r="K10399" s="1">
        <f>WEEKDAY(BART_Rides[[#This Row],[Date]],2)</f>
        <v>7</v>
      </c>
      <c r="L10399" s="1" t="str">
        <f>LEFT(BART_Rides[[#This Row],[Lines]],1)</f>
        <v>Y</v>
      </c>
      <c r="M10399" s="1" t="str">
        <f>IF(BART_Rides[[#This Row],[FirstLetter]]="Y","Yes","No")</f>
        <v>Yes</v>
      </c>
      <c r="N10399" s="1" t="str">
        <f>IF(OR(BART_Rides[[#This Row],[Station Code]]="EM", BART_Rides[[#This Row],[Station Code]]="MT", BART_Rides[[#This Row],[Station Code]]="PL", BART_Rides[[#This Row],[Station Code]]="CC"), "Yes", "No")</f>
        <v>Yes</v>
      </c>
    </row>
    <row r="10400" spans="6:14">
      <c r="F10400" s="3">
        <v>44375</v>
      </c>
      <c r="G10400" s="1" t="s">
        <v>55</v>
      </c>
      <c r="H10400" s="1" t="s">
        <v>106</v>
      </c>
      <c r="I10400" s="1">
        <v>4244</v>
      </c>
      <c r="J10400" s="1">
        <f>MONTH(BART_Rides[[#This Row],[Date]])</f>
        <v>6</v>
      </c>
      <c r="K10400" s="1">
        <f>WEEKDAY(BART_Rides[[#This Row],[Date]],2)</f>
        <v>1</v>
      </c>
      <c r="L10400" s="1" t="str">
        <f>LEFT(BART_Rides[[#This Row],[Lines]],1)</f>
        <v>Y</v>
      </c>
      <c r="M10400" s="1" t="str">
        <f>IF(BART_Rides[[#This Row],[FirstLetter]]="Y","Yes","No")</f>
        <v>Yes</v>
      </c>
      <c r="N10400" s="1" t="str">
        <f>IF(OR(BART_Rides[[#This Row],[Station Code]]="EM", BART_Rides[[#This Row],[Station Code]]="MT", BART_Rides[[#This Row],[Station Code]]="PL", BART_Rides[[#This Row],[Station Code]]="CC"), "Yes", "No")</f>
        <v>Yes</v>
      </c>
    </row>
    <row r="10401" spans="6:14">
      <c r="F10401" s="3">
        <v>44376</v>
      </c>
      <c r="G10401" s="1" t="s">
        <v>55</v>
      </c>
      <c r="H10401" s="1" t="s">
        <v>106</v>
      </c>
      <c r="I10401" s="1">
        <v>4639</v>
      </c>
      <c r="J10401" s="1">
        <f>MONTH(BART_Rides[[#This Row],[Date]])</f>
        <v>6</v>
      </c>
      <c r="K10401" s="1">
        <f>WEEKDAY(BART_Rides[[#This Row],[Date]],2)</f>
        <v>2</v>
      </c>
      <c r="L10401" s="1" t="str">
        <f>LEFT(BART_Rides[[#This Row],[Lines]],1)</f>
        <v>Y</v>
      </c>
      <c r="M10401" s="1" t="str">
        <f>IF(BART_Rides[[#This Row],[FirstLetter]]="Y","Yes","No")</f>
        <v>Yes</v>
      </c>
      <c r="N10401" s="1" t="str">
        <f>IF(OR(BART_Rides[[#This Row],[Station Code]]="EM", BART_Rides[[#This Row],[Station Code]]="MT", BART_Rides[[#This Row],[Station Code]]="PL", BART_Rides[[#This Row],[Station Code]]="CC"), "Yes", "No")</f>
        <v>Yes</v>
      </c>
    </row>
    <row r="10402" spans="6:14">
      <c r="F10402" s="3">
        <v>44377</v>
      </c>
      <c r="G10402" s="1" t="s">
        <v>55</v>
      </c>
      <c r="H10402" s="1" t="s">
        <v>106</v>
      </c>
      <c r="I10402" s="1">
        <v>4786</v>
      </c>
      <c r="J10402" s="1">
        <f>MONTH(BART_Rides[[#This Row],[Date]])</f>
        <v>6</v>
      </c>
      <c r="K10402" s="1">
        <f>WEEKDAY(BART_Rides[[#This Row],[Date]],2)</f>
        <v>3</v>
      </c>
      <c r="L10402" s="1" t="str">
        <f>LEFT(BART_Rides[[#This Row],[Lines]],1)</f>
        <v>Y</v>
      </c>
      <c r="M10402" s="1" t="str">
        <f>IF(BART_Rides[[#This Row],[FirstLetter]]="Y","Yes","No")</f>
        <v>Yes</v>
      </c>
      <c r="N10402" s="1" t="str">
        <f>IF(OR(BART_Rides[[#This Row],[Station Code]]="EM", BART_Rides[[#This Row],[Station Code]]="MT", BART_Rides[[#This Row],[Station Code]]="PL", BART_Rides[[#This Row],[Station Code]]="CC"), "Yes", "No")</f>
        <v>Yes</v>
      </c>
    </row>
    <row r="10403" spans="6:14">
      <c r="F10403" s="3">
        <v>44378</v>
      </c>
      <c r="G10403" s="1" t="s">
        <v>55</v>
      </c>
      <c r="H10403" s="1" t="s">
        <v>106</v>
      </c>
      <c r="I10403" s="1">
        <v>4721</v>
      </c>
      <c r="J10403" s="1">
        <f>MONTH(BART_Rides[[#This Row],[Date]])</f>
        <v>7</v>
      </c>
      <c r="K10403" s="1">
        <f>WEEKDAY(BART_Rides[[#This Row],[Date]],2)</f>
        <v>4</v>
      </c>
      <c r="L10403" s="1" t="str">
        <f>LEFT(BART_Rides[[#This Row],[Lines]],1)</f>
        <v>Y</v>
      </c>
      <c r="M10403" s="1" t="str">
        <f>IF(BART_Rides[[#This Row],[FirstLetter]]="Y","Yes","No")</f>
        <v>Yes</v>
      </c>
      <c r="N10403" s="1" t="str">
        <f>IF(OR(BART_Rides[[#This Row],[Station Code]]="EM", BART_Rides[[#This Row],[Station Code]]="MT", BART_Rides[[#This Row],[Station Code]]="PL", BART_Rides[[#This Row],[Station Code]]="CC"), "Yes", "No")</f>
        <v>Yes</v>
      </c>
    </row>
    <row r="10404" spans="6:14">
      <c r="F10404" s="3">
        <v>44379</v>
      </c>
      <c r="G10404" s="1" t="s">
        <v>55</v>
      </c>
      <c r="H10404" s="1" t="s">
        <v>106</v>
      </c>
      <c r="I10404" s="1">
        <v>4336</v>
      </c>
      <c r="J10404" s="1">
        <f>MONTH(BART_Rides[[#This Row],[Date]])</f>
        <v>7</v>
      </c>
      <c r="K10404" s="1">
        <f>WEEKDAY(BART_Rides[[#This Row],[Date]],2)</f>
        <v>5</v>
      </c>
      <c r="L10404" s="1" t="str">
        <f>LEFT(BART_Rides[[#This Row],[Lines]],1)</f>
        <v>Y</v>
      </c>
      <c r="M10404" s="1" t="str">
        <f>IF(BART_Rides[[#This Row],[FirstLetter]]="Y","Yes","No")</f>
        <v>Yes</v>
      </c>
      <c r="N10404" s="1" t="str">
        <f>IF(OR(BART_Rides[[#This Row],[Station Code]]="EM", BART_Rides[[#This Row],[Station Code]]="MT", BART_Rides[[#This Row],[Station Code]]="PL", BART_Rides[[#This Row],[Station Code]]="CC"), "Yes", "No")</f>
        <v>Yes</v>
      </c>
    </row>
    <row r="10405" spans="6:14">
      <c r="F10405" s="3">
        <v>44380</v>
      </c>
      <c r="G10405" s="1" t="s">
        <v>55</v>
      </c>
      <c r="H10405" s="1" t="s">
        <v>106</v>
      </c>
      <c r="I10405" s="1">
        <v>2069</v>
      </c>
      <c r="J10405" s="1">
        <f>MONTH(BART_Rides[[#This Row],[Date]])</f>
        <v>7</v>
      </c>
      <c r="K10405" s="1">
        <f>WEEKDAY(BART_Rides[[#This Row],[Date]],2)</f>
        <v>6</v>
      </c>
      <c r="L10405" s="1" t="str">
        <f>LEFT(BART_Rides[[#This Row],[Lines]],1)</f>
        <v>Y</v>
      </c>
      <c r="M10405" s="1" t="str">
        <f>IF(BART_Rides[[#This Row],[FirstLetter]]="Y","Yes","No")</f>
        <v>Yes</v>
      </c>
      <c r="N10405" s="1" t="str">
        <f>IF(OR(BART_Rides[[#This Row],[Station Code]]="EM", BART_Rides[[#This Row],[Station Code]]="MT", BART_Rides[[#This Row],[Station Code]]="PL", BART_Rides[[#This Row],[Station Code]]="CC"), "Yes", "No")</f>
        <v>Yes</v>
      </c>
    </row>
    <row r="10406" spans="6:14">
      <c r="F10406" s="3">
        <v>44381</v>
      </c>
      <c r="G10406" s="1" t="s">
        <v>55</v>
      </c>
      <c r="H10406" s="1" t="s">
        <v>106</v>
      </c>
      <c r="I10406" s="1">
        <v>1749</v>
      </c>
      <c r="J10406" s="1">
        <f>MONTH(BART_Rides[[#This Row],[Date]])</f>
        <v>7</v>
      </c>
      <c r="K10406" s="1">
        <f>WEEKDAY(BART_Rides[[#This Row],[Date]],2)</f>
        <v>7</v>
      </c>
      <c r="L10406" s="1" t="str">
        <f>LEFT(BART_Rides[[#This Row],[Lines]],1)</f>
        <v>Y</v>
      </c>
      <c r="M10406" s="1" t="str">
        <f>IF(BART_Rides[[#This Row],[FirstLetter]]="Y","Yes","No")</f>
        <v>Yes</v>
      </c>
      <c r="N10406" s="1" t="str">
        <f>IF(OR(BART_Rides[[#This Row],[Station Code]]="EM", BART_Rides[[#This Row],[Station Code]]="MT", BART_Rides[[#This Row],[Station Code]]="PL", BART_Rides[[#This Row],[Station Code]]="CC"), "Yes", "No")</f>
        <v>Yes</v>
      </c>
    </row>
    <row r="10407" spans="6:14">
      <c r="F10407" s="3">
        <v>44382</v>
      </c>
      <c r="G10407" s="1" t="s">
        <v>55</v>
      </c>
      <c r="H10407" s="1" t="s">
        <v>106</v>
      </c>
      <c r="I10407" s="1">
        <v>2119</v>
      </c>
      <c r="J10407" s="1">
        <f>MONTH(BART_Rides[[#This Row],[Date]])</f>
        <v>7</v>
      </c>
      <c r="K10407" s="1">
        <f>WEEKDAY(BART_Rides[[#This Row],[Date]],2)</f>
        <v>1</v>
      </c>
      <c r="L10407" s="1" t="str">
        <f>LEFT(BART_Rides[[#This Row],[Lines]],1)</f>
        <v>Y</v>
      </c>
      <c r="M10407" s="1" t="str">
        <f>IF(BART_Rides[[#This Row],[FirstLetter]]="Y","Yes","No")</f>
        <v>Yes</v>
      </c>
      <c r="N10407" s="1" t="str">
        <f>IF(OR(BART_Rides[[#This Row],[Station Code]]="EM", BART_Rides[[#This Row],[Station Code]]="MT", BART_Rides[[#This Row],[Station Code]]="PL", BART_Rides[[#This Row],[Station Code]]="CC"), "Yes", "No")</f>
        <v>Yes</v>
      </c>
    </row>
    <row r="10408" spans="6:14">
      <c r="F10408" s="3">
        <v>44383</v>
      </c>
      <c r="G10408" s="1" t="s">
        <v>55</v>
      </c>
      <c r="H10408" s="1" t="s">
        <v>106</v>
      </c>
      <c r="I10408" s="1">
        <v>4616</v>
      </c>
      <c r="J10408" s="1">
        <f>MONTH(BART_Rides[[#This Row],[Date]])</f>
        <v>7</v>
      </c>
      <c r="K10408" s="1">
        <f>WEEKDAY(BART_Rides[[#This Row],[Date]],2)</f>
        <v>2</v>
      </c>
      <c r="L10408" s="1" t="str">
        <f>LEFT(BART_Rides[[#This Row],[Lines]],1)</f>
        <v>Y</v>
      </c>
      <c r="M10408" s="1" t="str">
        <f>IF(BART_Rides[[#This Row],[FirstLetter]]="Y","Yes","No")</f>
        <v>Yes</v>
      </c>
      <c r="N10408" s="1" t="str">
        <f>IF(OR(BART_Rides[[#This Row],[Station Code]]="EM", BART_Rides[[#This Row],[Station Code]]="MT", BART_Rides[[#This Row],[Station Code]]="PL", BART_Rides[[#This Row],[Station Code]]="CC"), "Yes", "No")</f>
        <v>Yes</v>
      </c>
    </row>
    <row r="10409" spans="6:14">
      <c r="F10409" s="3">
        <v>44384</v>
      </c>
      <c r="G10409" s="1" t="s">
        <v>55</v>
      </c>
      <c r="H10409" s="1" t="s">
        <v>106</v>
      </c>
      <c r="I10409" s="1">
        <v>4945</v>
      </c>
      <c r="J10409" s="1">
        <f>MONTH(BART_Rides[[#This Row],[Date]])</f>
        <v>7</v>
      </c>
      <c r="K10409" s="1">
        <f>WEEKDAY(BART_Rides[[#This Row],[Date]],2)</f>
        <v>3</v>
      </c>
      <c r="L10409" s="1" t="str">
        <f>LEFT(BART_Rides[[#This Row],[Lines]],1)</f>
        <v>Y</v>
      </c>
      <c r="M10409" s="1" t="str">
        <f>IF(BART_Rides[[#This Row],[FirstLetter]]="Y","Yes","No")</f>
        <v>Yes</v>
      </c>
      <c r="N10409" s="1" t="str">
        <f>IF(OR(BART_Rides[[#This Row],[Station Code]]="EM", BART_Rides[[#This Row],[Station Code]]="MT", BART_Rides[[#This Row],[Station Code]]="PL", BART_Rides[[#This Row],[Station Code]]="CC"), "Yes", "No")</f>
        <v>Yes</v>
      </c>
    </row>
    <row r="10410" spans="6:14">
      <c r="F10410" s="3">
        <v>44385</v>
      </c>
      <c r="G10410" s="1" t="s">
        <v>55</v>
      </c>
      <c r="H10410" s="1" t="s">
        <v>106</v>
      </c>
      <c r="I10410" s="1">
        <v>4966</v>
      </c>
      <c r="J10410" s="1">
        <f>MONTH(BART_Rides[[#This Row],[Date]])</f>
        <v>7</v>
      </c>
      <c r="K10410" s="1">
        <f>WEEKDAY(BART_Rides[[#This Row],[Date]],2)</f>
        <v>4</v>
      </c>
      <c r="L10410" s="1" t="str">
        <f>LEFT(BART_Rides[[#This Row],[Lines]],1)</f>
        <v>Y</v>
      </c>
      <c r="M10410" s="1" t="str">
        <f>IF(BART_Rides[[#This Row],[FirstLetter]]="Y","Yes","No")</f>
        <v>Yes</v>
      </c>
      <c r="N10410" s="1" t="str">
        <f>IF(OR(BART_Rides[[#This Row],[Station Code]]="EM", BART_Rides[[#This Row],[Station Code]]="MT", BART_Rides[[#This Row],[Station Code]]="PL", BART_Rides[[#This Row],[Station Code]]="CC"), "Yes", "No")</f>
        <v>Yes</v>
      </c>
    </row>
    <row r="10411" spans="6:14">
      <c r="F10411" s="3">
        <v>44386</v>
      </c>
      <c r="G10411" s="1" t="s">
        <v>55</v>
      </c>
      <c r="H10411" s="1" t="s">
        <v>106</v>
      </c>
      <c r="I10411" s="1">
        <v>4726</v>
      </c>
      <c r="J10411" s="1">
        <f>MONTH(BART_Rides[[#This Row],[Date]])</f>
        <v>7</v>
      </c>
      <c r="K10411" s="1">
        <f>WEEKDAY(BART_Rides[[#This Row],[Date]],2)</f>
        <v>5</v>
      </c>
      <c r="L10411" s="1" t="str">
        <f>LEFT(BART_Rides[[#This Row],[Lines]],1)</f>
        <v>Y</v>
      </c>
      <c r="M10411" s="1" t="str">
        <f>IF(BART_Rides[[#This Row],[FirstLetter]]="Y","Yes","No")</f>
        <v>Yes</v>
      </c>
      <c r="N10411" s="1" t="str">
        <f>IF(OR(BART_Rides[[#This Row],[Station Code]]="EM", BART_Rides[[#This Row],[Station Code]]="MT", BART_Rides[[#This Row],[Station Code]]="PL", BART_Rides[[#This Row],[Station Code]]="CC"), "Yes", "No")</f>
        <v>Yes</v>
      </c>
    </row>
    <row r="10412" spans="6:14">
      <c r="F10412" s="3">
        <v>44387</v>
      </c>
      <c r="G10412" s="1" t="s">
        <v>55</v>
      </c>
      <c r="H10412" s="1" t="s">
        <v>106</v>
      </c>
      <c r="I10412" s="1">
        <v>2312</v>
      </c>
      <c r="J10412" s="1">
        <f>MONTH(BART_Rides[[#This Row],[Date]])</f>
        <v>7</v>
      </c>
      <c r="K10412" s="1">
        <f>WEEKDAY(BART_Rides[[#This Row],[Date]],2)</f>
        <v>6</v>
      </c>
      <c r="L10412" s="1" t="str">
        <f>LEFT(BART_Rides[[#This Row],[Lines]],1)</f>
        <v>Y</v>
      </c>
      <c r="M10412" s="1" t="str">
        <f>IF(BART_Rides[[#This Row],[FirstLetter]]="Y","Yes","No")</f>
        <v>Yes</v>
      </c>
      <c r="N10412" s="1" t="str">
        <f>IF(OR(BART_Rides[[#This Row],[Station Code]]="EM", BART_Rides[[#This Row],[Station Code]]="MT", BART_Rides[[#This Row],[Station Code]]="PL", BART_Rides[[#This Row],[Station Code]]="CC"), "Yes", "No")</f>
        <v>Yes</v>
      </c>
    </row>
    <row r="10413" spans="6:14">
      <c r="F10413" s="3">
        <v>44388</v>
      </c>
      <c r="G10413" s="1" t="s">
        <v>55</v>
      </c>
      <c r="H10413" s="1" t="s">
        <v>106</v>
      </c>
      <c r="I10413" s="1">
        <v>1750</v>
      </c>
      <c r="J10413" s="1">
        <f>MONTH(BART_Rides[[#This Row],[Date]])</f>
        <v>7</v>
      </c>
      <c r="K10413" s="1">
        <f>WEEKDAY(BART_Rides[[#This Row],[Date]],2)</f>
        <v>7</v>
      </c>
      <c r="L10413" s="1" t="str">
        <f>LEFT(BART_Rides[[#This Row],[Lines]],1)</f>
        <v>Y</v>
      </c>
      <c r="M10413" s="1" t="str">
        <f>IF(BART_Rides[[#This Row],[FirstLetter]]="Y","Yes","No")</f>
        <v>Yes</v>
      </c>
      <c r="N10413" s="1" t="str">
        <f>IF(OR(BART_Rides[[#This Row],[Station Code]]="EM", BART_Rides[[#This Row],[Station Code]]="MT", BART_Rides[[#This Row],[Station Code]]="PL", BART_Rides[[#This Row],[Station Code]]="CC"), "Yes", "No")</f>
        <v>Yes</v>
      </c>
    </row>
    <row r="10414" spans="6:14">
      <c r="F10414" s="3">
        <v>44389</v>
      </c>
      <c r="G10414" s="1" t="s">
        <v>55</v>
      </c>
      <c r="H10414" s="1" t="s">
        <v>106</v>
      </c>
      <c r="I10414" s="1">
        <v>4588</v>
      </c>
      <c r="J10414" s="1">
        <f>MONTH(BART_Rides[[#This Row],[Date]])</f>
        <v>7</v>
      </c>
      <c r="K10414" s="1">
        <f>WEEKDAY(BART_Rides[[#This Row],[Date]],2)</f>
        <v>1</v>
      </c>
      <c r="L10414" s="1" t="str">
        <f>LEFT(BART_Rides[[#This Row],[Lines]],1)</f>
        <v>Y</v>
      </c>
      <c r="M10414" s="1" t="str">
        <f>IF(BART_Rides[[#This Row],[FirstLetter]]="Y","Yes","No")</f>
        <v>Yes</v>
      </c>
      <c r="N10414" s="1" t="str">
        <f>IF(OR(BART_Rides[[#This Row],[Station Code]]="EM", BART_Rides[[#This Row],[Station Code]]="MT", BART_Rides[[#This Row],[Station Code]]="PL", BART_Rides[[#This Row],[Station Code]]="CC"), "Yes", "No")</f>
        <v>Yes</v>
      </c>
    </row>
    <row r="10415" spans="6:14">
      <c r="F10415" s="3">
        <v>44390</v>
      </c>
      <c r="G10415" s="1" t="s">
        <v>55</v>
      </c>
      <c r="H10415" s="1" t="s">
        <v>106</v>
      </c>
      <c r="I10415" s="1">
        <v>5120</v>
      </c>
      <c r="J10415" s="1">
        <f>MONTH(BART_Rides[[#This Row],[Date]])</f>
        <v>7</v>
      </c>
      <c r="K10415" s="1">
        <f>WEEKDAY(BART_Rides[[#This Row],[Date]],2)</f>
        <v>2</v>
      </c>
      <c r="L10415" s="1" t="str">
        <f>LEFT(BART_Rides[[#This Row],[Lines]],1)</f>
        <v>Y</v>
      </c>
      <c r="M10415" s="1" t="str">
        <f>IF(BART_Rides[[#This Row],[FirstLetter]]="Y","Yes","No")</f>
        <v>Yes</v>
      </c>
      <c r="N10415" s="1" t="str">
        <f>IF(OR(BART_Rides[[#This Row],[Station Code]]="EM", BART_Rides[[#This Row],[Station Code]]="MT", BART_Rides[[#This Row],[Station Code]]="PL", BART_Rides[[#This Row],[Station Code]]="CC"), "Yes", "No")</f>
        <v>Yes</v>
      </c>
    </row>
    <row r="10416" spans="6:14">
      <c r="F10416" s="3">
        <v>44391</v>
      </c>
      <c r="G10416" s="1" t="s">
        <v>55</v>
      </c>
      <c r="H10416" s="1" t="s">
        <v>106</v>
      </c>
      <c r="I10416" s="1">
        <v>5141</v>
      </c>
      <c r="J10416" s="1">
        <f>MONTH(BART_Rides[[#This Row],[Date]])</f>
        <v>7</v>
      </c>
      <c r="K10416" s="1">
        <f>WEEKDAY(BART_Rides[[#This Row],[Date]],2)</f>
        <v>3</v>
      </c>
      <c r="L10416" s="1" t="str">
        <f>LEFT(BART_Rides[[#This Row],[Lines]],1)</f>
        <v>Y</v>
      </c>
      <c r="M10416" s="1" t="str">
        <f>IF(BART_Rides[[#This Row],[FirstLetter]]="Y","Yes","No")</f>
        <v>Yes</v>
      </c>
      <c r="N10416" s="1" t="str">
        <f>IF(OR(BART_Rides[[#This Row],[Station Code]]="EM", BART_Rides[[#This Row],[Station Code]]="MT", BART_Rides[[#This Row],[Station Code]]="PL", BART_Rides[[#This Row],[Station Code]]="CC"), "Yes", "No")</f>
        <v>Yes</v>
      </c>
    </row>
    <row r="10417" spans="6:14">
      <c r="F10417" s="3">
        <v>44392</v>
      </c>
      <c r="G10417" s="1" t="s">
        <v>55</v>
      </c>
      <c r="H10417" s="1" t="s">
        <v>106</v>
      </c>
      <c r="I10417" s="1">
        <v>5127</v>
      </c>
      <c r="J10417" s="1">
        <f>MONTH(BART_Rides[[#This Row],[Date]])</f>
        <v>7</v>
      </c>
      <c r="K10417" s="1">
        <f>WEEKDAY(BART_Rides[[#This Row],[Date]],2)</f>
        <v>4</v>
      </c>
      <c r="L10417" s="1" t="str">
        <f>LEFT(BART_Rides[[#This Row],[Lines]],1)</f>
        <v>Y</v>
      </c>
      <c r="M10417" s="1" t="str">
        <f>IF(BART_Rides[[#This Row],[FirstLetter]]="Y","Yes","No")</f>
        <v>Yes</v>
      </c>
      <c r="N10417" s="1" t="str">
        <f>IF(OR(BART_Rides[[#This Row],[Station Code]]="EM", BART_Rides[[#This Row],[Station Code]]="MT", BART_Rides[[#This Row],[Station Code]]="PL", BART_Rides[[#This Row],[Station Code]]="CC"), "Yes", "No")</f>
        <v>Yes</v>
      </c>
    </row>
    <row r="10418" spans="6:14">
      <c r="F10418" s="3">
        <v>44393</v>
      </c>
      <c r="G10418" s="1" t="s">
        <v>55</v>
      </c>
      <c r="H10418" s="1" t="s">
        <v>106</v>
      </c>
      <c r="I10418" s="1">
        <v>4894</v>
      </c>
      <c r="J10418" s="1">
        <f>MONTH(BART_Rides[[#This Row],[Date]])</f>
        <v>7</v>
      </c>
      <c r="K10418" s="1">
        <f>WEEKDAY(BART_Rides[[#This Row],[Date]],2)</f>
        <v>5</v>
      </c>
      <c r="L10418" s="1" t="str">
        <f>LEFT(BART_Rides[[#This Row],[Lines]],1)</f>
        <v>Y</v>
      </c>
      <c r="M10418" s="1" t="str">
        <f>IF(BART_Rides[[#This Row],[FirstLetter]]="Y","Yes","No")</f>
        <v>Yes</v>
      </c>
      <c r="N10418" s="1" t="str">
        <f>IF(OR(BART_Rides[[#This Row],[Station Code]]="EM", BART_Rides[[#This Row],[Station Code]]="MT", BART_Rides[[#This Row],[Station Code]]="PL", BART_Rides[[#This Row],[Station Code]]="CC"), "Yes", "No")</f>
        <v>Yes</v>
      </c>
    </row>
    <row r="10419" spans="6:14">
      <c r="F10419" s="3">
        <v>44394</v>
      </c>
      <c r="G10419" s="1" t="s">
        <v>55</v>
      </c>
      <c r="H10419" s="1" t="s">
        <v>106</v>
      </c>
      <c r="I10419" s="1">
        <v>2436</v>
      </c>
      <c r="J10419" s="1">
        <f>MONTH(BART_Rides[[#This Row],[Date]])</f>
        <v>7</v>
      </c>
      <c r="K10419" s="1">
        <f>WEEKDAY(BART_Rides[[#This Row],[Date]],2)</f>
        <v>6</v>
      </c>
      <c r="L10419" s="1" t="str">
        <f>LEFT(BART_Rides[[#This Row],[Lines]],1)</f>
        <v>Y</v>
      </c>
      <c r="M10419" s="1" t="str">
        <f>IF(BART_Rides[[#This Row],[FirstLetter]]="Y","Yes","No")</f>
        <v>Yes</v>
      </c>
      <c r="N10419" s="1" t="str">
        <f>IF(OR(BART_Rides[[#This Row],[Station Code]]="EM", BART_Rides[[#This Row],[Station Code]]="MT", BART_Rides[[#This Row],[Station Code]]="PL", BART_Rides[[#This Row],[Station Code]]="CC"), "Yes", "No")</f>
        <v>Yes</v>
      </c>
    </row>
    <row r="10420" spans="6:14">
      <c r="F10420" s="3">
        <v>44395</v>
      </c>
      <c r="G10420" s="1" t="s">
        <v>55</v>
      </c>
      <c r="H10420" s="1" t="s">
        <v>106</v>
      </c>
      <c r="I10420" s="1">
        <v>1851</v>
      </c>
      <c r="J10420" s="1">
        <f>MONTH(BART_Rides[[#This Row],[Date]])</f>
        <v>7</v>
      </c>
      <c r="K10420" s="1">
        <f>WEEKDAY(BART_Rides[[#This Row],[Date]],2)</f>
        <v>7</v>
      </c>
      <c r="L10420" s="1" t="str">
        <f>LEFT(BART_Rides[[#This Row],[Lines]],1)</f>
        <v>Y</v>
      </c>
      <c r="M10420" s="1" t="str">
        <f>IF(BART_Rides[[#This Row],[FirstLetter]]="Y","Yes","No")</f>
        <v>Yes</v>
      </c>
      <c r="N10420" s="1" t="str">
        <f>IF(OR(BART_Rides[[#This Row],[Station Code]]="EM", BART_Rides[[#This Row],[Station Code]]="MT", BART_Rides[[#This Row],[Station Code]]="PL", BART_Rides[[#This Row],[Station Code]]="CC"), "Yes", "No")</f>
        <v>Yes</v>
      </c>
    </row>
    <row r="10421" spans="6:14">
      <c r="F10421" s="3">
        <v>44396</v>
      </c>
      <c r="G10421" s="1" t="s">
        <v>55</v>
      </c>
      <c r="H10421" s="1" t="s">
        <v>106</v>
      </c>
      <c r="I10421" s="1">
        <v>4671</v>
      </c>
      <c r="J10421" s="1">
        <f>MONTH(BART_Rides[[#This Row],[Date]])</f>
        <v>7</v>
      </c>
      <c r="K10421" s="1">
        <f>WEEKDAY(BART_Rides[[#This Row],[Date]],2)</f>
        <v>1</v>
      </c>
      <c r="L10421" s="1" t="str">
        <f>LEFT(BART_Rides[[#This Row],[Lines]],1)</f>
        <v>Y</v>
      </c>
      <c r="M10421" s="1" t="str">
        <f>IF(BART_Rides[[#This Row],[FirstLetter]]="Y","Yes","No")</f>
        <v>Yes</v>
      </c>
      <c r="N10421" s="1" t="str">
        <f>IF(OR(BART_Rides[[#This Row],[Station Code]]="EM", BART_Rides[[#This Row],[Station Code]]="MT", BART_Rides[[#This Row],[Station Code]]="PL", BART_Rides[[#This Row],[Station Code]]="CC"), "Yes", "No")</f>
        <v>Yes</v>
      </c>
    </row>
    <row r="10422" spans="6:14">
      <c r="F10422" s="3">
        <v>44397</v>
      </c>
      <c r="G10422" s="1" t="s">
        <v>55</v>
      </c>
      <c r="H10422" s="1" t="s">
        <v>106</v>
      </c>
      <c r="I10422" s="1">
        <v>5012</v>
      </c>
      <c r="J10422" s="1">
        <f>MONTH(BART_Rides[[#This Row],[Date]])</f>
        <v>7</v>
      </c>
      <c r="K10422" s="1">
        <f>WEEKDAY(BART_Rides[[#This Row],[Date]],2)</f>
        <v>2</v>
      </c>
      <c r="L10422" s="1" t="str">
        <f>LEFT(BART_Rides[[#This Row],[Lines]],1)</f>
        <v>Y</v>
      </c>
      <c r="M10422" s="1" t="str">
        <f>IF(BART_Rides[[#This Row],[FirstLetter]]="Y","Yes","No")</f>
        <v>Yes</v>
      </c>
      <c r="N10422" s="1" t="str">
        <f>IF(OR(BART_Rides[[#This Row],[Station Code]]="EM", BART_Rides[[#This Row],[Station Code]]="MT", BART_Rides[[#This Row],[Station Code]]="PL", BART_Rides[[#This Row],[Station Code]]="CC"), "Yes", "No")</f>
        <v>Yes</v>
      </c>
    </row>
    <row r="10423" spans="6:14">
      <c r="F10423" s="3">
        <v>44398</v>
      </c>
      <c r="G10423" s="1" t="s">
        <v>55</v>
      </c>
      <c r="H10423" s="1" t="s">
        <v>106</v>
      </c>
      <c r="I10423" s="1">
        <v>5169</v>
      </c>
      <c r="J10423" s="1">
        <f>MONTH(BART_Rides[[#This Row],[Date]])</f>
        <v>7</v>
      </c>
      <c r="K10423" s="1">
        <f>WEEKDAY(BART_Rides[[#This Row],[Date]],2)</f>
        <v>3</v>
      </c>
      <c r="L10423" s="1" t="str">
        <f>LEFT(BART_Rides[[#This Row],[Lines]],1)</f>
        <v>Y</v>
      </c>
      <c r="M10423" s="1" t="str">
        <f>IF(BART_Rides[[#This Row],[FirstLetter]]="Y","Yes","No")</f>
        <v>Yes</v>
      </c>
      <c r="N10423" s="1" t="str">
        <f>IF(OR(BART_Rides[[#This Row],[Station Code]]="EM", BART_Rides[[#This Row],[Station Code]]="MT", BART_Rides[[#This Row],[Station Code]]="PL", BART_Rides[[#This Row],[Station Code]]="CC"), "Yes", "No")</f>
        <v>Yes</v>
      </c>
    </row>
    <row r="10424" spans="6:14">
      <c r="F10424" s="3">
        <v>44399</v>
      </c>
      <c r="G10424" s="1" t="s">
        <v>55</v>
      </c>
      <c r="H10424" s="1" t="s">
        <v>106</v>
      </c>
      <c r="I10424" s="1">
        <v>5106</v>
      </c>
      <c r="J10424" s="1">
        <f>MONTH(BART_Rides[[#This Row],[Date]])</f>
        <v>7</v>
      </c>
      <c r="K10424" s="1">
        <f>WEEKDAY(BART_Rides[[#This Row],[Date]],2)</f>
        <v>4</v>
      </c>
      <c r="L10424" s="1" t="str">
        <f>LEFT(BART_Rides[[#This Row],[Lines]],1)</f>
        <v>Y</v>
      </c>
      <c r="M10424" s="1" t="str">
        <f>IF(BART_Rides[[#This Row],[FirstLetter]]="Y","Yes","No")</f>
        <v>Yes</v>
      </c>
      <c r="N10424" s="1" t="str">
        <f>IF(OR(BART_Rides[[#This Row],[Station Code]]="EM", BART_Rides[[#This Row],[Station Code]]="MT", BART_Rides[[#This Row],[Station Code]]="PL", BART_Rides[[#This Row],[Station Code]]="CC"), "Yes", "No")</f>
        <v>Yes</v>
      </c>
    </row>
    <row r="10425" spans="6:14">
      <c r="F10425" s="3">
        <v>44400</v>
      </c>
      <c r="G10425" s="1" t="s">
        <v>55</v>
      </c>
      <c r="H10425" s="1" t="s">
        <v>106</v>
      </c>
      <c r="I10425" s="1">
        <v>4970</v>
      </c>
      <c r="J10425" s="1">
        <f>MONTH(BART_Rides[[#This Row],[Date]])</f>
        <v>7</v>
      </c>
      <c r="K10425" s="1">
        <f>WEEKDAY(BART_Rides[[#This Row],[Date]],2)</f>
        <v>5</v>
      </c>
      <c r="L10425" s="1" t="str">
        <f>LEFT(BART_Rides[[#This Row],[Lines]],1)</f>
        <v>Y</v>
      </c>
      <c r="M10425" s="1" t="str">
        <f>IF(BART_Rides[[#This Row],[FirstLetter]]="Y","Yes","No")</f>
        <v>Yes</v>
      </c>
      <c r="N10425" s="1" t="str">
        <f>IF(OR(BART_Rides[[#This Row],[Station Code]]="EM", BART_Rides[[#This Row],[Station Code]]="MT", BART_Rides[[#This Row],[Station Code]]="PL", BART_Rides[[#This Row],[Station Code]]="CC"), "Yes", "No")</f>
        <v>Yes</v>
      </c>
    </row>
    <row r="10426" spans="6:14">
      <c r="F10426" s="3">
        <v>44401</v>
      </c>
      <c r="G10426" s="1" t="s">
        <v>55</v>
      </c>
      <c r="H10426" s="1" t="s">
        <v>106</v>
      </c>
      <c r="I10426" s="1">
        <v>2383</v>
      </c>
      <c r="J10426" s="1">
        <f>MONTH(BART_Rides[[#This Row],[Date]])</f>
        <v>7</v>
      </c>
      <c r="K10426" s="1">
        <f>WEEKDAY(BART_Rides[[#This Row],[Date]],2)</f>
        <v>6</v>
      </c>
      <c r="L10426" s="1" t="str">
        <f>LEFT(BART_Rides[[#This Row],[Lines]],1)</f>
        <v>Y</v>
      </c>
      <c r="M10426" s="1" t="str">
        <f>IF(BART_Rides[[#This Row],[FirstLetter]]="Y","Yes","No")</f>
        <v>Yes</v>
      </c>
      <c r="N10426" s="1" t="str">
        <f>IF(OR(BART_Rides[[#This Row],[Station Code]]="EM", BART_Rides[[#This Row],[Station Code]]="MT", BART_Rides[[#This Row],[Station Code]]="PL", BART_Rides[[#This Row],[Station Code]]="CC"), "Yes", "No")</f>
        <v>Yes</v>
      </c>
    </row>
    <row r="10427" spans="6:14">
      <c r="F10427" s="3">
        <v>44402</v>
      </c>
      <c r="G10427" s="1" t="s">
        <v>55</v>
      </c>
      <c r="H10427" s="1" t="s">
        <v>106</v>
      </c>
      <c r="I10427" s="1">
        <v>2124</v>
      </c>
      <c r="J10427" s="1">
        <f>MONTH(BART_Rides[[#This Row],[Date]])</f>
        <v>7</v>
      </c>
      <c r="K10427" s="1">
        <f>WEEKDAY(BART_Rides[[#This Row],[Date]],2)</f>
        <v>7</v>
      </c>
      <c r="L10427" s="1" t="str">
        <f>LEFT(BART_Rides[[#This Row],[Lines]],1)</f>
        <v>Y</v>
      </c>
      <c r="M10427" s="1" t="str">
        <f>IF(BART_Rides[[#This Row],[FirstLetter]]="Y","Yes","No")</f>
        <v>Yes</v>
      </c>
      <c r="N10427" s="1" t="str">
        <f>IF(OR(BART_Rides[[#This Row],[Station Code]]="EM", BART_Rides[[#This Row],[Station Code]]="MT", BART_Rides[[#This Row],[Station Code]]="PL", BART_Rides[[#This Row],[Station Code]]="CC"), "Yes", "No")</f>
        <v>Yes</v>
      </c>
    </row>
    <row r="10428" spans="6:14">
      <c r="F10428" s="3">
        <v>44403</v>
      </c>
      <c r="G10428" s="1" t="s">
        <v>55</v>
      </c>
      <c r="H10428" s="1" t="s">
        <v>106</v>
      </c>
      <c r="I10428" s="1">
        <v>4464</v>
      </c>
      <c r="J10428" s="1">
        <f>MONTH(BART_Rides[[#This Row],[Date]])</f>
        <v>7</v>
      </c>
      <c r="K10428" s="1">
        <f>WEEKDAY(BART_Rides[[#This Row],[Date]],2)</f>
        <v>1</v>
      </c>
      <c r="L10428" s="1" t="str">
        <f>LEFT(BART_Rides[[#This Row],[Lines]],1)</f>
        <v>Y</v>
      </c>
      <c r="M10428" s="1" t="str">
        <f>IF(BART_Rides[[#This Row],[FirstLetter]]="Y","Yes","No")</f>
        <v>Yes</v>
      </c>
      <c r="N10428" s="1" t="str">
        <f>IF(OR(BART_Rides[[#This Row],[Station Code]]="EM", BART_Rides[[#This Row],[Station Code]]="MT", BART_Rides[[#This Row],[Station Code]]="PL", BART_Rides[[#This Row],[Station Code]]="CC"), "Yes", "No")</f>
        <v>Yes</v>
      </c>
    </row>
    <row r="10429" spans="6:14">
      <c r="F10429" s="3">
        <v>44404</v>
      </c>
      <c r="G10429" s="1" t="s">
        <v>55</v>
      </c>
      <c r="H10429" s="1" t="s">
        <v>106</v>
      </c>
      <c r="I10429" s="1">
        <v>4998</v>
      </c>
      <c r="J10429" s="1">
        <f>MONTH(BART_Rides[[#This Row],[Date]])</f>
        <v>7</v>
      </c>
      <c r="K10429" s="1">
        <f>WEEKDAY(BART_Rides[[#This Row],[Date]],2)</f>
        <v>2</v>
      </c>
      <c r="L10429" s="1" t="str">
        <f>LEFT(BART_Rides[[#This Row],[Lines]],1)</f>
        <v>Y</v>
      </c>
      <c r="M10429" s="1" t="str">
        <f>IF(BART_Rides[[#This Row],[FirstLetter]]="Y","Yes","No")</f>
        <v>Yes</v>
      </c>
      <c r="N10429" s="1" t="str">
        <f>IF(OR(BART_Rides[[#This Row],[Station Code]]="EM", BART_Rides[[#This Row],[Station Code]]="MT", BART_Rides[[#This Row],[Station Code]]="PL", BART_Rides[[#This Row],[Station Code]]="CC"), "Yes", "No")</f>
        <v>Yes</v>
      </c>
    </row>
    <row r="10430" spans="6:14">
      <c r="F10430" s="3">
        <v>44405</v>
      </c>
      <c r="G10430" s="1" t="s">
        <v>55</v>
      </c>
      <c r="H10430" s="1" t="s">
        <v>106</v>
      </c>
      <c r="I10430" s="1">
        <v>5098</v>
      </c>
      <c r="J10430" s="1">
        <f>MONTH(BART_Rides[[#This Row],[Date]])</f>
        <v>7</v>
      </c>
      <c r="K10430" s="1">
        <f>WEEKDAY(BART_Rides[[#This Row],[Date]],2)</f>
        <v>3</v>
      </c>
      <c r="L10430" s="1" t="str">
        <f>LEFT(BART_Rides[[#This Row],[Lines]],1)</f>
        <v>Y</v>
      </c>
      <c r="M10430" s="1" t="str">
        <f>IF(BART_Rides[[#This Row],[FirstLetter]]="Y","Yes","No")</f>
        <v>Yes</v>
      </c>
      <c r="N10430" s="1" t="str">
        <f>IF(OR(BART_Rides[[#This Row],[Station Code]]="EM", BART_Rides[[#This Row],[Station Code]]="MT", BART_Rides[[#This Row],[Station Code]]="PL", BART_Rides[[#This Row],[Station Code]]="CC"), "Yes", "No")</f>
        <v>Yes</v>
      </c>
    </row>
    <row r="10431" spans="6:14">
      <c r="F10431" s="3">
        <v>44406</v>
      </c>
      <c r="G10431" s="1" t="s">
        <v>55</v>
      </c>
      <c r="H10431" s="1" t="s">
        <v>106</v>
      </c>
      <c r="I10431" s="1">
        <v>4983</v>
      </c>
      <c r="J10431" s="1">
        <f>MONTH(BART_Rides[[#This Row],[Date]])</f>
        <v>7</v>
      </c>
      <c r="K10431" s="1">
        <f>WEEKDAY(BART_Rides[[#This Row],[Date]],2)</f>
        <v>4</v>
      </c>
      <c r="L10431" s="1" t="str">
        <f>LEFT(BART_Rides[[#This Row],[Lines]],1)</f>
        <v>Y</v>
      </c>
      <c r="M10431" s="1" t="str">
        <f>IF(BART_Rides[[#This Row],[FirstLetter]]="Y","Yes","No")</f>
        <v>Yes</v>
      </c>
      <c r="N10431" s="1" t="str">
        <f>IF(OR(BART_Rides[[#This Row],[Station Code]]="EM", BART_Rides[[#This Row],[Station Code]]="MT", BART_Rides[[#This Row],[Station Code]]="PL", BART_Rides[[#This Row],[Station Code]]="CC"), "Yes", "No")</f>
        <v>Yes</v>
      </c>
    </row>
    <row r="10432" spans="6:14">
      <c r="F10432" s="3">
        <v>44407</v>
      </c>
      <c r="G10432" s="1" t="s">
        <v>55</v>
      </c>
      <c r="H10432" s="1" t="s">
        <v>106</v>
      </c>
      <c r="I10432" s="1">
        <v>4893</v>
      </c>
      <c r="J10432" s="1">
        <f>MONTH(BART_Rides[[#This Row],[Date]])</f>
        <v>7</v>
      </c>
      <c r="K10432" s="1">
        <f>WEEKDAY(BART_Rides[[#This Row],[Date]],2)</f>
        <v>5</v>
      </c>
      <c r="L10432" s="1" t="str">
        <f>LEFT(BART_Rides[[#This Row],[Lines]],1)</f>
        <v>Y</v>
      </c>
      <c r="M10432" s="1" t="str">
        <f>IF(BART_Rides[[#This Row],[FirstLetter]]="Y","Yes","No")</f>
        <v>Yes</v>
      </c>
      <c r="N10432" s="1" t="str">
        <f>IF(OR(BART_Rides[[#This Row],[Station Code]]="EM", BART_Rides[[#This Row],[Station Code]]="MT", BART_Rides[[#This Row],[Station Code]]="PL", BART_Rides[[#This Row],[Station Code]]="CC"), "Yes", "No")</f>
        <v>Yes</v>
      </c>
    </row>
    <row r="10433" spans="6:14">
      <c r="F10433" s="3">
        <v>44408</v>
      </c>
      <c r="G10433" s="1" t="s">
        <v>55</v>
      </c>
      <c r="H10433" s="1" t="s">
        <v>106</v>
      </c>
      <c r="I10433" s="1">
        <v>2200</v>
      </c>
      <c r="J10433" s="1">
        <f>MONTH(BART_Rides[[#This Row],[Date]])</f>
        <v>7</v>
      </c>
      <c r="K10433" s="1">
        <f>WEEKDAY(BART_Rides[[#This Row],[Date]],2)</f>
        <v>6</v>
      </c>
      <c r="L10433" s="1" t="str">
        <f>LEFT(BART_Rides[[#This Row],[Lines]],1)</f>
        <v>Y</v>
      </c>
      <c r="M10433" s="1" t="str">
        <f>IF(BART_Rides[[#This Row],[FirstLetter]]="Y","Yes","No")</f>
        <v>Yes</v>
      </c>
      <c r="N10433" s="1" t="str">
        <f>IF(OR(BART_Rides[[#This Row],[Station Code]]="EM", BART_Rides[[#This Row],[Station Code]]="MT", BART_Rides[[#This Row],[Station Code]]="PL", BART_Rides[[#This Row],[Station Code]]="CC"), "Yes", "No")</f>
        <v>Yes</v>
      </c>
    </row>
    <row r="10434" spans="6:14">
      <c r="F10434" s="3">
        <v>44409</v>
      </c>
      <c r="G10434" s="1" t="s">
        <v>55</v>
      </c>
      <c r="H10434" s="1" t="s">
        <v>106</v>
      </c>
      <c r="I10434" s="1">
        <v>1849</v>
      </c>
      <c r="J10434" s="1">
        <f>MONTH(BART_Rides[[#This Row],[Date]])</f>
        <v>8</v>
      </c>
      <c r="K10434" s="1">
        <f>WEEKDAY(BART_Rides[[#This Row],[Date]],2)</f>
        <v>7</v>
      </c>
      <c r="L10434" s="1" t="str">
        <f>LEFT(BART_Rides[[#This Row],[Lines]],1)</f>
        <v>Y</v>
      </c>
      <c r="M10434" s="1" t="str">
        <f>IF(BART_Rides[[#This Row],[FirstLetter]]="Y","Yes","No")</f>
        <v>Yes</v>
      </c>
      <c r="N10434" s="1" t="str">
        <f>IF(OR(BART_Rides[[#This Row],[Station Code]]="EM", BART_Rides[[#This Row],[Station Code]]="MT", BART_Rides[[#This Row],[Station Code]]="PL", BART_Rides[[#This Row],[Station Code]]="CC"), "Yes", "No")</f>
        <v>Yes</v>
      </c>
    </row>
    <row r="10435" spans="6:14">
      <c r="F10435" s="3">
        <v>44410</v>
      </c>
      <c r="G10435" s="1" t="s">
        <v>55</v>
      </c>
      <c r="H10435" s="1" t="s">
        <v>106</v>
      </c>
      <c r="I10435" s="1">
        <v>4568</v>
      </c>
      <c r="J10435" s="1">
        <f>MONTH(BART_Rides[[#This Row],[Date]])</f>
        <v>8</v>
      </c>
      <c r="K10435" s="1">
        <f>WEEKDAY(BART_Rides[[#This Row],[Date]],2)</f>
        <v>1</v>
      </c>
      <c r="L10435" s="1" t="str">
        <f>LEFT(BART_Rides[[#This Row],[Lines]],1)</f>
        <v>Y</v>
      </c>
      <c r="M10435" s="1" t="str">
        <f>IF(BART_Rides[[#This Row],[FirstLetter]]="Y","Yes","No")</f>
        <v>Yes</v>
      </c>
      <c r="N10435" s="1" t="str">
        <f>IF(OR(BART_Rides[[#This Row],[Station Code]]="EM", BART_Rides[[#This Row],[Station Code]]="MT", BART_Rides[[#This Row],[Station Code]]="PL", BART_Rides[[#This Row],[Station Code]]="CC"), "Yes", "No")</f>
        <v>Yes</v>
      </c>
    </row>
    <row r="10436" spans="6:14">
      <c r="F10436" s="3">
        <v>44411</v>
      </c>
      <c r="G10436" s="1" t="s">
        <v>55</v>
      </c>
      <c r="H10436" s="1" t="s">
        <v>106</v>
      </c>
      <c r="I10436" s="1">
        <v>4827</v>
      </c>
      <c r="J10436" s="1">
        <f>MONTH(BART_Rides[[#This Row],[Date]])</f>
        <v>8</v>
      </c>
      <c r="K10436" s="1">
        <f>WEEKDAY(BART_Rides[[#This Row],[Date]],2)</f>
        <v>2</v>
      </c>
      <c r="L10436" s="1" t="str">
        <f>LEFT(BART_Rides[[#This Row],[Lines]],1)</f>
        <v>Y</v>
      </c>
      <c r="M10436" s="1" t="str">
        <f>IF(BART_Rides[[#This Row],[FirstLetter]]="Y","Yes","No")</f>
        <v>Yes</v>
      </c>
      <c r="N10436" s="1" t="str">
        <f>IF(OR(BART_Rides[[#This Row],[Station Code]]="EM", BART_Rides[[#This Row],[Station Code]]="MT", BART_Rides[[#This Row],[Station Code]]="PL", BART_Rides[[#This Row],[Station Code]]="CC"), "Yes", "No")</f>
        <v>Yes</v>
      </c>
    </row>
    <row r="10437" spans="6:14">
      <c r="F10437" s="3">
        <v>44412</v>
      </c>
      <c r="G10437" s="1" t="s">
        <v>55</v>
      </c>
      <c r="H10437" s="1" t="s">
        <v>106</v>
      </c>
      <c r="I10437" s="1">
        <v>4936</v>
      </c>
      <c r="J10437" s="1">
        <f>MONTH(BART_Rides[[#This Row],[Date]])</f>
        <v>8</v>
      </c>
      <c r="K10437" s="1">
        <f>WEEKDAY(BART_Rides[[#This Row],[Date]],2)</f>
        <v>3</v>
      </c>
      <c r="L10437" s="1" t="str">
        <f>LEFT(BART_Rides[[#This Row],[Lines]],1)</f>
        <v>Y</v>
      </c>
      <c r="M10437" s="1" t="str">
        <f>IF(BART_Rides[[#This Row],[FirstLetter]]="Y","Yes","No")</f>
        <v>Yes</v>
      </c>
      <c r="N10437" s="1" t="str">
        <f>IF(OR(BART_Rides[[#This Row],[Station Code]]="EM", BART_Rides[[#This Row],[Station Code]]="MT", BART_Rides[[#This Row],[Station Code]]="PL", BART_Rides[[#This Row],[Station Code]]="CC"), "Yes", "No")</f>
        <v>Yes</v>
      </c>
    </row>
    <row r="10438" spans="6:14">
      <c r="F10438" s="3">
        <v>44413</v>
      </c>
      <c r="G10438" s="1" t="s">
        <v>55</v>
      </c>
      <c r="H10438" s="1" t="s">
        <v>106</v>
      </c>
      <c r="I10438" s="1">
        <v>4992</v>
      </c>
      <c r="J10438" s="1">
        <f>MONTH(BART_Rides[[#This Row],[Date]])</f>
        <v>8</v>
      </c>
      <c r="K10438" s="1">
        <f>WEEKDAY(BART_Rides[[#This Row],[Date]],2)</f>
        <v>4</v>
      </c>
      <c r="L10438" s="1" t="str">
        <f>LEFT(BART_Rides[[#This Row],[Lines]],1)</f>
        <v>Y</v>
      </c>
      <c r="M10438" s="1" t="str">
        <f>IF(BART_Rides[[#This Row],[FirstLetter]]="Y","Yes","No")</f>
        <v>Yes</v>
      </c>
      <c r="N10438" s="1" t="str">
        <f>IF(OR(BART_Rides[[#This Row],[Station Code]]="EM", BART_Rides[[#This Row],[Station Code]]="MT", BART_Rides[[#This Row],[Station Code]]="PL", BART_Rides[[#This Row],[Station Code]]="CC"), "Yes", "No")</f>
        <v>Yes</v>
      </c>
    </row>
    <row r="10439" spans="6:14">
      <c r="F10439" s="3">
        <v>44414</v>
      </c>
      <c r="G10439" s="1" t="s">
        <v>55</v>
      </c>
      <c r="H10439" s="1" t="s">
        <v>106</v>
      </c>
      <c r="I10439" s="1">
        <v>5320</v>
      </c>
      <c r="J10439" s="1">
        <f>MONTH(BART_Rides[[#This Row],[Date]])</f>
        <v>8</v>
      </c>
      <c r="K10439" s="1">
        <f>WEEKDAY(BART_Rides[[#This Row],[Date]],2)</f>
        <v>5</v>
      </c>
      <c r="L10439" s="1" t="str">
        <f>LEFT(BART_Rides[[#This Row],[Lines]],1)</f>
        <v>Y</v>
      </c>
      <c r="M10439" s="1" t="str">
        <f>IF(BART_Rides[[#This Row],[FirstLetter]]="Y","Yes","No")</f>
        <v>Yes</v>
      </c>
      <c r="N10439" s="1" t="str">
        <f>IF(OR(BART_Rides[[#This Row],[Station Code]]="EM", BART_Rides[[#This Row],[Station Code]]="MT", BART_Rides[[#This Row],[Station Code]]="PL", BART_Rides[[#This Row],[Station Code]]="CC"), "Yes", "No")</f>
        <v>Yes</v>
      </c>
    </row>
    <row r="10440" spans="6:14">
      <c r="F10440" s="3">
        <v>44415</v>
      </c>
      <c r="G10440" s="1" t="s">
        <v>55</v>
      </c>
      <c r="H10440" s="1" t="s">
        <v>106</v>
      </c>
      <c r="I10440" s="1">
        <v>2973</v>
      </c>
      <c r="J10440" s="1">
        <f>MONTH(BART_Rides[[#This Row],[Date]])</f>
        <v>8</v>
      </c>
      <c r="K10440" s="1">
        <f>WEEKDAY(BART_Rides[[#This Row],[Date]],2)</f>
        <v>6</v>
      </c>
      <c r="L10440" s="1" t="str">
        <f>LEFT(BART_Rides[[#This Row],[Lines]],1)</f>
        <v>Y</v>
      </c>
      <c r="M10440" s="1" t="str">
        <f>IF(BART_Rides[[#This Row],[FirstLetter]]="Y","Yes","No")</f>
        <v>Yes</v>
      </c>
      <c r="N10440" s="1" t="str">
        <f>IF(OR(BART_Rides[[#This Row],[Station Code]]="EM", BART_Rides[[#This Row],[Station Code]]="MT", BART_Rides[[#This Row],[Station Code]]="PL", BART_Rides[[#This Row],[Station Code]]="CC"), "Yes", "No")</f>
        <v>Yes</v>
      </c>
    </row>
    <row r="10441" spans="6:14">
      <c r="F10441" s="3">
        <v>44416</v>
      </c>
      <c r="G10441" s="1" t="s">
        <v>55</v>
      </c>
      <c r="H10441" s="1" t="s">
        <v>106</v>
      </c>
      <c r="I10441" s="1">
        <v>1921</v>
      </c>
      <c r="J10441" s="1">
        <f>MONTH(BART_Rides[[#This Row],[Date]])</f>
        <v>8</v>
      </c>
      <c r="K10441" s="1">
        <f>WEEKDAY(BART_Rides[[#This Row],[Date]],2)</f>
        <v>7</v>
      </c>
      <c r="L10441" s="1" t="str">
        <f>LEFT(BART_Rides[[#This Row],[Lines]],1)</f>
        <v>Y</v>
      </c>
      <c r="M10441" s="1" t="str">
        <f>IF(BART_Rides[[#This Row],[FirstLetter]]="Y","Yes","No")</f>
        <v>Yes</v>
      </c>
      <c r="N10441" s="1" t="str">
        <f>IF(OR(BART_Rides[[#This Row],[Station Code]]="EM", BART_Rides[[#This Row],[Station Code]]="MT", BART_Rides[[#This Row],[Station Code]]="PL", BART_Rides[[#This Row],[Station Code]]="CC"), "Yes", "No")</f>
        <v>Yes</v>
      </c>
    </row>
    <row r="10442" spans="6:14">
      <c r="F10442" s="3">
        <v>44417</v>
      </c>
      <c r="G10442" s="1" t="s">
        <v>55</v>
      </c>
      <c r="H10442" s="1" t="s">
        <v>106</v>
      </c>
      <c r="I10442" s="1">
        <v>4565</v>
      </c>
      <c r="J10442" s="1">
        <f>MONTH(BART_Rides[[#This Row],[Date]])</f>
        <v>8</v>
      </c>
      <c r="K10442" s="1">
        <f>WEEKDAY(BART_Rides[[#This Row],[Date]],2)</f>
        <v>1</v>
      </c>
      <c r="L10442" s="1" t="str">
        <f>LEFT(BART_Rides[[#This Row],[Lines]],1)</f>
        <v>Y</v>
      </c>
      <c r="M10442" s="1" t="str">
        <f>IF(BART_Rides[[#This Row],[FirstLetter]]="Y","Yes","No")</f>
        <v>Yes</v>
      </c>
      <c r="N10442" s="1" t="str">
        <f>IF(OR(BART_Rides[[#This Row],[Station Code]]="EM", BART_Rides[[#This Row],[Station Code]]="MT", BART_Rides[[#This Row],[Station Code]]="PL", BART_Rides[[#This Row],[Station Code]]="CC"), "Yes", "No")</f>
        <v>Yes</v>
      </c>
    </row>
    <row r="10443" spans="6:14">
      <c r="F10443" s="3">
        <v>44418</v>
      </c>
      <c r="G10443" s="1" t="s">
        <v>55</v>
      </c>
      <c r="H10443" s="1" t="s">
        <v>106</v>
      </c>
      <c r="I10443" s="1">
        <v>5217</v>
      </c>
      <c r="J10443" s="1">
        <f>MONTH(BART_Rides[[#This Row],[Date]])</f>
        <v>8</v>
      </c>
      <c r="K10443" s="1">
        <f>WEEKDAY(BART_Rides[[#This Row],[Date]],2)</f>
        <v>2</v>
      </c>
      <c r="L10443" s="1" t="str">
        <f>LEFT(BART_Rides[[#This Row],[Lines]],1)</f>
        <v>Y</v>
      </c>
      <c r="M10443" s="1" t="str">
        <f>IF(BART_Rides[[#This Row],[FirstLetter]]="Y","Yes","No")</f>
        <v>Yes</v>
      </c>
      <c r="N10443" s="1" t="str">
        <f>IF(OR(BART_Rides[[#This Row],[Station Code]]="EM", BART_Rides[[#This Row],[Station Code]]="MT", BART_Rides[[#This Row],[Station Code]]="PL", BART_Rides[[#This Row],[Station Code]]="CC"), "Yes", "No")</f>
        <v>Yes</v>
      </c>
    </row>
    <row r="10444" spans="6:14">
      <c r="F10444" s="3">
        <v>44419</v>
      </c>
      <c r="G10444" s="1" t="s">
        <v>55</v>
      </c>
      <c r="H10444" s="1" t="s">
        <v>106</v>
      </c>
      <c r="I10444" s="1">
        <v>5433</v>
      </c>
      <c r="J10444" s="1">
        <f>MONTH(BART_Rides[[#This Row],[Date]])</f>
        <v>8</v>
      </c>
      <c r="K10444" s="1">
        <f>WEEKDAY(BART_Rides[[#This Row],[Date]],2)</f>
        <v>3</v>
      </c>
      <c r="L10444" s="1" t="str">
        <f>LEFT(BART_Rides[[#This Row],[Lines]],1)</f>
        <v>Y</v>
      </c>
      <c r="M10444" s="1" t="str">
        <f>IF(BART_Rides[[#This Row],[FirstLetter]]="Y","Yes","No")</f>
        <v>Yes</v>
      </c>
      <c r="N10444" s="1" t="str">
        <f>IF(OR(BART_Rides[[#This Row],[Station Code]]="EM", BART_Rides[[#This Row],[Station Code]]="MT", BART_Rides[[#This Row],[Station Code]]="PL", BART_Rides[[#This Row],[Station Code]]="CC"), "Yes", "No")</f>
        <v>Yes</v>
      </c>
    </row>
    <row r="10445" spans="6:14">
      <c r="F10445" s="3">
        <v>44420</v>
      </c>
      <c r="G10445" s="1" t="s">
        <v>55</v>
      </c>
      <c r="H10445" s="1" t="s">
        <v>106</v>
      </c>
      <c r="I10445" s="1">
        <v>5413</v>
      </c>
      <c r="J10445" s="1">
        <f>MONTH(BART_Rides[[#This Row],[Date]])</f>
        <v>8</v>
      </c>
      <c r="K10445" s="1">
        <f>WEEKDAY(BART_Rides[[#This Row],[Date]],2)</f>
        <v>4</v>
      </c>
      <c r="L10445" s="1" t="str">
        <f>LEFT(BART_Rides[[#This Row],[Lines]],1)</f>
        <v>Y</v>
      </c>
      <c r="M10445" s="1" t="str">
        <f>IF(BART_Rides[[#This Row],[FirstLetter]]="Y","Yes","No")</f>
        <v>Yes</v>
      </c>
      <c r="N10445" s="1" t="str">
        <f>IF(OR(BART_Rides[[#This Row],[Station Code]]="EM", BART_Rides[[#This Row],[Station Code]]="MT", BART_Rides[[#This Row],[Station Code]]="PL", BART_Rides[[#This Row],[Station Code]]="CC"), "Yes", "No")</f>
        <v>Yes</v>
      </c>
    </row>
    <row r="10446" spans="6:14">
      <c r="F10446" s="3">
        <v>44421</v>
      </c>
      <c r="G10446" s="1" t="s">
        <v>55</v>
      </c>
      <c r="H10446" s="1" t="s">
        <v>106</v>
      </c>
      <c r="I10446" s="1">
        <v>5519</v>
      </c>
      <c r="J10446" s="1">
        <f>MONTH(BART_Rides[[#This Row],[Date]])</f>
        <v>8</v>
      </c>
      <c r="K10446" s="1">
        <f>WEEKDAY(BART_Rides[[#This Row],[Date]],2)</f>
        <v>5</v>
      </c>
      <c r="L10446" s="1" t="str">
        <f>LEFT(BART_Rides[[#This Row],[Lines]],1)</f>
        <v>Y</v>
      </c>
      <c r="M10446" s="1" t="str">
        <f>IF(BART_Rides[[#This Row],[FirstLetter]]="Y","Yes","No")</f>
        <v>Yes</v>
      </c>
      <c r="N10446" s="1" t="str">
        <f>IF(OR(BART_Rides[[#This Row],[Station Code]]="EM", BART_Rides[[#This Row],[Station Code]]="MT", BART_Rides[[#This Row],[Station Code]]="PL", BART_Rides[[#This Row],[Station Code]]="CC"), "Yes", "No")</f>
        <v>Yes</v>
      </c>
    </row>
    <row r="10447" spans="6:14">
      <c r="F10447" s="3">
        <v>44422</v>
      </c>
      <c r="G10447" s="1" t="s">
        <v>55</v>
      </c>
      <c r="H10447" s="1" t="s">
        <v>106</v>
      </c>
      <c r="I10447" s="1">
        <v>3140</v>
      </c>
      <c r="J10447" s="1">
        <f>MONTH(BART_Rides[[#This Row],[Date]])</f>
        <v>8</v>
      </c>
      <c r="K10447" s="1">
        <f>WEEKDAY(BART_Rides[[#This Row],[Date]],2)</f>
        <v>6</v>
      </c>
      <c r="L10447" s="1" t="str">
        <f>LEFT(BART_Rides[[#This Row],[Lines]],1)</f>
        <v>Y</v>
      </c>
      <c r="M10447" s="1" t="str">
        <f>IF(BART_Rides[[#This Row],[FirstLetter]]="Y","Yes","No")</f>
        <v>Yes</v>
      </c>
      <c r="N10447" s="1" t="str">
        <f>IF(OR(BART_Rides[[#This Row],[Station Code]]="EM", BART_Rides[[#This Row],[Station Code]]="MT", BART_Rides[[#This Row],[Station Code]]="PL", BART_Rides[[#This Row],[Station Code]]="CC"), "Yes", "No")</f>
        <v>Yes</v>
      </c>
    </row>
    <row r="10448" spans="6:14">
      <c r="F10448" s="3">
        <v>44423</v>
      </c>
      <c r="G10448" s="1" t="s">
        <v>55</v>
      </c>
      <c r="H10448" s="1" t="s">
        <v>106</v>
      </c>
      <c r="I10448" s="1">
        <v>2031</v>
      </c>
      <c r="J10448" s="1">
        <f>MONTH(BART_Rides[[#This Row],[Date]])</f>
        <v>8</v>
      </c>
      <c r="K10448" s="1">
        <f>WEEKDAY(BART_Rides[[#This Row],[Date]],2)</f>
        <v>7</v>
      </c>
      <c r="L10448" s="1" t="str">
        <f>LEFT(BART_Rides[[#This Row],[Lines]],1)</f>
        <v>Y</v>
      </c>
      <c r="M10448" s="1" t="str">
        <f>IF(BART_Rides[[#This Row],[FirstLetter]]="Y","Yes","No")</f>
        <v>Yes</v>
      </c>
      <c r="N10448" s="1" t="str">
        <f>IF(OR(BART_Rides[[#This Row],[Station Code]]="EM", BART_Rides[[#This Row],[Station Code]]="MT", BART_Rides[[#This Row],[Station Code]]="PL", BART_Rides[[#This Row],[Station Code]]="CC"), "Yes", "No")</f>
        <v>Yes</v>
      </c>
    </row>
    <row r="10449" spans="6:14">
      <c r="F10449" s="3">
        <v>44424</v>
      </c>
      <c r="G10449" s="1" t="s">
        <v>55</v>
      </c>
      <c r="H10449" s="1" t="s">
        <v>106</v>
      </c>
      <c r="I10449" s="1">
        <v>5018</v>
      </c>
      <c r="J10449" s="1">
        <f>MONTH(BART_Rides[[#This Row],[Date]])</f>
        <v>8</v>
      </c>
      <c r="K10449" s="1">
        <f>WEEKDAY(BART_Rides[[#This Row],[Date]],2)</f>
        <v>1</v>
      </c>
      <c r="L10449" s="1" t="str">
        <f>LEFT(BART_Rides[[#This Row],[Lines]],1)</f>
        <v>Y</v>
      </c>
      <c r="M10449" s="1" t="str">
        <f>IF(BART_Rides[[#This Row],[FirstLetter]]="Y","Yes","No")</f>
        <v>Yes</v>
      </c>
      <c r="N10449" s="1" t="str">
        <f>IF(OR(BART_Rides[[#This Row],[Station Code]]="EM", BART_Rides[[#This Row],[Station Code]]="MT", BART_Rides[[#This Row],[Station Code]]="PL", BART_Rides[[#This Row],[Station Code]]="CC"), "Yes", "No")</f>
        <v>Yes</v>
      </c>
    </row>
    <row r="10450" spans="6:14">
      <c r="F10450" s="3">
        <v>44425</v>
      </c>
      <c r="G10450" s="1" t="s">
        <v>55</v>
      </c>
      <c r="H10450" s="1" t="s">
        <v>106</v>
      </c>
      <c r="I10450" s="1">
        <v>5278</v>
      </c>
      <c r="J10450" s="1">
        <f>MONTH(BART_Rides[[#This Row],[Date]])</f>
        <v>8</v>
      </c>
      <c r="K10450" s="1">
        <f>WEEKDAY(BART_Rides[[#This Row],[Date]],2)</f>
        <v>2</v>
      </c>
      <c r="L10450" s="1" t="str">
        <f>LEFT(BART_Rides[[#This Row],[Lines]],1)</f>
        <v>Y</v>
      </c>
      <c r="M10450" s="1" t="str">
        <f>IF(BART_Rides[[#This Row],[FirstLetter]]="Y","Yes","No")</f>
        <v>Yes</v>
      </c>
      <c r="N10450" s="1" t="str">
        <f>IF(OR(BART_Rides[[#This Row],[Station Code]]="EM", BART_Rides[[#This Row],[Station Code]]="MT", BART_Rides[[#This Row],[Station Code]]="PL", BART_Rides[[#This Row],[Station Code]]="CC"), "Yes", "No")</f>
        <v>Yes</v>
      </c>
    </row>
    <row r="10451" spans="6:14">
      <c r="F10451" s="3">
        <v>44426</v>
      </c>
      <c r="G10451" s="1" t="s">
        <v>55</v>
      </c>
      <c r="H10451" s="1" t="s">
        <v>106</v>
      </c>
      <c r="I10451" s="1">
        <v>5692</v>
      </c>
      <c r="J10451" s="1">
        <f>MONTH(BART_Rides[[#This Row],[Date]])</f>
        <v>8</v>
      </c>
      <c r="K10451" s="1">
        <f>WEEKDAY(BART_Rides[[#This Row],[Date]],2)</f>
        <v>3</v>
      </c>
      <c r="L10451" s="1" t="str">
        <f>LEFT(BART_Rides[[#This Row],[Lines]],1)</f>
        <v>Y</v>
      </c>
      <c r="M10451" s="1" t="str">
        <f>IF(BART_Rides[[#This Row],[FirstLetter]]="Y","Yes","No")</f>
        <v>Yes</v>
      </c>
      <c r="N10451" s="1" t="str">
        <f>IF(OR(BART_Rides[[#This Row],[Station Code]]="EM", BART_Rides[[#This Row],[Station Code]]="MT", BART_Rides[[#This Row],[Station Code]]="PL", BART_Rides[[#This Row],[Station Code]]="CC"), "Yes", "No")</f>
        <v>Yes</v>
      </c>
    </row>
    <row r="10452" spans="6:14">
      <c r="F10452" s="3">
        <v>44427</v>
      </c>
      <c r="G10452" s="1" t="s">
        <v>55</v>
      </c>
      <c r="H10452" s="1" t="s">
        <v>106</v>
      </c>
      <c r="I10452" s="1">
        <v>5542</v>
      </c>
      <c r="J10452" s="1">
        <f>MONTH(BART_Rides[[#This Row],[Date]])</f>
        <v>8</v>
      </c>
      <c r="K10452" s="1">
        <f>WEEKDAY(BART_Rides[[#This Row],[Date]],2)</f>
        <v>4</v>
      </c>
      <c r="L10452" s="1" t="str">
        <f>LEFT(BART_Rides[[#This Row],[Lines]],1)</f>
        <v>Y</v>
      </c>
      <c r="M10452" s="1" t="str">
        <f>IF(BART_Rides[[#This Row],[FirstLetter]]="Y","Yes","No")</f>
        <v>Yes</v>
      </c>
      <c r="N10452" s="1" t="str">
        <f>IF(OR(BART_Rides[[#This Row],[Station Code]]="EM", BART_Rides[[#This Row],[Station Code]]="MT", BART_Rides[[#This Row],[Station Code]]="PL", BART_Rides[[#This Row],[Station Code]]="CC"), "Yes", "No")</f>
        <v>Yes</v>
      </c>
    </row>
    <row r="10453" spans="6:14">
      <c r="F10453" s="3">
        <v>44428</v>
      </c>
      <c r="G10453" s="1" t="s">
        <v>55</v>
      </c>
      <c r="H10453" s="1" t="s">
        <v>106</v>
      </c>
      <c r="I10453" s="1">
        <v>5391</v>
      </c>
      <c r="J10453" s="1">
        <f>MONTH(BART_Rides[[#This Row],[Date]])</f>
        <v>8</v>
      </c>
      <c r="K10453" s="1">
        <f>WEEKDAY(BART_Rides[[#This Row],[Date]],2)</f>
        <v>5</v>
      </c>
      <c r="L10453" s="1" t="str">
        <f>LEFT(BART_Rides[[#This Row],[Lines]],1)</f>
        <v>Y</v>
      </c>
      <c r="M10453" s="1" t="str">
        <f>IF(BART_Rides[[#This Row],[FirstLetter]]="Y","Yes","No")</f>
        <v>Yes</v>
      </c>
      <c r="N10453" s="1" t="str">
        <f>IF(OR(BART_Rides[[#This Row],[Station Code]]="EM", BART_Rides[[#This Row],[Station Code]]="MT", BART_Rides[[#This Row],[Station Code]]="PL", BART_Rides[[#This Row],[Station Code]]="CC"), "Yes", "No")</f>
        <v>Yes</v>
      </c>
    </row>
    <row r="10454" spans="6:14">
      <c r="F10454" s="3">
        <v>44429</v>
      </c>
      <c r="G10454" s="1" t="s">
        <v>55</v>
      </c>
      <c r="H10454" s="1" t="s">
        <v>106</v>
      </c>
      <c r="I10454" s="1">
        <v>3169</v>
      </c>
      <c r="J10454" s="1">
        <f>MONTH(BART_Rides[[#This Row],[Date]])</f>
        <v>8</v>
      </c>
      <c r="K10454" s="1">
        <f>WEEKDAY(BART_Rides[[#This Row],[Date]],2)</f>
        <v>6</v>
      </c>
      <c r="L10454" s="1" t="str">
        <f>LEFT(BART_Rides[[#This Row],[Lines]],1)</f>
        <v>Y</v>
      </c>
      <c r="M10454" s="1" t="str">
        <f>IF(BART_Rides[[#This Row],[FirstLetter]]="Y","Yes","No")</f>
        <v>Yes</v>
      </c>
      <c r="N10454" s="1" t="str">
        <f>IF(OR(BART_Rides[[#This Row],[Station Code]]="EM", BART_Rides[[#This Row],[Station Code]]="MT", BART_Rides[[#This Row],[Station Code]]="PL", BART_Rides[[#This Row],[Station Code]]="CC"), "Yes", "No")</f>
        <v>Yes</v>
      </c>
    </row>
    <row r="10455" spans="6:14">
      <c r="F10455" s="3">
        <v>44430</v>
      </c>
      <c r="G10455" s="1" t="s">
        <v>55</v>
      </c>
      <c r="H10455" s="1" t="s">
        <v>106</v>
      </c>
      <c r="I10455" s="1">
        <v>2189</v>
      </c>
      <c r="J10455" s="1">
        <f>MONTH(BART_Rides[[#This Row],[Date]])</f>
        <v>8</v>
      </c>
      <c r="K10455" s="1">
        <f>WEEKDAY(BART_Rides[[#This Row],[Date]],2)</f>
        <v>7</v>
      </c>
      <c r="L10455" s="1" t="str">
        <f>LEFT(BART_Rides[[#This Row],[Lines]],1)</f>
        <v>Y</v>
      </c>
      <c r="M10455" s="1" t="str">
        <f>IF(BART_Rides[[#This Row],[FirstLetter]]="Y","Yes","No")</f>
        <v>Yes</v>
      </c>
      <c r="N10455" s="1" t="str">
        <f>IF(OR(BART_Rides[[#This Row],[Station Code]]="EM", BART_Rides[[#This Row],[Station Code]]="MT", BART_Rides[[#This Row],[Station Code]]="PL", BART_Rides[[#This Row],[Station Code]]="CC"), "Yes", "No")</f>
        <v>Yes</v>
      </c>
    </row>
    <row r="10456" spans="6:14">
      <c r="F10456" s="3">
        <v>44431</v>
      </c>
      <c r="G10456" s="1" t="s">
        <v>55</v>
      </c>
      <c r="H10456" s="1" t="s">
        <v>106</v>
      </c>
      <c r="I10456" s="1">
        <v>5200</v>
      </c>
      <c r="J10456" s="1">
        <f>MONTH(BART_Rides[[#This Row],[Date]])</f>
        <v>8</v>
      </c>
      <c r="K10456" s="1">
        <f>WEEKDAY(BART_Rides[[#This Row],[Date]],2)</f>
        <v>1</v>
      </c>
      <c r="L10456" s="1" t="str">
        <f>LEFT(BART_Rides[[#This Row],[Lines]],1)</f>
        <v>Y</v>
      </c>
      <c r="M10456" s="1" t="str">
        <f>IF(BART_Rides[[#This Row],[FirstLetter]]="Y","Yes","No")</f>
        <v>Yes</v>
      </c>
      <c r="N10456" s="1" t="str">
        <f>IF(OR(BART_Rides[[#This Row],[Station Code]]="EM", BART_Rides[[#This Row],[Station Code]]="MT", BART_Rides[[#This Row],[Station Code]]="PL", BART_Rides[[#This Row],[Station Code]]="CC"), "Yes", "No")</f>
        <v>Yes</v>
      </c>
    </row>
    <row r="10457" spans="6:14">
      <c r="F10457" s="3">
        <v>44432</v>
      </c>
      <c r="G10457" s="1" t="s">
        <v>55</v>
      </c>
      <c r="H10457" s="1" t="s">
        <v>106</v>
      </c>
      <c r="I10457" s="1">
        <v>5481</v>
      </c>
      <c r="J10457" s="1">
        <f>MONTH(BART_Rides[[#This Row],[Date]])</f>
        <v>8</v>
      </c>
      <c r="K10457" s="1">
        <f>WEEKDAY(BART_Rides[[#This Row],[Date]],2)</f>
        <v>2</v>
      </c>
      <c r="L10457" s="1" t="str">
        <f>LEFT(BART_Rides[[#This Row],[Lines]],1)</f>
        <v>Y</v>
      </c>
      <c r="M10457" s="1" t="str">
        <f>IF(BART_Rides[[#This Row],[FirstLetter]]="Y","Yes","No")</f>
        <v>Yes</v>
      </c>
      <c r="N10457" s="1" t="str">
        <f>IF(OR(BART_Rides[[#This Row],[Station Code]]="EM", BART_Rides[[#This Row],[Station Code]]="MT", BART_Rides[[#This Row],[Station Code]]="PL", BART_Rides[[#This Row],[Station Code]]="CC"), "Yes", "No")</f>
        <v>Yes</v>
      </c>
    </row>
    <row r="10458" spans="6:14">
      <c r="F10458" s="3">
        <v>44433</v>
      </c>
      <c r="G10458" s="1" t="s">
        <v>55</v>
      </c>
      <c r="H10458" s="1" t="s">
        <v>106</v>
      </c>
      <c r="I10458" s="1">
        <v>5990</v>
      </c>
      <c r="J10458" s="1">
        <f>MONTH(BART_Rides[[#This Row],[Date]])</f>
        <v>8</v>
      </c>
      <c r="K10458" s="1">
        <f>WEEKDAY(BART_Rides[[#This Row],[Date]],2)</f>
        <v>3</v>
      </c>
      <c r="L10458" s="1" t="str">
        <f>LEFT(BART_Rides[[#This Row],[Lines]],1)</f>
        <v>Y</v>
      </c>
      <c r="M10458" s="1" t="str">
        <f>IF(BART_Rides[[#This Row],[FirstLetter]]="Y","Yes","No")</f>
        <v>Yes</v>
      </c>
      <c r="N10458" s="1" t="str">
        <f>IF(OR(BART_Rides[[#This Row],[Station Code]]="EM", BART_Rides[[#This Row],[Station Code]]="MT", BART_Rides[[#This Row],[Station Code]]="PL", BART_Rides[[#This Row],[Station Code]]="CC"), "Yes", "No")</f>
        <v>Yes</v>
      </c>
    </row>
    <row r="10459" spans="6:14">
      <c r="F10459" s="3">
        <v>44434</v>
      </c>
      <c r="G10459" s="1" t="s">
        <v>55</v>
      </c>
      <c r="H10459" s="1" t="s">
        <v>106</v>
      </c>
      <c r="I10459" s="1">
        <v>5828</v>
      </c>
      <c r="J10459" s="1">
        <f>MONTH(BART_Rides[[#This Row],[Date]])</f>
        <v>8</v>
      </c>
      <c r="K10459" s="1">
        <f>WEEKDAY(BART_Rides[[#This Row],[Date]],2)</f>
        <v>4</v>
      </c>
      <c r="L10459" s="1" t="str">
        <f>LEFT(BART_Rides[[#This Row],[Lines]],1)</f>
        <v>Y</v>
      </c>
      <c r="M10459" s="1" t="str">
        <f>IF(BART_Rides[[#This Row],[FirstLetter]]="Y","Yes","No")</f>
        <v>Yes</v>
      </c>
      <c r="N10459" s="1" t="str">
        <f>IF(OR(BART_Rides[[#This Row],[Station Code]]="EM", BART_Rides[[#This Row],[Station Code]]="MT", BART_Rides[[#This Row],[Station Code]]="PL", BART_Rides[[#This Row],[Station Code]]="CC"), "Yes", "No")</f>
        <v>Yes</v>
      </c>
    </row>
    <row r="10460" spans="6:14">
      <c r="F10460" s="3">
        <v>44435</v>
      </c>
      <c r="G10460" s="1" t="s">
        <v>55</v>
      </c>
      <c r="H10460" s="1" t="s">
        <v>106</v>
      </c>
      <c r="I10460" s="1">
        <v>6150</v>
      </c>
      <c r="J10460" s="1">
        <f>MONTH(BART_Rides[[#This Row],[Date]])</f>
        <v>8</v>
      </c>
      <c r="K10460" s="1">
        <f>WEEKDAY(BART_Rides[[#This Row],[Date]],2)</f>
        <v>5</v>
      </c>
      <c r="L10460" s="1" t="str">
        <f>LEFT(BART_Rides[[#This Row],[Lines]],1)</f>
        <v>Y</v>
      </c>
      <c r="M10460" s="1" t="str">
        <f>IF(BART_Rides[[#This Row],[FirstLetter]]="Y","Yes","No")</f>
        <v>Yes</v>
      </c>
      <c r="N10460" s="1" t="str">
        <f>IF(OR(BART_Rides[[#This Row],[Station Code]]="EM", BART_Rides[[#This Row],[Station Code]]="MT", BART_Rides[[#This Row],[Station Code]]="PL", BART_Rides[[#This Row],[Station Code]]="CC"), "Yes", "No")</f>
        <v>Yes</v>
      </c>
    </row>
    <row r="10461" spans="6:14">
      <c r="F10461" s="3">
        <v>44436</v>
      </c>
      <c r="G10461" s="1" t="s">
        <v>55</v>
      </c>
      <c r="H10461" s="1" t="s">
        <v>106</v>
      </c>
      <c r="I10461" s="1">
        <v>3417</v>
      </c>
      <c r="J10461" s="1">
        <f>MONTH(BART_Rides[[#This Row],[Date]])</f>
        <v>8</v>
      </c>
      <c r="K10461" s="1">
        <f>WEEKDAY(BART_Rides[[#This Row],[Date]],2)</f>
        <v>6</v>
      </c>
      <c r="L10461" s="1" t="str">
        <f>LEFT(BART_Rides[[#This Row],[Lines]],1)</f>
        <v>Y</v>
      </c>
      <c r="M10461" s="1" t="str">
        <f>IF(BART_Rides[[#This Row],[FirstLetter]]="Y","Yes","No")</f>
        <v>Yes</v>
      </c>
      <c r="N10461" s="1" t="str">
        <f>IF(OR(BART_Rides[[#This Row],[Station Code]]="EM", BART_Rides[[#This Row],[Station Code]]="MT", BART_Rides[[#This Row],[Station Code]]="PL", BART_Rides[[#This Row],[Station Code]]="CC"), "Yes", "No")</f>
        <v>Yes</v>
      </c>
    </row>
    <row r="10462" spans="6:14">
      <c r="F10462" s="3">
        <v>44437</v>
      </c>
      <c r="G10462" s="1" t="s">
        <v>55</v>
      </c>
      <c r="H10462" s="1" t="s">
        <v>106</v>
      </c>
      <c r="I10462" s="1">
        <v>2378</v>
      </c>
      <c r="J10462" s="1">
        <f>MONTH(BART_Rides[[#This Row],[Date]])</f>
        <v>8</v>
      </c>
      <c r="K10462" s="1">
        <f>WEEKDAY(BART_Rides[[#This Row],[Date]],2)</f>
        <v>7</v>
      </c>
      <c r="L10462" s="1" t="str">
        <f>LEFT(BART_Rides[[#This Row],[Lines]],1)</f>
        <v>Y</v>
      </c>
      <c r="M10462" s="1" t="str">
        <f>IF(BART_Rides[[#This Row],[FirstLetter]]="Y","Yes","No")</f>
        <v>Yes</v>
      </c>
      <c r="N10462" s="1" t="str">
        <f>IF(OR(BART_Rides[[#This Row],[Station Code]]="EM", BART_Rides[[#This Row],[Station Code]]="MT", BART_Rides[[#This Row],[Station Code]]="PL", BART_Rides[[#This Row],[Station Code]]="CC"), "Yes", "No")</f>
        <v>Yes</v>
      </c>
    </row>
    <row r="10463" spans="6:14">
      <c r="F10463" s="3">
        <v>44438</v>
      </c>
      <c r="G10463" s="1" t="s">
        <v>55</v>
      </c>
      <c r="H10463" s="1" t="s">
        <v>106</v>
      </c>
      <c r="I10463" s="1">
        <v>5149</v>
      </c>
      <c r="J10463" s="1">
        <f>MONTH(BART_Rides[[#This Row],[Date]])</f>
        <v>8</v>
      </c>
      <c r="K10463" s="1">
        <f>WEEKDAY(BART_Rides[[#This Row],[Date]],2)</f>
        <v>1</v>
      </c>
      <c r="L10463" s="1" t="str">
        <f>LEFT(BART_Rides[[#This Row],[Lines]],1)</f>
        <v>Y</v>
      </c>
      <c r="M10463" s="1" t="str">
        <f>IF(BART_Rides[[#This Row],[FirstLetter]]="Y","Yes","No")</f>
        <v>Yes</v>
      </c>
      <c r="N10463" s="1" t="str">
        <f>IF(OR(BART_Rides[[#This Row],[Station Code]]="EM", BART_Rides[[#This Row],[Station Code]]="MT", BART_Rides[[#This Row],[Station Code]]="PL", BART_Rides[[#This Row],[Station Code]]="CC"), "Yes", "No")</f>
        <v>Yes</v>
      </c>
    </row>
    <row r="10464" spans="6:14">
      <c r="F10464" s="3">
        <v>44439</v>
      </c>
      <c r="G10464" s="1" t="s">
        <v>55</v>
      </c>
      <c r="H10464" s="1" t="s">
        <v>106</v>
      </c>
      <c r="I10464" s="1">
        <v>5634</v>
      </c>
      <c r="J10464" s="1">
        <f>MONTH(BART_Rides[[#This Row],[Date]])</f>
        <v>8</v>
      </c>
      <c r="K10464" s="1">
        <f>WEEKDAY(BART_Rides[[#This Row],[Date]],2)</f>
        <v>2</v>
      </c>
      <c r="L10464" s="1" t="str">
        <f>LEFT(BART_Rides[[#This Row],[Lines]],1)</f>
        <v>Y</v>
      </c>
      <c r="M10464" s="1" t="str">
        <f>IF(BART_Rides[[#This Row],[FirstLetter]]="Y","Yes","No")</f>
        <v>Yes</v>
      </c>
      <c r="N10464" s="1" t="str">
        <f>IF(OR(BART_Rides[[#This Row],[Station Code]]="EM", BART_Rides[[#This Row],[Station Code]]="MT", BART_Rides[[#This Row],[Station Code]]="PL", BART_Rides[[#This Row],[Station Code]]="CC"), "Yes", "No")</f>
        <v>Yes</v>
      </c>
    </row>
    <row r="10465" spans="6:14">
      <c r="F10465" s="3">
        <v>44440</v>
      </c>
      <c r="G10465" s="1" t="s">
        <v>55</v>
      </c>
      <c r="H10465" s="1" t="s">
        <v>106</v>
      </c>
      <c r="I10465" s="1">
        <v>6333</v>
      </c>
      <c r="J10465" s="1">
        <f>MONTH(BART_Rides[[#This Row],[Date]])</f>
        <v>9</v>
      </c>
      <c r="K10465" s="1">
        <f>WEEKDAY(BART_Rides[[#This Row],[Date]],2)</f>
        <v>3</v>
      </c>
      <c r="L10465" s="1" t="str">
        <f>LEFT(BART_Rides[[#This Row],[Lines]],1)</f>
        <v>Y</v>
      </c>
      <c r="M10465" s="1" t="str">
        <f>IF(BART_Rides[[#This Row],[FirstLetter]]="Y","Yes","No")</f>
        <v>Yes</v>
      </c>
      <c r="N10465" s="1" t="str">
        <f>IF(OR(BART_Rides[[#This Row],[Station Code]]="EM", BART_Rides[[#This Row],[Station Code]]="MT", BART_Rides[[#This Row],[Station Code]]="PL", BART_Rides[[#This Row],[Station Code]]="CC"), "Yes", "No")</f>
        <v>Yes</v>
      </c>
    </row>
    <row r="10466" spans="6:14">
      <c r="F10466" s="3">
        <v>44441</v>
      </c>
      <c r="G10466" s="1" t="s">
        <v>55</v>
      </c>
      <c r="H10466" s="1" t="s">
        <v>106</v>
      </c>
      <c r="I10466" s="1">
        <v>5973</v>
      </c>
      <c r="J10466" s="1">
        <f>MONTH(BART_Rides[[#This Row],[Date]])</f>
        <v>9</v>
      </c>
      <c r="K10466" s="1">
        <f>WEEKDAY(BART_Rides[[#This Row],[Date]],2)</f>
        <v>4</v>
      </c>
      <c r="L10466" s="1" t="str">
        <f>LEFT(BART_Rides[[#This Row],[Lines]],1)</f>
        <v>Y</v>
      </c>
      <c r="M10466" s="1" t="str">
        <f>IF(BART_Rides[[#This Row],[FirstLetter]]="Y","Yes","No")</f>
        <v>Yes</v>
      </c>
      <c r="N10466" s="1" t="str">
        <f>IF(OR(BART_Rides[[#This Row],[Station Code]]="EM", BART_Rides[[#This Row],[Station Code]]="MT", BART_Rides[[#This Row],[Station Code]]="PL", BART_Rides[[#This Row],[Station Code]]="CC"), "Yes", "No")</f>
        <v>Yes</v>
      </c>
    </row>
    <row r="10467" spans="6:14">
      <c r="F10467" s="3">
        <v>44442</v>
      </c>
      <c r="G10467" s="1" t="s">
        <v>55</v>
      </c>
      <c r="H10467" s="1" t="s">
        <v>106</v>
      </c>
      <c r="I10467" s="1">
        <v>5923</v>
      </c>
      <c r="J10467" s="1">
        <f>MONTH(BART_Rides[[#This Row],[Date]])</f>
        <v>9</v>
      </c>
      <c r="K10467" s="1">
        <f>WEEKDAY(BART_Rides[[#This Row],[Date]],2)</f>
        <v>5</v>
      </c>
      <c r="L10467" s="1" t="str">
        <f>LEFT(BART_Rides[[#This Row],[Lines]],1)</f>
        <v>Y</v>
      </c>
      <c r="M10467" s="1" t="str">
        <f>IF(BART_Rides[[#This Row],[FirstLetter]]="Y","Yes","No")</f>
        <v>Yes</v>
      </c>
      <c r="N10467" s="1" t="str">
        <f>IF(OR(BART_Rides[[#This Row],[Station Code]]="EM", BART_Rides[[#This Row],[Station Code]]="MT", BART_Rides[[#This Row],[Station Code]]="PL", BART_Rides[[#This Row],[Station Code]]="CC"), "Yes", "No")</f>
        <v>Yes</v>
      </c>
    </row>
    <row r="10468" spans="6:14">
      <c r="F10468" s="3">
        <v>44443</v>
      </c>
      <c r="G10468" s="1" t="s">
        <v>55</v>
      </c>
      <c r="H10468" s="1" t="s">
        <v>106</v>
      </c>
      <c r="I10468" s="1">
        <v>3232</v>
      </c>
      <c r="J10468" s="1">
        <f>MONTH(BART_Rides[[#This Row],[Date]])</f>
        <v>9</v>
      </c>
      <c r="K10468" s="1">
        <f>WEEKDAY(BART_Rides[[#This Row],[Date]],2)</f>
        <v>6</v>
      </c>
      <c r="L10468" s="1" t="str">
        <f>LEFT(BART_Rides[[#This Row],[Lines]],1)</f>
        <v>Y</v>
      </c>
      <c r="M10468" s="1" t="str">
        <f>IF(BART_Rides[[#This Row],[FirstLetter]]="Y","Yes","No")</f>
        <v>Yes</v>
      </c>
      <c r="N10468" s="1" t="str">
        <f>IF(OR(BART_Rides[[#This Row],[Station Code]]="EM", BART_Rides[[#This Row],[Station Code]]="MT", BART_Rides[[#This Row],[Station Code]]="PL", BART_Rides[[#This Row],[Station Code]]="CC"), "Yes", "No")</f>
        <v>Yes</v>
      </c>
    </row>
    <row r="10469" spans="6:14">
      <c r="F10469" s="3">
        <v>44444</v>
      </c>
      <c r="G10469" s="1" t="s">
        <v>55</v>
      </c>
      <c r="H10469" s="1" t="s">
        <v>106</v>
      </c>
      <c r="I10469" s="1">
        <v>2743</v>
      </c>
      <c r="J10469" s="1">
        <f>MONTH(BART_Rides[[#This Row],[Date]])</f>
        <v>9</v>
      </c>
      <c r="K10469" s="1">
        <f>WEEKDAY(BART_Rides[[#This Row],[Date]],2)</f>
        <v>7</v>
      </c>
      <c r="L10469" s="1" t="str">
        <f>LEFT(BART_Rides[[#This Row],[Lines]],1)</f>
        <v>Y</v>
      </c>
      <c r="M10469" s="1" t="str">
        <f>IF(BART_Rides[[#This Row],[FirstLetter]]="Y","Yes","No")</f>
        <v>Yes</v>
      </c>
      <c r="N10469" s="1" t="str">
        <f>IF(OR(BART_Rides[[#This Row],[Station Code]]="EM", BART_Rides[[#This Row],[Station Code]]="MT", BART_Rides[[#This Row],[Station Code]]="PL", BART_Rides[[#This Row],[Station Code]]="CC"), "Yes", "No")</f>
        <v>Yes</v>
      </c>
    </row>
    <row r="10470" spans="6:14">
      <c r="F10470" s="3">
        <v>44445</v>
      </c>
      <c r="G10470" s="1" t="s">
        <v>55</v>
      </c>
      <c r="H10470" s="1" t="s">
        <v>106</v>
      </c>
      <c r="I10470" s="1">
        <v>2012</v>
      </c>
      <c r="J10470" s="1">
        <f>MONTH(BART_Rides[[#This Row],[Date]])</f>
        <v>9</v>
      </c>
      <c r="K10470" s="1">
        <f>WEEKDAY(BART_Rides[[#This Row],[Date]],2)</f>
        <v>1</v>
      </c>
      <c r="L10470" s="1" t="str">
        <f>LEFT(BART_Rides[[#This Row],[Lines]],1)</f>
        <v>Y</v>
      </c>
      <c r="M10470" s="1" t="str">
        <f>IF(BART_Rides[[#This Row],[FirstLetter]]="Y","Yes","No")</f>
        <v>Yes</v>
      </c>
      <c r="N10470" s="1" t="str">
        <f>IF(OR(BART_Rides[[#This Row],[Station Code]]="EM", BART_Rides[[#This Row],[Station Code]]="MT", BART_Rides[[#This Row],[Station Code]]="PL", BART_Rides[[#This Row],[Station Code]]="CC"), "Yes", "No")</f>
        <v>Yes</v>
      </c>
    </row>
    <row r="10471" spans="6:14">
      <c r="F10471" s="3">
        <v>44446</v>
      </c>
      <c r="G10471" s="1" t="s">
        <v>55</v>
      </c>
      <c r="H10471" s="1" t="s">
        <v>106</v>
      </c>
      <c r="I10471" s="1">
        <v>5815</v>
      </c>
      <c r="J10471" s="1">
        <f>MONTH(BART_Rides[[#This Row],[Date]])</f>
        <v>9</v>
      </c>
      <c r="K10471" s="1">
        <f>WEEKDAY(BART_Rides[[#This Row],[Date]],2)</f>
        <v>2</v>
      </c>
      <c r="L10471" s="1" t="str">
        <f>LEFT(BART_Rides[[#This Row],[Lines]],1)</f>
        <v>Y</v>
      </c>
      <c r="M10471" s="1" t="str">
        <f>IF(BART_Rides[[#This Row],[FirstLetter]]="Y","Yes","No")</f>
        <v>Yes</v>
      </c>
      <c r="N10471" s="1" t="str">
        <f>IF(OR(BART_Rides[[#This Row],[Station Code]]="EM", BART_Rides[[#This Row],[Station Code]]="MT", BART_Rides[[#This Row],[Station Code]]="PL", BART_Rides[[#This Row],[Station Code]]="CC"), "Yes", "No")</f>
        <v>Yes</v>
      </c>
    </row>
    <row r="10472" spans="6:14">
      <c r="F10472" s="3">
        <v>44447</v>
      </c>
      <c r="G10472" s="1" t="s">
        <v>55</v>
      </c>
      <c r="H10472" s="1" t="s">
        <v>106</v>
      </c>
      <c r="I10472" s="1">
        <v>6121</v>
      </c>
      <c r="J10472" s="1">
        <f>MONTH(BART_Rides[[#This Row],[Date]])</f>
        <v>9</v>
      </c>
      <c r="K10472" s="1">
        <f>WEEKDAY(BART_Rides[[#This Row],[Date]],2)</f>
        <v>3</v>
      </c>
      <c r="L10472" s="1" t="str">
        <f>LEFT(BART_Rides[[#This Row],[Lines]],1)</f>
        <v>Y</v>
      </c>
      <c r="M10472" s="1" t="str">
        <f>IF(BART_Rides[[#This Row],[FirstLetter]]="Y","Yes","No")</f>
        <v>Yes</v>
      </c>
      <c r="N10472" s="1" t="str">
        <f>IF(OR(BART_Rides[[#This Row],[Station Code]]="EM", BART_Rides[[#This Row],[Station Code]]="MT", BART_Rides[[#This Row],[Station Code]]="PL", BART_Rides[[#This Row],[Station Code]]="CC"), "Yes", "No")</f>
        <v>Yes</v>
      </c>
    </row>
    <row r="10473" spans="6:14">
      <c r="F10473" s="3">
        <v>44448</v>
      </c>
      <c r="G10473" s="1" t="s">
        <v>55</v>
      </c>
      <c r="H10473" s="1" t="s">
        <v>106</v>
      </c>
      <c r="I10473" s="1">
        <v>6110</v>
      </c>
      <c r="J10473" s="1">
        <f>MONTH(BART_Rides[[#This Row],[Date]])</f>
        <v>9</v>
      </c>
      <c r="K10473" s="1">
        <f>WEEKDAY(BART_Rides[[#This Row],[Date]],2)</f>
        <v>4</v>
      </c>
      <c r="L10473" s="1" t="str">
        <f>LEFT(BART_Rides[[#This Row],[Lines]],1)</f>
        <v>Y</v>
      </c>
      <c r="M10473" s="1" t="str">
        <f>IF(BART_Rides[[#This Row],[FirstLetter]]="Y","Yes","No")</f>
        <v>Yes</v>
      </c>
      <c r="N10473" s="1" t="str">
        <f>IF(OR(BART_Rides[[#This Row],[Station Code]]="EM", BART_Rides[[#This Row],[Station Code]]="MT", BART_Rides[[#This Row],[Station Code]]="PL", BART_Rides[[#This Row],[Station Code]]="CC"), "Yes", "No")</f>
        <v>Yes</v>
      </c>
    </row>
    <row r="10474" spans="6:14">
      <c r="F10474" s="3">
        <v>44449</v>
      </c>
      <c r="G10474" s="1" t="s">
        <v>55</v>
      </c>
      <c r="H10474" s="1" t="s">
        <v>106</v>
      </c>
      <c r="I10474" s="1">
        <v>6146</v>
      </c>
      <c r="J10474" s="1">
        <f>MONTH(BART_Rides[[#This Row],[Date]])</f>
        <v>9</v>
      </c>
      <c r="K10474" s="1">
        <f>WEEKDAY(BART_Rides[[#This Row],[Date]],2)</f>
        <v>5</v>
      </c>
      <c r="L10474" s="1" t="str">
        <f>LEFT(BART_Rides[[#This Row],[Lines]],1)</f>
        <v>Y</v>
      </c>
      <c r="M10474" s="1" t="str">
        <f>IF(BART_Rides[[#This Row],[FirstLetter]]="Y","Yes","No")</f>
        <v>Yes</v>
      </c>
      <c r="N10474" s="1" t="str">
        <f>IF(OR(BART_Rides[[#This Row],[Station Code]]="EM", BART_Rides[[#This Row],[Station Code]]="MT", BART_Rides[[#This Row],[Station Code]]="PL", BART_Rides[[#This Row],[Station Code]]="CC"), "Yes", "No")</f>
        <v>Yes</v>
      </c>
    </row>
    <row r="10475" spans="6:14">
      <c r="F10475" s="3">
        <v>44450</v>
      </c>
      <c r="G10475" s="1" t="s">
        <v>55</v>
      </c>
      <c r="H10475" s="1" t="s">
        <v>106</v>
      </c>
      <c r="I10475" s="1">
        <v>3423</v>
      </c>
      <c r="J10475" s="1">
        <f>MONTH(BART_Rides[[#This Row],[Date]])</f>
        <v>9</v>
      </c>
      <c r="K10475" s="1">
        <f>WEEKDAY(BART_Rides[[#This Row],[Date]],2)</f>
        <v>6</v>
      </c>
      <c r="L10475" s="1" t="str">
        <f>LEFT(BART_Rides[[#This Row],[Lines]],1)</f>
        <v>Y</v>
      </c>
      <c r="M10475" s="1" t="str">
        <f>IF(BART_Rides[[#This Row],[FirstLetter]]="Y","Yes","No")</f>
        <v>Yes</v>
      </c>
      <c r="N10475" s="1" t="str">
        <f>IF(OR(BART_Rides[[#This Row],[Station Code]]="EM", BART_Rides[[#This Row],[Station Code]]="MT", BART_Rides[[#This Row],[Station Code]]="PL", BART_Rides[[#This Row],[Station Code]]="CC"), "Yes", "No")</f>
        <v>Yes</v>
      </c>
    </row>
    <row r="10476" spans="6:14">
      <c r="F10476" s="3">
        <v>44451</v>
      </c>
      <c r="G10476" s="1" t="s">
        <v>55</v>
      </c>
      <c r="H10476" s="1" t="s">
        <v>106</v>
      </c>
      <c r="I10476" s="1">
        <v>2177</v>
      </c>
      <c r="J10476" s="1">
        <f>MONTH(BART_Rides[[#This Row],[Date]])</f>
        <v>9</v>
      </c>
      <c r="K10476" s="1">
        <f>WEEKDAY(BART_Rides[[#This Row],[Date]],2)</f>
        <v>7</v>
      </c>
      <c r="L10476" s="1" t="str">
        <f>LEFT(BART_Rides[[#This Row],[Lines]],1)</f>
        <v>Y</v>
      </c>
      <c r="M10476" s="1" t="str">
        <f>IF(BART_Rides[[#This Row],[FirstLetter]]="Y","Yes","No")</f>
        <v>Yes</v>
      </c>
      <c r="N10476" s="1" t="str">
        <f>IF(OR(BART_Rides[[#This Row],[Station Code]]="EM", BART_Rides[[#This Row],[Station Code]]="MT", BART_Rides[[#This Row],[Station Code]]="PL", BART_Rides[[#This Row],[Station Code]]="CC"), "Yes", "No")</f>
        <v>Yes</v>
      </c>
    </row>
    <row r="10477" spans="6:14">
      <c r="F10477" s="3">
        <v>44452</v>
      </c>
      <c r="G10477" s="1" t="s">
        <v>55</v>
      </c>
      <c r="H10477" s="1" t="s">
        <v>106</v>
      </c>
      <c r="I10477" s="1">
        <v>5900</v>
      </c>
      <c r="J10477" s="1">
        <f>MONTH(BART_Rides[[#This Row],[Date]])</f>
        <v>9</v>
      </c>
      <c r="K10477" s="1">
        <f>WEEKDAY(BART_Rides[[#This Row],[Date]],2)</f>
        <v>1</v>
      </c>
      <c r="L10477" s="1" t="str">
        <f>LEFT(BART_Rides[[#This Row],[Lines]],1)</f>
        <v>Y</v>
      </c>
      <c r="M10477" s="1" t="str">
        <f>IF(BART_Rides[[#This Row],[FirstLetter]]="Y","Yes","No")</f>
        <v>Yes</v>
      </c>
      <c r="N10477" s="1" t="str">
        <f>IF(OR(BART_Rides[[#This Row],[Station Code]]="EM", BART_Rides[[#This Row],[Station Code]]="MT", BART_Rides[[#This Row],[Station Code]]="PL", BART_Rides[[#This Row],[Station Code]]="CC"), "Yes", "No")</f>
        <v>Yes</v>
      </c>
    </row>
    <row r="10478" spans="6:14">
      <c r="F10478" s="3">
        <v>44453</v>
      </c>
      <c r="G10478" s="1" t="s">
        <v>55</v>
      </c>
      <c r="H10478" s="1" t="s">
        <v>106</v>
      </c>
      <c r="I10478" s="1">
        <v>5945</v>
      </c>
      <c r="J10478" s="1">
        <f>MONTH(BART_Rides[[#This Row],[Date]])</f>
        <v>9</v>
      </c>
      <c r="K10478" s="1">
        <f>WEEKDAY(BART_Rides[[#This Row],[Date]],2)</f>
        <v>2</v>
      </c>
      <c r="L10478" s="1" t="str">
        <f>LEFT(BART_Rides[[#This Row],[Lines]],1)</f>
        <v>Y</v>
      </c>
      <c r="M10478" s="1" t="str">
        <f>IF(BART_Rides[[#This Row],[FirstLetter]]="Y","Yes","No")</f>
        <v>Yes</v>
      </c>
      <c r="N10478" s="1" t="str">
        <f>IF(OR(BART_Rides[[#This Row],[Station Code]]="EM", BART_Rides[[#This Row],[Station Code]]="MT", BART_Rides[[#This Row],[Station Code]]="PL", BART_Rides[[#This Row],[Station Code]]="CC"), "Yes", "No")</f>
        <v>Yes</v>
      </c>
    </row>
    <row r="10479" spans="6:14">
      <c r="F10479" s="3">
        <v>44454</v>
      </c>
      <c r="G10479" s="1" t="s">
        <v>55</v>
      </c>
      <c r="H10479" s="1" t="s">
        <v>106</v>
      </c>
      <c r="I10479" s="1">
        <v>6113</v>
      </c>
      <c r="J10479" s="1">
        <f>MONTH(BART_Rides[[#This Row],[Date]])</f>
        <v>9</v>
      </c>
      <c r="K10479" s="1">
        <f>WEEKDAY(BART_Rides[[#This Row],[Date]],2)</f>
        <v>3</v>
      </c>
      <c r="L10479" s="1" t="str">
        <f>LEFT(BART_Rides[[#This Row],[Lines]],1)</f>
        <v>Y</v>
      </c>
      <c r="M10479" s="1" t="str">
        <f>IF(BART_Rides[[#This Row],[FirstLetter]]="Y","Yes","No")</f>
        <v>Yes</v>
      </c>
      <c r="N10479" s="1" t="str">
        <f>IF(OR(BART_Rides[[#This Row],[Station Code]]="EM", BART_Rides[[#This Row],[Station Code]]="MT", BART_Rides[[#This Row],[Station Code]]="PL", BART_Rides[[#This Row],[Station Code]]="CC"), "Yes", "No")</f>
        <v>Yes</v>
      </c>
    </row>
    <row r="10480" spans="6:14">
      <c r="F10480" s="3">
        <v>44455</v>
      </c>
      <c r="G10480" s="1" t="s">
        <v>55</v>
      </c>
      <c r="H10480" s="1" t="s">
        <v>106</v>
      </c>
      <c r="I10480" s="1">
        <v>6037</v>
      </c>
      <c r="J10480" s="1">
        <f>MONTH(BART_Rides[[#This Row],[Date]])</f>
        <v>9</v>
      </c>
      <c r="K10480" s="1">
        <f>WEEKDAY(BART_Rides[[#This Row],[Date]],2)</f>
        <v>4</v>
      </c>
      <c r="L10480" s="1" t="str">
        <f>LEFT(BART_Rides[[#This Row],[Lines]],1)</f>
        <v>Y</v>
      </c>
      <c r="M10480" s="1" t="str">
        <f>IF(BART_Rides[[#This Row],[FirstLetter]]="Y","Yes","No")</f>
        <v>Yes</v>
      </c>
      <c r="N10480" s="1" t="str">
        <f>IF(OR(BART_Rides[[#This Row],[Station Code]]="EM", BART_Rides[[#This Row],[Station Code]]="MT", BART_Rides[[#This Row],[Station Code]]="PL", BART_Rides[[#This Row],[Station Code]]="CC"), "Yes", "No")</f>
        <v>Yes</v>
      </c>
    </row>
    <row r="10481" spans="6:14">
      <c r="F10481" s="3">
        <v>44456</v>
      </c>
      <c r="G10481" s="1" t="s">
        <v>55</v>
      </c>
      <c r="H10481" s="1" t="s">
        <v>106</v>
      </c>
      <c r="I10481" s="1">
        <v>6350</v>
      </c>
      <c r="J10481" s="1">
        <f>MONTH(BART_Rides[[#This Row],[Date]])</f>
        <v>9</v>
      </c>
      <c r="K10481" s="1">
        <f>WEEKDAY(BART_Rides[[#This Row],[Date]],2)</f>
        <v>5</v>
      </c>
      <c r="L10481" s="1" t="str">
        <f>LEFT(BART_Rides[[#This Row],[Lines]],1)</f>
        <v>Y</v>
      </c>
      <c r="M10481" s="1" t="str">
        <f>IF(BART_Rides[[#This Row],[FirstLetter]]="Y","Yes","No")</f>
        <v>Yes</v>
      </c>
      <c r="N10481" s="1" t="str">
        <f>IF(OR(BART_Rides[[#This Row],[Station Code]]="EM", BART_Rides[[#This Row],[Station Code]]="MT", BART_Rides[[#This Row],[Station Code]]="PL", BART_Rides[[#This Row],[Station Code]]="CC"), "Yes", "No")</f>
        <v>Yes</v>
      </c>
    </row>
    <row r="10482" spans="6:14">
      <c r="F10482" s="3">
        <v>44457</v>
      </c>
      <c r="G10482" s="1" t="s">
        <v>55</v>
      </c>
      <c r="H10482" s="1" t="s">
        <v>106</v>
      </c>
      <c r="I10482" s="1">
        <v>3982</v>
      </c>
      <c r="J10482" s="1">
        <f>MONTH(BART_Rides[[#This Row],[Date]])</f>
        <v>9</v>
      </c>
      <c r="K10482" s="1">
        <f>WEEKDAY(BART_Rides[[#This Row],[Date]],2)</f>
        <v>6</v>
      </c>
      <c r="L10482" s="1" t="str">
        <f>LEFT(BART_Rides[[#This Row],[Lines]],1)</f>
        <v>Y</v>
      </c>
      <c r="M10482" s="1" t="str">
        <f>IF(BART_Rides[[#This Row],[FirstLetter]]="Y","Yes","No")</f>
        <v>Yes</v>
      </c>
      <c r="N10482" s="1" t="str">
        <f>IF(OR(BART_Rides[[#This Row],[Station Code]]="EM", BART_Rides[[#This Row],[Station Code]]="MT", BART_Rides[[#This Row],[Station Code]]="PL", BART_Rides[[#This Row],[Station Code]]="CC"), "Yes", "No")</f>
        <v>Yes</v>
      </c>
    </row>
    <row r="10483" spans="6:14">
      <c r="F10483" s="3">
        <v>44458</v>
      </c>
      <c r="G10483" s="1" t="s">
        <v>55</v>
      </c>
      <c r="H10483" s="1" t="s">
        <v>106</v>
      </c>
      <c r="I10483" s="1">
        <v>2433</v>
      </c>
      <c r="J10483" s="1">
        <f>MONTH(BART_Rides[[#This Row],[Date]])</f>
        <v>9</v>
      </c>
      <c r="K10483" s="1">
        <f>WEEKDAY(BART_Rides[[#This Row],[Date]],2)</f>
        <v>7</v>
      </c>
      <c r="L10483" s="1" t="str">
        <f>LEFT(BART_Rides[[#This Row],[Lines]],1)</f>
        <v>Y</v>
      </c>
      <c r="M10483" s="1" t="str">
        <f>IF(BART_Rides[[#This Row],[FirstLetter]]="Y","Yes","No")</f>
        <v>Yes</v>
      </c>
      <c r="N10483" s="1" t="str">
        <f>IF(OR(BART_Rides[[#This Row],[Station Code]]="EM", BART_Rides[[#This Row],[Station Code]]="MT", BART_Rides[[#This Row],[Station Code]]="PL", BART_Rides[[#This Row],[Station Code]]="CC"), "Yes", "No")</f>
        <v>Yes</v>
      </c>
    </row>
    <row r="10484" spans="6:14">
      <c r="F10484" s="3">
        <v>44459</v>
      </c>
      <c r="G10484" s="1" t="s">
        <v>55</v>
      </c>
      <c r="H10484" s="1" t="s">
        <v>106</v>
      </c>
      <c r="I10484" s="1">
        <v>5680</v>
      </c>
      <c r="J10484" s="1">
        <f>MONTH(BART_Rides[[#This Row],[Date]])</f>
        <v>9</v>
      </c>
      <c r="K10484" s="1">
        <f>WEEKDAY(BART_Rides[[#This Row],[Date]],2)</f>
        <v>1</v>
      </c>
      <c r="L10484" s="1" t="str">
        <f>LEFT(BART_Rides[[#This Row],[Lines]],1)</f>
        <v>Y</v>
      </c>
      <c r="M10484" s="1" t="str">
        <f>IF(BART_Rides[[#This Row],[FirstLetter]]="Y","Yes","No")</f>
        <v>Yes</v>
      </c>
      <c r="N10484" s="1" t="str">
        <f>IF(OR(BART_Rides[[#This Row],[Station Code]]="EM", BART_Rides[[#This Row],[Station Code]]="MT", BART_Rides[[#This Row],[Station Code]]="PL", BART_Rides[[#This Row],[Station Code]]="CC"), "Yes", "No")</f>
        <v>Yes</v>
      </c>
    </row>
    <row r="10485" spans="6:14">
      <c r="F10485" s="3">
        <v>44460</v>
      </c>
      <c r="G10485" s="1" t="s">
        <v>55</v>
      </c>
      <c r="H10485" s="1" t="s">
        <v>106</v>
      </c>
      <c r="I10485" s="1">
        <v>5947</v>
      </c>
      <c r="J10485" s="1">
        <f>MONTH(BART_Rides[[#This Row],[Date]])</f>
        <v>9</v>
      </c>
      <c r="K10485" s="1">
        <f>WEEKDAY(BART_Rides[[#This Row],[Date]],2)</f>
        <v>2</v>
      </c>
      <c r="L10485" s="1" t="str">
        <f>LEFT(BART_Rides[[#This Row],[Lines]],1)</f>
        <v>Y</v>
      </c>
      <c r="M10485" s="1" t="str">
        <f>IF(BART_Rides[[#This Row],[FirstLetter]]="Y","Yes","No")</f>
        <v>Yes</v>
      </c>
      <c r="N10485" s="1" t="str">
        <f>IF(OR(BART_Rides[[#This Row],[Station Code]]="EM", BART_Rides[[#This Row],[Station Code]]="MT", BART_Rides[[#This Row],[Station Code]]="PL", BART_Rides[[#This Row],[Station Code]]="CC"), "Yes", "No")</f>
        <v>Yes</v>
      </c>
    </row>
    <row r="10486" spans="6:14">
      <c r="F10486" s="3">
        <v>44461</v>
      </c>
      <c r="G10486" s="1" t="s">
        <v>55</v>
      </c>
      <c r="H10486" s="1" t="s">
        <v>106</v>
      </c>
      <c r="I10486" s="1">
        <v>6383</v>
      </c>
      <c r="J10486" s="1">
        <f>MONTH(BART_Rides[[#This Row],[Date]])</f>
        <v>9</v>
      </c>
      <c r="K10486" s="1">
        <f>WEEKDAY(BART_Rides[[#This Row],[Date]],2)</f>
        <v>3</v>
      </c>
      <c r="L10486" s="1" t="str">
        <f>LEFT(BART_Rides[[#This Row],[Lines]],1)</f>
        <v>Y</v>
      </c>
      <c r="M10486" s="1" t="str">
        <f>IF(BART_Rides[[#This Row],[FirstLetter]]="Y","Yes","No")</f>
        <v>Yes</v>
      </c>
      <c r="N10486" s="1" t="str">
        <f>IF(OR(BART_Rides[[#This Row],[Station Code]]="EM", BART_Rides[[#This Row],[Station Code]]="MT", BART_Rides[[#This Row],[Station Code]]="PL", BART_Rides[[#This Row],[Station Code]]="CC"), "Yes", "No")</f>
        <v>Yes</v>
      </c>
    </row>
    <row r="10487" spans="6:14">
      <c r="F10487" s="3">
        <v>44462</v>
      </c>
      <c r="G10487" s="1" t="s">
        <v>55</v>
      </c>
      <c r="H10487" s="1" t="s">
        <v>106</v>
      </c>
      <c r="I10487" s="1">
        <v>6286</v>
      </c>
      <c r="J10487" s="1">
        <f>MONTH(BART_Rides[[#This Row],[Date]])</f>
        <v>9</v>
      </c>
      <c r="K10487" s="1">
        <f>WEEKDAY(BART_Rides[[#This Row],[Date]],2)</f>
        <v>4</v>
      </c>
      <c r="L10487" s="1" t="str">
        <f>LEFT(BART_Rides[[#This Row],[Lines]],1)</f>
        <v>Y</v>
      </c>
      <c r="M10487" s="1" t="str">
        <f>IF(BART_Rides[[#This Row],[FirstLetter]]="Y","Yes","No")</f>
        <v>Yes</v>
      </c>
      <c r="N10487" s="1" t="str">
        <f>IF(OR(BART_Rides[[#This Row],[Station Code]]="EM", BART_Rides[[#This Row],[Station Code]]="MT", BART_Rides[[#This Row],[Station Code]]="PL", BART_Rides[[#This Row],[Station Code]]="CC"), "Yes", "No")</f>
        <v>Yes</v>
      </c>
    </row>
    <row r="10488" spans="6:14">
      <c r="F10488" s="3">
        <v>44463</v>
      </c>
      <c r="G10488" s="1" t="s">
        <v>55</v>
      </c>
      <c r="H10488" s="1" t="s">
        <v>106</v>
      </c>
      <c r="I10488" s="1">
        <v>6473</v>
      </c>
      <c r="J10488" s="1">
        <f>MONTH(BART_Rides[[#This Row],[Date]])</f>
        <v>9</v>
      </c>
      <c r="K10488" s="1">
        <f>WEEKDAY(BART_Rides[[#This Row],[Date]],2)</f>
        <v>5</v>
      </c>
      <c r="L10488" s="1" t="str">
        <f>LEFT(BART_Rides[[#This Row],[Lines]],1)</f>
        <v>Y</v>
      </c>
      <c r="M10488" s="1" t="str">
        <f>IF(BART_Rides[[#This Row],[FirstLetter]]="Y","Yes","No")</f>
        <v>Yes</v>
      </c>
      <c r="N10488" s="1" t="str">
        <f>IF(OR(BART_Rides[[#This Row],[Station Code]]="EM", BART_Rides[[#This Row],[Station Code]]="MT", BART_Rides[[#This Row],[Station Code]]="PL", BART_Rides[[#This Row],[Station Code]]="CC"), "Yes", "No")</f>
        <v>Yes</v>
      </c>
    </row>
    <row r="10489" spans="6:14">
      <c r="F10489" s="3">
        <v>44464</v>
      </c>
      <c r="G10489" s="1" t="s">
        <v>55</v>
      </c>
      <c r="H10489" s="1" t="s">
        <v>106</v>
      </c>
      <c r="I10489" s="1">
        <v>3613</v>
      </c>
      <c r="J10489" s="1">
        <f>MONTH(BART_Rides[[#This Row],[Date]])</f>
        <v>9</v>
      </c>
      <c r="K10489" s="1">
        <f>WEEKDAY(BART_Rides[[#This Row],[Date]],2)</f>
        <v>6</v>
      </c>
      <c r="L10489" s="1" t="str">
        <f>LEFT(BART_Rides[[#This Row],[Lines]],1)</f>
        <v>Y</v>
      </c>
      <c r="M10489" s="1" t="str">
        <f>IF(BART_Rides[[#This Row],[FirstLetter]]="Y","Yes","No")</f>
        <v>Yes</v>
      </c>
      <c r="N10489" s="1" t="str">
        <f>IF(OR(BART_Rides[[#This Row],[Station Code]]="EM", BART_Rides[[#This Row],[Station Code]]="MT", BART_Rides[[#This Row],[Station Code]]="PL", BART_Rides[[#This Row],[Station Code]]="CC"), "Yes", "No")</f>
        <v>Yes</v>
      </c>
    </row>
    <row r="10490" spans="6:14">
      <c r="F10490" s="3">
        <v>44465</v>
      </c>
      <c r="G10490" s="1" t="s">
        <v>55</v>
      </c>
      <c r="H10490" s="1" t="s">
        <v>106</v>
      </c>
      <c r="I10490" s="1">
        <v>3540</v>
      </c>
      <c r="J10490" s="1">
        <f>MONTH(BART_Rides[[#This Row],[Date]])</f>
        <v>9</v>
      </c>
      <c r="K10490" s="1">
        <f>WEEKDAY(BART_Rides[[#This Row],[Date]],2)</f>
        <v>7</v>
      </c>
      <c r="L10490" s="1" t="str">
        <f>LEFT(BART_Rides[[#This Row],[Lines]],1)</f>
        <v>Y</v>
      </c>
      <c r="M10490" s="1" t="str">
        <f>IF(BART_Rides[[#This Row],[FirstLetter]]="Y","Yes","No")</f>
        <v>Yes</v>
      </c>
      <c r="N10490" s="1" t="str">
        <f>IF(OR(BART_Rides[[#This Row],[Station Code]]="EM", BART_Rides[[#This Row],[Station Code]]="MT", BART_Rides[[#This Row],[Station Code]]="PL", BART_Rides[[#This Row],[Station Code]]="CC"), "Yes", "No")</f>
        <v>Yes</v>
      </c>
    </row>
    <row r="10491" spans="6:14">
      <c r="F10491" s="3">
        <v>44466</v>
      </c>
      <c r="G10491" s="1" t="s">
        <v>55</v>
      </c>
      <c r="H10491" s="1" t="s">
        <v>106</v>
      </c>
      <c r="I10491" s="1">
        <v>5701</v>
      </c>
      <c r="J10491" s="1">
        <f>MONTH(BART_Rides[[#This Row],[Date]])</f>
        <v>9</v>
      </c>
      <c r="K10491" s="1">
        <f>WEEKDAY(BART_Rides[[#This Row],[Date]],2)</f>
        <v>1</v>
      </c>
      <c r="L10491" s="1" t="str">
        <f>LEFT(BART_Rides[[#This Row],[Lines]],1)</f>
        <v>Y</v>
      </c>
      <c r="M10491" s="1" t="str">
        <f>IF(BART_Rides[[#This Row],[FirstLetter]]="Y","Yes","No")</f>
        <v>Yes</v>
      </c>
      <c r="N10491" s="1" t="str">
        <f>IF(OR(BART_Rides[[#This Row],[Station Code]]="EM", BART_Rides[[#This Row],[Station Code]]="MT", BART_Rides[[#This Row],[Station Code]]="PL", BART_Rides[[#This Row],[Station Code]]="CC"), "Yes", "No")</f>
        <v>Yes</v>
      </c>
    </row>
    <row r="10492" spans="6:14">
      <c r="F10492" s="3">
        <v>44467</v>
      </c>
      <c r="G10492" s="1" t="s">
        <v>55</v>
      </c>
      <c r="H10492" s="1" t="s">
        <v>106</v>
      </c>
      <c r="I10492" s="1">
        <v>5950</v>
      </c>
      <c r="J10492" s="1">
        <f>MONTH(BART_Rides[[#This Row],[Date]])</f>
        <v>9</v>
      </c>
      <c r="K10492" s="1">
        <f>WEEKDAY(BART_Rides[[#This Row],[Date]],2)</f>
        <v>2</v>
      </c>
      <c r="L10492" s="1" t="str">
        <f>LEFT(BART_Rides[[#This Row],[Lines]],1)</f>
        <v>Y</v>
      </c>
      <c r="M10492" s="1" t="str">
        <f>IF(BART_Rides[[#This Row],[FirstLetter]]="Y","Yes","No")</f>
        <v>Yes</v>
      </c>
      <c r="N10492" s="1" t="str">
        <f>IF(OR(BART_Rides[[#This Row],[Station Code]]="EM", BART_Rides[[#This Row],[Station Code]]="MT", BART_Rides[[#This Row],[Station Code]]="PL", BART_Rides[[#This Row],[Station Code]]="CC"), "Yes", "No")</f>
        <v>Yes</v>
      </c>
    </row>
    <row r="10493" spans="6:14">
      <c r="F10493" s="3">
        <v>44468</v>
      </c>
      <c r="G10493" s="1" t="s">
        <v>55</v>
      </c>
      <c r="H10493" s="1" t="s">
        <v>106</v>
      </c>
      <c r="I10493" s="1">
        <v>6203</v>
      </c>
      <c r="J10493" s="1">
        <f>MONTH(BART_Rides[[#This Row],[Date]])</f>
        <v>9</v>
      </c>
      <c r="K10493" s="1">
        <f>WEEKDAY(BART_Rides[[#This Row],[Date]],2)</f>
        <v>3</v>
      </c>
      <c r="L10493" s="1" t="str">
        <f>LEFT(BART_Rides[[#This Row],[Lines]],1)</f>
        <v>Y</v>
      </c>
      <c r="M10493" s="1" t="str">
        <f>IF(BART_Rides[[#This Row],[FirstLetter]]="Y","Yes","No")</f>
        <v>Yes</v>
      </c>
      <c r="N10493" s="1" t="str">
        <f>IF(OR(BART_Rides[[#This Row],[Station Code]]="EM", BART_Rides[[#This Row],[Station Code]]="MT", BART_Rides[[#This Row],[Station Code]]="PL", BART_Rides[[#This Row],[Station Code]]="CC"), "Yes", "No")</f>
        <v>Yes</v>
      </c>
    </row>
    <row r="10494" spans="6:14">
      <c r="F10494" s="3">
        <v>44469</v>
      </c>
      <c r="G10494" s="1" t="s">
        <v>55</v>
      </c>
      <c r="H10494" s="1" t="s">
        <v>106</v>
      </c>
      <c r="I10494" s="1">
        <v>6563</v>
      </c>
      <c r="J10494" s="1">
        <f>MONTH(BART_Rides[[#This Row],[Date]])</f>
        <v>9</v>
      </c>
      <c r="K10494" s="1">
        <f>WEEKDAY(BART_Rides[[#This Row],[Date]],2)</f>
        <v>4</v>
      </c>
      <c r="L10494" s="1" t="str">
        <f>LEFT(BART_Rides[[#This Row],[Lines]],1)</f>
        <v>Y</v>
      </c>
      <c r="M10494" s="1" t="str">
        <f>IF(BART_Rides[[#This Row],[FirstLetter]]="Y","Yes","No")</f>
        <v>Yes</v>
      </c>
      <c r="N10494" s="1" t="str">
        <f>IF(OR(BART_Rides[[#This Row],[Station Code]]="EM", BART_Rides[[#This Row],[Station Code]]="MT", BART_Rides[[#This Row],[Station Code]]="PL", BART_Rides[[#This Row],[Station Code]]="CC"), "Yes", "No")</f>
        <v>Yes</v>
      </c>
    </row>
    <row r="10495" spans="6:14">
      <c r="F10495" s="3">
        <v>44470</v>
      </c>
      <c r="G10495" s="1" t="s">
        <v>55</v>
      </c>
      <c r="H10495" s="1" t="s">
        <v>106</v>
      </c>
      <c r="I10495" s="1">
        <v>6507</v>
      </c>
      <c r="J10495" s="1">
        <f>MONTH(BART_Rides[[#This Row],[Date]])</f>
        <v>10</v>
      </c>
      <c r="K10495" s="1">
        <f>WEEKDAY(BART_Rides[[#This Row],[Date]],2)</f>
        <v>5</v>
      </c>
      <c r="L10495" s="1" t="str">
        <f>LEFT(BART_Rides[[#This Row],[Lines]],1)</f>
        <v>Y</v>
      </c>
      <c r="M10495" s="1" t="str">
        <f>IF(BART_Rides[[#This Row],[FirstLetter]]="Y","Yes","No")</f>
        <v>Yes</v>
      </c>
      <c r="N10495" s="1" t="str">
        <f>IF(OR(BART_Rides[[#This Row],[Station Code]]="EM", BART_Rides[[#This Row],[Station Code]]="MT", BART_Rides[[#This Row],[Station Code]]="PL", BART_Rides[[#This Row],[Station Code]]="CC"), "Yes", "No")</f>
        <v>Yes</v>
      </c>
    </row>
    <row r="10496" spans="6:14">
      <c r="F10496" s="3">
        <v>44471</v>
      </c>
      <c r="G10496" s="1" t="s">
        <v>55</v>
      </c>
      <c r="H10496" s="1" t="s">
        <v>106</v>
      </c>
      <c r="I10496" s="1">
        <v>4499</v>
      </c>
      <c r="J10496" s="1">
        <f>MONTH(BART_Rides[[#This Row],[Date]])</f>
        <v>10</v>
      </c>
      <c r="K10496" s="1">
        <f>WEEKDAY(BART_Rides[[#This Row],[Date]],2)</f>
        <v>6</v>
      </c>
      <c r="L10496" s="1" t="str">
        <f>LEFT(BART_Rides[[#This Row],[Lines]],1)</f>
        <v>Y</v>
      </c>
      <c r="M10496" s="1" t="str">
        <f>IF(BART_Rides[[#This Row],[FirstLetter]]="Y","Yes","No")</f>
        <v>Yes</v>
      </c>
      <c r="N10496" s="1" t="str">
        <f>IF(OR(BART_Rides[[#This Row],[Station Code]]="EM", BART_Rides[[#This Row],[Station Code]]="MT", BART_Rides[[#This Row],[Station Code]]="PL", BART_Rides[[#This Row],[Station Code]]="CC"), "Yes", "No")</f>
        <v>Yes</v>
      </c>
    </row>
    <row r="10497" spans="6:14">
      <c r="F10497" s="3">
        <v>44472</v>
      </c>
      <c r="G10497" s="1" t="s">
        <v>55</v>
      </c>
      <c r="H10497" s="1" t="s">
        <v>106</v>
      </c>
      <c r="I10497" s="1">
        <v>2243</v>
      </c>
      <c r="J10497" s="1">
        <f>MONTH(BART_Rides[[#This Row],[Date]])</f>
        <v>10</v>
      </c>
      <c r="K10497" s="1">
        <f>WEEKDAY(BART_Rides[[#This Row],[Date]],2)</f>
        <v>7</v>
      </c>
      <c r="L10497" s="1" t="str">
        <f>LEFT(BART_Rides[[#This Row],[Lines]],1)</f>
        <v>Y</v>
      </c>
      <c r="M10497" s="1" t="str">
        <f>IF(BART_Rides[[#This Row],[FirstLetter]]="Y","Yes","No")</f>
        <v>Yes</v>
      </c>
      <c r="N10497" s="1" t="str">
        <f>IF(OR(BART_Rides[[#This Row],[Station Code]]="EM", BART_Rides[[#This Row],[Station Code]]="MT", BART_Rides[[#This Row],[Station Code]]="PL", BART_Rides[[#This Row],[Station Code]]="CC"), "Yes", "No")</f>
        <v>Yes</v>
      </c>
    </row>
    <row r="10498" spans="6:14">
      <c r="F10498" s="3">
        <v>44473</v>
      </c>
      <c r="G10498" s="1" t="s">
        <v>55</v>
      </c>
      <c r="H10498" s="1" t="s">
        <v>106</v>
      </c>
      <c r="I10498" s="1">
        <v>5686</v>
      </c>
      <c r="J10498" s="1">
        <f>MONTH(BART_Rides[[#This Row],[Date]])</f>
        <v>10</v>
      </c>
      <c r="K10498" s="1">
        <f>WEEKDAY(BART_Rides[[#This Row],[Date]],2)</f>
        <v>1</v>
      </c>
      <c r="L10498" s="1" t="str">
        <f>LEFT(BART_Rides[[#This Row],[Lines]],1)</f>
        <v>Y</v>
      </c>
      <c r="M10498" s="1" t="str">
        <f>IF(BART_Rides[[#This Row],[FirstLetter]]="Y","Yes","No")</f>
        <v>Yes</v>
      </c>
      <c r="N10498" s="1" t="str">
        <f>IF(OR(BART_Rides[[#This Row],[Station Code]]="EM", BART_Rides[[#This Row],[Station Code]]="MT", BART_Rides[[#This Row],[Station Code]]="PL", BART_Rides[[#This Row],[Station Code]]="CC"), "Yes", "No")</f>
        <v>Yes</v>
      </c>
    </row>
    <row r="10499" spans="6:14">
      <c r="F10499" s="3">
        <v>44474</v>
      </c>
      <c r="G10499" s="1" t="s">
        <v>55</v>
      </c>
      <c r="H10499" s="1" t="s">
        <v>106</v>
      </c>
      <c r="I10499" s="1">
        <v>5883</v>
      </c>
      <c r="J10499" s="1">
        <f>MONTH(BART_Rides[[#This Row],[Date]])</f>
        <v>10</v>
      </c>
      <c r="K10499" s="1">
        <f>WEEKDAY(BART_Rides[[#This Row],[Date]],2)</f>
        <v>2</v>
      </c>
      <c r="L10499" s="1" t="str">
        <f>LEFT(BART_Rides[[#This Row],[Lines]],1)</f>
        <v>Y</v>
      </c>
      <c r="M10499" s="1" t="str">
        <f>IF(BART_Rides[[#This Row],[FirstLetter]]="Y","Yes","No")</f>
        <v>Yes</v>
      </c>
      <c r="N10499" s="1" t="str">
        <f>IF(OR(BART_Rides[[#This Row],[Station Code]]="EM", BART_Rides[[#This Row],[Station Code]]="MT", BART_Rides[[#This Row],[Station Code]]="PL", BART_Rides[[#This Row],[Station Code]]="CC"), "Yes", "No")</f>
        <v>Yes</v>
      </c>
    </row>
    <row r="10500" spans="6:14">
      <c r="F10500" s="3">
        <v>44475</v>
      </c>
      <c r="G10500" s="1" t="s">
        <v>55</v>
      </c>
      <c r="H10500" s="1" t="s">
        <v>106</v>
      </c>
      <c r="I10500" s="1">
        <v>5981</v>
      </c>
      <c r="J10500" s="1">
        <f>MONTH(BART_Rides[[#This Row],[Date]])</f>
        <v>10</v>
      </c>
      <c r="K10500" s="1">
        <f>WEEKDAY(BART_Rides[[#This Row],[Date]],2)</f>
        <v>3</v>
      </c>
      <c r="L10500" s="1" t="str">
        <f>LEFT(BART_Rides[[#This Row],[Lines]],1)</f>
        <v>Y</v>
      </c>
      <c r="M10500" s="1" t="str">
        <f>IF(BART_Rides[[#This Row],[FirstLetter]]="Y","Yes","No")</f>
        <v>Yes</v>
      </c>
      <c r="N10500" s="1" t="str">
        <f>IF(OR(BART_Rides[[#This Row],[Station Code]]="EM", BART_Rides[[#This Row],[Station Code]]="MT", BART_Rides[[#This Row],[Station Code]]="PL", BART_Rides[[#This Row],[Station Code]]="CC"), "Yes", "No")</f>
        <v>Yes</v>
      </c>
    </row>
    <row r="10501" spans="6:14">
      <c r="F10501" s="3">
        <v>44476</v>
      </c>
      <c r="G10501" s="1" t="s">
        <v>55</v>
      </c>
      <c r="H10501" s="1" t="s">
        <v>106</v>
      </c>
      <c r="I10501" s="1">
        <v>6161</v>
      </c>
      <c r="J10501" s="1">
        <f>MONTH(BART_Rides[[#This Row],[Date]])</f>
        <v>10</v>
      </c>
      <c r="K10501" s="1">
        <f>WEEKDAY(BART_Rides[[#This Row],[Date]],2)</f>
        <v>4</v>
      </c>
      <c r="L10501" s="1" t="str">
        <f>LEFT(BART_Rides[[#This Row],[Lines]],1)</f>
        <v>Y</v>
      </c>
      <c r="M10501" s="1" t="str">
        <f>IF(BART_Rides[[#This Row],[FirstLetter]]="Y","Yes","No")</f>
        <v>Yes</v>
      </c>
      <c r="N10501" s="1" t="str">
        <f>IF(OR(BART_Rides[[#This Row],[Station Code]]="EM", BART_Rides[[#This Row],[Station Code]]="MT", BART_Rides[[#This Row],[Station Code]]="PL", BART_Rides[[#This Row],[Station Code]]="CC"), "Yes", "No")</f>
        <v>Yes</v>
      </c>
    </row>
    <row r="10502" spans="6:14">
      <c r="F10502" s="3">
        <v>44477</v>
      </c>
      <c r="G10502" s="1" t="s">
        <v>55</v>
      </c>
      <c r="H10502" s="1" t="s">
        <v>106</v>
      </c>
      <c r="I10502" s="1">
        <v>5787</v>
      </c>
      <c r="J10502" s="1">
        <f>MONTH(BART_Rides[[#This Row],[Date]])</f>
        <v>10</v>
      </c>
      <c r="K10502" s="1">
        <f>WEEKDAY(BART_Rides[[#This Row],[Date]],2)</f>
        <v>5</v>
      </c>
      <c r="L10502" s="1" t="str">
        <f>LEFT(BART_Rides[[#This Row],[Lines]],1)</f>
        <v>Y</v>
      </c>
      <c r="M10502" s="1" t="str">
        <f>IF(BART_Rides[[#This Row],[FirstLetter]]="Y","Yes","No")</f>
        <v>Yes</v>
      </c>
      <c r="N10502" s="1" t="str">
        <f>IF(OR(BART_Rides[[#This Row],[Station Code]]="EM", BART_Rides[[#This Row],[Station Code]]="MT", BART_Rides[[#This Row],[Station Code]]="PL", BART_Rides[[#This Row],[Station Code]]="CC"), "Yes", "No")</f>
        <v>Yes</v>
      </c>
    </row>
    <row r="10503" spans="6:14">
      <c r="F10503" s="3">
        <v>44478</v>
      </c>
      <c r="G10503" s="1" t="s">
        <v>55</v>
      </c>
      <c r="H10503" s="1" t="s">
        <v>106</v>
      </c>
      <c r="I10503" s="1">
        <v>3907</v>
      </c>
      <c r="J10503" s="1">
        <f>MONTH(BART_Rides[[#This Row],[Date]])</f>
        <v>10</v>
      </c>
      <c r="K10503" s="1">
        <f>WEEKDAY(BART_Rides[[#This Row],[Date]],2)</f>
        <v>6</v>
      </c>
      <c r="L10503" s="1" t="str">
        <f>LEFT(BART_Rides[[#This Row],[Lines]],1)</f>
        <v>Y</v>
      </c>
      <c r="M10503" s="1" t="str">
        <f>IF(BART_Rides[[#This Row],[FirstLetter]]="Y","Yes","No")</f>
        <v>Yes</v>
      </c>
      <c r="N10503" s="1" t="str">
        <f>IF(OR(BART_Rides[[#This Row],[Station Code]]="EM", BART_Rides[[#This Row],[Station Code]]="MT", BART_Rides[[#This Row],[Station Code]]="PL", BART_Rides[[#This Row],[Station Code]]="CC"), "Yes", "No")</f>
        <v>Yes</v>
      </c>
    </row>
    <row r="10504" spans="6:14">
      <c r="F10504" s="3">
        <v>44479</v>
      </c>
      <c r="G10504" s="1" t="s">
        <v>55</v>
      </c>
      <c r="H10504" s="1" t="s">
        <v>106</v>
      </c>
      <c r="I10504" s="1">
        <v>2779</v>
      </c>
      <c r="J10504" s="1">
        <f>MONTH(BART_Rides[[#This Row],[Date]])</f>
        <v>10</v>
      </c>
      <c r="K10504" s="1">
        <f>WEEKDAY(BART_Rides[[#This Row],[Date]],2)</f>
        <v>7</v>
      </c>
      <c r="L10504" s="1" t="str">
        <f>LEFT(BART_Rides[[#This Row],[Lines]],1)</f>
        <v>Y</v>
      </c>
      <c r="M10504" s="1" t="str">
        <f>IF(BART_Rides[[#This Row],[FirstLetter]]="Y","Yes","No")</f>
        <v>Yes</v>
      </c>
      <c r="N10504" s="1" t="str">
        <f>IF(OR(BART_Rides[[#This Row],[Station Code]]="EM", BART_Rides[[#This Row],[Station Code]]="MT", BART_Rides[[#This Row],[Station Code]]="PL", BART_Rides[[#This Row],[Station Code]]="CC"), "Yes", "No")</f>
        <v>Yes</v>
      </c>
    </row>
    <row r="10505" spans="6:14">
      <c r="F10505" s="3">
        <v>44480</v>
      </c>
      <c r="G10505" s="1" t="s">
        <v>55</v>
      </c>
      <c r="H10505" s="1" t="s">
        <v>106</v>
      </c>
      <c r="I10505" s="1">
        <v>3971</v>
      </c>
      <c r="J10505" s="1">
        <f>MONTH(BART_Rides[[#This Row],[Date]])</f>
        <v>10</v>
      </c>
      <c r="K10505" s="1">
        <f>WEEKDAY(BART_Rides[[#This Row],[Date]],2)</f>
        <v>1</v>
      </c>
      <c r="L10505" s="1" t="str">
        <f>LEFT(BART_Rides[[#This Row],[Lines]],1)</f>
        <v>Y</v>
      </c>
      <c r="M10505" s="1" t="str">
        <f>IF(BART_Rides[[#This Row],[FirstLetter]]="Y","Yes","No")</f>
        <v>Yes</v>
      </c>
      <c r="N10505" s="1" t="str">
        <f>IF(OR(BART_Rides[[#This Row],[Station Code]]="EM", BART_Rides[[#This Row],[Station Code]]="MT", BART_Rides[[#This Row],[Station Code]]="PL", BART_Rides[[#This Row],[Station Code]]="CC"), "Yes", "No")</f>
        <v>Yes</v>
      </c>
    </row>
    <row r="10506" spans="6:14">
      <c r="F10506" s="3">
        <v>44481</v>
      </c>
      <c r="G10506" s="1" t="s">
        <v>55</v>
      </c>
      <c r="H10506" s="1" t="s">
        <v>106</v>
      </c>
      <c r="I10506" s="1">
        <v>5985</v>
      </c>
      <c r="J10506" s="1">
        <f>MONTH(BART_Rides[[#This Row],[Date]])</f>
        <v>10</v>
      </c>
      <c r="K10506" s="1">
        <f>WEEKDAY(BART_Rides[[#This Row],[Date]],2)</f>
        <v>2</v>
      </c>
      <c r="L10506" s="1" t="str">
        <f>LEFT(BART_Rides[[#This Row],[Lines]],1)</f>
        <v>Y</v>
      </c>
      <c r="M10506" s="1" t="str">
        <f>IF(BART_Rides[[#This Row],[FirstLetter]]="Y","Yes","No")</f>
        <v>Yes</v>
      </c>
      <c r="N10506" s="1" t="str">
        <f>IF(OR(BART_Rides[[#This Row],[Station Code]]="EM", BART_Rides[[#This Row],[Station Code]]="MT", BART_Rides[[#This Row],[Station Code]]="PL", BART_Rides[[#This Row],[Station Code]]="CC"), "Yes", "No")</f>
        <v>Yes</v>
      </c>
    </row>
    <row r="10507" spans="6:14">
      <c r="F10507" s="3">
        <v>44482</v>
      </c>
      <c r="G10507" s="1" t="s">
        <v>55</v>
      </c>
      <c r="H10507" s="1" t="s">
        <v>106</v>
      </c>
      <c r="I10507" s="1">
        <v>6328</v>
      </c>
      <c r="J10507" s="1">
        <f>MONTH(BART_Rides[[#This Row],[Date]])</f>
        <v>10</v>
      </c>
      <c r="K10507" s="1">
        <f>WEEKDAY(BART_Rides[[#This Row],[Date]],2)</f>
        <v>3</v>
      </c>
      <c r="L10507" s="1" t="str">
        <f>LEFT(BART_Rides[[#This Row],[Lines]],1)</f>
        <v>Y</v>
      </c>
      <c r="M10507" s="1" t="str">
        <f>IF(BART_Rides[[#This Row],[FirstLetter]]="Y","Yes","No")</f>
        <v>Yes</v>
      </c>
      <c r="N10507" s="1" t="str">
        <f>IF(OR(BART_Rides[[#This Row],[Station Code]]="EM", BART_Rides[[#This Row],[Station Code]]="MT", BART_Rides[[#This Row],[Station Code]]="PL", BART_Rides[[#This Row],[Station Code]]="CC"), "Yes", "No")</f>
        <v>Yes</v>
      </c>
    </row>
    <row r="10508" spans="6:14">
      <c r="F10508" s="3">
        <v>44483</v>
      </c>
      <c r="G10508" s="1" t="s">
        <v>55</v>
      </c>
      <c r="H10508" s="1" t="s">
        <v>106</v>
      </c>
      <c r="I10508" s="1">
        <v>6858</v>
      </c>
      <c r="J10508" s="1">
        <f>MONTH(BART_Rides[[#This Row],[Date]])</f>
        <v>10</v>
      </c>
      <c r="K10508" s="1">
        <f>WEEKDAY(BART_Rides[[#This Row],[Date]],2)</f>
        <v>4</v>
      </c>
      <c r="L10508" s="1" t="str">
        <f>LEFT(BART_Rides[[#This Row],[Lines]],1)</f>
        <v>Y</v>
      </c>
      <c r="M10508" s="1" t="str">
        <f>IF(BART_Rides[[#This Row],[FirstLetter]]="Y","Yes","No")</f>
        <v>Yes</v>
      </c>
      <c r="N10508" s="1" t="str">
        <f>IF(OR(BART_Rides[[#This Row],[Station Code]]="EM", BART_Rides[[#This Row],[Station Code]]="MT", BART_Rides[[#This Row],[Station Code]]="PL", BART_Rides[[#This Row],[Station Code]]="CC"), "Yes", "No")</f>
        <v>Yes</v>
      </c>
    </row>
    <row r="10509" spans="6:14">
      <c r="F10509" s="3">
        <v>44484</v>
      </c>
      <c r="G10509" s="1" t="s">
        <v>55</v>
      </c>
      <c r="H10509" s="1" t="s">
        <v>106</v>
      </c>
      <c r="I10509" s="1">
        <v>6273</v>
      </c>
      <c r="J10509" s="1">
        <f>MONTH(BART_Rides[[#This Row],[Date]])</f>
        <v>10</v>
      </c>
      <c r="K10509" s="1">
        <f>WEEKDAY(BART_Rides[[#This Row],[Date]],2)</f>
        <v>5</v>
      </c>
      <c r="L10509" s="1" t="str">
        <f>LEFT(BART_Rides[[#This Row],[Lines]],1)</f>
        <v>Y</v>
      </c>
      <c r="M10509" s="1" t="str">
        <f>IF(BART_Rides[[#This Row],[FirstLetter]]="Y","Yes","No")</f>
        <v>Yes</v>
      </c>
      <c r="N10509" s="1" t="str">
        <f>IF(OR(BART_Rides[[#This Row],[Station Code]]="EM", BART_Rides[[#This Row],[Station Code]]="MT", BART_Rides[[#This Row],[Station Code]]="PL", BART_Rides[[#This Row],[Station Code]]="CC"), "Yes", "No")</f>
        <v>Yes</v>
      </c>
    </row>
    <row r="10510" spans="6:14">
      <c r="F10510" s="3">
        <v>44485</v>
      </c>
      <c r="G10510" s="1" t="s">
        <v>55</v>
      </c>
      <c r="H10510" s="1" t="s">
        <v>106</v>
      </c>
      <c r="I10510" s="1">
        <v>3630</v>
      </c>
      <c r="J10510" s="1">
        <f>MONTH(BART_Rides[[#This Row],[Date]])</f>
        <v>10</v>
      </c>
      <c r="K10510" s="1">
        <f>WEEKDAY(BART_Rides[[#This Row],[Date]],2)</f>
        <v>6</v>
      </c>
      <c r="L10510" s="1" t="str">
        <f>LEFT(BART_Rides[[#This Row],[Lines]],1)</f>
        <v>Y</v>
      </c>
      <c r="M10510" s="1" t="str">
        <f>IF(BART_Rides[[#This Row],[FirstLetter]]="Y","Yes","No")</f>
        <v>Yes</v>
      </c>
      <c r="N10510" s="1" t="str">
        <f>IF(OR(BART_Rides[[#This Row],[Station Code]]="EM", BART_Rides[[#This Row],[Station Code]]="MT", BART_Rides[[#This Row],[Station Code]]="PL", BART_Rides[[#This Row],[Station Code]]="CC"), "Yes", "No")</f>
        <v>Yes</v>
      </c>
    </row>
    <row r="10511" spans="6:14">
      <c r="F10511" s="3">
        <v>44486</v>
      </c>
      <c r="G10511" s="1" t="s">
        <v>55</v>
      </c>
      <c r="H10511" s="1" t="s">
        <v>106</v>
      </c>
      <c r="I10511" s="1">
        <v>2694</v>
      </c>
      <c r="J10511" s="1">
        <f>MONTH(BART_Rides[[#This Row],[Date]])</f>
        <v>10</v>
      </c>
      <c r="K10511" s="1">
        <f>WEEKDAY(BART_Rides[[#This Row],[Date]],2)</f>
        <v>7</v>
      </c>
      <c r="L10511" s="1" t="str">
        <f>LEFT(BART_Rides[[#This Row],[Lines]],1)</f>
        <v>Y</v>
      </c>
      <c r="M10511" s="1" t="str">
        <f>IF(BART_Rides[[#This Row],[FirstLetter]]="Y","Yes","No")</f>
        <v>Yes</v>
      </c>
      <c r="N10511" s="1" t="str">
        <f>IF(OR(BART_Rides[[#This Row],[Station Code]]="EM", BART_Rides[[#This Row],[Station Code]]="MT", BART_Rides[[#This Row],[Station Code]]="PL", BART_Rides[[#This Row],[Station Code]]="CC"), "Yes", "No")</f>
        <v>Yes</v>
      </c>
    </row>
    <row r="10512" spans="6:14">
      <c r="F10512" s="3">
        <v>44487</v>
      </c>
      <c r="G10512" s="1" t="s">
        <v>55</v>
      </c>
      <c r="H10512" s="1" t="s">
        <v>106</v>
      </c>
      <c r="I10512" s="1">
        <v>5841</v>
      </c>
      <c r="J10512" s="1">
        <f>MONTH(BART_Rides[[#This Row],[Date]])</f>
        <v>10</v>
      </c>
      <c r="K10512" s="1">
        <f>WEEKDAY(BART_Rides[[#This Row],[Date]],2)</f>
        <v>1</v>
      </c>
      <c r="L10512" s="1" t="str">
        <f>LEFT(BART_Rides[[#This Row],[Lines]],1)</f>
        <v>Y</v>
      </c>
      <c r="M10512" s="1" t="str">
        <f>IF(BART_Rides[[#This Row],[FirstLetter]]="Y","Yes","No")</f>
        <v>Yes</v>
      </c>
      <c r="N10512" s="1" t="str">
        <f>IF(OR(BART_Rides[[#This Row],[Station Code]]="EM", BART_Rides[[#This Row],[Station Code]]="MT", BART_Rides[[#This Row],[Station Code]]="PL", BART_Rides[[#This Row],[Station Code]]="CC"), "Yes", "No")</f>
        <v>Yes</v>
      </c>
    </row>
    <row r="10513" spans="6:14">
      <c r="F10513" s="3">
        <v>44488</v>
      </c>
      <c r="G10513" s="1" t="s">
        <v>55</v>
      </c>
      <c r="H10513" s="1" t="s">
        <v>106</v>
      </c>
      <c r="I10513" s="1">
        <v>6016</v>
      </c>
      <c r="J10513" s="1">
        <f>MONTH(BART_Rides[[#This Row],[Date]])</f>
        <v>10</v>
      </c>
      <c r="K10513" s="1">
        <f>WEEKDAY(BART_Rides[[#This Row],[Date]],2)</f>
        <v>2</v>
      </c>
      <c r="L10513" s="1" t="str">
        <f>LEFT(BART_Rides[[#This Row],[Lines]],1)</f>
        <v>Y</v>
      </c>
      <c r="M10513" s="1" t="str">
        <f>IF(BART_Rides[[#This Row],[FirstLetter]]="Y","Yes","No")</f>
        <v>Yes</v>
      </c>
      <c r="N10513" s="1" t="str">
        <f>IF(OR(BART_Rides[[#This Row],[Station Code]]="EM", BART_Rides[[#This Row],[Station Code]]="MT", BART_Rides[[#This Row],[Station Code]]="PL", BART_Rides[[#This Row],[Station Code]]="CC"), "Yes", "No")</f>
        <v>Yes</v>
      </c>
    </row>
    <row r="10514" spans="6:14">
      <c r="F10514" s="3">
        <v>44489</v>
      </c>
      <c r="G10514" s="1" t="s">
        <v>55</v>
      </c>
      <c r="H10514" s="1" t="s">
        <v>106</v>
      </c>
      <c r="I10514" s="1">
        <v>6246</v>
      </c>
      <c r="J10514" s="1">
        <f>MONTH(BART_Rides[[#This Row],[Date]])</f>
        <v>10</v>
      </c>
      <c r="K10514" s="1">
        <f>WEEKDAY(BART_Rides[[#This Row],[Date]],2)</f>
        <v>3</v>
      </c>
      <c r="L10514" s="1" t="str">
        <f>LEFT(BART_Rides[[#This Row],[Lines]],1)</f>
        <v>Y</v>
      </c>
      <c r="M10514" s="1" t="str">
        <f>IF(BART_Rides[[#This Row],[FirstLetter]]="Y","Yes","No")</f>
        <v>Yes</v>
      </c>
      <c r="N10514" s="1" t="str">
        <f>IF(OR(BART_Rides[[#This Row],[Station Code]]="EM", BART_Rides[[#This Row],[Station Code]]="MT", BART_Rides[[#This Row],[Station Code]]="PL", BART_Rides[[#This Row],[Station Code]]="CC"), "Yes", "No")</f>
        <v>Yes</v>
      </c>
    </row>
    <row r="10515" spans="6:14">
      <c r="F10515" s="3">
        <v>44490</v>
      </c>
      <c r="G10515" s="1" t="s">
        <v>55</v>
      </c>
      <c r="H10515" s="1" t="s">
        <v>106</v>
      </c>
      <c r="I10515" s="1">
        <v>6251</v>
      </c>
      <c r="J10515" s="1">
        <f>MONTH(BART_Rides[[#This Row],[Date]])</f>
        <v>10</v>
      </c>
      <c r="K10515" s="1">
        <f>WEEKDAY(BART_Rides[[#This Row],[Date]],2)</f>
        <v>4</v>
      </c>
      <c r="L10515" s="1" t="str">
        <f>LEFT(BART_Rides[[#This Row],[Lines]],1)</f>
        <v>Y</v>
      </c>
      <c r="M10515" s="1" t="str">
        <f>IF(BART_Rides[[#This Row],[FirstLetter]]="Y","Yes","No")</f>
        <v>Yes</v>
      </c>
      <c r="N10515" s="1" t="str">
        <f>IF(OR(BART_Rides[[#This Row],[Station Code]]="EM", BART_Rides[[#This Row],[Station Code]]="MT", BART_Rides[[#This Row],[Station Code]]="PL", BART_Rides[[#This Row],[Station Code]]="CC"), "Yes", "No")</f>
        <v>Yes</v>
      </c>
    </row>
    <row r="10516" spans="6:14">
      <c r="F10516" s="3">
        <v>44491</v>
      </c>
      <c r="G10516" s="1" t="s">
        <v>55</v>
      </c>
      <c r="H10516" s="1" t="s">
        <v>106</v>
      </c>
      <c r="I10516" s="1">
        <v>6730</v>
      </c>
      <c r="J10516" s="1">
        <f>MONTH(BART_Rides[[#This Row],[Date]])</f>
        <v>10</v>
      </c>
      <c r="K10516" s="1">
        <f>WEEKDAY(BART_Rides[[#This Row],[Date]],2)</f>
        <v>5</v>
      </c>
      <c r="L10516" s="1" t="str">
        <f>LEFT(BART_Rides[[#This Row],[Lines]],1)</f>
        <v>Y</v>
      </c>
      <c r="M10516" s="1" t="str">
        <f>IF(BART_Rides[[#This Row],[FirstLetter]]="Y","Yes","No")</f>
        <v>Yes</v>
      </c>
      <c r="N10516" s="1" t="str">
        <f>IF(OR(BART_Rides[[#This Row],[Station Code]]="EM", BART_Rides[[#This Row],[Station Code]]="MT", BART_Rides[[#This Row],[Station Code]]="PL", BART_Rides[[#This Row],[Station Code]]="CC"), "Yes", "No")</f>
        <v>Yes</v>
      </c>
    </row>
    <row r="10517" spans="6:14">
      <c r="F10517" s="3">
        <v>44492</v>
      </c>
      <c r="G10517" s="1" t="s">
        <v>55</v>
      </c>
      <c r="H10517" s="1" t="s">
        <v>106</v>
      </c>
      <c r="I10517" s="1">
        <v>3361</v>
      </c>
      <c r="J10517" s="1">
        <f>MONTH(BART_Rides[[#This Row],[Date]])</f>
        <v>10</v>
      </c>
      <c r="K10517" s="1">
        <f>WEEKDAY(BART_Rides[[#This Row],[Date]],2)</f>
        <v>6</v>
      </c>
      <c r="L10517" s="1" t="str">
        <f>LEFT(BART_Rides[[#This Row],[Lines]],1)</f>
        <v>Y</v>
      </c>
      <c r="M10517" s="1" t="str">
        <f>IF(BART_Rides[[#This Row],[FirstLetter]]="Y","Yes","No")</f>
        <v>Yes</v>
      </c>
      <c r="N10517" s="1" t="str">
        <f>IF(OR(BART_Rides[[#This Row],[Station Code]]="EM", BART_Rides[[#This Row],[Station Code]]="MT", BART_Rides[[#This Row],[Station Code]]="PL", BART_Rides[[#This Row],[Station Code]]="CC"), "Yes", "No")</f>
        <v>Yes</v>
      </c>
    </row>
    <row r="10518" spans="6:14">
      <c r="F10518" s="3">
        <v>44493</v>
      </c>
      <c r="G10518" s="1" t="s">
        <v>55</v>
      </c>
      <c r="H10518" s="1" t="s">
        <v>106</v>
      </c>
      <c r="I10518" s="1">
        <v>1379</v>
      </c>
      <c r="J10518" s="1">
        <f>MONTH(BART_Rides[[#This Row],[Date]])</f>
        <v>10</v>
      </c>
      <c r="K10518" s="1">
        <f>WEEKDAY(BART_Rides[[#This Row],[Date]],2)</f>
        <v>7</v>
      </c>
      <c r="L10518" s="1" t="str">
        <f>LEFT(BART_Rides[[#This Row],[Lines]],1)</f>
        <v>Y</v>
      </c>
      <c r="M10518" s="1" t="str">
        <f>IF(BART_Rides[[#This Row],[FirstLetter]]="Y","Yes","No")</f>
        <v>Yes</v>
      </c>
      <c r="N10518" s="1" t="str">
        <f>IF(OR(BART_Rides[[#This Row],[Station Code]]="EM", BART_Rides[[#This Row],[Station Code]]="MT", BART_Rides[[#This Row],[Station Code]]="PL", BART_Rides[[#This Row],[Station Code]]="CC"), "Yes", "No")</f>
        <v>Yes</v>
      </c>
    </row>
    <row r="10519" spans="6:14">
      <c r="F10519" s="3">
        <v>44494</v>
      </c>
      <c r="G10519" s="1" t="s">
        <v>55</v>
      </c>
      <c r="H10519" s="1" t="s">
        <v>106</v>
      </c>
      <c r="I10519" s="1">
        <v>5464</v>
      </c>
      <c r="J10519" s="1">
        <f>MONTH(BART_Rides[[#This Row],[Date]])</f>
        <v>10</v>
      </c>
      <c r="K10519" s="1">
        <f>WEEKDAY(BART_Rides[[#This Row],[Date]],2)</f>
        <v>1</v>
      </c>
      <c r="L10519" s="1" t="str">
        <f>LEFT(BART_Rides[[#This Row],[Lines]],1)</f>
        <v>Y</v>
      </c>
      <c r="M10519" s="1" t="str">
        <f>IF(BART_Rides[[#This Row],[FirstLetter]]="Y","Yes","No")</f>
        <v>Yes</v>
      </c>
      <c r="N10519" s="1" t="str">
        <f>IF(OR(BART_Rides[[#This Row],[Station Code]]="EM", BART_Rides[[#This Row],[Station Code]]="MT", BART_Rides[[#This Row],[Station Code]]="PL", BART_Rides[[#This Row],[Station Code]]="CC"), "Yes", "No")</f>
        <v>Yes</v>
      </c>
    </row>
    <row r="10520" spans="6:14">
      <c r="F10520" s="3">
        <v>44495</v>
      </c>
      <c r="G10520" s="1" t="s">
        <v>55</v>
      </c>
      <c r="H10520" s="1" t="s">
        <v>106</v>
      </c>
      <c r="I10520" s="1">
        <v>6237</v>
      </c>
      <c r="J10520" s="1">
        <f>MONTH(BART_Rides[[#This Row],[Date]])</f>
        <v>10</v>
      </c>
      <c r="K10520" s="1">
        <f>WEEKDAY(BART_Rides[[#This Row],[Date]],2)</f>
        <v>2</v>
      </c>
      <c r="L10520" s="1" t="str">
        <f>LEFT(BART_Rides[[#This Row],[Lines]],1)</f>
        <v>Y</v>
      </c>
      <c r="M10520" s="1" t="str">
        <f>IF(BART_Rides[[#This Row],[FirstLetter]]="Y","Yes","No")</f>
        <v>Yes</v>
      </c>
      <c r="N10520" s="1" t="str">
        <f>IF(OR(BART_Rides[[#This Row],[Station Code]]="EM", BART_Rides[[#This Row],[Station Code]]="MT", BART_Rides[[#This Row],[Station Code]]="PL", BART_Rides[[#This Row],[Station Code]]="CC"), "Yes", "No")</f>
        <v>Yes</v>
      </c>
    </row>
    <row r="10521" spans="6:14">
      <c r="F10521" s="3">
        <v>44496</v>
      </c>
      <c r="G10521" s="1" t="s">
        <v>55</v>
      </c>
      <c r="H10521" s="1" t="s">
        <v>106</v>
      </c>
      <c r="I10521" s="1">
        <v>6599</v>
      </c>
      <c r="J10521" s="1">
        <f>MONTH(BART_Rides[[#This Row],[Date]])</f>
        <v>10</v>
      </c>
      <c r="K10521" s="1">
        <f>WEEKDAY(BART_Rides[[#This Row],[Date]],2)</f>
        <v>3</v>
      </c>
      <c r="L10521" s="1" t="str">
        <f>LEFT(BART_Rides[[#This Row],[Lines]],1)</f>
        <v>Y</v>
      </c>
      <c r="M10521" s="1" t="str">
        <f>IF(BART_Rides[[#This Row],[FirstLetter]]="Y","Yes","No")</f>
        <v>Yes</v>
      </c>
      <c r="N10521" s="1" t="str">
        <f>IF(OR(BART_Rides[[#This Row],[Station Code]]="EM", BART_Rides[[#This Row],[Station Code]]="MT", BART_Rides[[#This Row],[Station Code]]="PL", BART_Rides[[#This Row],[Station Code]]="CC"), "Yes", "No")</f>
        <v>Yes</v>
      </c>
    </row>
    <row r="10522" spans="6:14">
      <c r="F10522" s="3">
        <v>44497</v>
      </c>
      <c r="G10522" s="1" t="s">
        <v>55</v>
      </c>
      <c r="H10522" s="1" t="s">
        <v>106</v>
      </c>
      <c r="I10522" s="1">
        <v>7033</v>
      </c>
      <c r="J10522" s="1">
        <f>MONTH(BART_Rides[[#This Row],[Date]])</f>
        <v>10</v>
      </c>
      <c r="K10522" s="1">
        <f>WEEKDAY(BART_Rides[[#This Row],[Date]],2)</f>
        <v>4</v>
      </c>
      <c r="L10522" s="1" t="str">
        <f>LEFT(BART_Rides[[#This Row],[Lines]],1)</f>
        <v>Y</v>
      </c>
      <c r="M10522" s="1" t="str">
        <f>IF(BART_Rides[[#This Row],[FirstLetter]]="Y","Yes","No")</f>
        <v>Yes</v>
      </c>
      <c r="N10522" s="1" t="str">
        <f>IF(OR(BART_Rides[[#This Row],[Station Code]]="EM", BART_Rides[[#This Row],[Station Code]]="MT", BART_Rides[[#This Row],[Station Code]]="PL", BART_Rides[[#This Row],[Station Code]]="CC"), "Yes", "No")</f>
        <v>Yes</v>
      </c>
    </row>
    <row r="10523" spans="6:14">
      <c r="F10523" s="3">
        <v>44498</v>
      </c>
      <c r="G10523" s="1" t="s">
        <v>55</v>
      </c>
      <c r="H10523" s="1" t="s">
        <v>106</v>
      </c>
      <c r="I10523" s="1">
        <v>9347</v>
      </c>
      <c r="J10523" s="1">
        <f>MONTH(BART_Rides[[#This Row],[Date]])</f>
        <v>10</v>
      </c>
      <c r="K10523" s="1">
        <f>WEEKDAY(BART_Rides[[#This Row],[Date]],2)</f>
        <v>5</v>
      </c>
      <c r="L10523" s="1" t="str">
        <f>LEFT(BART_Rides[[#This Row],[Lines]],1)</f>
        <v>Y</v>
      </c>
      <c r="M10523" s="1" t="str">
        <f>IF(BART_Rides[[#This Row],[FirstLetter]]="Y","Yes","No")</f>
        <v>Yes</v>
      </c>
      <c r="N10523" s="1" t="str">
        <f>IF(OR(BART_Rides[[#This Row],[Station Code]]="EM", BART_Rides[[#This Row],[Station Code]]="MT", BART_Rides[[#This Row],[Station Code]]="PL", BART_Rides[[#This Row],[Station Code]]="CC"), "Yes", "No")</f>
        <v>Yes</v>
      </c>
    </row>
    <row r="10524" spans="6:14">
      <c r="F10524" s="3">
        <v>44499</v>
      </c>
      <c r="G10524" s="1" t="s">
        <v>55</v>
      </c>
      <c r="H10524" s="1" t="s">
        <v>106</v>
      </c>
      <c r="I10524" s="1">
        <v>4441</v>
      </c>
      <c r="J10524" s="1">
        <f>MONTH(BART_Rides[[#This Row],[Date]])</f>
        <v>10</v>
      </c>
      <c r="K10524" s="1">
        <f>WEEKDAY(BART_Rides[[#This Row],[Date]],2)</f>
        <v>6</v>
      </c>
      <c r="L10524" s="1" t="str">
        <f>LEFT(BART_Rides[[#This Row],[Lines]],1)</f>
        <v>Y</v>
      </c>
      <c r="M10524" s="1" t="str">
        <f>IF(BART_Rides[[#This Row],[FirstLetter]]="Y","Yes","No")</f>
        <v>Yes</v>
      </c>
      <c r="N10524" s="1" t="str">
        <f>IF(OR(BART_Rides[[#This Row],[Station Code]]="EM", BART_Rides[[#This Row],[Station Code]]="MT", BART_Rides[[#This Row],[Station Code]]="PL", BART_Rides[[#This Row],[Station Code]]="CC"), "Yes", "No")</f>
        <v>Yes</v>
      </c>
    </row>
    <row r="10525" spans="6:14">
      <c r="F10525" s="3">
        <v>44500</v>
      </c>
      <c r="G10525" s="1" t="s">
        <v>55</v>
      </c>
      <c r="H10525" s="1" t="s">
        <v>106</v>
      </c>
      <c r="I10525" s="1">
        <v>3241</v>
      </c>
      <c r="J10525" s="1">
        <f>MONTH(BART_Rides[[#This Row],[Date]])</f>
        <v>10</v>
      </c>
      <c r="K10525" s="1">
        <f>WEEKDAY(BART_Rides[[#This Row],[Date]],2)</f>
        <v>7</v>
      </c>
      <c r="L10525" s="1" t="str">
        <f>LEFT(BART_Rides[[#This Row],[Lines]],1)</f>
        <v>Y</v>
      </c>
      <c r="M10525" s="1" t="str">
        <f>IF(BART_Rides[[#This Row],[FirstLetter]]="Y","Yes","No")</f>
        <v>Yes</v>
      </c>
      <c r="N10525" s="1" t="str">
        <f>IF(OR(BART_Rides[[#This Row],[Station Code]]="EM", BART_Rides[[#This Row],[Station Code]]="MT", BART_Rides[[#This Row],[Station Code]]="PL", BART_Rides[[#This Row],[Station Code]]="CC"), "Yes", "No")</f>
        <v>Yes</v>
      </c>
    </row>
    <row r="10526" spans="6:14">
      <c r="F10526" s="3">
        <v>44501</v>
      </c>
      <c r="G10526" s="1" t="s">
        <v>55</v>
      </c>
      <c r="H10526" s="1" t="s">
        <v>106</v>
      </c>
      <c r="I10526" s="1">
        <v>5576</v>
      </c>
      <c r="J10526" s="1">
        <f>MONTH(BART_Rides[[#This Row],[Date]])</f>
        <v>11</v>
      </c>
      <c r="K10526" s="1">
        <f>WEEKDAY(BART_Rides[[#This Row],[Date]],2)</f>
        <v>1</v>
      </c>
      <c r="L10526" s="1" t="str">
        <f>LEFT(BART_Rides[[#This Row],[Lines]],1)</f>
        <v>Y</v>
      </c>
      <c r="M10526" s="1" t="str">
        <f>IF(BART_Rides[[#This Row],[FirstLetter]]="Y","Yes","No")</f>
        <v>Yes</v>
      </c>
      <c r="N10526" s="1" t="str">
        <f>IF(OR(BART_Rides[[#This Row],[Station Code]]="EM", BART_Rides[[#This Row],[Station Code]]="MT", BART_Rides[[#This Row],[Station Code]]="PL", BART_Rides[[#This Row],[Station Code]]="CC"), "Yes", "No")</f>
        <v>Yes</v>
      </c>
    </row>
    <row r="10527" spans="6:14">
      <c r="F10527" s="3">
        <v>44502</v>
      </c>
      <c r="G10527" s="1" t="s">
        <v>55</v>
      </c>
      <c r="H10527" s="1" t="s">
        <v>106</v>
      </c>
      <c r="I10527" s="1">
        <v>6392</v>
      </c>
      <c r="J10527" s="1">
        <f>MONTH(BART_Rides[[#This Row],[Date]])</f>
        <v>11</v>
      </c>
      <c r="K10527" s="1">
        <f>WEEKDAY(BART_Rides[[#This Row],[Date]],2)</f>
        <v>2</v>
      </c>
      <c r="L10527" s="1" t="str">
        <f>LEFT(BART_Rides[[#This Row],[Lines]],1)</f>
        <v>Y</v>
      </c>
      <c r="M10527" s="1" t="str">
        <f>IF(BART_Rides[[#This Row],[FirstLetter]]="Y","Yes","No")</f>
        <v>Yes</v>
      </c>
      <c r="N10527" s="1" t="str">
        <f>IF(OR(BART_Rides[[#This Row],[Station Code]]="EM", BART_Rides[[#This Row],[Station Code]]="MT", BART_Rides[[#This Row],[Station Code]]="PL", BART_Rides[[#This Row],[Station Code]]="CC"), "Yes", "No")</f>
        <v>Yes</v>
      </c>
    </row>
    <row r="10528" spans="6:14">
      <c r="F10528" s="3">
        <v>44503</v>
      </c>
      <c r="G10528" s="1" t="s">
        <v>55</v>
      </c>
      <c r="H10528" s="1" t="s">
        <v>106</v>
      </c>
      <c r="I10528" s="1">
        <v>6998</v>
      </c>
      <c r="J10528" s="1">
        <f>MONTH(BART_Rides[[#This Row],[Date]])</f>
        <v>11</v>
      </c>
      <c r="K10528" s="1">
        <f>WEEKDAY(BART_Rides[[#This Row],[Date]],2)</f>
        <v>3</v>
      </c>
      <c r="L10528" s="1" t="str">
        <f>LEFT(BART_Rides[[#This Row],[Lines]],1)</f>
        <v>Y</v>
      </c>
      <c r="M10528" s="1" t="str">
        <f>IF(BART_Rides[[#This Row],[FirstLetter]]="Y","Yes","No")</f>
        <v>Yes</v>
      </c>
      <c r="N10528" s="1" t="str">
        <f>IF(OR(BART_Rides[[#This Row],[Station Code]]="EM", BART_Rides[[#This Row],[Station Code]]="MT", BART_Rides[[#This Row],[Station Code]]="PL", BART_Rides[[#This Row],[Station Code]]="CC"), "Yes", "No")</f>
        <v>Yes</v>
      </c>
    </row>
    <row r="10529" spans="6:14">
      <c r="F10529" s="3">
        <v>44504</v>
      </c>
      <c r="G10529" s="1" t="s">
        <v>55</v>
      </c>
      <c r="H10529" s="1" t="s">
        <v>106</v>
      </c>
      <c r="I10529" s="1">
        <v>6939</v>
      </c>
      <c r="J10529" s="1">
        <f>MONTH(BART_Rides[[#This Row],[Date]])</f>
        <v>11</v>
      </c>
      <c r="K10529" s="1">
        <f>WEEKDAY(BART_Rides[[#This Row],[Date]],2)</f>
        <v>4</v>
      </c>
      <c r="L10529" s="1" t="str">
        <f>LEFT(BART_Rides[[#This Row],[Lines]],1)</f>
        <v>Y</v>
      </c>
      <c r="M10529" s="1" t="str">
        <f>IF(BART_Rides[[#This Row],[FirstLetter]]="Y","Yes","No")</f>
        <v>Yes</v>
      </c>
      <c r="N10529" s="1" t="str">
        <f>IF(OR(BART_Rides[[#This Row],[Station Code]]="EM", BART_Rides[[#This Row],[Station Code]]="MT", BART_Rides[[#This Row],[Station Code]]="PL", BART_Rides[[#This Row],[Station Code]]="CC"), "Yes", "No")</f>
        <v>Yes</v>
      </c>
    </row>
    <row r="10530" spans="6:14">
      <c r="F10530" s="3">
        <v>44505</v>
      </c>
      <c r="G10530" s="1" t="s">
        <v>55</v>
      </c>
      <c r="H10530" s="1" t="s">
        <v>106</v>
      </c>
      <c r="I10530" s="1">
        <v>6516</v>
      </c>
      <c r="J10530" s="1">
        <f>MONTH(BART_Rides[[#This Row],[Date]])</f>
        <v>11</v>
      </c>
      <c r="K10530" s="1">
        <f>WEEKDAY(BART_Rides[[#This Row],[Date]],2)</f>
        <v>5</v>
      </c>
      <c r="L10530" s="1" t="str">
        <f>LEFT(BART_Rides[[#This Row],[Lines]],1)</f>
        <v>Y</v>
      </c>
      <c r="M10530" s="1" t="str">
        <f>IF(BART_Rides[[#This Row],[FirstLetter]]="Y","Yes","No")</f>
        <v>Yes</v>
      </c>
      <c r="N10530" s="1" t="str">
        <f>IF(OR(BART_Rides[[#This Row],[Station Code]]="EM", BART_Rides[[#This Row],[Station Code]]="MT", BART_Rides[[#This Row],[Station Code]]="PL", BART_Rides[[#This Row],[Station Code]]="CC"), "Yes", "No")</f>
        <v>Yes</v>
      </c>
    </row>
    <row r="10531" spans="6:14">
      <c r="F10531" s="3">
        <v>44506</v>
      </c>
      <c r="G10531" s="1" t="s">
        <v>55</v>
      </c>
      <c r="H10531" s="1" t="s">
        <v>106</v>
      </c>
      <c r="I10531" s="1">
        <v>3543</v>
      </c>
      <c r="J10531" s="1">
        <f>MONTH(BART_Rides[[#This Row],[Date]])</f>
        <v>11</v>
      </c>
      <c r="K10531" s="1">
        <f>WEEKDAY(BART_Rides[[#This Row],[Date]],2)</f>
        <v>6</v>
      </c>
      <c r="L10531" s="1" t="str">
        <f>LEFT(BART_Rides[[#This Row],[Lines]],1)</f>
        <v>Y</v>
      </c>
      <c r="M10531" s="1" t="str">
        <f>IF(BART_Rides[[#This Row],[FirstLetter]]="Y","Yes","No")</f>
        <v>Yes</v>
      </c>
      <c r="N10531" s="1" t="str">
        <f>IF(OR(BART_Rides[[#This Row],[Station Code]]="EM", BART_Rides[[#This Row],[Station Code]]="MT", BART_Rides[[#This Row],[Station Code]]="PL", BART_Rides[[#This Row],[Station Code]]="CC"), "Yes", "No")</f>
        <v>Yes</v>
      </c>
    </row>
    <row r="10532" spans="6:14">
      <c r="F10532" s="3">
        <v>44507</v>
      </c>
      <c r="G10532" s="1" t="s">
        <v>55</v>
      </c>
      <c r="H10532" s="1" t="s">
        <v>106</v>
      </c>
      <c r="I10532" s="1">
        <v>2256</v>
      </c>
      <c r="J10532" s="1">
        <f>MONTH(BART_Rides[[#This Row],[Date]])</f>
        <v>11</v>
      </c>
      <c r="K10532" s="1">
        <f>WEEKDAY(BART_Rides[[#This Row],[Date]],2)</f>
        <v>7</v>
      </c>
      <c r="L10532" s="1" t="str">
        <f>LEFT(BART_Rides[[#This Row],[Lines]],1)</f>
        <v>Y</v>
      </c>
      <c r="M10532" s="1" t="str">
        <f>IF(BART_Rides[[#This Row],[FirstLetter]]="Y","Yes","No")</f>
        <v>Yes</v>
      </c>
      <c r="N10532" s="1" t="str">
        <f>IF(OR(BART_Rides[[#This Row],[Station Code]]="EM", BART_Rides[[#This Row],[Station Code]]="MT", BART_Rides[[#This Row],[Station Code]]="PL", BART_Rides[[#This Row],[Station Code]]="CC"), "Yes", "No")</f>
        <v>Yes</v>
      </c>
    </row>
    <row r="10533" spans="6:14">
      <c r="F10533" s="3">
        <v>44508</v>
      </c>
      <c r="G10533" s="1" t="s">
        <v>55</v>
      </c>
      <c r="H10533" s="1" t="s">
        <v>106</v>
      </c>
      <c r="I10533" s="1">
        <v>5977</v>
      </c>
      <c r="J10533" s="1">
        <f>MONTH(BART_Rides[[#This Row],[Date]])</f>
        <v>11</v>
      </c>
      <c r="K10533" s="1">
        <f>WEEKDAY(BART_Rides[[#This Row],[Date]],2)</f>
        <v>1</v>
      </c>
      <c r="L10533" s="1" t="str">
        <f>LEFT(BART_Rides[[#This Row],[Lines]],1)</f>
        <v>Y</v>
      </c>
      <c r="M10533" s="1" t="str">
        <f>IF(BART_Rides[[#This Row],[FirstLetter]]="Y","Yes","No")</f>
        <v>Yes</v>
      </c>
      <c r="N10533" s="1" t="str">
        <f>IF(OR(BART_Rides[[#This Row],[Station Code]]="EM", BART_Rides[[#This Row],[Station Code]]="MT", BART_Rides[[#This Row],[Station Code]]="PL", BART_Rides[[#This Row],[Station Code]]="CC"), "Yes", "No")</f>
        <v>Yes</v>
      </c>
    </row>
    <row r="10534" spans="6:14">
      <c r="F10534" s="3">
        <v>44509</v>
      </c>
      <c r="G10534" s="1" t="s">
        <v>55</v>
      </c>
      <c r="H10534" s="1" t="s">
        <v>106</v>
      </c>
      <c r="I10534" s="1">
        <v>6718</v>
      </c>
      <c r="J10534" s="1">
        <f>MONTH(BART_Rides[[#This Row],[Date]])</f>
        <v>11</v>
      </c>
      <c r="K10534" s="1">
        <f>WEEKDAY(BART_Rides[[#This Row],[Date]],2)</f>
        <v>2</v>
      </c>
      <c r="L10534" s="1" t="str">
        <f>LEFT(BART_Rides[[#This Row],[Lines]],1)</f>
        <v>Y</v>
      </c>
      <c r="M10534" s="1" t="str">
        <f>IF(BART_Rides[[#This Row],[FirstLetter]]="Y","Yes","No")</f>
        <v>Yes</v>
      </c>
      <c r="N10534" s="1" t="str">
        <f>IF(OR(BART_Rides[[#This Row],[Station Code]]="EM", BART_Rides[[#This Row],[Station Code]]="MT", BART_Rides[[#This Row],[Station Code]]="PL", BART_Rides[[#This Row],[Station Code]]="CC"), "Yes", "No")</f>
        <v>Yes</v>
      </c>
    </row>
    <row r="10535" spans="6:14">
      <c r="F10535" s="3">
        <v>44510</v>
      </c>
      <c r="G10535" s="1" t="s">
        <v>55</v>
      </c>
      <c r="H10535" s="1" t="s">
        <v>106</v>
      </c>
      <c r="I10535" s="1">
        <v>7533</v>
      </c>
      <c r="J10535" s="1">
        <f>MONTH(BART_Rides[[#This Row],[Date]])</f>
        <v>11</v>
      </c>
      <c r="K10535" s="1">
        <f>WEEKDAY(BART_Rides[[#This Row],[Date]],2)</f>
        <v>3</v>
      </c>
      <c r="L10535" s="1" t="str">
        <f>LEFT(BART_Rides[[#This Row],[Lines]],1)</f>
        <v>Y</v>
      </c>
      <c r="M10535" s="1" t="str">
        <f>IF(BART_Rides[[#This Row],[FirstLetter]]="Y","Yes","No")</f>
        <v>Yes</v>
      </c>
      <c r="N10535" s="1" t="str">
        <f>IF(OR(BART_Rides[[#This Row],[Station Code]]="EM", BART_Rides[[#This Row],[Station Code]]="MT", BART_Rides[[#This Row],[Station Code]]="PL", BART_Rides[[#This Row],[Station Code]]="CC"), "Yes", "No")</f>
        <v>Yes</v>
      </c>
    </row>
    <row r="10536" spans="6:14">
      <c r="F10536" s="3">
        <v>44511</v>
      </c>
      <c r="G10536" s="1" t="s">
        <v>55</v>
      </c>
      <c r="H10536" s="1" t="s">
        <v>106</v>
      </c>
      <c r="I10536" s="1">
        <v>5882</v>
      </c>
      <c r="J10536" s="1">
        <f>MONTH(BART_Rides[[#This Row],[Date]])</f>
        <v>11</v>
      </c>
      <c r="K10536" s="1">
        <f>WEEKDAY(BART_Rides[[#This Row],[Date]],2)</f>
        <v>4</v>
      </c>
      <c r="L10536" s="1" t="str">
        <f>LEFT(BART_Rides[[#This Row],[Lines]],1)</f>
        <v>Y</v>
      </c>
      <c r="M10536" s="1" t="str">
        <f>IF(BART_Rides[[#This Row],[FirstLetter]]="Y","Yes","No")</f>
        <v>Yes</v>
      </c>
      <c r="N10536" s="1" t="str">
        <f>IF(OR(BART_Rides[[#This Row],[Station Code]]="EM", BART_Rides[[#This Row],[Station Code]]="MT", BART_Rides[[#This Row],[Station Code]]="PL", BART_Rides[[#This Row],[Station Code]]="CC"), "Yes", "No")</f>
        <v>Yes</v>
      </c>
    </row>
    <row r="10537" spans="6:14">
      <c r="F10537" s="3">
        <v>44512</v>
      </c>
      <c r="G10537" s="1" t="s">
        <v>55</v>
      </c>
      <c r="H10537" s="1" t="s">
        <v>106</v>
      </c>
      <c r="I10537" s="1">
        <v>7142</v>
      </c>
      <c r="J10537" s="1">
        <f>MONTH(BART_Rides[[#This Row],[Date]])</f>
        <v>11</v>
      </c>
      <c r="K10537" s="1">
        <f>WEEKDAY(BART_Rides[[#This Row],[Date]],2)</f>
        <v>5</v>
      </c>
      <c r="L10537" s="1" t="str">
        <f>LEFT(BART_Rides[[#This Row],[Lines]],1)</f>
        <v>Y</v>
      </c>
      <c r="M10537" s="1" t="str">
        <f>IF(BART_Rides[[#This Row],[FirstLetter]]="Y","Yes","No")</f>
        <v>Yes</v>
      </c>
      <c r="N10537" s="1" t="str">
        <f>IF(OR(BART_Rides[[#This Row],[Station Code]]="EM", BART_Rides[[#This Row],[Station Code]]="MT", BART_Rides[[#This Row],[Station Code]]="PL", BART_Rides[[#This Row],[Station Code]]="CC"), "Yes", "No")</f>
        <v>Yes</v>
      </c>
    </row>
    <row r="10538" spans="6:14">
      <c r="F10538" s="3">
        <v>44513</v>
      </c>
      <c r="G10538" s="1" t="s">
        <v>55</v>
      </c>
      <c r="H10538" s="1" t="s">
        <v>106</v>
      </c>
      <c r="I10538" s="1">
        <v>4072</v>
      </c>
      <c r="J10538" s="1">
        <f>MONTH(BART_Rides[[#This Row],[Date]])</f>
        <v>11</v>
      </c>
      <c r="K10538" s="1">
        <f>WEEKDAY(BART_Rides[[#This Row],[Date]],2)</f>
        <v>6</v>
      </c>
      <c r="L10538" s="1" t="str">
        <f>LEFT(BART_Rides[[#This Row],[Lines]],1)</f>
        <v>Y</v>
      </c>
      <c r="M10538" s="1" t="str">
        <f>IF(BART_Rides[[#This Row],[FirstLetter]]="Y","Yes","No")</f>
        <v>Yes</v>
      </c>
      <c r="N10538" s="1" t="str">
        <f>IF(OR(BART_Rides[[#This Row],[Station Code]]="EM", BART_Rides[[#This Row],[Station Code]]="MT", BART_Rides[[#This Row],[Station Code]]="PL", BART_Rides[[#This Row],[Station Code]]="CC"), "Yes", "No")</f>
        <v>Yes</v>
      </c>
    </row>
    <row r="10539" spans="6:14">
      <c r="F10539" s="3">
        <v>44514</v>
      </c>
      <c r="G10539" s="1" t="s">
        <v>55</v>
      </c>
      <c r="H10539" s="1" t="s">
        <v>106</v>
      </c>
      <c r="I10539" s="1">
        <v>2559</v>
      </c>
      <c r="J10539" s="1">
        <f>MONTH(BART_Rides[[#This Row],[Date]])</f>
        <v>11</v>
      </c>
      <c r="K10539" s="1">
        <f>WEEKDAY(BART_Rides[[#This Row],[Date]],2)</f>
        <v>7</v>
      </c>
      <c r="L10539" s="1" t="str">
        <f>LEFT(BART_Rides[[#This Row],[Lines]],1)</f>
        <v>Y</v>
      </c>
      <c r="M10539" s="1" t="str">
        <f>IF(BART_Rides[[#This Row],[FirstLetter]]="Y","Yes","No")</f>
        <v>Yes</v>
      </c>
      <c r="N10539" s="1" t="str">
        <f>IF(OR(BART_Rides[[#This Row],[Station Code]]="EM", BART_Rides[[#This Row],[Station Code]]="MT", BART_Rides[[#This Row],[Station Code]]="PL", BART_Rides[[#This Row],[Station Code]]="CC"), "Yes", "No")</f>
        <v>Yes</v>
      </c>
    </row>
    <row r="10540" spans="6:14">
      <c r="F10540" s="3">
        <v>44515</v>
      </c>
      <c r="G10540" s="1" t="s">
        <v>55</v>
      </c>
      <c r="H10540" s="1" t="s">
        <v>106</v>
      </c>
      <c r="I10540" s="1">
        <v>6383</v>
      </c>
      <c r="J10540" s="1">
        <f>MONTH(BART_Rides[[#This Row],[Date]])</f>
        <v>11</v>
      </c>
      <c r="K10540" s="1">
        <f>WEEKDAY(BART_Rides[[#This Row],[Date]],2)</f>
        <v>1</v>
      </c>
      <c r="L10540" s="1" t="str">
        <f>LEFT(BART_Rides[[#This Row],[Lines]],1)</f>
        <v>Y</v>
      </c>
      <c r="M10540" s="1" t="str">
        <f>IF(BART_Rides[[#This Row],[FirstLetter]]="Y","Yes","No")</f>
        <v>Yes</v>
      </c>
      <c r="N10540" s="1" t="str">
        <f>IF(OR(BART_Rides[[#This Row],[Station Code]]="EM", BART_Rides[[#This Row],[Station Code]]="MT", BART_Rides[[#This Row],[Station Code]]="PL", BART_Rides[[#This Row],[Station Code]]="CC"), "Yes", "No")</f>
        <v>Yes</v>
      </c>
    </row>
    <row r="10541" spans="6:14">
      <c r="F10541" s="3">
        <v>44516</v>
      </c>
      <c r="G10541" s="1" t="s">
        <v>55</v>
      </c>
      <c r="H10541" s="1" t="s">
        <v>106</v>
      </c>
      <c r="I10541" s="1">
        <v>6999</v>
      </c>
      <c r="J10541" s="1">
        <f>MONTH(BART_Rides[[#This Row],[Date]])</f>
        <v>11</v>
      </c>
      <c r="K10541" s="1">
        <f>WEEKDAY(BART_Rides[[#This Row],[Date]],2)</f>
        <v>2</v>
      </c>
      <c r="L10541" s="1" t="str">
        <f>LEFT(BART_Rides[[#This Row],[Lines]],1)</f>
        <v>Y</v>
      </c>
      <c r="M10541" s="1" t="str">
        <f>IF(BART_Rides[[#This Row],[FirstLetter]]="Y","Yes","No")</f>
        <v>Yes</v>
      </c>
      <c r="N10541" s="1" t="str">
        <f>IF(OR(BART_Rides[[#This Row],[Station Code]]="EM", BART_Rides[[#This Row],[Station Code]]="MT", BART_Rides[[#This Row],[Station Code]]="PL", BART_Rides[[#This Row],[Station Code]]="CC"), "Yes", "No")</f>
        <v>Yes</v>
      </c>
    </row>
    <row r="10542" spans="6:14">
      <c r="F10542" s="3">
        <v>44517</v>
      </c>
      <c r="G10542" s="1" t="s">
        <v>55</v>
      </c>
      <c r="H10542" s="1" t="s">
        <v>106</v>
      </c>
      <c r="I10542" s="1">
        <v>7804</v>
      </c>
      <c r="J10542" s="1">
        <f>MONTH(BART_Rides[[#This Row],[Date]])</f>
        <v>11</v>
      </c>
      <c r="K10542" s="1">
        <f>WEEKDAY(BART_Rides[[#This Row],[Date]],2)</f>
        <v>3</v>
      </c>
      <c r="L10542" s="1" t="str">
        <f>LEFT(BART_Rides[[#This Row],[Lines]],1)</f>
        <v>Y</v>
      </c>
      <c r="M10542" s="1" t="str">
        <f>IF(BART_Rides[[#This Row],[FirstLetter]]="Y","Yes","No")</f>
        <v>Yes</v>
      </c>
      <c r="N10542" s="1" t="str">
        <f>IF(OR(BART_Rides[[#This Row],[Station Code]]="EM", BART_Rides[[#This Row],[Station Code]]="MT", BART_Rides[[#This Row],[Station Code]]="PL", BART_Rides[[#This Row],[Station Code]]="CC"), "Yes", "No")</f>
        <v>Yes</v>
      </c>
    </row>
    <row r="10543" spans="6:14">
      <c r="F10543" s="3">
        <v>44518</v>
      </c>
      <c r="G10543" s="1" t="s">
        <v>55</v>
      </c>
      <c r="H10543" s="1" t="s">
        <v>106</v>
      </c>
      <c r="I10543" s="1">
        <v>8382</v>
      </c>
      <c r="J10543" s="1">
        <f>MONTH(BART_Rides[[#This Row],[Date]])</f>
        <v>11</v>
      </c>
      <c r="K10543" s="1">
        <f>WEEKDAY(BART_Rides[[#This Row],[Date]],2)</f>
        <v>4</v>
      </c>
      <c r="L10543" s="1" t="str">
        <f>LEFT(BART_Rides[[#This Row],[Lines]],1)</f>
        <v>Y</v>
      </c>
      <c r="M10543" s="1" t="str">
        <f>IF(BART_Rides[[#This Row],[FirstLetter]]="Y","Yes","No")</f>
        <v>Yes</v>
      </c>
      <c r="N10543" s="1" t="str">
        <f>IF(OR(BART_Rides[[#This Row],[Station Code]]="EM", BART_Rides[[#This Row],[Station Code]]="MT", BART_Rides[[#This Row],[Station Code]]="PL", BART_Rides[[#This Row],[Station Code]]="CC"), "Yes", "No")</f>
        <v>Yes</v>
      </c>
    </row>
    <row r="10544" spans="6:14">
      <c r="F10544" s="3">
        <v>44519</v>
      </c>
      <c r="G10544" s="1" t="s">
        <v>55</v>
      </c>
      <c r="H10544" s="1" t="s">
        <v>106</v>
      </c>
      <c r="I10544" s="1">
        <v>6836</v>
      </c>
      <c r="J10544" s="1">
        <f>MONTH(BART_Rides[[#This Row],[Date]])</f>
        <v>11</v>
      </c>
      <c r="K10544" s="1">
        <f>WEEKDAY(BART_Rides[[#This Row],[Date]],2)</f>
        <v>5</v>
      </c>
      <c r="L10544" s="1" t="str">
        <f>LEFT(BART_Rides[[#This Row],[Lines]],1)</f>
        <v>Y</v>
      </c>
      <c r="M10544" s="1" t="str">
        <f>IF(BART_Rides[[#This Row],[FirstLetter]]="Y","Yes","No")</f>
        <v>Yes</v>
      </c>
      <c r="N10544" s="1" t="str">
        <f>IF(OR(BART_Rides[[#This Row],[Station Code]]="EM", BART_Rides[[#This Row],[Station Code]]="MT", BART_Rides[[#This Row],[Station Code]]="PL", BART_Rides[[#This Row],[Station Code]]="CC"), "Yes", "No")</f>
        <v>Yes</v>
      </c>
    </row>
    <row r="10545" spans="6:14">
      <c r="F10545" s="3">
        <v>44520</v>
      </c>
      <c r="G10545" s="1" t="s">
        <v>55</v>
      </c>
      <c r="H10545" s="1" t="s">
        <v>106</v>
      </c>
      <c r="I10545" s="1">
        <v>4187</v>
      </c>
      <c r="J10545" s="1">
        <f>MONTH(BART_Rides[[#This Row],[Date]])</f>
        <v>11</v>
      </c>
      <c r="K10545" s="1">
        <f>WEEKDAY(BART_Rides[[#This Row],[Date]],2)</f>
        <v>6</v>
      </c>
      <c r="L10545" s="1" t="str">
        <f>LEFT(BART_Rides[[#This Row],[Lines]],1)</f>
        <v>Y</v>
      </c>
      <c r="M10545" s="1" t="str">
        <f>IF(BART_Rides[[#This Row],[FirstLetter]]="Y","Yes","No")</f>
        <v>Yes</v>
      </c>
      <c r="N10545" s="1" t="str">
        <f>IF(OR(BART_Rides[[#This Row],[Station Code]]="EM", BART_Rides[[#This Row],[Station Code]]="MT", BART_Rides[[#This Row],[Station Code]]="PL", BART_Rides[[#This Row],[Station Code]]="CC"), "Yes", "No")</f>
        <v>Yes</v>
      </c>
    </row>
    <row r="10546" spans="6:14">
      <c r="F10546" s="3">
        <v>44521</v>
      </c>
      <c r="G10546" s="1" t="s">
        <v>55</v>
      </c>
      <c r="H10546" s="1" t="s">
        <v>106</v>
      </c>
      <c r="I10546" s="1">
        <v>2670</v>
      </c>
      <c r="J10546" s="1">
        <f>MONTH(BART_Rides[[#This Row],[Date]])</f>
        <v>11</v>
      </c>
      <c r="K10546" s="1">
        <f>WEEKDAY(BART_Rides[[#This Row],[Date]],2)</f>
        <v>7</v>
      </c>
      <c r="L10546" s="1" t="str">
        <f>LEFT(BART_Rides[[#This Row],[Lines]],1)</f>
        <v>Y</v>
      </c>
      <c r="M10546" s="1" t="str">
        <f>IF(BART_Rides[[#This Row],[FirstLetter]]="Y","Yes","No")</f>
        <v>Yes</v>
      </c>
      <c r="N10546" s="1" t="str">
        <f>IF(OR(BART_Rides[[#This Row],[Station Code]]="EM", BART_Rides[[#This Row],[Station Code]]="MT", BART_Rides[[#This Row],[Station Code]]="PL", BART_Rides[[#This Row],[Station Code]]="CC"), "Yes", "No")</f>
        <v>Yes</v>
      </c>
    </row>
    <row r="10547" spans="6:14">
      <c r="F10547" s="3">
        <v>44522</v>
      </c>
      <c r="G10547" s="1" t="s">
        <v>55</v>
      </c>
      <c r="H10547" s="1" t="s">
        <v>106</v>
      </c>
      <c r="I10547" s="1">
        <v>5811</v>
      </c>
      <c r="J10547" s="1">
        <f>MONTH(BART_Rides[[#This Row],[Date]])</f>
        <v>11</v>
      </c>
      <c r="K10547" s="1">
        <f>WEEKDAY(BART_Rides[[#This Row],[Date]],2)</f>
        <v>1</v>
      </c>
      <c r="L10547" s="1" t="str">
        <f>LEFT(BART_Rides[[#This Row],[Lines]],1)</f>
        <v>Y</v>
      </c>
      <c r="M10547" s="1" t="str">
        <f>IF(BART_Rides[[#This Row],[FirstLetter]]="Y","Yes","No")</f>
        <v>Yes</v>
      </c>
      <c r="N10547" s="1" t="str">
        <f>IF(OR(BART_Rides[[#This Row],[Station Code]]="EM", BART_Rides[[#This Row],[Station Code]]="MT", BART_Rides[[#This Row],[Station Code]]="PL", BART_Rides[[#This Row],[Station Code]]="CC"), "Yes", "No")</f>
        <v>Yes</v>
      </c>
    </row>
    <row r="10548" spans="6:14">
      <c r="F10548" s="3">
        <v>44523</v>
      </c>
      <c r="G10548" s="1" t="s">
        <v>55</v>
      </c>
      <c r="H10548" s="1" t="s">
        <v>106</v>
      </c>
      <c r="I10548" s="1">
        <v>6350</v>
      </c>
      <c r="J10548" s="1">
        <f>MONTH(BART_Rides[[#This Row],[Date]])</f>
        <v>11</v>
      </c>
      <c r="K10548" s="1">
        <f>WEEKDAY(BART_Rides[[#This Row],[Date]],2)</f>
        <v>2</v>
      </c>
      <c r="L10548" s="1" t="str">
        <f>LEFT(BART_Rides[[#This Row],[Lines]],1)</f>
        <v>Y</v>
      </c>
      <c r="M10548" s="1" t="str">
        <f>IF(BART_Rides[[#This Row],[FirstLetter]]="Y","Yes","No")</f>
        <v>Yes</v>
      </c>
      <c r="N10548" s="1" t="str">
        <f>IF(OR(BART_Rides[[#This Row],[Station Code]]="EM", BART_Rides[[#This Row],[Station Code]]="MT", BART_Rides[[#This Row],[Station Code]]="PL", BART_Rides[[#This Row],[Station Code]]="CC"), "Yes", "No")</f>
        <v>Yes</v>
      </c>
    </row>
    <row r="10549" spans="6:14">
      <c r="F10549" s="3">
        <v>44524</v>
      </c>
      <c r="G10549" s="1" t="s">
        <v>55</v>
      </c>
      <c r="H10549" s="1" t="s">
        <v>106</v>
      </c>
      <c r="I10549" s="1">
        <v>6225</v>
      </c>
      <c r="J10549" s="1">
        <f>MONTH(BART_Rides[[#This Row],[Date]])</f>
        <v>11</v>
      </c>
      <c r="K10549" s="1">
        <f>WEEKDAY(BART_Rides[[#This Row],[Date]],2)</f>
        <v>3</v>
      </c>
      <c r="L10549" s="1" t="str">
        <f>LEFT(BART_Rides[[#This Row],[Lines]],1)</f>
        <v>Y</v>
      </c>
      <c r="M10549" s="1" t="str">
        <f>IF(BART_Rides[[#This Row],[FirstLetter]]="Y","Yes","No")</f>
        <v>Yes</v>
      </c>
      <c r="N10549" s="1" t="str">
        <f>IF(OR(BART_Rides[[#This Row],[Station Code]]="EM", BART_Rides[[#This Row],[Station Code]]="MT", BART_Rides[[#This Row],[Station Code]]="PL", BART_Rides[[#This Row],[Station Code]]="CC"), "Yes", "No")</f>
        <v>Yes</v>
      </c>
    </row>
    <row r="10550" spans="6:14">
      <c r="F10550" s="3">
        <v>44525</v>
      </c>
      <c r="G10550" s="1" t="s">
        <v>55</v>
      </c>
      <c r="H10550" s="1" t="s">
        <v>106</v>
      </c>
      <c r="I10550" s="1">
        <v>1641</v>
      </c>
      <c r="J10550" s="1">
        <f>MONTH(BART_Rides[[#This Row],[Date]])</f>
        <v>11</v>
      </c>
      <c r="K10550" s="1">
        <f>WEEKDAY(BART_Rides[[#This Row],[Date]],2)</f>
        <v>4</v>
      </c>
      <c r="L10550" s="1" t="str">
        <f>LEFT(BART_Rides[[#This Row],[Lines]],1)</f>
        <v>Y</v>
      </c>
      <c r="M10550" s="1" t="str">
        <f>IF(BART_Rides[[#This Row],[FirstLetter]]="Y","Yes","No")</f>
        <v>Yes</v>
      </c>
      <c r="N10550" s="1" t="str">
        <f>IF(OR(BART_Rides[[#This Row],[Station Code]]="EM", BART_Rides[[#This Row],[Station Code]]="MT", BART_Rides[[#This Row],[Station Code]]="PL", BART_Rides[[#This Row],[Station Code]]="CC"), "Yes", "No")</f>
        <v>Yes</v>
      </c>
    </row>
    <row r="10551" spans="6:14">
      <c r="F10551" s="3">
        <v>44526</v>
      </c>
      <c r="G10551" s="1" t="s">
        <v>55</v>
      </c>
      <c r="H10551" s="1" t="s">
        <v>106</v>
      </c>
      <c r="I10551" s="1">
        <v>4000</v>
      </c>
      <c r="J10551" s="1">
        <f>MONTH(BART_Rides[[#This Row],[Date]])</f>
        <v>11</v>
      </c>
      <c r="K10551" s="1">
        <f>WEEKDAY(BART_Rides[[#This Row],[Date]],2)</f>
        <v>5</v>
      </c>
      <c r="L10551" s="1" t="str">
        <f>LEFT(BART_Rides[[#This Row],[Lines]],1)</f>
        <v>Y</v>
      </c>
      <c r="M10551" s="1" t="str">
        <f>IF(BART_Rides[[#This Row],[FirstLetter]]="Y","Yes","No")</f>
        <v>Yes</v>
      </c>
      <c r="N10551" s="1" t="str">
        <f>IF(OR(BART_Rides[[#This Row],[Station Code]]="EM", BART_Rides[[#This Row],[Station Code]]="MT", BART_Rides[[#This Row],[Station Code]]="PL", BART_Rides[[#This Row],[Station Code]]="CC"), "Yes", "No")</f>
        <v>Yes</v>
      </c>
    </row>
    <row r="10552" spans="6:14">
      <c r="F10552" s="3">
        <v>44527</v>
      </c>
      <c r="G10552" s="1" t="s">
        <v>55</v>
      </c>
      <c r="H10552" s="1" t="s">
        <v>106</v>
      </c>
      <c r="I10552" s="1">
        <v>3524</v>
      </c>
      <c r="J10552" s="1">
        <f>MONTH(BART_Rides[[#This Row],[Date]])</f>
        <v>11</v>
      </c>
      <c r="K10552" s="1">
        <f>WEEKDAY(BART_Rides[[#This Row],[Date]],2)</f>
        <v>6</v>
      </c>
      <c r="L10552" s="1" t="str">
        <f>LEFT(BART_Rides[[#This Row],[Lines]],1)</f>
        <v>Y</v>
      </c>
      <c r="M10552" s="1" t="str">
        <f>IF(BART_Rides[[#This Row],[FirstLetter]]="Y","Yes","No")</f>
        <v>Yes</v>
      </c>
      <c r="N10552" s="1" t="str">
        <f>IF(OR(BART_Rides[[#This Row],[Station Code]]="EM", BART_Rides[[#This Row],[Station Code]]="MT", BART_Rides[[#This Row],[Station Code]]="PL", BART_Rides[[#This Row],[Station Code]]="CC"), "Yes", "No")</f>
        <v>Yes</v>
      </c>
    </row>
    <row r="10553" spans="6:14">
      <c r="F10553" s="3">
        <v>44528</v>
      </c>
      <c r="G10553" s="1" t="s">
        <v>55</v>
      </c>
      <c r="H10553" s="1" t="s">
        <v>106</v>
      </c>
      <c r="I10553" s="1">
        <v>2401</v>
      </c>
      <c r="J10553" s="1">
        <f>MONTH(BART_Rides[[#This Row],[Date]])</f>
        <v>11</v>
      </c>
      <c r="K10553" s="1">
        <f>WEEKDAY(BART_Rides[[#This Row],[Date]],2)</f>
        <v>7</v>
      </c>
      <c r="L10553" s="1" t="str">
        <f>LEFT(BART_Rides[[#This Row],[Lines]],1)</f>
        <v>Y</v>
      </c>
      <c r="M10553" s="1" t="str">
        <f>IF(BART_Rides[[#This Row],[FirstLetter]]="Y","Yes","No")</f>
        <v>Yes</v>
      </c>
      <c r="N10553" s="1" t="str">
        <f>IF(OR(BART_Rides[[#This Row],[Station Code]]="EM", BART_Rides[[#This Row],[Station Code]]="MT", BART_Rides[[#This Row],[Station Code]]="PL", BART_Rides[[#This Row],[Station Code]]="CC"), "Yes", "No")</f>
        <v>Yes</v>
      </c>
    </row>
    <row r="10554" spans="6:14">
      <c r="F10554" s="3">
        <v>44529</v>
      </c>
      <c r="G10554" s="1" t="s">
        <v>55</v>
      </c>
      <c r="H10554" s="1" t="s">
        <v>106</v>
      </c>
      <c r="I10554" s="1">
        <v>6095</v>
      </c>
      <c r="J10554" s="1">
        <f>MONTH(BART_Rides[[#This Row],[Date]])</f>
        <v>11</v>
      </c>
      <c r="K10554" s="1">
        <f>WEEKDAY(BART_Rides[[#This Row],[Date]],2)</f>
        <v>1</v>
      </c>
      <c r="L10554" s="1" t="str">
        <f>LEFT(BART_Rides[[#This Row],[Lines]],1)</f>
        <v>Y</v>
      </c>
      <c r="M10554" s="1" t="str">
        <f>IF(BART_Rides[[#This Row],[FirstLetter]]="Y","Yes","No")</f>
        <v>Yes</v>
      </c>
      <c r="N10554" s="1" t="str">
        <f>IF(OR(BART_Rides[[#This Row],[Station Code]]="EM", BART_Rides[[#This Row],[Station Code]]="MT", BART_Rides[[#This Row],[Station Code]]="PL", BART_Rides[[#This Row],[Station Code]]="CC"), "Yes", "No")</f>
        <v>Yes</v>
      </c>
    </row>
    <row r="10555" spans="6:14">
      <c r="F10555" s="3">
        <v>44530</v>
      </c>
      <c r="G10555" s="1" t="s">
        <v>55</v>
      </c>
      <c r="H10555" s="1" t="s">
        <v>106</v>
      </c>
      <c r="I10555" s="1">
        <v>6700</v>
      </c>
      <c r="J10555" s="1">
        <f>MONTH(BART_Rides[[#This Row],[Date]])</f>
        <v>11</v>
      </c>
      <c r="K10555" s="1">
        <f>WEEKDAY(BART_Rides[[#This Row],[Date]],2)</f>
        <v>2</v>
      </c>
      <c r="L10555" s="1" t="str">
        <f>LEFT(BART_Rides[[#This Row],[Lines]],1)</f>
        <v>Y</v>
      </c>
      <c r="M10555" s="1" t="str">
        <f>IF(BART_Rides[[#This Row],[FirstLetter]]="Y","Yes","No")</f>
        <v>Yes</v>
      </c>
      <c r="N10555" s="1" t="str">
        <f>IF(OR(BART_Rides[[#This Row],[Station Code]]="EM", BART_Rides[[#This Row],[Station Code]]="MT", BART_Rides[[#This Row],[Station Code]]="PL", BART_Rides[[#This Row],[Station Code]]="CC"), "Yes", "No")</f>
        <v>Yes</v>
      </c>
    </row>
    <row r="10556" spans="6:14">
      <c r="F10556" s="3">
        <v>44531</v>
      </c>
      <c r="G10556" s="1" t="s">
        <v>55</v>
      </c>
      <c r="H10556" s="1" t="s">
        <v>106</v>
      </c>
      <c r="I10556" s="1">
        <v>7507</v>
      </c>
      <c r="J10556" s="1">
        <f>MONTH(BART_Rides[[#This Row],[Date]])</f>
        <v>12</v>
      </c>
      <c r="K10556" s="1">
        <f>WEEKDAY(BART_Rides[[#This Row],[Date]],2)</f>
        <v>3</v>
      </c>
      <c r="L10556" s="1" t="str">
        <f>LEFT(BART_Rides[[#This Row],[Lines]],1)</f>
        <v>Y</v>
      </c>
      <c r="M10556" s="1" t="str">
        <f>IF(BART_Rides[[#This Row],[FirstLetter]]="Y","Yes","No")</f>
        <v>Yes</v>
      </c>
      <c r="N10556" s="1" t="str">
        <f>IF(OR(BART_Rides[[#This Row],[Station Code]]="EM", BART_Rides[[#This Row],[Station Code]]="MT", BART_Rides[[#This Row],[Station Code]]="PL", BART_Rides[[#This Row],[Station Code]]="CC"), "Yes", "No")</f>
        <v>Yes</v>
      </c>
    </row>
    <row r="10557" spans="6:14">
      <c r="F10557" s="3">
        <v>44532</v>
      </c>
      <c r="G10557" s="1" t="s">
        <v>55</v>
      </c>
      <c r="H10557" s="1" t="s">
        <v>106</v>
      </c>
      <c r="I10557" s="1">
        <v>7127</v>
      </c>
      <c r="J10557" s="1">
        <f>MONTH(BART_Rides[[#This Row],[Date]])</f>
        <v>12</v>
      </c>
      <c r="K10557" s="1">
        <f>WEEKDAY(BART_Rides[[#This Row],[Date]],2)</f>
        <v>4</v>
      </c>
      <c r="L10557" s="1" t="str">
        <f>LEFT(BART_Rides[[#This Row],[Lines]],1)</f>
        <v>Y</v>
      </c>
      <c r="M10557" s="1" t="str">
        <f>IF(BART_Rides[[#This Row],[FirstLetter]]="Y","Yes","No")</f>
        <v>Yes</v>
      </c>
      <c r="N10557" s="1" t="str">
        <f>IF(OR(BART_Rides[[#This Row],[Station Code]]="EM", BART_Rides[[#This Row],[Station Code]]="MT", BART_Rides[[#This Row],[Station Code]]="PL", BART_Rides[[#This Row],[Station Code]]="CC"), "Yes", "No")</f>
        <v>Yes</v>
      </c>
    </row>
    <row r="10558" spans="6:14">
      <c r="F10558" s="3">
        <v>44533</v>
      </c>
      <c r="G10558" s="1" t="s">
        <v>55</v>
      </c>
      <c r="H10558" s="1" t="s">
        <v>106</v>
      </c>
      <c r="I10558" s="1">
        <v>7197</v>
      </c>
      <c r="J10558" s="1">
        <f>MONTH(BART_Rides[[#This Row],[Date]])</f>
        <v>12</v>
      </c>
      <c r="K10558" s="1">
        <f>WEEKDAY(BART_Rides[[#This Row],[Date]],2)</f>
        <v>5</v>
      </c>
      <c r="L10558" s="1" t="str">
        <f>LEFT(BART_Rides[[#This Row],[Lines]],1)</f>
        <v>Y</v>
      </c>
      <c r="M10558" s="1" t="str">
        <f>IF(BART_Rides[[#This Row],[FirstLetter]]="Y","Yes","No")</f>
        <v>Yes</v>
      </c>
      <c r="N10558" s="1" t="str">
        <f>IF(OR(BART_Rides[[#This Row],[Station Code]]="EM", BART_Rides[[#This Row],[Station Code]]="MT", BART_Rides[[#This Row],[Station Code]]="PL", BART_Rides[[#This Row],[Station Code]]="CC"), "Yes", "No")</f>
        <v>Yes</v>
      </c>
    </row>
    <row r="10559" spans="6:14">
      <c r="F10559" s="3">
        <v>44534</v>
      </c>
      <c r="G10559" s="1" t="s">
        <v>55</v>
      </c>
      <c r="H10559" s="1" t="s">
        <v>106</v>
      </c>
      <c r="I10559" s="1">
        <v>3813</v>
      </c>
      <c r="J10559" s="1">
        <f>MONTH(BART_Rides[[#This Row],[Date]])</f>
        <v>12</v>
      </c>
      <c r="K10559" s="1">
        <f>WEEKDAY(BART_Rides[[#This Row],[Date]],2)</f>
        <v>6</v>
      </c>
      <c r="L10559" s="1" t="str">
        <f>LEFT(BART_Rides[[#This Row],[Lines]],1)</f>
        <v>Y</v>
      </c>
      <c r="M10559" s="1" t="str">
        <f>IF(BART_Rides[[#This Row],[FirstLetter]]="Y","Yes","No")</f>
        <v>Yes</v>
      </c>
      <c r="N10559" s="1" t="str">
        <f>IF(OR(BART_Rides[[#This Row],[Station Code]]="EM", BART_Rides[[#This Row],[Station Code]]="MT", BART_Rides[[#This Row],[Station Code]]="PL", BART_Rides[[#This Row],[Station Code]]="CC"), "Yes", "No")</f>
        <v>Yes</v>
      </c>
    </row>
    <row r="10560" spans="6:14">
      <c r="F10560" s="3">
        <v>44535</v>
      </c>
      <c r="G10560" s="1" t="s">
        <v>55</v>
      </c>
      <c r="H10560" s="1" t="s">
        <v>106</v>
      </c>
      <c r="I10560" s="1">
        <v>1988</v>
      </c>
      <c r="J10560" s="1">
        <f>MONTH(BART_Rides[[#This Row],[Date]])</f>
        <v>12</v>
      </c>
      <c r="K10560" s="1">
        <f>WEEKDAY(BART_Rides[[#This Row],[Date]],2)</f>
        <v>7</v>
      </c>
      <c r="L10560" s="1" t="str">
        <f>LEFT(BART_Rides[[#This Row],[Lines]],1)</f>
        <v>Y</v>
      </c>
      <c r="M10560" s="1" t="str">
        <f>IF(BART_Rides[[#This Row],[FirstLetter]]="Y","Yes","No")</f>
        <v>Yes</v>
      </c>
      <c r="N10560" s="1" t="str">
        <f>IF(OR(BART_Rides[[#This Row],[Station Code]]="EM", BART_Rides[[#This Row],[Station Code]]="MT", BART_Rides[[#This Row],[Station Code]]="PL", BART_Rides[[#This Row],[Station Code]]="CC"), "Yes", "No")</f>
        <v>Yes</v>
      </c>
    </row>
    <row r="10561" spans="6:14">
      <c r="F10561" s="3">
        <v>44536</v>
      </c>
      <c r="G10561" s="1" t="s">
        <v>55</v>
      </c>
      <c r="H10561" s="1" t="s">
        <v>106</v>
      </c>
      <c r="I10561" s="1">
        <v>6247</v>
      </c>
      <c r="J10561" s="1">
        <f>MONTH(BART_Rides[[#This Row],[Date]])</f>
        <v>12</v>
      </c>
      <c r="K10561" s="1">
        <f>WEEKDAY(BART_Rides[[#This Row],[Date]],2)</f>
        <v>1</v>
      </c>
      <c r="L10561" s="1" t="str">
        <f>LEFT(BART_Rides[[#This Row],[Lines]],1)</f>
        <v>Y</v>
      </c>
      <c r="M10561" s="1" t="str">
        <f>IF(BART_Rides[[#This Row],[FirstLetter]]="Y","Yes","No")</f>
        <v>Yes</v>
      </c>
      <c r="N10561" s="1" t="str">
        <f>IF(OR(BART_Rides[[#This Row],[Station Code]]="EM", BART_Rides[[#This Row],[Station Code]]="MT", BART_Rides[[#This Row],[Station Code]]="PL", BART_Rides[[#This Row],[Station Code]]="CC"), "Yes", "No")</f>
        <v>Yes</v>
      </c>
    </row>
    <row r="10562" spans="6:14">
      <c r="F10562" s="3">
        <v>44537</v>
      </c>
      <c r="G10562" s="1" t="s">
        <v>55</v>
      </c>
      <c r="H10562" s="1" t="s">
        <v>106</v>
      </c>
      <c r="I10562" s="1">
        <v>7096</v>
      </c>
      <c r="J10562" s="1">
        <f>MONTH(BART_Rides[[#This Row],[Date]])</f>
        <v>12</v>
      </c>
      <c r="K10562" s="1">
        <f>WEEKDAY(BART_Rides[[#This Row],[Date]],2)</f>
        <v>2</v>
      </c>
      <c r="L10562" s="1" t="str">
        <f>LEFT(BART_Rides[[#This Row],[Lines]],1)</f>
        <v>Y</v>
      </c>
      <c r="M10562" s="1" t="str">
        <f>IF(BART_Rides[[#This Row],[FirstLetter]]="Y","Yes","No")</f>
        <v>Yes</v>
      </c>
      <c r="N10562" s="1" t="str">
        <f>IF(OR(BART_Rides[[#This Row],[Station Code]]="EM", BART_Rides[[#This Row],[Station Code]]="MT", BART_Rides[[#This Row],[Station Code]]="PL", BART_Rides[[#This Row],[Station Code]]="CC"), "Yes", "No")</f>
        <v>Yes</v>
      </c>
    </row>
    <row r="10563" spans="6:14">
      <c r="F10563" s="3">
        <v>44538</v>
      </c>
      <c r="G10563" s="1" t="s">
        <v>55</v>
      </c>
      <c r="H10563" s="1" t="s">
        <v>106</v>
      </c>
      <c r="I10563" s="1">
        <v>7416</v>
      </c>
      <c r="J10563" s="1">
        <f>MONTH(BART_Rides[[#This Row],[Date]])</f>
        <v>12</v>
      </c>
      <c r="K10563" s="1">
        <f>WEEKDAY(BART_Rides[[#This Row],[Date]],2)</f>
        <v>3</v>
      </c>
      <c r="L10563" s="1" t="str">
        <f>LEFT(BART_Rides[[#This Row],[Lines]],1)</f>
        <v>Y</v>
      </c>
      <c r="M10563" s="1" t="str">
        <f>IF(BART_Rides[[#This Row],[FirstLetter]]="Y","Yes","No")</f>
        <v>Yes</v>
      </c>
      <c r="N10563" s="1" t="str">
        <f>IF(OR(BART_Rides[[#This Row],[Station Code]]="EM", BART_Rides[[#This Row],[Station Code]]="MT", BART_Rides[[#This Row],[Station Code]]="PL", BART_Rides[[#This Row],[Station Code]]="CC"), "Yes", "No")</f>
        <v>Yes</v>
      </c>
    </row>
    <row r="10564" spans="6:14">
      <c r="F10564" s="3">
        <v>44539</v>
      </c>
      <c r="G10564" s="1" t="s">
        <v>55</v>
      </c>
      <c r="H10564" s="1" t="s">
        <v>106</v>
      </c>
      <c r="I10564" s="1">
        <v>7108</v>
      </c>
      <c r="J10564" s="1">
        <f>MONTH(BART_Rides[[#This Row],[Date]])</f>
        <v>12</v>
      </c>
      <c r="K10564" s="1">
        <f>WEEKDAY(BART_Rides[[#This Row],[Date]],2)</f>
        <v>4</v>
      </c>
      <c r="L10564" s="1" t="str">
        <f>LEFT(BART_Rides[[#This Row],[Lines]],1)</f>
        <v>Y</v>
      </c>
      <c r="M10564" s="1" t="str">
        <f>IF(BART_Rides[[#This Row],[FirstLetter]]="Y","Yes","No")</f>
        <v>Yes</v>
      </c>
      <c r="N10564" s="1" t="str">
        <f>IF(OR(BART_Rides[[#This Row],[Station Code]]="EM", BART_Rides[[#This Row],[Station Code]]="MT", BART_Rides[[#This Row],[Station Code]]="PL", BART_Rides[[#This Row],[Station Code]]="CC"), "Yes", "No")</f>
        <v>Yes</v>
      </c>
    </row>
    <row r="10565" spans="6:14">
      <c r="F10565" s="3">
        <v>44540</v>
      </c>
      <c r="G10565" s="1" t="s">
        <v>55</v>
      </c>
      <c r="H10565" s="1" t="s">
        <v>106</v>
      </c>
      <c r="I10565" s="1">
        <v>7780</v>
      </c>
      <c r="J10565" s="1">
        <f>MONTH(BART_Rides[[#This Row],[Date]])</f>
        <v>12</v>
      </c>
      <c r="K10565" s="1">
        <f>WEEKDAY(BART_Rides[[#This Row],[Date]],2)</f>
        <v>5</v>
      </c>
      <c r="L10565" s="1" t="str">
        <f>LEFT(BART_Rides[[#This Row],[Lines]],1)</f>
        <v>Y</v>
      </c>
      <c r="M10565" s="1" t="str">
        <f>IF(BART_Rides[[#This Row],[FirstLetter]]="Y","Yes","No")</f>
        <v>Yes</v>
      </c>
      <c r="N10565" s="1" t="str">
        <f>IF(OR(BART_Rides[[#This Row],[Station Code]]="EM", BART_Rides[[#This Row],[Station Code]]="MT", BART_Rides[[#This Row],[Station Code]]="PL", BART_Rides[[#This Row],[Station Code]]="CC"), "Yes", "No")</f>
        <v>Yes</v>
      </c>
    </row>
    <row r="10566" spans="6:14">
      <c r="F10566" s="3">
        <v>44541</v>
      </c>
      <c r="G10566" s="1" t="s">
        <v>55</v>
      </c>
      <c r="H10566" s="1" t="s">
        <v>106</v>
      </c>
      <c r="I10566" s="1">
        <v>4955</v>
      </c>
      <c r="J10566" s="1">
        <f>MONTH(BART_Rides[[#This Row],[Date]])</f>
        <v>12</v>
      </c>
      <c r="K10566" s="1">
        <f>WEEKDAY(BART_Rides[[#This Row],[Date]],2)</f>
        <v>6</v>
      </c>
      <c r="L10566" s="1" t="str">
        <f>LEFT(BART_Rides[[#This Row],[Lines]],1)</f>
        <v>Y</v>
      </c>
      <c r="M10566" s="1" t="str">
        <f>IF(BART_Rides[[#This Row],[FirstLetter]]="Y","Yes","No")</f>
        <v>Yes</v>
      </c>
      <c r="N10566" s="1" t="str">
        <f>IF(OR(BART_Rides[[#This Row],[Station Code]]="EM", BART_Rides[[#This Row],[Station Code]]="MT", BART_Rides[[#This Row],[Station Code]]="PL", BART_Rides[[#This Row],[Station Code]]="CC"), "Yes", "No")</f>
        <v>Yes</v>
      </c>
    </row>
    <row r="10567" spans="6:14">
      <c r="F10567" s="3">
        <v>44542</v>
      </c>
      <c r="G10567" s="1" t="s">
        <v>55</v>
      </c>
      <c r="H10567" s="1" t="s">
        <v>106</v>
      </c>
      <c r="I10567" s="1">
        <v>2081</v>
      </c>
      <c r="J10567" s="1">
        <f>MONTH(BART_Rides[[#This Row],[Date]])</f>
        <v>12</v>
      </c>
      <c r="K10567" s="1">
        <f>WEEKDAY(BART_Rides[[#This Row],[Date]],2)</f>
        <v>7</v>
      </c>
      <c r="L10567" s="1" t="str">
        <f>LEFT(BART_Rides[[#This Row],[Lines]],1)</f>
        <v>Y</v>
      </c>
      <c r="M10567" s="1" t="str">
        <f>IF(BART_Rides[[#This Row],[FirstLetter]]="Y","Yes","No")</f>
        <v>Yes</v>
      </c>
      <c r="N10567" s="1" t="str">
        <f>IF(OR(BART_Rides[[#This Row],[Station Code]]="EM", BART_Rides[[#This Row],[Station Code]]="MT", BART_Rides[[#This Row],[Station Code]]="PL", BART_Rides[[#This Row],[Station Code]]="CC"), "Yes", "No")</f>
        <v>Yes</v>
      </c>
    </row>
    <row r="10568" spans="6:14">
      <c r="F10568" s="3">
        <v>44543</v>
      </c>
      <c r="G10568" s="1" t="s">
        <v>55</v>
      </c>
      <c r="H10568" s="1" t="s">
        <v>106</v>
      </c>
      <c r="I10568" s="1">
        <v>5378</v>
      </c>
      <c r="J10568" s="1">
        <f>MONTH(BART_Rides[[#This Row],[Date]])</f>
        <v>12</v>
      </c>
      <c r="K10568" s="1">
        <f>WEEKDAY(BART_Rides[[#This Row],[Date]],2)</f>
        <v>1</v>
      </c>
      <c r="L10568" s="1" t="str">
        <f>LEFT(BART_Rides[[#This Row],[Lines]],1)</f>
        <v>Y</v>
      </c>
      <c r="M10568" s="1" t="str">
        <f>IF(BART_Rides[[#This Row],[FirstLetter]]="Y","Yes","No")</f>
        <v>Yes</v>
      </c>
      <c r="N10568" s="1" t="str">
        <f>IF(OR(BART_Rides[[#This Row],[Station Code]]="EM", BART_Rides[[#This Row],[Station Code]]="MT", BART_Rides[[#This Row],[Station Code]]="PL", BART_Rides[[#This Row],[Station Code]]="CC"), "Yes", "No")</f>
        <v>Yes</v>
      </c>
    </row>
    <row r="10569" spans="6:14">
      <c r="F10569" s="3">
        <v>44544</v>
      </c>
      <c r="G10569" s="1" t="s">
        <v>55</v>
      </c>
      <c r="H10569" s="1" t="s">
        <v>106</v>
      </c>
      <c r="I10569" s="1">
        <v>6819</v>
      </c>
      <c r="J10569" s="1">
        <f>MONTH(BART_Rides[[#This Row],[Date]])</f>
        <v>12</v>
      </c>
      <c r="K10569" s="1">
        <f>WEEKDAY(BART_Rides[[#This Row],[Date]],2)</f>
        <v>2</v>
      </c>
      <c r="L10569" s="1" t="str">
        <f>LEFT(BART_Rides[[#This Row],[Lines]],1)</f>
        <v>Y</v>
      </c>
      <c r="M10569" s="1" t="str">
        <f>IF(BART_Rides[[#This Row],[FirstLetter]]="Y","Yes","No")</f>
        <v>Yes</v>
      </c>
      <c r="N10569" s="1" t="str">
        <f>IF(OR(BART_Rides[[#This Row],[Station Code]]="EM", BART_Rides[[#This Row],[Station Code]]="MT", BART_Rides[[#This Row],[Station Code]]="PL", BART_Rides[[#This Row],[Station Code]]="CC"), "Yes", "No")</f>
        <v>Yes</v>
      </c>
    </row>
    <row r="10570" spans="6:14">
      <c r="F10570" s="3">
        <v>44545</v>
      </c>
      <c r="G10570" s="1" t="s">
        <v>55</v>
      </c>
      <c r="H10570" s="1" t="s">
        <v>106</v>
      </c>
      <c r="I10570" s="1">
        <v>6910</v>
      </c>
      <c r="J10570" s="1">
        <f>MONTH(BART_Rides[[#This Row],[Date]])</f>
        <v>12</v>
      </c>
      <c r="K10570" s="1">
        <f>WEEKDAY(BART_Rides[[#This Row],[Date]],2)</f>
        <v>3</v>
      </c>
      <c r="L10570" s="1" t="str">
        <f>LEFT(BART_Rides[[#This Row],[Lines]],1)</f>
        <v>Y</v>
      </c>
      <c r="M10570" s="1" t="str">
        <f>IF(BART_Rides[[#This Row],[FirstLetter]]="Y","Yes","No")</f>
        <v>Yes</v>
      </c>
      <c r="N10570" s="1" t="str">
        <f>IF(OR(BART_Rides[[#This Row],[Station Code]]="EM", BART_Rides[[#This Row],[Station Code]]="MT", BART_Rides[[#This Row],[Station Code]]="PL", BART_Rides[[#This Row],[Station Code]]="CC"), "Yes", "No")</f>
        <v>Yes</v>
      </c>
    </row>
    <row r="10571" spans="6:14">
      <c r="F10571" s="3">
        <v>44546</v>
      </c>
      <c r="G10571" s="1" t="s">
        <v>55</v>
      </c>
      <c r="H10571" s="1" t="s">
        <v>106</v>
      </c>
      <c r="I10571" s="1">
        <v>7638</v>
      </c>
      <c r="J10571" s="1">
        <f>MONTH(BART_Rides[[#This Row],[Date]])</f>
        <v>12</v>
      </c>
      <c r="K10571" s="1">
        <f>WEEKDAY(BART_Rides[[#This Row],[Date]],2)</f>
        <v>4</v>
      </c>
      <c r="L10571" s="1" t="str">
        <f>LEFT(BART_Rides[[#This Row],[Lines]],1)</f>
        <v>Y</v>
      </c>
      <c r="M10571" s="1" t="str">
        <f>IF(BART_Rides[[#This Row],[FirstLetter]]="Y","Yes","No")</f>
        <v>Yes</v>
      </c>
      <c r="N10571" s="1" t="str">
        <f>IF(OR(BART_Rides[[#This Row],[Station Code]]="EM", BART_Rides[[#This Row],[Station Code]]="MT", BART_Rides[[#This Row],[Station Code]]="PL", BART_Rides[[#This Row],[Station Code]]="CC"), "Yes", "No")</f>
        <v>Yes</v>
      </c>
    </row>
    <row r="10572" spans="6:14">
      <c r="F10572" s="3">
        <v>44547</v>
      </c>
      <c r="G10572" s="1" t="s">
        <v>55</v>
      </c>
      <c r="H10572" s="1" t="s">
        <v>106</v>
      </c>
      <c r="I10572" s="1">
        <v>6873</v>
      </c>
      <c r="J10572" s="1">
        <f>MONTH(BART_Rides[[#This Row],[Date]])</f>
        <v>12</v>
      </c>
      <c r="K10572" s="1">
        <f>WEEKDAY(BART_Rides[[#This Row],[Date]],2)</f>
        <v>5</v>
      </c>
      <c r="L10572" s="1" t="str">
        <f>LEFT(BART_Rides[[#This Row],[Lines]],1)</f>
        <v>Y</v>
      </c>
      <c r="M10572" s="1" t="str">
        <f>IF(BART_Rides[[#This Row],[FirstLetter]]="Y","Yes","No")</f>
        <v>Yes</v>
      </c>
      <c r="N10572" s="1" t="str">
        <f>IF(OR(BART_Rides[[#This Row],[Station Code]]="EM", BART_Rides[[#This Row],[Station Code]]="MT", BART_Rides[[#This Row],[Station Code]]="PL", BART_Rides[[#This Row],[Station Code]]="CC"), "Yes", "No")</f>
        <v>Yes</v>
      </c>
    </row>
    <row r="10573" spans="6:14">
      <c r="F10573" s="3">
        <v>44548</v>
      </c>
      <c r="G10573" s="1" t="s">
        <v>55</v>
      </c>
      <c r="H10573" s="1" t="s">
        <v>106</v>
      </c>
      <c r="I10573" s="1">
        <v>3655</v>
      </c>
      <c r="J10573" s="1">
        <f>MONTH(BART_Rides[[#This Row],[Date]])</f>
        <v>12</v>
      </c>
      <c r="K10573" s="1">
        <f>WEEKDAY(BART_Rides[[#This Row],[Date]],2)</f>
        <v>6</v>
      </c>
      <c r="L10573" s="1" t="str">
        <f>LEFT(BART_Rides[[#This Row],[Lines]],1)</f>
        <v>Y</v>
      </c>
      <c r="M10573" s="1" t="str">
        <f>IF(BART_Rides[[#This Row],[FirstLetter]]="Y","Yes","No")</f>
        <v>Yes</v>
      </c>
      <c r="N10573" s="1" t="str">
        <f>IF(OR(BART_Rides[[#This Row],[Station Code]]="EM", BART_Rides[[#This Row],[Station Code]]="MT", BART_Rides[[#This Row],[Station Code]]="PL", BART_Rides[[#This Row],[Station Code]]="CC"), "Yes", "No")</f>
        <v>Yes</v>
      </c>
    </row>
    <row r="10574" spans="6:14">
      <c r="F10574" s="3">
        <v>44549</v>
      </c>
      <c r="G10574" s="1" t="s">
        <v>55</v>
      </c>
      <c r="H10574" s="1" t="s">
        <v>106</v>
      </c>
      <c r="I10574" s="1">
        <v>2307</v>
      </c>
      <c r="J10574" s="1">
        <f>MONTH(BART_Rides[[#This Row],[Date]])</f>
        <v>12</v>
      </c>
      <c r="K10574" s="1">
        <f>WEEKDAY(BART_Rides[[#This Row],[Date]],2)</f>
        <v>7</v>
      </c>
      <c r="L10574" s="1" t="str">
        <f>LEFT(BART_Rides[[#This Row],[Lines]],1)</f>
        <v>Y</v>
      </c>
      <c r="M10574" s="1" t="str">
        <f>IF(BART_Rides[[#This Row],[FirstLetter]]="Y","Yes","No")</f>
        <v>Yes</v>
      </c>
      <c r="N10574" s="1" t="str">
        <f>IF(OR(BART_Rides[[#This Row],[Station Code]]="EM", BART_Rides[[#This Row],[Station Code]]="MT", BART_Rides[[#This Row],[Station Code]]="PL", BART_Rides[[#This Row],[Station Code]]="CC"), "Yes", "No")</f>
        <v>Yes</v>
      </c>
    </row>
    <row r="10575" spans="6:14">
      <c r="F10575" s="3">
        <v>44550</v>
      </c>
      <c r="G10575" s="1" t="s">
        <v>55</v>
      </c>
      <c r="H10575" s="1" t="s">
        <v>106</v>
      </c>
      <c r="I10575" s="1">
        <v>5291</v>
      </c>
      <c r="J10575" s="1">
        <f>MONTH(BART_Rides[[#This Row],[Date]])</f>
        <v>12</v>
      </c>
      <c r="K10575" s="1">
        <f>WEEKDAY(BART_Rides[[#This Row],[Date]],2)</f>
        <v>1</v>
      </c>
      <c r="L10575" s="1" t="str">
        <f>LEFT(BART_Rides[[#This Row],[Lines]],1)</f>
        <v>Y</v>
      </c>
      <c r="M10575" s="1" t="str">
        <f>IF(BART_Rides[[#This Row],[FirstLetter]]="Y","Yes","No")</f>
        <v>Yes</v>
      </c>
      <c r="N10575" s="1" t="str">
        <f>IF(OR(BART_Rides[[#This Row],[Station Code]]="EM", BART_Rides[[#This Row],[Station Code]]="MT", BART_Rides[[#This Row],[Station Code]]="PL", BART_Rides[[#This Row],[Station Code]]="CC"), "Yes", "No")</f>
        <v>Yes</v>
      </c>
    </row>
    <row r="10576" spans="6:14">
      <c r="F10576" s="3">
        <v>44551</v>
      </c>
      <c r="G10576" s="1" t="s">
        <v>55</v>
      </c>
      <c r="H10576" s="1" t="s">
        <v>106</v>
      </c>
      <c r="I10576" s="1">
        <v>5087</v>
      </c>
      <c r="J10576" s="1">
        <f>MONTH(BART_Rides[[#This Row],[Date]])</f>
        <v>12</v>
      </c>
      <c r="K10576" s="1">
        <f>WEEKDAY(BART_Rides[[#This Row],[Date]],2)</f>
        <v>2</v>
      </c>
      <c r="L10576" s="1" t="str">
        <f>LEFT(BART_Rides[[#This Row],[Lines]],1)</f>
        <v>Y</v>
      </c>
      <c r="M10576" s="1" t="str">
        <f>IF(BART_Rides[[#This Row],[FirstLetter]]="Y","Yes","No")</f>
        <v>Yes</v>
      </c>
      <c r="N10576" s="1" t="str">
        <f>IF(OR(BART_Rides[[#This Row],[Station Code]]="EM", BART_Rides[[#This Row],[Station Code]]="MT", BART_Rides[[#This Row],[Station Code]]="PL", BART_Rides[[#This Row],[Station Code]]="CC"), "Yes", "No")</f>
        <v>Yes</v>
      </c>
    </row>
    <row r="10577" spans="6:14">
      <c r="F10577" s="3">
        <v>44552</v>
      </c>
      <c r="G10577" s="1" t="s">
        <v>55</v>
      </c>
      <c r="H10577" s="1" t="s">
        <v>106</v>
      </c>
      <c r="I10577" s="1">
        <v>5074</v>
      </c>
      <c r="J10577" s="1">
        <f>MONTH(BART_Rides[[#This Row],[Date]])</f>
        <v>12</v>
      </c>
      <c r="K10577" s="1">
        <f>WEEKDAY(BART_Rides[[#This Row],[Date]],2)</f>
        <v>3</v>
      </c>
      <c r="L10577" s="1" t="str">
        <f>LEFT(BART_Rides[[#This Row],[Lines]],1)</f>
        <v>Y</v>
      </c>
      <c r="M10577" s="1" t="str">
        <f>IF(BART_Rides[[#This Row],[FirstLetter]]="Y","Yes","No")</f>
        <v>Yes</v>
      </c>
      <c r="N10577" s="1" t="str">
        <f>IF(OR(BART_Rides[[#This Row],[Station Code]]="EM", BART_Rides[[#This Row],[Station Code]]="MT", BART_Rides[[#This Row],[Station Code]]="PL", BART_Rides[[#This Row],[Station Code]]="CC"), "Yes", "No")</f>
        <v>Yes</v>
      </c>
    </row>
    <row r="10578" spans="6:14">
      <c r="F10578" s="3">
        <v>44553</v>
      </c>
      <c r="G10578" s="1" t="s">
        <v>55</v>
      </c>
      <c r="H10578" s="1" t="s">
        <v>106</v>
      </c>
      <c r="I10578" s="1">
        <v>4141</v>
      </c>
      <c r="J10578" s="1">
        <f>MONTH(BART_Rides[[#This Row],[Date]])</f>
        <v>12</v>
      </c>
      <c r="K10578" s="1">
        <f>WEEKDAY(BART_Rides[[#This Row],[Date]],2)</f>
        <v>4</v>
      </c>
      <c r="L10578" s="1" t="str">
        <f>LEFT(BART_Rides[[#This Row],[Lines]],1)</f>
        <v>Y</v>
      </c>
      <c r="M10578" s="1" t="str">
        <f>IF(BART_Rides[[#This Row],[FirstLetter]]="Y","Yes","No")</f>
        <v>Yes</v>
      </c>
      <c r="N10578" s="1" t="str">
        <f>IF(OR(BART_Rides[[#This Row],[Station Code]]="EM", BART_Rides[[#This Row],[Station Code]]="MT", BART_Rides[[#This Row],[Station Code]]="PL", BART_Rides[[#This Row],[Station Code]]="CC"), "Yes", "No")</f>
        <v>Yes</v>
      </c>
    </row>
    <row r="10579" spans="6:14">
      <c r="F10579" s="3">
        <v>44554</v>
      </c>
      <c r="G10579" s="1" t="s">
        <v>55</v>
      </c>
      <c r="H10579" s="1" t="s">
        <v>106</v>
      </c>
      <c r="I10579" s="1">
        <v>2318</v>
      </c>
      <c r="J10579" s="1">
        <f>MONTH(BART_Rides[[#This Row],[Date]])</f>
        <v>12</v>
      </c>
      <c r="K10579" s="1">
        <f>WEEKDAY(BART_Rides[[#This Row],[Date]],2)</f>
        <v>5</v>
      </c>
      <c r="L10579" s="1" t="str">
        <f>LEFT(BART_Rides[[#This Row],[Lines]],1)</f>
        <v>Y</v>
      </c>
      <c r="M10579" s="1" t="str">
        <f>IF(BART_Rides[[#This Row],[FirstLetter]]="Y","Yes","No")</f>
        <v>Yes</v>
      </c>
      <c r="N10579" s="1" t="str">
        <f>IF(OR(BART_Rides[[#This Row],[Station Code]]="EM", BART_Rides[[#This Row],[Station Code]]="MT", BART_Rides[[#This Row],[Station Code]]="PL", BART_Rides[[#This Row],[Station Code]]="CC"), "Yes", "No")</f>
        <v>Yes</v>
      </c>
    </row>
    <row r="10580" spans="6:14">
      <c r="F10580" s="3">
        <v>44555</v>
      </c>
      <c r="G10580" s="1" t="s">
        <v>55</v>
      </c>
      <c r="H10580" s="1" t="s">
        <v>106</v>
      </c>
      <c r="I10580" s="1">
        <v>820</v>
      </c>
      <c r="J10580" s="1">
        <f>MONTH(BART_Rides[[#This Row],[Date]])</f>
        <v>12</v>
      </c>
      <c r="K10580" s="1">
        <f>WEEKDAY(BART_Rides[[#This Row],[Date]],2)</f>
        <v>6</v>
      </c>
      <c r="L10580" s="1" t="str">
        <f>LEFT(BART_Rides[[#This Row],[Lines]],1)</f>
        <v>Y</v>
      </c>
      <c r="M10580" s="1" t="str">
        <f>IF(BART_Rides[[#This Row],[FirstLetter]]="Y","Yes","No")</f>
        <v>Yes</v>
      </c>
      <c r="N10580" s="1" t="str">
        <f>IF(OR(BART_Rides[[#This Row],[Station Code]]="EM", BART_Rides[[#This Row],[Station Code]]="MT", BART_Rides[[#This Row],[Station Code]]="PL", BART_Rides[[#This Row],[Station Code]]="CC"), "Yes", "No")</f>
        <v>Yes</v>
      </c>
    </row>
    <row r="10581" spans="6:14">
      <c r="F10581" s="3">
        <v>44556</v>
      </c>
      <c r="G10581" s="1" t="s">
        <v>55</v>
      </c>
      <c r="H10581" s="1" t="s">
        <v>106</v>
      </c>
      <c r="I10581" s="1">
        <v>1485</v>
      </c>
      <c r="J10581" s="1">
        <f>MONTH(BART_Rides[[#This Row],[Date]])</f>
        <v>12</v>
      </c>
      <c r="K10581" s="1">
        <f>WEEKDAY(BART_Rides[[#This Row],[Date]],2)</f>
        <v>7</v>
      </c>
      <c r="L10581" s="1" t="str">
        <f>LEFT(BART_Rides[[#This Row],[Lines]],1)</f>
        <v>Y</v>
      </c>
      <c r="M10581" s="1" t="str">
        <f>IF(BART_Rides[[#This Row],[FirstLetter]]="Y","Yes","No")</f>
        <v>Yes</v>
      </c>
      <c r="N10581" s="1" t="str">
        <f>IF(OR(BART_Rides[[#This Row],[Station Code]]="EM", BART_Rides[[#This Row],[Station Code]]="MT", BART_Rides[[#This Row],[Station Code]]="PL", BART_Rides[[#This Row],[Station Code]]="CC"), "Yes", "No")</f>
        <v>Yes</v>
      </c>
    </row>
    <row r="10582" spans="6:14">
      <c r="F10582" s="3">
        <v>44557</v>
      </c>
      <c r="G10582" s="1" t="s">
        <v>55</v>
      </c>
      <c r="H10582" s="1" t="s">
        <v>106</v>
      </c>
      <c r="I10582" s="1">
        <v>3889</v>
      </c>
      <c r="J10582" s="1">
        <f>MONTH(BART_Rides[[#This Row],[Date]])</f>
        <v>12</v>
      </c>
      <c r="K10582" s="1">
        <f>WEEKDAY(BART_Rides[[#This Row],[Date]],2)</f>
        <v>1</v>
      </c>
      <c r="L10582" s="1" t="str">
        <f>LEFT(BART_Rides[[#This Row],[Lines]],1)</f>
        <v>Y</v>
      </c>
      <c r="M10582" s="1" t="str">
        <f>IF(BART_Rides[[#This Row],[FirstLetter]]="Y","Yes","No")</f>
        <v>Yes</v>
      </c>
      <c r="N10582" s="1" t="str">
        <f>IF(OR(BART_Rides[[#This Row],[Station Code]]="EM", BART_Rides[[#This Row],[Station Code]]="MT", BART_Rides[[#This Row],[Station Code]]="PL", BART_Rides[[#This Row],[Station Code]]="CC"), "Yes", "No")</f>
        <v>Yes</v>
      </c>
    </row>
    <row r="10583" spans="6:14">
      <c r="F10583" s="3">
        <v>44558</v>
      </c>
      <c r="G10583" s="1" t="s">
        <v>55</v>
      </c>
      <c r="H10583" s="1" t="s">
        <v>106</v>
      </c>
      <c r="I10583" s="1">
        <v>4056</v>
      </c>
      <c r="J10583" s="1">
        <f>MONTH(BART_Rides[[#This Row],[Date]])</f>
        <v>12</v>
      </c>
      <c r="K10583" s="1">
        <f>WEEKDAY(BART_Rides[[#This Row],[Date]],2)</f>
        <v>2</v>
      </c>
      <c r="L10583" s="1" t="str">
        <f>LEFT(BART_Rides[[#This Row],[Lines]],1)</f>
        <v>Y</v>
      </c>
      <c r="M10583" s="1" t="str">
        <f>IF(BART_Rides[[#This Row],[FirstLetter]]="Y","Yes","No")</f>
        <v>Yes</v>
      </c>
      <c r="N10583" s="1" t="str">
        <f>IF(OR(BART_Rides[[#This Row],[Station Code]]="EM", BART_Rides[[#This Row],[Station Code]]="MT", BART_Rides[[#This Row],[Station Code]]="PL", BART_Rides[[#This Row],[Station Code]]="CC"), "Yes", "No")</f>
        <v>Yes</v>
      </c>
    </row>
    <row r="10584" spans="6:14">
      <c r="F10584" s="3">
        <v>44559</v>
      </c>
      <c r="G10584" s="1" t="s">
        <v>55</v>
      </c>
      <c r="H10584" s="1" t="s">
        <v>106</v>
      </c>
      <c r="I10584" s="1">
        <v>3960</v>
      </c>
      <c r="J10584" s="1">
        <f>MONTH(BART_Rides[[#This Row],[Date]])</f>
        <v>12</v>
      </c>
      <c r="K10584" s="1">
        <f>WEEKDAY(BART_Rides[[#This Row],[Date]],2)</f>
        <v>3</v>
      </c>
      <c r="L10584" s="1" t="str">
        <f>LEFT(BART_Rides[[#This Row],[Lines]],1)</f>
        <v>Y</v>
      </c>
      <c r="M10584" s="1" t="str">
        <f>IF(BART_Rides[[#This Row],[FirstLetter]]="Y","Yes","No")</f>
        <v>Yes</v>
      </c>
      <c r="N10584" s="1" t="str">
        <f>IF(OR(BART_Rides[[#This Row],[Station Code]]="EM", BART_Rides[[#This Row],[Station Code]]="MT", BART_Rides[[#This Row],[Station Code]]="PL", BART_Rides[[#This Row],[Station Code]]="CC"), "Yes", "No")</f>
        <v>Yes</v>
      </c>
    </row>
    <row r="10585" spans="6:14">
      <c r="F10585" s="3">
        <v>44560</v>
      </c>
      <c r="G10585" s="1" t="s">
        <v>55</v>
      </c>
      <c r="H10585" s="1" t="s">
        <v>106</v>
      </c>
      <c r="I10585" s="1">
        <v>4301</v>
      </c>
      <c r="J10585" s="1">
        <f>MONTH(BART_Rides[[#This Row],[Date]])</f>
        <v>12</v>
      </c>
      <c r="K10585" s="1">
        <f>WEEKDAY(BART_Rides[[#This Row],[Date]],2)</f>
        <v>4</v>
      </c>
      <c r="L10585" s="1" t="str">
        <f>LEFT(BART_Rides[[#This Row],[Lines]],1)</f>
        <v>Y</v>
      </c>
      <c r="M10585" s="1" t="str">
        <f>IF(BART_Rides[[#This Row],[FirstLetter]]="Y","Yes","No")</f>
        <v>Yes</v>
      </c>
      <c r="N10585" s="1" t="str">
        <f>IF(OR(BART_Rides[[#This Row],[Station Code]]="EM", BART_Rides[[#This Row],[Station Code]]="MT", BART_Rides[[#This Row],[Station Code]]="PL", BART_Rides[[#This Row],[Station Code]]="CC"), "Yes", "No")</f>
        <v>Yes</v>
      </c>
    </row>
    <row r="10586" spans="6:14">
      <c r="F10586" s="3">
        <v>44561</v>
      </c>
      <c r="G10586" s="1" t="s">
        <v>55</v>
      </c>
      <c r="H10586" s="1" t="s">
        <v>106</v>
      </c>
      <c r="I10586" s="1">
        <v>3249</v>
      </c>
      <c r="J10586" s="1">
        <f>MONTH(BART_Rides[[#This Row],[Date]])</f>
        <v>12</v>
      </c>
      <c r="K10586" s="1">
        <f>WEEKDAY(BART_Rides[[#This Row],[Date]],2)</f>
        <v>5</v>
      </c>
      <c r="L10586" s="1" t="str">
        <f>LEFT(BART_Rides[[#This Row],[Lines]],1)</f>
        <v>Y</v>
      </c>
      <c r="M10586" s="1" t="str">
        <f>IF(BART_Rides[[#This Row],[FirstLetter]]="Y","Yes","No")</f>
        <v>Yes</v>
      </c>
      <c r="N10586" s="1" t="str">
        <f>IF(OR(BART_Rides[[#This Row],[Station Code]]="EM", BART_Rides[[#This Row],[Station Code]]="MT", BART_Rides[[#This Row],[Station Code]]="PL", BART_Rides[[#This Row],[Station Code]]="CC"), "Yes", "No")</f>
        <v>Yes</v>
      </c>
    </row>
    <row r="10587" spans="6:14">
      <c r="F10587" s="3">
        <v>44197</v>
      </c>
      <c r="G10587" s="1">
        <v>16</v>
      </c>
      <c r="H10587" s="1" t="s">
        <v>106</v>
      </c>
      <c r="I10587" s="1">
        <v>444</v>
      </c>
      <c r="J10587" s="1">
        <f>MONTH(BART_Rides[[#This Row],[Date]])</f>
        <v>1</v>
      </c>
      <c r="K10587" s="1">
        <f>WEEKDAY(BART_Rides[[#This Row],[Date]],2)</f>
        <v>5</v>
      </c>
      <c r="L10587" s="1" t="str">
        <f>LEFT(BART_Rides[[#This Row],[Lines]],1)</f>
        <v>Y</v>
      </c>
      <c r="M10587" s="1" t="str">
        <f>IF(BART_Rides[[#This Row],[FirstLetter]]="Y","Yes","No")</f>
        <v>Yes</v>
      </c>
      <c r="N10587" s="1" t="str">
        <f>IF(OR(BART_Rides[[#This Row],[Station Code]]="EM", BART_Rides[[#This Row],[Station Code]]="MT", BART_Rides[[#This Row],[Station Code]]="PL", BART_Rides[[#This Row],[Station Code]]="CC"), "Yes", "No")</f>
        <v>No</v>
      </c>
    </row>
    <row r="10588" spans="6:14">
      <c r="F10588" s="3">
        <v>44198</v>
      </c>
      <c r="G10588" s="1">
        <v>16</v>
      </c>
      <c r="H10588" s="1" t="s">
        <v>106</v>
      </c>
      <c r="I10588" s="1">
        <v>671</v>
      </c>
      <c r="J10588" s="1">
        <f>MONTH(BART_Rides[[#This Row],[Date]])</f>
        <v>1</v>
      </c>
      <c r="K10588" s="1">
        <f>WEEKDAY(BART_Rides[[#This Row],[Date]],2)</f>
        <v>6</v>
      </c>
      <c r="L10588" s="1" t="str">
        <f>LEFT(BART_Rides[[#This Row],[Lines]],1)</f>
        <v>Y</v>
      </c>
      <c r="M10588" s="1" t="str">
        <f>IF(BART_Rides[[#This Row],[FirstLetter]]="Y","Yes","No")</f>
        <v>Yes</v>
      </c>
      <c r="N10588" s="1" t="str">
        <f>IF(OR(BART_Rides[[#This Row],[Station Code]]="EM", BART_Rides[[#This Row],[Station Code]]="MT", BART_Rides[[#This Row],[Station Code]]="PL", BART_Rides[[#This Row],[Station Code]]="CC"), "Yes", "No")</f>
        <v>No</v>
      </c>
    </row>
    <row r="10589" spans="6:14">
      <c r="F10589" s="3">
        <v>44199</v>
      </c>
      <c r="G10589" s="1">
        <v>16</v>
      </c>
      <c r="H10589" s="1" t="s">
        <v>106</v>
      </c>
      <c r="I10589" s="1">
        <v>566</v>
      </c>
      <c r="J10589" s="1">
        <f>MONTH(BART_Rides[[#This Row],[Date]])</f>
        <v>1</v>
      </c>
      <c r="K10589" s="1">
        <f>WEEKDAY(BART_Rides[[#This Row],[Date]],2)</f>
        <v>7</v>
      </c>
      <c r="L10589" s="1" t="str">
        <f>LEFT(BART_Rides[[#This Row],[Lines]],1)</f>
        <v>Y</v>
      </c>
      <c r="M10589" s="1" t="str">
        <f>IF(BART_Rides[[#This Row],[FirstLetter]]="Y","Yes","No")</f>
        <v>Yes</v>
      </c>
      <c r="N10589" s="1" t="str">
        <f>IF(OR(BART_Rides[[#This Row],[Station Code]]="EM", BART_Rides[[#This Row],[Station Code]]="MT", BART_Rides[[#This Row],[Station Code]]="PL", BART_Rides[[#This Row],[Station Code]]="CC"), "Yes", "No")</f>
        <v>No</v>
      </c>
    </row>
    <row r="10590" spans="6:14">
      <c r="F10590" s="3">
        <v>44200</v>
      </c>
      <c r="G10590" s="1">
        <v>16</v>
      </c>
      <c r="H10590" s="1" t="s">
        <v>106</v>
      </c>
      <c r="I10590" s="1">
        <v>1386</v>
      </c>
      <c r="J10590" s="1">
        <f>MONTH(BART_Rides[[#This Row],[Date]])</f>
        <v>1</v>
      </c>
      <c r="K10590" s="1">
        <f>WEEKDAY(BART_Rides[[#This Row],[Date]],2)</f>
        <v>1</v>
      </c>
      <c r="L10590" s="1" t="str">
        <f>LEFT(BART_Rides[[#This Row],[Lines]],1)</f>
        <v>Y</v>
      </c>
      <c r="M10590" s="1" t="str">
        <f>IF(BART_Rides[[#This Row],[FirstLetter]]="Y","Yes","No")</f>
        <v>Yes</v>
      </c>
      <c r="N10590" s="1" t="str">
        <f>IF(OR(BART_Rides[[#This Row],[Station Code]]="EM", BART_Rides[[#This Row],[Station Code]]="MT", BART_Rides[[#This Row],[Station Code]]="PL", BART_Rides[[#This Row],[Station Code]]="CC"), "Yes", "No")</f>
        <v>No</v>
      </c>
    </row>
    <row r="10591" spans="6:14">
      <c r="F10591" s="3">
        <v>44201</v>
      </c>
      <c r="G10591" s="1">
        <v>16</v>
      </c>
      <c r="H10591" s="1" t="s">
        <v>106</v>
      </c>
      <c r="I10591" s="1">
        <v>1600</v>
      </c>
      <c r="J10591" s="1">
        <f>MONTH(BART_Rides[[#This Row],[Date]])</f>
        <v>1</v>
      </c>
      <c r="K10591" s="1">
        <f>WEEKDAY(BART_Rides[[#This Row],[Date]],2)</f>
        <v>2</v>
      </c>
      <c r="L10591" s="1" t="str">
        <f>LEFT(BART_Rides[[#This Row],[Lines]],1)</f>
        <v>Y</v>
      </c>
      <c r="M10591" s="1" t="str">
        <f>IF(BART_Rides[[#This Row],[FirstLetter]]="Y","Yes","No")</f>
        <v>Yes</v>
      </c>
      <c r="N10591" s="1" t="str">
        <f>IF(OR(BART_Rides[[#This Row],[Station Code]]="EM", BART_Rides[[#This Row],[Station Code]]="MT", BART_Rides[[#This Row],[Station Code]]="PL", BART_Rides[[#This Row],[Station Code]]="CC"), "Yes", "No")</f>
        <v>No</v>
      </c>
    </row>
    <row r="10592" spans="6:14">
      <c r="F10592" s="3">
        <v>44202</v>
      </c>
      <c r="G10592" s="1">
        <v>16</v>
      </c>
      <c r="H10592" s="1" t="s">
        <v>106</v>
      </c>
      <c r="I10592" s="1">
        <v>1525</v>
      </c>
      <c r="J10592" s="1">
        <f>MONTH(BART_Rides[[#This Row],[Date]])</f>
        <v>1</v>
      </c>
      <c r="K10592" s="1">
        <f>WEEKDAY(BART_Rides[[#This Row],[Date]],2)</f>
        <v>3</v>
      </c>
      <c r="L10592" s="1" t="str">
        <f>LEFT(BART_Rides[[#This Row],[Lines]],1)</f>
        <v>Y</v>
      </c>
      <c r="M10592" s="1" t="str">
        <f>IF(BART_Rides[[#This Row],[FirstLetter]]="Y","Yes","No")</f>
        <v>Yes</v>
      </c>
      <c r="N10592" s="1" t="str">
        <f>IF(OR(BART_Rides[[#This Row],[Station Code]]="EM", BART_Rides[[#This Row],[Station Code]]="MT", BART_Rides[[#This Row],[Station Code]]="PL", BART_Rides[[#This Row],[Station Code]]="CC"), "Yes", "No")</f>
        <v>No</v>
      </c>
    </row>
    <row r="10593" spans="6:14">
      <c r="F10593" s="3">
        <v>44203</v>
      </c>
      <c r="G10593" s="1">
        <v>16</v>
      </c>
      <c r="H10593" s="1" t="s">
        <v>106</v>
      </c>
      <c r="I10593" s="1">
        <v>1623</v>
      </c>
      <c r="J10593" s="1">
        <f>MONTH(BART_Rides[[#This Row],[Date]])</f>
        <v>1</v>
      </c>
      <c r="K10593" s="1">
        <f>WEEKDAY(BART_Rides[[#This Row],[Date]],2)</f>
        <v>4</v>
      </c>
      <c r="L10593" s="1" t="str">
        <f>LEFT(BART_Rides[[#This Row],[Lines]],1)</f>
        <v>Y</v>
      </c>
      <c r="M10593" s="1" t="str">
        <f>IF(BART_Rides[[#This Row],[FirstLetter]]="Y","Yes","No")</f>
        <v>Yes</v>
      </c>
      <c r="N10593" s="1" t="str">
        <f>IF(OR(BART_Rides[[#This Row],[Station Code]]="EM", BART_Rides[[#This Row],[Station Code]]="MT", BART_Rides[[#This Row],[Station Code]]="PL", BART_Rides[[#This Row],[Station Code]]="CC"), "Yes", "No")</f>
        <v>No</v>
      </c>
    </row>
    <row r="10594" spans="6:14">
      <c r="F10594" s="3">
        <v>44204</v>
      </c>
      <c r="G10594" s="1">
        <v>16</v>
      </c>
      <c r="H10594" s="1" t="s">
        <v>106</v>
      </c>
      <c r="I10594" s="1">
        <v>1541</v>
      </c>
      <c r="J10594" s="1">
        <f>MONTH(BART_Rides[[#This Row],[Date]])</f>
        <v>1</v>
      </c>
      <c r="K10594" s="1">
        <f>WEEKDAY(BART_Rides[[#This Row],[Date]],2)</f>
        <v>5</v>
      </c>
      <c r="L10594" s="1" t="str">
        <f>LEFT(BART_Rides[[#This Row],[Lines]],1)</f>
        <v>Y</v>
      </c>
      <c r="M10594" s="1" t="str">
        <f>IF(BART_Rides[[#This Row],[FirstLetter]]="Y","Yes","No")</f>
        <v>Yes</v>
      </c>
      <c r="N10594" s="1" t="str">
        <f>IF(OR(BART_Rides[[#This Row],[Station Code]]="EM", BART_Rides[[#This Row],[Station Code]]="MT", BART_Rides[[#This Row],[Station Code]]="PL", BART_Rides[[#This Row],[Station Code]]="CC"), "Yes", "No")</f>
        <v>No</v>
      </c>
    </row>
    <row r="10595" spans="6:14">
      <c r="F10595" s="3">
        <v>44205</v>
      </c>
      <c r="G10595" s="1">
        <v>16</v>
      </c>
      <c r="H10595" s="1" t="s">
        <v>106</v>
      </c>
      <c r="I10595" s="1">
        <v>861</v>
      </c>
      <c r="J10595" s="1">
        <f>MONTH(BART_Rides[[#This Row],[Date]])</f>
        <v>1</v>
      </c>
      <c r="K10595" s="1">
        <f>WEEKDAY(BART_Rides[[#This Row],[Date]],2)</f>
        <v>6</v>
      </c>
      <c r="L10595" s="1" t="str">
        <f>LEFT(BART_Rides[[#This Row],[Lines]],1)</f>
        <v>Y</v>
      </c>
      <c r="M10595" s="1" t="str">
        <f>IF(BART_Rides[[#This Row],[FirstLetter]]="Y","Yes","No")</f>
        <v>Yes</v>
      </c>
      <c r="N10595" s="1" t="str">
        <f>IF(OR(BART_Rides[[#This Row],[Station Code]]="EM", BART_Rides[[#This Row],[Station Code]]="MT", BART_Rides[[#This Row],[Station Code]]="PL", BART_Rides[[#This Row],[Station Code]]="CC"), "Yes", "No")</f>
        <v>No</v>
      </c>
    </row>
    <row r="10596" spans="6:14">
      <c r="F10596" s="3">
        <v>44206</v>
      </c>
      <c r="G10596" s="1">
        <v>16</v>
      </c>
      <c r="H10596" s="1" t="s">
        <v>106</v>
      </c>
      <c r="I10596" s="1">
        <v>617</v>
      </c>
      <c r="J10596" s="1">
        <f>MONTH(BART_Rides[[#This Row],[Date]])</f>
        <v>1</v>
      </c>
      <c r="K10596" s="1">
        <f>WEEKDAY(BART_Rides[[#This Row],[Date]],2)</f>
        <v>7</v>
      </c>
      <c r="L10596" s="1" t="str">
        <f>LEFT(BART_Rides[[#This Row],[Lines]],1)</f>
        <v>Y</v>
      </c>
      <c r="M10596" s="1" t="str">
        <f>IF(BART_Rides[[#This Row],[FirstLetter]]="Y","Yes","No")</f>
        <v>Yes</v>
      </c>
      <c r="N10596" s="1" t="str">
        <f>IF(OR(BART_Rides[[#This Row],[Station Code]]="EM", BART_Rides[[#This Row],[Station Code]]="MT", BART_Rides[[#This Row],[Station Code]]="PL", BART_Rides[[#This Row],[Station Code]]="CC"), "Yes", "No")</f>
        <v>No</v>
      </c>
    </row>
    <row r="10597" spans="6:14">
      <c r="F10597" s="3">
        <v>44207</v>
      </c>
      <c r="G10597" s="1">
        <v>16</v>
      </c>
      <c r="H10597" s="1" t="s">
        <v>106</v>
      </c>
      <c r="I10597" s="1">
        <v>1507</v>
      </c>
      <c r="J10597" s="1">
        <f>MONTH(BART_Rides[[#This Row],[Date]])</f>
        <v>1</v>
      </c>
      <c r="K10597" s="1">
        <f>WEEKDAY(BART_Rides[[#This Row],[Date]],2)</f>
        <v>1</v>
      </c>
      <c r="L10597" s="1" t="str">
        <f>LEFT(BART_Rides[[#This Row],[Lines]],1)</f>
        <v>Y</v>
      </c>
      <c r="M10597" s="1" t="str">
        <f>IF(BART_Rides[[#This Row],[FirstLetter]]="Y","Yes","No")</f>
        <v>Yes</v>
      </c>
      <c r="N10597" s="1" t="str">
        <f>IF(OR(BART_Rides[[#This Row],[Station Code]]="EM", BART_Rides[[#This Row],[Station Code]]="MT", BART_Rides[[#This Row],[Station Code]]="PL", BART_Rides[[#This Row],[Station Code]]="CC"), "Yes", "No")</f>
        <v>No</v>
      </c>
    </row>
    <row r="10598" spans="6:14">
      <c r="F10598" s="3">
        <v>44208</v>
      </c>
      <c r="G10598" s="1">
        <v>16</v>
      </c>
      <c r="H10598" s="1" t="s">
        <v>106</v>
      </c>
      <c r="I10598" s="1">
        <v>1579</v>
      </c>
      <c r="J10598" s="1">
        <f>MONTH(BART_Rides[[#This Row],[Date]])</f>
        <v>1</v>
      </c>
      <c r="K10598" s="1">
        <f>WEEKDAY(BART_Rides[[#This Row],[Date]],2)</f>
        <v>2</v>
      </c>
      <c r="L10598" s="1" t="str">
        <f>LEFT(BART_Rides[[#This Row],[Lines]],1)</f>
        <v>Y</v>
      </c>
      <c r="M10598" s="1" t="str">
        <f>IF(BART_Rides[[#This Row],[FirstLetter]]="Y","Yes","No")</f>
        <v>Yes</v>
      </c>
      <c r="N10598" s="1" t="str">
        <f>IF(OR(BART_Rides[[#This Row],[Station Code]]="EM", BART_Rides[[#This Row],[Station Code]]="MT", BART_Rides[[#This Row],[Station Code]]="PL", BART_Rides[[#This Row],[Station Code]]="CC"), "Yes", "No")</f>
        <v>No</v>
      </c>
    </row>
    <row r="10599" spans="6:14">
      <c r="F10599" s="3">
        <v>44209</v>
      </c>
      <c r="G10599" s="1">
        <v>16</v>
      </c>
      <c r="H10599" s="1" t="s">
        <v>106</v>
      </c>
      <c r="I10599" s="1">
        <v>1641</v>
      </c>
      <c r="J10599" s="1">
        <f>MONTH(BART_Rides[[#This Row],[Date]])</f>
        <v>1</v>
      </c>
      <c r="K10599" s="1">
        <f>WEEKDAY(BART_Rides[[#This Row],[Date]],2)</f>
        <v>3</v>
      </c>
      <c r="L10599" s="1" t="str">
        <f>LEFT(BART_Rides[[#This Row],[Lines]],1)</f>
        <v>Y</v>
      </c>
      <c r="M10599" s="1" t="str">
        <f>IF(BART_Rides[[#This Row],[FirstLetter]]="Y","Yes","No")</f>
        <v>Yes</v>
      </c>
      <c r="N10599" s="1" t="str">
        <f>IF(OR(BART_Rides[[#This Row],[Station Code]]="EM", BART_Rides[[#This Row],[Station Code]]="MT", BART_Rides[[#This Row],[Station Code]]="PL", BART_Rides[[#This Row],[Station Code]]="CC"), "Yes", "No")</f>
        <v>No</v>
      </c>
    </row>
    <row r="10600" spans="6:14">
      <c r="F10600" s="3">
        <v>44210</v>
      </c>
      <c r="G10600" s="1">
        <v>16</v>
      </c>
      <c r="H10600" s="1" t="s">
        <v>106</v>
      </c>
      <c r="I10600" s="1">
        <v>1651</v>
      </c>
      <c r="J10600" s="1">
        <f>MONTH(BART_Rides[[#This Row],[Date]])</f>
        <v>1</v>
      </c>
      <c r="K10600" s="1">
        <f>WEEKDAY(BART_Rides[[#This Row],[Date]],2)</f>
        <v>4</v>
      </c>
      <c r="L10600" s="1" t="str">
        <f>LEFT(BART_Rides[[#This Row],[Lines]],1)</f>
        <v>Y</v>
      </c>
      <c r="M10600" s="1" t="str">
        <f>IF(BART_Rides[[#This Row],[FirstLetter]]="Y","Yes","No")</f>
        <v>Yes</v>
      </c>
      <c r="N10600" s="1" t="str">
        <f>IF(OR(BART_Rides[[#This Row],[Station Code]]="EM", BART_Rides[[#This Row],[Station Code]]="MT", BART_Rides[[#This Row],[Station Code]]="PL", BART_Rides[[#This Row],[Station Code]]="CC"), "Yes", "No")</f>
        <v>No</v>
      </c>
    </row>
    <row r="10601" spans="6:14">
      <c r="F10601" s="3">
        <v>44211</v>
      </c>
      <c r="G10601" s="1">
        <v>16</v>
      </c>
      <c r="H10601" s="1" t="s">
        <v>106</v>
      </c>
      <c r="I10601" s="1">
        <v>1634</v>
      </c>
      <c r="J10601" s="1">
        <f>MONTH(BART_Rides[[#This Row],[Date]])</f>
        <v>1</v>
      </c>
      <c r="K10601" s="1">
        <f>WEEKDAY(BART_Rides[[#This Row],[Date]],2)</f>
        <v>5</v>
      </c>
      <c r="L10601" s="1" t="str">
        <f>LEFT(BART_Rides[[#This Row],[Lines]],1)</f>
        <v>Y</v>
      </c>
      <c r="M10601" s="1" t="str">
        <f>IF(BART_Rides[[#This Row],[FirstLetter]]="Y","Yes","No")</f>
        <v>Yes</v>
      </c>
      <c r="N10601" s="1" t="str">
        <f>IF(OR(BART_Rides[[#This Row],[Station Code]]="EM", BART_Rides[[#This Row],[Station Code]]="MT", BART_Rides[[#This Row],[Station Code]]="PL", BART_Rides[[#This Row],[Station Code]]="CC"), "Yes", "No")</f>
        <v>No</v>
      </c>
    </row>
    <row r="10602" spans="6:14">
      <c r="F10602" s="3">
        <v>44212</v>
      </c>
      <c r="G10602" s="1">
        <v>16</v>
      </c>
      <c r="H10602" s="1" t="s">
        <v>106</v>
      </c>
      <c r="I10602" s="1">
        <v>952</v>
      </c>
      <c r="J10602" s="1">
        <f>MONTH(BART_Rides[[#This Row],[Date]])</f>
        <v>1</v>
      </c>
      <c r="K10602" s="1">
        <f>WEEKDAY(BART_Rides[[#This Row],[Date]],2)</f>
        <v>6</v>
      </c>
      <c r="L10602" s="1" t="str">
        <f>LEFT(BART_Rides[[#This Row],[Lines]],1)</f>
        <v>Y</v>
      </c>
      <c r="M10602" s="1" t="str">
        <f>IF(BART_Rides[[#This Row],[FirstLetter]]="Y","Yes","No")</f>
        <v>Yes</v>
      </c>
      <c r="N10602" s="1" t="str">
        <f>IF(OR(BART_Rides[[#This Row],[Station Code]]="EM", BART_Rides[[#This Row],[Station Code]]="MT", BART_Rides[[#This Row],[Station Code]]="PL", BART_Rides[[#This Row],[Station Code]]="CC"), "Yes", "No")</f>
        <v>No</v>
      </c>
    </row>
    <row r="10603" spans="6:14">
      <c r="F10603" s="3">
        <v>44213</v>
      </c>
      <c r="G10603" s="1">
        <v>16</v>
      </c>
      <c r="H10603" s="1" t="s">
        <v>106</v>
      </c>
      <c r="I10603" s="1">
        <v>664</v>
      </c>
      <c r="J10603" s="1">
        <f>MONTH(BART_Rides[[#This Row],[Date]])</f>
        <v>1</v>
      </c>
      <c r="K10603" s="1">
        <f>WEEKDAY(BART_Rides[[#This Row],[Date]],2)</f>
        <v>7</v>
      </c>
      <c r="L10603" s="1" t="str">
        <f>LEFT(BART_Rides[[#This Row],[Lines]],1)</f>
        <v>Y</v>
      </c>
      <c r="M10603" s="1" t="str">
        <f>IF(BART_Rides[[#This Row],[FirstLetter]]="Y","Yes","No")</f>
        <v>Yes</v>
      </c>
      <c r="N10603" s="1" t="str">
        <f>IF(OR(BART_Rides[[#This Row],[Station Code]]="EM", BART_Rides[[#This Row],[Station Code]]="MT", BART_Rides[[#This Row],[Station Code]]="PL", BART_Rides[[#This Row],[Station Code]]="CC"), "Yes", "No")</f>
        <v>No</v>
      </c>
    </row>
    <row r="10604" spans="6:14">
      <c r="F10604" s="3">
        <v>44214</v>
      </c>
      <c r="G10604" s="1">
        <v>16</v>
      </c>
      <c r="H10604" s="1" t="s">
        <v>106</v>
      </c>
      <c r="I10604" s="1">
        <v>1023</v>
      </c>
      <c r="J10604" s="1">
        <f>MONTH(BART_Rides[[#This Row],[Date]])</f>
        <v>1</v>
      </c>
      <c r="K10604" s="1">
        <f>WEEKDAY(BART_Rides[[#This Row],[Date]],2)</f>
        <v>1</v>
      </c>
      <c r="L10604" s="1" t="str">
        <f>LEFT(BART_Rides[[#This Row],[Lines]],1)</f>
        <v>Y</v>
      </c>
      <c r="M10604" s="1" t="str">
        <f>IF(BART_Rides[[#This Row],[FirstLetter]]="Y","Yes","No")</f>
        <v>Yes</v>
      </c>
      <c r="N10604" s="1" t="str">
        <f>IF(OR(BART_Rides[[#This Row],[Station Code]]="EM", BART_Rides[[#This Row],[Station Code]]="MT", BART_Rides[[#This Row],[Station Code]]="PL", BART_Rides[[#This Row],[Station Code]]="CC"), "Yes", "No")</f>
        <v>No</v>
      </c>
    </row>
    <row r="10605" spans="6:14">
      <c r="F10605" s="3">
        <v>44215</v>
      </c>
      <c r="G10605" s="1">
        <v>16</v>
      </c>
      <c r="H10605" s="1" t="s">
        <v>106</v>
      </c>
      <c r="I10605" s="1">
        <v>1512</v>
      </c>
      <c r="J10605" s="1">
        <f>MONTH(BART_Rides[[#This Row],[Date]])</f>
        <v>1</v>
      </c>
      <c r="K10605" s="1">
        <f>WEEKDAY(BART_Rides[[#This Row],[Date]],2)</f>
        <v>2</v>
      </c>
      <c r="L10605" s="1" t="str">
        <f>LEFT(BART_Rides[[#This Row],[Lines]],1)</f>
        <v>Y</v>
      </c>
      <c r="M10605" s="1" t="str">
        <f>IF(BART_Rides[[#This Row],[FirstLetter]]="Y","Yes","No")</f>
        <v>Yes</v>
      </c>
      <c r="N10605" s="1" t="str">
        <f>IF(OR(BART_Rides[[#This Row],[Station Code]]="EM", BART_Rides[[#This Row],[Station Code]]="MT", BART_Rides[[#This Row],[Station Code]]="PL", BART_Rides[[#This Row],[Station Code]]="CC"), "Yes", "No")</f>
        <v>No</v>
      </c>
    </row>
    <row r="10606" spans="6:14">
      <c r="F10606" s="3">
        <v>44216</v>
      </c>
      <c r="G10606" s="1">
        <v>16</v>
      </c>
      <c r="H10606" s="1" t="s">
        <v>106</v>
      </c>
      <c r="I10606" s="1">
        <v>1453</v>
      </c>
      <c r="J10606" s="1">
        <f>MONTH(BART_Rides[[#This Row],[Date]])</f>
        <v>1</v>
      </c>
      <c r="K10606" s="1">
        <f>WEEKDAY(BART_Rides[[#This Row],[Date]],2)</f>
        <v>3</v>
      </c>
      <c r="L10606" s="1" t="str">
        <f>LEFT(BART_Rides[[#This Row],[Lines]],1)</f>
        <v>Y</v>
      </c>
      <c r="M10606" s="1" t="str">
        <f>IF(BART_Rides[[#This Row],[FirstLetter]]="Y","Yes","No")</f>
        <v>Yes</v>
      </c>
      <c r="N10606" s="1" t="str">
        <f>IF(OR(BART_Rides[[#This Row],[Station Code]]="EM", BART_Rides[[#This Row],[Station Code]]="MT", BART_Rides[[#This Row],[Station Code]]="PL", BART_Rides[[#This Row],[Station Code]]="CC"), "Yes", "No")</f>
        <v>No</v>
      </c>
    </row>
    <row r="10607" spans="6:14">
      <c r="F10607" s="3">
        <v>44217</v>
      </c>
      <c r="G10607" s="1">
        <v>16</v>
      </c>
      <c r="H10607" s="1" t="s">
        <v>106</v>
      </c>
      <c r="I10607" s="1">
        <v>1611</v>
      </c>
      <c r="J10607" s="1">
        <f>MONTH(BART_Rides[[#This Row],[Date]])</f>
        <v>1</v>
      </c>
      <c r="K10607" s="1">
        <f>WEEKDAY(BART_Rides[[#This Row],[Date]],2)</f>
        <v>4</v>
      </c>
      <c r="L10607" s="1" t="str">
        <f>LEFT(BART_Rides[[#This Row],[Lines]],1)</f>
        <v>Y</v>
      </c>
      <c r="M10607" s="1" t="str">
        <f>IF(BART_Rides[[#This Row],[FirstLetter]]="Y","Yes","No")</f>
        <v>Yes</v>
      </c>
      <c r="N10607" s="1" t="str">
        <f>IF(OR(BART_Rides[[#This Row],[Station Code]]="EM", BART_Rides[[#This Row],[Station Code]]="MT", BART_Rides[[#This Row],[Station Code]]="PL", BART_Rides[[#This Row],[Station Code]]="CC"), "Yes", "No")</f>
        <v>No</v>
      </c>
    </row>
    <row r="10608" spans="6:14">
      <c r="F10608" s="3">
        <v>44218</v>
      </c>
      <c r="G10608" s="1">
        <v>16</v>
      </c>
      <c r="H10608" s="1" t="s">
        <v>106</v>
      </c>
      <c r="I10608" s="1">
        <v>1506</v>
      </c>
      <c r="J10608" s="1">
        <f>MONTH(BART_Rides[[#This Row],[Date]])</f>
        <v>1</v>
      </c>
      <c r="K10608" s="1">
        <f>WEEKDAY(BART_Rides[[#This Row],[Date]],2)</f>
        <v>5</v>
      </c>
      <c r="L10608" s="1" t="str">
        <f>LEFT(BART_Rides[[#This Row],[Lines]],1)</f>
        <v>Y</v>
      </c>
      <c r="M10608" s="1" t="str">
        <f>IF(BART_Rides[[#This Row],[FirstLetter]]="Y","Yes","No")</f>
        <v>Yes</v>
      </c>
      <c r="N10608" s="1" t="str">
        <f>IF(OR(BART_Rides[[#This Row],[Station Code]]="EM", BART_Rides[[#This Row],[Station Code]]="MT", BART_Rides[[#This Row],[Station Code]]="PL", BART_Rides[[#This Row],[Station Code]]="CC"), "Yes", "No")</f>
        <v>No</v>
      </c>
    </row>
    <row r="10609" spans="6:14">
      <c r="F10609" s="3">
        <v>44219</v>
      </c>
      <c r="G10609" s="1">
        <v>16</v>
      </c>
      <c r="H10609" s="1" t="s">
        <v>106</v>
      </c>
      <c r="I10609" s="1">
        <v>1042</v>
      </c>
      <c r="J10609" s="1">
        <f>MONTH(BART_Rides[[#This Row],[Date]])</f>
        <v>1</v>
      </c>
      <c r="K10609" s="1">
        <f>WEEKDAY(BART_Rides[[#This Row],[Date]],2)</f>
        <v>6</v>
      </c>
      <c r="L10609" s="1" t="str">
        <f>LEFT(BART_Rides[[#This Row],[Lines]],1)</f>
        <v>Y</v>
      </c>
      <c r="M10609" s="1" t="str">
        <f>IF(BART_Rides[[#This Row],[FirstLetter]]="Y","Yes","No")</f>
        <v>Yes</v>
      </c>
      <c r="N10609" s="1" t="str">
        <f>IF(OR(BART_Rides[[#This Row],[Station Code]]="EM", BART_Rides[[#This Row],[Station Code]]="MT", BART_Rides[[#This Row],[Station Code]]="PL", BART_Rides[[#This Row],[Station Code]]="CC"), "Yes", "No")</f>
        <v>No</v>
      </c>
    </row>
    <row r="10610" spans="6:14">
      <c r="F10610" s="3">
        <v>44220</v>
      </c>
      <c r="G10610" s="1">
        <v>16</v>
      </c>
      <c r="H10610" s="1" t="s">
        <v>106</v>
      </c>
      <c r="I10610" s="1">
        <v>539</v>
      </c>
      <c r="J10610" s="1">
        <f>MONTH(BART_Rides[[#This Row],[Date]])</f>
        <v>1</v>
      </c>
      <c r="K10610" s="1">
        <f>WEEKDAY(BART_Rides[[#This Row],[Date]],2)</f>
        <v>7</v>
      </c>
      <c r="L10610" s="1" t="str">
        <f>LEFT(BART_Rides[[#This Row],[Lines]],1)</f>
        <v>Y</v>
      </c>
      <c r="M10610" s="1" t="str">
        <f>IF(BART_Rides[[#This Row],[FirstLetter]]="Y","Yes","No")</f>
        <v>Yes</v>
      </c>
      <c r="N10610" s="1" t="str">
        <f>IF(OR(BART_Rides[[#This Row],[Station Code]]="EM", BART_Rides[[#This Row],[Station Code]]="MT", BART_Rides[[#This Row],[Station Code]]="PL", BART_Rides[[#This Row],[Station Code]]="CC"), "Yes", "No")</f>
        <v>No</v>
      </c>
    </row>
    <row r="10611" spans="6:14">
      <c r="F10611" s="3">
        <v>44221</v>
      </c>
      <c r="G10611" s="1">
        <v>16</v>
      </c>
      <c r="H10611" s="1" t="s">
        <v>106</v>
      </c>
      <c r="I10611" s="1">
        <v>1591</v>
      </c>
      <c r="J10611" s="1">
        <f>MONTH(BART_Rides[[#This Row],[Date]])</f>
        <v>1</v>
      </c>
      <c r="K10611" s="1">
        <f>WEEKDAY(BART_Rides[[#This Row],[Date]],2)</f>
        <v>1</v>
      </c>
      <c r="L10611" s="1" t="str">
        <f>LEFT(BART_Rides[[#This Row],[Lines]],1)</f>
        <v>Y</v>
      </c>
      <c r="M10611" s="1" t="str">
        <f>IF(BART_Rides[[#This Row],[FirstLetter]]="Y","Yes","No")</f>
        <v>Yes</v>
      </c>
      <c r="N10611" s="1" t="str">
        <f>IF(OR(BART_Rides[[#This Row],[Station Code]]="EM", BART_Rides[[#This Row],[Station Code]]="MT", BART_Rides[[#This Row],[Station Code]]="PL", BART_Rides[[#This Row],[Station Code]]="CC"), "Yes", "No")</f>
        <v>No</v>
      </c>
    </row>
    <row r="10612" spans="6:14">
      <c r="F10612" s="3">
        <v>44222</v>
      </c>
      <c r="G10612" s="1">
        <v>16</v>
      </c>
      <c r="H10612" s="1" t="s">
        <v>106</v>
      </c>
      <c r="I10612" s="1">
        <v>1561</v>
      </c>
      <c r="J10612" s="1">
        <f>MONTH(BART_Rides[[#This Row],[Date]])</f>
        <v>1</v>
      </c>
      <c r="K10612" s="1">
        <f>WEEKDAY(BART_Rides[[#This Row],[Date]],2)</f>
        <v>2</v>
      </c>
      <c r="L10612" s="1" t="str">
        <f>LEFT(BART_Rides[[#This Row],[Lines]],1)</f>
        <v>Y</v>
      </c>
      <c r="M10612" s="1" t="str">
        <f>IF(BART_Rides[[#This Row],[FirstLetter]]="Y","Yes","No")</f>
        <v>Yes</v>
      </c>
      <c r="N10612" s="1" t="str">
        <f>IF(OR(BART_Rides[[#This Row],[Station Code]]="EM", BART_Rides[[#This Row],[Station Code]]="MT", BART_Rides[[#This Row],[Station Code]]="PL", BART_Rides[[#This Row],[Station Code]]="CC"), "Yes", "No")</f>
        <v>No</v>
      </c>
    </row>
    <row r="10613" spans="6:14">
      <c r="F10613" s="3">
        <v>44223</v>
      </c>
      <c r="G10613" s="1">
        <v>16</v>
      </c>
      <c r="H10613" s="1" t="s">
        <v>106</v>
      </c>
      <c r="I10613" s="1">
        <v>1480</v>
      </c>
      <c r="J10613" s="1">
        <f>MONTH(BART_Rides[[#This Row],[Date]])</f>
        <v>1</v>
      </c>
      <c r="K10613" s="1">
        <f>WEEKDAY(BART_Rides[[#This Row],[Date]],2)</f>
        <v>3</v>
      </c>
      <c r="L10613" s="1" t="str">
        <f>LEFT(BART_Rides[[#This Row],[Lines]],1)</f>
        <v>Y</v>
      </c>
      <c r="M10613" s="1" t="str">
        <f>IF(BART_Rides[[#This Row],[FirstLetter]]="Y","Yes","No")</f>
        <v>Yes</v>
      </c>
      <c r="N10613" s="1" t="str">
        <f>IF(OR(BART_Rides[[#This Row],[Station Code]]="EM", BART_Rides[[#This Row],[Station Code]]="MT", BART_Rides[[#This Row],[Station Code]]="PL", BART_Rides[[#This Row],[Station Code]]="CC"), "Yes", "No")</f>
        <v>No</v>
      </c>
    </row>
    <row r="10614" spans="6:14">
      <c r="F10614" s="3">
        <v>44224</v>
      </c>
      <c r="G10614" s="1">
        <v>16</v>
      </c>
      <c r="H10614" s="1" t="s">
        <v>106</v>
      </c>
      <c r="I10614" s="1">
        <v>1544</v>
      </c>
      <c r="J10614" s="1">
        <f>MONTH(BART_Rides[[#This Row],[Date]])</f>
        <v>1</v>
      </c>
      <c r="K10614" s="1">
        <f>WEEKDAY(BART_Rides[[#This Row],[Date]],2)</f>
        <v>4</v>
      </c>
      <c r="L10614" s="1" t="str">
        <f>LEFT(BART_Rides[[#This Row],[Lines]],1)</f>
        <v>Y</v>
      </c>
      <c r="M10614" s="1" t="str">
        <f>IF(BART_Rides[[#This Row],[FirstLetter]]="Y","Yes","No")</f>
        <v>Yes</v>
      </c>
      <c r="N10614" s="1" t="str">
        <f>IF(OR(BART_Rides[[#This Row],[Station Code]]="EM", BART_Rides[[#This Row],[Station Code]]="MT", BART_Rides[[#This Row],[Station Code]]="PL", BART_Rides[[#This Row],[Station Code]]="CC"), "Yes", "No")</f>
        <v>No</v>
      </c>
    </row>
    <row r="10615" spans="6:14">
      <c r="F10615" s="3">
        <v>44225</v>
      </c>
      <c r="G10615" s="1">
        <v>16</v>
      </c>
      <c r="H10615" s="1" t="s">
        <v>106</v>
      </c>
      <c r="I10615" s="1">
        <v>1728</v>
      </c>
      <c r="J10615" s="1">
        <f>MONTH(BART_Rides[[#This Row],[Date]])</f>
        <v>1</v>
      </c>
      <c r="K10615" s="1">
        <f>WEEKDAY(BART_Rides[[#This Row],[Date]],2)</f>
        <v>5</v>
      </c>
      <c r="L10615" s="1" t="str">
        <f>LEFT(BART_Rides[[#This Row],[Lines]],1)</f>
        <v>Y</v>
      </c>
      <c r="M10615" s="1" t="str">
        <f>IF(BART_Rides[[#This Row],[FirstLetter]]="Y","Yes","No")</f>
        <v>Yes</v>
      </c>
      <c r="N10615" s="1" t="str">
        <f>IF(OR(BART_Rides[[#This Row],[Station Code]]="EM", BART_Rides[[#This Row],[Station Code]]="MT", BART_Rides[[#This Row],[Station Code]]="PL", BART_Rides[[#This Row],[Station Code]]="CC"), "Yes", "No")</f>
        <v>No</v>
      </c>
    </row>
    <row r="10616" spans="6:14">
      <c r="F10616" s="3">
        <v>44226</v>
      </c>
      <c r="G10616" s="1">
        <v>16</v>
      </c>
      <c r="H10616" s="1" t="s">
        <v>106</v>
      </c>
      <c r="I10616" s="1">
        <v>1023</v>
      </c>
      <c r="J10616" s="1">
        <f>MONTH(BART_Rides[[#This Row],[Date]])</f>
        <v>1</v>
      </c>
      <c r="K10616" s="1">
        <f>WEEKDAY(BART_Rides[[#This Row],[Date]],2)</f>
        <v>6</v>
      </c>
      <c r="L10616" s="1" t="str">
        <f>LEFT(BART_Rides[[#This Row],[Lines]],1)</f>
        <v>Y</v>
      </c>
      <c r="M10616" s="1" t="str">
        <f>IF(BART_Rides[[#This Row],[FirstLetter]]="Y","Yes","No")</f>
        <v>Yes</v>
      </c>
      <c r="N10616" s="1" t="str">
        <f>IF(OR(BART_Rides[[#This Row],[Station Code]]="EM", BART_Rides[[#This Row],[Station Code]]="MT", BART_Rides[[#This Row],[Station Code]]="PL", BART_Rides[[#This Row],[Station Code]]="CC"), "Yes", "No")</f>
        <v>No</v>
      </c>
    </row>
    <row r="10617" spans="6:14">
      <c r="F10617" s="3">
        <v>44227</v>
      </c>
      <c r="G10617" s="1">
        <v>16</v>
      </c>
      <c r="H10617" s="1" t="s">
        <v>106</v>
      </c>
      <c r="I10617" s="1">
        <v>759</v>
      </c>
      <c r="J10617" s="1">
        <f>MONTH(BART_Rides[[#This Row],[Date]])</f>
        <v>1</v>
      </c>
      <c r="K10617" s="1">
        <f>WEEKDAY(BART_Rides[[#This Row],[Date]],2)</f>
        <v>7</v>
      </c>
      <c r="L10617" s="1" t="str">
        <f>LEFT(BART_Rides[[#This Row],[Lines]],1)</f>
        <v>Y</v>
      </c>
      <c r="M10617" s="1" t="str">
        <f>IF(BART_Rides[[#This Row],[FirstLetter]]="Y","Yes","No")</f>
        <v>Yes</v>
      </c>
      <c r="N10617" s="1" t="str">
        <f>IF(OR(BART_Rides[[#This Row],[Station Code]]="EM", BART_Rides[[#This Row],[Station Code]]="MT", BART_Rides[[#This Row],[Station Code]]="PL", BART_Rides[[#This Row],[Station Code]]="CC"), "Yes", "No")</f>
        <v>No</v>
      </c>
    </row>
    <row r="10618" spans="6:14">
      <c r="F10618" s="3">
        <v>44228</v>
      </c>
      <c r="G10618" s="1">
        <v>16</v>
      </c>
      <c r="H10618" s="1" t="s">
        <v>106</v>
      </c>
      <c r="I10618" s="1">
        <v>1650</v>
      </c>
      <c r="J10618" s="1">
        <f>MONTH(BART_Rides[[#This Row],[Date]])</f>
        <v>2</v>
      </c>
      <c r="K10618" s="1">
        <f>WEEKDAY(BART_Rides[[#This Row],[Date]],2)</f>
        <v>1</v>
      </c>
      <c r="L10618" s="1" t="str">
        <f>LEFT(BART_Rides[[#This Row],[Lines]],1)</f>
        <v>Y</v>
      </c>
      <c r="M10618" s="1" t="str">
        <f>IF(BART_Rides[[#This Row],[FirstLetter]]="Y","Yes","No")</f>
        <v>Yes</v>
      </c>
      <c r="N10618" s="1" t="str">
        <f>IF(OR(BART_Rides[[#This Row],[Station Code]]="EM", BART_Rides[[#This Row],[Station Code]]="MT", BART_Rides[[#This Row],[Station Code]]="PL", BART_Rides[[#This Row],[Station Code]]="CC"), "Yes", "No")</f>
        <v>No</v>
      </c>
    </row>
    <row r="10619" spans="6:14">
      <c r="F10619" s="3">
        <v>44229</v>
      </c>
      <c r="G10619" s="1">
        <v>16</v>
      </c>
      <c r="H10619" s="1" t="s">
        <v>106</v>
      </c>
      <c r="I10619" s="1">
        <v>1690</v>
      </c>
      <c r="J10619" s="1">
        <f>MONTH(BART_Rides[[#This Row],[Date]])</f>
        <v>2</v>
      </c>
      <c r="K10619" s="1">
        <f>WEEKDAY(BART_Rides[[#This Row],[Date]],2)</f>
        <v>2</v>
      </c>
      <c r="L10619" s="1" t="str">
        <f>LEFT(BART_Rides[[#This Row],[Lines]],1)</f>
        <v>Y</v>
      </c>
      <c r="M10619" s="1" t="str">
        <f>IF(BART_Rides[[#This Row],[FirstLetter]]="Y","Yes","No")</f>
        <v>Yes</v>
      </c>
      <c r="N10619" s="1" t="str">
        <f>IF(OR(BART_Rides[[#This Row],[Station Code]]="EM", BART_Rides[[#This Row],[Station Code]]="MT", BART_Rides[[#This Row],[Station Code]]="PL", BART_Rides[[#This Row],[Station Code]]="CC"), "Yes", "No")</f>
        <v>No</v>
      </c>
    </row>
    <row r="10620" spans="6:14">
      <c r="F10620" s="3">
        <v>44230</v>
      </c>
      <c r="G10620" s="1">
        <v>16</v>
      </c>
      <c r="H10620" s="1" t="s">
        <v>106</v>
      </c>
      <c r="I10620" s="1">
        <v>1744</v>
      </c>
      <c r="J10620" s="1">
        <f>MONTH(BART_Rides[[#This Row],[Date]])</f>
        <v>2</v>
      </c>
      <c r="K10620" s="1">
        <f>WEEKDAY(BART_Rides[[#This Row],[Date]],2)</f>
        <v>3</v>
      </c>
      <c r="L10620" s="1" t="str">
        <f>LEFT(BART_Rides[[#This Row],[Lines]],1)</f>
        <v>Y</v>
      </c>
      <c r="M10620" s="1" t="str">
        <f>IF(BART_Rides[[#This Row],[FirstLetter]]="Y","Yes","No")</f>
        <v>Yes</v>
      </c>
      <c r="N10620" s="1" t="str">
        <f>IF(OR(BART_Rides[[#This Row],[Station Code]]="EM", BART_Rides[[#This Row],[Station Code]]="MT", BART_Rides[[#This Row],[Station Code]]="PL", BART_Rides[[#This Row],[Station Code]]="CC"), "Yes", "No")</f>
        <v>No</v>
      </c>
    </row>
    <row r="10621" spans="6:14">
      <c r="F10621" s="3">
        <v>44231</v>
      </c>
      <c r="G10621" s="1">
        <v>16</v>
      </c>
      <c r="H10621" s="1" t="s">
        <v>106</v>
      </c>
      <c r="I10621" s="1">
        <v>1724</v>
      </c>
      <c r="J10621" s="1">
        <f>MONTH(BART_Rides[[#This Row],[Date]])</f>
        <v>2</v>
      </c>
      <c r="K10621" s="1">
        <f>WEEKDAY(BART_Rides[[#This Row],[Date]],2)</f>
        <v>4</v>
      </c>
      <c r="L10621" s="1" t="str">
        <f>LEFT(BART_Rides[[#This Row],[Lines]],1)</f>
        <v>Y</v>
      </c>
      <c r="M10621" s="1" t="str">
        <f>IF(BART_Rides[[#This Row],[FirstLetter]]="Y","Yes","No")</f>
        <v>Yes</v>
      </c>
      <c r="N10621" s="1" t="str">
        <f>IF(OR(BART_Rides[[#This Row],[Station Code]]="EM", BART_Rides[[#This Row],[Station Code]]="MT", BART_Rides[[#This Row],[Station Code]]="PL", BART_Rides[[#This Row],[Station Code]]="CC"), "Yes", "No")</f>
        <v>No</v>
      </c>
    </row>
    <row r="10622" spans="6:14">
      <c r="F10622" s="3">
        <v>44232</v>
      </c>
      <c r="G10622" s="1">
        <v>16</v>
      </c>
      <c r="H10622" s="1" t="s">
        <v>106</v>
      </c>
      <c r="I10622" s="1">
        <v>1838</v>
      </c>
      <c r="J10622" s="1">
        <f>MONTH(BART_Rides[[#This Row],[Date]])</f>
        <v>2</v>
      </c>
      <c r="K10622" s="1">
        <f>WEEKDAY(BART_Rides[[#This Row],[Date]],2)</f>
        <v>5</v>
      </c>
      <c r="L10622" s="1" t="str">
        <f>LEFT(BART_Rides[[#This Row],[Lines]],1)</f>
        <v>Y</v>
      </c>
      <c r="M10622" s="1" t="str">
        <f>IF(BART_Rides[[#This Row],[FirstLetter]]="Y","Yes","No")</f>
        <v>Yes</v>
      </c>
      <c r="N10622" s="1" t="str">
        <f>IF(OR(BART_Rides[[#This Row],[Station Code]]="EM", BART_Rides[[#This Row],[Station Code]]="MT", BART_Rides[[#This Row],[Station Code]]="PL", BART_Rides[[#This Row],[Station Code]]="CC"), "Yes", "No")</f>
        <v>No</v>
      </c>
    </row>
    <row r="10623" spans="6:14">
      <c r="F10623" s="3">
        <v>44233</v>
      </c>
      <c r="G10623" s="1">
        <v>16</v>
      </c>
      <c r="H10623" s="1" t="s">
        <v>106</v>
      </c>
      <c r="I10623" s="1">
        <v>1279</v>
      </c>
      <c r="J10623" s="1">
        <f>MONTH(BART_Rides[[#This Row],[Date]])</f>
        <v>2</v>
      </c>
      <c r="K10623" s="1">
        <f>WEEKDAY(BART_Rides[[#This Row],[Date]],2)</f>
        <v>6</v>
      </c>
      <c r="L10623" s="1" t="str">
        <f>LEFT(BART_Rides[[#This Row],[Lines]],1)</f>
        <v>Y</v>
      </c>
      <c r="M10623" s="1" t="str">
        <f>IF(BART_Rides[[#This Row],[FirstLetter]]="Y","Yes","No")</f>
        <v>Yes</v>
      </c>
      <c r="N10623" s="1" t="str">
        <f>IF(OR(BART_Rides[[#This Row],[Station Code]]="EM", BART_Rides[[#This Row],[Station Code]]="MT", BART_Rides[[#This Row],[Station Code]]="PL", BART_Rides[[#This Row],[Station Code]]="CC"), "Yes", "No")</f>
        <v>No</v>
      </c>
    </row>
    <row r="10624" spans="6:14">
      <c r="F10624" s="3">
        <v>44234</v>
      </c>
      <c r="G10624" s="1">
        <v>16</v>
      </c>
      <c r="H10624" s="1" t="s">
        <v>106</v>
      </c>
      <c r="I10624" s="1">
        <v>759</v>
      </c>
      <c r="J10624" s="1">
        <f>MONTH(BART_Rides[[#This Row],[Date]])</f>
        <v>2</v>
      </c>
      <c r="K10624" s="1">
        <f>WEEKDAY(BART_Rides[[#This Row],[Date]],2)</f>
        <v>7</v>
      </c>
      <c r="L10624" s="1" t="str">
        <f>LEFT(BART_Rides[[#This Row],[Lines]],1)</f>
        <v>Y</v>
      </c>
      <c r="M10624" s="1" t="str">
        <f>IF(BART_Rides[[#This Row],[FirstLetter]]="Y","Yes","No")</f>
        <v>Yes</v>
      </c>
      <c r="N10624" s="1" t="str">
        <f>IF(OR(BART_Rides[[#This Row],[Station Code]]="EM", BART_Rides[[#This Row],[Station Code]]="MT", BART_Rides[[#This Row],[Station Code]]="PL", BART_Rides[[#This Row],[Station Code]]="CC"), "Yes", "No")</f>
        <v>No</v>
      </c>
    </row>
    <row r="10625" spans="6:14">
      <c r="F10625" s="3">
        <v>44235</v>
      </c>
      <c r="G10625" s="1">
        <v>16</v>
      </c>
      <c r="H10625" s="1" t="s">
        <v>106</v>
      </c>
      <c r="I10625" s="1">
        <v>1675</v>
      </c>
      <c r="J10625" s="1">
        <f>MONTH(BART_Rides[[#This Row],[Date]])</f>
        <v>2</v>
      </c>
      <c r="K10625" s="1">
        <f>WEEKDAY(BART_Rides[[#This Row],[Date]],2)</f>
        <v>1</v>
      </c>
      <c r="L10625" s="1" t="str">
        <f>LEFT(BART_Rides[[#This Row],[Lines]],1)</f>
        <v>Y</v>
      </c>
      <c r="M10625" s="1" t="str">
        <f>IF(BART_Rides[[#This Row],[FirstLetter]]="Y","Yes","No")</f>
        <v>Yes</v>
      </c>
      <c r="N10625" s="1" t="str">
        <f>IF(OR(BART_Rides[[#This Row],[Station Code]]="EM", BART_Rides[[#This Row],[Station Code]]="MT", BART_Rides[[#This Row],[Station Code]]="PL", BART_Rides[[#This Row],[Station Code]]="CC"), "Yes", "No")</f>
        <v>No</v>
      </c>
    </row>
    <row r="10626" spans="6:14">
      <c r="F10626" s="3">
        <v>44236</v>
      </c>
      <c r="G10626" s="1">
        <v>16</v>
      </c>
      <c r="H10626" s="1" t="s">
        <v>106</v>
      </c>
      <c r="I10626" s="1">
        <v>1719</v>
      </c>
      <c r="J10626" s="1">
        <f>MONTH(BART_Rides[[#This Row],[Date]])</f>
        <v>2</v>
      </c>
      <c r="K10626" s="1">
        <f>WEEKDAY(BART_Rides[[#This Row],[Date]],2)</f>
        <v>2</v>
      </c>
      <c r="L10626" s="1" t="str">
        <f>LEFT(BART_Rides[[#This Row],[Lines]],1)</f>
        <v>Y</v>
      </c>
      <c r="M10626" s="1" t="str">
        <f>IF(BART_Rides[[#This Row],[FirstLetter]]="Y","Yes","No")</f>
        <v>Yes</v>
      </c>
      <c r="N10626" s="1" t="str">
        <f>IF(OR(BART_Rides[[#This Row],[Station Code]]="EM", BART_Rides[[#This Row],[Station Code]]="MT", BART_Rides[[#This Row],[Station Code]]="PL", BART_Rides[[#This Row],[Station Code]]="CC"), "Yes", "No")</f>
        <v>No</v>
      </c>
    </row>
    <row r="10627" spans="6:14">
      <c r="F10627" s="3">
        <v>44237</v>
      </c>
      <c r="G10627" s="1">
        <v>16</v>
      </c>
      <c r="H10627" s="1" t="s">
        <v>106</v>
      </c>
      <c r="I10627" s="1">
        <v>1786</v>
      </c>
      <c r="J10627" s="1">
        <f>MONTH(BART_Rides[[#This Row],[Date]])</f>
        <v>2</v>
      </c>
      <c r="K10627" s="1">
        <f>WEEKDAY(BART_Rides[[#This Row],[Date]],2)</f>
        <v>3</v>
      </c>
      <c r="L10627" s="1" t="str">
        <f>LEFT(BART_Rides[[#This Row],[Lines]],1)</f>
        <v>Y</v>
      </c>
      <c r="M10627" s="1" t="str">
        <f>IF(BART_Rides[[#This Row],[FirstLetter]]="Y","Yes","No")</f>
        <v>Yes</v>
      </c>
      <c r="N10627" s="1" t="str">
        <f>IF(OR(BART_Rides[[#This Row],[Station Code]]="EM", BART_Rides[[#This Row],[Station Code]]="MT", BART_Rides[[#This Row],[Station Code]]="PL", BART_Rides[[#This Row],[Station Code]]="CC"), "Yes", "No")</f>
        <v>No</v>
      </c>
    </row>
    <row r="10628" spans="6:14">
      <c r="F10628" s="3">
        <v>44238</v>
      </c>
      <c r="G10628" s="1">
        <v>16</v>
      </c>
      <c r="H10628" s="1" t="s">
        <v>106</v>
      </c>
      <c r="I10628" s="1">
        <v>1734</v>
      </c>
      <c r="J10628" s="1">
        <f>MONTH(BART_Rides[[#This Row],[Date]])</f>
        <v>2</v>
      </c>
      <c r="K10628" s="1">
        <f>WEEKDAY(BART_Rides[[#This Row],[Date]],2)</f>
        <v>4</v>
      </c>
      <c r="L10628" s="1" t="str">
        <f>LEFT(BART_Rides[[#This Row],[Lines]],1)</f>
        <v>Y</v>
      </c>
      <c r="M10628" s="1" t="str">
        <f>IF(BART_Rides[[#This Row],[FirstLetter]]="Y","Yes","No")</f>
        <v>Yes</v>
      </c>
      <c r="N10628" s="1" t="str">
        <f>IF(OR(BART_Rides[[#This Row],[Station Code]]="EM", BART_Rides[[#This Row],[Station Code]]="MT", BART_Rides[[#This Row],[Station Code]]="PL", BART_Rides[[#This Row],[Station Code]]="CC"), "Yes", "No")</f>
        <v>No</v>
      </c>
    </row>
    <row r="10629" spans="6:14">
      <c r="F10629" s="3">
        <v>44239</v>
      </c>
      <c r="G10629" s="1">
        <v>16</v>
      </c>
      <c r="H10629" s="1" t="s">
        <v>106</v>
      </c>
      <c r="I10629" s="1">
        <v>1825</v>
      </c>
      <c r="J10629" s="1">
        <f>MONTH(BART_Rides[[#This Row],[Date]])</f>
        <v>2</v>
      </c>
      <c r="K10629" s="1">
        <f>WEEKDAY(BART_Rides[[#This Row],[Date]],2)</f>
        <v>5</v>
      </c>
      <c r="L10629" s="1" t="str">
        <f>LEFT(BART_Rides[[#This Row],[Lines]],1)</f>
        <v>Y</v>
      </c>
      <c r="M10629" s="1" t="str">
        <f>IF(BART_Rides[[#This Row],[FirstLetter]]="Y","Yes","No")</f>
        <v>Yes</v>
      </c>
      <c r="N10629" s="1" t="str">
        <f>IF(OR(BART_Rides[[#This Row],[Station Code]]="EM", BART_Rides[[#This Row],[Station Code]]="MT", BART_Rides[[#This Row],[Station Code]]="PL", BART_Rides[[#This Row],[Station Code]]="CC"), "Yes", "No")</f>
        <v>No</v>
      </c>
    </row>
    <row r="10630" spans="6:14">
      <c r="F10630" s="3">
        <v>44240</v>
      </c>
      <c r="G10630" s="1">
        <v>16</v>
      </c>
      <c r="H10630" s="1" t="s">
        <v>106</v>
      </c>
      <c r="I10630" s="1">
        <v>1197</v>
      </c>
      <c r="J10630" s="1">
        <f>MONTH(BART_Rides[[#This Row],[Date]])</f>
        <v>2</v>
      </c>
      <c r="K10630" s="1">
        <f>WEEKDAY(BART_Rides[[#This Row],[Date]],2)</f>
        <v>6</v>
      </c>
      <c r="L10630" s="1" t="str">
        <f>LEFT(BART_Rides[[#This Row],[Lines]],1)</f>
        <v>Y</v>
      </c>
      <c r="M10630" s="1" t="str">
        <f>IF(BART_Rides[[#This Row],[FirstLetter]]="Y","Yes","No")</f>
        <v>Yes</v>
      </c>
      <c r="N10630" s="1" t="str">
        <f>IF(OR(BART_Rides[[#This Row],[Station Code]]="EM", BART_Rides[[#This Row],[Station Code]]="MT", BART_Rides[[#This Row],[Station Code]]="PL", BART_Rides[[#This Row],[Station Code]]="CC"), "Yes", "No")</f>
        <v>No</v>
      </c>
    </row>
    <row r="10631" spans="6:14">
      <c r="F10631" s="3">
        <v>44241</v>
      </c>
      <c r="G10631" s="1">
        <v>16</v>
      </c>
      <c r="H10631" s="1" t="s">
        <v>106</v>
      </c>
      <c r="I10631" s="1">
        <v>851</v>
      </c>
      <c r="J10631" s="1">
        <f>MONTH(BART_Rides[[#This Row],[Date]])</f>
        <v>2</v>
      </c>
      <c r="K10631" s="1">
        <f>WEEKDAY(BART_Rides[[#This Row],[Date]],2)</f>
        <v>7</v>
      </c>
      <c r="L10631" s="1" t="str">
        <f>LEFT(BART_Rides[[#This Row],[Lines]],1)</f>
        <v>Y</v>
      </c>
      <c r="M10631" s="1" t="str">
        <f>IF(BART_Rides[[#This Row],[FirstLetter]]="Y","Yes","No")</f>
        <v>Yes</v>
      </c>
      <c r="N10631" s="1" t="str">
        <f>IF(OR(BART_Rides[[#This Row],[Station Code]]="EM", BART_Rides[[#This Row],[Station Code]]="MT", BART_Rides[[#This Row],[Station Code]]="PL", BART_Rides[[#This Row],[Station Code]]="CC"), "Yes", "No")</f>
        <v>No</v>
      </c>
    </row>
    <row r="10632" spans="6:14">
      <c r="F10632" s="3">
        <v>44242</v>
      </c>
      <c r="G10632" s="1">
        <v>16</v>
      </c>
      <c r="H10632" s="1" t="s">
        <v>106</v>
      </c>
      <c r="I10632" s="1">
        <v>953</v>
      </c>
      <c r="J10632" s="1">
        <f>MONTH(BART_Rides[[#This Row],[Date]])</f>
        <v>2</v>
      </c>
      <c r="K10632" s="1">
        <f>WEEKDAY(BART_Rides[[#This Row],[Date]],2)</f>
        <v>1</v>
      </c>
      <c r="L10632" s="1" t="str">
        <f>LEFT(BART_Rides[[#This Row],[Lines]],1)</f>
        <v>Y</v>
      </c>
      <c r="M10632" s="1" t="str">
        <f>IF(BART_Rides[[#This Row],[FirstLetter]]="Y","Yes","No")</f>
        <v>Yes</v>
      </c>
      <c r="N10632" s="1" t="str">
        <f>IF(OR(BART_Rides[[#This Row],[Station Code]]="EM", BART_Rides[[#This Row],[Station Code]]="MT", BART_Rides[[#This Row],[Station Code]]="PL", BART_Rides[[#This Row],[Station Code]]="CC"), "Yes", "No")</f>
        <v>No</v>
      </c>
    </row>
    <row r="10633" spans="6:14">
      <c r="F10633" s="3">
        <v>44243</v>
      </c>
      <c r="G10633" s="1">
        <v>16</v>
      </c>
      <c r="H10633" s="1" t="s">
        <v>106</v>
      </c>
      <c r="I10633" s="1">
        <v>1738</v>
      </c>
      <c r="J10633" s="1">
        <f>MONTH(BART_Rides[[#This Row],[Date]])</f>
        <v>2</v>
      </c>
      <c r="K10633" s="1">
        <f>WEEKDAY(BART_Rides[[#This Row],[Date]],2)</f>
        <v>2</v>
      </c>
      <c r="L10633" s="1" t="str">
        <f>LEFT(BART_Rides[[#This Row],[Lines]],1)</f>
        <v>Y</v>
      </c>
      <c r="M10633" s="1" t="str">
        <f>IF(BART_Rides[[#This Row],[FirstLetter]]="Y","Yes","No")</f>
        <v>Yes</v>
      </c>
      <c r="N10633" s="1" t="str">
        <f>IF(OR(BART_Rides[[#This Row],[Station Code]]="EM", BART_Rides[[#This Row],[Station Code]]="MT", BART_Rides[[#This Row],[Station Code]]="PL", BART_Rides[[#This Row],[Station Code]]="CC"), "Yes", "No")</f>
        <v>No</v>
      </c>
    </row>
    <row r="10634" spans="6:14">
      <c r="F10634" s="3">
        <v>44244</v>
      </c>
      <c r="G10634" s="1">
        <v>16</v>
      </c>
      <c r="H10634" s="1" t="s">
        <v>106</v>
      </c>
      <c r="I10634" s="1">
        <v>1756</v>
      </c>
      <c r="J10634" s="1">
        <f>MONTH(BART_Rides[[#This Row],[Date]])</f>
        <v>2</v>
      </c>
      <c r="K10634" s="1">
        <f>WEEKDAY(BART_Rides[[#This Row],[Date]],2)</f>
        <v>3</v>
      </c>
      <c r="L10634" s="1" t="str">
        <f>LEFT(BART_Rides[[#This Row],[Lines]],1)</f>
        <v>Y</v>
      </c>
      <c r="M10634" s="1" t="str">
        <f>IF(BART_Rides[[#This Row],[FirstLetter]]="Y","Yes","No")</f>
        <v>Yes</v>
      </c>
      <c r="N10634" s="1" t="str">
        <f>IF(OR(BART_Rides[[#This Row],[Station Code]]="EM", BART_Rides[[#This Row],[Station Code]]="MT", BART_Rides[[#This Row],[Station Code]]="PL", BART_Rides[[#This Row],[Station Code]]="CC"), "Yes", "No")</f>
        <v>No</v>
      </c>
    </row>
    <row r="10635" spans="6:14">
      <c r="F10635" s="3">
        <v>44245</v>
      </c>
      <c r="G10635" s="1">
        <v>16</v>
      </c>
      <c r="H10635" s="1" t="s">
        <v>106</v>
      </c>
      <c r="I10635" s="1">
        <v>1715</v>
      </c>
      <c r="J10635" s="1">
        <f>MONTH(BART_Rides[[#This Row],[Date]])</f>
        <v>2</v>
      </c>
      <c r="K10635" s="1">
        <f>WEEKDAY(BART_Rides[[#This Row],[Date]],2)</f>
        <v>4</v>
      </c>
      <c r="L10635" s="1" t="str">
        <f>LEFT(BART_Rides[[#This Row],[Lines]],1)</f>
        <v>Y</v>
      </c>
      <c r="M10635" s="1" t="str">
        <f>IF(BART_Rides[[#This Row],[FirstLetter]]="Y","Yes","No")</f>
        <v>Yes</v>
      </c>
      <c r="N10635" s="1" t="str">
        <f>IF(OR(BART_Rides[[#This Row],[Station Code]]="EM", BART_Rides[[#This Row],[Station Code]]="MT", BART_Rides[[#This Row],[Station Code]]="PL", BART_Rides[[#This Row],[Station Code]]="CC"), "Yes", "No")</f>
        <v>No</v>
      </c>
    </row>
    <row r="10636" spans="6:14">
      <c r="F10636" s="3">
        <v>44246</v>
      </c>
      <c r="G10636" s="1">
        <v>16</v>
      </c>
      <c r="H10636" s="1" t="s">
        <v>106</v>
      </c>
      <c r="I10636" s="1">
        <v>1814</v>
      </c>
      <c r="J10636" s="1">
        <f>MONTH(BART_Rides[[#This Row],[Date]])</f>
        <v>2</v>
      </c>
      <c r="K10636" s="1">
        <f>WEEKDAY(BART_Rides[[#This Row],[Date]],2)</f>
        <v>5</v>
      </c>
      <c r="L10636" s="1" t="str">
        <f>LEFT(BART_Rides[[#This Row],[Lines]],1)</f>
        <v>Y</v>
      </c>
      <c r="M10636" s="1" t="str">
        <f>IF(BART_Rides[[#This Row],[FirstLetter]]="Y","Yes","No")</f>
        <v>Yes</v>
      </c>
      <c r="N10636" s="1" t="str">
        <f>IF(OR(BART_Rides[[#This Row],[Station Code]]="EM", BART_Rides[[#This Row],[Station Code]]="MT", BART_Rides[[#This Row],[Station Code]]="PL", BART_Rides[[#This Row],[Station Code]]="CC"), "Yes", "No")</f>
        <v>No</v>
      </c>
    </row>
    <row r="10637" spans="6:14">
      <c r="F10637" s="3">
        <v>44247</v>
      </c>
      <c r="G10637" s="1">
        <v>16</v>
      </c>
      <c r="H10637" s="1" t="s">
        <v>106</v>
      </c>
      <c r="I10637" s="1">
        <v>1273</v>
      </c>
      <c r="J10637" s="1">
        <f>MONTH(BART_Rides[[#This Row],[Date]])</f>
        <v>2</v>
      </c>
      <c r="K10637" s="1">
        <f>WEEKDAY(BART_Rides[[#This Row],[Date]],2)</f>
        <v>6</v>
      </c>
      <c r="L10637" s="1" t="str">
        <f>LEFT(BART_Rides[[#This Row],[Lines]],1)</f>
        <v>Y</v>
      </c>
      <c r="M10637" s="1" t="str">
        <f>IF(BART_Rides[[#This Row],[FirstLetter]]="Y","Yes","No")</f>
        <v>Yes</v>
      </c>
      <c r="N10637" s="1" t="str">
        <f>IF(OR(BART_Rides[[#This Row],[Station Code]]="EM", BART_Rides[[#This Row],[Station Code]]="MT", BART_Rides[[#This Row],[Station Code]]="PL", BART_Rides[[#This Row],[Station Code]]="CC"), "Yes", "No")</f>
        <v>No</v>
      </c>
    </row>
    <row r="10638" spans="6:14">
      <c r="F10638" s="3">
        <v>44248</v>
      </c>
      <c r="G10638" s="1">
        <v>16</v>
      </c>
      <c r="H10638" s="1" t="s">
        <v>106</v>
      </c>
      <c r="I10638" s="1">
        <v>894</v>
      </c>
      <c r="J10638" s="1">
        <f>MONTH(BART_Rides[[#This Row],[Date]])</f>
        <v>2</v>
      </c>
      <c r="K10638" s="1">
        <f>WEEKDAY(BART_Rides[[#This Row],[Date]],2)</f>
        <v>7</v>
      </c>
      <c r="L10638" s="1" t="str">
        <f>LEFT(BART_Rides[[#This Row],[Lines]],1)</f>
        <v>Y</v>
      </c>
      <c r="M10638" s="1" t="str">
        <f>IF(BART_Rides[[#This Row],[FirstLetter]]="Y","Yes","No")</f>
        <v>Yes</v>
      </c>
      <c r="N10638" s="1" t="str">
        <f>IF(OR(BART_Rides[[#This Row],[Station Code]]="EM", BART_Rides[[#This Row],[Station Code]]="MT", BART_Rides[[#This Row],[Station Code]]="PL", BART_Rides[[#This Row],[Station Code]]="CC"), "Yes", "No")</f>
        <v>No</v>
      </c>
    </row>
    <row r="10639" spans="6:14">
      <c r="F10639" s="3">
        <v>44249</v>
      </c>
      <c r="G10639" s="1">
        <v>16</v>
      </c>
      <c r="H10639" s="1" t="s">
        <v>106</v>
      </c>
      <c r="I10639" s="1">
        <v>1823</v>
      </c>
      <c r="J10639" s="1">
        <f>MONTH(BART_Rides[[#This Row],[Date]])</f>
        <v>2</v>
      </c>
      <c r="K10639" s="1">
        <f>WEEKDAY(BART_Rides[[#This Row],[Date]],2)</f>
        <v>1</v>
      </c>
      <c r="L10639" s="1" t="str">
        <f>LEFT(BART_Rides[[#This Row],[Lines]],1)</f>
        <v>Y</v>
      </c>
      <c r="M10639" s="1" t="str">
        <f>IF(BART_Rides[[#This Row],[FirstLetter]]="Y","Yes","No")</f>
        <v>Yes</v>
      </c>
      <c r="N10639" s="1" t="str">
        <f>IF(OR(BART_Rides[[#This Row],[Station Code]]="EM", BART_Rides[[#This Row],[Station Code]]="MT", BART_Rides[[#This Row],[Station Code]]="PL", BART_Rides[[#This Row],[Station Code]]="CC"), "Yes", "No")</f>
        <v>No</v>
      </c>
    </row>
    <row r="10640" spans="6:14">
      <c r="F10640" s="3">
        <v>44250</v>
      </c>
      <c r="G10640" s="1">
        <v>16</v>
      </c>
      <c r="H10640" s="1" t="s">
        <v>106</v>
      </c>
      <c r="I10640" s="1">
        <v>1829</v>
      </c>
      <c r="J10640" s="1">
        <f>MONTH(BART_Rides[[#This Row],[Date]])</f>
        <v>2</v>
      </c>
      <c r="K10640" s="1">
        <f>WEEKDAY(BART_Rides[[#This Row],[Date]],2)</f>
        <v>2</v>
      </c>
      <c r="L10640" s="1" t="str">
        <f>LEFT(BART_Rides[[#This Row],[Lines]],1)</f>
        <v>Y</v>
      </c>
      <c r="M10640" s="1" t="str">
        <f>IF(BART_Rides[[#This Row],[FirstLetter]]="Y","Yes","No")</f>
        <v>Yes</v>
      </c>
      <c r="N10640" s="1" t="str">
        <f>IF(OR(BART_Rides[[#This Row],[Station Code]]="EM", BART_Rides[[#This Row],[Station Code]]="MT", BART_Rides[[#This Row],[Station Code]]="PL", BART_Rides[[#This Row],[Station Code]]="CC"), "Yes", "No")</f>
        <v>No</v>
      </c>
    </row>
    <row r="10641" spans="6:14">
      <c r="F10641" s="3">
        <v>44251</v>
      </c>
      <c r="G10641" s="1">
        <v>16</v>
      </c>
      <c r="H10641" s="1" t="s">
        <v>106</v>
      </c>
      <c r="I10641" s="1">
        <v>1832</v>
      </c>
      <c r="J10641" s="1">
        <f>MONTH(BART_Rides[[#This Row],[Date]])</f>
        <v>2</v>
      </c>
      <c r="K10641" s="1">
        <f>WEEKDAY(BART_Rides[[#This Row],[Date]],2)</f>
        <v>3</v>
      </c>
      <c r="L10641" s="1" t="str">
        <f>LEFT(BART_Rides[[#This Row],[Lines]],1)</f>
        <v>Y</v>
      </c>
      <c r="M10641" s="1" t="str">
        <f>IF(BART_Rides[[#This Row],[FirstLetter]]="Y","Yes","No")</f>
        <v>Yes</v>
      </c>
      <c r="N10641" s="1" t="str">
        <f>IF(OR(BART_Rides[[#This Row],[Station Code]]="EM", BART_Rides[[#This Row],[Station Code]]="MT", BART_Rides[[#This Row],[Station Code]]="PL", BART_Rides[[#This Row],[Station Code]]="CC"), "Yes", "No")</f>
        <v>No</v>
      </c>
    </row>
    <row r="10642" spans="6:14">
      <c r="F10642" s="3">
        <v>44252</v>
      </c>
      <c r="G10642" s="1">
        <v>16</v>
      </c>
      <c r="H10642" s="1" t="s">
        <v>106</v>
      </c>
      <c r="I10642" s="1">
        <v>1875</v>
      </c>
      <c r="J10642" s="1">
        <f>MONTH(BART_Rides[[#This Row],[Date]])</f>
        <v>2</v>
      </c>
      <c r="K10642" s="1">
        <f>WEEKDAY(BART_Rides[[#This Row],[Date]],2)</f>
        <v>4</v>
      </c>
      <c r="L10642" s="1" t="str">
        <f>LEFT(BART_Rides[[#This Row],[Lines]],1)</f>
        <v>Y</v>
      </c>
      <c r="M10642" s="1" t="str">
        <f>IF(BART_Rides[[#This Row],[FirstLetter]]="Y","Yes","No")</f>
        <v>Yes</v>
      </c>
      <c r="N10642" s="1" t="str">
        <f>IF(OR(BART_Rides[[#This Row],[Station Code]]="EM", BART_Rides[[#This Row],[Station Code]]="MT", BART_Rides[[#This Row],[Station Code]]="PL", BART_Rides[[#This Row],[Station Code]]="CC"), "Yes", "No")</f>
        <v>No</v>
      </c>
    </row>
    <row r="10643" spans="6:14">
      <c r="F10643" s="3">
        <v>44253</v>
      </c>
      <c r="G10643" s="1">
        <v>16</v>
      </c>
      <c r="H10643" s="1" t="s">
        <v>106</v>
      </c>
      <c r="I10643" s="1">
        <v>1939</v>
      </c>
      <c r="J10643" s="1">
        <f>MONTH(BART_Rides[[#This Row],[Date]])</f>
        <v>2</v>
      </c>
      <c r="K10643" s="1">
        <f>WEEKDAY(BART_Rides[[#This Row],[Date]],2)</f>
        <v>5</v>
      </c>
      <c r="L10643" s="1" t="str">
        <f>LEFT(BART_Rides[[#This Row],[Lines]],1)</f>
        <v>Y</v>
      </c>
      <c r="M10643" s="1" t="str">
        <f>IF(BART_Rides[[#This Row],[FirstLetter]]="Y","Yes","No")</f>
        <v>Yes</v>
      </c>
      <c r="N10643" s="1" t="str">
        <f>IF(OR(BART_Rides[[#This Row],[Station Code]]="EM", BART_Rides[[#This Row],[Station Code]]="MT", BART_Rides[[#This Row],[Station Code]]="PL", BART_Rides[[#This Row],[Station Code]]="CC"), "Yes", "No")</f>
        <v>No</v>
      </c>
    </row>
    <row r="10644" spans="6:14">
      <c r="F10644" s="3">
        <v>44254</v>
      </c>
      <c r="G10644" s="1">
        <v>16</v>
      </c>
      <c r="H10644" s="1" t="s">
        <v>106</v>
      </c>
      <c r="I10644" s="1">
        <v>1347</v>
      </c>
      <c r="J10644" s="1">
        <f>MONTH(BART_Rides[[#This Row],[Date]])</f>
        <v>2</v>
      </c>
      <c r="K10644" s="1">
        <f>WEEKDAY(BART_Rides[[#This Row],[Date]],2)</f>
        <v>6</v>
      </c>
      <c r="L10644" s="1" t="str">
        <f>LEFT(BART_Rides[[#This Row],[Lines]],1)</f>
        <v>Y</v>
      </c>
      <c r="M10644" s="1" t="str">
        <f>IF(BART_Rides[[#This Row],[FirstLetter]]="Y","Yes","No")</f>
        <v>Yes</v>
      </c>
      <c r="N10644" s="1" t="str">
        <f>IF(OR(BART_Rides[[#This Row],[Station Code]]="EM", BART_Rides[[#This Row],[Station Code]]="MT", BART_Rides[[#This Row],[Station Code]]="PL", BART_Rides[[#This Row],[Station Code]]="CC"), "Yes", "No")</f>
        <v>No</v>
      </c>
    </row>
    <row r="10645" spans="6:14">
      <c r="F10645" s="3">
        <v>44255</v>
      </c>
      <c r="G10645" s="1">
        <v>16</v>
      </c>
      <c r="H10645" s="1" t="s">
        <v>106</v>
      </c>
      <c r="I10645" s="1">
        <v>963</v>
      </c>
      <c r="J10645" s="1">
        <f>MONTH(BART_Rides[[#This Row],[Date]])</f>
        <v>2</v>
      </c>
      <c r="K10645" s="1">
        <f>WEEKDAY(BART_Rides[[#This Row],[Date]],2)</f>
        <v>7</v>
      </c>
      <c r="L10645" s="1" t="str">
        <f>LEFT(BART_Rides[[#This Row],[Lines]],1)</f>
        <v>Y</v>
      </c>
      <c r="M10645" s="1" t="str">
        <f>IF(BART_Rides[[#This Row],[FirstLetter]]="Y","Yes","No")</f>
        <v>Yes</v>
      </c>
      <c r="N10645" s="1" t="str">
        <f>IF(OR(BART_Rides[[#This Row],[Station Code]]="EM", BART_Rides[[#This Row],[Station Code]]="MT", BART_Rides[[#This Row],[Station Code]]="PL", BART_Rides[[#This Row],[Station Code]]="CC"), "Yes", "No")</f>
        <v>No</v>
      </c>
    </row>
    <row r="10646" spans="6:14">
      <c r="F10646" s="3">
        <v>44256</v>
      </c>
      <c r="G10646" s="1">
        <v>16</v>
      </c>
      <c r="H10646" s="1" t="s">
        <v>106</v>
      </c>
      <c r="I10646" s="1">
        <v>1798</v>
      </c>
      <c r="J10646" s="1">
        <f>MONTH(BART_Rides[[#This Row],[Date]])</f>
        <v>3</v>
      </c>
      <c r="K10646" s="1">
        <f>WEEKDAY(BART_Rides[[#This Row],[Date]],2)</f>
        <v>1</v>
      </c>
      <c r="L10646" s="1" t="str">
        <f>LEFT(BART_Rides[[#This Row],[Lines]],1)</f>
        <v>Y</v>
      </c>
      <c r="M10646" s="1" t="str">
        <f>IF(BART_Rides[[#This Row],[FirstLetter]]="Y","Yes","No")</f>
        <v>Yes</v>
      </c>
      <c r="N10646" s="1" t="str">
        <f>IF(OR(BART_Rides[[#This Row],[Station Code]]="EM", BART_Rides[[#This Row],[Station Code]]="MT", BART_Rides[[#This Row],[Station Code]]="PL", BART_Rides[[#This Row],[Station Code]]="CC"), "Yes", "No")</f>
        <v>No</v>
      </c>
    </row>
    <row r="10647" spans="6:14">
      <c r="F10647" s="3">
        <v>44257</v>
      </c>
      <c r="G10647" s="1">
        <v>16</v>
      </c>
      <c r="H10647" s="1" t="s">
        <v>106</v>
      </c>
      <c r="I10647" s="1">
        <v>1864</v>
      </c>
      <c r="J10647" s="1">
        <f>MONTH(BART_Rides[[#This Row],[Date]])</f>
        <v>3</v>
      </c>
      <c r="K10647" s="1">
        <f>WEEKDAY(BART_Rides[[#This Row],[Date]],2)</f>
        <v>2</v>
      </c>
      <c r="L10647" s="1" t="str">
        <f>LEFT(BART_Rides[[#This Row],[Lines]],1)</f>
        <v>Y</v>
      </c>
      <c r="M10647" s="1" t="str">
        <f>IF(BART_Rides[[#This Row],[FirstLetter]]="Y","Yes","No")</f>
        <v>Yes</v>
      </c>
      <c r="N10647" s="1" t="str">
        <f>IF(OR(BART_Rides[[#This Row],[Station Code]]="EM", BART_Rides[[#This Row],[Station Code]]="MT", BART_Rides[[#This Row],[Station Code]]="PL", BART_Rides[[#This Row],[Station Code]]="CC"), "Yes", "No")</f>
        <v>No</v>
      </c>
    </row>
    <row r="10648" spans="6:14">
      <c r="F10648" s="3">
        <v>44258</v>
      </c>
      <c r="G10648" s="1">
        <v>16</v>
      </c>
      <c r="H10648" s="1" t="s">
        <v>106</v>
      </c>
      <c r="I10648" s="1">
        <v>1944</v>
      </c>
      <c r="J10648" s="1">
        <f>MONTH(BART_Rides[[#This Row],[Date]])</f>
        <v>3</v>
      </c>
      <c r="K10648" s="1">
        <f>WEEKDAY(BART_Rides[[#This Row],[Date]],2)</f>
        <v>3</v>
      </c>
      <c r="L10648" s="1" t="str">
        <f>LEFT(BART_Rides[[#This Row],[Lines]],1)</f>
        <v>Y</v>
      </c>
      <c r="M10648" s="1" t="str">
        <f>IF(BART_Rides[[#This Row],[FirstLetter]]="Y","Yes","No")</f>
        <v>Yes</v>
      </c>
      <c r="N10648" s="1" t="str">
        <f>IF(OR(BART_Rides[[#This Row],[Station Code]]="EM", BART_Rides[[#This Row],[Station Code]]="MT", BART_Rides[[#This Row],[Station Code]]="PL", BART_Rides[[#This Row],[Station Code]]="CC"), "Yes", "No")</f>
        <v>No</v>
      </c>
    </row>
    <row r="10649" spans="6:14">
      <c r="F10649" s="3">
        <v>44259</v>
      </c>
      <c r="G10649" s="1">
        <v>16</v>
      </c>
      <c r="H10649" s="1" t="s">
        <v>106</v>
      </c>
      <c r="I10649" s="1">
        <v>1843</v>
      </c>
      <c r="J10649" s="1">
        <f>MONTH(BART_Rides[[#This Row],[Date]])</f>
        <v>3</v>
      </c>
      <c r="K10649" s="1">
        <f>WEEKDAY(BART_Rides[[#This Row],[Date]],2)</f>
        <v>4</v>
      </c>
      <c r="L10649" s="1" t="str">
        <f>LEFT(BART_Rides[[#This Row],[Lines]],1)</f>
        <v>Y</v>
      </c>
      <c r="M10649" s="1" t="str">
        <f>IF(BART_Rides[[#This Row],[FirstLetter]]="Y","Yes","No")</f>
        <v>Yes</v>
      </c>
      <c r="N10649" s="1" t="str">
        <f>IF(OR(BART_Rides[[#This Row],[Station Code]]="EM", BART_Rides[[#This Row],[Station Code]]="MT", BART_Rides[[#This Row],[Station Code]]="PL", BART_Rides[[#This Row],[Station Code]]="CC"), "Yes", "No")</f>
        <v>No</v>
      </c>
    </row>
    <row r="10650" spans="6:14">
      <c r="F10650" s="3">
        <v>44260</v>
      </c>
      <c r="G10650" s="1">
        <v>16</v>
      </c>
      <c r="H10650" s="1" t="s">
        <v>106</v>
      </c>
      <c r="I10650" s="1">
        <v>2029</v>
      </c>
      <c r="J10650" s="1">
        <f>MONTH(BART_Rides[[#This Row],[Date]])</f>
        <v>3</v>
      </c>
      <c r="K10650" s="1">
        <f>WEEKDAY(BART_Rides[[#This Row],[Date]],2)</f>
        <v>5</v>
      </c>
      <c r="L10650" s="1" t="str">
        <f>LEFT(BART_Rides[[#This Row],[Lines]],1)</f>
        <v>Y</v>
      </c>
      <c r="M10650" s="1" t="str">
        <f>IF(BART_Rides[[#This Row],[FirstLetter]]="Y","Yes","No")</f>
        <v>Yes</v>
      </c>
      <c r="N10650" s="1" t="str">
        <f>IF(OR(BART_Rides[[#This Row],[Station Code]]="EM", BART_Rides[[#This Row],[Station Code]]="MT", BART_Rides[[#This Row],[Station Code]]="PL", BART_Rides[[#This Row],[Station Code]]="CC"), "Yes", "No")</f>
        <v>No</v>
      </c>
    </row>
    <row r="10651" spans="6:14">
      <c r="F10651" s="3">
        <v>44261</v>
      </c>
      <c r="G10651" s="1">
        <v>16</v>
      </c>
      <c r="H10651" s="1" t="s">
        <v>106</v>
      </c>
      <c r="I10651" s="1">
        <v>1386</v>
      </c>
      <c r="J10651" s="1">
        <f>MONTH(BART_Rides[[#This Row],[Date]])</f>
        <v>3</v>
      </c>
      <c r="K10651" s="1">
        <f>WEEKDAY(BART_Rides[[#This Row],[Date]],2)</f>
        <v>6</v>
      </c>
      <c r="L10651" s="1" t="str">
        <f>LEFT(BART_Rides[[#This Row],[Lines]],1)</f>
        <v>Y</v>
      </c>
      <c r="M10651" s="1" t="str">
        <f>IF(BART_Rides[[#This Row],[FirstLetter]]="Y","Yes","No")</f>
        <v>Yes</v>
      </c>
      <c r="N10651" s="1" t="str">
        <f>IF(OR(BART_Rides[[#This Row],[Station Code]]="EM", BART_Rides[[#This Row],[Station Code]]="MT", BART_Rides[[#This Row],[Station Code]]="PL", BART_Rides[[#This Row],[Station Code]]="CC"), "Yes", "No")</f>
        <v>No</v>
      </c>
    </row>
    <row r="10652" spans="6:14">
      <c r="F10652" s="3">
        <v>44262</v>
      </c>
      <c r="G10652" s="1">
        <v>16</v>
      </c>
      <c r="H10652" s="1" t="s">
        <v>106</v>
      </c>
      <c r="I10652" s="1">
        <v>969</v>
      </c>
      <c r="J10652" s="1">
        <f>MONTH(BART_Rides[[#This Row],[Date]])</f>
        <v>3</v>
      </c>
      <c r="K10652" s="1">
        <f>WEEKDAY(BART_Rides[[#This Row],[Date]],2)</f>
        <v>7</v>
      </c>
      <c r="L10652" s="1" t="str">
        <f>LEFT(BART_Rides[[#This Row],[Lines]],1)</f>
        <v>Y</v>
      </c>
      <c r="M10652" s="1" t="str">
        <f>IF(BART_Rides[[#This Row],[FirstLetter]]="Y","Yes","No")</f>
        <v>Yes</v>
      </c>
      <c r="N10652" s="1" t="str">
        <f>IF(OR(BART_Rides[[#This Row],[Station Code]]="EM", BART_Rides[[#This Row],[Station Code]]="MT", BART_Rides[[#This Row],[Station Code]]="PL", BART_Rides[[#This Row],[Station Code]]="CC"), "Yes", "No")</f>
        <v>No</v>
      </c>
    </row>
    <row r="10653" spans="6:14">
      <c r="F10653" s="3">
        <v>44263</v>
      </c>
      <c r="G10653" s="1">
        <v>16</v>
      </c>
      <c r="H10653" s="1" t="s">
        <v>106</v>
      </c>
      <c r="I10653" s="1">
        <v>1871</v>
      </c>
      <c r="J10653" s="1">
        <f>MONTH(BART_Rides[[#This Row],[Date]])</f>
        <v>3</v>
      </c>
      <c r="K10653" s="1">
        <f>WEEKDAY(BART_Rides[[#This Row],[Date]],2)</f>
        <v>1</v>
      </c>
      <c r="L10653" s="1" t="str">
        <f>LEFT(BART_Rides[[#This Row],[Lines]],1)</f>
        <v>Y</v>
      </c>
      <c r="M10653" s="1" t="str">
        <f>IF(BART_Rides[[#This Row],[FirstLetter]]="Y","Yes","No")</f>
        <v>Yes</v>
      </c>
      <c r="N10653" s="1" t="str">
        <f>IF(OR(BART_Rides[[#This Row],[Station Code]]="EM", BART_Rides[[#This Row],[Station Code]]="MT", BART_Rides[[#This Row],[Station Code]]="PL", BART_Rides[[#This Row],[Station Code]]="CC"), "Yes", "No")</f>
        <v>No</v>
      </c>
    </row>
    <row r="10654" spans="6:14">
      <c r="F10654" s="3">
        <v>44264</v>
      </c>
      <c r="G10654" s="1">
        <v>16</v>
      </c>
      <c r="H10654" s="1" t="s">
        <v>106</v>
      </c>
      <c r="I10654" s="1">
        <v>1834</v>
      </c>
      <c r="J10654" s="1">
        <f>MONTH(BART_Rides[[#This Row],[Date]])</f>
        <v>3</v>
      </c>
      <c r="K10654" s="1">
        <f>WEEKDAY(BART_Rides[[#This Row],[Date]],2)</f>
        <v>2</v>
      </c>
      <c r="L10654" s="1" t="str">
        <f>LEFT(BART_Rides[[#This Row],[Lines]],1)</f>
        <v>Y</v>
      </c>
      <c r="M10654" s="1" t="str">
        <f>IF(BART_Rides[[#This Row],[FirstLetter]]="Y","Yes","No")</f>
        <v>Yes</v>
      </c>
      <c r="N10654" s="1" t="str">
        <f>IF(OR(BART_Rides[[#This Row],[Station Code]]="EM", BART_Rides[[#This Row],[Station Code]]="MT", BART_Rides[[#This Row],[Station Code]]="PL", BART_Rides[[#This Row],[Station Code]]="CC"), "Yes", "No")</f>
        <v>No</v>
      </c>
    </row>
    <row r="10655" spans="6:14">
      <c r="F10655" s="3">
        <v>44265</v>
      </c>
      <c r="G10655" s="1">
        <v>16</v>
      </c>
      <c r="H10655" s="1" t="s">
        <v>106</v>
      </c>
      <c r="I10655" s="1">
        <v>1819</v>
      </c>
      <c r="J10655" s="1">
        <f>MONTH(BART_Rides[[#This Row],[Date]])</f>
        <v>3</v>
      </c>
      <c r="K10655" s="1">
        <f>WEEKDAY(BART_Rides[[#This Row],[Date]],2)</f>
        <v>3</v>
      </c>
      <c r="L10655" s="1" t="str">
        <f>LEFT(BART_Rides[[#This Row],[Lines]],1)</f>
        <v>Y</v>
      </c>
      <c r="M10655" s="1" t="str">
        <f>IF(BART_Rides[[#This Row],[FirstLetter]]="Y","Yes","No")</f>
        <v>Yes</v>
      </c>
      <c r="N10655" s="1" t="str">
        <f>IF(OR(BART_Rides[[#This Row],[Station Code]]="EM", BART_Rides[[#This Row],[Station Code]]="MT", BART_Rides[[#This Row],[Station Code]]="PL", BART_Rides[[#This Row],[Station Code]]="CC"), "Yes", "No")</f>
        <v>No</v>
      </c>
    </row>
    <row r="10656" spans="6:14">
      <c r="F10656" s="3">
        <v>44266</v>
      </c>
      <c r="G10656" s="1">
        <v>16</v>
      </c>
      <c r="H10656" s="1" t="s">
        <v>106</v>
      </c>
      <c r="I10656" s="1">
        <v>1913</v>
      </c>
      <c r="J10656" s="1">
        <f>MONTH(BART_Rides[[#This Row],[Date]])</f>
        <v>3</v>
      </c>
      <c r="K10656" s="1">
        <f>WEEKDAY(BART_Rides[[#This Row],[Date]],2)</f>
        <v>4</v>
      </c>
      <c r="L10656" s="1" t="str">
        <f>LEFT(BART_Rides[[#This Row],[Lines]],1)</f>
        <v>Y</v>
      </c>
      <c r="M10656" s="1" t="str">
        <f>IF(BART_Rides[[#This Row],[FirstLetter]]="Y","Yes","No")</f>
        <v>Yes</v>
      </c>
      <c r="N10656" s="1" t="str">
        <f>IF(OR(BART_Rides[[#This Row],[Station Code]]="EM", BART_Rides[[#This Row],[Station Code]]="MT", BART_Rides[[#This Row],[Station Code]]="PL", BART_Rides[[#This Row],[Station Code]]="CC"), "Yes", "No")</f>
        <v>No</v>
      </c>
    </row>
    <row r="10657" spans="6:14">
      <c r="F10657" s="3">
        <v>44267</v>
      </c>
      <c r="G10657" s="1">
        <v>16</v>
      </c>
      <c r="H10657" s="1" t="s">
        <v>106</v>
      </c>
      <c r="I10657" s="1">
        <v>2102</v>
      </c>
      <c r="J10657" s="1">
        <f>MONTH(BART_Rides[[#This Row],[Date]])</f>
        <v>3</v>
      </c>
      <c r="K10657" s="1">
        <f>WEEKDAY(BART_Rides[[#This Row],[Date]],2)</f>
        <v>5</v>
      </c>
      <c r="L10657" s="1" t="str">
        <f>LEFT(BART_Rides[[#This Row],[Lines]],1)</f>
        <v>Y</v>
      </c>
      <c r="M10657" s="1" t="str">
        <f>IF(BART_Rides[[#This Row],[FirstLetter]]="Y","Yes","No")</f>
        <v>Yes</v>
      </c>
      <c r="N10657" s="1" t="str">
        <f>IF(OR(BART_Rides[[#This Row],[Station Code]]="EM", BART_Rides[[#This Row],[Station Code]]="MT", BART_Rides[[#This Row],[Station Code]]="PL", BART_Rides[[#This Row],[Station Code]]="CC"), "Yes", "No")</f>
        <v>No</v>
      </c>
    </row>
    <row r="10658" spans="6:14">
      <c r="F10658" s="3">
        <v>44268</v>
      </c>
      <c r="G10658" s="1">
        <v>16</v>
      </c>
      <c r="H10658" s="1" t="s">
        <v>106</v>
      </c>
      <c r="I10658" s="1">
        <v>1347</v>
      </c>
      <c r="J10658" s="1">
        <f>MONTH(BART_Rides[[#This Row],[Date]])</f>
        <v>3</v>
      </c>
      <c r="K10658" s="1">
        <f>WEEKDAY(BART_Rides[[#This Row],[Date]],2)</f>
        <v>6</v>
      </c>
      <c r="L10658" s="1" t="str">
        <f>LEFT(BART_Rides[[#This Row],[Lines]],1)</f>
        <v>Y</v>
      </c>
      <c r="M10658" s="1" t="str">
        <f>IF(BART_Rides[[#This Row],[FirstLetter]]="Y","Yes","No")</f>
        <v>Yes</v>
      </c>
      <c r="N10658" s="1" t="str">
        <f>IF(OR(BART_Rides[[#This Row],[Station Code]]="EM", BART_Rides[[#This Row],[Station Code]]="MT", BART_Rides[[#This Row],[Station Code]]="PL", BART_Rides[[#This Row],[Station Code]]="CC"), "Yes", "No")</f>
        <v>No</v>
      </c>
    </row>
    <row r="10659" spans="6:14">
      <c r="F10659" s="3">
        <v>44269</v>
      </c>
      <c r="G10659" s="1">
        <v>16</v>
      </c>
      <c r="H10659" s="1" t="s">
        <v>106</v>
      </c>
      <c r="I10659" s="1">
        <v>766</v>
      </c>
      <c r="J10659" s="1">
        <f>MONTH(BART_Rides[[#This Row],[Date]])</f>
        <v>3</v>
      </c>
      <c r="K10659" s="1">
        <f>WEEKDAY(BART_Rides[[#This Row],[Date]],2)</f>
        <v>7</v>
      </c>
      <c r="L10659" s="1" t="str">
        <f>LEFT(BART_Rides[[#This Row],[Lines]],1)</f>
        <v>Y</v>
      </c>
      <c r="M10659" s="1" t="str">
        <f>IF(BART_Rides[[#This Row],[FirstLetter]]="Y","Yes","No")</f>
        <v>Yes</v>
      </c>
      <c r="N10659" s="1" t="str">
        <f>IF(OR(BART_Rides[[#This Row],[Station Code]]="EM", BART_Rides[[#This Row],[Station Code]]="MT", BART_Rides[[#This Row],[Station Code]]="PL", BART_Rides[[#This Row],[Station Code]]="CC"), "Yes", "No")</f>
        <v>No</v>
      </c>
    </row>
    <row r="10660" spans="6:14">
      <c r="F10660" s="3">
        <v>44270</v>
      </c>
      <c r="G10660" s="1">
        <v>16</v>
      </c>
      <c r="H10660" s="1" t="s">
        <v>106</v>
      </c>
      <c r="I10660" s="1">
        <v>1821</v>
      </c>
      <c r="J10660" s="1">
        <f>MONTH(BART_Rides[[#This Row],[Date]])</f>
        <v>3</v>
      </c>
      <c r="K10660" s="1">
        <f>WEEKDAY(BART_Rides[[#This Row],[Date]],2)</f>
        <v>1</v>
      </c>
      <c r="L10660" s="1" t="str">
        <f>LEFT(BART_Rides[[#This Row],[Lines]],1)</f>
        <v>Y</v>
      </c>
      <c r="M10660" s="1" t="str">
        <f>IF(BART_Rides[[#This Row],[FirstLetter]]="Y","Yes","No")</f>
        <v>Yes</v>
      </c>
      <c r="N10660" s="1" t="str">
        <f>IF(OR(BART_Rides[[#This Row],[Station Code]]="EM", BART_Rides[[#This Row],[Station Code]]="MT", BART_Rides[[#This Row],[Station Code]]="PL", BART_Rides[[#This Row],[Station Code]]="CC"), "Yes", "No")</f>
        <v>No</v>
      </c>
    </row>
    <row r="10661" spans="6:14">
      <c r="F10661" s="3">
        <v>44271</v>
      </c>
      <c r="G10661" s="1">
        <v>16</v>
      </c>
      <c r="H10661" s="1" t="s">
        <v>106</v>
      </c>
      <c r="I10661" s="1">
        <v>1909</v>
      </c>
      <c r="J10661" s="1">
        <f>MONTH(BART_Rides[[#This Row],[Date]])</f>
        <v>3</v>
      </c>
      <c r="K10661" s="1">
        <f>WEEKDAY(BART_Rides[[#This Row],[Date]],2)</f>
        <v>2</v>
      </c>
      <c r="L10661" s="1" t="str">
        <f>LEFT(BART_Rides[[#This Row],[Lines]],1)</f>
        <v>Y</v>
      </c>
      <c r="M10661" s="1" t="str">
        <f>IF(BART_Rides[[#This Row],[FirstLetter]]="Y","Yes","No")</f>
        <v>Yes</v>
      </c>
      <c r="N10661" s="1" t="str">
        <f>IF(OR(BART_Rides[[#This Row],[Station Code]]="EM", BART_Rides[[#This Row],[Station Code]]="MT", BART_Rides[[#This Row],[Station Code]]="PL", BART_Rides[[#This Row],[Station Code]]="CC"), "Yes", "No")</f>
        <v>No</v>
      </c>
    </row>
    <row r="10662" spans="6:14">
      <c r="F10662" s="3">
        <v>44272</v>
      </c>
      <c r="G10662" s="1">
        <v>16</v>
      </c>
      <c r="H10662" s="1" t="s">
        <v>106</v>
      </c>
      <c r="I10662" s="1">
        <v>1933</v>
      </c>
      <c r="J10662" s="1">
        <f>MONTH(BART_Rides[[#This Row],[Date]])</f>
        <v>3</v>
      </c>
      <c r="K10662" s="1">
        <f>WEEKDAY(BART_Rides[[#This Row],[Date]],2)</f>
        <v>3</v>
      </c>
      <c r="L10662" s="1" t="str">
        <f>LEFT(BART_Rides[[#This Row],[Lines]],1)</f>
        <v>Y</v>
      </c>
      <c r="M10662" s="1" t="str">
        <f>IF(BART_Rides[[#This Row],[FirstLetter]]="Y","Yes","No")</f>
        <v>Yes</v>
      </c>
      <c r="N10662" s="1" t="str">
        <f>IF(OR(BART_Rides[[#This Row],[Station Code]]="EM", BART_Rides[[#This Row],[Station Code]]="MT", BART_Rides[[#This Row],[Station Code]]="PL", BART_Rides[[#This Row],[Station Code]]="CC"), "Yes", "No")</f>
        <v>No</v>
      </c>
    </row>
    <row r="10663" spans="6:14">
      <c r="F10663" s="3">
        <v>44273</v>
      </c>
      <c r="G10663" s="1">
        <v>16</v>
      </c>
      <c r="H10663" s="1" t="s">
        <v>106</v>
      </c>
      <c r="I10663" s="1">
        <v>1731</v>
      </c>
      <c r="J10663" s="1">
        <f>MONTH(BART_Rides[[#This Row],[Date]])</f>
        <v>3</v>
      </c>
      <c r="K10663" s="1">
        <f>WEEKDAY(BART_Rides[[#This Row],[Date]],2)</f>
        <v>4</v>
      </c>
      <c r="L10663" s="1" t="str">
        <f>LEFT(BART_Rides[[#This Row],[Lines]],1)</f>
        <v>Y</v>
      </c>
      <c r="M10663" s="1" t="str">
        <f>IF(BART_Rides[[#This Row],[FirstLetter]]="Y","Yes","No")</f>
        <v>Yes</v>
      </c>
      <c r="N10663" s="1" t="str">
        <f>IF(OR(BART_Rides[[#This Row],[Station Code]]="EM", BART_Rides[[#This Row],[Station Code]]="MT", BART_Rides[[#This Row],[Station Code]]="PL", BART_Rides[[#This Row],[Station Code]]="CC"), "Yes", "No")</f>
        <v>No</v>
      </c>
    </row>
    <row r="10664" spans="6:14">
      <c r="F10664" s="3">
        <v>44274</v>
      </c>
      <c r="G10664" s="1">
        <v>16</v>
      </c>
      <c r="H10664" s="1" t="s">
        <v>106</v>
      </c>
      <c r="I10664" s="1">
        <v>2115</v>
      </c>
      <c r="J10664" s="1">
        <f>MONTH(BART_Rides[[#This Row],[Date]])</f>
        <v>3</v>
      </c>
      <c r="K10664" s="1">
        <f>WEEKDAY(BART_Rides[[#This Row],[Date]],2)</f>
        <v>5</v>
      </c>
      <c r="L10664" s="1" t="str">
        <f>LEFT(BART_Rides[[#This Row],[Lines]],1)</f>
        <v>Y</v>
      </c>
      <c r="M10664" s="1" t="str">
        <f>IF(BART_Rides[[#This Row],[FirstLetter]]="Y","Yes","No")</f>
        <v>Yes</v>
      </c>
      <c r="N10664" s="1" t="str">
        <f>IF(OR(BART_Rides[[#This Row],[Station Code]]="EM", BART_Rides[[#This Row],[Station Code]]="MT", BART_Rides[[#This Row],[Station Code]]="PL", BART_Rides[[#This Row],[Station Code]]="CC"), "Yes", "No")</f>
        <v>No</v>
      </c>
    </row>
    <row r="10665" spans="6:14">
      <c r="F10665" s="3">
        <v>44275</v>
      </c>
      <c r="G10665" s="1">
        <v>16</v>
      </c>
      <c r="H10665" s="1" t="s">
        <v>106</v>
      </c>
      <c r="I10665" s="1">
        <v>1441</v>
      </c>
      <c r="J10665" s="1">
        <f>MONTH(BART_Rides[[#This Row],[Date]])</f>
        <v>3</v>
      </c>
      <c r="K10665" s="1">
        <f>WEEKDAY(BART_Rides[[#This Row],[Date]],2)</f>
        <v>6</v>
      </c>
      <c r="L10665" s="1" t="str">
        <f>LEFT(BART_Rides[[#This Row],[Lines]],1)</f>
        <v>Y</v>
      </c>
      <c r="M10665" s="1" t="str">
        <f>IF(BART_Rides[[#This Row],[FirstLetter]]="Y","Yes","No")</f>
        <v>Yes</v>
      </c>
      <c r="N10665" s="1" t="str">
        <f>IF(OR(BART_Rides[[#This Row],[Station Code]]="EM", BART_Rides[[#This Row],[Station Code]]="MT", BART_Rides[[#This Row],[Station Code]]="PL", BART_Rides[[#This Row],[Station Code]]="CC"), "Yes", "No")</f>
        <v>No</v>
      </c>
    </row>
    <row r="10666" spans="6:14">
      <c r="F10666" s="3">
        <v>44276</v>
      </c>
      <c r="G10666" s="1">
        <v>16</v>
      </c>
      <c r="H10666" s="1" t="s">
        <v>106</v>
      </c>
      <c r="I10666" s="1">
        <v>1009</v>
      </c>
      <c r="J10666" s="1">
        <f>MONTH(BART_Rides[[#This Row],[Date]])</f>
        <v>3</v>
      </c>
      <c r="K10666" s="1">
        <f>WEEKDAY(BART_Rides[[#This Row],[Date]],2)</f>
        <v>7</v>
      </c>
      <c r="L10666" s="1" t="str">
        <f>LEFT(BART_Rides[[#This Row],[Lines]],1)</f>
        <v>Y</v>
      </c>
      <c r="M10666" s="1" t="str">
        <f>IF(BART_Rides[[#This Row],[FirstLetter]]="Y","Yes","No")</f>
        <v>Yes</v>
      </c>
      <c r="N10666" s="1" t="str">
        <f>IF(OR(BART_Rides[[#This Row],[Station Code]]="EM", BART_Rides[[#This Row],[Station Code]]="MT", BART_Rides[[#This Row],[Station Code]]="PL", BART_Rides[[#This Row],[Station Code]]="CC"), "Yes", "No")</f>
        <v>No</v>
      </c>
    </row>
    <row r="10667" spans="6:14">
      <c r="F10667" s="3">
        <v>44277</v>
      </c>
      <c r="G10667" s="1">
        <v>16</v>
      </c>
      <c r="H10667" s="1" t="s">
        <v>106</v>
      </c>
      <c r="I10667" s="1">
        <v>1926</v>
      </c>
      <c r="J10667" s="1">
        <f>MONTH(BART_Rides[[#This Row],[Date]])</f>
        <v>3</v>
      </c>
      <c r="K10667" s="1">
        <f>WEEKDAY(BART_Rides[[#This Row],[Date]],2)</f>
        <v>1</v>
      </c>
      <c r="L10667" s="1" t="str">
        <f>LEFT(BART_Rides[[#This Row],[Lines]],1)</f>
        <v>Y</v>
      </c>
      <c r="M10667" s="1" t="str">
        <f>IF(BART_Rides[[#This Row],[FirstLetter]]="Y","Yes","No")</f>
        <v>Yes</v>
      </c>
      <c r="N10667" s="1" t="str">
        <f>IF(OR(BART_Rides[[#This Row],[Station Code]]="EM", BART_Rides[[#This Row],[Station Code]]="MT", BART_Rides[[#This Row],[Station Code]]="PL", BART_Rides[[#This Row],[Station Code]]="CC"), "Yes", "No")</f>
        <v>No</v>
      </c>
    </row>
    <row r="10668" spans="6:14">
      <c r="F10668" s="3">
        <v>44278</v>
      </c>
      <c r="G10668" s="1">
        <v>16</v>
      </c>
      <c r="H10668" s="1" t="s">
        <v>106</v>
      </c>
      <c r="I10668" s="1">
        <v>2025</v>
      </c>
      <c r="J10668" s="1">
        <f>MONTH(BART_Rides[[#This Row],[Date]])</f>
        <v>3</v>
      </c>
      <c r="K10668" s="1">
        <f>WEEKDAY(BART_Rides[[#This Row],[Date]],2)</f>
        <v>2</v>
      </c>
      <c r="L10668" s="1" t="str">
        <f>LEFT(BART_Rides[[#This Row],[Lines]],1)</f>
        <v>Y</v>
      </c>
      <c r="M10668" s="1" t="str">
        <f>IF(BART_Rides[[#This Row],[FirstLetter]]="Y","Yes","No")</f>
        <v>Yes</v>
      </c>
      <c r="N10668" s="1" t="str">
        <f>IF(OR(BART_Rides[[#This Row],[Station Code]]="EM", BART_Rides[[#This Row],[Station Code]]="MT", BART_Rides[[#This Row],[Station Code]]="PL", BART_Rides[[#This Row],[Station Code]]="CC"), "Yes", "No")</f>
        <v>No</v>
      </c>
    </row>
    <row r="10669" spans="6:14">
      <c r="F10669" s="3">
        <v>44279</v>
      </c>
      <c r="G10669" s="1">
        <v>16</v>
      </c>
      <c r="H10669" s="1" t="s">
        <v>106</v>
      </c>
      <c r="I10669" s="1">
        <v>2092</v>
      </c>
      <c r="J10669" s="1">
        <f>MONTH(BART_Rides[[#This Row],[Date]])</f>
        <v>3</v>
      </c>
      <c r="K10669" s="1">
        <f>WEEKDAY(BART_Rides[[#This Row],[Date]],2)</f>
        <v>3</v>
      </c>
      <c r="L10669" s="1" t="str">
        <f>LEFT(BART_Rides[[#This Row],[Lines]],1)</f>
        <v>Y</v>
      </c>
      <c r="M10669" s="1" t="str">
        <f>IF(BART_Rides[[#This Row],[FirstLetter]]="Y","Yes","No")</f>
        <v>Yes</v>
      </c>
      <c r="N10669" s="1" t="str">
        <f>IF(OR(BART_Rides[[#This Row],[Station Code]]="EM", BART_Rides[[#This Row],[Station Code]]="MT", BART_Rides[[#This Row],[Station Code]]="PL", BART_Rides[[#This Row],[Station Code]]="CC"), "Yes", "No")</f>
        <v>No</v>
      </c>
    </row>
    <row r="10670" spans="6:14">
      <c r="F10670" s="3">
        <v>44280</v>
      </c>
      <c r="G10670" s="1">
        <v>16</v>
      </c>
      <c r="H10670" s="1" t="s">
        <v>106</v>
      </c>
      <c r="I10670" s="1">
        <v>2069</v>
      </c>
      <c r="J10670" s="1">
        <f>MONTH(BART_Rides[[#This Row],[Date]])</f>
        <v>3</v>
      </c>
      <c r="K10670" s="1">
        <f>WEEKDAY(BART_Rides[[#This Row],[Date]],2)</f>
        <v>4</v>
      </c>
      <c r="L10670" s="1" t="str">
        <f>LEFT(BART_Rides[[#This Row],[Lines]],1)</f>
        <v>Y</v>
      </c>
      <c r="M10670" s="1" t="str">
        <f>IF(BART_Rides[[#This Row],[FirstLetter]]="Y","Yes","No")</f>
        <v>Yes</v>
      </c>
      <c r="N10670" s="1" t="str">
        <f>IF(OR(BART_Rides[[#This Row],[Station Code]]="EM", BART_Rides[[#This Row],[Station Code]]="MT", BART_Rides[[#This Row],[Station Code]]="PL", BART_Rides[[#This Row],[Station Code]]="CC"), "Yes", "No")</f>
        <v>No</v>
      </c>
    </row>
    <row r="10671" spans="6:14">
      <c r="F10671" s="3">
        <v>44281</v>
      </c>
      <c r="G10671" s="1">
        <v>16</v>
      </c>
      <c r="H10671" s="1" t="s">
        <v>106</v>
      </c>
      <c r="I10671" s="1">
        <v>2281</v>
      </c>
      <c r="J10671" s="1">
        <f>MONTH(BART_Rides[[#This Row],[Date]])</f>
        <v>3</v>
      </c>
      <c r="K10671" s="1">
        <f>WEEKDAY(BART_Rides[[#This Row],[Date]],2)</f>
        <v>5</v>
      </c>
      <c r="L10671" s="1" t="str">
        <f>LEFT(BART_Rides[[#This Row],[Lines]],1)</f>
        <v>Y</v>
      </c>
      <c r="M10671" s="1" t="str">
        <f>IF(BART_Rides[[#This Row],[FirstLetter]]="Y","Yes","No")</f>
        <v>Yes</v>
      </c>
      <c r="N10671" s="1" t="str">
        <f>IF(OR(BART_Rides[[#This Row],[Station Code]]="EM", BART_Rides[[#This Row],[Station Code]]="MT", BART_Rides[[#This Row],[Station Code]]="PL", BART_Rides[[#This Row],[Station Code]]="CC"), "Yes", "No")</f>
        <v>No</v>
      </c>
    </row>
    <row r="10672" spans="6:14">
      <c r="F10672" s="3">
        <v>44282</v>
      </c>
      <c r="G10672" s="1">
        <v>16</v>
      </c>
      <c r="H10672" s="1" t="s">
        <v>106</v>
      </c>
      <c r="I10672" s="1">
        <v>1623</v>
      </c>
      <c r="J10672" s="1">
        <f>MONTH(BART_Rides[[#This Row],[Date]])</f>
        <v>3</v>
      </c>
      <c r="K10672" s="1">
        <f>WEEKDAY(BART_Rides[[#This Row],[Date]],2)</f>
        <v>6</v>
      </c>
      <c r="L10672" s="1" t="str">
        <f>LEFT(BART_Rides[[#This Row],[Lines]],1)</f>
        <v>Y</v>
      </c>
      <c r="M10672" s="1" t="str">
        <f>IF(BART_Rides[[#This Row],[FirstLetter]]="Y","Yes","No")</f>
        <v>Yes</v>
      </c>
      <c r="N10672" s="1" t="str">
        <f>IF(OR(BART_Rides[[#This Row],[Station Code]]="EM", BART_Rides[[#This Row],[Station Code]]="MT", BART_Rides[[#This Row],[Station Code]]="PL", BART_Rides[[#This Row],[Station Code]]="CC"), "Yes", "No")</f>
        <v>No</v>
      </c>
    </row>
    <row r="10673" spans="6:14">
      <c r="F10673" s="3">
        <v>44283</v>
      </c>
      <c r="G10673" s="1">
        <v>16</v>
      </c>
      <c r="H10673" s="1" t="s">
        <v>106</v>
      </c>
      <c r="I10673" s="1">
        <v>1094</v>
      </c>
      <c r="J10673" s="1">
        <f>MONTH(BART_Rides[[#This Row],[Date]])</f>
        <v>3</v>
      </c>
      <c r="K10673" s="1">
        <f>WEEKDAY(BART_Rides[[#This Row],[Date]],2)</f>
        <v>7</v>
      </c>
      <c r="L10673" s="1" t="str">
        <f>LEFT(BART_Rides[[#This Row],[Lines]],1)</f>
        <v>Y</v>
      </c>
      <c r="M10673" s="1" t="str">
        <f>IF(BART_Rides[[#This Row],[FirstLetter]]="Y","Yes","No")</f>
        <v>Yes</v>
      </c>
      <c r="N10673" s="1" t="str">
        <f>IF(OR(BART_Rides[[#This Row],[Station Code]]="EM", BART_Rides[[#This Row],[Station Code]]="MT", BART_Rides[[#This Row],[Station Code]]="PL", BART_Rides[[#This Row],[Station Code]]="CC"), "Yes", "No")</f>
        <v>No</v>
      </c>
    </row>
    <row r="10674" spans="6:14">
      <c r="F10674" s="3">
        <v>44284</v>
      </c>
      <c r="G10674" s="1">
        <v>16</v>
      </c>
      <c r="H10674" s="1" t="s">
        <v>106</v>
      </c>
      <c r="I10674" s="1">
        <v>1981</v>
      </c>
      <c r="J10674" s="1">
        <f>MONTH(BART_Rides[[#This Row],[Date]])</f>
        <v>3</v>
      </c>
      <c r="K10674" s="1">
        <f>WEEKDAY(BART_Rides[[#This Row],[Date]],2)</f>
        <v>1</v>
      </c>
      <c r="L10674" s="1" t="str">
        <f>LEFT(BART_Rides[[#This Row],[Lines]],1)</f>
        <v>Y</v>
      </c>
      <c r="M10674" s="1" t="str">
        <f>IF(BART_Rides[[#This Row],[FirstLetter]]="Y","Yes","No")</f>
        <v>Yes</v>
      </c>
      <c r="N10674" s="1" t="str">
        <f>IF(OR(BART_Rides[[#This Row],[Station Code]]="EM", BART_Rides[[#This Row],[Station Code]]="MT", BART_Rides[[#This Row],[Station Code]]="PL", BART_Rides[[#This Row],[Station Code]]="CC"), "Yes", "No")</f>
        <v>No</v>
      </c>
    </row>
    <row r="10675" spans="6:14">
      <c r="F10675" s="3">
        <v>44285</v>
      </c>
      <c r="G10675" s="1">
        <v>16</v>
      </c>
      <c r="H10675" s="1" t="s">
        <v>106</v>
      </c>
      <c r="I10675" s="1">
        <v>2049</v>
      </c>
      <c r="J10675" s="1">
        <f>MONTH(BART_Rides[[#This Row],[Date]])</f>
        <v>3</v>
      </c>
      <c r="K10675" s="1">
        <f>WEEKDAY(BART_Rides[[#This Row],[Date]],2)</f>
        <v>2</v>
      </c>
      <c r="L10675" s="1" t="str">
        <f>LEFT(BART_Rides[[#This Row],[Lines]],1)</f>
        <v>Y</v>
      </c>
      <c r="M10675" s="1" t="str">
        <f>IF(BART_Rides[[#This Row],[FirstLetter]]="Y","Yes","No")</f>
        <v>Yes</v>
      </c>
      <c r="N10675" s="1" t="str">
        <f>IF(OR(BART_Rides[[#This Row],[Station Code]]="EM", BART_Rides[[#This Row],[Station Code]]="MT", BART_Rides[[#This Row],[Station Code]]="PL", BART_Rides[[#This Row],[Station Code]]="CC"), "Yes", "No")</f>
        <v>No</v>
      </c>
    </row>
    <row r="10676" spans="6:14">
      <c r="F10676" s="3">
        <v>44286</v>
      </c>
      <c r="G10676" s="1">
        <v>16</v>
      </c>
      <c r="H10676" s="1" t="s">
        <v>106</v>
      </c>
      <c r="I10676" s="1">
        <v>2085</v>
      </c>
      <c r="J10676" s="1">
        <f>MONTH(BART_Rides[[#This Row],[Date]])</f>
        <v>3</v>
      </c>
      <c r="K10676" s="1">
        <f>WEEKDAY(BART_Rides[[#This Row],[Date]],2)</f>
        <v>3</v>
      </c>
      <c r="L10676" s="1" t="str">
        <f>LEFT(BART_Rides[[#This Row],[Lines]],1)</f>
        <v>Y</v>
      </c>
      <c r="M10676" s="1" t="str">
        <f>IF(BART_Rides[[#This Row],[FirstLetter]]="Y","Yes","No")</f>
        <v>Yes</v>
      </c>
      <c r="N10676" s="1" t="str">
        <f>IF(OR(BART_Rides[[#This Row],[Station Code]]="EM", BART_Rides[[#This Row],[Station Code]]="MT", BART_Rides[[#This Row],[Station Code]]="PL", BART_Rides[[#This Row],[Station Code]]="CC"), "Yes", "No")</f>
        <v>No</v>
      </c>
    </row>
    <row r="10677" spans="6:14">
      <c r="F10677" s="3">
        <v>44287</v>
      </c>
      <c r="G10677" s="1">
        <v>16</v>
      </c>
      <c r="H10677" s="1" t="s">
        <v>106</v>
      </c>
      <c r="I10677" s="1">
        <v>2168</v>
      </c>
      <c r="J10677" s="1">
        <f>MONTH(BART_Rides[[#This Row],[Date]])</f>
        <v>4</v>
      </c>
      <c r="K10677" s="1">
        <f>WEEKDAY(BART_Rides[[#This Row],[Date]],2)</f>
        <v>4</v>
      </c>
      <c r="L10677" s="1" t="str">
        <f>LEFT(BART_Rides[[#This Row],[Lines]],1)</f>
        <v>Y</v>
      </c>
      <c r="M10677" s="1" t="str">
        <f>IF(BART_Rides[[#This Row],[FirstLetter]]="Y","Yes","No")</f>
        <v>Yes</v>
      </c>
      <c r="N10677" s="1" t="str">
        <f>IF(OR(BART_Rides[[#This Row],[Station Code]]="EM", BART_Rides[[#This Row],[Station Code]]="MT", BART_Rides[[#This Row],[Station Code]]="PL", BART_Rides[[#This Row],[Station Code]]="CC"), "Yes", "No")</f>
        <v>No</v>
      </c>
    </row>
    <row r="10678" spans="6:14">
      <c r="F10678" s="3">
        <v>44288</v>
      </c>
      <c r="G10678" s="1">
        <v>16</v>
      </c>
      <c r="H10678" s="1" t="s">
        <v>106</v>
      </c>
      <c r="I10678" s="1">
        <v>2270</v>
      </c>
      <c r="J10678" s="1">
        <f>MONTH(BART_Rides[[#This Row],[Date]])</f>
        <v>4</v>
      </c>
      <c r="K10678" s="1">
        <f>WEEKDAY(BART_Rides[[#This Row],[Date]],2)</f>
        <v>5</v>
      </c>
      <c r="L10678" s="1" t="str">
        <f>LEFT(BART_Rides[[#This Row],[Lines]],1)</f>
        <v>Y</v>
      </c>
      <c r="M10678" s="1" t="str">
        <f>IF(BART_Rides[[#This Row],[FirstLetter]]="Y","Yes","No")</f>
        <v>Yes</v>
      </c>
      <c r="N10678" s="1" t="str">
        <f>IF(OR(BART_Rides[[#This Row],[Station Code]]="EM", BART_Rides[[#This Row],[Station Code]]="MT", BART_Rides[[#This Row],[Station Code]]="PL", BART_Rides[[#This Row],[Station Code]]="CC"), "Yes", "No")</f>
        <v>No</v>
      </c>
    </row>
    <row r="10679" spans="6:14">
      <c r="F10679" s="3">
        <v>44289</v>
      </c>
      <c r="G10679" s="1">
        <v>16</v>
      </c>
      <c r="H10679" s="1" t="s">
        <v>106</v>
      </c>
      <c r="I10679" s="1">
        <v>1430</v>
      </c>
      <c r="J10679" s="1">
        <f>MONTH(BART_Rides[[#This Row],[Date]])</f>
        <v>4</v>
      </c>
      <c r="K10679" s="1">
        <f>WEEKDAY(BART_Rides[[#This Row],[Date]],2)</f>
        <v>6</v>
      </c>
      <c r="L10679" s="1" t="str">
        <f>LEFT(BART_Rides[[#This Row],[Lines]],1)</f>
        <v>Y</v>
      </c>
      <c r="M10679" s="1" t="str">
        <f>IF(BART_Rides[[#This Row],[FirstLetter]]="Y","Yes","No")</f>
        <v>Yes</v>
      </c>
      <c r="N10679" s="1" t="str">
        <f>IF(OR(BART_Rides[[#This Row],[Station Code]]="EM", BART_Rides[[#This Row],[Station Code]]="MT", BART_Rides[[#This Row],[Station Code]]="PL", BART_Rides[[#This Row],[Station Code]]="CC"), "Yes", "No")</f>
        <v>No</v>
      </c>
    </row>
    <row r="10680" spans="6:14">
      <c r="F10680" s="3">
        <v>44290</v>
      </c>
      <c r="G10680" s="1">
        <v>16</v>
      </c>
      <c r="H10680" s="1" t="s">
        <v>106</v>
      </c>
      <c r="I10680" s="1">
        <v>944</v>
      </c>
      <c r="J10680" s="1">
        <f>MONTH(BART_Rides[[#This Row],[Date]])</f>
        <v>4</v>
      </c>
      <c r="K10680" s="1">
        <f>WEEKDAY(BART_Rides[[#This Row],[Date]],2)</f>
        <v>7</v>
      </c>
      <c r="L10680" s="1" t="str">
        <f>LEFT(BART_Rides[[#This Row],[Lines]],1)</f>
        <v>Y</v>
      </c>
      <c r="M10680" s="1" t="str">
        <f>IF(BART_Rides[[#This Row],[FirstLetter]]="Y","Yes","No")</f>
        <v>Yes</v>
      </c>
      <c r="N10680" s="1" t="str">
        <f>IF(OR(BART_Rides[[#This Row],[Station Code]]="EM", BART_Rides[[#This Row],[Station Code]]="MT", BART_Rides[[#This Row],[Station Code]]="PL", BART_Rides[[#This Row],[Station Code]]="CC"), "Yes", "No")</f>
        <v>No</v>
      </c>
    </row>
    <row r="10681" spans="6:14">
      <c r="F10681" s="3">
        <v>44291</v>
      </c>
      <c r="G10681" s="1">
        <v>16</v>
      </c>
      <c r="H10681" s="1" t="s">
        <v>106</v>
      </c>
      <c r="I10681" s="1">
        <v>2151</v>
      </c>
      <c r="J10681" s="1">
        <f>MONTH(BART_Rides[[#This Row],[Date]])</f>
        <v>4</v>
      </c>
      <c r="K10681" s="1">
        <f>WEEKDAY(BART_Rides[[#This Row],[Date]],2)</f>
        <v>1</v>
      </c>
      <c r="L10681" s="1" t="str">
        <f>LEFT(BART_Rides[[#This Row],[Lines]],1)</f>
        <v>Y</v>
      </c>
      <c r="M10681" s="1" t="str">
        <f>IF(BART_Rides[[#This Row],[FirstLetter]]="Y","Yes","No")</f>
        <v>Yes</v>
      </c>
      <c r="N10681" s="1" t="str">
        <f>IF(OR(BART_Rides[[#This Row],[Station Code]]="EM", BART_Rides[[#This Row],[Station Code]]="MT", BART_Rides[[#This Row],[Station Code]]="PL", BART_Rides[[#This Row],[Station Code]]="CC"), "Yes", "No")</f>
        <v>No</v>
      </c>
    </row>
    <row r="10682" spans="6:14">
      <c r="F10682" s="3">
        <v>44292</v>
      </c>
      <c r="G10682" s="1">
        <v>16</v>
      </c>
      <c r="H10682" s="1" t="s">
        <v>106</v>
      </c>
      <c r="I10682" s="1">
        <v>2141</v>
      </c>
      <c r="J10682" s="1">
        <f>MONTH(BART_Rides[[#This Row],[Date]])</f>
        <v>4</v>
      </c>
      <c r="K10682" s="1">
        <f>WEEKDAY(BART_Rides[[#This Row],[Date]],2)</f>
        <v>2</v>
      </c>
      <c r="L10682" s="1" t="str">
        <f>LEFT(BART_Rides[[#This Row],[Lines]],1)</f>
        <v>Y</v>
      </c>
      <c r="M10682" s="1" t="str">
        <f>IF(BART_Rides[[#This Row],[FirstLetter]]="Y","Yes","No")</f>
        <v>Yes</v>
      </c>
      <c r="N10682" s="1" t="str">
        <f>IF(OR(BART_Rides[[#This Row],[Station Code]]="EM", BART_Rides[[#This Row],[Station Code]]="MT", BART_Rides[[#This Row],[Station Code]]="PL", BART_Rides[[#This Row],[Station Code]]="CC"), "Yes", "No")</f>
        <v>No</v>
      </c>
    </row>
    <row r="10683" spans="6:14">
      <c r="F10683" s="3">
        <v>44293</v>
      </c>
      <c r="G10683" s="1">
        <v>16</v>
      </c>
      <c r="H10683" s="1" t="s">
        <v>106</v>
      </c>
      <c r="I10683" s="1">
        <v>2178</v>
      </c>
      <c r="J10683" s="1">
        <f>MONTH(BART_Rides[[#This Row],[Date]])</f>
        <v>4</v>
      </c>
      <c r="K10683" s="1">
        <f>WEEKDAY(BART_Rides[[#This Row],[Date]],2)</f>
        <v>3</v>
      </c>
      <c r="L10683" s="1" t="str">
        <f>LEFT(BART_Rides[[#This Row],[Lines]],1)</f>
        <v>Y</v>
      </c>
      <c r="M10683" s="1" t="str">
        <f>IF(BART_Rides[[#This Row],[FirstLetter]]="Y","Yes","No")</f>
        <v>Yes</v>
      </c>
      <c r="N10683" s="1" t="str">
        <f>IF(OR(BART_Rides[[#This Row],[Station Code]]="EM", BART_Rides[[#This Row],[Station Code]]="MT", BART_Rides[[#This Row],[Station Code]]="PL", BART_Rides[[#This Row],[Station Code]]="CC"), "Yes", "No")</f>
        <v>No</v>
      </c>
    </row>
    <row r="10684" spans="6:14">
      <c r="F10684" s="3">
        <v>44294</v>
      </c>
      <c r="G10684" s="1">
        <v>16</v>
      </c>
      <c r="H10684" s="1" t="s">
        <v>106</v>
      </c>
      <c r="I10684" s="1">
        <v>2218</v>
      </c>
      <c r="J10684" s="1">
        <f>MONTH(BART_Rides[[#This Row],[Date]])</f>
        <v>4</v>
      </c>
      <c r="K10684" s="1">
        <f>WEEKDAY(BART_Rides[[#This Row],[Date]],2)</f>
        <v>4</v>
      </c>
      <c r="L10684" s="1" t="str">
        <f>LEFT(BART_Rides[[#This Row],[Lines]],1)</f>
        <v>Y</v>
      </c>
      <c r="M10684" s="1" t="str">
        <f>IF(BART_Rides[[#This Row],[FirstLetter]]="Y","Yes","No")</f>
        <v>Yes</v>
      </c>
      <c r="N10684" s="1" t="str">
        <f>IF(OR(BART_Rides[[#This Row],[Station Code]]="EM", BART_Rides[[#This Row],[Station Code]]="MT", BART_Rides[[#This Row],[Station Code]]="PL", BART_Rides[[#This Row],[Station Code]]="CC"), "Yes", "No")</f>
        <v>No</v>
      </c>
    </row>
    <row r="10685" spans="6:14">
      <c r="F10685" s="3">
        <v>44295</v>
      </c>
      <c r="G10685" s="1">
        <v>16</v>
      </c>
      <c r="H10685" s="1" t="s">
        <v>106</v>
      </c>
      <c r="I10685" s="1">
        <v>2275</v>
      </c>
      <c r="J10685" s="1">
        <f>MONTH(BART_Rides[[#This Row],[Date]])</f>
        <v>4</v>
      </c>
      <c r="K10685" s="1">
        <f>WEEKDAY(BART_Rides[[#This Row],[Date]],2)</f>
        <v>5</v>
      </c>
      <c r="L10685" s="1" t="str">
        <f>LEFT(BART_Rides[[#This Row],[Lines]],1)</f>
        <v>Y</v>
      </c>
      <c r="M10685" s="1" t="str">
        <f>IF(BART_Rides[[#This Row],[FirstLetter]]="Y","Yes","No")</f>
        <v>Yes</v>
      </c>
      <c r="N10685" s="1" t="str">
        <f>IF(OR(BART_Rides[[#This Row],[Station Code]]="EM", BART_Rides[[#This Row],[Station Code]]="MT", BART_Rides[[#This Row],[Station Code]]="PL", BART_Rides[[#This Row],[Station Code]]="CC"), "Yes", "No")</f>
        <v>No</v>
      </c>
    </row>
    <row r="10686" spans="6:14">
      <c r="F10686" s="3">
        <v>44296</v>
      </c>
      <c r="G10686" s="1">
        <v>16</v>
      </c>
      <c r="H10686" s="1" t="s">
        <v>106</v>
      </c>
      <c r="I10686" s="1">
        <v>1464</v>
      </c>
      <c r="J10686" s="1">
        <f>MONTH(BART_Rides[[#This Row],[Date]])</f>
        <v>4</v>
      </c>
      <c r="K10686" s="1">
        <f>WEEKDAY(BART_Rides[[#This Row],[Date]],2)</f>
        <v>6</v>
      </c>
      <c r="L10686" s="1" t="str">
        <f>LEFT(BART_Rides[[#This Row],[Lines]],1)</f>
        <v>Y</v>
      </c>
      <c r="M10686" s="1" t="str">
        <f>IF(BART_Rides[[#This Row],[FirstLetter]]="Y","Yes","No")</f>
        <v>Yes</v>
      </c>
      <c r="N10686" s="1" t="str">
        <f>IF(OR(BART_Rides[[#This Row],[Station Code]]="EM", BART_Rides[[#This Row],[Station Code]]="MT", BART_Rides[[#This Row],[Station Code]]="PL", BART_Rides[[#This Row],[Station Code]]="CC"), "Yes", "No")</f>
        <v>No</v>
      </c>
    </row>
    <row r="10687" spans="6:14">
      <c r="F10687" s="3">
        <v>44297</v>
      </c>
      <c r="G10687" s="1">
        <v>16</v>
      </c>
      <c r="H10687" s="1" t="s">
        <v>106</v>
      </c>
      <c r="I10687" s="1">
        <v>1083</v>
      </c>
      <c r="J10687" s="1">
        <f>MONTH(BART_Rides[[#This Row],[Date]])</f>
        <v>4</v>
      </c>
      <c r="K10687" s="1">
        <f>WEEKDAY(BART_Rides[[#This Row],[Date]],2)</f>
        <v>7</v>
      </c>
      <c r="L10687" s="1" t="str">
        <f>LEFT(BART_Rides[[#This Row],[Lines]],1)</f>
        <v>Y</v>
      </c>
      <c r="M10687" s="1" t="str">
        <f>IF(BART_Rides[[#This Row],[FirstLetter]]="Y","Yes","No")</f>
        <v>Yes</v>
      </c>
      <c r="N10687" s="1" t="str">
        <f>IF(OR(BART_Rides[[#This Row],[Station Code]]="EM", BART_Rides[[#This Row],[Station Code]]="MT", BART_Rides[[#This Row],[Station Code]]="PL", BART_Rides[[#This Row],[Station Code]]="CC"), "Yes", "No")</f>
        <v>No</v>
      </c>
    </row>
    <row r="10688" spans="6:14">
      <c r="F10688" s="3">
        <v>44298</v>
      </c>
      <c r="G10688" s="1">
        <v>16</v>
      </c>
      <c r="H10688" s="1" t="s">
        <v>106</v>
      </c>
      <c r="I10688" s="1">
        <v>2072</v>
      </c>
      <c r="J10688" s="1">
        <f>MONTH(BART_Rides[[#This Row],[Date]])</f>
        <v>4</v>
      </c>
      <c r="K10688" s="1">
        <f>WEEKDAY(BART_Rides[[#This Row],[Date]],2)</f>
        <v>1</v>
      </c>
      <c r="L10688" s="1" t="str">
        <f>LEFT(BART_Rides[[#This Row],[Lines]],1)</f>
        <v>Y</v>
      </c>
      <c r="M10688" s="1" t="str">
        <f>IF(BART_Rides[[#This Row],[FirstLetter]]="Y","Yes","No")</f>
        <v>Yes</v>
      </c>
      <c r="N10688" s="1" t="str">
        <f>IF(OR(BART_Rides[[#This Row],[Station Code]]="EM", BART_Rides[[#This Row],[Station Code]]="MT", BART_Rides[[#This Row],[Station Code]]="PL", BART_Rides[[#This Row],[Station Code]]="CC"), "Yes", "No")</f>
        <v>No</v>
      </c>
    </row>
    <row r="10689" spans="6:14">
      <c r="F10689" s="3">
        <v>44299</v>
      </c>
      <c r="G10689" s="1">
        <v>16</v>
      </c>
      <c r="H10689" s="1" t="s">
        <v>106</v>
      </c>
      <c r="I10689" s="1">
        <v>2178</v>
      </c>
      <c r="J10689" s="1">
        <f>MONTH(BART_Rides[[#This Row],[Date]])</f>
        <v>4</v>
      </c>
      <c r="K10689" s="1">
        <f>WEEKDAY(BART_Rides[[#This Row],[Date]],2)</f>
        <v>2</v>
      </c>
      <c r="L10689" s="1" t="str">
        <f>LEFT(BART_Rides[[#This Row],[Lines]],1)</f>
        <v>Y</v>
      </c>
      <c r="M10689" s="1" t="str">
        <f>IF(BART_Rides[[#This Row],[FirstLetter]]="Y","Yes","No")</f>
        <v>Yes</v>
      </c>
      <c r="N10689" s="1" t="str">
        <f>IF(OR(BART_Rides[[#This Row],[Station Code]]="EM", BART_Rides[[#This Row],[Station Code]]="MT", BART_Rides[[#This Row],[Station Code]]="PL", BART_Rides[[#This Row],[Station Code]]="CC"), "Yes", "No")</f>
        <v>No</v>
      </c>
    </row>
    <row r="10690" spans="6:14">
      <c r="F10690" s="3">
        <v>44300</v>
      </c>
      <c r="G10690" s="1">
        <v>16</v>
      </c>
      <c r="H10690" s="1" t="s">
        <v>106</v>
      </c>
      <c r="I10690" s="1">
        <v>2233</v>
      </c>
      <c r="J10690" s="1">
        <f>MONTH(BART_Rides[[#This Row],[Date]])</f>
        <v>4</v>
      </c>
      <c r="K10690" s="1">
        <f>WEEKDAY(BART_Rides[[#This Row],[Date]],2)</f>
        <v>3</v>
      </c>
      <c r="L10690" s="1" t="str">
        <f>LEFT(BART_Rides[[#This Row],[Lines]],1)</f>
        <v>Y</v>
      </c>
      <c r="M10690" s="1" t="str">
        <f>IF(BART_Rides[[#This Row],[FirstLetter]]="Y","Yes","No")</f>
        <v>Yes</v>
      </c>
      <c r="N10690" s="1" t="str">
        <f>IF(OR(BART_Rides[[#This Row],[Station Code]]="EM", BART_Rides[[#This Row],[Station Code]]="MT", BART_Rides[[#This Row],[Station Code]]="PL", BART_Rides[[#This Row],[Station Code]]="CC"), "Yes", "No")</f>
        <v>No</v>
      </c>
    </row>
    <row r="10691" spans="6:14">
      <c r="F10691" s="3">
        <v>44301</v>
      </c>
      <c r="G10691" s="1">
        <v>16</v>
      </c>
      <c r="H10691" s="1" t="s">
        <v>106</v>
      </c>
      <c r="I10691" s="1">
        <v>2346</v>
      </c>
      <c r="J10691" s="1">
        <f>MONTH(BART_Rides[[#This Row],[Date]])</f>
        <v>4</v>
      </c>
      <c r="K10691" s="1">
        <f>WEEKDAY(BART_Rides[[#This Row],[Date]],2)</f>
        <v>4</v>
      </c>
      <c r="L10691" s="1" t="str">
        <f>LEFT(BART_Rides[[#This Row],[Lines]],1)</f>
        <v>Y</v>
      </c>
      <c r="M10691" s="1" t="str">
        <f>IF(BART_Rides[[#This Row],[FirstLetter]]="Y","Yes","No")</f>
        <v>Yes</v>
      </c>
      <c r="N10691" s="1" t="str">
        <f>IF(OR(BART_Rides[[#This Row],[Station Code]]="EM", BART_Rides[[#This Row],[Station Code]]="MT", BART_Rides[[#This Row],[Station Code]]="PL", BART_Rides[[#This Row],[Station Code]]="CC"), "Yes", "No")</f>
        <v>No</v>
      </c>
    </row>
    <row r="10692" spans="6:14">
      <c r="F10692" s="3">
        <v>44302</v>
      </c>
      <c r="G10692" s="1">
        <v>16</v>
      </c>
      <c r="H10692" s="1" t="s">
        <v>106</v>
      </c>
      <c r="I10692" s="1">
        <v>2357</v>
      </c>
      <c r="J10692" s="1">
        <f>MONTH(BART_Rides[[#This Row],[Date]])</f>
        <v>4</v>
      </c>
      <c r="K10692" s="1">
        <f>WEEKDAY(BART_Rides[[#This Row],[Date]],2)</f>
        <v>5</v>
      </c>
      <c r="L10692" s="1" t="str">
        <f>LEFT(BART_Rides[[#This Row],[Lines]],1)</f>
        <v>Y</v>
      </c>
      <c r="M10692" s="1" t="str">
        <f>IF(BART_Rides[[#This Row],[FirstLetter]]="Y","Yes","No")</f>
        <v>Yes</v>
      </c>
      <c r="N10692" s="1" t="str">
        <f>IF(OR(BART_Rides[[#This Row],[Station Code]]="EM", BART_Rides[[#This Row],[Station Code]]="MT", BART_Rides[[#This Row],[Station Code]]="PL", BART_Rides[[#This Row],[Station Code]]="CC"), "Yes", "No")</f>
        <v>No</v>
      </c>
    </row>
    <row r="10693" spans="6:14">
      <c r="F10693" s="3">
        <v>44303</v>
      </c>
      <c r="G10693" s="1">
        <v>16</v>
      </c>
      <c r="H10693" s="1" t="s">
        <v>106</v>
      </c>
      <c r="I10693" s="1">
        <v>1640</v>
      </c>
      <c r="J10693" s="1">
        <f>MONTH(BART_Rides[[#This Row],[Date]])</f>
        <v>4</v>
      </c>
      <c r="K10693" s="1">
        <f>WEEKDAY(BART_Rides[[#This Row],[Date]],2)</f>
        <v>6</v>
      </c>
      <c r="L10693" s="1" t="str">
        <f>LEFT(BART_Rides[[#This Row],[Lines]],1)</f>
        <v>Y</v>
      </c>
      <c r="M10693" s="1" t="str">
        <f>IF(BART_Rides[[#This Row],[FirstLetter]]="Y","Yes","No")</f>
        <v>Yes</v>
      </c>
      <c r="N10693" s="1" t="str">
        <f>IF(OR(BART_Rides[[#This Row],[Station Code]]="EM", BART_Rides[[#This Row],[Station Code]]="MT", BART_Rides[[#This Row],[Station Code]]="PL", BART_Rides[[#This Row],[Station Code]]="CC"), "Yes", "No")</f>
        <v>No</v>
      </c>
    </row>
    <row r="10694" spans="6:14">
      <c r="F10694" s="3">
        <v>44304</v>
      </c>
      <c r="G10694" s="1">
        <v>16</v>
      </c>
      <c r="H10694" s="1" t="s">
        <v>106</v>
      </c>
      <c r="I10694" s="1">
        <v>1137</v>
      </c>
      <c r="J10694" s="1">
        <f>MONTH(BART_Rides[[#This Row],[Date]])</f>
        <v>4</v>
      </c>
      <c r="K10694" s="1">
        <f>WEEKDAY(BART_Rides[[#This Row],[Date]],2)</f>
        <v>7</v>
      </c>
      <c r="L10694" s="1" t="str">
        <f>LEFT(BART_Rides[[#This Row],[Lines]],1)</f>
        <v>Y</v>
      </c>
      <c r="M10694" s="1" t="str">
        <f>IF(BART_Rides[[#This Row],[FirstLetter]]="Y","Yes","No")</f>
        <v>Yes</v>
      </c>
      <c r="N10694" s="1" t="str">
        <f>IF(OR(BART_Rides[[#This Row],[Station Code]]="EM", BART_Rides[[#This Row],[Station Code]]="MT", BART_Rides[[#This Row],[Station Code]]="PL", BART_Rides[[#This Row],[Station Code]]="CC"), "Yes", "No")</f>
        <v>No</v>
      </c>
    </row>
    <row r="10695" spans="6:14">
      <c r="F10695" s="3">
        <v>44305</v>
      </c>
      <c r="G10695" s="1">
        <v>16</v>
      </c>
      <c r="H10695" s="1" t="s">
        <v>106</v>
      </c>
      <c r="I10695" s="1">
        <v>2170</v>
      </c>
      <c r="J10695" s="1">
        <f>MONTH(BART_Rides[[#This Row],[Date]])</f>
        <v>4</v>
      </c>
      <c r="K10695" s="1">
        <f>WEEKDAY(BART_Rides[[#This Row],[Date]],2)</f>
        <v>1</v>
      </c>
      <c r="L10695" s="1" t="str">
        <f>LEFT(BART_Rides[[#This Row],[Lines]],1)</f>
        <v>Y</v>
      </c>
      <c r="M10695" s="1" t="str">
        <f>IF(BART_Rides[[#This Row],[FirstLetter]]="Y","Yes","No")</f>
        <v>Yes</v>
      </c>
      <c r="N10695" s="1" t="str">
        <f>IF(OR(BART_Rides[[#This Row],[Station Code]]="EM", BART_Rides[[#This Row],[Station Code]]="MT", BART_Rides[[#This Row],[Station Code]]="PL", BART_Rides[[#This Row],[Station Code]]="CC"), "Yes", "No")</f>
        <v>No</v>
      </c>
    </row>
    <row r="10696" spans="6:14">
      <c r="F10696" s="3">
        <v>44306</v>
      </c>
      <c r="G10696" s="1">
        <v>16</v>
      </c>
      <c r="H10696" s="1" t="s">
        <v>106</v>
      </c>
      <c r="I10696" s="1">
        <v>2414</v>
      </c>
      <c r="J10696" s="1">
        <f>MONTH(BART_Rides[[#This Row],[Date]])</f>
        <v>4</v>
      </c>
      <c r="K10696" s="1">
        <f>WEEKDAY(BART_Rides[[#This Row],[Date]],2)</f>
        <v>2</v>
      </c>
      <c r="L10696" s="1" t="str">
        <f>LEFT(BART_Rides[[#This Row],[Lines]],1)</f>
        <v>Y</v>
      </c>
      <c r="M10696" s="1" t="str">
        <f>IF(BART_Rides[[#This Row],[FirstLetter]]="Y","Yes","No")</f>
        <v>Yes</v>
      </c>
      <c r="N10696" s="1" t="str">
        <f>IF(OR(BART_Rides[[#This Row],[Station Code]]="EM", BART_Rides[[#This Row],[Station Code]]="MT", BART_Rides[[#This Row],[Station Code]]="PL", BART_Rides[[#This Row],[Station Code]]="CC"), "Yes", "No")</f>
        <v>No</v>
      </c>
    </row>
    <row r="10697" spans="6:14">
      <c r="F10697" s="3">
        <v>44307</v>
      </c>
      <c r="G10697" s="1">
        <v>16</v>
      </c>
      <c r="H10697" s="1" t="s">
        <v>106</v>
      </c>
      <c r="I10697" s="1">
        <v>2243</v>
      </c>
      <c r="J10697" s="1">
        <f>MONTH(BART_Rides[[#This Row],[Date]])</f>
        <v>4</v>
      </c>
      <c r="K10697" s="1">
        <f>WEEKDAY(BART_Rides[[#This Row],[Date]],2)</f>
        <v>3</v>
      </c>
      <c r="L10697" s="1" t="str">
        <f>LEFT(BART_Rides[[#This Row],[Lines]],1)</f>
        <v>Y</v>
      </c>
      <c r="M10697" s="1" t="str">
        <f>IF(BART_Rides[[#This Row],[FirstLetter]]="Y","Yes","No")</f>
        <v>Yes</v>
      </c>
      <c r="N10697" s="1" t="str">
        <f>IF(OR(BART_Rides[[#This Row],[Station Code]]="EM", BART_Rides[[#This Row],[Station Code]]="MT", BART_Rides[[#This Row],[Station Code]]="PL", BART_Rides[[#This Row],[Station Code]]="CC"), "Yes", "No")</f>
        <v>No</v>
      </c>
    </row>
    <row r="10698" spans="6:14">
      <c r="F10698" s="3">
        <v>44308</v>
      </c>
      <c r="G10698" s="1">
        <v>16</v>
      </c>
      <c r="H10698" s="1" t="s">
        <v>106</v>
      </c>
      <c r="I10698" s="1">
        <v>2310</v>
      </c>
      <c r="J10698" s="1">
        <f>MONTH(BART_Rides[[#This Row],[Date]])</f>
        <v>4</v>
      </c>
      <c r="K10698" s="1">
        <f>WEEKDAY(BART_Rides[[#This Row],[Date]],2)</f>
        <v>4</v>
      </c>
      <c r="L10698" s="1" t="str">
        <f>LEFT(BART_Rides[[#This Row],[Lines]],1)</f>
        <v>Y</v>
      </c>
      <c r="M10698" s="1" t="str">
        <f>IF(BART_Rides[[#This Row],[FirstLetter]]="Y","Yes","No")</f>
        <v>Yes</v>
      </c>
      <c r="N10698" s="1" t="str">
        <f>IF(OR(BART_Rides[[#This Row],[Station Code]]="EM", BART_Rides[[#This Row],[Station Code]]="MT", BART_Rides[[#This Row],[Station Code]]="PL", BART_Rides[[#This Row],[Station Code]]="CC"), "Yes", "No")</f>
        <v>No</v>
      </c>
    </row>
    <row r="10699" spans="6:14">
      <c r="F10699" s="3">
        <v>44309</v>
      </c>
      <c r="G10699" s="1">
        <v>16</v>
      </c>
      <c r="H10699" s="1" t="s">
        <v>106</v>
      </c>
      <c r="I10699" s="1">
        <v>2377</v>
      </c>
      <c r="J10699" s="1">
        <f>MONTH(BART_Rides[[#This Row],[Date]])</f>
        <v>4</v>
      </c>
      <c r="K10699" s="1">
        <f>WEEKDAY(BART_Rides[[#This Row],[Date]],2)</f>
        <v>5</v>
      </c>
      <c r="L10699" s="1" t="str">
        <f>LEFT(BART_Rides[[#This Row],[Lines]],1)</f>
        <v>Y</v>
      </c>
      <c r="M10699" s="1" t="str">
        <f>IF(BART_Rides[[#This Row],[FirstLetter]]="Y","Yes","No")</f>
        <v>Yes</v>
      </c>
      <c r="N10699" s="1" t="str">
        <f>IF(OR(BART_Rides[[#This Row],[Station Code]]="EM", BART_Rides[[#This Row],[Station Code]]="MT", BART_Rides[[#This Row],[Station Code]]="PL", BART_Rides[[#This Row],[Station Code]]="CC"), "Yes", "No")</f>
        <v>No</v>
      </c>
    </row>
    <row r="10700" spans="6:14">
      <c r="F10700" s="3">
        <v>44310</v>
      </c>
      <c r="G10700" s="1">
        <v>16</v>
      </c>
      <c r="H10700" s="1" t="s">
        <v>106</v>
      </c>
      <c r="I10700" s="1">
        <v>1597</v>
      </c>
      <c r="J10700" s="1">
        <f>MONTH(BART_Rides[[#This Row],[Date]])</f>
        <v>4</v>
      </c>
      <c r="K10700" s="1">
        <f>WEEKDAY(BART_Rides[[#This Row],[Date]],2)</f>
        <v>6</v>
      </c>
      <c r="L10700" s="1" t="str">
        <f>LEFT(BART_Rides[[#This Row],[Lines]],1)</f>
        <v>Y</v>
      </c>
      <c r="M10700" s="1" t="str">
        <f>IF(BART_Rides[[#This Row],[FirstLetter]]="Y","Yes","No")</f>
        <v>Yes</v>
      </c>
      <c r="N10700" s="1" t="str">
        <f>IF(OR(BART_Rides[[#This Row],[Station Code]]="EM", BART_Rides[[#This Row],[Station Code]]="MT", BART_Rides[[#This Row],[Station Code]]="PL", BART_Rides[[#This Row],[Station Code]]="CC"), "Yes", "No")</f>
        <v>No</v>
      </c>
    </row>
    <row r="10701" spans="6:14">
      <c r="F10701" s="3">
        <v>44311</v>
      </c>
      <c r="G10701" s="1">
        <v>16</v>
      </c>
      <c r="H10701" s="1" t="s">
        <v>106</v>
      </c>
      <c r="I10701" s="1">
        <v>930</v>
      </c>
      <c r="J10701" s="1">
        <f>MONTH(BART_Rides[[#This Row],[Date]])</f>
        <v>4</v>
      </c>
      <c r="K10701" s="1">
        <f>WEEKDAY(BART_Rides[[#This Row],[Date]],2)</f>
        <v>7</v>
      </c>
      <c r="L10701" s="1" t="str">
        <f>LEFT(BART_Rides[[#This Row],[Lines]],1)</f>
        <v>Y</v>
      </c>
      <c r="M10701" s="1" t="str">
        <f>IF(BART_Rides[[#This Row],[FirstLetter]]="Y","Yes","No")</f>
        <v>Yes</v>
      </c>
      <c r="N10701" s="1" t="str">
        <f>IF(OR(BART_Rides[[#This Row],[Station Code]]="EM", BART_Rides[[#This Row],[Station Code]]="MT", BART_Rides[[#This Row],[Station Code]]="PL", BART_Rides[[#This Row],[Station Code]]="CC"), "Yes", "No")</f>
        <v>No</v>
      </c>
    </row>
    <row r="10702" spans="6:14">
      <c r="F10702" s="3">
        <v>44312</v>
      </c>
      <c r="G10702" s="1">
        <v>16</v>
      </c>
      <c r="H10702" s="1" t="s">
        <v>106</v>
      </c>
      <c r="I10702" s="1">
        <v>2193</v>
      </c>
      <c r="J10702" s="1">
        <f>MONTH(BART_Rides[[#This Row],[Date]])</f>
        <v>4</v>
      </c>
      <c r="K10702" s="1">
        <f>WEEKDAY(BART_Rides[[#This Row],[Date]],2)</f>
        <v>1</v>
      </c>
      <c r="L10702" s="1" t="str">
        <f>LEFT(BART_Rides[[#This Row],[Lines]],1)</f>
        <v>Y</v>
      </c>
      <c r="M10702" s="1" t="str">
        <f>IF(BART_Rides[[#This Row],[FirstLetter]]="Y","Yes","No")</f>
        <v>Yes</v>
      </c>
      <c r="N10702" s="1" t="str">
        <f>IF(OR(BART_Rides[[#This Row],[Station Code]]="EM", BART_Rides[[#This Row],[Station Code]]="MT", BART_Rides[[#This Row],[Station Code]]="PL", BART_Rides[[#This Row],[Station Code]]="CC"), "Yes", "No")</f>
        <v>No</v>
      </c>
    </row>
    <row r="10703" spans="6:14">
      <c r="F10703" s="3">
        <v>44313</v>
      </c>
      <c r="G10703" s="1">
        <v>16</v>
      </c>
      <c r="H10703" s="1" t="s">
        <v>106</v>
      </c>
      <c r="I10703" s="1">
        <v>2312</v>
      </c>
      <c r="J10703" s="1">
        <f>MONTH(BART_Rides[[#This Row],[Date]])</f>
        <v>4</v>
      </c>
      <c r="K10703" s="1">
        <f>WEEKDAY(BART_Rides[[#This Row],[Date]],2)</f>
        <v>2</v>
      </c>
      <c r="L10703" s="1" t="str">
        <f>LEFT(BART_Rides[[#This Row],[Lines]],1)</f>
        <v>Y</v>
      </c>
      <c r="M10703" s="1" t="str">
        <f>IF(BART_Rides[[#This Row],[FirstLetter]]="Y","Yes","No")</f>
        <v>Yes</v>
      </c>
      <c r="N10703" s="1" t="str">
        <f>IF(OR(BART_Rides[[#This Row],[Station Code]]="EM", BART_Rides[[#This Row],[Station Code]]="MT", BART_Rides[[#This Row],[Station Code]]="PL", BART_Rides[[#This Row],[Station Code]]="CC"), "Yes", "No")</f>
        <v>No</v>
      </c>
    </row>
    <row r="10704" spans="6:14">
      <c r="F10704" s="3">
        <v>44314</v>
      </c>
      <c r="G10704" s="1">
        <v>16</v>
      </c>
      <c r="H10704" s="1" t="s">
        <v>106</v>
      </c>
      <c r="I10704" s="1">
        <v>2324</v>
      </c>
      <c r="J10704" s="1">
        <f>MONTH(BART_Rides[[#This Row],[Date]])</f>
        <v>4</v>
      </c>
      <c r="K10704" s="1">
        <f>WEEKDAY(BART_Rides[[#This Row],[Date]],2)</f>
        <v>3</v>
      </c>
      <c r="L10704" s="1" t="str">
        <f>LEFT(BART_Rides[[#This Row],[Lines]],1)</f>
        <v>Y</v>
      </c>
      <c r="M10704" s="1" t="str">
        <f>IF(BART_Rides[[#This Row],[FirstLetter]]="Y","Yes","No")</f>
        <v>Yes</v>
      </c>
      <c r="N10704" s="1" t="str">
        <f>IF(OR(BART_Rides[[#This Row],[Station Code]]="EM", BART_Rides[[#This Row],[Station Code]]="MT", BART_Rides[[#This Row],[Station Code]]="PL", BART_Rides[[#This Row],[Station Code]]="CC"), "Yes", "No")</f>
        <v>No</v>
      </c>
    </row>
    <row r="10705" spans="6:14">
      <c r="F10705" s="3">
        <v>44315</v>
      </c>
      <c r="G10705" s="1">
        <v>16</v>
      </c>
      <c r="H10705" s="1" t="s">
        <v>106</v>
      </c>
      <c r="I10705" s="1">
        <v>2334</v>
      </c>
      <c r="J10705" s="1">
        <f>MONTH(BART_Rides[[#This Row],[Date]])</f>
        <v>4</v>
      </c>
      <c r="K10705" s="1">
        <f>WEEKDAY(BART_Rides[[#This Row],[Date]],2)</f>
        <v>4</v>
      </c>
      <c r="L10705" s="1" t="str">
        <f>LEFT(BART_Rides[[#This Row],[Lines]],1)</f>
        <v>Y</v>
      </c>
      <c r="M10705" s="1" t="str">
        <f>IF(BART_Rides[[#This Row],[FirstLetter]]="Y","Yes","No")</f>
        <v>Yes</v>
      </c>
      <c r="N10705" s="1" t="str">
        <f>IF(OR(BART_Rides[[#This Row],[Station Code]]="EM", BART_Rides[[#This Row],[Station Code]]="MT", BART_Rides[[#This Row],[Station Code]]="PL", BART_Rides[[#This Row],[Station Code]]="CC"), "Yes", "No")</f>
        <v>No</v>
      </c>
    </row>
    <row r="10706" spans="6:14">
      <c r="F10706" s="3">
        <v>44316</v>
      </c>
      <c r="G10706" s="1">
        <v>16</v>
      </c>
      <c r="H10706" s="1" t="s">
        <v>106</v>
      </c>
      <c r="I10706" s="1">
        <v>2533</v>
      </c>
      <c r="J10706" s="1">
        <f>MONTH(BART_Rides[[#This Row],[Date]])</f>
        <v>4</v>
      </c>
      <c r="K10706" s="1">
        <f>WEEKDAY(BART_Rides[[#This Row],[Date]],2)</f>
        <v>5</v>
      </c>
      <c r="L10706" s="1" t="str">
        <f>LEFT(BART_Rides[[#This Row],[Lines]],1)</f>
        <v>Y</v>
      </c>
      <c r="M10706" s="1" t="str">
        <f>IF(BART_Rides[[#This Row],[FirstLetter]]="Y","Yes","No")</f>
        <v>Yes</v>
      </c>
      <c r="N10706" s="1" t="str">
        <f>IF(OR(BART_Rides[[#This Row],[Station Code]]="EM", BART_Rides[[#This Row],[Station Code]]="MT", BART_Rides[[#This Row],[Station Code]]="PL", BART_Rides[[#This Row],[Station Code]]="CC"), "Yes", "No")</f>
        <v>No</v>
      </c>
    </row>
    <row r="10707" spans="6:14">
      <c r="F10707" s="3">
        <v>44317</v>
      </c>
      <c r="G10707" s="1">
        <v>16</v>
      </c>
      <c r="H10707" s="1" t="s">
        <v>106</v>
      </c>
      <c r="I10707" s="1">
        <v>1708</v>
      </c>
      <c r="J10707" s="1">
        <f>MONTH(BART_Rides[[#This Row],[Date]])</f>
        <v>5</v>
      </c>
      <c r="K10707" s="1">
        <f>WEEKDAY(BART_Rides[[#This Row],[Date]],2)</f>
        <v>6</v>
      </c>
      <c r="L10707" s="1" t="str">
        <f>LEFT(BART_Rides[[#This Row],[Lines]],1)</f>
        <v>Y</v>
      </c>
      <c r="M10707" s="1" t="str">
        <f>IF(BART_Rides[[#This Row],[FirstLetter]]="Y","Yes","No")</f>
        <v>Yes</v>
      </c>
      <c r="N10707" s="1" t="str">
        <f>IF(OR(BART_Rides[[#This Row],[Station Code]]="EM", BART_Rides[[#This Row],[Station Code]]="MT", BART_Rides[[#This Row],[Station Code]]="PL", BART_Rides[[#This Row],[Station Code]]="CC"), "Yes", "No")</f>
        <v>No</v>
      </c>
    </row>
    <row r="10708" spans="6:14">
      <c r="F10708" s="3">
        <v>44318</v>
      </c>
      <c r="G10708" s="1">
        <v>16</v>
      </c>
      <c r="H10708" s="1" t="s">
        <v>106</v>
      </c>
      <c r="I10708" s="1">
        <v>1270</v>
      </c>
      <c r="J10708" s="1">
        <f>MONTH(BART_Rides[[#This Row],[Date]])</f>
        <v>5</v>
      </c>
      <c r="K10708" s="1">
        <f>WEEKDAY(BART_Rides[[#This Row],[Date]],2)</f>
        <v>7</v>
      </c>
      <c r="L10708" s="1" t="str">
        <f>LEFT(BART_Rides[[#This Row],[Lines]],1)</f>
        <v>Y</v>
      </c>
      <c r="M10708" s="1" t="str">
        <f>IF(BART_Rides[[#This Row],[FirstLetter]]="Y","Yes","No")</f>
        <v>Yes</v>
      </c>
      <c r="N10708" s="1" t="str">
        <f>IF(OR(BART_Rides[[#This Row],[Station Code]]="EM", BART_Rides[[#This Row],[Station Code]]="MT", BART_Rides[[#This Row],[Station Code]]="PL", BART_Rides[[#This Row],[Station Code]]="CC"), "Yes", "No")</f>
        <v>No</v>
      </c>
    </row>
    <row r="10709" spans="6:14">
      <c r="F10709" s="3">
        <v>44319</v>
      </c>
      <c r="G10709" s="1">
        <v>16</v>
      </c>
      <c r="H10709" s="1" t="s">
        <v>106</v>
      </c>
      <c r="I10709" s="1">
        <v>2240</v>
      </c>
      <c r="J10709" s="1">
        <f>MONTH(BART_Rides[[#This Row],[Date]])</f>
        <v>5</v>
      </c>
      <c r="K10709" s="1">
        <f>WEEKDAY(BART_Rides[[#This Row],[Date]],2)</f>
        <v>1</v>
      </c>
      <c r="L10709" s="1" t="str">
        <f>LEFT(BART_Rides[[#This Row],[Lines]],1)</f>
        <v>Y</v>
      </c>
      <c r="M10709" s="1" t="str">
        <f>IF(BART_Rides[[#This Row],[FirstLetter]]="Y","Yes","No")</f>
        <v>Yes</v>
      </c>
      <c r="N10709" s="1" t="str">
        <f>IF(OR(BART_Rides[[#This Row],[Station Code]]="EM", BART_Rides[[#This Row],[Station Code]]="MT", BART_Rides[[#This Row],[Station Code]]="PL", BART_Rides[[#This Row],[Station Code]]="CC"), "Yes", "No")</f>
        <v>No</v>
      </c>
    </row>
    <row r="10710" spans="6:14">
      <c r="F10710" s="3">
        <v>44320</v>
      </c>
      <c r="G10710" s="1">
        <v>16</v>
      </c>
      <c r="H10710" s="1" t="s">
        <v>106</v>
      </c>
      <c r="I10710" s="1">
        <v>2422</v>
      </c>
      <c r="J10710" s="1">
        <f>MONTH(BART_Rides[[#This Row],[Date]])</f>
        <v>5</v>
      </c>
      <c r="K10710" s="1">
        <f>WEEKDAY(BART_Rides[[#This Row],[Date]],2)</f>
        <v>2</v>
      </c>
      <c r="L10710" s="1" t="str">
        <f>LEFT(BART_Rides[[#This Row],[Lines]],1)</f>
        <v>Y</v>
      </c>
      <c r="M10710" s="1" t="str">
        <f>IF(BART_Rides[[#This Row],[FirstLetter]]="Y","Yes","No")</f>
        <v>Yes</v>
      </c>
      <c r="N10710" s="1" t="str">
        <f>IF(OR(BART_Rides[[#This Row],[Station Code]]="EM", BART_Rides[[#This Row],[Station Code]]="MT", BART_Rides[[#This Row],[Station Code]]="PL", BART_Rides[[#This Row],[Station Code]]="CC"), "Yes", "No")</f>
        <v>No</v>
      </c>
    </row>
    <row r="10711" spans="6:14">
      <c r="F10711" s="3">
        <v>44321</v>
      </c>
      <c r="G10711" s="1">
        <v>16</v>
      </c>
      <c r="H10711" s="1" t="s">
        <v>106</v>
      </c>
      <c r="I10711" s="1">
        <v>2450</v>
      </c>
      <c r="J10711" s="1">
        <f>MONTH(BART_Rides[[#This Row],[Date]])</f>
        <v>5</v>
      </c>
      <c r="K10711" s="1">
        <f>WEEKDAY(BART_Rides[[#This Row],[Date]],2)</f>
        <v>3</v>
      </c>
      <c r="L10711" s="1" t="str">
        <f>LEFT(BART_Rides[[#This Row],[Lines]],1)</f>
        <v>Y</v>
      </c>
      <c r="M10711" s="1" t="str">
        <f>IF(BART_Rides[[#This Row],[FirstLetter]]="Y","Yes","No")</f>
        <v>Yes</v>
      </c>
      <c r="N10711" s="1" t="str">
        <f>IF(OR(BART_Rides[[#This Row],[Station Code]]="EM", BART_Rides[[#This Row],[Station Code]]="MT", BART_Rides[[#This Row],[Station Code]]="PL", BART_Rides[[#This Row],[Station Code]]="CC"), "Yes", "No")</f>
        <v>No</v>
      </c>
    </row>
    <row r="10712" spans="6:14">
      <c r="F10712" s="3">
        <v>44322</v>
      </c>
      <c r="G10712" s="1">
        <v>16</v>
      </c>
      <c r="H10712" s="1" t="s">
        <v>106</v>
      </c>
      <c r="I10712" s="1">
        <v>2452</v>
      </c>
      <c r="J10712" s="1">
        <f>MONTH(BART_Rides[[#This Row],[Date]])</f>
        <v>5</v>
      </c>
      <c r="K10712" s="1">
        <f>WEEKDAY(BART_Rides[[#This Row],[Date]],2)</f>
        <v>4</v>
      </c>
      <c r="L10712" s="1" t="str">
        <f>LEFT(BART_Rides[[#This Row],[Lines]],1)</f>
        <v>Y</v>
      </c>
      <c r="M10712" s="1" t="str">
        <f>IF(BART_Rides[[#This Row],[FirstLetter]]="Y","Yes","No")</f>
        <v>Yes</v>
      </c>
      <c r="N10712" s="1" t="str">
        <f>IF(OR(BART_Rides[[#This Row],[Station Code]]="EM", BART_Rides[[#This Row],[Station Code]]="MT", BART_Rides[[#This Row],[Station Code]]="PL", BART_Rides[[#This Row],[Station Code]]="CC"), "Yes", "No")</f>
        <v>No</v>
      </c>
    </row>
    <row r="10713" spans="6:14">
      <c r="F10713" s="3">
        <v>44323</v>
      </c>
      <c r="G10713" s="1">
        <v>16</v>
      </c>
      <c r="H10713" s="1" t="s">
        <v>106</v>
      </c>
      <c r="I10713" s="1">
        <v>2646</v>
      </c>
      <c r="J10713" s="1">
        <f>MONTH(BART_Rides[[#This Row],[Date]])</f>
        <v>5</v>
      </c>
      <c r="K10713" s="1">
        <f>WEEKDAY(BART_Rides[[#This Row],[Date]],2)</f>
        <v>5</v>
      </c>
      <c r="L10713" s="1" t="str">
        <f>LEFT(BART_Rides[[#This Row],[Lines]],1)</f>
        <v>Y</v>
      </c>
      <c r="M10713" s="1" t="str">
        <f>IF(BART_Rides[[#This Row],[FirstLetter]]="Y","Yes","No")</f>
        <v>Yes</v>
      </c>
      <c r="N10713" s="1" t="str">
        <f>IF(OR(BART_Rides[[#This Row],[Station Code]]="EM", BART_Rides[[#This Row],[Station Code]]="MT", BART_Rides[[#This Row],[Station Code]]="PL", BART_Rides[[#This Row],[Station Code]]="CC"), "Yes", "No")</f>
        <v>No</v>
      </c>
    </row>
    <row r="10714" spans="6:14">
      <c r="F10714" s="3">
        <v>44324</v>
      </c>
      <c r="G10714" s="1">
        <v>16</v>
      </c>
      <c r="H10714" s="1" t="s">
        <v>106</v>
      </c>
      <c r="I10714" s="1">
        <v>1763</v>
      </c>
      <c r="J10714" s="1">
        <f>MONTH(BART_Rides[[#This Row],[Date]])</f>
        <v>5</v>
      </c>
      <c r="K10714" s="1">
        <f>WEEKDAY(BART_Rides[[#This Row],[Date]],2)</f>
        <v>6</v>
      </c>
      <c r="L10714" s="1" t="str">
        <f>LEFT(BART_Rides[[#This Row],[Lines]],1)</f>
        <v>Y</v>
      </c>
      <c r="M10714" s="1" t="str">
        <f>IF(BART_Rides[[#This Row],[FirstLetter]]="Y","Yes","No")</f>
        <v>Yes</v>
      </c>
      <c r="N10714" s="1" t="str">
        <f>IF(OR(BART_Rides[[#This Row],[Station Code]]="EM", BART_Rides[[#This Row],[Station Code]]="MT", BART_Rides[[#This Row],[Station Code]]="PL", BART_Rides[[#This Row],[Station Code]]="CC"), "Yes", "No")</f>
        <v>No</v>
      </c>
    </row>
    <row r="10715" spans="6:14">
      <c r="F10715" s="3">
        <v>44325</v>
      </c>
      <c r="G10715" s="1">
        <v>16</v>
      </c>
      <c r="H10715" s="1" t="s">
        <v>106</v>
      </c>
      <c r="I10715" s="1">
        <v>1094</v>
      </c>
      <c r="J10715" s="1">
        <f>MONTH(BART_Rides[[#This Row],[Date]])</f>
        <v>5</v>
      </c>
      <c r="K10715" s="1">
        <f>WEEKDAY(BART_Rides[[#This Row],[Date]],2)</f>
        <v>7</v>
      </c>
      <c r="L10715" s="1" t="str">
        <f>LEFT(BART_Rides[[#This Row],[Lines]],1)</f>
        <v>Y</v>
      </c>
      <c r="M10715" s="1" t="str">
        <f>IF(BART_Rides[[#This Row],[FirstLetter]]="Y","Yes","No")</f>
        <v>Yes</v>
      </c>
      <c r="N10715" s="1" t="str">
        <f>IF(OR(BART_Rides[[#This Row],[Station Code]]="EM", BART_Rides[[#This Row],[Station Code]]="MT", BART_Rides[[#This Row],[Station Code]]="PL", BART_Rides[[#This Row],[Station Code]]="CC"), "Yes", "No")</f>
        <v>No</v>
      </c>
    </row>
    <row r="10716" spans="6:14">
      <c r="F10716" s="3">
        <v>44326</v>
      </c>
      <c r="G10716" s="1">
        <v>16</v>
      </c>
      <c r="H10716" s="1" t="s">
        <v>106</v>
      </c>
      <c r="I10716" s="1">
        <v>2214</v>
      </c>
      <c r="J10716" s="1">
        <f>MONTH(BART_Rides[[#This Row],[Date]])</f>
        <v>5</v>
      </c>
      <c r="K10716" s="1">
        <f>WEEKDAY(BART_Rides[[#This Row],[Date]],2)</f>
        <v>1</v>
      </c>
      <c r="L10716" s="1" t="str">
        <f>LEFT(BART_Rides[[#This Row],[Lines]],1)</f>
        <v>Y</v>
      </c>
      <c r="M10716" s="1" t="str">
        <f>IF(BART_Rides[[#This Row],[FirstLetter]]="Y","Yes","No")</f>
        <v>Yes</v>
      </c>
      <c r="N10716" s="1" t="str">
        <f>IF(OR(BART_Rides[[#This Row],[Station Code]]="EM", BART_Rides[[#This Row],[Station Code]]="MT", BART_Rides[[#This Row],[Station Code]]="PL", BART_Rides[[#This Row],[Station Code]]="CC"), "Yes", "No")</f>
        <v>No</v>
      </c>
    </row>
    <row r="10717" spans="6:14">
      <c r="F10717" s="3">
        <v>44327</v>
      </c>
      <c r="G10717" s="1">
        <v>16</v>
      </c>
      <c r="H10717" s="1" t="s">
        <v>106</v>
      </c>
      <c r="I10717" s="1">
        <v>2481</v>
      </c>
      <c r="J10717" s="1">
        <f>MONTH(BART_Rides[[#This Row],[Date]])</f>
        <v>5</v>
      </c>
      <c r="K10717" s="1">
        <f>WEEKDAY(BART_Rides[[#This Row],[Date]],2)</f>
        <v>2</v>
      </c>
      <c r="L10717" s="1" t="str">
        <f>LEFT(BART_Rides[[#This Row],[Lines]],1)</f>
        <v>Y</v>
      </c>
      <c r="M10717" s="1" t="str">
        <f>IF(BART_Rides[[#This Row],[FirstLetter]]="Y","Yes","No")</f>
        <v>Yes</v>
      </c>
      <c r="N10717" s="1" t="str">
        <f>IF(OR(BART_Rides[[#This Row],[Station Code]]="EM", BART_Rides[[#This Row],[Station Code]]="MT", BART_Rides[[#This Row],[Station Code]]="PL", BART_Rides[[#This Row],[Station Code]]="CC"), "Yes", "No")</f>
        <v>No</v>
      </c>
    </row>
    <row r="10718" spans="6:14">
      <c r="F10718" s="3">
        <v>44328</v>
      </c>
      <c r="G10718" s="1">
        <v>16</v>
      </c>
      <c r="H10718" s="1" t="s">
        <v>106</v>
      </c>
      <c r="I10718" s="1">
        <v>2457</v>
      </c>
      <c r="J10718" s="1">
        <f>MONTH(BART_Rides[[#This Row],[Date]])</f>
        <v>5</v>
      </c>
      <c r="K10718" s="1">
        <f>WEEKDAY(BART_Rides[[#This Row],[Date]],2)</f>
        <v>3</v>
      </c>
      <c r="L10718" s="1" t="str">
        <f>LEFT(BART_Rides[[#This Row],[Lines]],1)</f>
        <v>Y</v>
      </c>
      <c r="M10718" s="1" t="str">
        <f>IF(BART_Rides[[#This Row],[FirstLetter]]="Y","Yes","No")</f>
        <v>Yes</v>
      </c>
      <c r="N10718" s="1" t="str">
        <f>IF(OR(BART_Rides[[#This Row],[Station Code]]="EM", BART_Rides[[#This Row],[Station Code]]="MT", BART_Rides[[#This Row],[Station Code]]="PL", BART_Rides[[#This Row],[Station Code]]="CC"), "Yes", "No")</f>
        <v>No</v>
      </c>
    </row>
    <row r="10719" spans="6:14">
      <c r="F10719" s="3">
        <v>44329</v>
      </c>
      <c r="G10719" s="1">
        <v>16</v>
      </c>
      <c r="H10719" s="1" t="s">
        <v>106</v>
      </c>
      <c r="I10719" s="1">
        <v>2551</v>
      </c>
      <c r="J10719" s="1">
        <f>MONTH(BART_Rides[[#This Row],[Date]])</f>
        <v>5</v>
      </c>
      <c r="K10719" s="1">
        <f>WEEKDAY(BART_Rides[[#This Row],[Date]],2)</f>
        <v>4</v>
      </c>
      <c r="L10719" s="1" t="str">
        <f>LEFT(BART_Rides[[#This Row],[Lines]],1)</f>
        <v>Y</v>
      </c>
      <c r="M10719" s="1" t="str">
        <f>IF(BART_Rides[[#This Row],[FirstLetter]]="Y","Yes","No")</f>
        <v>Yes</v>
      </c>
      <c r="N10719" s="1" t="str">
        <f>IF(OR(BART_Rides[[#This Row],[Station Code]]="EM", BART_Rides[[#This Row],[Station Code]]="MT", BART_Rides[[#This Row],[Station Code]]="PL", BART_Rides[[#This Row],[Station Code]]="CC"), "Yes", "No")</f>
        <v>No</v>
      </c>
    </row>
    <row r="10720" spans="6:14">
      <c r="F10720" s="3">
        <v>44330</v>
      </c>
      <c r="G10720" s="1">
        <v>16</v>
      </c>
      <c r="H10720" s="1" t="s">
        <v>106</v>
      </c>
      <c r="I10720" s="1">
        <v>2587</v>
      </c>
      <c r="J10720" s="1">
        <f>MONTH(BART_Rides[[#This Row],[Date]])</f>
        <v>5</v>
      </c>
      <c r="K10720" s="1">
        <f>WEEKDAY(BART_Rides[[#This Row],[Date]],2)</f>
        <v>5</v>
      </c>
      <c r="L10720" s="1" t="str">
        <f>LEFT(BART_Rides[[#This Row],[Lines]],1)</f>
        <v>Y</v>
      </c>
      <c r="M10720" s="1" t="str">
        <f>IF(BART_Rides[[#This Row],[FirstLetter]]="Y","Yes","No")</f>
        <v>Yes</v>
      </c>
      <c r="N10720" s="1" t="str">
        <f>IF(OR(BART_Rides[[#This Row],[Station Code]]="EM", BART_Rides[[#This Row],[Station Code]]="MT", BART_Rides[[#This Row],[Station Code]]="PL", BART_Rides[[#This Row],[Station Code]]="CC"), "Yes", "No")</f>
        <v>No</v>
      </c>
    </row>
    <row r="10721" spans="6:14">
      <c r="F10721" s="3">
        <v>44331</v>
      </c>
      <c r="G10721" s="1">
        <v>16</v>
      </c>
      <c r="H10721" s="1" t="s">
        <v>106</v>
      </c>
      <c r="I10721" s="1">
        <v>2772</v>
      </c>
      <c r="J10721" s="1">
        <f>MONTH(BART_Rides[[#This Row],[Date]])</f>
        <v>5</v>
      </c>
      <c r="K10721" s="1">
        <f>WEEKDAY(BART_Rides[[#This Row],[Date]],2)</f>
        <v>6</v>
      </c>
      <c r="L10721" s="1" t="str">
        <f>LEFT(BART_Rides[[#This Row],[Lines]],1)</f>
        <v>Y</v>
      </c>
      <c r="M10721" s="1" t="str">
        <f>IF(BART_Rides[[#This Row],[FirstLetter]]="Y","Yes","No")</f>
        <v>Yes</v>
      </c>
      <c r="N10721" s="1" t="str">
        <f>IF(OR(BART_Rides[[#This Row],[Station Code]]="EM", BART_Rides[[#This Row],[Station Code]]="MT", BART_Rides[[#This Row],[Station Code]]="PL", BART_Rides[[#This Row],[Station Code]]="CC"), "Yes", "No")</f>
        <v>No</v>
      </c>
    </row>
    <row r="10722" spans="6:14">
      <c r="F10722" s="3">
        <v>44332</v>
      </c>
      <c r="G10722" s="1">
        <v>16</v>
      </c>
      <c r="H10722" s="1" t="s">
        <v>106</v>
      </c>
      <c r="I10722" s="1">
        <v>1222</v>
      </c>
      <c r="J10722" s="1">
        <f>MONTH(BART_Rides[[#This Row],[Date]])</f>
        <v>5</v>
      </c>
      <c r="K10722" s="1">
        <f>WEEKDAY(BART_Rides[[#This Row],[Date]],2)</f>
        <v>7</v>
      </c>
      <c r="L10722" s="1" t="str">
        <f>LEFT(BART_Rides[[#This Row],[Lines]],1)</f>
        <v>Y</v>
      </c>
      <c r="M10722" s="1" t="str">
        <f>IF(BART_Rides[[#This Row],[FirstLetter]]="Y","Yes","No")</f>
        <v>Yes</v>
      </c>
      <c r="N10722" s="1" t="str">
        <f>IF(OR(BART_Rides[[#This Row],[Station Code]]="EM", BART_Rides[[#This Row],[Station Code]]="MT", BART_Rides[[#This Row],[Station Code]]="PL", BART_Rides[[#This Row],[Station Code]]="CC"), "Yes", "No")</f>
        <v>No</v>
      </c>
    </row>
    <row r="10723" spans="6:14">
      <c r="F10723" s="3">
        <v>44333</v>
      </c>
      <c r="G10723" s="1">
        <v>16</v>
      </c>
      <c r="H10723" s="1" t="s">
        <v>106</v>
      </c>
      <c r="I10723" s="1">
        <v>2243</v>
      </c>
      <c r="J10723" s="1">
        <f>MONTH(BART_Rides[[#This Row],[Date]])</f>
        <v>5</v>
      </c>
      <c r="K10723" s="1">
        <f>WEEKDAY(BART_Rides[[#This Row],[Date]],2)</f>
        <v>1</v>
      </c>
      <c r="L10723" s="1" t="str">
        <f>LEFT(BART_Rides[[#This Row],[Lines]],1)</f>
        <v>Y</v>
      </c>
      <c r="M10723" s="1" t="str">
        <f>IF(BART_Rides[[#This Row],[FirstLetter]]="Y","Yes","No")</f>
        <v>Yes</v>
      </c>
      <c r="N10723" s="1" t="str">
        <f>IF(OR(BART_Rides[[#This Row],[Station Code]]="EM", BART_Rides[[#This Row],[Station Code]]="MT", BART_Rides[[#This Row],[Station Code]]="PL", BART_Rides[[#This Row],[Station Code]]="CC"), "Yes", "No")</f>
        <v>No</v>
      </c>
    </row>
    <row r="10724" spans="6:14">
      <c r="F10724" s="3">
        <v>44334</v>
      </c>
      <c r="G10724" s="1">
        <v>16</v>
      </c>
      <c r="H10724" s="1" t="s">
        <v>106</v>
      </c>
      <c r="I10724" s="1">
        <v>2508</v>
      </c>
      <c r="J10724" s="1">
        <f>MONTH(BART_Rides[[#This Row],[Date]])</f>
        <v>5</v>
      </c>
      <c r="K10724" s="1">
        <f>WEEKDAY(BART_Rides[[#This Row],[Date]],2)</f>
        <v>2</v>
      </c>
      <c r="L10724" s="1" t="str">
        <f>LEFT(BART_Rides[[#This Row],[Lines]],1)</f>
        <v>Y</v>
      </c>
      <c r="M10724" s="1" t="str">
        <f>IF(BART_Rides[[#This Row],[FirstLetter]]="Y","Yes","No")</f>
        <v>Yes</v>
      </c>
      <c r="N10724" s="1" t="str">
        <f>IF(OR(BART_Rides[[#This Row],[Station Code]]="EM", BART_Rides[[#This Row],[Station Code]]="MT", BART_Rides[[#This Row],[Station Code]]="PL", BART_Rides[[#This Row],[Station Code]]="CC"), "Yes", "No")</f>
        <v>No</v>
      </c>
    </row>
    <row r="10725" spans="6:14">
      <c r="F10725" s="3">
        <v>44335</v>
      </c>
      <c r="G10725" s="1">
        <v>16</v>
      </c>
      <c r="H10725" s="1" t="s">
        <v>106</v>
      </c>
      <c r="I10725" s="1">
        <v>2549</v>
      </c>
      <c r="J10725" s="1">
        <f>MONTH(BART_Rides[[#This Row],[Date]])</f>
        <v>5</v>
      </c>
      <c r="K10725" s="1">
        <f>WEEKDAY(BART_Rides[[#This Row],[Date]],2)</f>
        <v>3</v>
      </c>
      <c r="L10725" s="1" t="str">
        <f>LEFT(BART_Rides[[#This Row],[Lines]],1)</f>
        <v>Y</v>
      </c>
      <c r="M10725" s="1" t="str">
        <f>IF(BART_Rides[[#This Row],[FirstLetter]]="Y","Yes","No")</f>
        <v>Yes</v>
      </c>
      <c r="N10725" s="1" t="str">
        <f>IF(OR(BART_Rides[[#This Row],[Station Code]]="EM", BART_Rides[[#This Row],[Station Code]]="MT", BART_Rides[[#This Row],[Station Code]]="PL", BART_Rides[[#This Row],[Station Code]]="CC"), "Yes", "No")</f>
        <v>No</v>
      </c>
    </row>
    <row r="10726" spans="6:14">
      <c r="F10726" s="3">
        <v>44336</v>
      </c>
      <c r="G10726" s="1">
        <v>16</v>
      </c>
      <c r="H10726" s="1" t="s">
        <v>106</v>
      </c>
      <c r="I10726" s="1">
        <v>2614</v>
      </c>
      <c r="J10726" s="1">
        <f>MONTH(BART_Rides[[#This Row],[Date]])</f>
        <v>5</v>
      </c>
      <c r="K10726" s="1">
        <f>WEEKDAY(BART_Rides[[#This Row],[Date]],2)</f>
        <v>4</v>
      </c>
      <c r="L10726" s="1" t="str">
        <f>LEFT(BART_Rides[[#This Row],[Lines]],1)</f>
        <v>Y</v>
      </c>
      <c r="M10726" s="1" t="str">
        <f>IF(BART_Rides[[#This Row],[FirstLetter]]="Y","Yes","No")</f>
        <v>Yes</v>
      </c>
      <c r="N10726" s="1" t="str">
        <f>IF(OR(BART_Rides[[#This Row],[Station Code]]="EM", BART_Rides[[#This Row],[Station Code]]="MT", BART_Rides[[#This Row],[Station Code]]="PL", BART_Rides[[#This Row],[Station Code]]="CC"), "Yes", "No")</f>
        <v>No</v>
      </c>
    </row>
    <row r="10727" spans="6:14">
      <c r="F10727" s="3">
        <v>44337</v>
      </c>
      <c r="G10727" s="1">
        <v>16</v>
      </c>
      <c r="H10727" s="1" t="s">
        <v>106</v>
      </c>
      <c r="I10727" s="1">
        <v>2691</v>
      </c>
      <c r="J10727" s="1">
        <f>MONTH(BART_Rides[[#This Row],[Date]])</f>
        <v>5</v>
      </c>
      <c r="K10727" s="1">
        <f>WEEKDAY(BART_Rides[[#This Row],[Date]],2)</f>
        <v>5</v>
      </c>
      <c r="L10727" s="1" t="str">
        <f>LEFT(BART_Rides[[#This Row],[Lines]],1)</f>
        <v>Y</v>
      </c>
      <c r="M10727" s="1" t="str">
        <f>IF(BART_Rides[[#This Row],[FirstLetter]]="Y","Yes","No")</f>
        <v>Yes</v>
      </c>
      <c r="N10727" s="1" t="str">
        <f>IF(OR(BART_Rides[[#This Row],[Station Code]]="EM", BART_Rides[[#This Row],[Station Code]]="MT", BART_Rides[[#This Row],[Station Code]]="PL", BART_Rides[[#This Row],[Station Code]]="CC"), "Yes", "No")</f>
        <v>No</v>
      </c>
    </row>
    <row r="10728" spans="6:14">
      <c r="F10728" s="3">
        <v>44338</v>
      </c>
      <c r="G10728" s="1">
        <v>16</v>
      </c>
      <c r="H10728" s="1" t="s">
        <v>106</v>
      </c>
      <c r="I10728" s="1">
        <v>2202</v>
      </c>
      <c r="J10728" s="1">
        <f>MONTH(BART_Rides[[#This Row],[Date]])</f>
        <v>5</v>
      </c>
      <c r="K10728" s="1">
        <f>WEEKDAY(BART_Rides[[#This Row],[Date]],2)</f>
        <v>6</v>
      </c>
      <c r="L10728" s="1" t="str">
        <f>LEFT(BART_Rides[[#This Row],[Lines]],1)</f>
        <v>Y</v>
      </c>
      <c r="M10728" s="1" t="str">
        <f>IF(BART_Rides[[#This Row],[FirstLetter]]="Y","Yes","No")</f>
        <v>Yes</v>
      </c>
      <c r="N10728" s="1" t="str">
        <f>IF(OR(BART_Rides[[#This Row],[Station Code]]="EM", BART_Rides[[#This Row],[Station Code]]="MT", BART_Rides[[#This Row],[Station Code]]="PL", BART_Rides[[#This Row],[Station Code]]="CC"), "Yes", "No")</f>
        <v>No</v>
      </c>
    </row>
    <row r="10729" spans="6:14">
      <c r="F10729" s="3">
        <v>44339</v>
      </c>
      <c r="G10729" s="1">
        <v>16</v>
      </c>
      <c r="H10729" s="1" t="s">
        <v>106</v>
      </c>
      <c r="I10729" s="1">
        <v>1210</v>
      </c>
      <c r="J10729" s="1">
        <f>MONTH(BART_Rides[[#This Row],[Date]])</f>
        <v>5</v>
      </c>
      <c r="K10729" s="1">
        <f>WEEKDAY(BART_Rides[[#This Row],[Date]],2)</f>
        <v>7</v>
      </c>
      <c r="L10729" s="1" t="str">
        <f>LEFT(BART_Rides[[#This Row],[Lines]],1)</f>
        <v>Y</v>
      </c>
      <c r="M10729" s="1" t="str">
        <f>IF(BART_Rides[[#This Row],[FirstLetter]]="Y","Yes","No")</f>
        <v>Yes</v>
      </c>
      <c r="N10729" s="1" t="str">
        <f>IF(OR(BART_Rides[[#This Row],[Station Code]]="EM", BART_Rides[[#This Row],[Station Code]]="MT", BART_Rides[[#This Row],[Station Code]]="PL", BART_Rides[[#This Row],[Station Code]]="CC"), "Yes", "No")</f>
        <v>No</v>
      </c>
    </row>
    <row r="10730" spans="6:14">
      <c r="F10730" s="3">
        <v>44340</v>
      </c>
      <c r="G10730" s="1">
        <v>16</v>
      </c>
      <c r="H10730" s="1" t="s">
        <v>106</v>
      </c>
      <c r="I10730" s="1">
        <v>2336</v>
      </c>
      <c r="J10730" s="1">
        <f>MONTH(BART_Rides[[#This Row],[Date]])</f>
        <v>5</v>
      </c>
      <c r="K10730" s="1">
        <f>WEEKDAY(BART_Rides[[#This Row],[Date]],2)</f>
        <v>1</v>
      </c>
      <c r="L10730" s="1" t="str">
        <f>LEFT(BART_Rides[[#This Row],[Lines]],1)</f>
        <v>Y</v>
      </c>
      <c r="M10730" s="1" t="str">
        <f>IF(BART_Rides[[#This Row],[FirstLetter]]="Y","Yes","No")</f>
        <v>Yes</v>
      </c>
      <c r="N10730" s="1" t="str">
        <f>IF(OR(BART_Rides[[#This Row],[Station Code]]="EM", BART_Rides[[#This Row],[Station Code]]="MT", BART_Rides[[#This Row],[Station Code]]="PL", BART_Rides[[#This Row],[Station Code]]="CC"), "Yes", "No")</f>
        <v>No</v>
      </c>
    </row>
    <row r="10731" spans="6:14">
      <c r="F10731" s="3">
        <v>44341</v>
      </c>
      <c r="G10731" s="1">
        <v>16</v>
      </c>
      <c r="H10731" s="1" t="s">
        <v>106</v>
      </c>
      <c r="I10731" s="1">
        <v>2472</v>
      </c>
      <c r="J10731" s="1">
        <f>MONTH(BART_Rides[[#This Row],[Date]])</f>
        <v>5</v>
      </c>
      <c r="K10731" s="1">
        <f>WEEKDAY(BART_Rides[[#This Row],[Date]],2)</f>
        <v>2</v>
      </c>
      <c r="L10731" s="1" t="str">
        <f>LEFT(BART_Rides[[#This Row],[Lines]],1)</f>
        <v>Y</v>
      </c>
      <c r="M10731" s="1" t="str">
        <f>IF(BART_Rides[[#This Row],[FirstLetter]]="Y","Yes","No")</f>
        <v>Yes</v>
      </c>
      <c r="N10731" s="1" t="str">
        <f>IF(OR(BART_Rides[[#This Row],[Station Code]]="EM", BART_Rides[[#This Row],[Station Code]]="MT", BART_Rides[[#This Row],[Station Code]]="PL", BART_Rides[[#This Row],[Station Code]]="CC"), "Yes", "No")</f>
        <v>No</v>
      </c>
    </row>
    <row r="10732" spans="6:14">
      <c r="F10732" s="3">
        <v>44342</v>
      </c>
      <c r="G10732" s="1">
        <v>16</v>
      </c>
      <c r="H10732" s="1" t="s">
        <v>106</v>
      </c>
      <c r="I10732" s="1">
        <v>2606</v>
      </c>
      <c r="J10732" s="1">
        <f>MONTH(BART_Rides[[#This Row],[Date]])</f>
        <v>5</v>
      </c>
      <c r="K10732" s="1">
        <f>WEEKDAY(BART_Rides[[#This Row],[Date]],2)</f>
        <v>3</v>
      </c>
      <c r="L10732" s="1" t="str">
        <f>LEFT(BART_Rides[[#This Row],[Lines]],1)</f>
        <v>Y</v>
      </c>
      <c r="M10732" s="1" t="str">
        <f>IF(BART_Rides[[#This Row],[FirstLetter]]="Y","Yes","No")</f>
        <v>Yes</v>
      </c>
      <c r="N10732" s="1" t="str">
        <f>IF(OR(BART_Rides[[#This Row],[Station Code]]="EM", BART_Rides[[#This Row],[Station Code]]="MT", BART_Rides[[#This Row],[Station Code]]="PL", BART_Rides[[#This Row],[Station Code]]="CC"), "Yes", "No")</f>
        <v>No</v>
      </c>
    </row>
    <row r="10733" spans="6:14">
      <c r="F10733" s="3">
        <v>44343</v>
      </c>
      <c r="G10733" s="1">
        <v>16</v>
      </c>
      <c r="H10733" s="1" t="s">
        <v>106</v>
      </c>
      <c r="I10733" s="1">
        <v>2785</v>
      </c>
      <c r="J10733" s="1">
        <f>MONTH(BART_Rides[[#This Row],[Date]])</f>
        <v>5</v>
      </c>
      <c r="K10733" s="1">
        <f>WEEKDAY(BART_Rides[[#This Row],[Date]],2)</f>
        <v>4</v>
      </c>
      <c r="L10733" s="1" t="str">
        <f>LEFT(BART_Rides[[#This Row],[Lines]],1)</f>
        <v>Y</v>
      </c>
      <c r="M10733" s="1" t="str">
        <f>IF(BART_Rides[[#This Row],[FirstLetter]]="Y","Yes","No")</f>
        <v>Yes</v>
      </c>
      <c r="N10733" s="1" t="str">
        <f>IF(OR(BART_Rides[[#This Row],[Station Code]]="EM", BART_Rides[[#This Row],[Station Code]]="MT", BART_Rides[[#This Row],[Station Code]]="PL", BART_Rides[[#This Row],[Station Code]]="CC"), "Yes", "No")</f>
        <v>No</v>
      </c>
    </row>
    <row r="10734" spans="6:14">
      <c r="F10734" s="3">
        <v>44344</v>
      </c>
      <c r="G10734" s="1">
        <v>16</v>
      </c>
      <c r="H10734" s="1" t="s">
        <v>106</v>
      </c>
      <c r="I10734" s="1">
        <v>2800</v>
      </c>
      <c r="J10734" s="1">
        <f>MONTH(BART_Rides[[#This Row],[Date]])</f>
        <v>5</v>
      </c>
      <c r="K10734" s="1">
        <f>WEEKDAY(BART_Rides[[#This Row],[Date]],2)</f>
        <v>5</v>
      </c>
      <c r="L10734" s="1" t="str">
        <f>LEFT(BART_Rides[[#This Row],[Lines]],1)</f>
        <v>Y</v>
      </c>
      <c r="M10734" s="1" t="str">
        <f>IF(BART_Rides[[#This Row],[FirstLetter]]="Y","Yes","No")</f>
        <v>Yes</v>
      </c>
      <c r="N10734" s="1" t="str">
        <f>IF(OR(BART_Rides[[#This Row],[Station Code]]="EM", BART_Rides[[#This Row],[Station Code]]="MT", BART_Rides[[#This Row],[Station Code]]="PL", BART_Rides[[#This Row],[Station Code]]="CC"), "Yes", "No")</f>
        <v>No</v>
      </c>
    </row>
    <row r="10735" spans="6:14">
      <c r="F10735" s="3">
        <v>44345</v>
      </c>
      <c r="G10735" s="1">
        <v>16</v>
      </c>
      <c r="H10735" s="1" t="s">
        <v>106</v>
      </c>
      <c r="I10735" s="1">
        <v>1857</v>
      </c>
      <c r="J10735" s="1">
        <f>MONTH(BART_Rides[[#This Row],[Date]])</f>
        <v>5</v>
      </c>
      <c r="K10735" s="1">
        <f>WEEKDAY(BART_Rides[[#This Row],[Date]],2)</f>
        <v>6</v>
      </c>
      <c r="L10735" s="1" t="str">
        <f>LEFT(BART_Rides[[#This Row],[Lines]],1)</f>
        <v>Y</v>
      </c>
      <c r="M10735" s="1" t="str">
        <f>IF(BART_Rides[[#This Row],[FirstLetter]]="Y","Yes","No")</f>
        <v>Yes</v>
      </c>
      <c r="N10735" s="1" t="str">
        <f>IF(OR(BART_Rides[[#This Row],[Station Code]]="EM", BART_Rides[[#This Row],[Station Code]]="MT", BART_Rides[[#This Row],[Station Code]]="PL", BART_Rides[[#This Row],[Station Code]]="CC"), "Yes", "No")</f>
        <v>No</v>
      </c>
    </row>
    <row r="10736" spans="6:14">
      <c r="F10736" s="3">
        <v>44346</v>
      </c>
      <c r="G10736" s="1">
        <v>16</v>
      </c>
      <c r="H10736" s="1" t="s">
        <v>106</v>
      </c>
      <c r="I10736" s="1">
        <v>1616</v>
      </c>
      <c r="J10736" s="1">
        <f>MONTH(BART_Rides[[#This Row],[Date]])</f>
        <v>5</v>
      </c>
      <c r="K10736" s="1">
        <f>WEEKDAY(BART_Rides[[#This Row],[Date]],2)</f>
        <v>7</v>
      </c>
      <c r="L10736" s="1" t="str">
        <f>LEFT(BART_Rides[[#This Row],[Lines]],1)</f>
        <v>Y</v>
      </c>
      <c r="M10736" s="1" t="str">
        <f>IF(BART_Rides[[#This Row],[FirstLetter]]="Y","Yes","No")</f>
        <v>Yes</v>
      </c>
      <c r="N10736" s="1" t="str">
        <f>IF(OR(BART_Rides[[#This Row],[Station Code]]="EM", BART_Rides[[#This Row],[Station Code]]="MT", BART_Rides[[#This Row],[Station Code]]="PL", BART_Rides[[#This Row],[Station Code]]="CC"), "Yes", "No")</f>
        <v>No</v>
      </c>
    </row>
    <row r="10737" spans="6:14">
      <c r="F10737" s="3">
        <v>44347</v>
      </c>
      <c r="G10737" s="1">
        <v>16</v>
      </c>
      <c r="H10737" s="1" t="s">
        <v>106</v>
      </c>
      <c r="I10737" s="1">
        <v>1419</v>
      </c>
      <c r="J10737" s="1">
        <f>MONTH(BART_Rides[[#This Row],[Date]])</f>
        <v>5</v>
      </c>
      <c r="K10737" s="1">
        <f>WEEKDAY(BART_Rides[[#This Row],[Date]],2)</f>
        <v>1</v>
      </c>
      <c r="L10737" s="1" t="str">
        <f>LEFT(BART_Rides[[#This Row],[Lines]],1)</f>
        <v>Y</v>
      </c>
      <c r="M10737" s="1" t="str">
        <f>IF(BART_Rides[[#This Row],[FirstLetter]]="Y","Yes","No")</f>
        <v>Yes</v>
      </c>
      <c r="N10737" s="1" t="str">
        <f>IF(OR(BART_Rides[[#This Row],[Station Code]]="EM", BART_Rides[[#This Row],[Station Code]]="MT", BART_Rides[[#This Row],[Station Code]]="PL", BART_Rides[[#This Row],[Station Code]]="CC"), "Yes", "No")</f>
        <v>No</v>
      </c>
    </row>
    <row r="10738" spans="6:14">
      <c r="F10738" s="3">
        <v>44348</v>
      </c>
      <c r="G10738" s="1">
        <v>16</v>
      </c>
      <c r="H10738" s="1" t="s">
        <v>106</v>
      </c>
      <c r="I10738" s="1">
        <v>2694</v>
      </c>
      <c r="J10738" s="1">
        <f>MONTH(BART_Rides[[#This Row],[Date]])</f>
        <v>6</v>
      </c>
      <c r="K10738" s="1">
        <f>WEEKDAY(BART_Rides[[#This Row],[Date]],2)</f>
        <v>2</v>
      </c>
      <c r="L10738" s="1" t="str">
        <f>LEFT(BART_Rides[[#This Row],[Lines]],1)</f>
        <v>Y</v>
      </c>
      <c r="M10738" s="1" t="str">
        <f>IF(BART_Rides[[#This Row],[FirstLetter]]="Y","Yes","No")</f>
        <v>Yes</v>
      </c>
      <c r="N10738" s="1" t="str">
        <f>IF(OR(BART_Rides[[#This Row],[Station Code]]="EM", BART_Rides[[#This Row],[Station Code]]="MT", BART_Rides[[#This Row],[Station Code]]="PL", BART_Rides[[#This Row],[Station Code]]="CC"), "Yes", "No")</f>
        <v>No</v>
      </c>
    </row>
    <row r="10739" spans="6:14">
      <c r="F10739" s="3">
        <v>44349</v>
      </c>
      <c r="G10739" s="1">
        <v>16</v>
      </c>
      <c r="H10739" s="1" t="s">
        <v>106</v>
      </c>
      <c r="I10739" s="1">
        <v>2678</v>
      </c>
      <c r="J10739" s="1">
        <f>MONTH(BART_Rides[[#This Row],[Date]])</f>
        <v>6</v>
      </c>
      <c r="K10739" s="1">
        <f>WEEKDAY(BART_Rides[[#This Row],[Date]],2)</f>
        <v>3</v>
      </c>
      <c r="L10739" s="1" t="str">
        <f>LEFT(BART_Rides[[#This Row],[Lines]],1)</f>
        <v>Y</v>
      </c>
      <c r="M10739" s="1" t="str">
        <f>IF(BART_Rides[[#This Row],[FirstLetter]]="Y","Yes","No")</f>
        <v>Yes</v>
      </c>
      <c r="N10739" s="1" t="str">
        <f>IF(OR(BART_Rides[[#This Row],[Station Code]]="EM", BART_Rides[[#This Row],[Station Code]]="MT", BART_Rides[[#This Row],[Station Code]]="PL", BART_Rides[[#This Row],[Station Code]]="CC"), "Yes", "No")</f>
        <v>No</v>
      </c>
    </row>
    <row r="10740" spans="6:14">
      <c r="F10740" s="3">
        <v>44350</v>
      </c>
      <c r="G10740" s="1">
        <v>16</v>
      </c>
      <c r="H10740" s="1" t="s">
        <v>106</v>
      </c>
      <c r="I10740" s="1">
        <v>2853</v>
      </c>
      <c r="J10740" s="1">
        <f>MONTH(BART_Rides[[#This Row],[Date]])</f>
        <v>6</v>
      </c>
      <c r="K10740" s="1">
        <f>WEEKDAY(BART_Rides[[#This Row],[Date]],2)</f>
        <v>4</v>
      </c>
      <c r="L10740" s="1" t="str">
        <f>LEFT(BART_Rides[[#This Row],[Lines]],1)</f>
        <v>Y</v>
      </c>
      <c r="M10740" s="1" t="str">
        <f>IF(BART_Rides[[#This Row],[FirstLetter]]="Y","Yes","No")</f>
        <v>Yes</v>
      </c>
      <c r="N10740" s="1" t="str">
        <f>IF(OR(BART_Rides[[#This Row],[Station Code]]="EM", BART_Rides[[#This Row],[Station Code]]="MT", BART_Rides[[#This Row],[Station Code]]="PL", BART_Rides[[#This Row],[Station Code]]="CC"), "Yes", "No")</f>
        <v>No</v>
      </c>
    </row>
    <row r="10741" spans="6:14">
      <c r="F10741" s="3">
        <v>44351</v>
      </c>
      <c r="G10741" s="1">
        <v>16</v>
      </c>
      <c r="H10741" s="1" t="s">
        <v>106</v>
      </c>
      <c r="I10741" s="1">
        <v>2946</v>
      </c>
      <c r="J10741" s="1">
        <f>MONTH(BART_Rides[[#This Row],[Date]])</f>
        <v>6</v>
      </c>
      <c r="K10741" s="1">
        <f>WEEKDAY(BART_Rides[[#This Row],[Date]],2)</f>
        <v>5</v>
      </c>
      <c r="L10741" s="1" t="str">
        <f>LEFT(BART_Rides[[#This Row],[Lines]],1)</f>
        <v>Y</v>
      </c>
      <c r="M10741" s="1" t="str">
        <f>IF(BART_Rides[[#This Row],[FirstLetter]]="Y","Yes","No")</f>
        <v>Yes</v>
      </c>
      <c r="N10741" s="1" t="str">
        <f>IF(OR(BART_Rides[[#This Row],[Station Code]]="EM", BART_Rides[[#This Row],[Station Code]]="MT", BART_Rides[[#This Row],[Station Code]]="PL", BART_Rides[[#This Row],[Station Code]]="CC"), "Yes", "No")</f>
        <v>No</v>
      </c>
    </row>
    <row r="10742" spans="6:14">
      <c r="F10742" s="3">
        <v>44352</v>
      </c>
      <c r="G10742" s="1">
        <v>16</v>
      </c>
      <c r="H10742" s="1" t="s">
        <v>106</v>
      </c>
      <c r="I10742" s="1">
        <v>2010</v>
      </c>
      <c r="J10742" s="1">
        <f>MONTH(BART_Rides[[#This Row],[Date]])</f>
        <v>6</v>
      </c>
      <c r="K10742" s="1">
        <f>WEEKDAY(BART_Rides[[#This Row],[Date]],2)</f>
        <v>6</v>
      </c>
      <c r="L10742" s="1" t="str">
        <f>LEFT(BART_Rides[[#This Row],[Lines]],1)</f>
        <v>Y</v>
      </c>
      <c r="M10742" s="1" t="str">
        <f>IF(BART_Rides[[#This Row],[FirstLetter]]="Y","Yes","No")</f>
        <v>Yes</v>
      </c>
      <c r="N10742" s="1" t="str">
        <f>IF(OR(BART_Rides[[#This Row],[Station Code]]="EM", BART_Rides[[#This Row],[Station Code]]="MT", BART_Rides[[#This Row],[Station Code]]="PL", BART_Rides[[#This Row],[Station Code]]="CC"), "Yes", "No")</f>
        <v>No</v>
      </c>
    </row>
    <row r="10743" spans="6:14">
      <c r="F10743" s="3">
        <v>44353</v>
      </c>
      <c r="G10743" s="1">
        <v>16</v>
      </c>
      <c r="H10743" s="1" t="s">
        <v>106</v>
      </c>
      <c r="I10743" s="1">
        <v>1496</v>
      </c>
      <c r="J10743" s="1">
        <f>MONTH(BART_Rides[[#This Row],[Date]])</f>
        <v>6</v>
      </c>
      <c r="K10743" s="1">
        <f>WEEKDAY(BART_Rides[[#This Row],[Date]],2)</f>
        <v>7</v>
      </c>
      <c r="L10743" s="1" t="str">
        <f>LEFT(BART_Rides[[#This Row],[Lines]],1)</f>
        <v>Y</v>
      </c>
      <c r="M10743" s="1" t="str">
        <f>IF(BART_Rides[[#This Row],[FirstLetter]]="Y","Yes","No")</f>
        <v>Yes</v>
      </c>
      <c r="N10743" s="1" t="str">
        <f>IF(OR(BART_Rides[[#This Row],[Station Code]]="EM", BART_Rides[[#This Row],[Station Code]]="MT", BART_Rides[[#This Row],[Station Code]]="PL", BART_Rides[[#This Row],[Station Code]]="CC"), "Yes", "No")</f>
        <v>No</v>
      </c>
    </row>
    <row r="10744" spans="6:14">
      <c r="F10744" s="3">
        <v>44354</v>
      </c>
      <c r="G10744" s="1">
        <v>16</v>
      </c>
      <c r="H10744" s="1" t="s">
        <v>106</v>
      </c>
      <c r="I10744" s="1">
        <v>2599</v>
      </c>
      <c r="J10744" s="1">
        <f>MONTH(BART_Rides[[#This Row],[Date]])</f>
        <v>6</v>
      </c>
      <c r="K10744" s="1">
        <f>WEEKDAY(BART_Rides[[#This Row],[Date]],2)</f>
        <v>1</v>
      </c>
      <c r="L10744" s="1" t="str">
        <f>LEFT(BART_Rides[[#This Row],[Lines]],1)</f>
        <v>Y</v>
      </c>
      <c r="M10744" s="1" t="str">
        <f>IF(BART_Rides[[#This Row],[FirstLetter]]="Y","Yes","No")</f>
        <v>Yes</v>
      </c>
      <c r="N10744" s="1" t="str">
        <f>IF(OR(BART_Rides[[#This Row],[Station Code]]="EM", BART_Rides[[#This Row],[Station Code]]="MT", BART_Rides[[#This Row],[Station Code]]="PL", BART_Rides[[#This Row],[Station Code]]="CC"), "Yes", "No")</f>
        <v>No</v>
      </c>
    </row>
    <row r="10745" spans="6:14">
      <c r="F10745" s="3">
        <v>44355</v>
      </c>
      <c r="G10745" s="1">
        <v>16</v>
      </c>
      <c r="H10745" s="1" t="s">
        <v>106</v>
      </c>
      <c r="I10745" s="1">
        <v>2823</v>
      </c>
      <c r="J10745" s="1">
        <f>MONTH(BART_Rides[[#This Row],[Date]])</f>
        <v>6</v>
      </c>
      <c r="K10745" s="1">
        <f>WEEKDAY(BART_Rides[[#This Row],[Date]],2)</f>
        <v>2</v>
      </c>
      <c r="L10745" s="1" t="str">
        <f>LEFT(BART_Rides[[#This Row],[Lines]],1)</f>
        <v>Y</v>
      </c>
      <c r="M10745" s="1" t="str">
        <f>IF(BART_Rides[[#This Row],[FirstLetter]]="Y","Yes","No")</f>
        <v>Yes</v>
      </c>
      <c r="N10745" s="1" t="str">
        <f>IF(OR(BART_Rides[[#This Row],[Station Code]]="EM", BART_Rides[[#This Row],[Station Code]]="MT", BART_Rides[[#This Row],[Station Code]]="PL", BART_Rides[[#This Row],[Station Code]]="CC"), "Yes", "No")</f>
        <v>No</v>
      </c>
    </row>
    <row r="10746" spans="6:14">
      <c r="F10746" s="3">
        <v>44356</v>
      </c>
      <c r="G10746" s="1">
        <v>16</v>
      </c>
      <c r="H10746" s="1" t="s">
        <v>106</v>
      </c>
      <c r="I10746" s="1">
        <v>2866</v>
      </c>
      <c r="J10746" s="1">
        <f>MONTH(BART_Rides[[#This Row],[Date]])</f>
        <v>6</v>
      </c>
      <c r="K10746" s="1">
        <f>WEEKDAY(BART_Rides[[#This Row],[Date]],2)</f>
        <v>3</v>
      </c>
      <c r="L10746" s="1" t="str">
        <f>LEFT(BART_Rides[[#This Row],[Lines]],1)</f>
        <v>Y</v>
      </c>
      <c r="M10746" s="1" t="str">
        <f>IF(BART_Rides[[#This Row],[FirstLetter]]="Y","Yes","No")</f>
        <v>Yes</v>
      </c>
      <c r="N10746" s="1" t="str">
        <f>IF(OR(BART_Rides[[#This Row],[Station Code]]="EM", BART_Rides[[#This Row],[Station Code]]="MT", BART_Rides[[#This Row],[Station Code]]="PL", BART_Rides[[#This Row],[Station Code]]="CC"), "Yes", "No")</f>
        <v>No</v>
      </c>
    </row>
    <row r="10747" spans="6:14">
      <c r="F10747" s="3">
        <v>44357</v>
      </c>
      <c r="G10747" s="1">
        <v>16</v>
      </c>
      <c r="H10747" s="1" t="s">
        <v>106</v>
      </c>
      <c r="I10747" s="1">
        <v>2934</v>
      </c>
      <c r="J10747" s="1">
        <f>MONTH(BART_Rides[[#This Row],[Date]])</f>
        <v>6</v>
      </c>
      <c r="K10747" s="1">
        <f>WEEKDAY(BART_Rides[[#This Row],[Date]],2)</f>
        <v>4</v>
      </c>
      <c r="L10747" s="1" t="str">
        <f>LEFT(BART_Rides[[#This Row],[Lines]],1)</f>
        <v>Y</v>
      </c>
      <c r="M10747" s="1" t="str">
        <f>IF(BART_Rides[[#This Row],[FirstLetter]]="Y","Yes","No")</f>
        <v>Yes</v>
      </c>
      <c r="N10747" s="1" t="str">
        <f>IF(OR(BART_Rides[[#This Row],[Station Code]]="EM", BART_Rides[[#This Row],[Station Code]]="MT", BART_Rides[[#This Row],[Station Code]]="PL", BART_Rides[[#This Row],[Station Code]]="CC"), "Yes", "No")</f>
        <v>No</v>
      </c>
    </row>
    <row r="10748" spans="6:14">
      <c r="F10748" s="3">
        <v>44358</v>
      </c>
      <c r="G10748" s="1">
        <v>16</v>
      </c>
      <c r="H10748" s="1" t="s">
        <v>106</v>
      </c>
      <c r="I10748" s="1">
        <v>3102</v>
      </c>
      <c r="J10748" s="1">
        <f>MONTH(BART_Rides[[#This Row],[Date]])</f>
        <v>6</v>
      </c>
      <c r="K10748" s="1">
        <f>WEEKDAY(BART_Rides[[#This Row],[Date]],2)</f>
        <v>5</v>
      </c>
      <c r="L10748" s="1" t="str">
        <f>LEFT(BART_Rides[[#This Row],[Lines]],1)</f>
        <v>Y</v>
      </c>
      <c r="M10748" s="1" t="str">
        <f>IF(BART_Rides[[#This Row],[FirstLetter]]="Y","Yes","No")</f>
        <v>Yes</v>
      </c>
      <c r="N10748" s="1" t="str">
        <f>IF(OR(BART_Rides[[#This Row],[Station Code]]="EM", BART_Rides[[#This Row],[Station Code]]="MT", BART_Rides[[#This Row],[Station Code]]="PL", BART_Rides[[#This Row],[Station Code]]="CC"), "Yes", "No")</f>
        <v>No</v>
      </c>
    </row>
    <row r="10749" spans="6:14">
      <c r="F10749" s="3">
        <v>44359</v>
      </c>
      <c r="G10749" s="1">
        <v>16</v>
      </c>
      <c r="H10749" s="1" t="s">
        <v>106</v>
      </c>
      <c r="I10749" s="1">
        <v>2268</v>
      </c>
      <c r="J10749" s="1">
        <f>MONTH(BART_Rides[[#This Row],[Date]])</f>
        <v>6</v>
      </c>
      <c r="K10749" s="1">
        <f>WEEKDAY(BART_Rides[[#This Row],[Date]],2)</f>
        <v>6</v>
      </c>
      <c r="L10749" s="1" t="str">
        <f>LEFT(BART_Rides[[#This Row],[Lines]],1)</f>
        <v>Y</v>
      </c>
      <c r="M10749" s="1" t="str">
        <f>IF(BART_Rides[[#This Row],[FirstLetter]]="Y","Yes","No")</f>
        <v>Yes</v>
      </c>
      <c r="N10749" s="1" t="str">
        <f>IF(OR(BART_Rides[[#This Row],[Station Code]]="EM", BART_Rides[[#This Row],[Station Code]]="MT", BART_Rides[[#This Row],[Station Code]]="PL", BART_Rides[[#This Row],[Station Code]]="CC"), "Yes", "No")</f>
        <v>No</v>
      </c>
    </row>
    <row r="10750" spans="6:14">
      <c r="F10750" s="3">
        <v>44360</v>
      </c>
      <c r="G10750" s="1">
        <v>16</v>
      </c>
      <c r="H10750" s="1" t="s">
        <v>106</v>
      </c>
      <c r="I10750" s="1">
        <v>1505</v>
      </c>
      <c r="J10750" s="1">
        <f>MONTH(BART_Rides[[#This Row],[Date]])</f>
        <v>6</v>
      </c>
      <c r="K10750" s="1">
        <f>WEEKDAY(BART_Rides[[#This Row],[Date]],2)</f>
        <v>7</v>
      </c>
      <c r="L10750" s="1" t="str">
        <f>LEFT(BART_Rides[[#This Row],[Lines]],1)</f>
        <v>Y</v>
      </c>
      <c r="M10750" s="1" t="str">
        <f>IF(BART_Rides[[#This Row],[FirstLetter]]="Y","Yes","No")</f>
        <v>Yes</v>
      </c>
      <c r="N10750" s="1" t="str">
        <f>IF(OR(BART_Rides[[#This Row],[Station Code]]="EM", BART_Rides[[#This Row],[Station Code]]="MT", BART_Rides[[#This Row],[Station Code]]="PL", BART_Rides[[#This Row],[Station Code]]="CC"), "Yes", "No")</f>
        <v>No</v>
      </c>
    </row>
    <row r="10751" spans="6:14">
      <c r="F10751" s="3">
        <v>44361</v>
      </c>
      <c r="G10751" s="1">
        <v>16</v>
      </c>
      <c r="H10751" s="1" t="s">
        <v>106</v>
      </c>
      <c r="I10751" s="1">
        <v>2673</v>
      </c>
      <c r="J10751" s="1">
        <f>MONTH(BART_Rides[[#This Row],[Date]])</f>
        <v>6</v>
      </c>
      <c r="K10751" s="1">
        <f>WEEKDAY(BART_Rides[[#This Row],[Date]],2)</f>
        <v>1</v>
      </c>
      <c r="L10751" s="1" t="str">
        <f>LEFT(BART_Rides[[#This Row],[Lines]],1)</f>
        <v>Y</v>
      </c>
      <c r="M10751" s="1" t="str">
        <f>IF(BART_Rides[[#This Row],[FirstLetter]]="Y","Yes","No")</f>
        <v>Yes</v>
      </c>
      <c r="N10751" s="1" t="str">
        <f>IF(OR(BART_Rides[[#This Row],[Station Code]]="EM", BART_Rides[[#This Row],[Station Code]]="MT", BART_Rides[[#This Row],[Station Code]]="PL", BART_Rides[[#This Row],[Station Code]]="CC"), "Yes", "No")</f>
        <v>No</v>
      </c>
    </row>
    <row r="10752" spans="6:14">
      <c r="F10752" s="3">
        <v>44362</v>
      </c>
      <c r="G10752" s="1">
        <v>16</v>
      </c>
      <c r="H10752" s="1" t="s">
        <v>106</v>
      </c>
      <c r="I10752" s="1">
        <v>2976</v>
      </c>
      <c r="J10752" s="1">
        <f>MONTH(BART_Rides[[#This Row],[Date]])</f>
        <v>6</v>
      </c>
      <c r="K10752" s="1">
        <f>WEEKDAY(BART_Rides[[#This Row],[Date]],2)</f>
        <v>2</v>
      </c>
      <c r="L10752" s="1" t="str">
        <f>LEFT(BART_Rides[[#This Row],[Lines]],1)</f>
        <v>Y</v>
      </c>
      <c r="M10752" s="1" t="str">
        <f>IF(BART_Rides[[#This Row],[FirstLetter]]="Y","Yes","No")</f>
        <v>Yes</v>
      </c>
      <c r="N10752" s="1" t="str">
        <f>IF(OR(BART_Rides[[#This Row],[Station Code]]="EM", BART_Rides[[#This Row],[Station Code]]="MT", BART_Rides[[#This Row],[Station Code]]="PL", BART_Rides[[#This Row],[Station Code]]="CC"), "Yes", "No")</f>
        <v>No</v>
      </c>
    </row>
    <row r="10753" spans="6:14">
      <c r="F10753" s="3">
        <v>44363</v>
      </c>
      <c r="G10753" s="1">
        <v>16</v>
      </c>
      <c r="H10753" s="1" t="s">
        <v>106</v>
      </c>
      <c r="I10753" s="1">
        <v>3047</v>
      </c>
      <c r="J10753" s="1">
        <f>MONTH(BART_Rides[[#This Row],[Date]])</f>
        <v>6</v>
      </c>
      <c r="K10753" s="1">
        <f>WEEKDAY(BART_Rides[[#This Row],[Date]],2)</f>
        <v>3</v>
      </c>
      <c r="L10753" s="1" t="str">
        <f>LEFT(BART_Rides[[#This Row],[Lines]],1)</f>
        <v>Y</v>
      </c>
      <c r="M10753" s="1" t="str">
        <f>IF(BART_Rides[[#This Row],[FirstLetter]]="Y","Yes","No")</f>
        <v>Yes</v>
      </c>
      <c r="N10753" s="1" t="str">
        <f>IF(OR(BART_Rides[[#This Row],[Station Code]]="EM", BART_Rides[[#This Row],[Station Code]]="MT", BART_Rides[[#This Row],[Station Code]]="PL", BART_Rides[[#This Row],[Station Code]]="CC"), "Yes", "No")</f>
        <v>No</v>
      </c>
    </row>
    <row r="10754" spans="6:14">
      <c r="F10754" s="3">
        <v>44364</v>
      </c>
      <c r="G10754" s="1">
        <v>16</v>
      </c>
      <c r="H10754" s="1" t="s">
        <v>106</v>
      </c>
      <c r="I10754" s="1">
        <v>3185</v>
      </c>
      <c r="J10754" s="1">
        <f>MONTH(BART_Rides[[#This Row],[Date]])</f>
        <v>6</v>
      </c>
      <c r="K10754" s="1">
        <f>WEEKDAY(BART_Rides[[#This Row],[Date]],2)</f>
        <v>4</v>
      </c>
      <c r="L10754" s="1" t="str">
        <f>LEFT(BART_Rides[[#This Row],[Lines]],1)</f>
        <v>Y</v>
      </c>
      <c r="M10754" s="1" t="str">
        <f>IF(BART_Rides[[#This Row],[FirstLetter]]="Y","Yes","No")</f>
        <v>Yes</v>
      </c>
      <c r="N10754" s="1" t="str">
        <f>IF(OR(BART_Rides[[#This Row],[Station Code]]="EM", BART_Rides[[#This Row],[Station Code]]="MT", BART_Rides[[#This Row],[Station Code]]="PL", BART_Rides[[#This Row],[Station Code]]="CC"), "Yes", "No")</f>
        <v>No</v>
      </c>
    </row>
    <row r="10755" spans="6:14">
      <c r="F10755" s="3">
        <v>44365</v>
      </c>
      <c r="G10755" s="1">
        <v>16</v>
      </c>
      <c r="H10755" s="1" t="s">
        <v>106</v>
      </c>
      <c r="I10755" s="1">
        <v>3464</v>
      </c>
      <c r="J10755" s="1">
        <f>MONTH(BART_Rides[[#This Row],[Date]])</f>
        <v>6</v>
      </c>
      <c r="K10755" s="1">
        <f>WEEKDAY(BART_Rides[[#This Row],[Date]],2)</f>
        <v>5</v>
      </c>
      <c r="L10755" s="1" t="str">
        <f>LEFT(BART_Rides[[#This Row],[Lines]],1)</f>
        <v>Y</v>
      </c>
      <c r="M10755" s="1" t="str">
        <f>IF(BART_Rides[[#This Row],[FirstLetter]]="Y","Yes","No")</f>
        <v>Yes</v>
      </c>
      <c r="N10755" s="1" t="str">
        <f>IF(OR(BART_Rides[[#This Row],[Station Code]]="EM", BART_Rides[[#This Row],[Station Code]]="MT", BART_Rides[[#This Row],[Station Code]]="PL", BART_Rides[[#This Row],[Station Code]]="CC"), "Yes", "No")</f>
        <v>No</v>
      </c>
    </row>
    <row r="10756" spans="6:14">
      <c r="F10756" s="3">
        <v>44366</v>
      </c>
      <c r="G10756" s="1">
        <v>16</v>
      </c>
      <c r="H10756" s="1" t="s">
        <v>106</v>
      </c>
      <c r="I10756" s="1">
        <v>2310</v>
      </c>
      <c r="J10756" s="1">
        <f>MONTH(BART_Rides[[#This Row],[Date]])</f>
        <v>6</v>
      </c>
      <c r="K10756" s="1">
        <f>WEEKDAY(BART_Rides[[#This Row],[Date]],2)</f>
        <v>6</v>
      </c>
      <c r="L10756" s="1" t="str">
        <f>LEFT(BART_Rides[[#This Row],[Lines]],1)</f>
        <v>Y</v>
      </c>
      <c r="M10756" s="1" t="str">
        <f>IF(BART_Rides[[#This Row],[FirstLetter]]="Y","Yes","No")</f>
        <v>Yes</v>
      </c>
      <c r="N10756" s="1" t="str">
        <f>IF(OR(BART_Rides[[#This Row],[Station Code]]="EM", BART_Rides[[#This Row],[Station Code]]="MT", BART_Rides[[#This Row],[Station Code]]="PL", BART_Rides[[#This Row],[Station Code]]="CC"), "Yes", "No")</f>
        <v>No</v>
      </c>
    </row>
    <row r="10757" spans="6:14">
      <c r="F10757" s="3">
        <v>44367</v>
      </c>
      <c r="G10757" s="1">
        <v>16</v>
      </c>
      <c r="H10757" s="1" t="s">
        <v>106</v>
      </c>
      <c r="I10757" s="1">
        <v>1439</v>
      </c>
      <c r="J10757" s="1">
        <f>MONTH(BART_Rides[[#This Row],[Date]])</f>
        <v>6</v>
      </c>
      <c r="K10757" s="1">
        <f>WEEKDAY(BART_Rides[[#This Row],[Date]],2)</f>
        <v>7</v>
      </c>
      <c r="L10757" s="1" t="str">
        <f>LEFT(BART_Rides[[#This Row],[Lines]],1)</f>
        <v>Y</v>
      </c>
      <c r="M10757" s="1" t="str">
        <f>IF(BART_Rides[[#This Row],[FirstLetter]]="Y","Yes","No")</f>
        <v>Yes</v>
      </c>
      <c r="N10757" s="1" t="str">
        <f>IF(OR(BART_Rides[[#This Row],[Station Code]]="EM", BART_Rides[[#This Row],[Station Code]]="MT", BART_Rides[[#This Row],[Station Code]]="PL", BART_Rides[[#This Row],[Station Code]]="CC"), "Yes", "No")</f>
        <v>No</v>
      </c>
    </row>
    <row r="10758" spans="6:14">
      <c r="F10758" s="3">
        <v>44368</v>
      </c>
      <c r="G10758" s="1">
        <v>16</v>
      </c>
      <c r="H10758" s="1" t="s">
        <v>106</v>
      </c>
      <c r="I10758" s="1">
        <v>2756</v>
      </c>
      <c r="J10758" s="1">
        <f>MONTH(BART_Rides[[#This Row],[Date]])</f>
        <v>6</v>
      </c>
      <c r="K10758" s="1">
        <f>WEEKDAY(BART_Rides[[#This Row],[Date]],2)</f>
        <v>1</v>
      </c>
      <c r="L10758" s="1" t="str">
        <f>LEFT(BART_Rides[[#This Row],[Lines]],1)</f>
        <v>Y</v>
      </c>
      <c r="M10758" s="1" t="str">
        <f>IF(BART_Rides[[#This Row],[FirstLetter]]="Y","Yes","No")</f>
        <v>Yes</v>
      </c>
      <c r="N10758" s="1" t="str">
        <f>IF(OR(BART_Rides[[#This Row],[Station Code]]="EM", BART_Rides[[#This Row],[Station Code]]="MT", BART_Rides[[#This Row],[Station Code]]="PL", BART_Rides[[#This Row],[Station Code]]="CC"), "Yes", "No")</f>
        <v>No</v>
      </c>
    </row>
    <row r="10759" spans="6:14">
      <c r="F10759" s="3">
        <v>44369</v>
      </c>
      <c r="G10759" s="1">
        <v>16</v>
      </c>
      <c r="H10759" s="1" t="s">
        <v>106</v>
      </c>
      <c r="I10759" s="1">
        <v>3088</v>
      </c>
      <c r="J10759" s="1">
        <f>MONTH(BART_Rides[[#This Row],[Date]])</f>
        <v>6</v>
      </c>
      <c r="K10759" s="1">
        <f>WEEKDAY(BART_Rides[[#This Row],[Date]],2)</f>
        <v>2</v>
      </c>
      <c r="L10759" s="1" t="str">
        <f>LEFT(BART_Rides[[#This Row],[Lines]],1)</f>
        <v>Y</v>
      </c>
      <c r="M10759" s="1" t="str">
        <f>IF(BART_Rides[[#This Row],[FirstLetter]]="Y","Yes","No")</f>
        <v>Yes</v>
      </c>
      <c r="N10759" s="1" t="str">
        <f>IF(OR(BART_Rides[[#This Row],[Station Code]]="EM", BART_Rides[[#This Row],[Station Code]]="MT", BART_Rides[[#This Row],[Station Code]]="PL", BART_Rides[[#This Row],[Station Code]]="CC"), "Yes", "No")</f>
        <v>No</v>
      </c>
    </row>
    <row r="10760" spans="6:14">
      <c r="F10760" s="3">
        <v>44370</v>
      </c>
      <c r="G10760" s="1">
        <v>16</v>
      </c>
      <c r="H10760" s="1" t="s">
        <v>106</v>
      </c>
      <c r="I10760" s="1">
        <v>3198</v>
      </c>
      <c r="J10760" s="1">
        <f>MONTH(BART_Rides[[#This Row],[Date]])</f>
        <v>6</v>
      </c>
      <c r="K10760" s="1">
        <f>WEEKDAY(BART_Rides[[#This Row],[Date]],2)</f>
        <v>3</v>
      </c>
      <c r="L10760" s="1" t="str">
        <f>LEFT(BART_Rides[[#This Row],[Lines]],1)</f>
        <v>Y</v>
      </c>
      <c r="M10760" s="1" t="str">
        <f>IF(BART_Rides[[#This Row],[FirstLetter]]="Y","Yes","No")</f>
        <v>Yes</v>
      </c>
      <c r="N10760" s="1" t="str">
        <f>IF(OR(BART_Rides[[#This Row],[Station Code]]="EM", BART_Rides[[#This Row],[Station Code]]="MT", BART_Rides[[#This Row],[Station Code]]="PL", BART_Rides[[#This Row],[Station Code]]="CC"), "Yes", "No")</f>
        <v>No</v>
      </c>
    </row>
    <row r="10761" spans="6:14">
      <c r="F10761" s="3">
        <v>44371</v>
      </c>
      <c r="G10761" s="1">
        <v>16</v>
      </c>
      <c r="H10761" s="1" t="s">
        <v>106</v>
      </c>
      <c r="I10761" s="1">
        <v>3198</v>
      </c>
      <c r="J10761" s="1">
        <f>MONTH(BART_Rides[[#This Row],[Date]])</f>
        <v>6</v>
      </c>
      <c r="K10761" s="1">
        <f>WEEKDAY(BART_Rides[[#This Row],[Date]],2)</f>
        <v>4</v>
      </c>
      <c r="L10761" s="1" t="str">
        <f>LEFT(BART_Rides[[#This Row],[Lines]],1)</f>
        <v>Y</v>
      </c>
      <c r="M10761" s="1" t="str">
        <f>IF(BART_Rides[[#This Row],[FirstLetter]]="Y","Yes","No")</f>
        <v>Yes</v>
      </c>
      <c r="N10761" s="1" t="str">
        <f>IF(OR(BART_Rides[[#This Row],[Station Code]]="EM", BART_Rides[[#This Row],[Station Code]]="MT", BART_Rides[[#This Row],[Station Code]]="PL", BART_Rides[[#This Row],[Station Code]]="CC"), "Yes", "No")</f>
        <v>No</v>
      </c>
    </row>
    <row r="10762" spans="6:14">
      <c r="F10762" s="3">
        <v>44372</v>
      </c>
      <c r="G10762" s="1">
        <v>16</v>
      </c>
      <c r="H10762" s="1" t="s">
        <v>106</v>
      </c>
      <c r="I10762" s="1">
        <v>3645</v>
      </c>
      <c r="J10762" s="1">
        <f>MONTH(BART_Rides[[#This Row],[Date]])</f>
        <v>6</v>
      </c>
      <c r="K10762" s="1">
        <f>WEEKDAY(BART_Rides[[#This Row],[Date]],2)</f>
        <v>5</v>
      </c>
      <c r="L10762" s="1" t="str">
        <f>LEFT(BART_Rides[[#This Row],[Lines]],1)</f>
        <v>Y</v>
      </c>
      <c r="M10762" s="1" t="str">
        <f>IF(BART_Rides[[#This Row],[FirstLetter]]="Y","Yes","No")</f>
        <v>Yes</v>
      </c>
      <c r="N10762" s="1" t="str">
        <f>IF(OR(BART_Rides[[#This Row],[Station Code]]="EM", BART_Rides[[#This Row],[Station Code]]="MT", BART_Rides[[#This Row],[Station Code]]="PL", BART_Rides[[#This Row],[Station Code]]="CC"), "Yes", "No")</f>
        <v>No</v>
      </c>
    </row>
    <row r="10763" spans="6:14">
      <c r="F10763" s="3">
        <v>44373</v>
      </c>
      <c r="G10763" s="1">
        <v>16</v>
      </c>
      <c r="H10763" s="1" t="s">
        <v>106</v>
      </c>
      <c r="I10763" s="1">
        <v>3317</v>
      </c>
      <c r="J10763" s="1">
        <f>MONTH(BART_Rides[[#This Row],[Date]])</f>
        <v>6</v>
      </c>
      <c r="K10763" s="1">
        <f>WEEKDAY(BART_Rides[[#This Row],[Date]],2)</f>
        <v>6</v>
      </c>
      <c r="L10763" s="1" t="str">
        <f>LEFT(BART_Rides[[#This Row],[Lines]],1)</f>
        <v>Y</v>
      </c>
      <c r="M10763" s="1" t="str">
        <f>IF(BART_Rides[[#This Row],[FirstLetter]]="Y","Yes","No")</f>
        <v>Yes</v>
      </c>
      <c r="N10763" s="1" t="str">
        <f>IF(OR(BART_Rides[[#This Row],[Station Code]]="EM", BART_Rides[[#This Row],[Station Code]]="MT", BART_Rides[[#This Row],[Station Code]]="PL", BART_Rides[[#This Row],[Station Code]]="CC"), "Yes", "No")</f>
        <v>No</v>
      </c>
    </row>
    <row r="10764" spans="6:14">
      <c r="F10764" s="3">
        <v>44374</v>
      </c>
      <c r="G10764" s="1">
        <v>16</v>
      </c>
      <c r="H10764" s="1" t="s">
        <v>106</v>
      </c>
      <c r="I10764" s="1">
        <v>1761</v>
      </c>
      <c r="J10764" s="1">
        <f>MONTH(BART_Rides[[#This Row],[Date]])</f>
        <v>6</v>
      </c>
      <c r="K10764" s="1">
        <f>WEEKDAY(BART_Rides[[#This Row],[Date]],2)</f>
        <v>7</v>
      </c>
      <c r="L10764" s="1" t="str">
        <f>LEFT(BART_Rides[[#This Row],[Lines]],1)</f>
        <v>Y</v>
      </c>
      <c r="M10764" s="1" t="str">
        <f>IF(BART_Rides[[#This Row],[FirstLetter]]="Y","Yes","No")</f>
        <v>Yes</v>
      </c>
      <c r="N10764" s="1" t="str">
        <f>IF(OR(BART_Rides[[#This Row],[Station Code]]="EM", BART_Rides[[#This Row],[Station Code]]="MT", BART_Rides[[#This Row],[Station Code]]="PL", BART_Rides[[#This Row],[Station Code]]="CC"), "Yes", "No")</f>
        <v>No</v>
      </c>
    </row>
    <row r="10765" spans="6:14">
      <c r="F10765" s="3">
        <v>44375</v>
      </c>
      <c r="G10765" s="1">
        <v>16</v>
      </c>
      <c r="H10765" s="1" t="s">
        <v>106</v>
      </c>
      <c r="I10765" s="1">
        <v>2685</v>
      </c>
      <c r="J10765" s="1">
        <f>MONTH(BART_Rides[[#This Row],[Date]])</f>
        <v>6</v>
      </c>
      <c r="K10765" s="1">
        <f>WEEKDAY(BART_Rides[[#This Row],[Date]],2)</f>
        <v>1</v>
      </c>
      <c r="L10765" s="1" t="str">
        <f>LEFT(BART_Rides[[#This Row],[Lines]],1)</f>
        <v>Y</v>
      </c>
      <c r="M10765" s="1" t="str">
        <f>IF(BART_Rides[[#This Row],[FirstLetter]]="Y","Yes","No")</f>
        <v>Yes</v>
      </c>
      <c r="N10765" s="1" t="str">
        <f>IF(OR(BART_Rides[[#This Row],[Station Code]]="EM", BART_Rides[[#This Row],[Station Code]]="MT", BART_Rides[[#This Row],[Station Code]]="PL", BART_Rides[[#This Row],[Station Code]]="CC"), "Yes", "No")</f>
        <v>No</v>
      </c>
    </row>
    <row r="10766" spans="6:14">
      <c r="F10766" s="3">
        <v>44376</v>
      </c>
      <c r="G10766" s="1">
        <v>16</v>
      </c>
      <c r="H10766" s="1" t="s">
        <v>106</v>
      </c>
      <c r="I10766" s="1">
        <v>3029</v>
      </c>
      <c r="J10766" s="1">
        <f>MONTH(BART_Rides[[#This Row],[Date]])</f>
        <v>6</v>
      </c>
      <c r="K10766" s="1">
        <f>WEEKDAY(BART_Rides[[#This Row],[Date]],2)</f>
        <v>2</v>
      </c>
      <c r="L10766" s="1" t="str">
        <f>LEFT(BART_Rides[[#This Row],[Lines]],1)</f>
        <v>Y</v>
      </c>
      <c r="M10766" s="1" t="str">
        <f>IF(BART_Rides[[#This Row],[FirstLetter]]="Y","Yes","No")</f>
        <v>Yes</v>
      </c>
      <c r="N10766" s="1" t="str">
        <f>IF(OR(BART_Rides[[#This Row],[Station Code]]="EM", BART_Rides[[#This Row],[Station Code]]="MT", BART_Rides[[#This Row],[Station Code]]="PL", BART_Rides[[#This Row],[Station Code]]="CC"), "Yes", "No")</f>
        <v>No</v>
      </c>
    </row>
    <row r="10767" spans="6:14">
      <c r="F10767" s="3">
        <v>44377</v>
      </c>
      <c r="G10767" s="1">
        <v>16</v>
      </c>
      <c r="H10767" s="1" t="s">
        <v>106</v>
      </c>
      <c r="I10767" s="1">
        <v>3084</v>
      </c>
      <c r="J10767" s="1">
        <f>MONTH(BART_Rides[[#This Row],[Date]])</f>
        <v>6</v>
      </c>
      <c r="K10767" s="1">
        <f>WEEKDAY(BART_Rides[[#This Row],[Date]],2)</f>
        <v>3</v>
      </c>
      <c r="L10767" s="1" t="str">
        <f>LEFT(BART_Rides[[#This Row],[Lines]],1)</f>
        <v>Y</v>
      </c>
      <c r="M10767" s="1" t="str">
        <f>IF(BART_Rides[[#This Row],[FirstLetter]]="Y","Yes","No")</f>
        <v>Yes</v>
      </c>
      <c r="N10767" s="1" t="str">
        <f>IF(OR(BART_Rides[[#This Row],[Station Code]]="EM", BART_Rides[[#This Row],[Station Code]]="MT", BART_Rides[[#This Row],[Station Code]]="PL", BART_Rides[[#This Row],[Station Code]]="CC"), "Yes", "No")</f>
        <v>No</v>
      </c>
    </row>
    <row r="10768" spans="6:14">
      <c r="F10768" s="3">
        <v>44378</v>
      </c>
      <c r="G10768" s="1">
        <v>16</v>
      </c>
      <c r="H10768" s="1" t="s">
        <v>106</v>
      </c>
      <c r="I10768" s="1">
        <v>3113</v>
      </c>
      <c r="J10768" s="1">
        <f>MONTH(BART_Rides[[#This Row],[Date]])</f>
        <v>7</v>
      </c>
      <c r="K10768" s="1">
        <f>WEEKDAY(BART_Rides[[#This Row],[Date]],2)</f>
        <v>4</v>
      </c>
      <c r="L10768" s="1" t="str">
        <f>LEFT(BART_Rides[[#This Row],[Lines]],1)</f>
        <v>Y</v>
      </c>
      <c r="M10768" s="1" t="str">
        <f>IF(BART_Rides[[#This Row],[FirstLetter]]="Y","Yes","No")</f>
        <v>Yes</v>
      </c>
      <c r="N10768" s="1" t="str">
        <f>IF(OR(BART_Rides[[#This Row],[Station Code]]="EM", BART_Rides[[#This Row],[Station Code]]="MT", BART_Rides[[#This Row],[Station Code]]="PL", BART_Rides[[#This Row],[Station Code]]="CC"), "Yes", "No")</f>
        <v>No</v>
      </c>
    </row>
    <row r="10769" spans="6:14">
      <c r="F10769" s="3">
        <v>44379</v>
      </c>
      <c r="G10769" s="1">
        <v>16</v>
      </c>
      <c r="H10769" s="1" t="s">
        <v>106</v>
      </c>
      <c r="I10769" s="1">
        <v>3307</v>
      </c>
      <c r="J10769" s="1">
        <f>MONTH(BART_Rides[[#This Row],[Date]])</f>
        <v>7</v>
      </c>
      <c r="K10769" s="1">
        <f>WEEKDAY(BART_Rides[[#This Row],[Date]],2)</f>
        <v>5</v>
      </c>
      <c r="L10769" s="1" t="str">
        <f>LEFT(BART_Rides[[#This Row],[Lines]],1)</f>
        <v>Y</v>
      </c>
      <c r="M10769" s="1" t="str">
        <f>IF(BART_Rides[[#This Row],[FirstLetter]]="Y","Yes","No")</f>
        <v>Yes</v>
      </c>
      <c r="N10769" s="1" t="str">
        <f>IF(OR(BART_Rides[[#This Row],[Station Code]]="EM", BART_Rides[[#This Row],[Station Code]]="MT", BART_Rides[[#This Row],[Station Code]]="PL", BART_Rides[[#This Row],[Station Code]]="CC"), "Yes", "No")</f>
        <v>No</v>
      </c>
    </row>
    <row r="10770" spans="6:14">
      <c r="F10770" s="3">
        <v>44380</v>
      </c>
      <c r="G10770" s="1">
        <v>16</v>
      </c>
      <c r="H10770" s="1" t="s">
        <v>106</v>
      </c>
      <c r="I10770" s="1">
        <v>2037</v>
      </c>
      <c r="J10770" s="1">
        <f>MONTH(BART_Rides[[#This Row],[Date]])</f>
        <v>7</v>
      </c>
      <c r="K10770" s="1">
        <f>WEEKDAY(BART_Rides[[#This Row],[Date]],2)</f>
        <v>6</v>
      </c>
      <c r="L10770" s="1" t="str">
        <f>LEFT(BART_Rides[[#This Row],[Lines]],1)</f>
        <v>Y</v>
      </c>
      <c r="M10770" s="1" t="str">
        <f>IF(BART_Rides[[#This Row],[FirstLetter]]="Y","Yes","No")</f>
        <v>Yes</v>
      </c>
      <c r="N10770" s="1" t="str">
        <f>IF(OR(BART_Rides[[#This Row],[Station Code]]="EM", BART_Rides[[#This Row],[Station Code]]="MT", BART_Rides[[#This Row],[Station Code]]="PL", BART_Rides[[#This Row],[Station Code]]="CC"), "Yes", "No")</f>
        <v>No</v>
      </c>
    </row>
    <row r="10771" spans="6:14">
      <c r="F10771" s="3">
        <v>44381</v>
      </c>
      <c r="G10771" s="1">
        <v>16</v>
      </c>
      <c r="H10771" s="1" t="s">
        <v>106</v>
      </c>
      <c r="I10771" s="1">
        <v>1611</v>
      </c>
      <c r="J10771" s="1">
        <f>MONTH(BART_Rides[[#This Row],[Date]])</f>
        <v>7</v>
      </c>
      <c r="K10771" s="1">
        <f>WEEKDAY(BART_Rides[[#This Row],[Date]],2)</f>
        <v>7</v>
      </c>
      <c r="L10771" s="1" t="str">
        <f>LEFT(BART_Rides[[#This Row],[Lines]],1)</f>
        <v>Y</v>
      </c>
      <c r="M10771" s="1" t="str">
        <f>IF(BART_Rides[[#This Row],[FirstLetter]]="Y","Yes","No")</f>
        <v>Yes</v>
      </c>
      <c r="N10771" s="1" t="str">
        <f>IF(OR(BART_Rides[[#This Row],[Station Code]]="EM", BART_Rides[[#This Row],[Station Code]]="MT", BART_Rides[[#This Row],[Station Code]]="PL", BART_Rides[[#This Row],[Station Code]]="CC"), "Yes", "No")</f>
        <v>No</v>
      </c>
    </row>
    <row r="10772" spans="6:14">
      <c r="F10772" s="3">
        <v>44382</v>
      </c>
      <c r="G10772" s="1">
        <v>16</v>
      </c>
      <c r="H10772" s="1" t="s">
        <v>106</v>
      </c>
      <c r="I10772" s="1">
        <v>1735</v>
      </c>
      <c r="J10772" s="1">
        <f>MONTH(BART_Rides[[#This Row],[Date]])</f>
        <v>7</v>
      </c>
      <c r="K10772" s="1">
        <f>WEEKDAY(BART_Rides[[#This Row],[Date]],2)</f>
        <v>1</v>
      </c>
      <c r="L10772" s="1" t="str">
        <f>LEFT(BART_Rides[[#This Row],[Lines]],1)</f>
        <v>Y</v>
      </c>
      <c r="M10772" s="1" t="str">
        <f>IF(BART_Rides[[#This Row],[FirstLetter]]="Y","Yes","No")</f>
        <v>Yes</v>
      </c>
      <c r="N10772" s="1" t="str">
        <f>IF(OR(BART_Rides[[#This Row],[Station Code]]="EM", BART_Rides[[#This Row],[Station Code]]="MT", BART_Rides[[#This Row],[Station Code]]="PL", BART_Rides[[#This Row],[Station Code]]="CC"), "Yes", "No")</f>
        <v>No</v>
      </c>
    </row>
    <row r="10773" spans="6:14">
      <c r="F10773" s="3">
        <v>44383</v>
      </c>
      <c r="G10773" s="1">
        <v>16</v>
      </c>
      <c r="H10773" s="1" t="s">
        <v>106</v>
      </c>
      <c r="I10773" s="1">
        <v>3044</v>
      </c>
      <c r="J10773" s="1">
        <f>MONTH(BART_Rides[[#This Row],[Date]])</f>
        <v>7</v>
      </c>
      <c r="K10773" s="1">
        <f>WEEKDAY(BART_Rides[[#This Row],[Date]],2)</f>
        <v>2</v>
      </c>
      <c r="L10773" s="1" t="str">
        <f>LEFT(BART_Rides[[#This Row],[Lines]],1)</f>
        <v>Y</v>
      </c>
      <c r="M10773" s="1" t="str">
        <f>IF(BART_Rides[[#This Row],[FirstLetter]]="Y","Yes","No")</f>
        <v>Yes</v>
      </c>
      <c r="N10773" s="1" t="str">
        <f>IF(OR(BART_Rides[[#This Row],[Station Code]]="EM", BART_Rides[[#This Row],[Station Code]]="MT", BART_Rides[[#This Row],[Station Code]]="PL", BART_Rides[[#This Row],[Station Code]]="CC"), "Yes", "No")</f>
        <v>No</v>
      </c>
    </row>
    <row r="10774" spans="6:14">
      <c r="F10774" s="3">
        <v>44384</v>
      </c>
      <c r="G10774" s="1">
        <v>16</v>
      </c>
      <c r="H10774" s="1" t="s">
        <v>106</v>
      </c>
      <c r="I10774" s="1">
        <v>3208</v>
      </c>
      <c r="J10774" s="1">
        <f>MONTH(BART_Rides[[#This Row],[Date]])</f>
        <v>7</v>
      </c>
      <c r="K10774" s="1">
        <f>WEEKDAY(BART_Rides[[#This Row],[Date]],2)</f>
        <v>3</v>
      </c>
      <c r="L10774" s="1" t="str">
        <f>LEFT(BART_Rides[[#This Row],[Lines]],1)</f>
        <v>Y</v>
      </c>
      <c r="M10774" s="1" t="str">
        <f>IF(BART_Rides[[#This Row],[FirstLetter]]="Y","Yes","No")</f>
        <v>Yes</v>
      </c>
      <c r="N10774" s="1" t="str">
        <f>IF(OR(BART_Rides[[#This Row],[Station Code]]="EM", BART_Rides[[#This Row],[Station Code]]="MT", BART_Rides[[#This Row],[Station Code]]="PL", BART_Rides[[#This Row],[Station Code]]="CC"), "Yes", "No")</f>
        <v>No</v>
      </c>
    </row>
    <row r="10775" spans="6:14">
      <c r="F10775" s="3">
        <v>44385</v>
      </c>
      <c r="G10775" s="1">
        <v>16</v>
      </c>
      <c r="H10775" s="1" t="s">
        <v>106</v>
      </c>
      <c r="I10775" s="1">
        <v>3261</v>
      </c>
      <c r="J10775" s="1">
        <f>MONTH(BART_Rides[[#This Row],[Date]])</f>
        <v>7</v>
      </c>
      <c r="K10775" s="1">
        <f>WEEKDAY(BART_Rides[[#This Row],[Date]],2)</f>
        <v>4</v>
      </c>
      <c r="L10775" s="1" t="str">
        <f>LEFT(BART_Rides[[#This Row],[Lines]],1)</f>
        <v>Y</v>
      </c>
      <c r="M10775" s="1" t="str">
        <f>IF(BART_Rides[[#This Row],[FirstLetter]]="Y","Yes","No")</f>
        <v>Yes</v>
      </c>
      <c r="N10775" s="1" t="str">
        <f>IF(OR(BART_Rides[[#This Row],[Station Code]]="EM", BART_Rides[[#This Row],[Station Code]]="MT", BART_Rides[[#This Row],[Station Code]]="PL", BART_Rides[[#This Row],[Station Code]]="CC"), "Yes", "No")</f>
        <v>No</v>
      </c>
    </row>
    <row r="10776" spans="6:14">
      <c r="F10776" s="3">
        <v>44386</v>
      </c>
      <c r="G10776" s="1">
        <v>16</v>
      </c>
      <c r="H10776" s="1" t="s">
        <v>106</v>
      </c>
      <c r="I10776" s="1">
        <v>3468</v>
      </c>
      <c r="J10776" s="1">
        <f>MONTH(BART_Rides[[#This Row],[Date]])</f>
        <v>7</v>
      </c>
      <c r="K10776" s="1">
        <f>WEEKDAY(BART_Rides[[#This Row],[Date]],2)</f>
        <v>5</v>
      </c>
      <c r="L10776" s="1" t="str">
        <f>LEFT(BART_Rides[[#This Row],[Lines]],1)</f>
        <v>Y</v>
      </c>
      <c r="M10776" s="1" t="str">
        <f>IF(BART_Rides[[#This Row],[FirstLetter]]="Y","Yes","No")</f>
        <v>Yes</v>
      </c>
      <c r="N10776" s="1" t="str">
        <f>IF(OR(BART_Rides[[#This Row],[Station Code]]="EM", BART_Rides[[#This Row],[Station Code]]="MT", BART_Rides[[#This Row],[Station Code]]="PL", BART_Rides[[#This Row],[Station Code]]="CC"), "Yes", "No")</f>
        <v>No</v>
      </c>
    </row>
    <row r="10777" spans="6:14">
      <c r="F10777" s="3">
        <v>44387</v>
      </c>
      <c r="G10777" s="1">
        <v>16</v>
      </c>
      <c r="H10777" s="1" t="s">
        <v>106</v>
      </c>
      <c r="I10777" s="1">
        <v>2353</v>
      </c>
      <c r="J10777" s="1">
        <f>MONTH(BART_Rides[[#This Row],[Date]])</f>
        <v>7</v>
      </c>
      <c r="K10777" s="1">
        <f>WEEKDAY(BART_Rides[[#This Row],[Date]],2)</f>
        <v>6</v>
      </c>
      <c r="L10777" s="1" t="str">
        <f>LEFT(BART_Rides[[#This Row],[Lines]],1)</f>
        <v>Y</v>
      </c>
      <c r="M10777" s="1" t="str">
        <f>IF(BART_Rides[[#This Row],[FirstLetter]]="Y","Yes","No")</f>
        <v>Yes</v>
      </c>
      <c r="N10777" s="1" t="str">
        <f>IF(OR(BART_Rides[[#This Row],[Station Code]]="EM", BART_Rides[[#This Row],[Station Code]]="MT", BART_Rides[[#This Row],[Station Code]]="PL", BART_Rides[[#This Row],[Station Code]]="CC"), "Yes", "No")</f>
        <v>No</v>
      </c>
    </row>
    <row r="10778" spans="6:14">
      <c r="F10778" s="3">
        <v>44388</v>
      </c>
      <c r="G10778" s="1">
        <v>16</v>
      </c>
      <c r="H10778" s="1" t="s">
        <v>106</v>
      </c>
      <c r="I10778" s="1">
        <v>1536</v>
      </c>
      <c r="J10778" s="1">
        <f>MONTH(BART_Rides[[#This Row],[Date]])</f>
        <v>7</v>
      </c>
      <c r="K10778" s="1">
        <f>WEEKDAY(BART_Rides[[#This Row],[Date]],2)</f>
        <v>7</v>
      </c>
      <c r="L10778" s="1" t="str">
        <f>LEFT(BART_Rides[[#This Row],[Lines]],1)</f>
        <v>Y</v>
      </c>
      <c r="M10778" s="1" t="str">
        <f>IF(BART_Rides[[#This Row],[FirstLetter]]="Y","Yes","No")</f>
        <v>Yes</v>
      </c>
      <c r="N10778" s="1" t="str">
        <f>IF(OR(BART_Rides[[#This Row],[Station Code]]="EM", BART_Rides[[#This Row],[Station Code]]="MT", BART_Rides[[#This Row],[Station Code]]="PL", BART_Rides[[#This Row],[Station Code]]="CC"), "Yes", "No")</f>
        <v>No</v>
      </c>
    </row>
    <row r="10779" spans="6:14">
      <c r="F10779" s="3">
        <v>44389</v>
      </c>
      <c r="G10779" s="1">
        <v>16</v>
      </c>
      <c r="H10779" s="1" t="s">
        <v>106</v>
      </c>
      <c r="I10779" s="1">
        <v>2928</v>
      </c>
      <c r="J10779" s="1">
        <f>MONTH(BART_Rides[[#This Row],[Date]])</f>
        <v>7</v>
      </c>
      <c r="K10779" s="1">
        <f>WEEKDAY(BART_Rides[[#This Row],[Date]],2)</f>
        <v>1</v>
      </c>
      <c r="L10779" s="1" t="str">
        <f>LEFT(BART_Rides[[#This Row],[Lines]],1)</f>
        <v>Y</v>
      </c>
      <c r="M10779" s="1" t="str">
        <f>IF(BART_Rides[[#This Row],[FirstLetter]]="Y","Yes","No")</f>
        <v>Yes</v>
      </c>
      <c r="N10779" s="1" t="str">
        <f>IF(OR(BART_Rides[[#This Row],[Station Code]]="EM", BART_Rides[[#This Row],[Station Code]]="MT", BART_Rides[[#This Row],[Station Code]]="PL", BART_Rides[[#This Row],[Station Code]]="CC"), "Yes", "No")</f>
        <v>No</v>
      </c>
    </row>
    <row r="10780" spans="6:14">
      <c r="F10780" s="3">
        <v>44390</v>
      </c>
      <c r="G10780" s="1">
        <v>16</v>
      </c>
      <c r="H10780" s="1" t="s">
        <v>106</v>
      </c>
      <c r="I10780" s="1">
        <v>3144</v>
      </c>
      <c r="J10780" s="1">
        <f>MONTH(BART_Rides[[#This Row],[Date]])</f>
        <v>7</v>
      </c>
      <c r="K10780" s="1">
        <f>WEEKDAY(BART_Rides[[#This Row],[Date]],2)</f>
        <v>2</v>
      </c>
      <c r="L10780" s="1" t="str">
        <f>LEFT(BART_Rides[[#This Row],[Lines]],1)</f>
        <v>Y</v>
      </c>
      <c r="M10780" s="1" t="str">
        <f>IF(BART_Rides[[#This Row],[FirstLetter]]="Y","Yes","No")</f>
        <v>Yes</v>
      </c>
      <c r="N10780" s="1" t="str">
        <f>IF(OR(BART_Rides[[#This Row],[Station Code]]="EM", BART_Rides[[#This Row],[Station Code]]="MT", BART_Rides[[#This Row],[Station Code]]="PL", BART_Rides[[#This Row],[Station Code]]="CC"), "Yes", "No")</f>
        <v>No</v>
      </c>
    </row>
    <row r="10781" spans="6:14">
      <c r="F10781" s="3">
        <v>44391</v>
      </c>
      <c r="G10781" s="1">
        <v>16</v>
      </c>
      <c r="H10781" s="1" t="s">
        <v>106</v>
      </c>
      <c r="I10781" s="1">
        <v>3361</v>
      </c>
      <c r="J10781" s="1">
        <f>MONTH(BART_Rides[[#This Row],[Date]])</f>
        <v>7</v>
      </c>
      <c r="K10781" s="1">
        <f>WEEKDAY(BART_Rides[[#This Row],[Date]],2)</f>
        <v>3</v>
      </c>
      <c r="L10781" s="1" t="str">
        <f>LEFT(BART_Rides[[#This Row],[Lines]],1)</f>
        <v>Y</v>
      </c>
      <c r="M10781" s="1" t="str">
        <f>IF(BART_Rides[[#This Row],[FirstLetter]]="Y","Yes","No")</f>
        <v>Yes</v>
      </c>
      <c r="N10781" s="1" t="str">
        <f>IF(OR(BART_Rides[[#This Row],[Station Code]]="EM", BART_Rides[[#This Row],[Station Code]]="MT", BART_Rides[[#This Row],[Station Code]]="PL", BART_Rides[[#This Row],[Station Code]]="CC"), "Yes", "No")</f>
        <v>No</v>
      </c>
    </row>
    <row r="10782" spans="6:14">
      <c r="F10782" s="3">
        <v>44392</v>
      </c>
      <c r="G10782" s="1">
        <v>16</v>
      </c>
      <c r="H10782" s="1" t="s">
        <v>106</v>
      </c>
      <c r="I10782" s="1">
        <v>3416</v>
      </c>
      <c r="J10782" s="1">
        <f>MONTH(BART_Rides[[#This Row],[Date]])</f>
        <v>7</v>
      </c>
      <c r="K10782" s="1">
        <f>WEEKDAY(BART_Rides[[#This Row],[Date]],2)</f>
        <v>4</v>
      </c>
      <c r="L10782" s="1" t="str">
        <f>LEFT(BART_Rides[[#This Row],[Lines]],1)</f>
        <v>Y</v>
      </c>
      <c r="M10782" s="1" t="str">
        <f>IF(BART_Rides[[#This Row],[FirstLetter]]="Y","Yes","No")</f>
        <v>Yes</v>
      </c>
      <c r="N10782" s="1" t="str">
        <f>IF(OR(BART_Rides[[#This Row],[Station Code]]="EM", BART_Rides[[#This Row],[Station Code]]="MT", BART_Rides[[#This Row],[Station Code]]="PL", BART_Rides[[#This Row],[Station Code]]="CC"), "Yes", "No")</f>
        <v>No</v>
      </c>
    </row>
    <row r="10783" spans="6:14">
      <c r="F10783" s="3">
        <v>44393</v>
      </c>
      <c r="G10783" s="1">
        <v>16</v>
      </c>
      <c r="H10783" s="1" t="s">
        <v>106</v>
      </c>
      <c r="I10783" s="1">
        <v>3545</v>
      </c>
      <c r="J10783" s="1">
        <f>MONTH(BART_Rides[[#This Row],[Date]])</f>
        <v>7</v>
      </c>
      <c r="K10783" s="1">
        <f>WEEKDAY(BART_Rides[[#This Row],[Date]],2)</f>
        <v>5</v>
      </c>
      <c r="L10783" s="1" t="str">
        <f>LEFT(BART_Rides[[#This Row],[Lines]],1)</f>
        <v>Y</v>
      </c>
      <c r="M10783" s="1" t="str">
        <f>IF(BART_Rides[[#This Row],[FirstLetter]]="Y","Yes","No")</f>
        <v>Yes</v>
      </c>
      <c r="N10783" s="1" t="str">
        <f>IF(OR(BART_Rides[[#This Row],[Station Code]]="EM", BART_Rides[[#This Row],[Station Code]]="MT", BART_Rides[[#This Row],[Station Code]]="PL", BART_Rides[[#This Row],[Station Code]]="CC"), "Yes", "No")</f>
        <v>No</v>
      </c>
    </row>
    <row r="10784" spans="6:14">
      <c r="F10784" s="3">
        <v>44394</v>
      </c>
      <c r="G10784" s="1">
        <v>16</v>
      </c>
      <c r="H10784" s="1" t="s">
        <v>106</v>
      </c>
      <c r="I10784" s="1">
        <v>2357</v>
      </c>
      <c r="J10784" s="1">
        <f>MONTH(BART_Rides[[#This Row],[Date]])</f>
        <v>7</v>
      </c>
      <c r="K10784" s="1">
        <f>WEEKDAY(BART_Rides[[#This Row],[Date]],2)</f>
        <v>6</v>
      </c>
      <c r="L10784" s="1" t="str">
        <f>LEFT(BART_Rides[[#This Row],[Lines]],1)</f>
        <v>Y</v>
      </c>
      <c r="M10784" s="1" t="str">
        <f>IF(BART_Rides[[#This Row],[FirstLetter]]="Y","Yes","No")</f>
        <v>Yes</v>
      </c>
      <c r="N10784" s="1" t="str">
        <f>IF(OR(BART_Rides[[#This Row],[Station Code]]="EM", BART_Rides[[#This Row],[Station Code]]="MT", BART_Rides[[#This Row],[Station Code]]="PL", BART_Rides[[#This Row],[Station Code]]="CC"), "Yes", "No")</f>
        <v>No</v>
      </c>
    </row>
    <row r="10785" spans="6:14">
      <c r="F10785" s="3">
        <v>44395</v>
      </c>
      <c r="G10785" s="1">
        <v>16</v>
      </c>
      <c r="H10785" s="1" t="s">
        <v>106</v>
      </c>
      <c r="I10785" s="1">
        <v>1679</v>
      </c>
      <c r="J10785" s="1">
        <f>MONTH(BART_Rides[[#This Row],[Date]])</f>
        <v>7</v>
      </c>
      <c r="K10785" s="1">
        <f>WEEKDAY(BART_Rides[[#This Row],[Date]],2)</f>
        <v>7</v>
      </c>
      <c r="L10785" s="1" t="str">
        <f>LEFT(BART_Rides[[#This Row],[Lines]],1)</f>
        <v>Y</v>
      </c>
      <c r="M10785" s="1" t="str">
        <f>IF(BART_Rides[[#This Row],[FirstLetter]]="Y","Yes","No")</f>
        <v>Yes</v>
      </c>
      <c r="N10785" s="1" t="str">
        <f>IF(OR(BART_Rides[[#This Row],[Station Code]]="EM", BART_Rides[[#This Row],[Station Code]]="MT", BART_Rides[[#This Row],[Station Code]]="PL", BART_Rides[[#This Row],[Station Code]]="CC"), "Yes", "No")</f>
        <v>No</v>
      </c>
    </row>
    <row r="10786" spans="6:14">
      <c r="F10786" s="3">
        <v>44396</v>
      </c>
      <c r="G10786" s="1">
        <v>16</v>
      </c>
      <c r="H10786" s="1" t="s">
        <v>106</v>
      </c>
      <c r="I10786" s="1">
        <v>3018</v>
      </c>
      <c r="J10786" s="1">
        <f>MONTH(BART_Rides[[#This Row],[Date]])</f>
        <v>7</v>
      </c>
      <c r="K10786" s="1">
        <f>WEEKDAY(BART_Rides[[#This Row],[Date]],2)</f>
        <v>1</v>
      </c>
      <c r="L10786" s="1" t="str">
        <f>LEFT(BART_Rides[[#This Row],[Lines]],1)</f>
        <v>Y</v>
      </c>
      <c r="M10786" s="1" t="str">
        <f>IF(BART_Rides[[#This Row],[FirstLetter]]="Y","Yes","No")</f>
        <v>Yes</v>
      </c>
      <c r="N10786" s="1" t="str">
        <f>IF(OR(BART_Rides[[#This Row],[Station Code]]="EM", BART_Rides[[#This Row],[Station Code]]="MT", BART_Rides[[#This Row],[Station Code]]="PL", BART_Rides[[#This Row],[Station Code]]="CC"), "Yes", "No")</f>
        <v>No</v>
      </c>
    </row>
    <row r="10787" spans="6:14">
      <c r="F10787" s="3">
        <v>44397</v>
      </c>
      <c r="G10787" s="1">
        <v>16</v>
      </c>
      <c r="H10787" s="1" t="s">
        <v>106</v>
      </c>
      <c r="I10787" s="1">
        <v>3291</v>
      </c>
      <c r="J10787" s="1">
        <f>MONTH(BART_Rides[[#This Row],[Date]])</f>
        <v>7</v>
      </c>
      <c r="K10787" s="1">
        <f>WEEKDAY(BART_Rides[[#This Row],[Date]],2)</f>
        <v>2</v>
      </c>
      <c r="L10787" s="1" t="str">
        <f>LEFT(BART_Rides[[#This Row],[Lines]],1)</f>
        <v>Y</v>
      </c>
      <c r="M10787" s="1" t="str">
        <f>IF(BART_Rides[[#This Row],[FirstLetter]]="Y","Yes","No")</f>
        <v>Yes</v>
      </c>
      <c r="N10787" s="1" t="str">
        <f>IF(OR(BART_Rides[[#This Row],[Station Code]]="EM", BART_Rides[[#This Row],[Station Code]]="MT", BART_Rides[[#This Row],[Station Code]]="PL", BART_Rides[[#This Row],[Station Code]]="CC"), "Yes", "No")</f>
        <v>No</v>
      </c>
    </row>
    <row r="10788" spans="6:14">
      <c r="F10788" s="3">
        <v>44398</v>
      </c>
      <c r="G10788" s="1">
        <v>16</v>
      </c>
      <c r="H10788" s="1" t="s">
        <v>106</v>
      </c>
      <c r="I10788" s="1">
        <v>3402</v>
      </c>
      <c r="J10788" s="1">
        <f>MONTH(BART_Rides[[#This Row],[Date]])</f>
        <v>7</v>
      </c>
      <c r="K10788" s="1">
        <f>WEEKDAY(BART_Rides[[#This Row],[Date]],2)</f>
        <v>3</v>
      </c>
      <c r="L10788" s="1" t="str">
        <f>LEFT(BART_Rides[[#This Row],[Lines]],1)</f>
        <v>Y</v>
      </c>
      <c r="M10788" s="1" t="str">
        <f>IF(BART_Rides[[#This Row],[FirstLetter]]="Y","Yes","No")</f>
        <v>Yes</v>
      </c>
      <c r="N10788" s="1" t="str">
        <f>IF(OR(BART_Rides[[#This Row],[Station Code]]="EM", BART_Rides[[#This Row],[Station Code]]="MT", BART_Rides[[#This Row],[Station Code]]="PL", BART_Rides[[#This Row],[Station Code]]="CC"), "Yes", "No")</f>
        <v>No</v>
      </c>
    </row>
    <row r="10789" spans="6:14">
      <c r="F10789" s="3">
        <v>44399</v>
      </c>
      <c r="G10789" s="1">
        <v>16</v>
      </c>
      <c r="H10789" s="1" t="s">
        <v>106</v>
      </c>
      <c r="I10789" s="1">
        <v>3421</v>
      </c>
      <c r="J10789" s="1">
        <f>MONTH(BART_Rides[[#This Row],[Date]])</f>
        <v>7</v>
      </c>
      <c r="K10789" s="1">
        <f>WEEKDAY(BART_Rides[[#This Row],[Date]],2)</f>
        <v>4</v>
      </c>
      <c r="L10789" s="1" t="str">
        <f>LEFT(BART_Rides[[#This Row],[Lines]],1)</f>
        <v>Y</v>
      </c>
      <c r="M10789" s="1" t="str">
        <f>IF(BART_Rides[[#This Row],[FirstLetter]]="Y","Yes","No")</f>
        <v>Yes</v>
      </c>
      <c r="N10789" s="1" t="str">
        <f>IF(OR(BART_Rides[[#This Row],[Station Code]]="EM", BART_Rides[[#This Row],[Station Code]]="MT", BART_Rides[[#This Row],[Station Code]]="PL", BART_Rides[[#This Row],[Station Code]]="CC"), "Yes", "No")</f>
        <v>No</v>
      </c>
    </row>
    <row r="10790" spans="6:14">
      <c r="F10790" s="3">
        <v>44400</v>
      </c>
      <c r="G10790" s="1">
        <v>16</v>
      </c>
      <c r="H10790" s="1" t="s">
        <v>106</v>
      </c>
      <c r="I10790" s="1">
        <v>3497</v>
      </c>
      <c r="J10790" s="1">
        <f>MONTH(BART_Rides[[#This Row],[Date]])</f>
        <v>7</v>
      </c>
      <c r="K10790" s="1">
        <f>WEEKDAY(BART_Rides[[#This Row],[Date]],2)</f>
        <v>5</v>
      </c>
      <c r="L10790" s="1" t="str">
        <f>LEFT(BART_Rides[[#This Row],[Lines]],1)</f>
        <v>Y</v>
      </c>
      <c r="M10790" s="1" t="str">
        <f>IF(BART_Rides[[#This Row],[FirstLetter]]="Y","Yes","No")</f>
        <v>Yes</v>
      </c>
      <c r="N10790" s="1" t="str">
        <f>IF(OR(BART_Rides[[#This Row],[Station Code]]="EM", BART_Rides[[#This Row],[Station Code]]="MT", BART_Rides[[#This Row],[Station Code]]="PL", BART_Rides[[#This Row],[Station Code]]="CC"), "Yes", "No")</f>
        <v>No</v>
      </c>
    </row>
    <row r="10791" spans="6:14">
      <c r="F10791" s="3">
        <v>44401</v>
      </c>
      <c r="G10791" s="1">
        <v>16</v>
      </c>
      <c r="H10791" s="1" t="s">
        <v>106</v>
      </c>
      <c r="I10791" s="1">
        <v>2349</v>
      </c>
      <c r="J10791" s="1">
        <f>MONTH(BART_Rides[[#This Row],[Date]])</f>
        <v>7</v>
      </c>
      <c r="K10791" s="1">
        <f>WEEKDAY(BART_Rides[[#This Row],[Date]],2)</f>
        <v>6</v>
      </c>
      <c r="L10791" s="1" t="str">
        <f>LEFT(BART_Rides[[#This Row],[Lines]],1)</f>
        <v>Y</v>
      </c>
      <c r="M10791" s="1" t="str">
        <f>IF(BART_Rides[[#This Row],[FirstLetter]]="Y","Yes","No")</f>
        <v>Yes</v>
      </c>
      <c r="N10791" s="1" t="str">
        <f>IF(OR(BART_Rides[[#This Row],[Station Code]]="EM", BART_Rides[[#This Row],[Station Code]]="MT", BART_Rides[[#This Row],[Station Code]]="PL", BART_Rides[[#This Row],[Station Code]]="CC"), "Yes", "No")</f>
        <v>No</v>
      </c>
    </row>
    <row r="10792" spans="6:14">
      <c r="F10792" s="3">
        <v>44402</v>
      </c>
      <c r="G10792" s="1">
        <v>16</v>
      </c>
      <c r="H10792" s="1" t="s">
        <v>106</v>
      </c>
      <c r="I10792" s="1">
        <v>1559</v>
      </c>
      <c r="J10792" s="1">
        <f>MONTH(BART_Rides[[#This Row],[Date]])</f>
        <v>7</v>
      </c>
      <c r="K10792" s="1">
        <f>WEEKDAY(BART_Rides[[#This Row],[Date]],2)</f>
        <v>7</v>
      </c>
      <c r="L10792" s="1" t="str">
        <f>LEFT(BART_Rides[[#This Row],[Lines]],1)</f>
        <v>Y</v>
      </c>
      <c r="M10792" s="1" t="str">
        <f>IF(BART_Rides[[#This Row],[FirstLetter]]="Y","Yes","No")</f>
        <v>Yes</v>
      </c>
      <c r="N10792" s="1" t="str">
        <f>IF(OR(BART_Rides[[#This Row],[Station Code]]="EM", BART_Rides[[#This Row],[Station Code]]="MT", BART_Rides[[#This Row],[Station Code]]="PL", BART_Rides[[#This Row],[Station Code]]="CC"), "Yes", "No")</f>
        <v>No</v>
      </c>
    </row>
    <row r="10793" spans="6:14">
      <c r="F10793" s="3">
        <v>44403</v>
      </c>
      <c r="G10793" s="1">
        <v>16</v>
      </c>
      <c r="H10793" s="1" t="s">
        <v>106</v>
      </c>
      <c r="I10793" s="1">
        <v>2845</v>
      </c>
      <c r="J10793" s="1">
        <f>MONTH(BART_Rides[[#This Row],[Date]])</f>
        <v>7</v>
      </c>
      <c r="K10793" s="1">
        <f>WEEKDAY(BART_Rides[[#This Row],[Date]],2)</f>
        <v>1</v>
      </c>
      <c r="L10793" s="1" t="str">
        <f>LEFT(BART_Rides[[#This Row],[Lines]],1)</f>
        <v>Y</v>
      </c>
      <c r="M10793" s="1" t="str">
        <f>IF(BART_Rides[[#This Row],[FirstLetter]]="Y","Yes","No")</f>
        <v>Yes</v>
      </c>
      <c r="N10793" s="1" t="str">
        <f>IF(OR(BART_Rides[[#This Row],[Station Code]]="EM", BART_Rides[[#This Row],[Station Code]]="MT", BART_Rides[[#This Row],[Station Code]]="PL", BART_Rides[[#This Row],[Station Code]]="CC"), "Yes", "No")</f>
        <v>No</v>
      </c>
    </row>
    <row r="10794" spans="6:14">
      <c r="F10794" s="3">
        <v>44404</v>
      </c>
      <c r="G10794" s="1">
        <v>16</v>
      </c>
      <c r="H10794" s="1" t="s">
        <v>106</v>
      </c>
      <c r="I10794" s="1">
        <v>3185</v>
      </c>
      <c r="J10794" s="1">
        <f>MONTH(BART_Rides[[#This Row],[Date]])</f>
        <v>7</v>
      </c>
      <c r="K10794" s="1">
        <f>WEEKDAY(BART_Rides[[#This Row],[Date]],2)</f>
        <v>2</v>
      </c>
      <c r="L10794" s="1" t="str">
        <f>LEFT(BART_Rides[[#This Row],[Lines]],1)</f>
        <v>Y</v>
      </c>
      <c r="M10794" s="1" t="str">
        <f>IF(BART_Rides[[#This Row],[FirstLetter]]="Y","Yes","No")</f>
        <v>Yes</v>
      </c>
      <c r="N10794" s="1" t="str">
        <f>IF(OR(BART_Rides[[#This Row],[Station Code]]="EM", BART_Rides[[#This Row],[Station Code]]="MT", BART_Rides[[#This Row],[Station Code]]="PL", BART_Rides[[#This Row],[Station Code]]="CC"), "Yes", "No")</f>
        <v>No</v>
      </c>
    </row>
    <row r="10795" spans="6:14">
      <c r="F10795" s="3">
        <v>44405</v>
      </c>
      <c r="G10795" s="1">
        <v>16</v>
      </c>
      <c r="H10795" s="1" t="s">
        <v>106</v>
      </c>
      <c r="I10795" s="1">
        <v>3142</v>
      </c>
      <c r="J10795" s="1">
        <f>MONTH(BART_Rides[[#This Row],[Date]])</f>
        <v>7</v>
      </c>
      <c r="K10795" s="1">
        <f>WEEKDAY(BART_Rides[[#This Row],[Date]],2)</f>
        <v>3</v>
      </c>
      <c r="L10795" s="1" t="str">
        <f>LEFT(BART_Rides[[#This Row],[Lines]],1)</f>
        <v>Y</v>
      </c>
      <c r="M10795" s="1" t="str">
        <f>IF(BART_Rides[[#This Row],[FirstLetter]]="Y","Yes","No")</f>
        <v>Yes</v>
      </c>
      <c r="N10795" s="1" t="str">
        <f>IF(OR(BART_Rides[[#This Row],[Station Code]]="EM", BART_Rides[[#This Row],[Station Code]]="MT", BART_Rides[[#This Row],[Station Code]]="PL", BART_Rides[[#This Row],[Station Code]]="CC"), "Yes", "No")</f>
        <v>No</v>
      </c>
    </row>
    <row r="10796" spans="6:14">
      <c r="F10796" s="3">
        <v>44406</v>
      </c>
      <c r="G10796" s="1">
        <v>16</v>
      </c>
      <c r="H10796" s="1" t="s">
        <v>106</v>
      </c>
      <c r="I10796" s="1">
        <v>3244</v>
      </c>
      <c r="J10796" s="1">
        <f>MONTH(BART_Rides[[#This Row],[Date]])</f>
        <v>7</v>
      </c>
      <c r="K10796" s="1">
        <f>WEEKDAY(BART_Rides[[#This Row],[Date]],2)</f>
        <v>4</v>
      </c>
      <c r="L10796" s="1" t="str">
        <f>LEFT(BART_Rides[[#This Row],[Lines]],1)</f>
        <v>Y</v>
      </c>
      <c r="M10796" s="1" t="str">
        <f>IF(BART_Rides[[#This Row],[FirstLetter]]="Y","Yes","No")</f>
        <v>Yes</v>
      </c>
      <c r="N10796" s="1" t="str">
        <f>IF(OR(BART_Rides[[#This Row],[Station Code]]="EM", BART_Rides[[#This Row],[Station Code]]="MT", BART_Rides[[#This Row],[Station Code]]="PL", BART_Rides[[#This Row],[Station Code]]="CC"), "Yes", "No")</f>
        <v>No</v>
      </c>
    </row>
    <row r="10797" spans="6:14">
      <c r="F10797" s="3">
        <v>44407</v>
      </c>
      <c r="G10797" s="1">
        <v>16</v>
      </c>
      <c r="H10797" s="1" t="s">
        <v>106</v>
      </c>
      <c r="I10797" s="1">
        <v>3298</v>
      </c>
      <c r="J10797" s="1">
        <f>MONTH(BART_Rides[[#This Row],[Date]])</f>
        <v>7</v>
      </c>
      <c r="K10797" s="1">
        <f>WEEKDAY(BART_Rides[[#This Row],[Date]],2)</f>
        <v>5</v>
      </c>
      <c r="L10797" s="1" t="str">
        <f>LEFT(BART_Rides[[#This Row],[Lines]],1)</f>
        <v>Y</v>
      </c>
      <c r="M10797" s="1" t="str">
        <f>IF(BART_Rides[[#This Row],[FirstLetter]]="Y","Yes","No")</f>
        <v>Yes</v>
      </c>
      <c r="N10797" s="1" t="str">
        <f>IF(OR(BART_Rides[[#This Row],[Station Code]]="EM", BART_Rides[[#This Row],[Station Code]]="MT", BART_Rides[[#This Row],[Station Code]]="PL", BART_Rides[[#This Row],[Station Code]]="CC"), "Yes", "No")</f>
        <v>No</v>
      </c>
    </row>
    <row r="10798" spans="6:14">
      <c r="F10798" s="3">
        <v>44408</v>
      </c>
      <c r="G10798" s="1">
        <v>16</v>
      </c>
      <c r="H10798" s="1" t="s">
        <v>106</v>
      </c>
      <c r="I10798" s="1">
        <v>2303</v>
      </c>
      <c r="J10798" s="1">
        <f>MONTH(BART_Rides[[#This Row],[Date]])</f>
        <v>7</v>
      </c>
      <c r="K10798" s="1">
        <f>WEEKDAY(BART_Rides[[#This Row],[Date]],2)</f>
        <v>6</v>
      </c>
      <c r="L10798" s="1" t="str">
        <f>LEFT(BART_Rides[[#This Row],[Lines]],1)</f>
        <v>Y</v>
      </c>
      <c r="M10798" s="1" t="str">
        <f>IF(BART_Rides[[#This Row],[FirstLetter]]="Y","Yes","No")</f>
        <v>Yes</v>
      </c>
      <c r="N10798" s="1" t="str">
        <f>IF(OR(BART_Rides[[#This Row],[Station Code]]="EM", BART_Rides[[#This Row],[Station Code]]="MT", BART_Rides[[#This Row],[Station Code]]="PL", BART_Rides[[#This Row],[Station Code]]="CC"), "Yes", "No")</f>
        <v>No</v>
      </c>
    </row>
    <row r="10799" spans="6:14">
      <c r="F10799" s="3">
        <v>44409</v>
      </c>
      <c r="G10799" s="1">
        <v>16</v>
      </c>
      <c r="H10799" s="1" t="s">
        <v>106</v>
      </c>
      <c r="I10799" s="1">
        <v>1548</v>
      </c>
      <c r="J10799" s="1">
        <f>MONTH(BART_Rides[[#This Row],[Date]])</f>
        <v>8</v>
      </c>
      <c r="K10799" s="1">
        <f>WEEKDAY(BART_Rides[[#This Row],[Date]],2)</f>
        <v>7</v>
      </c>
      <c r="L10799" s="1" t="str">
        <f>LEFT(BART_Rides[[#This Row],[Lines]],1)</f>
        <v>Y</v>
      </c>
      <c r="M10799" s="1" t="str">
        <f>IF(BART_Rides[[#This Row],[FirstLetter]]="Y","Yes","No")</f>
        <v>Yes</v>
      </c>
      <c r="N10799" s="1" t="str">
        <f>IF(OR(BART_Rides[[#This Row],[Station Code]]="EM", BART_Rides[[#This Row],[Station Code]]="MT", BART_Rides[[#This Row],[Station Code]]="PL", BART_Rides[[#This Row],[Station Code]]="CC"), "Yes", "No")</f>
        <v>No</v>
      </c>
    </row>
    <row r="10800" spans="6:14">
      <c r="F10800" s="3">
        <v>44410</v>
      </c>
      <c r="G10800" s="1">
        <v>16</v>
      </c>
      <c r="H10800" s="1" t="s">
        <v>106</v>
      </c>
      <c r="I10800" s="1">
        <v>2909</v>
      </c>
      <c r="J10800" s="1">
        <f>MONTH(BART_Rides[[#This Row],[Date]])</f>
        <v>8</v>
      </c>
      <c r="K10800" s="1">
        <f>WEEKDAY(BART_Rides[[#This Row],[Date]],2)</f>
        <v>1</v>
      </c>
      <c r="L10800" s="1" t="str">
        <f>LEFT(BART_Rides[[#This Row],[Lines]],1)</f>
        <v>Y</v>
      </c>
      <c r="M10800" s="1" t="str">
        <f>IF(BART_Rides[[#This Row],[FirstLetter]]="Y","Yes","No")</f>
        <v>Yes</v>
      </c>
      <c r="N10800" s="1" t="str">
        <f>IF(OR(BART_Rides[[#This Row],[Station Code]]="EM", BART_Rides[[#This Row],[Station Code]]="MT", BART_Rides[[#This Row],[Station Code]]="PL", BART_Rides[[#This Row],[Station Code]]="CC"), "Yes", "No")</f>
        <v>No</v>
      </c>
    </row>
    <row r="10801" spans="6:14">
      <c r="F10801" s="3">
        <v>44411</v>
      </c>
      <c r="G10801" s="1">
        <v>16</v>
      </c>
      <c r="H10801" s="1" t="s">
        <v>106</v>
      </c>
      <c r="I10801" s="1">
        <v>3121</v>
      </c>
      <c r="J10801" s="1">
        <f>MONTH(BART_Rides[[#This Row],[Date]])</f>
        <v>8</v>
      </c>
      <c r="K10801" s="1">
        <f>WEEKDAY(BART_Rides[[#This Row],[Date]],2)</f>
        <v>2</v>
      </c>
      <c r="L10801" s="1" t="str">
        <f>LEFT(BART_Rides[[#This Row],[Lines]],1)</f>
        <v>Y</v>
      </c>
      <c r="M10801" s="1" t="str">
        <f>IF(BART_Rides[[#This Row],[FirstLetter]]="Y","Yes","No")</f>
        <v>Yes</v>
      </c>
      <c r="N10801" s="1" t="str">
        <f>IF(OR(BART_Rides[[#This Row],[Station Code]]="EM", BART_Rides[[#This Row],[Station Code]]="MT", BART_Rides[[#This Row],[Station Code]]="PL", BART_Rides[[#This Row],[Station Code]]="CC"), "Yes", "No")</f>
        <v>No</v>
      </c>
    </row>
    <row r="10802" spans="6:14">
      <c r="F10802" s="3">
        <v>44412</v>
      </c>
      <c r="G10802" s="1">
        <v>16</v>
      </c>
      <c r="H10802" s="1" t="s">
        <v>106</v>
      </c>
      <c r="I10802" s="1">
        <v>3222</v>
      </c>
      <c r="J10802" s="1">
        <f>MONTH(BART_Rides[[#This Row],[Date]])</f>
        <v>8</v>
      </c>
      <c r="K10802" s="1">
        <f>WEEKDAY(BART_Rides[[#This Row],[Date]],2)</f>
        <v>3</v>
      </c>
      <c r="L10802" s="1" t="str">
        <f>LEFT(BART_Rides[[#This Row],[Lines]],1)</f>
        <v>Y</v>
      </c>
      <c r="M10802" s="1" t="str">
        <f>IF(BART_Rides[[#This Row],[FirstLetter]]="Y","Yes","No")</f>
        <v>Yes</v>
      </c>
      <c r="N10802" s="1" t="str">
        <f>IF(OR(BART_Rides[[#This Row],[Station Code]]="EM", BART_Rides[[#This Row],[Station Code]]="MT", BART_Rides[[#This Row],[Station Code]]="PL", BART_Rides[[#This Row],[Station Code]]="CC"), "Yes", "No")</f>
        <v>No</v>
      </c>
    </row>
    <row r="10803" spans="6:14">
      <c r="F10803" s="3">
        <v>44413</v>
      </c>
      <c r="G10803" s="1">
        <v>16</v>
      </c>
      <c r="H10803" s="1" t="s">
        <v>106</v>
      </c>
      <c r="I10803" s="1">
        <v>3186</v>
      </c>
      <c r="J10803" s="1">
        <f>MONTH(BART_Rides[[#This Row],[Date]])</f>
        <v>8</v>
      </c>
      <c r="K10803" s="1">
        <f>WEEKDAY(BART_Rides[[#This Row],[Date]],2)</f>
        <v>4</v>
      </c>
      <c r="L10803" s="1" t="str">
        <f>LEFT(BART_Rides[[#This Row],[Lines]],1)</f>
        <v>Y</v>
      </c>
      <c r="M10803" s="1" t="str">
        <f>IF(BART_Rides[[#This Row],[FirstLetter]]="Y","Yes","No")</f>
        <v>Yes</v>
      </c>
      <c r="N10803" s="1" t="str">
        <f>IF(OR(BART_Rides[[#This Row],[Station Code]]="EM", BART_Rides[[#This Row],[Station Code]]="MT", BART_Rides[[#This Row],[Station Code]]="PL", BART_Rides[[#This Row],[Station Code]]="CC"), "Yes", "No")</f>
        <v>No</v>
      </c>
    </row>
    <row r="10804" spans="6:14">
      <c r="F10804" s="3">
        <v>44414</v>
      </c>
      <c r="G10804" s="1">
        <v>16</v>
      </c>
      <c r="H10804" s="1" t="s">
        <v>106</v>
      </c>
      <c r="I10804" s="1">
        <v>3569</v>
      </c>
      <c r="J10804" s="1">
        <f>MONTH(BART_Rides[[#This Row],[Date]])</f>
        <v>8</v>
      </c>
      <c r="K10804" s="1">
        <f>WEEKDAY(BART_Rides[[#This Row],[Date]],2)</f>
        <v>5</v>
      </c>
      <c r="L10804" s="1" t="str">
        <f>LEFT(BART_Rides[[#This Row],[Lines]],1)</f>
        <v>Y</v>
      </c>
      <c r="M10804" s="1" t="str">
        <f>IF(BART_Rides[[#This Row],[FirstLetter]]="Y","Yes","No")</f>
        <v>Yes</v>
      </c>
      <c r="N10804" s="1" t="str">
        <f>IF(OR(BART_Rides[[#This Row],[Station Code]]="EM", BART_Rides[[#This Row],[Station Code]]="MT", BART_Rides[[#This Row],[Station Code]]="PL", BART_Rides[[#This Row],[Station Code]]="CC"), "Yes", "No")</f>
        <v>No</v>
      </c>
    </row>
    <row r="10805" spans="6:14">
      <c r="F10805" s="3">
        <v>44415</v>
      </c>
      <c r="G10805" s="1">
        <v>16</v>
      </c>
      <c r="H10805" s="1" t="s">
        <v>106</v>
      </c>
      <c r="I10805" s="1">
        <v>2612</v>
      </c>
      <c r="J10805" s="1">
        <f>MONTH(BART_Rides[[#This Row],[Date]])</f>
        <v>8</v>
      </c>
      <c r="K10805" s="1">
        <f>WEEKDAY(BART_Rides[[#This Row],[Date]],2)</f>
        <v>6</v>
      </c>
      <c r="L10805" s="1" t="str">
        <f>LEFT(BART_Rides[[#This Row],[Lines]],1)</f>
        <v>Y</v>
      </c>
      <c r="M10805" s="1" t="str">
        <f>IF(BART_Rides[[#This Row],[FirstLetter]]="Y","Yes","No")</f>
        <v>Yes</v>
      </c>
      <c r="N10805" s="1" t="str">
        <f>IF(OR(BART_Rides[[#This Row],[Station Code]]="EM", BART_Rides[[#This Row],[Station Code]]="MT", BART_Rides[[#This Row],[Station Code]]="PL", BART_Rides[[#This Row],[Station Code]]="CC"), "Yes", "No")</f>
        <v>No</v>
      </c>
    </row>
    <row r="10806" spans="6:14">
      <c r="F10806" s="3">
        <v>44416</v>
      </c>
      <c r="G10806" s="1">
        <v>16</v>
      </c>
      <c r="H10806" s="1" t="s">
        <v>106</v>
      </c>
      <c r="I10806" s="1">
        <v>1543</v>
      </c>
      <c r="J10806" s="1">
        <f>MONTH(BART_Rides[[#This Row],[Date]])</f>
        <v>8</v>
      </c>
      <c r="K10806" s="1">
        <f>WEEKDAY(BART_Rides[[#This Row],[Date]],2)</f>
        <v>7</v>
      </c>
      <c r="L10806" s="1" t="str">
        <f>LEFT(BART_Rides[[#This Row],[Lines]],1)</f>
        <v>Y</v>
      </c>
      <c r="M10806" s="1" t="str">
        <f>IF(BART_Rides[[#This Row],[FirstLetter]]="Y","Yes","No")</f>
        <v>Yes</v>
      </c>
      <c r="N10806" s="1" t="str">
        <f>IF(OR(BART_Rides[[#This Row],[Station Code]]="EM", BART_Rides[[#This Row],[Station Code]]="MT", BART_Rides[[#This Row],[Station Code]]="PL", BART_Rides[[#This Row],[Station Code]]="CC"), "Yes", "No")</f>
        <v>No</v>
      </c>
    </row>
    <row r="10807" spans="6:14">
      <c r="F10807" s="3">
        <v>44417</v>
      </c>
      <c r="G10807" s="1">
        <v>16</v>
      </c>
      <c r="H10807" s="1" t="s">
        <v>106</v>
      </c>
      <c r="I10807" s="1">
        <v>3020</v>
      </c>
      <c r="J10807" s="1">
        <f>MONTH(BART_Rides[[#This Row],[Date]])</f>
        <v>8</v>
      </c>
      <c r="K10807" s="1">
        <f>WEEKDAY(BART_Rides[[#This Row],[Date]],2)</f>
        <v>1</v>
      </c>
      <c r="L10807" s="1" t="str">
        <f>LEFT(BART_Rides[[#This Row],[Lines]],1)</f>
        <v>Y</v>
      </c>
      <c r="M10807" s="1" t="str">
        <f>IF(BART_Rides[[#This Row],[FirstLetter]]="Y","Yes","No")</f>
        <v>Yes</v>
      </c>
      <c r="N10807" s="1" t="str">
        <f>IF(OR(BART_Rides[[#This Row],[Station Code]]="EM", BART_Rides[[#This Row],[Station Code]]="MT", BART_Rides[[#This Row],[Station Code]]="PL", BART_Rides[[#This Row],[Station Code]]="CC"), "Yes", "No")</f>
        <v>No</v>
      </c>
    </row>
    <row r="10808" spans="6:14">
      <c r="F10808" s="3">
        <v>44418</v>
      </c>
      <c r="G10808" s="1">
        <v>16</v>
      </c>
      <c r="H10808" s="1" t="s">
        <v>106</v>
      </c>
      <c r="I10808" s="1">
        <v>3219</v>
      </c>
      <c r="J10808" s="1">
        <f>MONTH(BART_Rides[[#This Row],[Date]])</f>
        <v>8</v>
      </c>
      <c r="K10808" s="1">
        <f>WEEKDAY(BART_Rides[[#This Row],[Date]],2)</f>
        <v>2</v>
      </c>
      <c r="L10808" s="1" t="str">
        <f>LEFT(BART_Rides[[#This Row],[Lines]],1)</f>
        <v>Y</v>
      </c>
      <c r="M10808" s="1" t="str">
        <f>IF(BART_Rides[[#This Row],[FirstLetter]]="Y","Yes","No")</f>
        <v>Yes</v>
      </c>
      <c r="N10808" s="1" t="str">
        <f>IF(OR(BART_Rides[[#This Row],[Station Code]]="EM", BART_Rides[[#This Row],[Station Code]]="MT", BART_Rides[[#This Row],[Station Code]]="PL", BART_Rides[[#This Row],[Station Code]]="CC"), "Yes", "No")</f>
        <v>No</v>
      </c>
    </row>
    <row r="10809" spans="6:14">
      <c r="F10809" s="3">
        <v>44419</v>
      </c>
      <c r="G10809" s="1">
        <v>16</v>
      </c>
      <c r="H10809" s="1" t="s">
        <v>106</v>
      </c>
      <c r="I10809" s="1">
        <v>3274</v>
      </c>
      <c r="J10809" s="1">
        <f>MONTH(BART_Rides[[#This Row],[Date]])</f>
        <v>8</v>
      </c>
      <c r="K10809" s="1">
        <f>WEEKDAY(BART_Rides[[#This Row],[Date]],2)</f>
        <v>3</v>
      </c>
      <c r="L10809" s="1" t="str">
        <f>LEFT(BART_Rides[[#This Row],[Lines]],1)</f>
        <v>Y</v>
      </c>
      <c r="M10809" s="1" t="str">
        <f>IF(BART_Rides[[#This Row],[FirstLetter]]="Y","Yes","No")</f>
        <v>Yes</v>
      </c>
      <c r="N10809" s="1" t="str">
        <f>IF(OR(BART_Rides[[#This Row],[Station Code]]="EM", BART_Rides[[#This Row],[Station Code]]="MT", BART_Rides[[#This Row],[Station Code]]="PL", BART_Rides[[#This Row],[Station Code]]="CC"), "Yes", "No")</f>
        <v>No</v>
      </c>
    </row>
    <row r="10810" spans="6:14">
      <c r="F10810" s="3">
        <v>44420</v>
      </c>
      <c r="G10810" s="1">
        <v>16</v>
      </c>
      <c r="H10810" s="1" t="s">
        <v>106</v>
      </c>
      <c r="I10810" s="1">
        <v>3241</v>
      </c>
      <c r="J10810" s="1">
        <f>MONTH(BART_Rides[[#This Row],[Date]])</f>
        <v>8</v>
      </c>
      <c r="K10810" s="1">
        <f>WEEKDAY(BART_Rides[[#This Row],[Date]],2)</f>
        <v>4</v>
      </c>
      <c r="L10810" s="1" t="str">
        <f>LEFT(BART_Rides[[#This Row],[Lines]],1)</f>
        <v>Y</v>
      </c>
      <c r="M10810" s="1" t="str">
        <f>IF(BART_Rides[[#This Row],[FirstLetter]]="Y","Yes","No")</f>
        <v>Yes</v>
      </c>
      <c r="N10810" s="1" t="str">
        <f>IF(OR(BART_Rides[[#This Row],[Station Code]]="EM", BART_Rides[[#This Row],[Station Code]]="MT", BART_Rides[[#This Row],[Station Code]]="PL", BART_Rides[[#This Row],[Station Code]]="CC"), "Yes", "No")</f>
        <v>No</v>
      </c>
    </row>
    <row r="10811" spans="6:14">
      <c r="F10811" s="3">
        <v>44421</v>
      </c>
      <c r="G10811" s="1">
        <v>16</v>
      </c>
      <c r="H10811" s="1" t="s">
        <v>106</v>
      </c>
      <c r="I10811" s="1">
        <v>3564</v>
      </c>
      <c r="J10811" s="1">
        <f>MONTH(BART_Rides[[#This Row],[Date]])</f>
        <v>8</v>
      </c>
      <c r="K10811" s="1">
        <f>WEEKDAY(BART_Rides[[#This Row],[Date]],2)</f>
        <v>5</v>
      </c>
      <c r="L10811" s="1" t="str">
        <f>LEFT(BART_Rides[[#This Row],[Lines]],1)</f>
        <v>Y</v>
      </c>
      <c r="M10811" s="1" t="str">
        <f>IF(BART_Rides[[#This Row],[FirstLetter]]="Y","Yes","No")</f>
        <v>Yes</v>
      </c>
      <c r="N10811" s="1" t="str">
        <f>IF(OR(BART_Rides[[#This Row],[Station Code]]="EM", BART_Rides[[#This Row],[Station Code]]="MT", BART_Rides[[#This Row],[Station Code]]="PL", BART_Rides[[#This Row],[Station Code]]="CC"), "Yes", "No")</f>
        <v>No</v>
      </c>
    </row>
    <row r="10812" spans="6:14">
      <c r="F10812" s="3">
        <v>44422</v>
      </c>
      <c r="G10812" s="1">
        <v>16</v>
      </c>
      <c r="H10812" s="1" t="s">
        <v>106</v>
      </c>
      <c r="I10812" s="1">
        <v>2508</v>
      </c>
      <c r="J10812" s="1">
        <f>MONTH(BART_Rides[[#This Row],[Date]])</f>
        <v>8</v>
      </c>
      <c r="K10812" s="1">
        <f>WEEKDAY(BART_Rides[[#This Row],[Date]],2)</f>
        <v>6</v>
      </c>
      <c r="L10812" s="1" t="str">
        <f>LEFT(BART_Rides[[#This Row],[Lines]],1)</f>
        <v>Y</v>
      </c>
      <c r="M10812" s="1" t="str">
        <f>IF(BART_Rides[[#This Row],[FirstLetter]]="Y","Yes","No")</f>
        <v>Yes</v>
      </c>
      <c r="N10812" s="1" t="str">
        <f>IF(OR(BART_Rides[[#This Row],[Station Code]]="EM", BART_Rides[[#This Row],[Station Code]]="MT", BART_Rides[[#This Row],[Station Code]]="PL", BART_Rides[[#This Row],[Station Code]]="CC"), "Yes", "No")</f>
        <v>No</v>
      </c>
    </row>
    <row r="10813" spans="6:14">
      <c r="F10813" s="3">
        <v>44423</v>
      </c>
      <c r="G10813" s="1">
        <v>16</v>
      </c>
      <c r="H10813" s="1" t="s">
        <v>106</v>
      </c>
      <c r="I10813" s="1">
        <v>1600</v>
      </c>
      <c r="J10813" s="1">
        <f>MONTH(BART_Rides[[#This Row],[Date]])</f>
        <v>8</v>
      </c>
      <c r="K10813" s="1">
        <f>WEEKDAY(BART_Rides[[#This Row],[Date]],2)</f>
        <v>7</v>
      </c>
      <c r="L10813" s="1" t="str">
        <f>LEFT(BART_Rides[[#This Row],[Lines]],1)</f>
        <v>Y</v>
      </c>
      <c r="M10813" s="1" t="str">
        <f>IF(BART_Rides[[#This Row],[FirstLetter]]="Y","Yes","No")</f>
        <v>Yes</v>
      </c>
      <c r="N10813" s="1" t="str">
        <f>IF(OR(BART_Rides[[#This Row],[Station Code]]="EM", BART_Rides[[#This Row],[Station Code]]="MT", BART_Rides[[#This Row],[Station Code]]="PL", BART_Rides[[#This Row],[Station Code]]="CC"), "Yes", "No")</f>
        <v>No</v>
      </c>
    </row>
    <row r="10814" spans="6:14">
      <c r="F10814" s="3">
        <v>44424</v>
      </c>
      <c r="G10814" s="1">
        <v>16</v>
      </c>
      <c r="H10814" s="1" t="s">
        <v>106</v>
      </c>
      <c r="I10814" s="1">
        <v>3060</v>
      </c>
      <c r="J10814" s="1">
        <f>MONTH(BART_Rides[[#This Row],[Date]])</f>
        <v>8</v>
      </c>
      <c r="K10814" s="1">
        <f>WEEKDAY(BART_Rides[[#This Row],[Date]],2)</f>
        <v>1</v>
      </c>
      <c r="L10814" s="1" t="str">
        <f>LEFT(BART_Rides[[#This Row],[Lines]],1)</f>
        <v>Y</v>
      </c>
      <c r="M10814" s="1" t="str">
        <f>IF(BART_Rides[[#This Row],[FirstLetter]]="Y","Yes","No")</f>
        <v>Yes</v>
      </c>
      <c r="N10814" s="1" t="str">
        <f>IF(OR(BART_Rides[[#This Row],[Station Code]]="EM", BART_Rides[[#This Row],[Station Code]]="MT", BART_Rides[[#This Row],[Station Code]]="PL", BART_Rides[[#This Row],[Station Code]]="CC"), "Yes", "No")</f>
        <v>No</v>
      </c>
    </row>
    <row r="10815" spans="6:14">
      <c r="F10815" s="3">
        <v>44425</v>
      </c>
      <c r="G10815" s="1">
        <v>16</v>
      </c>
      <c r="H10815" s="1" t="s">
        <v>106</v>
      </c>
      <c r="I10815" s="1">
        <v>3407</v>
      </c>
      <c r="J10815" s="1">
        <f>MONTH(BART_Rides[[#This Row],[Date]])</f>
        <v>8</v>
      </c>
      <c r="K10815" s="1">
        <f>WEEKDAY(BART_Rides[[#This Row],[Date]],2)</f>
        <v>2</v>
      </c>
      <c r="L10815" s="1" t="str">
        <f>LEFT(BART_Rides[[#This Row],[Lines]],1)</f>
        <v>Y</v>
      </c>
      <c r="M10815" s="1" t="str">
        <f>IF(BART_Rides[[#This Row],[FirstLetter]]="Y","Yes","No")</f>
        <v>Yes</v>
      </c>
      <c r="N10815" s="1" t="str">
        <f>IF(OR(BART_Rides[[#This Row],[Station Code]]="EM", BART_Rides[[#This Row],[Station Code]]="MT", BART_Rides[[#This Row],[Station Code]]="PL", BART_Rides[[#This Row],[Station Code]]="CC"), "Yes", "No")</f>
        <v>No</v>
      </c>
    </row>
    <row r="10816" spans="6:14">
      <c r="F10816" s="3">
        <v>44426</v>
      </c>
      <c r="G10816" s="1">
        <v>16</v>
      </c>
      <c r="H10816" s="1" t="s">
        <v>106</v>
      </c>
      <c r="I10816" s="1">
        <v>3428</v>
      </c>
      <c r="J10816" s="1">
        <f>MONTH(BART_Rides[[#This Row],[Date]])</f>
        <v>8</v>
      </c>
      <c r="K10816" s="1">
        <f>WEEKDAY(BART_Rides[[#This Row],[Date]],2)</f>
        <v>3</v>
      </c>
      <c r="L10816" s="1" t="str">
        <f>LEFT(BART_Rides[[#This Row],[Lines]],1)</f>
        <v>Y</v>
      </c>
      <c r="M10816" s="1" t="str">
        <f>IF(BART_Rides[[#This Row],[FirstLetter]]="Y","Yes","No")</f>
        <v>Yes</v>
      </c>
      <c r="N10816" s="1" t="str">
        <f>IF(OR(BART_Rides[[#This Row],[Station Code]]="EM", BART_Rides[[#This Row],[Station Code]]="MT", BART_Rides[[#This Row],[Station Code]]="PL", BART_Rides[[#This Row],[Station Code]]="CC"), "Yes", "No")</f>
        <v>No</v>
      </c>
    </row>
    <row r="10817" spans="6:14">
      <c r="F10817" s="3">
        <v>44427</v>
      </c>
      <c r="G10817" s="1">
        <v>16</v>
      </c>
      <c r="H10817" s="1" t="s">
        <v>106</v>
      </c>
      <c r="I10817" s="1">
        <v>3565</v>
      </c>
      <c r="J10817" s="1">
        <f>MONTH(BART_Rides[[#This Row],[Date]])</f>
        <v>8</v>
      </c>
      <c r="K10817" s="1">
        <f>WEEKDAY(BART_Rides[[#This Row],[Date]],2)</f>
        <v>4</v>
      </c>
      <c r="L10817" s="1" t="str">
        <f>LEFT(BART_Rides[[#This Row],[Lines]],1)</f>
        <v>Y</v>
      </c>
      <c r="M10817" s="1" t="str">
        <f>IF(BART_Rides[[#This Row],[FirstLetter]]="Y","Yes","No")</f>
        <v>Yes</v>
      </c>
      <c r="N10817" s="1" t="str">
        <f>IF(OR(BART_Rides[[#This Row],[Station Code]]="EM", BART_Rides[[#This Row],[Station Code]]="MT", BART_Rides[[#This Row],[Station Code]]="PL", BART_Rides[[#This Row],[Station Code]]="CC"), "Yes", "No")</f>
        <v>No</v>
      </c>
    </row>
    <row r="10818" spans="6:14">
      <c r="F10818" s="3">
        <v>44428</v>
      </c>
      <c r="G10818" s="1">
        <v>16</v>
      </c>
      <c r="H10818" s="1" t="s">
        <v>106</v>
      </c>
      <c r="I10818" s="1">
        <v>3623</v>
      </c>
      <c r="J10818" s="1">
        <f>MONTH(BART_Rides[[#This Row],[Date]])</f>
        <v>8</v>
      </c>
      <c r="K10818" s="1">
        <f>WEEKDAY(BART_Rides[[#This Row],[Date]],2)</f>
        <v>5</v>
      </c>
      <c r="L10818" s="1" t="str">
        <f>LEFT(BART_Rides[[#This Row],[Lines]],1)</f>
        <v>Y</v>
      </c>
      <c r="M10818" s="1" t="str">
        <f>IF(BART_Rides[[#This Row],[FirstLetter]]="Y","Yes","No")</f>
        <v>Yes</v>
      </c>
      <c r="N10818" s="1" t="str">
        <f>IF(OR(BART_Rides[[#This Row],[Station Code]]="EM", BART_Rides[[#This Row],[Station Code]]="MT", BART_Rides[[#This Row],[Station Code]]="PL", BART_Rides[[#This Row],[Station Code]]="CC"), "Yes", "No")</f>
        <v>No</v>
      </c>
    </row>
    <row r="10819" spans="6:14">
      <c r="F10819" s="3">
        <v>44429</v>
      </c>
      <c r="G10819" s="1">
        <v>16</v>
      </c>
      <c r="H10819" s="1" t="s">
        <v>106</v>
      </c>
      <c r="I10819" s="1">
        <v>2570</v>
      </c>
      <c r="J10819" s="1">
        <f>MONTH(BART_Rides[[#This Row],[Date]])</f>
        <v>8</v>
      </c>
      <c r="K10819" s="1">
        <f>WEEKDAY(BART_Rides[[#This Row],[Date]],2)</f>
        <v>6</v>
      </c>
      <c r="L10819" s="1" t="str">
        <f>LEFT(BART_Rides[[#This Row],[Lines]],1)</f>
        <v>Y</v>
      </c>
      <c r="M10819" s="1" t="str">
        <f>IF(BART_Rides[[#This Row],[FirstLetter]]="Y","Yes","No")</f>
        <v>Yes</v>
      </c>
      <c r="N10819" s="1" t="str">
        <f>IF(OR(BART_Rides[[#This Row],[Station Code]]="EM", BART_Rides[[#This Row],[Station Code]]="MT", BART_Rides[[#This Row],[Station Code]]="PL", BART_Rides[[#This Row],[Station Code]]="CC"), "Yes", "No")</f>
        <v>No</v>
      </c>
    </row>
    <row r="10820" spans="6:14">
      <c r="F10820" s="3">
        <v>44430</v>
      </c>
      <c r="G10820" s="1">
        <v>16</v>
      </c>
      <c r="H10820" s="1" t="s">
        <v>106</v>
      </c>
      <c r="I10820" s="1">
        <v>1635</v>
      </c>
      <c r="J10820" s="1">
        <f>MONTH(BART_Rides[[#This Row],[Date]])</f>
        <v>8</v>
      </c>
      <c r="K10820" s="1">
        <f>WEEKDAY(BART_Rides[[#This Row],[Date]],2)</f>
        <v>7</v>
      </c>
      <c r="L10820" s="1" t="str">
        <f>LEFT(BART_Rides[[#This Row],[Lines]],1)</f>
        <v>Y</v>
      </c>
      <c r="M10820" s="1" t="str">
        <f>IF(BART_Rides[[#This Row],[FirstLetter]]="Y","Yes","No")</f>
        <v>Yes</v>
      </c>
      <c r="N10820" s="1" t="str">
        <f>IF(OR(BART_Rides[[#This Row],[Station Code]]="EM", BART_Rides[[#This Row],[Station Code]]="MT", BART_Rides[[#This Row],[Station Code]]="PL", BART_Rides[[#This Row],[Station Code]]="CC"), "Yes", "No")</f>
        <v>No</v>
      </c>
    </row>
    <row r="10821" spans="6:14">
      <c r="F10821" s="3">
        <v>44431</v>
      </c>
      <c r="G10821" s="1">
        <v>16</v>
      </c>
      <c r="H10821" s="1" t="s">
        <v>106</v>
      </c>
      <c r="I10821" s="1">
        <v>3218</v>
      </c>
      <c r="J10821" s="1">
        <f>MONTH(BART_Rides[[#This Row],[Date]])</f>
        <v>8</v>
      </c>
      <c r="K10821" s="1">
        <f>WEEKDAY(BART_Rides[[#This Row],[Date]],2)</f>
        <v>1</v>
      </c>
      <c r="L10821" s="1" t="str">
        <f>LEFT(BART_Rides[[#This Row],[Lines]],1)</f>
        <v>Y</v>
      </c>
      <c r="M10821" s="1" t="str">
        <f>IF(BART_Rides[[#This Row],[FirstLetter]]="Y","Yes","No")</f>
        <v>Yes</v>
      </c>
      <c r="N10821" s="1" t="str">
        <f>IF(OR(BART_Rides[[#This Row],[Station Code]]="EM", BART_Rides[[#This Row],[Station Code]]="MT", BART_Rides[[#This Row],[Station Code]]="PL", BART_Rides[[#This Row],[Station Code]]="CC"), "Yes", "No")</f>
        <v>No</v>
      </c>
    </row>
    <row r="10822" spans="6:14">
      <c r="F10822" s="3">
        <v>44432</v>
      </c>
      <c r="G10822" s="1">
        <v>16</v>
      </c>
      <c r="H10822" s="1" t="s">
        <v>106</v>
      </c>
      <c r="I10822" s="1">
        <v>3455</v>
      </c>
      <c r="J10822" s="1">
        <f>MONTH(BART_Rides[[#This Row],[Date]])</f>
        <v>8</v>
      </c>
      <c r="K10822" s="1">
        <f>WEEKDAY(BART_Rides[[#This Row],[Date]],2)</f>
        <v>2</v>
      </c>
      <c r="L10822" s="1" t="str">
        <f>LEFT(BART_Rides[[#This Row],[Lines]],1)</f>
        <v>Y</v>
      </c>
      <c r="M10822" s="1" t="str">
        <f>IF(BART_Rides[[#This Row],[FirstLetter]]="Y","Yes","No")</f>
        <v>Yes</v>
      </c>
      <c r="N10822" s="1" t="str">
        <f>IF(OR(BART_Rides[[#This Row],[Station Code]]="EM", BART_Rides[[#This Row],[Station Code]]="MT", BART_Rides[[#This Row],[Station Code]]="PL", BART_Rides[[#This Row],[Station Code]]="CC"), "Yes", "No")</f>
        <v>No</v>
      </c>
    </row>
    <row r="10823" spans="6:14">
      <c r="F10823" s="3">
        <v>44433</v>
      </c>
      <c r="G10823" s="1">
        <v>16</v>
      </c>
      <c r="H10823" s="1" t="s">
        <v>106</v>
      </c>
      <c r="I10823" s="1">
        <v>3563</v>
      </c>
      <c r="J10823" s="1">
        <f>MONTH(BART_Rides[[#This Row],[Date]])</f>
        <v>8</v>
      </c>
      <c r="K10823" s="1">
        <f>WEEKDAY(BART_Rides[[#This Row],[Date]],2)</f>
        <v>3</v>
      </c>
      <c r="L10823" s="1" t="str">
        <f>LEFT(BART_Rides[[#This Row],[Lines]],1)</f>
        <v>Y</v>
      </c>
      <c r="M10823" s="1" t="str">
        <f>IF(BART_Rides[[#This Row],[FirstLetter]]="Y","Yes","No")</f>
        <v>Yes</v>
      </c>
      <c r="N10823" s="1" t="str">
        <f>IF(OR(BART_Rides[[#This Row],[Station Code]]="EM", BART_Rides[[#This Row],[Station Code]]="MT", BART_Rides[[#This Row],[Station Code]]="PL", BART_Rides[[#This Row],[Station Code]]="CC"), "Yes", "No")</f>
        <v>No</v>
      </c>
    </row>
    <row r="10824" spans="6:14">
      <c r="F10824" s="3">
        <v>44434</v>
      </c>
      <c r="G10824" s="1">
        <v>16</v>
      </c>
      <c r="H10824" s="1" t="s">
        <v>106</v>
      </c>
      <c r="I10824" s="1">
        <v>3457</v>
      </c>
      <c r="J10824" s="1">
        <f>MONTH(BART_Rides[[#This Row],[Date]])</f>
        <v>8</v>
      </c>
      <c r="K10824" s="1">
        <f>WEEKDAY(BART_Rides[[#This Row],[Date]],2)</f>
        <v>4</v>
      </c>
      <c r="L10824" s="1" t="str">
        <f>LEFT(BART_Rides[[#This Row],[Lines]],1)</f>
        <v>Y</v>
      </c>
      <c r="M10824" s="1" t="str">
        <f>IF(BART_Rides[[#This Row],[FirstLetter]]="Y","Yes","No")</f>
        <v>Yes</v>
      </c>
      <c r="N10824" s="1" t="str">
        <f>IF(OR(BART_Rides[[#This Row],[Station Code]]="EM", BART_Rides[[#This Row],[Station Code]]="MT", BART_Rides[[#This Row],[Station Code]]="PL", BART_Rides[[#This Row],[Station Code]]="CC"), "Yes", "No")</f>
        <v>No</v>
      </c>
    </row>
    <row r="10825" spans="6:14">
      <c r="F10825" s="3">
        <v>44435</v>
      </c>
      <c r="G10825" s="1">
        <v>16</v>
      </c>
      <c r="H10825" s="1" t="s">
        <v>106</v>
      </c>
      <c r="I10825" s="1">
        <v>3854</v>
      </c>
      <c r="J10825" s="1">
        <f>MONTH(BART_Rides[[#This Row],[Date]])</f>
        <v>8</v>
      </c>
      <c r="K10825" s="1">
        <f>WEEKDAY(BART_Rides[[#This Row],[Date]],2)</f>
        <v>5</v>
      </c>
      <c r="L10825" s="1" t="str">
        <f>LEFT(BART_Rides[[#This Row],[Lines]],1)</f>
        <v>Y</v>
      </c>
      <c r="M10825" s="1" t="str">
        <f>IF(BART_Rides[[#This Row],[FirstLetter]]="Y","Yes","No")</f>
        <v>Yes</v>
      </c>
      <c r="N10825" s="1" t="str">
        <f>IF(OR(BART_Rides[[#This Row],[Station Code]]="EM", BART_Rides[[#This Row],[Station Code]]="MT", BART_Rides[[#This Row],[Station Code]]="PL", BART_Rides[[#This Row],[Station Code]]="CC"), "Yes", "No")</f>
        <v>No</v>
      </c>
    </row>
    <row r="10826" spans="6:14">
      <c r="F10826" s="3">
        <v>44436</v>
      </c>
      <c r="G10826" s="1">
        <v>16</v>
      </c>
      <c r="H10826" s="1" t="s">
        <v>106</v>
      </c>
      <c r="I10826" s="1">
        <v>2752</v>
      </c>
      <c r="J10826" s="1">
        <f>MONTH(BART_Rides[[#This Row],[Date]])</f>
        <v>8</v>
      </c>
      <c r="K10826" s="1">
        <f>WEEKDAY(BART_Rides[[#This Row],[Date]],2)</f>
        <v>6</v>
      </c>
      <c r="L10826" s="1" t="str">
        <f>LEFT(BART_Rides[[#This Row],[Lines]],1)</f>
        <v>Y</v>
      </c>
      <c r="M10826" s="1" t="str">
        <f>IF(BART_Rides[[#This Row],[FirstLetter]]="Y","Yes","No")</f>
        <v>Yes</v>
      </c>
      <c r="N10826" s="1" t="str">
        <f>IF(OR(BART_Rides[[#This Row],[Station Code]]="EM", BART_Rides[[#This Row],[Station Code]]="MT", BART_Rides[[#This Row],[Station Code]]="PL", BART_Rides[[#This Row],[Station Code]]="CC"), "Yes", "No")</f>
        <v>No</v>
      </c>
    </row>
    <row r="10827" spans="6:14">
      <c r="F10827" s="3">
        <v>44437</v>
      </c>
      <c r="G10827" s="1">
        <v>16</v>
      </c>
      <c r="H10827" s="1" t="s">
        <v>106</v>
      </c>
      <c r="I10827" s="1">
        <v>1766</v>
      </c>
      <c r="J10827" s="1">
        <f>MONTH(BART_Rides[[#This Row],[Date]])</f>
        <v>8</v>
      </c>
      <c r="K10827" s="1">
        <f>WEEKDAY(BART_Rides[[#This Row],[Date]],2)</f>
        <v>7</v>
      </c>
      <c r="L10827" s="1" t="str">
        <f>LEFT(BART_Rides[[#This Row],[Lines]],1)</f>
        <v>Y</v>
      </c>
      <c r="M10827" s="1" t="str">
        <f>IF(BART_Rides[[#This Row],[FirstLetter]]="Y","Yes","No")</f>
        <v>Yes</v>
      </c>
      <c r="N10827" s="1" t="str">
        <f>IF(OR(BART_Rides[[#This Row],[Station Code]]="EM", BART_Rides[[#This Row],[Station Code]]="MT", BART_Rides[[#This Row],[Station Code]]="PL", BART_Rides[[#This Row],[Station Code]]="CC"), "Yes", "No")</f>
        <v>No</v>
      </c>
    </row>
    <row r="10828" spans="6:14">
      <c r="F10828" s="3">
        <v>44438</v>
      </c>
      <c r="G10828" s="1">
        <v>16</v>
      </c>
      <c r="H10828" s="1" t="s">
        <v>106</v>
      </c>
      <c r="I10828" s="1">
        <v>3176</v>
      </c>
      <c r="J10828" s="1">
        <f>MONTH(BART_Rides[[#This Row],[Date]])</f>
        <v>8</v>
      </c>
      <c r="K10828" s="1">
        <f>WEEKDAY(BART_Rides[[#This Row],[Date]],2)</f>
        <v>1</v>
      </c>
      <c r="L10828" s="1" t="str">
        <f>LEFT(BART_Rides[[#This Row],[Lines]],1)</f>
        <v>Y</v>
      </c>
      <c r="M10828" s="1" t="str">
        <f>IF(BART_Rides[[#This Row],[FirstLetter]]="Y","Yes","No")</f>
        <v>Yes</v>
      </c>
      <c r="N10828" s="1" t="str">
        <f>IF(OR(BART_Rides[[#This Row],[Station Code]]="EM", BART_Rides[[#This Row],[Station Code]]="MT", BART_Rides[[#This Row],[Station Code]]="PL", BART_Rides[[#This Row],[Station Code]]="CC"), "Yes", "No")</f>
        <v>No</v>
      </c>
    </row>
    <row r="10829" spans="6:14">
      <c r="F10829" s="3">
        <v>44439</v>
      </c>
      <c r="G10829" s="1">
        <v>16</v>
      </c>
      <c r="H10829" s="1" t="s">
        <v>106</v>
      </c>
      <c r="I10829" s="1">
        <v>3458</v>
      </c>
      <c r="J10829" s="1">
        <f>MONTH(BART_Rides[[#This Row],[Date]])</f>
        <v>8</v>
      </c>
      <c r="K10829" s="1">
        <f>WEEKDAY(BART_Rides[[#This Row],[Date]],2)</f>
        <v>2</v>
      </c>
      <c r="L10829" s="1" t="str">
        <f>LEFT(BART_Rides[[#This Row],[Lines]],1)</f>
        <v>Y</v>
      </c>
      <c r="M10829" s="1" t="str">
        <f>IF(BART_Rides[[#This Row],[FirstLetter]]="Y","Yes","No")</f>
        <v>Yes</v>
      </c>
      <c r="N10829" s="1" t="str">
        <f>IF(OR(BART_Rides[[#This Row],[Station Code]]="EM", BART_Rides[[#This Row],[Station Code]]="MT", BART_Rides[[#This Row],[Station Code]]="PL", BART_Rides[[#This Row],[Station Code]]="CC"), "Yes", "No")</f>
        <v>No</v>
      </c>
    </row>
    <row r="10830" spans="6:14">
      <c r="F10830" s="3">
        <v>44440</v>
      </c>
      <c r="G10830" s="1">
        <v>16</v>
      </c>
      <c r="H10830" s="1" t="s">
        <v>106</v>
      </c>
      <c r="I10830" s="1">
        <v>3598</v>
      </c>
      <c r="J10830" s="1">
        <f>MONTH(BART_Rides[[#This Row],[Date]])</f>
        <v>9</v>
      </c>
      <c r="K10830" s="1">
        <f>WEEKDAY(BART_Rides[[#This Row],[Date]],2)</f>
        <v>3</v>
      </c>
      <c r="L10830" s="1" t="str">
        <f>LEFT(BART_Rides[[#This Row],[Lines]],1)</f>
        <v>Y</v>
      </c>
      <c r="M10830" s="1" t="str">
        <f>IF(BART_Rides[[#This Row],[FirstLetter]]="Y","Yes","No")</f>
        <v>Yes</v>
      </c>
      <c r="N10830" s="1" t="str">
        <f>IF(OR(BART_Rides[[#This Row],[Station Code]]="EM", BART_Rides[[#This Row],[Station Code]]="MT", BART_Rides[[#This Row],[Station Code]]="PL", BART_Rides[[#This Row],[Station Code]]="CC"), "Yes", "No")</f>
        <v>No</v>
      </c>
    </row>
    <row r="10831" spans="6:14">
      <c r="F10831" s="3">
        <v>44441</v>
      </c>
      <c r="G10831" s="1">
        <v>16</v>
      </c>
      <c r="H10831" s="1" t="s">
        <v>106</v>
      </c>
      <c r="I10831" s="1">
        <v>3671</v>
      </c>
      <c r="J10831" s="1">
        <f>MONTH(BART_Rides[[#This Row],[Date]])</f>
        <v>9</v>
      </c>
      <c r="K10831" s="1">
        <f>WEEKDAY(BART_Rides[[#This Row],[Date]],2)</f>
        <v>4</v>
      </c>
      <c r="L10831" s="1" t="str">
        <f>LEFT(BART_Rides[[#This Row],[Lines]],1)</f>
        <v>Y</v>
      </c>
      <c r="M10831" s="1" t="str">
        <f>IF(BART_Rides[[#This Row],[FirstLetter]]="Y","Yes","No")</f>
        <v>Yes</v>
      </c>
      <c r="N10831" s="1" t="str">
        <f>IF(OR(BART_Rides[[#This Row],[Station Code]]="EM", BART_Rides[[#This Row],[Station Code]]="MT", BART_Rides[[#This Row],[Station Code]]="PL", BART_Rides[[#This Row],[Station Code]]="CC"), "Yes", "No")</f>
        <v>No</v>
      </c>
    </row>
    <row r="10832" spans="6:14">
      <c r="F10832" s="3">
        <v>44442</v>
      </c>
      <c r="G10832" s="1">
        <v>16</v>
      </c>
      <c r="H10832" s="1" t="s">
        <v>106</v>
      </c>
      <c r="I10832" s="1">
        <v>3846</v>
      </c>
      <c r="J10832" s="1">
        <f>MONTH(BART_Rides[[#This Row],[Date]])</f>
        <v>9</v>
      </c>
      <c r="K10832" s="1">
        <f>WEEKDAY(BART_Rides[[#This Row],[Date]],2)</f>
        <v>5</v>
      </c>
      <c r="L10832" s="1" t="str">
        <f>LEFT(BART_Rides[[#This Row],[Lines]],1)</f>
        <v>Y</v>
      </c>
      <c r="M10832" s="1" t="str">
        <f>IF(BART_Rides[[#This Row],[FirstLetter]]="Y","Yes","No")</f>
        <v>Yes</v>
      </c>
      <c r="N10832" s="1" t="str">
        <f>IF(OR(BART_Rides[[#This Row],[Station Code]]="EM", BART_Rides[[#This Row],[Station Code]]="MT", BART_Rides[[#This Row],[Station Code]]="PL", BART_Rides[[#This Row],[Station Code]]="CC"), "Yes", "No")</f>
        <v>No</v>
      </c>
    </row>
    <row r="10833" spans="6:14">
      <c r="F10833" s="3">
        <v>44443</v>
      </c>
      <c r="G10833" s="1">
        <v>16</v>
      </c>
      <c r="H10833" s="1" t="s">
        <v>106</v>
      </c>
      <c r="I10833" s="1">
        <v>2792</v>
      </c>
      <c r="J10833" s="1">
        <f>MONTH(BART_Rides[[#This Row],[Date]])</f>
        <v>9</v>
      </c>
      <c r="K10833" s="1">
        <f>WEEKDAY(BART_Rides[[#This Row],[Date]],2)</f>
        <v>6</v>
      </c>
      <c r="L10833" s="1" t="str">
        <f>LEFT(BART_Rides[[#This Row],[Lines]],1)</f>
        <v>Y</v>
      </c>
      <c r="M10833" s="1" t="str">
        <f>IF(BART_Rides[[#This Row],[FirstLetter]]="Y","Yes","No")</f>
        <v>Yes</v>
      </c>
      <c r="N10833" s="1" t="str">
        <f>IF(OR(BART_Rides[[#This Row],[Station Code]]="EM", BART_Rides[[#This Row],[Station Code]]="MT", BART_Rides[[#This Row],[Station Code]]="PL", BART_Rides[[#This Row],[Station Code]]="CC"), "Yes", "No")</f>
        <v>No</v>
      </c>
    </row>
    <row r="10834" spans="6:14">
      <c r="F10834" s="3">
        <v>44444</v>
      </c>
      <c r="G10834" s="1">
        <v>16</v>
      </c>
      <c r="H10834" s="1" t="s">
        <v>106</v>
      </c>
      <c r="I10834" s="1">
        <v>2107</v>
      </c>
      <c r="J10834" s="1">
        <f>MONTH(BART_Rides[[#This Row],[Date]])</f>
        <v>9</v>
      </c>
      <c r="K10834" s="1">
        <f>WEEKDAY(BART_Rides[[#This Row],[Date]],2)</f>
        <v>7</v>
      </c>
      <c r="L10834" s="1" t="str">
        <f>LEFT(BART_Rides[[#This Row],[Lines]],1)</f>
        <v>Y</v>
      </c>
      <c r="M10834" s="1" t="str">
        <f>IF(BART_Rides[[#This Row],[FirstLetter]]="Y","Yes","No")</f>
        <v>Yes</v>
      </c>
      <c r="N10834" s="1" t="str">
        <f>IF(OR(BART_Rides[[#This Row],[Station Code]]="EM", BART_Rides[[#This Row],[Station Code]]="MT", BART_Rides[[#This Row],[Station Code]]="PL", BART_Rides[[#This Row],[Station Code]]="CC"), "Yes", "No")</f>
        <v>No</v>
      </c>
    </row>
    <row r="10835" spans="6:14">
      <c r="F10835" s="3">
        <v>44445</v>
      </c>
      <c r="G10835" s="1">
        <v>16</v>
      </c>
      <c r="H10835" s="1" t="s">
        <v>106</v>
      </c>
      <c r="I10835" s="1">
        <v>1855</v>
      </c>
      <c r="J10835" s="1">
        <f>MONTH(BART_Rides[[#This Row],[Date]])</f>
        <v>9</v>
      </c>
      <c r="K10835" s="1">
        <f>WEEKDAY(BART_Rides[[#This Row],[Date]],2)</f>
        <v>1</v>
      </c>
      <c r="L10835" s="1" t="str">
        <f>LEFT(BART_Rides[[#This Row],[Lines]],1)</f>
        <v>Y</v>
      </c>
      <c r="M10835" s="1" t="str">
        <f>IF(BART_Rides[[#This Row],[FirstLetter]]="Y","Yes","No")</f>
        <v>Yes</v>
      </c>
      <c r="N10835" s="1" t="str">
        <f>IF(OR(BART_Rides[[#This Row],[Station Code]]="EM", BART_Rides[[#This Row],[Station Code]]="MT", BART_Rides[[#This Row],[Station Code]]="PL", BART_Rides[[#This Row],[Station Code]]="CC"), "Yes", "No")</f>
        <v>No</v>
      </c>
    </row>
    <row r="10836" spans="6:14">
      <c r="F10836" s="3">
        <v>44446</v>
      </c>
      <c r="G10836" s="1">
        <v>16</v>
      </c>
      <c r="H10836" s="1" t="s">
        <v>106</v>
      </c>
      <c r="I10836" s="1">
        <v>3613</v>
      </c>
      <c r="J10836" s="1">
        <f>MONTH(BART_Rides[[#This Row],[Date]])</f>
        <v>9</v>
      </c>
      <c r="K10836" s="1">
        <f>WEEKDAY(BART_Rides[[#This Row],[Date]],2)</f>
        <v>2</v>
      </c>
      <c r="L10836" s="1" t="str">
        <f>LEFT(BART_Rides[[#This Row],[Lines]],1)</f>
        <v>Y</v>
      </c>
      <c r="M10836" s="1" t="str">
        <f>IF(BART_Rides[[#This Row],[FirstLetter]]="Y","Yes","No")</f>
        <v>Yes</v>
      </c>
      <c r="N10836" s="1" t="str">
        <f>IF(OR(BART_Rides[[#This Row],[Station Code]]="EM", BART_Rides[[#This Row],[Station Code]]="MT", BART_Rides[[#This Row],[Station Code]]="PL", BART_Rides[[#This Row],[Station Code]]="CC"), "Yes", "No")</f>
        <v>No</v>
      </c>
    </row>
    <row r="10837" spans="6:14">
      <c r="F10837" s="3">
        <v>44447</v>
      </c>
      <c r="G10837" s="1">
        <v>16</v>
      </c>
      <c r="H10837" s="1" t="s">
        <v>106</v>
      </c>
      <c r="I10837" s="1">
        <v>3789</v>
      </c>
      <c r="J10837" s="1">
        <f>MONTH(BART_Rides[[#This Row],[Date]])</f>
        <v>9</v>
      </c>
      <c r="K10837" s="1">
        <f>WEEKDAY(BART_Rides[[#This Row],[Date]],2)</f>
        <v>3</v>
      </c>
      <c r="L10837" s="1" t="str">
        <f>LEFT(BART_Rides[[#This Row],[Lines]],1)</f>
        <v>Y</v>
      </c>
      <c r="M10837" s="1" t="str">
        <f>IF(BART_Rides[[#This Row],[FirstLetter]]="Y","Yes","No")</f>
        <v>Yes</v>
      </c>
      <c r="N10837" s="1" t="str">
        <f>IF(OR(BART_Rides[[#This Row],[Station Code]]="EM", BART_Rides[[#This Row],[Station Code]]="MT", BART_Rides[[#This Row],[Station Code]]="PL", BART_Rides[[#This Row],[Station Code]]="CC"), "Yes", "No")</f>
        <v>No</v>
      </c>
    </row>
    <row r="10838" spans="6:14">
      <c r="F10838" s="3">
        <v>44448</v>
      </c>
      <c r="G10838" s="1">
        <v>16</v>
      </c>
      <c r="H10838" s="1" t="s">
        <v>106</v>
      </c>
      <c r="I10838" s="1">
        <v>3791</v>
      </c>
      <c r="J10838" s="1">
        <f>MONTH(BART_Rides[[#This Row],[Date]])</f>
        <v>9</v>
      </c>
      <c r="K10838" s="1">
        <f>WEEKDAY(BART_Rides[[#This Row],[Date]],2)</f>
        <v>4</v>
      </c>
      <c r="L10838" s="1" t="str">
        <f>LEFT(BART_Rides[[#This Row],[Lines]],1)</f>
        <v>Y</v>
      </c>
      <c r="M10838" s="1" t="str">
        <f>IF(BART_Rides[[#This Row],[FirstLetter]]="Y","Yes","No")</f>
        <v>Yes</v>
      </c>
      <c r="N10838" s="1" t="str">
        <f>IF(OR(BART_Rides[[#This Row],[Station Code]]="EM", BART_Rides[[#This Row],[Station Code]]="MT", BART_Rides[[#This Row],[Station Code]]="PL", BART_Rides[[#This Row],[Station Code]]="CC"), "Yes", "No")</f>
        <v>No</v>
      </c>
    </row>
    <row r="10839" spans="6:14">
      <c r="F10839" s="3">
        <v>44449</v>
      </c>
      <c r="G10839" s="1">
        <v>16</v>
      </c>
      <c r="H10839" s="1" t="s">
        <v>106</v>
      </c>
      <c r="I10839" s="1">
        <v>3954</v>
      </c>
      <c r="J10839" s="1">
        <f>MONTH(BART_Rides[[#This Row],[Date]])</f>
        <v>9</v>
      </c>
      <c r="K10839" s="1">
        <f>WEEKDAY(BART_Rides[[#This Row],[Date]],2)</f>
        <v>5</v>
      </c>
      <c r="L10839" s="1" t="str">
        <f>LEFT(BART_Rides[[#This Row],[Lines]],1)</f>
        <v>Y</v>
      </c>
      <c r="M10839" s="1" t="str">
        <f>IF(BART_Rides[[#This Row],[FirstLetter]]="Y","Yes","No")</f>
        <v>Yes</v>
      </c>
      <c r="N10839" s="1" t="str">
        <f>IF(OR(BART_Rides[[#This Row],[Station Code]]="EM", BART_Rides[[#This Row],[Station Code]]="MT", BART_Rides[[#This Row],[Station Code]]="PL", BART_Rides[[#This Row],[Station Code]]="CC"), "Yes", "No")</f>
        <v>No</v>
      </c>
    </row>
    <row r="10840" spans="6:14">
      <c r="F10840" s="3">
        <v>44450</v>
      </c>
      <c r="G10840" s="1">
        <v>16</v>
      </c>
      <c r="H10840" s="1" t="s">
        <v>106</v>
      </c>
      <c r="I10840" s="1">
        <v>2942</v>
      </c>
      <c r="J10840" s="1">
        <f>MONTH(BART_Rides[[#This Row],[Date]])</f>
        <v>9</v>
      </c>
      <c r="K10840" s="1">
        <f>WEEKDAY(BART_Rides[[#This Row],[Date]],2)</f>
        <v>6</v>
      </c>
      <c r="L10840" s="1" t="str">
        <f>LEFT(BART_Rides[[#This Row],[Lines]],1)</f>
        <v>Y</v>
      </c>
      <c r="M10840" s="1" t="str">
        <f>IF(BART_Rides[[#This Row],[FirstLetter]]="Y","Yes","No")</f>
        <v>Yes</v>
      </c>
      <c r="N10840" s="1" t="str">
        <f>IF(OR(BART_Rides[[#This Row],[Station Code]]="EM", BART_Rides[[#This Row],[Station Code]]="MT", BART_Rides[[#This Row],[Station Code]]="PL", BART_Rides[[#This Row],[Station Code]]="CC"), "Yes", "No")</f>
        <v>No</v>
      </c>
    </row>
    <row r="10841" spans="6:14">
      <c r="F10841" s="3">
        <v>44451</v>
      </c>
      <c r="G10841" s="1">
        <v>16</v>
      </c>
      <c r="H10841" s="1" t="s">
        <v>106</v>
      </c>
      <c r="I10841" s="1">
        <v>1875</v>
      </c>
      <c r="J10841" s="1">
        <f>MONTH(BART_Rides[[#This Row],[Date]])</f>
        <v>9</v>
      </c>
      <c r="K10841" s="1">
        <f>WEEKDAY(BART_Rides[[#This Row],[Date]],2)</f>
        <v>7</v>
      </c>
      <c r="L10841" s="1" t="str">
        <f>LEFT(BART_Rides[[#This Row],[Lines]],1)</f>
        <v>Y</v>
      </c>
      <c r="M10841" s="1" t="str">
        <f>IF(BART_Rides[[#This Row],[FirstLetter]]="Y","Yes","No")</f>
        <v>Yes</v>
      </c>
      <c r="N10841" s="1" t="str">
        <f>IF(OR(BART_Rides[[#This Row],[Station Code]]="EM", BART_Rides[[#This Row],[Station Code]]="MT", BART_Rides[[#This Row],[Station Code]]="PL", BART_Rides[[#This Row],[Station Code]]="CC"), "Yes", "No")</f>
        <v>No</v>
      </c>
    </row>
    <row r="10842" spans="6:14">
      <c r="F10842" s="3">
        <v>44452</v>
      </c>
      <c r="G10842" s="1">
        <v>16</v>
      </c>
      <c r="H10842" s="1" t="s">
        <v>106</v>
      </c>
      <c r="I10842" s="1">
        <v>3283</v>
      </c>
      <c r="J10842" s="1">
        <f>MONTH(BART_Rides[[#This Row],[Date]])</f>
        <v>9</v>
      </c>
      <c r="K10842" s="1">
        <f>WEEKDAY(BART_Rides[[#This Row],[Date]],2)</f>
        <v>1</v>
      </c>
      <c r="L10842" s="1" t="str">
        <f>LEFT(BART_Rides[[#This Row],[Lines]],1)</f>
        <v>Y</v>
      </c>
      <c r="M10842" s="1" t="str">
        <f>IF(BART_Rides[[#This Row],[FirstLetter]]="Y","Yes","No")</f>
        <v>Yes</v>
      </c>
      <c r="N10842" s="1" t="str">
        <f>IF(OR(BART_Rides[[#This Row],[Station Code]]="EM", BART_Rides[[#This Row],[Station Code]]="MT", BART_Rides[[#This Row],[Station Code]]="PL", BART_Rides[[#This Row],[Station Code]]="CC"), "Yes", "No")</f>
        <v>No</v>
      </c>
    </row>
    <row r="10843" spans="6:14">
      <c r="F10843" s="3">
        <v>44453</v>
      </c>
      <c r="G10843" s="1">
        <v>16</v>
      </c>
      <c r="H10843" s="1" t="s">
        <v>106</v>
      </c>
      <c r="I10843" s="1">
        <v>3640</v>
      </c>
      <c r="J10843" s="1">
        <f>MONTH(BART_Rides[[#This Row],[Date]])</f>
        <v>9</v>
      </c>
      <c r="K10843" s="1">
        <f>WEEKDAY(BART_Rides[[#This Row],[Date]],2)</f>
        <v>2</v>
      </c>
      <c r="L10843" s="1" t="str">
        <f>LEFT(BART_Rides[[#This Row],[Lines]],1)</f>
        <v>Y</v>
      </c>
      <c r="M10843" s="1" t="str">
        <f>IF(BART_Rides[[#This Row],[FirstLetter]]="Y","Yes","No")</f>
        <v>Yes</v>
      </c>
      <c r="N10843" s="1" t="str">
        <f>IF(OR(BART_Rides[[#This Row],[Station Code]]="EM", BART_Rides[[#This Row],[Station Code]]="MT", BART_Rides[[#This Row],[Station Code]]="PL", BART_Rides[[#This Row],[Station Code]]="CC"), "Yes", "No")</f>
        <v>No</v>
      </c>
    </row>
    <row r="10844" spans="6:14">
      <c r="F10844" s="3">
        <v>44454</v>
      </c>
      <c r="G10844" s="1">
        <v>16</v>
      </c>
      <c r="H10844" s="1" t="s">
        <v>106</v>
      </c>
      <c r="I10844" s="1">
        <v>3909</v>
      </c>
      <c r="J10844" s="1">
        <f>MONTH(BART_Rides[[#This Row],[Date]])</f>
        <v>9</v>
      </c>
      <c r="K10844" s="1">
        <f>WEEKDAY(BART_Rides[[#This Row],[Date]],2)</f>
        <v>3</v>
      </c>
      <c r="L10844" s="1" t="str">
        <f>LEFT(BART_Rides[[#This Row],[Lines]],1)</f>
        <v>Y</v>
      </c>
      <c r="M10844" s="1" t="str">
        <f>IF(BART_Rides[[#This Row],[FirstLetter]]="Y","Yes","No")</f>
        <v>Yes</v>
      </c>
      <c r="N10844" s="1" t="str">
        <f>IF(OR(BART_Rides[[#This Row],[Station Code]]="EM", BART_Rides[[#This Row],[Station Code]]="MT", BART_Rides[[#This Row],[Station Code]]="PL", BART_Rides[[#This Row],[Station Code]]="CC"), "Yes", "No")</f>
        <v>No</v>
      </c>
    </row>
    <row r="10845" spans="6:14">
      <c r="F10845" s="3">
        <v>44455</v>
      </c>
      <c r="G10845" s="1">
        <v>16</v>
      </c>
      <c r="H10845" s="1" t="s">
        <v>106</v>
      </c>
      <c r="I10845" s="1">
        <v>3800</v>
      </c>
      <c r="J10845" s="1">
        <f>MONTH(BART_Rides[[#This Row],[Date]])</f>
        <v>9</v>
      </c>
      <c r="K10845" s="1">
        <f>WEEKDAY(BART_Rides[[#This Row],[Date]],2)</f>
        <v>4</v>
      </c>
      <c r="L10845" s="1" t="str">
        <f>LEFT(BART_Rides[[#This Row],[Lines]],1)</f>
        <v>Y</v>
      </c>
      <c r="M10845" s="1" t="str">
        <f>IF(BART_Rides[[#This Row],[FirstLetter]]="Y","Yes","No")</f>
        <v>Yes</v>
      </c>
      <c r="N10845" s="1" t="str">
        <f>IF(OR(BART_Rides[[#This Row],[Station Code]]="EM", BART_Rides[[#This Row],[Station Code]]="MT", BART_Rides[[#This Row],[Station Code]]="PL", BART_Rides[[#This Row],[Station Code]]="CC"), "Yes", "No")</f>
        <v>No</v>
      </c>
    </row>
    <row r="10846" spans="6:14">
      <c r="F10846" s="3">
        <v>44456</v>
      </c>
      <c r="G10846" s="1">
        <v>16</v>
      </c>
      <c r="H10846" s="1" t="s">
        <v>106</v>
      </c>
      <c r="I10846" s="1">
        <v>4424</v>
      </c>
      <c r="J10846" s="1">
        <f>MONTH(BART_Rides[[#This Row],[Date]])</f>
        <v>9</v>
      </c>
      <c r="K10846" s="1">
        <f>WEEKDAY(BART_Rides[[#This Row],[Date]],2)</f>
        <v>5</v>
      </c>
      <c r="L10846" s="1" t="str">
        <f>LEFT(BART_Rides[[#This Row],[Lines]],1)</f>
        <v>Y</v>
      </c>
      <c r="M10846" s="1" t="str">
        <f>IF(BART_Rides[[#This Row],[FirstLetter]]="Y","Yes","No")</f>
        <v>Yes</v>
      </c>
      <c r="N10846" s="1" t="str">
        <f>IF(OR(BART_Rides[[#This Row],[Station Code]]="EM", BART_Rides[[#This Row],[Station Code]]="MT", BART_Rides[[#This Row],[Station Code]]="PL", BART_Rides[[#This Row],[Station Code]]="CC"), "Yes", "No")</f>
        <v>No</v>
      </c>
    </row>
    <row r="10847" spans="6:14">
      <c r="F10847" s="3">
        <v>44457</v>
      </c>
      <c r="G10847" s="1">
        <v>16</v>
      </c>
      <c r="H10847" s="1" t="s">
        <v>106</v>
      </c>
      <c r="I10847" s="1">
        <v>3329</v>
      </c>
      <c r="J10847" s="1">
        <f>MONTH(BART_Rides[[#This Row],[Date]])</f>
        <v>9</v>
      </c>
      <c r="K10847" s="1">
        <f>WEEKDAY(BART_Rides[[#This Row],[Date]],2)</f>
        <v>6</v>
      </c>
      <c r="L10847" s="1" t="str">
        <f>LEFT(BART_Rides[[#This Row],[Lines]],1)</f>
        <v>Y</v>
      </c>
      <c r="M10847" s="1" t="str">
        <f>IF(BART_Rides[[#This Row],[FirstLetter]]="Y","Yes","No")</f>
        <v>Yes</v>
      </c>
      <c r="N10847" s="1" t="str">
        <f>IF(OR(BART_Rides[[#This Row],[Station Code]]="EM", BART_Rides[[#This Row],[Station Code]]="MT", BART_Rides[[#This Row],[Station Code]]="PL", BART_Rides[[#This Row],[Station Code]]="CC"), "Yes", "No")</f>
        <v>No</v>
      </c>
    </row>
    <row r="10848" spans="6:14">
      <c r="F10848" s="3">
        <v>44458</v>
      </c>
      <c r="G10848" s="1">
        <v>16</v>
      </c>
      <c r="H10848" s="1" t="s">
        <v>106</v>
      </c>
      <c r="I10848" s="1">
        <v>2171</v>
      </c>
      <c r="J10848" s="1">
        <f>MONTH(BART_Rides[[#This Row],[Date]])</f>
        <v>9</v>
      </c>
      <c r="K10848" s="1">
        <f>WEEKDAY(BART_Rides[[#This Row],[Date]],2)</f>
        <v>7</v>
      </c>
      <c r="L10848" s="1" t="str">
        <f>LEFT(BART_Rides[[#This Row],[Lines]],1)</f>
        <v>Y</v>
      </c>
      <c r="M10848" s="1" t="str">
        <f>IF(BART_Rides[[#This Row],[FirstLetter]]="Y","Yes","No")</f>
        <v>Yes</v>
      </c>
      <c r="N10848" s="1" t="str">
        <f>IF(OR(BART_Rides[[#This Row],[Station Code]]="EM", BART_Rides[[#This Row],[Station Code]]="MT", BART_Rides[[#This Row],[Station Code]]="PL", BART_Rides[[#This Row],[Station Code]]="CC"), "Yes", "No")</f>
        <v>No</v>
      </c>
    </row>
    <row r="10849" spans="6:14">
      <c r="F10849" s="3">
        <v>44459</v>
      </c>
      <c r="G10849" s="1">
        <v>16</v>
      </c>
      <c r="H10849" s="1" t="s">
        <v>106</v>
      </c>
      <c r="I10849" s="1">
        <v>3475</v>
      </c>
      <c r="J10849" s="1">
        <f>MONTH(BART_Rides[[#This Row],[Date]])</f>
        <v>9</v>
      </c>
      <c r="K10849" s="1">
        <f>WEEKDAY(BART_Rides[[#This Row],[Date]],2)</f>
        <v>1</v>
      </c>
      <c r="L10849" s="1" t="str">
        <f>LEFT(BART_Rides[[#This Row],[Lines]],1)</f>
        <v>Y</v>
      </c>
      <c r="M10849" s="1" t="str">
        <f>IF(BART_Rides[[#This Row],[FirstLetter]]="Y","Yes","No")</f>
        <v>Yes</v>
      </c>
      <c r="N10849" s="1" t="str">
        <f>IF(OR(BART_Rides[[#This Row],[Station Code]]="EM", BART_Rides[[#This Row],[Station Code]]="MT", BART_Rides[[#This Row],[Station Code]]="PL", BART_Rides[[#This Row],[Station Code]]="CC"), "Yes", "No")</f>
        <v>No</v>
      </c>
    </row>
    <row r="10850" spans="6:14">
      <c r="F10850" s="3">
        <v>44460</v>
      </c>
      <c r="G10850" s="1">
        <v>16</v>
      </c>
      <c r="H10850" s="1" t="s">
        <v>106</v>
      </c>
      <c r="I10850" s="1">
        <v>3781</v>
      </c>
      <c r="J10850" s="1">
        <f>MONTH(BART_Rides[[#This Row],[Date]])</f>
        <v>9</v>
      </c>
      <c r="K10850" s="1">
        <f>WEEKDAY(BART_Rides[[#This Row],[Date]],2)</f>
        <v>2</v>
      </c>
      <c r="L10850" s="1" t="str">
        <f>LEFT(BART_Rides[[#This Row],[Lines]],1)</f>
        <v>Y</v>
      </c>
      <c r="M10850" s="1" t="str">
        <f>IF(BART_Rides[[#This Row],[FirstLetter]]="Y","Yes","No")</f>
        <v>Yes</v>
      </c>
      <c r="N10850" s="1" t="str">
        <f>IF(OR(BART_Rides[[#This Row],[Station Code]]="EM", BART_Rides[[#This Row],[Station Code]]="MT", BART_Rides[[#This Row],[Station Code]]="PL", BART_Rides[[#This Row],[Station Code]]="CC"), "Yes", "No")</f>
        <v>No</v>
      </c>
    </row>
    <row r="10851" spans="6:14">
      <c r="F10851" s="3">
        <v>44461</v>
      </c>
      <c r="G10851" s="1">
        <v>16</v>
      </c>
      <c r="H10851" s="1" t="s">
        <v>106</v>
      </c>
      <c r="I10851" s="1">
        <v>4002</v>
      </c>
      <c r="J10851" s="1">
        <f>MONTH(BART_Rides[[#This Row],[Date]])</f>
        <v>9</v>
      </c>
      <c r="K10851" s="1">
        <f>WEEKDAY(BART_Rides[[#This Row],[Date]],2)</f>
        <v>3</v>
      </c>
      <c r="L10851" s="1" t="str">
        <f>LEFT(BART_Rides[[#This Row],[Lines]],1)</f>
        <v>Y</v>
      </c>
      <c r="M10851" s="1" t="str">
        <f>IF(BART_Rides[[#This Row],[FirstLetter]]="Y","Yes","No")</f>
        <v>Yes</v>
      </c>
      <c r="N10851" s="1" t="str">
        <f>IF(OR(BART_Rides[[#This Row],[Station Code]]="EM", BART_Rides[[#This Row],[Station Code]]="MT", BART_Rides[[#This Row],[Station Code]]="PL", BART_Rides[[#This Row],[Station Code]]="CC"), "Yes", "No")</f>
        <v>No</v>
      </c>
    </row>
    <row r="10852" spans="6:14">
      <c r="F10852" s="3">
        <v>44462</v>
      </c>
      <c r="G10852" s="1">
        <v>16</v>
      </c>
      <c r="H10852" s="1" t="s">
        <v>106</v>
      </c>
      <c r="I10852" s="1">
        <v>3980</v>
      </c>
      <c r="J10852" s="1">
        <f>MONTH(BART_Rides[[#This Row],[Date]])</f>
        <v>9</v>
      </c>
      <c r="K10852" s="1">
        <f>WEEKDAY(BART_Rides[[#This Row],[Date]],2)</f>
        <v>4</v>
      </c>
      <c r="L10852" s="1" t="str">
        <f>LEFT(BART_Rides[[#This Row],[Lines]],1)</f>
        <v>Y</v>
      </c>
      <c r="M10852" s="1" t="str">
        <f>IF(BART_Rides[[#This Row],[FirstLetter]]="Y","Yes","No")</f>
        <v>Yes</v>
      </c>
      <c r="N10852" s="1" t="str">
        <f>IF(OR(BART_Rides[[#This Row],[Station Code]]="EM", BART_Rides[[#This Row],[Station Code]]="MT", BART_Rides[[#This Row],[Station Code]]="PL", BART_Rides[[#This Row],[Station Code]]="CC"), "Yes", "No")</f>
        <v>No</v>
      </c>
    </row>
    <row r="10853" spans="6:14">
      <c r="F10853" s="3">
        <v>44463</v>
      </c>
      <c r="G10853" s="1">
        <v>16</v>
      </c>
      <c r="H10853" s="1" t="s">
        <v>106</v>
      </c>
      <c r="I10853" s="1">
        <v>4398</v>
      </c>
      <c r="J10853" s="1">
        <f>MONTH(BART_Rides[[#This Row],[Date]])</f>
        <v>9</v>
      </c>
      <c r="K10853" s="1">
        <f>WEEKDAY(BART_Rides[[#This Row],[Date]],2)</f>
        <v>5</v>
      </c>
      <c r="L10853" s="1" t="str">
        <f>LEFT(BART_Rides[[#This Row],[Lines]],1)</f>
        <v>Y</v>
      </c>
      <c r="M10853" s="1" t="str">
        <f>IF(BART_Rides[[#This Row],[FirstLetter]]="Y","Yes","No")</f>
        <v>Yes</v>
      </c>
      <c r="N10853" s="1" t="str">
        <f>IF(OR(BART_Rides[[#This Row],[Station Code]]="EM", BART_Rides[[#This Row],[Station Code]]="MT", BART_Rides[[#This Row],[Station Code]]="PL", BART_Rides[[#This Row],[Station Code]]="CC"), "Yes", "No")</f>
        <v>No</v>
      </c>
    </row>
    <row r="10854" spans="6:14">
      <c r="F10854" s="3">
        <v>44464</v>
      </c>
      <c r="G10854" s="1">
        <v>16</v>
      </c>
      <c r="H10854" s="1" t="s">
        <v>106</v>
      </c>
      <c r="I10854" s="1">
        <v>3393</v>
      </c>
      <c r="J10854" s="1">
        <f>MONTH(BART_Rides[[#This Row],[Date]])</f>
        <v>9</v>
      </c>
      <c r="K10854" s="1">
        <f>WEEKDAY(BART_Rides[[#This Row],[Date]],2)</f>
        <v>6</v>
      </c>
      <c r="L10854" s="1" t="str">
        <f>LEFT(BART_Rides[[#This Row],[Lines]],1)</f>
        <v>Y</v>
      </c>
      <c r="M10854" s="1" t="str">
        <f>IF(BART_Rides[[#This Row],[FirstLetter]]="Y","Yes","No")</f>
        <v>Yes</v>
      </c>
      <c r="N10854" s="1" t="str">
        <f>IF(OR(BART_Rides[[#This Row],[Station Code]]="EM", BART_Rides[[#This Row],[Station Code]]="MT", BART_Rides[[#This Row],[Station Code]]="PL", BART_Rides[[#This Row],[Station Code]]="CC"), "Yes", "No")</f>
        <v>No</v>
      </c>
    </row>
    <row r="10855" spans="6:14">
      <c r="F10855" s="3">
        <v>44465</v>
      </c>
      <c r="G10855" s="1">
        <v>16</v>
      </c>
      <c r="H10855" s="1" t="s">
        <v>106</v>
      </c>
      <c r="I10855" s="1">
        <v>1874</v>
      </c>
      <c r="J10855" s="1">
        <f>MONTH(BART_Rides[[#This Row],[Date]])</f>
        <v>9</v>
      </c>
      <c r="K10855" s="1">
        <f>WEEKDAY(BART_Rides[[#This Row],[Date]],2)</f>
        <v>7</v>
      </c>
      <c r="L10855" s="1" t="str">
        <f>LEFT(BART_Rides[[#This Row],[Lines]],1)</f>
        <v>Y</v>
      </c>
      <c r="M10855" s="1" t="str">
        <f>IF(BART_Rides[[#This Row],[FirstLetter]]="Y","Yes","No")</f>
        <v>Yes</v>
      </c>
      <c r="N10855" s="1" t="str">
        <f>IF(OR(BART_Rides[[#This Row],[Station Code]]="EM", BART_Rides[[#This Row],[Station Code]]="MT", BART_Rides[[#This Row],[Station Code]]="PL", BART_Rides[[#This Row],[Station Code]]="CC"), "Yes", "No")</f>
        <v>No</v>
      </c>
    </row>
    <row r="10856" spans="6:14">
      <c r="F10856" s="3">
        <v>44466</v>
      </c>
      <c r="G10856" s="1">
        <v>16</v>
      </c>
      <c r="H10856" s="1" t="s">
        <v>106</v>
      </c>
      <c r="I10856" s="1">
        <v>3462</v>
      </c>
      <c r="J10856" s="1">
        <f>MONTH(BART_Rides[[#This Row],[Date]])</f>
        <v>9</v>
      </c>
      <c r="K10856" s="1">
        <f>WEEKDAY(BART_Rides[[#This Row],[Date]],2)</f>
        <v>1</v>
      </c>
      <c r="L10856" s="1" t="str">
        <f>LEFT(BART_Rides[[#This Row],[Lines]],1)</f>
        <v>Y</v>
      </c>
      <c r="M10856" s="1" t="str">
        <f>IF(BART_Rides[[#This Row],[FirstLetter]]="Y","Yes","No")</f>
        <v>Yes</v>
      </c>
      <c r="N10856" s="1" t="str">
        <f>IF(OR(BART_Rides[[#This Row],[Station Code]]="EM", BART_Rides[[#This Row],[Station Code]]="MT", BART_Rides[[#This Row],[Station Code]]="PL", BART_Rides[[#This Row],[Station Code]]="CC"), "Yes", "No")</f>
        <v>No</v>
      </c>
    </row>
    <row r="10857" spans="6:14">
      <c r="F10857" s="3">
        <v>44467</v>
      </c>
      <c r="G10857" s="1">
        <v>16</v>
      </c>
      <c r="H10857" s="1" t="s">
        <v>106</v>
      </c>
      <c r="I10857" s="1">
        <v>3804</v>
      </c>
      <c r="J10857" s="1">
        <f>MONTH(BART_Rides[[#This Row],[Date]])</f>
        <v>9</v>
      </c>
      <c r="K10857" s="1">
        <f>WEEKDAY(BART_Rides[[#This Row],[Date]],2)</f>
        <v>2</v>
      </c>
      <c r="L10857" s="1" t="str">
        <f>LEFT(BART_Rides[[#This Row],[Lines]],1)</f>
        <v>Y</v>
      </c>
      <c r="M10857" s="1" t="str">
        <f>IF(BART_Rides[[#This Row],[FirstLetter]]="Y","Yes","No")</f>
        <v>Yes</v>
      </c>
      <c r="N10857" s="1" t="str">
        <f>IF(OR(BART_Rides[[#This Row],[Station Code]]="EM", BART_Rides[[#This Row],[Station Code]]="MT", BART_Rides[[#This Row],[Station Code]]="PL", BART_Rides[[#This Row],[Station Code]]="CC"), "Yes", "No")</f>
        <v>No</v>
      </c>
    </row>
    <row r="10858" spans="6:14">
      <c r="F10858" s="3">
        <v>44468</v>
      </c>
      <c r="G10858" s="1">
        <v>16</v>
      </c>
      <c r="H10858" s="1" t="s">
        <v>106</v>
      </c>
      <c r="I10858" s="1">
        <v>3987</v>
      </c>
      <c r="J10858" s="1">
        <f>MONTH(BART_Rides[[#This Row],[Date]])</f>
        <v>9</v>
      </c>
      <c r="K10858" s="1">
        <f>WEEKDAY(BART_Rides[[#This Row],[Date]],2)</f>
        <v>3</v>
      </c>
      <c r="L10858" s="1" t="str">
        <f>LEFT(BART_Rides[[#This Row],[Lines]],1)</f>
        <v>Y</v>
      </c>
      <c r="M10858" s="1" t="str">
        <f>IF(BART_Rides[[#This Row],[FirstLetter]]="Y","Yes","No")</f>
        <v>Yes</v>
      </c>
      <c r="N10858" s="1" t="str">
        <f>IF(OR(BART_Rides[[#This Row],[Station Code]]="EM", BART_Rides[[#This Row],[Station Code]]="MT", BART_Rides[[#This Row],[Station Code]]="PL", BART_Rides[[#This Row],[Station Code]]="CC"), "Yes", "No")</f>
        <v>No</v>
      </c>
    </row>
    <row r="10859" spans="6:14">
      <c r="F10859" s="3">
        <v>44469</v>
      </c>
      <c r="G10859" s="1">
        <v>16</v>
      </c>
      <c r="H10859" s="1" t="s">
        <v>106</v>
      </c>
      <c r="I10859" s="1">
        <v>4095</v>
      </c>
      <c r="J10859" s="1">
        <f>MONTH(BART_Rides[[#This Row],[Date]])</f>
        <v>9</v>
      </c>
      <c r="K10859" s="1">
        <f>WEEKDAY(BART_Rides[[#This Row],[Date]],2)</f>
        <v>4</v>
      </c>
      <c r="L10859" s="1" t="str">
        <f>LEFT(BART_Rides[[#This Row],[Lines]],1)</f>
        <v>Y</v>
      </c>
      <c r="M10859" s="1" t="str">
        <f>IF(BART_Rides[[#This Row],[FirstLetter]]="Y","Yes","No")</f>
        <v>Yes</v>
      </c>
      <c r="N10859" s="1" t="str">
        <f>IF(OR(BART_Rides[[#This Row],[Station Code]]="EM", BART_Rides[[#This Row],[Station Code]]="MT", BART_Rides[[#This Row],[Station Code]]="PL", BART_Rides[[#This Row],[Station Code]]="CC"), "Yes", "No")</f>
        <v>No</v>
      </c>
    </row>
    <row r="10860" spans="6:14">
      <c r="F10860" s="3">
        <v>44470</v>
      </c>
      <c r="G10860" s="1">
        <v>16</v>
      </c>
      <c r="H10860" s="1" t="s">
        <v>106</v>
      </c>
      <c r="I10860" s="1">
        <v>4513</v>
      </c>
      <c r="J10860" s="1">
        <f>MONTH(BART_Rides[[#This Row],[Date]])</f>
        <v>10</v>
      </c>
      <c r="K10860" s="1">
        <f>WEEKDAY(BART_Rides[[#This Row],[Date]],2)</f>
        <v>5</v>
      </c>
      <c r="L10860" s="1" t="str">
        <f>LEFT(BART_Rides[[#This Row],[Lines]],1)</f>
        <v>Y</v>
      </c>
      <c r="M10860" s="1" t="str">
        <f>IF(BART_Rides[[#This Row],[FirstLetter]]="Y","Yes","No")</f>
        <v>Yes</v>
      </c>
      <c r="N10860" s="1" t="str">
        <f>IF(OR(BART_Rides[[#This Row],[Station Code]]="EM", BART_Rides[[#This Row],[Station Code]]="MT", BART_Rides[[#This Row],[Station Code]]="PL", BART_Rides[[#This Row],[Station Code]]="CC"), "Yes", "No")</f>
        <v>No</v>
      </c>
    </row>
    <row r="10861" spans="6:14">
      <c r="F10861" s="3">
        <v>44471</v>
      </c>
      <c r="G10861" s="1">
        <v>16</v>
      </c>
      <c r="H10861" s="1" t="s">
        <v>106</v>
      </c>
      <c r="I10861" s="1">
        <v>3362</v>
      </c>
      <c r="J10861" s="1">
        <f>MONTH(BART_Rides[[#This Row],[Date]])</f>
        <v>10</v>
      </c>
      <c r="K10861" s="1">
        <f>WEEKDAY(BART_Rides[[#This Row],[Date]],2)</f>
        <v>6</v>
      </c>
      <c r="L10861" s="1" t="str">
        <f>LEFT(BART_Rides[[#This Row],[Lines]],1)</f>
        <v>Y</v>
      </c>
      <c r="M10861" s="1" t="str">
        <f>IF(BART_Rides[[#This Row],[FirstLetter]]="Y","Yes","No")</f>
        <v>Yes</v>
      </c>
      <c r="N10861" s="1" t="str">
        <f>IF(OR(BART_Rides[[#This Row],[Station Code]]="EM", BART_Rides[[#This Row],[Station Code]]="MT", BART_Rides[[#This Row],[Station Code]]="PL", BART_Rides[[#This Row],[Station Code]]="CC"), "Yes", "No")</f>
        <v>No</v>
      </c>
    </row>
    <row r="10862" spans="6:14">
      <c r="F10862" s="3">
        <v>44472</v>
      </c>
      <c r="G10862" s="1">
        <v>16</v>
      </c>
      <c r="H10862" s="1" t="s">
        <v>106</v>
      </c>
      <c r="I10862" s="1">
        <v>1943</v>
      </c>
      <c r="J10862" s="1">
        <f>MONTH(BART_Rides[[#This Row],[Date]])</f>
        <v>10</v>
      </c>
      <c r="K10862" s="1">
        <f>WEEKDAY(BART_Rides[[#This Row],[Date]],2)</f>
        <v>7</v>
      </c>
      <c r="L10862" s="1" t="str">
        <f>LEFT(BART_Rides[[#This Row],[Lines]],1)</f>
        <v>Y</v>
      </c>
      <c r="M10862" s="1" t="str">
        <f>IF(BART_Rides[[#This Row],[FirstLetter]]="Y","Yes","No")</f>
        <v>Yes</v>
      </c>
      <c r="N10862" s="1" t="str">
        <f>IF(OR(BART_Rides[[#This Row],[Station Code]]="EM", BART_Rides[[#This Row],[Station Code]]="MT", BART_Rides[[#This Row],[Station Code]]="PL", BART_Rides[[#This Row],[Station Code]]="CC"), "Yes", "No")</f>
        <v>No</v>
      </c>
    </row>
    <row r="10863" spans="6:14">
      <c r="F10863" s="3">
        <v>44473</v>
      </c>
      <c r="G10863" s="1">
        <v>16</v>
      </c>
      <c r="H10863" s="1" t="s">
        <v>106</v>
      </c>
      <c r="I10863" s="1">
        <v>3568</v>
      </c>
      <c r="J10863" s="1">
        <f>MONTH(BART_Rides[[#This Row],[Date]])</f>
        <v>10</v>
      </c>
      <c r="K10863" s="1">
        <f>WEEKDAY(BART_Rides[[#This Row],[Date]],2)</f>
        <v>1</v>
      </c>
      <c r="L10863" s="1" t="str">
        <f>LEFT(BART_Rides[[#This Row],[Lines]],1)</f>
        <v>Y</v>
      </c>
      <c r="M10863" s="1" t="str">
        <f>IF(BART_Rides[[#This Row],[FirstLetter]]="Y","Yes","No")</f>
        <v>Yes</v>
      </c>
      <c r="N10863" s="1" t="str">
        <f>IF(OR(BART_Rides[[#This Row],[Station Code]]="EM", BART_Rides[[#This Row],[Station Code]]="MT", BART_Rides[[#This Row],[Station Code]]="PL", BART_Rides[[#This Row],[Station Code]]="CC"), "Yes", "No")</f>
        <v>No</v>
      </c>
    </row>
    <row r="10864" spans="6:14">
      <c r="F10864" s="3">
        <v>44474</v>
      </c>
      <c r="G10864" s="1">
        <v>16</v>
      </c>
      <c r="H10864" s="1" t="s">
        <v>106</v>
      </c>
      <c r="I10864" s="1">
        <v>3788</v>
      </c>
      <c r="J10864" s="1">
        <f>MONTH(BART_Rides[[#This Row],[Date]])</f>
        <v>10</v>
      </c>
      <c r="K10864" s="1">
        <f>WEEKDAY(BART_Rides[[#This Row],[Date]],2)</f>
        <v>2</v>
      </c>
      <c r="L10864" s="1" t="str">
        <f>LEFT(BART_Rides[[#This Row],[Lines]],1)</f>
        <v>Y</v>
      </c>
      <c r="M10864" s="1" t="str">
        <f>IF(BART_Rides[[#This Row],[FirstLetter]]="Y","Yes","No")</f>
        <v>Yes</v>
      </c>
      <c r="N10864" s="1" t="str">
        <f>IF(OR(BART_Rides[[#This Row],[Station Code]]="EM", BART_Rides[[#This Row],[Station Code]]="MT", BART_Rides[[#This Row],[Station Code]]="PL", BART_Rides[[#This Row],[Station Code]]="CC"), "Yes", "No")</f>
        <v>No</v>
      </c>
    </row>
    <row r="10865" spans="6:14">
      <c r="F10865" s="3">
        <v>44475</v>
      </c>
      <c r="G10865" s="1">
        <v>16</v>
      </c>
      <c r="H10865" s="1" t="s">
        <v>106</v>
      </c>
      <c r="I10865" s="1">
        <v>4048</v>
      </c>
      <c r="J10865" s="1">
        <f>MONTH(BART_Rides[[#This Row],[Date]])</f>
        <v>10</v>
      </c>
      <c r="K10865" s="1">
        <f>WEEKDAY(BART_Rides[[#This Row],[Date]],2)</f>
        <v>3</v>
      </c>
      <c r="L10865" s="1" t="str">
        <f>LEFT(BART_Rides[[#This Row],[Lines]],1)</f>
        <v>Y</v>
      </c>
      <c r="M10865" s="1" t="str">
        <f>IF(BART_Rides[[#This Row],[FirstLetter]]="Y","Yes","No")</f>
        <v>Yes</v>
      </c>
      <c r="N10865" s="1" t="str">
        <f>IF(OR(BART_Rides[[#This Row],[Station Code]]="EM", BART_Rides[[#This Row],[Station Code]]="MT", BART_Rides[[#This Row],[Station Code]]="PL", BART_Rides[[#This Row],[Station Code]]="CC"), "Yes", "No")</f>
        <v>No</v>
      </c>
    </row>
    <row r="10866" spans="6:14">
      <c r="F10866" s="3">
        <v>44476</v>
      </c>
      <c r="G10866" s="1">
        <v>16</v>
      </c>
      <c r="H10866" s="1" t="s">
        <v>106</v>
      </c>
      <c r="I10866" s="1">
        <v>3931</v>
      </c>
      <c r="J10866" s="1">
        <f>MONTH(BART_Rides[[#This Row],[Date]])</f>
        <v>10</v>
      </c>
      <c r="K10866" s="1">
        <f>WEEKDAY(BART_Rides[[#This Row],[Date]],2)</f>
        <v>4</v>
      </c>
      <c r="L10866" s="1" t="str">
        <f>LEFT(BART_Rides[[#This Row],[Lines]],1)</f>
        <v>Y</v>
      </c>
      <c r="M10866" s="1" t="str">
        <f>IF(BART_Rides[[#This Row],[FirstLetter]]="Y","Yes","No")</f>
        <v>Yes</v>
      </c>
      <c r="N10866" s="1" t="str">
        <f>IF(OR(BART_Rides[[#This Row],[Station Code]]="EM", BART_Rides[[#This Row],[Station Code]]="MT", BART_Rides[[#This Row],[Station Code]]="PL", BART_Rides[[#This Row],[Station Code]]="CC"), "Yes", "No")</f>
        <v>No</v>
      </c>
    </row>
    <row r="10867" spans="6:14">
      <c r="F10867" s="3">
        <v>44477</v>
      </c>
      <c r="G10867" s="1">
        <v>16</v>
      </c>
      <c r="H10867" s="1" t="s">
        <v>106</v>
      </c>
      <c r="I10867" s="1">
        <v>4518</v>
      </c>
      <c r="J10867" s="1">
        <f>MONTH(BART_Rides[[#This Row],[Date]])</f>
        <v>10</v>
      </c>
      <c r="K10867" s="1">
        <f>WEEKDAY(BART_Rides[[#This Row],[Date]],2)</f>
        <v>5</v>
      </c>
      <c r="L10867" s="1" t="str">
        <f>LEFT(BART_Rides[[#This Row],[Lines]],1)</f>
        <v>Y</v>
      </c>
      <c r="M10867" s="1" t="str">
        <f>IF(BART_Rides[[#This Row],[FirstLetter]]="Y","Yes","No")</f>
        <v>Yes</v>
      </c>
      <c r="N10867" s="1" t="str">
        <f>IF(OR(BART_Rides[[#This Row],[Station Code]]="EM", BART_Rides[[#This Row],[Station Code]]="MT", BART_Rides[[#This Row],[Station Code]]="PL", BART_Rides[[#This Row],[Station Code]]="CC"), "Yes", "No")</f>
        <v>No</v>
      </c>
    </row>
    <row r="10868" spans="6:14">
      <c r="F10868" s="3">
        <v>44478</v>
      </c>
      <c r="G10868" s="1">
        <v>16</v>
      </c>
      <c r="H10868" s="1" t="s">
        <v>106</v>
      </c>
      <c r="I10868" s="1">
        <v>3228</v>
      </c>
      <c r="J10868" s="1">
        <f>MONTH(BART_Rides[[#This Row],[Date]])</f>
        <v>10</v>
      </c>
      <c r="K10868" s="1">
        <f>WEEKDAY(BART_Rides[[#This Row],[Date]],2)</f>
        <v>6</v>
      </c>
      <c r="L10868" s="1" t="str">
        <f>LEFT(BART_Rides[[#This Row],[Lines]],1)</f>
        <v>Y</v>
      </c>
      <c r="M10868" s="1" t="str">
        <f>IF(BART_Rides[[#This Row],[FirstLetter]]="Y","Yes","No")</f>
        <v>Yes</v>
      </c>
      <c r="N10868" s="1" t="str">
        <f>IF(OR(BART_Rides[[#This Row],[Station Code]]="EM", BART_Rides[[#This Row],[Station Code]]="MT", BART_Rides[[#This Row],[Station Code]]="PL", BART_Rides[[#This Row],[Station Code]]="CC"), "Yes", "No")</f>
        <v>No</v>
      </c>
    </row>
    <row r="10869" spans="6:14">
      <c r="F10869" s="3">
        <v>44479</v>
      </c>
      <c r="G10869" s="1">
        <v>16</v>
      </c>
      <c r="H10869" s="1" t="s">
        <v>106</v>
      </c>
      <c r="I10869" s="1">
        <v>2030</v>
      </c>
      <c r="J10869" s="1">
        <f>MONTH(BART_Rides[[#This Row],[Date]])</f>
        <v>10</v>
      </c>
      <c r="K10869" s="1">
        <f>WEEKDAY(BART_Rides[[#This Row],[Date]],2)</f>
        <v>7</v>
      </c>
      <c r="L10869" s="1" t="str">
        <f>LEFT(BART_Rides[[#This Row],[Lines]],1)</f>
        <v>Y</v>
      </c>
      <c r="M10869" s="1" t="str">
        <f>IF(BART_Rides[[#This Row],[FirstLetter]]="Y","Yes","No")</f>
        <v>Yes</v>
      </c>
      <c r="N10869" s="1" t="str">
        <f>IF(OR(BART_Rides[[#This Row],[Station Code]]="EM", BART_Rides[[#This Row],[Station Code]]="MT", BART_Rides[[#This Row],[Station Code]]="PL", BART_Rides[[#This Row],[Station Code]]="CC"), "Yes", "No")</f>
        <v>No</v>
      </c>
    </row>
    <row r="10870" spans="6:14">
      <c r="F10870" s="3">
        <v>44480</v>
      </c>
      <c r="G10870" s="1">
        <v>16</v>
      </c>
      <c r="H10870" s="1" t="s">
        <v>106</v>
      </c>
      <c r="I10870" s="1">
        <v>3053</v>
      </c>
      <c r="J10870" s="1">
        <f>MONTH(BART_Rides[[#This Row],[Date]])</f>
        <v>10</v>
      </c>
      <c r="K10870" s="1">
        <f>WEEKDAY(BART_Rides[[#This Row],[Date]],2)</f>
        <v>1</v>
      </c>
      <c r="L10870" s="1" t="str">
        <f>LEFT(BART_Rides[[#This Row],[Lines]],1)</f>
        <v>Y</v>
      </c>
      <c r="M10870" s="1" t="str">
        <f>IF(BART_Rides[[#This Row],[FirstLetter]]="Y","Yes","No")</f>
        <v>Yes</v>
      </c>
      <c r="N10870" s="1" t="str">
        <f>IF(OR(BART_Rides[[#This Row],[Station Code]]="EM", BART_Rides[[#This Row],[Station Code]]="MT", BART_Rides[[#This Row],[Station Code]]="PL", BART_Rides[[#This Row],[Station Code]]="CC"), "Yes", "No")</f>
        <v>No</v>
      </c>
    </row>
    <row r="10871" spans="6:14">
      <c r="F10871" s="3">
        <v>44481</v>
      </c>
      <c r="G10871" s="1">
        <v>16</v>
      </c>
      <c r="H10871" s="1" t="s">
        <v>106</v>
      </c>
      <c r="I10871" s="1">
        <v>3798</v>
      </c>
      <c r="J10871" s="1">
        <f>MONTH(BART_Rides[[#This Row],[Date]])</f>
        <v>10</v>
      </c>
      <c r="K10871" s="1">
        <f>WEEKDAY(BART_Rides[[#This Row],[Date]],2)</f>
        <v>2</v>
      </c>
      <c r="L10871" s="1" t="str">
        <f>LEFT(BART_Rides[[#This Row],[Lines]],1)</f>
        <v>Y</v>
      </c>
      <c r="M10871" s="1" t="str">
        <f>IF(BART_Rides[[#This Row],[FirstLetter]]="Y","Yes","No")</f>
        <v>Yes</v>
      </c>
      <c r="N10871" s="1" t="str">
        <f>IF(OR(BART_Rides[[#This Row],[Station Code]]="EM", BART_Rides[[#This Row],[Station Code]]="MT", BART_Rides[[#This Row],[Station Code]]="PL", BART_Rides[[#This Row],[Station Code]]="CC"), "Yes", "No")</f>
        <v>No</v>
      </c>
    </row>
    <row r="10872" spans="6:14">
      <c r="F10872" s="3">
        <v>44482</v>
      </c>
      <c r="G10872" s="1">
        <v>16</v>
      </c>
      <c r="H10872" s="1" t="s">
        <v>106</v>
      </c>
      <c r="I10872" s="1">
        <v>3962</v>
      </c>
      <c r="J10872" s="1">
        <f>MONTH(BART_Rides[[#This Row],[Date]])</f>
        <v>10</v>
      </c>
      <c r="K10872" s="1">
        <f>WEEKDAY(BART_Rides[[#This Row],[Date]],2)</f>
        <v>3</v>
      </c>
      <c r="L10872" s="1" t="str">
        <f>LEFT(BART_Rides[[#This Row],[Lines]],1)</f>
        <v>Y</v>
      </c>
      <c r="M10872" s="1" t="str">
        <f>IF(BART_Rides[[#This Row],[FirstLetter]]="Y","Yes","No")</f>
        <v>Yes</v>
      </c>
      <c r="N10872" s="1" t="str">
        <f>IF(OR(BART_Rides[[#This Row],[Station Code]]="EM", BART_Rides[[#This Row],[Station Code]]="MT", BART_Rides[[#This Row],[Station Code]]="PL", BART_Rides[[#This Row],[Station Code]]="CC"), "Yes", "No")</f>
        <v>No</v>
      </c>
    </row>
    <row r="10873" spans="6:14">
      <c r="F10873" s="3">
        <v>44483</v>
      </c>
      <c r="G10873" s="1">
        <v>16</v>
      </c>
      <c r="H10873" s="1" t="s">
        <v>106</v>
      </c>
      <c r="I10873" s="1">
        <v>3982</v>
      </c>
      <c r="J10873" s="1">
        <f>MONTH(BART_Rides[[#This Row],[Date]])</f>
        <v>10</v>
      </c>
      <c r="K10873" s="1">
        <f>WEEKDAY(BART_Rides[[#This Row],[Date]],2)</f>
        <v>4</v>
      </c>
      <c r="L10873" s="1" t="str">
        <f>LEFT(BART_Rides[[#This Row],[Lines]],1)</f>
        <v>Y</v>
      </c>
      <c r="M10873" s="1" t="str">
        <f>IF(BART_Rides[[#This Row],[FirstLetter]]="Y","Yes","No")</f>
        <v>Yes</v>
      </c>
      <c r="N10873" s="1" t="str">
        <f>IF(OR(BART_Rides[[#This Row],[Station Code]]="EM", BART_Rides[[#This Row],[Station Code]]="MT", BART_Rides[[#This Row],[Station Code]]="PL", BART_Rides[[#This Row],[Station Code]]="CC"), "Yes", "No")</f>
        <v>No</v>
      </c>
    </row>
    <row r="10874" spans="6:14">
      <c r="F10874" s="3">
        <v>44484</v>
      </c>
      <c r="G10874" s="1">
        <v>16</v>
      </c>
      <c r="H10874" s="1" t="s">
        <v>106</v>
      </c>
      <c r="I10874" s="1">
        <v>4465</v>
      </c>
      <c r="J10874" s="1">
        <f>MONTH(BART_Rides[[#This Row],[Date]])</f>
        <v>10</v>
      </c>
      <c r="K10874" s="1">
        <f>WEEKDAY(BART_Rides[[#This Row],[Date]],2)</f>
        <v>5</v>
      </c>
      <c r="L10874" s="1" t="str">
        <f>LEFT(BART_Rides[[#This Row],[Lines]],1)</f>
        <v>Y</v>
      </c>
      <c r="M10874" s="1" t="str">
        <f>IF(BART_Rides[[#This Row],[FirstLetter]]="Y","Yes","No")</f>
        <v>Yes</v>
      </c>
      <c r="N10874" s="1" t="str">
        <f>IF(OR(BART_Rides[[#This Row],[Station Code]]="EM", BART_Rides[[#This Row],[Station Code]]="MT", BART_Rides[[#This Row],[Station Code]]="PL", BART_Rides[[#This Row],[Station Code]]="CC"), "Yes", "No")</f>
        <v>No</v>
      </c>
    </row>
    <row r="10875" spans="6:14">
      <c r="F10875" s="3">
        <v>44485</v>
      </c>
      <c r="G10875" s="1">
        <v>16</v>
      </c>
      <c r="H10875" s="1" t="s">
        <v>106</v>
      </c>
      <c r="I10875" s="1">
        <v>3795</v>
      </c>
      <c r="J10875" s="1">
        <f>MONTH(BART_Rides[[#This Row],[Date]])</f>
        <v>10</v>
      </c>
      <c r="K10875" s="1">
        <f>WEEKDAY(BART_Rides[[#This Row],[Date]],2)</f>
        <v>6</v>
      </c>
      <c r="L10875" s="1" t="str">
        <f>LEFT(BART_Rides[[#This Row],[Lines]],1)</f>
        <v>Y</v>
      </c>
      <c r="M10875" s="1" t="str">
        <f>IF(BART_Rides[[#This Row],[FirstLetter]]="Y","Yes","No")</f>
        <v>Yes</v>
      </c>
      <c r="N10875" s="1" t="str">
        <f>IF(OR(BART_Rides[[#This Row],[Station Code]]="EM", BART_Rides[[#This Row],[Station Code]]="MT", BART_Rides[[#This Row],[Station Code]]="PL", BART_Rides[[#This Row],[Station Code]]="CC"), "Yes", "No")</f>
        <v>No</v>
      </c>
    </row>
    <row r="10876" spans="6:14">
      <c r="F10876" s="3">
        <v>44486</v>
      </c>
      <c r="G10876" s="1">
        <v>16</v>
      </c>
      <c r="H10876" s="1" t="s">
        <v>106</v>
      </c>
      <c r="I10876" s="1">
        <v>1854</v>
      </c>
      <c r="J10876" s="1">
        <f>MONTH(BART_Rides[[#This Row],[Date]])</f>
        <v>10</v>
      </c>
      <c r="K10876" s="1">
        <f>WEEKDAY(BART_Rides[[#This Row],[Date]],2)</f>
        <v>7</v>
      </c>
      <c r="L10876" s="1" t="str">
        <f>LEFT(BART_Rides[[#This Row],[Lines]],1)</f>
        <v>Y</v>
      </c>
      <c r="M10876" s="1" t="str">
        <f>IF(BART_Rides[[#This Row],[FirstLetter]]="Y","Yes","No")</f>
        <v>Yes</v>
      </c>
      <c r="N10876" s="1" t="str">
        <f>IF(OR(BART_Rides[[#This Row],[Station Code]]="EM", BART_Rides[[#This Row],[Station Code]]="MT", BART_Rides[[#This Row],[Station Code]]="PL", BART_Rides[[#This Row],[Station Code]]="CC"), "Yes", "No")</f>
        <v>No</v>
      </c>
    </row>
    <row r="10877" spans="6:14">
      <c r="F10877" s="3">
        <v>44487</v>
      </c>
      <c r="G10877" s="1">
        <v>16</v>
      </c>
      <c r="H10877" s="1" t="s">
        <v>106</v>
      </c>
      <c r="I10877" s="1">
        <v>3597</v>
      </c>
      <c r="J10877" s="1">
        <f>MONTH(BART_Rides[[#This Row],[Date]])</f>
        <v>10</v>
      </c>
      <c r="K10877" s="1">
        <f>WEEKDAY(BART_Rides[[#This Row],[Date]],2)</f>
        <v>1</v>
      </c>
      <c r="L10877" s="1" t="str">
        <f>LEFT(BART_Rides[[#This Row],[Lines]],1)</f>
        <v>Y</v>
      </c>
      <c r="M10877" s="1" t="str">
        <f>IF(BART_Rides[[#This Row],[FirstLetter]]="Y","Yes","No")</f>
        <v>Yes</v>
      </c>
      <c r="N10877" s="1" t="str">
        <f>IF(OR(BART_Rides[[#This Row],[Station Code]]="EM", BART_Rides[[#This Row],[Station Code]]="MT", BART_Rides[[#This Row],[Station Code]]="PL", BART_Rides[[#This Row],[Station Code]]="CC"), "Yes", "No")</f>
        <v>No</v>
      </c>
    </row>
    <row r="10878" spans="6:14">
      <c r="F10878" s="3">
        <v>44488</v>
      </c>
      <c r="G10878" s="1">
        <v>16</v>
      </c>
      <c r="H10878" s="1" t="s">
        <v>106</v>
      </c>
      <c r="I10878" s="1">
        <v>3908</v>
      </c>
      <c r="J10878" s="1">
        <f>MONTH(BART_Rides[[#This Row],[Date]])</f>
        <v>10</v>
      </c>
      <c r="K10878" s="1">
        <f>WEEKDAY(BART_Rides[[#This Row],[Date]],2)</f>
        <v>2</v>
      </c>
      <c r="L10878" s="1" t="str">
        <f>LEFT(BART_Rides[[#This Row],[Lines]],1)</f>
        <v>Y</v>
      </c>
      <c r="M10878" s="1" t="str">
        <f>IF(BART_Rides[[#This Row],[FirstLetter]]="Y","Yes","No")</f>
        <v>Yes</v>
      </c>
      <c r="N10878" s="1" t="str">
        <f>IF(OR(BART_Rides[[#This Row],[Station Code]]="EM", BART_Rides[[#This Row],[Station Code]]="MT", BART_Rides[[#This Row],[Station Code]]="PL", BART_Rides[[#This Row],[Station Code]]="CC"), "Yes", "No")</f>
        <v>No</v>
      </c>
    </row>
    <row r="10879" spans="6:14">
      <c r="F10879" s="3">
        <v>44489</v>
      </c>
      <c r="G10879" s="1">
        <v>16</v>
      </c>
      <c r="H10879" s="1" t="s">
        <v>106</v>
      </c>
      <c r="I10879" s="1">
        <v>3872</v>
      </c>
      <c r="J10879" s="1">
        <f>MONTH(BART_Rides[[#This Row],[Date]])</f>
        <v>10</v>
      </c>
      <c r="K10879" s="1">
        <f>WEEKDAY(BART_Rides[[#This Row],[Date]],2)</f>
        <v>3</v>
      </c>
      <c r="L10879" s="1" t="str">
        <f>LEFT(BART_Rides[[#This Row],[Lines]],1)</f>
        <v>Y</v>
      </c>
      <c r="M10879" s="1" t="str">
        <f>IF(BART_Rides[[#This Row],[FirstLetter]]="Y","Yes","No")</f>
        <v>Yes</v>
      </c>
      <c r="N10879" s="1" t="str">
        <f>IF(OR(BART_Rides[[#This Row],[Station Code]]="EM", BART_Rides[[#This Row],[Station Code]]="MT", BART_Rides[[#This Row],[Station Code]]="PL", BART_Rides[[#This Row],[Station Code]]="CC"), "Yes", "No")</f>
        <v>No</v>
      </c>
    </row>
    <row r="10880" spans="6:14">
      <c r="F10880" s="3">
        <v>44490</v>
      </c>
      <c r="G10880" s="1">
        <v>16</v>
      </c>
      <c r="H10880" s="1" t="s">
        <v>106</v>
      </c>
      <c r="I10880" s="1">
        <v>4080</v>
      </c>
      <c r="J10880" s="1">
        <f>MONTH(BART_Rides[[#This Row],[Date]])</f>
        <v>10</v>
      </c>
      <c r="K10880" s="1">
        <f>WEEKDAY(BART_Rides[[#This Row],[Date]],2)</f>
        <v>4</v>
      </c>
      <c r="L10880" s="1" t="str">
        <f>LEFT(BART_Rides[[#This Row],[Lines]],1)</f>
        <v>Y</v>
      </c>
      <c r="M10880" s="1" t="str">
        <f>IF(BART_Rides[[#This Row],[FirstLetter]]="Y","Yes","No")</f>
        <v>Yes</v>
      </c>
      <c r="N10880" s="1" t="str">
        <f>IF(OR(BART_Rides[[#This Row],[Station Code]]="EM", BART_Rides[[#This Row],[Station Code]]="MT", BART_Rides[[#This Row],[Station Code]]="PL", BART_Rides[[#This Row],[Station Code]]="CC"), "Yes", "No")</f>
        <v>No</v>
      </c>
    </row>
    <row r="10881" spans="6:14">
      <c r="F10881" s="3">
        <v>44491</v>
      </c>
      <c r="G10881" s="1">
        <v>16</v>
      </c>
      <c r="H10881" s="1" t="s">
        <v>106</v>
      </c>
      <c r="I10881" s="1">
        <v>4221</v>
      </c>
      <c r="J10881" s="1">
        <f>MONTH(BART_Rides[[#This Row],[Date]])</f>
        <v>10</v>
      </c>
      <c r="K10881" s="1">
        <f>WEEKDAY(BART_Rides[[#This Row],[Date]],2)</f>
        <v>5</v>
      </c>
      <c r="L10881" s="1" t="str">
        <f>LEFT(BART_Rides[[#This Row],[Lines]],1)</f>
        <v>Y</v>
      </c>
      <c r="M10881" s="1" t="str">
        <f>IF(BART_Rides[[#This Row],[FirstLetter]]="Y","Yes","No")</f>
        <v>Yes</v>
      </c>
      <c r="N10881" s="1" t="str">
        <f>IF(OR(BART_Rides[[#This Row],[Station Code]]="EM", BART_Rides[[#This Row],[Station Code]]="MT", BART_Rides[[#This Row],[Station Code]]="PL", BART_Rides[[#This Row],[Station Code]]="CC"), "Yes", "No")</f>
        <v>No</v>
      </c>
    </row>
    <row r="10882" spans="6:14">
      <c r="F10882" s="3">
        <v>44492</v>
      </c>
      <c r="G10882" s="1">
        <v>16</v>
      </c>
      <c r="H10882" s="1" t="s">
        <v>106</v>
      </c>
      <c r="I10882" s="1">
        <v>3067</v>
      </c>
      <c r="J10882" s="1">
        <f>MONTH(BART_Rides[[#This Row],[Date]])</f>
        <v>10</v>
      </c>
      <c r="K10882" s="1">
        <f>WEEKDAY(BART_Rides[[#This Row],[Date]],2)</f>
        <v>6</v>
      </c>
      <c r="L10882" s="1" t="str">
        <f>LEFT(BART_Rides[[#This Row],[Lines]],1)</f>
        <v>Y</v>
      </c>
      <c r="M10882" s="1" t="str">
        <f>IF(BART_Rides[[#This Row],[FirstLetter]]="Y","Yes","No")</f>
        <v>Yes</v>
      </c>
      <c r="N10882" s="1" t="str">
        <f>IF(OR(BART_Rides[[#This Row],[Station Code]]="EM", BART_Rides[[#This Row],[Station Code]]="MT", BART_Rides[[#This Row],[Station Code]]="PL", BART_Rides[[#This Row],[Station Code]]="CC"), "Yes", "No")</f>
        <v>No</v>
      </c>
    </row>
    <row r="10883" spans="6:14">
      <c r="F10883" s="3">
        <v>44493</v>
      </c>
      <c r="G10883" s="1">
        <v>16</v>
      </c>
      <c r="H10883" s="1" t="s">
        <v>106</v>
      </c>
      <c r="I10883" s="1">
        <v>1070</v>
      </c>
      <c r="J10883" s="1">
        <f>MONTH(BART_Rides[[#This Row],[Date]])</f>
        <v>10</v>
      </c>
      <c r="K10883" s="1">
        <f>WEEKDAY(BART_Rides[[#This Row],[Date]],2)</f>
        <v>7</v>
      </c>
      <c r="L10883" s="1" t="str">
        <f>LEFT(BART_Rides[[#This Row],[Lines]],1)</f>
        <v>Y</v>
      </c>
      <c r="M10883" s="1" t="str">
        <f>IF(BART_Rides[[#This Row],[FirstLetter]]="Y","Yes","No")</f>
        <v>Yes</v>
      </c>
      <c r="N10883" s="1" t="str">
        <f>IF(OR(BART_Rides[[#This Row],[Station Code]]="EM", BART_Rides[[#This Row],[Station Code]]="MT", BART_Rides[[#This Row],[Station Code]]="PL", BART_Rides[[#This Row],[Station Code]]="CC"), "Yes", "No")</f>
        <v>No</v>
      </c>
    </row>
    <row r="10884" spans="6:14">
      <c r="F10884" s="3">
        <v>44494</v>
      </c>
      <c r="G10884" s="1">
        <v>16</v>
      </c>
      <c r="H10884" s="1" t="s">
        <v>106</v>
      </c>
      <c r="I10884" s="1">
        <v>3413</v>
      </c>
      <c r="J10884" s="1">
        <f>MONTH(BART_Rides[[#This Row],[Date]])</f>
        <v>10</v>
      </c>
      <c r="K10884" s="1">
        <f>WEEKDAY(BART_Rides[[#This Row],[Date]],2)</f>
        <v>1</v>
      </c>
      <c r="L10884" s="1" t="str">
        <f>LEFT(BART_Rides[[#This Row],[Lines]],1)</f>
        <v>Y</v>
      </c>
      <c r="M10884" s="1" t="str">
        <f>IF(BART_Rides[[#This Row],[FirstLetter]]="Y","Yes","No")</f>
        <v>Yes</v>
      </c>
      <c r="N10884" s="1" t="str">
        <f>IF(OR(BART_Rides[[#This Row],[Station Code]]="EM", BART_Rides[[#This Row],[Station Code]]="MT", BART_Rides[[#This Row],[Station Code]]="PL", BART_Rides[[#This Row],[Station Code]]="CC"), "Yes", "No")</f>
        <v>No</v>
      </c>
    </row>
    <row r="10885" spans="6:14">
      <c r="F10885" s="3">
        <v>44495</v>
      </c>
      <c r="G10885" s="1">
        <v>16</v>
      </c>
      <c r="H10885" s="1" t="s">
        <v>106</v>
      </c>
      <c r="I10885" s="1">
        <v>3895</v>
      </c>
      <c r="J10885" s="1">
        <f>MONTH(BART_Rides[[#This Row],[Date]])</f>
        <v>10</v>
      </c>
      <c r="K10885" s="1">
        <f>WEEKDAY(BART_Rides[[#This Row],[Date]],2)</f>
        <v>2</v>
      </c>
      <c r="L10885" s="1" t="str">
        <f>LEFT(BART_Rides[[#This Row],[Lines]],1)</f>
        <v>Y</v>
      </c>
      <c r="M10885" s="1" t="str">
        <f>IF(BART_Rides[[#This Row],[FirstLetter]]="Y","Yes","No")</f>
        <v>Yes</v>
      </c>
      <c r="N10885" s="1" t="str">
        <f>IF(OR(BART_Rides[[#This Row],[Station Code]]="EM", BART_Rides[[#This Row],[Station Code]]="MT", BART_Rides[[#This Row],[Station Code]]="PL", BART_Rides[[#This Row],[Station Code]]="CC"), "Yes", "No")</f>
        <v>No</v>
      </c>
    </row>
    <row r="10886" spans="6:14">
      <c r="F10886" s="3">
        <v>44496</v>
      </c>
      <c r="G10886" s="1">
        <v>16</v>
      </c>
      <c r="H10886" s="1" t="s">
        <v>106</v>
      </c>
      <c r="I10886" s="1">
        <v>4179</v>
      </c>
      <c r="J10886" s="1">
        <f>MONTH(BART_Rides[[#This Row],[Date]])</f>
        <v>10</v>
      </c>
      <c r="K10886" s="1">
        <f>WEEKDAY(BART_Rides[[#This Row],[Date]],2)</f>
        <v>3</v>
      </c>
      <c r="L10886" s="1" t="str">
        <f>LEFT(BART_Rides[[#This Row],[Lines]],1)</f>
        <v>Y</v>
      </c>
      <c r="M10886" s="1" t="str">
        <f>IF(BART_Rides[[#This Row],[FirstLetter]]="Y","Yes","No")</f>
        <v>Yes</v>
      </c>
      <c r="N10886" s="1" t="str">
        <f>IF(OR(BART_Rides[[#This Row],[Station Code]]="EM", BART_Rides[[#This Row],[Station Code]]="MT", BART_Rides[[#This Row],[Station Code]]="PL", BART_Rides[[#This Row],[Station Code]]="CC"), "Yes", "No")</f>
        <v>No</v>
      </c>
    </row>
    <row r="10887" spans="6:14">
      <c r="F10887" s="3">
        <v>44497</v>
      </c>
      <c r="G10887" s="1">
        <v>16</v>
      </c>
      <c r="H10887" s="1" t="s">
        <v>106</v>
      </c>
      <c r="I10887" s="1">
        <v>4613</v>
      </c>
      <c r="J10887" s="1">
        <f>MONTH(BART_Rides[[#This Row],[Date]])</f>
        <v>10</v>
      </c>
      <c r="K10887" s="1">
        <f>WEEKDAY(BART_Rides[[#This Row],[Date]],2)</f>
        <v>4</v>
      </c>
      <c r="L10887" s="1" t="str">
        <f>LEFT(BART_Rides[[#This Row],[Lines]],1)</f>
        <v>Y</v>
      </c>
      <c r="M10887" s="1" t="str">
        <f>IF(BART_Rides[[#This Row],[FirstLetter]]="Y","Yes","No")</f>
        <v>Yes</v>
      </c>
      <c r="N10887" s="1" t="str">
        <f>IF(OR(BART_Rides[[#This Row],[Station Code]]="EM", BART_Rides[[#This Row],[Station Code]]="MT", BART_Rides[[#This Row],[Station Code]]="PL", BART_Rides[[#This Row],[Station Code]]="CC"), "Yes", "No")</f>
        <v>No</v>
      </c>
    </row>
    <row r="10888" spans="6:14">
      <c r="F10888" s="3">
        <v>44498</v>
      </c>
      <c r="G10888" s="1">
        <v>16</v>
      </c>
      <c r="H10888" s="1" t="s">
        <v>106</v>
      </c>
      <c r="I10888" s="1">
        <v>4945</v>
      </c>
      <c r="J10888" s="1">
        <f>MONTH(BART_Rides[[#This Row],[Date]])</f>
        <v>10</v>
      </c>
      <c r="K10888" s="1">
        <f>WEEKDAY(BART_Rides[[#This Row],[Date]],2)</f>
        <v>5</v>
      </c>
      <c r="L10888" s="1" t="str">
        <f>LEFT(BART_Rides[[#This Row],[Lines]],1)</f>
        <v>Y</v>
      </c>
      <c r="M10888" s="1" t="str">
        <f>IF(BART_Rides[[#This Row],[FirstLetter]]="Y","Yes","No")</f>
        <v>Yes</v>
      </c>
      <c r="N10888" s="1" t="str">
        <f>IF(OR(BART_Rides[[#This Row],[Station Code]]="EM", BART_Rides[[#This Row],[Station Code]]="MT", BART_Rides[[#This Row],[Station Code]]="PL", BART_Rides[[#This Row],[Station Code]]="CC"), "Yes", "No")</f>
        <v>No</v>
      </c>
    </row>
    <row r="10889" spans="6:14">
      <c r="F10889" s="3">
        <v>44499</v>
      </c>
      <c r="G10889" s="1">
        <v>16</v>
      </c>
      <c r="H10889" s="1" t="s">
        <v>106</v>
      </c>
      <c r="I10889" s="1">
        <v>3372</v>
      </c>
      <c r="J10889" s="1">
        <f>MONTH(BART_Rides[[#This Row],[Date]])</f>
        <v>10</v>
      </c>
      <c r="K10889" s="1">
        <f>WEEKDAY(BART_Rides[[#This Row],[Date]],2)</f>
        <v>6</v>
      </c>
      <c r="L10889" s="1" t="str">
        <f>LEFT(BART_Rides[[#This Row],[Lines]],1)</f>
        <v>Y</v>
      </c>
      <c r="M10889" s="1" t="str">
        <f>IF(BART_Rides[[#This Row],[FirstLetter]]="Y","Yes","No")</f>
        <v>Yes</v>
      </c>
      <c r="N10889" s="1" t="str">
        <f>IF(OR(BART_Rides[[#This Row],[Station Code]]="EM", BART_Rides[[#This Row],[Station Code]]="MT", BART_Rides[[#This Row],[Station Code]]="PL", BART_Rides[[#This Row],[Station Code]]="CC"), "Yes", "No")</f>
        <v>No</v>
      </c>
    </row>
    <row r="10890" spans="6:14">
      <c r="F10890" s="3">
        <v>44500</v>
      </c>
      <c r="G10890" s="1">
        <v>16</v>
      </c>
      <c r="H10890" s="1" t="s">
        <v>106</v>
      </c>
      <c r="I10890" s="1">
        <v>2368</v>
      </c>
      <c r="J10890" s="1">
        <f>MONTH(BART_Rides[[#This Row],[Date]])</f>
        <v>10</v>
      </c>
      <c r="K10890" s="1">
        <f>WEEKDAY(BART_Rides[[#This Row],[Date]],2)</f>
        <v>7</v>
      </c>
      <c r="L10890" s="1" t="str">
        <f>LEFT(BART_Rides[[#This Row],[Lines]],1)</f>
        <v>Y</v>
      </c>
      <c r="M10890" s="1" t="str">
        <f>IF(BART_Rides[[#This Row],[FirstLetter]]="Y","Yes","No")</f>
        <v>Yes</v>
      </c>
      <c r="N10890" s="1" t="str">
        <f>IF(OR(BART_Rides[[#This Row],[Station Code]]="EM", BART_Rides[[#This Row],[Station Code]]="MT", BART_Rides[[#This Row],[Station Code]]="PL", BART_Rides[[#This Row],[Station Code]]="CC"), "Yes", "No")</f>
        <v>No</v>
      </c>
    </row>
    <row r="10891" spans="6:14">
      <c r="F10891" s="3">
        <v>44501</v>
      </c>
      <c r="G10891" s="1">
        <v>16</v>
      </c>
      <c r="H10891" s="1" t="s">
        <v>106</v>
      </c>
      <c r="I10891" s="1">
        <v>3406</v>
      </c>
      <c r="J10891" s="1">
        <f>MONTH(BART_Rides[[#This Row],[Date]])</f>
        <v>11</v>
      </c>
      <c r="K10891" s="1">
        <f>WEEKDAY(BART_Rides[[#This Row],[Date]],2)</f>
        <v>1</v>
      </c>
      <c r="L10891" s="1" t="str">
        <f>LEFT(BART_Rides[[#This Row],[Lines]],1)</f>
        <v>Y</v>
      </c>
      <c r="M10891" s="1" t="str">
        <f>IF(BART_Rides[[#This Row],[FirstLetter]]="Y","Yes","No")</f>
        <v>Yes</v>
      </c>
      <c r="N10891" s="1" t="str">
        <f>IF(OR(BART_Rides[[#This Row],[Station Code]]="EM", BART_Rides[[#This Row],[Station Code]]="MT", BART_Rides[[#This Row],[Station Code]]="PL", BART_Rides[[#This Row],[Station Code]]="CC"), "Yes", "No")</f>
        <v>No</v>
      </c>
    </row>
    <row r="10892" spans="6:14">
      <c r="F10892" s="3">
        <v>44502</v>
      </c>
      <c r="G10892" s="1">
        <v>16</v>
      </c>
      <c r="H10892" s="1" t="s">
        <v>106</v>
      </c>
      <c r="I10892" s="1">
        <v>3976</v>
      </c>
      <c r="J10892" s="1">
        <f>MONTH(BART_Rides[[#This Row],[Date]])</f>
        <v>11</v>
      </c>
      <c r="K10892" s="1">
        <f>WEEKDAY(BART_Rides[[#This Row],[Date]],2)</f>
        <v>2</v>
      </c>
      <c r="L10892" s="1" t="str">
        <f>LEFT(BART_Rides[[#This Row],[Lines]],1)</f>
        <v>Y</v>
      </c>
      <c r="M10892" s="1" t="str">
        <f>IF(BART_Rides[[#This Row],[FirstLetter]]="Y","Yes","No")</f>
        <v>Yes</v>
      </c>
      <c r="N10892" s="1" t="str">
        <f>IF(OR(BART_Rides[[#This Row],[Station Code]]="EM", BART_Rides[[#This Row],[Station Code]]="MT", BART_Rides[[#This Row],[Station Code]]="PL", BART_Rides[[#This Row],[Station Code]]="CC"), "Yes", "No")</f>
        <v>No</v>
      </c>
    </row>
    <row r="10893" spans="6:14">
      <c r="F10893" s="3">
        <v>44503</v>
      </c>
      <c r="G10893" s="1">
        <v>16</v>
      </c>
      <c r="H10893" s="1" t="s">
        <v>106</v>
      </c>
      <c r="I10893" s="1">
        <v>4414</v>
      </c>
      <c r="J10893" s="1">
        <f>MONTH(BART_Rides[[#This Row],[Date]])</f>
        <v>11</v>
      </c>
      <c r="K10893" s="1">
        <f>WEEKDAY(BART_Rides[[#This Row],[Date]],2)</f>
        <v>3</v>
      </c>
      <c r="L10893" s="1" t="str">
        <f>LEFT(BART_Rides[[#This Row],[Lines]],1)</f>
        <v>Y</v>
      </c>
      <c r="M10893" s="1" t="str">
        <f>IF(BART_Rides[[#This Row],[FirstLetter]]="Y","Yes","No")</f>
        <v>Yes</v>
      </c>
      <c r="N10893" s="1" t="str">
        <f>IF(OR(BART_Rides[[#This Row],[Station Code]]="EM", BART_Rides[[#This Row],[Station Code]]="MT", BART_Rides[[#This Row],[Station Code]]="PL", BART_Rides[[#This Row],[Station Code]]="CC"), "Yes", "No")</f>
        <v>No</v>
      </c>
    </row>
    <row r="10894" spans="6:14">
      <c r="F10894" s="3">
        <v>44504</v>
      </c>
      <c r="G10894" s="1">
        <v>16</v>
      </c>
      <c r="H10894" s="1" t="s">
        <v>106</v>
      </c>
      <c r="I10894" s="1">
        <v>4409</v>
      </c>
      <c r="J10894" s="1">
        <f>MONTH(BART_Rides[[#This Row],[Date]])</f>
        <v>11</v>
      </c>
      <c r="K10894" s="1">
        <f>WEEKDAY(BART_Rides[[#This Row],[Date]],2)</f>
        <v>4</v>
      </c>
      <c r="L10894" s="1" t="str">
        <f>LEFT(BART_Rides[[#This Row],[Lines]],1)</f>
        <v>Y</v>
      </c>
      <c r="M10894" s="1" t="str">
        <f>IF(BART_Rides[[#This Row],[FirstLetter]]="Y","Yes","No")</f>
        <v>Yes</v>
      </c>
      <c r="N10894" s="1" t="str">
        <f>IF(OR(BART_Rides[[#This Row],[Station Code]]="EM", BART_Rides[[#This Row],[Station Code]]="MT", BART_Rides[[#This Row],[Station Code]]="PL", BART_Rides[[#This Row],[Station Code]]="CC"), "Yes", "No")</f>
        <v>No</v>
      </c>
    </row>
    <row r="10895" spans="6:14">
      <c r="F10895" s="3">
        <v>44505</v>
      </c>
      <c r="G10895" s="1">
        <v>16</v>
      </c>
      <c r="H10895" s="1" t="s">
        <v>106</v>
      </c>
      <c r="I10895" s="1">
        <v>4679</v>
      </c>
      <c r="J10895" s="1">
        <f>MONTH(BART_Rides[[#This Row],[Date]])</f>
        <v>11</v>
      </c>
      <c r="K10895" s="1">
        <f>WEEKDAY(BART_Rides[[#This Row],[Date]],2)</f>
        <v>5</v>
      </c>
      <c r="L10895" s="1" t="str">
        <f>LEFT(BART_Rides[[#This Row],[Lines]],1)</f>
        <v>Y</v>
      </c>
      <c r="M10895" s="1" t="str">
        <f>IF(BART_Rides[[#This Row],[FirstLetter]]="Y","Yes","No")</f>
        <v>Yes</v>
      </c>
      <c r="N10895" s="1" t="str">
        <f>IF(OR(BART_Rides[[#This Row],[Station Code]]="EM", BART_Rides[[#This Row],[Station Code]]="MT", BART_Rides[[#This Row],[Station Code]]="PL", BART_Rides[[#This Row],[Station Code]]="CC"), "Yes", "No")</f>
        <v>No</v>
      </c>
    </row>
    <row r="10896" spans="6:14">
      <c r="F10896" s="3">
        <v>44506</v>
      </c>
      <c r="G10896" s="1">
        <v>16</v>
      </c>
      <c r="H10896" s="1" t="s">
        <v>106</v>
      </c>
      <c r="I10896" s="1">
        <v>3190</v>
      </c>
      <c r="J10896" s="1">
        <f>MONTH(BART_Rides[[#This Row],[Date]])</f>
        <v>11</v>
      </c>
      <c r="K10896" s="1">
        <f>WEEKDAY(BART_Rides[[#This Row],[Date]],2)</f>
        <v>6</v>
      </c>
      <c r="L10896" s="1" t="str">
        <f>LEFT(BART_Rides[[#This Row],[Lines]],1)</f>
        <v>Y</v>
      </c>
      <c r="M10896" s="1" t="str">
        <f>IF(BART_Rides[[#This Row],[FirstLetter]]="Y","Yes","No")</f>
        <v>Yes</v>
      </c>
      <c r="N10896" s="1" t="str">
        <f>IF(OR(BART_Rides[[#This Row],[Station Code]]="EM", BART_Rides[[#This Row],[Station Code]]="MT", BART_Rides[[#This Row],[Station Code]]="PL", BART_Rides[[#This Row],[Station Code]]="CC"), "Yes", "No")</f>
        <v>No</v>
      </c>
    </row>
    <row r="10897" spans="6:14">
      <c r="F10897" s="3">
        <v>44507</v>
      </c>
      <c r="G10897" s="1">
        <v>16</v>
      </c>
      <c r="H10897" s="1" t="s">
        <v>106</v>
      </c>
      <c r="I10897" s="1">
        <v>2074</v>
      </c>
      <c r="J10897" s="1">
        <f>MONTH(BART_Rides[[#This Row],[Date]])</f>
        <v>11</v>
      </c>
      <c r="K10897" s="1">
        <f>WEEKDAY(BART_Rides[[#This Row],[Date]],2)</f>
        <v>7</v>
      </c>
      <c r="L10897" s="1" t="str">
        <f>LEFT(BART_Rides[[#This Row],[Lines]],1)</f>
        <v>Y</v>
      </c>
      <c r="M10897" s="1" t="str">
        <f>IF(BART_Rides[[#This Row],[FirstLetter]]="Y","Yes","No")</f>
        <v>Yes</v>
      </c>
      <c r="N10897" s="1" t="str">
        <f>IF(OR(BART_Rides[[#This Row],[Station Code]]="EM", BART_Rides[[#This Row],[Station Code]]="MT", BART_Rides[[#This Row],[Station Code]]="PL", BART_Rides[[#This Row],[Station Code]]="CC"), "Yes", "No")</f>
        <v>No</v>
      </c>
    </row>
    <row r="10898" spans="6:14">
      <c r="F10898" s="3">
        <v>44508</v>
      </c>
      <c r="G10898" s="1">
        <v>16</v>
      </c>
      <c r="H10898" s="1" t="s">
        <v>106</v>
      </c>
      <c r="I10898" s="1">
        <v>3823</v>
      </c>
      <c r="J10898" s="1">
        <f>MONTH(BART_Rides[[#This Row],[Date]])</f>
        <v>11</v>
      </c>
      <c r="K10898" s="1">
        <f>WEEKDAY(BART_Rides[[#This Row],[Date]],2)</f>
        <v>1</v>
      </c>
      <c r="L10898" s="1" t="str">
        <f>LEFT(BART_Rides[[#This Row],[Lines]],1)</f>
        <v>Y</v>
      </c>
      <c r="M10898" s="1" t="str">
        <f>IF(BART_Rides[[#This Row],[FirstLetter]]="Y","Yes","No")</f>
        <v>Yes</v>
      </c>
      <c r="N10898" s="1" t="str">
        <f>IF(OR(BART_Rides[[#This Row],[Station Code]]="EM", BART_Rides[[#This Row],[Station Code]]="MT", BART_Rides[[#This Row],[Station Code]]="PL", BART_Rides[[#This Row],[Station Code]]="CC"), "Yes", "No")</f>
        <v>No</v>
      </c>
    </row>
    <row r="10899" spans="6:14">
      <c r="F10899" s="3">
        <v>44509</v>
      </c>
      <c r="G10899" s="1">
        <v>16</v>
      </c>
      <c r="H10899" s="1" t="s">
        <v>106</v>
      </c>
      <c r="I10899" s="1">
        <v>3898</v>
      </c>
      <c r="J10899" s="1">
        <f>MONTH(BART_Rides[[#This Row],[Date]])</f>
        <v>11</v>
      </c>
      <c r="K10899" s="1">
        <f>WEEKDAY(BART_Rides[[#This Row],[Date]],2)</f>
        <v>2</v>
      </c>
      <c r="L10899" s="1" t="str">
        <f>LEFT(BART_Rides[[#This Row],[Lines]],1)</f>
        <v>Y</v>
      </c>
      <c r="M10899" s="1" t="str">
        <f>IF(BART_Rides[[#This Row],[FirstLetter]]="Y","Yes","No")</f>
        <v>Yes</v>
      </c>
      <c r="N10899" s="1" t="str">
        <f>IF(OR(BART_Rides[[#This Row],[Station Code]]="EM", BART_Rides[[#This Row],[Station Code]]="MT", BART_Rides[[#This Row],[Station Code]]="PL", BART_Rides[[#This Row],[Station Code]]="CC"), "Yes", "No")</f>
        <v>No</v>
      </c>
    </row>
    <row r="10900" spans="6:14">
      <c r="F10900" s="3">
        <v>44510</v>
      </c>
      <c r="G10900" s="1">
        <v>16</v>
      </c>
      <c r="H10900" s="1" t="s">
        <v>106</v>
      </c>
      <c r="I10900" s="1">
        <v>4623</v>
      </c>
      <c r="J10900" s="1">
        <f>MONTH(BART_Rides[[#This Row],[Date]])</f>
        <v>11</v>
      </c>
      <c r="K10900" s="1">
        <f>WEEKDAY(BART_Rides[[#This Row],[Date]],2)</f>
        <v>3</v>
      </c>
      <c r="L10900" s="1" t="str">
        <f>LEFT(BART_Rides[[#This Row],[Lines]],1)</f>
        <v>Y</v>
      </c>
      <c r="M10900" s="1" t="str">
        <f>IF(BART_Rides[[#This Row],[FirstLetter]]="Y","Yes","No")</f>
        <v>Yes</v>
      </c>
      <c r="N10900" s="1" t="str">
        <f>IF(OR(BART_Rides[[#This Row],[Station Code]]="EM", BART_Rides[[#This Row],[Station Code]]="MT", BART_Rides[[#This Row],[Station Code]]="PL", BART_Rides[[#This Row],[Station Code]]="CC"), "Yes", "No")</f>
        <v>No</v>
      </c>
    </row>
    <row r="10901" spans="6:14">
      <c r="F10901" s="3">
        <v>44511</v>
      </c>
      <c r="G10901" s="1">
        <v>16</v>
      </c>
      <c r="H10901" s="1" t="s">
        <v>106</v>
      </c>
      <c r="I10901" s="1">
        <v>3808</v>
      </c>
      <c r="J10901" s="1">
        <f>MONTH(BART_Rides[[#This Row],[Date]])</f>
        <v>11</v>
      </c>
      <c r="K10901" s="1">
        <f>WEEKDAY(BART_Rides[[#This Row],[Date]],2)</f>
        <v>4</v>
      </c>
      <c r="L10901" s="1" t="str">
        <f>LEFT(BART_Rides[[#This Row],[Lines]],1)</f>
        <v>Y</v>
      </c>
      <c r="M10901" s="1" t="str">
        <f>IF(BART_Rides[[#This Row],[FirstLetter]]="Y","Yes","No")</f>
        <v>Yes</v>
      </c>
      <c r="N10901" s="1" t="str">
        <f>IF(OR(BART_Rides[[#This Row],[Station Code]]="EM", BART_Rides[[#This Row],[Station Code]]="MT", BART_Rides[[#This Row],[Station Code]]="PL", BART_Rides[[#This Row],[Station Code]]="CC"), "Yes", "No")</f>
        <v>No</v>
      </c>
    </row>
    <row r="10902" spans="6:14">
      <c r="F10902" s="3">
        <v>44512</v>
      </c>
      <c r="G10902" s="1">
        <v>16</v>
      </c>
      <c r="H10902" s="1" t="s">
        <v>106</v>
      </c>
      <c r="I10902" s="1">
        <v>4850</v>
      </c>
      <c r="J10902" s="1">
        <f>MONTH(BART_Rides[[#This Row],[Date]])</f>
        <v>11</v>
      </c>
      <c r="K10902" s="1">
        <f>WEEKDAY(BART_Rides[[#This Row],[Date]],2)</f>
        <v>5</v>
      </c>
      <c r="L10902" s="1" t="str">
        <f>LEFT(BART_Rides[[#This Row],[Lines]],1)</f>
        <v>Y</v>
      </c>
      <c r="M10902" s="1" t="str">
        <f>IF(BART_Rides[[#This Row],[FirstLetter]]="Y","Yes","No")</f>
        <v>Yes</v>
      </c>
      <c r="N10902" s="1" t="str">
        <f>IF(OR(BART_Rides[[#This Row],[Station Code]]="EM", BART_Rides[[#This Row],[Station Code]]="MT", BART_Rides[[#This Row],[Station Code]]="PL", BART_Rides[[#This Row],[Station Code]]="CC"), "Yes", "No")</f>
        <v>No</v>
      </c>
    </row>
    <row r="10903" spans="6:14">
      <c r="F10903" s="3">
        <v>44513</v>
      </c>
      <c r="G10903" s="1">
        <v>16</v>
      </c>
      <c r="H10903" s="1" t="s">
        <v>106</v>
      </c>
      <c r="I10903" s="1">
        <v>3532</v>
      </c>
      <c r="J10903" s="1">
        <f>MONTH(BART_Rides[[#This Row],[Date]])</f>
        <v>11</v>
      </c>
      <c r="K10903" s="1">
        <f>WEEKDAY(BART_Rides[[#This Row],[Date]],2)</f>
        <v>6</v>
      </c>
      <c r="L10903" s="1" t="str">
        <f>LEFT(BART_Rides[[#This Row],[Lines]],1)</f>
        <v>Y</v>
      </c>
      <c r="M10903" s="1" t="str">
        <f>IF(BART_Rides[[#This Row],[FirstLetter]]="Y","Yes","No")</f>
        <v>Yes</v>
      </c>
      <c r="N10903" s="1" t="str">
        <f>IF(OR(BART_Rides[[#This Row],[Station Code]]="EM", BART_Rides[[#This Row],[Station Code]]="MT", BART_Rides[[#This Row],[Station Code]]="PL", BART_Rides[[#This Row],[Station Code]]="CC"), "Yes", "No")</f>
        <v>No</v>
      </c>
    </row>
    <row r="10904" spans="6:14">
      <c r="F10904" s="3">
        <v>44514</v>
      </c>
      <c r="G10904" s="1">
        <v>16</v>
      </c>
      <c r="H10904" s="1" t="s">
        <v>106</v>
      </c>
      <c r="I10904" s="1">
        <v>1855</v>
      </c>
      <c r="J10904" s="1">
        <f>MONTH(BART_Rides[[#This Row],[Date]])</f>
        <v>11</v>
      </c>
      <c r="K10904" s="1">
        <f>WEEKDAY(BART_Rides[[#This Row],[Date]],2)</f>
        <v>7</v>
      </c>
      <c r="L10904" s="1" t="str">
        <f>LEFT(BART_Rides[[#This Row],[Lines]],1)</f>
        <v>Y</v>
      </c>
      <c r="M10904" s="1" t="str">
        <f>IF(BART_Rides[[#This Row],[FirstLetter]]="Y","Yes","No")</f>
        <v>Yes</v>
      </c>
      <c r="N10904" s="1" t="str">
        <f>IF(OR(BART_Rides[[#This Row],[Station Code]]="EM", BART_Rides[[#This Row],[Station Code]]="MT", BART_Rides[[#This Row],[Station Code]]="PL", BART_Rides[[#This Row],[Station Code]]="CC"), "Yes", "No")</f>
        <v>No</v>
      </c>
    </row>
    <row r="10905" spans="6:14">
      <c r="F10905" s="3">
        <v>44515</v>
      </c>
      <c r="G10905" s="1">
        <v>16</v>
      </c>
      <c r="H10905" s="1" t="s">
        <v>106</v>
      </c>
      <c r="I10905" s="1">
        <v>3697</v>
      </c>
      <c r="J10905" s="1">
        <f>MONTH(BART_Rides[[#This Row],[Date]])</f>
        <v>11</v>
      </c>
      <c r="K10905" s="1">
        <f>WEEKDAY(BART_Rides[[#This Row],[Date]],2)</f>
        <v>1</v>
      </c>
      <c r="L10905" s="1" t="str">
        <f>LEFT(BART_Rides[[#This Row],[Lines]],1)</f>
        <v>Y</v>
      </c>
      <c r="M10905" s="1" t="str">
        <f>IF(BART_Rides[[#This Row],[FirstLetter]]="Y","Yes","No")</f>
        <v>Yes</v>
      </c>
      <c r="N10905" s="1" t="str">
        <f>IF(OR(BART_Rides[[#This Row],[Station Code]]="EM", BART_Rides[[#This Row],[Station Code]]="MT", BART_Rides[[#This Row],[Station Code]]="PL", BART_Rides[[#This Row],[Station Code]]="CC"), "Yes", "No")</f>
        <v>No</v>
      </c>
    </row>
    <row r="10906" spans="6:14">
      <c r="F10906" s="3">
        <v>44516</v>
      </c>
      <c r="G10906" s="1">
        <v>16</v>
      </c>
      <c r="H10906" s="1" t="s">
        <v>106</v>
      </c>
      <c r="I10906" s="1">
        <v>4137</v>
      </c>
      <c r="J10906" s="1">
        <f>MONTH(BART_Rides[[#This Row],[Date]])</f>
        <v>11</v>
      </c>
      <c r="K10906" s="1">
        <f>WEEKDAY(BART_Rides[[#This Row],[Date]],2)</f>
        <v>2</v>
      </c>
      <c r="L10906" s="1" t="str">
        <f>LEFT(BART_Rides[[#This Row],[Lines]],1)</f>
        <v>Y</v>
      </c>
      <c r="M10906" s="1" t="str">
        <f>IF(BART_Rides[[#This Row],[FirstLetter]]="Y","Yes","No")</f>
        <v>Yes</v>
      </c>
      <c r="N10906" s="1" t="str">
        <f>IF(OR(BART_Rides[[#This Row],[Station Code]]="EM", BART_Rides[[#This Row],[Station Code]]="MT", BART_Rides[[#This Row],[Station Code]]="PL", BART_Rides[[#This Row],[Station Code]]="CC"), "Yes", "No")</f>
        <v>No</v>
      </c>
    </row>
    <row r="10907" spans="6:14">
      <c r="F10907" s="3">
        <v>44517</v>
      </c>
      <c r="G10907" s="1">
        <v>16</v>
      </c>
      <c r="H10907" s="1" t="s">
        <v>106</v>
      </c>
      <c r="I10907" s="1">
        <v>4468</v>
      </c>
      <c r="J10907" s="1">
        <f>MONTH(BART_Rides[[#This Row],[Date]])</f>
        <v>11</v>
      </c>
      <c r="K10907" s="1">
        <f>WEEKDAY(BART_Rides[[#This Row],[Date]],2)</f>
        <v>3</v>
      </c>
      <c r="L10907" s="1" t="str">
        <f>LEFT(BART_Rides[[#This Row],[Lines]],1)</f>
        <v>Y</v>
      </c>
      <c r="M10907" s="1" t="str">
        <f>IF(BART_Rides[[#This Row],[FirstLetter]]="Y","Yes","No")</f>
        <v>Yes</v>
      </c>
      <c r="N10907" s="1" t="str">
        <f>IF(OR(BART_Rides[[#This Row],[Station Code]]="EM", BART_Rides[[#This Row],[Station Code]]="MT", BART_Rides[[#This Row],[Station Code]]="PL", BART_Rides[[#This Row],[Station Code]]="CC"), "Yes", "No")</f>
        <v>No</v>
      </c>
    </row>
    <row r="10908" spans="6:14">
      <c r="F10908" s="3">
        <v>44518</v>
      </c>
      <c r="G10908" s="1">
        <v>16</v>
      </c>
      <c r="H10908" s="1" t="s">
        <v>106</v>
      </c>
      <c r="I10908" s="1">
        <v>4465</v>
      </c>
      <c r="J10908" s="1">
        <f>MONTH(BART_Rides[[#This Row],[Date]])</f>
        <v>11</v>
      </c>
      <c r="K10908" s="1">
        <f>WEEKDAY(BART_Rides[[#This Row],[Date]],2)</f>
        <v>4</v>
      </c>
      <c r="L10908" s="1" t="str">
        <f>LEFT(BART_Rides[[#This Row],[Lines]],1)</f>
        <v>Y</v>
      </c>
      <c r="M10908" s="1" t="str">
        <f>IF(BART_Rides[[#This Row],[FirstLetter]]="Y","Yes","No")</f>
        <v>Yes</v>
      </c>
      <c r="N10908" s="1" t="str">
        <f>IF(OR(BART_Rides[[#This Row],[Station Code]]="EM", BART_Rides[[#This Row],[Station Code]]="MT", BART_Rides[[#This Row],[Station Code]]="PL", BART_Rides[[#This Row],[Station Code]]="CC"), "Yes", "No")</f>
        <v>No</v>
      </c>
    </row>
    <row r="10909" spans="6:14">
      <c r="F10909" s="3">
        <v>44519</v>
      </c>
      <c r="G10909" s="1">
        <v>16</v>
      </c>
      <c r="H10909" s="1" t="s">
        <v>106</v>
      </c>
      <c r="I10909" s="1">
        <v>4357</v>
      </c>
      <c r="J10909" s="1">
        <f>MONTH(BART_Rides[[#This Row],[Date]])</f>
        <v>11</v>
      </c>
      <c r="K10909" s="1">
        <f>WEEKDAY(BART_Rides[[#This Row],[Date]],2)</f>
        <v>5</v>
      </c>
      <c r="L10909" s="1" t="str">
        <f>LEFT(BART_Rides[[#This Row],[Lines]],1)</f>
        <v>Y</v>
      </c>
      <c r="M10909" s="1" t="str">
        <f>IF(BART_Rides[[#This Row],[FirstLetter]]="Y","Yes","No")</f>
        <v>Yes</v>
      </c>
      <c r="N10909" s="1" t="str">
        <f>IF(OR(BART_Rides[[#This Row],[Station Code]]="EM", BART_Rides[[#This Row],[Station Code]]="MT", BART_Rides[[#This Row],[Station Code]]="PL", BART_Rides[[#This Row],[Station Code]]="CC"), "Yes", "No")</f>
        <v>No</v>
      </c>
    </row>
    <row r="10910" spans="6:14">
      <c r="F10910" s="3">
        <v>44520</v>
      </c>
      <c r="G10910" s="1">
        <v>16</v>
      </c>
      <c r="H10910" s="1" t="s">
        <v>106</v>
      </c>
      <c r="I10910" s="1">
        <v>3168</v>
      </c>
      <c r="J10910" s="1">
        <f>MONTH(BART_Rides[[#This Row],[Date]])</f>
        <v>11</v>
      </c>
      <c r="K10910" s="1">
        <f>WEEKDAY(BART_Rides[[#This Row],[Date]],2)</f>
        <v>6</v>
      </c>
      <c r="L10910" s="1" t="str">
        <f>LEFT(BART_Rides[[#This Row],[Lines]],1)</f>
        <v>Y</v>
      </c>
      <c r="M10910" s="1" t="str">
        <f>IF(BART_Rides[[#This Row],[FirstLetter]]="Y","Yes","No")</f>
        <v>Yes</v>
      </c>
      <c r="N10910" s="1" t="str">
        <f>IF(OR(BART_Rides[[#This Row],[Station Code]]="EM", BART_Rides[[#This Row],[Station Code]]="MT", BART_Rides[[#This Row],[Station Code]]="PL", BART_Rides[[#This Row],[Station Code]]="CC"), "Yes", "No")</f>
        <v>No</v>
      </c>
    </row>
    <row r="10911" spans="6:14">
      <c r="F10911" s="3">
        <v>44521</v>
      </c>
      <c r="G10911" s="1">
        <v>16</v>
      </c>
      <c r="H10911" s="1" t="s">
        <v>106</v>
      </c>
      <c r="I10911" s="1">
        <v>1936</v>
      </c>
      <c r="J10911" s="1">
        <f>MONTH(BART_Rides[[#This Row],[Date]])</f>
        <v>11</v>
      </c>
      <c r="K10911" s="1">
        <f>WEEKDAY(BART_Rides[[#This Row],[Date]],2)</f>
        <v>7</v>
      </c>
      <c r="L10911" s="1" t="str">
        <f>LEFT(BART_Rides[[#This Row],[Lines]],1)</f>
        <v>Y</v>
      </c>
      <c r="M10911" s="1" t="str">
        <f>IF(BART_Rides[[#This Row],[FirstLetter]]="Y","Yes","No")</f>
        <v>Yes</v>
      </c>
      <c r="N10911" s="1" t="str">
        <f>IF(OR(BART_Rides[[#This Row],[Station Code]]="EM", BART_Rides[[#This Row],[Station Code]]="MT", BART_Rides[[#This Row],[Station Code]]="PL", BART_Rides[[#This Row],[Station Code]]="CC"), "Yes", "No")</f>
        <v>No</v>
      </c>
    </row>
    <row r="10912" spans="6:14">
      <c r="F10912" s="3">
        <v>44522</v>
      </c>
      <c r="G10912" s="1">
        <v>16</v>
      </c>
      <c r="H10912" s="1" t="s">
        <v>106</v>
      </c>
      <c r="I10912" s="1">
        <v>3501</v>
      </c>
      <c r="J10912" s="1">
        <f>MONTH(BART_Rides[[#This Row],[Date]])</f>
        <v>11</v>
      </c>
      <c r="K10912" s="1">
        <f>WEEKDAY(BART_Rides[[#This Row],[Date]],2)</f>
        <v>1</v>
      </c>
      <c r="L10912" s="1" t="str">
        <f>LEFT(BART_Rides[[#This Row],[Lines]],1)</f>
        <v>Y</v>
      </c>
      <c r="M10912" s="1" t="str">
        <f>IF(BART_Rides[[#This Row],[FirstLetter]]="Y","Yes","No")</f>
        <v>Yes</v>
      </c>
      <c r="N10912" s="1" t="str">
        <f>IF(OR(BART_Rides[[#This Row],[Station Code]]="EM", BART_Rides[[#This Row],[Station Code]]="MT", BART_Rides[[#This Row],[Station Code]]="PL", BART_Rides[[#This Row],[Station Code]]="CC"), "Yes", "No")</f>
        <v>No</v>
      </c>
    </row>
    <row r="10913" spans="6:14">
      <c r="F10913" s="3">
        <v>44523</v>
      </c>
      <c r="G10913" s="1">
        <v>16</v>
      </c>
      <c r="H10913" s="1" t="s">
        <v>106</v>
      </c>
      <c r="I10913" s="1">
        <v>3736</v>
      </c>
      <c r="J10913" s="1">
        <f>MONTH(BART_Rides[[#This Row],[Date]])</f>
        <v>11</v>
      </c>
      <c r="K10913" s="1">
        <f>WEEKDAY(BART_Rides[[#This Row],[Date]],2)</f>
        <v>2</v>
      </c>
      <c r="L10913" s="1" t="str">
        <f>LEFT(BART_Rides[[#This Row],[Lines]],1)</f>
        <v>Y</v>
      </c>
      <c r="M10913" s="1" t="str">
        <f>IF(BART_Rides[[#This Row],[FirstLetter]]="Y","Yes","No")</f>
        <v>Yes</v>
      </c>
      <c r="N10913" s="1" t="str">
        <f>IF(OR(BART_Rides[[#This Row],[Station Code]]="EM", BART_Rides[[#This Row],[Station Code]]="MT", BART_Rides[[#This Row],[Station Code]]="PL", BART_Rides[[#This Row],[Station Code]]="CC"), "Yes", "No")</f>
        <v>No</v>
      </c>
    </row>
    <row r="10914" spans="6:14">
      <c r="F10914" s="3">
        <v>44524</v>
      </c>
      <c r="G10914" s="1">
        <v>16</v>
      </c>
      <c r="H10914" s="1" t="s">
        <v>106</v>
      </c>
      <c r="I10914" s="1">
        <v>3496</v>
      </c>
      <c r="J10914" s="1">
        <f>MONTH(BART_Rides[[#This Row],[Date]])</f>
        <v>11</v>
      </c>
      <c r="K10914" s="1">
        <f>WEEKDAY(BART_Rides[[#This Row],[Date]],2)</f>
        <v>3</v>
      </c>
      <c r="L10914" s="1" t="str">
        <f>LEFT(BART_Rides[[#This Row],[Lines]],1)</f>
        <v>Y</v>
      </c>
      <c r="M10914" s="1" t="str">
        <f>IF(BART_Rides[[#This Row],[FirstLetter]]="Y","Yes","No")</f>
        <v>Yes</v>
      </c>
      <c r="N10914" s="1" t="str">
        <f>IF(OR(BART_Rides[[#This Row],[Station Code]]="EM", BART_Rides[[#This Row],[Station Code]]="MT", BART_Rides[[#This Row],[Station Code]]="PL", BART_Rides[[#This Row],[Station Code]]="CC"), "Yes", "No")</f>
        <v>No</v>
      </c>
    </row>
    <row r="10915" spans="6:14">
      <c r="F10915" s="3">
        <v>44525</v>
      </c>
      <c r="G10915" s="1">
        <v>16</v>
      </c>
      <c r="H10915" s="1" t="s">
        <v>106</v>
      </c>
      <c r="I10915" s="1">
        <v>1013</v>
      </c>
      <c r="J10915" s="1">
        <f>MONTH(BART_Rides[[#This Row],[Date]])</f>
        <v>11</v>
      </c>
      <c r="K10915" s="1">
        <f>WEEKDAY(BART_Rides[[#This Row],[Date]],2)</f>
        <v>4</v>
      </c>
      <c r="L10915" s="1" t="str">
        <f>LEFT(BART_Rides[[#This Row],[Lines]],1)</f>
        <v>Y</v>
      </c>
      <c r="M10915" s="1" t="str">
        <f>IF(BART_Rides[[#This Row],[FirstLetter]]="Y","Yes","No")</f>
        <v>Yes</v>
      </c>
      <c r="N10915" s="1" t="str">
        <f>IF(OR(BART_Rides[[#This Row],[Station Code]]="EM", BART_Rides[[#This Row],[Station Code]]="MT", BART_Rides[[#This Row],[Station Code]]="PL", BART_Rides[[#This Row],[Station Code]]="CC"), "Yes", "No")</f>
        <v>No</v>
      </c>
    </row>
    <row r="10916" spans="6:14">
      <c r="F10916" s="3">
        <v>44526</v>
      </c>
      <c r="G10916" s="1">
        <v>16</v>
      </c>
      <c r="H10916" s="1" t="s">
        <v>106</v>
      </c>
      <c r="I10916" s="1">
        <v>2783</v>
      </c>
      <c r="J10916" s="1">
        <f>MONTH(BART_Rides[[#This Row],[Date]])</f>
        <v>11</v>
      </c>
      <c r="K10916" s="1">
        <f>WEEKDAY(BART_Rides[[#This Row],[Date]],2)</f>
        <v>5</v>
      </c>
      <c r="L10916" s="1" t="str">
        <f>LEFT(BART_Rides[[#This Row],[Lines]],1)</f>
        <v>Y</v>
      </c>
      <c r="M10916" s="1" t="str">
        <f>IF(BART_Rides[[#This Row],[FirstLetter]]="Y","Yes","No")</f>
        <v>Yes</v>
      </c>
      <c r="N10916" s="1" t="str">
        <f>IF(OR(BART_Rides[[#This Row],[Station Code]]="EM", BART_Rides[[#This Row],[Station Code]]="MT", BART_Rides[[#This Row],[Station Code]]="PL", BART_Rides[[#This Row],[Station Code]]="CC"), "Yes", "No")</f>
        <v>No</v>
      </c>
    </row>
    <row r="10917" spans="6:14">
      <c r="F10917" s="3">
        <v>44527</v>
      </c>
      <c r="G10917" s="1">
        <v>16</v>
      </c>
      <c r="H10917" s="1" t="s">
        <v>106</v>
      </c>
      <c r="I10917" s="1">
        <v>2694</v>
      </c>
      <c r="J10917" s="1">
        <f>MONTH(BART_Rides[[#This Row],[Date]])</f>
        <v>11</v>
      </c>
      <c r="K10917" s="1">
        <f>WEEKDAY(BART_Rides[[#This Row],[Date]],2)</f>
        <v>6</v>
      </c>
      <c r="L10917" s="1" t="str">
        <f>LEFT(BART_Rides[[#This Row],[Lines]],1)</f>
        <v>Y</v>
      </c>
      <c r="M10917" s="1" t="str">
        <f>IF(BART_Rides[[#This Row],[FirstLetter]]="Y","Yes","No")</f>
        <v>Yes</v>
      </c>
      <c r="N10917" s="1" t="str">
        <f>IF(OR(BART_Rides[[#This Row],[Station Code]]="EM", BART_Rides[[#This Row],[Station Code]]="MT", BART_Rides[[#This Row],[Station Code]]="PL", BART_Rides[[#This Row],[Station Code]]="CC"), "Yes", "No")</f>
        <v>No</v>
      </c>
    </row>
    <row r="10918" spans="6:14">
      <c r="F10918" s="3">
        <v>44528</v>
      </c>
      <c r="G10918" s="1">
        <v>16</v>
      </c>
      <c r="H10918" s="1" t="s">
        <v>106</v>
      </c>
      <c r="I10918" s="1">
        <v>1787</v>
      </c>
      <c r="J10918" s="1">
        <f>MONTH(BART_Rides[[#This Row],[Date]])</f>
        <v>11</v>
      </c>
      <c r="K10918" s="1">
        <f>WEEKDAY(BART_Rides[[#This Row],[Date]],2)</f>
        <v>7</v>
      </c>
      <c r="L10918" s="1" t="str">
        <f>LEFT(BART_Rides[[#This Row],[Lines]],1)</f>
        <v>Y</v>
      </c>
      <c r="M10918" s="1" t="str">
        <f>IF(BART_Rides[[#This Row],[FirstLetter]]="Y","Yes","No")</f>
        <v>Yes</v>
      </c>
      <c r="N10918" s="1" t="str">
        <f>IF(OR(BART_Rides[[#This Row],[Station Code]]="EM", BART_Rides[[#This Row],[Station Code]]="MT", BART_Rides[[#This Row],[Station Code]]="PL", BART_Rides[[#This Row],[Station Code]]="CC"), "Yes", "No")</f>
        <v>No</v>
      </c>
    </row>
    <row r="10919" spans="6:14">
      <c r="F10919" s="3">
        <v>44529</v>
      </c>
      <c r="G10919" s="1">
        <v>16</v>
      </c>
      <c r="H10919" s="1" t="s">
        <v>106</v>
      </c>
      <c r="I10919" s="1">
        <v>3600</v>
      </c>
      <c r="J10919" s="1">
        <f>MONTH(BART_Rides[[#This Row],[Date]])</f>
        <v>11</v>
      </c>
      <c r="K10919" s="1">
        <f>WEEKDAY(BART_Rides[[#This Row],[Date]],2)</f>
        <v>1</v>
      </c>
      <c r="L10919" s="1" t="str">
        <f>LEFT(BART_Rides[[#This Row],[Lines]],1)</f>
        <v>Y</v>
      </c>
      <c r="M10919" s="1" t="str">
        <f>IF(BART_Rides[[#This Row],[FirstLetter]]="Y","Yes","No")</f>
        <v>Yes</v>
      </c>
      <c r="N10919" s="1" t="str">
        <f>IF(OR(BART_Rides[[#This Row],[Station Code]]="EM", BART_Rides[[#This Row],[Station Code]]="MT", BART_Rides[[#This Row],[Station Code]]="PL", BART_Rides[[#This Row],[Station Code]]="CC"), "Yes", "No")</f>
        <v>No</v>
      </c>
    </row>
    <row r="10920" spans="6:14">
      <c r="F10920" s="3">
        <v>44530</v>
      </c>
      <c r="G10920" s="1">
        <v>16</v>
      </c>
      <c r="H10920" s="1" t="s">
        <v>106</v>
      </c>
      <c r="I10920" s="1">
        <v>4009</v>
      </c>
      <c r="J10920" s="1">
        <f>MONTH(BART_Rides[[#This Row],[Date]])</f>
        <v>11</v>
      </c>
      <c r="K10920" s="1">
        <f>WEEKDAY(BART_Rides[[#This Row],[Date]],2)</f>
        <v>2</v>
      </c>
      <c r="L10920" s="1" t="str">
        <f>LEFT(BART_Rides[[#This Row],[Lines]],1)</f>
        <v>Y</v>
      </c>
      <c r="M10920" s="1" t="str">
        <f>IF(BART_Rides[[#This Row],[FirstLetter]]="Y","Yes","No")</f>
        <v>Yes</v>
      </c>
      <c r="N10920" s="1" t="str">
        <f>IF(OR(BART_Rides[[#This Row],[Station Code]]="EM", BART_Rides[[#This Row],[Station Code]]="MT", BART_Rides[[#This Row],[Station Code]]="PL", BART_Rides[[#This Row],[Station Code]]="CC"), "Yes", "No")</f>
        <v>No</v>
      </c>
    </row>
    <row r="10921" spans="6:14">
      <c r="F10921" s="3">
        <v>44531</v>
      </c>
      <c r="G10921" s="1">
        <v>16</v>
      </c>
      <c r="H10921" s="1" t="s">
        <v>106</v>
      </c>
      <c r="I10921" s="1">
        <v>4280</v>
      </c>
      <c r="J10921" s="1">
        <f>MONTH(BART_Rides[[#This Row],[Date]])</f>
        <v>12</v>
      </c>
      <c r="K10921" s="1">
        <f>WEEKDAY(BART_Rides[[#This Row],[Date]],2)</f>
        <v>3</v>
      </c>
      <c r="L10921" s="1" t="str">
        <f>LEFT(BART_Rides[[#This Row],[Lines]],1)</f>
        <v>Y</v>
      </c>
      <c r="M10921" s="1" t="str">
        <f>IF(BART_Rides[[#This Row],[FirstLetter]]="Y","Yes","No")</f>
        <v>Yes</v>
      </c>
      <c r="N10921" s="1" t="str">
        <f>IF(OR(BART_Rides[[#This Row],[Station Code]]="EM", BART_Rides[[#This Row],[Station Code]]="MT", BART_Rides[[#This Row],[Station Code]]="PL", BART_Rides[[#This Row],[Station Code]]="CC"), "Yes", "No")</f>
        <v>No</v>
      </c>
    </row>
    <row r="10922" spans="6:14">
      <c r="F10922" s="3">
        <v>44532</v>
      </c>
      <c r="G10922" s="1">
        <v>16</v>
      </c>
      <c r="H10922" s="1" t="s">
        <v>106</v>
      </c>
      <c r="I10922" s="1">
        <v>4361</v>
      </c>
      <c r="J10922" s="1">
        <f>MONTH(BART_Rides[[#This Row],[Date]])</f>
        <v>12</v>
      </c>
      <c r="K10922" s="1">
        <f>WEEKDAY(BART_Rides[[#This Row],[Date]],2)</f>
        <v>4</v>
      </c>
      <c r="L10922" s="1" t="str">
        <f>LEFT(BART_Rides[[#This Row],[Lines]],1)</f>
        <v>Y</v>
      </c>
      <c r="M10922" s="1" t="str">
        <f>IF(BART_Rides[[#This Row],[FirstLetter]]="Y","Yes","No")</f>
        <v>Yes</v>
      </c>
      <c r="N10922" s="1" t="str">
        <f>IF(OR(BART_Rides[[#This Row],[Station Code]]="EM", BART_Rides[[#This Row],[Station Code]]="MT", BART_Rides[[#This Row],[Station Code]]="PL", BART_Rides[[#This Row],[Station Code]]="CC"), "Yes", "No")</f>
        <v>No</v>
      </c>
    </row>
    <row r="10923" spans="6:14">
      <c r="F10923" s="3">
        <v>44533</v>
      </c>
      <c r="G10923" s="1">
        <v>16</v>
      </c>
      <c r="H10923" s="1" t="s">
        <v>106</v>
      </c>
      <c r="I10923" s="1">
        <v>4670</v>
      </c>
      <c r="J10923" s="1">
        <f>MONTH(BART_Rides[[#This Row],[Date]])</f>
        <v>12</v>
      </c>
      <c r="K10923" s="1">
        <f>WEEKDAY(BART_Rides[[#This Row],[Date]],2)</f>
        <v>5</v>
      </c>
      <c r="L10923" s="1" t="str">
        <f>LEFT(BART_Rides[[#This Row],[Lines]],1)</f>
        <v>Y</v>
      </c>
      <c r="M10923" s="1" t="str">
        <f>IF(BART_Rides[[#This Row],[FirstLetter]]="Y","Yes","No")</f>
        <v>Yes</v>
      </c>
      <c r="N10923" s="1" t="str">
        <f>IF(OR(BART_Rides[[#This Row],[Station Code]]="EM", BART_Rides[[#This Row],[Station Code]]="MT", BART_Rides[[#This Row],[Station Code]]="PL", BART_Rides[[#This Row],[Station Code]]="CC"), "Yes", "No")</f>
        <v>No</v>
      </c>
    </row>
    <row r="10924" spans="6:14">
      <c r="F10924" s="3">
        <v>44534</v>
      </c>
      <c r="G10924" s="1">
        <v>16</v>
      </c>
      <c r="H10924" s="1" t="s">
        <v>106</v>
      </c>
      <c r="I10924" s="1">
        <v>3302</v>
      </c>
      <c r="J10924" s="1">
        <f>MONTH(BART_Rides[[#This Row],[Date]])</f>
        <v>12</v>
      </c>
      <c r="K10924" s="1">
        <f>WEEKDAY(BART_Rides[[#This Row],[Date]],2)</f>
        <v>6</v>
      </c>
      <c r="L10924" s="1" t="str">
        <f>LEFT(BART_Rides[[#This Row],[Lines]],1)</f>
        <v>Y</v>
      </c>
      <c r="M10924" s="1" t="str">
        <f>IF(BART_Rides[[#This Row],[FirstLetter]]="Y","Yes","No")</f>
        <v>Yes</v>
      </c>
      <c r="N10924" s="1" t="str">
        <f>IF(OR(BART_Rides[[#This Row],[Station Code]]="EM", BART_Rides[[#This Row],[Station Code]]="MT", BART_Rides[[#This Row],[Station Code]]="PL", BART_Rides[[#This Row],[Station Code]]="CC"), "Yes", "No")</f>
        <v>No</v>
      </c>
    </row>
    <row r="10925" spans="6:14">
      <c r="F10925" s="3">
        <v>44535</v>
      </c>
      <c r="G10925" s="1">
        <v>16</v>
      </c>
      <c r="H10925" s="1" t="s">
        <v>106</v>
      </c>
      <c r="I10925" s="1">
        <v>1933</v>
      </c>
      <c r="J10925" s="1">
        <f>MONTH(BART_Rides[[#This Row],[Date]])</f>
        <v>12</v>
      </c>
      <c r="K10925" s="1">
        <f>WEEKDAY(BART_Rides[[#This Row],[Date]],2)</f>
        <v>7</v>
      </c>
      <c r="L10925" s="1" t="str">
        <f>LEFT(BART_Rides[[#This Row],[Lines]],1)</f>
        <v>Y</v>
      </c>
      <c r="M10925" s="1" t="str">
        <f>IF(BART_Rides[[#This Row],[FirstLetter]]="Y","Yes","No")</f>
        <v>Yes</v>
      </c>
      <c r="N10925" s="1" t="str">
        <f>IF(OR(BART_Rides[[#This Row],[Station Code]]="EM", BART_Rides[[#This Row],[Station Code]]="MT", BART_Rides[[#This Row],[Station Code]]="PL", BART_Rides[[#This Row],[Station Code]]="CC"), "Yes", "No")</f>
        <v>No</v>
      </c>
    </row>
    <row r="10926" spans="6:14">
      <c r="F10926" s="3">
        <v>44536</v>
      </c>
      <c r="G10926" s="1">
        <v>16</v>
      </c>
      <c r="H10926" s="1" t="s">
        <v>106</v>
      </c>
      <c r="I10926" s="1">
        <v>4013</v>
      </c>
      <c r="J10926" s="1">
        <f>MONTH(BART_Rides[[#This Row],[Date]])</f>
        <v>12</v>
      </c>
      <c r="K10926" s="1">
        <f>WEEKDAY(BART_Rides[[#This Row],[Date]],2)</f>
        <v>1</v>
      </c>
      <c r="L10926" s="1" t="str">
        <f>LEFT(BART_Rides[[#This Row],[Lines]],1)</f>
        <v>Y</v>
      </c>
      <c r="M10926" s="1" t="str">
        <f>IF(BART_Rides[[#This Row],[FirstLetter]]="Y","Yes","No")</f>
        <v>Yes</v>
      </c>
      <c r="N10926" s="1" t="str">
        <f>IF(OR(BART_Rides[[#This Row],[Station Code]]="EM", BART_Rides[[#This Row],[Station Code]]="MT", BART_Rides[[#This Row],[Station Code]]="PL", BART_Rides[[#This Row],[Station Code]]="CC"), "Yes", "No")</f>
        <v>No</v>
      </c>
    </row>
    <row r="10927" spans="6:14">
      <c r="F10927" s="3">
        <v>44537</v>
      </c>
      <c r="G10927" s="1">
        <v>16</v>
      </c>
      <c r="H10927" s="1" t="s">
        <v>106</v>
      </c>
      <c r="I10927" s="1">
        <v>4343</v>
      </c>
      <c r="J10927" s="1">
        <f>MONTH(BART_Rides[[#This Row],[Date]])</f>
        <v>12</v>
      </c>
      <c r="K10927" s="1">
        <f>WEEKDAY(BART_Rides[[#This Row],[Date]],2)</f>
        <v>2</v>
      </c>
      <c r="L10927" s="1" t="str">
        <f>LEFT(BART_Rides[[#This Row],[Lines]],1)</f>
        <v>Y</v>
      </c>
      <c r="M10927" s="1" t="str">
        <f>IF(BART_Rides[[#This Row],[FirstLetter]]="Y","Yes","No")</f>
        <v>Yes</v>
      </c>
      <c r="N10927" s="1" t="str">
        <f>IF(OR(BART_Rides[[#This Row],[Station Code]]="EM", BART_Rides[[#This Row],[Station Code]]="MT", BART_Rides[[#This Row],[Station Code]]="PL", BART_Rides[[#This Row],[Station Code]]="CC"), "Yes", "No")</f>
        <v>No</v>
      </c>
    </row>
    <row r="10928" spans="6:14">
      <c r="F10928" s="3">
        <v>44538</v>
      </c>
      <c r="G10928" s="1">
        <v>16</v>
      </c>
      <c r="H10928" s="1" t="s">
        <v>106</v>
      </c>
      <c r="I10928" s="1">
        <v>4712</v>
      </c>
      <c r="J10928" s="1">
        <f>MONTH(BART_Rides[[#This Row],[Date]])</f>
        <v>12</v>
      </c>
      <c r="K10928" s="1">
        <f>WEEKDAY(BART_Rides[[#This Row],[Date]],2)</f>
        <v>3</v>
      </c>
      <c r="L10928" s="1" t="str">
        <f>LEFT(BART_Rides[[#This Row],[Lines]],1)</f>
        <v>Y</v>
      </c>
      <c r="M10928" s="1" t="str">
        <f>IF(BART_Rides[[#This Row],[FirstLetter]]="Y","Yes","No")</f>
        <v>Yes</v>
      </c>
      <c r="N10928" s="1" t="str">
        <f>IF(OR(BART_Rides[[#This Row],[Station Code]]="EM", BART_Rides[[#This Row],[Station Code]]="MT", BART_Rides[[#This Row],[Station Code]]="PL", BART_Rides[[#This Row],[Station Code]]="CC"), "Yes", "No")</f>
        <v>No</v>
      </c>
    </row>
    <row r="10929" spans="6:14">
      <c r="F10929" s="3">
        <v>44539</v>
      </c>
      <c r="G10929" s="1">
        <v>16</v>
      </c>
      <c r="H10929" s="1" t="s">
        <v>106</v>
      </c>
      <c r="I10929" s="1">
        <v>4611</v>
      </c>
      <c r="J10929" s="1">
        <f>MONTH(BART_Rides[[#This Row],[Date]])</f>
        <v>12</v>
      </c>
      <c r="K10929" s="1">
        <f>WEEKDAY(BART_Rides[[#This Row],[Date]],2)</f>
        <v>4</v>
      </c>
      <c r="L10929" s="1" t="str">
        <f>LEFT(BART_Rides[[#This Row],[Lines]],1)</f>
        <v>Y</v>
      </c>
      <c r="M10929" s="1" t="str">
        <f>IF(BART_Rides[[#This Row],[FirstLetter]]="Y","Yes","No")</f>
        <v>Yes</v>
      </c>
      <c r="N10929" s="1" t="str">
        <f>IF(OR(BART_Rides[[#This Row],[Station Code]]="EM", BART_Rides[[#This Row],[Station Code]]="MT", BART_Rides[[#This Row],[Station Code]]="PL", BART_Rides[[#This Row],[Station Code]]="CC"), "Yes", "No")</f>
        <v>No</v>
      </c>
    </row>
    <row r="10930" spans="6:14">
      <c r="F10930" s="3">
        <v>44540</v>
      </c>
      <c r="G10930" s="1">
        <v>16</v>
      </c>
      <c r="H10930" s="1" t="s">
        <v>106</v>
      </c>
      <c r="I10930" s="1">
        <v>4999</v>
      </c>
      <c r="J10930" s="1">
        <f>MONTH(BART_Rides[[#This Row],[Date]])</f>
        <v>12</v>
      </c>
      <c r="K10930" s="1">
        <f>WEEKDAY(BART_Rides[[#This Row],[Date]],2)</f>
        <v>5</v>
      </c>
      <c r="L10930" s="1" t="str">
        <f>LEFT(BART_Rides[[#This Row],[Lines]],1)</f>
        <v>Y</v>
      </c>
      <c r="M10930" s="1" t="str">
        <f>IF(BART_Rides[[#This Row],[FirstLetter]]="Y","Yes","No")</f>
        <v>Yes</v>
      </c>
      <c r="N10930" s="1" t="str">
        <f>IF(OR(BART_Rides[[#This Row],[Station Code]]="EM", BART_Rides[[#This Row],[Station Code]]="MT", BART_Rides[[#This Row],[Station Code]]="PL", BART_Rides[[#This Row],[Station Code]]="CC"), "Yes", "No")</f>
        <v>No</v>
      </c>
    </row>
    <row r="10931" spans="6:14">
      <c r="F10931" s="3">
        <v>44541</v>
      </c>
      <c r="G10931" s="1">
        <v>16</v>
      </c>
      <c r="H10931" s="1" t="s">
        <v>106</v>
      </c>
      <c r="I10931" s="1">
        <v>3705</v>
      </c>
      <c r="J10931" s="1">
        <f>MONTH(BART_Rides[[#This Row],[Date]])</f>
        <v>12</v>
      </c>
      <c r="K10931" s="1">
        <f>WEEKDAY(BART_Rides[[#This Row],[Date]],2)</f>
        <v>6</v>
      </c>
      <c r="L10931" s="1" t="str">
        <f>LEFT(BART_Rides[[#This Row],[Lines]],1)</f>
        <v>Y</v>
      </c>
      <c r="M10931" s="1" t="str">
        <f>IF(BART_Rides[[#This Row],[FirstLetter]]="Y","Yes","No")</f>
        <v>Yes</v>
      </c>
      <c r="N10931" s="1" t="str">
        <f>IF(OR(BART_Rides[[#This Row],[Station Code]]="EM", BART_Rides[[#This Row],[Station Code]]="MT", BART_Rides[[#This Row],[Station Code]]="PL", BART_Rides[[#This Row],[Station Code]]="CC"), "Yes", "No")</f>
        <v>No</v>
      </c>
    </row>
    <row r="10932" spans="6:14">
      <c r="F10932" s="3">
        <v>44542</v>
      </c>
      <c r="G10932" s="1">
        <v>16</v>
      </c>
      <c r="H10932" s="1" t="s">
        <v>106</v>
      </c>
      <c r="I10932" s="1">
        <v>1584</v>
      </c>
      <c r="J10932" s="1">
        <f>MONTH(BART_Rides[[#This Row],[Date]])</f>
        <v>12</v>
      </c>
      <c r="K10932" s="1">
        <f>WEEKDAY(BART_Rides[[#This Row],[Date]],2)</f>
        <v>7</v>
      </c>
      <c r="L10932" s="1" t="str">
        <f>LEFT(BART_Rides[[#This Row],[Lines]],1)</f>
        <v>Y</v>
      </c>
      <c r="M10932" s="1" t="str">
        <f>IF(BART_Rides[[#This Row],[FirstLetter]]="Y","Yes","No")</f>
        <v>Yes</v>
      </c>
      <c r="N10932" s="1" t="str">
        <f>IF(OR(BART_Rides[[#This Row],[Station Code]]="EM", BART_Rides[[#This Row],[Station Code]]="MT", BART_Rides[[#This Row],[Station Code]]="PL", BART_Rides[[#This Row],[Station Code]]="CC"), "Yes", "No")</f>
        <v>No</v>
      </c>
    </row>
    <row r="10933" spans="6:14">
      <c r="F10933" s="3">
        <v>44543</v>
      </c>
      <c r="G10933" s="1">
        <v>16</v>
      </c>
      <c r="H10933" s="1" t="s">
        <v>106</v>
      </c>
      <c r="I10933" s="1">
        <v>3258</v>
      </c>
      <c r="J10933" s="1">
        <f>MONTH(BART_Rides[[#This Row],[Date]])</f>
        <v>12</v>
      </c>
      <c r="K10933" s="1">
        <f>WEEKDAY(BART_Rides[[#This Row],[Date]],2)</f>
        <v>1</v>
      </c>
      <c r="L10933" s="1" t="str">
        <f>LEFT(BART_Rides[[#This Row],[Lines]],1)</f>
        <v>Y</v>
      </c>
      <c r="M10933" s="1" t="str">
        <f>IF(BART_Rides[[#This Row],[FirstLetter]]="Y","Yes","No")</f>
        <v>Yes</v>
      </c>
      <c r="N10933" s="1" t="str">
        <f>IF(OR(BART_Rides[[#This Row],[Station Code]]="EM", BART_Rides[[#This Row],[Station Code]]="MT", BART_Rides[[#This Row],[Station Code]]="PL", BART_Rides[[#This Row],[Station Code]]="CC"), "Yes", "No")</f>
        <v>No</v>
      </c>
    </row>
    <row r="10934" spans="6:14">
      <c r="F10934" s="3">
        <v>44544</v>
      </c>
      <c r="G10934" s="1">
        <v>16</v>
      </c>
      <c r="H10934" s="1" t="s">
        <v>106</v>
      </c>
      <c r="I10934" s="1">
        <v>4162</v>
      </c>
      <c r="J10934" s="1">
        <f>MONTH(BART_Rides[[#This Row],[Date]])</f>
        <v>12</v>
      </c>
      <c r="K10934" s="1">
        <f>WEEKDAY(BART_Rides[[#This Row],[Date]],2)</f>
        <v>2</v>
      </c>
      <c r="L10934" s="1" t="str">
        <f>LEFT(BART_Rides[[#This Row],[Lines]],1)</f>
        <v>Y</v>
      </c>
      <c r="M10934" s="1" t="str">
        <f>IF(BART_Rides[[#This Row],[FirstLetter]]="Y","Yes","No")</f>
        <v>Yes</v>
      </c>
      <c r="N10934" s="1" t="str">
        <f>IF(OR(BART_Rides[[#This Row],[Station Code]]="EM", BART_Rides[[#This Row],[Station Code]]="MT", BART_Rides[[#This Row],[Station Code]]="PL", BART_Rides[[#This Row],[Station Code]]="CC"), "Yes", "No")</f>
        <v>No</v>
      </c>
    </row>
    <row r="10935" spans="6:14">
      <c r="F10935" s="3">
        <v>44545</v>
      </c>
      <c r="G10935" s="1">
        <v>16</v>
      </c>
      <c r="H10935" s="1" t="s">
        <v>106</v>
      </c>
      <c r="I10935" s="1">
        <v>4056</v>
      </c>
      <c r="J10935" s="1">
        <f>MONTH(BART_Rides[[#This Row],[Date]])</f>
        <v>12</v>
      </c>
      <c r="K10935" s="1">
        <f>WEEKDAY(BART_Rides[[#This Row],[Date]],2)</f>
        <v>3</v>
      </c>
      <c r="L10935" s="1" t="str">
        <f>LEFT(BART_Rides[[#This Row],[Lines]],1)</f>
        <v>Y</v>
      </c>
      <c r="M10935" s="1" t="str">
        <f>IF(BART_Rides[[#This Row],[FirstLetter]]="Y","Yes","No")</f>
        <v>Yes</v>
      </c>
      <c r="N10935" s="1" t="str">
        <f>IF(OR(BART_Rides[[#This Row],[Station Code]]="EM", BART_Rides[[#This Row],[Station Code]]="MT", BART_Rides[[#This Row],[Station Code]]="PL", BART_Rides[[#This Row],[Station Code]]="CC"), "Yes", "No")</f>
        <v>No</v>
      </c>
    </row>
    <row r="10936" spans="6:14">
      <c r="F10936" s="3">
        <v>44546</v>
      </c>
      <c r="G10936" s="1">
        <v>16</v>
      </c>
      <c r="H10936" s="1" t="s">
        <v>106</v>
      </c>
      <c r="I10936" s="1">
        <v>4462</v>
      </c>
      <c r="J10936" s="1">
        <f>MONTH(BART_Rides[[#This Row],[Date]])</f>
        <v>12</v>
      </c>
      <c r="K10936" s="1">
        <f>WEEKDAY(BART_Rides[[#This Row],[Date]],2)</f>
        <v>4</v>
      </c>
      <c r="L10936" s="1" t="str">
        <f>LEFT(BART_Rides[[#This Row],[Lines]],1)</f>
        <v>Y</v>
      </c>
      <c r="M10936" s="1" t="str">
        <f>IF(BART_Rides[[#This Row],[FirstLetter]]="Y","Yes","No")</f>
        <v>Yes</v>
      </c>
      <c r="N10936" s="1" t="str">
        <f>IF(OR(BART_Rides[[#This Row],[Station Code]]="EM", BART_Rides[[#This Row],[Station Code]]="MT", BART_Rides[[#This Row],[Station Code]]="PL", BART_Rides[[#This Row],[Station Code]]="CC"), "Yes", "No")</f>
        <v>No</v>
      </c>
    </row>
    <row r="10937" spans="6:14">
      <c r="F10937" s="3">
        <v>44547</v>
      </c>
      <c r="G10937" s="1">
        <v>16</v>
      </c>
      <c r="H10937" s="1" t="s">
        <v>106</v>
      </c>
      <c r="I10937" s="1">
        <v>4663</v>
      </c>
      <c r="J10937" s="1">
        <f>MONTH(BART_Rides[[#This Row],[Date]])</f>
        <v>12</v>
      </c>
      <c r="K10937" s="1">
        <f>WEEKDAY(BART_Rides[[#This Row],[Date]],2)</f>
        <v>5</v>
      </c>
      <c r="L10937" s="1" t="str">
        <f>LEFT(BART_Rides[[#This Row],[Lines]],1)</f>
        <v>Y</v>
      </c>
      <c r="M10937" s="1" t="str">
        <f>IF(BART_Rides[[#This Row],[FirstLetter]]="Y","Yes","No")</f>
        <v>Yes</v>
      </c>
      <c r="N10937" s="1" t="str">
        <f>IF(OR(BART_Rides[[#This Row],[Station Code]]="EM", BART_Rides[[#This Row],[Station Code]]="MT", BART_Rides[[#This Row],[Station Code]]="PL", BART_Rides[[#This Row],[Station Code]]="CC"), "Yes", "No")</f>
        <v>No</v>
      </c>
    </row>
    <row r="10938" spans="6:14">
      <c r="F10938" s="3">
        <v>44548</v>
      </c>
      <c r="G10938" s="1">
        <v>16</v>
      </c>
      <c r="H10938" s="1" t="s">
        <v>106</v>
      </c>
      <c r="I10938" s="1">
        <v>3290</v>
      </c>
      <c r="J10938" s="1">
        <f>MONTH(BART_Rides[[#This Row],[Date]])</f>
        <v>12</v>
      </c>
      <c r="K10938" s="1">
        <f>WEEKDAY(BART_Rides[[#This Row],[Date]],2)</f>
        <v>6</v>
      </c>
      <c r="L10938" s="1" t="str">
        <f>LEFT(BART_Rides[[#This Row],[Lines]],1)</f>
        <v>Y</v>
      </c>
      <c r="M10938" s="1" t="str">
        <f>IF(BART_Rides[[#This Row],[FirstLetter]]="Y","Yes","No")</f>
        <v>Yes</v>
      </c>
      <c r="N10938" s="1" t="str">
        <f>IF(OR(BART_Rides[[#This Row],[Station Code]]="EM", BART_Rides[[#This Row],[Station Code]]="MT", BART_Rides[[#This Row],[Station Code]]="PL", BART_Rides[[#This Row],[Station Code]]="CC"), "Yes", "No")</f>
        <v>No</v>
      </c>
    </row>
    <row r="10939" spans="6:14">
      <c r="F10939" s="3">
        <v>44549</v>
      </c>
      <c r="G10939" s="1">
        <v>16</v>
      </c>
      <c r="H10939" s="1" t="s">
        <v>106</v>
      </c>
      <c r="I10939" s="1">
        <v>1967</v>
      </c>
      <c r="J10939" s="1">
        <f>MONTH(BART_Rides[[#This Row],[Date]])</f>
        <v>12</v>
      </c>
      <c r="K10939" s="1">
        <f>WEEKDAY(BART_Rides[[#This Row],[Date]],2)</f>
        <v>7</v>
      </c>
      <c r="L10939" s="1" t="str">
        <f>LEFT(BART_Rides[[#This Row],[Lines]],1)</f>
        <v>Y</v>
      </c>
      <c r="M10939" s="1" t="str">
        <f>IF(BART_Rides[[#This Row],[FirstLetter]]="Y","Yes","No")</f>
        <v>Yes</v>
      </c>
      <c r="N10939" s="1" t="str">
        <f>IF(OR(BART_Rides[[#This Row],[Station Code]]="EM", BART_Rides[[#This Row],[Station Code]]="MT", BART_Rides[[#This Row],[Station Code]]="PL", BART_Rides[[#This Row],[Station Code]]="CC"), "Yes", "No")</f>
        <v>No</v>
      </c>
    </row>
    <row r="10940" spans="6:14">
      <c r="F10940" s="3">
        <v>44550</v>
      </c>
      <c r="G10940" s="1">
        <v>16</v>
      </c>
      <c r="H10940" s="1" t="s">
        <v>106</v>
      </c>
      <c r="I10940" s="1">
        <v>3696</v>
      </c>
      <c r="J10940" s="1">
        <f>MONTH(BART_Rides[[#This Row],[Date]])</f>
        <v>12</v>
      </c>
      <c r="K10940" s="1">
        <f>WEEKDAY(BART_Rides[[#This Row],[Date]],2)</f>
        <v>1</v>
      </c>
      <c r="L10940" s="1" t="str">
        <f>LEFT(BART_Rides[[#This Row],[Lines]],1)</f>
        <v>Y</v>
      </c>
      <c r="M10940" s="1" t="str">
        <f>IF(BART_Rides[[#This Row],[FirstLetter]]="Y","Yes","No")</f>
        <v>Yes</v>
      </c>
      <c r="N10940" s="1" t="str">
        <f>IF(OR(BART_Rides[[#This Row],[Station Code]]="EM", BART_Rides[[#This Row],[Station Code]]="MT", BART_Rides[[#This Row],[Station Code]]="PL", BART_Rides[[#This Row],[Station Code]]="CC"), "Yes", "No")</f>
        <v>No</v>
      </c>
    </row>
    <row r="10941" spans="6:14">
      <c r="F10941" s="3">
        <v>44551</v>
      </c>
      <c r="G10941" s="1">
        <v>16</v>
      </c>
      <c r="H10941" s="1" t="s">
        <v>106</v>
      </c>
      <c r="I10941" s="1">
        <v>3178</v>
      </c>
      <c r="J10941" s="1">
        <f>MONTH(BART_Rides[[#This Row],[Date]])</f>
        <v>12</v>
      </c>
      <c r="K10941" s="1">
        <f>WEEKDAY(BART_Rides[[#This Row],[Date]],2)</f>
        <v>2</v>
      </c>
      <c r="L10941" s="1" t="str">
        <f>LEFT(BART_Rides[[#This Row],[Lines]],1)</f>
        <v>Y</v>
      </c>
      <c r="M10941" s="1" t="str">
        <f>IF(BART_Rides[[#This Row],[FirstLetter]]="Y","Yes","No")</f>
        <v>Yes</v>
      </c>
      <c r="N10941" s="1" t="str">
        <f>IF(OR(BART_Rides[[#This Row],[Station Code]]="EM", BART_Rides[[#This Row],[Station Code]]="MT", BART_Rides[[#This Row],[Station Code]]="PL", BART_Rides[[#This Row],[Station Code]]="CC"), "Yes", "No")</f>
        <v>No</v>
      </c>
    </row>
    <row r="10942" spans="6:14">
      <c r="F10942" s="3">
        <v>44552</v>
      </c>
      <c r="G10942" s="1">
        <v>16</v>
      </c>
      <c r="H10942" s="1" t="s">
        <v>106</v>
      </c>
      <c r="I10942" s="1">
        <v>2953</v>
      </c>
      <c r="J10942" s="1">
        <f>MONTH(BART_Rides[[#This Row],[Date]])</f>
        <v>12</v>
      </c>
      <c r="K10942" s="1">
        <f>WEEKDAY(BART_Rides[[#This Row],[Date]],2)</f>
        <v>3</v>
      </c>
      <c r="L10942" s="1" t="str">
        <f>LEFT(BART_Rides[[#This Row],[Lines]],1)</f>
        <v>Y</v>
      </c>
      <c r="M10942" s="1" t="str">
        <f>IF(BART_Rides[[#This Row],[FirstLetter]]="Y","Yes","No")</f>
        <v>Yes</v>
      </c>
      <c r="N10942" s="1" t="str">
        <f>IF(OR(BART_Rides[[#This Row],[Station Code]]="EM", BART_Rides[[#This Row],[Station Code]]="MT", BART_Rides[[#This Row],[Station Code]]="PL", BART_Rides[[#This Row],[Station Code]]="CC"), "Yes", "No")</f>
        <v>No</v>
      </c>
    </row>
    <row r="10943" spans="6:14">
      <c r="F10943" s="3">
        <v>44553</v>
      </c>
      <c r="G10943" s="1">
        <v>16</v>
      </c>
      <c r="H10943" s="1" t="s">
        <v>106</v>
      </c>
      <c r="I10943" s="1">
        <v>2687</v>
      </c>
      <c r="J10943" s="1">
        <f>MONTH(BART_Rides[[#This Row],[Date]])</f>
        <v>12</v>
      </c>
      <c r="K10943" s="1">
        <f>WEEKDAY(BART_Rides[[#This Row],[Date]],2)</f>
        <v>4</v>
      </c>
      <c r="L10943" s="1" t="str">
        <f>LEFT(BART_Rides[[#This Row],[Lines]],1)</f>
        <v>Y</v>
      </c>
      <c r="M10943" s="1" t="str">
        <f>IF(BART_Rides[[#This Row],[FirstLetter]]="Y","Yes","No")</f>
        <v>Yes</v>
      </c>
      <c r="N10943" s="1" t="str">
        <f>IF(OR(BART_Rides[[#This Row],[Station Code]]="EM", BART_Rides[[#This Row],[Station Code]]="MT", BART_Rides[[#This Row],[Station Code]]="PL", BART_Rides[[#This Row],[Station Code]]="CC"), "Yes", "No")</f>
        <v>No</v>
      </c>
    </row>
    <row r="10944" spans="6:14">
      <c r="F10944" s="3">
        <v>44554</v>
      </c>
      <c r="G10944" s="1">
        <v>16</v>
      </c>
      <c r="H10944" s="1" t="s">
        <v>106</v>
      </c>
      <c r="I10944" s="1">
        <v>1540</v>
      </c>
      <c r="J10944" s="1">
        <f>MONTH(BART_Rides[[#This Row],[Date]])</f>
        <v>12</v>
      </c>
      <c r="K10944" s="1">
        <f>WEEKDAY(BART_Rides[[#This Row],[Date]],2)</f>
        <v>5</v>
      </c>
      <c r="L10944" s="1" t="str">
        <f>LEFT(BART_Rides[[#This Row],[Lines]],1)</f>
        <v>Y</v>
      </c>
      <c r="M10944" s="1" t="str">
        <f>IF(BART_Rides[[#This Row],[FirstLetter]]="Y","Yes","No")</f>
        <v>Yes</v>
      </c>
      <c r="N10944" s="1" t="str">
        <f>IF(OR(BART_Rides[[#This Row],[Station Code]]="EM", BART_Rides[[#This Row],[Station Code]]="MT", BART_Rides[[#This Row],[Station Code]]="PL", BART_Rides[[#This Row],[Station Code]]="CC"), "Yes", "No")</f>
        <v>No</v>
      </c>
    </row>
    <row r="10945" spans="6:14">
      <c r="F10945" s="3">
        <v>44555</v>
      </c>
      <c r="G10945" s="1">
        <v>16</v>
      </c>
      <c r="H10945" s="1" t="s">
        <v>106</v>
      </c>
      <c r="I10945" s="1">
        <v>581</v>
      </c>
      <c r="J10945" s="1">
        <f>MONTH(BART_Rides[[#This Row],[Date]])</f>
        <v>12</v>
      </c>
      <c r="K10945" s="1">
        <f>WEEKDAY(BART_Rides[[#This Row],[Date]],2)</f>
        <v>6</v>
      </c>
      <c r="L10945" s="1" t="str">
        <f>LEFT(BART_Rides[[#This Row],[Lines]],1)</f>
        <v>Y</v>
      </c>
      <c r="M10945" s="1" t="str">
        <f>IF(BART_Rides[[#This Row],[FirstLetter]]="Y","Yes","No")</f>
        <v>Yes</v>
      </c>
      <c r="N10945" s="1" t="str">
        <f>IF(OR(BART_Rides[[#This Row],[Station Code]]="EM", BART_Rides[[#This Row],[Station Code]]="MT", BART_Rides[[#This Row],[Station Code]]="PL", BART_Rides[[#This Row],[Station Code]]="CC"), "Yes", "No")</f>
        <v>No</v>
      </c>
    </row>
    <row r="10946" spans="6:14">
      <c r="F10946" s="3">
        <v>44556</v>
      </c>
      <c r="G10946" s="1">
        <v>16</v>
      </c>
      <c r="H10946" s="1" t="s">
        <v>106</v>
      </c>
      <c r="I10946" s="1">
        <v>1064</v>
      </c>
      <c r="J10946" s="1">
        <f>MONTH(BART_Rides[[#This Row],[Date]])</f>
        <v>12</v>
      </c>
      <c r="K10946" s="1">
        <f>WEEKDAY(BART_Rides[[#This Row],[Date]],2)</f>
        <v>7</v>
      </c>
      <c r="L10946" s="1" t="str">
        <f>LEFT(BART_Rides[[#This Row],[Lines]],1)</f>
        <v>Y</v>
      </c>
      <c r="M10946" s="1" t="str">
        <f>IF(BART_Rides[[#This Row],[FirstLetter]]="Y","Yes","No")</f>
        <v>Yes</v>
      </c>
      <c r="N10946" s="1" t="str">
        <f>IF(OR(BART_Rides[[#This Row],[Station Code]]="EM", BART_Rides[[#This Row],[Station Code]]="MT", BART_Rides[[#This Row],[Station Code]]="PL", BART_Rides[[#This Row],[Station Code]]="CC"), "Yes", "No")</f>
        <v>No</v>
      </c>
    </row>
    <row r="10947" spans="6:14">
      <c r="F10947" s="3">
        <v>44557</v>
      </c>
      <c r="G10947" s="1">
        <v>16</v>
      </c>
      <c r="H10947" s="1" t="s">
        <v>106</v>
      </c>
      <c r="I10947" s="1">
        <v>2323</v>
      </c>
      <c r="J10947" s="1">
        <f>MONTH(BART_Rides[[#This Row],[Date]])</f>
        <v>12</v>
      </c>
      <c r="K10947" s="1">
        <f>WEEKDAY(BART_Rides[[#This Row],[Date]],2)</f>
        <v>1</v>
      </c>
      <c r="L10947" s="1" t="str">
        <f>LEFT(BART_Rides[[#This Row],[Lines]],1)</f>
        <v>Y</v>
      </c>
      <c r="M10947" s="1" t="str">
        <f>IF(BART_Rides[[#This Row],[FirstLetter]]="Y","Yes","No")</f>
        <v>Yes</v>
      </c>
      <c r="N10947" s="1" t="str">
        <f>IF(OR(BART_Rides[[#This Row],[Station Code]]="EM", BART_Rides[[#This Row],[Station Code]]="MT", BART_Rides[[#This Row],[Station Code]]="PL", BART_Rides[[#This Row],[Station Code]]="CC"), "Yes", "No")</f>
        <v>No</v>
      </c>
    </row>
    <row r="10948" spans="6:14">
      <c r="F10948" s="3">
        <v>44558</v>
      </c>
      <c r="G10948" s="1">
        <v>16</v>
      </c>
      <c r="H10948" s="1" t="s">
        <v>106</v>
      </c>
      <c r="I10948" s="1">
        <v>2689</v>
      </c>
      <c r="J10948" s="1">
        <f>MONTH(BART_Rides[[#This Row],[Date]])</f>
        <v>12</v>
      </c>
      <c r="K10948" s="1">
        <f>WEEKDAY(BART_Rides[[#This Row],[Date]],2)</f>
        <v>2</v>
      </c>
      <c r="L10948" s="1" t="str">
        <f>LEFT(BART_Rides[[#This Row],[Lines]],1)</f>
        <v>Y</v>
      </c>
      <c r="M10948" s="1" t="str">
        <f>IF(BART_Rides[[#This Row],[FirstLetter]]="Y","Yes","No")</f>
        <v>Yes</v>
      </c>
      <c r="N10948" s="1" t="str">
        <f>IF(OR(BART_Rides[[#This Row],[Station Code]]="EM", BART_Rides[[#This Row],[Station Code]]="MT", BART_Rides[[#This Row],[Station Code]]="PL", BART_Rides[[#This Row],[Station Code]]="CC"), "Yes", "No")</f>
        <v>No</v>
      </c>
    </row>
    <row r="10949" spans="6:14">
      <c r="F10949" s="3">
        <v>44559</v>
      </c>
      <c r="G10949" s="1">
        <v>16</v>
      </c>
      <c r="H10949" s="1" t="s">
        <v>106</v>
      </c>
      <c r="I10949" s="1">
        <v>2290</v>
      </c>
      <c r="J10949" s="1">
        <f>MONTH(BART_Rides[[#This Row],[Date]])</f>
        <v>12</v>
      </c>
      <c r="K10949" s="1">
        <f>WEEKDAY(BART_Rides[[#This Row],[Date]],2)</f>
        <v>3</v>
      </c>
      <c r="L10949" s="1" t="str">
        <f>LEFT(BART_Rides[[#This Row],[Lines]],1)</f>
        <v>Y</v>
      </c>
      <c r="M10949" s="1" t="str">
        <f>IF(BART_Rides[[#This Row],[FirstLetter]]="Y","Yes","No")</f>
        <v>Yes</v>
      </c>
      <c r="N10949" s="1" t="str">
        <f>IF(OR(BART_Rides[[#This Row],[Station Code]]="EM", BART_Rides[[#This Row],[Station Code]]="MT", BART_Rides[[#This Row],[Station Code]]="PL", BART_Rides[[#This Row],[Station Code]]="CC"), "Yes", "No")</f>
        <v>No</v>
      </c>
    </row>
    <row r="10950" spans="6:14">
      <c r="F10950" s="3">
        <v>44560</v>
      </c>
      <c r="G10950" s="1">
        <v>16</v>
      </c>
      <c r="H10950" s="1" t="s">
        <v>106</v>
      </c>
      <c r="I10950" s="1">
        <v>2643</v>
      </c>
      <c r="J10950" s="1">
        <f>MONTH(BART_Rides[[#This Row],[Date]])</f>
        <v>12</v>
      </c>
      <c r="K10950" s="1">
        <f>WEEKDAY(BART_Rides[[#This Row],[Date]],2)</f>
        <v>4</v>
      </c>
      <c r="L10950" s="1" t="str">
        <f>LEFT(BART_Rides[[#This Row],[Lines]],1)</f>
        <v>Y</v>
      </c>
      <c r="M10950" s="1" t="str">
        <f>IF(BART_Rides[[#This Row],[FirstLetter]]="Y","Yes","No")</f>
        <v>Yes</v>
      </c>
      <c r="N10950" s="1" t="str">
        <f>IF(OR(BART_Rides[[#This Row],[Station Code]]="EM", BART_Rides[[#This Row],[Station Code]]="MT", BART_Rides[[#This Row],[Station Code]]="PL", BART_Rides[[#This Row],[Station Code]]="CC"), "Yes", "No")</f>
        <v>No</v>
      </c>
    </row>
    <row r="10951" spans="6:14">
      <c r="F10951" s="3">
        <v>44561</v>
      </c>
      <c r="G10951" s="1">
        <v>16</v>
      </c>
      <c r="H10951" s="1" t="s">
        <v>106</v>
      </c>
      <c r="I10951" s="1">
        <v>2210</v>
      </c>
      <c r="J10951" s="1">
        <f>MONTH(BART_Rides[[#This Row],[Date]])</f>
        <v>12</v>
      </c>
      <c r="K10951" s="1">
        <f>WEEKDAY(BART_Rides[[#This Row],[Date]],2)</f>
        <v>5</v>
      </c>
      <c r="L10951" s="1" t="str">
        <f>LEFT(BART_Rides[[#This Row],[Lines]],1)</f>
        <v>Y</v>
      </c>
      <c r="M10951" s="1" t="str">
        <f>IF(BART_Rides[[#This Row],[FirstLetter]]="Y","Yes","No")</f>
        <v>Yes</v>
      </c>
      <c r="N10951" s="1" t="str">
        <f>IF(OR(BART_Rides[[#This Row],[Station Code]]="EM", BART_Rides[[#This Row],[Station Code]]="MT", BART_Rides[[#This Row],[Station Code]]="PL", BART_Rides[[#This Row],[Station Code]]="CC"), "Yes", "No")</f>
        <v>No</v>
      </c>
    </row>
    <row r="10952" spans="6:14">
      <c r="F10952" s="3">
        <v>44197</v>
      </c>
      <c r="G10952" s="1">
        <v>24</v>
      </c>
      <c r="H10952" s="1" t="s">
        <v>106</v>
      </c>
      <c r="I10952" s="1">
        <v>514</v>
      </c>
      <c r="J10952" s="1">
        <f>MONTH(BART_Rides[[#This Row],[Date]])</f>
        <v>1</v>
      </c>
      <c r="K10952" s="1">
        <f>WEEKDAY(BART_Rides[[#This Row],[Date]],2)</f>
        <v>5</v>
      </c>
      <c r="L10952" s="1" t="str">
        <f>LEFT(BART_Rides[[#This Row],[Lines]],1)</f>
        <v>Y</v>
      </c>
      <c r="M10952" s="1" t="str">
        <f>IF(BART_Rides[[#This Row],[FirstLetter]]="Y","Yes","No")</f>
        <v>Yes</v>
      </c>
      <c r="N10952" s="1" t="str">
        <f>IF(OR(BART_Rides[[#This Row],[Station Code]]="EM", BART_Rides[[#This Row],[Station Code]]="MT", BART_Rides[[#This Row],[Station Code]]="PL", BART_Rides[[#This Row],[Station Code]]="CC"), "Yes", "No")</f>
        <v>No</v>
      </c>
    </row>
    <row r="10953" spans="6:14">
      <c r="F10953" s="3">
        <v>44198</v>
      </c>
      <c r="G10953" s="1">
        <v>24</v>
      </c>
      <c r="H10953" s="1" t="s">
        <v>106</v>
      </c>
      <c r="I10953" s="1">
        <v>724</v>
      </c>
      <c r="J10953" s="1">
        <f>MONTH(BART_Rides[[#This Row],[Date]])</f>
        <v>1</v>
      </c>
      <c r="K10953" s="1">
        <f>WEEKDAY(BART_Rides[[#This Row],[Date]],2)</f>
        <v>6</v>
      </c>
      <c r="L10953" s="1" t="str">
        <f>LEFT(BART_Rides[[#This Row],[Lines]],1)</f>
        <v>Y</v>
      </c>
      <c r="M10953" s="1" t="str">
        <f>IF(BART_Rides[[#This Row],[FirstLetter]]="Y","Yes","No")</f>
        <v>Yes</v>
      </c>
      <c r="N10953" s="1" t="str">
        <f>IF(OR(BART_Rides[[#This Row],[Station Code]]="EM", BART_Rides[[#This Row],[Station Code]]="MT", BART_Rides[[#This Row],[Station Code]]="PL", BART_Rides[[#This Row],[Station Code]]="CC"), "Yes", "No")</f>
        <v>No</v>
      </c>
    </row>
    <row r="10954" spans="6:14">
      <c r="F10954" s="3">
        <v>44199</v>
      </c>
      <c r="G10954" s="1">
        <v>24</v>
      </c>
      <c r="H10954" s="1" t="s">
        <v>106</v>
      </c>
      <c r="I10954" s="1">
        <v>612</v>
      </c>
      <c r="J10954" s="1">
        <f>MONTH(BART_Rides[[#This Row],[Date]])</f>
        <v>1</v>
      </c>
      <c r="K10954" s="1">
        <f>WEEKDAY(BART_Rides[[#This Row],[Date]],2)</f>
        <v>7</v>
      </c>
      <c r="L10954" s="1" t="str">
        <f>LEFT(BART_Rides[[#This Row],[Lines]],1)</f>
        <v>Y</v>
      </c>
      <c r="M10954" s="1" t="str">
        <f>IF(BART_Rides[[#This Row],[FirstLetter]]="Y","Yes","No")</f>
        <v>Yes</v>
      </c>
      <c r="N10954" s="1" t="str">
        <f>IF(OR(BART_Rides[[#This Row],[Station Code]]="EM", BART_Rides[[#This Row],[Station Code]]="MT", BART_Rides[[#This Row],[Station Code]]="PL", BART_Rides[[#This Row],[Station Code]]="CC"), "Yes", "No")</f>
        <v>No</v>
      </c>
    </row>
    <row r="10955" spans="6:14">
      <c r="F10955" s="3">
        <v>44200</v>
      </c>
      <c r="G10955" s="1">
        <v>24</v>
      </c>
      <c r="H10955" s="1" t="s">
        <v>106</v>
      </c>
      <c r="I10955" s="1">
        <v>1406</v>
      </c>
      <c r="J10955" s="1">
        <f>MONTH(BART_Rides[[#This Row],[Date]])</f>
        <v>1</v>
      </c>
      <c r="K10955" s="1">
        <f>WEEKDAY(BART_Rides[[#This Row],[Date]],2)</f>
        <v>1</v>
      </c>
      <c r="L10955" s="1" t="str">
        <f>LEFT(BART_Rides[[#This Row],[Lines]],1)</f>
        <v>Y</v>
      </c>
      <c r="M10955" s="1" t="str">
        <f>IF(BART_Rides[[#This Row],[FirstLetter]]="Y","Yes","No")</f>
        <v>Yes</v>
      </c>
      <c r="N10955" s="1" t="str">
        <f>IF(OR(BART_Rides[[#This Row],[Station Code]]="EM", BART_Rides[[#This Row],[Station Code]]="MT", BART_Rides[[#This Row],[Station Code]]="PL", BART_Rides[[#This Row],[Station Code]]="CC"), "Yes", "No")</f>
        <v>No</v>
      </c>
    </row>
    <row r="10956" spans="6:14">
      <c r="F10956" s="3">
        <v>44201</v>
      </c>
      <c r="G10956" s="1">
        <v>24</v>
      </c>
      <c r="H10956" s="1" t="s">
        <v>106</v>
      </c>
      <c r="I10956" s="1">
        <v>1612</v>
      </c>
      <c r="J10956" s="1">
        <f>MONTH(BART_Rides[[#This Row],[Date]])</f>
        <v>1</v>
      </c>
      <c r="K10956" s="1">
        <f>WEEKDAY(BART_Rides[[#This Row],[Date]],2)</f>
        <v>2</v>
      </c>
      <c r="L10956" s="1" t="str">
        <f>LEFT(BART_Rides[[#This Row],[Lines]],1)</f>
        <v>Y</v>
      </c>
      <c r="M10956" s="1" t="str">
        <f>IF(BART_Rides[[#This Row],[FirstLetter]]="Y","Yes","No")</f>
        <v>Yes</v>
      </c>
      <c r="N10956" s="1" t="str">
        <f>IF(OR(BART_Rides[[#This Row],[Station Code]]="EM", BART_Rides[[#This Row],[Station Code]]="MT", BART_Rides[[#This Row],[Station Code]]="PL", BART_Rides[[#This Row],[Station Code]]="CC"), "Yes", "No")</f>
        <v>No</v>
      </c>
    </row>
    <row r="10957" spans="6:14">
      <c r="F10957" s="3">
        <v>44202</v>
      </c>
      <c r="G10957" s="1">
        <v>24</v>
      </c>
      <c r="H10957" s="1" t="s">
        <v>106</v>
      </c>
      <c r="I10957" s="1">
        <v>1545</v>
      </c>
      <c r="J10957" s="1">
        <f>MONTH(BART_Rides[[#This Row],[Date]])</f>
        <v>1</v>
      </c>
      <c r="K10957" s="1">
        <f>WEEKDAY(BART_Rides[[#This Row],[Date]],2)</f>
        <v>3</v>
      </c>
      <c r="L10957" s="1" t="str">
        <f>LEFT(BART_Rides[[#This Row],[Lines]],1)</f>
        <v>Y</v>
      </c>
      <c r="M10957" s="1" t="str">
        <f>IF(BART_Rides[[#This Row],[FirstLetter]]="Y","Yes","No")</f>
        <v>Yes</v>
      </c>
      <c r="N10957" s="1" t="str">
        <f>IF(OR(BART_Rides[[#This Row],[Station Code]]="EM", BART_Rides[[#This Row],[Station Code]]="MT", BART_Rides[[#This Row],[Station Code]]="PL", BART_Rides[[#This Row],[Station Code]]="CC"), "Yes", "No")</f>
        <v>No</v>
      </c>
    </row>
    <row r="10958" spans="6:14">
      <c r="F10958" s="3">
        <v>44203</v>
      </c>
      <c r="G10958" s="1">
        <v>24</v>
      </c>
      <c r="H10958" s="1" t="s">
        <v>106</v>
      </c>
      <c r="I10958" s="1">
        <v>1564</v>
      </c>
      <c r="J10958" s="1">
        <f>MONTH(BART_Rides[[#This Row],[Date]])</f>
        <v>1</v>
      </c>
      <c r="K10958" s="1">
        <f>WEEKDAY(BART_Rides[[#This Row],[Date]],2)</f>
        <v>4</v>
      </c>
      <c r="L10958" s="1" t="str">
        <f>LEFT(BART_Rides[[#This Row],[Lines]],1)</f>
        <v>Y</v>
      </c>
      <c r="M10958" s="1" t="str">
        <f>IF(BART_Rides[[#This Row],[FirstLetter]]="Y","Yes","No")</f>
        <v>Yes</v>
      </c>
      <c r="N10958" s="1" t="str">
        <f>IF(OR(BART_Rides[[#This Row],[Station Code]]="EM", BART_Rides[[#This Row],[Station Code]]="MT", BART_Rides[[#This Row],[Station Code]]="PL", BART_Rides[[#This Row],[Station Code]]="CC"), "Yes", "No")</f>
        <v>No</v>
      </c>
    </row>
    <row r="10959" spans="6:14">
      <c r="F10959" s="3">
        <v>44204</v>
      </c>
      <c r="G10959" s="1">
        <v>24</v>
      </c>
      <c r="H10959" s="1" t="s">
        <v>106</v>
      </c>
      <c r="I10959" s="1">
        <v>1549</v>
      </c>
      <c r="J10959" s="1">
        <f>MONTH(BART_Rides[[#This Row],[Date]])</f>
        <v>1</v>
      </c>
      <c r="K10959" s="1">
        <f>WEEKDAY(BART_Rides[[#This Row],[Date]],2)</f>
        <v>5</v>
      </c>
      <c r="L10959" s="1" t="str">
        <f>LEFT(BART_Rides[[#This Row],[Lines]],1)</f>
        <v>Y</v>
      </c>
      <c r="M10959" s="1" t="str">
        <f>IF(BART_Rides[[#This Row],[FirstLetter]]="Y","Yes","No")</f>
        <v>Yes</v>
      </c>
      <c r="N10959" s="1" t="str">
        <f>IF(OR(BART_Rides[[#This Row],[Station Code]]="EM", BART_Rides[[#This Row],[Station Code]]="MT", BART_Rides[[#This Row],[Station Code]]="PL", BART_Rides[[#This Row],[Station Code]]="CC"), "Yes", "No")</f>
        <v>No</v>
      </c>
    </row>
    <row r="10960" spans="6:14">
      <c r="F10960" s="3">
        <v>44205</v>
      </c>
      <c r="G10960" s="1">
        <v>24</v>
      </c>
      <c r="H10960" s="1" t="s">
        <v>106</v>
      </c>
      <c r="I10960" s="1">
        <v>967</v>
      </c>
      <c r="J10960" s="1">
        <f>MONTH(BART_Rides[[#This Row],[Date]])</f>
        <v>1</v>
      </c>
      <c r="K10960" s="1">
        <f>WEEKDAY(BART_Rides[[#This Row],[Date]],2)</f>
        <v>6</v>
      </c>
      <c r="L10960" s="1" t="str">
        <f>LEFT(BART_Rides[[#This Row],[Lines]],1)</f>
        <v>Y</v>
      </c>
      <c r="M10960" s="1" t="str">
        <f>IF(BART_Rides[[#This Row],[FirstLetter]]="Y","Yes","No")</f>
        <v>Yes</v>
      </c>
      <c r="N10960" s="1" t="str">
        <f>IF(OR(BART_Rides[[#This Row],[Station Code]]="EM", BART_Rides[[#This Row],[Station Code]]="MT", BART_Rides[[#This Row],[Station Code]]="PL", BART_Rides[[#This Row],[Station Code]]="CC"), "Yes", "No")</f>
        <v>No</v>
      </c>
    </row>
    <row r="10961" spans="6:14">
      <c r="F10961" s="3">
        <v>44206</v>
      </c>
      <c r="G10961" s="1">
        <v>24</v>
      </c>
      <c r="H10961" s="1" t="s">
        <v>106</v>
      </c>
      <c r="I10961" s="1">
        <v>640</v>
      </c>
      <c r="J10961" s="1">
        <f>MONTH(BART_Rides[[#This Row],[Date]])</f>
        <v>1</v>
      </c>
      <c r="K10961" s="1">
        <f>WEEKDAY(BART_Rides[[#This Row],[Date]],2)</f>
        <v>7</v>
      </c>
      <c r="L10961" s="1" t="str">
        <f>LEFT(BART_Rides[[#This Row],[Lines]],1)</f>
        <v>Y</v>
      </c>
      <c r="M10961" s="1" t="str">
        <f>IF(BART_Rides[[#This Row],[FirstLetter]]="Y","Yes","No")</f>
        <v>Yes</v>
      </c>
      <c r="N10961" s="1" t="str">
        <f>IF(OR(BART_Rides[[#This Row],[Station Code]]="EM", BART_Rides[[#This Row],[Station Code]]="MT", BART_Rides[[#This Row],[Station Code]]="PL", BART_Rides[[#This Row],[Station Code]]="CC"), "Yes", "No")</f>
        <v>No</v>
      </c>
    </row>
    <row r="10962" spans="6:14">
      <c r="F10962" s="3">
        <v>44207</v>
      </c>
      <c r="G10962" s="1">
        <v>24</v>
      </c>
      <c r="H10962" s="1" t="s">
        <v>106</v>
      </c>
      <c r="I10962" s="1">
        <v>1558</v>
      </c>
      <c r="J10962" s="1">
        <f>MONTH(BART_Rides[[#This Row],[Date]])</f>
        <v>1</v>
      </c>
      <c r="K10962" s="1">
        <f>WEEKDAY(BART_Rides[[#This Row],[Date]],2)</f>
        <v>1</v>
      </c>
      <c r="L10962" s="1" t="str">
        <f>LEFT(BART_Rides[[#This Row],[Lines]],1)</f>
        <v>Y</v>
      </c>
      <c r="M10962" s="1" t="str">
        <f>IF(BART_Rides[[#This Row],[FirstLetter]]="Y","Yes","No")</f>
        <v>Yes</v>
      </c>
      <c r="N10962" s="1" t="str">
        <f>IF(OR(BART_Rides[[#This Row],[Station Code]]="EM", BART_Rides[[#This Row],[Station Code]]="MT", BART_Rides[[#This Row],[Station Code]]="PL", BART_Rides[[#This Row],[Station Code]]="CC"), "Yes", "No")</f>
        <v>No</v>
      </c>
    </row>
    <row r="10963" spans="6:14">
      <c r="F10963" s="3">
        <v>44208</v>
      </c>
      <c r="G10963" s="1">
        <v>24</v>
      </c>
      <c r="H10963" s="1" t="s">
        <v>106</v>
      </c>
      <c r="I10963" s="1">
        <v>1635</v>
      </c>
      <c r="J10963" s="1">
        <f>MONTH(BART_Rides[[#This Row],[Date]])</f>
        <v>1</v>
      </c>
      <c r="K10963" s="1">
        <f>WEEKDAY(BART_Rides[[#This Row],[Date]],2)</f>
        <v>2</v>
      </c>
      <c r="L10963" s="1" t="str">
        <f>LEFT(BART_Rides[[#This Row],[Lines]],1)</f>
        <v>Y</v>
      </c>
      <c r="M10963" s="1" t="str">
        <f>IF(BART_Rides[[#This Row],[FirstLetter]]="Y","Yes","No")</f>
        <v>Yes</v>
      </c>
      <c r="N10963" s="1" t="str">
        <f>IF(OR(BART_Rides[[#This Row],[Station Code]]="EM", BART_Rides[[#This Row],[Station Code]]="MT", BART_Rides[[#This Row],[Station Code]]="PL", BART_Rides[[#This Row],[Station Code]]="CC"), "Yes", "No")</f>
        <v>No</v>
      </c>
    </row>
    <row r="10964" spans="6:14">
      <c r="F10964" s="3">
        <v>44209</v>
      </c>
      <c r="G10964" s="1">
        <v>24</v>
      </c>
      <c r="H10964" s="1" t="s">
        <v>106</v>
      </c>
      <c r="I10964" s="1">
        <v>1656</v>
      </c>
      <c r="J10964" s="1">
        <f>MONTH(BART_Rides[[#This Row],[Date]])</f>
        <v>1</v>
      </c>
      <c r="K10964" s="1">
        <f>WEEKDAY(BART_Rides[[#This Row],[Date]],2)</f>
        <v>3</v>
      </c>
      <c r="L10964" s="1" t="str">
        <f>LEFT(BART_Rides[[#This Row],[Lines]],1)</f>
        <v>Y</v>
      </c>
      <c r="M10964" s="1" t="str">
        <f>IF(BART_Rides[[#This Row],[FirstLetter]]="Y","Yes","No")</f>
        <v>Yes</v>
      </c>
      <c r="N10964" s="1" t="str">
        <f>IF(OR(BART_Rides[[#This Row],[Station Code]]="EM", BART_Rides[[#This Row],[Station Code]]="MT", BART_Rides[[#This Row],[Station Code]]="PL", BART_Rides[[#This Row],[Station Code]]="CC"), "Yes", "No")</f>
        <v>No</v>
      </c>
    </row>
    <row r="10965" spans="6:14">
      <c r="F10965" s="3">
        <v>44210</v>
      </c>
      <c r="G10965" s="1">
        <v>24</v>
      </c>
      <c r="H10965" s="1" t="s">
        <v>106</v>
      </c>
      <c r="I10965" s="1">
        <v>1612</v>
      </c>
      <c r="J10965" s="1">
        <f>MONTH(BART_Rides[[#This Row],[Date]])</f>
        <v>1</v>
      </c>
      <c r="K10965" s="1">
        <f>WEEKDAY(BART_Rides[[#This Row],[Date]],2)</f>
        <v>4</v>
      </c>
      <c r="L10965" s="1" t="str">
        <f>LEFT(BART_Rides[[#This Row],[Lines]],1)</f>
        <v>Y</v>
      </c>
      <c r="M10965" s="1" t="str">
        <f>IF(BART_Rides[[#This Row],[FirstLetter]]="Y","Yes","No")</f>
        <v>Yes</v>
      </c>
      <c r="N10965" s="1" t="str">
        <f>IF(OR(BART_Rides[[#This Row],[Station Code]]="EM", BART_Rides[[#This Row],[Station Code]]="MT", BART_Rides[[#This Row],[Station Code]]="PL", BART_Rides[[#This Row],[Station Code]]="CC"), "Yes", "No")</f>
        <v>No</v>
      </c>
    </row>
    <row r="10966" spans="6:14">
      <c r="F10966" s="3">
        <v>44211</v>
      </c>
      <c r="G10966" s="1">
        <v>24</v>
      </c>
      <c r="H10966" s="1" t="s">
        <v>106</v>
      </c>
      <c r="I10966" s="1">
        <v>1631</v>
      </c>
      <c r="J10966" s="1">
        <f>MONTH(BART_Rides[[#This Row],[Date]])</f>
        <v>1</v>
      </c>
      <c r="K10966" s="1">
        <f>WEEKDAY(BART_Rides[[#This Row],[Date]],2)</f>
        <v>5</v>
      </c>
      <c r="L10966" s="1" t="str">
        <f>LEFT(BART_Rides[[#This Row],[Lines]],1)</f>
        <v>Y</v>
      </c>
      <c r="M10966" s="1" t="str">
        <f>IF(BART_Rides[[#This Row],[FirstLetter]]="Y","Yes","No")</f>
        <v>Yes</v>
      </c>
      <c r="N10966" s="1" t="str">
        <f>IF(OR(BART_Rides[[#This Row],[Station Code]]="EM", BART_Rides[[#This Row],[Station Code]]="MT", BART_Rides[[#This Row],[Station Code]]="PL", BART_Rides[[#This Row],[Station Code]]="CC"), "Yes", "No")</f>
        <v>No</v>
      </c>
    </row>
    <row r="10967" spans="6:14">
      <c r="F10967" s="3">
        <v>44212</v>
      </c>
      <c r="G10967" s="1">
        <v>24</v>
      </c>
      <c r="H10967" s="1" t="s">
        <v>106</v>
      </c>
      <c r="I10967" s="1">
        <v>1032</v>
      </c>
      <c r="J10967" s="1">
        <f>MONTH(BART_Rides[[#This Row],[Date]])</f>
        <v>1</v>
      </c>
      <c r="K10967" s="1">
        <f>WEEKDAY(BART_Rides[[#This Row],[Date]],2)</f>
        <v>6</v>
      </c>
      <c r="L10967" s="1" t="str">
        <f>LEFT(BART_Rides[[#This Row],[Lines]],1)</f>
        <v>Y</v>
      </c>
      <c r="M10967" s="1" t="str">
        <f>IF(BART_Rides[[#This Row],[FirstLetter]]="Y","Yes","No")</f>
        <v>Yes</v>
      </c>
      <c r="N10967" s="1" t="str">
        <f>IF(OR(BART_Rides[[#This Row],[Station Code]]="EM", BART_Rides[[#This Row],[Station Code]]="MT", BART_Rides[[#This Row],[Station Code]]="PL", BART_Rides[[#This Row],[Station Code]]="CC"), "Yes", "No")</f>
        <v>No</v>
      </c>
    </row>
    <row r="10968" spans="6:14">
      <c r="F10968" s="3">
        <v>44213</v>
      </c>
      <c r="G10968" s="1">
        <v>24</v>
      </c>
      <c r="H10968" s="1" t="s">
        <v>106</v>
      </c>
      <c r="I10968" s="1">
        <v>707</v>
      </c>
      <c r="J10968" s="1">
        <f>MONTH(BART_Rides[[#This Row],[Date]])</f>
        <v>1</v>
      </c>
      <c r="K10968" s="1">
        <f>WEEKDAY(BART_Rides[[#This Row],[Date]],2)</f>
        <v>7</v>
      </c>
      <c r="L10968" s="1" t="str">
        <f>LEFT(BART_Rides[[#This Row],[Lines]],1)</f>
        <v>Y</v>
      </c>
      <c r="M10968" s="1" t="str">
        <f>IF(BART_Rides[[#This Row],[FirstLetter]]="Y","Yes","No")</f>
        <v>Yes</v>
      </c>
      <c r="N10968" s="1" t="str">
        <f>IF(OR(BART_Rides[[#This Row],[Station Code]]="EM", BART_Rides[[#This Row],[Station Code]]="MT", BART_Rides[[#This Row],[Station Code]]="PL", BART_Rides[[#This Row],[Station Code]]="CC"), "Yes", "No")</f>
        <v>No</v>
      </c>
    </row>
    <row r="10969" spans="6:14">
      <c r="F10969" s="3">
        <v>44214</v>
      </c>
      <c r="G10969" s="1">
        <v>24</v>
      </c>
      <c r="H10969" s="1" t="s">
        <v>106</v>
      </c>
      <c r="I10969" s="1">
        <v>1029</v>
      </c>
      <c r="J10969" s="1">
        <f>MONTH(BART_Rides[[#This Row],[Date]])</f>
        <v>1</v>
      </c>
      <c r="K10969" s="1">
        <f>WEEKDAY(BART_Rides[[#This Row],[Date]],2)</f>
        <v>1</v>
      </c>
      <c r="L10969" s="1" t="str">
        <f>LEFT(BART_Rides[[#This Row],[Lines]],1)</f>
        <v>Y</v>
      </c>
      <c r="M10969" s="1" t="str">
        <f>IF(BART_Rides[[#This Row],[FirstLetter]]="Y","Yes","No")</f>
        <v>Yes</v>
      </c>
      <c r="N10969" s="1" t="str">
        <f>IF(OR(BART_Rides[[#This Row],[Station Code]]="EM", BART_Rides[[#This Row],[Station Code]]="MT", BART_Rides[[#This Row],[Station Code]]="PL", BART_Rides[[#This Row],[Station Code]]="CC"), "Yes", "No")</f>
        <v>No</v>
      </c>
    </row>
    <row r="10970" spans="6:14">
      <c r="F10970" s="3">
        <v>44215</v>
      </c>
      <c r="G10970" s="1">
        <v>24</v>
      </c>
      <c r="H10970" s="1" t="s">
        <v>106</v>
      </c>
      <c r="I10970" s="1">
        <v>1609</v>
      </c>
      <c r="J10970" s="1">
        <f>MONTH(BART_Rides[[#This Row],[Date]])</f>
        <v>1</v>
      </c>
      <c r="K10970" s="1">
        <f>WEEKDAY(BART_Rides[[#This Row],[Date]],2)</f>
        <v>2</v>
      </c>
      <c r="L10970" s="1" t="str">
        <f>LEFT(BART_Rides[[#This Row],[Lines]],1)</f>
        <v>Y</v>
      </c>
      <c r="M10970" s="1" t="str">
        <f>IF(BART_Rides[[#This Row],[FirstLetter]]="Y","Yes","No")</f>
        <v>Yes</v>
      </c>
      <c r="N10970" s="1" t="str">
        <f>IF(OR(BART_Rides[[#This Row],[Station Code]]="EM", BART_Rides[[#This Row],[Station Code]]="MT", BART_Rides[[#This Row],[Station Code]]="PL", BART_Rides[[#This Row],[Station Code]]="CC"), "Yes", "No")</f>
        <v>No</v>
      </c>
    </row>
    <row r="10971" spans="6:14">
      <c r="F10971" s="3">
        <v>44216</v>
      </c>
      <c r="G10971" s="1">
        <v>24</v>
      </c>
      <c r="H10971" s="1" t="s">
        <v>106</v>
      </c>
      <c r="I10971" s="1">
        <v>1556</v>
      </c>
      <c r="J10971" s="1">
        <f>MONTH(BART_Rides[[#This Row],[Date]])</f>
        <v>1</v>
      </c>
      <c r="K10971" s="1">
        <f>WEEKDAY(BART_Rides[[#This Row],[Date]],2)</f>
        <v>3</v>
      </c>
      <c r="L10971" s="1" t="str">
        <f>LEFT(BART_Rides[[#This Row],[Lines]],1)</f>
        <v>Y</v>
      </c>
      <c r="M10971" s="1" t="str">
        <f>IF(BART_Rides[[#This Row],[FirstLetter]]="Y","Yes","No")</f>
        <v>Yes</v>
      </c>
      <c r="N10971" s="1" t="str">
        <f>IF(OR(BART_Rides[[#This Row],[Station Code]]="EM", BART_Rides[[#This Row],[Station Code]]="MT", BART_Rides[[#This Row],[Station Code]]="PL", BART_Rides[[#This Row],[Station Code]]="CC"), "Yes", "No")</f>
        <v>No</v>
      </c>
    </row>
    <row r="10972" spans="6:14">
      <c r="F10972" s="3">
        <v>44217</v>
      </c>
      <c r="G10972" s="1">
        <v>24</v>
      </c>
      <c r="H10972" s="1" t="s">
        <v>106</v>
      </c>
      <c r="I10972" s="1">
        <v>1713</v>
      </c>
      <c r="J10972" s="1">
        <f>MONTH(BART_Rides[[#This Row],[Date]])</f>
        <v>1</v>
      </c>
      <c r="K10972" s="1">
        <f>WEEKDAY(BART_Rides[[#This Row],[Date]],2)</f>
        <v>4</v>
      </c>
      <c r="L10972" s="1" t="str">
        <f>LEFT(BART_Rides[[#This Row],[Lines]],1)</f>
        <v>Y</v>
      </c>
      <c r="M10972" s="1" t="str">
        <f>IF(BART_Rides[[#This Row],[FirstLetter]]="Y","Yes","No")</f>
        <v>Yes</v>
      </c>
      <c r="N10972" s="1" t="str">
        <f>IF(OR(BART_Rides[[#This Row],[Station Code]]="EM", BART_Rides[[#This Row],[Station Code]]="MT", BART_Rides[[#This Row],[Station Code]]="PL", BART_Rides[[#This Row],[Station Code]]="CC"), "Yes", "No")</f>
        <v>No</v>
      </c>
    </row>
    <row r="10973" spans="6:14">
      <c r="F10973" s="3">
        <v>44218</v>
      </c>
      <c r="G10973" s="1">
        <v>24</v>
      </c>
      <c r="H10973" s="1" t="s">
        <v>106</v>
      </c>
      <c r="I10973" s="1">
        <v>1592</v>
      </c>
      <c r="J10973" s="1">
        <f>MONTH(BART_Rides[[#This Row],[Date]])</f>
        <v>1</v>
      </c>
      <c r="K10973" s="1">
        <f>WEEKDAY(BART_Rides[[#This Row],[Date]],2)</f>
        <v>5</v>
      </c>
      <c r="L10973" s="1" t="str">
        <f>LEFT(BART_Rides[[#This Row],[Lines]],1)</f>
        <v>Y</v>
      </c>
      <c r="M10973" s="1" t="str">
        <f>IF(BART_Rides[[#This Row],[FirstLetter]]="Y","Yes","No")</f>
        <v>Yes</v>
      </c>
      <c r="N10973" s="1" t="str">
        <f>IF(OR(BART_Rides[[#This Row],[Station Code]]="EM", BART_Rides[[#This Row],[Station Code]]="MT", BART_Rides[[#This Row],[Station Code]]="PL", BART_Rides[[#This Row],[Station Code]]="CC"), "Yes", "No")</f>
        <v>No</v>
      </c>
    </row>
    <row r="10974" spans="6:14">
      <c r="F10974" s="3">
        <v>44219</v>
      </c>
      <c r="G10974" s="1">
        <v>24</v>
      </c>
      <c r="H10974" s="1" t="s">
        <v>106</v>
      </c>
      <c r="I10974" s="1">
        <v>997</v>
      </c>
      <c r="J10974" s="1">
        <f>MONTH(BART_Rides[[#This Row],[Date]])</f>
        <v>1</v>
      </c>
      <c r="K10974" s="1">
        <f>WEEKDAY(BART_Rides[[#This Row],[Date]],2)</f>
        <v>6</v>
      </c>
      <c r="L10974" s="1" t="str">
        <f>LEFT(BART_Rides[[#This Row],[Lines]],1)</f>
        <v>Y</v>
      </c>
      <c r="M10974" s="1" t="str">
        <f>IF(BART_Rides[[#This Row],[FirstLetter]]="Y","Yes","No")</f>
        <v>Yes</v>
      </c>
      <c r="N10974" s="1" t="str">
        <f>IF(OR(BART_Rides[[#This Row],[Station Code]]="EM", BART_Rides[[#This Row],[Station Code]]="MT", BART_Rides[[#This Row],[Station Code]]="PL", BART_Rides[[#This Row],[Station Code]]="CC"), "Yes", "No")</f>
        <v>No</v>
      </c>
    </row>
    <row r="10975" spans="6:14">
      <c r="F10975" s="3">
        <v>44220</v>
      </c>
      <c r="G10975" s="1">
        <v>24</v>
      </c>
      <c r="H10975" s="1" t="s">
        <v>106</v>
      </c>
      <c r="I10975" s="1">
        <v>589</v>
      </c>
      <c r="J10975" s="1">
        <f>MONTH(BART_Rides[[#This Row],[Date]])</f>
        <v>1</v>
      </c>
      <c r="K10975" s="1">
        <f>WEEKDAY(BART_Rides[[#This Row],[Date]],2)</f>
        <v>7</v>
      </c>
      <c r="L10975" s="1" t="str">
        <f>LEFT(BART_Rides[[#This Row],[Lines]],1)</f>
        <v>Y</v>
      </c>
      <c r="M10975" s="1" t="str">
        <f>IF(BART_Rides[[#This Row],[FirstLetter]]="Y","Yes","No")</f>
        <v>Yes</v>
      </c>
      <c r="N10975" s="1" t="str">
        <f>IF(OR(BART_Rides[[#This Row],[Station Code]]="EM", BART_Rides[[#This Row],[Station Code]]="MT", BART_Rides[[#This Row],[Station Code]]="PL", BART_Rides[[#This Row],[Station Code]]="CC"), "Yes", "No")</f>
        <v>No</v>
      </c>
    </row>
    <row r="10976" spans="6:14">
      <c r="F10976" s="3">
        <v>44221</v>
      </c>
      <c r="G10976" s="1">
        <v>24</v>
      </c>
      <c r="H10976" s="1" t="s">
        <v>106</v>
      </c>
      <c r="I10976" s="1">
        <v>1653</v>
      </c>
      <c r="J10976" s="1">
        <f>MONTH(BART_Rides[[#This Row],[Date]])</f>
        <v>1</v>
      </c>
      <c r="K10976" s="1">
        <f>WEEKDAY(BART_Rides[[#This Row],[Date]],2)</f>
        <v>1</v>
      </c>
      <c r="L10976" s="1" t="str">
        <f>LEFT(BART_Rides[[#This Row],[Lines]],1)</f>
        <v>Y</v>
      </c>
      <c r="M10976" s="1" t="str">
        <f>IF(BART_Rides[[#This Row],[FirstLetter]]="Y","Yes","No")</f>
        <v>Yes</v>
      </c>
      <c r="N10976" s="1" t="str">
        <f>IF(OR(BART_Rides[[#This Row],[Station Code]]="EM", BART_Rides[[#This Row],[Station Code]]="MT", BART_Rides[[#This Row],[Station Code]]="PL", BART_Rides[[#This Row],[Station Code]]="CC"), "Yes", "No")</f>
        <v>No</v>
      </c>
    </row>
    <row r="10977" spans="6:14">
      <c r="F10977" s="3">
        <v>44222</v>
      </c>
      <c r="G10977" s="1">
        <v>24</v>
      </c>
      <c r="H10977" s="1" t="s">
        <v>106</v>
      </c>
      <c r="I10977" s="1">
        <v>1583</v>
      </c>
      <c r="J10977" s="1">
        <f>MONTH(BART_Rides[[#This Row],[Date]])</f>
        <v>1</v>
      </c>
      <c r="K10977" s="1">
        <f>WEEKDAY(BART_Rides[[#This Row],[Date]],2)</f>
        <v>2</v>
      </c>
      <c r="L10977" s="1" t="str">
        <f>LEFT(BART_Rides[[#This Row],[Lines]],1)</f>
        <v>Y</v>
      </c>
      <c r="M10977" s="1" t="str">
        <f>IF(BART_Rides[[#This Row],[FirstLetter]]="Y","Yes","No")</f>
        <v>Yes</v>
      </c>
      <c r="N10977" s="1" t="str">
        <f>IF(OR(BART_Rides[[#This Row],[Station Code]]="EM", BART_Rides[[#This Row],[Station Code]]="MT", BART_Rides[[#This Row],[Station Code]]="PL", BART_Rides[[#This Row],[Station Code]]="CC"), "Yes", "No")</f>
        <v>No</v>
      </c>
    </row>
    <row r="10978" spans="6:14">
      <c r="F10978" s="3">
        <v>44223</v>
      </c>
      <c r="G10978" s="1">
        <v>24</v>
      </c>
      <c r="H10978" s="1" t="s">
        <v>106</v>
      </c>
      <c r="I10978" s="1">
        <v>1511</v>
      </c>
      <c r="J10978" s="1">
        <f>MONTH(BART_Rides[[#This Row],[Date]])</f>
        <v>1</v>
      </c>
      <c r="K10978" s="1">
        <f>WEEKDAY(BART_Rides[[#This Row],[Date]],2)</f>
        <v>3</v>
      </c>
      <c r="L10978" s="1" t="str">
        <f>LEFT(BART_Rides[[#This Row],[Lines]],1)</f>
        <v>Y</v>
      </c>
      <c r="M10978" s="1" t="str">
        <f>IF(BART_Rides[[#This Row],[FirstLetter]]="Y","Yes","No")</f>
        <v>Yes</v>
      </c>
      <c r="N10978" s="1" t="str">
        <f>IF(OR(BART_Rides[[#This Row],[Station Code]]="EM", BART_Rides[[#This Row],[Station Code]]="MT", BART_Rides[[#This Row],[Station Code]]="PL", BART_Rides[[#This Row],[Station Code]]="CC"), "Yes", "No")</f>
        <v>No</v>
      </c>
    </row>
    <row r="10979" spans="6:14">
      <c r="F10979" s="3">
        <v>44224</v>
      </c>
      <c r="G10979" s="1">
        <v>24</v>
      </c>
      <c r="H10979" s="1" t="s">
        <v>106</v>
      </c>
      <c r="I10979" s="1">
        <v>1516</v>
      </c>
      <c r="J10979" s="1">
        <f>MONTH(BART_Rides[[#This Row],[Date]])</f>
        <v>1</v>
      </c>
      <c r="K10979" s="1">
        <f>WEEKDAY(BART_Rides[[#This Row],[Date]],2)</f>
        <v>4</v>
      </c>
      <c r="L10979" s="1" t="str">
        <f>LEFT(BART_Rides[[#This Row],[Lines]],1)</f>
        <v>Y</v>
      </c>
      <c r="M10979" s="1" t="str">
        <f>IF(BART_Rides[[#This Row],[FirstLetter]]="Y","Yes","No")</f>
        <v>Yes</v>
      </c>
      <c r="N10979" s="1" t="str">
        <f>IF(OR(BART_Rides[[#This Row],[Station Code]]="EM", BART_Rides[[#This Row],[Station Code]]="MT", BART_Rides[[#This Row],[Station Code]]="PL", BART_Rides[[#This Row],[Station Code]]="CC"), "Yes", "No")</f>
        <v>No</v>
      </c>
    </row>
    <row r="10980" spans="6:14">
      <c r="F10980" s="3">
        <v>44225</v>
      </c>
      <c r="G10980" s="1">
        <v>24</v>
      </c>
      <c r="H10980" s="1" t="s">
        <v>106</v>
      </c>
      <c r="I10980" s="1">
        <v>1723</v>
      </c>
      <c r="J10980" s="1">
        <f>MONTH(BART_Rides[[#This Row],[Date]])</f>
        <v>1</v>
      </c>
      <c r="K10980" s="1">
        <f>WEEKDAY(BART_Rides[[#This Row],[Date]],2)</f>
        <v>5</v>
      </c>
      <c r="L10980" s="1" t="str">
        <f>LEFT(BART_Rides[[#This Row],[Lines]],1)</f>
        <v>Y</v>
      </c>
      <c r="M10980" s="1" t="str">
        <f>IF(BART_Rides[[#This Row],[FirstLetter]]="Y","Yes","No")</f>
        <v>Yes</v>
      </c>
      <c r="N10980" s="1" t="str">
        <f>IF(OR(BART_Rides[[#This Row],[Station Code]]="EM", BART_Rides[[#This Row],[Station Code]]="MT", BART_Rides[[#This Row],[Station Code]]="PL", BART_Rides[[#This Row],[Station Code]]="CC"), "Yes", "No")</f>
        <v>No</v>
      </c>
    </row>
    <row r="10981" spans="6:14">
      <c r="F10981" s="3">
        <v>44226</v>
      </c>
      <c r="G10981" s="1">
        <v>24</v>
      </c>
      <c r="H10981" s="1" t="s">
        <v>106</v>
      </c>
      <c r="I10981" s="1">
        <v>1066</v>
      </c>
      <c r="J10981" s="1">
        <f>MONTH(BART_Rides[[#This Row],[Date]])</f>
        <v>1</v>
      </c>
      <c r="K10981" s="1">
        <f>WEEKDAY(BART_Rides[[#This Row],[Date]],2)</f>
        <v>6</v>
      </c>
      <c r="L10981" s="1" t="str">
        <f>LEFT(BART_Rides[[#This Row],[Lines]],1)</f>
        <v>Y</v>
      </c>
      <c r="M10981" s="1" t="str">
        <f>IF(BART_Rides[[#This Row],[FirstLetter]]="Y","Yes","No")</f>
        <v>Yes</v>
      </c>
      <c r="N10981" s="1" t="str">
        <f>IF(OR(BART_Rides[[#This Row],[Station Code]]="EM", BART_Rides[[#This Row],[Station Code]]="MT", BART_Rides[[#This Row],[Station Code]]="PL", BART_Rides[[#This Row],[Station Code]]="CC"), "Yes", "No")</f>
        <v>No</v>
      </c>
    </row>
    <row r="10982" spans="6:14">
      <c r="F10982" s="3">
        <v>44227</v>
      </c>
      <c r="G10982" s="1">
        <v>24</v>
      </c>
      <c r="H10982" s="1" t="s">
        <v>106</v>
      </c>
      <c r="I10982" s="1">
        <v>723</v>
      </c>
      <c r="J10982" s="1">
        <f>MONTH(BART_Rides[[#This Row],[Date]])</f>
        <v>1</v>
      </c>
      <c r="K10982" s="1">
        <f>WEEKDAY(BART_Rides[[#This Row],[Date]],2)</f>
        <v>7</v>
      </c>
      <c r="L10982" s="1" t="str">
        <f>LEFT(BART_Rides[[#This Row],[Lines]],1)</f>
        <v>Y</v>
      </c>
      <c r="M10982" s="1" t="str">
        <f>IF(BART_Rides[[#This Row],[FirstLetter]]="Y","Yes","No")</f>
        <v>Yes</v>
      </c>
      <c r="N10982" s="1" t="str">
        <f>IF(OR(BART_Rides[[#This Row],[Station Code]]="EM", BART_Rides[[#This Row],[Station Code]]="MT", BART_Rides[[#This Row],[Station Code]]="PL", BART_Rides[[#This Row],[Station Code]]="CC"), "Yes", "No")</f>
        <v>No</v>
      </c>
    </row>
    <row r="10983" spans="6:14">
      <c r="F10983" s="3">
        <v>44228</v>
      </c>
      <c r="G10983" s="1">
        <v>24</v>
      </c>
      <c r="H10983" s="1" t="s">
        <v>106</v>
      </c>
      <c r="I10983" s="1">
        <v>1625</v>
      </c>
      <c r="J10983" s="1">
        <f>MONTH(BART_Rides[[#This Row],[Date]])</f>
        <v>2</v>
      </c>
      <c r="K10983" s="1">
        <f>WEEKDAY(BART_Rides[[#This Row],[Date]],2)</f>
        <v>1</v>
      </c>
      <c r="L10983" s="1" t="str">
        <f>LEFT(BART_Rides[[#This Row],[Lines]],1)</f>
        <v>Y</v>
      </c>
      <c r="M10983" s="1" t="str">
        <f>IF(BART_Rides[[#This Row],[FirstLetter]]="Y","Yes","No")</f>
        <v>Yes</v>
      </c>
      <c r="N10983" s="1" t="str">
        <f>IF(OR(BART_Rides[[#This Row],[Station Code]]="EM", BART_Rides[[#This Row],[Station Code]]="MT", BART_Rides[[#This Row],[Station Code]]="PL", BART_Rides[[#This Row],[Station Code]]="CC"), "Yes", "No")</f>
        <v>No</v>
      </c>
    </row>
    <row r="10984" spans="6:14">
      <c r="F10984" s="3">
        <v>44229</v>
      </c>
      <c r="G10984" s="1">
        <v>24</v>
      </c>
      <c r="H10984" s="1" t="s">
        <v>106</v>
      </c>
      <c r="I10984" s="1">
        <v>1619</v>
      </c>
      <c r="J10984" s="1">
        <f>MONTH(BART_Rides[[#This Row],[Date]])</f>
        <v>2</v>
      </c>
      <c r="K10984" s="1">
        <f>WEEKDAY(BART_Rides[[#This Row],[Date]],2)</f>
        <v>2</v>
      </c>
      <c r="L10984" s="1" t="str">
        <f>LEFT(BART_Rides[[#This Row],[Lines]],1)</f>
        <v>Y</v>
      </c>
      <c r="M10984" s="1" t="str">
        <f>IF(BART_Rides[[#This Row],[FirstLetter]]="Y","Yes","No")</f>
        <v>Yes</v>
      </c>
      <c r="N10984" s="1" t="str">
        <f>IF(OR(BART_Rides[[#This Row],[Station Code]]="EM", BART_Rides[[#This Row],[Station Code]]="MT", BART_Rides[[#This Row],[Station Code]]="PL", BART_Rides[[#This Row],[Station Code]]="CC"), "Yes", "No")</f>
        <v>No</v>
      </c>
    </row>
    <row r="10985" spans="6:14">
      <c r="F10985" s="3">
        <v>44230</v>
      </c>
      <c r="G10985" s="1">
        <v>24</v>
      </c>
      <c r="H10985" s="1" t="s">
        <v>106</v>
      </c>
      <c r="I10985" s="1">
        <v>1784</v>
      </c>
      <c r="J10985" s="1">
        <f>MONTH(BART_Rides[[#This Row],[Date]])</f>
        <v>2</v>
      </c>
      <c r="K10985" s="1">
        <f>WEEKDAY(BART_Rides[[#This Row],[Date]],2)</f>
        <v>3</v>
      </c>
      <c r="L10985" s="1" t="str">
        <f>LEFT(BART_Rides[[#This Row],[Lines]],1)</f>
        <v>Y</v>
      </c>
      <c r="M10985" s="1" t="str">
        <f>IF(BART_Rides[[#This Row],[FirstLetter]]="Y","Yes","No")</f>
        <v>Yes</v>
      </c>
      <c r="N10985" s="1" t="str">
        <f>IF(OR(BART_Rides[[#This Row],[Station Code]]="EM", BART_Rides[[#This Row],[Station Code]]="MT", BART_Rides[[#This Row],[Station Code]]="PL", BART_Rides[[#This Row],[Station Code]]="CC"), "Yes", "No")</f>
        <v>No</v>
      </c>
    </row>
    <row r="10986" spans="6:14">
      <c r="F10986" s="3">
        <v>44231</v>
      </c>
      <c r="G10986" s="1">
        <v>24</v>
      </c>
      <c r="H10986" s="1" t="s">
        <v>106</v>
      </c>
      <c r="I10986" s="1">
        <v>1774</v>
      </c>
      <c r="J10986" s="1">
        <f>MONTH(BART_Rides[[#This Row],[Date]])</f>
        <v>2</v>
      </c>
      <c r="K10986" s="1">
        <f>WEEKDAY(BART_Rides[[#This Row],[Date]],2)</f>
        <v>4</v>
      </c>
      <c r="L10986" s="1" t="str">
        <f>LEFT(BART_Rides[[#This Row],[Lines]],1)</f>
        <v>Y</v>
      </c>
      <c r="M10986" s="1" t="str">
        <f>IF(BART_Rides[[#This Row],[FirstLetter]]="Y","Yes","No")</f>
        <v>Yes</v>
      </c>
      <c r="N10986" s="1" t="str">
        <f>IF(OR(BART_Rides[[#This Row],[Station Code]]="EM", BART_Rides[[#This Row],[Station Code]]="MT", BART_Rides[[#This Row],[Station Code]]="PL", BART_Rides[[#This Row],[Station Code]]="CC"), "Yes", "No")</f>
        <v>No</v>
      </c>
    </row>
    <row r="10987" spans="6:14">
      <c r="F10987" s="3">
        <v>44232</v>
      </c>
      <c r="G10987" s="1">
        <v>24</v>
      </c>
      <c r="H10987" s="1" t="s">
        <v>106</v>
      </c>
      <c r="I10987" s="1">
        <v>1798</v>
      </c>
      <c r="J10987" s="1">
        <f>MONTH(BART_Rides[[#This Row],[Date]])</f>
        <v>2</v>
      </c>
      <c r="K10987" s="1">
        <f>WEEKDAY(BART_Rides[[#This Row],[Date]],2)</f>
        <v>5</v>
      </c>
      <c r="L10987" s="1" t="str">
        <f>LEFT(BART_Rides[[#This Row],[Lines]],1)</f>
        <v>Y</v>
      </c>
      <c r="M10987" s="1" t="str">
        <f>IF(BART_Rides[[#This Row],[FirstLetter]]="Y","Yes","No")</f>
        <v>Yes</v>
      </c>
      <c r="N10987" s="1" t="str">
        <f>IF(OR(BART_Rides[[#This Row],[Station Code]]="EM", BART_Rides[[#This Row],[Station Code]]="MT", BART_Rides[[#This Row],[Station Code]]="PL", BART_Rides[[#This Row],[Station Code]]="CC"), "Yes", "No")</f>
        <v>No</v>
      </c>
    </row>
    <row r="10988" spans="6:14">
      <c r="F10988" s="3">
        <v>44233</v>
      </c>
      <c r="G10988" s="1">
        <v>24</v>
      </c>
      <c r="H10988" s="1" t="s">
        <v>106</v>
      </c>
      <c r="I10988" s="1">
        <v>1259</v>
      </c>
      <c r="J10988" s="1">
        <f>MONTH(BART_Rides[[#This Row],[Date]])</f>
        <v>2</v>
      </c>
      <c r="K10988" s="1">
        <f>WEEKDAY(BART_Rides[[#This Row],[Date]],2)</f>
        <v>6</v>
      </c>
      <c r="L10988" s="1" t="str">
        <f>LEFT(BART_Rides[[#This Row],[Lines]],1)</f>
        <v>Y</v>
      </c>
      <c r="M10988" s="1" t="str">
        <f>IF(BART_Rides[[#This Row],[FirstLetter]]="Y","Yes","No")</f>
        <v>Yes</v>
      </c>
      <c r="N10988" s="1" t="str">
        <f>IF(OR(BART_Rides[[#This Row],[Station Code]]="EM", BART_Rides[[#This Row],[Station Code]]="MT", BART_Rides[[#This Row],[Station Code]]="PL", BART_Rides[[#This Row],[Station Code]]="CC"), "Yes", "No")</f>
        <v>No</v>
      </c>
    </row>
    <row r="10989" spans="6:14">
      <c r="F10989" s="3">
        <v>44234</v>
      </c>
      <c r="G10989" s="1">
        <v>24</v>
      </c>
      <c r="H10989" s="1" t="s">
        <v>106</v>
      </c>
      <c r="I10989" s="1">
        <v>767</v>
      </c>
      <c r="J10989" s="1">
        <f>MONTH(BART_Rides[[#This Row],[Date]])</f>
        <v>2</v>
      </c>
      <c r="K10989" s="1">
        <f>WEEKDAY(BART_Rides[[#This Row],[Date]],2)</f>
        <v>7</v>
      </c>
      <c r="L10989" s="1" t="str">
        <f>LEFT(BART_Rides[[#This Row],[Lines]],1)</f>
        <v>Y</v>
      </c>
      <c r="M10989" s="1" t="str">
        <f>IF(BART_Rides[[#This Row],[FirstLetter]]="Y","Yes","No")</f>
        <v>Yes</v>
      </c>
      <c r="N10989" s="1" t="str">
        <f>IF(OR(BART_Rides[[#This Row],[Station Code]]="EM", BART_Rides[[#This Row],[Station Code]]="MT", BART_Rides[[#This Row],[Station Code]]="PL", BART_Rides[[#This Row],[Station Code]]="CC"), "Yes", "No")</f>
        <v>No</v>
      </c>
    </row>
    <row r="10990" spans="6:14">
      <c r="F10990" s="3">
        <v>44235</v>
      </c>
      <c r="G10990" s="1">
        <v>24</v>
      </c>
      <c r="H10990" s="1" t="s">
        <v>106</v>
      </c>
      <c r="I10990" s="1">
        <v>1676</v>
      </c>
      <c r="J10990" s="1">
        <f>MONTH(BART_Rides[[#This Row],[Date]])</f>
        <v>2</v>
      </c>
      <c r="K10990" s="1">
        <f>WEEKDAY(BART_Rides[[#This Row],[Date]],2)</f>
        <v>1</v>
      </c>
      <c r="L10990" s="1" t="str">
        <f>LEFT(BART_Rides[[#This Row],[Lines]],1)</f>
        <v>Y</v>
      </c>
      <c r="M10990" s="1" t="str">
        <f>IF(BART_Rides[[#This Row],[FirstLetter]]="Y","Yes","No")</f>
        <v>Yes</v>
      </c>
      <c r="N10990" s="1" t="str">
        <f>IF(OR(BART_Rides[[#This Row],[Station Code]]="EM", BART_Rides[[#This Row],[Station Code]]="MT", BART_Rides[[#This Row],[Station Code]]="PL", BART_Rides[[#This Row],[Station Code]]="CC"), "Yes", "No")</f>
        <v>No</v>
      </c>
    </row>
    <row r="10991" spans="6:14">
      <c r="F10991" s="3">
        <v>44236</v>
      </c>
      <c r="G10991" s="1">
        <v>24</v>
      </c>
      <c r="H10991" s="1" t="s">
        <v>106</v>
      </c>
      <c r="I10991" s="1">
        <v>1743</v>
      </c>
      <c r="J10991" s="1">
        <f>MONTH(BART_Rides[[#This Row],[Date]])</f>
        <v>2</v>
      </c>
      <c r="K10991" s="1">
        <f>WEEKDAY(BART_Rides[[#This Row],[Date]],2)</f>
        <v>2</v>
      </c>
      <c r="L10991" s="1" t="str">
        <f>LEFT(BART_Rides[[#This Row],[Lines]],1)</f>
        <v>Y</v>
      </c>
      <c r="M10991" s="1" t="str">
        <f>IF(BART_Rides[[#This Row],[FirstLetter]]="Y","Yes","No")</f>
        <v>Yes</v>
      </c>
      <c r="N10991" s="1" t="str">
        <f>IF(OR(BART_Rides[[#This Row],[Station Code]]="EM", BART_Rides[[#This Row],[Station Code]]="MT", BART_Rides[[#This Row],[Station Code]]="PL", BART_Rides[[#This Row],[Station Code]]="CC"), "Yes", "No")</f>
        <v>No</v>
      </c>
    </row>
    <row r="10992" spans="6:14">
      <c r="F10992" s="3">
        <v>44237</v>
      </c>
      <c r="G10992" s="1">
        <v>24</v>
      </c>
      <c r="H10992" s="1" t="s">
        <v>106</v>
      </c>
      <c r="I10992" s="1">
        <v>1877</v>
      </c>
      <c r="J10992" s="1">
        <f>MONTH(BART_Rides[[#This Row],[Date]])</f>
        <v>2</v>
      </c>
      <c r="K10992" s="1">
        <f>WEEKDAY(BART_Rides[[#This Row],[Date]],2)</f>
        <v>3</v>
      </c>
      <c r="L10992" s="1" t="str">
        <f>LEFT(BART_Rides[[#This Row],[Lines]],1)</f>
        <v>Y</v>
      </c>
      <c r="M10992" s="1" t="str">
        <f>IF(BART_Rides[[#This Row],[FirstLetter]]="Y","Yes","No")</f>
        <v>Yes</v>
      </c>
      <c r="N10992" s="1" t="str">
        <f>IF(OR(BART_Rides[[#This Row],[Station Code]]="EM", BART_Rides[[#This Row],[Station Code]]="MT", BART_Rides[[#This Row],[Station Code]]="PL", BART_Rides[[#This Row],[Station Code]]="CC"), "Yes", "No")</f>
        <v>No</v>
      </c>
    </row>
    <row r="10993" spans="6:14">
      <c r="F10993" s="3">
        <v>44238</v>
      </c>
      <c r="G10993" s="1">
        <v>24</v>
      </c>
      <c r="H10993" s="1" t="s">
        <v>106</v>
      </c>
      <c r="I10993" s="1">
        <v>1670</v>
      </c>
      <c r="J10993" s="1">
        <f>MONTH(BART_Rides[[#This Row],[Date]])</f>
        <v>2</v>
      </c>
      <c r="K10993" s="1">
        <f>WEEKDAY(BART_Rides[[#This Row],[Date]],2)</f>
        <v>4</v>
      </c>
      <c r="L10993" s="1" t="str">
        <f>LEFT(BART_Rides[[#This Row],[Lines]],1)</f>
        <v>Y</v>
      </c>
      <c r="M10993" s="1" t="str">
        <f>IF(BART_Rides[[#This Row],[FirstLetter]]="Y","Yes","No")</f>
        <v>Yes</v>
      </c>
      <c r="N10993" s="1" t="str">
        <f>IF(OR(BART_Rides[[#This Row],[Station Code]]="EM", BART_Rides[[#This Row],[Station Code]]="MT", BART_Rides[[#This Row],[Station Code]]="PL", BART_Rides[[#This Row],[Station Code]]="CC"), "Yes", "No")</f>
        <v>No</v>
      </c>
    </row>
    <row r="10994" spans="6:14">
      <c r="F10994" s="3">
        <v>44239</v>
      </c>
      <c r="G10994" s="1">
        <v>24</v>
      </c>
      <c r="H10994" s="1" t="s">
        <v>106</v>
      </c>
      <c r="I10994" s="1">
        <v>1828</v>
      </c>
      <c r="J10994" s="1">
        <f>MONTH(BART_Rides[[#This Row],[Date]])</f>
        <v>2</v>
      </c>
      <c r="K10994" s="1">
        <f>WEEKDAY(BART_Rides[[#This Row],[Date]],2)</f>
        <v>5</v>
      </c>
      <c r="L10994" s="1" t="str">
        <f>LEFT(BART_Rides[[#This Row],[Lines]],1)</f>
        <v>Y</v>
      </c>
      <c r="M10994" s="1" t="str">
        <f>IF(BART_Rides[[#This Row],[FirstLetter]]="Y","Yes","No")</f>
        <v>Yes</v>
      </c>
      <c r="N10994" s="1" t="str">
        <f>IF(OR(BART_Rides[[#This Row],[Station Code]]="EM", BART_Rides[[#This Row],[Station Code]]="MT", BART_Rides[[#This Row],[Station Code]]="PL", BART_Rides[[#This Row],[Station Code]]="CC"), "Yes", "No")</f>
        <v>No</v>
      </c>
    </row>
    <row r="10995" spans="6:14">
      <c r="F10995" s="3">
        <v>44240</v>
      </c>
      <c r="G10995" s="1">
        <v>24</v>
      </c>
      <c r="H10995" s="1" t="s">
        <v>106</v>
      </c>
      <c r="I10995" s="1">
        <v>1116</v>
      </c>
      <c r="J10995" s="1">
        <f>MONTH(BART_Rides[[#This Row],[Date]])</f>
        <v>2</v>
      </c>
      <c r="K10995" s="1">
        <f>WEEKDAY(BART_Rides[[#This Row],[Date]],2)</f>
        <v>6</v>
      </c>
      <c r="L10995" s="1" t="str">
        <f>LEFT(BART_Rides[[#This Row],[Lines]],1)</f>
        <v>Y</v>
      </c>
      <c r="M10995" s="1" t="str">
        <f>IF(BART_Rides[[#This Row],[FirstLetter]]="Y","Yes","No")</f>
        <v>Yes</v>
      </c>
      <c r="N10995" s="1" t="str">
        <f>IF(OR(BART_Rides[[#This Row],[Station Code]]="EM", BART_Rides[[#This Row],[Station Code]]="MT", BART_Rides[[#This Row],[Station Code]]="PL", BART_Rides[[#This Row],[Station Code]]="CC"), "Yes", "No")</f>
        <v>No</v>
      </c>
    </row>
    <row r="10996" spans="6:14">
      <c r="F10996" s="3">
        <v>44241</v>
      </c>
      <c r="G10996" s="1">
        <v>24</v>
      </c>
      <c r="H10996" s="1" t="s">
        <v>106</v>
      </c>
      <c r="I10996" s="1">
        <v>756</v>
      </c>
      <c r="J10996" s="1">
        <f>MONTH(BART_Rides[[#This Row],[Date]])</f>
        <v>2</v>
      </c>
      <c r="K10996" s="1">
        <f>WEEKDAY(BART_Rides[[#This Row],[Date]],2)</f>
        <v>7</v>
      </c>
      <c r="L10996" s="1" t="str">
        <f>LEFT(BART_Rides[[#This Row],[Lines]],1)</f>
        <v>Y</v>
      </c>
      <c r="M10996" s="1" t="str">
        <f>IF(BART_Rides[[#This Row],[FirstLetter]]="Y","Yes","No")</f>
        <v>Yes</v>
      </c>
      <c r="N10996" s="1" t="str">
        <f>IF(OR(BART_Rides[[#This Row],[Station Code]]="EM", BART_Rides[[#This Row],[Station Code]]="MT", BART_Rides[[#This Row],[Station Code]]="PL", BART_Rides[[#This Row],[Station Code]]="CC"), "Yes", "No")</f>
        <v>No</v>
      </c>
    </row>
    <row r="10997" spans="6:14">
      <c r="F10997" s="3">
        <v>44242</v>
      </c>
      <c r="G10997" s="1">
        <v>24</v>
      </c>
      <c r="H10997" s="1" t="s">
        <v>106</v>
      </c>
      <c r="I10997" s="1">
        <v>1028</v>
      </c>
      <c r="J10997" s="1">
        <f>MONTH(BART_Rides[[#This Row],[Date]])</f>
        <v>2</v>
      </c>
      <c r="K10997" s="1">
        <f>WEEKDAY(BART_Rides[[#This Row],[Date]],2)</f>
        <v>1</v>
      </c>
      <c r="L10997" s="1" t="str">
        <f>LEFT(BART_Rides[[#This Row],[Lines]],1)</f>
        <v>Y</v>
      </c>
      <c r="M10997" s="1" t="str">
        <f>IF(BART_Rides[[#This Row],[FirstLetter]]="Y","Yes","No")</f>
        <v>Yes</v>
      </c>
      <c r="N10997" s="1" t="str">
        <f>IF(OR(BART_Rides[[#This Row],[Station Code]]="EM", BART_Rides[[#This Row],[Station Code]]="MT", BART_Rides[[#This Row],[Station Code]]="PL", BART_Rides[[#This Row],[Station Code]]="CC"), "Yes", "No")</f>
        <v>No</v>
      </c>
    </row>
    <row r="10998" spans="6:14">
      <c r="F10998" s="3">
        <v>44243</v>
      </c>
      <c r="G10998" s="1">
        <v>24</v>
      </c>
      <c r="H10998" s="1" t="s">
        <v>106</v>
      </c>
      <c r="I10998" s="1">
        <v>1781</v>
      </c>
      <c r="J10998" s="1">
        <f>MONTH(BART_Rides[[#This Row],[Date]])</f>
        <v>2</v>
      </c>
      <c r="K10998" s="1">
        <f>WEEKDAY(BART_Rides[[#This Row],[Date]],2)</f>
        <v>2</v>
      </c>
      <c r="L10998" s="1" t="str">
        <f>LEFT(BART_Rides[[#This Row],[Lines]],1)</f>
        <v>Y</v>
      </c>
      <c r="M10998" s="1" t="str">
        <f>IF(BART_Rides[[#This Row],[FirstLetter]]="Y","Yes","No")</f>
        <v>Yes</v>
      </c>
      <c r="N10998" s="1" t="str">
        <f>IF(OR(BART_Rides[[#This Row],[Station Code]]="EM", BART_Rides[[#This Row],[Station Code]]="MT", BART_Rides[[#This Row],[Station Code]]="PL", BART_Rides[[#This Row],[Station Code]]="CC"), "Yes", "No")</f>
        <v>No</v>
      </c>
    </row>
    <row r="10999" spans="6:14">
      <c r="F10999" s="3">
        <v>44244</v>
      </c>
      <c r="G10999" s="1">
        <v>24</v>
      </c>
      <c r="H10999" s="1" t="s">
        <v>106</v>
      </c>
      <c r="I10999" s="1">
        <v>1870</v>
      </c>
      <c r="J10999" s="1">
        <f>MONTH(BART_Rides[[#This Row],[Date]])</f>
        <v>2</v>
      </c>
      <c r="K10999" s="1">
        <f>WEEKDAY(BART_Rides[[#This Row],[Date]],2)</f>
        <v>3</v>
      </c>
      <c r="L10999" s="1" t="str">
        <f>LEFT(BART_Rides[[#This Row],[Lines]],1)</f>
        <v>Y</v>
      </c>
      <c r="M10999" s="1" t="str">
        <f>IF(BART_Rides[[#This Row],[FirstLetter]]="Y","Yes","No")</f>
        <v>Yes</v>
      </c>
      <c r="N10999" s="1" t="str">
        <f>IF(OR(BART_Rides[[#This Row],[Station Code]]="EM", BART_Rides[[#This Row],[Station Code]]="MT", BART_Rides[[#This Row],[Station Code]]="PL", BART_Rides[[#This Row],[Station Code]]="CC"), "Yes", "No")</f>
        <v>No</v>
      </c>
    </row>
    <row r="11000" spans="6:14">
      <c r="F11000" s="3">
        <v>44245</v>
      </c>
      <c r="G11000" s="1">
        <v>24</v>
      </c>
      <c r="H11000" s="1" t="s">
        <v>106</v>
      </c>
      <c r="I11000" s="1">
        <v>1832</v>
      </c>
      <c r="J11000" s="1">
        <f>MONTH(BART_Rides[[#This Row],[Date]])</f>
        <v>2</v>
      </c>
      <c r="K11000" s="1">
        <f>WEEKDAY(BART_Rides[[#This Row],[Date]],2)</f>
        <v>4</v>
      </c>
      <c r="L11000" s="1" t="str">
        <f>LEFT(BART_Rides[[#This Row],[Lines]],1)</f>
        <v>Y</v>
      </c>
      <c r="M11000" s="1" t="str">
        <f>IF(BART_Rides[[#This Row],[FirstLetter]]="Y","Yes","No")</f>
        <v>Yes</v>
      </c>
      <c r="N11000" s="1" t="str">
        <f>IF(OR(BART_Rides[[#This Row],[Station Code]]="EM", BART_Rides[[#This Row],[Station Code]]="MT", BART_Rides[[#This Row],[Station Code]]="PL", BART_Rides[[#This Row],[Station Code]]="CC"), "Yes", "No")</f>
        <v>No</v>
      </c>
    </row>
    <row r="11001" spans="6:14">
      <c r="F11001" s="3">
        <v>44246</v>
      </c>
      <c r="G11001" s="1">
        <v>24</v>
      </c>
      <c r="H11001" s="1" t="s">
        <v>106</v>
      </c>
      <c r="I11001" s="1">
        <v>1784</v>
      </c>
      <c r="J11001" s="1">
        <f>MONTH(BART_Rides[[#This Row],[Date]])</f>
        <v>2</v>
      </c>
      <c r="K11001" s="1">
        <f>WEEKDAY(BART_Rides[[#This Row],[Date]],2)</f>
        <v>5</v>
      </c>
      <c r="L11001" s="1" t="str">
        <f>LEFT(BART_Rides[[#This Row],[Lines]],1)</f>
        <v>Y</v>
      </c>
      <c r="M11001" s="1" t="str">
        <f>IF(BART_Rides[[#This Row],[FirstLetter]]="Y","Yes","No")</f>
        <v>Yes</v>
      </c>
      <c r="N11001" s="1" t="str">
        <f>IF(OR(BART_Rides[[#This Row],[Station Code]]="EM", BART_Rides[[#This Row],[Station Code]]="MT", BART_Rides[[#This Row],[Station Code]]="PL", BART_Rides[[#This Row],[Station Code]]="CC"), "Yes", "No")</f>
        <v>No</v>
      </c>
    </row>
    <row r="11002" spans="6:14">
      <c r="F11002" s="3">
        <v>44247</v>
      </c>
      <c r="G11002" s="1">
        <v>24</v>
      </c>
      <c r="H11002" s="1" t="s">
        <v>106</v>
      </c>
      <c r="I11002" s="1">
        <v>1138</v>
      </c>
      <c r="J11002" s="1">
        <f>MONTH(BART_Rides[[#This Row],[Date]])</f>
        <v>2</v>
      </c>
      <c r="K11002" s="1">
        <f>WEEKDAY(BART_Rides[[#This Row],[Date]],2)</f>
        <v>6</v>
      </c>
      <c r="L11002" s="1" t="str">
        <f>LEFT(BART_Rides[[#This Row],[Lines]],1)</f>
        <v>Y</v>
      </c>
      <c r="M11002" s="1" t="str">
        <f>IF(BART_Rides[[#This Row],[FirstLetter]]="Y","Yes","No")</f>
        <v>Yes</v>
      </c>
      <c r="N11002" s="1" t="str">
        <f>IF(OR(BART_Rides[[#This Row],[Station Code]]="EM", BART_Rides[[#This Row],[Station Code]]="MT", BART_Rides[[#This Row],[Station Code]]="PL", BART_Rides[[#This Row],[Station Code]]="CC"), "Yes", "No")</f>
        <v>No</v>
      </c>
    </row>
    <row r="11003" spans="6:14">
      <c r="F11003" s="3">
        <v>44248</v>
      </c>
      <c r="G11003" s="1">
        <v>24</v>
      </c>
      <c r="H11003" s="1" t="s">
        <v>106</v>
      </c>
      <c r="I11003" s="1">
        <v>863</v>
      </c>
      <c r="J11003" s="1">
        <f>MONTH(BART_Rides[[#This Row],[Date]])</f>
        <v>2</v>
      </c>
      <c r="K11003" s="1">
        <f>WEEKDAY(BART_Rides[[#This Row],[Date]],2)</f>
        <v>7</v>
      </c>
      <c r="L11003" s="1" t="str">
        <f>LEFT(BART_Rides[[#This Row],[Lines]],1)</f>
        <v>Y</v>
      </c>
      <c r="M11003" s="1" t="str">
        <f>IF(BART_Rides[[#This Row],[FirstLetter]]="Y","Yes","No")</f>
        <v>Yes</v>
      </c>
      <c r="N11003" s="1" t="str">
        <f>IF(OR(BART_Rides[[#This Row],[Station Code]]="EM", BART_Rides[[#This Row],[Station Code]]="MT", BART_Rides[[#This Row],[Station Code]]="PL", BART_Rides[[#This Row],[Station Code]]="CC"), "Yes", "No")</f>
        <v>No</v>
      </c>
    </row>
    <row r="11004" spans="6:14">
      <c r="F11004" s="3">
        <v>44249</v>
      </c>
      <c r="G11004" s="1">
        <v>24</v>
      </c>
      <c r="H11004" s="1" t="s">
        <v>106</v>
      </c>
      <c r="I11004" s="1">
        <v>1831</v>
      </c>
      <c r="J11004" s="1">
        <f>MONTH(BART_Rides[[#This Row],[Date]])</f>
        <v>2</v>
      </c>
      <c r="K11004" s="1">
        <f>WEEKDAY(BART_Rides[[#This Row],[Date]],2)</f>
        <v>1</v>
      </c>
      <c r="L11004" s="1" t="str">
        <f>LEFT(BART_Rides[[#This Row],[Lines]],1)</f>
        <v>Y</v>
      </c>
      <c r="M11004" s="1" t="str">
        <f>IF(BART_Rides[[#This Row],[FirstLetter]]="Y","Yes","No")</f>
        <v>Yes</v>
      </c>
      <c r="N11004" s="1" t="str">
        <f>IF(OR(BART_Rides[[#This Row],[Station Code]]="EM", BART_Rides[[#This Row],[Station Code]]="MT", BART_Rides[[#This Row],[Station Code]]="PL", BART_Rides[[#This Row],[Station Code]]="CC"), "Yes", "No")</f>
        <v>No</v>
      </c>
    </row>
    <row r="11005" spans="6:14">
      <c r="F11005" s="3">
        <v>44250</v>
      </c>
      <c r="G11005" s="1">
        <v>24</v>
      </c>
      <c r="H11005" s="1" t="s">
        <v>106</v>
      </c>
      <c r="I11005" s="1">
        <v>1803</v>
      </c>
      <c r="J11005" s="1">
        <f>MONTH(BART_Rides[[#This Row],[Date]])</f>
        <v>2</v>
      </c>
      <c r="K11005" s="1">
        <f>WEEKDAY(BART_Rides[[#This Row],[Date]],2)</f>
        <v>2</v>
      </c>
      <c r="L11005" s="1" t="str">
        <f>LEFT(BART_Rides[[#This Row],[Lines]],1)</f>
        <v>Y</v>
      </c>
      <c r="M11005" s="1" t="str">
        <f>IF(BART_Rides[[#This Row],[FirstLetter]]="Y","Yes","No")</f>
        <v>Yes</v>
      </c>
      <c r="N11005" s="1" t="str">
        <f>IF(OR(BART_Rides[[#This Row],[Station Code]]="EM", BART_Rides[[#This Row],[Station Code]]="MT", BART_Rides[[#This Row],[Station Code]]="PL", BART_Rides[[#This Row],[Station Code]]="CC"), "Yes", "No")</f>
        <v>No</v>
      </c>
    </row>
    <row r="11006" spans="6:14">
      <c r="F11006" s="3">
        <v>44251</v>
      </c>
      <c r="G11006" s="1">
        <v>24</v>
      </c>
      <c r="H11006" s="1" t="s">
        <v>106</v>
      </c>
      <c r="I11006" s="1">
        <v>1931</v>
      </c>
      <c r="J11006" s="1">
        <f>MONTH(BART_Rides[[#This Row],[Date]])</f>
        <v>2</v>
      </c>
      <c r="K11006" s="1">
        <f>WEEKDAY(BART_Rides[[#This Row],[Date]],2)</f>
        <v>3</v>
      </c>
      <c r="L11006" s="1" t="str">
        <f>LEFT(BART_Rides[[#This Row],[Lines]],1)</f>
        <v>Y</v>
      </c>
      <c r="M11006" s="1" t="str">
        <f>IF(BART_Rides[[#This Row],[FirstLetter]]="Y","Yes","No")</f>
        <v>Yes</v>
      </c>
      <c r="N11006" s="1" t="str">
        <f>IF(OR(BART_Rides[[#This Row],[Station Code]]="EM", BART_Rides[[#This Row],[Station Code]]="MT", BART_Rides[[#This Row],[Station Code]]="PL", BART_Rides[[#This Row],[Station Code]]="CC"), "Yes", "No")</f>
        <v>No</v>
      </c>
    </row>
    <row r="11007" spans="6:14">
      <c r="F11007" s="3">
        <v>44252</v>
      </c>
      <c r="G11007" s="1">
        <v>24</v>
      </c>
      <c r="H11007" s="1" t="s">
        <v>106</v>
      </c>
      <c r="I11007" s="1">
        <v>1833</v>
      </c>
      <c r="J11007" s="1">
        <f>MONTH(BART_Rides[[#This Row],[Date]])</f>
        <v>2</v>
      </c>
      <c r="K11007" s="1">
        <f>WEEKDAY(BART_Rides[[#This Row],[Date]],2)</f>
        <v>4</v>
      </c>
      <c r="L11007" s="1" t="str">
        <f>LEFT(BART_Rides[[#This Row],[Lines]],1)</f>
        <v>Y</v>
      </c>
      <c r="M11007" s="1" t="str">
        <f>IF(BART_Rides[[#This Row],[FirstLetter]]="Y","Yes","No")</f>
        <v>Yes</v>
      </c>
      <c r="N11007" s="1" t="str">
        <f>IF(OR(BART_Rides[[#This Row],[Station Code]]="EM", BART_Rides[[#This Row],[Station Code]]="MT", BART_Rides[[#This Row],[Station Code]]="PL", BART_Rides[[#This Row],[Station Code]]="CC"), "Yes", "No")</f>
        <v>No</v>
      </c>
    </row>
    <row r="11008" spans="6:14">
      <c r="F11008" s="3">
        <v>44253</v>
      </c>
      <c r="G11008" s="1">
        <v>24</v>
      </c>
      <c r="H11008" s="1" t="s">
        <v>106</v>
      </c>
      <c r="I11008" s="1">
        <v>1985</v>
      </c>
      <c r="J11008" s="1">
        <f>MONTH(BART_Rides[[#This Row],[Date]])</f>
        <v>2</v>
      </c>
      <c r="K11008" s="1">
        <f>WEEKDAY(BART_Rides[[#This Row],[Date]],2)</f>
        <v>5</v>
      </c>
      <c r="L11008" s="1" t="str">
        <f>LEFT(BART_Rides[[#This Row],[Lines]],1)</f>
        <v>Y</v>
      </c>
      <c r="M11008" s="1" t="str">
        <f>IF(BART_Rides[[#This Row],[FirstLetter]]="Y","Yes","No")</f>
        <v>Yes</v>
      </c>
      <c r="N11008" s="1" t="str">
        <f>IF(OR(BART_Rides[[#This Row],[Station Code]]="EM", BART_Rides[[#This Row],[Station Code]]="MT", BART_Rides[[#This Row],[Station Code]]="PL", BART_Rides[[#This Row],[Station Code]]="CC"), "Yes", "No")</f>
        <v>No</v>
      </c>
    </row>
    <row r="11009" spans="6:14">
      <c r="F11009" s="3">
        <v>44254</v>
      </c>
      <c r="G11009" s="1">
        <v>24</v>
      </c>
      <c r="H11009" s="1" t="s">
        <v>106</v>
      </c>
      <c r="I11009" s="1">
        <v>1222</v>
      </c>
      <c r="J11009" s="1">
        <f>MONTH(BART_Rides[[#This Row],[Date]])</f>
        <v>2</v>
      </c>
      <c r="K11009" s="1">
        <f>WEEKDAY(BART_Rides[[#This Row],[Date]],2)</f>
        <v>6</v>
      </c>
      <c r="L11009" s="1" t="str">
        <f>LEFT(BART_Rides[[#This Row],[Lines]],1)</f>
        <v>Y</v>
      </c>
      <c r="M11009" s="1" t="str">
        <f>IF(BART_Rides[[#This Row],[FirstLetter]]="Y","Yes","No")</f>
        <v>Yes</v>
      </c>
      <c r="N11009" s="1" t="str">
        <f>IF(OR(BART_Rides[[#This Row],[Station Code]]="EM", BART_Rides[[#This Row],[Station Code]]="MT", BART_Rides[[#This Row],[Station Code]]="PL", BART_Rides[[#This Row],[Station Code]]="CC"), "Yes", "No")</f>
        <v>No</v>
      </c>
    </row>
    <row r="11010" spans="6:14">
      <c r="F11010" s="3">
        <v>44255</v>
      </c>
      <c r="G11010" s="1">
        <v>24</v>
      </c>
      <c r="H11010" s="1" t="s">
        <v>106</v>
      </c>
      <c r="I11010" s="1">
        <v>828</v>
      </c>
      <c r="J11010" s="1">
        <f>MONTH(BART_Rides[[#This Row],[Date]])</f>
        <v>2</v>
      </c>
      <c r="K11010" s="1">
        <f>WEEKDAY(BART_Rides[[#This Row],[Date]],2)</f>
        <v>7</v>
      </c>
      <c r="L11010" s="1" t="str">
        <f>LEFT(BART_Rides[[#This Row],[Lines]],1)</f>
        <v>Y</v>
      </c>
      <c r="M11010" s="1" t="str">
        <f>IF(BART_Rides[[#This Row],[FirstLetter]]="Y","Yes","No")</f>
        <v>Yes</v>
      </c>
      <c r="N11010" s="1" t="str">
        <f>IF(OR(BART_Rides[[#This Row],[Station Code]]="EM", BART_Rides[[#This Row],[Station Code]]="MT", BART_Rides[[#This Row],[Station Code]]="PL", BART_Rides[[#This Row],[Station Code]]="CC"), "Yes", "No")</f>
        <v>No</v>
      </c>
    </row>
    <row r="11011" spans="6:14">
      <c r="F11011" s="3">
        <v>44256</v>
      </c>
      <c r="G11011" s="1">
        <v>24</v>
      </c>
      <c r="H11011" s="1" t="s">
        <v>106</v>
      </c>
      <c r="I11011" s="1">
        <v>1847</v>
      </c>
      <c r="J11011" s="1">
        <f>MONTH(BART_Rides[[#This Row],[Date]])</f>
        <v>3</v>
      </c>
      <c r="K11011" s="1">
        <f>WEEKDAY(BART_Rides[[#This Row],[Date]],2)</f>
        <v>1</v>
      </c>
      <c r="L11011" s="1" t="str">
        <f>LEFT(BART_Rides[[#This Row],[Lines]],1)</f>
        <v>Y</v>
      </c>
      <c r="M11011" s="1" t="str">
        <f>IF(BART_Rides[[#This Row],[FirstLetter]]="Y","Yes","No")</f>
        <v>Yes</v>
      </c>
      <c r="N11011" s="1" t="str">
        <f>IF(OR(BART_Rides[[#This Row],[Station Code]]="EM", BART_Rides[[#This Row],[Station Code]]="MT", BART_Rides[[#This Row],[Station Code]]="PL", BART_Rides[[#This Row],[Station Code]]="CC"), "Yes", "No")</f>
        <v>No</v>
      </c>
    </row>
    <row r="11012" spans="6:14">
      <c r="F11012" s="3">
        <v>44257</v>
      </c>
      <c r="G11012" s="1">
        <v>24</v>
      </c>
      <c r="H11012" s="1" t="s">
        <v>106</v>
      </c>
      <c r="I11012" s="1">
        <v>1832</v>
      </c>
      <c r="J11012" s="1">
        <f>MONTH(BART_Rides[[#This Row],[Date]])</f>
        <v>3</v>
      </c>
      <c r="K11012" s="1">
        <f>WEEKDAY(BART_Rides[[#This Row],[Date]],2)</f>
        <v>2</v>
      </c>
      <c r="L11012" s="1" t="str">
        <f>LEFT(BART_Rides[[#This Row],[Lines]],1)</f>
        <v>Y</v>
      </c>
      <c r="M11012" s="1" t="str">
        <f>IF(BART_Rides[[#This Row],[FirstLetter]]="Y","Yes","No")</f>
        <v>Yes</v>
      </c>
      <c r="N11012" s="1" t="str">
        <f>IF(OR(BART_Rides[[#This Row],[Station Code]]="EM", BART_Rides[[#This Row],[Station Code]]="MT", BART_Rides[[#This Row],[Station Code]]="PL", BART_Rides[[#This Row],[Station Code]]="CC"), "Yes", "No")</f>
        <v>No</v>
      </c>
    </row>
    <row r="11013" spans="6:14">
      <c r="F11013" s="3">
        <v>44258</v>
      </c>
      <c r="G11013" s="1">
        <v>24</v>
      </c>
      <c r="H11013" s="1" t="s">
        <v>106</v>
      </c>
      <c r="I11013" s="1">
        <v>2038</v>
      </c>
      <c r="J11013" s="1">
        <f>MONTH(BART_Rides[[#This Row],[Date]])</f>
        <v>3</v>
      </c>
      <c r="K11013" s="1">
        <f>WEEKDAY(BART_Rides[[#This Row],[Date]],2)</f>
        <v>3</v>
      </c>
      <c r="L11013" s="1" t="str">
        <f>LEFT(BART_Rides[[#This Row],[Lines]],1)</f>
        <v>Y</v>
      </c>
      <c r="M11013" s="1" t="str">
        <f>IF(BART_Rides[[#This Row],[FirstLetter]]="Y","Yes","No")</f>
        <v>Yes</v>
      </c>
      <c r="N11013" s="1" t="str">
        <f>IF(OR(BART_Rides[[#This Row],[Station Code]]="EM", BART_Rides[[#This Row],[Station Code]]="MT", BART_Rides[[#This Row],[Station Code]]="PL", BART_Rides[[#This Row],[Station Code]]="CC"), "Yes", "No")</f>
        <v>No</v>
      </c>
    </row>
    <row r="11014" spans="6:14">
      <c r="F11014" s="3">
        <v>44259</v>
      </c>
      <c r="G11014" s="1">
        <v>24</v>
      </c>
      <c r="H11014" s="1" t="s">
        <v>106</v>
      </c>
      <c r="I11014" s="1">
        <v>1959</v>
      </c>
      <c r="J11014" s="1">
        <f>MONTH(BART_Rides[[#This Row],[Date]])</f>
        <v>3</v>
      </c>
      <c r="K11014" s="1">
        <f>WEEKDAY(BART_Rides[[#This Row],[Date]],2)</f>
        <v>4</v>
      </c>
      <c r="L11014" s="1" t="str">
        <f>LEFT(BART_Rides[[#This Row],[Lines]],1)</f>
        <v>Y</v>
      </c>
      <c r="M11014" s="1" t="str">
        <f>IF(BART_Rides[[#This Row],[FirstLetter]]="Y","Yes","No")</f>
        <v>Yes</v>
      </c>
      <c r="N11014" s="1" t="str">
        <f>IF(OR(BART_Rides[[#This Row],[Station Code]]="EM", BART_Rides[[#This Row],[Station Code]]="MT", BART_Rides[[#This Row],[Station Code]]="PL", BART_Rides[[#This Row],[Station Code]]="CC"), "Yes", "No")</f>
        <v>No</v>
      </c>
    </row>
    <row r="11015" spans="6:14">
      <c r="F11015" s="3">
        <v>44260</v>
      </c>
      <c r="G11015" s="1">
        <v>24</v>
      </c>
      <c r="H11015" s="1" t="s">
        <v>106</v>
      </c>
      <c r="I11015" s="1">
        <v>1983</v>
      </c>
      <c r="J11015" s="1">
        <f>MONTH(BART_Rides[[#This Row],[Date]])</f>
        <v>3</v>
      </c>
      <c r="K11015" s="1">
        <f>WEEKDAY(BART_Rides[[#This Row],[Date]],2)</f>
        <v>5</v>
      </c>
      <c r="L11015" s="1" t="str">
        <f>LEFT(BART_Rides[[#This Row],[Lines]],1)</f>
        <v>Y</v>
      </c>
      <c r="M11015" s="1" t="str">
        <f>IF(BART_Rides[[#This Row],[FirstLetter]]="Y","Yes","No")</f>
        <v>Yes</v>
      </c>
      <c r="N11015" s="1" t="str">
        <f>IF(OR(BART_Rides[[#This Row],[Station Code]]="EM", BART_Rides[[#This Row],[Station Code]]="MT", BART_Rides[[#This Row],[Station Code]]="PL", BART_Rides[[#This Row],[Station Code]]="CC"), "Yes", "No")</f>
        <v>No</v>
      </c>
    </row>
    <row r="11016" spans="6:14">
      <c r="F11016" s="3">
        <v>44261</v>
      </c>
      <c r="G11016" s="1">
        <v>24</v>
      </c>
      <c r="H11016" s="1" t="s">
        <v>106</v>
      </c>
      <c r="I11016" s="1">
        <v>1313</v>
      </c>
      <c r="J11016" s="1">
        <f>MONTH(BART_Rides[[#This Row],[Date]])</f>
        <v>3</v>
      </c>
      <c r="K11016" s="1">
        <f>WEEKDAY(BART_Rides[[#This Row],[Date]],2)</f>
        <v>6</v>
      </c>
      <c r="L11016" s="1" t="str">
        <f>LEFT(BART_Rides[[#This Row],[Lines]],1)</f>
        <v>Y</v>
      </c>
      <c r="M11016" s="1" t="str">
        <f>IF(BART_Rides[[#This Row],[FirstLetter]]="Y","Yes","No")</f>
        <v>Yes</v>
      </c>
      <c r="N11016" s="1" t="str">
        <f>IF(OR(BART_Rides[[#This Row],[Station Code]]="EM", BART_Rides[[#This Row],[Station Code]]="MT", BART_Rides[[#This Row],[Station Code]]="PL", BART_Rides[[#This Row],[Station Code]]="CC"), "Yes", "No")</f>
        <v>No</v>
      </c>
    </row>
    <row r="11017" spans="6:14">
      <c r="F11017" s="3">
        <v>44262</v>
      </c>
      <c r="G11017" s="1">
        <v>24</v>
      </c>
      <c r="H11017" s="1" t="s">
        <v>106</v>
      </c>
      <c r="I11017" s="1">
        <v>932</v>
      </c>
      <c r="J11017" s="1">
        <f>MONTH(BART_Rides[[#This Row],[Date]])</f>
        <v>3</v>
      </c>
      <c r="K11017" s="1">
        <f>WEEKDAY(BART_Rides[[#This Row],[Date]],2)</f>
        <v>7</v>
      </c>
      <c r="L11017" s="1" t="str">
        <f>LEFT(BART_Rides[[#This Row],[Lines]],1)</f>
        <v>Y</v>
      </c>
      <c r="M11017" s="1" t="str">
        <f>IF(BART_Rides[[#This Row],[FirstLetter]]="Y","Yes","No")</f>
        <v>Yes</v>
      </c>
      <c r="N11017" s="1" t="str">
        <f>IF(OR(BART_Rides[[#This Row],[Station Code]]="EM", BART_Rides[[#This Row],[Station Code]]="MT", BART_Rides[[#This Row],[Station Code]]="PL", BART_Rides[[#This Row],[Station Code]]="CC"), "Yes", "No")</f>
        <v>No</v>
      </c>
    </row>
    <row r="11018" spans="6:14">
      <c r="F11018" s="3">
        <v>44263</v>
      </c>
      <c r="G11018" s="1">
        <v>24</v>
      </c>
      <c r="H11018" s="1" t="s">
        <v>106</v>
      </c>
      <c r="I11018" s="1">
        <v>1909</v>
      </c>
      <c r="J11018" s="1">
        <f>MONTH(BART_Rides[[#This Row],[Date]])</f>
        <v>3</v>
      </c>
      <c r="K11018" s="1">
        <f>WEEKDAY(BART_Rides[[#This Row],[Date]],2)</f>
        <v>1</v>
      </c>
      <c r="L11018" s="1" t="str">
        <f>LEFT(BART_Rides[[#This Row],[Lines]],1)</f>
        <v>Y</v>
      </c>
      <c r="M11018" s="1" t="str">
        <f>IF(BART_Rides[[#This Row],[FirstLetter]]="Y","Yes","No")</f>
        <v>Yes</v>
      </c>
      <c r="N11018" s="1" t="str">
        <f>IF(OR(BART_Rides[[#This Row],[Station Code]]="EM", BART_Rides[[#This Row],[Station Code]]="MT", BART_Rides[[#This Row],[Station Code]]="PL", BART_Rides[[#This Row],[Station Code]]="CC"), "Yes", "No")</f>
        <v>No</v>
      </c>
    </row>
    <row r="11019" spans="6:14">
      <c r="F11019" s="3">
        <v>44264</v>
      </c>
      <c r="G11019" s="1">
        <v>24</v>
      </c>
      <c r="H11019" s="1" t="s">
        <v>106</v>
      </c>
      <c r="I11019" s="1">
        <v>1821</v>
      </c>
      <c r="J11019" s="1">
        <f>MONTH(BART_Rides[[#This Row],[Date]])</f>
        <v>3</v>
      </c>
      <c r="K11019" s="1">
        <f>WEEKDAY(BART_Rides[[#This Row],[Date]],2)</f>
        <v>2</v>
      </c>
      <c r="L11019" s="1" t="str">
        <f>LEFT(BART_Rides[[#This Row],[Lines]],1)</f>
        <v>Y</v>
      </c>
      <c r="M11019" s="1" t="str">
        <f>IF(BART_Rides[[#This Row],[FirstLetter]]="Y","Yes","No")</f>
        <v>Yes</v>
      </c>
      <c r="N11019" s="1" t="str">
        <f>IF(OR(BART_Rides[[#This Row],[Station Code]]="EM", BART_Rides[[#This Row],[Station Code]]="MT", BART_Rides[[#This Row],[Station Code]]="PL", BART_Rides[[#This Row],[Station Code]]="CC"), "Yes", "No")</f>
        <v>No</v>
      </c>
    </row>
    <row r="11020" spans="6:14">
      <c r="F11020" s="3">
        <v>44265</v>
      </c>
      <c r="G11020" s="1">
        <v>24</v>
      </c>
      <c r="H11020" s="1" t="s">
        <v>106</v>
      </c>
      <c r="I11020" s="1">
        <v>1795</v>
      </c>
      <c r="J11020" s="1">
        <f>MONTH(BART_Rides[[#This Row],[Date]])</f>
        <v>3</v>
      </c>
      <c r="K11020" s="1">
        <f>WEEKDAY(BART_Rides[[#This Row],[Date]],2)</f>
        <v>3</v>
      </c>
      <c r="L11020" s="1" t="str">
        <f>LEFT(BART_Rides[[#This Row],[Lines]],1)</f>
        <v>Y</v>
      </c>
      <c r="M11020" s="1" t="str">
        <f>IF(BART_Rides[[#This Row],[FirstLetter]]="Y","Yes","No")</f>
        <v>Yes</v>
      </c>
      <c r="N11020" s="1" t="str">
        <f>IF(OR(BART_Rides[[#This Row],[Station Code]]="EM", BART_Rides[[#This Row],[Station Code]]="MT", BART_Rides[[#This Row],[Station Code]]="PL", BART_Rides[[#This Row],[Station Code]]="CC"), "Yes", "No")</f>
        <v>No</v>
      </c>
    </row>
    <row r="11021" spans="6:14">
      <c r="F11021" s="3">
        <v>44266</v>
      </c>
      <c r="G11021" s="1">
        <v>24</v>
      </c>
      <c r="H11021" s="1" t="s">
        <v>106</v>
      </c>
      <c r="I11021" s="1">
        <v>1944</v>
      </c>
      <c r="J11021" s="1">
        <f>MONTH(BART_Rides[[#This Row],[Date]])</f>
        <v>3</v>
      </c>
      <c r="K11021" s="1">
        <f>WEEKDAY(BART_Rides[[#This Row],[Date]],2)</f>
        <v>4</v>
      </c>
      <c r="L11021" s="1" t="str">
        <f>LEFT(BART_Rides[[#This Row],[Lines]],1)</f>
        <v>Y</v>
      </c>
      <c r="M11021" s="1" t="str">
        <f>IF(BART_Rides[[#This Row],[FirstLetter]]="Y","Yes","No")</f>
        <v>Yes</v>
      </c>
      <c r="N11021" s="1" t="str">
        <f>IF(OR(BART_Rides[[#This Row],[Station Code]]="EM", BART_Rides[[#This Row],[Station Code]]="MT", BART_Rides[[#This Row],[Station Code]]="PL", BART_Rides[[#This Row],[Station Code]]="CC"), "Yes", "No")</f>
        <v>No</v>
      </c>
    </row>
    <row r="11022" spans="6:14">
      <c r="F11022" s="3">
        <v>44267</v>
      </c>
      <c r="G11022" s="1">
        <v>24</v>
      </c>
      <c r="H11022" s="1" t="s">
        <v>106</v>
      </c>
      <c r="I11022" s="1">
        <v>2061</v>
      </c>
      <c r="J11022" s="1">
        <f>MONTH(BART_Rides[[#This Row],[Date]])</f>
        <v>3</v>
      </c>
      <c r="K11022" s="1">
        <f>WEEKDAY(BART_Rides[[#This Row],[Date]],2)</f>
        <v>5</v>
      </c>
      <c r="L11022" s="1" t="str">
        <f>LEFT(BART_Rides[[#This Row],[Lines]],1)</f>
        <v>Y</v>
      </c>
      <c r="M11022" s="1" t="str">
        <f>IF(BART_Rides[[#This Row],[FirstLetter]]="Y","Yes","No")</f>
        <v>Yes</v>
      </c>
      <c r="N11022" s="1" t="str">
        <f>IF(OR(BART_Rides[[#This Row],[Station Code]]="EM", BART_Rides[[#This Row],[Station Code]]="MT", BART_Rides[[#This Row],[Station Code]]="PL", BART_Rides[[#This Row],[Station Code]]="CC"), "Yes", "No")</f>
        <v>No</v>
      </c>
    </row>
    <row r="11023" spans="6:14">
      <c r="F11023" s="3">
        <v>44268</v>
      </c>
      <c r="G11023" s="1">
        <v>24</v>
      </c>
      <c r="H11023" s="1" t="s">
        <v>106</v>
      </c>
      <c r="I11023" s="1">
        <v>1298</v>
      </c>
      <c r="J11023" s="1">
        <f>MONTH(BART_Rides[[#This Row],[Date]])</f>
        <v>3</v>
      </c>
      <c r="K11023" s="1">
        <f>WEEKDAY(BART_Rides[[#This Row],[Date]],2)</f>
        <v>6</v>
      </c>
      <c r="L11023" s="1" t="str">
        <f>LEFT(BART_Rides[[#This Row],[Lines]],1)</f>
        <v>Y</v>
      </c>
      <c r="M11023" s="1" t="str">
        <f>IF(BART_Rides[[#This Row],[FirstLetter]]="Y","Yes","No")</f>
        <v>Yes</v>
      </c>
      <c r="N11023" s="1" t="str">
        <f>IF(OR(BART_Rides[[#This Row],[Station Code]]="EM", BART_Rides[[#This Row],[Station Code]]="MT", BART_Rides[[#This Row],[Station Code]]="PL", BART_Rides[[#This Row],[Station Code]]="CC"), "Yes", "No")</f>
        <v>No</v>
      </c>
    </row>
    <row r="11024" spans="6:14">
      <c r="F11024" s="3">
        <v>44269</v>
      </c>
      <c r="G11024" s="1">
        <v>24</v>
      </c>
      <c r="H11024" s="1" t="s">
        <v>106</v>
      </c>
      <c r="I11024" s="1">
        <v>773</v>
      </c>
      <c r="J11024" s="1">
        <f>MONTH(BART_Rides[[#This Row],[Date]])</f>
        <v>3</v>
      </c>
      <c r="K11024" s="1">
        <f>WEEKDAY(BART_Rides[[#This Row],[Date]],2)</f>
        <v>7</v>
      </c>
      <c r="L11024" s="1" t="str">
        <f>LEFT(BART_Rides[[#This Row],[Lines]],1)</f>
        <v>Y</v>
      </c>
      <c r="M11024" s="1" t="str">
        <f>IF(BART_Rides[[#This Row],[FirstLetter]]="Y","Yes","No")</f>
        <v>Yes</v>
      </c>
      <c r="N11024" s="1" t="str">
        <f>IF(OR(BART_Rides[[#This Row],[Station Code]]="EM", BART_Rides[[#This Row],[Station Code]]="MT", BART_Rides[[#This Row],[Station Code]]="PL", BART_Rides[[#This Row],[Station Code]]="CC"), "Yes", "No")</f>
        <v>No</v>
      </c>
    </row>
    <row r="11025" spans="6:14">
      <c r="F11025" s="3">
        <v>44270</v>
      </c>
      <c r="G11025" s="1">
        <v>24</v>
      </c>
      <c r="H11025" s="1" t="s">
        <v>106</v>
      </c>
      <c r="I11025" s="1">
        <v>1928</v>
      </c>
      <c r="J11025" s="1">
        <f>MONTH(BART_Rides[[#This Row],[Date]])</f>
        <v>3</v>
      </c>
      <c r="K11025" s="1">
        <f>WEEKDAY(BART_Rides[[#This Row],[Date]],2)</f>
        <v>1</v>
      </c>
      <c r="L11025" s="1" t="str">
        <f>LEFT(BART_Rides[[#This Row],[Lines]],1)</f>
        <v>Y</v>
      </c>
      <c r="M11025" s="1" t="str">
        <f>IF(BART_Rides[[#This Row],[FirstLetter]]="Y","Yes","No")</f>
        <v>Yes</v>
      </c>
      <c r="N11025" s="1" t="str">
        <f>IF(OR(BART_Rides[[#This Row],[Station Code]]="EM", BART_Rides[[#This Row],[Station Code]]="MT", BART_Rides[[#This Row],[Station Code]]="PL", BART_Rides[[#This Row],[Station Code]]="CC"), "Yes", "No")</f>
        <v>No</v>
      </c>
    </row>
    <row r="11026" spans="6:14">
      <c r="F11026" s="3">
        <v>44271</v>
      </c>
      <c r="G11026" s="1">
        <v>24</v>
      </c>
      <c r="H11026" s="1" t="s">
        <v>106</v>
      </c>
      <c r="I11026" s="1">
        <v>1972</v>
      </c>
      <c r="J11026" s="1">
        <f>MONTH(BART_Rides[[#This Row],[Date]])</f>
        <v>3</v>
      </c>
      <c r="K11026" s="1">
        <f>WEEKDAY(BART_Rides[[#This Row],[Date]],2)</f>
        <v>2</v>
      </c>
      <c r="L11026" s="1" t="str">
        <f>LEFT(BART_Rides[[#This Row],[Lines]],1)</f>
        <v>Y</v>
      </c>
      <c r="M11026" s="1" t="str">
        <f>IF(BART_Rides[[#This Row],[FirstLetter]]="Y","Yes","No")</f>
        <v>Yes</v>
      </c>
      <c r="N11026" s="1" t="str">
        <f>IF(OR(BART_Rides[[#This Row],[Station Code]]="EM", BART_Rides[[#This Row],[Station Code]]="MT", BART_Rides[[#This Row],[Station Code]]="PL", BART_Rides[[#This Row],[Station Code]]="CC"), "Yes", "No")</f>
        <v>No</v>
      </c>
    </row>
    <row r="11027" spans="6:14">
      <c r="F11027" s="3">
        <v>44272</v>
      </c>
      <c r="G11027" s="1">
        <v>24</v>
      </c>
      <c r="H11027" s="1" t="s">
        <v>106</v>
      </c>
      <c r="I11027" s="1">
        <v>2041</v>
      </c>
      <c r="J11027" s="1">
        <f>MONTH(BART_Rides[[#This Row],[Date]])</f>
        <v>3</v>
      </c>
      <c r="K11027" s="1">
        <f>WEEKDAY(BART_Rides[[#This Row],[Date]],2)</f>
        <v>3</v>
      </c>
      <c r="L11027" s="1" t="str">
        <f>LEFT(BART_Rides[[#This Row],[Lines]],1)</f>
        <v>Y</v>
      </c>
      <c r="M11027" s="1" t="str">
        <f>IF(BART_Rides[[#This Row],[FirstLetter]]="Y","Yes","No")</f>
        <v>Yes</v>
      </c>
      <c r="N11027" s="1" t="str">
        <f>IF(OR(BART_Rides[[#This Row],[Station Code]]="EM", BART_Rides[[#This Row],[Station Code]]="MT", BART_Rides[[#This Row],[Station Code]]="PL", BART_Rides[[#This Row],[Station Code]]="CC"), "Yes", "No")</f>
        <v>No</v>
      </c>
    </row>
    <row r="11028" spans="6:14">
      <c r="F11028" s="3">
        <v>44273</v>
      </c>
      <c r="G11028" s="1">
        <v>24</v>
      </c>
      <c r="H11028" s="1" t="s">
        <v>106</v>
      </c>
      <c r="I11028" s="1">
        <v>1693</v>
      </c>
      <c r="J11028" s="1">
        <f>MONTH(BART_Rides[[#This Row],[Date]])</f>
        <v>3</v>
      </c>
      <c r="K11028" s="1">
        <f>WEEKDAY(BART_Rides[[#This Row],[Date]],2)</f>
        <v>4</v>
      </c>
      <c r="L11028" s="1" t="str">
        <f>LEFT(BART_Rides[[#This Row],[Lines]],1)</f>
        <v>Y</v>
      </c>
      <c r="M11028" s="1" t="str">
        <f>IF(BART_Rides[[#This Row],[FirstLetter]]="Y","Yes","No")</f>
        <v>Yes</v>
      </c>
      <c r="N11028" s="1" t="str">
        <f>IF(OR(BART_Rides[[#This Row],[Station Code]]="EM", BART_Rides[[#This Row],[Station Code]]="MT", BART_Rides[[#This Row],[Station Code]]="PL", BART_Rides[[#This Row],[Station Code]]="CC"), "Yes", "No")</f>
        <v>No</v>
      </c>
    </row>
    <row r="11029" spans="6:14">
      <c r="F11029" s="3">
        <v>44274</v>
      </c>
      <c r="G11029" s="1">
        <v>24</v>
      </c>
      <c r="H11029" s="1" t="s">
        <v>106</v>
      </c>
      <c r="I11029" s="1">
        <v>2021</v>
      </c>
      <c r="J11029" s="1">
        <f>MONTH(BART_Rides[[#This Row],[Date]])</f>
        <v>3</v>
      </c>
      <c r="K11029" s="1">
        <f>WEEKDAY(BART_Rides[[#This Row],[Date]],2)</f>
        <v>5</v>
      </c>
      <c r="L11029" s="1" t="str">
        <f>LEFT(BART_Rides[[#This Row],[Lines]],1)</f>
        <v>Y</v>
      </c>
      <c r="M11029" s="1" t="str">
        <f>IF(BART_Rides[[#This Row],[FirstLetter]]="Y","Yes","No")</f>
        <v>Yes</v>
      </c>
      <c r="N11029" s="1" t="str">
        <f>IF(OR(BART_Rides[[#This Row],[Station Code]]="EM", BART_Rides[[#This Row],[Station Code]]="MT", BART_Rides[[#This Row],[Station Code]]="PL", BART_Rides[[#This Row],[Station Code]]="CC"), "Yes", "No")</f>
        <v>No</v>
      </c>
    </row>
    <row r="11030" spans="6:14">
      <c r="F11030" s="3">
        <v>44275</v>
      </c>
      <c r="G11030" s="1">
        <v>24</v>
      </c>
      <c r="H11030" s="1" t="s">
        <v>106</v>
      </c>
      <c r="I11030" s="1">
        <v>1398</v>
      </c>
      <c r="J11030" s="1">
        <f>MONTH(BART_Rides[[#This Row],[Date]])</f>
        <v>3</v>
      </c>
      <c r="K11030" s="1">
        <f>WEEKDAY(BART_Rides[[#This Row],[Date]],2)</f>
        <v>6</v>
      </c>
      <c r="L11030" s="1" t="str">
        <f>LEFT(BART_Rides[[#This Row],[Lines]],1)</f>
        <v>Y</v>
      </c>
      <c r="M11030" s="1" t="str">
        <f>IF(BART_Rides[[#This Row],[FirstLetter]]="Y","Yes","No")</f>
        <v>Yes</v>
      </c>
      <c r="N11030" s="1" t="str">
        <f>IF(OR(BART_Rides[[#This Row],[Station Code]]="EM", BART_Rides[[#This Row],[Station Code]]="MT", BART_Rides[[#This Row],[Station Code]]="PL", BART_Rides[[#This Row],[Station Code]]="CC"), "Yes", "No")</f>
        <v>No</v>
      </c>
    </row>
    <row r="11031" spans="6:14">
      <c r="F11031" s="3">
        <v>44276</v>
      </c>
      <c r="G11031" s="1">
        <v>24</v>
      </c>
      <c r="H11031" s="1" t="s">
        <v>106</v>
      </c>
      <c r="I11031" s="1">
        <v>910</v>
      </c>
      <c r="J11031" s="1">
        <f>MONTH(BART_Rides[[#This Row],[Date]])</f>
        <v>3</v>
      </c>
      <c r="K11031" s="1">
        <f>WEEKDAY(BART_Rides[[#This Row],[Date]],2)</f>
        <v>7</v>
      </c>
      <c r="L11031" s="1" t="str">
        <f>LEFT(BART_Rides[[#This Row],[Lines]],1)</f>
        <v>Y</v>
      </c>
      <c r="M11031" s="1" t="str">
        <f>IF(BART_Rides[[#This Row],[FirstLetter]]="Y","Yes","No")</f>
        <v>Yes</v>
      </c>
      <c r="N11031" s="1" t="str">
        <f>IF(OR(BART_Rides[[#This Row],[Station Code]]="EM", BART_Rides[[#This Row],[Station Code]]="MT", BART_Rides[[#This Row],[Station Code]]="PL", BART_Rides[[#This Row],[Station Code]]="CC"), "Yes", "No")</f>
        <v>No</v>
      </c>
    </row>
    <row r="11032" spans="6:14">
      <c r="F11032" s="3">
        <v>44277</v>
      </c>
      <c r="G11032" s="1">
        <v>24</v>
      </c>
      <c r="H11032" s="1" t="s">
        <v>106</v>
      </c>
      <c r="I11032" s="1">
        <v>1999</v>
      </c>
      <c r="J11032" s="1">
        <f>MONTH(BART_Rides[[#This Row],[Date]])</f>
        <v>3</v>
      </c>
      <c r="K11032" s="1">
        <f>WEEKDAY(BART_Rides[[#This Row],[Date]],2)</f>
        <v>1</v>
      </c>
      <c r="L11032" s="1" t="str">
        <f>LEFT(BART_Rides[[#This Row],[Lines]],1)</f>
        <v>Y</v>
      </c>
      <c r="M11032" s="1" t="str">
        <f>IF(BART_Rides[[#This Row],[FirstLetter]]="Y","Yes","No")</f>
        <v>Yes</v>
      </c>
      <c r="N11032" s="1" t="str">
        <f>IF(OR(BART_Rides[[#This Row],[Station Code]]="EM", BART_Rides[[#This Row],[Station Code]]="MT", BART_Rides[[#This Row],[Station Code]]="PL", BART_Rides[[#This Row],[Station Code]]="CC"), "Yes", "No")</f>
        <v>No</v>
      </c>
    </row>
    <row r="11033" spans="6:14">
      <c r="F11033" s="3">
        <v>44278</v>
      </c>
      <c r="G11033" s="1">
        <v>24</v>
      </c>
      <c r="H11033" s="1" t="s">
        <v>106</v>
      </c>
      <c r="I11033" s="1">
        <v>1969</v>
      </c>
      <c r="J11033" s="1">
        <f>MONTH(BART_Rides[[#This Row],[Date]])</f>
        <v>3</v>
      </c>
      <c r="K11033" s="1">
        <f>WEEKDAY(BART_Rides[[#This Row],[Date]],2)</f>
        <v>2</v>
      </c>
      <c r="L11033" s="1" t="str">
        <f>LEFT(BART_Rides[[#This Row],[Lines]],1)</f>
        <v>Y</v>
      </c>
      <c r="M11033" s="1" t="str">
        <f>IF(BART_Rides[[#This Row],[FirstLetter]]="Y","Yes","No")</f>
        <v>Yes</v>
      </c>
      <c r="N11033" s="1" t="str">
        <f>IF(OR(BART_Rides[[#This Row],[Station Code]]="EM", BART_Rides[[#This Row],[Station Code]]="MT", BART_Rides[[#This Row],[Station Code]]="PL", BART_Rides[[#This Row],[Station Code]]="CC"), "Yes", "No")</f>
        <v>No</v>
      </c>
    </row>
    <row r="11034" spans="6:14">
      <c r="F11034" s="3">
        <v>44279</v>
      </c>
      <c r="G11034" s="1">
        <v>24</v>
      </c>
      <c r="H11034" s="1" t="s">
        <v>106</v>
      </c>
      <c r="I11034" s="1">
        <v>2133</v>
      </c>
      <c r="J11034" s="1">
        <f>MONTH(BART_Rides[[#This Row],[Date]])</f>
        <v>3</v>
      </c>
      <c r="K11034" s="1">
        <f>WEEKDAY(BART_Rides[[#This Row],[Date]],2)</f>
        <v>3</v>
      </c>
      <c r="L11034" s="1" t="str">
        <f>LEFT(BART_Rides[[#This Row],[Lines]],1)</f>
        <v>Y</v>
      </c>
      <c r="M11034" s="1" t="str">
        <f>IF(BART_Rides[[#This Row],[FirstLetter]]="Y","Yes","No")</f>
        <v>Yes</v>
      </c>
      <c r="N11034" s="1" t="str">
        <f>IF(OR(BART_Rides[[#This Row],[Station Code]]="EM", BART_Rides[[#This Row],[Station Code]]="MT", BART_Rides[[#This Row],[Station Code]]="PL", BART_Rides[[#This Row],[Station Code]]="CC"), "Yes", "No")</f>
        <v>No</v>
      </c>
    </row>
    <row r="11035" spans="6:14">
      <c r="F11035" s="3">
        <v>44280</v>
      </c>
      <c r="G11035" s="1">
        <v>24</v>
      </c>
      <c r="H11035" s="1" t="s">
        <v>106</v>
      </c>
      <c r="I11035" s="1">
        <v>2005</v>
      </c>
      <c r="J11035" s="1">
        <f>MONTH(BART_Rides[[#This Row],[Date]])</f>
        <v>3</v>
      </c>
      <c r="K11035" s="1">
        <f>WEEKDAY(BART_Rides[[#This Row],[Date]],2)</f>
        <v>4</v>
      </c>
      <c r="L11035" s="1" t="str">
        <f>LEFT(BART_Rides[[#This Row],[Lines]],1)</f>
        <v>Y</v>
      </c>
      <c r="M11035" s="1" t="str">
        <f>IF(BART_Rides[[#This Row],[FirstLetter]]="Y","Yes","No")</f>
        <v>Yes</v>
      </c>
      <c r="N11035" s="1" t="str">
        <f>IF(OR(BART_Rides[[#This Row],[Station Code]]="EM", BART_Rides[[#This Row],[Station Code]]="MT", BART_Rides[[#This Row],[Station Code]]="PL", BART_Rides[[#This Row],[Station Code]]="CC"), "Yes", "No")</f>
        <v>No</v>
      </c>
    </row>
    <row r="11036" spans="6:14">
      <c r="F11036" s="3">
        <v>44281</v>
      </c>
      <c r="G11036" s="1">
        <v>24</v>
      </c>
      <c r="H11036" s="1" t="s">
        <v>106</v>
      </c>
      <c r="I11036" s="1">
        <v>2131</v>
      </c>
      <c r="J11036" s="1">
        <f>MONTH(BART_Rides[[#This Row],[Date]])</f>
        <v>3</v>
      </c>
      <c r="K11036" s="1">
        <f>WEEKDAY(BART_Rides[[#This Row],[Date]],2)</f>
        <v>5</v>
      </c>
      <c r="L11036" s="1" t="str">
        <f>LEFT(BART_Rides[[#This Row],[Lines]],1)</f>
        <v>Y</v>
      </c>
      <c r="M11036" s="1" t="str">
        <f>IF(BART_Rides[[#This Row],[FirstLetter]]="Y","Yes","No")</f>
        <v>Yes</v>
      </c>
      <c r="N11036" s="1" t="str">
        <f>IF(OR(BART_Rides[[#This Row],[Station Code]]="EM", BART_Rides[[#This Row],[Station Code]]="MT", BART_Rides[[#This Row],[Station Code]]="PL", BART_Rides[[#This Row],[Station Code]]="CC"), "Yes", "No")</f>
        <v>No</v>
      </c>
    </row>
    <row r="11037" spans="6:14">
      <c r="F11037" s="3">
        <v>44282</v>
      </c>
      <c r="G11037" s="1">
        <v>24</v>
      </c>
      <c r="H11037" s="1" t="s">
        <v>106</v>
      </c>
      <c r="I11037" s="1">
        <v>1515</v>
      </c>
      <c r="J11037" s="1">
        <f>MONTH(BART_Rides[[#This Row],[Date]])</f>
        <v>3</v>
      </c>
      <c r="K11037" s="1">
        <f>WEEKDAY(BART_Rides[[#This Row],[Date]],2)</f>
        <v>6</v>
      </c>
      <c r="L11037" s="1" t="str">
        <f>LEFT(BART_Rides[[#This Row],[Lines]],1)</f>
        <v>Y</v>
      </c>
      <c r="M11037" s="1" t="str">
        <f>IF(BART_Rides[[#This Row],[FirstLetter]]="Y","Yes","No")</f>
        <v>Yes</v>
      </c>
      <c r="N11037" s="1" t="str">
        <f>IF(OR(BART_Rides[[#This Row],[Station Code]]="EM", BART_Rides[[#This Row],[Station Code]]="MT", BART_Rides[[#This Row],[Station Code]]="PL", BART_Rides[[#This Row],[Station Code]]="CC"), "Yes", "No")</f>
        <v>No</v>
      </c>
    </row>
    <row r="11038" spans="6:14">
      <c r="F11038" s="3">
        <v>44283</v>
      </c>
      <c r="G11038" s="1">
        <v>24</v>
      </c>
      <c r="H11038" s="1" t="s">
        <v>106</v>
      </c>
      <c r="I11038" s="1">
        <v>927</v>
      </c>
      <c r="J11038" s="1">
        <f>MONTH(BART_Rides[[#This Row],[Date]])</f>
        <v>3</v>
      </c>
      <c r="K11038" s="1">
        <f>WEEKDAY(BART_Rides[[#This Row],[Date]],2)</f>
        <v>7</v>
      </c>
      <c r="L11038" s="1" t="str">
        <f>LEFT(BART_Rides[[#This Row],[Lines]],1)</f>
        <v>Y</v>
      </c>
      <c r="M11038" s="1" t="str">
        <f>IF(BART_Rides[[#This Row],[FirstLetter]]="Y","Yes","No")</f>
        <v>Yes</v>
      </c>
      <c r="N11038" s="1" t="str">
        <f>IF(OR(BART_Rides[[#This Row],[Station Code]]="EM", BART_Rides[[#This Row],[Station Code]]="MT", BART_Rides[[#This Row],[Station Code]]="PL", BART_Rides[[#This Row],[Station Code]]="CC"), "Yes", "No")</f>
        <v>No</v>
      </c>
    </row>
    <row r="11039" spans="6:14">
      <c r="F11039" s="3">
        <v>44284</v>
      </c>
      <c r="G11039" s="1">
        <v>24</v>
      </c>
      <c r="H11039" s="1" t="s">
        <v>106</v>
      </c>
      <c r="I11039" s="1">
        <v>1899</v>
      </c>
      <c r="J11039" s="1">
        <f>MONTH(BART_Rides[[#This Row],[Date]])</f>
        <v>3</v>
      </c>
      <c r="K11039" s="1">
        <f>WEEKDAY(BART_Rides[[#This Row],[Date]],2)</f>
        <v>1</v>
      </c>
      <c r="L11039" s="1" t="str">
        <f>LEFT(BART_Rides[[#This Row],[Lines]],1)</f>
        <v>Y</v>
      </c>
      <c r="M11039" s="1" t="str">
        <f>IF(BART_Rides[[#This Row],[FirstLetter]]="Y","Yes","No")</f>
        <v>Yes</v>
      </c>
      <c r="N11039" s="1" t="str">
        <f>IF(OR(BART_Rides[[#This Row],[Station Code]]="EM", BART_Rides[[#This Row],[Station Code]]="MT", BART_Rides[[#This Row],[Station Code]]="PL", BART_Rides[[#This Row],[Station Code]]="CC"), "Yes", "No")</f>
        <v>No</v>
      </c>
    </row>
    <row r="11040" spans="6:14">
      <c r="F11040" s="3">
        <v>44285</v>
      </c>
      <c r="G11040" s="1">
        <v>24</v>
      </c>
      <c r="H11040" s="1" t="s">
        <v>106</v>
      </c>
      <c r="I11040" s="1">
        <v>2061</v>
      </c>
      <c r="J11040" s="1">
        <f>MONTH(BART_Rides[[#This Row],[Date]])</f>
        <v>3</v>
      </c>
      <c r="K11040" s="1">
        <f>WEEKDAY(BART_Rides[[#This Row],[Date]],2)</f>
        <v>2</v>
      </c>
      <c r="L11040" s="1" t="str">
        <f>LEFT(BART_Rides[[#This Row],[Lines]],1)</f>
        <v>Y</v>
      </c>
      <c r="M11040" s="1" t="str">
        <f>IF(BART_Rides[[#This Row],[FirstLetter]]="Y","Yes","No")</f>
        <v>Yes</v>
      </c>
      <c r="N11040" s="1" t="str">
        <f>IF(OR(BART_Rides[[#This Row],[Station Code]]="EM", BART_Rides[[#This Row],[Station Code]]="MT", BART_Rides[[#This Row],[Station Code]]="PL", BART_Rides[[#This Row],[Station Code]]="CC"), "Yes", "No")</f>
        <v>No</v>
      </c>
    </row>
    <row r="11041" spans="6:14">
      <c r="F11041" s="3">
        <v>44286</v>
      </c>
      <c r="G11041" s="1">
        <v>24</v>
      </c>
      <c r="H11041" s="1" t="s">
        <v>106</v>
      </c>
      <c r="I11041" s="1">
        <v>2139</v>
      </c>
      <c r="J11041" s="1">
        <f>MONTH(BART_Rides[[#This Row],[Date]])</f>
        <v>3</v>
      </c>
      <c r="K11041" s="1">
        <f>WEEKDAY(BART_Rides[[#This Row],[Date]],2)</f>
        <v>3</v>
      </c>
      <c r="L11041" s="1" t="str">
        <f>LEFT(BART_Rides[[#This Row],[Lines]],1)</f>
        <v>Y</v>
      </c>
      <c r="M11041" s="1" t="str">
        <f>IF(BART_Rides[[#This Row],[FirstLetter]]="Y","Yes","No")</f>
        <v>Yes</v>
      </c>
      <c r="N11041" s="1" t="str">
        <f>IF(OR(BART_Rides[[#This Row],[Station Code]]="EM", BART_Rides[[#This Row],[Station Code]]="MT", BART_Rides[[#This Row],[Station Code]]="PL", BART_Rides[[#This Row],[Station Code]]="CC"), "Yes", "No")</f>
        <v>No</v>
      </c>
    </row>
    <row r="11042" spans="6:14">
      <c r="F11042" s="3">
        <v>44287</v>
      </c>
      <c r="G11042" s="1">
        <v>24</v>
      </c>
      <c r="H11042" s="1" t="s">
        <v>106</v>
      </c>
      <c r="I11042" s="1">
        <v>2119</v>
      </c>
      <c r="J11042" s="1">
        <f>MONTH(BART_Rides[[#This Row],[Date]])</f>
        <v>4</v>
      </c>
      <c r="K11042" s="1">
        <f>WEEKDAY(BART_Rides[[#This Row],[Date]],2)</f>
        <v>4</v>
      </c>
      <c r="L11042" s="1" t="str">
        <f>LEFT(BART_Rides[[#This Row],[Lines]],1)</f>
        <v>Y</v>
      </c>
      <c r="M11042" s="1" t="str">
        <f>IF(BART_Rides[[#This Row],[FirstLetter]]="Y","Yes","No")</f>
        <v>Yes</v>
      </c>
      <c r="N11042" s="1" t="str">
        <f>IF(OR(BART_Rides[[#This Row],[Station Code]]="EM", BART_Rides[[#This Row],[Station Code]]="MT", BART_Rides[[#This Row],[Station Code]]="PL", BART_Rides[[#This Row],[Station Code]]="CC"), "Yes", "No")</f>
        <v>No</v>
      </c>
    </row>
    <row r="11043" spans="6:14">
      <c r="F11043" s="3">
        <v>44288</v>
      </c>
      <c r="G11043" s="1">
        <v>24</v>
      </c>
      <c r="H11043" s="1" t="s">
        <v>106</v>
      </c>
      <c r="I11043" s="1">
        <v>2116</v>
      </c>
      <c r="J11043" s="1">
        <f>MONTH(BART_Rides[[#This Row],[Date]])</f>
        <v>4</v>
      </c>
      <c r="K11043" s="1">
        <f>WEEKDAY(BART_Rides[[#This Row],[Date]],2)</f>
        <v>5</v>
      </c>
      <c r="L11043" s="1" t="str">
        <f>LEFT(BART_Rides[[#This Row],[Lines]],1)</f>
        <v>Y</v>
      </c>
      <c r="M11043" s="1" t="str">
        <f>IF(BART_Rides[[#This Row],[FirstLetter]]="Y","Yes","No")</f>
        <v>Yes</v>
      </c>
      <c r="N11043" s="1" t="str">
        <f>IF(OR(BART_Rides[[#This Row],[Station Code]]="EM", BART_Rides[[#This Row],[Station Code]]="MT", BART_Rides[[#This Row],[Station Code]]="PL", BART_Rides[[#This Row],[Station Code]]="CC"), "Yes", "No")</f>
        <v>No</v>
      </c>
    </row>
    <row r="11044" spans="6:14">
      <c r="F11044" s="3">
        <v>44289</v>
      </c>
      <c r="G11044" s="1">
        <v>24</v>
      </c>
      <c r="H11044" s="1" t="s">
        <v>106</v>
      </c>
      <c r="I11044" s="1">
        <v>1391</v>
      </c>
      <c r="J11044" s="1">
        <f>MONTH(BART_Rides[[#This Row],[Date]])</f>
        <v>4</v>
      </c>
      <c r="K11044" s="1">
        <f>WEEKDAY(BART_Rides[[#This Row],[Date]],2)</f>
        <v>6</v>
      </c>
      <c r="L11044" s="1" t="str">
        <f>LEFT(BART_Rides[[#This Row],[Lines]],1)</f>
        <v>Y</v>
      </c>
      <c r="M11044" s="1" t="str">
        <f>IF(BART_Rides[[#This Row],[FirstLetter]]="Y","Yes","No")</f>
        <v>Yes</v>
      </c>
      <c r="N11044" s="1" t="str">
        <f>IF(OR(BART_Rides[[#This Row],[Station Code]]="EM", BART_Rides[[#This Row],[Station Code]]="MT", BART_Rides[[#This Row],[Station Code]]="PL", BART_Rides[[#This Row],[Station Code]]="CC"), "Yes", "No")</f>
        <v>No</v>
      </c>
    </row>
    <row r="11045" spans="6:14">
      <c r="F11045" s="3">
        <v>44290</v>
      </c>
      <c r="G11045" s="1">
        <v>24</v>
      </c>
      <c r="H11045" s="1" t="s">
        <v>106</v>
      </c>
      <c r="I11045" s="1">
        <v>910</v>
      </c>
      <c r="J11045" s="1">
        <f>MONTH(BART_Rides[[#This Row],[Date]])</f>
        <v>4</v>
      </c>
      <c r="K11045" s="1">
        <f>WEEKDAY(BART_Rides[[#This Row],[Date]],2)</f>
        <v>7</v>
      </c>
      <c r="L11045" s="1" t="str">
        <f>LEFT(BART_Rides[[#This Row],[Lines]],1)</f>
        <v>Y</v>
      </c>
      <c r="M11045" s="1" t="str">
        <f>IF(BART_Rides[[#This Row],[FirstLetter]]="Y","Yes","No")</f>
        <v>Yes</v>
      </c>
      <c r="N11045" s="1" t="str">
        <f>IF(OR(BART_Rides[[#This Row],[Station Code]]="EM", BART_Rides[[#This Row],[Station Code]]="MT", BART_Rides[[#This Row],[Station Code]]="PL", BART_Rides[[#This Row],[Station Code]]="CC"), "Yes", "No")</f>
        <v>No</v>
      </c>
    </row>
    <row r="11046" spans="6:14">
      <c r="F11046" s="3">
        <v>44291</v>
      </c>
      <c r="G11046" s="1">
        <v>24</v>
      </c>
      <c r="H11046" s="1" t="s">
        <v>106</v>
      </c>
      <c r="I11046" s="1">
        <v>2116</v>
      </c>
      <c r="J11046" s="1">
        <f>MONTH(BART_Rides[[#This Row],[Date]])</f>
        <v>4</v>
      </c>
      <c r="K11046" s="1">
        <f>WEEKDAY(BART_Rides[[#This Row],[Date]],2)</f>
        <v>1</v>
      </c>
      <c r="L11046" s="1" t="str">
        <f>LEFT(BART_Rides[[#This Row],[Lines]],1)</f>
        <v>Y</v>
      </c>
      <c r="M11046" s="1" t="str">
        <f>IF(BART_Rides[[#This Row],[FirstLetter]]="Y","Yes","No")</f>
        <v>Yes</v>
      </c>
      <c r="N11046" s="1" t="str">
        <f>IF(OR(BART_Rides[[#This Row],[Station Code]]="EM", BART_Rides[[#This Row],[Station Code]]="MT", BART_Rides[[#This Row],[Station Code]]="PL", BART_Rides[[#This Row],[Station Code]]="CC"), "Yes", "No")</f>
        <v>No</v>
      </c>
    </row>
    <row r="11047" spans="6:14">
      <c r="F11047" s="3">
        <v>44292</v>
      </c>
      <c r="G11047" s="1">
        <v>24</v>
      </c>
      <c r="H11047" s="1" t="s">
        <v>106</v>
      </c>
      <c r="I11047" s="1">
        <v>2164</v>
      </c>
      <c r="J11047" s="1">
        <f>MONTH(BART_Rides[[#This Row],[Date]])</f>
        <v>4</v>
      </c>
      <c r="K11047" s="1">
        <f>WEEKDAY(BART_Rides[[#This Row],[Date]],2)</f>
        <v>2</v>
      </c>
      <c r="L11047" s="1" t="str">
        <f>LEFT(BART_Rides[[#This Row],[Lines]],1)</f>
        <v>Y</v>
      </c>
      <c r="M11047" s="1" t="str">
        <f>IF(BART_Rides[[#This Row],[FirstLetter]]="Y","Yes","No")</f>
        <v>Yes</v>
      </c>
      <c r="N11047" s="1" t="str">
        <f>IF(OR(BART_Rides[[#This Row],[Station Code]]="EM", BART_Rides[[#This Row],[Station Code]]="MT", BART_Rides[[#This Row],[Station Code]]="PL", BART_Rides[[#This Row],[Station Code]]="CC"), "Yes", "No")</f>
        <v>No</v>
      </c>
    </row>
    <row r="11048" spans="6:14">
      <c r="F11048" s="3">
        <v>44293</v>
      </c>
      <c r="G11048" s="1">
        <v>24</v>
      </c>
      <c r="H11048" s="1" t="s">
        <v>106</v>
      </c>
      <c r="I11048" s="1">
        <v>2245</v>
      </c>
      <c r="J11048" s="1">
        <f>MONTH(BART_Rides[[#This Row],[Date]])</f>
        <v>4</v>
      </c>
      <c r="K11048" s="1">
        <f>WEEKDAY(BART_Rides[[#This Row],[Date]],2)</f>
        <v>3</v>
      </c>
      <c r="L11048" s="1" t="str">
        <f>LEFT(BART_Rides[[#This Row],[Lines]],1)</f>
        <v>Y</v>
      </c>
      <c r="M11048" s="1" t="str">
        <f>IF(BART_Rides[[#This Row],[FirstLetter]]="Y","Yes","No")</f>
        <v>Yes</v>
      </c>
      <c r="N11048" s="1" t="str">
        <f>IF(OR(BART_Rides[[#This Row],[Station Code]]="EM", BART_Rides[[#This Row],[Station Code]]="MT", BART_Rides[[#This Row],[Station Code]]="PL", BART_Rides[[#This Row],[Station Code]]="CC"), "Yes", "No")</f>
        <v>No</v>
      </c>
    </row>
    <row r="11049" spans="6:14">
      <c r="F11049" s="3">
        <v>44294</v>
      </c>
      <c r="G11049" s="1">
        <v>24</v>
      </c>
      <c r="H11049" s="1" t="s">
        <v>106</v>
      </c>
      <c r="I11049" s="1">
        <v>2163</v>
      </c>
      <c r="J11049" s="1">
        <f>MONTH(BART_Rides[[#This Row],[Date]])</f>
        <v>4</v>
      </c>
      <c r="K11049" s="1">
        <f>WEEKDAY(BART_Rides[[#This Row],[Date]],2)</f>
        <v>4</v>
      </c>
      <c r="L11049" s="1" t="str">
        <f>LEFT(BART_Rides[[#This Row],[Lines]],1)</f>
        <v>Y</v>
      </c>
      <c r="M11049" s="1" t="str">
        <f>IF(BART_Rides[[#This Row],[FirstLetter]]="Y","Yes","No")</f>
        <v>Yes</v>
      </c>
      <c r="N11049" s="1" t="str">
        <f>IF(OR(BART_Rides[[#This Row],[Station Code]]="EM", BART_Rides[[#This Row],[Station Code]]="MT", BART_Rides[[#This Row],[Station Code]]="PL", BART_Rides[[#This Row],[Station Code]]="CC"), "Yes", "No")</f>
        <v>No</v>
      </c>
    </row>
    <row r="11050" spans="6:14">
      <c r="F11050" s="3">
        <v>44295</v>
      </c>
      <c r="G11050" s="1">
        <v>24</v>
      </c>
      <c r="H11050" s="1" t="s">
        <v>106</v>
      </c>
      <c r="I11050" s="1">
        <v>2214</v>
      </c>
      <c r="J11050" s="1">
        <f>MONTH(BART_Rides[[#This Row],[Date]])</f>
        <v>4</v>
      </c>
      <c r="K11050" s="1">
        <f>WEEKDAY(BART_Rides[[#This Row],[Date]],2)</f>
        <v>5</v>
      </c>
      <c r="L11050" s="1" t="str">
        <f>LEFT(BART_Rides[[#This Row],[Lines]],1)</f>
        <v>Y</v>
      </c>
      <c r="M11050" s="1" t="str">
        <f>IF(BART_Rides[[#This Row],[FirstLetter]]="Y","Yes","No")</f>
        <v>Yes</v>
      </c>
      <c r="N11050" s="1" t="str">
        <f>IF(OR(BART_Rides[[#This Row],[Station Code]]="EM", BART_Rides[[#This Row],[Station Code]]="MT", BART_Rides[[#This Row],[Station Code]]="PL", BART_Rides[[#This Row],[Station Code]]="CC"), "Yes", "No")</f>
        <v>No</v>
      </c>
    </row>
    <row r="11051" spans="6:14">
      <c r="F11051" s="3">
        <v>44296</v>
      </c>
      <c r="G11051" s="1">
        <v>24</v>
      </c>
      <c r="H11051" s="1" t="s">
        <v>106</v>
      </c>
      <c r="I11051" s="1">
        <v>1456</v>
      </c>
      <c r="J11051" s="1">
        <f>MONTH(BART_Rides[[#This Row],[Date]])</f>
        <v>4</v>
      </c>
      <c r="K11051" s="1">
        <f>WEEKDAY(BART_Rides[[#This Row],[Date]],2)</f>
        <v>6</v>
      </c>
      <c r="L11051" s="1" t="str">
        <f>LEFT(BART_Rides[[#This Row],[Lines]],1)</f>
        <v>Y</v>
      </c>
      <c r="M11051" s="1" t="str">
        <f>IF(BART_Rides[[#This Row],[FirstLetter]]="Y","Yes","No")</f>
        <v>Yes</v>
      </c>
      <c r="N11051" s="1" t="str">
        <f>IF(OR(BART_Rides[[#This Row],[Station Code]]="EM", BART_Rides[[#This Row],[Station Code]]="MT", BART_Rides[[#This Row],[Station Code]]="PL", BART_Rides[[#This Row],[Station Code]]="CC"), "Yes", "No")</f>
        <v>No</v>
      </c>
    </row>
    <row r="11052" spans="6:14">
      <c r="F11052" s="3">
        <v>44297</v>
      </c>
      <c r="G11052" s="1">
        <v>24</v>
      </c>
      <c r="H11052" s="1" t="s">
        <v>106</v>
      </c>
      <c r="I11052" s="1">
        <v>1021</v>
      </c>
      <c r="J11052" s="1">
        <f>MONTH(BART_Rides[[#This Row],[Date]])</f>
        <v>4</v>
      </c>
      <c r="K11052" s="1">
        <f>WEEKDAY(BART_Rides[[#This Row],[Date]],2)</f>
        <v>7</v>
      </c>
      <c r="L11052" s="1" t="str">
        <f>LEFT(BART_Rides[[#This Row],[Lines]],1)</f>
        <v>Y</v>
      </c>
      <c r="M11052" s="1" t="str">
        <f>IF(BART_Rides[[#This Row],[FirstLetter]]="Y","Yes","No")</f>
        <v>Yes</v>
      </c>
      <c r="N11052" s="1" t="str">
        <f>IF(OR(BART_Rides[[#This Row],[Station Code]]="EM", BART_Rides[[#This Row],[Station Code]]="MT", BART_Rides[[#This Row],[Station Code]]="PL", BART_Rides[[#This Row],[Station Code]]="CC"), "Yes", "No")</f>
        <v>No</v>
      </c>
    </row>
    <row r="11053" spans="6:14">
      <c r="F11053" s="3">
        <v>44298</v>
      </c>
      <c r="G11053" s="1">
        <v>24</v>
      </c>
      <c r="H11053" s="1" t="s">
        <v>106</v>
      </c>
      <c r="I11053" s="1">
        <v>2246</v>
      </c>
      <c r="J11053" s="1">
        <f>MONTH(BART_Rides[[#This Row],[Date]])</f>
        <v>4</v>
      </c>
      <c r="K11053" s="1">
        <f>WEEKDAY(BART_Rides[[#This Row],[Date]],2)</f>
        <v>1</v>
      </c>
      <c r="L11053" s="1" t="str">
        <f>LEFT(BART_Rides[[#This Row],[Lines]],1)</f>
        <v>Y</v>
      </c>
      <c r="M11053" s="1" t="str">
        <f>IF(BART_Rides[[#This Row],[FirstLetter]]="Y","Yes","No")</f>
        <v>Yes</v>
      </c>
      <c r="N11053" s="1" t="str">
        <f>IF(OR(BART_Rides[[#This Row],[Station Code]]="EM", BART_Rides[[#This Row],[Station Code]]="MT", BART_Rides[[#This Row],[Station Code]]="PL", BART_Rides[[#This Row],[Station Code]]="CC"), "Yes", "No")</f>
        <v>No</v>
      </c>
    </row>
    <row r="11054" spans="6:14">
      <c r="F11054" s="3">
        <v>44299</v>
      </c>
      <c r="G11054" s="1">
        <v>24</v>
      </c>
      <c r="H11054" s="1" t="s">
        <v>106</v>
      </c>
      <c r="I11054" s="1">
        <v>2190</v>
      </c>
      <c r="J11054" s="1">
        <f>MONTH(BART_Rides[[#This Row],[Date]])</f>
        <v>4</v>
      </c>
      <c r="K11054" s="1">
        <f>WEEKDAY(BART_Rides[[#This Row],[Date]],2)</f>
        <v>2</v>
      </c>
      <c r="L11054" s="1" t="str">
        <f>LEFT(BART_Rides[[#This Row],[Lines]],1)</f>
        <v>Y</v>
      </c>
      <c r="M11054" s="1" t="str">
        <f>IF(BART_Rides[[#This Row],[FirstLetter]]="Y","Yes","No")</f>
        <v>Yes</v>
      </c>
      <c r="N11054" s="1" t="str">
        <f>IF(OR(BART_Rides[[#This Row],[Station Code]]="EM", BART_Rides[[#This Row],[Station Code]]="MT", BART_Rides[[#This Row],[Station Code]]="PL", BART_Rides[[#This Row],[Station Code]]="CC"), "Yes", "No")</f>
        <v>No</v>
      </c>
    </row>
    <row r="11055" spans="6:14">
      <c r="F11055" s="3">
        <v>44300</v>
      </c>
      <c r="G11055" s="1">
        <v>24</v>
      </c>
      <c r="H11055" s="1" t="s">
        <v>106</v>
      </c>
      <c r="I11055" s="1">
        <v>2244</v>
      </c>
      <c r="J11055" s="1">
        <f>MONTH(BART_Rides[[#This Row],[Date]])</f>
        <v>4</v>
      </c>
      <c r="K11055" s="1">
        <f>WEEKDAY(BART_Rides[[#This Row],[Date]],2)</f>
        <v>3</v>
      </c>
      <c r="L11055" s="1" t="str">
        <f>LEFT(BART_Rides[[#This Row],[Lines]],1)</f>
        <v>Y</v>
      </c>
      <c r="M11055" s="1" t="str">
        <f>IF(BART_Rides[[#This Row],[FirstLetter]]="Y","Yes","No")</f>
        <v>Yes</v>
      </c>
      <c r="N11055" s="1" t="str">
        <f>IF(OR(BART_Rides[[#This Row],[Station Code]]="EM", BART_Rides[[#This Row],[Station Code]]="MT", BART_Rides[[#This Row],[Station Code]]="PL", BART_Rides[[#This Row],[Station Code]]="CC"), "Yes", "No")</f>
        <v>No</v>
      </c>
    </row>
    <row r="11056" spans="6:14">
      <c r="F11056" s="3">
        <v>44301</v>
      </c>
      <c r="G11056" s="1">
        <v>24</v>
      </c>
      <c r="H11056" s="1" t="s">
        <v>106</v>
      </c>
      <c r="I11056" s="1">
        <v>2210</v>
      </c>
      <c r="J11056" s="1">
        <f>MONTH(BART_Rides[[#This Row],[Date]])</f>
        <v>4</v>
      </c>
      <c r="K11056" s="1">
        <f>WEEKDAY(BART_Rides[[#This Row],[Date]],2)</f>
        <v>4</v>
      </c>
      <c r="L11056" s="1" t="str">
        <f>LEFT(BART_Rides[[#This Row],[Lines]],1)</f>
        <v>Y</v>
      </c>
      <c r="M11056" s="1" t="str">
        <f>IF(BART_Rides[[#This Row],[FirstLetter]]="Y","Yes","No")</f>
        <v>Yes</v>
      </c>
      <c r="N11056" s="1" t="str">
        <f>IF(OR(BART_Rides[[#This Row],[Station Code]]="EM", BART_Rides[[#This Row],[Station Code]]="MT", BART_Rides[[#This Row],[Station Code]]="PL", BART_Rides[[#This Row],[Station Code]]="CC"), "Yes", "No")</f>
        <v>No</v>
      </c>
    </row>
    <row r="11057" spans="6:14">
      <c r="F11057" s="3">
        <v>44302</v>
      </c>
      <c r="G11057" s="1">
        <v>24</v>
      </c>
      <c r="H11057" s="1" t="s">
        <v>106</v>
      </c>
      <c r="I11057" s="1">
        <v>2255</v>
      </c>
      <c r="J11057" s="1">
        <f>MONTH(BART_Rides[[#This Row],[Date]])</f>
        <v>4</v>
      </c>
      <c r="K11057" s="1">
        <f>WEEKDAY(BART_Rides[[#This Row],[Date]],2)</f>
        <v>5</v>
      </c>
      <c r="L11057" s="1" t="str">
        <f>LEFT(BART_Rides[[#This Row],[Lines]],1)</f>
        <v>Y</v>
      </c>
      <c r="M11057" s="1" t="str">
        <f>IF(BART_Rides[[#This Row],[FirstLetter]]="Y","Yes","No")</f>
        <v>Yes</v>
      </c>
      <c r="N11057" s="1" t="str">
        <f>IF(OR(BART_Rides[[#This Row],[Station Code]]="EM", BART_Rides[[#This Row],[Station Code]]="MT", BART_Rides[[#This Row],[Station Code]]="PL", BART_Rides[[#This Row],[Station Code]]="CC"), "Yes", "No")</f>
        <v>No</v>
      </c>
    </row>
    <row r="11058" spans="6:14">
      <c r="F11058" s="3">
        <v>44303</v>
      </c>
      <c r="G11058" s="1">
        <v>24</v>
      </c>
      <c r="H11058" s="1" t="s">
        <v>106</v>
      </c>
      <c r="I11058" s="1">
        <v>1509</v>
      </c>
      <c r="J11058" s="1">
        <f>MONTH(BART_Rides[[#This Row],[Date]])</f>
        <v>4</v>
      </c>
      <c r="K11058" s="1">
        <f>WEEKDAY(BART_Rides[[#This Row],[Date]],2)</f>
        <v>6</v>
      </c>
      <c r="L11058" s="1" t="str">
        <f>LEFT(BART_Rides[[#This Row],[Lines]],1)</f>
        <v>Y</v>
      </c>
      <c r="M11058" s="1" t="str">
        <f>IF(BART_Rides[[#This Row],[FirstLetter]]="Y","Yes","No")</f>
        <v>Yes</v>
      </c>
      <c r="N11058" s="1" t="str">
        <f>IF(OR(BART_Rides[[#This Row],[Station Code]]="EM", BART_Rides[[#This Row],[Station Code]]="MT", BART_Rides[[#This Row],[Station Code]]="PL", BART_Rides[[#This Row],[Station Code]]="CC"), "Yes", "No")</f>
        <v>No</v>
      </c>
    </row>
    <row r="11059" spans="6:14">
      <c r="F11059" s="3">
        <v>44304</v>
      </c>
      <c r="G11059" s="1">
        <v>24</v>
      </c>
      <c r="H11059" s="1" t="s">
        <v>106</v>
      </c>
      <c r="I11059" s="1">
        <v>1064</v>
      </c>
      <c r="J11059" s="1">
        <f>MONTH(BART_Rides[[#This Row],[Date]])</f>
        <v>4</v>
      </c>
      <c r="K11059" s="1">
        <f>WEEKDAY(BART_Rides[[#This Row],[Date]],2)</f>
        <v>7</v>
      </c>
      <c r="L11059" s="1" t="str">
        <f>LEFT(BART_Rides[[#This Row],[Lines]],1)</f>
        <v>Y</v>
      </c>
      <c r="M11059" s="1" t="str">
        <f>IF(BART_Rides[[#This Row],[FirstLetter]]="Y","Yes","No")</f>
        <v>Yes</v>
      </c>
      <c r="N11059" s="1" t="str">
        <f>IF(OR(BART_Rides[[#This Row],[Station Code]]="EM", BART_Rides[[#This Row],[Station Code]]="MT", BART_Rides[[#This Row],[Station Code]]="PL", BART_Rides[[#This Row],[Station Code]]="CC"), "Yes", "No")</f>
        <v>No</v>
      </c>
    </row>
    <row r="11060" spans="6:14">
      <c r="F11060" s="3">
        <v>44305</v>
      </c>
      <c r="G11060" s="1">
        <v>24</v>
      </c>
      <c r="H11060" s="1" t="s">
        <v>106</v>
      </c>
      <c r="I11060" s="1">
        <v>2206</v>
      </c>
      <c r="J11060" s="1">
        <f>MONTH(BART_Rides[[#This Row],[Date]])</f>
        <v>4</v>
      </c>
      <c r="K11060" s="1">
        <f>WEEKDAY(BART_Rides[[#This Row],[Date]],2)</f>
        <v>1</v>
      </c>
      <c r="L11060" s="1" t="str">
        <f>LEFT(BART_Rides[[#This Row],[Lines]],1)</f>
        <v>Y</v>
      </c>
      <c r="M11060" s="1" t="str">
        <f>IF(BART_Rides[[#This Row],[FirstLetter]]="Y","Yes","No")</f>
        <v>Yes</v>
      </c>
      <c r="N11060" s="1" t="str">
        <f>IF(OR(BART_Rides[[#This Row],[Station Code]]="EM", BART_Rides[[#This Row],[Station Code]]="MT", BART_Rides[[#This Row],[Station Code]]="PL", BART_Rides[[#This Row],[Station Code]]="CC"), "Yes", "No")</f>
        <v>No</v>
      </c>
    </row>
    <row r="11061" spans="6:14">
      <c r="F11061" s="3">
        <v>44306</v>
      </c>
      <c r="G11061" s="1">
        <v>24</v>
      </c>
      <c r="H11061" s="1" t="s">
        <v>106</v>
      </c>
      <c r="I11061" s="1">
        <v>2327</v>
      </c>
      <c r="J11061" s="1">
        <f>MONTH(BART_Rides[[#This Row],[Date]])</f>
        <v>4</v>
      </c>
      <c r="K11061" s="1">
        <f>WEEKDAY(BART_Rides[[#This Row],[Date]],2)</f>
        <v>2</v>
      </c>
      <c r="L11061" s="1" t="str">
        <f>LEFT(BART_Rides[[#This Row],[Lines]],1)</f>
        <v>Y</v>
      </c>
      <c r="M11061" s="1" t="str">
        <f>IF(BART_Rides[[#This Row],[FirstLetter]]="Y","Yes","No")</f>
        <v>Yes</v>
      </c>
      <c r="N11061" s="1" t="str">
        <f>IF(OR(BART_Rides[[#This Row],[Station Code]]="EM", BART_Rides[[#This Row],[Station Code]]="MT", BART_Rides[[#This Row],[Station Code]]="PL", BART_Rides[[#This Row],[Station Code]]="CC"), "Yes", "No")</f>
        <v>No</v>
      </c>
    </row>
    <row r="11062" spans="6:14">
      <c r="F11062" s="3">
        <v>44307</v>
      </c>
      <c r="G11062" s="1">
        <v>24</v>
      </c>
      <c r="H11062" s="1" t="s">
        <v>106</v>
      </c>
      <c r="I11062" s="1">
        <v>2327</v>
      </c>
      <c r="J11062" s="1">
        <f>MONTH(BART_Rides[[#This Row],[Date]])</f>
        <v>4</v>
      </c>
      <c r="K11062" s="1">
        <f>WEEKDAY(BART_Rides[[#This Row],[Date]],2)</f>
        <v>3</v>
      </c>
      <c r="L11062" s="1" t="str">
        <f>LEFT(BART_Rides[[#This Row],[Lines]],1)</f>
        <v>Y</v>
      </c>
      <c r="M11062" s="1" t="str">
        <f>IF(BART_Rides[[#This Row],[FirstLetter]]="Y","Yes","No")</f>
        <v>Yes</v>
      </c>
      <c r="N11062" s="1" t="str">
        <f>IF(OR(BART_Rides[[#This Row],[Station Code]]="EM", BART_Rides[[#This Row],[Station Code]]="MT", BART_Rides[[#This Row],[Station Code]]="PL", BART_Rides[[#This Row],[Station Code]]="CC"), "Yes", "No")</f>
        <v>No</v>
      </c>
    </row>
    <row r="11063" spans="6:14">
      <c r="F11063" s="3">
        <v>44308</v>
      </c>
      <c r="G11063" s="1">
        <v>24</v>
      </c>
      <c r="H11063" s="1" t="s">
        <v>106</v>
      </c>
      <c r="I11063" s="1">
        <v>2331</v>
      </c>
      <c r="J11063" s="1">
        <f>MONTH(BART_Rides[[#This Row],[Date]])</f>
        <v>4</v>
      </c>
      <c r="K11063" s="1">
        <f>WEEKDAY(BART_Rides[[#This Row],[Date]],2)</f>
        <v>4</v>
      </c>
      <c r="L11063" s="1" t="str">
        <f>LEFT(BART_Rides[[#This Row],[Lines]],1)</f>
        <v>Y</v>
      </c>
      <c r="M11063" s="1" t="str">
        <f>IF(BART_Rides[[#This Row],[FirstLetter]]="Y","Yes","No")</f>
        <v>Yes</v>
      </c>
      <c r="N11063" s="1" t="str">
        <f>IF(OR(BART_Rides[[#This Row],[Station Code]]="EM", BART_Rides[[#This Row],[Station Code]]="MT", BART_Rides[[#This Row],[Station Code]]="PL", BART_Rides[[#This Row],[Station Code]]="CC"), "Yes", "No")</f>
        <v>No</v>
      </c>
    </row>
    <row r="11064" spans="6:14">
      <c r="F11064" s="3">
        <v>44309</v>
      </c>
      <c r="G11064" s="1">
        <v>24</v>
      </c>
      <c r="H11064" s="1" t="s">
        <v>106</v>
      </c>
      <c r="I11064" s="1">
        <v>2420</v>
      </c>
      <c r="J11064" s="1">
        <f>MONTH(BART_Rides[[#This Row],[Date]])</f>
        <v>4</v>
      </c>
      <c r="K11064" s="1">
        <f>WEEKDAY(BART_Rides[[#This Row],[Date]],2)</f>
        <v>5</v>
      </c>
      <c r="L11064" s="1" t="str">
        <f>LEFT(BART_Rides[[#This Row],[Lines]],1)</f>
        <v>Y</v>
      </c>
      <c r="M11064" s="1" t="str">
        <f>IF(BART_Rides[[#This Row],[FirstLetter]]="Y","Yes","No")</f>
        <v>Yes</v>
      </c>
      <c r="N11064" s="1" t="str">
        <f>IF(OR(BART_Rides[[#This Row],[Station Code]]="EM", BART_Rides[[#This Row],[Station Code]]="MT", BART_Rides[[#This Row],[Station Code]]="PL", BART_Rides[[#This Row],[Station Code]]="CC"), "Yes", "No")</f>
        <v>No</v>
      </c>
    </row>
    <row r="11065" spans="6:14">
      <c r="F11065" s="3">
        <v>44310</v>
      </c>
      <c r="G11065" s="1">
        <v>24</v>
      </c>
      <c r="H11065" s="1" t="s">
        <v>106</v>
      </c>
      <c r="I11065" s="1">
        <v>1518</v>
      </c>
      <c r="J11065" s="1">
        <f>MONTH(BART_Rides[[#This Row],[Date]])</f>
        <v>4</v>
      </c>
      <c r="K11065" s="1">
        <f>WEEKDAY(BART_Rides[[#This Row],[Date]],2)</f>
        <v>6</v>
      </c>
      <c r="L11065" s="1" t="str">
        <f>LEFT(BART_Rides[[#This Row],[Lines]],1)</f>
        <v>Y</v>
      </c>
      <c r="M11065" s="1" t="str">
        <f>IF(BART_Rides[[#This Row],[FirstLetter]]="Y","Yes","No")</f>
        <v>Yes</v>
      </c>
      <c r="N11065" s="1" t="str">
        <f>IF(OR(BART_Rides[[#This Row],[Station Code]]="EM", BART_Rides[[#This Row],[Station Code]]="MT", BART_Rides[[#This Row],[Station Code]]="PL", BART_Rides[[#This Row],[Station Code]]="CC"), "Yes", "No")</f>
        <v>No</v>
      </c>
    </row>
    <row r="11066" spans="6:14">
      <c r="F11066" s="3">
        <v>44311</v>
      </c>
      <c r="G11066" s="1">
        <v>24</v>
      </c>
      <c r="H11066" s="1" t="s">
        <v>106</v>
      </c>
      <c r="I11066" s="1">
        <v>858</v>
      </c>
      <c r="J11066" s="1">
        <f>MONTH(BART_Rides[[#This Row],[Date]])</f>
        <v>4</v>
      </c>
      <c r="K11066" s="1">
        <f>WEEKDAY(BART_Rides[[#This Row],[Date]],2)</f>
        <v>7</v>
      </c>
      <c r="L11066" s="1" t="str">
        <f>LEFT(BART_Rides[[#This Row],[Lines]],1)</f>
        <v>Y</v>
      </c>
      <c r="M11066" s="1" t="str">
        <f>IF(BART_Rides[[#This Row],[FirstLetter]]="Y","Yes","No")</f>
        <v>Yes</v>
      </c>
      <c r="N11066" s="1" t="str">
        <f>IF(OR(BART_Rides[[#This Row],[Station Code]]="EM", BART_Rides[[#This Row],[Station Code]]="MT", BART_Rides[[#This Row],[Station Code]]="PL", BART_Rides[[#This Row],[Station Code]]="CC"), "Yes", "No")</f>
        <v>No</v>
      </c>
    </row>
    <row r="11067" spans="6:14">
      <c r="F11067" s="3">
        <v>44312</v>
      </c>
      <c r="G11067" s="1">
        <v>24</v>
      </c>
      <c r="H11067" s="1" t="s">
        <v>106</v>
      </c>
      <c r="I11067" s="1">
        <v>2197</v>
      </c>
      <c r="J11067" s="1">
        <f>MONTH(BART_Rides[[#This Row],[Date]])</f>
        <v>4</v>
      </c>
      <c r="K11067" s="1">
        <f>WEEKDAY(BART_Rides[[#This Row],[Date]],2)</f>
        <v>1</v>
      </c>
      <c r="L11067" s="1" t="str">
        <f>LEFT(BART_Rides[[#This Row],[Lines]],1)</f>
        <v>Y</v>
      </c>
      <c r="M11067" s="1" t="str">
        <f>IF(BART_Rides[[#This Row],[FirstLetter]]="Y","Yes","No")</f>
        <v>Yes</v>
      </c>
      <c r="N11067" s="1" t="str">
        <f>IF(OR(BART_Rides[[#This Row],[Station Code]]="EM", BART_Rides[[#This Row],[Station Code]]="MT", BART_Rides[[#This Row],[Station Code]]="PL", BART_Rides[[#This Row],[Station Code]]="CC"), "Yes", "No")</f>
        <v>No</v>
      </c>
    </row>
    <row r="11068" spans="6:14">
      <c r="F11068" s="3">
        <v>44313</v>
      </c>
      <c r="G11068" s="1">
        <v>24</v>
      </c>
      <c r="H11068" s="1" t="s">
        <v>106</v>
      </c>
      <c r="I11068" s="1">
        <v>2377</v>
      </c>
      <c r="J11068" s="1">
        <f>MONTH(BART_Rides[[#This Row],[Date]])</f>
        <v>4</v>
      </c>
      <c r="K11068" s="1">
        <f>WEEKDAY(BART_Rides[[#This Row],[Date]],2)</f>
        <v>2</v>
      </c>
      <c r="L11068" s="1" t="str">
        <f>LEFT(BART_Rides[[#This Row],[Lines]],1)</f>
        <v>Y</v>
      </c>
      <c r="M11068" s="1" t="str">
        <f>IF(BART_Rides[[#This Row],[FirstLetter]]="Y","Yes","No")</f>
        <v>Yes</v>
      </c>
      <c r="N11068" s="1" t="str">
        <f>IF(OR(BART_Rides[[#This Row],[Station Code]]="EM", BART_Rides[[#This Row],[Station Code]]="MT", BART_Rides[[#This Row],[Station Code]]="PL", BART_Rides[[#This Row],[Station Code]]="CC"), "Yes", "No")</f>
        <v>No</v>
      </c>
    </row>
    <row r="11069" spans="6:14">
      <c r="F11069" s="3">
        <v>44314</v>
      </c>
      <c r="G11069" s="1">
        <v>24</v>
      </c>
      <c r="H11069" s="1" t="s">
        <v>106</v>
      </c>
      <c r="I11069" s="1">
        <v>2338</v>
      </c>
      <c r="J11069" s="1">
        <f>MONTH(BART_Rides[[#This Row],[Date]])</f>
        <v>4</v>
      </c>
      <c r="K11069" s="1">
        <f>WEEKDAY(BART_Rides[[#This Row],[Date]],2)</f>
        <v>3</v>
      </c>
      <c r="L11069" s="1" t="str">
        <f>LEFT(BART_Rides[[#This Row],[Lines]],1)</f>
        <v>Y</v>
      </c>
      <c r="M11069" s="1" t="str">
        <f>IF(BART_Rides[[#This Row],[FirstLetter]]="Y","Yes","No")</f>
        <v>Yes</v>
      </c>
      <c r="N11069" s="1" t="str">
        <f>IF(OR(BART_Rides[[#This Row],[Station Code]]="EM", BART_Rides[[#This Row],[Station Code]]="MT", BART_Rides[[#This Row],[Station Code]]="PL", BART_Rides[[#This Row],[Station Code]]="CC"), "Yes", "No")</f>
        <v>No</v>
      </c>
    </row>
    <row r="11070" spans="6:14">
      <c r="F11070" s="3">
        <v>44315</v>
      </c>
      <c r="G11070" s="1">
        <v>24</v>
      </c>
      <c r="H11070" s="1" t="s">
        <v>106</v>
      </c>
      <c r="I11070" s="1">
        <v>2337</v>
      </c>
      <c r="J11070" s="1">
        <f>MONTH(BART_Rides[[#This Row],[Date]])</f>
        <v>4</v>
      </c>
      <c r="K11070" s="1">
        <f>WEEKDAY(BART_Rides[[#This Row],[Date]],2)</f>
        <v>4</v>
      </c>
      <c r="L11070" s="1" t="str">
        <f>LEFT(BART_Rides[[#This Row],[Lines]],1)</f>
        <v>Y</v>
      </c>
      <c r="M11070" s="1" t="str">
        <f>IF(BART_Rides[[#This Row],[FirstLetter]]="Y","Yes","No")</f>
        <v>Yes</v>
      </c>
      <c r="N11070" s="1" t="str">
        <f>IF(OR(BART_Rides[[#This Row],[Station Code]]="EM", BART_Rides[[#This Row],[Station Code]]="MT", BART_Rides[[#This Row],[Station Code]]="PL", BART_Rides[[#This Row],[Station Code]]="CC"), "Yes", "No")</f>
        <v>No</v>
      </c>
    </row>
    <row r="11071" spans="6:14">
      <c r="F11071" s="3">
        <v>44316</v>
      </c>
      <c r="G11071" s="1">
        <v>24</v>
      </c>
      <c r="H11071" s="1" t="s">
        <v>106</v>
      </c>
      <c r="I11071" s="1">
        <v>2423</v>
      </c>
      <c r="J11071" s="1">
        <f>MONTH(BART_Rides[[#This Row],[Date]])</f>
        <v>4</v>
      </c>
      <c r="K11071" s="1">
        <f>WEEKDAY(BART_Rides[[#This Row],[Date]],2)</f>
        <v>5</v>
      </c>
      <c r="L11071" s="1" t="str">
        <f>LEFT(BART_Rides[[#This Row],[Lines]],1)</f>
        <v>Y</v>
      </c>
      <c r="M11071" s="1" t="str">
        <f>IF(BART_Rides[[#This Row],[FirstLetter]]="Y","Yes","No")</f>
        <v>Yes</v>
      </c>
      <c r="N11071" s="1" t="str">
        <f>IF(OR(BART_Rides[[#This Row],[Station Code]]="EM", BART_Rides[[#This Row],[Station Code]]="MT", BART_Rides[[#This Row],[Station Code]]="PL", BART_Rides[[#This Row],[Station Code]]="CC"), "Yes", "No")</f>
        <v>No</v>
      </c>
    </row>
    <row r="11072" spans="6:14">
      <c r="F11072" s="3">
        <v>44317</v>
      </c>
      <c r="G11072" s="1">
        <v>24</v>
      </c>
      <c r="H11072" s="1" t="s">
        <v>106</v>
      </c>
      <c r="I11072" s="1">
        <v>1714</v>
      </c>
      <c r="J11072" s="1">
        <f>MONTH(BART_Rides[[#This Row],[Date]])</f>
        <v>5</v>
      </c>
      <c r="K11072" s="1">
        <f>WEEKDAY(BART_Rides[[#This Row],[Date]],2)</f>
        <v>6</v>
      </c>
      <c r="L11072" s="1" t="str">
        <f>LEFT(BART_Rides[[#This Row],[Lines]],1)</f>
        <v>Y</v>
      </c>
      <c r="M11072" s="1" t="str">
        <f>IF(BART_Rides[[#This Row],[FirstLetter]]="Y","Yes","No")</f>
        <v>Yes</v>
      </c>
      <c r="N11072" s="1" t="str">
        <f>IF(OR(BART_Rides[[#This Row],[Station Code]]="EM", BART_Rides[[#This Row],[Station Code]]="MT", BART_Rides[[#This Row],[Station Code]]="PL", BART_Rides[[#This Row],[Station Code]]="CC"), "Yes", "No")</f>
        <v>No</v>
      </c>
    </row>
    <row r="11073" spans="6:14">
      <c r="F11073" s="3">
        <v>44318</v>
      </c>
      <c r="G11073" s="1">
        <v>24</v>
      </c>
      <c r="H11073" s="1" t="s">
        <v>106</v>
      </c>
      <c r="I11073" s="1">
        <v>1191</v>
      </c>
      <c r="J11073" s="1">
        <f>MONTH(BART_Rides[[#This Row],[Date]])</f>
        <v>5</v>
      </c>
      <c r="K11073" s="1">
        <f>WEEKDAY(BART_Rides[[#This Row],[Date]],2)</f>
        <v>7</v>
      </c>
      <c r="L11073" s="1" t="str">
        <f>LEFT(BART_Rides[[#This Row],[Lines]],1)</f>
        <v>Y</v>
      </c>
      <c r="M11073" s="1" t="str">
        <f>IF(BART_Rides[[#This Row],[FirstLetter]]="Y","Yes","No")</f>
        <v>Yes</v>
      </c>
      <c r="N11073" s="1" t="str">
        <f>IF(OR(BART_Rides[[#This Row],[Station Code]]="EM", BART_Rides[[#This Row],[Station Code]]="MT", BART_Rides[[#This Row],[Station Code]]="PL", BART_Rides[[#This Row],[Station Code]]="CC"), "Yes", "No")</f>
        <v>No</v>
      </c>
    </row>
    <row r="11074" spans="6:14">
      <c r="F11074" s="3">
        <v>44319</v>
      </c>
      <c r="G11074" s="1">
        <v>24</v>
      </c>
      <c r="H11074" s="1" t="s">
        <v>106</v>
      </c>
      <c r="I11074" s="1">
        <v>2293</v>
      </c>
      <c r="J11074" s="1">
        <f>MONTH(BART_Rides[[#This Row],[Date]])</f>
        <v>5</v>
      </c>
      <c r="K11074" s="1">
        <f>WEEKDAY(BART_Rides[[#This Row],[Date]],2)</f>
        <v>1</v>
      </c>
      <c r="L11074" s="1" t="str">
        <f>LEFT(BART_Rides[[#This Row],[Lines]],1)</f>
        <v>Y</v>
      </c>
      <c r="M11074" s="1" t="str">
        <f>IF(BART_Rides[[#This Row],[FirstLetter]]="Y","Yes","No")</f>
        <v>Yes</v>
      </c>
      <c r="N11074" s="1" t="str">
        <f>IF(OR(BART_Rides[[#This Row],[Station Code]]="EM", BART_Rides[[#This Row],[Station Code]]="MT", BART_Rides[[#This Row],[Station Code]]="PL", BART_Rides[[#This Row],[Station Code]]="CC"), "Yes", "No")</f>
        <v>No</v>
      </c>
    </row>
    <row r="11075" spans="6:14">
      <c r="F11075" s="3">
        <v>44320</v>
      </c>
      <c r="G11075" s="1">
        <v>24</v>
      </c>
      <c r="H11075" s="1" t="s">
        <v>106</v>
      </c>
      <c r="I11075" s="1">
        <v>2447</v>
      </c>
      <c r="J11075" s="1">
        <f>MONTH(BART_Rides[[#This Row],[Date]])</f>
        <v>5</v>
      </c>
      <c r="K11075" s="1">
        <f>WEEKDAY(BART_Rides[[#This Row],[Date]],2)</f>
        <v>2</v>
      </c>
      <c r="L11075" s="1" t="str">
        <f>LEFT(BART_Rides[[#This Row],[Lines]],1)</f>
        <v>Y</v>
      </c>
      <c r="M11075" s="1" t="str">
        <f>IF(BART_Rides[[#This Row],[FirstLetter]]="Y","Yes","No")</f>
        <v>Yes</v>
      </c>
      <c r="N11075" s="1" t="str">
        <f>IF(OR(BART_Rides[[#This Row],[Station Code]]="EM", BART_Rides[[#This Row],[Station Code]]="MT", BART_Rides[[#This Row],[Station Code]]="PL", BART_Rides[[#This Row],[Station Code]]="CC"), "Yes", "No")</f>
        <v>No</v>
      </c>
    </row>
    <row r="11076" spans="6:14">
      <c r="F11076" s="3">
        <v>44321</v>
      </c>
      <c r="G11076" s="1">
        <v>24</v>
      </c>
      <c r="H11076" s="1" t="s">
        <v>106</v>
      </c>
      <c r="I11076" s="1">
        <v>2433</v>
      </c>
      <c r="J11076" s="1">
        <f>MONTH(BART_Rides[[#This Row],[Date]])</f>
        <v>5</v>
      </c>
      <c r="K11076" s="1">
        <f>WEEKDAY(BART_Rides[[#This Row],[Date]],2)</f>
        <v>3</v>
      </c>
      <c r="L11076" s="1" t="str">
        <f>LEFT(BART_Rides[[#This Row],[Lines]],1)</f>
        <v>Y</v>
      </c>
      <c r="M11076" s="1" t="str">
        <f>IF(BART_Rides[[#This Row],[FirstLetter]]="Y","Yes","No")</f>
        <v>Yes</v>
      </c>
      <c r="N11076" s="1" t="str">
        <f>IF(OR(BART_Rides[[#This Row],[Station Code]]="EM", BART_Rides[[#This Row],[Station Code]]="MT", BART_Rides[[#This Row],[Station Code]]="PL", BART_Rides[[#This Row],[Station Code]]="CC"), "Yes", "No")</f>
        <v>No</v>
      </c>
    </row>
    <row r="11077" spans="6:14">
      <c r="F11077" s="3">
        <v>44322</v>
      </c>
      <c r="G11077" s="1">
        <v>24</v>
      </c>
      <c r="H11077" s="1" t="s">
        <v>106</v>
      </c>
      <c r="I11077" s="1">
        <v>2403</v>
      </c>
      <c r="J11077" s="1">
        <f>MONTH(BART_Rides[[#This Row],[Date]])</f>
        <v>5</v>
      </c>
      <c r="K11077" s="1">
        <f>WEEKDAY(BART_Rides[[#This Row],[Date]],2)</f>
        <v>4</v>
      </c>
      <c r="L11077" s="1" t="str">
        <f>LEFT(BART_Rides[[#This Row],[Lines]],1)</f>
        <v>Y</v>
      </c>
      <c r="M11077" s="1" t="str">
        <f>IF(BART_Rides[[#This Row],[FirstLetter]]="Y","Yes","No")</f>
        <v>Yes</v>
      </c>
      <c r="N11077" s="1" t="str">
        <f>IF(OR(BART_Rides[[#This Row],[Station Code]]="EM", BART_Rides[[#This Row],[Station Code]]="MT", BART_Rides[[#This Row],[Station Code]]="PL", BART_Rides[[#This Row],[Station Code]]="CC"), "Yes", "No")</f>
        <v>No</v>
      </c>
    </row>
    <row r="11078" spans="6:14">
      <c r="F11078" s="3">
        <v>44323</v>
      </c>
      <c r="G11078" s="1">
        <v>24</v>
      </c>
      <c r="H11078" s="1" t="s">
        <v>106</v>
      </c>
      <c r="I11078" s="1">
        <v>2564</v>
      </c>
      <c r="J11078" s="1">
        <f>MONTH(BART_Rides[[#This Row],[Date]])</f>
        <v>5</v>
      </c>
      <c r="K11078" s="1">
        <f>WEEKDAY(BART_Rides[[#This Row],[Date]],2)</f>
        <v>5</v>
      </c>
      <c r="L11078" s="1" t="str">
        <f>LEFT(BART_Rides[[#This Row],[Lines]],1)</f>
        <v>Y</v>
      </c>
      <c r="M11078" s="1" t="str">
        <f>IF(BART_Rides[[#This Row],[FirstLetter]]="Y","Yes","No")</f>
        <v>Yes</v>
      </c>
      <c r="N11078" s="1" t="str">
        <f>IF(OR(BART_Rides[[#This Row],[Station Code]]="EM", BART_Rides[[#This Row],[Station Code]]="MT", BART_Rides[[#This Row],[Station Code]]="PL", BART_Rides[[#This Row],[Station Code]]="CC"), "Yes", "No")</f>
        <v>No</v>
      </c>
    </row>
    <row r="11079" spans="6:14">
      <c r="F11079" s="3">
        <v>44324</v>
      </c>
      <c r="G11079" s="1">
        <v>24</v>
      </c>
      <c r="H11079" s="1" t="s">
        <v>106</v>
      </c>
      <c r="I11079" s="1">
        <v>1592</v>
      </c>
      <c r="J11079" s="1">
        <f>MONTH(BART_Rides[[#This Row],[Date]])</f>
        <v>5</v>
      </c>
      <c r="K11079" s="1">
        <f>WEEKDAY(BART_Rides[[#This Row],[Date]],2)</f>
        <v>6</v>
      </c>
      <c r="L11079" s="1" t="str">
        <f>LEFT(BART_Rides[[#This Row],[Lines]],1)</f>
        <v>Y</v>
      </c>
      <c r="M11079" s="1" t="str">
        <f>IF(BART_Rides[[#This Row],[FirstLetter]]="Y","Yes","No")</f>
        <v>Yes</v>
      </c>
      <c r="N11079" s="1" t="str">
        <f>IF(OR(BART_Rides[[#This Row],[Station Code]]="EM", BART_Rides[[#This Row],[Station Code]]="MT", BART_Rides[[#This Row],[Station Code]]="PL", BART_Rides[[#This Row],[Station Code]]="CC"), "Yes", "No")</f>
        <v>No</v>
      </c>
    </row>
    <row r="11080" spans="6:14">
      <c r="F11080" s="3">
        <v>44325</v>
      </c>
      <c r="G11080" s="1">
        <v>24</v>
      </c>
      <c r="H11080" s="1" t="s">
        <v>106</v>
      </c>
      <c r="I11080" s="1">
        <v>1044</v>
      </c>
      <c r="J11080" s="1">
        <f>MONTH(BART_Rides[[#This Row],[Date]])</f>
        <v>5</v>
      </c>
      <c r="K11080" s="1">
        <f>WEEKDAY(BART_Rides[[#This Row],[Date]],2)</f>
        <v>7</v>
      </c>
      <c r="L11080" s="1" t="str">
        <f>LEFT(BART_Rides[[#This Row],[Lines]],1)</f>
        <v>Y</v>
      </c>
      <c r="M11080" s="1" t="str">
        <f>IF(BART_Rides[[#This Row],[FirstLetter]]="Y","Yes","No")</f>
        <v>Yes</v>
      </c>
      <c r="N11080" s="1" t="str">
        <f>IF(OR(BART_Rides[[#This Row],[Station Code]]="EM", BART_Rides[[#This Row],[Station Code]]="MT", BART_Rides[[#This Row],[Station Code]]="PL", BART_Rides[[#This Row],[Station Code]]="CC"), "Yes", "No")</f>
        <v>No</v>
      </c>
    </row>
    <row r="11081" spans="6:14">
      <c r="F11081" s="3">
        <v>44326</v>
      </c>
      <c r="G11081" s="1">
        <v>24</v>
      </c>
      <c r="H11081" s="1" t="s">
        <v>106</v>
      </c>
      <c r="I11081" s="1">
        <v>2355</v>
      </c>
      <c r="J11081" s="1">
        <f>MONTH(BART_Rides[[#This Row],[Date]])</f>
        <v>5</v>
      </c>
      <c r="K11081" s="1">
        <f>WEEKDAY(BART_Rides[[#This Row],[Date]],2)</f>
        <v>1</v>
      </c>
      <c r="L11081" s="1" t="str">
        <f>LEFT(BART_Rides[[#This Row],[Lines]],1)</f>
        <v>Y</v>
      </c>
      <c r="M11081" s="1" t="str">
        <f>IF(BART_Rides[[#This Row],[FirstLetter]]="Y","Yes","No")</f>
        <v>Yes</v>
      </c>
      <c r="N11081" s="1" t="str">
        <f>IF(OR(BART_Rides[[#This Row],[Station Code]]="EM", BART_Rides[[#This Row],[Station Code]]="MT", BART_Rides[[#This Row],[Station Code]]="PL", BART_Rides[[#This Row],[Station Code]]="CC"), "Yes", "No")</f>
        <v>No</v>
      </c>
    </row>
    <row r="11082" spans="6:14">
      <c r="F11082" s="3">
        <v>44327</v>
      </c>
      <c r="G11082" s="1">
        <v>24</v>
      </c>
      <c r="H11082" s="1" t="s">
        <v>106</v>
      </c>
      <c r="I11082" s="1">
        <v>2386</v>
      </c>
      <c r="J11082" s="1">
        <f>MONTH(BART_Rides[[#This Row],[Date]])</f>
        <v>5</v>
      </c>
      <c r="K11082" s="1">
        <f>WEEKDAY(BART_Rides[[#This Row],[Date]],2)</f>
        <v>2</v>
      </c>
      <c r="L11082" s="1" t="str">
        <f>LEFT(BART_Rides[[#This Row],[Lines]],1)</f>
        <v>Y</v>
      </c>
      <c r="M11082" s="1" t="str">
        <f>IF(BART_Rides[[#This Row],[FirstLetter]]="Y","Yes","No")</f>
        <v>Yes</v>
      </c>
      <c r="N11082" s="1" t="str">
        <f>IF(OR(BART_Rides[[#This Row],[Station Code]]="EM", BART_Rides[[#This Row],[Station Code]]="MT", BART_Rides[[#This Row],[Station Code]]="PL", BART_Rides[[#This Row],[Station Code]]="CC"), "Yes", "No")</f>
        <v>No</v>
      </c>
    </row>
    <row r="11083" spans="6:14">
      <c r="F11083" s="3">
        <v>44328</v>
      </c>
      <c r="G11083" s="1">
        <v>24</v>
      </c>
      <c r="H11083" s="1" t="s">
        <v>106</v>
      </c>
      <c r="I11083" s="1">
        <v>2468</v>
      </c>
      <c r="J11083" s="1">
        <f>MONTH(BART_Rides[[#This Row],[Date]])</f>
        <v>5</v>
      </c>
      <c r="K11083" s="1">
        <f>WEEKDAY(BART_Rides[[#This Row],[Date]],2)</f>
        <v>3</v>
      </c>
      <c r="L11083" s="1" t="str">
        <f>LEFT(BART_Rides[[#This Row],[Lines]],1)</f>
        <v>Y</v>
      </c>
      <c r="M11083" s="1" t="str">
        <f>IF(BART_Rides[[#This Row],[FirstLetter]]="Y","Yes","No")</f>
        <v>Yes</v>
      </c>
      <c r="N11083" s="1" t="str">
        <f>IF(OR(BART_Rides[[#This Row],[Station Code]]="EM", BART_Rides[[#This Row],[Station Code]]="MT", BART_Rides[[#This Row],[Station Code]]="PL", BART_Rides[[#This Row],[Station Code]]="CC"), "Yes", "No")</f>
        <v>No</v>
      </c>
    </row>
    <row r="11084" spans="6:14">
      <c r="F11084" s="3">
        <v>44329</v>
      </c>
      <c r="G11084" s="1">
        <v>24</v>
      </c>
      <c r="H11084" s="1" t="s">
        <v>106</v>
      </c>
      <c r="I11084" s="1">
        <v>2473</v>
      </c>
      <c r="J11084" s="1">
        <f>MONTH(BART_Rides[[#This Row],[Date]])</f>
        <v>5</v>
      </c>
      <c r="K11084" s="1">
        <f>WEEKDAY(BART_Rides[[#This Row],[Date]],2)</f>
        <v>4</v>
      </c>
      <c r="L11084" s="1" t="str">
        <f>LEFT(BART_Rides[[#This Row],[Lines]],1)</f>
        <v>Y</v>
      </c>
      <c r="M11084" s="1" t="str">
        <f>IF(BART_Rides[[#This Row],[FirstLetter]]="Y","Yes","No")</f>
        <v>Yes</v>
      </c>
      <c r="N11084" s="1" t="str">
        <f>IF(OR(BART_Rides[[#This Row],[Station Code]]="EM", BART_Rides[[#This Row],[Station Code]]="MT", BART_Rides[[#This Row],[Station Code]]="PL", BART_Rides[[#This Row],[Station Code]]="CC"), "Yes", "No")</f>
        <v>No</v>
      </c>
    </row>
    <row r="11085" spans="6:14">
      <c r="F11085" s="3">
        <v>44330</v>
      </c>
      <c r="G11085" s="1">
        <v>24</v>
      </c>
      <c r="H11085" s="1" t="s">
        <v>106</v>
      </c>
      <c r="I11085" s="1">
        <v>2476</v>
      </c>
      <c r="J11085" s="1">
        <f>MONTH(BART_Rides[[#This Row],[Date]])</f>
        <v>5</v>
      </c>
      <c r="K11085" s="1">
        <f>WEEKDAY(BART_Rides[[#This Row],[Date]],2)</f>
        <v>5</v>
      </c>
      <c r="L11085" s="1" t="str">
        <f>LEFT(BART_Rides[[#This Row],[Lines]],1)</f>
        <v>Y</v>
      </c>
      <c r="M11085" s="1" t="str">
        <f>IF(BART_Rides[[#This Row],[FirstLetter]]="Y","Yes","No")</f>
        <v>Yes</v>
      </c>
      <c r="N11085" s="1" t="str">
        <f>IF(OR(BART_Rides[[#This Row],[Station Code]]="EM", BART_Rides[[#This Row],[Station Code]]="MT", BART_Rides[[#This Row],[Station Code]]="PL", BART_Rides[[#This Row],[Station Code]]="CC"), "Yes", "No")</f>
        <v>No</v>
      </c>
    </row>
    <row r="11086" spans="6:14">
      <c r="F11086" s="3">
        <v>44331</v>
      </c>
      <c r="G11086" s="1">
        <v>24</v>
      </c>
      <c r="H11086" s="1" t="s">
        <v>106</v>
      </c>
      <c r="I11086" s="1">
        <v>1663</v>
      </c>
      <c r="J11086" s="1">
        <f>MONTH(BART_Rides[[#This Row],[Date]])</f>
        <v>5</v>
      </c>
      <c r="K11086" s="1">
        <f>WEEKDAY(BART_Rides[[#This Row],[Date]],2)</f>
        <v>6</v>
      </c>
      <c r="L11086" s="1" t="str">
        <f>LEFT(BART_Rides[[#This Row],[Lines]],1)</f>
        <v>Y</v>
      </c>
      <c r="M11086" s="1" t="str">
        <f>IF(BART_Rides[[#This Row],[FirstLetter]]="Y","Yes","No")</f>
        <v>Yes</v>
      </c>
      <c r="N11086" s="1" t="str">
        <f>IF(OR(BART_Rides[[#This Row],[Station Code]]="EM", BART_Rides[[#This Row],[Station Code]]="MT", BART_Rides[[#This Row],[Station Code]]="PL", BART_Rides[[#This Row],[Station Code]]="CC"), "Yes", "No")</f>
        <v>No</v>
      </c>
    </row>
    <row r="11087" spans="6:14">
      <c r="F11087" s="3">
        <v>44332</v>
      </c>
      <c r="G11087" s="1">
        <v>24</v>
      </c>
      <c r="H11087" s="1" t="s">
        <v>106</v>
      </c>
      <c r="I11087" s="1">
        <v>1112</v>
      </c>
      <c r="J11087" s="1">
        <f>MONTH(BART_Rides[[#This Row],[Date]])</f>
        <v>5</v>
      </c>
      <c r="K11087" s="1">
        <f>WEEKDAY(BART_Rides[[#This Row],[Date]],2)</f>
        <v>7</v>
      </c>
      <c r="L11087" s="1" t="str">
        <f>LEFT(BART_Rides[[#This Row],[Lines]],1)</f>
        <v>Y</v>
      </c>
      <c r="M11087" s="1" t="str">
        <f>IF(BART_Rides[[#This Row],[FirstLetter]]="Y","Yes","No")</f>
        <v>Yes</v>
      </c>
      <c r="N11087" s="1" t="str">
        <f>IF(OR(BART_Rides[[#This Row],[Station Code]]="EM", BART_Rides[[#This Row],[Station Code]]="MT", BART_Rides[[#This Row],[Station Code]]="PL", BART_Rides[[#This Row],[Station Code]]="CC"), "Yes", "No")</f>
        <v>No</v>
      </c>
    </row>
    <row r="11088" spans="6:14">
      <c r="F11088" s="3">
        <v>44333</v>
      </c>
      <c r="G11088" s="1">
        <v>24</v>
      </c>
      <c r="H11088" s="1" t="s">
        <v>106</v>
      </c>
      <c r="I11088" s="1">
        <v>1790</v>
      </c>
      <c r="J11088" s="1">
        <f>MONTH(BART_Rides[[#This Row],[Date]])</f>
        <v>5</v>
      </c>
      <c r="K11088" s="1">
        <f>WEEKDAY(BART_Rides[[#This Row],[Date]],2)</f>
        <v>1</v>
      </c>
      <c r="L11088" s="1" t="str">
        <f>LEFT(BART_Rides[[#This Row],[Lines]],1)</f>
        <v>Y</v>
      </c>
      <c r="M11088" s="1" t="str">
        <f>IF(BART_Rides[[#This Row],[FirstLetter]]="Y","Yes","No")</f>
        <v>Yes</v>
      </c>
      <c r="N11088" s="1" t="str">
        <f>IF(OR(BART_Rides[[#This Row],[Station Code]]="EM", BART_Rides[[#This Row],[Station Code]]="MT", BART_Rides[[#This Row],[Station Code]]="PL", BART_Rides[[#This Row],[Station Code]]="CC"), "Yes", "No")</f>
        <v>No</v>
      </c>
    </row>
    <row r="11089" spans="6:14">
      <c r="F11089" s="3">
        <v>44334</v>
      </c>
      <c r="G11089" s="1">
        <v>24</v>
      </c>
      <c r="H11089" s="1" t="s">
        <v>106</v>
      </c>
      <c r="I11089" s="1">
        <v>2320</v>
      </c>
      <c r="J11089" s="1">
        <f>MONTH(BART_Rides[[#This Row],[Date]])</f>
        <v>5</v>
      </c>
      <c r="K11089" s="1">
        <f>WEEKDAY(BART_Rides[[#This Row],[Date]],2)</f>
        <v>2</v>
      </c>
      <c r="L11089" s="1" t="str">
        <f>LEFT(BART_Rides[[#This Row],[Lines]],1)</f>
        <v>Y</v>
      </c>
      <c r="M11089" s="1" t="str">
        <f>IF(BART_Rides[[#This Row],[FirstLetter]]="Y","Yes","No")</f>
        <v>Yes</v>
      </c>
      <c r="N11089" s="1" t="str">
        <f>IF(OR(BART_Rides[[#This Row],[Station Code]]="EM", BART_Rides[[#This Row],[Station Code]]="MT", BART_Rides[[#This Row],[Station Code]]="PL", BART_Rides[[#This Row],[Station Code]]="CC"), "Yes", "No")</f>
        <v>No</v>
      </c>
    </row>
    <row r="11090" spans="6:14">
      <c r="F11090" s="3">
        <v>44335</v>
      </c>
      <c r="G11090" s="1">
        <v>24</v>
      </c>
      <c r="H11090" s="1" t="s">
        <v>106</v>
      </c>
      <c r="I11090" s="1">
        <v>2278</v>
      </c>
      <c r="J11090" s="1">
        <f>MONTH(BART_Rides[[#This Row],[Date]])</f>
        <v>5</v>
      </c>
      <c r="K11090" s="1">
        <f>WEEKDAY(BART_Rides[[#This Row],[Date]],2)</f>
        <v>3</v>
      </c>
      <c r="L11090" s="1" t="str">
        <f>LEFT(BART_Rides[[#This Row],[Lines]],1)</f>
        <v>Y</v>
      </c>
      <c r="M11090" s="1" t="str">
        <f>IF(BART_Rides[[#This Row],[FirstLetter]]="Y","Yes","No")</f>
        <v>Yes</v>
      </c>
      <c r="N11090" s="1" t="str">
        <f>IF(OR(BART_Rides[[#This Row],[Station Code]]="EM", BART_Rides[[#This Row],[Station Code]]="MT", BART_Rides[[#This Row],[Station Code]]="PL", BART_Rides[[#This Row],[Station Code]]="CC"), "Yes", "No")</f>
        <v>No</v>
      </c>
    </row>
    <row r="11091" spans="6:14">
      <c r="F11091" s="3">
        <v>44336</v>
      </c>
      <c r="G11091" s="1">
        <v>24</v>
      </c>
      <c r="H11091" s="1" t="s">
        <v>106</v>
      </c>
      <c r="I11091" s="1">
        <v>2564</v>
      </c>
      <c r="J11091" s="1">
        <f>MONTH(BART_Rides[[#This Row],[Date]])</f>
        <v>5</v>
      </c>
      <c r="K11091" s="1">
        <f>WEEKDAY(BART_Rides[[#This Row],[Date]],2)</f>
        <v>4</v>
      </c>
      <c r="L11091" s="1" t="str">
        <f>LEFT(BART_Rides[[#This Row],[Lines]],1)</f>
        <v>Y</v>
      </c>
      <c r="M11091" s="1" t="str">
        <f>IF(BART_Rides[[#This Row],[FirstLetter]]="Y","Yes","No")</f>
        <v>Yes</v>
      </c>
      <c r="N11091" s="1" t="str">
        <f>IF(OR(BART_Rides[[#This Row],[Station Code]]="EM", BART_Rides[[#This Row],[Station Code]]="MT", BART_Rides[[#This Row],[Station Code]]="PL", BART_Rides[[#This Row],[Station Code]]="CC"), "Yes", "No")</f>
        <v>No</v>
      </c>
    </row>
    <row r="11092" spans="6:14">
      <c r="F11092" s="3">
        <v>44337</v>
      </c>
      <c r="G11092" s="1">
        <v>24</v>
      </c>
      <c r="H11092" s="1" t="s">
        <v>106</v>
      </c>
      <c r="I11092" s="1">
        <v>2388</v>
      </c>
      <c r="J11092" s="1">
        <f>MONTH(BART_Rides[[#This Row],[Date]])</f>
        <v>5</v>
      </c>
      <c r="K11092" s="1">
        <f>WEEKDAY(BART_Rides[[#This Row],[Date]],2)</f>
        <v>5</v>
      </c>
      <c r="L11092" s="1" t="str">
        <f>LEFT(BART_Rides[[#This Row],[Lines]],1)</f>
        <v>Y</v>
      </c>
      <c r="M11092" s="1" t="str">
        <f>IF(BART_Rides[[#This Row],[FirstLetter]]="Y","Yes","No")</f>
        <v>Yes</v>
      </c>
      <c r="N11092" s="1" t="str">
        <f>IF(OR(BART_Rides[[#This Row],[Station Code]]="EM", BART_Rides[[#This Row],[Station Code]]="MT", BART_Rides[[#This Row],[Station Code]]="PL", BART_Rides[[#This Row],[Station Code]]="CC"), "Yes", "No")</f>
        <v>No</v>
      </c>
    </row>
    <row r="11093" spans="6:14">
      <c r="F11093" s="3">
        <v>44338</v>
      </c>
      <c r="G11093" s="1">
        <v>24</v>
      </c>
      <c r="H11093" s="1" t="s">
        <v>106</v>
      </c>
      <c r="I11093" s="1">
        <v>1416</v>
      </c>
      <c r="J11093" s="1">
        <f>MONTH(BART_Rides[[#This Row],[Date]])</f>
        <v>5</v>
      </c>
      <c r="K11093" s="1">
        <f>WEEKDAY(BART_Rides[[#This Row],[Date]],2)</f>
        <v>6</v>
      </c>
      <c r="L11093" s="1" t="str">
        <f>LEFT(BART_Rides[[#This Row],[Lines]],1)</f>
        <v>Y</v>
      </c>
      <c r="M11093" s="1" t="str">
        <f>IF(BART_Rides[[#This Row],[FirstLetter]]="Y","Yes","No")</f>
        <v>Yes</v>
      </c>
      <c r="N11093" s="1" t="str">
        <f>IF(OR(BART_Rides[[#This Row],[Station Code]]="EM", BART_Rides[[#This Row],[Station Code]]="MT", BART_Rides[[#This Row],[Station Code]]="PL", BART_Rides[[#This Row],[Station Code]]="CC"), "Yes", "No")</f>
        <v>No</v>
      </c>
    </row>
    <row r="11094" spans="6:14">
      <c r="F11094" s="3">
        <v>44339</v>
      </c>
      <c r="G11094" s="1">
        <v>24</v>
      </c>
      <c r="H11094" s="1" t="s">
        <v>106</v>
      </c>
      <c r="I11094" s="1">
        <v>909</v>
      </c>
      <c r="J11094" s="1">
        <f>MONTH(BART_Rides[[#This Row],[Date]])</f>
        <v>5</v>
      </c>
      <c r="K11094" s="1">
        <f>WEEKDAY(BART_Rides[[#This Row],[Date]],2)</f>
        <v>7</v>
      </c>
      <c r="L11094" s="1" t="str">
        <f>LEFT(BART_Rides[[#This Row],[Lines]],1)</f>
        <v>Y</v>
      </c>
      <c r="M11094" s="1" t="str">
        <f>IF(BART_Rides[[#This Row],[FirstLetter]]="Y","Yes","No")</f>
        <v>Yes</v>
      </c>
      <c r="N11094" s="1" t="str">
        <f>IF(OR(BART_Rides[[#This Row],[Station Code]]="EM", BART_Rides[[#This Row],[Station Code]]="MT", BART_Rides[[#This Row],[Station Code]]="PL", BART_Rides[[#This Row],[Station Code]]="CC"), "Yes", "No")</f>
        <v>No</v>
      </c>
    </row>
    <row r="11095" spans="6:14">
      <c r="F11095" s="3">
        <v>44340</v>
      </c>
      <c r="G11095" s="1">
        <v>24</v>
      </c>
      <c r="H11095" s="1" t="s">
        <v>106</v>
      </c>
      <c r="I11095" s="1">
        <v>2137</v>
      </c>
      <c r="J11095" s="1">
        <f>MONTH(BART_Rides[[#This Row],[Date]])</f>
        <v>5</v>
      </c>
      <c r="K11095" s="1">
        <f>WEEKDAY(BART_Rides[[#This Row],[Date]],2)</f>
        <v>1</v>
      </c>
      <c r="L11095" s="1" t="str">
        <f>LEFT(BART_Rides[[#This Row],[Lines]],1)</f>
        <v>Y</v>
      </c>
      <c r="M11095" s="1" t="str">
        <f>IF(BART_Rides[[#This Row],[FirstLetter]]="Y","Yes","No")</f>
        <v>Yes</v>
      </c>
      <c r="N11095" s="1" t="str">
        <f>IF(OR(BART_Rides[[#This Row],[Station Code]]="EM", BART_Rides[[#This Row],[Station Code]]="MT", BART_Rides[[#This Row],[Station Code]]="PL", BART_Rides[[#This Row],[Station Code]]="CC"), "Yes", "No")</f>
        <v>No</v>
      </c>
    </row>
    <row r="11096" spans="6:14">
      <c r="F11096" s="3">
        <v>44341</v>
      </c>
      <c r="G11096" s="1">
        <v>24</v>
      </c>
      <c r="H11096" s="1" t="s">
        <v>106</v>
      </c>
      <c r="I11096" s="1">
        <v>2590</v>
      </c>
      <c r="J11096" s="1">
        <f>MONTH(BART_Rides[[#This Row],[Date]])</f>
        <v>5</v>
      </c>
      <c r="K11096" s="1">
        <f>WEEKDAY(BART_Rides[[#This Row],[Date]],2)</f>
        <v>2</v>
      </c>
      <c r="L11096" s="1" t="str">
        <f>LEFT(BART_Rides[[#This Row],[Lines]],1)</f>
        <v>Y</v>
      </c>
      <c r="M11096" s="1" t="str">
        <f>IF(BART_Rides[[#This Row],[FirstLetter]]="Y","Yes","No")</f>
        <v>Yes</v>
      </c>
      <c r="N11096" s="1" t="str">
        <f>IF(OR(BART_Rides[[#This Row],[Station Code]]="EM", BART_Rides[[#This Row],[Station Code]]="MT", BART_Rides[[#This Row],[Station Code]]="PL", BART_Rides[[#This Row],[Station Code]]="CC"), "Yes", "No")</f>
        <v>No</v>
      </c>
    </row>
    <row r="11097" spans="6:14">
      <c r="F11097" s="3">
        <v>44342</v>
      </c>
      <c r="G11097" s="1">
        <v>24</v>
      </c>
      <c r="H11097" s="1" t="s">
        <v>106</v>
      </c>
      <c r="I11097" s="1">
        <v>2721</v>
      </c>
      <c r="J11097" s="1">
        <f>MONTH(BART_Rides[[#This Row],[Date]])</f>
        <v>5</v>
      </c>
      <c r="K11097" s="1">
        <f>WEEKDAY(BART_Rides[[#This Row],[Date]],2)</f>
        <v>3</v>
      </c>
      <c r="L11097" s="1" t="str">
        <f>LEFT(BART_Rides[[#This Row],[Lines]],1)</f>
        <v>Y</v>
      </c>
      <c r="M11097" s="1" t="str">
        <f>IF(BART_Rides[[#This Row],[FirstLetter]]="Y","Yes","No")</f>
        <v>Yes</v>
      </c>
      <c r="N11097" s="1" t="str">
        <f>IF(OR(BART_Rides[[#This Row],[Station Code]]="EM", BART_Rides[[#This Row],[Station Code]]="MT", BART_Rides[[#This Row],[Station Code]]="PL", BART_Rides[[#This Row],[Station Code]]="CC"), "Yes", "No")</f>
        <v>No</v>
      </c>
    </row>
    <row r="11098" spans="6:14">
      <c r="F11098" s="3">
        <v>44343</v>
      </c>
      <c r="G11098" s="1">
        <v>24</v>
      </c>
      <c r="H11098" s="1" t="s">
        <v>106</v>
      </c>
      <c r="I11098" s="1">
        <v>2791</v>
      </c>
      <c r="J11098" s="1">
        <f>MONTH(BART_Rides[[#This Row],[Date]])</f>
        <v>5</v>
      </c>
      <c r="K11098" s="1">
        <f>WEEKDAY(BART_Rides[[#This Row],[Date]],2)</f>
        <v>4</v>
      </c>
      <c r="L11098" s="1" t="str">
        <f>LEFT(BART_Rides[[#This Row],[Lines]],1)</f>
        <v>Y</v>
      </c>
      <c r="M11098" s="1" t="str">
        <f>IF(BART_Rides[[#This Row],[FirstLetter]]="Y","Yes","No")</f>
        <v>Yes</v>
      </c>
      <c r="N11098" s="1" t="str">
        <f>IF(OR(BART_Rides[[#This Row],[Station Code]]="EM", BART_Rides[[#This Row],[Station Code]]="MT", BART_Rides[[#This Row],[Station Code]]="PL", BART_Rides[[#This Row],[Station Code]]="CC"), "Yes", "No")</f>
        <v>No</v>
      </c>
    </row>
    <row r="11099" spans="6:14">
      <c r="F11099" s="3">
        <v>44344</v>
      </c>
      <c r="G11099" s="1">
        <v>24</v>
      </c>
      <c r="H11099" s="1" t="s">
        <v>106</v>
      </c>
      <c r="I11099" s="1">
        <v>2770</v>
      </c>
      <c r="J11099" s="1">
        <f>MONTH(BART_Rides[[#This Row],[Date]])</f>
        <v>5</v>
      </c>
      <c r="K11099" s="1">
        <f>WEEKDAY(BART_Rides[[#This Row],[Date]],2)</f>
        <v>5</v>
      </c>
      <c r="L11099" s="1" t="str">
        <f>LEFT(BART_Rides[[#This Row],[Lines]],1)</f>
        <v>Y</v>
      </c>
      <c r="M11099" s="1" t="str">
        <f>IF(BART_Rides[[#This Row],[FirstLetter]]="Y","Yes","No")</f>
        <v>Yes</v>
      </c>
      <c r="N11099" s="1" t="str">
        <f>IF(OR(BART_Rides[[#This Row],[Station Code]]="EM", BART_Rides[[#This Row],[Station Code]]="MT", BART_Rides[[#This Row],[Station Code]]="PL", BART_Rides[[#This Row],[Station Code]]="CC"), "Yes", "No")</f>
        <v>No</v>
      </c>
    </row>
    <row r="11100" spans="6:14">
      <c r="F11100" s="3">
        <v>44345</v>
      </c>
      <c r="G11100" s="1">
        <v>24</v>
      </c>
      <c r="H11100" s="1" t="s">
        <v>106</v>
      </c>
      <c r="I11100" s="1">
        <v>1760</v>
      </c>
      <c r="J11100" s="1">
        <f>MONTH(BART_Rides[[#This Row],[Date]])</f>
        <v>5</v>
      </c>
      <c r="K11100" s="1">
        <f>WEEKDAY(BART_Rides[[#This Row],[Date]],2)</f>
        <v>6</v>
      </c>
      <c r="L11100" s="1" t="str">
        <f>LEFT(BART_Rides[[#This Row],[Lines]],1)</f>
        <v>Y</v>
      </c>
      <c r="M11100" s="1" t="str">
        <f>IF(BART_Rides[[#This Row],[FirstLetter]]="Y","Yes","No")</f>
        <v>Yes</v>
      </c>
      <c r="N11100" s="1" t="str">
        <f>IF(OR(BART_Rides[[#This Row],[Station Code]]="EM", BART_Rides[[#This Row],[Station Code]]="MT", BART_Rides[[#This Row],[Station Code]]="PL", BART_Rides[[#This Row],[Station Code]]="CC"), "Yes", "No")</f>
        <v>No</v>
      </c>
    </row>
    <row r="11101" spans="6:14">
      <c r="F11101" s="3">
        <v>44346</v>
      </c>
      <c r="G11101" s="1">
        <v>24</v>
      </c>
      <c r="H11101" s="1" t="s">
        <v>106</v>
      </c>
      <c r="I11101" s="1">
        <v>1394</v>
      </c>
      <c r="J11101" s="1">
        <f>MONTH(BART_Rides[[#This Row],[Date]])</f>
        <v>5</v>
      </c>
      <c r="K11101" s="1">
        <f>WEEKDAY(BART_Rides[[#This Row],[Date]],2)</f>
        <v>7</v>
      </c>
      <c r="L11101" s="1" t="str">
        <f>LEFT(BART_Rides[[#This Row],[Lines]],1)</f>
        <v>Y</v>
      </c>
      <c r="M11101" s="1" t="str">
        <f>IF(BART_Rides[[#This Row],[FirstLetter]]="Y","Yes","No")</f>
        <v>Yes</v>
      </c>
      <c r="N11101" s="1" t="str">
        <f>IF(OR(BART_Rides[[#This Row],[Station Code]]="EM", BART_Rides[[#This Row],[Station Code]]="MT", BART_Rides[[#This Row],[Station Code]]="PL", BART_Rides[[#This Row],[Station Code]]="CC"), "Yes", "No")</f>
        <v>No</v>
      </c>
    </row>
    <row r="11102" spans="6:14">
      <c r="F11102" s="3">
        <v>44347</v>
      </c>
      <c r="G11102" s="1">
        <v>24</v>
      </c>
      <c r="H11102" s="1" t="s">
        <v>106</v>
      </c>
      <c r="I11102" s="1">
        <v>1424</v>
      </c>
      <c r="J11102" s="1">
        <f>MONTH(BART_Rides[[#This Row],[Date]])</f>
        <v>5</v>
      </c>
      <c r="K11102" s="1">
        <f>WEEKDAY(BART_Rides[[#This Row],[Date]],2)</f>
        <v>1</v>
      </c>
      <c r="L11102" s="1" t="str">
        <f>LEFT(BART_Rides[[#This Row],[Lines]],1)</f>
        <v>Y</v>
      </c>
      <c r="M11102" s="1" t="str">
        <f>IF(BART_Rides[[#This Row],[FirstLetter]]="Y","Yes","No")</f>
        <v>Yes</v>
      </c>
      <c r="N11102" s="1" t="str">
        <f>IF(OR(BART_Rides[[#This Row],[Station Code]]="EM", BART_Rides[[#This Row],[Station Code]]="MT", BART_Rides[[#This Row],[Station Code]]="PL", BART_Rides[[#This Row],[Station Code]]="CC"), "Yes", "No")</f>
        <v>No</v>
      </c>
    </row>
    <row r="11103" spans="6:14">
      <c r="F11103" s="3">
        <v>44348</v>
      </c>
      <c r="G11103" s="1">
        <v>24</v>
      </c>
      <c r="H11103" s="1" t="s">
        <v>106</v>
      </c>
      <c r="I11103" s="1">
        <v>2596</v>
      </c>
      <c r="J11103" s="1">
        <f>MONTH(BART_Rides[[#This Row],[Date]])</f>
        <v>6</v>
      </c>
      <c r="K11103" s="1">
        <f>WEEKDAY(BART_Rides[[#This Row],[Date]],2)</f>
        <v>2</v>
      </c>
      <c r="L11103" s="1" t="str">
        <f>LEFT(BART_Rides[[#This Row],[Lines]],1)</f>
        <v>Y</v>
      </c>
      <c r="M11103" s="1" t="str">
        <f>IF(BART_Rides[[#This Row],[FirstLetter]]="Y","Yes","No")</f>
        <v>Yes</v>
      </c>
      <c r="N11103" s="1" t="str">
        <f>IF(OR(BART_Rides[[#This Row],[Station Code]]="EM", BART_Rides[[#This Row],[Station Code]]="MT", BART_Rides[[#This Row],[Station Code]]="PL", BART_Rides[[#This Row],[Station Code]]="CC"), "Yes", "No")</f>
        <v>No</v>
      </c>
    </row>
    <row r="11104" spans="6:14">
      <c r="F11104" s="3">
        <v>44349</v>
      </c>
      <c r="G11104" s="1">
        <v>24</v>
      </c>
      <c r="H11104" s="1" t="s">
        <v>106</v>
      </c>
      <c r="I11104" s="1">
        <v>2757</v>
      </c>
      <c r="J11104" s="1">
        <f>MONTH(BART_Rides[[#This Row],[Date]])</f>
        <v>6</v>
      </c>
      <c r="K11104" s="1">
        <f>WEEKDAY(BART_Rides[[#This Row],[Date]],2)</f>
        <v>3</v>
      </c>
      <c r="L11104" s="1" t="str">
        <f>LEFT(BART_Rides[[#This Row],[Lines]],1)</f>
        <v>Y</v>
      </c>
      <c r="M11104" s="1" t="str">
        <f>IF(BART_Rides[[#This Row],[FirstLetter]]="Y","Yes","No")</f>
        <v>Yes</v>
      </c>
      <c r="N11104" s="1" t="str">
        <f>IF(OR(BART_Rides[[#This Row],[Station Code]]="EM", BART_Rides[[#This Row],[Station Code]]="MT", BART_Rides[[#This Row],[Station Code]]="PL", BART_Rides[[#This Row],[Station Code]]="CC"), "Yes", "No")</f>
        <v>No</v>
      </c>
    </row>
    <row r="11105" spans="6:14">
      <c r="F11105" s="3">
        <v>44350</v>
      </c>
      <c r="G11105" s="1">
        <v>24</v>
      </c>
      <c r="H11105" s="1" t="s">
        <v>106</v>
      </c>
      <c r="I11105" s="1">
        <v>2703</v>
      </c>
      <c r="J11105" s="1">
        <f>MONTH(BART_Rides[[#This Row],[Date]])</f>
        <v>6</v>
      </c>
      <c r="K11105" s="1">
        <f>WEEKDAY(BART_Rides[[#This Row],[Date]],2)</f>
        <v>4</v>
      </c>
      <c r="L11105" s="1" t="str">
        <f>LEFT(BART_Rides[[#This Row],[Lines]],1)</f>
        <v>Y</v>
      </c>
      <c r="M11105" s="1" t="str">
        <f>IF(BART_Rides[[#This Row],[FirstLetter]]="Y","Yes","No")</f>
        <v>Yes</v>
      </c>
      <c r="N11105" s="1" t="str">
        <f>IF(OR(BART_Rides[[#This Row],[Station Code]]="EM", BART_Rides[[#This Row],[Station Code]]="MT", BART_Rides[[#This Row],[Station Code]]="PL", BART_Rides[[#This Row],[Station Code]]="CC"), "Yes", "No")</f>
        <v>No</v>
      </c>
    </row>
    <row r="11106" spans="6:14">
      <c r="F11106" s="3">
        <v>44351</v>
      </c>
      <c r="G11106" s="1">
        <v>24</v>
      </c>
      <c r="H11106" s="1" t="s">
        <v>106</v>
      </c>
      <c r="I11106" s="1">
        <v>2655</v>
      </c>
      <c r="J11106" s="1">
        <f>MONTH(BART_Rides[[#This Row],[Date]])</f>
        <v>6</v>
      </c>
      <c r="K11106" s="1">
        <f>WEEKDAY(BART_Rides[[#This Row],[Date]],2)</f>
        <v>5</v>
      </c>
      <c r="L11106" s="1" t="str">
        <f>LEFT(BART_Rides[[#This Row],[Lines]],1)</f>
        <v>Y</v>
      </c>
      <c r="M11106" s="1" t="str">
        <f>IF(BART_Rides[[#This Row],[FirstLetter]]="Y","Yes","No")</f>
        <v>Yes</v>
      </c>
      <c r="N11106" s="1" t="str">
        <f>IF(OR(BART_Rides[[#This Row],[Station Code]]="EM", BART_Rides[[#This Row],[Station Code]]="MT", BART_Rides[[#This Row],[Station Code]]="PL", BART_Rides[[#This Row],[Station Code]]="CC"), "Yes", "No")</f>
        <v>No</v>
      </c>
    </row>
    <row r="11107" spans="6:14">
      <c r="F11107" s="3">
        <v>44352</v>
      </c>
      <c r="G11107" s="1">
        <v>24</v>
      </c>
      <c r="H11107" s="1" t="s">
        <v>106</v>
      </c>
      <c r="I11107" s="1">
        <v>1843</v>
      </c>
      <c r="J11107" s="1">
        <f>MONTH(BART_Rides[[#This Row],[Date]])</f>
        <v>6</v>
      </c>
      <c r="K11107" s="1">
        <f>WEEKDAY(BART_Rides[[#This Row],[Date]],2)</f>
        <v>6</v>
      </c>
      <c r="L11107" s="1" t="str">
        <f>LEFT(BART_Rides[[#This Row],[Lines]],1)</f>
        <v>Y</v>
      </c>
      <c r="M11107" s="1" t="str">
        <f>IF(BART_Rides[[#This Row],[FirstLetter]]="Y","Yes","No")</f>
        <v>Yes</v>
      </c>
      <c r="N11107" s="1" t="str">
        <f>IF(OR(BART_Rides[[#This Row],[Station Code]]="EM", BART_Rides[[#This Row],[Station Code]]="MT", BART_Rides[[#This Row],[Station Code]]="PL", BART_Rides[[#This Row],[Station Code]]="CC"), "Yes", "No")</f>
        <v>No</v>
      </c>
    </row>
    <row r="11108" spans="6:14">
      <c r="F11108" s="3">
        <v>44353</v>
      </c>
      <c r="G11108" s="1">
        <v>24</v>
      </c>
      <c r="H11108" s="1" t="s">
        <v>106</v>
      </c>
      <c r="I11108" s="1">
        <v>1307</v>
      </c>
      <c r="J11108" s="1">
        <f>MONTH(BART_Rides[[#This Row],[Date]])</f>
        <v>6</v>
      </c>
      <c r="K11108" s="1">
        <f>WEEKDAY(BART_Rides[[#This Row],[Date]],2)</f>
        <v>7</v>
      </c>
      <c r="L11108" s="1" t="str">
        <f>LEFT(BART_Rides[[#This Row],[Lines]],1)</f>
        <v>Y</v>
      </c>
      <c r="M11108" s="1" t="str">
        <f>IF(BART_Rides[[#This Row],[FirstLetter]]="Y","Yes","No")</f>
        <v>Yes</v>
      </c>
      <c r="N11108" s="1" t="str">
        <f>IF(OR(BART_Rides[[#This Row],[Station Code]]="EM", BART_Rides[[#This Row],[Station Code]]="MT", BART_Rides[[#This Row],[Station Code]]="PL", BART_Rides[[#This Row],[Station Code]]="CC"), "Yes", "No")</f>
        <v>No</v>
      </c>
    </row>
    <row r="11109" spans="6:14">
      <c r="F11109" s="3">
        <v>44354</v>
      </c>
      <c r="G11109" s="1">
        <v>24</v>
      </c>
      <c r="H11109" s="1" t="s">
        <v>106</v>
      </c>
      <c r="I11109" s="1">
        <v>2513</v>
      </c>
      <c r="J11109" s="1">
        <f>MONTH(BART_Rides[[#This Row],[Date]])</f>
        <v>6</v>
      </c>
      <c r="K11109" s="1">
        <f>WEEKDAY(BART_Rides[[#This Row],[Date]],2)</f>
        <v>1</v>
      </c>
      <c r="L11109" s="1" t="str">
        <f>LEFT(BART_Rides[[#This Row],[Lines]],1)</f>
        <v>Y</v>
      </c>
      <c r="M11109" s="1" t="str">
        <f>IF(BART_Rides[[#This Row],[FirstLetter]]="Y","Yes","No")</f>
        <v>Yes</v>
      </c>
      <c r="N11109" s="1" t="str">
        <f>IF(OR(BART_Rides[[#This Row],[Station Code]]="EM", BART_Rides[[#This Row],[Station Code]]="MT", BART_Rides[[#This Row],[Station Code]]="PL", BART_Rides[[#This Row],[Station Code]]="CC"), "Yes", "No")</f>
        <v>No</v>
      </c>
    </row>
    <row r="11110" spans="6:14">
      <c r="F11110" s="3">
        <v>44355</v>
      </c>
      <c r="G11110" s="1">
        <v>24</v>
      </c>
      <c r="H11110" s="1" t="s">
        <v>106</v>
      </c>
      <c r="I11110" s="1">
        <v>2681</v>
      </c>
      <c r="J11110" s="1">
        <f>MONTH(BART_Rides[[#This Row],[Date]])</f>
        <v>6</v>
      </c>
      <c r="K11110" s="1">
        <f>WEEKDAY(BART_Rides[[#This Row],[Date]],2)</f>
        <v>2</v>
      </c>
      <c r="L11110" s="1" t="str">
        <f>LEFT(BART_Rides[[#This Row],[Lines]],1)</f>
        <v>Y</v>
      </c>
      <c r="M11110" s="1" t="str">
        <f>IF(BART_Rides[[#This Row],[FirstLetter]]="Y","Yes","No")</f>
        <v>Yes</v>
      </c>
      <c r="N11110" s="1" t="str">
        <f>IF(OR(BART_Rides[[#This Row],[Station Code]]="EM", BART_Rides[[#This Row],[Station Code]]="MT", BART_Rides[[#This Row],[Station Code]]="PL", BART_Rides[[#This Row],[Station Code]]="CC"), "Yes", "No")</f>
        <v>No</v>
      </c>
    </row>
    <row r="11111" spans="6:14">
      <c r="F11111" s="3">
        <v>44356</v>
      </c>
      <c r="G11111" s="1">
        <v>24</v>
      </c>
      <c r="H11111" s="1" t="s">
        <v>106</v>
      </c>
      <c r="I11111" s="1">
        <v>2788</v>
      </c>
      <c r="J11111" s="1">
        <f>MONTH(BART_Rides[[#This Row],[Date]])</f>
        <v>6</v>
      </c>
      <c r="K11111" s="1">
        <f>WEEKDAY(BART_Rides[[#This Row],[Date]],2)</f>
        <v>3</v>
      </c>
      <c r="L11111" s="1" t="str">
        <f>LEFT(BART_Rides[[#This Row],[Lines]],1)</f>
        <v>Y</v>
      </c>
      <c r="M11111" s="1" t="str">
        <f>IF(BART_Rides[[#This Row],[FirstLetter]]="Y","Yes","No")</f>
        <v>Yes</v>
      </c>
      <c r="N11111" s="1" t="str">
        <f>IF(OR(BART_Rides[[#This Row],[Station Code]]="EM", BART_Rides[[#This Row],[Station Code]]="MT", BART_Rides[[#This Row],[Station Code]]="PL", BART_Rides[[#This Row],[Station Code]]="CC"), "Yes", "No")</f>
        <v>No</v>
      </c>
    </row>
    <row r="11112" spans="6:14">
      <c r="F11112" s="3">
        <v>44357</v>
      </c>
      <c r="G11112" s="1">
        <v>24</v>
      </c>
      <c r="H11112" s="1" t="s">
        <v>106</v>
      </c>
      <c r="I11112" s="1">
        <v>2905</v>
      </c>
      <c r="J11112" s="1">
        <f>MONTH(BART_Rides[[#This Row],[Date]])</f>
        <v>6</v>
      </c>
      <c r="K11112" s="1">
        <f>WEEKDAY(BART_Rides[[#This Row],[Date]],2)</f>
        <v>4</v>
      </c>
      <c r="L11112" s="1" t="str">
        <f>LEFT(BART_Rides[[#This Row],[Lines]],1)</f>
        <v>Y</v>
      </c>
      <c r="M11112" s="1" t="str">
        <f>IF(BART_Rides[[#This Row],[FirstLetter]]="Y","Yes","No")</f>
        <v>Yes</v>
      </c>
      <c r="N11112" s="1" t="str">
        <f>IF(OR(BART_Rides[[#This Row],[Station Code]]="EM", BART_Rides[[#This Row],[Station Code]]="MT", BART_Rides[[#This Row],[Station Code]]="PL", BART_Rides[[#This Row],[Station Code]]="CC"), "Yes", "No")</f>
        <v>No</v>
      </c>
    </row>
    <row r="11113" spans="6:14">
      <c r="F11113" s="3">
        <v>44358</v>
      </c>
      <c r="G11113" s="1">
        <v>24</v>
      </c>
      <c r="H11113" s="1" t="s">
        <v>106</v>
      </c>
      <c r="I11113" s="1">
        <v>2864</v>
      </c>
      <c r="J11113" s="1">
        <f>MONTH(BART_Rides[[#This Row],[Date]])</f>
        <v>6</v>
      </c>
      <c r="K11113" s="1">
        <f>WEEKDAY(BART_Rides[[#This Row],[Date]],2)</f>
        <v>5</v>
      </c>
      <c r="L11113" s="1" t="str">
        <f>LEFT(BART_Rides[[#This Row],[Lines]],1)</f>
        <v>Y</v>
      </c>
      <c r="M11113" s="1" t="str">
        <f>IF(BART_Rides[[#This Row],[FirstLetter]]="Y","Yes","No")</f>
        <v>Yes</v>
      </c>
      <c r="N11113" s="1" t="str">
        <f>IF(OR(BART_Rides[[#This Row],[Station Code]]="EM", BART_Rides[[#This Row],[Station Code]]="MT", BART_Rides[[#This Row],[Station Code]]="PL", BART_Rides[[#This Row],[Station Code]]="CC"), "Yes", "No")</f>
        <v>No</v>
      </c>
    </row>
    <row r="11114" spans="6:14">
      <c r="F11114" s="3">
        <v>44359</v>
      </c>
      <c r="G11114" s="1">
        <v>24</v>
      </c>
      <c r="H11114" s="1" t="s">
        <v>106</v>
      </c>
      <c r="I11114" s="1">
        <v>1886</v>
      </c>
      <c r="J11114" s="1">
        <f>MONTH(BART_Rides[[#This Row],[Date]])</f>
        <v>6</v>
      </c>
      <c r="K11114" s="1">
        <f>WEEKDAY(BART_Rides[[#This Row],[Date]],2)</f>
        <v>6</v>
      </c>
      <c r="L11114" s="1" t="str">
        <f>LEFT(BART_Rides[[#This Row],[Lines]],1)</f>
        <v>Y</v>
      </c>
      <c r="M11114" s="1" t="str">
        <f>IF(BART_Rides[[#This Row],[FirstLetter]]="Y","Yes","No")</f>
        <v>Yes</v>
      </c>
      <c r="N11114" s="1" t="str">
        <f>IF(OR(BART_Rides[[#This Row],[Station Code]]="EM", BART_Rides[[#This Row],[Station Code]]="MT", BART_Rides[[#This Row],[Station Code]]="PL", BART_Rides[[#This Row],[Station Code]]="CC"), "Yes", "No")</f>
        <v>No</v>
      </c>
    </row>
    <row r="11115" spans="6:14">
      <c r="F11115" s="3">
        <v>44360</v>
      </c>
      <c r="G11115" s="1">
        <v>24</v>
      </c>
      <c r="H11115" s="1" t="s">
        <v>106</v>
      </c>
      <c r="I11115" s="1">
        <v>1305</v>
      </c>
      <c r="J11115" s="1">
        <f>MONTH(BART_Rides[[#This Row],[Date]])</f>
        <v>6</v>
      </c>
      <c r="K11115" s="1">
        <f>WEEKDAY(BART_Rides[[#This Row],[Date]],2)</f>
        <v>7</v>
      </c>
      <c r="L11115" s="1" t="str">
        <f>LEFT(BART_Rides[[#This Row],[Lines]],1)</f>
        <v>Y</v>
      </c>
      <c r="M11115" s="1" t="str">
        <f>IF(BART_Rides[[#This Row],[FirstLetter]]="Y","Yes","No")</f>
        <v>Yes</v>
      </c>
      <c r="N11115" s="1" t="str">
        <f>IF(OR(BART_Rides[[#This Row],[Station Code]]="EM", BART_Rides[[#This Row],[Station Code]]="MT", BART_Rides[[#This Row],[Station Code]]="PL", BART_Rides[[#This Row],[Station Code]]="CC"), "Yes", "No")</f>
        <v>No</v>
      </c>
    </row>
    <row r="11116" spans="6:14">
      <c r="F11116" s="3">
        <v>44361</v>
      </c>
      <c r="G11116" s="1">
        <v>24</v>
      </c>
      <c r="H11116" s="1" t="s">
        <v>106</v>
      </c>
      <c r="I11116" s="1">
        <v>2648</v>
      </c>
      <c r="J11116" s="1">
        <f>MONTH(BART_Rides[[#This Row],[Date]])</f>
        <v>6</v>
      </c>
      <c r="K11116" s="1">
        <f>WEEKDAY(BART_Rides[[#This Row],[Date]],2)</f>
        <v>1</v>
      </c>
      <c r="L11116" s="1" t="str">
        <f>LEFT(BART_Rides[[#This Row],[Lines]],1)</f>
        <v>Y</v>
      </c>
      <c r="M11116" s="1" t="str">
        <f>IF(BART_Rides[[#This Row],[FirstLetter]]="Y","Yes","No")</f>
        <v>Yes</v>
      </c>
      <c r="N11116" s="1" t="str">
        <f>IF(OR(BART_Rides[[#This Row],[Station Code]]="EM", BART_Rides[[#This Row],[Station Code]]="MT", BART_Rides[[#This Row],[Station Code]]="PL", BART_Rides[[#This Row],[Station Code]]="CC"), "Yes", "No")</f>
        <v>No</v>
      </c>
    </row>
    <row r="11117" spans="6:14">
      <c r="F11117" s="3">
        <v>44362</v>
      </c>
      <c r="G11117" s="1">
        <v>24</v>
      </c>
      <c r="H11117" s="1" t="s">
        <v>106</v>
      </c>
      <c r="I11117" s="1">
        <v>2845</v>
      </c>
      <c r="J11117" s="1">
        <f>MONTH(BART_Rides[[#This Row],[Date]])</f>
        <v>6</v>
      </c>
      <c r="K11117" s="1">
        <f>WEEKDAY(BART_Rides[[#This Row],[Date]],2)</f>
        <v>2</v>
      </c>
      <c r="L11117" s="1" t="str">
        <f>LEFT(BART_Rides[[#This Row],[Lines]],1)</f>
        <v>Y</v>
      </c>
      <c r="M11117" s="1" t="str">
        <f>IF(BART_Rides[[#This Row],[FirstLetter]]="Y","Yes","No")</f>
        <v>Yes</v>
      </c>
      <c r="N11117" s="1" t="str">
        <f>IF(OR(BART_Rides[[#This Row],[Station Code]]="EM", BART_Rides[[#This Row],[Station Code]]="MT", BART_Rides[[#This Row],[Station Code]]="PL", BART_Rides[[#This Row],[Station Code]]="CC"), "Yes", "No")</f>
        <v>No</v>
      </c>
    </row>
    <row r="11118" spans="6:14">
      <c r="F11118" s="3">
        <v>44363</v>
      </c>
      <c r="G11118" s="1">
        <v>24</v>
      </c>
      <c r="H11118" s="1" t="s">
        <v>106</v>
      </c>
      <c r="I11118" s="1">
        <v>2950</v>
      </c>
      <c r="J11118" s="1">
        <f>MONTH(BART_Rides[[#This Row],[Date]])</f>
        <v>6</v>
      </c>
      <c r="K11118" s="1">
        <f>WEEKDAY(BART_Rides[[#This Row],[Date]],2)</f>
        <v>3</v>
      </c>
      <c r="L11118" s="1" t="str">
        <f>LEFT(BART_Rides[[#This Row],[Lines]],1)</f>
        <v>Y</v>
      </c>
      <c r="M11118" s="1" t="str">
        <f>IF(BART_Rides[[#This Row],[FirstLetter]]="Y","Yes","No")</f>
        <v>Yes</v>
      </c>
      <c r="N11118" s="1" t="str">
        <f>IF(OR(BART_Rides[[#This Row],[Station Code]]="EM", BART_Rides[[#This Row],[Station Code]]="MT", BART_Rides[[#This Row],[Station Code]]="PL", BART_Rides[[#This Row],[Station Code]]="CC"), "Yes", "No")</f>
        <v>No</v>
      </c>
    </row>
    <row r="11119" spans="6:14">
      <c r="F11119" s="3">
        <v>44364</v>
      </c>
      <c r="G11119" s="1">
        <v>24</v>
      </c>
      <c r="H11119" s="1" t="s">
        <v>106</v>
      </c>
      <c r="I11119" s="1">
        <v>3005</v>
      </c>
      <c r="J11119" s="1">
        <f>MONTH(BART_Rides[[#This Row],[Date]])</f>
        <v>6</v>
      </c>
      <c r="K11119" s="1">
        <f>WEEKDAY(BART_Rides[[#This Row],[Date]],2)</f>
        <v>4</v>
      </c>
      <c r="L11119" s="1" t="str">
        <f>LEFT(BART_Rides[[#This Row],[Lines]],1)</f>
        <v>Y</v>
      </c>
      <c r="M11119" s="1" t="str">
        <f>IF(BART_Rides[[#This Row],[FirstLetter]]="Y","Yes","No")</f>
        <v>Yes</v>
      </c>
      <c r="N11119" s="1" t="str">
        <f>IF(OR(BART_Rides[[#This Row],[Station Code]]="EM", BART_Rides[[#This Row],[Station Code]]="MT", BART_Rides[[#This Row],[Station Code]]="PL", BART_Rides[[#This Row],[Station Code]]="CC"), "Yes", "No")</f>
        <v>No</v>
      </c>
    </row>
    <row r="11120" spans="6:14">
      <c r="F11120" s="3">
        <v>44365</v>
      </c>
      <c r="G11120" s="1">
        <v>24</v>
      </c>
      <c r="H11120" s="1" t="s">
        <v>106</v>
      </c>
      <c r="I11120" s="1">
        <v>3081</v>
      </c>
      <c r="J11120" s="1">
        <f>MONTH(BART_Rides[[#This Row],[Date]])</f>
        <v>6</v>
      </c>
      <c r="K11120" s="1">
        <f>WEEKDAY(BART_Rides[[#This Row],[Date]],2)</f>
        <v>5</v>
      </c>
      <c r="L11120" s="1" t="str">
        <f>LEFT(BART_Rides[[#This Row],[Lines]],1)</f>
        <v>Y</v>
      </c>
      <c r="M11120" s="1" t="str">
        <f>IF(BART_Rides[[#This Row],[FirstLetter]]="Y","Yes","No")</f>
        <v>Yes</v>
      </c>
      <c r="N11120" s="1" t="str">
        <f>IF(OR(BART_Rides[[#This Row],[Station Code]]="EM", BART_Rides[[#This Row],[Station Code]]="MT", BART_Rides[[#This Row],[Station Code]]="PL", BART_Rides[[#This Row],[Station Code]]="CC"), "Yes", "No")</f>
        <v>No</v>
      </c>
    </row>
    <row r="11121" spans="6:14">
      <c r="F11121" s="3">
        <v>44366</v>
      </c>
      <c r="G11121" s="1">
        <v>24</v>
      </c>
      <c r="H11121" s="1" t="s">
        <v>106</v>
      </c>
      <c r="I11121" s="1">
        <v>2064</v>
      </c>
      <c r="J11121" s="1">
        <f>MONTH(BART_Rides[[#This Row],[Date]])</f>
        <v>6</v>
      </c>
      <c r="K11121" s="1">
        <f>WEEKDAY(BART_Rides[[#This Row],[Date]],2)</f>
        <v>6</v>
      </c>
      <c r="L11121" s="1" t="str">
        <f>LEFT(BART_Rides[[#This Row],[Lines]],1)</f>
        <v>Y</v>
      </c>
      <c r="M11121" s="1" t="str">
        <f>IF(BART_Rides[[#This Row],[FirstLetter]]="Y","Yes","No")</f>
        <v>Yes</v>
      </c>
      <c r="N11121" s="1" t="str">
        <f>IF(OR(BART_Rides[[#This Row],[Station Code]]="EM", BART_Rides[[#This Row],[Station Code]]="MT", BART_Rides[[#This Row],[Station Code]]="PL", BART_Rides[[#This Row],[Station Code]]="CC"), "Yes", "No")</f>
        <v>No</v>
      </c>
    </row>
    <row r="11122" spans="6:14">
      <c r="F11122" s="3">
        <v>44367</v>
      </c>
      <c r="G11122" s="1">
        <v>24</v>
      </c>
      <c r="H11122" s="1" t="s">
        <v>106</v>
      </c>
      <c r="I11122" s="1">
        <v>1405</v>
      </c>
      <c r="J11122" s="1">
        <f>MONTH(BART_Rides[[#This Row],[Date]])</f>
        <v>6</v>
      </c>
      <c r="K11122" s="1">
        <f>WEEKDAY(BART_Rides[[#This Row],[Date]],2)</f>
        <v>7</v>
      </c>
      <c r="L11122" s="1" t="str">
        <f>LEFT(BART_Rides[[#This Row],[Lines]],1)</f>
        <v>Y</v>
      </c>
      <c r="M11122" s="1" t="str">
        <f>IF(BART_Rides[[#This Row],[FirstLetter]]="Y","Yes","No")</f>
        <v>Yes</v>
      </c>
      <c r="N11122" s="1" t="str">
        <f>IF(OR(BART_Rides[[#This Row],[Station Code]]="EM", BART_Rides[[#This Row],[Station Code]]="MT", BART_Rides[[#This Row],[Station Code]]="PL", BART_Rides[[#This Row],[Station Code]]="CC"), "Yes", "No")</f>
        <v>No</v>
      </c>
    </row>
    <row r="11123" spans="6:14">
      <c r="F11123" s="3">
        <v>44368</v>
      </c>
      <c r="G11123" s="1">
        <v>24</v>
      </c>
      <c r="H11123" s="1" t="s">
        <v>106</v>
      </c>
      <c r="I11123" s="1">
        <v>2729</v>
      </c>
      <c r="J11123" s="1">
        <f>MONTH(BART_Rides[[#This Row],[Date]])</f>
        <v>6</v>
      </c>
      <c r="K11123" s="1">
        <f>WEEKDAY(BART_Rides[[#This Row],[Date]],2)</f>
        <v>1</v>
      </c>
      <c r="L11123" s="1" t="str">
        <f>LEFT(BART_Rides[[#This Row],[Lines]],1)</f>
        <v>Y</v>
      </c>
      <c r="M11123" s="1" t="str">
        <f>IF(BART_Rides[[#This Row],[FirstLetter]]="Y","Yes","No")</f>
        <v>Yes</v>
      </c>
      <c r="N11123" s="1" t="str">
        <f>IF(OR(BART_Rides[[#This Row],[Station Code]]="EM", BART_Rides[[#This Row],[Station Code]]="MT", BART_Rides[[#This Row],[Station Code]]="PL", BART_Rides[[#This Row],[Station Code]]="CC"), "Yes", "No")</f>
        <v>No</v>
      </c>
    </row>
    <row r="11124" spans="6:14">
      <c r="F11124" s="3">
        <v>44369</v>
      </c>
      <c r="G11124" s="1">
        <v>24</v>
      </c>
      <c r="H11124" s="1" t="s">
        <v>106</v>
      </c>
      <c r="I11124" s="1">
        <v>2953</v>
      </c>
      <c r="J11124" s="1">
        <f>MONTH(BART_Rides[[#This Row],[Date]])</f>
        <v>6</v>
      </c>
      <c r="K11124" s="1">
        <f>WEEKDAY(BART_Rides[[#This Row],[Date]],2)</f>
        <v>2</v>
      </c>
      <c r="L11124" s="1" t="str">
        <f>LEFT(BART_Rides[[#This Row],[Lines]],1)</f>
        <v>Y</v>
      </c>
      <c r="M11124" s="1" t="str">
        <f>IF(BART_Rides[[#This Row],[FirstLetter]]="Y","Yes","No")</f>
        <v>Yes</v>
      </c>
      <c r="N11124" s="1" t="str">
        <f>IF(OR(BART_Rides[[#This Row],[Station Code]]="EM", BART_Rides[[#This Row],[Station Code]]="MT", BART_Rides[[#This Row],[Station Code]]="PL", BART_Rides[[#This Row],[Station Code]]="CC"), "Yes", "No")</f>
        <v>No</v>
      </c>
    </row>
    <row r="11125" spans="6:14">
      <c r="F11125" s="3">
        <v>44370</v>
      </c>
      <c r="G11125" s="1">
        <v>24</v>
      </c>
      <c r="H11125" s="1" t="s">
        <v>106</v>
      </c>
      <c r="I11125" s="1">
        <v>2946</v>
      </c>
      <c r="J11125" s="1">
        <f>MONTH(BART_Rides[[#This Row],[Date]])</f>
        <v>6</v>
      </c>
      <c r="K11125" s="1">
        <f>WEEKDAY(BART_Rides[[#This Row],[Date]],2)</f>
        <v>3</v>
      </c>
      <c r="L11125" s="1" t="str">
        <f>LEFT(BART_Rides[[#This Row],[Lines]],1)</f>
        <v>Y</v>
      </c>
      <c r="M11125" s="1" t="str">
        <f>IF(BART_Rides[[#This Row],[FirstLetter]]="Y","Yes","No")</f>
        <v>Yes</v>
      </c>
      <c r="N11125" s="1" t="str">
        <f>IF(OR(BART_Rides[[#This Row],[Station Code]]="EM", BART_Rides[[#This Row],[Station Code]]="MT", BART_Rides[[#This Row],[Station Code]]="PL", BART_Rides[[#This Row],[Station Code]]="CC"), "Yes", "No")</f>
        <v>No</v>
      </c>
    </row>
    <row r="11126" spans="6:14">
      <c r="F11126" s="3">
        <v>44371</v>
      </c>
      <c r="G11126" s="1">
        <v>24</v>
      </c>
      <c r="H11126" s="1" t="s">
        <v>106</v>
      </c>
      <c r="I11126" s="1">
        <v>3130</v>
      </c>
      <c r="J11126" s="1">
        <f>MONTH(BART_Rides[[#This Row],[Date]])</f>
        <v>6</v>
      </c>
      <c r="K11126" s="1">
        <f>WEEKDAY(BART_Rides[[#This Row],[Date]],2)</f>
        <v>4</v>
      </c>
      <c r="L11126" s="1" t="str">
        <f>LEFT(BART_Rides[[#This Row],[Lines]],1)</f>
        <v>Y</v>
      </c>
      <c r="M11126" s="1" t="str">
        <f>IF(BART_Rides[[#This Row],[FirstLetter]]="Y","Yes","No")</f>
        <v>Yes</v>
      </c>
      <c r="N11126" s="1" t="str">
        <f>IF(OR(BART_Rides[[#This Row],[Station Code]]="EM", BART_Rides[[#This Row],[Station Code]]="MT", BART_Rides[[#This Row],[Station Code]]="PL", BART_Rides[[#This Row],[Station Code]]="CC"), "Yes", "No")</f>
        <v>No</v>
      </c>
    </row>
    <row r="11127" spans="6:14">
      <c r="F11127" s="3">
        <v>44372</v>
      </c>
      <c r="G11127" s="1">
        <v>24</v>
      </c>
      <c r="H11127" s="1" t="s">
        <v>106</v>
      </c>
      <c r="I11127" s="1">
        <v>3166</v>
      </c>
      <c r="J11127" s="1">
        <f>MONTH(BART_Rides[[#This Row],[Date]])</f>
        <v>6</v>
      </c>
      <c r="K11127" s="1">
        <f>WEEKDAY(BART_Rides[[#This Row],[Date]],2)</f>
        <v>5</v>
      </c>
      <c r="L11127" s="1" t="str">
        <f>LEFT(BART_Rides[[#This Row],[Lines]],1)</f>
        <v>Y</v>
      </c>
      <c r="M11127" s="1" t="str">
        <f>IF(BART_Rides[[#This Row],[FirstLetter]]="Y","Yes","No")</f>
        <v>Yes</v>
      </c>
      <c r="N11127" s="1" t="str">
        <f>IF(OR(BART_Rides[[#This Row],[Station Code]]="EM", BART_Rides[[#This Row],[Station Code]]="MT", BART_Rides[[#This Row],[Station Code]]="PL", BART_Rides[[#This Row],[Station Code]]="CC"), "Yes", "No")</f>
        <v>No</v>
      </c>
    </row>
    <row r="11128" spans="6:14">
      <c r="F11128" s="3">
        <v>44373</v>
      </c>
      <c r="G11128" s="1">
        <v>24</v>
      </c>
      <c r="H11128" s="1" t="s">
        <v>106</v>
      </c>
      <c r="I11128" s="1">
        <v>2121</v>
      </c>
      <c r="J11128" s="1">
        <f>MONTH(BART_Rides[[#This Row],[Date]])</f>
        <v>6</v>
      </c>
      <c r="K11128" s="1">
        <f>WEEKDAY(BART_Rides[[#This Row],[Date]],2)</f>
        <v>6</v>
      </c>
      <c r="L11128" s="1" t="str">
        <f>LEFT(BART_Rides[[#This Row],[Lines]],1)</f>
        <v>Y</v>
      </c>
      <c r="M11128" s="1" t="str">
        <f>IF(BART_Rides[[#This Row],[FirstLetter]]="Y","Yes","No")</f>
        <v>Yes</v>
      </c>
      <c r="N11128" s="1" t="str">
        <f>IF(OR(BART_Rides[[#This Row],[Station Code]]="EM", BART_Rides[[#This Row],[Station Code]]="MT", BART_Rides[[#This Row],[Station Code]]="PL", BART_Rides[[#This Row],[Station Code]]="CC"), "Yes", "No")</f>
        <v>No</v>
      </c>
    </row>
    <row r="11129" spans="6:14">
      <c r="F11129" s="3">
        <v>44374</v>
      </c>
      <c r="G11129" s="1">
        <v>24</v>
      </c>
      <c r="H11129" s="1" t="s">
        <v>106</v>
      </c>
      <c r="I11129" s="1">
        <v>1468</v>
      </c>
      <c r="J11129" s="1">
        <f>MONTH(BART_Rides[[#This Row],[Date]])</f>
        <v>6</v>
      </c>
      <c r="K11129" s="1">
        <f>WEEKDAY(BART_Rides[[#This Row],[Date]],2)</f>
        <v>7</v>
      </c>
      <c r="L11129" s="1" t="str">
        <f>LEFT(BART_Rides[[#This Row],[Lines]],1)</f>
        <v>Y</v>
      </c>
      <c r="M11129" s="1" t="str">
        <f>IF(BART_Rides[[#This Row],[FirstLetter]]="Y","Yes","No")</f>
        <v>Yes</v>
      </c>
      <c r="N11129" s="1" t="str">
        <f>IF(OR(BART_Rides[[#This Row],[Station Code]]="EM", BART_Rides[[#This Row],[Station Code]]="MT", BART_Rides[[#This Row],[Station Code]]="PL", BART_Rides[[#This Row],[Station Code]]="CC"), "Yes", "No")</f>
        <v>No</v>
      </c>
    </row>
    <row r="11130" spans="6:14">
      <c r="F11130" s="3">
        <v>44375</v>
      </c>
      <c r="G11130" s="1">
        <v>24</v>
      </c>
      <c r="H11130" s="1" t="s">
        <v>106</v>
      </c>
      <c r="I11130" s="1">
        <v>2692</v>
      </c>
      <c r="J11130" s="1">
        <f>MONTH(BART_Rides[[#This Row],[Date]])</f>
        <v>6</v>
      </c>
      <c r="K11130" s="1">
        <f>WEEKDAY(BART_Rides[[#This Row],[Date]],2)</f>
        <v>1</v>
      </c>
      <c r="L11130" s="1" t="str">
        <f>LEFT(BART_Rides[[#This Row],[Lines]],1)</f>
        <v>Y</v>
      </c>
      <c r="M11130" s="1" t="str">
        <f>IF(BART_Rides[[#This Row],[FirstLetter]]="Y","Yes","No")</f>
        <v>Yes</v>
      </c>
      <c r="N11130" s="1" t="str">
        <f>IF(OR(BART_Rides[[#This Row],[Station Code]]="EM", BART_Rides[[#This Row],[Station Code]]="MT", BART_Rides[[#This Row],[Station Code]]="PL", BART_Rides[[#This Row],[Station Code]]="CC"), "Yes", "No")</f>
        <v>No</v>
      </c>
    </row>
    <row r="11131" spans="6:14">
      <c r="F11131" s="3">
        <v>44376</v>
      </c>
      <c r="G11131" s="1">
        <v>24</v>
      </c>
      <c r="H11131" s="1" t="s">
        <v>106</v>
      </c>
      <c r="I11131" s="1">
        <v>2948</v>
      </c>
      <c r="J11131" s="1">
        <f>MONTH(BART_Rides[[#This Row],[Date]])</f>
        <v>6</v>
      </c>
      <c r="K11131" s="1">
        <f>WEEKDAY(BART_Rides[[#This Row],[Date]],2)</f>
        <v>2</v>
      </c>
      <c r="L11131" s="1" t="str">
        <f>LEFT(BART_Rides[[#This Row],[Lines]],1)</f>
        <v>Y</v>
      </c>
      <c r="M11131" s="1" t="str">
        <f>IF(BART_Rides[[#This Row],[FirstLetter]]="Y","Yes","No")</f>
        <v>Yes</v>
      </c>
      <c r="N11131" s="1" t="str">
        <f>IF(OR(BART_Rides[[#This Row],[Station Code]]="EM", BART_Rides[[#This Row],[Station Code]]="MT", BART_Rides[[#This Row],[Station Code]]="PL", BART_Rides[[#This Row],[Station Code]]="CC"), "Yes", "No")</f>
        <v>No</v>
      </c>
    </row>
    <row r="11132" spans="6:14">
      <c r="F11132" s="3">
        <v>44377</v>
      </c>
      <c r="G11132" s="1">
        <v>24</v>
      </c>
      <c r="H11132" s="1" t="s">
        <v>106</v>
      </c>
      <c r="I11132" s="1">
        <v>2999</v>
      </c>
      <c r="J11132" s="1">
        <f>MONTH(BART_Rides[[#This Row],[Date]])</f>
        <v>6</v>
      </c>
      <c r="K11132" s="1">
        <f>WEEKDAY(BART_Rides[[#This Row],[Date]],2)</f>
        <v>3</v>
      </c>
      <c r="L11132" s="1" t="str">
        <f>LEFT(BART_Rides[[#This Row],[Lines]],1)</f>
        <v>Y</v>
      </c>
      <c r="M11132" s="1" t="str">
        <f>IF(BART_Rides[[#This Row],[FirstLetter]]="Y","Yes","No")</f>
        <v>Yes</v>
      </c>
      <c r="N11132" s="1" t="str">
        <f>IF(OR(BART_Rides[[#This Row],[Station Code]]="EM", BART_Rides[[#This Row],[Station Code]]="MT", BART_Rides[[#This Row],[Station Code]]="PL", BART_Rides[[#This Row],[Station Code]]="CC"), "Yes", "No")</f>
        <v>No</v>
      </c>
    </row>
    <row r="11133" spans="6:14">
      <c r="F11133" s="3">
        <v>44378</v>
      </c>
      <c r="G11133" s="1">
        <v>24</v>
      </c>
      <c r="H11133" s="1" t="s">
        <v>106</v>
      </c>
      <c r="I11133" s="1">
        <v>3119</v>
      </c>
      <c r="J11133" s="1">
        <f>MONTH(BART_Rides[[#This Row],[Date]])</f>
        <v>7</v>
      </c>
      <c r="K11133" s="1">
        <f>WEEKDAY(BART_Rides[[#This Row],[Date]],2)</f>
        <v>4</v>
      </c>
      <c r="L11133" s="1" t="str">
        <f>LEFT(BART_Rides[[#This Row],[Lines]],1)</f>
        <v>Y</v>
      </c>
      <c r="M11133" s="1" t="str">
        <f>IF(BART_Rides[[#This Row],[FirstLetter]]="Y","Yes","No")</f>
        <v>Yes</v>
      </c>
      <c r="N11133" s="1" t="str">
        <f>IF(OR(BART_Rides[[#This Row],[Station Code]]="EM", BART_Rides[[#This Row],[Station Code]]="MT", BART_Rides[[#This Row],[Station Code]]="PL", BART_Rides[[#This Row],[Station Code]]="CC"), "Yes", "No")</f>
        <v>No</v>
      </c>
    </row>
    <row r="11134" spans="6:14">
      <c r="F11134" s="3">
        <v>44379</v>
      </c>
      <c r="G11134" s="1">
        <v>24</v>
      </c>
      <c r="H11134" s="1" t="s">
        <v>106</v>
      </c>
      <c r="I11134" s="1">
        <v>3015</v>
      </c>
      <c r="J11134" s="1">
        <f>MONTH(BART_Rides[[#This Row],[Date]])</f>
        <v>7</v>
      </c>
      <c r="K11134" s="1">
        <f>WEEKDAY(BART_Rides[[#This Row],[Date]],2)</f>
        <v>5</v>
      </c>
      <c r="L11134" s="1" t="str">
        <f>LEFT(BART_Rides[[#This Row],[Lines]],1)</f>
        <v>Y</v>
      </c>
      <c r="M11134" s="1" t="str">
        <f>IF(BART_Rides[[#This Row],[FirstLetter]]="Y","Yes","No")</f>
        <v>Yes</v>
      </c>
      <c r="N11134" s="1" t="str">
        <f>IF(OR(BART_Rides[[#This Row],[Station Code]]="EM", BART_Rides[[#This Row],[Station Code]]="MT", BART_Rides[[#This Row],[Station Code]]="PL", BART_Rides[[#This Row],[Station Code]]="CC"), "Yes", "No")</f>
        <v>No</v>
      </c>
    </row>
    <row r="11135" spans="6:14">
      <c r="F11135" s="3">
        <v>44380</v>
      </c>
      <c r="G11135" s="1">
        <v>24</v>
      </c>
      <c r="H11135" s="1" t="s">
        <v>106</v>
      </c>
      <c r="I11135" s="1">
        <v>1903</v>
      </c>
      <c r="J11135" s="1">
        <f>MONTH(BART_Rides[[#This Row],[Date]])</f>
        <v>7</v>
      </c>
      <c r="K11135" s="1">
        <f>WEEKDAY(BART_Rides[[#This Row],[Date]],2)</f>
        <v>6</v>
      </c>
      <c r="L11135" s="1" t="str">
        <f>LEFT(BART_Rides[[#This Row],[Lines]],1)</f>
        <v>Y</v>
      </c>
      <c r="M11135" s="1" t="str">
        <f>IF(BART_Rides[[#This Row],[FirstLetter]]="Y","Yes","No")</f>
        <v>Yes</v>
      </c>
      <c r="N11135" s="1" t="str">
        <f>IF(OR(BART_Rides[[#This Row],[Station Code]]="EM", BART_Rides[[#This Row],[Station Code]]="MT", BART_Rides[[#This Row],[Station Code]]="PL", BART_Rides[[#This Row],[Station Code]]="CC"), "Yes", "No")</f>
        <v>No</v>
      </c>
    </row>
    <row r="11136" spans="6:14">
      <c r="F11136" s="3">
        <v>44381</v>
      </c>
      <c r="G11136" s="1">
        <v>24</v>
      </c>
      <c r="H11136" s="1" t="s">
        <v>106</v>
      </c>
      <c r="I11136" s="1">
        <v>1495</v>
      </c>
      <c r="J11136" s="1">
        <f>MONTH(BART_Rides[[#This Row],[Date]])</f>
        <v>7</v>
      </c>
      <c r="K11136" s="1">
        <f>WEEKDAY(BART_Rides[[#This Row],[Date]],2)</f>
        <v>7</v>
      </c>
      <c r="L11136" s="1" t="str">
        <f>LEFT(BART_Rides[[#This Row],[Lines]],1)</f>
        <v>Y</v>
      </c>
      <c r="M11136" s="1" t="str">
        <f>IF(BART_Rides[[#This Row],[FirstLetter]]="Y","Yes","No")</f>
        <v>Yes</v>
      </c>
      <c r="N11136" s="1" t="str">
        <f>IF(OR(BART_Rides[[#This Row],[Station Code]]="EM", BART_Rides[[#This Row],[Station Code]]="MT", BART_Rides[[#This Row],[Station Code]]="PL", BART_Rides[[#This Row],[Station Code]]="CC"), "Yes", "No")</f>
        <v>No</v>
      </c>
    </row>
    <row r="11137" spans="6:14">
      <c r="F11137" s="3">
        <v>44382</v>
      </c>
      <c r="G11137" s="1">
        <v>24</v>
      </c>
      <c r="H11137" s="1" t="s">
        <v>106</v>
      </c>
      <c r="I11137" s="1">
        <v>1691</v>
      </c>
      <c r="J11137" s="1">
        <f>MONTH(BART_Rides[[#This Row],[Date]])</f>
        <v>7</v>
      </c>
      <c r="K11137" s="1">
        <f>WEEKDAY(BART_Rides[[#This Row],[Date]],2)</f>
        <v>1</v>
      </c>
      <c r="L11137" s="1" t="str">
        <f>LEFT(BART_Rides[[#This Row],[Lines]],1)</f>
        <v>Y</v>
      </c>
      <c r="M11137" s="1" t="str">
        <f>IF(BART_Rides[[#This Row],[FirstLetter]]="Y","Yes","No")</f>
        <v>Yes</v>
      </c>
      <c r="N11137" s="1" t="str">
        <f>IF(OR(BART_Rides[[#This Row],[Station Code]]="EM", BART_Rides[[#This Row],[Station Code]]="MT", BART_Rides[[#This Row],[Station Code]]="PL", BART_Rides[[#This Row],[Station Code]]="CC"), "Yes", "No")</f>
        <v>No</v>
      </c>
    </row>
    <row r="11138" spans="6:14">
      <c r="F11138" s="3">
        <v>44383</v>
      </c>
      <c r="G11138" s="1">
        <v>24</v>
      </c>
      <c r="H11138" s="1" t="s">
        <v>106</v>
      </c>
      <c r="I11138" s="1">
        <v>2798</v>
      </c>
      <c r="J11138" s="1">
        <f>MONTH(BART_Rides[[#This Row],[Date]])</f>
        <v>7</v>
      </c>
      <c r="K11138" s="1">
        <f>WEEKDAY(BART_Rides[[#This Row],[Date]],2)</f>
        <v>2</v>
      </c>
      <c r="L11138" s="1" t="str">
        <f>LEFT(BART_Rides[[#This Row],[Lines]],1)</f>
        <v>Y</v>
      </c>
      <c r="M11138" s="1" t="str">
        <f>IF(BART_Rides[[#This Row],[FirstLetter]]="Y","Yes","No")</f>
        <v>Yes</v>
      </c>
      <c r="N11138" s="1" t="str">
        <f>IF(OR(BART_Rides[[#This Row],[Station Code]]="EM", BART_Rides[[#This Row],[Station Code]]="MT", BART_Rides[[#This Row],[Station Code]]="PL", BART_Rides[[#This Row],[Station Code]]="CC"), "Yes", "No")</f>
        <v>No</v>
      </c>
    </row>
    <row r="11139" spans="6:14">
      <c r="F11139" s="3">
        <v>44384</v>
      </c>
      <c r="G11139" s="1">
        <v>24</v>
      </c>
      <c r="H11139" s="1" t="s">
        <v>106</v>
      </c>
      <c r="I11139" s="1">
        <v>3028</v>
      </c>
      <c r="J11139" s="1">
        <f>MONTH(BART_Rides[[#This Row],[Date]])</f>
        <v>7</v>
      </c>
      <c r="K11139" s="1">
        <f>WEEKDAY(BART_Rides[[#This Row],[Date]],2)</f>
        <v>3</v>
      </c>
      <c r="L11139" s="1" t="str">
        <f>LEFT(BART_Rides[[#This Row],[Lines]],1)</f>
        <v>Y</v>
      </c>
      <c r="M11139" s="1" t="str">
        <f>IF(BART_Rides[[#This Row],[FirstLetter]]="Y","Yes","No")</f>
        <v>Yes</v>
      </c>
      <c r="N11139" s="1" t="str">
        <f>IF(OR(BART_Rides[[#This Row],[Station Code]]="EM", BART_Rides[[#This Row],[Station Code]]="MT", BART_Rides[[#This Row],[Station Code]]="PL", BART_Rides[[#This Row],[Station Code]]="CC"), "Yes", "No")</f>
        <v>No</v>
      </c>
    </row>
    <row r="11140" spans="6:14">
      <c r="F11140" s="3">
        <v>44385</v>
      </c>
      <c r="G11140" s="1">
        <v>24</v>
      </c>
      <c r="H11140" s="1" t="s">
        <v>106</v>
      </c>
      <c r="I11140" s="1">
        <v>3171</v>
      </c>
      <c r="J11140" s="1">
        <f>MONTH(BART_Rides[[#This Row],[Date]])</f>
        <v>7</v>
      </c>
      <c r="K11140" s="1">
        <f>WEEKDAY(BART_Rides[[#This Row],[Date]],2)</f>
        <v>4</v>
      </c>
      <c r="L11140" s="1" t="str">
        <f>LEFT(BART_Rides[[#This Row],[Lines]],1)</f>
        <v>Y</v>
      </c>
      <c r="M11140" s="1" t="str">
        <f>IF(BART_Rides[[#This Row],[FirstLetter]]="Y","Yes","No")</f>
        <v>Yes</v>
      </c>
      <c r="N11140" s="1" t="str">
        <f>IF(OR(BART_Rides[[#This Row],[Station Code]]="EM", BART_Rides[[#This Row],[Station Code]]="MT", BART_Rides[[#This Row],[Station Code]]="PL", BART_Rides[[#This Row],[Station Code]]="CC"), "Yes", "No")</f>
        <v>No</v>
      </c>
    </row>
    <row r="11141" spans="6:14">
      <c r="F11141" s="3">
        <v>44386</v>
      </c>
      <c r="G11141" s="1">
        <v>24</v>
      </c>
      <c r="H11141" s="1" t="s">
        <v>106</v>
      </c>
      <c r="I11141" s="1">
        <v>3141</v>
      </c>
      <c r="J11141" s="1">
        <f>MONTH(BART_Rides[[#This Row],[Date]])</f>
        <v>7</v>
      </c>
      <c r="K11141" s="1">
        <f>WEEKDAY(BART_Rides[[#This Row],[Date]],2)</f>
        <v>5</v>
      </c>
      <c r="L11141" s="1" t="str">
        <f>LEFT(BART_Rides[[#This Row],[Lines]],1)</f>
        <v>Y</v>
      </c>
      <c r="M11141" s="1" t="str">
        <f>IF(BART_Rides[[#This Row],[FirstLetter]]="Y","Yes","No")</f>
        <v>Yes</v>
      </c>
      <c r="N11141" s="1" t="str">
        <f>IF(OR(BART_Rides[[#This Row],[Station Code]]="EM", BART_Rides[[#This Row],[Station Code]]="MT", BART_Rides[[#This Row],[Station Code]]="PL", BART_Rides[[#This Row],[Station Code]]="CC"), "Yes", "No")</f>
        <v>No</v>
      </c>
    </row>
    <row r="11142" spans="6:14">
      <c r="F11142" s="3">
        <v>44387</v>
      </c>
      <c r="G11142" s="1">
        <v>24</v>
      </c>
      <c r="H11142" s="1" t="s">
        <v>106</v>
      </c>
      <c r="I11142" s="1">
        <v>2082</v>
      </c>
      <c r="J11142" s="1">
        <f>MONTH(BART_Rides[[#This Row],[Date]])</f>
        <v>7</v>
      </c>
      <c r="K11142" s="1">
        <f>WEEKDAY(BART_Rides[[#This Row],[Date]],2)</f>
        <v>6</v>
      </c>
      <c r="L11142" s="1" t="str">
        <f>LEFT(BART_Rides[[#This Row],[Lines]],1)</f>
        <v>Y</v>
      </c>
      <c r="M11142" s="1" t="str">
        <f>IF(BART_Rides[[#This Row],[FirstLetter]]="Y","Yes","No")</f>
        <v>Yes</v>
      </c>
      <c r="N11142" s="1" t="str">
        <f>IF(OR(BART_Rides[[#This Row],[Station Code]]="EM", BART_Rides[[#This Row],[Station Code]]="MT", BART_Rides[[#This Row],[Station Code]]="PL", BART_Rides[[#This Row],[Station Code]]="CC"), "Yes", "No")</f>
        <v>No</v>
      </c>
    </row>
    <row r="11143" spans="6:14">
      <c r="F11143" s="3">
        <v>44388</v>
      </c>
      <c r="G11143" s="1">
        <v>24</v>
      </c>
      <c r="H11143" s="1" t="s">
        <v>106</v>
      </c>
      <c r="I11143" s="1">
        <v>1529</v>
      </c>
      <c r="J11143" s="1">
        <f>MONTH(BART_Rides[[#This Row],[Date]])</f>
        <v>7</v>
      </c>
      <c r="K11143" s="1">
        <f>WEEKDAY(BART_Rides[[#This Row],[Date]],2)</f>
        <v>7</v>
      </c>
      <c r="L11143" s="1" t="str">
        <f>LEFT(BART_Rides[[#This Row],[Lines]],1)</f>
        <v>Y</v>
      </c>
      <c r="M11143" s="1" t="str">
        <f>IF(BART_Rides[[#This Row],[FirstLetter]]="Y","Yes","No")</f>
        <v>Yes</v>
      </c>
      <c r="N11143" s="1" t="str">
        <f>IF(OR(BART_Rides[[#This Row],[Station Code]]="EM", BART_Rides[[#This Row],[Station Code]]="MT", BART_Rides[[#This Row],[Station Code]]="PL", BART_Rides[[#This Row],[Station Code]]="CC"), "Yes", "No")</f>
        <v>No</v>
      </c>
    </row>
    <row r="11144" spans="6:14">
      <c r="F11144" s="3">
        <v>44389</v>
      </c>
      <c r="G11144" s="1">
        <v>24</v>
      </c>
      <c r="H11144" s="1" t="s">
        <v>106</v>
      </c>
      <c r="I11144" s="1">
        <v>2866</v>
      </c>
      <c r="J11144" s="1">
        <f>MONTH(BART_Rides[[#This Row],[Date]])</f>
        <v>7</v>
      </c>
      <c r="K11144" s="1">
        <f>WEEKDAY(BART_Rides[[#This Row],[Date]],2)</f>
        <v>1</v>
      </c>
      <c r="L11144" s="1" t="str">
        <f>LEFT(BART_Rides[[#This Row],[Lines]],1)</f>
        <v>Y</v>
      </c>
      <c r="M11144" s="1" t="str">
        <f>IF(BART_Rides[[#This Row],[FirstLetter]]="Y","Yes","No")</f>
        <v>Yes</v>
      </c>
      <c r="N11144" s="1" t="str">
        <f>IF(OR(BART_Rides[[#This Row],[Station Code]]="EM", BART_Rides[[#This Row],[Station Code]]="MT", BART_Rides[[#This Row],[Station Code]]="PL", BART_Rides[[#This Row],[Station Code]]="CC"), "Yes", "No")</f>
        <v>No</v>
      </c>
    </row>
    <row r="11145" spans="6:14">
      <c r="F11145" s="3">
        <v>44390</v>
      </c>
      <c r="G11145" s="1">
        <v>24</v>
      </c>
      <c r="H11145" s="1" t="s">
        <v>106</v>
      </c>
      <c r="I11145" s="1">
        <v>3154</v>
      </c>
      <c r="J11145" s="1">
        <f>MONTH(BART_Rides[[#This Row],[Date]])</f>
        <v>7</v>
      </c>
      <c r="K11145" s="1">
        <f>WEEKDAY(BART_Rides[[#This Row],[Date]],2)</f>
        <v>2</v>
      </c>
      <c r="L11145" s="1" t="str">
        <f>LEFT(BART_Rides[[#This Row],[Lines]],1)</f>
        <v>Y</v>
      </c>
      <c r="M11145" s="1" t="str">
        <f>IF(BART_Rides[[#This Row],[FirstLetter]]="Y","Yes","No")</f>
        <v>Yes</v>
      </c>
      <c r="N11145" s="1" t="str">
        <f>IF(OR(BART_Rides[[#This Row],[Station Code]]="EM", BART_Rides[[#This Row],[Station Code]]="MT", BART_Rides[[#This Row],[Station Code]]="PL", BART_Rides[[#This Row],[Station Code]]="CC"), "Yes", "No")</f>
        <v>No</v>
      </c>
    </row>
    <row r="11146" spans="6:14">
      <c r="F11146" s="3">
        <v>44391</v>
      </c>
      <c r="G11146" s="1">
        <v>24</v>
      </c>
      <c r="H11146" s="1" t="s">
        <v>106</v>
      </c>
      <c r="I11146" s="1">
        <v>3214</v>
      </c>
      <c r="J11146" s="1">
        <f>MONTH(BART_Rides[[#This Row],[Date]])</f>
        <v>7</v>
      </c>
      <c r="K11146" s="1">
        <f>WEEKDAY(BART_Rides[[#This Row],[Date]],2)</f>
        <v>3</v>
      </c>
      <c r="L11146" s="1" t="str">
        <f>LEFT(BART_Rides[[#This Row],[Lines]],1)</f>
        <v>Y</v>
      </c>
      <c r="M11146" s="1" t="str">
        <f>IF(BART_Rides[[#This Row],[FirstLetter]]="Y","Yes","No")</f>
        <v>Yes</v>
      </c>
      <c r="N11146" s="1" t="str">
        <f>IF(OR(BART_Rides[[#This Row],[Station Code]]="EM", BART_Rides[[#This Row],[Station Code]]="MT", BART_Rides[[#This Row],[Station Code]]="PL", BART_Rides[[#This Row],[Station Code]]="CC"), "Yes", "No")</f>
        <v>No</v>
      </c>
    </row>
    <row r="11147" spans="6:14">
      <c r="F11147" s="3">
        <v>44392</v>
      </c>
      <c r="G11147" s="1">
        <v>24</v>
      </c>
      <c r="H11147" s="1" t="s">
        <v>106</v>
      </c>
      <c r="I11147" s="1">
        <v>3289</v>
      </c>
      <c r="J11147" s="1">
        <f>MONTH(BART_Rides[[#This Row],[Date]])</f>
        <v>7</v>
      </c>
      <c r="K11147" s="1">
        <f>WEEKDAY(BART_Rides[[#This Row],[Date]],2)</f>
        <v>4</v>
      </c>
      <c r="L11147" s="1" t="str">
        <f>LEFT(BART_Rides[[#This Row],[Lines]],1)</f>
        <v>Y</v>
      </c>
      <c r="M11147" s="1" t="str">
        <f>IF(BART_Rides[[#This Row],[FirstLetter]]="Y","Yes","No")</f>
        <v>Yes</v>
      </c>
      <c r="N11147" s="1" t="str">
        <f>IF(OR(BART_Rides[[#This Row],[Station Code]]="EM", BART_Rides[[#This Row],[Station Code]]="MT", BART_Rides[[#This Row],[Station Code]]="PL", BART_Rides[[#This Row],[Station Code]]="CC"), "Yes", "No")</f>
        <v>No</v>
      </c>
    </row>
    <row r="11148" spans="6:14">
      <c r="F11148" s="3">
        <v>44393</v>
      </c>
      <c r="G11148" s="1">
        <v>24</v>
      </c>
      <c r="H11148" s="1" t="s">
        <v>106</v>
      </c>
      <c r="I11148" s="1">
        <v>3194</v>
      </c>
      <c r="J11148" s="1">
        <f>MONTH(BART_Rides[[#This Row],[Date]])</f>
        <v>7</v>
      </c>
      <c r="K11148" s="1">
        <f>WEEKDAY(BART_Rides[[#This Row],[Date]],2)</f>
        <v>5</v>
      </c>
      <c r="L11148" s="1" t="str">
        <f>LEFT(BART_Rides[[#This Row],[Lines]],1)</f>
        <v>Y</v>
      </c>
      <c r="M11148" s="1" t="str">
        <f>IF(BART_Rides[[#This Row],[FirstLetter]]="Y","Yes","No")</f>
        <v>Yes</v>
      </c>
      <c r="N11148" s="1" t="str">
        <f>IF(OR(BART_Rides[[#This Row],[Station Code]]="EM", BART_Rides[[#This Row],[Station Code]]="MT", BART_Rides[[#This Row],[Station Code]]="PL", BART_Rides[[#This Row],[Station Code]]="CC"), "Yes", "No")</f>
        <v>No</v>
      </c>
    </row>
    <row r="11149" spans="6:14">
      <c r="F11149" s="3">
        <v>44394</v>
      </c>
      <c r="G11149" s="1">
        <v>24</v>
      </c>
      <c r="H11149" s="1" t="s">
        <v>106</v>
      </c>
      <c r="I11149" s="1">
        <v>2269</v>
      </c>
      <c r="J11149" s="1">
        <f>MONTH(BART_Rides[[#This Row],[Date]])</f>
        <v>7</v>
      </c>
      <c r="K11149" s="1">
        <f>WEEKDAY(BART_Rides[[#This Row],[Date]],2)</f>
        <v>6</v>
      </c>
      <c r="L11149" s="1" t="str">
        <f>LEFT(BART_Rides[[#This Row],[Lines]],1)</f>
        <v>Y</v>
      </c>
      <c r="M11149" s="1" t="str">
        <f>IF(BART_Rides[[#This Row],[FirstLetter]]="Y","Yes","No")</f>
        <v>Yes</v>
      </c>
      <c r="N11149" s="1" t="str">
        <f>IF(OR(BART_Rides[[#This Row],[Station Code]]="EM", BART_Rides[[#This Row],[Station Code]]="MT", BART_Rides[[#This Row],[Station Code]]="PL", BART_Rides[[#This Row],[Station Code]]="CC"), "Yes", "No")</f>
        <v>No</v>
      </c>
    </row>
    <row r="11150" spans="6:14">
      <c r="F11150" s="3">
        <v>44395</v>
      </c>
      <c r="G11150" s="1">
        <v>24</v>
      </c>
      <c r="H11150" s="1" t="s">
        <v>106</v>
      </c>
      <c r="I11150" s="1">
        <v>1507</v>
      </c>
      <c r="J11150" s="1">
        <f>MONTH(BART_Rides[[#This Row],[Date]])</f>
        <v>7</v>
      </c>
      <c r="K11150" s="1">
        <f>WEEKDAY(BART_Rides[[#This Row],[Date]],2)</f>
        <v>7</v>
      </c>
      <c r="L11150" s="1" t="str">
        <f>LEFT(BART_Rides[[#This Row],[Lines]],1)</f>
        <v>Y</v>
      </c>
      <c r="M11150" s="1" t="str">
        <f>IF(BART_Rides[[#This Row],[FirstLetter]]="Y","Yes","No")</f>
        <v>Yes</v>
      </c>
      <c r="N11150" s="1" t="str">
        <f>IF(OR(BART_Rides[[#This Row],[Station Code]]="EM", BART_Rides[[#This Row],[Station Code]]="MT", BART_Rides[[#This Row],[Station Code]]="PL", BART_Rides[[#This Row],[Station Code]]="CC"), "Yes", "No")</f>
        <v>No</v>
      </c>
    </row>
    <row r="11151" spans="6:14">
      <c r="F11151" s="3">
        <v>44396</v>
      </c>
      <c r="G11151" s="1">
        <v>24</v>
      </c>
      <c r="H11151" s="1" t="s">
        <v>106</v>
      </c>
      <c r="I11151" s="1">
        <v>2979</v>
      </c>
      <c r="J11151" s="1">
        <f>MONTH(BART_Rides[[#This Row],[Date]])</f>
        <v>7</v>
      </c>
      <c r="K11151" s="1">
        <f>WEEKDAY(BART_Rides[[#This Row],[Date]],2)</f>
        <v>1</v>
      </c>
      <c r="L11151" s="1" t="str">
        <f>LEFT(BART_Rides[[#This Row],[Lines]],1)</f>
        <v>Y</v>
      </c>
      <c r="M11151" s="1" t="str">
        <f>IF(BART_Rides[[#This Row],[FirstLetter]]="Y","Yes","No")</f>
        <v>Yes</v>
      </c>
      <c r="N11151" s="1" t="str">
        <f>IF(OR(BART_Rides[[#This Row],[Station Code]]="EM", BART_Rides[[#This Row],[Station Code]]="MT", BART_Rides[[#This Row],[Station Code]]="PL", BART_Rides[[#This Row],[Station Code]]="CC"), "Yes", "No")</f>
        <v>No</v>
      </c>
    </row>
    <row r="11152" spans="6:14">
      <c r="F11152" s="3">
        <v>44397</v>
      </c>
      <c r="G11152" s="1">
        <v>24</v>
      </c>
      <c r="H11152" s="1" t="s">
        <v>106</v>
      </c>
      <c r="I11152" s="1">
        <v>3077</v>
      </c>
      <c r="J11152" s="1">
        <f>MONTH(BART_Rides[[#This Row],[Date]])</f>
        <v>7</v>
      </c>
      <c r="K11152" s="1">
        <f>WEEKDAY(BART_Rides[[#This Row],[Date]],2)</f>
        <v>2</v>
      </c>
      <c r="L11152" s="1" t="str">
        <f>LEFT(BART_Rides[[#This Row],[Lines]],1)</f>
        <v>Y</v>
      </c>
      <c r="M11152" s="1" t="str">
        <f>IF(BART_Rides[[#This Row],[FirstLetter]]="Y","Yes","No")</f>
        <v>Yes</v>
      </c>
      <c r="N11152" s="1" t="str">
        <f>IF(OR(BART_Rides[[#This Row],[Station Code]]="EM", BART_Rides[[#This Row],[Station Code]]="MT", BART_Rides[[#This Row],[Station Code]]="PL", BART_Rides[[#This Row],[Station Code]]="CC"), "Yes", "No")</f>
        <v>No</v>
      </c>
    </row>
    <row r="11153" spans="6:14">
      <c r="F11153" s="3">
        <v>44398</v>
      </c>
      <c r="G11153" s="1">
        <v>24</v>
      </c>
      <c r="H11153" s="1" t="s">
        <v>106</v>
      </c>
      <c r="I11153" s="1">
        <v>3241</v>
      </c>
      <c r="J11153" s="1">
        <f>MONTH(BART_Rides[[#This Row],[Date]])</f>
        <v>7</v>
      </c>
      <c r="K11153" s="1">
        <f>WEEKDAY(BART_Rides[[#This Row],[Date]],2)</f>
        <v>3</v>
      </c>
      <c r="L11153" s="1" t="str">
        <f>LEFT(BART_Rides[[#This Row],[Lines]],1)</f>
        <v>Y</v>
      </c>
      <c r="M11153" s="1" t="str">
        <f>IF(BART_Rides[[#This Row],[FirstLetter]]="Y","Yes","No")</f>
        <v>Yes</v>
      </c>
      <c r="N11153" s="1" t="str">
        <f>IF(OR(BART_Rides[[#This Row],[Station Code]]="EM", BART_Rides[[#This Row],[Station Code]]="MT", BART_Rides[[#This Row],[Station Code]]="PL", BART_Rides[[#This Row],[Station Code]]="CC"), "Yes", "No")</f>
        <v>No</v>
      </c>
    </row>
    <row r="11154" spans="6:14">
      <c r="F11154" s="3">
        <v>44399</v>
      </c>
      <c r="G11154" s="1">
        <v>24</v>
      </c>
      <c r="H11154" s="1" t="s">
        <v>106</v>
      </c>
      <c r="I11154" s="1">
        <v>3200</v>
      </c>
      <c r="J11154" s="1">
        <f>MONTH(BART_Rides[[#This Row],[Date]])</f>
        <v>7</v>
      </c>
      <c r="K11154" s="1">
        <f>WEEKDAY(BART_Rides[[#This Row],[Date]],2)</f>
        <v>4</v>
      </c>
      <c r="L11154" s="1" t="str">
        <f>LEFT(BART_Rides[[#This Row],[Lines]],1)</f>
        <v>Y</v>
      </c>
      <c r="M11154" s="1" t="str">
        <f>IF(BART_Rides[[#This Row],[FirstLetter]]="Y","Yes","No")</f>
        <v>Yes</v>
      </c>
      <c r="N11154" s="1" t="str">
        <f>IF(OR(BART_Rides[[#This Row],[Station Code]]="EM", BART_Rides[[#This Row],[Station Code]]="MT", BART_Rides[[#This Row],[Station Code]]="PL", BART_Rides[[#This Row],[Station Code]]="CC"), "Yes", "No")</f>
        <v>No</v>
      </c>
    </row>
    <row r="11155" spans="6:14">
      <c r="F11155" s="3">
        <v>44400</v>
      </c>
      <c r="G11155" s="1">
        <v>24</v>
      </c>
      <c r="H11155" s="1" t="s">
        <v>106</v>
      </c>
      <c r="I11155" s="1">
        <v>3160</v>
      </c>
      <c r="J11155" s="1">
        <f>MONTH(BART_Rides[[#This Row],[Date]])</f>
        <v>7</v>
      </c>
      <c r="K11155" s="1">
        <f>WEEKDAY(BART_Rides[[#This Row],[Date]],2)</f>
        <v>5</v>
      </c>
      <c r="L11155" s="1" t="str">
        <f>LEFT(BART_Rides[[#This Row],[Lines]],1)</f>
        <v>Y</v>
      </c>
      <c r="M11155" s="1" t="str">
        <f>IF(BART_Rides[[#This Row],[FirstLetter]]="Y","Yes","No")</f>
        <v>Yes</v>
      </c>
      <c r="N11155" s="1" t="str">
        <f>IF(OR(BART_Rides[[#This Row],[Station Code]]="EM", BART_Rides[[#This Row],[Station Code]]="MT", BART_Rides[[#This Row],[Station Code]]="PL", BART_Rides[[#This Row],[Station Code]]="CC"), "Yes", "No")</f>
        <v>No</v>
      </c>
    </row>
    <row r="11156" spans="6:14">
      <c r="F11156" s="3">
        <v>44401</v>
      </c>
      <c r="G11156" s="1">
        <v>24</v>
      </c>
      <c r="H11156" s="1" t="s">
        <v>106</v>
      </c>
      <c r="I11156" s="1">
        <v>2087</v>
      </c>
      <c r="J11156" s="1">
        <f>MONTH(BART_Rides[[#This Row],[Date]])</f>
        <v>7</v>
      </c>
      <c r="K11156" s="1">
        <f>WEEKDAY(BART_Rides[[#This Row],[Date]],2)</f>
        <v>6</v>
      </c>
      <c r="L11156" s="1" t="str">
        <f>LEFT(BART_Rides[[#This Row],[Lines]],1)</f>
        <v>Y</v>
      </c>
      <c r="M11156" s="1" t="str">
        <f>IF(BART_Rides[[#This Row],[FirstLetter]]="Y","Yes","No")</f>
        <v>Yes</v>
      </c>
      <c r="N11156" s="1" t="str">
        <f>IF(OR(BART_Rides[[#This Row],[Station Code]]="EM", BART_Rides[[#This Row],[Station Code]]="MT", BART_Rides[[#This Row],[Station Code]]="PL", BART_Rides[[#This Row],[Station Code]]="CC"), "Yes", "No")</f>
        <v>No</v>
      </c>
    </row>
    <row r="11157" spans="6:14">
      <c r="F11157" s="3">
        <v>44402</v>
      </c>
      <c r="G11157" s="1">
        <v>24</v>
      </c>
      <c r="H11157" s="1" t="s">
        <v>106</v>
      </c>
      <c r="I11157" s="1">
        <v>1433</v>
      </c>
      <c r="J11157" s="1">
        <f>MONTH(BART_Rides[[#This Row],[Date]])</f>
        <v>7</v>
      </c>
      <c r="K11157" s="1">
        <f>WEEKDAY(BART_Rides[[#This Row],[Date]],2)</f>
        <v>7</v>
      </c>
      <c r="L11157" s="1" t="str">
        <f>LEFT(BART_Rides[[#This Row],[Lines]],1)</f>
        <v>Y</v>
      </c>
      <c r="M11157" s="1" t="str">
        <f>IF(BART_Rides[[#This Row],[FirstLetter]]="Y","Yes","No")</f>
        <v>Yes</v>
      </c>
      <c r="N11157" s="1" t="str">
        <f>IF(OR(BART_Rides[[#This Row],[Station Code]]="EM", BART_Rides[[#This Row],[Station Code]]="MT", BART_Rides[[#This Row],[Station Code]]="PL", BART_Rides[[#This Row],[Station Code]]="CC"), "Yes", "No")</f>
        <v>No</v>
      </c>
    </row>
    <row r="11158" spans="6:14">
      <c r="F11158" s="3">
        <v>44403</v>
      </c>
      <c r="G11158" s="1">
        <v>24</v>
      </c>
      <c r="H11158" s="1" t="s">
        <v>106</v>
      </c>
      <c r="I11158" s="1">
        <v>2807</v>
      </c>
      <c r="J11158" s="1">
        <f>MONTH(BART_Rides[[#This Row],[Date]])</f>
        <v>7</v>
      </c>
      <c r="K11158" s="1">
        <f>WEEKDAY(BART_Rides[[#This Row],[Date]],2)</f>
        <v>1</v>
      </c>
      <c r="L11158" s="1" t="str">
        <f>LEFT(BART_Rides[[#This Row],[Lines]],1)</f>
        <v>Y</v>
      </c>
      <c r="M11158" s="1" t="str">
        <f>IF(BART_Rides[[#This Row],[FirstLetter]]="Y","Yes","No")</f>
        <v>Yes</v>
      </c>
      <c r="N11158" s="1" t="str">
        <f>IF(OR(BART_Rides[[#This Row],[Station Code]]="EM", BART_Rides[[#This Row],[Station Code]]="MT", BART_Rides[[#This Row],[Station Code]]="PL", BART_Rides[[#This Row],[Station Code]]="CC"), "Yes", "No")</f>
        <v>No</v>
      </c>
    </row>
    <row r="11159" spans="6:14">
      <c r="F11159" s="3">
        <v>44404</v>
      </c>
      <c r="G11159" s="1">
        <v>24</v>
      </c>
      <c r="H11159" s="1" t="s">
        <v>106</v>
      </c>
      <c r="I11159" s="1">
        <v>3025</v>
      </c>
      <c r="J11159" s="1">
        <f>MONTH(BART_Rides[[#This Row],[Date]])</f>
        <v>7</v>
      </c>
      <c r="K11159" s="1">
        <f>WEEKDAY(BART_Rides[[#This Row],[Date]],2)</f>
        <v>2</v>
      </c>
      <c r="L11159" s="1" t="str">
        <f>LEFT(BART_Rides[[#This Row],[Lines]],1)</f>
        <v>Y</v>
      </c>
      <c r="M11159" s="1" t="str">
        <f>IF(BART_Rides[[#This Row],[FirstLetter]]="Y","Yes","No")</f>
        <v>Yes</v>
      </c>
      <c r="N11159" s="1" t="str">
        <f>IF(OR(BART_Rides[[#This Row],[Station Code]]="EM", BART_Rides[[#This Row],[Station Code]]="MT", BART_Rides[[#This Row],[Station Code]]="PL", BART_Rides[[#This Row],[Station Code]]="CC"), "Yes", "No")</f>
        <v>No</v>
      </c>
    </row>
    <row r="11160" spans="6:14">
      <c r="F11160" s="3">
        <v>44405</v>
      </c>
      <c r="G11160" s="1">
        <v>24</v>
      </c>
      <c r="H11160" s="1" t="s">
        <v>106</v>
      </c>
      <c r="I11160" s="1">
        <v>3094</v>
      </c>
      <c r="J11160" s="1">
        <f>MONTH(BART_Rides[[#This Row],[Date]])</f>
        <v>7</v>
      </c>
      <c r="K11160" s="1">
        <f>WEEKDAY(BART_Rides[[#This Row],[Date]],2)</f>
        <v>3</v>
      </c>
      <c r="L11160" s="1" t="str">
        <f>LEFT(BART_Rides[[#This Row],[Lines]],1)</f>
        <v>Y</v>
      </c>
      <c r="M11160" s="1" t="str">
        <f>IF(BART_Rides[[#This Row],[FirstLetter]]="Y","Yes","No")</f>
        <v>Yes</v>
      </c>
      <c r="N11160" s="1" t="str">
        <f>IF(OR(BART_Rides[[#This Row],[Station Code]]="EM", BART_Rides[[#This Row],[Station Code]]="MT", BART_Rides[[#This Row],[Station Code]]="PL", BART_Rides[[#This Row],[Station Code]]="CC"), "Yes", "No")</f>
        <v>No</v>
      </c>
    </row>
    <row r="11161" spans="6:14">
      <c r="F11161" s="3">
        <v>44406</v>
      </c>
      <c r="G11161" s="1">
        <v>24</v>
      </c>
      <c r="H11161" s="1" t="s">
        <v>106</v>
      </c>
      <c r="I11161" s="1">
        <v>3231</v>
      </c>
      <c r="J11161" s="1">
        <f>MONTH(BART_Rides[[#This Row],[Date]])</f>
        <v>7</v>
      </c>
      <c r="K11161" s="1">
        <f>WEEKDAY(BART_Rides[[#This Row],[Date]],2)</f>
        <v>4</v>
      </c>
      <c r="L11161" s="1" t="str">
        <f>LEFT(BART_Rides[[#This Row],[Lines]],1)</f>
        <v>Y</v>
      </c>
      <c r="M11161" s="1" t="str">
        <f>IF(BART_Rides[[#This Row],[FirstLetter]]="Y","Yes","No")</f>
        <v>Yes</v>
      </c>
      <c r="N11161" s="1" t="str">
        <f>IF(OR(BART_Rides[[#This Row],[Station Code]]="EM", BART_Rides[[#This Row],[Station Code]]="MT", BART_Rides[[#This Row],[Station Code]]="PL", BART_Rides[[#This Row],[Station Code]]="CC"), "Yes", "No")</f>
        <v>No</v>
      </c>
    </row>
    <row r="11162" spans="6:14">
      <c r="F11162" s="3">
        <v>44407</v>
      </c>
      <c r="G11162" s="1">
        <v>24</v>
      </c>
      <c r="H11162" s="1" t="s">
        <v>106</v>
      </c>
      <c r="I11162" s="1">
        <v>3042</v>
      </c>
      <c r="J11162" s="1">
        <f>MONTH(BART_Rides[[#This Row],[Date]])</f>
        <v>7</v>
      </c>
      <c r="K11162" s="1">
        <f>WEEKDAY(BART_Rides[[#This Row],[Date]],2)</f>
        <v>5</v>
      </c>
      <c r="L11162" s="1" t="str">
        <f>LEFT(BART_Rides[[#This Row],[Lines]],1)</f>
        <v>Y</v>
      </c>
      <c r="M11162" s="1" t="str">
        <f>IF(BART_Rides[[#This Row],[FirstLetter]]="Y","Yes","No")</f>
        <v>Yes</v>
      </c>
      <c r="N11162" s="1" t="str">
        <f>IF(OR(BART_Rides[[#This Row],[Station Code]]="EM", BART_Rides[[#This Row],[Station Code]]="MT", BART_Rides[[#This Row],[Station Code]]="PL", BART_Rides[[#This Row],[Station Code]]="CC"), "Yes", "No")</f>
        <v>No</v>
      </c>
    </row>
    <row r="11163" spans="6:14">
      <c r="F11163" s="3">
        <v>44408</v>
      </c>
      <c r="G11163" s="1">
        <v>24</v>
      </c>
      <c r="H11163" s="1" t="s">
        <v>106</v>
      </c>
      <c r="I11163" s="1">
        <v>2095</v>
      </c>
      <c r="J11163" s="1">
        <f>MONTH(BART_Rides[[#This Row],[Date]])</f>
        <v>7</v>
      </c>
      <c r="K11163" s="1">
        <f>WEEKDAY(BART_Rides[[#This Row],[Date]],2)</f>
        <v>6</v>
      </c>
      <c r="L11163" s="1" t="str">
        <f>LEFT(BART_Rides[[#This Row],[Lines]],1)</f>
        <v>Y</v>
      </c>
      <c r="M11163" s="1" t="str">
        <f>IF(BART_Rides[[#This Row],[FirstLetter]]="Y","Yes","No")</f>
        <v>Yes</v>
      </c>
      <c r="N11163" s="1" t="str">
        <f>IF(OR(BART_Rides[[#This Row],[Station Code]]="EM", BART_Rides[[#This Row],[Station Code]]="MT", BART_Rides[[#This Row],[Station Code]]="PL", BART_Rides[[#This Row],[Station Code]]="CC"), "Yes", "No")</f>
        <v>No</v>
      </c>
    </row>
    <row r="11164" spans="6:14">
      <c r="F11164" s="3">
        <v>44409</v>
      </c>
      <c r="G11164" s="1">
        <v>24</v>
      </c>
      <c r="H11164" s="1" t="s">
        <v>106</v>
      </c>
      <c r="I11164" s="1">
        <v>1499</v>
      </c>
      <c r="J11164" s="1">
        <f>MONTH(BART_Rides[[#This Row],[Date]])</f>
        <v>8</v>
      </c>
      <c r="K11164" s="1">
        <f>WEEKDAY(BART_Rides[[#This Row],[Date]],2)</f>
        <v>7</v>
      </c>
      <c r="L11164" s="1" t="str">
        <f>LEFT(BART_Rides[[#This Row],[Lines]],1)</f>
        <v>Y</v>
      </c>
      <c r="M11164" s="1" t="str">
        <f>IF(BART_Rides[[#This Row],[FirstLetter]]="Y","Yes","No")</f>
        <v>Yes</v>
      </c>
      <c r="N11164" s="1" t="str">
        <f>IF(OR(BART_Rides[[#This Row],[Station Code]]="EM", BART_Rides[[#This Row],[Station Code]]="MT", BART_Rides[[#This Row],[Station Code]]="PL", BART_Rides[[#This Row],[Station Code]]="CC"), "Yes", "No")</f>
        <v>No</v>
      </c>
    </row>
    <row r="11165" spans="6:14">
      <c r="F11165" s="3">
        <v>44410</v>
      </c>
      <c r="G11165" s="1">
        <v>24</v>
      </c>
      <c r="H11165" s="1" t="s">
        <v>106</v>
      </c>
      <c r="I11165" s="1">
        <v>2841</v>
      </c>
      <c r="J11165" s="1">
        <f>MONTH(BART_Rides[[#This Row],[Date]])</f>
        <v>8</v>
      </c>
      <c r="K11165" s="1">
        <f>WEEKDAY(BART_Rides[[#This Row],[Date]],2)</f>
        <v>1</v>
      </c>
      <c r="L11165" s="1" t="str">
        <f>LEFT(BART_Rides[[#This Row],[Lines]],1)</f>
        <v>Y</v>
      </c>
      <c r="M11165" s="1" t="str">
        <f>IF(BART_Rides[[#This Row],[FirstLetter]]="Y","Yes","No")</f>
        <v>Yes</v>
      </c>
      <c r="N11165" s="1" t="str">
        <f>IF(OR(BART_Rides[[#This Row],[Station Code]]="EM", BART_Rides[[#This Row],[Station Code]]="MT", BART_Rides[[#This Row],[Station Code]]="PL", BART_Rides[[#This Row],[Station Code]]="CC"), "Yes", "No")</f>
        <v>No</v>
      </c>
    </row>
    <row r="11166" spans="6:14">
      <c r="F11166" s="3">
        <v>44411</v>
      </c>
      <c r="G11166" s="1">
        <v>24</v>
      </c>
      <c r="H11166" s="1" t="s">
        <v>106</v>
      </c>
      <c r="I11166" s="1">
        <v>3130</v>
      </c>
      <c r="J11166" s="1">
        <f>MONTH(BART_Rides[[#This Row],[Date]])</f>
        <v>8</v>
      </c>
      <c r="K11166" s="1">
        <f>WEEKDAY(BART_Rides[[#This Row],[Date]],2)</f>
        <v>2</v>
      </c>
      <c r="L11166" s="1" t="str">
        <f>LEFT(BART_Rides[[#This Row],[Lines]],1)</f>
        <v>Y</v>
      </c>
      <c r="M11166" s="1" t="str">
        <f>IF(BART_Rides[[#This Row],[FirstLetter]]="Y","Yes","No")</f>
        <v>Yes</v>
      </c>
      <c r="N11166" s="1" t="str">
        <f>IF(OR(BART_Rides[[#This Row],[Station Code]]="EM", BART_Rides[[#This Row],[Station Code]]="MT", BART_Rides[[#This Row],[Station Code]]="PL", BART_Rides[[#This Row],[Station Code]]="CC"), "Yes", "No")</f>
        <v>No</v>
      </c>
    </row>
    <row r="11167" spans="6:14">
      <c r="F11167" s="3">
        <v>44412</v>
      </c>
      <c r="G11167" s="1">
        <v>24</v>
      </c>
      <c r="H11167" s="1" t="s">
        <v>106</v>
      </c>
      <c r="I11167" s="1">
        <v>3079</v>
      </c>
      <c r="J11167" s="1">
        <f>MONTH(BART_Rides[[#This Row],[Date]])</f>
        <v>8</v>
      </c>
      <c r="K11167" s="1">
        <f>WEEKDAY(BART_Rides[[#This Row],[Date]],2)</f>
        <v>3</v>
      </c>
      <c r="L11167" s="1" t="str">
        <f>LEFT(BART_Rides[[#This Row],[Lines]],1)</f>
        <v>Y</v>
      </c>
      <c r="M11167" s="1" t="str">
        <f>IF(BART_Rides[[#This Row],[FirstLetter]]="Y","Yes","No")</f>
        <v>Yes</v>
      </c>
      <c r="N11167" s="1" t="str">
        <f>IF(OR(BART_Rides[[#This Row],[Station Code]]="EM", BART_Rides[[#This Row],[Station Code]]="MT", BART_Rides[[#This Row],[Station Code]]="PL", BART_Rides[[#This Row],[Station Code]]="CC"), "Yes", "No")</f>
        <v>No</v>
      </c>
    </row>
    <row r="11168" spans="6:14">
      <c r="F11168" s="3">
        <v>44413</v>
      </c>
      <c r="G11168" s="1">
        <v>24</v>
      </c>
      <c r="H11168" s="1" t="s">
        <v>106</v>
      </c>
      <c r="I11168" s="1">
        <v>3326</v>
      </c>
      <c r="J11168" s="1">
        <f>MONTH(BART_Rides[[#This Row],[Date]])</f>
        <v>8</v>
      </c>
      <c r="K11168" s="1">
        <f>WEEKDAY(BART_Rides[[#This Row],[Date]],2)</f>
        <v>4</v>
      </c>
      <c r="L11168" s="1" t="str">
        <f>LEFT(BART_Rides[[#This Row],[Lines]],1)</f>
        <v>Y</v>
      </c>
      <c r="M11168" s="1" t="str">
        <f>IF(BART_Rides[[#This Row],[FirstLetter]]="Y","Yes","No")</f>
        <v>Yes</v>
      </c>
      <c r="N11168" s="1" t="str">
        <f>IF(OR(BART_Rides[[#This Row],[Station Code]]="EM", BART_Rides[[#This Row],[Station Code]]="MT", BART_Rides[[#This Row],[Station Code]]="PL", BART_Rides[[#This Row],[Station Code]]="CC"), "Yes", "No")</f>
        <v>No</v>
      </c>
    </row>
    <row r="11169" spans="6:14">
      <c r="F11169" s="3">
        <v>44414</v>
      </c>
      <c r="G11169" s="1">
        <v>24</v>
      </c>
      <c r="H11169" s="1" t="s">
        <v>106</v>
      </c>
      <c r="I11169" s="1">
        <v>3246</v>
      </c>
      <c r="J11169" s="1">
        <f>MONTH(BART_Rides[[#This Row],[Date]])</f>
        <v>8</v>
      </c>
      <c r="K11169" s="1">
        <f>WEEKDAY(BART_Rides[[#This Row],[Date]],2)</f>
        <v>5</v>
      </c>
      <c r="L11169" s="1" t="str">
        <f>LEFT(BART_Rides[[#This Row],[Lines]],1)</f>
        <v>Y</v>
      </c>
      <c r="M11169" s="1" t="str">
        <f>IF(BART_Rides[[#This Row],[FirstLetter]]="Y","Yes","No")</f>
        <v>Yes</v>
      </c>
      <c r="N11169" s="1" t="str">
        <f>IF(OR(BART_Rides[[#This Row],[Station Code]]="EM", BART_Rides[[#This Row],[Station Code]]="MT", BART_Rides[[#This Row],[Station Code]]="PL", BART_Rides[[#This Row],[Station Code]]="CC"), "Yes", "No")</f>
        <v>No</v>
      </c>
    </row>
    <row r="11170" spans="6:14">
      <c r="F11170" s="3">
        <v>44415</v>
      </c>
      <c r="G11170" s="1">
        <v>24</v>
      </c>
      <c r="H11170" s="1" t="s">
        <v>106</v>
      </c>
      <c r="I11170" s="1">
        <v>2309</v>
      </c>
      <c r="J11170" s="1">
        <f>MONTH(BART_Rides[[#This Row],[Date]])</f>
        <v>8</v>
      </c>
      <c r="K11170" s="1">
        <f>WEEKDAY(BART_Rides[[#This Row],[Date]],2)</f>
        <v>6</v>
      </c>
      <c r="L11170" s="1" t="str">
        <f>LEFT(BART_Rides[[#This Row],[Lines]],1)</f>
        <v>Y</v>
      </c>
      <c r="M11170" s="1" t="str">
        <f>IF(BART_Rides[[#This Row],[FirstLetter]]="Y","Yes","No")</f>
        <v>Yes</v>
      </c>
      <c r="N11170" s="1" t="str">
        <f>IF(OR(BART_Rides[[#This Row],[Station Code]]="EM", BART_Rides[[#This Row],[Station Code]]="MT", BART_Rides[[#This Row],[Station Code]]="PL", BART_Rides[[#This Row],[Station Code]]="CC"), "Yes", "No")</f>
        <v>No</v>
      </c>
    </row>
    <row r="11171" spans="6:14">
      <c r="F11171" s="3">
        <v>44416</v>
      </c>
      <c r="G11171" s="1">
        <v>24</v>
      </c>
      <c r="H11171" s="1" t="s">
        <v>106</v>
      </c>
      <c r="I11171" s="1">
        <v>1459</v>
      </c>
      <c r="J11171" s="1">
        <f>MONTH(BART_Rides[[#This Row],[Date]])</f>
        <v>8</v>
      </c>
      <c r="K11171" s="1">
        <f>WEEKDAY(BART_Rides[[#This Row],[Date]],2)</f>
        <v>7</v>
      </c>
      <c r="L11171" s="1" t="str">
        <f>LEFT(BART_Rides[[#This Row],[Lines]],1)</f>
        <v>Y</v>
      </c>
      <c r="M11171" s="1" t="str">
        <f>IF(BART_Rides[[#This Row],[FirstLetter]]="Y","Yes","No")</f>
        <v>Yes</v>
      </c>
      <c r="N11171" s="1" t="str">
        <f>IF(OR(BART_Rides[[#This Row],[Station Code]]="EM", BART_Rides[[#This Row],[Station Code]]="MT", BART_Rides[[#This Row],[Station Code]]="PL", BART_Rides[[#This Row],[Station Code]]="CC"), "Yes", "No")</f>
        <v>No</v>
      </c>
    </row>
    <row r="11172" spans="6:14">
      <c r="F11172" s="3">
        <v>44417</v>
      </c>
      <c r="G11172" s="1">
        <v>24</v>
      </c>
      <c r="H11172" s="1" t="s">
        <v>106</v>
      </c>
      <c r="I11172" s="1">
        <v>2851</v>
      </c>
      <c r="J11172" s="1">
        <f>MONTH(BART_Rides[[#This Row],[Date]])</f>
        <v>8</v>
      </c>
      <c r="K11172" s="1">
        <f>WEEKDAY(BART_Rides[[#This Row],[Date]],2)</f>
        <v>1</v>
      </c>
      <c r="L11172" s="1" t="str">
        <f>LEFT(BART_Rides[[#This Row],[Lines]],1)</f>
        <v>Y</v>
      </c>
      <c r="M11172" s="1" t="str">
        <f>IF(BART_Rides[[#This Row],[FirstLetter]]="Y","Yes","No")</f>
        <v>Yes</v>
      </c>
      <c r="N11172" s="1" t="str">
        <f>IF(OR(BART_Rides[[#This Row],[Station Code]]="EM", BART_Rides[[#This Row],[Station Code]]="MT", BART_Rides[[#This Row],[Station Code]]="PL", BART_Rides[[#This Row],[Station Code]]="CC"), "Yes", "No")</f>
        <v>No</v>
      </c>
    </row>
    <row r="11173" spans="6:14">
      <c r="F11173" s="3">
        <v>44418</v>
      </c>
      <c r="G11173" s="1">
        <v>24</v>
      </c>
      <c r="H11173" s="1" t="s">
        <v>106</v>
      </c>
      <c r="I11173" s="1">
        <v>3249</v>
      </c>
      <c r="J11173" s="1">
        <f>MONTH(BART_Rides[[#This Row],[Date]])</f>
        <v>8</v>
      </c>
      <c r="K11173" s="1">
        <f>WEEKDAY(BART_Rides[[#This Row],[Date]],2)</f>
        <v>2</v>
      </c>
      <c r="L11173" s="1" t="str">
        <f>LEFT(BART_Rides[[#This Row],[Lines]],1)</f>
        <v>Y</v>
      </c>
      <c r="M11173" s="1" t="str">
        <f>IF(BART_Rides[[#This Row],[FirstLetter]]="Y","Yes","No")</f>
        <v>Yes</v>
      </c>
      <c r="N11173" s="1" t="str">
        <f>IF(OR(BART_Rides[[#This Row],[Station Code]]="EM", BART_Rides[[#This Row],[Station Code]]="MT", BART_Rides[[#This Row],[Station Code]]="PL", BART_Rides[[#This Row],[Station Code]]="CC"), "Yes", "No")</f>
        <v>No</v>
      </c>
    </row>
    <row r="11174" spans="6:14">
      <c r="F11174" s="3">
        <v>44419</v>
      </c>
      <c r="G11174" s="1">
        <v>24</v>
      </c>
      <c r="H11174" s="1" t="s">
        <v>106</v>
      </c>
      <c r="I11174" s="1">
        <v>3329</v>
      </c>
      <c r="J11174" s="1">
        <f>MONTH(BART_Rides[[#This Row],[Date]])</f>
        <v>8</v>
      </c>
      <c r="K11174" s="1">
        <f>WEEKDAY(BART_Rides[[#This Row],[Date]],2)</f>
        <v>3</v>
      </c>
      <c r="L11174" s="1" t="str">
        <f>LEFT(BART_Rides[[#This Row],[Lines]],1)</f>
        <v>Y</v>
      </c>
      <c r="M11174" s="1" t="str">
        <f>IF(BART_Rides[[#This Row],[FirstLetter]]="Y","Yes","No")</f>
        <v>Yes</v>
      </c>
      <c r="N11174" s="1" t="str">
        <f>IF(OR(BART_Rides[[#This Row],[Station Code]]="EM", BART_Rides[[#This Row],[Station Code]]="MT", BART_Rides[[#This Row],[Station Code]]="PL", BART_Rides[[#This Row],[Station Code]]="CC"), "Yes", "No")</f>
        <v>No</v>
      </c>
    </row>
    <row r="11175" spans="6:14">
      <c r="F11175" s="3">
        <v>44420</v>
      </c>
      <c r="G11175" s="1">
        <v>24</v>
      </c>
      <c r="H11175" s="1" t="s">
        <v>106</v>
      </c>
      <c r="I11175" s="1">
        <v>3372</v>
      </c>
      <c r="J11175" s="1">
        <f>MONTH(BART_Rides[[#This Row],[Date]])</f>
        <v>8</v>
      </c>
      <c r="K11175" s="1">
        <f>WEEKDAY(BART_Rides[[#This Row],[Date]],2)</f>
        <v>4</v>
      </c>
      <c r="L11175" s="1" t="str">
        <f>LEFT(BART_Rides[[#This Row],[Lines]],1)</f>
        <v>Y</v>
      </c>
      <c r="M11175" s="1" t="str">
        <f>IF(BART_Rides[[#This Row],[FirstLetter]]="Y","Yes","No")</f>
        <v>Yes</v>
      </c>
      <c r="N11175" s="1" t="str">
        <f>IF(OR(BART_Rides[[#This Row],[Station Code]]="EM", BART_Rides[[#This Row],[Station Code]]="MT", BART_Rides[[#This Row],[Station Code]]="PL", BART_Rides[[#This Row],[Station Code]]="CC"), "Yes", "No")</f>
        <v>No</v>
      </c>
    </row>
    <row r="11176" spans="6:14">
      <c r="F11176" s="3">
        <v>44421</v>
      </c>
      <c r="G11176" s="1">
        <v>24</v>
      </c>
      <c r="H11176" s="1" t="s">
        <v>106</v>
      </c>
      <c r="I11176" s="1">
        <v>3424</v>
      </c>
      <c r="J11176" s="1">
        <f>MONTH(BART_Rides[[#This Row],[Date]])</f>
        <v>8</v>
      </c>
      <c r="K11176" s="1">
        <f>WEEKDAY(BART_Rides[[#This Row],[Date]],2)</f>
        <v>5</v>
      </c>
      <c r="L11176" s="1" t="str">
        <f>LEFT(BART_Rides[[#This Row],[Lines]],1)</f>
        <v>Y</v>
      </c>
      <c r="M11176" s="1" t="str">
        <f>IF(BART_Rides[[#This Row],[FirstLetter]]="Y","Yes","No")</f>
        <v>Yes</v>
      </c>
      <c r="N11176" s="1" t="str">
        <f>IF(OR(BART_Rides[[#This Row],[Station Code]]="EM", BART_Rides[[#This Row],[Station Code]]="MT", BART_Rides[[#This Row],[Station Code]]="PL", BART_Rides[[#This Row],[Station Code]]="CC"), "Yes", "No")</f>
        <v>No</v>
      </c>
    </row>
    <row r="11177" spans="6:14">
      <c r="F11177" s="3">
        <v>44422</v>
      </c>
      <c r="G11177" s="1">
        <v>24</v>
      </c>
      <c r="H11177" s="1" t="s">
        <v>106</v>
      </c>
      <c r="I11177" s="1">
        <v>2416</v>
      </c>
      <c r="J11177" s="1">
        <f>MONTH(BART_Rides[[#This Row],[Date]])</f>
        <v>8</v>
      </c>
      <c r="K11177" s="1">
        <f>WEEKDAY(BART_Rides[[#This Row],[Date]],2)</f>
        <v>6</v>
      </c>
      <c r="L11177" s="1" t="str">
        <f>LEFT(BART_Rides[[#This Row],[Lines]],1)</f>
        <v>Y</v>
      </c>
      <c r="M11177" s="1" t="str">
        <f>IF(BART_Rides[[#This Row],[FirstLetter]]="Y","Yes","No")</f>
        <v>Yes</v>
      </c>
      <c r="N11177" s="1" t="str">
        <f>IF(OR(BART_Rides[[#This Row],[Station Code]]="EM", BART_Rides[[#This Row],[Station Code]]="MT", BART_Rides[[#This Row],[Station Code]]="PL", BART_Rides[[#This Row],[Station Code]]="CC"), "Yes", "No")</f>
        <v>No</v>
      </c>
    </row>
    <row r="11178" spans="6:14">
      <c r="F11178" s="3">
        <v>44423</v>
      </c>
      <c r="G11178" s="1">
        <v>24</v>
      </c>
      <c r="H11178" s="1" t="s">
        <v>106</v>
      </c>
      <c r="I11178" s="1">
        <v>1623</v>
      </c>
      <c r="J11178" s="1">
        <f>MONTH(BART_Rides[[#This Row],[Date]])</f>
        <v>8</v>
      </c>
      <c r="K11178" s="1">
        <f>WEEKDAY(BART_Rides[[#This Row],[Date]],2)</f>
        <v>7</v>
      </c>
      <c r="L11178" s="1" t="str">
        <f>LEFT(BART_Rides[[#This Row],[Lines]],1)</f>
        <v>Y</v>
      </c>
      <c r="M11178" s="1" t="str">
        <f>IF(BART_Rides[[#This Row],[FirstLetter]]="Y","Yes","No")</f>
        <v>Yes</v>
      </c>
      <c r="N11178" s="1" t="str">
        <f>IF(OR(BART_Rides[[#This Row],[Station Code]]="EM", BART_Rides[[#This Row],[Station Code]]="MT", BART_Rides[[#This Row],[Station Code]]="PL", BART_Rides[[#This Row],[Station Code]]="CC"), "Yes", "No")</f>
        <v>No</v>
      </c>
    </row>
    <row r="11179" spans="6:14">
      <c r="F11179" s="3">
        <v>44424</v>
      </c>
      <c r="G11179" s="1">
        <v>24</v>
      </c>
      <c r="H11179" s="1" t="s">
        <v>106</v>
      </c>
      <c r="I11179" s="1">
        <v>3055</v>
      </c>
      <c r="J11179" s="1">
        <f>MONTH(BART_Rides[[#This Row],[Date]])</f>
        <v>8</v>
      </c>
      <c r="K11179" s="1">
        <f>WEEKDAY(BART_Rides[[#This Row],[Date]],2)</f>
        <v>1</v>
      </c>
      <c r="L11179" s="1" t="str">
        <f>LEFT(BART_Rides[[#This Row],[Lines]],1)</f>
        <v>Y</v>
      </c>
      <c r="M11179" s="1" t="str">
        <f>IF(BART_Rides[[#This Row],[FirstLetter]]="Y","Yes","No")</f>
        <v>Yes</v>
      </c>
      <c r="N11179" s="1" t="str">
        <f>IF(OR(BART_Rides[[#This Row],[Station Code]]="EM", BART_Rides[[#This Row],[Station Code]]="MT", BART_Rides[[#This Row],[Station Code]]="PL", BART_Rides[[#This Row],[Station Code]]="CC"), "Yes", "No")</f>
        <v>No</v>
      </c>
    </row>
    <row r="11180" spans="6:14">
      <c r="F11180" s="3">
        <v>44425</v>
      </c>
      <c r="G11180" s="1">
        <v>24</v>
      </c>
      <c r="H11180" s="1" t="s">
        <v>106</v>
      </c>
      <c r="I11180" s="1">
        <v>3367</v>
      </c>
      <c r="J11180" s="1">
        <f>MONTH(BART_Rides[[#This Row],[Date]])</f>
        <v>8</v>
      </c>
      <c r="K11180" s="1">
        <f>WEEKDAY(BART_Rides[[#This Row],[Date]],2)</f>
        <v>2</v>
      </c>
      <c r="L11180" s="1" t="str">
        <f>LEFT(BART_Rides[[#This Row],[Lines]],1)</f>
        <v>Y</v>
      </c>
      <c r="M11180" s="1" t="str">
        <f>IF(BART_Rides[[#This Row],[FirstLetter]]="Y","Yes","No")</f>
        <v>Yes</v>
      </c>
      <c r="N11180" s="1" t="str">
        <f>IF(OR(BART_Rides[[#This Row],[Station Code]]="EM", BART_Rides[[#This Row],[Station Code]]="MT", BART_Rides[[#This Row],[Station Code]]="PL", BART_Rides[[#This Row],[Station Code]]="CC"), "Yes", "No")</f>
        <v>No</v>
      </c>
    </row>
    <row r="11181" spans="6:14">
      <c r="F11181" s="3">
        <v>44426</v>
      </c>
      <c r="G11181" s="1">
        <v>24</v>
      </c>
      <c r="H11181" s="1" t="s">
        <v>106</v>
      </c>
      <c r="I11181" s="1">
        <v>3569</v>
      </c>
      <c r="J11181" s="1">
        <f>MONTH(BART_Rides[[#This Row],[Date]])</f>
        <v>8</v>
      </c>
      <c r="K11181" s="1">
        <f>WEEKDAY(BART_Rides[[#This Row],[Date]],2)</f>
        <v>3</v>
      </c>
      <c r="L11181" s="1" t="str">
        <f>LEFT(BART_Rides[[#This Row],[Lines]],1)</f>
        <v>Y</v>
      </c>
      <c r="M11181" s="1" t="str">
        <f>IF(BART_Rides[[#This Row],[FirstLetter]]="Y","Yes","No")</f>
        <v>Yes</v>
      </c>
      <c r="N11181" s="1" t="str">
        <f>IF(OR(BART_Rides[[#This Row],[Station Code]]="EM", BART_Rides[[#This Row],[Station Code]]="MT", BART_Rides[[#This Row],[Station Code]]="PL", BART_Rides[[#This Row],[Station Code]]="CC"), "Yes", "No")</f>
        <v>No</v>
      </c>
    </row>
    <row r="11182" spans="6:14">
      <c r="F11182" s="3">
        <v>44427</v>
      </c>
      <c r="G11182" s="1">
        <v>24</v>
      </c>
      <c r="H11182" s="1" t="s">
        <v>106</v>
      </c>
      <c r="I11182" s="1">
        <v>3462</v>
      </c>
      <c r="J11182" s="1">
        <f>MONTH(BART_Rides[[#This Row],[Date]])</f>
        <v>8</v>
      </c>
      <c r="K11182" s="1">
        <f>WEEKDAY(BART_Rides[[#This Row],[Date]],2)</f>
        <v>4</v>
      </c>
      <c r="L11182" s="1" t="str">
        <f>LEFT(BART_Rides[[#This Row],[Lines]],1)</f>
        <v>Y</v>
      </c>
      <c r="M11182" s="1" t="str">
        <f>IF(BART_Rides[[#This Row],[FirstLetter]]="Y","Yes","No")</f>
        <v>Yes</v>
      </c>
      <c r="N11182" s="1" t="str">
        <f>IF(OR(BART_Rides[[#This Row],[Station Code]]="EM", BART_Rides[[#This Row],[Station Code]]="MT", BART_Rides[[#This Row],[Station Code]]="PL", BART_Rides[[#This Row],[Station Code]]="CC"), "Yes", "No")</f>
        <v>No</v>
      </c>
    </row>
    <row r="11183" spans="6:14">
      <c r="F11183" s="3">
        <v>44428</v>
      </c>
      <c r="G11183" s="1">
        <v>24</v>
      </c>
      <c r="H11183" s="1" t="s">
        <v>106</v>
      </c>
      <c r="I11183" s="1">
        <v>3554</v>
      </c>
      <c r="J11183" s="1">
        <f>MONTH(BART_Rides[[#This Row],[Date]])</f>
        <v>8</v>
      </c>
      <c r="K11183" s="1">
        <f>WEEKDAY(BART_Rides[[#This Row],[Date]],2)</f>
        <v>5</v>
      </c>
      <c r="L11183" s="1" t="str">
        <f>LEFT(BART_Rides[[#This Row],[Lines]],1)</f>
        <v>Y</v>
      </c>
      <c r="M11183" s="1" t="str">
        <f>IF(BART_Rides[[#This Row],[FirstLetter]]="Y","Yes","No")</f>
        <v>Yes</v>
      </c>
      <c r="N11183" s="1" t="str">
        <f>IF(OR(BART_Rides[[#This Row],[Station Code]]="EM", BART_Rides[[#This Row],[Station Code]]="MT", BART_Rides[[#This Row],[Station Code]]="PL", BART_Rides[[#This Row],[Station Code]]="CC"), "Yes", "No")</f>
        <v>No</v>
      </c>
    </row>
    <row r="11184" spans="6:14">
      <c r="F11184" s="3">
        <v>44429</v>
      </c>
      <c r="G11184" s="1">
        <v>24</v>
      </c>
      <c r="H11184" s="1" t="s">
        <v>106</v>
      </c>
      <c r="I11184" s="1">
        <v>2304</v>
      </c>
      <c r="J11184" s="1">
        <f>MONTH(BART_Rides[[#This Row],[Date]])</f>
        <v>8</v>
      </c>
      <c r="K11184" s="1">
        <f>WEEKDAY(BART_Rides[[#This Row],[Date]],2)</f>
        <v>6</v>
      </c>
      <c r="L11184" s="1" t="str">
        <f>LEFT(BART_Rides[[#This Row],[Lines]],1)</f>
        <v>Y</v>
      </c>
      <c r="M11184" s="1" t="str">
        <f>IF(BART_Rides[[#This Row],[FirstLetter]]="Y","Yes","No")</f>
        <v>Yes</v>
      </c>
      <c r="N11184" s="1" t="str">
        <f>IF(OR(BART_Rides[[#This Row],[Station Code]]="EM", BART_Rides[[#This Row],[Station Code]]="MT", BART_Rides[[#This Row],[Station Code]]="PL", BART_Rides[[#This Row],[Station Code]]="CC"), "Yes", "No")</f>
        <v>No</v>
      </c>
    </row>
    <row r="11185" spans="6:14">
      <c r="F11185" s="3">
        <v>44430</v>
      </c>
      <c r="G11185" s="1">
        <v>24</v>
      </c>
      <c r="H11185" s="1" t="s">
        <v>106</v>
      </c>
      <c r="I11185" s="1">
        <v>1608</v>
      </c>
      <c r="J11185" s="1">
        <f>MONTH(BART_Rides[[#This Row],[Date]])</f>
        <v>8</v>
      </c>
      <c r="K11185" s="1">
        <f>WEEKDAY(BART_Rides[[#This Row],[Date]],2)</f>
        <v>7</v>
      </c>
      <c r="L11185" s="1" t="str">
        <f>LEFT(BART_Rides[[#This Row],[Lines]],1)</f>
        <v>Y</v>
      </c>
      <c r="M11185" s="1" t="str">
        <f>IF(BART_Rides[[#This Row],[FirstLetter]]="Y","Yes","No")</f>
        <v>Yes</v>
      </c>
      <c r="N11185" s="1" t="str">
        <f>IF(OR(BART_Rides[[#This Row],[Station Code]]="EM", BART_Rides[[#This Row],[Station Code]]="MT", BART_Rides[[#This Row],[Station Code]]="PL", BART_Rides[[#This Row],[Station Code]]="CC"), "Yes", "No")</f>
        <v>No</v>
      </c>
    </row>
    <row r="11186" spans="6:14">
      <c r="F11186" s="3">
        <v>44431</v>
      </c>
      <c r="G11186" s="1">
        <v>24</v>
      </c>
      <c r="H11186" s="1" t="s">
        <v>106</v>
      </c>
      <c r="I11186" s="1">
        <v>3227</v>
      </c>
      <c r="J11186" s="1">
        <f>MONTH(BART_Rides[[#This Row],[Date]])</f>
        <v>8</v>
      </c>
      <c r="K11186" s="1">
        <f>WEEKDAY(BART_Rides[[#This Row],[Date]],2)</f>
        <v>1</v>
      </c>
      <c r="L11186" s="1" t="str">
        <f>LEFT(BART_Rides[[#This Row],[Lines]],1)</f>
        <v>Y</v>
      </c>
      <c r="M11186" s="1" t="str">
        <f>IF(BART_Rides[[#This Row],[FirstLetter]]="Y","Yes","No")</f>
        <v>Yes</v>
      </c>
      <c r="N11186" s="1" t="str">
        <f>IF(OR(BART_Rides[[#This Row],[Station Code]]="EM", BART_Rides[[#This Row],[Station Code]]="MT", BART_Rides[[#This Row],[Station Code]]="PL", BART_Rides[[#This Row],[Station Code]]="CC"), "Yes", "No")</f>
        <v>No</v>
      </c>
    </row>
    <row r="11187" spans="6:14">
      <c r="F11187" s="3">
        <v>44432</v>
      </c>
      <c r="G11187" s="1">
        <v>24</v>
      </c>
      <c r="H11187" s="1" t="s">
        <v>106</v>
      </c>
      <c r="I11187" s="1">
        <v>3366</v>
      </c>
      <c r="J11187" s="1">
        <f>MONTH(BART_Rides[[#This Row],[Date]])</f>
        <v>8</v>
      </c>
      <c r="K11187" s="1">
        <f>WEEKDAY(BART_Rides[[#This Row],[Date]],2)</f>
        <v>2</v>
      </c>
      <c r="L11187" s="1" t="str">
        <f>LEFT(BART_Rides[[#This Row],[Lines]],1)</f>
        <v>Y</v>
      </c>
      <c r="M11187" s="1" t="str">
        <f>IF(BART_Rides[[#This Row],[FirstLetter]]="Y","Yes","No")</f>
        <v>Yes</v>
      </c>
      <c r="N11187" s="1" t="str">
        <f>IF(OR(BART_Rides[[#This Row],[Station Code]]="EM", BART_Rides[[#This Row],[Station Code]]="MT", BART_Rides[[#This Row],[Station Code]]="PL", BART_Rides[[#This Row],[Station Code]]="CC"), "Yes", "No")</f>
        <v>No</v>
      </c>
    </row>
    <row r="11188" spans="6:14">
      <c r="F11188" s="3">
        <v>44433</v>
      </c>
      <c r="G11188" s="1">
        <v>24</v>
      </c>
      <c r="H11188" s="1" t="s">
        <v>106</v>
      </c>
      <c r="I11188" s="1">
        <v>3442</v>
      </c>
      <c r="J11188" s="1">
        <f>MONTH(BART_Rides[[#This Row],[Date]])</f>
        <v>8</v>
      </c>
      <c r="K11188" s="1">
        <f>WEEKDAY(BART_Rides[[#This Row],[Date]],2)</f>
        <v>3</v>
      </c>
      <c r="L11188" s="1" t="str">
        <f>LEFT(BART_Rides[[#This Row],[Lines]],1)</f>
        <v>Y</v>
      </c>
      <c r="M11188" s="1" t="str">
        <f>IF(BART_Rides[[#This Row],[FirstLetter]]="Y","Yes","No")</f>
        <v>Yes</v>
      </c>
      <c r="N11188" s="1" t="str">
        <f>IF(OR(BART_Rides[[#This Row],[Station Code]]="EM", BART_Rides[[#This Row],[Station Code]]="MT", BART_Rides[[#This Row],[Station Code]]="PL", BART_Rides[[#This Row],[Station Code]]="CC"), "Yes", "No")</f>
        <v>No</v>
      </c>
    </row>
    <row r="11189" spans="6:14">
      <c r="F11189" s="3">
        <v>44434</v>
      </c>
      <c r="G11189" s="1">
        <v>24</v>
      </c>
      <c r="H11189" s="1" t="s">
        <v>106</v>
      </c>
      <c r="I11189" s="1">
        <v>3614</v>
      </c>
      <c r="J11189" s="1">
        <f>MONTH(BART_Rides[[#This Row],[Date]])</f>
        <v>8</v>
      </c>
      <c r="K11189" s="1">
        <f>WEEKDAY(BART_Rides[[#This Row],[Date]],2)</f>
        <v>4</v>
      </c>
      <c r="L11189" s="1" t="str">
        <f>LEFT(BART_Rides[[#This Row],[Lines]],1)</f>
        <v>Y</v>
      </c>
      <c r="M11189" s="1" t="str">
        <f>IF(BART_Rides[[#This Row],[FirstLetter]]="Y","Yes","No")</f>
        <v>Yes</v>
      </c>
      <c r="N11189" s="1" t="str">
        <f>IF(OR(BART_Rides[[#This Row],[Station Code]]="EM", BART_Rides[[#This Row],[Station Code]]="MT", BART_Rides[[#This Row],[Station Code]]="PL", BART_Rides[[#This Row],[Station Code]]="CC"), "Yes", "No")</f>
        <v>No</v>
      </c>
    </row>
    <row r="11190" spans="6:14">
      <c r="F11190" s="3">
        <v>44435</v>
      </c>
      <c r="G11190" s="1">
        <v>24</v>
      </c>
      <c r="H11190" s="1" t="s">
        <v>106</v>
      </c>
      <c r="I11190" s="1">
        <v>3596</v>
      </c>
      <c r="J11190" s="1">
        <f>MONTH(BART_Rides[[#This Row],[Date]])</f>
        <v>8</v>
      </c>
      <c r="K11190" s="1">
        <f>WEEKDAY(BART_Rides[[#This Row],[Date]],2)</f>
        <v>5</v>
      </c>
      <c r="L11190" s="1" t="str">
        <f>LEFT(BART_Rides[[#This Row],[Lines]],1)</f>
        <v>Y</v>
      </c>
      <c r="M11190" s="1" t="str">
        <f>IF(BART_Rides[[#This Row],[FirstLetter]]="Y","Yes","No")</f>
        <v>Yes</v>
      </c>
      <c r="N11190" s="1" t="str">
        <f>IF(OR(BART_Rides[[#This Row],[Station Code]]="EM", BART_Rides[[#This Row],[Station Code]]="MT", BART_Rides[[#This Row],[Station Code]]="PL", BART_Rides[[#This Row],[Station Code]]="CC"), "Yes", "No")</f>
        <v>No</v>
      </c>
    </row>
    <row r="11191" spans="6:14">
      <c r="F11191" s="3">
        <v>44436</v>
      </c>
      <c r="G11191" s="1">
        <v>24</v>
      </c>
      <c r="H11191" s="1" t="s">
        <v>106</v>
      </c>
      <c r="I11191" s="1">
        <v>2506</v>
      </c>
      <c r="J11191" s="1">
        <f>MONTH(BART_Rides[[#This Row],[Date]])</f>
        <v>8</v>
      </c>
      <c r="K11191" s="1">
        <f>WEEKDAY(BART_Rides[[#This Row],[Date]],2)</f>
        <v>6</v>
      </c>
      <c r="L11191" s="1" t="str">
        <f>LEFT(BART_Rides[[#This Row],[Lines]],1)</f>
        <v>Y</v>
      </c>
      <c r="M11191" s="1" t="str">
        <f>IF(BART_Rides[[#This Row],[FirstLetter]]="Y","Yes","No")</f>
        <v>Yes</v>
      </c>
      <c r="N11191" s="1" t="str">
        <f>IF(OR(BART_Rides[[#This Row],[Station Code]]="EM", BART_Rides[[#This Row],[Station Code]]="MT", BART_Rides[[#This Row],[Station Code]]="PL", BART_Rides[[#This Row],[Station Code]]="CC"), "Yes", "No")</f>
        <v>No</v>
      </c>
    </row>
    <row r="11192" spans="6:14">
      <c r="F11192" s="3">
        <v>44437</v>
      </c>
      <c r="G11192" s="1">
        <v>24</v>
      </c>
      <c r="H11192" s="1" t="s">
        <v>106</v>
      </c>
      <c r="I11192" s="1">
        <v>1697</v>
      </c>
      <c r="J11192" s="1">
        <f>MONTH(BART_Rides[[#This Row],[Date]])</f>
        <v>8</v>
      </c>
      <c r="K11192" s="1">
        <f>WEEKDAY(BART_Rides[[#This Row],[Date]],2)</f>
        <v>7</v>
      </c>
      <c r="L11192" s="1" t="str">
        <f>LEFT(BART_Rides[[#This Row],[Lines]],1)</f>
        <v>Y</v>
      </c>
      <c r="M11192" s="1" t="str">
        <f>IF(BART_Rides[[#This Row],[FirstLetter]]="Y","Yes","No")</f>
        <v>Yes</v>
      </c>
      <c r="N11192" s="1" t="str">
        <f>IF(OR(BART_Rides[[#This Row],[Station Code]]="EM", BART_Rides[[#This Row],[Station Code]]="MT", BART_Rides[[#This Row],[Station Code]]="PL", BART_Rides[[#This Row],[Station Code]]="CC"), "Yes", "No")</f>
        <v>No</v>
      </c>
    </row>
    <row r="11193" spans="6:14">
      <c r="F11193" s="3">
        <v>44438</v>
      </c>
      <c r="G11193" s="1">
        <v>24</v>
      </c>
      <c r="H11193" s="1" t="s">
        <v>106</v>
      </c>
      <c r="I11193" s="1">
        <v>3234</v>
      </c>
      <c r="J11193" s="1">
        <f>MONTH(BART_Rides[[#This Row],[Date]])</f>
        <v>8</v>
      </c>
      <c r="K11193" s="1">
        <f>WEEKDAY(BART_Rides[[#This Row],[Date]],2)</f>
        <v>1</v>
      </c>
      <c r="L11193" s="1" t="str">
        <f>LEFT(BART_Rides[[#This Row],[Lines]],1)</f>
        <v>Y</v>
      </c>
      <c r="M11193" s="1" t="str">
        <f>IF(BART_Rides[[#This Row],[FirstLetter]]="Y","Yes","No")</f>
        <v>Yes</v>
      </c>
      <c r="N11193" s="1" t="str">
        <f>IF(OR(BART_Rides[[#This Row],[Station Code]]="EM", BART_Rides[[#This Row],[Station Code]]="MT", BART_Rides[[#This Row],[Station Code]]="PL", BART_Rides[[#This Row],[Station Code]]="CC"), "Yes", "No")</f>
        <v>No</v>
      </c>
    </row>
    <row r="11194" spans="6:14">
      <c r="F11194" s="3">
        <v>44439</v>
      </c>
      <c r="G11194" s="1">
        <v>24</v>
      </c>
      <c r="H11194" s="1" t="s">
        <v>106</v>
      </c>
      <c r="I11194" s="1">
        <v>3445</v>
      </c>
      <c r="J11194" s="1">
        <f>MONTH(BART_Rides[[#This Row],[Date]])</f>
        <v>8</v>
      </c>
      <c r="K11194" s="1">
        <f>WEEKDAY(BART_Rides[[#This Row],[Date]],2)</f>
        <v>2</v>
      </c>
      <c r="L11194" s="1" t="str">
        <f>LEFT(BART_Rides[[#This Row],[Lines]],1)</f>
        <v>Y</v>
      </c>
      <c r="M11194" s="1" t="str">
        <f>IF(BART_Rides[[#This Row],[FirstLetter]]="Y","Yes","No")</f>
        <v>Yes</v>
      </c>
      <c r="N11194" s="1" t="str">
        <f>IF(OR(BART_Rides[[#This Row],[Station Code]]="EM", BART_Rides[[#This Row],[Station Code]]="MT", BART_Rides[[#This Row],[Station Code]]="PL", BART_Rides[[#This Row],[Station Code]]="CC"), "Yes", "No")</f>
        <v>No</v>
      </c>
    </row>
    <row r="11195" spans="6:14">
      <c r="F11195" s="3">
        <v>44440</v>
      </c>
      <c r="G11195" s="1">
        <v>24</v>
      </c>
      <c r="H11195" s="1" t="s">
        <v>106</v>
      </c>
      <c r="I11195" s="1">
        <v>3650</v>
      </c>
      <c r="J11195" s="1">
        <f>MONTH(BART_Rides[[#This Row],[Date]])</f>
        <v>9</v>
      </c>
      <c r="K11195" s="1">
        <f>WEEKDAY(BART_Rides[[#This Row],[Date]],2)</f>
        <v>3</v>
      </c>
      <c r="L11195" s="1" t="str">
        <f>LEFT(BART_Rides[[#This Row],[Lines]],1)</f>
        <v>Y</v>
      </c>
      <c r="M11195" s="1" t="str">
        <f>IF(BART_Rides[[#This Row],[FirstLetter]]="Y","Yes","No")</f>
        <v>Yes</v>
      </c>
      <c r="N11195" s="1" t="str">
        <f>IF(OR(BART_Rides[[#This Row],[Station Code]]="EM", BART_Rides[[#This Row],[Station Code]]="MT", BART_Rides[[#This Row],[Station Code]]="PL", BART_Rides[[#This Row],[Station Code]]="CC"), "Yes", "No")</f>
        <v>No</v>
      </c>
    </row>
    <row r="11196" spans="6:14">
      <c r="F11196" s="3">
        <v>44441</v>
      </c>
      <c r="G11196" s="1">
        <v>24</v>
      </c>
      <c r="H11196" s="1" t="s">
        <v>106</v>
      </c>
      <c r="I11196" s="1">
        <v>3655</v>
      </c>
      <c r="J11196" s="1">
        <f>MONTH(BART_Rides[[#This Row],[Date]])</f>
        <v>9</v>
      </c>
      <c r="K11196" s="1">
        <f>WEEKDAY(BART_Rides[[#This Row],[Date]],2)</f>
        <v>4</v>
      </c>
      <c r="L11196" s="1" t="str">
        <f>LEFT(BART_Rides[[#This Row],[Lines]],1)</f>
        <v>Y</v>
      </c>
      <c r="M11196" s="1" t="str">
        <f>IF(BART_Rides[[#This Row],[FirstLetter]]="Y","Yes","No")</f>
        <v>Yes</v>
      </c>
      <c r="N11196" s="1" t="str">
        <f>IF(OR(BART_Rides[[#This Row],[Station Code]]="EM", BART_Rides[[#This Row],[Station Code]]="MT", BART_Rides[[#This Row],[Station Code]]="PL", BART_Rides[[#This Row],[Station Code]]="CC"), "Yes", "No")</f>
        <v>No</v>
      </c>
    </row>
    <row r="11197" spans="6:14">
      <c r="F11197" s="3">
        <v>44442</v>
      </c>
      <c r="G11197" s="1">
        <v>24</v>
      </c>
      <c r="H11197" s="1" t="s">
        <v>106</v>
      </c>
      <c r="I11197" s="1">
        <v>3705</v>
      </c>
      <c r="J11197" s="1">
        <f>MONTH(BART_Rides[[#This Row],[Date]])</f>
        <v>9</v>
      </c>
      <c r="K11197" s="1">
        <f>WEEKDAY(BART_Rides[[#This Row],[Date]],2)</f>
        <v>5</v>
      </c>
      <c r="L11197" s="1" t="str">
        <f>LEFT(BART_Rides[[#This Row],[Lines]],1)</f>
        <v>Y</v>
      </c>
      <c r="M11197" s="1" t="str">
        <f>IF(BART_Rides[[#This Row],[FirstLetter]]="Y","Yes","No")</f>
        <v>Yes</v>
      </c>
      <c r="N11197" s="1" t="str">
        <f>IF(OR(BART_Rides[[#This Row],[Station Code]]="EM", BART_Rides[[#This Row],[Station Code]]="MT", BART_Rides[[#This Row],[Station Code]]="PL", BART_Rides[[#This Row],[Station Code]]="CC"), "Yes", "No")</f>
        <v>No</v>
      </c>
    </row>
    <row r="11198" spans="6:14">
      <c r="F11198" s="3">
        <v>44443</v>
      </c>
      <c r="G11198" s="1">
        <v>24</v>
      </c>
      <c r="H11198" s="1" t="s">
        <v>106</v>
      </c>
      <c r="I11198" s="1">
        <v>2526</v>
      </c>
      <c r="J11198" s="1">
        <f>MONTH(BART_Rides[[#This Row],[Date]])</f>
        <v>9</v>
      </c>
      <c r="K11198" s="1">
        <f>WEEKDAY(BART_Rides[[#This Row],[Date]],2)</f>
        <v>6</v>
      </c>
      <c r="L11198" s="1" t="str">
        <f>LEFT(BART_Rides[[#This Row],[Lines]],1)</f>
        <v>Y</v>
      </c>
      <c r="M11198" s="1" t="str">
        <f>IF(BART_Rides[[#This Row],[FirstLetter]]="Y","Yes","No")</f>
        <v>Yes</v>
      </c>
      <c r="N11198" s="1" t="str">
        <f>IF(OR(BART_Rides[[#This Row],[Station Code]]="EM", BART_Rides[[#This Row],[Station Code]]="MT", BART_Rides[[#This Row],[Station Code]]="PL", BART_Rides[[#This Row],[Station Code]]="CC"), "Yes", "No")</f>
        <v>No</v>
      </c>
    </row>
    <row r="11199" spans="6:14">
      <c r="F11199" s="3">
        <v>44444</v>
      </c>
      <c r="G11199" s="1">
        <v>24</v>
      </c>
      <c r="H11199" s="1" t="s">
        <v>106</v>
      </c>
      <c r="I11199" s="1">
        <v>1769</v>
      </c>
      <c r="J11199" s="1">
        <f>MONTH(BART_Rides[[#This Row],[Date]])</f>
        <v>9</v>
      </c>
      <c r="K11199" s="1">
        <f>WEEKDAY(BART_Rides[[#This Row],[Date]],2)</f>
        <v>7</v>
      </c>
      <c r="L11199" s="1" t="str">
        <f>LEFT(BART_Rides[[#This Row],[Lines]],1)</f>
        <v>Y</v>
      </c>
      <c r="M11199" s="1" t="str">
        <f>IF(BART_Rides[[#This Row],[FirstLetter]]="Y","Yes","No")</f>
        <v>Yes</v>
      </c>
      <c r="N11199" s="1" t="str">
        <f>IF(OR(BART_Rides[[#This Row],[Station Code]]="EM", BART_Rides[[#This Row],[Station Code]]="MT", BART_Rides[[#This Row],[Station Code]]="PL", BART_Rides[[#This Row],[Station Code]]="CC"), "Yes", "No")</f>
        <v>No</v>
      </c>
    </row>
    <row r="11200" spans="6:14">
      <c r="F11200" s="3">
        <v>44445</v>
      </c>
      <c r="G11200" s="1">
        <v>24</v>
      </c>
      <c r="H11200" s="1" t="s">
        <v>106</v>
      </c>
      <c r="I11200" s="1">
        <v>1748</v>
      </c>
      <c r="J11200" s="1">
        <f>MONTH(BART_Rides[[#This Row],[Date]])</f>
        <v>9</v>
      </c>
      <c r="K11200" s="1">
        <f>WEEKDAY(BART_Rides[[#This Row],[Date]],2)</f>
        <v>1</v>
      </c>
      <c r="L11200" s="1" t="str">
        <f>LEFT(BART_Rides[[#This Row],[Lines]],1)</f>
        <v>Y</v>
      </c>
      <c r="M11200" s="1" t="str">
        <f>IF(BART_Rides[[#This Row],[FirstLetter]]="Y","Yes","No")</f>
        <v>Yes</v>
      </c>
      <c r="N11200" s="1" t="str">
        <f>IF(OR(BART_Rides[[#This Row],[Station Code]]="EM", BART_Rides[[#This Row],[Station Code]]="MT", BART_Rides[[#This Row],[Station Code]]="PL", BART_Rides[[#This Row],[Station Code]]="CC"), "Yes", "No")</f>
        <v>No</v>
      </c>
    </row>
    <row r="11201" spans="6:14">
      <c r="F11201" s="3">
        <v>44446</v>
      </c>
      <c r="G11201" s="1">
        <v>24</v>
      </c>
      <c r="H11201" s="1" t="s">
        <v>106</v>
      </c>
      <c r="I11201" s="1">
        <v>3596</v>
      </c>
      <c r="J11201" s="1">
        <f>MONTH(BART_Rides[[#This Row],[Date]])</f>
        <v>9</v>
      </c>
      <c r="K11201" s="1">
        <f>WEEKDAY(BART_Rides[[#This Row],[Date]],2)</f>
        <v>2</v>
      </c>
      <c r="L11201" s="1" t="str">
        <f>LEFT(BART_Rides[[#This Row],[Lines]],1)</f>
        <v>Y</v>
      </c>
      <c r="M11201" s="1" t="str">
        <f>IF(BART_Rides[[#This Row],[FirstLetter]]="Y","Yes","No")</f>
        <v>Yes</v>
      </c>
      <c r="N11201" s="1" t="str">
        <f>IF(OR(BART_Rides[[#This Row],[Station Code]]="EM", BART_Rides[[#This Row],[Station Code]]="MT", BART_Rides[[#This Row],[Station Code]]="PL", BART_Rides[[#This Row],[Station Code]]="CC"), "Yes", "No")</f>
        <v>No</v>
      </c>
    </row>
    <row r="11202" spans="6:14">
      <c r="F11202" s="3">
        <v>44447</v>
      </c>
      <c r="G11202" s="1">
        <v>24</v>
      </c>
      <c r="H11202" s="1" t="s">
        <v>106</v>
      </c>
      <c r="I11202" s="1">
        <v>3713</v>
      </c>
      <c r="J11202" s="1">
        <f>MONTH(BART_Rides[[#This Row],[Date]])</f>
        <v>9</v>
      </c>
      <c r="K11202" s="1">
        <f>WEEKDAY(BART_Rides[[#This Row],[Date]],2)</f>
        <v>3</v>
      </c>
      <c r="L11202" s="1" t="str">
        <f>LEFT(BART_Rides[[#This Row],[Lines]],1)</f>
        <v>Y</v>
      </c>
      <c r="M11202" s="1" t="str">
        <f>IF(BART_Rides[[#This Row],[FirstLetter]]="Y","Yes","No")</f>
        <v>Yes</v>
      </c>
      <c r="N11202" s="1" t="str">
        <f>IF(OR(BART_Rides[[#This Row],[Station Code]]="EM", BART_Rides[[#This Row],[Station Code]]="MT", BART_Rides[[#This Row],[Station Code]]="PL", BART_Rides[[#This Row],[Station Code]]="CC"), "Yes", "No")</f>
        <v>No</v>
      </c>
    </row>
    <row r="11203" spans="6:14">
      <c r="F11203" s="3">
        <v>44448</v>
      </c>
      <c r="G11203" s="1">
        <v>24</v>
      </c>
      <c r="H11203" s="1" t="s">
        <v>106</v>
      </c>
      <c r="I11203" s="1">
        <v>3791</v>
      </c>
      <c r="J11203" s="1">
        <f>MONTH(BART_Rides[[#This Row],[Date]])</f>
        <v>9</v>
      </c>
      <c r="K11203" s="1">
        <f>WEEKDAY(BART_Rides[[#This Row],[Date]],2)</f>
        <v>4</v>
      </c>
      <c r="L11203" s="1" t="str">
        <f>LEFT(BART_Rides[[#This Row],[Lines]],1)</f>
        <v>Y</v>
      </c>
      <c r="M11203" s="1" t="str">
        <f>IF(BART_Rides[[#This Row],[FirstLetter]]="Y","Yes","No")</f>
        <v>Yes</v>
      </c>
      <c r="N11203" s="1" t="str">
        <f>IF(OR(BART_Rides[[#This Row],[Station Code]]="EM", BART_Rides[[#This Row],[Station Code]]="MT", BART_Rides[[#This Row],[Station Code]]="PL", BART_Rides[[#This Row],[Station Code]]="CC"), "Yes", "No")</f>
        <v>No</v>
      </c>
    </row>
    <row r="11204" spans="6:14">
      <c r="F11204" s="3">
        <v>44449</v>
      </c>
      <c r="G11204" s="1">
        <v>24</v>
      </c>
      <c r="H11204" s="1" t="s">
        <v>106</v>
      </c>
      <c r="I11204" s="1">
        <v>3791</v>
      </c>
      <c r="J11204" s="1">
        <f>MONTH(BART_Rides[[#This Row],[Date]])</f>
        <v>9</v>
      </c>
      <c r="K11204" s="1">
        <f>WEEKDAY(BART_Rides[[#This Row],[Date]],2)</f>
        <v>5</v>
      </c>
      <c r="L11204" s="1" t="str">
        <f>LEFT(BART_Rides[[#This Row],[Lines]],1)</f>
        <v>Y</v>
      </c>
      <c r="M11204" s="1" t="str">
        <f>IF(BART_Rides[[#This Row],[FirstLetter]]="Y","Yes","No")</f>
        <v>Yes</v>
      </c>
      <c r="N11204" s="1" t="str">
        <f>IF(OR(BART_Rides[[#This Row],[Station Code]]="EM", BART_Rides[[#This Row],[Station Code]]="MT", BART_Rides[[#This Row],[Station Code]]="PL", BART_Rides[[#This Row],[Station Code]]="CC"), "Yes", "No")</f>
        <v>No</v>
      </c>
    </row>
    <row r="11205" spans="6:14">
      <c r="F11205" s="3">
        <v>44450</v>
      </c>
      <c r="G11205" s="1">
        <v>24</v>
      </c>
      <c r="H11205" s="1" t="s">
        <v>106</v>
      </c>
      <c r="I11205" s="1">
        <v>2604</v>
      </c>
      <c r="J11205" s="1">
        <f>MONTH(BART_Rides[[#This Row],[Date]])</f>
        <v>9</v>
      </c>
      <c r="K11205" s="1">
        <f>WEEKDAY(BART_Rides[[#This Row],[Date]],2)</f>
        <v>6</v>
      </c>
      <c r="L11205" s="1" t="str">
        <f>LEFT(BART_Rides[[#This Row],[Lines]],1)</f>
        <v>Y</v>
      </c>
      <c r="M11205" s="1" t="str">
        <f>IF(BART_Rides[[#This Row],[FirstLetter]]="Y","Yes","No")</f>
        <v>Yes</v>
      </c>
      <c r="N11205" s="1" t="str">
        <f>IF(OR(BART_Rides[[#This Row],[Station Code]]="EM", BART_Rides[[#This Row],[Station Code]]="MT", BART_Rides[[#This Row],[Station Code]]="PL", BART_Rides[[#This Row],[Station Code]]="CC"), "Yes", "No")</f>
        <v>No</v>
      </c>
    </row>
    <row r="11206" spans="6:14">
      <c r="F11206" s="3">
        <v>44451</v>
      </c>
      <c r="G11206" s="1">
        <v>24</v>
      </c>
      <c r="H11206" s="1" t="s">
        <v>106</v>
      </c>
      <c r="I11206" s="1">
        <v>1806</v>
      </c>
      <c r="J11206" s="1">
        <f>MONTH(BART_Rides[[#This Row],[Date]])</f>
        <v>9</v>
      </c>
      <c r="K11206" s="1">
        <f>WEEKDAY(BART_Rides[[#This Row],[Date]],2)</f>
        <v>7</v>
      </c>
      <c r="L11206" s="1" t="str">
        <f>LEFT(BART_Rides[[#This Row],[Lines]],1)</f>
        <v>Y</v>
      </c>
      <c r="M11206" s="1" t="str">
        <f>IF(BART_Rides[[#This Row],[FirstLetter]]="Y","Yes","No")</f>
        <v>Yes</v>
      </c>
      <c r="N11206" s="1" t="str">
        <f>IF(OR(BART_Rides[[#This Row],[Station Code]]="EM", BART_Rides[[#This Row],[Station Code]]="MT", BART_Rides[[#This Row],[Station Code]]="PL", BART_Rides[[#This Row],[Station Code]]="CC"), "Yes", "No")</f>
        <v>No</v>
      </c>
    </row>
    <row r="11207" spans="6:14">
      <c r="F11207" s="3">
        <v>44452</v>
      </c>
      <c r="G11207" s="1">
        <v>24</v>
      </c>
      <c r="H11207" s="1" t="s">
        <v>106</v>
      </c>
      <c r="I11207" s="1">
        <v>3398</v>
      </c>
      <c r="J11207" s="1">
        <f>MONTH(BART_Rides[[#This Row],[Date]])</f>
        <v>9</v>
      </c>
      <c r="K11207" s="1">
        <f>WEEKDAY(BART_Rides[[#This Row],[Date]],2)</f>
        <v>1</v>
      </c>
      <c r="L11207" s="1" t="str">
        <f>LEFT(BART_Rides[[#This Row],[Lines]],1)</f>
        <v>Y</v>
      </c>
      <c r="M11207" s="1" t="str">
        <f>IF(BART_Rides[[#This Row],[FirstLetter]]="Y","Yes","No")</f>
        <v>Yes</v>
      </c>
      <c r="N11207" s="1" t="str">
        <f>IF(OR(BART_Rides[[#This Row],[Station Code]]="EM", BART_Rides[[#This Row],[Station Code]]="MT", BART_Rides[[#This Row],[Station Code]]="PL", BART_Rides[[#This Row],[Station Code]]="CC"), "Yes", "No")</f>
        <v>No</v>
      </c>
    </row>
    <row r="11208" spans="6:14">
      <c r="F11208" s="3">
        <v>44453</v>
      </c>
      <c r="G11208" s="1">
        <v>24</v>
      </c>
      <c r="H11208" s="1" t="s">
        <v>106</v>
      </c>
      <c r="I11208" s="1">
        <v>3762</v>
      </c>
      <c r="J11208" s="1">
        <f>MONTH(BART_Rides[[#This Row],[Date]])</f>
        <v>9</v>
      </c>
      <c r="K11208" s="1">
        <f>WEEKDAY(BART_Rides[[#This Row],[Date]],2)</f>
        <v>2</v>
      </c>
      <c r="L11208" s="1" t="str">
        <f>LEFT(BART_Rides[[#This Row],[Lines]],1)</f>
        <v>Y</v>
      </c>
      <c r="M11208" s="1" t="str">
        <f>IF(BART_Rides[[#This Row],[FirstLetter]]="Y","Yes","No")</f>
        <v>Yes</v>
      </c>
      <c r="N11208" s="1" t="str">
        <f>IF(OR(BART_Rides[[#This Row],[Station Code]]="EM", BART_Rides[[#This Row],[Station Code]]="MT", BART_Rides[[#This Row],[Station Code]]="PL", BART_Rides[[#This Row],[Station Code]]="CC"), "Yes", "No")</f>
        <v>No</v>
      </c>
    </row>
    <row r="11209" spans="6:14">
      <c r="F11209" s="3">
        <v>44454</v>
      </c>
      <c r="G11209" s="1">
        <v>24</v>
      </c>
      <c r="H11209" s="1" t="s">
        <v>106</v>
      </c>
      <c r="I11209" s="1">
        <v>3888</v>
      </c>
      <c r="J11209" s="1">
        <f>MONTH(BART_Rides[[#This Row],[Date]])</f>
        <v>9</v>
      </c>
      <c r="K11209" s="1">
        <f>WEEKDAY(BART_Rides[[#This Row],[Date]],2)</f>
        <v>3</v>
      </c>
      <c r="L11209" s="1" t="str">
        <f>LEFT(BART_Rides[[#This Row],[Lines]],1)</f>
        <v>Y</v>
      </c>
      <c r="M11209" s="1" t="str">
        <f>IF(BART_Rides[[#This Row],[FirstLetter]]="Y","Yes","No")</f>
        <v>Yes</v>
      </c>
      <c r="N11209" s="1" t="str">
        <f>IF(OR(BART_Rides[[#This Row],[Station Code]]="EM", BART_Rides[[#This Row],[Station Code]]="MT", BART_Rides[[#This Row],[Station Code]]="PL", BART_Rides[[#This Row],[Station Code]]="CC"), "Yes", "No")</f>
        <v>No</v>
      </c>
    </row>
    <row r="11210" spans="6:14">
      <c r="F11210" s="3">
        <v>44455</v>
      </c>
      <c r="G11210" s="1">
        <v>24</v>
      </c>
      <c r="H11210" s="1" t="s">
        <v>106</v>
      </c>
      <c r="I11210" s="1">
        <v>3805</v>
      </c>
      <c r="J11210" s="1">
        <f>MONTH(BART_Rides[[#This Row],[Date]])</f>
        <v>9</v>
      </c>
      <c r="K11210" s="1">
        <f>WEEKDAY(BART_Rides[[#This Row],[Date]],2)</f>
        <v>4</v>
      </c>
      <c r="L11210" s="1" t="str">
        <f>LEFT(BART_Rides[[#This Row],[Lines]],1)</f>
        <v>Y</v>
      </c>
      <c r="M11210" s="1" t="str">
        <f>IF(BART_Rides[[#This Row],[FirstLetter]]="Y","Yes","No")</f>
        <v>Yes</v>
      </c>
      <c r="N11210" s="1" t="str">
        <f>IF(OR(BART_Rides[[#This Row],[Station Code]]="EM", BART_Rides[[#This Row],[Station Code]]="MT", BART_Rides[[#This Row],[Station Code]]="PL", BART_Rides[[#This Row],[Station Code]]="CC"), "Yes", "No")</f>
        <v>No</v>
      </c>
    </row>
    <row r="11211" spans="6:14">
      <c r="F11211" s="3">
        <v>44456</v>
      </c>
      <c r="G11211" s="1">
        <v>24</v>
      </c>
      <c r="H11211" s="1" t="s">
        <v>106</v>
      </c>
      <c r="I11211" s="1">
        <v>4214</v>
      </c>
      <c r="J11211" s="1">
        <f>MONTH(BART_Rides[[#This Row],[Date]])</f>
        <v>9</v>
      </c>
      <c r="K11211" s="1">
        <f>WEEKDAY(BART_Rides[[#This Row],[Date]],2)</f>
        <v>5</v>
      </c>
      <c r="L11211" s="1" t="str">
        <f>LEFT(BART_Rides[[#This Row],[Lines]],1)</f>
        <v>Y</v>
      </c>
      <c r="M11211" s="1" t="str">
        <f>IF(BART_Rides[[#This Row],[FirstLetter]]="Y","Yes","No")</f>
        <v>Yes</v>
      </c>
      <c r="N11211" s="1" t="str">
        <f>IF(OR(BART_Rides[[#This Row],[Station Code]]="EM", BART_Rides[[#This Row],[Station Code]]="MT", BART_Rides[[#This Row],[Station Code]]="PL", BART_Rides[[#This Row],[Station Code]]="CC"), "Yes", "No")</f>
        <v>No</v>
      </c>
    </row>
    <row r="11212" spans="6:14">
      <c r="F11212" s="3">
        <v>44457</v>
      </c>
      <c r="G11212" s="1">
        <v>24</v>
      </c>
      <c r="H11212" s="1" t="s">
        <v>106</v>
      </c>
      <c r="I11212" s="1">
        <v>3270</v>
      </c>
      <c r="J11212" s="1">
        <f>MONTH(BART_Rides[[#This Row],[Date]])</f>
        <v>9</v>
      </c>
      <c r="K11212" s="1">
        <f>WEEKDAY(BART_Rides[[#This Row],[Date]],2)</f>
        <v>6</v>
      </c>
      <c r="L11212" s="1" t="str">
        <f>LEFT(BART_Rides[[#This Row],[Lines]],1)</f>
        <v>Y</v>
      </c>
      <c r="M11212" s="1" t="str">
        <f>IF(BART_Rides[[#This Row],[FirstLetter]]="Y","Yes","No")</f>
        <v>Yes</v>
      </c>
      <c r="N11212" s="1" t="str">
        <f>IF(OR(BART_Rides[[#This Row],[Station Code]]="EM", BART_Rides[[#This Row],[Station Code]]="MT", BART_Rides[[#This Row],[Station Code]]="PL", BART_Rides[[#This Row],[Station Code]]="CC"), "Yes", "No")</f>
        <v>No</v>
      </c>
    </row>
    <row r="11213" spans="6:14">
      <c r="F11213" s="3">
        <v>44458</v>
      </c>
      <c r="G11213" s="1">
        <v>24</v>
      </c>
      <c r="H11213" s="1" t="s">
        <v>106</v>
      </c>
      <c r="I11213" s="1">
        <v>2015</v>
      </c>
      <c r="J11213" s="1">
        <f>MONTH(BART_Rides[[#This Row],[Date]])</f>
        <v>9</v>
      </c>
      <c r="K11213" s="1">
        <f>WEEKDAY(BART_Rides[[#This Row],[Date]],2)</f>
        <v>7</v>
      </c>
      <c r="L11213" s="1" t="str">
        <f>LEFT(BART_Rides[[#This Row],[Lines]],1)</f>
        <v>Y</v>
      </c>
      <c r="M11213" s="1" t="str">
        <f>IF(BART_Rides[[#This Row],[FirstLetter]]="Y","Yes","No")</f>
        <v>Yes</v>
      </c>
      <c r="N11213" s="1" t="str">
        <f>IF(OR(BART_Rides[[#This Row],[Station Code]]="EM", BART_Rides[[#This Row],[Station Code]]="MT", BART_Rides[[#This Row],[Station Code]]="PL", BART_Rides[[#This Row],[Station Code]]="CC"), "Yes", "No")</f>
        <v>No</v>
      </c>
    </row>
    <row r="11214" spans="6:14">
      <c r="F11214" s="3">
        <v>44459</v>
      </c>
      <c r="G11214" s="1">
        <v>24</v>
      </c>
      <c r="H11214" s="1" t="s">
        <v>106</v>
      </c>
      <c r="I11214" s="1">
        <v>3646</v>
      </c>
      <c r="J11214" s="1">
        <f>MONTH(BART_Rides[[#This Row],[Date]])</f>
        <v>9</v>
      </c>
      <c r="K11214" s="1">
        <f>WEEKDAY(BART_Rides[[#This Row],[Date]],2)</f>
        <v>1</v>
      </c>
      <c r="L11214" s="1" t="str">
        <f>LEFT(BART_Rides[[#This Row],[Lines]],1)</f>
        <v>Y</v>
      </c>
      <c r="M11214" s="1" t="str">
        <f>IF(BART_Rides[[#This Row],[FirstLetter]]="Y","Yes","No")</f>
        <v>Yes</v>
      </c>
      <c r="N11214" s="1" t="str">
        <f>IF(OR(BART_Rides[[#This Row],[Station Code]]="EM", BART_Rides[[#This Row],[Station Code]]="MT", BART_Rides[[#This Row],[Station Code]]="PL", BART_Rides[[#This Row],[Station Code]]="CC"), "Yes", "No")</f>
        <v>No</v>
      </c>
    </row>
    <row r="11215" spans="6:14">
      <c r="F11215" s="3">
        <v>44460</v>
      </c>
      <c r="G11215" s="1">
        <v>24</v>
      </c>
      <c r="H11215" s="1" t="s">
        <v>106</v>
      </c>
      <c r="I11215" s="1">
        <v>3748</v>
      </c>
      <c r="J11215" s="1">
        <f>MONTH(BART_Rides[[#This Row],[Date]])</f>
        <v>9</v>
      </c>
      <c r="K11215" s="1">
        <f>WEEKDAY(BART_Rides[[#This Row],[Date]],2)</f>
        <v>2</v>
      </c>
      <c r="L11215" s="1" t="str">
        <f>LEFT(BART_Rides[[#This Row],[Lines]],1)</f>
        <v>Y</v>
      </c>
      <c r="M11215" s="1" t="str">
        <f>IF(BART_Rides[[#This Row],[FirstLetter]]="Y","Yes","No")</f>
        <v>Yes</v>
      </c>
      <c r="N11215" s="1" t="str">
        <f>IF(OR(BART_Rides[[#This Row],[Station Code]]="EM", BART_Rides[[#This Row],[Station Code]]="MT", BART_Rides[[#This Row],[Station Code]]="PL", BART_Rides[[#This Row],[Station Code]]="CC"), "Yes", "No")</f>
        <v>No</v>
      </c>
    </row>
    <row r="11216" spans="6:14">
      <c r="F11216" s="3">
        <v>44461</v>
      </c>
      <c r="G11216" s="1">
        <v>24</v>
      </c>
      <c r="H11216" s="1" t="s">
        <v>106</v>
      </c>
      <c r="I11216" s="1">
        <v>3878</v>
      </c>
      <c r="J11216" s="1">
        <f>MONTH(BART_Rides[[#This Row],[Date]])</f>
        <v>9</v>
      </c>
      <c r="K11216" s="1">
        <f>WEEKDAY(BART_Rides[[#This Row],[Date]],2)</f>
        <v>3</v>
      </c>
      <c r="L11216" s="1" t="str">
        <f>LEFT(BART_Rides[[#This Row],[Lines]],1)</f>
        <v>Y</v>
      </c>
      <c r="M11216" s="1" t="str">
        <f>IF(BART_Rides[[#This Row],[FirstLetter]]="Y","Yes","No")</f>
        <v>Yes</v>
      </c>
      <c r="N11216" s="1" t="str">
        <f>IF(OR(BART_Rides[[#This Row],[Station Code]]="EM", BART_Rides[[#This Row],[Station Code]]="MT", BART_Rides[[#This Row],[Station Code]]="PL", BART_Rides[[#This Row],[Station Code]]="CC"), "Yes", "No")</f>
        <v>No</v>
      </c>
    </row>
    <row r="11217" spans="6:14">
      <c r="F11217" s="3">
        <v>44462</v>
      </c>
      <c r="G11217" s="1">
        <v>24</v>
      </c>
      <c r="H11217" s="1" t="s">
        <v>106</v>
      </c>
      <c r="I11217" s="1">
        <v>3960</v>
      </c>
      <c r="J11217" s="1">
        <f>MONTH(BART_Rides[[#This Row],[Date]])</f>
        <v>9</v>
      </c>
      <c r="K11217" s="1">
        <f>WEEKDAY(BART_Rides[[#This Row],[Date]],2)</f>
        <v>4</v>
      </c>
      <c r="L11217" s="1" t="str">
        <f>LEFT(BART_Rides[[#This Row],[Lines]],1)</f>
        <v>Y</v>
      </c>
      <c r="M11217" s="1" t="str">
        <f>IF(BART_Rides[[#This Row],[FirstLetter]]="Y","Yes","No")</f>
        <v>Yes</v>
      </c>
      <c r="N11217" s="1" t="str">
        <f>IF(OR(BART_Rides[[#This Row],[Station Code]]="EM", BART_Rides[[#This Row],[Station Code]]="MT", BART_Rides[[#This Row],[Station Code]]="PL", BART_Rides[[#This Row],[Station Code]]="CC"), "Yes", "No")</f>
        <v>No</v>
      </c>
    </row>
    <row r="11218" spans="6:14">
      <c r="F11218" s="3">
        <v>44463</v>
      </c>
      <c r="G11218" s="1">
        <v>24</v>
      </c>
      <c r="H11218" s="1" t="s">
        <v>106</v>
      </c>
      <c r="I11218" s="1">
        <v>4200</v>
      </c>
      <c r="J11218" s="1">
        <f>MONTH(BART_Rides[[#This Row],[Date]])</f>
        <v>9</v>
      </c>
      <c r="K11218" s="1">
        <f>WEEKDAY(BART_Rides[[#This Row],[Date]],2)</f>
        <v>5</v>
      </c>
      <c r="L11218" s="1" t="str">
        <f>LEFT(BART_Rides[[#This Row],[Lines]],1)</f>
        <v>Y</v>
      </c>
      <c r="M11218" s="1" t="str">
        <f>IF(BART_Rides[[#This Row],[FirstLetter]]="Y","Yes","No")</f>
        <v>Yes</v>
      </c>
      <c r="N11218" s="1" t="str">
        <f>IF(OR(BART_Rides[[#This Row],[Station Code]]="EM", BART_Rides[[#This Row],[Station Code]]="MT", BART_Rides[[#This Row],[Station Code]]="PL", BART_Rides[[#This Row],[Station Code]]="CC"), "Yes", "No")</f>
        <v>No</v>
      </c>
    </row>
    <row r="11219" spans="6:14">
      <c r="F11219" s="3">
        <v>44464</v>
      </c>
      <c r="G11219" s="1">
        <v>24</v>
      </c>
      <c r="H11219" s="1" t="s">
        <v>106</v>
      </c>
      <c r="I11219" s="1">
        <v>2982</v>
      </c>
      <c r="J11219" s="1">
        <f>MONTH(BART_Rides[[#This Row],[Date]])</f>
        <v>9</v>
      </c>
      <c r="K11219" s="1">
        <f>WEEKDAY(BART_Rides[[#This Row],[Date]],2)</f>
        <v>6</v>
      </c>
      <c r="L11219" s="1" t="str">
        <f>LEFT(BART_Rides[[#This Row],[Lines]],1)</f>
        <v>Y</v>
      </c>
      <c r="M11219" s="1" t="str">
        <f>IF(BART_Rides[[#This Row],[FirstLetter]]="Y","Yes","No")</f>
        <v>Yes</v>
      </c>
      <c r="N11219" s="1" t="str">
        <f>IF(OR(BART_Rides[[#This Row],[Station Code]]="EM", BART_Rides[[#This Row],[Station Code]]="MT", BART_Rides[[#This Row],[Station Code]]="PL", BART_Rides[[#This Row],[Station Code]]="CC"), "Yes", "No")</f>
        <v>No</v>
      </c>
    </row>
    <row r="11220" spans="6:14">
      <c r="F11220" s="3">
        <v>44465</v>
      </c>
      <c r="G11220" s="1">
        <v>24</v>
      </c>
      <c r="H11220" s="1" t="s">
        <v>106</v>
      </c>
      <c r="I11220" s="1">
        <v>1803</v>
      </c>
      <c r="J11220" s="1">
        <f>MONTH(BART_Rides[[#This Row],[Date]])</f>
        <v>9</v>
      </c>
      <c r="K11220" s="1">
        <f>WEEKDAY(BART_Rides[[#This Row],[Date]],2)</f>
        <v>7</v>
      </c>
      <c r="L11220" s="1" t="str">
        <f>LEFT(BART_Rides[[#This Row],[Lines]],1)</f>
        <v>Y</v>
      </c>
      <c r="M11220" s="1" t="str">
        <f>IF(BART_Rides[[#This Row],[FirstLetter]]="Y","Yes","No")</f>
        <v>Yes</v>
      </c>
      <c r="N11220" s="1" t="str">
        <f>IF(OR(BART_Rides[[#This Row],[Station Code]]="EM", BART_Rides[[#This Row],[Station Code]]="MT", BART_Rides[[#This Row],[Station Code]]="PL", BART_Rides[[#This Row],[Station Code]]="CC"), "Yes", "No")</f>
        <v>No</v>
      </c>
    </row>
    <row r="11221" spans="6:14">
      <c r="F11221" s="3">
        <v>44466</v>
      </c>
      <c r="G11221" s="1">
        <v>24</v>
      </c>
      <c r="H11221" s="1" t="s">
        <v>106</v>
      </c>
      <c r="I11221" s="1">
        <v>3493</v>
      </c>
      <c r="J11221" s="1">
        <f>MONTH(BART_Rides[[#This Row],[Date]])</f>
        <v>9</v>
      </c>
      <c r="K11221" s="1">
        <f>WEEKDAY(BART_Rides[[#This Row],[Date]],2)</f>
        <v>1</v>
      </c>
      <c r="L11221" s="1" t="str">
        <f>LEFT(BART_Rides[[#This Row],[Lines]],1)</f>
        <v>Y</v>
      </c>
      <c r="M11221" s="1" t="str">
        <f>IF(BART_Rides[[#This Row],[FirstLetter]]="Y","Yes","No")</f>
        <v>Yes</v>
      </c>
      <c r="N11221" s="1" t="str">
        <f>IF(OR(BART_Rides[[#This Row],[Station Code]]="EM", BART_Rides[[#This Row],[Station Code]]="MT", BART_Rides[[#This Row],[Station Code]]="PL", BART_Rides[[#This Row],[Station Code]]="CC"), "Yes", "No")</f>
        <v>No</v>
      </c>
    </row>
    <row r="11222" spans="6:14">
      <c r="F11222" s="3">
        <v>44467</v>
      </c>
      <c r="G11222" s="1">
        <v>24</v>
      </c>
      <c r="H11222" s="1" t="s">
        <v>106</v>
      </c>
      <c r="I11222" s="1">
        <v>3838</v>
      </c>
      <c r="J11222" s="1">
        <f>MONTH(BART_Rides[[#This Row],[Date]])</f>
        <v>9</v>
      </c>
      <c r="K11222" s="1">
        <f>WEEKDAY(BART_Rides[[#This Row],[Date]],2)</f>
        <v>2</v>
      </c>
      <c r="L11222" s="1" t="str">
        <f>LEFT(BART_Rides[[#This Row],[Lines]],1)</f>
        <v>Y</v>
      </c>
      <c r="M11222" s="1" t="str">
        <f>IF(BART_Rides[[#This Row],[FirstLetter]]="Y","Yes","No")</f>
        <v>Yes</v>
      </c>
      <c r="N11222" s="1" t="str">
        <f>IF(OR(BART_Rides[[#This Row],[Station Code]]="EM", BART_Rides[[#This Row],[Station Code]]="MT", BART_Rides[[#This Row],[Station Code]]="PL", BART_Rides[[#This Row],[Station Code]]="CC"), "Yes", "No")</f>
        <v>No</v>
      </c>
    </row>
    <row r="11223" spans="6:14">
      <c r="F11223" s="3">
        <v>44468</v>
      </c>
      <c r="G11223" s="1">
        <v>24</v>
      </c>
      <c r="H11223" s="1" t="s">
        <v>106</v>
      </c>
      <c r="I11223" s="1">
        <v>4001</v>
      </c>
      <c r="J11223" s="1">
        <f>MONTH(BART_Rides[[#This Row],[Date]])</f>
        <v>9</v>
      </c>
      <c r="K11223" s="1">
        <f>WEEKDAY(BART_Rides[[#This Row],[Date]],2)</f>
        <v>3</v>
      </c>
      <c r="L11223" s="1" t="str">
        <f>LEFT(BART_Rides[[#This Row],[Lines]],1)</f>
        <v>Y</v>
      </c>
      <c r="M11223" s="1" t="str">
        <f>IF(BART_Rides[[#This Row],[FirstLetter]]="Y","Yes","No")</f>
        <v>Yes</v>
      </c>
      <c r="N11223" s="1" t="str">
        <f>IF(OR(BART_Rides[[#This Row],[Station Code]]="EM", BART_Rides[[#This Row],[Station Code]]="MT", BART_Rides[[#This Row],[Station Code]]="PL", BART_Rides[[#This Row],[Station Code]]="CC"), "Yes", "No")</f>
        <v>No</v>
      </c>
    </row>
    <row r="11224" spans="6:14">
      <c r="F11224" s="3">
        <v>44469</v>
      </c>
      <c r="G11224" s="1">
        <v>24</v>
      </c>
      <c r="H11224" s="1" t="s">
        <v>106</v>
      </c>
      <c r="I11224" s="1">
        <v>4212</v>
      </c>
      <c r="J11224" s="1">
        <f>MONTH(BART_Rides[[#This Row],[Date]])</f>
        <v>9</v>
      </c>
      <c r="K11224" s="1">
        <f>WEEKDAY(BART_Rides[[#This Row],[Date]],2)</f>
        <v>4</v>
      </c>
      <c r="L11224" s="1" t="str">
        <f>LEFT(BART_Rides[[#This Row],[Lines]],1)</f>
        <v>Y</v>
      </c>
      <c r="M11224" s="1" t="str">
        <f>IF(BART_Rides[[#This Row],[FirstLetter]]="Y","Yes","No")</f>
        <v>Yes</v>
      </c>
      <c r="N11224" s="1" t="str">
        <f>IF(OR(BART_Rides[[#This Row],[Station Code]]="EM", BART_Rides[[#This Row],[Station Code]]="MT", BART_Rides[[#This Row],[Station Code]]="PL", BART_Rides[[#This Row],[Station Code]]="CC"), "Yes", "No")</f>
        <v>No</v>
      </c>
    </row>
    <row r="11225" spans="6:14">
      <c r="F11225" s="3">
        <v>44470</v>
      </c>
      <c r="G11225" s="1">
        <v>24</v>
      </c>
      <c r="H11225" s="1" t="s">
        <v>106</v>
      </c>
      <c r="I11225" s="1">
        <v>4175</v>
      </c>
      <c r="J11225" s="1">
        <f>MONTH(BART_Rides[[#This Row],[Date]])</f>
        <v>10</v>
      </c>
      <c r="K11225" s="1">
        <f>WEEKDAY(BART_Rides[[#This Row],[Date]],2)</f>
        <v>5</v>
      </c>
      <c r="L11225" s="1" t="str">
        <f>LEFT(BART_Rides[[#This Row],[Lines]],1)</f>
        <v>Y</v>
      </c>
      <c r="M11225" s="1" t="str">
        <f>IF(BART_Rides[[#This Row],[FirstLetter]]="Y","Yes","No")</f>
        <v>Yes</v>
      </c>
      <c r="N11225" s="1" t="str">
        <f>IF(OR(BART_Rides[[#This Row],[Station Code]]="EM", BART_Rides[[#This Row],[Station Code]]="MT", BART_Rides[[#This Row],[Station Code]]="PL", BART_Rides[[#This Row],[Station Code]]="CC"), "Yes", "No")</f>
        <v>No</v>
      </c>
    </row>
    <row r="11226" spans="6:14">
      <c r="F11226" s="3">
        <v>44471</v>
      </c>
      <c r="G11226" s="1">
        <v>24</v>
      </c>
      <c r="H11226" s="1" t="s">
        <v>106</v>
      </c>
      <c r="I11226" s="1">
        <v>3124</v>
      </c>
      <c r="J11226" s="1">
        <f>MONTH(BART_Rides[[#This Row],[Date]])</f>
        <v>10</v>
      </c>
      <c r="K11226" s="1">
        <f>WEEKDAY(BART_Rides[[#This Row],[Date]],2)</f>
        <v>6</v>
      </c>
      <c r="L11226" s="1" t="str">
        <f>LEFT(BART_Rides[[#This Row],[Lines]],1)</f>
        <v>Y</v>
      </c>
      <c r="M11226" s="1" t="str">
        <f>IF(BART_Rides[[#This Row],[FirstLetter]]="Y","Yes","No")</f>
        <v>Yes</v>
      </c>
      <c r="N11226" s="1" t="str">
        <f>IF(OR(BART_Rides[[#This Row],[Station Code]]="EM", BART_Rides[[#This Row],[Station Code]]="MT", BART_Rides[[#This Row],[Station Code]]="PL", BART_Rides[[#This Row],[Station Code]]="CC"), "Yes", "No")</f>
        <v>No</v>
      </c>
    </row>
    <row r="11227" spans="6:14">
      <c r="F11227" s="3">
        <v>44472</v>
      </c>
      <c r="G11227" s="1">
        <v>24</v>
      </c>
      <c r="H11227" s="1" t="s">
        <v>106</v>
      </c>
      <c r="I11227" s="1">
        <v>1869</v>
      </c>
      <c r="J11227" s="1">
        <f>MONTH(BART_Rides[[#This Row],[Date]])</f>
        <v>10</v>
      </c>
      <c r="K11227" s="1">
        <f>WEEKDAY(BART_Rides[[#This Row],[Date]],2)</f>
        <v>7</v>
      </c>
      <c r="L11227" s="1" t="str">
        <f>LEFT(BART_Rides[[#This Row],[Lines]],1)</f>
        <v>Y</v>
      </c>
      <c r="M11227" s="1" t="str">
        <f>IF(BART_Rides[[#This Row],[FirstLetter]]="Y","Yes","No")</f>
        <v>Yes</v>
      </c>
      <c r="N11227" s="1" t="str">
        <f>IF(OR(BART_Rides[[#This Row],[Station Code]]="EM", BART_Rides[[#This Row],[Station Code]]="MT", BART_Rides[[#This Row],[Station Code]]="PL", BART_Rides[[#This Row],[Station Code]]="CC"), "Yes", "No")</f>
        <v>No</v>
      </c>
    </row>
    <row r="11228" spans="6:14">
      <c r="F11228" s="3">
        <v>44473</v>
      </c>
      <c r="G11228" s="1">
        <v>24</v>
      </c>
      <c r="H11228" s="1" t="s">
        <v>106</v>
      </c>
      <c r="I11228" s="1">
        <v>3631</v>
      </c>
      <c r="J11228" s="1">
        <f>MONTH(BART_Rides[[#This Row],[Date]])</f>
        <v>10</v>
      </c>
      <c r="K11228" s="1">
        <f>WEEKDAY(BART_Rides[[#This Row],[Date]],2)</f>
        <v>1</v>
      </c>
      <c r="L11228" s="1" t="str">
        <f>LEFT(BART_Rides[[#This Row],[Lines]],1)</f>
        <v>Y</v>
      </c>
      <c r="M11228" s="1" t="str">
        <f>IF(BART_Rides[[#This Row],[FirstLetter]]="Y","Yes","No")</f>
        <v>Yes</v>
      </c>
      <c r="N11228" s="1" t="str">
        <f>IF(OR(BART_Rides[[#This Row],[Station Code]]="EM", BART_Rides[[#This Row],[Station Code]]="MT", BART_Rides[[#This Row],[Station Code]]="PL", BART_Rides[[#This Row],[Station Code]]="CC"), "Yes", "No")</f>
        <v>No</v>
      </c>
    </row>
    <row r="11229" spans="6:14">
      <c r="F11229" s="3">
        <v>44474</v>
      </c>
      <c r="G11229" s="1">
        <v>24</v>
      </c>
      <c r="H11229" s="1" t="s">
        <v>106</v>
      </c>
      <c r="I11229" s="1">
        <v>3857</v>
      </c>
      <c r="J11229" s="1">
        <f>MONTH(BART_Rides[[#This Row],[Date]])</f>
        <v>10</v>
      </c>
      <c r="K11229" s="1">
        <f>WEEKDAY(BART_Rides[[#This Row],[Date]],2)</f>
        <v>2</v>
      </c>
      <c r="L11229" s="1" t="str">
        <f>LEFT(BART_Rides[[#This Row],[Lines]],1)</f>
        <v>Y</v>
      </c>
      <c r="M11229" s="1" t="str">
        <f>IF(BART_Rides[[#This Row],[FirstLetter]]="Y","Yes","No")</f>
        <v>Yes</v>
      </c>
      <c r="N11229" s="1" t="str">
        <f>IF(OR(BART_Rides[[#This Row],[Station Code]]="EM", BART_Rides[[#This Row],[Station Code]]="MT", BART_Rides[[#This Row],[Station Code]]="PL", BART_Rides[[#This Row],[Station Code]]="CC"), "Yes", "No")</f>
        <v>No</v>
      </c>
    </row>
    <row r="11230" spans="6:14">
      <c r="F11230" s="3">
        <v>44475</v>
      </c>
      <c r="G11230" s="1">
        <v>24</v>
      </c>
      <c r="H11230" s="1" t="s">
        <v>106</v>
      </c>
      <c r="I11230" s="1">
        <v>4021</v>
      </c>
      <c r="J11230" s="1">
        <f>MONTH(BART_Rides[[#This Row],[Date]])</f>
        <v>10</v>
      </c>
      <c r="K11230" s="1">
        <f>WEEKDAY(BART_Rides[[#This Row],[Date]],2)</f>
        <v>3</v>
      </c>
      <c r="L11230" s="1" t="str">
        <f>LEFT(BART_Rides[[#This Row],[Lines]],1)</f>
        <v>Y</v>
      </c>
      <c r="M11230" s="1" t="str">
        <f>IF(BART_Rides[[#This Row],[FirstLetter]]="Y","Yes","No")</f>
        <v>Yes</v>
      </c>
      <c r="N11230" s="1" t="str">
        <f>IF(OR(BART_Rides[[#This Row],[Station Code]]="EM", BART_Rides[[#This Row],[Station Code]]="MT", BART_Rides[[#This Row],[Station Code]]="PL", BART_Rides[[#This Row],[Station Code]]="CC"), "Yes", "No")</f>
        <v>No</v>
      </c>
    </row>
    <row r="11231" spans="6:14">
      <c r="F11231" s="3">
        <v>44476</v>
      </c>
      <c r="G11231" s="1">
        <v>24</v>
      </c>
      <c r="H11231" s="1" t="s">
        <v>106</v>
      </c>
      <c r="I11231" s="1">
        <v>4040</v>
      </c>
      <c r="J11231" s="1">
        <f>MONTH(BART_Rides[[#This Row],[Date]])</f>
        <v>10</v>
      </c>
      <c r="K11231" s="1">
        <f>WEEKDAY(BART_Rides[[#This Row],[Date]],2)</f>
        <v>4</v>
      </c>
      <c r="L11231" s="1" t="str">
        <f>LEFT(BART_Rides[[#This Row],[Lines]],1)</f>
        <v>Y</v>
      </c>
      <c r="M11231" s="1" t="str">
        <f>IF(BART_Rides[[#This Row],[FirstLetter]]="Y","Yes","No")</f>
        <v>Yes</v>
      </c>
      <c r="N11231" s="1" t="str">
        <f>IF(OR(BART_Rides[[#This Row],[Station Code]]="EM", BART_Rides[[#This Row],[Station Code]]="MT", BART_Rides[[#This Row],[Station Code]]="PL", BART_Rides[[#This Row],[Station Code]]="CC"), "Yes", "No")</f>
        <v>No</v>
      </c>
    </row>
    <row r="11232" spans="6:14">
      <c r="F11232" s="3">
        <v>44477</v>
      </c>
      <c r="G11232" s="1">
        <v>24</v>
      </c>
      <c r="H11232" s="1" t="s">
        <v>106</v>
      </c>
      <c r="I11232" s="1">
        <v>4283</v>
      </c>
      <c r="J11232" s="1">
        <f>MONTH(BART_Rides[[#This Row],[Date]])</f>
        <v>10</v>
      </c>
      <c r="K11232" s="1">
        <f>WEEKDAY(BART_Rides[[#This Row],[Date]],2)</f>
        <v>5</v>
      </c>
      <c r="L11232" s="1" t="str">
        <f>LEFT(BART_Rides[[#This Row],[Lines]],1)</f>
        <v>Y</v>
      </c>
      <c r="M11232" s="1" t="str">
        <f>IF(BART_Rides[[#This Row],[FirstLetter]]="Y","Yes","No")</f>
        <v>Yes</v>
      </c>
      <c r="N11232" s="1" t="str">
        <f>IF(OR(BART_Rides[[#This Row],[Station Code]]="EM", BART_Rides[[#This Row],[Station Code]]="MT", BART_Rides[[#This Row],[Station Code]]="PL", BART_Rides[[#This Row],[Station Code]]="CC"), "Yes", "No")</f>
        <v>No</v>
      </c>
    </row>
    <row r="11233" spans="6:14">
      <c r="F11233" s="3">
        <v>44478</v>
      </c>
      <c r="G11233" s="1">
        <v>24</v>
      </c>
      <c r="H11233" s="1" t="s">
        <v>106</v>
      </c>
      <c r="I11233" s="1">
        <v>3137</v>
      </c>
      <c r="J11233" s="1">
        <f>MONTH(BART_Rides[[#This Row],[Date]])</f>
        <v>10</v>
      </c>
      <c r="K11233" s="1">
        <f>WEEKDAY(BART_Rides[[#This Row],[Date]],2)</f>
        <v>6</v>
      </c>
      <c r="L11233" s="1" t="str">
        <f>LEFT(BART_Rides[[#This Row],[Lines]],1)</f>
        <v>Y</v>
      </c>
      <c r="M11233" s="1" t="str">
        <f>IF(BART_Rides[[#This Row],[FirstLetter]]="Y","Yes","No")</f>
        <v>Yes</v>
      </c>
      <c r="N11233" s="1" t="str">
        <f>IF(OR(BART_Rides[[#This Row],[Station Code]]="EM", BART_Rides[[#This Row],[Station Code]]="MT", BART_Rides[[#This Row],[Station Code]]="PL", BART_Rides[[#This Row],[Station Code]]="CC"), "Yes", "No")</f>
        <v>No</v>
      </c>
    </row>
    <row r="11234" spans="6:14">
      <c r="F11234" s="3">
        <v>44479</v>
      </c>
      <c r="G11234" s="1">
        <v>24</v>
      </c>
      <c r="H11234" s="1" t="s">
        <v>106</v>
      </c>
      <c r="I11234" s="1">
        <v>2068</v>
      </c>
      <c r="J11234" s="1">
        <f>MONTH(BART_Rides[[#This Row],[Date]])</f>
        <v>10</v>
      </c>
      <c r="K11234" s="1">
        <f>WEEKDAY(BART_Rides[[#This Row],[Date]],2)</f>
        <v>7</v>
      </c>
      <c r="L11234" s="1" t="str">
        <f>LEFT(BART_Rides[[#This Row],[Lines]],1)</f>
        <v>Y</v>
      </c>
      <c r="M11234" s="1" t="str">
        <f>IF(BART_Rides[[#This Row],[FirstLetter]]="Y","Yes","No")</f>
        <v>Yes</v>
      </c>
      <c r="N11234" s="1" t="str">
        <f>IF(OR(BART_Rides[[#This Row],[Station Code]]="EM", BART_Rides[[#This Row],[Station Code]]="MT", BART_Rides[[#This Row],[Station Code]]="PL", BART_Rides[[#This Row],[Station Code]]="CC"), "Yes", "No")</f>
        <v>No</v>
      </c>
    </row>
    <row r="11235" spans="6:14">
      <c r="F11235" s="3">
        <v>44480</v>
      </c>
      <c r="G11235" s="1">
        <v>24</v>
      </c>
      <c r="H11235" s="1" t="s">
        <v>106</v>
      </c>
      <c r="I11235" s="1">
        <v>2975</v>
      </c>
      <c r="J11235" s="1">
        <f>MONTH(BART_Rides[[#This Row],[Date]])</f>
        <v>10</v>
      </c>
      <c r="K11235" s="1">
        <f>WEEKDAY(BART_Rides[[#This Row],[Date]],2)</f>
        <v>1</v>
      </c>
      <c r="L11235" s="1" t="str">
        <f>LEFT(BART_Rides[[#This Row],[Lines]],1)</f>
        <v>Y</v>
      </c>
      <c r="M11235" s="1" t="str">
        <f>IF(BART_Rides[[#This Row],[FirstLetter]]="Y","Yes","No")</f>
        <v>Yes</v>
      </c>
      <c r="N11235" s="1" t="str">
        <f>IF(OR(BART_Rides[[#This Row],[Station Code]]="EM", BART_Rides[[#This Row],[Station Code]]="MT", BART_Rides[[#This Row],[Station Code]]="PL", BART_Rides[[#This Row],[Station Code]]="CC"), "Yes", "No")</f>
        <v>No</v>
      </c>
    </row>
    <row r="11236" spans="6:14">
      <c r="F11236" s="3">
        <v>44481</v>
      </c>
      <c r="G11236" s="1">
        <v>24</v>
      </c>
      <c r="H11236" s="1" t="s">
        <v>106</v>
      </c>
      <c r="I11236" s="1">
        <v>3892</v>
      </c>
      <c r="J11236" s="1">
        <f>MONTH(BART_Rides[[#This Row],[Date]])</f>
        <v>10</v>
      </c>
      <c r="K11236" s="1">
        <f>WEEKDAY(BART_Rides[[#This Row],[Date]],2)</f>
        <v>2</v>
      </c>
      <c r="L11236" s="1" t="str">
        <f>LEFT(BART_Rides[[#This Row],[Lines]],1)</f>
        <v>Y</v>
      </c>
      <c r="M11236" s="1" t="str">
        <f>IF(BART_Rides[[#This Row],[FirstLetter]]="Y","Yes","No")</f>
        <v>Yes</v>
      </c>
      <c r="N11236" s="1" t="str">
        <f>IF(OR(BART_Rides[[#This Row],[Station Code]]="EM", BART_Rides[[#This Row],[Station Code]]="MT", BART_Rides[[#This Row],[Station Code]]="PL", BART_Rides[[#This Row],[Station Code]]="CC"), "Yes", "No")</f>
        <v>No</v>
      </c>
    </row>
    <row r="11237" spans="6:14">
      <c r="F11237" s="3">
        <v>44482</v>
      </c>
      <c r="G11237" s="1">
        <v>24</v>
      </c>
      <c r="H11237" s="1" t="s">
        <v>106</v>
      </c>
      <c r="I11237" s="1">
        <v>3986</v>
      </c>
      <c r="J11237" s="1">
        <f>MONTH(BART_Rides[[#This Row],[Date]])</f>
        <v>10</v>
      </c>
      <c r="K11237" s="1">
        <f>WEEKDAY(BART_Rides[[#This Row],[Date]],2)</f>
        <v>3</v>
      </c>
      <c r="L11237" s="1" t="str">
        <f>LEFT(BART_Rides[[#This Row],[Lines]],1)</f>
        <v>Y</v>
      </c>
      <c r="M11237" s="1" t="str">
        <f>IF(BART_Rides[[#This Row],[FirstLetter]]="Y","Yes","No")</f>
        <v>Yes</v>
      </c>
      <c r="N11237" s="1" t="str">
        <f>IF(OR(BART_Rides[[#This Row],[Station Code]]="EM", BART_Rides[[#This Row],[Station Code]]="MT", BART_Rides[[#This Row],[Station Code]]="PL", BART_Rides[[#This Row],[Station Code]]="CC"), "Yes", "No")</f>
        <v>No</v>
      </c>
    </row>
    <row r="11238" spans="6:14">
      <c r="F11238" s="3">
        <v>44483</v>
      </c>
      <c r="G11238" s="1">
        <v>24</v>
      </c>
      <c r="H11238" s="1" t="s">
        <v>106</v>
      </c>
      <c r="I11238" s="1">
        <v>4222</v>
      </c>
      <c r="J11238" s="1">
        <f>MONTH(BART_Rides[[#This Row],[Date]])</f>
        <v>10</v>
      </c>
      <c r="K11238" s="1">
        <f>WEEKDAY(BART_Rides[[#This Row],[Date]],2)</f>
        <v>4</v>
      </c>
      <c r="L11238" s="1" t="str">
        <f>LEFT(BART_Rides[[#This Row],[Lines]],1)</f>
        <v>Y</v>
      </c>
      <c r="M11238" s="1" t="str">
        <f>IF(BART_Rides[[#This Row],[FirstLetter]]="Y","Yes","No")</f>
        <v>Yes</v>
      </c>
      <c r="N11238" s="1" t="str">
        <f>IF(OR(BART_Rides[[#This Row],[Station Code]]="EM", BART_Rides[[#This Row],[Station Code]]="MT", BART_Rides[[#This Row],[Station Code]]="PL", BART_Rides[[#This Row],[Station Code]]="CC"), "Yes", "No")</f>
        <v>No</v>
      </c>
    </row>
    <row r="11239" spans="6:14">
      <c r="F11239" s="3">
        <v>44484</v>
      </c>
      <c r="G11239" s="1">
        <v>24</v>
      </c>
      <c r="H11239" s="1" t="s">
        <v>106</v>
      </c>
      <c r="I11239" s="1">
        <v>4174</v>
      </c>
      <c r="J11239" s="1">
        <f>MONTH(BART_Rides[[#This Row],[Date]])</f>
        <v>10</v>
      </c>
      <c r="K11239" s="1">
        <f>WEEKDAY(BART_Rides[[#This Row],[Date]],2)</f>
        <v>5</v>
      </c>
      <c r="L11239" s="1" t="str">
        <f>LEFT(BART_Rides[[#This Row],[Lines]],1)</f>
        <v>Y</v>
      </c>
      <c r="M11239" s="1" t="str">
        <f>IF(BART_Rides[[#This Row],[FirstLetter]]="Y","Yes","No")</f>
        <v>Yes</v>
      </c>
      <c r="N11239" s="1" t="str">
        <f>IF(OR(BART_Rides[[#This Row],[Station Code]]="EM", BART_Rides[[#This Row],[Station Code]]="MT", BART_Rides[[#This Row],[Station Code]]="PL", BART_Rides[[#This Row],[Station Code]]="CC"), "Yes", "No")</f>
        <v>No</v>
      </c>
    </row>
    <row r="11240" spans="6:14">
      <c r="F11240" s="3">
        <v>44485</v>
      </c>
      <c r="G11240" s="1">
        <v>24</v>
      </c>
      <c r="H11240" s="1" t="s">
        <v>106</v>
      </c>
      <c r="I11240" s="1">
        <v>3181</v>
      </c>
      <c r="J11240" s="1">
        <f>MONTH(BART_Rides[[#This Row],[Date]])</f>
        <v>10</v>
      </c>
      <c r="K11240" s="1">
        <f>WEEKDAY(BART_Rides[[#This Row],[Date]],2)</f>
        <v>6</v>
      </c>
      <c r="L11240" s="1" t="str">
        <f>LEFT(BART_Rides[[#This Row],[Lines]],1)</f>
        <v>Y</v>
      </c>
      <c r="M11240" s="1" t="str">
        <f>IF(BART_Rides[[#This Row],[FirstLetter]]="Y","Yes","No")</f>
        <v>Yes</v>
      </c>
      <c r="N11240" s="1" t="str">
        <f>IF(OR(BART_Rides[[#This Row],[Station Code]]="EM", BART_Rides[[#This Row],[Station Code]]="MT", BART_Rides[[#This Row],[Station Code]]="PL", BART_Rides[[#This Row],[Station Code]]="CC"), "Yes", "No")</f>
        <v>No</v>
      </c>
    </row>
    <row r="11241" spans="6:14">
      <c r="F11241" s="3">
        <v>44486</v>
      </c>
      <c r="G11241" s="1">
        <v>24</v>
      </c>
      <c r="H11241" s="1" t="s">
        <v>106</v>
      </c>
      <c r="I11241" s="1">
        <v>1807</v>
      </c>
      <c r="J11241" s="1">
        <f>MONTH(BART_Rides[[#This Row],[Date]])</f>
        <v>10</v>
      </c>
      <c r="K11241" s="1">
        <f>WEEKDAY(BART_Rides[[#This Row],[Date]],2)</f>
        <v>7</v>
      </c>
      <c r="L11241" s="1" t="str">
        <f>LEFT(BART_Rides[[#This Row],[Lines]],1)</f>
        <v>Y</v>
      </c>
      <c r="M11241" s="1" t="str">
        <f>IF(BART_Rides[[#This Row],[FirstLetter]]="Y","Yes","No")</f>
        <v>Yes</v>
      </c>
      <c r="N11241" s="1" t="str">
        <f>IF(OR(BART_Rides[[#This Row],[Station Code]]="EM", BART_Rides[[#This Row],[Station Code]]="MT", BART_Rides[[#This Row],[Station Code]]="PL", BART_Rides[[#This Row],[Station Code]]="CC"), "Yes", "No")</f>
        <v>No</v>
      </c>
    </row>
    <row r="11242" spans="6:14">
      <c r="F11242" s="3">
        <v>44487</v>
      </c>
      <c r="G11242" s="1">
        <v>24</v>
      </c>
      <c r="H11242" s="1" t="s">
        <v>106</v>
      </c>
      <c r="I11242" s="1">
        <v>3738</v>
      </c>
      <c r="J11242" s="1">
        <f>MONTH(BART_Rides[[#This Row],[Date]])</f>
        <v>10</v>
      </c>
      <c r="K11242" s="1">
        <f>WEEKDAY(BART_Rides[[#This Row],[Date]],2)</f>
        <v>1</v>
      </c>
      <c r="L11242" s="1" t="str">
        <f>LEFT(BART_Rides[[#This Row],[Lines]],1)</f>
        <v>Y</v>
      </c>
      <c r="M11242" s="1" t="str">
        <f>IF(BART_Rides[[#This Row],[FirstLetter]]="Y","Yes","No")</f>
        <v>Yes</v>
      </c>
      <c r="N11242" s="1" t="str">
        <f>IF(OR(BART_Rides[[#This Row],[Station Code]]="EM", BART_Rides[[#This Row],[Station Code]]="MT", BART_Rides[[#This Row],[Station Code]]="PL", BART_Rides[[#This Row],[Station Code]]="CC"), "Yes", "No")</f>
        <v>No</v>
      </c>
    </row>
    <row r="11243" spans="6:14">
      <c r="F11243" s="3">
        <v>44488</v>
      </c>
      <c r="G11243" s="1">
        <v>24</v>
      </c>
      <c r="H11243" s="1" t="s">
        <v>106</v>
      </c>
      <c r="I11243" s="1">
        <v>3878</v>
      </c>
      <c r="J11243" s="1">
        <f>MONTH(BART_Rides[[#This Row],[Date]])</f>
        <v>10</v>
      </c>
      <c r="K11243" s="1">
        <f>WEEKDAY(BART_Rides[[#This Row],[Date]],2)</f>
        <v>2</v>
      </c>
      <c r="L11243" s="1" t="str">
        <f>LEFT(BART_Rides[[#This Row],[Lines]],1)</f>
        <v>Y</v>
      </c>
      <c r="M11243" s="1" t="str">
        <f>IF(BART_Rides[[#This Row],[FirstLetter]]="Y","Yes","No")</f>
        <v>Yes</v>
      </c>
      <c r="N11243" s="1" t="str">
        <f>IF(OR(BART_Rides[[#This Row],[Station Code]]="EM", BART_Rides[[#This Row],[Station Code]]="MT", BART_Rides[[#This Row],[Station Code]]="PL", BART_Rides[[#This Row],[Station Code]]="CC"), "Yes", "No")</f>
        <v>No</v>
      </c>
    </row>
    <row r="11244" spans="6:14">
      <c r="F11244" s="3">
        <v>44489</v>
      </c>
      <c r="G11244" s="1">
        <v>24</v>
      </c>
      <c r="H11244" s="1" t="s">
        <v>106</v>
      </c>
      <c r="I11244" s="1">
        <v>3932</v>
      </c>
      <c r="J11244" s="1">
        <f>MONTH(BART_Rides[[#This Row],[Date]])</f>
        <v>10</v>
      </c>
      <c r="K11244" s="1">
        <f>WEEKDAY(BART_Rides[[#This Row],[Date]],2)</f>
        <v>3</v>
      </c>
      <c r="L11244" s="1" t="str">
        <f>LEFT(BART_Rides[[#This Row],[Lines]],1)</f>
        <v>Y</v>
      </c>
      <c r="M11244" s="1" t="str">
        <f>IF(BART_Rides[[#This Row],[FirstLetter]]="Y","Yes","No")</f>
        <v>Yes</v>
      </c>
      <c r="N11244" s="1" t="str">
        <f>IF(OR(BART_Rides[[#This Row],[Station Code]]="EM", BART_Rides[[#This Row],[Station Code]]="MT", BART_Rides[[#This Row],[Station Code]]="PL", BART_Rides[[#This Row],[Station Code]]="CC"), "Yes", "No")</f>
        <v>No</v>
      </c>
    </row>
    <row r="11245" spans="6:14">
      <c r="F11245" s="3">
        <v>44490</v>
      </c>
      <c r="G11245" s="1">
        <v>24</v>
      </c>
      <c r="H11245" s="1" t="s">
        <v>106</v>
      </c>
      <c r="I11245" s="1">
        <v>3891</v>
      </c>
      <c r="J11245" s="1">
        <f>MONTH(BART_Rides[[#This Row],[Date]])</f>
        <v>10</v>
      </c>
      <c r="K11245" s="1">
        <f>WEEKDAY(BART_Rides[[#This Row],[Date]],2)</f>
        <v>4</v>
      </c>
      <c r="L11245" s="1" t="str">
        <f>LEFT(BART_Rides[[#This Row],[Lines]],1)</f>
        <v>Y</v>
      </c>
      <c r="M11245" s="1" t="str">
        <f>IF(BART_Rides[[#This Row],[FirstLetter]]="Y","Yes","No")</f>
        <v>Yes</v>
      </c>
      <c r="N11245" s="1" t="str">
        <f>IF(OR(BART_Rides[[#This Row],[Station Code]]="EM", BART_Rides[[#This Row],[Station Code]]="MT", BART_Rides[[#This Row],[Station Code]]="PL", BART_Rides[[#This Row],[Station Code]]="CC"), "Yes", "No")</f>
        <v>No</v>
      </c>
    </row>
    <row r="11246" spans="6:14">
      <c r="F11246" s="3">
        <v>44491</v>
      </c>
      <c r="G11246" s="1">
        <v>24</v>
      </c>
      <c r="H11246" s="1" t="s">
        <v>106</v>
      </c>
      <c r="I11246" s="1">
        <v>4070</v>
      </c>
      <c r="J11246" s="1">
        <f>MONTH(BART_Rides[[#This Row],[Date]])</f>
        <v>10</v>
      </c>
      <c r="K11246" s="1">
        <f>WEEKDAY(BART_Rides[[#This Row],[Date]],2)</f>
        <v>5</v>
      </c>
      <c r="L11246" s="1" t="str">
        <f>LEFT(BART_Rides[[#This Row],[Lines]],1)</f>
        <v>Y</v>
      </c>
      <c r="M11246" s="1" t="str">
        <f>IF(BART_Rides[[#This Row],[FirstLetter]]="Y","Yes","No")</f>
        <v>Yes</v>
      </c>
      <c r="N11246" s="1" t="str">
        <f>IF(OR(BART_Rides[[#This Row],[Station Code]]="EM", BART_Rides[[#This Row],[Station Code]]="MT", BART_Rides[[#This Row],[Station Code]]="PL", BART_Rides[[#This Row],[Station Code]]="CC"), "Yes", "No")</f>
        <v>No</v>
      </c>
    </row>
    <row r="11247" spans="6:14">
      <c r="F11247" s="3">
        <v>44492</v>
      </c>
      <c r="G11247" s="1">
        <v>24</v>
      </c>
      <c r="H11247" s="1" t="s">
        <v>106</v>
      </c>
      <c r="I11247" s="1">
        <v>2877</v>
      </c>
      <c r="J11247" s="1">
        <f>MONTH(BART_Rides[[#This Row],[Date]])</f>
        <v>10</v>
      </c>
      <c r="K11247" s="1">
        <f>WEEKDAY(BART_Rides[[#This Row],[Date]],2)</f>
        <v>6</v>
      </c>
      <c r="L11247" s="1" t="str">
        <f>LEFT(BART_Rides[[#This Row],[Lines]],1)</f>
        <v>Y</v>
      </c>
      <c r="M11247" s="1" t="str">
        <f>IF(BART_Rides[[#This Row],[FirstLetter]]="Y","Yes","No")</f>
        <v>Yes</v>
      </c>
      <c r="N11247" s="1" t="str">
        <f>IF(OR(BART_Rides[[#This Row],[Station Code]]="EM", BART_Rides[[#This Row],[Station Code]]="MT", BART_Rides[[#This Row],[Station Code]]="PL", BART_Rides[[#This Row],[Station Code]]="CC"), "Yes", "No")</f>
        <v>No</v>
      </c>
    </row>
    <row r="11248" spans="6:14">
      <c r="F11248" s="3">
        <v>44493</v>
      </c>
      <c r="G11248" s="1">
        <v>24</v>
      </c>
      <c r="H11248" s="1" t="s">
        <v>106</v>
      </c>
      <c r="I11248" s="1">
        <v>1109</v>
      </c>
      <c r="J11248" s="1">
        <f>MONTH(BART_Rides[[#This Row],[Date]])</f>
        <v>10</v>
      </c>
      <c r="K11248" s="1">
        <f>WEEKDAY(BART_Rides[[#This Row],[Date]],2)</f>
        <v>7</v>
      </c>
      <c r="L11248" s="1" t="str">
        <f>LEFT(BART_Rides[[#This Row],[Lines]],1)</f>
        <v>Y</v>
      </c>
      <c r="M11248" s="1" t="str">
        <f>IF(BART_Rides[[#This Row],[FirstLetter]]="Y","Yes","No")</f>
        <v>Yes</v>
      </c>
      <c r="N11248" s="1" t="str">
        <f>IF(OR(BART_Rides[[#This Row],[Station Code]]="EM", BART_Rides[[#This Row],[Station Code]]="MT", BART_Rides[[#This Row],[Station Code]]="PL", BART_Rides[[#This Row],[Station Code]]="CC"), "Yes", "No")</f>
        <v>No</v>
      </c>
    </row>
    <row r="11249" spans="6:14">
      <c r="F11249" s="3">
        <v>44494</v>
      </c>
      <c r="G11249" s="1">
        <v>24</v>
      </c>
      <c r="H11249" s="1" t="s">
        <v>106</v>
      </c>
      <c r="I11249" s="1">
        <v>3527</v>
      </c>
      <c r="J11249" s="1">
        <f>MONTH(BART_Rides[[#This Row],[Date]])</f>
        <v>10</v>
      </c>
      <c r="K11249" s="1">
        <f>WEEKDAY(BART_Rides[[#This Row],[Date]],2)</f>
        <v>1</v>
      </c>
      <c r="L11249" s="1" t="str">
        <f>LEFT(BART_Rides[[#This Row],[Lines]],1)</f>
        <v>Y</v>
      </c>
      <c r="M11249" s="1" t="str">
        <f>IF(BART_Rides[[#This Row],[FirstLetter]]="Y","Yes","No")</f>
        <v>Yes</v>
      </c>
      <c r="N11249" s="1" t="str">
        <f>IF(OR(BART_Rides[[#This Row],[Station Code]]="EM", BART_Rides[[#This Row],[Station Code]]="MT", BART_Rides[[#This Row],[Station Code]]="PL", BART_Rides[[#This Row],[Station Code]]="CC"), "Yes", "No")</f>
        <v>No</v>
      </c>
    </row>
    <row r="11250" spans="6:14">
      <c r="F11250" s="3">
        <v>44495</v>
      </c>
      <c r="G11250" s="1">
        <v>24</v>
      </c>
      <c r="H11250" s="1" t="s">
        <v>106</v>
      </c>
      <c r="I11250" s="1">
        <v>4033</v>
      </c>
      <c r="J11250" s="1">
        <f>MONTH(BART_Rides[[#This Row],[Date]])</f>
        <v>10</v>
      </c>
      <c r="K11250" s="1">
        <f>WEEKDAY(BART_Rides[[#This Row],[Date]],2)</f>
        <v>2</v>
      </c>
      <c r="L11250" s="1" t="str">
        <f>LEFT(BART_Rides[[#This Row],[Lines]],1)</f>
        <v>Y</v>
      </c>
      <c r="M11250" s="1" t="str">
        <f>IF(BART_Rides[[#This Row],[FirstLetter]]="Y","Yes","No")</f>
        <v>Yes</v>
      </c>
      <c r="N11250" s="1" t="str">
        <f>IF(OR(BART_Rides[[#This Row],[Station Code]]="EM", BART_Rides[[#This Row],[Station Code]]="MT", BART_Rides[[#This Row],[Station Code]]="PL", BART_Rides[[#This Row],[Station Code]]="CC"), "Yes", "No")</f>
        <v>No</v>
      </c>
    </row>
    <row r="11251" spans="6:14">
      <c r="F11251" s="3">
        <v>44496</v>
      </c>
      <c r="G11251" s="1">
        <v>24</v>
      </c>
      <c r="H11251" s="1" t="s">
        <v>106</v>
      </c>
      <c r="I11251" s="1">
        <v>4267</v>
      </c>
      <c r="J11251" s="1">
        <f>MONTH(BART_Rides[[#This Row],[Date]])</f>
        <v>10</v>
      </c>
      <c r="K11251" s="1">
        <f>WEEKDAY(BART_Rides[[#This Row],[Date]],2)</f>
        <v>3</v>
      </c>
      <c r="L11251" s="1" t="str">
        <f>LEFT(BART_Rides[[#This Row],[Lines]],1)</f>
        <v>Y</v>
      </c>
      <c r="M11251" s="1" t="str">
        <f>IF(BART_Rides[[#This Row],[FirstLetter]]="Y","Yes","No")</f>
        <v>Yes</v>
      </c>
      <c r="N11251" s="1" t="str">
        <f>IF(OR(BART_Rides[[#This Row],[Station Code]]="EM", BART_Rides[[#This Row],[Station Code]]="MT", BART_Rides[[#This Row],[Station Code]]="PL", BART_Rides[[#This Row],[Station Code]]="CC"), "Yes", "No")</f>
        <v>No</v>
      </c>
    </row>
    <row r="11252" spans="6:14">
      <c r="F11252" s="3">
        <v>44497</v>
      </c>
      <c r="G11252" s="1">
        <v>24</v>
      </c>
      <c r="H11252" s="1" t="s">
        <v>106</v>
      </c>
      <c r="I11252" s="1">
        <v>4445</v>
      </c>
      <c r="J11252" s="1">
        <f>MONTH(BART_Rides[[#This Row],[Date]])</f>
        <v>10</v>
      </c>
      <c r="K11252" s="1">
        <f>WEEKDAY(BART_Rides[[#This Row],[Date]],2)</f>
        <v>4</v>
      </c>
      <c r="L11252" s="1" t="str">
        <f>LEFT(BART_Rides[[#This Row],[Lines]],1)</f>
        <v>Y</v>
      </c>
      <c r="M11252" s="1" t="str">
        <f>IF(BART_Rides[[#This Row],[FirstLetter]]="Y","Yes","No")</f>
        <v>Yes</v>
      </c>
      <c r="N11252" s="1" t="str">
        <f>IF(OR(BART_Rides[[#This Row],[Station Code]]="EM", BART_Rides[[#This Row],[Station Code]]="MT", BART_Rides[[#This Row],[Station Code]]="PL", BART_Rides[[#This Row],[Station Code]]="CC"), "Yes", "No")</f>
        <v>No</v>
      </c>
    </row>
    <row r="11253" spans="6:14">
      <c r="F11253" s="3">
        <v>44498</v>
      </c>
      <c r="G11253" s="1">
        <v>24</v>
      </c>
      <c r="H11253" s="1" t="s">
        <v>106</v>
      </c>
      <c r="I11253" s="1">
        <v>4482</v>
      </c>
      <c r="J11253" s="1">
        <f>MONTH(BART_Rides[[#This Row],[Date]])</f>
        <v>10</v>
      </c>
      <c r="K11253" s="1">
        <f>WEEKDAY(BART_Rides[[#This Row],[Date]],2)</f>
        <v>5</v>
      </c>
      <c r="L11253" s="1" t="str">
        <f>LEFT(BART_Rides[[#This Row],[Lines]],1)</f>
        <v>Y</v>
      </c>
      <c r="M11253" s="1" t="str">
        <f>IF(BART_Rides[[#This Row],[FirstLetter]]="Y","Yes","No")</f>
        <v>Yes</v>
      </c>
      <c r="N11253" s="1" t="str">
        <f>IF(OR(BART_Rides[[#This Row],[Station Code]]="EM", BART_Rides[[#This Row],[Station Code]]="MT", BART_Rides[[#This Row],[Station Code]]="PL", BART_Rides[[#This Row],[Station Code]]="CC"), "Yes", "No")</f>
        <v>No</v>
      </c>
    </row>
    <row r="11254" spans="6:14">
      <c r="F11254" s="3">
        <v>44499</v>
      </c>
      <c r="G11254" s="1">
        <v>24</v>
      </c>
      <c r="H11254" s="1" t="s">
        <v>106</v>
      </c>
      <c r="I11254" s="1">
        <v>2985</v>
      </c>
      <c r="J11254" s="1">
        <f>MONTH(BART_Rides[[#This Row],[Date]])</f>
        <v>10</v>
      </c>
      <c r="K11254" s="1">
        <f>WEEKDAY(BART_Rides[[#This Row],[Date]],2)</f>
        <v>6</v>
      </c>
      <c r="L11254" s="1" t="str">
        <f>LEFT(BART_Rides[[#This Row],[Lines]],1)</f>
        <v>Y</v>
      </c>
      <c r="M11254" s="1" t="str">
        <f>IF(BART_Rides[[#This Row],[FirstLetter]]="Y","Yes","No")</f>
        <v>Yes</v>
      </c>
      <c r="N11254" s="1" t="str">
        <f>IF(OR(BART_Rides[[#This Row],[Station Code]]="EM", BART_Rides[[#This Row],[Station Code]]="MT", BART_Rides[[#This Row],[Station Code]]="PL", BART_Rides[[#This Row],[Station Code]]="CC"), "Yes", "No")</f>
        <v>No</v>
      </c>
    </row>
    <row r="11255" spans="6:14">
      <c r="F11255" s="3">
        <v>44500</v>
      </c>
      <c r="G11255" s="1">
        <v>24</v>
      </c>
      <c r="H11255" s="1" t="s">
        <v>106</v>
      </c>
      <c r="I11255" s="1">
        <v>1902</v>
      </c>
      <c r="J11255" s="1">
        <f>MONTH(BART_Rides[[#This Row],[Date]])</f>
        <v>10</v>
      </c>
      <c r="K11255" s="1">
        <f>WEEKDAY(BART_Rides[[#This Row],[Date]],2)</f>
        <v>7</v>
      </c>
      <c r="L11255" s="1" t="str">
        <f>LEFT(BART_Rides[[#This Row],[Lines]],1)</f>
        <v>Y</v>
      </c>
      <c r="M11255" s="1" t="str">
        <f>IF(BART_Rides[[#This Row],[FirstLetter]]="Y","Yes","No")</f>
        <v>Yes</v>
      </c>
      <c r="N11255" s="1" t="str">
        <f>IF(OR(BART_Rides[[#This Row],[Station Code]]="EM", BART_Rides[[#This Row],[Station Code]]="MT", BART_Rides[[#This Row],[Station Code]]="PL", BART_Rides[[#This Row],[Station Code]]="CC"), "Yes", "No")</f>
        <v>No</v>
      </c>
    </row>
    <row r="11256" spans="6:14">
      <c r="F11256" s="3">
        <v>44501</v>
      </c>
      <c r="G11256" s="1">
        <v>24</v>
      </c>
      <c r="H11256" s="1" t="s">
        <v>106</v>
      </c>
      <c r="I11256" s="1">
        <v>3498</v>
      </c>
      <c r="J11256" s="1">
        <f>MONTH(BART_Rides[[#This Row],[Date]])</f>
        <v>11</v>
      </c>
      <c r="K11256" s="1">
        <f>WEEKDAY(BART_Rides[[#This Row],[Date]],2)</f>
        <v>1</v>
      </c>
      <c r="L11256" s="1" t="str">
        <f>LEFT(BART_Rides[[#This Row],[Lines]],1)</f>
        <v>Y</v>
      </c>
      <c r="M11256" s="1" t="str">
        <f>IF(BART_Rides[[#This Row],[FirstLetter]]="Y","Yes","No")</f>
        <v>Yes</v>
      </c>
      <c r="N11256" s="1" t="str">
        <f>IF(OR(BART_Rides[[#This Row],[Station Code]]="EM", BART_Rides[[#This Row],[Station Code]]="MT", BART_Rides[[#This Row],[Station Code]]="PL", BART_Rides[[#This Row],[Station Code]]="CC"), "Yes", "No")</f>
        <v>No</v>
      </c>
    </row>
    <row r="11257" spans="6:14">
      <c r="F11257" s="3">
        <v>44502</v>
      </c>
      <c r="G11257" s="1">
        <v>24</v>
      </c>
      <c r="H11257" s="1" t="s">
        <v>106</v>
      </c>
      <c r="I11257" s="1">
        <v>4372</v>
      </c>
      <c r="J11257" s="1">
        <f>MONTH(BART_Rides[[#This Row],[Date]])</f>
        <v>11</v>
      </c>
      <c r="K11257" s="1">
        <f>WEEKDAY(BART_Rides[[#This Row],[Date]],2)</f>
        <v>2</v>
      </c>
      <c r="L11257" s="1" t="str">
        <f>LEFT(BART_Rides[[#This Row],[Lines]],1)</f>
        <v>Y</v>
      </c>
      <c r="M11257" s="1" t="str">
        <f>IF(BART_Rides[[#This Row],[FirstLetter]]="Y","Yes","No")</f>
        <v>Yes</v>
      </c>
      <c r="N11257" s="1" t="str">
        <f>IF(OR(BART_Rides[[#This Row],[Station Code]]="EM", BART_Rides[[#This Row],[Station Code]]="MT", BART_Rides[[#This Row],[Station Code]]="PL", BART_Rides[[#This Row],[Station Code]]="CC"), "Yes", "No")</f>
        <v>No</v>
      </c>
    </row>
    <row r="11258" spans="6:14">
      <c r="F11258" s="3">
        <v>44503</v>
      </c>
      <c r="G11258" s="1">
        <v>24</v>
      </c>
      <c r="H11258" s="1" t="s">
        <v>106</v>
      </c>
      <c r="I11258" s="1">
        <v>4190</v>
      </c>
      <c r="J11258" s="1">
        <f>MONTH(BART_Rides[[#This Row],[Date]])</f>
        <v>11</v>
      </c>
      <c r="K11258" s="1">
        <f>WEEKDAY(BART_Rides[[#This Row],[Date]],2)</f>
        <v>3</v>
      </c>
      <c r="L11258" s="1" t="str">
        <f>LEFT(BART_Rides[[#This Row],[Lines]],1)</f>
        <v>Y</v>
      </c>
      <c r="M11258" s="1" t="str">
        <f>IF(BART_Rides[[#This Row],[FirstLetter]]="Y","Yes","No")</f>
        <v>Yes</v>
      </c>
      <c r="N11258" s="1" t="str">
        <f>IF(OR(BART_Rides[[#This Row],[Station Code]]="EM", BART_Rides[[#This Row],[Station Code]]="MT", BART_Rides[[#This Row],[Station Code]]="PL", BART_Rides[[#This Row],[Station Code]]="CC"), "Yes", "No")</f>
        <v>No</v>
      </c>
    </row>
    <row r="11259" spans="6:14">
      <c r="F11259" s="3">
        <v>44504</v>
      </c>
      <c r="G11259" s="1">
        <v>24</v>
      </c>
      <c r="H11259" s="1" t="s">
        <v>106</v>
      </c>
      <c r="I11259" s="1">
        <v>4374</v>
      </c>
      <c r="J11259" s="1">
        <f>MONTH(BART_Rides[[#This Row],[Date]])</f>
        <v>11</v>
      </c>
      <c r="K11259" s="1">
        <f>WEEKDAY(BART_Rides[[#This Row],[Date]],2)</f>
        <v>4</v>
      </c>
      <c r="L11259" s="1" t="str">
        <f>LEFT(BART_Rides[[#This Row],[Lines]],1)</f>
        <v>Y</v>
      </c>
      <c r="M11259" s="1" t="str">
        <f>IF(BART_Rides[[#This Row],[FirstLetter]]="Y","Yes","No")</f>
        <v>Yes</v>
      </c>
      <c r="N11259" s="1" t="str">
        <f>IF(OR(BART_Rides[[#This Row],[Station Code]]="EM", BART_Rides[[#This Row],[Station Code]]="MT", BART_Rides[[#This Row],[Station Code]]="PL", BART_Rides[[#This Row],[Station Code]]="CC"), "Yes", "No")</f>
        <v>No</v>
      </c>
    </row>
    <row r="11260" spans="6:14">
      <c r="F11260" s="3">
        <v>44505</v>
      </c>
      <c r="G11260" s="1">
        <v>24</v>
      </c>
      <c r="H11260" s="1" t="s">
        <v>106</v>
      </c>
      <c r="I11260" s="1">
        <v>4390</v>
      </c>
      <c r="J11260" s="1">
        <f>MONTH(BART_Rides[[#This Row],[Date]])</f>
        <v>11</v>
      </c>
      <c r="K11260" s="1">
        <f>WEEKDAY(BART_Rides[[#This Row],[Date]],2)</f>
        <v>5</v>
      </c>
      <c r="L11260" s="1" t="str">
        <f>LEFT(BART_Rides[[#This Row],[Lines]],1)</f>
        <v>Y</v>
      </c>
      <c r="M11260" s="1" t="str">
        <f>IF(BART_Rides[[#This Row],[FirstLetter]]="Y","Yes","No")</f>
        <v>Yes</v>
      </c>
      <c r="N11260" s="1" t="str">
        <f>IF(OR(BART_Rides[[#This Row],[Station Code]]="EM", BART_Rides[[#This Row],[Station Code]]="MT", BART_Rides[[#This Row],[Station Code]]="PL", BART_Rides[[#This Row],[Station Code]]="CC"), "Yes", "No")</f>
        <v>No</v>
      </c>
    </row>
    <row r="11261" spans="6:14">
      <c r="F11261" s="3">
        <v>44506</v>
      </c>
      <c r="G11261" s="1">
        <v>24</v>
      </c>
      <c r="H11261" s="1" t="s">
        <v>106</v>
      </c>
      <c r="I11261" s="1">
        <v>2961</v>
      </c>
      <c r="J11261" s="1">
        <f>MONTH(BART_Rides[[#This Row],[Date]])</f>
        <v>11</v>
      </c>
      <c r="K11261" s="1">
        <f>WEEKDAY(BART_Rides[[#This Row],[Date]],2)</f>
        <v>6</v>
      </c>
      <c r="L11261" s="1" t="str">
        <f>LEFT(BART_Rides[[#This Row],[Lines]],1)</f>
        <v>Y</v>
      </c>
      <c r="M11261" s="1" t="str">
        <f>IF(BART_Rides[[#This Row],[FirstLetter]]="Y","Yes","No")</f>
        <v>Yes</v>
      </c>
      <c r="N11261" s="1" t="str">
        <f>IF(OR(BART_Rides[[#This Row],[Station Code]]="EM", BART_Rides[[#This Row],[Station Code]]="MT", BART_Rides[[#This Row],[Station Code]]="PL", BART_Rides[[#This Row],[Station Code]]="CC"), "Yes", "No")</f>
        <v>No</v>
      </c>
    </row>
    <row r="11262" spans="6:14">
      <c r="F11262" s="3">
        <v>44507</v>
      </c>
      <c r="G11262" s="1">
        <v>24</v>
      </c>
      <c r="H11262" s="1" t="s">
        <v>106</v>
      </c>
      <c r="I11262" s="1">
        <v>2067</v>
      </c>
      <c r="J11262" s="1">
        <f>MONTH(BART_Rides[[#This Row],[Date]])</f>
        <v>11</v>
      </c>
      <c r="K11262" s="1">
        <f>WEEKDAY(BART_Rides[[#This Row],[Date]],2)</f>
        <v>7</v>
      </c>
      <c r="L11262" s="1" t="str">
        <f>LEFT(BART_Rides[[#This Row],[Lines]],1)</f>
        <v>Y</v>
      </c>
      <c r="M11262" s="1" t="str">
        <f>IF(BART_Rides[[#This Row],[FirstLetter]]="Y","Yes","No")</f>
        <v>Yes</v>
      </c>
      <c r="N11262" s="1" t="str">
        <f>IF(OR(BART_Rides[[#This Row],[Station Code]]="EM", BART_Rides[[#This Row],[Station Code]]="MT", BART_Rides[[#This Row],[Station Code]]="PL", BART_Rides[[#This Row],[Station Code]]="CC"), "Yes", "No")</f>
        <v>No</v>
      </c>
    </row>
    <row r="11263" spans="6:14">
      <c r="F11263" s="3">
        <v>44508</v>
      </c>
      <c r="G11263" s="1">
        <v>24</v>
      </c>
      <c r="H11263" s="1" t="s">
        <v>106</v>
      </c>
      <c r="I11263" s="1">
        <v>3842</v>
      </c>
      <c r="J11263" s="1">
        <f>MONTH(BART_Rides[[#This Row],[Date]])</f>
        <v>11</v>
      </c>
      <c r="K11263" s="1">
        <f>WEEKDAY(BART_Rides[[#This Row],[Date]],2)</f>
        <v>1</v>
      </c>
      <c r="L11263" s="1" t="str">
        <f>LEFT(BART_Rides[[#This Row],[Lines]],1)</f>
        <v>Y</v>
      </c>
      <c r="M11263" s="1" t="str">
        <f>IF(BART_Rides[[#This Row],[FirstLetter]]="Y","Yes","No")</f>
        <v>Yes</v>
      </c>
      <c r="N11263" s="1" t="str">
        <f>IF(OR(BART_Rides[[#This Row],[Station Code]]="EM", BART_Rides[[#This Row],[Station Code]]="MT", BART_Rides[[#This Row],[Station Code]]="PL", BART_Rides[[#This Row],[Station Code]]="CC"), "Yes", "No")</f>
        <v>No</v>
      </c>
    </row>
    <row r="11264" spans="6:14">
      <c r="F11264" s="3">
        <v>44509</v>
      </c>
      <c r="G11264" s="1">
        <v>24</v>
      </c>
      <c r="H11264" s="1" t="s">
        <v>106</v>
      </c>
      <c r="I11264" s="1">
        <v>3925</v>
      </c>
      <c r="J11264" s="1">
        <f>MONTH(BART_Rides[[#This Row],[Date]])</f>
        <v>11</v>
      </c>
      <c r="K11264" s="1">
        <f>WEEKDAY(BART_Rides[[#This Row],[Date]],2)</f>
        <v>2</v>
      </c>
      <c r="L11264" s="1" t="str">
        <f>LEFT(BART_Rides[[#This Row],[Lines]],1)</f>
        <v>Y</v>
      </c>
      <c r="M11264" s="1" t="str">
        <f>IF(BART_Rides[[#This Row],[FirstLetter]]="Y","Yes","No")</f>
        <v>Yes</v>
      </c>
      <c r="N11264" s="1" t="str">
        <f>IF(OR(BART_Rides[[#This Row],[Station Code]]="EM", BART_Rides[[#This Row],[Station Code]]="MT", BART_Rides[[#This Row],[Station Code]]="PL", BART_Rides[[#This Row],[Station Code]]="CC"), "Yes", "No")</f>
        <v>No</v>
      </c>
    </row>
    <row r="11265" spans="6:14">
      <c r="F11265" s="3">
        <v>44510</v>
      </c>
      <c r="G11265" s="1">
        <v>24</v>
      </c>
      <c r="H11265" s="1" t="s">
        <v>106</v>
      </c>
      <c r="I11265" s="1">
        <v>4313</v>
      </c>
      <c r="J11265" s="1">
        <f>MONTH(BART_Rides[[#This Row],[Date]])</f>
        <v>11</v>
      </c>
      <c r="K11265" s="1">
        <f>WEEKDAY(BART_Rides[[#This Row],[Date]],2)</f>
        <v>3</v>
      </c>
      <c r="L11265" s="1" t="str">
        <f>LEFT(BART_Rides[[#This Row],[Lines]],1)</f>
        <v>Y</v>
      </c>
      <c r="M11265" s="1" t="str">
        <f>IF(BART_Rides[[#This Row],[FirstLetter]]="Y","Yes","No")</f>
        <v>Yes</v>
      </c>
      <c r="N11265" s="1" t="str">
        <f>IF(OR(BART_Rides[[#This Row],[Station Code]]="EM", BART_Rides[[#This Row],[Station Code]]="MT", BART_Rides[[#This Row],[Station Code]]="PL", BART_Rides[[#This Row],[Station Code]]="CC"), "Yes", "No")</f>
        <v>No</v>
      </c>
    </row>
    <row r="11266" spans="6:14">
      <c r="F11266" s="3">
        <v>44511</v>
      </c>
      <c r="G11266" s="1">
        <v>24</v>
      </c>
      <c r="H11266" s="1" t="s">
        <v>106</v>
      </c>
      <c r="I11266" s="1">
        <v>3712</v>
      </c>
      <c r="J11266" s="1">
        <f>MONTH(BART_Rides[[#This Row],[Date]])</f>
        <v>11</v>
      </c>
      <c r="K11266" s="1">
        <f>WEEKDAY(BART_Rides[[#This Row],[Date]],2)</f>
        <v>4</v>
      </c>
      <c r="L11266" s="1" t="str">
        <f>LEFT(BART_Rides[[#This Row],[Lines]],1)</f>
        <v>Y</v>
      </c>
      <c r="M11266" s="1" t="str">
        <f>IF(BART_Rides[[#This Row],[FirstLetter]]="Y","Yes","No")</f>
        <v>Yes</v>
      </c>
      <c r="N11266" s="1" t="str">
        <f>IF(OR(BART_Rides[[#This Row],[Station Code]]="EM", BART_Rides[[#This Row],[Station Code]]="MT", BART_Rides[[#This Row],[Station Code]]="PL", BART_Rides[[#This Row],[Station Code]]="CC"), "Yes", "No")</f>
        <v>No</v>
      </c>
    </row>
    <row r="11267" spans="6:14">
      <c r="F11267" s="3">
        <v>44512</v>
      </c>
      <c r="G11267" s="1">
        <v>24</v>
      </c>
      <c r="H11267" s="1" t="s">
        <v>106</v>
      </c>
      <c r="I11267" s="1">
        <v>4398</v>
      </c>
      <c r="J11267" s="1">
        <f>MONTH(BART_Rides[[#This Row],[Date]])</f>
        <v>11</v>
      </c>
      <c r="K11267" s="1">
        <f>WEEKDAY(BART_Rides[[#This Row],[Date]],2)</f>
        <v>5</v>
      </c>
      <c r="L11267" s="1" t="str">
        <f>LEFT(BART_Rides[[#This Row],[Lines]],1)</f>
        <v>Y</v>
      </c>
      <c r="M11267" s="1" t="str">
        <f>IF(BART_Rides[[#This Row],[FirstLetter]]="Y","Yes","No")</f>
        <v>Yes</v>
      </c>
      <c r="N11267" s="1" t="str">
        <f>IF(OR(BART_Rides[[#This Row],[Station Code]]="EM", BART_Rides[[#This Row],[Station Code]]="MT", BART_Rides[[#This Row],[Station Code]]="PL", BART_Rides[[#This Row],[Station Code]]="CC"), "Yes", "No")</f>
        <v>No</v>
      </c>
    </row>
    <row r="11268" spans="6:14">
      <c r="F11268" s="3">
        <v>44513</v>
      </c>
      <c r="G11268" s="1">
        <v>24</v>
      </c>
      <c r="H11268" s="1" t="s">
        <v>106</v>
      </c>
      <c r="I11268" s="1">
        <v>3152</v>
      </c>
      <c r="J11268" s="1">
        <f>MONTH(BART_Rides[[#This Row],[Date]])</f>
        <v>11</v>
      </c>
      <c r="K11268" s="1">
        <f>WEEKDAY(BART_Rides[[#This Row],[Date]],2)</f>
        <v>6</v>
      </c>
      <c r="L11268" s="1" t="str">
        <f>LEFT(BART_Rides[[#This Row],[Lines]],1)</f>
        <v>Y</v>
      </c>
      <c r="M11268" s="1" t="str">
        <f>IF(BART_Rides[[#This Row],[FirstLetter]]="Y","Yes","No")</f>
        <v>Yes</v>
      </c>
      <c r="N11268" s="1" t="str">
        <f>IF(OR(BART_Rides[[#This Row],[Station Code]]="EM", BART_Rides[[#This Row],[Station Code]]="MT", BART_Rides[[#This Row],[Station Code]]="PL", BART_Rides[[#This Row],[Station Code]]="CC"), "Yes", "No")</f>
        <v>No</v>
      </c>
    </row>
    <row r="11269" spans="6:14">
      <c r="F11269" s="3">
        <v>44514</v>
      </c>
      <c r="G11269" s="1">
        <v>24</v>
      </c>
      <c r="H11269" s="1" t="s">
        <v>106</v>
      </c>
      <c r="I11269" s="1">
        <v>2004</v>
      </c>
      <c r="J11269" s="1">
        <f>MONTH(BART_Rides[[#This Row],[Date]])</f>
        <v>11</v>
      </c>
      <c r="K11269" s="1">
        <f>WEEKDAY(BART_Rides[[#This Row],[Date]],2)</f>
        <v>7</v>
      </c>
      <c r="L11269" s="1" t="str">
        <f>LEFT(BART_Rides[[#This Row],[Lines]],1)</f>
        <v>Y</v>
      </c>
      <c r="M11269" s="1" t="str">
        <f>IF(BART_Rides[[#This Row],[FirstLetter]]="Y","Yes","No")</f>
        <v>Yes</v>
      </c>
      <c r="N11269" s="1" t="str">
        <f>IF(OR(BART_Rides[[#This Row],[Station Code]]="EM", BART_Rides[[#This Row],[Station Code]]="MT", BART_Rides[[#This Row],[Station Code]]="PL", BART_Rides[[#This Row],[Station Code]]="CC"), "Yes", "No")</f>
        <v>No</v>
      </c>
    </row>
    <row r="11270" spans="6:14">
      <c r="F11270" s="3">
        <v>44515</v>
      </c>
      <c r="G11270" s="1">
        <v>24</v>
      </c>
      <c r="H11270" s="1" t="s">
        <v>106</v>
      </c>
      <c r="I11270" s="1">
        <v>3852</v>
      </c>
      <c r="J11270" s="1">
        <f>MONTH(BART_Rides[[#This Row],[Date]])</f>
        <v>11</v>
      </c>
      <c r="K11270" s="1">
        <f>WEEKDAY(BART_Rides[[#This Row],[Date]],2)</f>
        <v>1</v>
      </c>
      <c r="L11270" s="1" t="str">
        <f>LEFT(BART_Rides[[#This Row],[Lines]],1)</f>
        <v>Y</v>
      </c>
      <c r="M11270" s="1" t="str">
        <f>IF(BART_Rides[[#This Row],[FirstLetter]]="Y","Yes","No")</f>
        <v>Yes</v>
      </c>
      <c r="N11270" s="1" t="str">
        <f>IF(OR(BART_Rides[[#This Row],[Station Code]]="EM", BART_Rides[[#This Row],[Station Code]]="MT", BART_Rides[[#This Row],[Station Code]]="PL", BART_Rides[[#This Row],[Station Code]]="CC"), "Yes", "No")</f>
        <v>No</v>
      </c>
    </row>
    <row r="11271" spans="6:14">
      <c r="F11271" s="3">
        <v>44516</v>
      </c>
      <c r="G11271" s="1">
        <v>24</v>
      </c>
      <c r="H11271" s="1" t="s">
        <v>106</v>
      </c>
      <c r="I11271" s="1">
        <v>4178</v>
      </c>
      <c r="J11271" s="1">
        <f>MONTH(BART_Rides[[#This Row],[Date]])</f>
        <v>11</v>
      </c>
      <c r="K11271" s="1">
        <f>WEEKDAY(BART_Rides[[#This Row],[Date]],2)</f>
        <v>2</v>
      </c>
      <c r="L11271" s="1" t="str">
        <f>LEFT(BART_Rides[[#This Row],[Lines]],1)</f>
        <v>Y</v>
      </c>
      <c r="M11271" s="1" t="str">
        <f>IF(BART_Rides[[#This Row],[FirstLetter]]="Y","Yes","No")</f>
        <v>Yes</v>
      </c>
      <c r="N11271" s="1" t="str">
        <f>IF(OR(BART_Rides[[#This Row],[Station Code]]="EM", BART_Rides[[#This Row],[Station Code]]="MT", BART_Rides[[#This Row],[Station Code]]="PL", BART_Rides[[#This Row],[Station Code]]="CC"), "Yes", "No")</f>
        <v>No</v>
      </c>
    </row>
    <row r="11272" spans="6:14">
      <c r="F11272" s="3">
        <v>44517</v>
      </c>
      <c r="G11272" s="1">
        <v>24</v>
      </c>
      <c r="H11272" s="1" t="s">
        <v>106</v>
      </c>
      <c r="I11272" s="1">
        <v>4325</v>
      </c>
      <c r="J11272" s="1">
        <f>MONTH(BART_Rides[[#This Row],[Date]])</f>
        <v>11</v>
      </c>
      <c r="K11272" s="1">
        <f>WEEKDAY(BART_Rides[[#This Row],[Date]],2)</f>
        <v>3</v>
      </c>
      <c r="L11272" s="1" t="str">
        <f>LEFT(BART_Rides[[#This Row],[Lines]],1)</f>
        <v>Y</v>
      </c>
      <c r="M11272" s="1" t="str">
        <f>IF(BART_Rides[[#This Row],[FirstLetter]]="Y","Yes","No")</f>
        <v>Yes</v>
      </c>
      <c r="N11272" s="1" t="str">
        <f>IF(OR(BART_Rides[[#This Row],[Station Code]]="EM", BART_Rides[[#This Row],[Station Code]]="MT", BART_Rides[[#This Row],[Station Code]]="PL", BART_Rides[[#This Row],[Station Code]]="CC"), "Yes", "No")</f>
        <v>No</v>
      </c>
    </row>
    <row r="11273" spans="6:14">
      <c r="F11273" s="3">
        <v>44518</v>
      </c>
      <c r="G11273" s="1">
        <v>24</v>
      </c>
      <c r="H11273" s="1" t="s">
        <v>106</v>
      </c>
      <c r="I11273" s="1">
        <v>4342</v>
      </c>
      <c r="J11273" s="1">
        <f>MONTH(BART_Rides[[#This Row],[Date]])</f>
        <v>11</v>
      </c>
      <c r="K11273" s="1">
        <f>WEEKDAY(BART_Rides[[#This Row],[Date]],2)</f>
        <v>4</v>
      </c>
      <c r="L11273" s="1" t="str">
        <f>LEFT(BART_Rides[[#This Row],[Lines]],1)</f>
        <v>Y</v>
      </c>
      <c r="M11273" s="1" t="str">
        <f>IF(BART_Rides[[#This Row],[FirstLetter]]="Y","Yes","No")</f>
        <v>Yes</v>
      </c>
      <c r="N11273" s="1" t="str">
        <f>IF(OR(BART_Rides[[#This Row],[Station Code]]="EM", BART_Rides[[#This Row],[Station Code]]="MT", BART_Rides[[#This Row],[Station Code]]="PL", BART_Rides[[#This Row],[Station Code]]="CC"), "Yes", "No")</f>
        <v>No</v>
      </c>
    </row>
    <row r="11274" spans="6:14">
      <c r="F11274" s="3">
        <v>44519</v>
      </c>
      <c r="G11274" s="1">
        <v>24</v>
      </c>
      <c r="H11274" s="1" t="s">
        <v>106</v>
      </c>
      <c r="I11274" s="1">
        <v>4322</v>
      </c>
      <c r="J11274" s="1">
        <f>MONTH(BART_Rides[[#This Row],[Date]])</f>
        <v>11</v>
      </c>
      <c r="K11274" s="1">
        <f>WEEKDAY(BART_Rides[[#This Row],[Date]],2)</f>
        <v>5</v>
      </c>
      <c r="L11274" s="1" t="str">
        <f>LEFT(BART_Rides[[#This Row],[Lines]],1)</f>
        <v>Y</v>
      </c>
      <c r="M11274" s="1" t="str">
        <f>IF(BART_Rides[[#This Row],[FirstLetter]]="Y","Yes","No")</f>
        <v>Yes</v>
      </c>
      <c r="N11274" s="1" t="str">
        <f>IF(OR(BART_Rides[[#This Row],[Station Code]]="EM", BART_Rides[[#This Row],[Station Code]]="MT", BART_Rides[[#This Row],[Station Code]]="PL", BART_Rides[[#This Row],[Station Code]]="CC"), "Yes", "No")</f>
        <v>No</v>
      </c>
    </row>
    <row r="11275" spans="6:14">
      <c r="F11275" s="3">
        <v>44520</v>
      </c>
      <c r="G11275" s="1">
        <v>24</v>
      </c>
      <c r="H11275" s="1" t="s">
        <v>106</v>
      </c>
      <c r="I11275" s="1">
        <v>2964</v>
      </c>
      <c r="J11275" s="1">
        <f>MONTH(BART_Rides[[#This Row],[Date]])</f>
        <v>11</v>
      </c>
      <c r="K11275" s="1">
        <f>WEEKDAY(BART_Rides[[#This Row],[Date]],2)</f>
        <v>6</v>
      </c>
      <c r="L11275" s="1" t="str">
        <f>LEFT(BART_Rides[[#This Row],[Lines]],1)</f>
        <v>Y</v>
      </c>
      <c r="M11275" s="1" t="str">
        <f>IF(BART_Rides[[#This Row],[FirstLetter]]="Y","Yes","No")</f>
        <v>Yes</v>
      </c>
      <c r="N11275" s="1" t="str">
        <f>IF(OR(BART_Rides[[#This Row],[Station Code]]="EM", BART_Rides[[#This Row],[Station Code]]="MT", BART_Rides[[#This Row],[Station Code]]="PL", BART_Rides[[#This Row],[Station Code]]="CC"), "Yes", "No")</f>
        <v>No</v>
      </c>
    </row>
    <row r="11276" spans="6:14">
      <c r="F11276" s="3">
        <v>44521</v>
      </c>
      <c r="G11276" s="1">
        <v>24</v>
      </c>
      <c r="H11276" s="1" t="s">
        <v>106</v>
      </c>
      <c r="I11276" s="1">
        <v>1892</v>
      </c>
      <c r="J11276" s="1">
        <f>MONTH(BART_Rides[[#This Row],[Date]])</f>
        <v>11</v>
      </c>
      <c r="K11276" s="1">
        <f>WEEKDAY(BART_Rides[[#This Row],[Date]],2)</f>
        <v>7</v>
      </c>
      <c r="L11276" s="1" t="str">
        <f>LEFT(BART_Rides[[#This Row],[Lines]],1)</f>
        <v>Y</v>
      </c>
      <c r="M11276" s="1" t="str">
        <f>IF(BART_Rides[[#This Row],[FirstLetter]]="Y","Yes","No")</f>
        <v>Yes</v>
      </c>
      <c r="N11276" s="1" t="str">
        <f>IF(OR(BART_Rides[[#This Row],[Station Code]]="EM", BART_Rides[[#This Row],[Station Code]]="MT", BART_Rides[[#This Row],[Station Code]]="PL", BART_Rides[[#This Row],[Station Code]]="CC"), "Yes", "No")</f>
        <v>No</v>
      </c>
    </row>
    <row r="11277" spans="6:14">
      <c r="F11277" s="3">
        <v>44522</v>
      </c>
      <c r="G11277" s="1">
        <v>24</v>
      </c>
      <c r="H11277" s="1" t="s">
        <v>106</v>
      </c>
      <c r="I11277" s="1">
        <v>3682</v>
      </c>
      <c r="J11277" s="1">
        <f>MONTH(BART_Rides[[#This Row],[Date]])</f>
        <v>11</v>
      </c>
      <c r="K11277" s="1">
        <f>WEEKDAY(BART_Rides[[#This Row],[Date]],2)</f>
        <v>1</v>
      </c>
      <c r="L11277" s="1" t="str">
        <f>LEFT(BART_Rides[[#This Row],[Lines]],1)</f>
        <v>Y</v>
      </c>
      <c r="M11277" s="1" t="str">
        <f>IF(BART_Rides[[#This Row],[FirstLetter]]="Y","Yes","No")</f>
        <v>Yes</v>
      </c>
      <c r="N11277" s="1" t="str">
        <f>IF(OR(BART_Rides[[#This Row],[Station Code]]="EM", BART_Rides[[#This Row],[Station Code]]="MT", BART_Rides[[#This Row],[Station Code]]="PL", BART_Rides[[#This Row],[Station Code]]="CC"), "Yes", "No")</f>
        <v>No</v>
      </c>
    </row>
    <row r="11278" spans="6:14">
      <c r="F11278" s="3">
        <v>44523</v>
      </c>
      <c r="G11278" s="1">
        <v>24</v>
      </c>
      <c r="H11278" s="1" t="s">
        <v>106</v>
      </c>
      <c r="I11278" s="1">
        <v>3672</v>
      </c>
      <c r="J11278" s="1">
        <f>MONTH(BART_Rides[[#This Row],[Date]])</f>
        <v>11</v>
      </c>
      <c r="K11278" s="1">
        <f>WEEKDAY(BART_Rides[[#This Row],[Date]],2)</f>
        <v>2</v>
      </c>
      <c r="L11278" s="1" t="str">
        <f>LEFT(BART_Rides[[#This Row],[Lines]],1)</f>
        <v>Y</v>
      </c>
      <c r="M11278" s="1" t="str">
        <f>IF(BART_Rides[[#This Row],[FirstLetter]]="Y","Yes","No")</f>
        <v>Yes</v>
      </c>
      <c r="N11278" s="1" t="str">
        <f>IF(OR(BART_Rides[[#This Row],[Station Code]]="EM", BART_Rides[[#This Row],[Station Code]]="MT", BART_Rides[[#This Row],[Station Code]]="PL", BART_Rides[[#This Row],[Station Code]]="CC"), "Yes", "No")</f>
        <v>No</v>
      </c>
    </row>
    <row r="11279" spans="6:14">
      <c r="F11279" s="3">
        <v>44524</v>
      </c>
      <c r="G11279" s="1">
        <v>24</v>
      </c>
      <c r="H11279" s="1" t="s">
        <v>106</v>
      </c>
      <c r="I11279" s="1">
        <v>3584</v>
      </c>
      <c r="J11279" s="1">
        <f>MONTH(BART_Rides[[#This Row],[Date]])</f>
        <v>11</v>
      </c>
      <c r="K11279" s="1">
        <f>WEEKDAY(BART_Rides[[#This Row],[Date]],2)</f>
        <v>3</v>
      </c>
      <c r="L11279" s="1" t="str">
        <f>LEFT(BART_Rides[[#This Row],[Lines]],1)</f>
        <v>Y</v>
      </c>
      <c r="M11279" s="1" t="str">
        <f>IF(BART_Rides[[#This Row],[FirstLetter]]="Y","Yes","No")</f>
        <v>Yes</v>
      </c>
      <c r="N11279" s="1" t="str">
        <f>IF(OR(BART_Rides[[#This Row],[Station Code]]="EM", BART_Rides[[#This Row],[Station Code]]="MT", BART_Rides[[#This Row],[Station Code]]="PL", BART_Rides[[#This Row],[Station Code]]="CC"), "Yes", "No")</f>
        <v>No</v>
      </c>
    </row>
    <row r="11280" spans="6:14">
      <c r="F11280" s="3">
        <v>44525</v>
      </c>
      <c r="G11280" s="1">
        <v>24</v>
      </c>
      <c r="H11280" s="1" t="s">
        <v>106</v>
      </c>
      <c r="I11280" s="1">
        <v>1220</v>
      </c>
      <c r="J11280" s="1">
        <f>MONTH(BART_Rides[[#This Row],[Date]])</f>
        <v>11</v>
      </c>
      <c r="K11280" s="1">
        <f>WEEKDAY(BART_Rides[[#This Row],[Date]],2)</f>
        <v>4</v>
      </c>
      <c r="L11280" s="1" t="str">
        <f>LEFT(BART_Rides[[#This Row],[Lines]],1)</f>
        <v>Y</v>
      </c>
      <c r="M11280" s="1" t="str">
        <f>IF(BART_Rides[[#This Row],[FirstLetter]]="Y","Yes","No")</f>
        <v>Yes</v>
      </c>
      <c r="N11280" s="1" t="str">
        <f>IF(OR(BART_Rides[[#This Row],[Station Code]]="EM", BART_Rides[[#This Row],[Station Code]]="MT", BART_Rides[[#This Row],[Station Code]]="PL", BART_Rides[[#This Row],[Station Code]]="CC"), "Yes", "No")</f>
        <v>No</v>
      </c>
    </row>
    <row r="11281" spans="6:14">
      <c r="F11281" s="3">
        <v>44526</v>
      </c>
      <c r="G11281" s="1">
        <v>24</v>
      </c>
      <c r="H11281" s="1" t="s">
        <v>106</v>
      </c>
      <c r="I11281" s="1">
        <v>2517</v>
      </c>
      <c r="J11281" s="1">
        <f>MONTH(BART_Rides[[#This Row],[Date]])</f>
        <v>11</v>
      </c>
      <c r="K11281" s="1">
        <f>WEEKDAY(BART_Rides[[#This Row],[Date]],2)</f>
        <v>5</v>
      </c>
      <c r="L11281" s="1" t="str">
        <f>LEFT(BART_Rides[[#This Row],[Lines]],1)</f>
        <v>Y</v>
      </c>
      <c r="M11281" s="1" t="str">
        <f>IF(BART_Rides[[#This Row],[FirstLetter]]="Y","Yes","No")</f>
        <v>Yes</v>
      </c>
      <c r="N11281" s="1" t="str">
        <f>IF(OR(BART_Rides[[#This Row],[Station Code]]="EM", BART_Rides[[#This Row],[Station Code]]="MT", BART_Rides[[#This Row],[Station Code]]="PL", BART_Rides[[#This Row],[Station Code]]="CC"), "Yes", "No")</f>
        <v>No</v>
      </c>
    </row>
    <row r="11282" spans="6:14">
      <c r="F11282" s="3">
        <v>44527</v>
      </c>
      <c r="G11282" s="1">
        <v>24</v>
      </c>
      <c r="H11282" s="1" t="s">
        <v>106</v>
      </c>
      <c r="I11282" s="1">
        <v>2506</v>
      </c>
      <c r="J11282" s="1">
        <f>MONTH(BART_Rides[[#This Row],[Date]])</f>
        <v>11</v>
      </c>
      <c r="K11282" s="1">
        <f>WEEKDAY(BART_Rides[[#This Row],[Date]],2)</f>
        <v>6</v>
      </c>
      <c r="L11282" s="1" t="str">
        <f>LEFT(BART_Rides[[#This Row],[Lines]],1)</f>
        <v>Y</v>
      </c>
      <c r="M11282" s="1" t="str">
        <f>IF(BART_Rides[[#This Row],[FirstLetter]]="Y","Yes","No")</f>
        <v>Yes</v>
      </c>
      <c r="N11282" s="1" t="str">
        <f>IF(OR(BART_Rides[[#This Row],[Station Code]]="EM", BART_Rides[[#This Row],[Station Code]]="MT", BART_Rides[[#This Row],[Station Code]]="PL", BART_Rides[[#This Row],[Station Code]]="CC"), "Yes", "No")</f>
        <v>No</v>
      </c>
    </row>
    <row r="11283" spans="6:14">
      <c r="F11283" s="3">
        <v>44528</v>
      </c>
      <c r="G11283" s="1">
        <v>24</v>
      </c>
      <c r="H11283" s="1" t="s">
        <v>106</v>
      </c>
      <c r="I11283" s="1">
        <v>1760</v>
      </c>
      <c r="J11283" s="1">
        <f>MONTH(BART_Rides[[#This Row],[Date]])</f>
        <v>11</v>
      </c>
      <c r="K11283" s="1">
        <f>WEEKDAY(BART_Rides[[#This Row],[Date]],2)</f>
        <v>7</v>
      </c>
      <c r="L11283" s="1" t="str">
        <f>LEFT(BART_Rides[[#This Row],[Lines]],1)</f>
        <v>Y</v>
      </c>
      <c r="M11283" s="1" t="str">
        <f>IF(BART_Rides[[#This Row],[FirstLetter]]="Y","Yes","No")</f>
        <v>Yes</v>
      </c>
      <c r="N11283" s="1" t="str">
        <f>IF(OR(BART_Rides[[#This Row],[Station Code]]="EM", BART_Rides[[#This Row],[Station Code]]="MT", BART_Rides[[#This Row],[Station Code]]="PL", BART_Rides[[#This Row],[Station Code]]="CC"), "Yes", "No")</f>
        <v>No</v>
      </c>
    </row>
    <row r="11284" spans="6:14">
      <c r="F11284" s="3">
        <v>44529</v>
      </c>
      <c r="G11284" s="1">
        <v>24</v>
      </c>
      <c r="H11284" s="1" t="s">
        <v>106</v>
      </c>
      <c r="I11284" s="1">
        <v>3778</v>
      </c>
      <c r="J11284" s="1">
        <f>MONTH(BART_Rides[[#This Row],[Date]])</f>
        <v>11</v>
      </c>
      <c r="K11284" s="1">
        <f>WEEKDAY(BART_Rides[[#This Row],[Date]],2)</f>
        <v>1</v>
      </c>
      <c r="L11284" s="1" t="str">
        <f>LEFT(BART_Rides[[#This Row],[Lines]],1)</f>
        <v>Y</v>
      </c>
      <c r="M11284" s="1" t="str">
        <f>IF(BART_Rides[[#This Row],[FirstLetter]]="Y","Yes","No")</f>
        <v>Yes</v>
      </c>
      <c r="N11284" s="1" t="str">
        <f>IF(OR(BART_Rides[[#This Row],[Station Code]]="EM", BART_Rides[[#This Row],[Station Code]]="MT", BART_Rides[[#This Row],[Station Code]]="PL", BART_Rides[[#This Row],[Station Code]]="CC"), "Yes", "No")</f>
        <v>No</v>
      </c>
    </row>
    <row r="11285" spans="6:14">
      <c r="F11285" s="3">
        <v>44530</v>
      </c>
      <c r="G11285" s="1">
        <v>24</v>
      </c>
      <c r="H11285" s="1" t="s">
        <v>106</v>
      </c>
      <c r="I11285" s="1">
        <v>4164</v>
      </c>
      <c r="J11285" s="1">
        <f>MONTH(BART_Rides[[#This Row],[Date]])</f>
        <v>11</v>
      </c>
      <c r="K11285" s="1">
        <f>WEEKDAY(BART_Rides[[#This Row],[Date]],2)</f>
        <v>2</v>
      </c>
      <c r="L11285" s="1" t="str">
        <f>LEFT(BART_Rides[[#This Row],[Lines]],1)</f>
        <v>Y</v>
      </c>
      <c r="M11285" s="1" t="str">
        <f>IF(BART_Rides[[#This Row],[FirstLetter]]="Y","Yes","No")</f>
        <v>Yes</v>
      </c>
      <c r="N11285" s="1" t="str">
        <f>IF(OR(BART_Rides[[#This Row],[Station Code]]="EM", BART_Rides[[#This Row],[Station Code]]="MT", BART_Rides[[#This Row],[Station Code]]="PL", BART_Rides[[#This Row],[Station Code]]="CC"), "Yes", "No")</f>
        <v>No</v>
      </c>
    </row>
    <row r="11286" spans="6:14">
      <c r="F11286" s="3">
        <v>44531</v>
      </c>
      <c r="G11286" s="1">
        <v>24</v>
      </c>
      <c r="H11286" s="1" t="s">
        <v>106</v>
      </c>
      <c r="I11286" s="1">
        <v>4270</v>
      </c>
      <c r="J11286" s="1">
        <f>MONTH(BART_Rides[[#This Row],[Date]])</f>
        <v>12</v>
      </c>
      <c r="K11286" s="1">
        <f>WEEKDAY(BART_Rides[[#This Row],[Date]],2)</f>
        <v>3</v>
      </c>
      <c r="L11286" s="1" t="str">
        <f>LEFT(BART_Rides[[#This Row],[Lines]],1)</f>
        <v>Y</v>
      </c>
      <c r="M11286" s="1" t="str">
        <f>IF(BART_Rides[[#This Row],[FirstLetter]]="Y","Yes","No")</f>
        <v>Yes</v>
      </c>
      <c r="N11286" s="1" t="str">
        <f>IF(OR(BART_Rides[[#This Row],[Station Code]]="EM", BART_Rides[[#This Row],[Station Code]]="MT", BART_Rides[[#This Row],[Station Code]]="PL", BART_Rides[[#This Row],[Station Code]]="CC"), "Yes", "No")</f>
        <v>No</v>
      </c>
    </row>
    <row r="11287" spans="6:14">
      <c r="F11287" s="3">
        <v>44532</v>
      </c>
      <c r="G11287" s="1">
        <v>24</v>
      </c>
      <c r="H11287" s="1" t="s">
        <v>106</v>
      </c>
      <c r="I11287" s="1">
        <v>4302</v>
      </c>
      <c r="J11287" s="1">
        <f>MONTH(BART_Rides[[#This Row],[Date]])</f>
        <v>12</v>
      </c>
      <c r="K11287" s="1">
        <f>WEEKDAY(BART_Rides[[#This Row],[Date]],2)</f>
        <v>4</v>
      </c>
      <c r="L11287" s="1" t="str">
        <f>LEFT(BART_Rides[[#This Row],[Lines]],1)</f>
        <v>Y</v>
      </c>
      <c r="M11287" s="1" t="str">
        <f>IF(BART_Rides[[#This Row],[FirstLetter]]="Y","Yes","No")</f>
        <v>Yes</v>
      </c>
      <c r="N11287" s="1" t="str">
        <f>IF(OR(BART_Rides[[#This Row],[Station Code]]="EM", BART_Rides[[#This Row],[Station Code]]="MT", BART_Rides[[#This Row],[Station Code]]="PL", BART_Rides[[#This Row],[Station Code]]="CC"), "Yes", "No")</f>
        <v>No</v>
      </c>
    </row>
    <row r="11288" spans="6:14">
      <c r="F11288" s="3">
        <v>44533</v>
      </c>
      <c r="G11288" s="1">
        <v>24</v>
      </c>
      <c r="H11288" s="1" t="s">
        <v>106</v>
      </c>
      <c r="I11288" s="1">
        <v>4373</v>
      </c>
      <c r="J11288" s="1">
        <f>MONTH(BART_Rides[[#This Row],[Date]])</f>
        <v>12</v>
      </c>
      <c r="K11288" s="1">
        <f>WEEKDAY(BART_Rides[[#This Row],[Date]],2)</f>
        <v>5</v>
      </c>
      <c r="L11288" s="1" t="str">
        <f>LEFT(BART_Rides[[#This Row],[Lines]],1)</f>
        <v>Y</v>
      </c>
      <c r="M11288" s="1" t="str">
        <f>IF(BART_Rides[[#This Row],[FirstLetter]]="Y","Yes","No")</f>
        <v>Yes</v>
      </c>
      <c r="N11288" s="1" t="str">
        <f>IF(OR(BART_Rides[[#This Row],[Station Code]]="EM", BART_Rides[[#This Row],[Station Code]]="MT", BART_Rides[[#This Row],[Station Code]]="PL", BART_Rides[[#This Row],[Station Code]]="CC"), "Yes", "No")</f>
        <v>No</v>
      </c>
    </row>
    <row r="11289" spans="6:14">
      <c r="F11289" s="3">
        <v>44534</v>
      </c>
      <c r="G11289" s="1">
        <v>24</v>
      </c>
      <c r="H11289" s="1" t="s">
        <v>106</v>
      </c>
      <c r="I11289" s="1">
        <v>3053</v>
      </c>
      <c r="J11289" s="1">
        <f>MONTH(BART_Rides[[#This Row],[Date]])</f>
        <v>12</v>
      </c>
      <c r="K11289" s="1">
        <f>WEEKDAY(BART_Rides[[#This Row],[Date]],2)</f>
        <v>6</v>
      </c>
      <c r="L11289" s="1" t="str">
        <f>LEFT(BART_Rides[[#This Row],[Lines]],1)</f>
        <v>Y</v>
      </c>
      <c r="M11289" s="1" t="str">
        <f>IF(BART_Rides[[#This Row],[FirstLetter]]="Y","Yes","No")</f>
        <v>Yes</v>
      </c>
      <c r="N11289" s="1" t="str">
        <f>IF(OR(BART_Rides[[#This Row],[Station Code]]="EM", BART_Rides[[#This Row],[Station Code]]="MT", BART_Rides[[#This Row],[Station Code]]="PL", BART_Rides[[#This Row],[Station Code]]="CC"), "Yes", "No")</f>
        <v>No</v>
      </c>
    </row>
    <row r="11290" spans="6:14">
      <c r="F11290" s="3">
        <v>44535</v>
      </c>
      <c r="G11290" s="1">
        <v>24</v>
      </c>
      <c r="H11290" s="1" t="s">
        <v>106</v>
      </c>
      <c r="I11290" s="1">
        <v>1954</v>
      </c>
      <c r="J11290" s="1">
        <f>MONTH(BART_Rides[[#This Row],[Date]])</f>
        <v>12</v>
      </c>
      <c r="K11290" s="1">
        <f>WEEKDAY(BART_Rides[[#This Row],[Date]],2)</f>
        <v>7</v>
      </c>
      <c r="L11290" s="1" t="str">
        <f>LEFT(BART_Rides[[#This Row],[Lines]],1)</f>
        <v>Y</v>
      </c>
      <c r="M11290" s="1" t="str">
        <f>IF(BART_Rides[[#This Row],[FirstLetter]]="Y","Yes","No")</f>
        <v>Yes</v>
      </c>
      <c r="N11290" s="1" t="str">
        <f>IF(OR(BART_Rides[[#This Row],[Station Code]]="EM", BART_Rides[[#This Row],[Station Code]]="MT", BART_Rides[[#This Row],[Station Code]]="PL", BART_Rides[[#This Row],[Station Code]]="CC"), "Yes", "No")</f>
        <v>No</v>
      </c>
    </row>
    <row r="11291" spans="6:14">
      <c r="F11291" s="3">
        <v>44536</v>
      </c>
      <c r="G11291" s="1">
        <v>24</v>
      </c>
      <c r="H11291" s="1" t="s">
        <v>106</v>
      </c>
      <c r="I11291" s="1">
        <v>3885</v>
      </c>
      <c r="J11291" s="1">
        <f>MONTH(BART_Rides[[#This Row],[Date]])</f>
        <v>12</v>
      </c>
      <c r="K11291" s="1">
        <f>WEEKDAY(BART_Rides[[#This Row],[Date]],2)</f>
        <v>1</v>
      </c>
      <c r="L11291" s="1" t="str">
        <f>LEFT(BART_Rides[[#This Row],[Lines]],1)</f>
        <v>Y</v>
      </c>
      <c r="M11291" s="1" t="str">
        <f>IF(BART_Rides[[#This Row],[FirstLetter]]="Y","Yes","No")</f>
        <v>Yes</v>
      </c>
      <c r="N11291" s="1" t="str">
        <f>IF(OR(BART_Rides[[#This Row],[Station Code]]="EM", BART_Rides[[#This Row],[Station Code]]="MT", BART_Rides[[#This Row],[Station Code]]="PL", BART_Rides[[#This Row],[Station Code]]="CC"), "Yes", "No")</f>
        <v>No</v>
      </c>
    </row>
    <row r="11292" spans="6:14">
      <c r="F11292" s="3">
        <v>44537</v>
      </c>
      <c r="G11292" s="1">
        <v>24</v>
      </c>
      <c r="H11292" s="1" t="s">
        <v>106</v>
      </c>
      <c r="I11292" s="1">
        <v>4362</v>
      </c>
      <c r="J11292" s="1">
        <f>MONTH(BART_Rides[[#This Row],[Date]])</f>
        <v>12</v>
      </c>
      <c r="K11292" s="1">
        <f>WEEKDAY(BART_Rides[[#This Row],[Date]],2)</f>
        <v>2</v>
      </c>
      <c r="L11292" s="1" t="str">
        <f>LEFT(BART_Rides[[#This Row],[Lines]],1)</f>
        <v>Y</v>
      </c>
      <c r="M11292" s="1" t="str">
        <f>IF(BART_Rides[[#This Row],[FirstLetter]]="Y","Yes","No")</f>
        <v>Yes</v>
      </c>
      <c r="N11292" s="1" t="str">
        <f>IF(OR(BART_Rides[[#This Row],[Station Code]]="EM", BART_Rides[[#This Row],[Station Code]]="MT", BART_Rides[[#This Row],[Station Code]]="PL", BART_Rides[[#This Row],[Station Code]]="CC"), "Yes", "No")</f>
        <v>No</v>
      </c>
    </row>
    <row r="11293" spans="6:14">
      <c r="F11293" s="3">
        <v>44538</v>
      </c>
      <c r="G11293" s="1">
        <v>24</v>
      </c>
      <c r="H11293" s="1" t="s">
        <v>106</v>
      </c>
      <c r="I11293" s="1">
        <v>4470</v>
      </c>
      <c r="J11293" s="1">
        <f>MONTH(BART_Rides[[#This Row],[Date]])</f>
        <v>12</v>
      </c>
      <c r="K11293" s="1">
        <f>WEEKDAY(BART_Rides[[#This Row],[Date]],2)</f>
        <v>3</v>
      </c>
      <c r="L11293" s="1" t="str">
        <f>LEFT(BART_Rides[[#This Row],[Lines]],1)</f>
        <v>Y</v>
      </c>
      <c r="M11293" s="1" t="str">
        <f>IF(BART_Rides[[#This Row],[FirstLetter]]="Y","Yes","No")</f>
        <v>Yes</v>
      </c>
      <c r="N11293" s="1" t="str">
        <f>IF(OR(BART_Rides[[#This Row],[Station Code]]="EM", BART_Rides[[#This Row],[Station Code]]="MT", BART_Rides[[#This Row],[Station Code]]="PL", BART_Rides[[#This Row],[Station Code]]="CC"), "Yes", "No")</f>
        <v>No</v>
      </c>
    </row>
    <row r="11294" spans="6:14">
      <c r="F11294" s="3">
        <v>44539</v>
      </c>
      <c r="G11294" s="1">
        <v>24</v>
      </c>
      <c r="H11294" s="1" t="s">
        <v>106</v>
      </c>
      <c r="I11294" s="1">
        <v>4595</v>
      </c>
      <c r="J11294" s="1">
        <f>MONTH(BART_Rides[[#This Row],[Date]])</f>
        <v>12</v>
      </c>
      <c r="K11294" s="1">
        <f>WEEKDAY(BART_Rides[[#This Row],[Date]],2)</f>
        <v>4</v>
      </c>
      <c r="L11294" s="1" t="str">
        <f>LEFT(BART_Rides[[#This Row],[Lines]],1)</f>
        <v>Y</v>
      </c>
      <c r="M11294" s="1" t="str">
        <f>IF(BART_Rides[[#This Row],[FirstLetter]]="Y","Yes","No")</f>
        <v>Yes</v>
      </c>
      <c r="N11294" s="1" t="str">
        <f>IF(OR(BART_Rides[[#This Row],[Station Code]]="EM", BART_Rides[[#This Row],[Station Code]]="MT", BART_Rides[[#This Row],[Station Code]]="PL", BART_Rides[[#This Row],[Station Code]]="CC"), "Yes", "No")</f>
        <v>No</v>
      </c>
    </row>
    <row r="11295" spans="6:14">
      <c r="F11295" s="3">
        <v>44540</v>
      </c>
      <c r="G11295" s="1">
        <v>24</v>
      </c>
      <c r="H11295" s="1" t="s">
        <v>106</v>
      </c>
      <c r="I11295" s="1">
        <v>4707</v>
      </c>
      <c r="J11295" s="1">
        <f>MONTH(BART_Rides[[#This Row],[Date]])</f>
        <v>12</v>
      </c>
      <c r="K11295" s="1">
        <f>WEEKDAY(BART_Rides[[#This Row],[Date]],2)</f>
        <v>5</v>
      </c>
      <c r="L11295" s="1" t="str">
        <f>LEFT(BART_Rides[[#This Row],[Lines]],1)</f>
        <v>Y</v>
      </c>
      <c r="M11295" s="1" t="str">
        <f>IF(BART_Rides[[#This Row],[FirstLetter]]="Y","Yes","No")</f>
        <v>Yes</v>
      </c>
      <c r="N11295" s="1" t="str">
        <f>IF(OR(BART_Rides[[#This Row],[Station Code]]="EM", BART_Rides[[#This Row],[Station Code]]="MT", BART_Rides[[#This Row],[Station Code]]="PL", BART_Rides[[#This Row],[Station Code]]="CC"), "Yes", "No")</f>
        <v>No</v>
      </c>
    </row>
    <row r="11296" spans="6:14">
      <c r="F11296" s="3">
        <v>44541</v>
      </c>
      <c r="G11296" s="1">
        <v>24</v>
      </c>
      <c r="H11296" s="1" t="s">
        <v>106</v>
      </c>
      <c r="I11296" s="1">
        <v>3410</v>
      </c>
      <c r="J11296" s="1">
        <f>MONTH(BART_Rides[[#This Row],[Date]])</f>
        <v>12</v>
      </c>
      <c r="K11296" s="1">
        <f>WEEKDAY(BART_Rides[[#This Row],[Date]],2)</f>
        <v>6</v>
      </c>
      <c r="L11296" s="1" t="str">
        <f>LEFT(BART_Rides[[#This Row],[Lines]],1)</f>
        <v>Y</v>
      </c>
      <c r="M11296" s="1" t="str">
        <f>IF(BART_Rides[[#This Row],[FirstLetter]]="Y","Yes","No")</f>
        <v>Yes</v>
      </c>
      <c r="N11296" s="1" t="str">
        <f>IF(OR(BART_Rides[[#This Row],[Station Code]]="EM", BART_Rides[[#This Row],[Station Code]]="MT", BART_Rides[[#This Row],[Station Code]]="PL", BART_Rides[[#This Row],[Station Code]]="CC"), "Yes", "No")</f>
        <v>No</v>
      </c>
    </row>
    <row r="11297" spans="6:14">
      <c r="F11297" s="3">
        <v>44542</v>
      </c>
      <c r="G11297" s="1">
        <v>24</v>
      </c>
      <c r="H11297" s="1" t="s">
        <v>106</v>
      </c>
      <c r="I11297" s="1">
        <v>1573</v>
      </c>
      <c r="J11297" s="1">
        <f>MONTH(BART_Rides[[#This Row],[Date]])</f>
        <v>12</v>
      </c>
      <c r="K11297" s="1">
        <f>WEEKDAY(BART_Rides[[#This Row],[Date]],2)</f>
        <v>7</v>
      </c>
      <c r="L11297" s="1" t="str">
        <f>LEFT(BART_Rides[[#This Row],[Lines]],1)</f>
        <v>Y</v>
      </c>
      <c r="M11297" s="1" t="str">
        <f>IF(BART_Rides[[#This Row],[FirstLetter]]="Y","Yes","No")</f>
        <v>Yes</v>
      </c>
      <c r="N11297" s="1" t="str">
        <f>IF(OR(BART_Rides[[#This Row],[Station Code]]="EM", BART_Rides[[#This Row],[Station Code]]="MT", BART_Rides[[#This Row],[Station Code]]="PL", BART_Rides[[#This Row],[Station Code]]="CC"), "Yes", "No")</f>
        <v>No</v>
      </c>
    </row>
    <row r="11298" spans="6:14">
      <c r="F11298" s="3">
        <v>44543</v>
      </c>
      <c r="G11298" s="1">
        <v>24</v>
      </c>
      <c r="H11298" s="1" t="s">
        <v>106</v>
      </c>
      <c r="I11298" s="1">
        <v>3289</v>
      </c>
      <c r="J11298" s="1">
        <f>MONTH(BART_Rides[[#This Row],[Date]])</f>
        <v>12</v>
      </c>
      <c r="K11298" s="1">
        <f>WEEKDAY(BART_Rides[[#This Row],[Date]],2)</f>
        <v>1</v>
      </c>
      <c r="L11298" s="1" t="str">
        <f>LEFT(BART_Rides[[#This Row],[Lines]],1)</f>
        <v>Y</v>
      </c>
      <c r="M11298" s="1" t="str">
        <f>IF(BART_Rides[[#This Row],[FirstLetter]]="Y","Yes","No")</f>
        <v>Yes</v>
      </c>
      <c r="N11298" s="1" t="str">
        <f>IF(OR(BART_Rides[[#This Row],[Station Code]]="EM", BART_Rides[[#This Row],[Station Code]]="MT", BART_Rides[[#This Row],[Station Code]]="PL", BART_Rides[[#This Row],[Station Code]]="CC"), "Yes", "No")</f>
        <v>No</v>
      </c>
    </row>
    <row r="11299" spans="6:14">
      <c r="F11299" s="3">
        <v>44544</v>
      </c>
      <c r="G11299" s="1">
        <v>24</v>
      </c>
      <c r="H11299" s="1" t="s">
        <v>106</v>
      </c>
      <c r="I11299" s="1">
        <v>4335</v>
      </c>
      <c r="J11299" s="1">
        <f>MONTH(BART_Rides[[#This Row],[Date]])</f>
        <v>12</v>
      </c>
      <c r="K11299" s="1">
        <f>WEEKDAY(BART_Rides[[#This Row],[Date]],2)</f>
        <v>2</v>
      </c>
      <c r="L11299" s="1" t="str">
        <f>LEFT(BART_Rides[[#This Row],[Lines]],1)</f>
        <v>Y</v>
      </c>
      <c r="M11299" s="1" t="str">
        <f>IF(BART_Rides[[#This Row],[FirstLetter]]="Y","Yes","No")</f>
        <v>Yes</v>
      </c>
      <c r="N11299" s="1" t="str">
        <f>IF(OR(BART_Rides[[#This Row],[Station Code]]="EM", BART_Rides[[#This Row],[Station Code]]="MT", BART_Rides[[#This Row],[Station Code]]="PL", BART_Rides[[#This Row],[Station Code]]="CC"), "Yes", "No")</f>
        <v>No</v>
      </c>
    </row>
    <row r="11300" spans="6:14">
      <c r="F11300" s="3">
        <v>44545</v>
      </c>
      <c r="G11300" s="1">
        <v>24</v>
      </c>
      <c r="H11300" s="1" t="s">
        <v>106</v>
      </c>
      <c r="I11300" s="1">
        <v>3984</v>
      </c>
      <c r="J11300" s="1">
        <f>MONTH(BART_Rides[[#This Row],[Date]])</f>
        <v>12</v>
      </c>
      <c r="K11300" s="1">
        <f>WEEKDAY(BART_Rides[[#This Row],[Date]],2)</f>
        <v>3</v>
      </c>
      <c r="L11300" s="1" t="str">
        <f>LEFT(BART_Rides[[#This Row],[Lines]],1)</f>
        <v>Y</v>
      </c>
      <c r="M11300" s="1" t="str">
        <f>IF(BART_Rides[[#This Row],[FirstLetter]]="Y","Yes","No")</f>
        <v>Yes</v>
      </c>
      <c r="N11300" s="1" t="str">
        <f>IF(OR(BART_Rides[[#This Row],[Station Code]]="EM", BART_Rides[[#This Row],[Station Code]]="MT", BART_Rides[[#This Row],[Station Code]]="PL", BART_Rides[[#This Row],[Station Code]]="CC"), "Yes", "No")</f>
        <v>No</v>
      </c>
    </row>
    <row r="11301" spans="6:14">
      <c r="F11301" s="3">
        <v>44546</v>
      </c>
      <c r="G11301" s="1">
        <v>24</v>
      </c>
      <c r="H11301" s="1" t="s">
        <v>106</v>
      </c>
      <c r="I11301" s="1">
        <v>4450</v>
      </c>
      <c r="J11301" s="1">
        <f>MONTH(BART_Rides[[#This Row],[Date]])</f>
        <v>12</v>
      </c>
      <c r="K11301" s="1">
        <f>WEEKDAY(BART_Rides[[#This Row],[Date]],2)</f>
        <v>4</v>
      </c>
      <c r="L11301" s="1" t="str">
        <f>LEFT(BART_Rides[[#This Row],[Lines]],1)</f>
        <v>Y</v>
      </c>
      <c r="M11301" s="1" t="str">
        <f>IF(BART_Rides[[#This Row],[FirstLetter]]="Y","Yes","No")</f>
        <v>Yes</v>
      </c>
      <c r="N11301" s="1" t="str">
        <f>IF(OR(BART_Rides[[#This Row],[Station Code]]="EM", BART_Rides[[#This Row],[Station Code]]="MT", BART_Rides[[#This Row],[Station Code]]="PL", BART_Rides[[#This Row],[Station Code]]="CC"), "Yes", "No")</f>
        <v>No</v>
      </c>
    </row>
    <row r="11302" spans="6:14">
      <c r="F11302" s="3">
        <v>44547</v>
      </c>
      <c r="G11302" s="1">
        <v>24</v>
      </c>
      <c r="H11302" s="1" t="s">
        <v>106</v>
      </c>
      <c r="I11302" s="1">
        <v>4428</v>
      </c>
      <c r="J11302" s="1">
        <f>MONTH(BART_Rides[[#This Row],[Date]])</f>
        <v>12</v>
      </c>
      <c r="K11302" s="1">
        <f>WEEKDAY(BART_Rides[[#This Row],[Date]],2)</f>
        <v>5</v>
      </c>
      <c r="L11302" s="1" t="str">
        <f>LEFT(BART_Rides[[#This Row],[Lines]],1)</f>
        <v>Y</v>
      </c>
      <c r="M11302" s="1" t="str">
        <f>IF(BART_Rides[[#This Row],[FirstLetter]]="Y","Yes","No")</f>
        <v>Yes</v>
      </c>
      <c r="N11302" s="1" t="str">
        <f>IF(OR(BART_Rides[[#This Row],[Station Code]]="EM", BART_Rides[[#This Row],[Station Code]]="MT", BART_Rides[[#This Row],[Station Code]]="PL", BART_Rides[[#This Row],[Station Code]]="CC"), "Yes", "No")</f>
        <v>No</v>
      </c>
    </row>
    <row r="11303" spans="6:14">
      <c r="F11303" s="3">
        <v>44548</v>
      </c>
      <c r="G11303" s="1">
        <v>24</v>
      </c>
      <c r="H11303" s="1" t="s">
        <v>106</v>
      </c>
      <c r="I11303" s="1">
        <v>3063</v>
      </c>
      <c r="J11303" s="1">
        <f>MONTH(BART_Rides[[#This Row],[Date]])</f>
        <v>12</v>
      </c>
      <c r="K11303" s="1">
        <f>WEEKDAY(BART_Rides[[#This Row],[Date]],2)</f>
        <v>6</v>
      </c>
      <c r="L11303" s="1" t="str">
        <f>LEFT(BART_Rides[[#This Row],[Lines]],1)</f>
        <v>Y</v>
      </c>
      <c r="M11303" s="1" t="str">
        <f>IF(BART_Rides[[#This Row],[FirstLetter]]="Y","Yes","No")</f>
        <v>Yes</v>
      </c>
      <c r="N11303" s="1" t="str">
        <f>IF(OR(BART_Rides[[#This Row],[Station Code]]="EM", BART_Rides[[#This Row],[Station Code]]="MT", BART_Rides[[#This Row],[Station Code]]="PL", BART_Rides[[#This Row],[Station Code]]="CC"), "Yes", "No")</f>
        <v>No</v>
      </c>
    </row>
    <row r="11304" spans="6:14">
      <c r="F11304" s="3">
        <v>44549</v>
      </c>
      <c r="G11304" s="1">
        <v>24</v>
      </c>
      <c r="H11304" s="1" t="s">
        <v>106</v>
      </c>
      <c r="I11304" s="1">
        <v>1870</v>
      </c>
      <c r="J11304" s="1">
        <f>MONTH(BART_Rides[[#This Row],[Date]])</f>
        <v>12</v>
      </c>
      <c r="K11304" s="1">
        <f>WEEKDAY(BART_Rides[[#This Row],[Date]],2)</f>
        <v>7</v>
      </c>
      <c r="L11304" s="1" t="str">
        <f>LEFT(BART_Rides[[#This Row],[Lines]],1)</f>
        <v>Y</v>
      </c>
      <c r="M11304" s="1" t="str">
        <f>IF(BART_Rides[[#This Row],[FirstLetter]]="Y","Yes","No")</f>
        <v>Yes</v>
      </c>
      <c r="N11304" s="1" t="str">
        <f>IF(OR(BART_Rides[[#This Row],[Station Code]]="EM", BART_Rides[[#This Row],[Station Code]]="MT", BART_Rides[[#This Row],[Station Code]]="PL", BART_Rides[[#This Row],[Station Code]]="CC"), "Yes", "No")</f>
        <v>No</v>
      </c>
    </row>
    <row r="11305" spans="6:14">
      <c r="F11305" s="3">
        <v>44550</v>
      </c>
      <c r="G11305" s="1">
        <v>24</v>
      </c>
      <c r="H11305" s="1" t="s">
        <v>106</v>
      </c>
      <c r="I11305" s="1">
        <v>3448</v>
      </c>
      <c r="J11305" s="1">
        <f>MONTH(BART_Rides[[#This Row],[Date]])</f>
        <v>12</v>
      </c>
      <c r="K11305" s="1">
        <f>WEEKDAY(BART_Rides[[#This Row],[Date]],2)</f>
        <v>1</v>
      </c>
      <c r="L11305" s="1" t="str">
        <f>LEFT(BART_Rides[[#This Row],[Lines]],1)</f>
        <v>Y</v>
      </c>
      <c r="M11305" s="1" t="str">
        <f>IF(BART_Rides[[#This Row],[FirstLetter]]="Y","Yes","No")</f>
        <v>Yes</v>
      </c>
      <c r="N11305" s="1" t="str">
        <f>IF(OR(BART_Rides[[#This Row],[Station Code]]="EM", BART_Rides[[#This Row],[Station Code]]="MT", BART_Rides[[#This Row],[Station Code]]="PL", BART_Rides[[#This Row],[Station Code]]="CC"), "Yes", "No")</f>
        <v>No</v>
      </c>
    </row>
    <row r="11306" spans="6:14">
      <c r="F11306" s="3">
        <v>44551</v>
      </c>
      <c r="G11306" s="1">
        <v>24</v>
      </c>
      <c r="H11306" s="1" t="s">
        <v>106</v>
      </c>
      <c r="I11306" s="1">
        <v>3114</v>
      </c>
      <c r="J11306" s="1">
        <f>MONTH(BART_Rides[[#This Row],[Date]])</f>
        <v>12</v>
      </c>
      <c r="K11306" s="1">
        <f>WEEKDAY(BART_Rides[[#This Row],[Date]],2)</f>
        <v>2</v>
      </c>
      <c r="L11306" s="1" t="str">
        <f>LEFT(BART_Rides[[#This Row],[Lines]],1)</f>
        <v>Y</v>
      </c>
      <c r="M11306" s="1" t="str">
        <f>IF(BART_Rides[[#This Row],[FirstLetter]]="Y","Yes","No")</f>
        <v>Yes</v>
      </c>
      <c r="N11306" s="1" t="str">
        <f>IF(OR(BART_Rides[[#This Row],[Station Code]]="EM", BART_Rides[[#This Row],[Station Code]]="MT", BART_Rides[[#This Row],[Station Code]]="PL", BART_Rides[[#This Row],[Station Code]]="CC"), "Yes", "No")</f>
        <v>No</v>
      </c>
    </row>
    <row r="11307" spans="6:14">
      <c r="F11307" s="3">
        <v>44552</v>
      </c>
      <c r="G11307" s="1">
        <v>24</v>
      </c>
      <c r="H11307" s="1" t="s">
        <v>106</v>
      </c>
      <c r="I11307" s="1">
        <v>3004</v>
      </c>
      <c r="J11307" s="1">
        <f>MONTH(BART_Rides[[#This Row],[Date]])</f>
        <v>12</v>
      </c>
      <c r="K11307" s="1">
        <f>WEEKDAY(BART_Rides[[#This Row],[Date]],2)</f>
        <v>3</v>
      </c>
      <c r="L11307" s="1" t="str">
        <f>LEFT(BART_Rides[[#This Row],[Lines]],1)</f>
        <v>Y</v>
      </c>
      <c r="M11307" s="1" t="str">
        <f>IF(BART_Rides[[#This Row],[FirstLetter]]="Y","Yes","No")</f>
        <v>Yes</v>
      </c>
      <c r="N11307" s="1" t="str">
        <f>IF(OR(BART_Rides[[#This Row],[Station Code]]="EM", BART_Rides[[#This Row],[Station Code]]="MT", BART_Rides[[#This Row],[Station Code]]="PL", BART_Rides[[#This Row],[Station Code]]="CC"), "Yes", "No")</f>
        <v>No</v>
      </c>
    </row>
    <row r="11308" spans="6:14">
      <c r="F11308" s="3">
        <v>44553</v>
      </c>
      <c r="G11308" s="1">
        <v>24</v>
      </c>
      <c r="H11308" s="1" t="s">
        <v>106</v>
      </c>
      <c r="I11308" s="1">
        <v>2729</v>
      </c>
      <c r="J11308" s="1">
        <f>MONTH(BART_Rides[[#This Row],[Date]])</f>
        <v>12</v>
      </c>
      <c r="K11308" s="1">
        <f>WEEKDAY(BART_Rides[[#This Row],[Date]],2)</f>
        <v>4</v>
      </c>
      <c r="L11308" s="1" t="str">
        <f>LEFT(BART_Rides[[#This Row],[Lines]],1)</f>
        <v>Y</v>
      </c>
      <c r="M11308" s="1" t="str">
        <f>IF(BART_Rides[[#This Row],[FirstLetter]]="Y","Yes","No")</f>
        <v>Yes</v>
      </c>
      <c r="N11308" s="1" t="str">
        <f>IF(OR(BART_Rides[[#This Row],[Station Code]]="EM", BART_Rides[[#This Row],[Station Code]]="MT", BART_Rides[[#This Row],[Station Code]]="PL", BART_Rides[[#This Row],[Station Code]]="CC"), "Yes", "No")</f>
        <v>No</v>
      </c>
    </row>
    <row r="11309" spans="6:14">
      <c r="F11309" s="3">
        <v>44554</v>
      </c>
      <c r="G11309" s="1">
        <v>24</v>
      </c>
      <c r="H11309" s="1" t="s">
        <v>106</v>
      </c>
      <c r="I11309" s="1">
        <v>1876</v>
      </c>
      <c r="J11309" s="1">
        <f>MONTH(BART_Rides[[#This Row],[Date]])</f>
        <v>12</v>
      </c>
      <c r="K11309" s="1">
        <f>WEEKDAY(BART_Rides[[#This Row],[Date]],2)</f>
        <v>5</v>
      </c>
      <c r="L11309" s="1" t="str">
        <f>LEFT(BART_Rides[[#This Row],[Lines]],1)</f>
        <v>Y</v>
      </c>
      <c r="M11309" s="1" t="str">
        <f>IF(BART_Rides[[#This Row],[FirstLetter]]="Y","Yes","No")</f>
        <v>Yes</v>
      </c>
      <c r="N11309" s="1" t="str">
        <f>IF(OR(BART_Rides[[#This Row],[Station Code]]="EM", BART_Rides[[#This Row],[Station Code]]="MT", BART_Rides[[#This Row],[Station Code]]="PL", BART_Rides[[#This Row],[Station Code]]="CC"), "Yes", "No")</f>
        <v>No</v>
      </c>
    </row>
    <row r="11310" spans="6:14">
      <c r="F11310" s="3">
        <v>44555</v>
      </c>
      <c r="G11310" s="1">
        <v>24</v>
      </c>
      <c r="H11310" s="1" t="s">
        <v>106</v>
      </c>
      <c r="I11310" s="1">
        <v>606</v>
      </c>
      <c r="J11310" s="1">
        <f>MONTH(BART_Rides[[#This Row],[Date]])</f>
        <v>12</v>
      </c>
      <c r="K11310" s="1">
        <f>WEEKDAY(BART_Rides[[#This Row],[Date]],2)</f>
        <v>6</v>
      </c>
      <c r="L11310" s="1" t="str">
        <f>LEFT(BART_Rides[[#This Row],[Lines]],1)</f>
        <v>Y</v>
      </c>
      <c r="M11310" s="1" t="str">
        <f>IF(BART_Rides[[#This Row],[FirstLetter]]="Y","Yes","No")</f>
        <v>Yes</v>
      </c>
      <c r="N11310" s="1" t="str">
        <f>IF(OR(BART_Rides[[#This Row],[Station Code]]="EM", BART_Rides[[#This Row],[Station Code]]="MT", BART_Rides[[#This Row],[Station Code]]="PL", BART_Rides[[#This Row],[Station Code]]="CC"), "Yes", "No")</f>
        <v>No</v>
      </c>
    </row>
    <row r="11311" spans="6:14">
      <c r="F11311" s="3">
        <v>44556</v>
      </c>
      <c r="G11311" s="1">
        <v>24</v>
      </c>
      <c r="H11311" s="1" t="s">
        <v>106</v>
      </c>
      <c r="I11311" s="1">
        <v>1174</v>
      </c>
      <c r="J11311" s="1">
        <f>MONTH(BART_Rides[[#This Row],[Date]])</f>
        <v>12</v>
      </c>
      <c r="K11311" s="1">
        <f>WEEKDAY(BART_Rides[[#This Row],[Date]],2)</f>
        <v>7</v>
      </c>
      <c r="L11311" s="1" t="str">
        <f>LEFT(BART_Rides[[#This Row],[Lines]],1)</f>
        <v>Y</v>
      </c>
      <c r="M11311" s="1" t="str">
        <f>IF(BART_Rides[[#This Row],[FirstLetter]]="Y","Yes","No")</f>
        <v>Yes</v>
      </c>
      <c r="N11311" s="1" t="str">
        <f>IF(OR(BART_Rides[[#This Row],[Station Code]]="EM", BART_Rides[[#This Row],[Station Code]]="MT", BART_Rides[[#This Row],[Station Code]]="PL", BART_Rides[[#This Row],[Station Code]]="CC"), "Yes", "No")</f>
        <v>No</v>
      </c>
    </row>
    <row r="11312" spans="6:14">
      <c r="F11312" s="3">
        <v>44557</v>
      </c>
      <c r="G11312" s="1">
        <v>24</v>
      </c>
      <c r="H11312" s="1" t="s">
        <v>106</v>
      </c>
      <c r="I11312" s="1">
        <v>2427</v>
      </c>
      <c r="J11312" s="1">
        <f>MONTH(BART_Rides[[#This Row],[Date]])</f>
        <v>12</v>
      </c>
      <c r="K11312" s="1">
        <f>WEEKDAY(BART_Rides[[#This Row],[Date]],2)</f>
        <v>1</v>
      </c>
      <c r="L11312" s="1" t="str">
        <f>LEFT(BART_Rides[[#This Row],[Lines]],1)</f>
        <v>Y</v>
      </c>
      <c r="M11312" s="1" t="str">
        <f>IF(BART_Rides[[#This Row],[FirstLetter]]="Y","Yes","No")</f>
        <v>Yes</v>
      </c>
      <c r="N11312" s="1" t="str">
        <f>IF(OR(BART_Rides[[#This Row],[Station Code]]="EM", BART_Rides[[#This Row],[Station Code]]="MT", BART_Rides[[#This Row],[Station Code]]="PL", BART_Rides[[#This Row],[Station Code]]="CC"), "Yes", "No")</f>
        <v>No</v>
      </c>
    </row>
    <row r="11313" spans="6:14">
      <c r="F11313" s="3">
        <v>44558</v>
      </c>
      <c r="G11313" s="1">
        <v>24</v>
      </c>
      <c r="H11313" s="1" t="s">
        <v>106</v>
      </c>
      <c r="I11313" s="1">
        <v>2614</v>
      </c>
      <c r="J11313" s="1">
        <f>MONTH(BART_Rides[[#This Row],[Date]])</f>
        <v>12</v>
      </c>
      <c r="K11313" s="1">
        <f>WEEKDAY(BART_Rides[[#This Row],[Date]],2)</f>
        <v>2</v>
      </c>
      <c r="L11313" s="1" t="str">
        <f>LEFT(BART_Rides[[#This Row],[Lines]],1)</f>
        <v>Y</v>
      </c>
      <c r="M11313" s="1" t="str">
        <f>IF(BART_Rides[[#This Row],[FirstLetter]]="Y","Yes","No")</f>
        <v>Yes</v>
      </c>
      <c r="N11313" s="1" t="str">
        <f>IF(OR(BART_Rides[[#This Row],[Station Code]]="EM", BART_Rides[[#This Row],[Station Code]]="MT", BART_Rides[[#This Row],[Station Code]]="PL", BART_Rides[[#This Row],[Station Code]]="CC"), "Yes", "No")</f>
        <v>No</v>
      </c>
    </row>
    <row r="11314" spans="6:14">
      <c r="F11314" s="3">
        <v>44559</v>
      </c>
      <c r="G11314" s="1">
        <v>24</v>
      </c>
      <c r="H11314" s="1" t="s">
        <v>106</v>
      </c>
      <c r="I11314" s="1">
        <v>2505</v>
      </c>
      <c r="J11314" s="1">
        <f>MONTH(BART_Rides[[#This Row],[Date]])</f>
        <v>12</v>
      </c>
      <c r="K11314" s="1">
        <f>WEEKDAY(BART_Rides[[#This Row],[Date]],2)</f>
        <v>3</v>
      </c>
      <c r="L11314" s="1" t="str">
        <f>LEFT(BART_Rides[[#This Row],[Lines]],1)</f>
        <v>Y</v>
      </c>
      <c r="M11314" s="1" t="str">
        <f>IF(BART_Rides[[#This Row],[FirstLetter]]="Y","Yes","No")</f>
        <v>Yes</v>
      </c>
      <c r="N11314" s="1" t="str">
        <f>IF(OR(BART_Rides[[#This Row],[Station Code]]="EM", BART_Rides[[#This Row],[Station Code]]="MT", BART_Rides[[#This Row],[Station Code]]="PL", BART_Rides[[#This Row],[Station Code]]="CC"), "Yes", "No")</f>
        <v>No</v>
      </c>
    </row>
    <row r="11315" spans="6:14">
      <c r="F11315" s="3">
        <v>44560</v>
      </c>
      <c r="G11315" s="1">
        <v>24</v>
      </c>
      <c r="H11315" s="1" t="s">
        <v>106</v>
      </c>
      <c r="I11315" s="1">
        <v>2971</v>
      </c>
      <c r="J11315" s="1">
        <f>MONTH(BART_Rides[[#This Row],[Date]])</f>
        <v>12</v>
      </c>
      <c r="K11315" s="1">
        <f>WEEKDAY(BART_Rides[[#This Row],[Date]],2)</f>
        <v>4</v>
      </c>
      <c r="L11315" s="1" t="str">
        <f>LEFT(BART_Rides[[#This Row],[Lines]],1)</f>
        <v>Y</v>
      </c>
      <c r="M11315" s="1" t="str">
        <f>IF(BART_Rides[[#This Row],[FirstLetter]]="Y","Yes","No")</f>
        <v>Yes</v>
      </c>
      <c r="N11315" s="1" t="str">
        <f>IF(OR(BART_Rides[[#This Row],[Station Code]]="EM", BART_Rides[[#This Row],[Station Code]]="MT", BART_Rides[[#This Row],[Station Code]]="PL", BART_Rides[[#This Row],[Station Code]]="CC"), "Yes", "No")</f>
        <v>No</v>
      </c>
    </row>
    <row r="11316" spans="6:14">
      <c r="F11316" s="3">
        <v>44561</v>
      </c>
      <c r="G11316" s="1">
        <v>24</v>
      </c>
      <c r="H11316" s="1" t="s">
        <v>106</v>
      </c>
      <c r="I11316" s="1">
        <v>2379</v>
      </c>
      <c r="J11316" s="1">
        <f>MONTH(BART_Rides[[#This Row],[Date]])</f>
        <v>12</v>
      </c>
      <c r="K11316" s="1">
        <f>WEEKDAY(BART_Rides[[#This Row],[Date]],2)</f>
        <v>5</v>
      </c>
      <c r="L11316" s="1" t="str">
        <f>LEFT(BART_Rides[[#This Row],[Lines]],1)</f>
        <v>Y</v>
      </c>
      <c r="M11316" s="1" t="str">
        <f>IF(BART_Rides[[#This Row],[FirstLetter]]="Y","Yes","No")</f>
        <v>Yes</v>
      </c>
      <c r="N11316" s="1" t="str">
        <f>IF(OR(BART_Rides[[#This Row],[Station Code]]="EM", BART_Rides[[#This Row],[Station Code]]="MT", BART_Rides[[#This Row],[Station Code]]="PL", BART_Rides[[#This Row],[Station Code]]="CC"), "Yes", "No")</f>
        <v>No</v>
      </c>
    </row>
    <row r="11317" spans="6:14">
      <c r="F11317" s="3">
        <v>44197</v>
      </c>
      <c r="G11317" s="1" t="s">
        <v>59</v>
      </c>
      <c r="H11317" s="1" t="s">
        <v>106</v>
      </c>
      <c r="I11317" s="1">
        <v>209</v>
      </c>
      <c r="J11317" s="1">
        <f>MONTH(BART_Rides[[#This Row],[Date]])</f>
        <v>1</v>
      </c>
      <c r="K11317" s="1">
        <f>WEEKDAY(BART_Rides[[#This Row],[Date]],2)</f>
        <v>5</v>
      </c>
      <c r="L11317" s="1" t="str">
        <f>LEFT(BART_Rides[[#This Row],[Lines]],1)</f>
        <v>Y</v>
      </c>
      <c r="M11317" s="1" t="str">
        <f>IF(BART_Rides[[#This Row],[FirstLetter]]="Y","Yes","No")</f>
        <v>Yes</v>
      </c>
      <c r="N11317" s="1" t="str">
        <f>IF(OR(BART_Rides[[#This Row],[Station Code]]="EM", BART_Rides[[#This Row],[Station Code]]="MT", BART_Rides[[#This Row],[Station Code]]="PL", BART_Rides[[#This Row],[Station Code]]="CC"), "Yes", "No")</f>
        <v>No</v>
      </c>
    </row>
    <row r="11318" spans="6:14">
      <c r="F11318" s="3">
        <v>44198</v>
      </c>
      <c r="G11318" s="1" t="s">
        <v>59</v>
      </c>
      <c r="H11318" s="1" t="s">
        <v>106</v>
      </c>
      <c r="I11318" s="1">
        <v>319</v>
      </c>
      <c r="J11318" s="1">
        <f>MONTH(BART_Rides[[#This Row],[Date]])</f>
        <v>1</v>
      </c>
      <c r="K11318" s="1">
        <f>WEEKDAY(BART_Rides[[#This Row],[Date]],2)</f>
        <v>6</v>
      </c>
      <c r="L11318" s="1" t="str">
        <f>LEFT(BART_Rides[[#This Row],[Lines]],1)</f>
        <v>Y</v>
      </c>
      <c r="M11318" s="1" t="str">
        <f>IF(BART_Rides[[#This Row],[FirstLetter]]="Y","Yes","No")</f>
        <v>Yes</v>
      </c>
      <c r="N11318" s="1" t="str">
        <f>IF(OR(BART_Rides[[#This Row],[Station Code]]="EM", BART_Rides[[#This Row],[Station Code]]="MT", BART_Rides[[#This Row],[Station Code]]="PL", BART_Rides[[#This Row],[Station Code]]="CC"), "Yes", "No")</f>
        <v>No</v>
      </c>
    </row>
    <row r="11319" spans="6:14">
      <c r="F11319" s="3">
        <v>44199</v>
      </c>
      <c r="G11319" s="1" t="s">
        <v>59</v>
      </c>
      <c r="H11319" s="1" t="s">
        <v>106</v>
      </c>
      <c r="I11319" s="1">
        <v>241</v>
      </c>
      <c r="J11319" s="1">
        <f>MONTH(BART_Rides[[#This Row],[Date]])</f>
        <v>1</v>
      </c>
      <c r="K11319" s="1">
        <f>WEEKDAY(BART_Rides[[#This Row],[Date]],2)</f>
        <v>7</v>
      </c>
      <c r="L11319" s="1" t="str">
        <f>LEFT(BART_Rides[[#This Row],[Lines]],1)</f>
        <v>Y</v>
      </c>
      <c r="M11319" s="1" t="str">
        <f>IF(BART_Rides[[#This Row],[FirstLetter]]="Y","Yes","No")</f>
        <v>Yes</v>
      </c>
      <c r="N11319" s="1" t="str">
        <f>IF(OR(BART_Rides[[#This Row],[Station Code]]="EM", BART_Rides[[#This Row],[Station Code]]="MT", BART_Rides[[#This Row],[Station Code]]="PL", BART_Rides[[#This Row],[Station Code]]="CC"), "Yes", "No")</f>
        <v>No</v>
      </c>
    </row>
    <row r="11320" spans="6:14">
      <c r="F11320" s="3">
        <v>44200</v>
      </c>
      <c r="G11320" s="1" t="s">
        <v>59</v>
      </c>
      <c r="H11320" s="1" t="s">
        <v>106</v>
      </c>
      <c r="I11320" s="1">
        <v>664</v>
      </c>
      <c r="J11320" s="1">
        <f>MONTH(BART_Rides[[#This Row],[Date]])</f>
        <v>1</v>
      </c>
      <c r="K11320" s="1">
        <f>WEEKDAY(BART_Rides[[#This Row],[Date]],2)</f>
        <v>1</v>
      </c>
      <c r="L11320" s="1" t="str">
        <f>LEFT(BART_Rides[[#This Row],[Lines]],1)</f>
        <v>Y</v>
      </c>
      <c r="M11320" s="1" t="str">
        <f>IF(BART_Rides[[#This Row],[FirstLetter]]="Y","Yes","No")</f>
        <v>Yes</v>
      </c>
      <c r="N11320" s="1" t="str">
        <f>IF(OR(BART_Rides[[#This Row],[Station Code]]="EM", BART_Rides[[#This Row],[Station Code]]="MT", BART_Rides[[#This Row],[Station Code]]="PL", BART_Rides[[#This Row],[Station Code]]="CC"), "Yes", "No")</f>
        <v>No</v>
      </c>
    </row>
    <row r="11321" spans="6:14">
      <c r="F11321" s="3">
        <v>44201</v>
      </c>
      <c r="G11321" s="1" t="s">
        <v>59</v>
      </c>
      <c r="H11321" s="1" t="s">
        <v>106</v>
      </c>
      <c r="I11321" s="1">
        <v>757</v>
      </c>
      <c r="J11321" s="1">
        <f>MONTH(BART_Rides[[#This Row],[Date]])</f>
        <v>1</v>
      </c>
      <c r="K11321" s="1">
        <f>WEEKDAY(BART_Rides[[#This Row],[Date]],2)</f>
        <v>2</v>
      </c>
      <c r="L11321" s="1" t="str">
        <f>LEFT(BART_Rides[[#This Row],[Lines]],1)</f>
        <v>Y</v>
      </c>
      <c r="M11321" s="1" t="str">
        <f>IF(BART_Rides[[#This Row],[FirstLetter]]="Y","Yes","No")</f>
        <v>Yes</v>
      </c>
      <c r="N11321" s="1" t="str">
        <f>IF(OR(BART_Rides[[#This Row],[Station Code]]="EM", BART_Rides[[#This Row],[Station Code]]="MT", BART_Rides[[#This Row],[Station Code]]="PL", BART_Rides[[#This Row],[Station Code]]="CC"), "Yes", "No")</f>
        <v>No</v>
      </c>
    </row>
    <row r="11322" spans="6:14">
      <c r="F11322" s="3">
        <v>44202</v>
      </c>
      <c r="G11322" s="1" t="s">
        <v>59</v>
      </c>
      <c r="H11322" s="1" t="s">
        <v>106</v>
      </c>
      <c r="I11322" s="1">
        <v>721</v>
      </c>
      <c r="J11322" s="1">
        <f>MONTH(BART_Rides[[#This Row],[Date]])</f>
        <v>1</v>
      </c>
      <c r="K11322" s="1">
        <f>WEEKDAY(BART_Rides[[#This Row],[Date]],2)</f>
        <v>3</v>
      </c>
      <c r="L11322" s="1" t="str">
        <f>LEFT(BART_Rides[[#This Row],[Lines]],1)</f>
        <v>Y</v>
      </c>
      <c r="M11322" s="1" t="str">
        <f>IF(BART_Rides[[#This Row],[FirstLetter]]="Y","Yes","No")</f>
        <v>Yes</v>
      </c>
      <c r="N11322" s="1" t="str">
        <f>IF(OR(BART_Rides[[#This Row],[Station Code]]="EM", BART_Rides[[#This Row],[Station Code]]="MT", BART_Rides[[#This Row],[Station Code]]="PL", BART_Rides[[#This Row],[Station Code]]="CC"), "Yes", "No")</f>
        <v>No</v>
      </c>
    </row>
    <row r="11323" spans="6:14">
      <c r="F11323" s="3">
        <v>44203</v>
      </c>
      <c r="G11323" s="1" t="s">
        <v>59</v>
      </c>
      <c r="H11323" s="1" t="s">
        <v>106</v>
      </c>
      <c r="I11323" s="1">
        <v>813</v>
      </c>
      <c r="J11323" s="1">
        <f>MONTH(BART_Rides[[#This Row],[Date]])</f>
        <v>1</v>
      </c>
      <c r="K11323" s="1">
        <f>WEEKDAY(BART_Rides[[#This Row],[Date]],2)</f>
        <v>4</v>
      </c>
      <c r="L11323" s="1" t="str">
        <f>LEFT(BART_Rides[[#This Row],[Lines]],1)</f>
        <v>Y</v>
      </c>
      <c r="M11323" s="1" t="str">
        <f>IF(BART_Rides[[#This Row],[FirstLetter]]="Y","Yes","No")</f>
        <v>Yes</v>
      </c>
      <c r="N11323" s="1" t="str">
        <f>IF(OR(BART_Rides[[#This Row],[Station Code]]="EM", BART_Rides[[#This Row],[Station Code]]="MT", BART_Rides[[#This Row],[Station Code]]="PL", BART_Rides[[#This Row],[Station Code]]="CC"), "Yes", "No")</f>
        <v>No</v>
      </c>
    </row>
    <row r="11324" spans="6:14">
      <c r="F11324" s="3">
        <v>44204</v>
      </c>
      <c r="G11324" s="1" t="s">
        <v>59</v>
      </c>
      <c r="H11324" s="1" t="s">
        <v>106</v>
      </c>
      <c r="I11324" s="1">
        <v>699</v>
      </c>
      <c r="J11324" s="1">
        <f>MONTH(BART_Rides[[#This Row],[Date]])</f>
        <v>1</v>
      </c>
      <c r="K11324" s="1">
        <f>WEEKDAY(BART_Rides[[#This Row],[Date]],2)</f>
        <v>5</v>
      </c>
      <c r="L11324" s="1" t="str">
        <f>LEFT(BART_Rides[[#This Row],[Lines]],1)</f>
        <v>Y</v>
      </c>
      <c r="M11324" s="1" t="str">
        <f>IF(BART_Rides[[#This Row],[FirstLetter]]="Y","Yes","No")</f>
        <v>Yes</v>
      </c>
      <c r="N11324" s="1" t="str">
        <f>IF(OR(BART_Rides[[#This Row],[Station Code]]="EM", BART_Rides[[#This Row],[Station Code]]="MT", BART_Rides[[#This Row],[Station Code]]="PL", BART_Rides[[#This Row],[Station Code]]="CC"), "Yes", "No")</f>
        <v>No</v>
      </c>
    </row>
    <row r="11325" spans="6:14">
      <c r="F11325" s="3">
        <v>44205</v>
      </c>
      <c r="G11325" s="1" t="s">
        <v>59</v>
      </c>
      <c r="H11325" s="1" t="s">
        <v>106</v>
      </c>
      <c r="I11325" s="1">
        <v>412</v>
      </c>
      <c r="J11325" s="1">
        <f>MONTH(BART_Rides[[#This Row],[Date]])</f>
        <v>1</v>
      </c>
      <c r="K11325" s="1">
        <f>WEEKDAY(BART_Rides[[#This Row],[Date]],2)</f>
        <v>6</v>
      </c>
      <c r="L11325" s="1" t="str">
        <f>LEFT(BART_Rides[[#This Row],[Lines]],1)</f>
        <v>Y</v>
      </c>
      <c r="M11325" s="1" t="str">
        <f>IF(BART_Rides[[#This Row],[FirstLetter]]="Y","Yes","No")</f>
        <v>Yes</v>
      </c>
      <c r="N11325" s="1" t="str">
        <f>IF(OR(BART_Rides[[#This Row],[Station Code]]="EM", BART_Rides[[#This Row],[Station Code]]="MT", BART_Rides[[#This Row],[Station Code]]="PL", BART_Rides[[#This Row],[Station Code]]="CC"), "Yes", "No")</f>
        <v>No</v>
      </c>
    </row>
    <row r="11326" spans="6:14">
      <c r="F11326" s="3">
        <v>44206</v>
      </c>
      <c r="G11326" s="1" t="s">
        <v>59</v>
      </c>
      <c r="H11326" s="1" t="s">
        <v>106</v>
      </c>
      <c r="I11326" s="1">
        <v>244</v>
      </c>
      <c r="J11326" s="1">
        <f>MONTH(BART_Rides[[#This Row],[Date]])</f>
        <v>1</v>
      </c>
      <c r="K11326" s="1">
        <f>WEEKDAY(BART_Rides[[#This Row],[Date]],2)</f>
        <v>7</v>
      </c>
      <c r="L11326" s="1" t="str">
        <f>LEFT(BART_Rides[[#This Row],[Lines]],1)</f>
        <v>Y</v>
      </c>
      <c r="M11326" s="1" t="str">
        <f>IF(BART_Rides[[#This Row],[FirstLetter]]="Y","Yes","No")</f>
        <v>Yes</v>
      </c>
      <c r="N11326" s="1" t="str">
        <f>IF(OR(BART_Rides[[#This Row],[Station Code]]="EM", BART_Rides[[#This Row],[Station Code]]="MT", BART_Rides[[#This Row],[Station Code]]="PL", BART_Rides[[#This Row],[Station Code]]="CC"), "Yes", "No")</f>
        <v>No</v>
      </c>
    </row>
    <row r="11327" spans="6:14">
      <c r="F11327" s="3">
        <v>44207</v>
      </c>
      <c r="G11327" s="1" t="s">
        <v>59</v>
      </c>
      <c r="H11327" s="1" t="s">
        <v>106</v>
      </c>
      <c r="I11327" s="1">
        <v>752</v>
      </c>
      <c r="J11327" s="1">
        <f>MONTH(BART_Rides[[#This Row],[Date]])</f>
        <v>1</v>
      </c>
      <c r="K11327" s="1">
        <f>WEEKDAY(BART_Rides[[#This Row],[Date]],2)</f>
        <v>1</v>
      </c>
      <c r="L11327" s="1" t="str">
        <f>LEFT(BART_Rides[[#This Row],[Lines]],1)</f>
        <v>Y</v>
      </c>
      <c r="M11327" s="1" t="str">
        <f>IF(BART_Rides[[#This Row],[FirstLetter]]="Y","Yes","No")</f>
        <v>Yes</v>
      </c>
      <c r="N11327" s="1" t="str">
        <f>IF(OR(BART_Rides[[#This Row],[Station Code]]="EM", BART_Rides[[#This Row],[Station Code]]="MT", BART_Rides[[#This Row],[Station Code]]="PL", BART_Rides[[#This Row],[Station Code]]="CC"), "Yes", "No")</f>
        <v>No</v>
      </c>
    </row>
    <row r="11328" spans="6:14">
      <c r="F11328" s="3">
        <v>44208</v>
      </c>
      <c r="G11328" s="1" t="s">
        <v>59</v>
      </c>
      <c r="H11328" s="1" t="s">
        <v>106</v>
      </c>
      <c r="I11328" s="1">
        <v>765</v>
      </c>
      <c r="J11328" s="1">
        <f>MONTH(BART_Rides[[#This Row],[Date]])</f>
        <v>1</v>
      </c>
      <c r="K11328" s="1">
        <f>WEEKDAY(BART_Rides[[#This Row],[Date]],2)</f>
        <v>2</v>
      </c>
      <c r="L11328" s="1" t="str">
        <f>LEFT(BART_Rides[[#This Row],[Lines]],1)</f>
        <v>Y</v>
      </c>
      <c r="M11328" s="1" t="str">
        <f>IF(BART_Rides[[#This Row],[FirstLetter]]="Y","Yes","No")</f>
        <v>Yes</v>
      </c>
      <c r="N11328" s="1" t="str">
        <f>IF(OR(BART_Rides[[#This Row],[Station Code]]="EM", BART_Rides[[#This Row],[Station Code]]="MT", BART_Rides[[#This Row],[Station Code]]="PL", BART_Rides[[#This Row],[Station Code]]="CC"), "Yes", "No")</f>
        <v>No</v>
      </c>
    </row>
    <row r="11329" spans="6:14">
      <c r="F11329" s="3">
        <v>44209</v>
      </c>
      <c r="G11329" s="1" t="s">
        <v>59</v>
      </c>
      <c r="H11329" s="1" t="s">
        <v>106</v>
      </c>
      <c r="I11329" s="1">
        <v>747</v>
      </c>
      <c r="J11329" s="1">
        <f>MONTH(BART_Rides[[#This Row],[Date]])</f>
        <v>1</v>
      </c>
      <c r="K11329" s="1">
        <f>WEEKDAY(BART_Rides[[#This Row],[Date]],2)</f>
        <v>3</v>
      </c>
      <c r="L11329" s="1" t="str">
        <f>LEFT(BART_Rides[[#This Row],[Lines]],1)</f>
        <v>Y</v>
      </c>
      <c r="M11329" s="1" t="str">
        <f>IF(BART_Rides[[#This Row],[FirstLetter]]="Y","Yes","No")</f>
        <v>Yes</v>
      </c>
      <c r="N11329" s="1" t="str">
        <f>IF(OR(BART_Rides[[#This Row],[Station Code]]="EM", BART_Rides[[#This Row],[Station Code]]="MT", BART_Rides[[#This Row],[Station Code]]="PL", BART_Rides[[#This Row],[Station Code]]="CC"), "Yes", "No")</f>
        <v>No</v>
      </c>
    </row>
    <row r="11330" spans="6:14">
      <c r="F11330" s="3">
        <v>44210</v>
      </c>
      <c r="G11330" s="1" t="s">
        <v>59</v>
      </c>
      <c r="H11330" s="1" t="s">
        <v>106</v>
      </c>
      <c r="I11330" s="1">
        <v>762</v>
      </c>
      <c r="J11330" s="1">
        <f>MONTH(BART_Rides[[#This Row],[Date]])</f>
        <v>1</v>
      </c>
      <c r="K11330" s="1">
        <f>WEEKDAY(BART_Rides[[#This Row],[Date]],2)</f>
        <v>4</v>
      </c>
      <c r="L11330" s="1" t="str">
        <f>LEFT(BART_Rides[[#This Row],[Lines]],1)</f>
        <v>Y</v>
      </c>
      <c r="M11330" s="1" t="str">
        <f>IF(BART_Rides[[#This Row],[FirstLetter]]="Y","Yes","No")</f>
        <v>Yes</v>
      </c>
      <c r="N11330" s="1" t="str">
        <f>IF(OR(BART_Rides[[#This Row],[Station Code]]="EM", BART_Rides[[#This Row],[Station Code]]="MT", BART_Rides[[#This Row],[Station Code]]="PL", BART_Rides[[#This Row],[Station Code]]="CC"), "Yes", "No")</f>
        <v>No</v>
      </c>
    </row>
    <row r="11331" spans="6:14">
      <c r="F11331" s="3">
        <v>44211</v>
      </c>
      <c r="G11331" s="1" t="s">
        <v>59</v>
      </c>
      <c r="H11331" s="1" t="s">
        <v>106</v>
      </c>
      <c r="I11331" s="1">
        <v>749</v>
      </c>
      <c r="J11331" s="1">
        <f>MONTH(BART_Rides[[#This Row],[Date]])</f>
        <v>1</v>
      </c>
      <c r="K11331" s="1">
        <f>WEEKDAY(BART_Rides[[#This Row],[Date]],2)</f>
        <v>5</v>
      </c>
      <c r="L11331" s="1" t="str">
        <f>LEFT(BART_Rides[[#This Row],[Lines]],1)</f>
        <v>Y</v>
      </c>
      <c r="M11331" s="1" t="str">
        <f>IF(BART_Rides[[#This Row],[FirstLetter]]="Y","Yes","No")</f>
        <v>Yes</v>
      </c>
      <c r="N11331" s="1" t="str">
        <f>IF(OR(BART_Rides[[#This Row],[Station Code]]="EM", BART_Rides[[#This Row],[Station Code]]="MT", BART_Rides[[#This Row],[Station Code]]="PL", BART_Rides[[#This Row],[Station Code]]="CC"), "Yes", "No")</f>
        <v>No</v>
      </c>
    </row>
    <row r="11332" spans="6:14">
      <c r="F11332" s="3">
        <v>44212</v>
      </c>
      <c r="G11332" s="1" t="s">
        <v>59</v>
      </c>
      <c r="H11332" s="1" t="s">
        <v>106</v>
      </c>
      <c r="I11332" s="1">
        <v>403</v>
      </c>
      <c r="J11332" s="1">
        <f>MONTH(BART_Rides[[#This Row],[Date]])</f>
        <v>1</v>
      </c>
      <c r="K11332" s="1">
        <f>WEEKDAY(BART_Rides[[#This Row],[Date]],2)</f>
        <v>6</v>
      </c>
      <c r="L11332" s="1" t="str">
        <f>LEFT(BART_Rides[[#This Row],[Lines]],1)</f>
        <v>Y</v>
      </c>
      <c r="M11332" s="1" t="str">
        <f>IF(BART_Rides[[#This Row],[FirstLetter]]="Y","Yes","No")</f>
        <v>Yes</v>
      </c>
      <c r="N11332" s="1" t="str">
        <f>IF(OR(BART_Rides[[#This Row],[Station Code]]="EM", BART_Rides[[#This Row],[Station Code]]="MT", BART_Rides[[#This Row],[Station Code]]="PL", BART_Rides[[#This Row],[Station Code]]="CC"), "Yes", "No")</f>
        <v>No</v>
      </c>
    </row>
    <row r="11333" spans="6:14">
      <c r="F11333" s="3">
        <v>44213</v>
      </c>
      <c r="G11333" s="1" t="s">
        <v>59</v>
      </c>
      <c r="H11333" s="1" t="s">
        <v>106</v>
      </c>
      <c r="I11333" s="1">
        <v>277</v>
      </c>
      <c r="J11333" s="1">
        <f>MONTH(BART_Rides[[#This Row],[Date]])</f>
        <v>1</v>
      </c>
      <c r="K11333" s="1">
        <f>WEEKDAY(BART_Rides[[#This Row],[Date]],2)</f>
        <v>7</v>
      </c>
      <c r="L11333" s="1" t="str">
        <f>LEFT(BART_Rides[[#This Row],[Lines]],1)</f>
        <v>Y</v>
      </c>
      <c r="M11333" s="1" t="str">
        <f>IF(BART_Rides[[#This Row],[FirstLetter]]="Y","Yes","No")</f>
        <v>Yes</v>
      </c>
      <c r="N11333" s="1" t="str">
        <f>IF(OR(BART_Rides[[#This Row],[Station Code]]="EM", BART_Rides[[#This Row],[Station Code]]="MT", BART_Rides[[#This Row],[Station Code]]="PL", BART_Rides[[#This Row],[Station Code]]="CC"), "Yes", "No")</f>
        <v>No</v>
      </c>
    </row>
    <row r="11334" spans="6:14">
      <c r="F11334" s="3">
        <v>44214</v>
      </c>
      <c r="G11334" s="1" t="s">
        <v>59</v>
      </c>
      <c r="H11334" s="1" t="s">
        <v>106</v>
      </c>
      <c r="I11334" s="1">
        <v>492</v>
      </c>
      <c r="J11334" s="1">
        <f>MONTH(BART_Rides[[#This Row],[Date]])</f>
        <v>1</v>
      </c>
      <c r="K11334" s="1">
        <f>WEEKDAY(BART_Rides[[#This Row],[Date]],2)</f>
        <v>1</v>
      </c>
      <c r="L11334" s="1" t="str">
        <f>LEFT(BART_Rides[[#This Row],[Lines]],1)</f>
        <v>Y</v>
      </c>
      <c r="M11334" s="1" t="str">
        <f>IF(BART_Rides[[#This Row],[FirstLetter]]="Y","Yes","No")</f>
        <v>Yes</v>
      </c>
      <c r="N11334" s="1" t="str">
        <f>IF(OR(BART_Rides[[#This Row],[Station Code]]="EM", BART_Rides[[#This Row],[Station Code]]="MT", BART_Rides[[#This Row],[Station Code]]="PL", BART_Rides[[#This Row],[Station Code]]="CC"), "Yes", "No")</f>
        <v>No</v>
      </c>
    </row>
    <row r="11335" spans="6:14">
      <c r="F11335" s="3">
        <v>44215</v>
      </c>
      <c r="G11335" s="1" t="s">
        <v>59</v>
      </c>
      <c r="H11335" s="1" t="s">
        <v>106</v>
      </c>
      <c r="I11335" s="1">
        <v>763</v>
      </c>
      <c r="J11335" s="1">
        <f>MONTH(BART_Rides[[#This Row],[Date]])</f>
        <v>1</v>
      </c>
      <c r="K11335" s="1">
        <f>WEEKDAY(BART_Rides[[#This Row],[Date]],2)</f>
        <v>2</v>
      </c>
      <c r="L11335" s="1" t="str">
        <f>LEFT(BART_Rides[[#This Row],[Lines]],1)</f>
        <v>Y</v>
      </c>
      <c r="M11335" s="1" t="str">
        <f>IF(BART_Rides[[#This Row],[FirstLetter]]="Y","Yes","No")</f>
        <v>Yes</v>
      </c>
      <c r="N11335" s="1" t="str">
        <f>IF(OR(BART_Rides[[#This Row],[Station Code]]="EM", BART_Rides[[#This Row],[Station Code]]="MT", BART_Rides[[#This Row],[Station Code]]="PL", BART_Rides[[#This Row],[Station Code]]="CC"), "Yes", "No")</f>
        <v>No</v>
      </c>
    </row>
    <row r="11336" spans="6:14">
      <c r="F11336" s="3">
        <v>44216</v>
      </c>
      <c r="G11336" s="1" t="s">
        <v>59</v>
      </c>
      <c r="H11336" s="1" t="s">
        <v>106</v>
      </c>
      <c r="I11336" s="1">
        <v>780</v>
      </c>
      <c r="J11336" s="1">
        <f>MONTH(BART_Rides[[#This Row],[Date]])</f>
        <v>1</v>
      </c>
      <c r="K11336" s="1">
        <f>WEEKDAY(BART_Rides[[#This Row],[Date]],2)</f>
        <v>3</v>
      </c>
      <c r="L11336" s="1" t="str">
        <f>LEFT(BART_Rides[[#This Row],[Lines]],1)</f>
        <v>Y</v>
      </c>
      <c r="M11336" s="1" t="str">
        <f>IF(BART_Rides[[#This Row],[FirstLetter]]="Y","Yes","No")</f>
        <v>Yes</v>
      </c>
      <c r="N11336" s="1" t="str">
        <f>IF(OR(BART_Rides[[#This Row],[Station Code]]="EM", BART_Rides[[#This Row],[Station Code]]="MT", BART_Rides[[#This Row],[Station Code]]="PL", BART_Rides[[#This Row],[Station Code]]="CC"), "Yes", "No")</f>
        <v>No</v>
      </c>
    </row>
    <row r="11337" spans="6:14">
      <c r="F11337" s="3">
        <v>44217</v>
      </c>
      <c r="G11337" s="1" t="s">
        <v>59</v>
      </c>
      <c r="H11337" s="1" t="s">
        <v>106</v>
      </c>
      <c r="I11337" s="1">
        <v>822</v>
      </c>
      <c r="J11337" s="1">
        <f>MONTH(BART_Rides[[#This Row],[Date]])</f>
        <v>1</v>
      </c>
      <c r="K11337" s="1">
        <f>WEEKDAY(BART_Rides[[#This Row],[Date]],2)</f>
        <v>4</v>
      </c>
      <c r="L11337" s="1" t="str">
        <f>LEFT(BART_Rides[[#This Row],[Lines]],1)</f>
        <v>Y</v>
      </c>
      <c r="M11337" s="1" t="str">
        <f>IF(BART_Rides[[#This Row],[FirstLetter]]="Y","Yes","No")</f>
        <v>Yes</v>
      </c>
      <c r="N11337" s="1" t="str">
        <f>IF(OR(BART_Rides[[#This Row],[Station Code]]="EM", BART_Rides[[#This Row],[Station Code]]="MT", BART_Rides[[#This Row],[Station Code]]="PL", BART_Rides[[#This Row],[Station Code]]="CC"), "Yes", "No")</f>
        <v>No</v>
      </c>
    </row>
    <row r="11338" spans="6:14">
      <c r="F11338" s="3">
        <v>44218</v>
      </c>
      <c r="G11338" s="1" t="s">
        <v>59</v>
      </c>
      <c r="H11338" s="1" t="s">
        <v>106</v>
      </c>
      <c r="I11338" s="1">
        <v>782</v>
      </c>
      <c r="J11338" s="1">
        <f>MONTH(BART_Rides[[#This Row],[Date]])</f>
        <v>1</v>
      </c>
      <c r="K11338" s="1">
        <f>WEEKDAY(BART_Rides[[#This Row],[Date]],2)</f>
        <v>5</v>
      </c>
      <c r="L11338" s="1" t="str">
        <f>LEFT(BART_Rides[[#This Row],[Lines]],1)</f>
        <v>Y</v>
      </c>
      <c r="M11338" s="1" t="str">
        <f>IF(BART_Rides[[#This Row],[FirstLetter]]="Y","Yes","No")</f>
        <v>Yes</v>
      </c>
      <c r="N11338" s="1" t="str">
        <f>IF(OR(BART_Rides[[#This Row],[Station Code]]="EM", BART_Rides[[#This Row],[Station Code]]="MT", BART_Rides[[#This Row],[Station Code]]="PL", BART_Rides[[#This Row],[Station Code]]="CC"), "Yes", "No")</f>
        <v>No</v>
      </c>
    </row>
    <row r="11339" spans="6:14">
      <c r="F11339" s="3">
        <v>44219</v>
      </c>
      <c r="G11339" s="1" t="s">
        <v>59</v>
      </c>
      <c r="H11339" s="1" t="s">
        <v>106</v>
      </c>
      <c r="I11339" s="1">
        <v>429</v>
      </c>
      <c r="J11339" s="1">
        <f>MONTH(BART_Rides[[#This Row],[Date]])</f>
        <v>1</v>
      </c>
      <c r="K11339" s="1">
        <f>WEEKDAY(BART_Rides[[#This Row],[Date]],2)</f>
        <v>6</v>
      </c>
      <c r="L11339" s="1" t="str">
        <f>LEFT(BART_Rides[[#This Row],[Lines]],1)</f>
        <v>Y</v>
      </c>
      <c r="M11339" s="1" t="str">
        <f>IF(BART_Rides[[#This Row],[FirstLetter]]="Y","Yes","No")</f>
        <v>Yes</v>
      </c>
      <c r="N11339" s="1" t="str">
        <f>IF(OR(BART_Rides[[#This Row],[Station Code]]="EM", BART_Rides[[#This Row],[Station Code]]="MT", BART_Rides[[#This Row],[Station Code]]="PL", BART_Rides[[#This Row],[Station Code]]="CC"), "Yes", "No")</f>
        <v>No</v>
      </c>
    </row>
    <row r="11340" spans="6:14">
      <c r="F11340" s="3">
        <v>44220</v>
      </c>
      <c r="G11340" s="1" t="s">
        <v>59</v>
      </c>
      <c r="H11340" s="1" t="s">
        <v>106</v>
      </c>
      <c r="I11340" s="1">
        <v>224</v>
      </c>
      <c r="J11340" s="1">
        <f>MONTH(BART_Rides[[#This Row],[Date]])</f>
        <v>1</v>
      </c>
      <c r="K11340" s="1">
        <f>WEEKDAY(BART_Rides[[#This Row],[Date]],2)</f>
        <v>7</v>
      </c>
      <c r="L11340" s="1" t="str">
        <f>LEFT(BART_Rides[[#This Row],[Lines]],1)</f>
        <v>Y</v>
      </c>
      <c r="M11340" s="1" t="str">
        <f>IF(BART_Rides[[#This Row],[FirstLetter]]="Y","Yes","No")</f>
        <v>Yes</v>
      </c>
      <c r="N11340" s="1" t="str">
        <f>IF(OR(BART_Rides[[#This Row],[Station Code]]="EM", BART_Rides[[#This Row],[Station Code]]="MT", BART_Rides[[#This Row],[Station Code]]="PL", BART_Rides[[#This Row],[Station Code]]="CC"), "Yes", "No")</f>
        <v>No</v>
      </c>
    </row>
    <row r="11341" spans="6:14">
      <c r="F11341" s="3">
        <v>44221</v>
      </c>
      <c r="G11341" s="1" t="s">
        <v>59</v>
      </c>
      <c r="H11341" s="1" t="s">
        <v>106</v>
      </c>
      <c r="I11341" s="1">
        <v>798</v>
      </c>
      <c r="J11341" s="1">
        <f>MONTH(BART_Rides[[#This Row],[Date]])</f>
        <v>1</v>
      </c>
      <c r="K11341" s="1">
        <f>WEEKDAY(BART_Rides[[#This Row],[Date]],2)</f>
        <v>1</v>
      </c>
      <c r="L11341" s="1" t="str">
        <f>LEFT(BART_Rides[[#This Row],[Lines]],1)</f>
        <v>Y</v>
      </c>
      <c r="M11341" s="1" t="str">
        <f>IF(BART_Rides[[#This Row],[FirstLetter]]="Y","Yes","No")</f>
        <v>Yes</v>
      </c>
      <c r="N11341" s="1" t="str">
        <f>IF(OR(BART_Rides[[#This Row],[Station Code]]="EM", BART_Rides[[#This Row],[Station Code]]="MT", BART_Rides[[#This Row],[Station Code]]="PL", BART_Rides[[#This Row],[Station Code]]="CC"), "Yes", "No")</f>
        <v>No</v>
      </c>
    </row>
    <row r="11342" spans="6:14">
      <c r="F11342" s="3">
        <v>44222</v>
      </c>
      <c r="G11342" s="1" t="s">
        <v>59</v>
      </c>
      <c r="H11342" s="1" t="s">
        <v>106</v>
      </c>
      <c r="I11342" s="1">
        <v>748</v>
      </c>
      <c r="J11342" s="1">
        <f>MONTH(BART_Rides[[#This Row],[Date]])</f>
        <v>1</v>
      </c>
      <c r="K11342" s="1">
        <f>WEEKDAY(BART_Rides[[#This Row],[Date]],2)</f>
        <v>2</v>
      </c>
      <c r="L11342" s="1" t="str">
        <f>LEFT(BART_Rides[[#This Row],[Lines]],1)</f>
        <v>Y</v>
      </c>
      <c r="M11342" s="1" t="str">
        <f>IF(BART_Rides[[#This Row],[FirstLetter]]="Y","Yes","No")</f>
        <v>Yes</v>
      </c>
      <c r="N11342" s="1" t="str">
        <f>IF(OR(BART_Rides[[#This Row],[Station Code]]="EM", BART_Rides[[#This Row],[Station Code]]="MT", BART_Rides[[#This Row],[Station Code]]="PL", BART_Rides[[#This Row],[Station Code]]="CC"), "Yes", "No")</f>
        <v>No</v>
      </c>
    </row>
    <row r="11343" spans="6:14">
      <c r="F11343" s="3">
        <v>44223</v>
      </c>
      <c r="G11343" s="1" t="s">
        <v>59</v>
      </c>
      <c r="H11343" s="1" t="s">
        <v>106</v>
      </c>
      <c r="I11343" s="1">
        <v>760</v>
      </c>
      <c r="J11343" s="1">
        <f>MONTH(BART_Rides[[#This Row],[Date]])</f>
        <v>1</v>
      </c>
      <c r="K11343" s="1">
        <f>WEEKDAY(BART_Rides[[#This Row],[Date]],2)</f>
        <v>3</v>
      </c>
      <c r="L11343" s="1" t="str">
        <f>LEFT(BART_Rides[[#This Row],[Lines]],1)</f>
        <v>Y</v>
      </c>
      <c r="M11343" s="1" t="str">
        <f>IF(BART_Rides[[#This Row],[FirstLetter]]="Y","Yes","No")</f>
        <v>Yes</v>
      </c>
      <c r="N11343" s="1" t="str">
        <f>IF(OR(BART_Rides[[#This Row],[Station Code]]="EM", BART_Rides[[#This Row],[Station Code]]="MT", BART_Rides[[#This Row],[Station Code]]="PL", BART_Rides[[#This Row],[Station Code]]="CC"), "Yes", "No")</f>
        <v>No</v>
      </c>
    </row>
    <row r="11344" spans="6:14">
      <c r="F11344" s="3">
        <v>44224</v>
      </c>
      <c r="G11344" s="1" t="s">
        <v>59</v>
      </c>
      <c r="H11344" s="1" t="s">
        <v>106</v>
      </c>
      <c r="I11344" s="1">
        <v>747</v>
      </c>
      <c r="J11344" s="1">
        <f>MONTH(BART_Rides[[#This Row],[Date]])</f>
        <v>1</v>
      </c>
      <c r="K11344" s="1">
        <f>WEEKDAY(BART_Rides[[#This Row],[Date]],2)</f>
        <v>4</v>
      </c>
      <c r="L11344" s="1" t="str">
        <f>LEFT(BART_Rides[[#This Row],[Lines]],1)</f>
        <v>Y</v>
      </c>
      <c r="M11344" s="1" t="str">
        <f>IF(BART_Rides[[#This Row],[FirstLetter]]="Y","Yes","No")</f>
        <v>Yes</v>
      </c>
      <c r="N11344" s="1" t="str">
        <f>IF(OR(BART_Rides[[#This Row],[Station Code]]="EM", BART_Rides[[#This Row],[Station Code]]="MT", BART_Rides[[#This Row],[Station Code]]="PL", BART_Rides[[#This Row],[Station Code]]="CC"), "Yes", "No")</f>
        <v>No</v>
      </c>
    </row>
    <row r="11345" spans="6:14">
      <c r="F11345" s="3">
        <v>44225</v>
      </c>
      <c r="G11345" s="1" t="s">
        <v>59</v>
      </c>
      <c r="H11345" s="1" t="s">
        <v>106</v>
      </c>
      <c r="I11345" s="1">
        <v>840</v>
      </c>
      <c r="J11345" s="1">
        <f>MONTH(BART_Rides[[#This Row],[Date]])</f>
        <v>1</v>
      </c>
      <c r="K11345" s="1">
        <f>WEEKDAY(BART_Rides[[#This Row],[Date]],2)</f>
        <v>5</v>
      </c>
      <c r="L11345" s="1" t="str">
        <f>LEFT(BART_Rides[[#This Row],[Lines]],1)</f>
        <v>Y</v>
      </c>
      <c r="M11345" s="1" t="str">
        <f>IF(BART_Rides[[#This Row],[FirstLetter]]="Y","Yes","No")</f>
        <v>Yes</v>
      </c>
      <c r="N11345" s="1" t="str">
        <f>IF(OR(BART_Rides[[#This Row],[Station Code]]="EM", BART_Rides[[#This Row],[Station Code]]="MT", BART_Rides[[#This Row],[Station Code]]="PL", BART_Rides[[#This Row],[Station Code]]="CC"), "Yes", "No")</f>
        <v>No</v>
      </c>
    </row>
    <row r="11346" spans="6:14">
      <c r="F11346" s="3">
        <v>44226</v>
      </c>
      <c r="G11346" s="1" t="s">
        <v>59</v>
      </c>
      <c r="H11346" s="1" t="s">
        <v>106</v>
      </c>
      <c r="I11346" s="1">
        <v>428</v>
      </c>
      <c r="J11346" s="1">
        <f>MONTH(BART_Rides[[#This Row],[Date]])</f>
        <v>1</v>
      </c>
      <c r="K11346" s="1">
        <f>WEEKDAY(BART_Rides[[#This Row],[Date]],2)</f>
        <v>6</v>
      </c>
      <c r="L11346" s="1" t="str">
        <f>LEFT(BART_Rides[[#This Row],[Lines]],1)</f>
        <v>Y</v>
      </c>
      <c r="M11346" s="1" t="str">
        <f>IF(BART_Rides[[#This Row],[FirstLetter]]="Y","Yes","No")</f>
        <v>Yes</v>
      </c>
      <c r="N11346" s="1" t="str">
        <f>IF(OR(BART_Rides[[#This Row],[Station Code]]="EM", BART_Rides[[#This Row],[Station Code]]="MT", BART_Rides[[#This Row],[Station Code]]="PL", BART_Rides[[#This Row],[Station Code]]="CC"), "Yes", "No")</f>
        <v>No</v>
      </c>
    </row>
    <row r="11347" spans="6:14">
      <c r="F11347" s="3">
        <v>44227</v>
      </c>
      <c r="G11347" s="1" t="s">
        <v>59</v>
      </c>
      <c r="H11347" s="1" t="s">
        <v>106</v>
      </c>
      <c r="I11347" s="1">
        <v>299</v>
      </c>
      <c r="J11347" s="1">
        <f>MONTH(BART_Rides[[#This Row],[Date]])</f>
        <v>1</v>
      </c>
      <c r="K11347" s="1">
        <f>WEEKDAY(BART_Rides[[#This Row],[Date]],2)</f>
        <v>7</v>
      </c>
      <c r="L11347" s="1" t="str">
        <f>LEFT(BART_Rides[[#This Row],[Lines]],1)</f>
        <v>Y</v>
      </c>
      <c r="M11347" s="1" t="str">
        <f>IF(BART_Rides[[#This Row],[FirstLetter]]="Y","Yes","No")</f>
        <v>Yes</v>
      </c>
      <c r="N11347" s="1" t="str">
        <f>IF(OR(BART_Rides[[#This Row],[Station Code]]="EM", BART_Rides[[#This Row],[Station Code]]="MT", BART_Rides[[#This Row],[Station Code]]="PL", BART_Rides[[#This Row],[Station Code]]="CC"), "Yes", "No")</f>
        <v>No</v>
      </c>
    </row>
    <row r="11348" spans="6:14">
      <c r="F11348" s="3">
        <v>44228</v>
      </c>
      <c r="G11348" s="1" t="s">
        <v>59</v>
      </c>
      <c r="H11348" s="1" t="s">
        <v>106</v>
      </c>
      <c r="I11348" s="1">
        <v>764</v>
      </c>
      <c r="J11348" s="1">
        <f>MONTH(BART_Rides[[#This Row],[Date]])</f>
        <v>2</v>
      </c>
      <c r="K11348" s="1">
        <f>WEEKDAY(BART_Rides[[#This Row],[Date]],2)</f>
        <v>1</v>
      </c>
      <c r="L11348" s="1" t="str">
        <f>LEFT(BART_Rides[[#This Row],[Lines]],1)</f>
        <v>Y</v>
      </c>
      <c r="M11348" s="1" t="str">
        <f>IF(BART_Rides[[#This Row],[FirstLetter]]="Y","Yes","No")</f>
        <v>Yes</v>
      </c>
      <c r="N11348" s="1" t="str">
        <f>IF(OR(BART_Rides[[#This Row],[Station Code]]="EM", BART_Rides[[#This Row],[Station Code]]="MT", BART_Rides[[#This Row],[Station Code]]="PL", BART_Rides[[#This Row],[Station Code]]="CC"), "Yes", "No")</f>
        <v>No</v>
      </c>
    </row>
    <row r="11349" spans="6:14">
      <c r="F11349" s="3">
        <v>44229</v>
      </c>
      <c r="G11349" s="1" t="s">
        <v>59</v>
      </c>
      <c r="H11349" s="1" t="s">
        <v>106</v>
      </c>
      <c r="I11349" s="1">
        <v>821</v>
      </c>
      <c r="J11349" s="1">
        <f>MONTH(BART_Rides[[#This Row],[Date]])</f>
        <v>2</v>
      </c>
      <c r="K11349" s="1">
        <f>WEEKDAY(BART_Rides[[#This Row],[Date]],2)</f>
        <v>2</v>
      </c>
      <c r="L11349" s="1" t="str">
        <f>LEFT(BART_Rides[[#This Row],[Lines]],1)</f>
        <v>Y</v>
      </c>
      <c r="M11349" s="1" t="str">
        <f>IF(BART_Rides[[#This Row],[FirstLetter]]="Y","Yes","No")</f>
        <v>Yes</v>
      </c>
      <c r="N11349" s="1" t="str">
        <f>IF(OR(BART_Rides[[#This Row],[Station Code]]="EM", BART_Rides[[#This Row],[Station Code]]="MT", BART_Rides[[#This Row],[Station Code]]="PL", BART_Rides[[#This Row],[Station Code]]="CC"), "Yes", "No")</f>
        <v>No</v>
      </c>
    </row>
    <row r="11350" spans="6:14">
      <c r="F11350" s="3">
        <v>44230</v>
      </c>
      <c r="G11350" s="1" t="s">
        <v>59</v>
      </c>
      <c r="H11350" s="1" t="s">
        <v>106</v>
      </c>
      <c r="I11350" s="1">
        <v>837</v>
      </c>
      <c r="J11350" s="1">
        <f>MONTH(BART_Rides[[#This Row],[Date]])</f>
        <v>2</v>
      </c>
      <c r="K11350" s="1">
        <f>WEEKDAY(BART_Rides[[#This Row],[Date]],2)</f>
        <v>3</v>
      </c>
      <c r="L11350" s="1" t="str">
        <f>LEFT(BART_Rides[[#This Row],[Lines]],1)</f>
        <v>Y</v>
      </c>
      <c r="M11350" s="1" t="str">
        <f>IF(BART_Rides[[#This Row],[FirstLetter]]="Y","Yes","No")</f>
        <v>Yes</v>
      </c>
      <c r="N11350" s="1" t="str">
        <f>IF(OR(BART_Rides[[#This Row],[Station Code]]="EM", BART_Rides[[#This Row],[Station Code]]="MT", BART_Rides[[#This Row],[Station Code]]="PL", BART_Rides[[#This Row],[Station Code]]="CC"), "Yes", "No")</f>
        <v>No</v>
      </c>
    </row>
    <row r="11351" spans="6:14">
      <c r="F11351" s="3">
        <v>44231</v>
      </c>
      <c r="G11351" s="1" t="s">
        <v>59</v>
      </c>
      <c r="H11351" s="1" t="s">
        <v>106</v>
      </c>
      <c r="I11351" s="1">
        <v>858</v>
      </c>
      <c r="J11351" s="1">
        <f>MONTH(BART_Rides[[#This Row],[Date]])</f>
        <v>2</v>
      </c>
      <c r="K11351" s="1">
        <f>WEEKDAY(BART_Rides[[#This Row],[Date]],2)</f>
        <v>4</v>
      </c>
      <c r="L11351" s="1" t="str">
        <f>LEFT(BART_Rides[[#This Row],[Lines]],1)</f>
        <v>Y</v>
      </c>
      <c r="M11351" s="1" t="str">
        <f>IF(BART_Rides[[#This Row],[FirstLetter]]="Y","Yes","No")</f>
        <v>Yes</v>
      </c>
      <c r="N11351" s="1" t="str">
        <f>IF(OR(BART_Rides[[#This Row],[Station Code]]="EM", BART_Rides[[#This Row],[Station Code]]="MT", BART_Rides[[#This Row],[Station Code]]="PL", BART_Rides[[#This Row],[Station Code]]="CC"), "Yes", "No")</f>
        <v>No</v>
      </c>
    </row>
    <row r="11352" spans="6:14">
      <c r="F11352" s="3">
        <v>44232</v>
      </c>
      <c r="G11352" s="1" t="s">
        <v>59</v>
      </c>
      <c r="H11352" s="1" t="s">
        <v>106</v>
      </c>
      <c r="I11352" s="1">
        <v>854</v>
      </c>
      <c r="J11352" s="1">
        <f>MONTH(BART_Rides[[#This Row],[Date]])</f>
        <v>2</v>
      </c>
      <c r="K11352" s="1">
        <f>WEEKDAY(BART_Rides[[#This Row],[Date]],2)</f>
        <v>5</v>
      </c>
      <c r="L11352" s="1" t="str">
        <f>LEFT(BART_Rides[[#This Row],[Lines]],1)</f>
        <v>Y</v>
      </c>
      <c r="M11352" s="1" t="str">
        <f>IF(BART_Rides[[#This Row],[FirstLetter]]="Y","Yes","No")</f>
        <v>Yes</v>
      </c>
      <c r="N11352" s="1" t="str">
        <f>IF(OR(BART_Rides[[#This Row],[Station Code]]="EM", BART_Rides[[#This Row],[Station Code]]="MT", BART_Rides[[#This Row],[Station Code]]="PL", BART_Rides[[#This Row],[Station Code]]="CC"), "Yes", "No")</f>
        <v>No</v>
      </c>
    </row>
    <row r="11353" spans="6:14">
      <c r="F11353" s="3">
        <v>44233</v>
      </c>
      <c r="G11353" s="1" t="s">
        <v>59</v>
      </c>
      <c r="H11353" s="1" t="s">
        <v>106</v>
      </c>
      <c r="I11353" s="1">
        <v>500</v>
      </c>
      <c r="J11353" s="1">
        <f>MONTH(BART_Rides[[#This Row],[Date]])</f>
        <v>2</v>
      </c>
      <c r="K11353" s="1">
        <f>WEEKDAY(BART_Rides[[#This Row],[Date]],2)</f>
        <v>6</v>
      </c>
      <c r="L11353" s="1" t="str">
        <f>LEFT(BART_Rides[[#This Row],[Lines]],1)</f>
        <v>Y</v>
      </c>
      <c r="M11353" s="1" t="str">
        <f>IF(BART_Rides[[#This Row],[FirstLetter]]="Y","Yes","No")</f>
        <v>Yes</v>
      </c>
      <c r="N11353" s="1" t="str">
        <f>IF(OR(BART_Rides[[#This Row],[Station Code]]="EM", BART_Rides[[#This Row],[Station Code]]="MT", BART_Rides[[#This Row],[Station Code]]="PL", BART_Rides[[#This Row],[Station Code]]="CC"), "Yes", "No")</f>
        <v>No</v>
      </c>
    </row>
    <row r="11354" spans="6:14">
      <c r="F11354" s="3">
        <v>44234</v>
      </c>
      <c r="G11354" s="1" t="s">
        <v>59</v>
      </c>
      <c r="H11354" s="1" t="s">
        <v>106</v>
      </c>
      <c r="I11354" s="1">
        <v>334</v>
      </c>
      <c r="J11354" s="1">
        <f>MONTH(BART_Rides[[#This Row],[Date]])</f>
        <v>2</v>
      </c>
      <c r="K11354" s="1">
        <f>WEEKDAY(BART_Rides[[#This Row],[Date]],2)</f>
        <v>7</v>
      </c>
      <c r="L11354" s="1" t="str">
        <f>LEFT(BART_Rides[[#This Row],[Lines]],1)</f>
        <v>Y</v>
      </c>
      <c r="M11354" s="1" t="str">
        <f>IF(BART_Rides[[#This Row],[FirstLetter]]="Y","Yes","No")</f>
        <v>Yes</v>
      </c>
      <c r="N11354" s="1" t="str">
        <f>IF(OR(BART_Rides[[#This Row],[Station Code]]="EM", BART_Rides[[#This Row],[Station Code]]="MT", BART_Rides[[#This Row],[Station Code]]="PL", BART_Rides[[#This Row],[Station Code]]="CC"), "Yes", "No")</f>
        <v>No</v>
      </c>
    </row>
    <row r="11355" spans="6:14">
      <c r="F11355" s="3">
        <v>44235</v>
      </c>
      <c r="G11355" s="1" t="s">
        <v>59</v>
      </c>
      <c r="H11355" s="1" t="s">
        <v>106</v>
      </c>
      <c r="I11355" s="1">
        <v>803</v>
      </c>
      <c r="J11355" s="1">
        <f>MONTH(BART_Rides[[#This Row],[Date]])</f>
        <v>2</v>
      </c>
      <c r="K11355" s="1">
        <f>WEEKDAY(BART_Rides[[#This Row],[Date]],2)</f>
        <v>1</v>
      </c>
      <c r="L11355" s="1" t="str">
        <f>LEFT(BART_Rides[[#This Row],[Lines]],1)</f>
        <v>Y</v>
      </c>
      <c r="M11355" s="1" t="str">
        <f>IF(BART_Rides[[#This Row],[FirstLetter]]="Y","Yes","No")</f>
        <v>Yes</v>
      </c>
      <c r="N11355" s="1" t="str">
        <f>IF(OR(BART_Rides[[#This Row],[Station Code]]="EM", BART_Rides[[#This Row],[Station Code]]="MT", BART_Rides[[#This Row],[Station Code]]="PL", BART_Rides[[#This Row],[Station Code]]="CC"), "Yes", "No")</f>
        <v>No</v>
      </c>
    </row>
    <row r="11356" spans="6:14">
      <c r="F11356" s="3">
        <v>44236</v>
      </c>
      <c r="G11356" s="1" t="s">
        <v>59</v>
      </c>
      <c r="H11356" s="1" t="s">
        <v>106</v>
      </c>
      <c r="I11356" s="1">
        <v>826</v>
      </c>
      <c r="J11356" s="1">
        <f>MONTH(BART_Rides[[#This Row],[Date]])</f>
        <v>2</v>
      </c>
      <c r="K11356" s="1">
        <f>WEEKDAY(BART_Rides[[#This Row],[Date]],2)</f>
        <v>2</v>
      </c>
      <c r="L11356" s="1" t="str">
        <f>LEFT(BART_Rides[[#This Row],[Lines]],1)</f>
        <v>Y</v>
      </c>
      <c r="M11356" s="1" t="str">
        <f>IF(BART_Rides[[#This Row],[FirstLetter]]="Y","Yes","No")</f>
        <v>Yes</v>
      </c>
      <c r="N11356" s="1" t="str">
        <f>IF(OR(BART_Rides[[#This Row],[Station Code]]="EM", BART_Rides[[#This Row],[Station Code]]="MT", BART_Rides[[#This Row],[Station Code]]="PL", BART_Rides[[#This Row],[Station Code]]="CC"), "Yes", "No")</f>
        <v>No</v>
      </c>
    </row>
    <row r="11357" spans="6:14">
      <c r="F11357" s="3">
        <v>44237</v>
      </c>
      <c r="G11357" s="1" t="s">
        <v>59</v>
      </c>
      <c r="H11357" s="1" t="s">
        <v>106</v>
      </c>
      <c r="I11357" s="1">
        <v>861</v>
      </c>
      <c r="J11357" s="1">
        <f>MONTH(BART_Rides[[#This Row],[Date]])</f>
        <v>2</v>
      </c>
      <c r="K11357" s="1">
        <f>WEEKDAY(BART_Rides[[#This Row],[Date]],2)</f>
        <v>3</v>
      </c>
      <c r="L11357" s="1" t="str">
        <f>LEFT(BART_Rides[[#This Row],[Lines]],1)</f>
        <v>Y</v>
      </c>
      <c r="M11357" s="1" t="str">
        <f>IF(BART_Rides[[#This Row],[FirstLetter]]="Y","Yes","No")</f>
        <v>Yes</v>
      </c>
      <c r="N11357" s="1" t="str">
        <f>IF(OR(BART_Rides[[#This Row],[Station Code]]="EM", BART_Rides[[#This Row],[Station Code]]="MT", BART_Rides[[#This Row],[Station Code]]="PL", BART_Rides[[#This Row],[Station Code]]="CC"), "Yes", "No")</f>
        <v>No</v>
      </c>
    </row>
    <row r="11358" spans="6:14">
      <c r="F11358" s="3">
        <v>44238</v>
      </c>
      <c r="G11358" s="1" t="s">
        <v>59</v>
      </c>
      <c r="H11358" s="1" t="s">
        <v>106</v>
      </c>
      <c r="I11358" s="1">
        <v>802</v>
      </c>
      <c r="J11358" s="1">
        <f>MONTH(BART_Rides[[#This Row],[Date]])</f>
        <v>2</v>
      </c>
      <c r="K11358" s="1">
        <f>WEEKDAY(BART_Rides[[#This Row],[Date]],2)</f>
        <v>4</v>
      </c>
      <c r="L11358" s="1" t="str">
        <f>LEFT(BART_Rides[[#This Row],[Lines]],1)</f>
        <v>Y</v>
      </c>
      <c r="M11358" s="1" t="str">
        <f>IF(BART_Rides[[#This Row],[FirstLetter]]="Y","Yes","No")</f>
        <v>Yes</v>
      </c>
      <c r="N11358" s="1" t="str">
        <f>IF(OR(BART_Rides[[#This Row],[Station Code]]="EM", BART_Rides[[#This Row],[Station Code]]="MT", BART_Rides[[#This Row],[Station Code]]="PL", BART_Rides[[#This Row],[Station Code]]="CC"), "Yes", "No")</f>
        <v>No</v>
      </c>
    </row>
    <row r="11359" spans="6:14">
      <c r="F11359" s="3">
        <v>44239</v>
      </c>
      <c r="G11359" s="1" t="s">
        <v>59</v>
      </c>
      <c r="H11359" s="1" t="s">
        <v>106</v>
      </c>
      <c r="I11359" s="1">
        <v>799</v>
      </c>
      <c r="J11359" s="1">
        <f>MONTH(BART_Rides[[#This Row],[Date]])</f>
        <v>2</v>
      </c>
      <c r="K11359" s="1">
        <f>WEEKDAY(BART_Rides[[#This Row],[Date]],2)</f>
        <v>5</v>
      </c>
      <c r="L11359" s="1" t="str">
        <f>LEFT(BART_Rides[[#This Row],[Lines]],1)</f>
        <v>Y</v>
      </c>
      <c r="M11359" s="1" t="str">
        <f>IF(BART_Rides[[#This Row],[FirstLetter]]="Y","Yes","No")</f>
        <v>Yes</v>
      </c>
      <c r="N11359" s="1" t="str">
        <f>IF(OR(BART_Rides[[#This Row],[Station Code]]="EM", BART_Rides[[#This Row],[Station Code]]="MT", BART_Rides[[#This Row],[Station Code]]="PL", BART_Rides[[#This Row],[Station Code]]="CC"), "Yes", "No")</f>
        <v>No</v>
      </c>
    </row>
    <row r="11360" spans="6:14">
      <c r="F11360" s="3">
        <v>44240</v>
      </c>
      <c r="G11360" s="1" t="s">
        <v>59</v>
      </c>
      <c r="H11360" s="1" t="s">
        <v>106</v>
      </c>
      <c r="I11360" s="1">
        <v>451</v>
      </c>
      <c r="J11360" s="1">
        <f>MONTH(BART_Rides[[#This Row],[Date]])</f>
        <v>2</v>
      </c>
      <c r="K11360" s="1">
        <f>WEEKDAY(BART_Rides[[#This Row],[Date]],2)</f>
        <v>6</v>
      </c>
      <c r="L11360" s="1" t="str">
        <f>LEFT(BART_Rides[[#This Row],[Lines]],1)</f>
        <v>Y</v>
      </c>
      <c r="M11360" s="1" t="str">
        <f>IF(BART_Rides[[#This Row],[FirstLetter]]="Y","Yes","No")</f>
        <v>Yes</v>
      </c>
      <c r="N11360" s="1" t="str">
        <f>IF(OR(BART_Rides[[#This Row],[Station Code]]="EM", BART_Rides[[#This Row],[Station Code]]="MT", BART_Rides[[#This Row],[Station Code]]="PL", BART_Rides[[#This Row],[Station Code]]="CC"), "Yes", "No")</f>
        <v>No</v>
      </c>
    </row>
    <row r="11361" spans="6:14">
      <c r="F11361" s="3">
        <v>44241</v>
      </c>
      <c r="G11361" s="1" t="s">
        <v>59</v>
      </c>
      <c r="H11361" s="1" t="s">
        <v>106</v>
      </c>
      <c r="I11361" s="1">
        <v>307</v>
      </c>
      <c r="J11361" s="1">
        <f>MONTH(BART_Rides[[#This Row],[Date]])</f>
        <v>2</v>
      </c>
      <c r="K11361" s="1">
        <f>WEEKDAY(BART_Rides[[#This Row],[Date]],2)</f>
        <v>7</v>
      </c>
      <c r="L11361" s="1" t="str">
        <f>LEFT(BART_Rides[[#This Row],[Lines]],1)</f>
        <v>Y</v>
      </c>
      <c r="M11361" s="1" t="str">
        <f>IF(BART_Rides[[#This Row],[FirstLetter]]="Y","Yes","No")</f>
        <v>Yes</v>
      </c>
      <c r="N11361" s="1" t="str">
        <f>IF(OR(BART_Rides[[#This Row],[Station Code]]="EM", BART_Rides[[#This Row],[Station Code]]="MT", BART_Rides[[#This Row],[Station Code]]="PL", BART_Rides[[#This Row],[Station Code]]="CC"), "Yes", "No")</f>
        <v>No</v>
      </c>
    </row>
    <row r="11362" spans="6:14">
      <c r="F11362" s="3">
        <v>44242</v>
      </c>
      <c r="G11362" s="1" t="s">
        <v>59</v>
      </c>
      <c r="H11362" s="1" t="s">
        <v>106</v>
      </c>
      <c r="I11362" s="1">
        <v>419</v>
      </c>
      <c r="J11362" s="1">
        <f>MONTH(BART_Rides[[#This Row],[Date]])</f>
        <v>2</v>
      </c>
      <c r="K11362" s="1">
        <f>WEEKDAY(BART_Rides[[#This Row],[Date]],2)</f>
        <v>1</v>
      </c>
      <c r="L11362" s="1" t="str">
        <f>LEFT(BART_Rides[[#This Row],[Lines]],1)</f>
        <v>Y</v>
      </c>
      <c r="M11362" s="1" t="str">
        <f>IF(BART_Rides[[#This Row],[FirstLetter]]="Y","Yes","No")</f>
        <v>Yes</v>
      </c>
      <c r="N11362" s="1" t="str">
        <f>IF(OR(BART_Rides[[#This Row],[Station Code]]="EM", BART_Rides[[#This Row],[Station Code]]="MT", BART_Rides[[#This Row],[Station Code]]="PL", BART_Rides[[#This Row],[Station Code]]="CC"), "Yes", "No")</f>
        <v>No</v>
      </c>
    </row>
    <row r="11363" spans="6:14">
      <c r="F11363" s="3">
        <v>44243</v>
      </c>
      <c r="G11363" s="1" t="s">
        <v>59</v>
      </c>
      <c r="H11363" s="1" t="s">
        <v>106</v>
      </c>
      <c r="I11363" s="1">
        <v>849</v>
      </c>
      <c r="J11363" s="1">
        <f>MONTH(BART_Rides[[#This Row],[Date]])</f>
        <v>2</v>
      </c>
      <c r="K11363" s="1">
        <f>WEEKDAY(BART_Rides[[#This Row],[Date]],2)</f>
        <v>2</v>
      </c>
      <c r="L11363" s="1" t="str">
        <f>LEFT(BART_Rides[[#This Row],[Lines]],1)</f>
        <v>Y</v>
      </c>
      <c r="M11363" s="1" t="str">
        <f>IF(BART_Rides[[#This Row],[FirstLetter]]="Y","Yes","No")</f>
        <v>Yes</v>
      </c>
      <c r="N11363" s="1" t="str">
        <f>IF(OR(BART_Rides[[#This Row],[Station Code]]="EM", BART_Rides[[#This Row],[Station Code]]="MT", BART_Rides[[#This Row],[Station Code]]="PL", BART_Rides[[#This Row],[Station Code]]="CC"), "Yes", "No")</f>
        <v>No</v>
      </c>
    </row>
    <row r="11364" spans="6:14">
      <c r="F11364" s="3">
        <v>44244</v>
      </c>
      <c r="G11364" s="1" t="s">
        <v>59</v>
      </c>
      <c r="H11364" s="1" t="s">
        <v>106</v>
      </c>
      <c r="I11364" s="1">
        <v>853</v>
      </c>
      <c r="J11364" s="1">
        <f>MONTH(BART_Rides[[#This Row],[Date]])</f>
        <v>2</v>
      </c>
      <c r="K11364" s="1">
        <f>WEEKDAY(BART_Rides[[#This Row],[Date]],2)</f>
        <v>3</v>
      </c>
      <c r="L11364" s="1" t="str">
        <f>LEFT(BART_Rides[[#This Row],[Lines]],1)</f>
        <v>Y</v>
      </c>
      <c r="M11364" s="1" t="str">
        <f>IF(BART_Rides[[#This Row],[FirstLetter]]="Y","Yes","No")</f>
        <v>Yes</v>
      </c>
      <c r="N11364" s="1" t="str">
        <f>IF(OR(BART_Rides[[#This Row],[Station Code]]="EM", BART_Rides[[#This Row],[Station Code]]="MT", BART_Rides[[#This Row],[Station Code]]="PL", BART_Rides[[#This Row],[Station Code]]="CC"), "Yes", "No")</f>
        <v>No</v>
      </c>
    </row>
    <row r="11365" spans="6:14">
      <c r="F11365" s="3">
        <v>44245</v>
      </c>
      <c r="G11365" s="1" t="s">
        <v>59</v>
      </c>
      <c r="H11365" s="1" t="s">
        <v>106</v>
      </c>
      <c r="I11365" s="1">
        <v>862</v>
      </c>
      <c r="J11365" s="1">
        <f>MONTH(BART_Rides[[#This Row],[Date]])</f>
        <v>2</v>
      </c>
      <c r="K11365" s="1">
        <f>WEEKDAY(BART_Rides[[#This Row],[Date]],2)</f>
        <v>4</v>
      </c>
      <c r="L11365" s="1" t="str">
        <f>LEFT(BART_Rides[[#This Row],[Lines]],1)</f>
        <v>Y</v>
      </c>
      <c r="M11365" s="1" t="str">
        <f>IF(BART_Rides[[#This Row],[FirstLetter]]="Y","Yes","No")</f>
        <v>Yes</v>
      </c>
      <c r="N11365" s="1" t="str">
        <f>IF(OR(BART_Rides[[#This Row],[Station Code]]="EM", BART_Rides[[#This Row],[Station Code]]="MT", BART_Rides[[#This Row],[Station Code]]="PL", BART_Rides[[#This Row],[Station Code]]="CC"), "Yes", "No")</f>
        <v>No</v>
      </c>
    </row>
    <row r="11366" spans="6:14">
      <c r="F11366" s="3">
        <v>44246</v>
      </c>
      <c r="G11366" s="1" t="s">
        <v>59</v>
      </c>
      <c r="H11366" s="1" t="s">
        <v>106</v>
      </c>
      <c r="I11366" s="1">
        <v>798</v>
      </c>
      <c r="J11366" s="1">
        <f>MONTH(BART_Rides[[#This Row],[Date]])</f>
        <v>2</v>
      </c>
      <c r="K11366" s="1">
        <f>WEEKDAY(BART_Rides[[#This Row],[Date]],2)</f>
        <v>5</v>
      </c>
      <c r="L11366" s="1" t="str">
        <f>LEFT(BART_Rides[[#This Row],[Lines]],1)</f>
        <v>Y</v>
      </c>
      <c r="M11366" s="1" t="str">
        <f>IF(BART_Rides[[#This Row],[FirstLetter]]="Y","Yes","No")</f>
        <v>Yes</v>
      </c>
      <c r="N11366" s="1" t="str">
        <f>IF(OR(BART_Rides[[#This Row],[Station Code]]="EM", BART_Rides[[#This Row],[Station Code]]="MT", BART_Rides[[#This Row],[Station Code]]="PL", BART_Rides[[#This Row],[Station Code]]="CC"), "Yes", "No")</f>
        <v>No</v>
      </c>
    </row>
    <row r="11367" spans="6:14">
      <c r="F11367" s="3">
        <v>44247</v>
      </c>
      <c r="G11367" s="1" t="s">
        <v>59</v>
      </c>
      <c r="H11367" s="1" t="s">
        <v>106</v>
      </c>
      <c r="I11367" s="1">
        <v>514</v>
      </c>
      <c r="J11367" s="1">
        <f>MONTH(BART_Rides[[#This Row],[Date]])</f>
        <v>2</v>
      </c>
      <c r="K11367" s="1">
        <f>WEEKDAY(BART_Rides[[#This Row],[Date]],2)</f>
        <v>6</v>
      </c>
      <c r="L11367" s="1" t="str">
        <f>LEFT(BART_Rides[[#This Row],[Lines]],1)</f>
        <v>Y</v>
      </c>
      <c r="M11367" s="1" t="str">
        <f>IF(BART_Rides[[#This Row],[FirstLetter]]="Y","Yes","No")</f>
        <v>Yes</v>
      </c>
      <c r="N11367" s="1" t="str">
        <f>IF(OR(BART_Rides[[#This Row],[Station Code]]="EM", BART_Rides[[#This Row],[Station Code]]="MT", BART_Rides[[#This Row],[Station Code]]="PL", BART_Rides[[#This Row],[Station Code]]="CC"), "Yes", "No")</f>
        <v>No</v>
      </c>
    </row>
    <row r="11368" spans="6:14">
      <c r="F11368" s="3">
        <v>44248</v>
      </c>
      <c r="G11368" s="1" t="s">
        <v>59</v>
      </c>
      <c r="H11368" s="1" t="s">
        <v>106</v>
      </c>
      <c r="I11368" s="1">
        <v>318</v>
      </c>
      <c r="J11368" s="1">
        <f>MONTH(BART_Rides[[#This Row],[Date]])</f>
        <v>2</v>
      </c>
      <c r="K11368" s="1">
        <f>WEEKDAY(BART_Rides[[#This Row],[Date]],2)</f>
        <v>7</v>
      </c>
      <c r="L11368" s="1" t="str">
        <f>LEFT(BART_Rides[[#This Row],[Lines]],1)</f>
        <v>Y</v>
      </c>
      <c r="M11368" s="1" t="str">
        <f>IF(BART_Rides[[#This Row],[FirstLetter]]="Y","Yes","No")</f>
        <v>Yes</v>
      </c>
      <c r="N11368" s="1" t="str">
        <f>IF(OR(BART_Rides[[#This Row],[Station Code]]="EM", BART_Rides[[#This Row],[Station Code]]="MT", BART_Rides[[#This Row],[Station Code]]="PL", BART_Rides[[#This Row],[Station Code]]="CC"), "Yes", "No")</f>
        <v>No</v>
      </c>
    </row>
    <row r="11369" spans="6:14">
      <c r="F11369" s="3">
        <v>44249</v>
      </c>
      <c r="G11369" s="1" t="s">
        <v>59</v>
      </c>
      <c r="H11369" s="1" t="s">
        <v>106</v>
      </c>
      <c r="I11369" s="1">
        <v>826</v>
      </c>
      <c r="J11369" s="1">
        <f>MONTH(BART_Rides[[#This Row],[Date]])</f>
        <v>2</v>
      </c>
      <c r="K11369" s="1">
        <f>WEEKDAY(BART_Rides[[#This Row],[Date]],2)</f>
        <v>1</v>
      </c>
      <c r="L11369" s="1" t="str">
        <f>LEFT(BART_Rides[[#This Row],[Lines]],1)</f>
        <v>Y</v>
      </c>
      <c r="M11369" s="1" t="str">
        <f>IF(BART_Rides[[#This Row],[FirstLetter]]="Y","Yes","No")</f>
        <v>Yes</v>
      </c>
      <c r="N11369" s="1" t="str">
        <f>IF(OR(BART_Rides[[#This Row],[Station Code]]="EM", BART_Rides[[#This Row],[Station Code]]="MT", BART_Rides[[#This Row],[Station Code]]="PL", BART_Rides[[#This Row],[Station Code]]="CC"), "Yes", "No")</f>
        <v>No</v>
      </c>
    </row>
    <row r="11370" spans="6:14">
      <c r="F11370" s="3">
        <v>44250</v>
      </c>
      <c r="G11370" s="1" t="s">
        <v>59</v>
      </c>
      <c r="H11370" s="1" t="s">
        <v>106</v>
      </c>
      <c r="I11370" s="1">
        <v>871</v>
      </c>
      <c r="J11370" s="1">
        <f>MONTH(BART_Rides[[#This Row],[Date]])</f>
        <v>2</v>
      </c>
      <c r="K11370" s="1">
        <f>WEEKDAY(BART_Rides[[#This Row],[Date]],2)</f>
        <v>2</v>
      </c>
      <c r="L11370" s="1" t="str">
        <f>LEFT(BART_Rides[[#This Row],[Lines]],1)</f>
        <v>Y</v>
      </c>
      <c r="M11370" s="1" t="str">
        <f>IF(BART_Rides[[#This Row],[FirstLetter]]="Y","Yes","No")</f>
        <v>Yes</v>
      </c>
      <c r="N11370" s="1" t="str">
        <f>IF(OR(BART_Rides[[#This Row],[Station Code]]="EM", BART_Rides[[#This Row],[Station Code]]="MT", BART_Rides[[#This Row],[Station Code]]="PL", BART_Rides[[#This Row],[Station Code]]="CC"), "Yes", "No")</f>
        <v>No</v>
      </c>
    </row>
    <row r="11371" spans="6:14">
      <c r="F11371" s="3">
        <v>44251</v>
      </c>
      <c r="G11371" s="1" t="s">
        <v>59</v>
      </c>
      <c r="H11371" s="1" t="s">
        <v>106</v>
      </c>
      <c r="I11371" s="1">
        <v>854</v>
      </c>
      <c r="J11371" s="1">
        <f>MONTH(BART_Rides[[#This Row],[Date]])</f>
        <v>2</v>
      </c>
      <c r="K11371" s="1">
        <f>WEEKDAY(BART_Rides[[#This Row],[Date]],2)</f>
        <v>3</v>
      </c>
      <c r="L11371" s="1" t="str">
        <f>LEFT(BART_Rides[[#This Row],[Lines]],1)</f>
        <v>Y</v>
      </c>
      <c r="M11371" s="1" t="str">
        <f>IF(BART_Rides[[#This Row],[FirstLetter]]="Y","Yes","No")</f>
        <v>Yes</v>
      </c>
      <c r="N11371" s="1" t="str">
        <f>IF(OR(BART_Rides[[#This Row],[Station Code]]="EM", BART_Rides[[#This Row],[Station Code]]="MT", BART_Rides[[#This Row],[Station Code]]="PL", BART_Rides[[#This Row],[Station Code]]="CC"), "Yes", "No")</f>
        <v>No</v>
      </c>
    </row>
    <row r="11372" spans="6:14">
      <c r="F11372" s="3">
        <v>44252</v>
      </c>
      <c r="G11372" s="1" t="s">
        <v>59</v>
      </c>
      <c r="H11372" s="1" t="s">
        <v>106</v>
      </c>
      <c r="I11372" s="1">
        <v>858</v>
      </c>
      <c r="J11372" s="1">
        <f>MONTH(BART_Rides[[#This Row],[Date]])</f>
        <v>2</v>
      </c>
      <c r="K11372" s="1">
        <f>WEEKDAY(BART_Rides[[#This Row],[Date]],2)</f>
        <v>4</v>
      </c>
      <c r="L11372" s="1" t="str">
        <f>LEFT(BART_Rides[[#This Row],[Lines]],1)</f>
        <v>Y</v>
      </c>
      <c r="M11372" s="1" t="str">
        <f>IF(BART_Rides[[#This Row],[FirstLetter]]="Y","Yes","No")</f>
        <v>Yes</v>
      </c>
      <c r="N11372" s="1" t="str">
        <f>IF(OR(BART_Rides[[#This Row],[Station Code]]="EM", BART_Rides[[#This Row],[Station Code]]="MT", BART_Rides[[#This Row],[Station Code]]="PL", BART_Rides[[#This Row],[Station Code]]="CC"), "Yes", "No")</f>
        <v>No</v>
      </c>
    </row>
    <row r="11373" spans="6:14">
      <c r="F11373" s="3">
        <v>44253</v>
      </c>
      <c r="G11373" s="1" t="s">
        <v>59</v>
      </c>
      <c r="H11373" s="1" t="s">
        <v>106</v>
      </c>
      <c r="I11373" s="1">
        <v>905</v>
      </c>
      <c r="J11373" s="1">
        <f>MONTH(BART_Rides[[#This Row],[Date]])</f>
        <v>2</v>
      </c>
      <c r="K11373" s="1">
        <f>WEEKDAY(BART_Rides[[#This Row],[Date]],2)</f>
        <v>5</v>
      </c>
      <c r="L11373" s="1" t="str">
        <f>LEFT(BART_Rides[[#This Row],[Lines]],1)</f>
        <v>Y</v>
      </c>
      <c r="M11373" s="1" t="str">
        <f>IF(BART_Rides[[#This Row],[FirstLetter]]="Y","Yes","No")</f>
        <v>Yes</v>
      </c>
      <c r="N11373" s="1" t="str">
        <f>IF(OR(BART_Rides[[#This Row],[Station Code]]="EM", BART_Rides[[#This Row],[Station Code]]="MT", BART_Rides[[#This Row],[Station Code]]="PL", BART_Rides[[#This Row],[Station Code]]="CC"), "Yes", "No")</f>
        <v>No</v>
      </c>
    </row>
    <row r="11374" spans="6:14">
      <c r="F11374" s="3">
        <v>44254</v>
      </c>
      <c r="G11374" s="1" t="s">
        <v>59</v>
      </c>
      <c r="H11374" s="1" t="s">
        <v>106</v>
      </c>
      <c r="I11374" s="1">
        <v>535</v>
      </c>
      <c r="J11374" s="1">
        <f>MONTH(BART_Rides[[#This Row],[Date]])</f>
        <v>2</v>
      </c>
      <c r="K11374" s="1">
        <f>WEEKDAY(BART_Rides[[#This Row],[Date]],2)</f>
        <v>6</v>
      </c>
      <c r="L11374" s="1" t="str">
        <f>LEFT(BART_Rides[[#This Row],[Lines]],1)</f>
        <v>Y</v>
      </c>
      <c r="M11374" s="1" t="str">
        <f>IF(BART_Rides[[#This Row],[FirstLetter]]="Y","Yes","No")</f>
        <v>Yes</v>
      </c>
      <c r="N11374" s="1" t="str">
        <f>IF(OR(BART_Rides[[#This Row],[Station Code]]="EM", BART_Rides[[#This Row],[Station Code]]="MT", BART_Rides[[#This Row],[Station Code]]="PL", BART_Rides[[#This Row],[Station Code]]="CC"), "Yes", "No")</f>
        <v>No</v>
      </c>
    </row>
    <row r="11375" spans="6:14">
      <c r="F11375" s="3">
        <v>44255</v>
      </c>
      <c r="G11375" s="1" t="s">
        <v>59</v>
      </c>
      <c r="H11375" s="1" t="s">
        <v>106</v>
      </c>
      <c r="I11375" s="1">
        <v>384</v>
      </c>
      <c r="J11375" s="1">
        <f>MONTH(BART_Rides[[#This Row],[Date]])</f>
        <v>2</v>
      </c>
      <c r="K11375" s="1">
        <f>WEEKDAY(BART_Rides[[#This Row],[Date]],2)</f>
        <v>7</v>
      </c>
      <c r="L11375" s="1" t="str">
        <f>LEFT(BART_Rides[[#This Row],[Lines]],1)</f>
        <v>Y</v>
      </c>
      <c r="M11375" s="1" t="str">
        <f>IF(BART_Rides[[#This Row],[FirstLetter]]="Y","Yes","No")</f>
        <v>Yes</v>
      </c>
      <c r="N11375" s="1" t="str">
        <f>IF(OR(BART_Rides[[#This Row],[Station Code]]="EM", BART_Rides[[#This Row],[Station Code]]="MT", BART_Rides[[#This Row],[Station Code]]="PL", BART_Rides[[#This Row],[Station Code]]="CC"), "Yes", "No")</f>
        <v>No</v>
      </c>
    </row>
    <row r="11376" spans="6:14">
      <c r="F11376" s="3">
        <v>44256</v>
      </c>
      <c r="G11376" s="1" t="s">
        <v>59</v>
      </c>
      <c r="H11376" s="1" t="s">
        <v>106</v>
      </c>
      <c r="I11376" s="1">
        <v>855</v>
      </c>
      <c r="J11376" s="1">
        <f>MONTH(BART_Rides[[#This Row],[Date]])</f>
        <v>3</v>
      </c>
      <c r="K11376" s="1">
        <f>WEEKDAY(BART_Rides[[#This Row],[Date]],2)</f>
        <v>1</v>
      </c>
      <c r="L11376" s="1" t="str">
        <f>LEFT(BART_Rides[[#This Row],[Lines]],1)</f>
        <v>Y</v>
      </c>
      <c r="M11376" s="1" t="str">
        <f>IF(BART_Rides[[#This Row],[FirstLetter]]="Y","Yes","No")</f>
        <v>Yes</v>
      </c>
      <c r="N11376" s="1" t="str">
        <f>IF(OR(BART_Rides[[#This Row],[Station Code]]="EM", BART_Rides[[#This Row],[Station Code]]="MT", BART_Rides[[#This Row],[Station Code]]="PL", BART_Rides[[#This Row],[Station Code]]="CC"), "Yes", "No")</f>
        <v>No</v>
      </c>
    </row>
    <row r="11377" spans="6:14">
      <c r="F11377" s="3">
        <v>44257</v>
      </c>
      <c r="G11377" s="1" t="s">
        <v>59</v>
      </c>
      <c r="H11377" s="1" t="s">
        <v>106</v>
      </c>
      <c r="I11377" s="1">
        <v>894</v>
      </c>
      <c r="J11377" s="1">
        <f>MONTH(BART_Rides[[#This Row],[Date]])</f>
        <v>3</v>
      </c>
      <c r="K11377" s="1">
        <f>WEEKDAY(BART_Rides[[#This Row],[Date]],2)</f>
        <v>2</v>
      </c>
      <c r="L11377" s="1" t="str">
        <f>LEFT(BART_Rides[[#This Row],[Lines]],1)</f>
        <v>Y</v>
      </c>
      <c r="M11377" s="1" t="str">
        <f>IF(BART_Rides[[#This Row],[FirstLetter]]="Y","Yes","No")</f>
        <v>Yes</v>
      </c>
      <c r="N11377" s="1" t="str">
        <f>IF(OR(BART_Rides[[#This Row],[Station Code]]="EM", BART_Rides[[#This Row],[Station Code]]="MT", BART_Rides[[#This Row],[Station Code]]="PL", BART_Rides[[#This Row],[Station Code]]="CC"), "Yes", "No")</f>
        <v>No</v>
      </c>
    </row>
    <row r="11378" spans="6:14">
      <c r="F11378" s="3">
        <v>44258</v>
      </c>
      <c r="G11378" s="1" t="s">
        <v>59</v>
      </c>
      <c r="H11378" s="1" t="s">
        <v>106</v>
      </c>
      <c r="I11378" s="1">
        <v>923</v>
      </c>
      <c r="J11378" s="1">
        <f>MONTH(BART_Rides[[#This Row],[Date]])</f>
        <v>3</v>
      </c>
      <c r="K11378" s="1">
        <f>WEEKDAY(BART_Rides[[#This Row],[Date]],2)</f>
        <v>3</v>
      </c>
      <c r="L11378" s="1" t="str">
        <f>LEFT(BART_Rides[[#This Row],[Lines]],1)</f>
        <v>Y</v>
      </c>
      <c r="M11378" s="1" t="str">
        <f>IF(BART_Rides[[#This Row],[FirstLetter]]="Y","Yes","No")</f>
        <v>Yes</v>
      </c>
      <c r="N11378" s="1" t="str">
        <f>IF(OR(BART_Rides[[#This Row],[Station Code]]="EM", BART_Rides[[#This Row],[Station Code]]="MT", BART_Rides[[#This Row],[Station Code]]="PL", BART_Rides[[#This Row],[Station Code]]="CC"), "Yes", "No")</f>
        <v>No</v>
      </c>
    </row>
    <row r="11379" spans="6:14">
      <c r="F11379" s="3">
        <v>44259</v>
      </c>
      <c r="G11379" s="1" t="s">
        <v>59</v>
      </c>
      <c r="H11379" s="1" t="s">
        <v>106</v>
      </c>
      <c r="I11379" s="1">
        <v>901</v>
      </c>
      <c r="J11379" s="1">
        <f>MONTH(BART_Rides[[#This Row],[Date]])</f>
        <v>3</v>
      </c>
      <c r="K11379" s="1">
        <f>WEEKDAY(BART_Rides[[#This Row],[Date]],2)</f>
        <v>4</v>
      </c>
      <c r="L11379" s="1" t="str">
        <f>LEFT(BART_Rides[[#This Row],[Lines]],1)</f>
        <v>Y</v>
      </c>
      <c r="M11379" s="1" t="str">
        <f>IF(BART_Rides[[#This Row],[FirstLetter]]="Y","Yes","No")</f>
        <v>Yes</v>
      </c>
      <c r="N11379" s="1" t="str">
        <f>IF(OR(BART_Rides[[#This Row],[Station Code]]="EM", BART_Rides[[#This Row],[Station Code]]="MT", BART_Rides[[#This Row],[Station Code]]="PL", BART_Rides[[#This Row],[Station Code]]="CC"), "Yes", "No")</f>
        <v>No</v>
      </c>
    </row>
    <row r="11380" spans="6:14">
      <c r="F11380" s="3">
        <v>44260</v>
      </c>
      <c r="G11380" s="1" t="s">
        <v>59</v>
      </c>
      <c r="H11380" s="1" t="s">
        <v>106</v>
      </c>
      <c r="I11380" s="1">
        <v>887</v>
      </c>
      <c r="J11380" s="1">
        <f>MONTH(BART_Rides[[#This Row],[Date]])</f>
        <v>3</v>
      </c>
      <c r="K11380" s="1">
        <f>WEEKDAY(BART_Rides[[#This Row],[Date]],2)</f>
        <v>5</v>
      </c>
      <c r="L11380" s="1" t="str">
        <f>LEFT(BART_Rides[[#This Row],[Lines]],1)</f>
        <v>Y</v>
      </c>
      <c r="M11380" s="1" t="str">
        <f>IF(BART_Rides[[#This Row],[FirstLetter]]="Y","Yes","No")</f>
        <v>Yes</v>
      </c>
      <c r="N11380" s="1" t="str">
        <f>IF(OR(BART_Rides[[#This Row],[Station Code]]="EM", BART_Rides[[#This Row],[Station Code]]="MT", BART_Rides[[#This Row],[Station Code]]="PL", BART_Rides[[#This Row],[Station Code]]="CC"), "Yes", "No")</f>
        <v>No</v>
      </c>
    </row>
    <row r="11381" spans="6:14">
      <c r="F11381" s="3">
        <v>44261</v>
      </c>
      <c r="G11381" s="1" t="s">
        <v>59</v>
      </c>
      <c r="H11381" s="1" t="s">
        <v>106</v>
      </c>
      <c r="I11381" s="1">
        <v>548</v>
      </c>
      <c r="J11381" s="1">
        <f>MONTH(BART_Rides[[#This Row],[Date]])</f>
        <v>3</v>
      </c>
      <c r="K11381" s="1">
        <f>WEEKDAY(BART_Rides[[#This Row],[Date]],2)</f>
        <v>6</v>
      </c>
      <c r="L11381" s="1" t="str">
        <f>LEFT(BART_Rides[[#This Row],[Lines]],1)</f>
        <v>Y</v>
      </c>
      <c r="M11381" s="1" t="str">
        <f>IF(BART_Rides[[#This Row],[FirstLetter]]="Y","Yes","No")</f>
        <v>Yes</v>
      </c>
      <c r="N11381" s="1" t="str">
        <f>IF(OR(BART_Rides[[#This Row],[Station Code]]="EM", BART_Rides[[#This Row],[Station Code]]="MT", BART_Rides[[#This Row],[Station Code]]="PL", BART_Rides[[#This Row],[Station Code]]="CC"), "Yes", "No")</f>
        <v>No</v>
      </c>
    </row>
    <row r="11382" spans="6:14">
      <c r="F11382" s="3">
        <v>44262</v>
      </c>
      <c r="G11382" s="1" t="s">
        <v>59</v>
      </c>
      <c r="H11382" s="1" t="s">
        <v>106</v>
      </c>
      <c r="I11382" s="1">
        <v>337</v>
      </c>
      <c r="J11382" s="1">
        <f>MONTH(BART_Rides[[#This Row],[Date]])</f>
        <v>3</v>
      </c>
      <c r="K11382" s="1">
        <f>WEEKDAY(BART_Rides[[#This Row],[Date]],2)</f>
        <v>7</v>
      </c>
      <c r="L11382" s="1" t="str">
        <f>LEFT(BART_Rides[[#This Row],[Lines]],1)</f>
        <v>Y</v>
      </c>
      <c r="M11382" s="1" t="str">
        <f>IF(BART_Rides[[#This Row],[FirstLetter]]="Y","Yes","No")</f>
        <v>Yes</v>
      </c>
      <c r="N11382" s="1" t="str">
        <f>IF(OR(BART_Rides[[#This Row],[Station Code]]="EM", BART_Rides[[#This Row],[Station Code]]="MT", BART_Rides[[#This Row],[Station Code]]="PL", BART_Rides[[#This Row],[Station Code]]="CC"), "Yes", "No")</f>
        <v>No</v>
      </c>
    </row>
    <row r="11383" spans="6:14">
      <c r="F11383" s="3">
        <v>44263</v>
      </c>
      <c r="G11383" s="1" t="s">
        <v>59</v>
      </c>
      <c r="H11383" s="1" t="s">
        <v>106</v>
      </c>
      <c r="I11383" s="1">
        <v>851</v>
      </c>
      <c r="J11383" s="1">
        <f>MONTH(BART_Rides[[#This Row],[Date]])</f>
        <v>3</v>
      </c>
      <c r="K11383" s="1">
        <f>WEEKDAY(BART_Rides[[#This Row],[Date]],2)</f>
        <v>1</v>
      </c>
      <c r="L11383" s="1" t="str">
        <f>LEFT(BART_Rides[[#This Row],[Lines]],1)</f>
        <v>Y</v>
      </c>
      <c r="M11383" s="1" t="str">
        <f>IF(BART_Rides[[#This Row],[FirstLetter]]="Y","Yes","No")</f>
        <v>Yes</v>
      </c>
      <c r="N11383" s="1" t="str">
        <f>IF(OR(BART_Rides[[#This Row],[Station Code]]="EM", BART_Rides[[#This Row],[Station Code]]="MT", BART_Rides[[#This Row],[Station Code]]="PL", BART_Rides[[#This Row],[Station Code]]="CC"), "Yes", "No")</f>
        <v>No</v>
      </c>
    </row>
    <row r="11384" spans="6:14">
      <c r="F11384" s="3">
        <v>44264</v>
      </c>
      <c r="G11384" s="1" t="s">
        <v>59</v>
      </c>
      <c r="H11384" s="1" t="s">
        <v>106</v>
      </c>
      <c r="I11384" s="1">
        <v>879</v>
      </c>
      <c r="J11384" s="1">
        <f>MONTH(BART_Rides[[#This Row],[Date]])</f>
        <v>3</v>
      </c>
      <c r="K11384" s="1">
        <f>WEEKDAY(BART_Rides[[#This Row],[Date]],2)</f>
        <v>2</v>
      </c>
      <c r="L11384" s="1" t="str">
        <f>LEFT(BART_Rides[[#This Row],[Lines]],1)</f>
        <v>Y</v>
      </c>
      <c r="M11384" s="1" t="str">
        <f>IF(BART_Rides[[#This Row],[FirstLetter]]="Y","Yes","No")</f>
        <v>Yes</v>
      </c>
      <c r="N11384" s="1" t="str">
        <f>IF(OR(BART_Rides[[#This Row],[Station Code]]="EM", BART_Rides[[#This Row],[Station Code]]="MT", BART_Rides[[#This Row],[Station Code]]="PL", BART_Rides[[#This Row],[Station Code]]="CC"), "Yes", "No")</f>
        <v>No</v>
      </c>
    </row>
    <row r="11385" spans="6:14">
      <c r="F11385" s="3">
        <v>44265</v>
      </c>
      <c r="G11385" s="1" t="s">
        <v>59</v>
      </c>
      <c r="H11385" s="1" t="s">
        <v>106</v>
      </c>
      <c r="I11385" s="1">
        <v>893</v>
      </c>
      <c r="J11385" s="1">
        <f>MONTH(BART_Rides[[#This Row],[Date]])</f>
        <v>3</v>
      </c>
      <c r="K11385" s="1">
        <f>WEEKDAY(BART_Rides[[#This Row],[Date]],2)</f>
        <v>3</v>
      </c>
      <c r="L11385" s="1" t="str">
        <f>LEFT(BART_Rides[[#This Row],[Lines]],1)</f>
        <v>Y</v>
      </c>
      <c r="M11385" s="1" t="str">
        <f>IF(BART_Rides[[#This Row],[FirstLetter]]="Y","Yes","No")</f>
        <v>Yes</v>
      </c>
      <c r="N11385" s="1" t="str">
        <f>IF(OR(BART_Rides[[#This Row],[Station Code]]="EM", BART_Rides[[#This Row],[Station Code]]="MT", BART_Rides[[#This Row],[Station Code]]="PL", BART_Rides[[#This Row],[Station Code]]="CC"), "Yes", "No")</f>
        <v>No</v>
      </c>
    </row>
    <row r="11386" spans="6:14">
      <c r="F11386" s="3">
        <v>44266</v>
      </c>
      <c r="G11386" s="1" t="s">
        <v>59</v>
      </c>
      <c r="H11386" s="1" t="s">
        <v>106</v>
      </c>
      <c r="I11386" s="1">
        <v>953</v>
      </c>
      <c r="J11386" s="1">
        <f>MONTH(BART_Rides[[#This Row],[Date]])</f>
        <v>3</v>
      </c>
      <c r="K11386" s="1">
        <f>WEEKDAY(BART_Rides[[#This Row],[Date]],2)</f>
        <v>4</v>
      </c>
      <c r="L11386" s="1" t="str">
        <f>LEFT(BART_Rides[[#This Row],[Lines]],1)</f>
        <v>Y</v>
      </c>
      <c r="M11386" s="1" t="str">
        <f>IF(BART_Rides[[#This Row],[FirstLetter]]="Y","Yes","No")</f>
        <v>Yes</v>
      </c>
      <c r="N11386" s="1" t="str">
        <f>IF(OR(BART_Rides[[#This Row],[Station Code]]="EM", BART_Rides[[#This Row],[Station Code]]="MT", BART_Rides[[#This Row],[Station Code]]="PL", BART_Rides[[#This Row],[Station Code]]="CC"), "Yes", "No")</f>
        <v>No</v>
      </c>
    </row>
    <row r="11387" spans="6:14">
      <c r="F11387" s="3">
        <v>44267</v>
      </c>
      <c r="G11387" s="1" t="s">
        <v>59</v>
      </c>
      <c r="H11387" s="1" t="s">
        <v>106</v>
      </c>
      <c r="I11387" s="1">
        <v>889</v>
      </c>
      <c r="J11387" s="1">
        <f>MONTH(BART_Rides[[#This Row],[Date]])</f>
        <v>3</v>
      </c>
      <c r="K11387" s="1">
        <f>WEEKDAY(BART_Rides[[#This Row],[Date]],2)</f>
        <v>5</v>
      </c>
      <c r="L11387" s="1" t="str">
        <f>LEFT(BART_Rides[[#This Row],[Lines]],1)</f>
        <v>Y</v>
      </c>
      <c r="M11387" s="1" t="str">
        <f>IF(BART_Rides[[#This Row],[FirstLetter]]="Y","Yes","No")</f>
        <v>Yes</v>
      </c>
      <c r="N11387" s="1" t="str">
        <f>IF(OR(BART_Rides[[#This Row],[Station Code]]="EM", BART_Rides[[#This Row],[Station Code]]="MT", BART_Rides[[#This Row],[Station Code]]="PL", BART_Rides[[#This Row],[Station Code]]="CC"), "Yes", "No")</f>
        <v>No</v>
      </c>
    </row>
    <row r="11388" spans="6:14">
      <c r="F11388" s="3">
        <v>44268</v>
      </c>
      <c r="G11388" s="1" t="s">
        <v>59</v>
      </c>
      <c r="H11388" s="1" t="s">
        <v>106</v>
      </c>
      <c r="I11388" s="1">
        <v>554</v>
      </c>
      <c r="J11388" s="1">
        <f>MONTH(BART_Rides[[#This Row],[Date]])</f>
        <v>3</v>
      </c>
      <c r="K11388" s="1">
        <f>WEEKDAY(BART_Rides[[#This Row],[Date]],2)</f>
        <v>6</v>
      </c>
      <c r="L11388" s="1" t="str">
        <f>LEFT(BART_Rides[[#This Row],[Lines]],1)</f>
        <v>Y</v>
      </c>
      <c r="M11388" s="1" t="str">
        <f>IF(BART_Rides[[#This Row],[FirstLetter]]="Y","Yes","No")</f>
        <v>Yes</v>
      </c>
      <c r="N11388" s="1" t="str">
        <f>IF(OR(BART_Rides[[#This Row],[Station Code]]="EM", BART_Rides[[#This Row],[Station Code]]="MT", BART_Rides[[#This Row],[Station Code]]="PL", BART_Rides[[#This Row],[Station Code]]="CC"), "Yes", "No")</f>
        <v>No</v>
      </c>
    </row>
    <row r="11389" spans="6:14">
      <c r="F11389" s="3">
        <v>44269</v>
      </c>
      <c r="G11389" s="1" t="s">
        <v>59</v>
      </c>
      <c r="H11389" s="1" t="s">
        <v>106</v>
      </c>
      <c r="I11389" s="1">
        <v>303</v>
      </c>
      <c r="J11389" s="1">
        <f>MONTH(BART_Rides[[#This Row],[Date]])</f>
        <v>3</v>
      </c>
      <c r="K11389" s="1">
        <f>WEEKDAY(BART_Rides[[#This Row],[Date]],2)</f>
        <v>7</v>
      </c>
      <c r="L11389" s="1" t="str">
        <f>LEFT(BART_Rides[[#This Row],[Lines]],1)</f>
        <v>Y</v>
      </c>
      <c r="M11389" s="1" t="str">
        <f>IF(BART_Rides[[#This Row],[FirstLetter]]="Y","Yes","No")</f>
        <v>Yes</v>
      </c>
      <c r="N11389" s="1" t="str">
        <f>IF(OR(BART_Rides[[#This Row],[Station Code]]="EM", BART_Rides[[#This Row],[Station Code]]="MT", BART_Rides[[#This Row],[Station Code]]="PL", BART_Rides[[#This Row],[Station Code]]="CC"), "Yes", "No")</f>
        <v>No</v>
      </c>
    </row>
    <row r="11390" spans="6:14">
      <c r="F11390" s="3">
        <v>44270</v>
      </c>
      <c r="G11390" s="1" t="s">
        <v>59</v>
      </c>
      <c r="H11390" s="1" t="s">
        <v>106</v>
      </c>
      <c r="I11390" s="1">
        <v>791</v>
      </c>
      <c r="J11390" s="1">
        <f>MONTH(BART_Rides[[#This Row],[Date]])</f>
        <v>3</v>
      </c>
      <c r="K11390" s="1">
        <f>WEEKDAY(BART_Rides[[#This Row],[Date]],2)</f>
        <v>1</v>
      </c>
      <c r="L11390" s="1" t="str">
        <f>LEFT(BART_Rides[[#This Row],[Lines]],1)</f>
        <v>Y</v>
      </c>
      <c r="M11390" s="1" t="str">
        <f>IF(BART_Rides[[#This Row],[FirstLetter]]="Y","Yes","No")</f>
        <v>Yes</v>
      </c>
      <c r="N11390" s="1" t="str">
        <f>IF(OR(BART_Rides[[#This Row],[Station Code]]="EM", BART_Rides[[#This Row],[Station Code]]="MT", BART_Rides[[#This Row],[Station Code]]="PL", BART_Rides[[#This Row],[Station Code]]="CC"), "Yes", "No")</f>
        <v>No</v>
      </c>
    </row>
    <row r="11391" spans="6:14">
      <c r="F11391" s="3">
        <v>44271</v>
      </c>
      <c r="G11391" s="1" t="s">
        <v>59</v>
      </c>
      <c r="H11391" s="1" t="s">
        <v>106</v>
      </c>
      <c r="I11391" s="1">
        <v>918</v>
      </c>
      <c r="J11391" s="1">
        <f>MONTH(BART_Rides[[#This Row],[Date]])</f>
        <v>3</v>
      </c>
      <c r="K11391" s="1">
        <f>WEEKDAY(BART_Rides[[#This Row],[Date]],2)</f>
        <v>2</v>
      </c>
      <c r="L11391" s="1" t="str">
        <f>LEFT(BART_Rides[[#This Row],[Lines]],1)</f>
        <v>Y</v>
      </c>
      <c r="M11391" s="1" t="str">
        <f>IF(BART_Rides[[#This Row],[FirstLetter]]="Y","Yes","No")</f>
        <v>Yes</v>
      </c>
      <c r="N11391" s="1" t="str">
        <f>IF(OR(BART_Rides[[#This Row],[Station Code]]="EM", BART_Rides[[#This Row],[Station Code]]="MT", BART_Rides[[#This Row],[Station Code]]="PL", BART_Rides[[#This Row],[Station Code]]="CC"), "Yes", "No")</f>
        <v>No</v>
      </c>
    </row>
    <row r="11392" spans="6:14">
      <c r="F11392" s="3">
        <v>44272</v>
      </c>
      <c r="G11392" s="1" t="s">
        <v>59</v>
      </c>
      <c r="H11392" s="1" t="s">
        <v>106</v>
      </c>
      <c r="I11392" s="1">
        <v>945</v>
      </c>
      <c r="J11392" s="1">
        <f>MONTH(BART_Rides[[#This Row],[Date]])</f>
        <v>3</v>
      </c>
      <c r="K11392" s="1">
        <f>WEEKDAY(BART_Rides[[#This Row],[Date]],2)</f>
        <v>3</v>
      </c>
      <c r="L11392" s="1" t="str">
        <f>LEFT(BART_Rides[[#This Row],[Lines]],1)</f>
        <v>Y</v>
      </c>
      <c r="M11392" s="1" t="str">
        <f>IF(BART_Rides[[#This Row],[FirstLetter]]="Y","Yes","No")</f>
        <v>Yes</v>
      </c>
      <c r="N11392" s="1" t="str">
        <f>IF(OR(BART_Rides[[#This Row],[Station Code]]="EM", BART_Rides[[#This Row],[Station Code]]="MT", BART_Rides[[#This Row],[Station Code]]="PL", BART_Rides[[#This Row],[Station Code]]="CC"), "Yes", "No")</f>
        <v>No</v>
      </c>
    </row>
    <row r="11393" spans="6:14">
      <c r="F11393" s="3">
        <v>44273</v>
      </c>
      <c r="G11393" s="1" t="s">
        <v>59</v>
      </c>
      <c r="H11393" s="1" t="s">
        <v>106</v>
      </c>
      <c r="I11393" s="1">
        <v>837</v>
      </c>
      <c r="J11393" s="1">
        <f>MONTH(BART_Rides[[#This Row],[Date]])</f>
        <v>3</v>
      </c>
      <c r="K11393" s="1">
        <f>WEEKDAY(BART_Rides[[#This Row],[Date]],2)</f>
        <v>4</v>
      </c>
      <c r="L11393" s="1" t="str">
        <f>LEFT(BART_Rides[[#This Row],[Lines]],1)</f>
        <v>Y</v>
      </c>
      <c r="M11393" s="1" t="str">
        <f>IF(BART_Rides[[#This Row],[FirstLetter]]="Y","Yes","No")</f>
        <v>Yes</v>
      </c>
      <c r="N11393" s="1" t="str">
        <f>IF(OR(BART_Rides[[#This Row],[Station Code]]="EM", BART_Rides[[#This Row],[Station Code]]="MT", BART_Rides[[#This Row],[Station Code]]="PL", BART_Rides[[#This Row],[Station Code]]="CC"), "Yes", "No")</f>
        <v>No</v>
      </c>
    </row>
    <row r="11394" spans="6:14">
      <c r="F11394" s="3">
        <v>44274</v>
      </c>
      <c r="G11394" s="1" t="s">
        <v>59</v>
      </c>
      <c r="H11394" s="1" t="s">
        <v>106</v>
      </c>
      <c r="I11394" s="1">
        <v>936</v>
      </c>
      <c r="J11394" s="1">
        <f>MONTH(BART_Rides[[#This Row],[Date]])</f>
        <v>3</v>
      </c>
      <c r="K11394" s="1">
        <f>WEEKDAY(BART_Rides[[#This Row],[Date]],2)</f>
        <v>5</v>
      </c>
      <c r="L11394" s="1" t="str">
        <f>LEFT(BART_Rides[[#This Row],[Lines]],1)</f>
        <v>Y</v>
      </c>
      <c r="M11394" s="1" t="str">
        <f>IF(BART_Rides[[#This Row],[FirstLetter]]="Y","Yes","No")</f>
        <v>Yes</v>
      </c>
      <c r="N11394" s="1" t="str">
        <f>IF(OR(BART_Rides[[#This Row],[Station Code]]="EM", BART_Rides[[#This Row],[Station Code]]="MT", BART_Rides[[#This Row],[Station Code]]="PL", BART_Rides[[#This Row],[Station Code]]="CC"), "Yes", "No")</f>
        <v>No</v>
      </c>
    </row>
    <row r="11395" spans="6:14">
      <c r="F11395" s="3">
        <v>44275</v>
      </c>
      <c r="G11395" s="1" t="s">
        <v>59</v>
      </c>
      <c r="H11395" s="1" t="s">
        <v>106</v>
      </c>
      <c r="I11395" s="1">
        <v>568</v>
      </c>
      <c r="J11395" s="1">
        <f>MONTH(BART_Rides[[#This Row],[Date]])</f>
        <v>3</v>
      </c>
      <c r="K11395" s="1">
        <f>WEEKDAY(BART_Rides[[#This Row],[Date]],2)</f>
        <v>6</v>
      </c>
      <c r="L11395" s="1" t="str">
        <f>LEFT(BART_Rides[[#This Row],[Lines]],1)</f>
        <v>Y</v>
      </c>
      <c r="M11395" s="1" t="str">
        <f>IF(BART_Rides[[#This Row],[FirstLetter]]="Y","Yes","No")</f>
        <v>Yes</v>
      </c>
      <c r="N11395" s="1" t="str">
        <f>IF(OR(BART_Rides[[#This Row],[Station Code]]="EM", BART_Rides[[#This Row],[Station Code]]="MT", BART_Rides[[#This Row],[Station Code]]="PL", BART_Rides[[#This Row],[Station Code]]="CC"), "Yes", "No")</f>
        <v>No</v>
      </c>
    </row>
    <row r="11396" spans="6:14">
      <c r="F11396" s="3">
        <v>44276</v>
      </c>
      <c r="G11396" s="1" t="s">
        <v>59</v>
      </c>
      <c r="H11396" s="1" t="s">
        <v>106</v>
      </c>
      <c r="I11396" s="1">
        <v>381</v>
      </c>
      <c r="J11396" s="1">
        <f>MONTH(BART_Rides[[#This Row],[Date]])</f>
        <v>3</v>
      </c>
      <c r="K11396" s="1">
        <f>WEEKDAY(BART_Rides[[#This Row],[Date]],2)</f>
        <v>7</v>
      </c>
      <c r="L11396" s="1" t="str">
        <f>LEFT(BART_Rides[[#This Row],[Lines]],1)</f>
        <v>Y</v>
      </c>
      <c r="M11396" s="1" t="str">
        <f>IF(BART_Rides[[#This Row],[FirstLetter]]="Y","Yes","No")</f>
        <v>Yes</v>
      </c>
      <c r="N11396" s="1" t="str">
        <f>IF(OR(BART_Rides[[#This Row],[Station Code]]="EM", BART_Rides[[#This Row],[Station Code]]="MT", BART_Rides[[#This Row],[Station Code]]="PL", BART_Rides[[#This Row],[Station Code]]="CC"), "Yes", "No")</f>
        <v>No</v>
      </c>
    </row>
    <row r="11397" spans="6:14">
      <c r="F11397" s="3">
        <v>44277</v>
      </c>
      <c r="G11397" s="1" t="s">
        <v>59</v>
      </c>
      <c r="H11397" s="1" t="s">
        <v>106</v>
      </c>
      <c r="I11397" s="1">
        <v>887</v>
      </c>
      <c r="J11397" s="1">
        <f>MONTH(BART_Rides[[#This Row],[Date]])</f>
        <v>3</v>
      </c>
      <c r="K11397" s="1">
        <f>WEEKDAY(BART_Rides[[#This Row],[Date]],2)</f>
        <v>1</v>
      </c>
      <c r="L11397" s="1" t="str">
        <f>LEFT(BART_Rides[[#This Row],[Lines]],1)</f>
        <v>Y</v>
      </c>
      <c r="M11397" s="1" t="str">
        <f>IF(BART_Rides[[#This Row],[FirstLetter]]="Y","Yes","No")</f>
        <v>Yes</v>
      </c>
      <c r="N11397" s="1" t="str">
        <f>IF(OR(BART_Rides[[#This Row],[Station Code]]="EM", BART_Rides[[#This Row],[Station Code]]="MT", BART_Rides[[#This Row],[Station Code]]="PL", BART_Rides[[#This Row],[Station Code]]="CC"), "Yes", "No")</f>
        <v>No</v>
      </c>
    </row>
    <row r="11398" spans="6:14">
      <c r="F11398" s="3">
        <v>44278</v>
      </c>
      <c r="G11398" s="1" t="s">
        <v>59</v>
      </c>
      <c r="H11398" s="1" t="s">
        <v>106</v>
      </c>
      <c r="I11398" s="1">
        <v>968</v>
      </c>
      <c r="J11398" s="1">
        <f>MONTH(BART_Rides[[#This Row],[Date]])</f>
        <v>3</v>
      </c>
      <c r="K11398" s="1">
        <f>WEEKDAY(BART_Rides[[#This Row],[Date]],2)</f>
        <v>2</v>
      </c>
      <c r="L11398" s="1" t="str">
        <f>LEFT(BART_Rides[[#This Row],[Lines]],1)</f>
        <v>Y</v>
      </c>
      <c r="M11398" s="1" t="str">
        <f>IF(BART_Rides[[#This Row],[FirstLetter]]="Y","Yes","No")</f>
        <v>Yes</v>
      </c>
      <c r="N11398" s="1" t="str">
        <f>IF(OR(BART_Rides[[#This Row],[Station Code]]="EM", BART_Rides[[#This Row],[Station Code]]="MT", BART_Rides[[#This Row],[Station Code]]="PL", BART_Rides[[#This Row],[Station Code]]="CC"), "Yes", "No")</f>
        <v>No</v>
      </c>
    </row>
    <row r="11399" spans="6:14">
      <c r="F11399" s="3">
        <v>44279</v>
      </c>
      <c r="G11399" s="1" t="s">
        <v>59</v>
      </c>
      <c r="H11399" s="1" t="s">
        <v>106</v>
      </c>
      <c r="I11399" s="1">
        <v>912</v>
      </c>
      <c r="J11399" s="1">
        <f>MONTH(BART_Rides[[#This Row],[Date]])</f>
        <v>3</v>
      </c>
      <c r="K11399" s="1">
        <f>WEEKDAY(BART_Rides[[#This Row],[Date]],2)</f>
        <v>3</v>
      </c>
      <c r="L11399" s="1" t="str">
        <f>LEFT(BART_Rides[[#This Row],[Lines]],1)</f>
        <v>Y</v>
      </c>
      <c r="M11399" s="1" t="str">
        <f>IF(BART_Rides[[#This Row],[FirstLetter]]="Y","Yes","No")</f>
        <v>Yes</v>
      </c>
      <c r="N11399" s="1" t="str">
        <f>IF(OR(BART_Rides[[#This Row],[Station Code]]="EM", BART_Rides[[#This Row],[Station Code]]="MT", BART_Rides[[#This Row],[Station Code]]="PL", BART_Rides[[#This Row],[Station Code]]="CC"), "Yes", "No")</f>
        <v>No</v>
      </c>
    </row>
    <row r="11400" spans="6:14">
      <c r="F11400" s="3">
        <v>44280</v>
      </c>
      <c r="G11400" s="1" t="s">
        <v>59</v>
      </c>
      <c r="H11400" s="1" t="s">
        <v>106</v>
      </c>
      <c r="I11400" s="1">
        <v>982</v>
      </c>
      <c r="J11400" s="1">
        <f>MONTH(BART_Rides[[#This Row],[Date]])</f>
        <v>3</v>
      </c>
      <c r="K11400" s="1">
        <f>WEEKDAY(BART_Rides[[#This Row],[Date]],2)</f>
        <v>4</v>
      </c>
      <c r="L11400" s="1" t="str">
        <f>LEFT(BART_Rides[[#This Row],[Lines]],1)</f>
        <v>Y</v>
      </c>
      <c r="M11400" s="1" t="str">
        <f>IF(BART_Rides[[#This Row],[FirstLetter]]="Y","Yes","No")</f>
        <v>Yes</v>
      </c>
      <c r="N11400" s="1" t="str">
        <f>IF(OR(BART_Rides[[#This Row],[Station Code]]="EM", BART_Rides[[#This Row],[Station Code]]="MT", BART_Rides[[#This Row],[Station Code]]="PL", BART_Rides[[#This Row],[Station Code]]="CC"), "Yes", "No")</f>
        <v>No</v>
      </c>
    </row>
    <row r="11401" spans="6:14">
      <c r="F11401" s="3">
        <v>44281</v>
      </c>
      <c r="G11401" s="1" t="s">
        <v>59</v>
      </c>
      <c r="H11401" s="1" t="s">
        <v>106</v>
      </c>
      <c r="I11401" s="1">
        <v>967</v>
      </c>
      <c r="J11401" s="1">
        <f>MONTH(BART_Rides[[#This Row],[Date]])</f>
        <v>3</v>
      </c>
      <c r="K11401" s="1">
        <f>WEEKDAY(BART_Rides[[#This Row],[Date]],2)</f>
        <v>5</v>
      </c>
      <c r="L11401" s="1" t="str">
        <f>LEFT(BART_Rides[[#This Row],[Lines]],1)</f>
        <v>Y</v>
      </c>
      <c r="M11401" s="1" t="str">
        <f>IF(BART_Rides[[#This Row],[FirstLetter]]="Y","Yes","No")</f>
        <v>Yes</v>
      </c>
      <c r="N11401" s="1" t="str">
        <f>IF(OR(BART_Rides[[#This Row],[Station Code]]="EM", BART_Rides[[#This Row],[Station Code]]="MT", BART_Rides[[#This Row],[Station Code]]="PL", BART_Rides[[#This Row],[Station Code]]="CC"), "Yes", "No")</f>
        <v>No</v>
      </c>
    </row>
    <row r="11402" spans="6:14">
      <c r="F11402" s="3">
        <v>44282</v>
      </c>
      <c r="G11402" s="1" t="s">
        <v>59</v>
      </c>
      <c r="H11402" s="1" t="s">
        <v>106</v>
      </c>
      <c r="I11402" s="1">
        <v>629</v>
      </c>
      <c r="J11402" s="1">
        <f>MONTH(BART_Rides[[#This Row],[Date]])</f>
        <v>3</v>
      </c>
      <c r="K11402" s="1">
        <f>WEEKDAY(BART_Rides[[#This Row],[Date]],2)</f>
        <v>6</v>
      </c>
      <c r="L11402" s="1" t="str">
        <f>LEFT(BART_Rides[[#This Row],[Lines]],1)</f>
        <v>Y</v>
      </c>
      <c r="M11402" s="1" t="str">
        <f>IF(BART_Rides[[#This Row],[FirstLetter]]="Y","Yes","No")</f>
        <v>Yes</v>
      </c>
      <c r="N11402" s="1" t="str">
        <f>IF(OR(BART_Rides[[#This Row],[Station Code]]="EM", BART_Rides[[#This Row],[Station Code]]="MT", BART_Rides[[#This Row],[Station Code]]="PL", BART_Rides[[#This Row],[Station Code]]="CC"), "Yes", "No")</f>
        <v>No</v>
      </c>
    </row>
    <row r="11403" spans="6:14">
      <c r="F11403" s="3">
        <v>44283</v>
      </c>
      <c r="G11403" s="1" t="s">
        <v>59</v>
      </c>
      <c r="H11403" s="1" t="s">
        <v>106</v>
      </c>
      <c r="I11403" s="1">
        <v>398</v>
      </c>
      <c r="J11403" s="1">
        <f>MONTH(BART_Rides[[#This Row],[Date]])</f>
        <v>3</v>
      </c>
      <c r="K11403" s="1">
        <f>WEEKDAY(BART_Rides[[#This Row],[Date]],2)</f>
        <v>7</v>
      </c>
      <c r="L11403" s="1" t="str">
        <f>LEFT(BART_Rides[[#This Row],[Lines]],1)</f>
        <v>Y</v>
      </c>
      <c r="M11403" s="1" t="str">
        <f>IF(BART_Rides[[#This Row],[FirstLetter]]="Y","Yes","No")</f>
        <v>Yes</v>
      </c>
      <c r="N11403" s="1" t="str">
        <f>IF(OR(BART_Rides[[#This Row],[Station Code]]="EM", BART_Rides[[#This Row],[Station Code]]="MT", BART_Rides[[#This Row],[Station Code]]="PL", BART_Rides[[#This Row],[Station Code]]="CC"), "Yes", "No")</f>
        <v>No</v>
      </c>
    </row>
    <row r="11404" spans="6:14">
      <c r="F11404" s="3">
        <v>44284</v>
      </c>
      <c r="G11404" s="1" t="s">
        <v>59</v>
      </c>
      <c r="H11404" s="1" t="s">
        <v>106</v>
      </c>
      <c r="I11404" s="1">
        <v>903</v>
      </c>
      <c r="J11404" s="1">
        <f>MONTH(BART_Rides[[#This Row],[Date]])</f>
        <v>3</v>
      </c>
      <c r="K11404" s="1">
        <f>WEEKDAY(BART_Rides[[#This Row],[Date]],2)</f>
        <v>1</v>
      </c>
      <c r="L11404" s="1" t="str">
        <f>LEFT(BART_Rides[[#This Row],[Lines]],1)</f>
        <v>Y</v>
      </c>
      <c r="M11404" s="1" t="str">
        <f>IF(BART_Rides[[#This Row],[FirstLetter]]="Y","Yes","No")</f>
        <v>Yes</v>
      </c>
      <c r="N11404" s="1" t="str">
        <f>IF(OR(BART_Rides[[#This Row],[Station Code]]="EM", BART_Rides[[#This Row],[Station Code]]="MT", BART_Rides[[#This Row],[Station Code]]="PL", BART_Rides[[#This Row],[Station Code]]="CC"), "Yes", "No")</f>
        <v>No</v>
      </c>
    </row>
    <row r="11405" spans="6:14">
      <c r="F11405" s="3">
        <v>44285</v>
      </c>
      <c r="G11405" s="1" t="s">
        <v>59</v>
      </c>
      <c r="H11405" s="1" t="s">
        <v>106</v>
      </c>
      <c r="I11405" s="1">
        <v>957</v>
      </c>
      <c r="J11405" s="1">
        <f>MONTH(BART_Rides[[#This Row],[Date]])</f>
        <v>3</v>
      </c>
      <c r="K11405" s="1">
        <f>WEEKDAY(BART_Rides[[#This Row],[Date]],2)</f>
        <v>2</v>
      </c>
      <c r="L11405" s="1" t="str">
        <f>LEFT(BART_Rides[[#This Row],[Lines]],1)</f>
        <v>Y</v>
      </c>
      <c r="M11405" s="1" t="str">
        <f>IF(BART_Rides[[#This Row],[FirstLetter]]="Y","Yes","No")</f>
        <v>Yes</v>
      </c>
      <c r="N11405" s="1" t="str">
        <f>IF(OR(BART_Rides[[#This Row],[Station Code]]="EM", BART_Rides[[#This Row],[Station Code]]="MT", BART_Rides[[#This Row],[Station Code]]="PL", BART_Rides[[#This Row],[Station Code]]="CC"), "Yes", "No")</f>
        <v>No</v>
      </c>
    </row>
    <row r="11406" spans="6:14">
      <c r="F11406" s="3">
        <v>44286</v>
      </c>
      <c r="G11406" s="1" t="s">
        <v>59</v>
      </c>
      <c r="H11406" s="1" t="s">
        <v>106</v>
      </c>
      <c r="I11406" s="1">
        <v>984</v>
      </c>
      <c r="J11406" s="1">
        <f>MONTH(BART_Rides[[#This Row],[Date]])</f>
        <v>3</v>
      </c>
      <c r="K11406" s="1">
        <f>WEEKDAY(BART_Rides[[#This Row],[Date]],2)</f>
        <v>3</v>
      </c>
      <c r="L11406" s="1" t="str">
        <f>LEFT(BART_Rides[[#This Row],[Lines]],1)</f>
        <v>Y</v>
      </c>
      <c r="M11406" s="1" t="str">
        <f>IF(BART_Rides[[#This Row],[FirstLetter]]="Y","Yes","No")</f>
        <v>Yes</v>
      </c>
      <c r="N11406" s="1" t="str">
        <f>IF(OR(BART_Rides[[#This Row],[Station Code]]="EM", BART_Rides[[#This Row],[Station Code]]="MT", BART_Rides[[#This Row],[Station Code]]="PL", BART_Rides[[#This Row],[Station Code]]="CC"), "Yes", "No")</f>
        <v>No</v>
      </c>
    </row>
    <row r="11407" spans="6:14">
      <c r="F11407" s="3">
        <v>44287</v>
      </c>
      <c r="G11407" s="1" t="s">
        <v>59</v>
      </c>
      <c r="H11407" s="1" t="s">
        <v>106</v>
      </c>
      <c r="I11407" s="1">
        <v>1004</v>
      </c>
      <c r="J11407" s="1">
        <f>MONTH(BART_Rides[[#This Row],[Date]])</f>
        <v>4</v>
      </c>
      <c r="K11407" s="1">
        <f>WEEKDAY(BART_Rides[[#This Row],[Date]],2)</f>
        <v>4</v>
      </c>
      <c r="L11407" s="1" t="str">
        <f>LEFT(BART_Rides[[#This Row],[Lines]],1)</f>
        <v>Y</v>
      </c>
      <c r="M11407" s="1" t="str">
        <f>IF(BART_Rides[[#This Row],[FirstLetter]]="Y","Yes","No")</f>
        <v>Yes</v>
      </c>
      <c r="N11407" s="1" t="str">
        <f>IF(OR(BART_Rides[[#This Row],[Station Code]]="EM", BART_Rides[[#This Row],[Station Code]]="MT", BART_Rides[[#This Row],[Station Code]]="PL", BART_Rides[[#This Row],[Station Code]]="CC"), "Yes", "No")</f>
        <v>No</v>
      </c>
    </row>
    <row r="11408" spans="6:14">
      <c r="F11408" s="3">
        <v>44288</v>
      </c>
      <c r="G11408" s="1" t="s">
        <v>59</v>
      </c>
      <c r="H11408" s="1" t="s">
        <v>106</v>
      </c>
      <c r="I11408" s="1">
        <v>976</v>
      </c>
      <c r="J11408" s="1">
        <f>MONTH(BART_Rides[[#This Row],[Date]])</f>
        <v>4</v>
      </c>
      <c r="K11408" s="1">
        <f>WEEKDAY(BART_Rides[[#This Row],[Date]],2)</f>
        <v>5</v>
      </c>
      <c r="L11408" s="1" t="str">
        <f>LEFT(BART_Rides[[#This Row],[Lines]],1)</f>
        <v>Y</v>
      </c>
      <c r="M11408" s="1" t="str">
        <f>IF(BART_Rides[[#This Row],[FirstLetter]]="Y","Yes","No")</f>
        <v>Yes</v>
      </c>
      <c r="N11408" s="1" t="str">
        <f>IF(OR(BART_Rides[[#This Row],[Station Code]]="EM", BART_Rides[[#This Row],[Station Code]]="MT", BART_Rides[[#This Row],[Station Code]]="PL", BART_Rides[[#This Row],[Station Code]]="CC"), "Yes", "No")</f>
        <v>No</v>
      </c>
    </row>
    <row r="11409" spans="6:14">
      <c r="F11409" s="3">
        <v>44289</v>
      </c>
      <c r="G11409" s="1" t="s">
        <v>59</v>
      </c>
      <c r="H11409" s="1" t="s">
        <v>106</v>
      </c>
      <c r="I11409" s="1">
        <v>560</v>
      </c>
      <c r="J11409" s="1">
        <f>MONTH(BART_Rides[[#This Row],[Date]])</f>
        <v>4</v>
      </c>
      <c r="K11409" s="1">
        <f>WEEKDAY(BART_Rides[[#This Row],[Date]],2)</f>
        <v>6</v>
      </c>
      <c r="L11409" s="1" t="str">
        <f>LEFT(BART_Rides[[#This Row],[Lines]],1)</f>
        <v>Y</v>
      </c>
      <c r="M11409" s="1" t="str">
        <f>IF(BART_Rides[[#This Row],[FirstLetter]]="Y","Yes","No")</f>
        <v>Yes</v>
      </c>
      <c r="N11409" s="1" t="str">
        <f>IF(OR(BART_Rides[[#This Row],[Station Code]]="EM", BART_Rides[[#This Row],[Station Code]]="MT", BART_Rides[[#This Row],[Station Code]]="PL", BART_Rides[[#This Row],[Station Code]]="CC"), "Yes", "No")</f>
        <v>No</v>
      </c>
    </row>
    <row r="11410" spans="6:14">
      <c r="F11410" s="3">
        <v>44290</v>
      </c>
      <c r="G11410" s="1" t="s">
        <v>59</v>
      </c>
      <c r="H11410" s="1" t="s">
        <v>106</v>
      </c>
      <c r="I11410" s="1">
        <v>347</v>
      </c>
      <c r="J11410" s="1">
        <f>MONTH(BART_Rides[[#This Row],[Date]])</f>
        <v>4</v>
      </c>
      <c r="K11410" s="1">
        <f>WEEKDAY(BART_Rides[[#This Row],[Date]],2)</f>
        <v>7</v>
      </c>
      <c r="L11410" s="1" t="str">
        <f>LEFT(BART_Rides[[#This Row],[Lines]],1)</f>
        <v>Y</v>
      </c>
      <c r="M11410" s="1" t="str">
        <f>IF(BART_Rides[[#This Row],[FirstLetter]]="Y","Yes","No")</f>
        <v>Yes</v>
      </c>
      <c r="N11410" s="1" t="str">
        <f>IF(OR(BART_Rides[[#This Row],[Station Code]]="EM", BART_Rides[[#This Row],[Station Code]]="MT", BART_Rides[[#This Row],[Station Code]]="PL", BART_Rides[[#This Row],[Station Code]]="CC"), "Yes", "No")</f>
        <v>No</v>
      </c>
    </row>
    <row r="11411" spans="6:14">
      <c r="F11411" s="3">
        <v>44291</v>
      </c>
      <c r="G11411" s="1" t="s">
        <v>59</v>
      </c>
      <c r="H11411" s="1" t="s">
        <v>106</v>
      </c>
      <c r="I11411" s="1">
        <v>906</v>
      </c>
      <c r="J11411" s="1">
        <f>MONTH(BART_Rides[[#This Row],[Date]])</f>
        <v>4</v>
      </c>
      <c r="K11411" s="1">
        <f>WEEKDAY(BART_Rides[[#This Row],[Date]],2)</f>
        <v>1</v>
      </c>
      <c r="L11411" s="1" t="str">
        <f>LEFT(BART_Rides[[#This Row],[Lines]],1)</f>
        <v>Y</v>
      </c>
      <c r="M11411" s="1" t="str">
        <f>IF(BART_Rides[[#This Row],[FirstLetter]]="Y","Yes","No")</f>
        <v>Yes</v>
      </c>
      <c r="N11411" s="1" t="str">
        <f>IF(OR(BART_Rides[[#This Row],[Station Code]]="EM", BART_Rides[[#This Row],[Station Code]]="MT", BART_Rides[[#This Row],[Station Code]]="PL", BART_Rides[[#This Row],[Station Code]]="CC"), "Yes", "No")</f>
        <v>No</v>
      </c>
    </row>
    <row r="11412" spans="6:14">
      <c r="F11412" s="3">
        <v>44292</v>
      </c>
      <c r="G11412" s="1" t="s">
        <v>59</v>
      </c>
      <c r="H11412" s="1" t="s">
        <v>106</v>
      </c>
      <c r="I11412" s="1">
        <v>997</v>
      </c>
      <c r="J11412" s="1">
        <f>MONTH(BART_Rides[[#This Row],[Date]])</f>
        <v>4</v>
      </c>
      <c r="K11412" s="1">
        <f>WEEKDAY(BART_Rides[[#This Row],[Date]],2)</f>
        <v>2</v>
      </c>
      <c r="L11412" s="1" t="str">
        <f>LEFT(BART_Rides[[#This Row],[Lines]],1)</f>
        <v>Y</v>
      </c>
      <c r="M11412" s="1" t="str">
        <f>IF(BART_Rides[[#This Row],[FirstLetter]]="Y","Yes","No")</f>
        <v>Yes</v>
      </c>
      <c r="N11412" s="1" t="str">
        <f>IF(OR(BART_Rides[[#This Row],[Station Code]]="EM", BART_Rides[[#This Row],[Station Code]]="MT", BART_Rides[[#This Row],[Station Code]]="PL", BART_Rides[[#This Row],[Station Code]]="CC"), "Yes", "No")</f>
        <v>No</v>
      </c>
    </row>
    <row r="11413" spans="6:14">
      <c r="F11413" s="3">
        <v>44293</v>
      </c>
      <c r="G11413" s="1" t="s">
        <v>59</v>
      </c>
      <c r="H11413" s="1" t="s">
        <v>106</v>
      </c>
      <c r="I11413" s="1">
        <v>1060</v>
      </c>
      <c r="J11413" s="1">
        <f>MONTH(BART_Rides[[#This Row],[Date]])</f>
        <v>4</v>
      </c>
      <c r="K11413" s="1">
        <f>WEEKDAY(BART_Rides[[#This Row],[Date]],2)</f>
        <v>3</v>
      </c>
      <c r="L11413" s="1" t="str">
        <f>LEFT(BART_Rides[[#This Row],[Lines]],1)</f>
        <v>Y</v>
      </c>
      <c r="M11413" s="1" t="str">
        <f>IF(BART_Rides[[#This Row],[FirstLetter]]="Y","Yes","No")</f>
        <v>Yes</v>
      </c>
      <c r="N11413" s="1" t="str">
        <f>IF(OR(BART_Rides[[#This Row],[Station Code]]="EM", BART_Rides[[#This Row],[Station Code]]="MT", BART_Rides[[#This Row],[Station Code]]="PL", BART_Rides[[#This Row],[Station Code]]="CC"), "Yes", "No")</f>
        <v>No</v>
      </c>
    </row>
    <row r="11414" spans="6:14">
      <c r="F11414" s="3">
        <v>44294</v>
      </c>
      <c r="G11414" s="1" t="s">
        <v>59</v>
      </c>
      <c r="H11414" s="1" t="s">
        <v>106</v>
      </c>
      <c r="I11414" s="1">
        <v>1000</v>
      </c>
      <c r="J11414" s="1">
        <f>MONTH(BART_Rides[[#This Row],[Date]])</f>
        <v>4</v>
      </c>
      <c r="K11414" s="1">
        <f>WEEKDAY(BART_Rides[[#This Row],[Date]],2)</f>
        <v>4</v>
      </c>
      <c r="L11414" s="1" t="str">
        <f>LEFT(BART_Rides[[#This Row],[Lines]],1)</f>
        <v>Y</v>
      </c>
      <c r="M11414" s="1" t="str">
        <f>IF(BART_Rides[[#This Row],[FirstLetter]]="Y","Yes","No")</f>
        <v>Yes</v>
      </c>
      <c r="N11414" s="1" t="str">
        <f>IF(OR(BART_Rides[[#This Row],[Station Code]]="EM", BART_Rides[[#This Row],[Station Code]]="MT", BART_Rides[[#This Row],[Station Code]]="PL", BART_Rides[[#This Row],[Station Code]]="CC"), "Yes", "No")</f>
        <v>No</v>
      </c>
    </row>
    <row r="11415" spans="6:14">
      <c r="F11415" s="3">
        <v>44295</v>
      </c>
      <c r="G11415" s="1" t="s">
        <v>59</v>
      </c>
      <c r="H11415" s="1" t="s">
        <v>106</v>
      </c>
      <c r="I11415" s="1">
        <v>1032</v>
      </c>
      <c r="J11415" s="1">
        <f>MONTH(BART_Rides[[#This Row],[Date]])</f>
        <v>4</v>
      </c>
      <c r="K11415" s="1">
        <f>WEEKDAY(BART_Rides[[#This Row],[Date]],2)</f>
        <v>5</v>
      </c>
      <c r="L11415" s="1" t="str">
        <f>LEFT(BART_Rides[[#This Row],[Lines]],1)</f>
        <v>Y</v>
      </c>
      <c r="M11415" s="1" t="str">
        <f>IF(BART_Rides[[#This Row],[FirstLetter]]="Y","Yes","No")</f>
        <v>Yes</v>
      </c>
      <c r="N11415" s="1" t="str">
        <f>IF(OR(BART_Rides[[#This Row],[Station Code]]="EM", BART_Rides[[#This Row],[Station Code]]="MT", BART_Rides[[#This Row],[Station Code]]="PL", BART_Rides[[#This Row],[Station Code]]="CC"), "Yes", "No")</f>
        <v>No</v>
      </c>
    </row>
    <row r="11416" spans="6:14">
      <c r="F11416" s="3">
        <v>44296</v>
      </c>
      <c r="G11416" s="1" t="s">
        <v>59</v>
      </c>
      <c r="H11416" s="1" t="s">
        <v>106</v>
      </c>
      <c r="I11416" s="1">
        <v>606</v>
      </c>
      <c r="J11416" s="1">
        <f>MONTH(BART_Rides[[#This Row],[Date]])</f>
        <v>4</v>
      </c>
      <c r="K11416" s="1">
        <f>WEEKDAY(BART_Rides[[#This Row],[Date]],2)</f>
        <v>6</v>
      </c>
      <c r="L11416" s="1" t="str">
        <f>LEFT(BART_Rides[[#This Row],[Lines]],1)</f>
        <v>Y</v>
      </c>
      <c r="M11416" s="1" t="str">
        <f>IF(BART_Rides[[#This Row],[FirstLetter]]="Y","Yes","No")</f>
        <v>Yes</v>
      </c>
      <c r="N11416" s="1" t="str">
        <f>IF(OR(BART_Rides[[#This Row],[Station Code]]="EM", BART_Rides[[#This Row],[Station Code]]="MT", BART_Rides[[#This Row],[Station Code]]="PL", BART_Rides[[#This Row],[Station Code]]="CC"), "Yes", "No")</f>
        <v>No</v>
      </c>
    </row>
    <row r="11417" spans="6:14">
      <c r="F11417" s="3">
        <v>44297</v>
      </c>
      <c r="G11417" s="1" t="s">
        <v>59</v>
      </c>
      <c r="H11417" s="1" t="s">
        <v>106</v>
      </c>
      <c r="I11417" s="1">
        <v>414</v>
      </c>
      <c r="J11417" s="1">
        <f>MONTH(BART_Rides[[#This Row],[Date]])</f>
        <v>4</v>
      </c>
      <c r="K11417" s="1">
        <f>WEEKDAY(BART_Rides[[#This Row],[Date]],2)</f>
        <v>7</v>
      </c>
      <c r="L11417" s="1" t="str">
        <f>LEFT(BART_Rides[[#This Row],[Lines]],1)</f>
        <v>Y</v>
      </c>
      <c r="M11417" s="1" t="str">
        <f>IF(BART_Rides[[#This Row],[FirstLetter]]="Y","Yes","No")</f>
        <v>Yes</v>
      </c>
      <c r="N11417" s="1" t="str">
        <f>IF(OR(BART_Rides[[#This Row],[Station Code]]="EM", BART_Rides[[#This Row],[Station Code]]="MT", BART_Rides[[#This Row],[Station Code]]="PL", BART_Rides[[#This Row],[Station Code]]="CC"), "Yes", "No")</f>
        <v>No</v>
      </c>
    </row>
    <row r="11418" spans="6:14">
      <c r="F11418" s="3">
        <v>44298</v>
      </c>
      <c r="G11418" s="1" t="s">
        <v>59</v>
      </c>
      <c r="H11418" s="1" t="s">
        <v>106</v>
      </c>
      <c r="I11418" s="1">
        <v>980</v>
      </c>
      <c r="J11418" s="1">
        <f>MONTH(BART_Rides[[#This Row],[Date]])</f>
        <v>4</v>
      </c>
      <c r="K11418" s="1">
        <f>WEEKDAY(BART_Rides[[#This Row],[Date]],2)</f>
        <v>1</v>
      </c>
      <c r="L11418" s="1" t="str">
        <f>LEFT(BART_Rides[[#This Row],[Lines]],1)</f>
        <v>Y</v>
      </c>
      <c r="M11418" s="1" t="str">
        <f>IF(BART_Rides[[#This Row],[FirstLetter]]="Y","Yes","No")</f>
        <v>Yes</v>
      </c>
      <c r="N11418" s="1" t="str">
        <f>IF(OR(BART_Rides[[#This Row],[Station Code]]="EM", BART_Rides[[#This Row],[Station Code]]="MT", BART_Rides[[#This Row],[Station Code]]="PL", BART_Rides[[#This Row],[Station Code]]="CC"), "Yes", "No")</f>
        <v>No</v>
      </c>
    </row>
    <row r="11419" spans="6:14">
      <c r="F11419" s="3">
        <v>44299</v>
      </c>
      <c r="G11419" s="1" t="s">
        <v>59</v>
      </c>
      <c r="H11419" s="1" t="s">
        <v>106</v>
      </c>
      <c r="I11419" s="1">
        <v>1073</v>
      </c>
      <c r="J11419" s="1">
        <f>MONTH(BART_Rides[[#This Row],[Date]])</f>
        <v>4</v>
      </c>
      <c r="K11419" s="1">
        <f>WEEKDAY(BART_Rides[[#This Row],[Date]],2)</f>
        <v>2</v>
      </c>
      <c r="L11419" s="1" t="str">
        <f>LEFT(BART_Rides[[#This Row],[Lines]],1)</f>
        <v>Y</v>
      </c>
      <c r="M11419" s="1" t="str">
        <f>IF(BART_Rides[[#This Row],[FirstLetter]]="Y","Yes","No")</f>
        <v>Yes</v>
      </c>
      <c r="N11419" s="1" t="str">
        <f>IF(OR(BART_Rides[[#This Row],[Station Code]]="EM", BART_Rides[[#This Row],[Station Code]]="MT", BART_Rides[[#This Row],[Station Code]]="PL", BART_Rides[[#This Row],[Station Code]]="CC"), "Yes", "No")</f>
        <v>No</v>
      </c>
    </row>
    <row r="11420" spans="6:14">
      <c r="F11420" s="3">
        <v>44300</v>
      </c>
      <c r="G11420" s="1" t="s">
        <v>59</v>
      </c>
      <c r="H11420" s="1" t="s">
        <v>106</v>
      </c>
      <c r="I11420" s="1">
        <v>1020</v>
      </c>
      <c r="J11420" s="1">
        <f>MONTH(BART_Rides[[#This Row],[Date]])</f>
        <v>4</v>
      </c>
      <c r="K11420" s="1">
        <f>WEEKDAY(BART_Rides[[#This Row],[Date]],2)</f>
        <v>3</v>
      </c>
      <c r="L11420" s="1" t="str">
        <f>LEFT(BART_Rides[[#This Row],[Lines]],1)</f>
        <v>Y</v>
      </c>
      <c r="M11420" s="1" t="str">
        <f>IF(BART_Rides[[#This Row],[FirstLetter]]="Y","Yes","No")</f>
        <v>Yes</v>
      </c>
      <c r="N11420" s="1" t="str">
        <f>IF(OR(BART_Rides[[#This Row],[Station Code]]="EM", BART_Rides[[#This Row],[Station Code]]="MT", BART_Rides[[#This Row],[Station Code]]="PL", BART_Rides[[#This Row],[Station Code]]="CC"), "Yes", "No")</f>
        <v>No</v>
      </c>
    </row>
    <row r="11421" spans="6:14">
      <c r="F11421" s="3">
        <v>44301</v>
      </c>
      <c r="G11421" s="1" t="s">
        <v>59</v>
      </c>
      <c r="H11421" s="1" t="s">
        <v>106</v>
      </c>
      <c r="I11421" s="1">
        <v>1095</v>
      </c>
      <c r="J11421" s="1">
        <f>MONTH(BART_Rides[[#This Row],[Date]])</f>
        <v>4</v>
      </c>
      <c r="K11421" s="1">
        <f>WEEKDAY(BART_Rides[[#This Row],[Date]],2)</f>
        <v>4</v>
      </c>
      <c r="L11421" s="1" t="str">
        <f>LEFT(BART_Rides[[#This Row],[Lines]],1)</f>
        <v>Y</v>
      </c>
      <c r="M11421" s="1" t="str">
        <f>IF(BART_Rides[[#This Row],[FirstLetter]]="Y","Yes","No")</f>
        <v>Yes</v>
      </c>
      <c r="N11421" s="1" t="str">
        <f>IF(OR(BART_Rides[[#This Row],[Station Code]]="EM", BART_Rides[[#This Row],[Station Code]]="MT", BART_Rides[[#This Row],[Station Code]]="PL", BART_Rides[[#This Row],[Station Code]]="CC"), "Yes", "No")</f>
        <v>No</v>
      </c>
    </row>
    <row r="11422" spans="6:14">
      <c r="F11422" s="3">
        <v>44302</v>
      </c>
      <c r="G11422" s="1" t="s">
        <v>59</v>
      </c>
      <c r="H11422" s="1" t="s">
        <v>106</v>
      </c>
      <c r="I11422" s="1">
        <v>1041</v>
      </c>
      <c r="J11422" s="1">
        <f>MONTH(BART_Rides[[#This Row],[Date]])</f>
        <v>4</v>
      </c>
      <c r="K11422" s="1">
        <f>WEEKDAY(BART_Rides[[#This Row],[Date]],2)</f>
        <v>5</v>
      </c>
      <c r="L11422" s="1" t="str">
        <f>LEFT(BART_Rides[[#This Row],[Lines]],1)</f>
        <v>Y</v>
      </c>
      <c r="M11422" s="1" t="str">
        <f>IF(BART_Rides[[#This Row],[FirstLetter]]="Y","Yes","No")</f>
        <v>Yes</v>
      </c>
      <c r="N11422" s="1" t="str">
        <f>IF(OR(BART_Rides[[#This Row],[Station Code]]="EM", BART_Rides[[#This Row],[Station Code]]="MT", BART_Rides[[#This Row],[Station Code]]="PL", BART_Rides[[#This Row],[Station Code]]="CC"), "Yes", "No")</f>
        <v>No</v>
      </c>
    </row>
    <row r="11423" spans="6:14">
      <c r="F11423" s="3">
        <v>44303</v>
      </c>
      <c r="G11423" s="1" t="s">
        <v>59</v>
      </c>
      <c r="H11423" s="1" t="s">
        <v>106</v>
      </c>
      <c r="I11423" s="1">
        <v>631</v>
      </c>
      <c r="J11423" s="1">
        <f>MONTH(BART_Rides[[#This Row],[Date]])</f>
        <v>4</v>
      </c>
      <c r="K11423" s="1">
        <f>WEEKDAY(BART_Rides[[#This Row],[Date]],2)</f>
        <v>6</v>
      </c>
      <c r="L11423" s="1" t="str">
        <f>LEFT(BART_Rides[[#This Row],[Lines]],1)</f>
        <v>Y</v>
      </c>
      <c r="M11423" s="1" t="str">
        <f>IF(BART_Rides[[#This Row],[FirstLetter]]="Y","Yes","No")</f>
        <v>Yes</v>
      </c>
      <c r="N11423" s="1" t="str">
        <f>IF(OR(BART_Rides[[#This Row],[Station Code]]="EM", BART_Rides[[#This Row],[Station Code]]="MT", BART_Rides[[#This Row],[Station Code]]="PL", BART_Rides[[#This Row],[Station Code]]="CC"), "Yes", "No")</f>
        <v>No</v>
      </c>
    </row>
    <row r="11424" spans="6:14">
      <c r="F11424" s="3">
        <v>44304</v>
      </c>
      <c r="G11424" s="1" t="s">
        <v>59</v>
      </c>
      <c r="H11424" s="1" t="s">
        <v>106</v>
      </c>
      <c r="I11424" s="1">
        <v>408</v>
      </c>
      <c r="J11424" s="1">
        <f>MONTH(BART_Rides[[#This Row],[Date]])</f>
        <v>4</v>
      </c>
      <c r="K11424" s="1">
        <f>WEEKDAY(BART_Rides[[#This Row],[Date]],2)</f>
        <v>7</v>
      </c>
      <c r="L11424" s="1" t="str">
        <f>LEFT(BART_Rides[[#This Row],[Lines]],1)</f>
        <v>Y</v>
      </c>
      <c r="M11424" s="1" t="str">
        <f>IF(BART_Rides[[#This Row],[FirstLetter]]="Y","Yes","No")</f>
        <v>Yes</v>
      </c>
      <c r="N11424" s="1" t="str">
        <f>IF(OR(BART_Rides[[#This Row],[Station Code]]="EM", BART_Rides[[#This Row],[Station Code]]="MT", BART_Rides[[#This Row],[Station Code]]="PL", BART_Rides[[#This Row],[Station Code]]="CC"), "Yes", "No")</f>
        <v>No</v>
      </c>
    </row>
    <row r="11425" spans="6:14">
      <c r="F11425" s="3">
        <v>44305</v>
      </c>
      <c r="G11425" s="1" t="s">
        <v>59</v>
      </c>
      <c r="H11425" s="1" t="s">
        <v>106</v>
      </c>
      <c r="I11425" s="1">
        <v>1027</v>
      </c>
      <c r="J11425" s="1">
        <f>MONTH(BART_Rides[[#This Row],[Date]])</f>
        <v>4</v>
      </c>
      <c r="K11425" s="1">
        <f>WEEKDAY(BART_Rides[[#This Row],[Date]],2)</f>
        <v>1</v>
      </c>
      <c r="L11425" s="1" t="str">
        <f>LEFT(BART_Rides[[#This Row],[Lines]],1)</f>
        <v>Y</v>
      </c>
      <c r="M11425" s="1" t="str">
        <f>IF(BART_Rides[[#This Row],[FirstLetter]]="Y","Yes","No")</f>
        <v>Yes</v>
      </c>
      <c r="N11425" s="1" t="str">
        <f>IF(OR(BART_Rides[[#This Row],[Station Code]]="EM", BART_Rides[[#This Row],[Station Code]]="MT", BART_Rides[[#This Row],[Station Code]]="PL", BART_Rides[[#This Row],[Station Code]]="CC"), "Yes", "No")</f>
        <v>No</v>
      </c>
    </row>
    <row r="11426" spans="6:14">
      <c r="F11426" s="3">
        <v>44306</v>
      </c>
      <c r="G11426" s="1" t="s">
        <v>59</v>
      </c>
      <c r="H11426" s="1" t="s">
        <v>106</v>
      </c>
      <c r="I11426" s="1">
        <v>1089</v>
      </c>
      <c r="J11426" s="1">
        <f>MONTH(BART_Rides[[#This Row],[Date]])</f>
        <v>4</v>
      </c>
      <c r="K11426" s="1">
        <f>WEEKDAY(BART_Rides[[#This Row],[Date]],2)</f>
        <v>2</v>
      </c>
      <c r="L11426" s="1" t="str">
        <f>LEFT(BART_Rides[[#This Row],[Lines]],1)</f>
        <v>Y</v>
      </c>
      <c r="M11426" s="1" t="str">
        <f>IF(BART_Rides[[#This Row],[FirstLetter]]="Y","Yes","No")</f>
        <v>Yes</v>
      </c>
      <c r="N11426" s="1" t="str">
        <f>IF(OR(BART_Rides[[#This Row],[Station Code]]="EM", BART_Rides[[#This Row],[Station Code]]="MT", BART_Rides[[#This Row],[Station Code]]="PL", BART_Rides[[#This Row],[Station Code]]="CC"), "Yes", "No")</f>
        <v>No</v>
      </c>
    </row>
    <row r="11427" spans="6:14">
      <c r="F11427" s="3">
        <v>44307</v>
      </c>
      <c r="G11427" s="1" t="s">
        <v>59</v>
      </c>
      <c r="H11427" s="1" t="s">
        <v>106</v>
      </c>
      <c r="I11427" s="1">
        <v>1069</v>
      </c>
      <c r="J11427" s="1">
        <f>MONTH(BART_Rides[[#This Row],[Date]])</f>
        <v>4</v>
      </c>
      <c r="K11427" s="1">
        <f>WEEKDAY(BART_Rides[[#This Row],[Date]],2)</f>
        <v>3</v>
      </c>
      <c r="L11427" s="1" t="str">
        <f>LEFT(BART_Rides[[#This Row],[Lines]],1)</f>
        <v>Y</v>
      </c>
      <c r="M11427" s="1" t="str">
        <f>IF(BART_Rides[[#This Row],[FirstLetter]]="Y","Yes","No")</f>
        <v>Yes</v>
      </c>
      <c r="N11427" s="1" t="str">
        <f>IF(OR(BART_Rides[[#This Row],[Station Code]]="EM", BART_Rides[[#This Row],[Station Code]]="MT", BART_Rides[[#This Row],[Station Code]]="PL", BART_Rides[[#This Row],[Station Code]]="CC"), "Yes", "No")</f>
        <v>No</v>
      </c>
    </row>
    <row r="11428" spans="6:14">
      <c r="F11428" s="3">
        <v>44308</v>
      </c>
      <c r="G11428" s="1" t="s">
        <v>59</v>
      </c>
      <c r="H11428" s="1" t="s">
        <v>106</v>
      </c>
      <c r="I11428" s="1">
        <v>1079</v>
      </c>
      <c r="J11428" s="1">
        <f>MONTH(BART_Rides[[#This Row],[Date]])</f>
        <v>4</v>
      </c>
      <c r="K11428" s="1">
        <f>WEEKDAY(BART_Rides[[#This Row],[Date]],2)</f>
        <v>4</v>
      </c>
      <c r="L11428" s="1" t="str">
        <f>LEFT(BART_Rides[[#This Row],[Lines]],1)</f>
        <v>Y</v>
      </c>
      <c r="M11428" s="1" t="str">
        <f>IF(BART_Rides[[#This Row],[FirstLetter]]="Y","Yes","No")</f>
        <v>Yes</v>
      </c>
      <c r="N11428" s="1" t="str">
        <f>IF(OR(BART_Rides[[#This Row],[Station Code]]="EM", BART_Rides[[#This Row],[Station Code]]="MT", BART_Rides[[#This Row],[Station Code]]="PL", BART_Rides[[#This Row],[Station Code]]="CC"), "Yes", "No")</f>
        <v>No</v>
      </c>
    </row>
    <row r="11429" spans="6:14">
      <c r="F11429" s="3">
        <v>44309</v>
      </c>
      <c r="G11429" s="1" t="s">
        <v>59</v>
      </c>
      <c r="H11429" s="1" t="s">
        <v>106</v>
      </c>
      <c r="I11429" s="1">
        <v>1047</v>
      </c>
      <c r="J11429" s="1">
        <f>MONTH(BART_Rides[[#This Row],[Date]])</f>
        <v>4</v>
      </c>
      <c r="K11429" s="1">
        <f>WEEKDAY(BART_Rides[[#This Row],[Date]],2)</f>
        <v>5</v>
      </c>
      <c r="L11429" s="1" t="str">
        <f>LEFT(BART_Rides[[#This Row],[Lines]],1)</f>
        <v>Y</v>
      </c>
      <c r="M11429" s="1" t="str">
        <f>IF(BART_Rides[[#This Row],[FirstLetter]]="Y","Yes","No")</f>
        <v>Yes</v>
      </c>
      <c r="N11429" s="1" t="str">
        <f>IF(OR(BART_Rides[[#This Row],[Station Code]]="EM", BART_Rides[[#This Row],[Station Code]]="MT", BART_Rides[[#This Row],[Station Code]]="PL", BART_Rides[[#This Row],[Station Code]]="CC"), "Yes", "No")</f>
        <v>No</v>
      </c>
    </row>
    <row r="11430" spans="6:14">
      <c r="F11430" s="3">
        <v>44310</v>
      </c>
      <c r="G11430" s="1" t="s">
        <v>59</v>
      </c>
      <c r="H11430" s="1" t="s">
        <v>106</v>
      </c>
      <c r="I11430" s="1">
        <v>636</v>
      </c>
      <c r="J11430" s="1">
        <f>MONTH(BART_Rides[[#This Row],[Date]])</f>
        <v>4</v>
      </c>
      <c r="K11430" s="1">
        <f>WEEKDAY(BART_Rides[[#This Row],[Date]],2)</f>
        <v>6</v>
      </c>
      <c r="L11430" s="1" t="str">
        <f>LEFT(BART_Rides[[#This Row],[Lines]],1)</f>
        <v>Y</v>
      </c>
      <c r="M11430" s="1" t="str">
        <f>IF(BART_Rides[[#This Row],[FirstLetter]]="Y","Yes","No")</f>
        <v>Yes</v>
      </c>
      <c r="N11430" s="1" t="str">
        <f>IF(OR(BART_Rides[[#This Row],[Station Code]]="EM", BART_Rides[[#This Row],[Station Code]]="MT", BART_Rides[[#This Row],[Station Code]]="PL", BART_Rides[[#This Row],[Station Code]]="CC"), "Yes", "No")</f>
        <v>No</v>
      </c>
    </row>
    <row r="11431" spans="6:14">
      <c r="F11431" s="3">
        <v>44311</v>
      </c>
      <c r="G11431" s="1" t="s">
        <v>59</v>
      </c>
      <c r="H11431" s="1" t="s">
        <v>106</v>
      </c>
      <c r="I11431" s="1">
        <v>368</v>
      </c>
      <c r="J11431" s="1">
        <f>MONTH(BART_Rides[[#This Row],[Date]])</f>
        <v>4</v>
      </c>
      <c r="K11431" s="1">
        <f>WEEKDAY(BART_Rides[[#This Row],[Date]],2)</f>
        <v>7</v>
      </c>
      <c r="L11431" s="1" t="str">
        <f>LEFT(BART_Rides[[#This Row],[Lines]],1)</f>
        <v>Y</v>
      </c>
      <c r="M11431" s="1" t="str">
        <f>IF(BART_Rides[[#This Row],[FirstLetter]]="Y","Yes","No")</f>
        <v>Yes</v>
      </c>
      <c r="N11431" s="1" t="str">
        <f>IF(OR(BART_Rides[[#This Row],[Station Code]]="EM", BART_Rides[[#This Row],[Station Code]]="MT", BART_Rides[[#This Row],[Station Code]]="PL", BART_Rides[[#This Row],[Station Code]]="CC"), "Yes", "No")</f>
        <v>No</v>
      </c>
    </row>
    <row r="11432" spans="6:14">
      <c r="F11432" s="3">
        <v>44312</v>
      </c>
      <c r="G11432" s="1" t="s">
        <v>59</v>
      </c>
      <c r="H11432" s="1" t="s">
        <v>106</v>
      </c>
      <c r="I11432" s="1">
        <v>1065</v>
      </c>
      <c r="J11432" s="1">
        <f>MONTH(BART_Rides[[#This Row],[Date]])</f>
        <v>4</v>
      </c>
      <c r="K11432" s="1">
        <f>WEEKDAY(BART_Rides[[#This Row],[Date]],2)</f>
        <v>1</v>
      </c>
      <c r="L11432" s="1" t="str">
        <f>LEFT(BART_Rides[[#This Row],[Lines]],1)</f>
        <v>Y</v>
      </c>
      <c r="M11432" s="1" t="str">
        <f>IF(BART_Rides[[#This Row],[FirstLetter]]="Y","Yes","No")</f>
        <v>Yes</v>
      </c>
      <c r="N11432" s="1" t="str">
        <f>IF(OR(BART_Rides[[#This Row],[Station Code]]="EM", BART_Rides[[#This Row],[Station Code]]="MT", BART_Rides[[#This Row],[Station Code]]="PL", BART_Rides[[#This Row],[Station Code]]="CC"), "Yes", "No")</f>
        <v>No</v>
      </c>
    </row>
    <row r="11433" spans="6:14">
      <c r="F11433" s="3">
        <v>44313</v>
      </c>
      <c r="G11433" s="1" t="s">
        <v>59</v>
      </c>
      <c r="H11433" s="1" t="s">
        <v>106</v>
      </c>
      <c r="I11433" s="1">
        <v>1094</v>
      </c>
      <c r="J11433" s="1">
        <f>MONTH(BART_Rides[[#This Row],[Date]])</f>
        <v>4</v>
      </c>
      <c r="K11433" s="1">
        <f>WEEKDAY(BART_Rides[[#This Row],[Date]],2)</f>
        <v>2</v>
      </c>
      <c r="L11433" s="1" t="str">
        <f>LEFT(BART_Rides[[#This Row],[Lines]],1)</f>
        <v>Y</v>
      </c>
      <c r="M11433" s="1" t="str">
        <f>IF(BART_Rides[[#This Row],[FirstLetter]]="Y","Yes","No")</f>
        <v>Yes</v>
      </c>
      <c r="N11433" s="1" t="str">
        <f>IF(OR(BART_Rides[[#This Row],[Station Code]]="EM", BART_Rides[[#This Row],[Station Code]]="MT", BART_Rides[[#This Row],[Station Code]]="PL", BART_Rides[[#This Row],[Station Code]]="CC"), "Yes", "No")</f>
        <v>No</v>
      </c>
    </row>
    <row r="11434" spans="6:14">
      <c r="F11434" s="3">
        <v>44314</v>
      </c>
      <c r="G11434" s="1" t="s">
        <v>59</v>
      </c>
      <c r="H11434" s="1" t="s">
        <v>106</v>
      </c>
      <c r="I11434" s="1">
        <v>1096</v>
      </c>
      <c r="J11434" s="1">
        <f>MONTH(BART_Rides[[#This Row],[Date]])</f>
        <v>4</v>
      </c>
      <c r="K11434" s="1">
        <f>WEEKDAY(BART_Rides[[#This Row],[Date]],2)</f>
        <v>3</v>
      </c>
      <c r="L11434" s="1" t="str">
        <f>LEFT(BART_Rides[[#This Row],[Lines]],1)</f>
        <v>Y</v>
      </c>
      <c r="M11434" s="1" t="str">
        <f>IF(BART_Rides[[#This Row],[FirstLetter]]="Y","Yes","No")</f>
        <v>Yes</v>
      </c>
      <c r="N11434" s="1" t="str">
        <f>IF(OR(BART_Rides[[#This Row],[Station Code]]="EM", BART_Rides[[#This Row],[Station Code]]="MT", BART_Rides[[#This Row],[Station Code]]="PL", BART_Rides[[#This Row],[Station Code]]="CC"), "Yes", "No")</f>
        <v>No</v>
      </c>
    </row>
    <row r="11435" spans="6:14">
      <c r="F11435" s="3">
        <v>44315</v>
      </c>
      <c r="G11435" s="1" t="s">
        <v>59</v>
      </c>
      <c r="H11435" s="1" t="s">
        <v>106</v>
      </c>
      <c r="I11435" s="1">
        <v>1151</v>
      </c>
      <c r="J11435" s="1">
        <f>MONTH(BART_Rides[[#This Row],[Date]])</f>
        <v>4</v>
      </c>
      <c r="K11435" s="1">
        <f>WEEKDAY(BART_Rides[[#This Row],[Date]],2)</f>
        <v>4</v>
      </c>
      <c r="L11435" s="1" t="str">
        <f>LEFT(BART_Rides[[#This Row],[Lines]],1)</f>
        <v>Y</v>
      </c>
      <c r="M11435" s="1" t="str">
        <f>IF(BART_Rides[[#This Row],[FirstLetter]]="Y","Yes","No")</f>
        <v>Yes</v>
      </c>
      <c r="N11435" s="1" t="str">
        <f>IF(OR(BART_Rides[[#This Row],[Station Code]]="EM", BART_Rides[[#This Row],[Station Code]]="MT", BART_Rides[[#This Row],[Station Code]]="PL", BART_Rides[[#This Row],[Station Code]]="CC"), "Yes", "No")</f>
        <v>No</v>
      </c>
    </row>
    <row r="11436" spans="6:14">
      <c r="F11436" s="3">
        <v>44316</v>
      </c>
      <c r="G11436" s="1" t="s">
        <v>59</v>
      </c>
      <c r="H11436" s="1" t="s">
        <v>106</v>
      </c>
      <c r="I11436" s="1">
        <v>1106</v>
      </c>
      <c r="J11436" s="1">
        <f>MONTH(BART_Rides[[#This Row],[Date]])</f>
        <v>4</v>
      </c>
      <c r="K11436" s="1">
        <f>WEEKDAY(BART_Rides[[#This Row],[Date]],2)</f>
        <v>5</v>
      </c>
      <c r="L11436" s="1" t="str">
        <f>LEFT(BART_Rides[[#This Row],[Lines]],1)</f>
        <v>Y</v>
      </c>
      <c r="M11436" s="1" t="str">
        <f>IF(BART_Rides[[#This Row],[FirstLetter]]="Y","Yes","No")</f>
        <v>Yes</v>
      </c>
      <c r="N11436" s="1" t="str">
        <f>IF(OR(BART_Rides[[#This Row],[Station Code]]="EM", BART_Rides[[#This Row],[Station Code]]="MT", BART_Rides[[#This Row],[Station Code]]="PL", BART_Rides[[#This Row],[Station Code]]="CC"), "Yes", "No")</f>
        <v>No</v>
      </c>
    </row>
    <row r="11437" spans="6:14">
      <c r="F11437" s="3">
        <v>44317</v>
      </c>
      <c r="G11437" s="1" t="s">
        <v>59</v>
      </c>
      <c r="H11437" s="1" t="s">
        <v>106</v>
      </c>
      <c r="I11437" s="1">
        <v>744</v>
      </c>
      <c r="J11437" s="1">
        <f>MONTH(BART_Rides[[#This Row],[Date]])</f>
        <v>5</v>
      </c>
      <c r="K11437" s="1">
        <f>WEEKDAY(BART_Rides[[#This Row],[Date]],2)</f>
        <v>6</v>
      </c>
      <c r="L11437" s="1" t="str">
        <f>LEFT(BART_Rides[[#This Row],[Lines]],1)</f>
        <v>Y</v>
      </c>
      <c r="M11437" s="1" t="str">
        <f>IF(BART_Rides[[#This Row],[FirstLetter]]="Y","Yes","No")</f>
        <v>Yes</v>
      </c>
      <c r="N11437" s="1" t="str">
        <f>IF(OR(BART_Rides[[#This Row],[Station Code]]="EM", BART_Rides[[#This Row],[Station Code]]="MT", BART_Rides[[#This Row],[Station Code]]="PL", BART_Rides[[#This Row],[Station Code]]="CC"), "Yes", "No")</f>
        <v>No</v>
      </c>
    </row>
    <row r="11438" spans="6:14">
      <c r="F11438" s="3">
        <v>44318</v>
      </c>
      <c r="G11438" s="1" t="s">
        <v>59</v>
      </c>
      <c r="H11438" s="1" t="s">
        <v>106</v>
      </c>
      <c r="I11438" s="1">
        <v>455</v>
      </c>
      <c r="J11438" s="1">
        <f>MONTH(BART_Rides[[#This Row],[Date]])</f>
        <v>5</v>
      </c>
      <c r="K11438" s="1">
        <f>WEEKDAY(BART_Rides[[#This Row],[Date]],2)</f>
        <v>7</v>
      </c>
      <c r="L11438" s="1" t="str">
        <f>LEFT(BART_Rides[[#This Row],[Lines]],1)</f>
        <v>Y</v>
      </c>
      <c r="M11438" s="1" t="str">
        <f>IF(BART_Rides[[#This Row],[FirstLetter]]="Y","Yes","No")</f>
        <v>Yes</v>
      </c>
      <c r="N11438" s="1" t="str">
        <f>IF(OR(BART_Rides[[#This Row],[Station Code]]="EM", BART_Rides[[#This Row],[Station Code]]="MT", BART_Rides[[#This Row],[Station Code]]="PL", BART_Rides[[#This Row],[Station Code]]="CC"), "Yes", "No")</f>
        <v>No</v>
      </c>
    </row>
    <row r="11439" spans="6:14">
      <c r="F11439" s="3">
        <v>44319</v>
      </c>
      <c r="G11439" s="1" t="s">
        <v>59</v>
      </c>
      <c r="H11439" s="1" t="s">
        <v>106</v>
      </c>
      <c r="I11439" s="1">
        <v>1116</v>
      </c>
      <c r="J11439" s="1">
        <f>MONTH(BART_Rides[[#This Row],[Date]])</f>
        <v>5</v>
      </c>
      <c r="K11439" s="1">
        <f>WEEKDAY(BART_Rides[[#This Row],[Date]],2)</f>
        <v>1</v>
      </c>
      <c r="L11439" s="1" t="str">
        <f>LEFT(BART_Rides[[#This Row],[Lines]],1)</f>
        <v>Y</v>
      </c>
      <c r="M11439" s="1" t="str">
        <f>IF(BART_Rides[[#This Row],[FirstLetter]]="Y","Yes","No")</f>
        <v>Yes</v>
      </c>
      <c r="N11439" s="1" t="str">
        <f>IF(OR(BART_Rides[[#This Row],[Station Code]]="EM", BART_Rides[[#This Row],[Station Code]]="MT", BART_Rides[[#This Row],[Station Code]]="PL", BART_Rides[[#This Row],[Station Code]]="CC"), "Yes", "No")</f>
        <v>No</v>
      </c>
    </row>
    <row r="11440" spans="6:14">
      <c r="F11440" s="3">
        <v>44320</v>
      </c>
      <c r="G11440" s="1" t="s">
        <v>59</v>
      </c>
      <c r="H11440" s="1" t="s">
        <v>106</v>
      </c>
      <c r="I11440" s="1">
        <v>1174</v>
      </c>
      <c r="J11440" s="1">
        <f>MONTH(BART_Rides[[#This Row],[Date]])</f>
        <v>5</v>
      </c>
      <c r="K11440" s="1">
        <f>WEEKDAY(BART_Rides[[#This Row],[Date]],2)</f>
        <v>2</v>
      </c>
      <c r="L11440" s="1" t="str">
        <f>LEFT(BART_Rides[[#This Row],[Lines]],1)</f>
        <v>Y</v>
      </c>
      <c r="M11440" s="1" t="str">
        <f>IF(BART_Rides[[#This Row],[FirstLetter]]="Y","Yes","No")</f>
        <v>Yes</v>
      </c>
      <c r="N11440" s="1" t="str">
        <f>IF(OR(BART_Rides[[#This Row],[Station Code]]="EM", BART_Rides[[#This Row],[Station Code]]="MT", BART_Rides[[#This Row],[Station Code]]="PL", BART_Rides[[#This Row],[Station Code]]="CC"), "Yes", "No")</f>
        <v>No</v>
      </c>
    </row>
    <row r="11441" spans="6:14">
      <c r="F11441" s="3">
        <v>44321</v>
      </c>
      <c r="G11441" s="1" t="s">
        <v>59</v>
      </c>
      <c r="H11441" s="1" t="s">
        <v>106</v>
      </c>
      <c r="I11441" s="1">
        <v>1115</v>
      </c>
      <c r="J11441" s="1">
        <f>MONTH(BART_Rides[[#This Row],[Date]])</f>
        <v>5</v>
      </c>
      <c r="K11441" s="1">
        <f>WEEKDAY(BART_Rides[[#This Row],[Date]],2)</f>
        <v>3</v>
      </c>
      <c r="L11441" s="1" t="str">
        <f>LEFT(BART_Rides[[#This Row],[Lines]],1)</f>
        <v>Y</v>
      </c>
      <c r="M11441" s="1" t="str">
        <f>IF(BART_Rides[[#This Row],[FirstLetter]]="Y","Yes","No")</f>
        <v>Yes</v>
      </c>
      <c r="N11441" s="1" t="str">
        <f>IF(OR(BART_Rides[[#This Row],[Station Code]]="EM", BART_Rides[[#This Row],[Station Code]]="MT", BART_Rides[[#This Row],[Station Code]]="PL", BART_Rides[[#This Row],[Station Code]]="CC"), "Yes", "No")</f>
        <v>No</v>
      </c>
    </row>
    <row r="11442" spans="6:14">
      <c r="F11442" s="3">
        <v>44322</v>
      </c>
      <c r="G11442" s="1" t="s">
        <v>59</v>
      </c>
      <c r="H11442" s="1" t="s">
        <v>106</v>
      </c>
      <c r="I11442" s="1">
        <v>1169</v>
      </c>
      <c r="J11442" s="1">
        <f>MONTH(BART_Rides[[#This Row],[Date]])</f>
        <v>5</v>
      </c>
      <c r="K11442" s="1">
        <f>WEEKDAY(BART_Rides[[#This Row],[Date]],2)</f>
        <v>4</v>
      </c>
      <c r="L11442" s="1" t="str">
        <f>LEFT(BART_Rides[[#This Row],[Lines]],1)</f>
        <v>Y</v>
      </c>
      <c r="M11442" s="1" t="str">
        <f>IF(BART_Rides[[#This Row],[FirstLetter]]="Y","Yes","No")</f>
        <v>Yes</v>
      </c>
      <c r="N11442" s="1" t="str">
        <f>IF(OR(BART_Rides[[#This Row],[Station Code]]="EM", BART_Rides[[#This Row],[Station Code]]="MT", BART_Rides[[#This Row],[Station Code]]="PL", BART_Rides[[#This Row],[Station Code]]="CC"), "Yes", "No")</f>
        <v>No</v>
      </c>
    </row>
    <row r="11443" spans="6:14">
      <c r="F11443" s="3">
        <v>44323</v>
      </c>
      <c r="G11443" s="1" t="s">
        <v>59</v>
      </c>
      <c r="H11443" s="1" t="s">
        <v>106</v>
      </c>
      <c r="I11443" s="1">
        <v>1149</v>
      </c>
      <c r="J11443" s="1">
        <f>MONTH(BART_Rides[[#This Row],[Date]])</f>
        <v>5</v>
      </c>
      <c r="K11443" s="1">
        <f>WEEKDAY(BART_Rides[[#This Row],[Date]],2)</f>
        <v>5</v>
      </c>
      <c r="L11443" s="1" t="str">
        <f>LEFT(BART_Rides[[#This Row],[Lines]],1)</f>
        <v>Y</v>
      </c>
      <c r="M11443" s="1" t="str">
        <f>IF(BART_Rides[[#This Row],[FirstLetter]]="Y","Yes","No")</f>
        <v>Yes</v>
      </c>
      <c r="N11443" s="1" t="str">
        <f>IF(OR(BART_Rides[[#This Row],[Station Code]]="EM", BART_Rides[[#This Row],[Station Code]]="MT", BART_Rides[[#This Row],[Station Code]]="PL", BART_Rides[[#This Row],[Station Code]]="CC"), "Yes", "No")</f>
        <v>No</v>
      </c>
    </row>
    <row r="11444" spans="6:14">
      <c r="F11444" s="3">
        <v>44324</v>
      </c>
      <c r="G11444" s="1" t="s">
        <v>59</v>
      </c>
      <c r="H11444" s="1" t="s">
        <v>106</v>
      </c>
      <c r="I11444" s="1">
        <v>644</v>
      </c>
      <c r="J11444" s="1">
        <f>MONTH(BART_Rides[[#This Row],[Date]])</f>
        <v>5</v>
      </c>
      <c r="K11444" s="1">
        <f>WEEKDAY(BART_Rides[[#This Row],[Date]],2)</f>
        <v>6</v>
      </c>
      <c r="L11444" s="1" t="str">
        <f>LEFT(BART_Rides[[#This Row],[Lines]],1)</f>
        <v>Y</v>
      </c>
      <c r="M11444" s="1" t="str">
        <f>IF(BART_Rides[[#This Row],[FirstLetter]]="Y","Yes","No")</f>
        <v>Yes</v>
      </c>
      <c r="N11444" s="1" t="str">
        <f>IF(OR(BART_Rides[[#This Row],[Station Code]]="EM", BART_Rides[[#This Row],[Station Code]]="MT", BART_Rides[[#This Row],[Station Code]]="PL", BART_Rides[[#This Row],[Station Code]]="CC"), "Yes", "No")</f>
        <v>No</v>
      </c>
    </row>
    <row r="11445" spans="6:14">
      <c r="F11445" s="3">
        <v>44325</v>
      </c>
      <c r="G11445" s="1" t="s">
        <v>59</v>
      </c>
      <c r="H11445" s="1" t="s">
        <v>106</v>
      </c>
      <c r="I11445" s="1">
        <v>483</v>
      </c>
      <c r="J11445" s="1">
        <f>MONTH(BART_Rides[[#This Row],[Date]])</f>
        <v>5</v>
      </c>
      <c r="K11445" s="1">
        <f>WEEKDAY(BART_Rides[[#This Row],[Date]],2)</f>
        <v>7</v>
      </c>
      <c r="L11445" s="1" t="str">
        <f>LEFT(BART_Rides[[#This Row],[Lines]],1)</f>
        <v>Y</v>
      </c>
      <c r="M11445" s="1" t="str">
        <f>IF(BART_Rides[[#This Row],[FirstLetter]]="Y","Yes","No")</f>
        <v>Yes</v>
      </c>
      <c r="N11445" s="1" t="str">
        <f>IF(OR(BART_Rides[[#This Row],[Station Code]]="EM", BART_Rides[[#This Row],[Station Code]]="MT", BART_Rides[[#This Row],[Station Code]]="PL", BART_Rides[[#This Row],[Station Code]]="CC"), "Yes", "No")</f>
        <v>No</v>
      </c>
    </row>
    <row r="11446" spans="6:14">
      <c r="F11446" s="3">
        <v>44326</v>
      </c>
      <c r="G11446" s="1" t="s">
        <v>59</v>
      </c>
      <c r="H11446" s="1" t="s">
        <v>106</v>
      </c>
      <c r="I11446" s="1">
        <v>1088</v>
      </c>
      <c r="J11446" s="1">
        <f>MONTH(BART_Rides[[#This Row],[Date]])</f>
        <v>5</v>
      </c>
      <c r="K11446" s="1">
        <f>WEEKDAY(BART_Rides[[#This Row],[Date]],2)</f>
        <v>1</v>
      </c>
      <c r="L11446" s="1" t="str">
        <f>LEFT(BART_Rides[[#This Row],[Lines]],1)</f>
        <v>Y</v>
      </c>
      <c r="M11446" s="1" t="str">
        <f>IF(BART_Rides[[#This Row],[FirstLetter]]="Y","Yes","No")</f>
        <v>Yes</v>
      </c>
      <c r="N11446" s="1" t="str">
        <f>IF(OR(BART_Rides[[#This Row],[Station Code]]="EM", BART_Rides[[#This Row],[Station Code]]="MT", BART_Rides[[#This Row],[Station Code]]="PL", BART_Rides[[#This Row],[Station Code]]="CC"), "Yes", "No")</f>
        <v>No</v>
      </c>
    </row>
    <row r="11447" spans="6:14">
      <c r="F11447" s="3">
        <v>44327</v>
      </c>
      <c r="G11447" s="1" t="s">
        <v>59</v>
      </c>
      <c r="H11447" s="1" t="s">
        <v>106</v>
      </c>
      <c r="I11447" s="1">
        <v>1177</v>
      </c>
      <c r="J11447" s="1">
        <f>MONTH(BART_Rides[[#This Row],[Date]])</f>
        <v>5</v>
      </c>
      <c r="K11447" s="1">
        <f>WEEKDAY(BART_Rides[[#This Row],[Date]],2)</f>
        <v>2</v>
      </c>
      <c r="L11447" s="1" t="str">
        <f>LEFT(BART_Rides[[#This Row],[Lines]],1)</f>
        <v>Y</v>
      </c>
      <c r="M11447" s="1" t="str">
        <f>IF(BART_Rides[[#This Row],[FirstLetter]]="Y","Yes","No")</f>
        <v>Yes</v>
      </c>
      <c r="N11447" s="1" t="str">
        <f>IF(OR(BART_Rides[[#This Row],[Station Code]]="EM", BART_Rides[[#This Row],[Station Code]]="MT", BART_Rides[[#This Row],[Station Code]]="PL", BART_Rides[[#This Row],[Station Code]]="CC"), "Yes", "No")</f>
        <v>No</v>
      </c>
    </row>
    <row r="11448" spans="6:14">
      <c r="F11448" s="3">
        <v>44328</v>
      </c>
      <c r="G11448" s="1" t="s">
        <v>59</v>
      </c>
      <c r="H11448" s="1" t="s">
        <v>106</v>
      </c>
      <c r="I11448" s="1">
        <v>1203</v>
      </c>
      <c r="J11448" s="1">
        <f>MONTH(BART_Rides[[#This Row],[Date]])</f>
        <v>5</v>
      </c>
      <c r="K11448" s="1">
        <f>WEEKDAY(BART_Rides[[#This Row],[Date]],2)</f>
        <v>3</v>
      </c>
      <c r="L11448" s="1" t="str">
        <f>LEFT(BART_Rides[[#This Row],[Lines]],1)</f>
        <v>Y</v>
      </c>
      <c r="M11448" s="1" t="str">
        <f>IF(BART_Rides[[#This Row],[FirstLetter]]="Y","Yes","No")</f>
        <v>Yes</v>
      </c>
      <c r="N11448" s="1" t="str">
        <f>IF(OR(BART_Rides[[#This Row],[Station Code]]="EM", BART_Rides[[#This Row],[Station Code]]="MT", BART_Rides[[#This Row],[Station Code]]="PL", BART_Rides[[#This Row],[Station Code]]="CC"), "Yes", "No")</f>
        <v>No</v>
      </c>
    </row>
    <row r="11449" spans="6:14">
      <c r="F11449" s="3">
        <v>44329</v>
      </c>
      <c r="G11449" s="1" t="s">
        <v>59</v>
      </c>
      <c r="H11449" s="1" t="s">
        <v>106</v>
      </c>
      <c r="I11449" s="1">
        <v>1231</v>
      </c>
      <c r="J11449" s="1">
        <f>MONTH(BART_Rides[[#This Row],[Date]])</f>
        <v>5</v>
      </c>
      <c r="K11449" s="1">
        <f>WEEKDAY(BART_Rides[[#This Row],[Date]],2)</f>
        <v>4</v>
      </c>
      <c r="L11449" s="1" t="str">
        <f>LEFT(BART_Rides[[#This Row],[Lines]],1)</f>
        <v>Y</v>
      </c>
      <c r="M11449" s="1" t="str">
        <f>IF(BART_Rides[[#This Row],[FirstLetter]]="Y","Yes","No")</f>
        <v>Yes</v>
      </c>
      <c r="N11449" s="1" t="str">
        <f>IF(OR(BART_Rides[[#This Row],[Station Code]]="EM", BART_Rides[[#This Row],[Station Code]]="MT", BART_Rides[[#This Row],[Station Code]]="PL", BART_Rides[[#This Row],[Station Code]]="CC"), "Yes", "No")</f>
        <v>No</v>
      </c>
    </row>
    <row r="11450" spans="6:14">
      <c r="F11450" s="3">
        <v>44330</v>
      </c>
      <c r="G11450" s="1" t="s">
        <v>59</v>
      </c>
      <c r="H11450" s="1" t="s">
        <v>106</v>
      </c>
      <c r="I11450" s="1">
        <v>1154</v>
      </c>
      <c r="J11450" s="1">
        <f>MONTH(BART_Rides[[#This Row],[Date]])</f>
        <v>5</v>
      </c>
      <c r="K11450" s="1">
        <f>WEEKDAY(BART_Rides[[#This Row],[Date]],2)</f>
        <v>5</v>
      </c>
      <c r="L11450" s="1" t="str">
        <f>LEFT(BART_Rides[[#This Row],[Lines]],1)</f>
        <v>Y</v>
      </c>
      <c r="M11450" s="1" t="str">
        <f>IF(BART_Rides[[#This Row],[FirstLetter]]="Y","Yes","No")</f>
        <v>Yes</v>
      </c>
      <c r="N11450" s="1" t="str">
        <f>IF(OR(BART_Rides[[#This Row],[Station Code]]="EM", BART_Rides[[#This Row],[Station Code]]="MT", BART_Rides[[#This Row],[Station Code]]="PL", BART_Rides[[#This Row],[Station Code]]="CC"), "Yes", "No")</f>
        <v>No</v>
      </c>
    </row>
    <row r="11451" spans="6:14">
      <c r="F11451" s="3">
        <v>44331</v>
      </c>
      <c r="G11451" s="1" t="s">
        <v>59</v>
      </c>
      <c r="H11451" s="1" t="s">
        <v>106</v>
      </c>
      <c r="I11451" s="1">
        <v>647</v>
      </c>
      <c r="J11451" s="1">
        <f>MONTH(BART_Rides[[#This Row],[Date]])</f>
        <v>5</v>
      </c>
      <c r="K11451" s="1">
        <f>WEEKDAY(BART_Rides[[#This Row],[Date]],2)</f>
        <v>6</v>
      </c>
      <c r="L11451" s="1" t="str">
        <f>LEFT(BART_Rides[[#This Row],[Lines]],1)</f>
        <v>Y</v>
      </c>
      <c r="M11451" s="1" t="str">
        <f>IF(BART_Rides[[#This Row],[FirstLetter]]="Y","Yes","No")</f>
        <v>Yes</v>
      </c>
      <c r="N11451" s="1" t="str">
        <f>IF(OR(BART_Rides[[#This Row],[Station Code]]="EM", BART_Rides[[#This Row],[Station Code]]="MT", BART_Rides[[#This Row],[Station Code]]="PL", BART_Rides[[#This Row],[Station Code]]="CC"), "Yes", "No")</f>
        <v>No</v>
      </c>
    </row>
    <row r="11452" spans="6:14">
      <c r="F11452" s="3">
        <v>44332</v>
      </c>
      <c r="G11452" s="1" t="s">
        <v>59</v>
      </c>
      <c r="H11452" s="1" t="s">
        <v>106</v>
      </c>
      <c r="I11452" s="1">
        <v>479</v>
      </c>
      <c r="J11452" s="1">
        <f>MONTH(BART_Rides[[#This Row],[Date]])</f>
        <v>5</v>
      </c>
      <c r="K11452" s="1">
        <f>WEEKDAY(BART_Rides[[#This Row],[Date]],2)</f>
        <v>7</v>
      </c>
      <c r="L11452" s="1" t="str">
        <f>LEFT(BART_Rides[[#This Row],[Lines]],1)</f>
        <v>Y</v>
      </c>
      <c r="M11452" s="1" t="str">
        <f>IF(BART_Rides[[#This Row],[FirstLetter]]="Y","Yes","No")</f>
        <v>Yes</v>
      </c>
      <c r="N11452" s="1" t="str">
        <f>IF(OR(BART_Rides[[#This Row],[Station Code]]="EM", BART_Rides[[#This Row],[Station Code]]="MT", BART_Rides[[#This Row],[Station Code]]="PL", BART_Rides[[#This Row],[Station Code]]="CC"), "Yes", "No")</f>
        <v>No</v>
      </c>
    </row>
    <row r="11453" spans="6:14">
      <c r="F11453" s="3">
        <v>44333</v>
      </c>
      <c r="G11453" s="1" t="s">
        <v>59</v>
      </c>
      <c r="H11453" s="1" t="s">
        <v>106</v>
      </c>
      <c r="I11453" s="1">
        <v>1115</v>
      </c>
      <c r="J11453" s="1">
        <f>MONTH(BART_Rides[[#This Row],[Date]])</f>
        <v>5</v>
      </c>
      <c r="K11453" s="1">
        <f>WEEKDAY(BART_Rides[[#This Row],[Date]],2)</f>
        <v>1</v>
      </c>
      <c r="L11453" s="1" t="str">
        <f>LEFT(BART_Rides[[#This Row],[Lines]],1)</f>
        <v>Y</v>
      </c>
      <c r="M11453" s="1" t="str">
        <f>IF(BART_Rides[[#This Row],[FirstLetter]]="Y","Yes","No")</f>
        <v>Yes</v>
      </c>
      <c r="N11453" s="1" t="str">
        <f>IF(OR(BART_Rides[[#This Row],[Station Code]]="EM", BART_Rides[[#This Row],[Station Code]]="MT", BART_Rides[[#This Row],[Station Code]]="PL", BART_Rides[[#This Row],[Station Code]]="CC"), "Yes", "No")</f>
        <v>No</v>
      </c>
    </row>
    <row r="11454" spans="6:14">
      <c r="F11454" s="3">
        <v>44334</v>
      </c>
      <c r="G11454" s="1" t="s">
        <v>59</v>
      </c>
      <c r="H11454" s="1" t="s">
        <v>106</v>
      </c>
      <c r="I11454" s="1">
        <v>1216</v>
      </c>
      <c r="J11454" s="1">
        <f>MONTH(BART_Rides[[#This Row],[Date]])</f>
        <v>5</v>
      </c>
      <c r="K11454" s="1">
        <f>WEEKDAY(BART_Rides[[#This Row],[Date]],2)</f>
        <v>2</v>
      </c>
      <c r="L11454" s="1" t="str">
        <f>LEFT(BART_Rides[[#This Row],[Lines]],1)</f>
        <v>Y</v>
      </c>
      <c r="M11454" s="1" t="str">
        <f>IF(BART_Rides[[#This Row],[FirstLetter]]="Y","Yes","No")</f>
        <v>Yes</v>
      </c>
      <c r="N11454" s="1" t="str">
        <f>IF(OR(BART_Rides[[#This Row],[Station Code]]="EM", BART_Rides[[#This Row],[Station Code]]="MT", BART_Rides[[#This Row],[Station Code]]="PL", BART_Rides[[#This Row],[Station Code]]="CC"), "Yes", "No")</f>
        <v>No</v>
      </c>
    </row>
    <row r="11455" spans="6:14">
      <c r="F11455" s="3">
        <v>44335</v>
      </c>
      <c r="G11455" s="1" t="s">
        <v>59</v>
      </c>
      <c r="H11455" s="1" t="s">
        <v>106</v>
      </c>
      <c r="I11455" s="1">
        <v>1269</v>
      </c>
      <c r="J11455" s="1">
        <f>MONTH(BART_Rides[[#This Row],[Date]])</f>
        <v>5</v>
      </c>
      <c r="K11455" s="1">
        <f>WEEKDAY(BART_Rides[[#This Row],[Date]],2)</f>
        <v>3</v>
      </c>
      <c r="L11455" s="1" t="str">
        <f>LEFT(BART_Rides[[#This Row],[Lines]],1)</f>
        <v>Y</v>
      </c>
      <c r="M11455" s="1" t="str">
        <f>IF(BART_Rides[[#This Row],[FirstLetter]]="Y","Yes","No")</f>
        <v>Yes</v>
      </c>
      <c r="N11455" s="1" t="str">
        <f>IF(OR(BART_Rides[[#This Row],[Station Code]]="EM", BART_Rides[[#This Row],[Station Code]]="MT", BART_Rides[[#This Row],[Station Code]]="PL", BART_Rides[[#This Row],[Station Code]]="CC"), "Yes", "No")</f>
        <v>No</v>
      </c>
    </row>
    <row r="11456" spans="6:14">
      <c r="F11456" s="3">
        <v>44336</v>
      </c>
      <c r="G11456" s="1" t="s">
        <v>59</v>
      </c>
      <c r="H11456" s="1" t="s">
        <v>106</v>
      </c>
      <c r="I11456" s="1">
        <v>1256</v>
      </c>
      <c r="J11456" s="1">
        <f>MONTH(BART_Rides[[#This Row],[Date]])</f>
        <v>5</v>
      </c>
      <c r="K11456" s="1">
        <f>WEEKDAY(BART_Rides[[#This Row],[Date]],2)</f>
        <v>4</v>
      </c>
      <c r="L11456" s="1" t="str">
        <f>LEFT(BART_Rides[[#This Row],[Lines]],1)</f>
        <v>Y</v>
      </c>
      <c r="M11456" s="1" t="str">
        <f>IF(BART_Rides[[#This Row],[FirstLetter]]="Y","Yes","No")</f>
        <v>Yes</v>
      </c>
      <c r="N11456" s="1" t="str">
        <f>IF(OR(BART_Rides[[#This Row],[Station Code]]="EM", BART_Rides[[#This Row],[Station Code]]="MT", BART_Rides[[#This Row],[Station Code]]="PL", BART_Rides[[#This Row],[Station Code]]="CC"), "Yes", "No")</f>
        <v>No</v>
      </c>
    </row>
    <row r="11457" spans="6:14">
      <c r="F11457" s="3">
        <v>44337</v>
      </c>
      <c r="G11457" s="1" t="s">
        <v>59</v>
      </c>
      <c r="H11457" s="1" t="s">
        <v>106</v>
      </c>
      <c r="I11457" s="1">
        <v>1193</v>
      </c>
      <c r="J11457" s="1">
        <f>MONTH(BART_Rides[[#This Row],[Date]])</f>
        <v>5</v>
      </c>
      <c r="K11457" s="1">
        <f>WEEKDAY(BART_Rides[[#This Row],[Date]],2)</f>
        <v>5</v>
      </c>
      <c r="L11457" s="1" t="str">
        <f>LEFT(BART_Rides[[#This Row],[Lines]],1)</f>
        <v>Y</v>
      </c>
      <c r="M11457" s="1" t="str">
        <f>IF(BART_Rides[[#This Row],[FirstLetter]]="Y","Yes","No")</f>
        <v>Yes</v>
      </c>
      <c r="N11457" s="1" t="str">
        <f>IF(OR(BART_Rides[[#This Row],[Station Code]]="EM", BART_Rides[[#This Row],[Station Code]]="MT", BART_Rides[[#This Row],[Station Code]]="PL", BART_Rides[[#This Row],[Station Code]]="CC"), "Yes", "No")</f>
        <v>No</v>
      </c>
    </row>
    <row r="11458" spans="6:14">
      <c r="F11458" s="3">
        <v>44338</v>
      </c>
      <c r="G11458" s="1" t="s">
        <v>59</v>
      </c>
      <c r="H11458" s="1" t="s">
        <v>106</v>
      </c>
      <c r="I11458" s="1">
        <v>714</v>
      </c>
      <c r="J11458" s="1">
        <f>MONTH(BART_Rides[[#This Row],[Date]])</f>
        <v>5</v>
      </c>
      <c r="K11458" s="1">
        <f>WEEKDAY(BART_Rides[[#This Row],[Date]],2)</f>
        <v>6</v>
      </c>
      <c r="L11458" s="1" t="str">
        <f>LEFT(BART_Rides[[#This Row],[Lines]],1)</f>
        <v>Y</v>
      </c>
      <c r="M11458" s="1" t="str">
        <f>IF(BART_Rides[[#This Row],[FirstLetter]]="Y","Yes","No")</f>
        <v>Yes</v>
      </c>
      <c r="N11458" s="1" t="str">
        <f>IF(OR(BART_Rides[[#This Row],[Station Code]]="EM", BART_Rides[[#This Row],[Station Code]]="MT", BART_Rides[[#This Row],[Station Code]]="PL", BART_Rides[[#This Row],[Station Code]]="CC"), "Yes", "No")</f>
        <v>No</v>
      </c>
    </row>
    <row r="11459" spans="6:14">
      <c r="F11459" s="3">
        <v>44339</v>
      </c>
      <c r="G11459" s="1" t="s">
        <v>59</v>
      </c>
      <c r="H11459" s="1" t="s">
        <v>106</v>
      </c>
      <c r="I11459" s="1">
        <v>525</v>
      </c>
      <c r="J11459" s="1">
        <f>MONTH(BART_Rides[[#This Row],[Date]])</f>
        <v>5</v>
      </c>
      <c r="K11459" s="1">
        <f>WEEKDAY(BART_Rides[[#This Row],[Date]],2)</f>
        <v>7</v>
      </c>
      <c r="L11459" s="1" t="str">
        <f>LEFT(BART_Rides[[#This Row],[Lines]],1)</f>
        <v>Y</v>
      </c>
      <c r="M11459" s="1" t="str">
        <f>IF(BART_Rides[[#This Row],[FirstLetter]]="Y","Yes","No")</f>
        <v>Yes</v>
      </c>
      <c r="N11459" s="1" t="str">
        <f>IF(OR(BART_Rides[[#This Row],[Station Code]]="EM", BART_Rides[[#This Row],[Station Code]]="MT", BART_Rides[[#This Row],[Station Code]]="PL", BART_Rides[[#This Row],[Station Code]]="CC"), "Yes", "No")</f>
        <v>No</v>
      </c>
    </row>
    <row r="11460" spans="6:14">
      <c r="F11460" s="3">
        <v>44340</v>
      </c>
      <c r="G11460" s="1" t="s">
        <v>59</v>
      </c>
      <c r="H11460" s="1" t="s">
        <v>106</v>
      </c>
      <c r="I11460" s="1">
        <v>1139</v>
      </c>
      <c r="J11460" s="1">
        <f>MONTH(BART_Rides[[#This Row],[Date]])</f>
        <v>5</v>
      </c>
      <c r="K11460" s="1">
        <f>WEEKDAY(BART_Rides[[#This Row],[Date]],2)</f>
        <v>1</v>
      </c>
      <c r="L11460" s="1" t="str">
        <f>LEFT(BART_Rides[[#This Row],[Lines]],1)</f>
        <v>Y</v>
      </c>
      <c r="M11460" s="1" t="str">
        <f>IF(BART_Rides[[#This Row],[FirstLetter]]="Y","Yes","No")</f>
        <v>Yes</v>
      </c>
      <c r="N11460" s="1" t="str">
        <f>IF(OR(BART_Rides[[#This Row],[Station Code]]="EM", BART_Rides[[#This Row],[Station Code]]="MT", BART_Rides[[#This Row],[Station Code]]="PL", BART_Rides[[#This Row],[Station Code]]="CC"), "Yes", "No")</f>
        <v>No</v>
      </c>
    </row>
    <row r="11461" spans="6:14">
      <c r="F11461" s="3">
        <v>44341</v>
      </c>
      <c r="G11461" s="1" t="s">
        <v>59</v>
      </c>
      <c r="H11461" s="1" t="s">
        <v>106</v>
      </c>
      <c r="I11461" s="1">
        <v>1229</v>
      </c>
      <c r="J11461" s="1">
        <f>MONTH(BART_Rides[[#This Row],[Date]])</f>
        <v>5</v>
      </c>
      <c r="K11461" s="1">
        <f>WEEKDAY(BART_Rides[[#This Row],[Date]],2)</f>
        <v>2</v>
      </c>
      <c r="L11461" s="1" t="str">
        <f>LEFT(BART_Rides[[#This Row],[Lines]],1)</f>
        <v>Y</v>
      </c>
      <c r="M11461" s="1" t="str">
        <f>IF(BART_Rides[[#This Row],[FirstLetter]]="Y","Yes","No")</f>
        <v>Yes</v>
      </c>
      <c r="N11461" s="1" t="str">
        <f>IF(OR(BART_Rides[[#This Row],[Station Code]]="EM", BART_Rides[[#This Row],[Station Code]]="MT", BART_Rides[[#This Row],[Station Code]]="PL", BART_Rides[[#This Row],[Station Code]]="CC"), "Yes", "No")</f>
        <v>No</v>
      </c>
    </row>
    <row r="11462" spans="6:14">
      <c r="F11462" s="3">
        <v>44342</v>
      </c>
      <c r="G11462" s="1" t="s">
        <v>59</v>
      </c>
      <c r="H11462" s="1" t="s">
        <v>106</v>
      </c>
      <c r="I11462" s="1">
        <v>1185</v>
      </c>
      <c r="J11462" s="1">
        <f>MONTH(BART_Rides[[#This Row],[Date]])</f>
        <v>5</v>
      </c>
      <c r="K11462" s="1">
        <f>WEEKDAY(BART_Rides[[#This Row],[Date]],2)</f>
        <v>3</v>
      </c>
      <c r="L11462" s="1" t="str">
        <f>LEFT(BART_Rides[[#This Row],[Lines]],1)</f>
        <v>Y</v>
      </c>
      <c r="M11462" s="1" t="str">
        <f>IF(BART_Rides[[#This Row],[FirstLetter]]="Y","Yes","No")</f>
        <v>Yes</v>
      </c>
      <c r="N11462" s="1" t="str">
        <f>IF(OR(BART_Rides[[#This Row],[Station Code]]="EM", BART_Rides[[#This Row],[Station Code]]="MT", BART_Rides[[#This Row],[Station Code]]="PL", BART_Rides[[#This Row],[Station Code]]="CC"), "Yes", "No")</f>
        <v>No</v>
      </c>
    </row>
    <row r="11463" spans="6:14">
      <c r="F11463" s="3">
        <v>44343</v>
      </c>
      <c r="G11463" s="1" t="s">
        <v>59</v>
      </c>
      <c r="H11463" s="1" t="s">
        <v>106</v>
      </c>
      <c r="I11463" s="1">
        <v>1278</v>
      </c>
      <c r="J11463" s="1">
        <f>MONTH(BART_Rides[[#This Row],[Date]])</f>
        <v>5</v>
      </c>
      <c r="K11463" s="1">
        <f>WEEKDAY(BART_Rides[[#This Row],[Date]],2)</f>
        <v>4</v>
      </c>
      <c r="L11463" s="1" t="str">
        <f>LEFT(BART_Rides[[#This Row],[Lines]],1)</f>
        <v>Y</v>
      </c>
      <c r="M11463" s="1" t="str">
        <f>IF(BART_Rides[[#This Row],[FirstLetter]]="Y","Yes","No")</f>
        <v>Yes</v>
      </c>
      <c r="N11463" s="1" t="str">
        <f>IF(OR(BART_Rides[[#This Row],[Station Code]]="EM", BART_Rides[[#This Row],[Station Code]]="MT", BART_Rides[[#This Row],[Station Code]]="PL", BART_Rides[[#This Row],[Station Code]]="CC"), "Yes", "No")</f>
        <v>No</v>
      </c>
    </row>
    <row r="11464" spans="6:14">
      <c r="F11464" s="3">
        <v>44344</v>
      </c>
      <c r="G11464" s="1" t="s">
        <v>59</v>
      </c>
      <c r="H11464" s="1" t="s">
        <v>106</v>
      </c>
      <c r="I11464" s="1">
        <v>1219</v>
      </c>
      <c r="J11464" s="1">
        <f>MONTH(BART_Rides[[#This Row],[Date]])</f>
        <v>5</v>
      </c>
      <c r="K11464" s="1">
        <f>WEEKDAY(BART_Rides[[#This Row],[Date]],2)</f>
        <v>5</v>
      </c>
      <c r="L11464" s="1" t="str">
        <f>LEFT(BART_Rides[[#This Row],[Lines]],1)</f>
        <v>Y</v>
      </c>
      <c r="M11464" s="1" t="str">
        <f>IF(BART_Rides[[#This Row],[FirstLetter]]="Y","Yes","No")</f>
        <v>Yes</v>
      </c>
      <c r="N11464" s="1" t="str">
        <f>IF(OR(BART_Rides[[#This Row],[Station Code]]="EM", BART_Rides[[#This Row],[Station Code]]="MT", BART_Rides[[#This Row],[Station Code]]="PL", BART_Rides[[#This Row],[Station Code]]="CC"), "Yes", "No")</f>
        <v>No</v>
      </c>
    </row>
    <row r="11465" spans="6:14">
      <c r="F11465" s="3">
        <v>44345</v>
      </c>
      <c r="G11465" s="1" t="s">
        <v>59</v>
      </c>
      <c r="H11465" s="1" t="s">
        <v>106</v>
      </c>
      <c r="I11465" s="1">
        <v>708</v>
      </c>
      <c r="J11465" s="1">
        <f>MONTH(BART_Rides[[#This Row],[Date]])</f>
        <v>5</v>
      </c>
      <c r="K11465" s="1">
        <f>WEEKDAY(BART_Rides[[#This Row],[Date]],2)</f>
        <v>6</v>
      </c>
      <c r="L11465" s="1" t="str">
        <f>LEFT(BART_Rides[[#This Row],[Lines]],1)</f>
        <v>Y</v>
      </c>
      <c r="M11465" s="1" t="str">
        <f>IF(BART_Rides[[#This Row],[FirstLetter]]="Y","Yes","No")</f>
        <v>Yes</v>
      </c>
      <c r="N11465" s="1" t="str">
        <f>IF(OR(BART_Rides[[#This Row],[Station Code]]="EM", BART_Rides[[#This Row],[Station Code]]="MT", BART_Rides[[#This Row],[Station Code]]="PL", BART_Rides[[#This Row],[Station Code]]="CC"), "Yes", "No")</f>
        <v>No</v>
      </c>
    </row>
    <row r="11466" spans="6:14">
      <c r="F11466" s="3">
        <v>44346</v>
      </c>
      <c r="G11466" s="1" t="s">
        <v>59</v>
      </c>
      <c r="H11466" s="1" t="s">
        <v>106</v>
      </c>
      <c r="I11466" s="1">
        <v>566</v>
      </c>
      <c r="J11466" s="1">
        <f>MONTH(BART_Rides[[#This Row],[Date]])</f>
        <v>5</v>
      </c>
      <c r="K11466" s="1">
        <f>WEEKDAY(BART_Rides[[#This Row],[Date]],2)</f>
        <v>7</v>
      </c>
      <c r="L11466" s="1" t="str">
        <f>LEFT(BART_Rides[[#This Row],[Lines]],1)</f>
        <v>Y</v>
      </c>
      <c r="M11466" s="1" t="str">
        <f>IF(BART_Rides[[#This Row],[FirstLetter]]="Y","Yes","No")</f>
        <v>Yes</v>
      </c>
      <c r="N11466" s="1" t="str">
        <f>IF(OR(BART_Rides[[#This Row],[Station Code]]="EM", BART_Rides[[#This Row],[Station Code]]="MT", BART_Rides[[#This Row],[Station Code]]="PL", BART_Rides[[#This Row],[Station Code]]="CC"), "Yes", "No")</f>
        <v>No</v>
      </c>
    </row>
    <row r="11467" spans="6:14">
      <c r="F11467" s="3">
        <v>44347</v>
      </c>
      <c r="G11467" s="1" t="s">
        <v>59</v>
      </c>
      <c r="H11467" s="1" t="s">
        <v>106</v>
      </c>
      <c r="I11467" s="1">
        <v>665</v>
      </c>
      <c r="J11467" s="1">
        <f>MONTH(BART_Rides[[#This Row],[Date]])</f>
        <v>5</v>
      </c>
      <c r="K11467" s="1">
        <f>WEEKDAY(BART_Rides[[#This Row],[Date]],2)</f>
        <v>1</v>
      </c>
      <c r="L11467" s="1" t="str">
        <f>LEFT(BART_Rides[[#This Row],[Lines]],1)</f>
        <v>Y</v>
      </c>
      <c r="M11467" s="1" t="str">
        <f>IF(BART_Rides[[#This Row],[FirstLetter]]="Y","Yes","No")</f>
        <v>Yes</v>
      </c>
      <c r="N11467" s="1" t="str">
        <f>IF(OR(BART_Rides[[#This Row],[Station Code]]="EM", BART_Rides[[#This Row],[Station Code]]="MT", BART_Rides[[#This Row],[Station Code]]="PL", BART_Rides[[#This Row],[Station Code]]="CC"), "Yes", "No")</f>
        <v>No</v>
      </c>
    </row>
    <row r="11468" spans="6:14">
      <c r="F11468" s="3">
        <v>44348</v>
      </c>
      <c r="G11468" s="1" t="s">
        <v>59</v>
      </c>
      <c r="H11468" s="1" t="s">
        <v>106</v>
      </c>
      <c r="I11468" s="1">
        <v>1260</v>
      </c>
      <c r="J11468" s="1">
        <f>MONTH(BART_Rides[[#This Row],[Date]])</f>
        <v>6</v>
      </c>
      <c r="K11468" s="1">
        <f>WEEKDAY(BART_Rides[[#This Row],[Date]],2)</f>
        <v>2</v>
      </c>
      <c r="L11468" s="1" t="str">
        <f>LEFT(BART_Rides[[#This Row],[Lines]],1)</f>
        <v>Y</v>
      </c>
      <c r="M11468" s="1" t="str">
        <f>IF(BART_Rides[[#This Row],[FirstLetter]]="Y","Yes","No")</f>
        <v>Yes</v>
      </c>
      <c r="N11468" s="1" t="str">
        <f>IF(OR(BART_Rides[[#This Row],[Station Code]]="EM", BART_Rides[[#This Row],[Station Code]]="MT", BART_Rides[[#This Row],[Station Code]]="PL", BART_Rides[[#This Row],[Station Code]]="CC"), "Yes", "No")</f>
        <v>No</v>
      </c>
    </row>
    <row r="11469" spans="6:14">
      <c r="F11469" s="3">
        <v>44349</v>
      </c>
      <c r="G11469" s="1" t="s">
        <v>59</v>
      </c>
      <c r="H11469" s="1" t="s">
        <v>106</v>
      </c>
      <c r="I11469" s="1">
        <v>1301</v>
      </c>
      <c r="J11469" s="1">
        <f>MONTH(BART_Rides[[#This Row],[Date]])</f>
        <v>6</v>
      </c>
      <c r="K11469" s="1">
        <f>WEEKDAY(BART_Rides[[#This Row],[Date]],2)</f>
        <v>3</v>
      </c>
      <c r="L11469" s="1" t="str">
        <f>LEFT(BART_Rides[[#This Row],[Lines]],1)</f>
        <v>Y</v>
      </c>
      <c r="M11469" s="1" t="str">
        <f>IF(BART_Rides[[#This Row],[FirstLetter]]="Y","Yes","No")</f>
        <v>Yes</v>
      </c>
      <c r="N11469" s="1" t="str">
        <f>IF(OR(BART_Rides[[#This Row],[Station Code]]="EM", BART_Rides[[#This Row],[Station Code]]="MT", BART_Rides[[#This Row],[Station Code]]="PL", BART_Rides[[#This Row],[Station Code]]="CC"), "Yes", "No")</f>
        <v>No</v>
      </c>
    </row>
    <row r="11470" spans="6:14">
      <c r="F11470" s="3">
        <v>44350</v>
      </c>
      <c r="G11470" s="1" t="s">
        <v>59</v>
      </c>
      <c r="H11470" s="1" t="s">
        <v>106</v>
      </c>
      <c r="I11470" s="1">
        <v>1320</v>
      </c>
      <c r="J11470" s="1">
        <f>MONTH(BART_Rides[[#This Row],[Date]])</f>
        <v>6</v>
      </c>
      <c r="K11470" s="1">
        <f>WEEKDAY(BART_Rides[[#This Row],[Date]],2)</f>
        <v>4</v>
      </c>
      <c r="L11470" s="1" t="str">
        <f>LEFT(BART_Rides[[#This Row],[Lines]],1)</f>
        <v>Y</v>
      </c>
      <c r="M11470" s="1" t="str">
        <f>IF(BART_Rides[[#This Row],[FirstLetter]]="Y","Yes","No")</f>
        <v>Yes</v>
      </c>
      <c r="N11470" s="1" t="str">
        <f>IF(OR(BART_Rides[[#This Row],[Station Code]]="EM", BART_Rides[[#This Row],[Station Code]]="MT", BART_Rides[[#This Row],[Station Code]]="PL", BART_Rides[[#This Row],[Station Code]]="CC"), "Yes", "No")</f>
        <v>No</v>
      </c>
    </row>
    <row r="11471" spans="6:14">
      <c r="F11471" s="3">
        <v>44351</v>
      </c>
      <c r="G11471" s="1" t="s">
        <v>59</v>
      </c>
      <c r="H11471" s="1" t="s">
        <v>106</v>
      </c>
      <c r="I11471" s="1">
        <v>1284</v>
      </c>
      <c r="J11471" s="1">
        <f>MONTH(BART_Rides[[#This Row],[Date]])</f>
        <v>6</v>
      </c>
      <c r="K11471" s="1">
        <f>WEEKDAY(BART_Rides[[#This Row],[Date]],2)</f>
        <v>5</v>
      </c>
      <c r="L11471" s="1" t="str">
        <f>LEFT(BART_Rides[[#This Row],[Lines]],1)</f>
        <v>Y</v>
      </c>
      <c r="M11471" s="1" t="str">
        <f>IF(BART_Rides[[#This Row],[FirstLetter]]="Y","Yes","No")</f>
        <v>Yes</v>
      </c>
      <c r="N11471" s="1" t="str">
        <f>IF(OR(BART_Rides[[#This Row],[Station Code]]="EM", BART_Rides[[#This Row],[Station Code]]="MT", BART_Rides[[#This Row],[Station Code]]="PL", BART_Rides[[#This Row],[Station Code]]="CC"), "Yes", "No")</f>
        <v>No</v>
      </c>
    </row>
    <row r="11472" spans="6:14">
      <c r="F11472" s="3">
        <v>44352</v>
      </c>
      <c r="G11472" s="1" t="s">
        <v>59</v>
      </c>
      <c r="H11472" s="1" t="s">
        <v>106</v>
      </c>
      <c r="I11472" s="1">
        <v>806</v>
      </c>
      <c r="J11472" s="1">
        <f>MONTH(BART_Rides[[#This Row],[Date]])</f>
        <v>6</v>
      </c>
      <c r="K11472" s="1">
        <f>WEEKDAY(BART_Rides[[#This Row],[Date]],2)</f>
        <v>6</v>
      </c>
      <c r="L11472" s="1" t="str">
        <f>LEFT(BART_Rides[[#This Row],[Lines]],1)</f>
        <v>Y</v>
      </c>
      <c r="M11472" s="1" t="str">
        <f>IF(BART_Rides[[#This Row],[FirstLetter]]="Y","Yes","No")</f>
        <v>Yes</v>
      </c>
      <c r="N11472" s="1" t="str">
        <f>IF(OR(BART_Rides[[#This Row],[Station Code]]="EM", BART_Rides[[#This Row],[Station Code]]="MT", BART_Rides[[#This Row],[Station Code]]="PL", BART_Rides[[#This Row],[Station Code]]="CC"), "Yes", "No")</f>
        <v>No</v>
      </c>
    </row>
    <row r="11473" spans="6:14">
      <c r="F11473" s="3">
        <v>44353</v>
      </c>
      <c r="G11473" s="1" t="s">
        <v>59</v>
      </c>
      <c r="H11473" s="1" t="s">
        <v>106</v>
      </c>
      <c r="I11473" s="1">
        <v>576</v>
      </c>
      <c r="J11473" s="1">
        <f>MONTH(BART_Rides[[#This Row],[Date]])</f>
        <v>6</v>
      </c>
      <c r="K11473" s="1">
        <f>WEEKDAY(BART_Rides[[#This Row],[Date]],2)</f>
        <v>7</v>
      </c>
      <c r="L11473" s="1" t="str">
        <f>LEFT(BART_Rides[[#This Row],[Lines]],1)</f>
        <v>Y</v>
      </c>
      <c r="M11473" s="1" t="str">
        <f>IF(BART_Rides[[#This Row],[FirstLetter]]="Y","Yes","No")</f>
        <v>Yes</v>
      </c>
      <c r="N11473" s="1" t="str">
        <f>IF(OR(BART_Rides[[#This Row],[Station Code]]="EM", BART_Rides[[#This Row],[Station Code]]="MT", BART_Rides[[#This Row],[Station Code]]="PL", BART_Rides[[#This Row],[Station Code]]="CC"), "Yes", "No")</f>
        <v>No</v>
      </c>
    </row>
    <row r="11474" spans="6:14">
      <c r="F11474" s="3">
        <v>44354</v>
      </c>
      <c r="G11474" s="1" t="s">
        <v>59</v>
      </c>
      <c r="H11474" s="1" t="s">
        <v>106</v>
      </c>
      <c r="I11474" s="1">
        <v>1214</v>
      </c>
      <c r="J11474" s="1">
        <f>MONTH(BART_Rides[[#This Row],[Date]])</f>
        <v>6</v>
      </c>
      <c r="K11474" s="1">
        <f>WEEKDAY(BART_Rides[[#This Row],[Date]],2)</f>
        <v>1</v>
      </c>
      <c r="L11474" s="1" t="str">
        <f>LEFT(BART_Rides[[#This Row],[Lines]],1)</f>
        <v>Y</v>
      </c>
      <c r="M11474" s="1" t="str">
        <f>IF(BART_Rides[[#This Row],[FirstLetter]]="Y","Yes","No")</f>
        <v>Yes</v>
      </c>
      <c r="N11474" s="1" t="str">
        <f>IF(OR(BART_Rides[[#This Row],[Station Code]]="EM", BART_Rides[[#This Row],[Station Code]]="MT", BART_Rides[[#This Row],[Station Code]]="PL", BART_Rides[[#This Row],[Station Code]]="CC"), "Yes", "No")</f>
        <v>No</v>
      </c>
    </row>
    <row r="11475" spans="6:14">
      <c r="F11475" s="3">
        <v>44355</v>
      </c>
      <c r="G11475" s="1" t="s">
        <v>59</v>
      </c>
      <c r="H11475" s="1" t="s">
        <v>106</v>
      </c>
      <c r="I11475" s="1">
        <v>1308</v>
      </c>
      <c r="J11475" s="1">
        <f>MONTH(BART_Rides[[#This Row],[Date]])</f>
        <v>6</v>
      </c>
      <c r="K11475" s="1">
        <f>WEEKDAY(BART_Rides[[#This Row],[Date]],2)</f>
        <v>2</v>
      </c>
      <c r="L11475" s="1" t="str">
        <f>LEFT(BART_Rides[[#This Row],[Lines]],1)</f>
        <v>Y</v>
      </c>
      <c r="M11475" s="1" t="str">
        <f>IF(BART_Rides[[#This Row],[FirstLetter]]="Y","Yes","No")</f>
        <v>Yes</v>
      </c>
      <c r="N11475" s="1" t="str">
        <f>IF(OR(BART_Rides[[#This Row],[Station Code]]="EM", BART_Rides[[#This Row],[Station Code]]="MT", BART_Rides[[#This Row],[Station Code]]="PL", BART_Rides[[#This Row],[Station Code]]="CC"), "Yes", "No")</f>
        <v>No</v>
      </c>
    </row>
    <row r="11476" spans="6:14">
      <c r="F11476" s="3">
        <v>44356</v>
      </c>
      <c r="G11476" s="1" t="s">
        <v>59</v>
      </c>
      <c r="H11476" s="1" t="s">
        <v>106</v>
      </c>
      <c r="I11476" s="1">
        <v>1396</v>
      </c>
      <c r="J11476" s="1">
        <f>MONTH(BART_Rides[[#This Row],[Date]])</f>
        <v>6</v>
      </c>
      <c r="K11476" s="1">
        <f>WEEKDAY(BART_Rides[[#This Row],[Date]],2)</f>
        <v>3</v>
      </c>
      <c r="L11476" s="1" t="str">
        <f>LEFT(BART_Rides[[#This Row],[Lines]],1)</f>
        <v>Y</v>
      </c>
      <c r="M11476" s="1" t="str">
        <f>IF(BART_Rides[[#This Row],[FirstLetter]]="Y","Yes","No")</f>
        <v>Yes</v>
      </c>
      <c r="N11476" s="1" t="str">
        <f>IF(OR(BART_Rides[[#This Row],[Station Code]]="EM", BART_Rides[[#This Row],[Station Code]]="MT", BART_Rides[[#This Row],[Station Code]]="PL", BART_Rides[[#This Row],[Station Code]]="CC"), "Yes", "No")</f>
        <v>No</v>
      </c>
    </row>
    <row r="11477" spans="6:14">
      <c r="F11477" s="3">
        <v>44357</v>
      </c>
      <c r="G11477" s="1" t="s">
        <v>59</v>
      </c>
      <c r="H11477" s="1" t="s">
        <v>106</v>
      </c>
      <c r="I11477" s="1">
        <v>1397</v>
      </c>
      <c r="J11477" s="1">
        <f>MONTH(BART_Rides[[#This Row],[Date]])</f>
        <v>6</v>
      </c>
      <c r="K11477" s="1">
        <f>WEEKDAY(BART_Rides[[#This Row],[Date]],2)</f>
        <v>4</v>
      </c>
      <c r="L11477" s="1" t="str">
        <f>LEFT(BART_Rides[[#This Row],[Lines]],1)</f>
        <v>Y</v>
      </c>
      <c r="M11477" s="1" t="str">
        <f>IF(BART_Rides[[#This Row],[FirstLetter]]="Y","Yes","No")</f>
        <v>Yes</v>
      </c>
      <c r="N11477" s="1" t="str">
        <f>IF(OR(BART_Rides[[#This Row],[Station Code]]="EM", BART_Rides[[#This Row],[Station Code]]="MT", BART_Rides[[#This Row],[Station Code]]="PL", BART_Rides[[#This Row],[Station Code]]="CC"), "Yes", "No")</f>
        <v>No</v>
      </c>
    </row>
    <row r="11478" spans="6:14">
      <c r="F11478" s="3">
        <v>44358</v>
      </c>
      <c r="G11478" s="1" t="s">
        <v>59</v>
      </c>
      <c r="H11478" s="1" t="s">
        <v>106</v>
      </c>
      <c r="I11478" s="1">
        <v>1346</v>
      </c>
      <c r="J11478" s="1">
        <f>MONTH(BART_Rides[[#This Row],[Date]])</f>
        <v>6</v>
      </c>
      <c r="K11478" s="1">
        <f>WEEKDAY(BART_Rides[[#This Row],[Date]],2)</f>
        <v>5</v>
      </c>
      <c r="L11478" s="1" t="str">
        <f>LEFT(BART_Rides[[#This Row],[Lines]],1)</f>
        <v>Y</v>
      </c>
      <c r="M11478" s="1" t="str">
        <f>IF(BART_Rides[[#This Row],[FirstLetter]]="Y","Yes","No")</f>
        <v>Yes</v>
      </c>
      <c r="N11478" s="1" t="str">
        <f>IF(OR(BART_Rides[[#This Row],[Station Code]]="EM", BART_Rides[[#This Row],[Station Code]]="MT", BART_Rides[[#This Row],[Station Code]]="PL", BART_Rides[[#This Row],[Station Code]]="CC"), "Yes", "No")</f>
        <v>No</v>
      </c>
    </row>
    <row r="11479" spans="6:14">
      <c r="F11479" s="3">
        <v>44359</v>
      </c>
      <c r="G11479" s="1" t="s">
        <v>59</v>
      </c>
      <c r="H11479" s="1" t="s">
        <v>106</v>
      </c>
      <c r="I11479" s="1">
        <v>809</v>
      </c>
      <c r="J11479" s="1">
        <f>MONTH(BART_Rides[[#This Row],[Date]])</f>
        <v>6</v>
      </c>
      <c r="K11479" s="1">
        <f>WEEKDAY(BART_Rides[[#This Row],[Date]],2)</f>
        <v>6</v>
      </c>
      <c r="L11479" s="1" t="str">
        <f>LEFT(BART_Rides[[#This Row],[Lines]],1)</f>
        <v>Y</v>
      </c>
      <c r="M11479" s="1" t="str">
        <f>IF(BART_Rides[[#This Row],[FirstLetter]]="Y","Yes","No")</f>
        <v>Yes</v>
      </c>
      <c r="N11479" s="1" t="str">
        <f>IF(OR(BART_Rides[[#This Row],[Station Code]]="EM", BART_Rides[[#This Row],[Station Code]]="MT", BART_Rides[[#This Row],[Station Code]]="PL", BART_Rides[[#This Row],[Station Code]]="CC"), "Yes", "No")</f>
        <v>No</v>
      </c>
    </row>
    <row r="11480" spans="6:14">
      <c r="F11480" s="3">
        <v>44360</v>
      </c>
      <c r="G11480" s="1" t="s">
        <v>59</v>
      </c>
      <c r="H11480" s="1" t="s">
        <v>106</v>
      </c>
      <c r="I11480" s="1">
        <v>571</v>
      </c>
      <c r="J11480" s="1">
        <f>MONTH(BART_Rides[[#This Row],[Date]])</f>
        <v>6</v>
      </c>
      <c r="K11480" s="1">
        <f>WEEKDAY(BART_Rides[[#This Row],[Date]],2)</f>
        <v>7</v>
      </c>
      <c r="L11480" s="1" t="str">
        <f>LEFT(BART_Rides[[#This Row],[Lines]],1)</f>
        <v>Y</v>
      </c>
      <c r="M11480" s="1" t="str">
        <f>IF(BART_Rides[[#This Row],[FirstLetter]]="Y","Yes","No")</f>
        <v>Yes</v>
      </c>
      <c r="N11480" s="1" t="str">
        <f>IF(OR(BART_Rides[[#This Row],[Station Code]]="EM", BART_Rides[[#This Row],[Station Code]]="MT", BART_Rides[[#This Row],[Station Code]]="PL", BART_Rides[[#This Row],[Station Code]]="CC"), "Yes", "No")</f>
        <v>No</v>
      </c>
    </row>
    <row r="11481" spans="6:14">
      <c r="F11481" s="3">
        <v>44361</v>
      </c>
      <c r="G11481" s="1" t="s">
        <v>59</v>
      </c>
      <c r="H11481" s="1" t="s">
        <v>106</v>
      </c>
      <c r="I11481" s="1">
        <v>1237</v>
      </c>
      <c r="J11481" s="1">
        <f>MONTH(BART_Rides[[#This Row],[Date]])</f>
        <v>6</v>
      </c>
      <c r="K11481" s="1">
        <f>WEEKDAY(BART_Rides[[#This Row],[Date]],2)</f>
        <v>1</v>
      </c>
      <c r="L11481" s="1" t="str">
        <f>LEFT(BART_Rides[[#This Row],[Lines]],1)</f>
        <v>Y</v>
      </c>
      <c r="M11481" s="1" t="str">
        <f>IF(BART_Rides[[#This Row],[FirstLetter]]="Y","Yes","No")</f>
        <v>Yes</v>
      </c>
      <c r="N11481" s="1" t="str">
        <f>IF(OR(BART_Rides[[#This Row],[Station Code]]="EM", BART_Rides[[#This Row],[Station Code]]="MT", BART_Rides[[#This Row],[Station Code]]="PL", BART_Rides[[#This Row],[Station Code]]="CC"), "Yes", "No")</f>
        <v>No</v>
      </c>
    </row>
    <row r="11482" spans="6:14">
      <c r="F11482" s="3">
        <v>44362</v>
      </c>
      <c r="G11482" s="1" t="s">
        <v>59</v>
      </c>
      <c r="H11482" s="1" t="s">
        <v>106</v>
      </c>
      <c r="I11482" s="1">
        <v>1465</v>
      </c>
      <c r="J11482" s="1">
        <f>MONTH(BART_Rides[[#This Row],[Date]])</f>
        <v>6</v>
      </c>
      <c r="K11482" s="1">
        <f>WEEKDAY(BART_Rides[[#This Row],[Date]],2)</f>
        <v>2</v>
      </c>
      <c r="L11482" s="1" t="str">
        <f>LEFT(BART_Rides[[#This Row],[Lines]],1)</f>
        <v>Y</v>
      </c>
      <c r="M11482" s="1" t="str">
        <f>IF(BART_Rides[[#This Row],[FirstLetter]]="Y","Yes","No")</f>
        <v>Yes</v>
      </c>
      <c r="N11482" s="1" t="str">
        <f>IF(OR(BART_Rides[[#This Row],[Station Code]]="EM", BART_Rides[[#This Row],[Station Code]]="MT", BART_Rides[[#This Row],[Station Code]]="PL", BART_Rides[[#This Row],[Station Code]]="CC"), "Yes", "No")</f>
        <v>No</v>
      </c>
    </row>
    <row r="11483" spans="6:14">
      <c r="F11483" s="3">
        <v>44363</v>
      </c>
      <c r="G11483" s="1" t="s">
        <v>59</v>
      </c>
      <c r="H11483" s="1" t="s">
        <v>106</v>
      </c>
      <c r="I11483" s="1">
        <v>1400</v>
      </c>
      <c r="J11483" s="1">
        <f>MONTH(BART_Rides[[#This Row],[Date]])</f>
        <v>6</v>
      </c>
      <c r="K11483" s="1">
        <f>WEEKDAY(BART_Rides[[#This Row],[Date]],2)</f>
        <v>3</v>
      </c>
      <c r="L11483" s="1" t="str">
        <f>LEFT(BART_Rides[[#This Row],[Lines]],1)</f>
        <v>Y</v>
      </c>
      <c r="M11483" s="1" t="str">
        <f>IF(BART_Rides[[#This Row],[FirstLetter]]="Y","Yes","No")</f>
        <v>Yes</v>
      </c>
      <c r="N11483" s="1" t="str">
        <f>IF(OR(BART_Rides[[#This Row],[Station Code]]="EM", BART_Rides[[#This Row],[Station Code]]="MT", BART_Rides[[#This Row],[Station Code]]="PL", BART_Rides[[#This Row],[Station Code]]="CC"), "Yes", "No")</f>
        <v>No</v>
      </c>
    </row>
    <row r="11484" spans="6:14">
      <c r="F11484" s="3">
        <v>44364</v>
      </c>
      <c r="G11484" s="1" t="s">
        <v>59</v>
      </c>
      <c r="H11484" s="1" t="s">
        <v>106</v>
      </c>
      <c r="I11484" s="1">
        <v>1498</v>
      </c>
      <c r="J11484" s="1">
        <f>MONTH(BART_Rides[[#This Row],[Date]])</f>
        <v>6</v>
      </c>
      <c r="K11484" s="1">
        <f>WEEKDAY(BART_Rides[[#This Row],[Date]],2)</f>
        <v>4</v>
      </c>
      <c r="L11484" s="1" t="str">
        <f>LEFT(BART_Rides[[#This Row],[Lines]],1)</f>
        <v>Y</v>
      </c>
      <c r="M11484" s="1" t="str">
        <f>IF(BART_Rides[[#This Row],[FirstLetter]]="Y","Yes","No")</f>
        <v>Yes</v>
      </c>
      <c r="N11484" s="1" t="str">
        <f>IF(OR(BART_Rides[[#This Row],[Station Code]]="EM", BART_Rides[[#This Row],[Station Code]]="MT", BART_Rides[[#This Row],[Station Code]]="PL", BART_Rides[[#This Row],[Station Code]]="CC"), "Yes", "No")</f>
        <v>No</v>
      </c>
    </row>
    <row r="11485" spans="6:14">
      <c r="F11485" s="3">
        <v>44365</v>
      </c>
      <c r="G11485" s="1" t="s">
        <v>59</v>
      </c>
      <c r="H11485" s="1" t="s">
        <v>106</v>
      </c>
      <c r="I11485" s="1">
        <v>1345</v>
      </c>
      <c r="J11485" s="1">
        <f>MONTH(BART_Rides[[#This Row],[Date]])</f>
        <v>6</v>
      </c>
      <c r="K11485" s="1">
        <f>WEEKDAY(BART_Rides[[#This Row],[Date]],2)</f>
        <v>5</v>
      </c>
      <c r="L11485" s="1" t="str">
        <f>LEFT(BART_Rides[[#This Row],[Lines]],1)</f>
        <v>Y</v>
      </c>
      <c r="M11485" s="1" t="str">
        <f>IF(BART_Rides[[#This Row],[FirstLetter]]="Y","Yes","No")</f>
        <v>Yes</v>
      </c>
      <c r="N11485" s="1" t="str">
        <f>IF(OR(BART_Rides[[#This Row],[Station Code]]="EM", BART_Rides[[#This Row],[Station Code]]="MT", BART_Rides[[#This Row],[Station Code]]="PL", BART_Rides[[#This Row],[Station Code]]="CC"), "Yes", "No")</f>
        <v>No</v>
      </c>
    </row>
    <row r="11486" spans="6:14">
      <c r="F11486" s="3">
        <v>44366</v>
      </c>
      <c r="G11486" s="1" t="s">
        <v>59</v>
      </c>
      <c r="H11486" s="1" t="s">
        <v>106</v>
      </c>
      <c r="I11486" s="1">
        <v>806</v>
      </c>
      <c r="J11486" s="1">
        <f>MONTH(BART_Rides[[#This Row],[Date]])</f>
        <v>6</v>
      </c>
      <c r="K11486" s="1">
        <f>WEEKDAY(BART_Rides[[#This Row],[Date]],2)</f>
        <v>6</v>
      </c>
      <c r="L11486" s="1" t="str">
        <f>LEFT(BART_Rides[[#This Row],[Lines]],1)</f>
        <v>Y</v>
      </c>
      <c r="M11486" s="1" t="str">
        <f>IF(BART_Rides[[#This Row],[FirstLetter]]="Y","Yes","No")</f>
        <v>Yes</v>
      </c>
      <c r="N11486" s="1" t="str">
        <f>IF(OR(BART_Rides[[#This Row],[Station Code]]="EM", BART_Rides[[#This Row],[Station Code]]="MT", BART_Rides[[#This Row],[Station Code]]="PL", BART_Rides[[#This Row],[Station Code]]="CC"), "Yes", "No")</f>
        <v>No</v>
      </c>
    </row>
    <row r="11487" spans="6:14">
      <c r="F11487" s="3">
        <v>44367</v>
      </c>
      <c r="G11487" s="1" t="s">
        <v>59</v>
      </c>
      <c r="H11487" s="1" t="s">
        <v>106</v>
      </c>
      <c r="I11487" s="1">
        <v>624</v>
      </c>
      <c r="J11487" s="1">
        <f>MONTH(BART_Rides[[#This Row],[Date]])</f>
        <v>6</v>
      </c>
      <c r="K11487" s="1">
        <f>WEEKDAY(BART_Rides[[#This Row],[Date]],2)</f>
        <v>7</v>
      </c>
      <c r="L11487" s="1" t="str">
        <f>LEFT(BART_Rides[[#This Row],[Lines]],1)</f>
        <v>Y</v>
      </c>
      <c r="M11487" s="1" t="str">
        <f>IF(BART_Rides[[#This Row],[FirstLetter]]="Y","Yes","No")</f>
        <v>Yes</v>
      </c>
      <c r="N11487" s="1" t="str">
        <f>IF(OR(BART_Rides[[#This Row],[Station Code]]="EM", BART_Rides[[#This Row],[Station Code]]="MT", BART_Rides[[#This Row],[Station Code]]="PL", BART_Rides[[#This Row],[Station Code]]="CC"), "Yes", "No")</f>
        <v>No</v>
      </c>
    </row>
    <row r="11488" spans="6:14">
      <c r="F11488" s="3">
        <v>44368</v>
      </c>
      <c r="G11488" s="1" t="s">
        <v>59</v>
      </c>
      <c r="H11488" s="1" t="s">
        <v>106</v>
      </c>
      <c r="I11488" s="1">
        <v>1328</v>
      </c>
      <c r="J11488" s="1">
        <f>MONTH(BART_Rides[[#This Row],[Date]])</f>
        <v>6</v>
      </c>
      <c r="K11488" s="1">
        <f>WEEKDAY(BART_Rides[[#This Row],[Date]],2)</f>
        <v>1</v>
      </c>
      <c r="L11488" s="1" t="str">
        <f>LEFT(BART_Rides[[#This Row],[Lines]],1)</f>
        <v>Y</v>
      </c>
      <c r="M11488" s="1" t="str">
        <f>IF(BART_Rides[[#This Row],[FirstLetter]]="Y","Yes","No")</f>
        <v>Yes</v>
      </c>
      <c r="N11488" s="1" t="str">
        <f>IF(OR(BART_Rides[[#This Row],[Station Code]]="EM", BART_Rides[[#This Row],[Station Code]]="MT", BART_Rides[[#This Row],[Station Code]]="PL", BART_Rides[[#This Row],[Station Code]]="CC"), "Yes", "No")</f>
        <v>No</v>
      </c>
    </row>
    <row r="11489" spans="6:14">
      <c r="F11489" s="3">
        <v>44369</v>
      </c>
      <c r="G11489" s="1" t="s">
        <v>59</v>
      </c>
      <c r="H11489" s="1" t="s">
        <v>106</v>
      </c>
      <c r="I11489" s="1">
        <v>1443</v>
      </c>
      <c r="J11489" s="1">
        <f>MONTH(BART_Rides[[#This Row],[Date]])</f>
        <v>6</v>
      </c>
      <c r="K11489" s="1">
        <f>WEEKDAY(BART_Rides[[#This Row],[Date]],2)</f>
        <v>2</v>
      </c>
      <c r="L11489" s="1" t="str">
        <f>LEFT(BART_Rides[[#This Row],[Lines]],1)</f>
        <v>Y</v>
      </c>
      <c r="M11489" s="1" t="str">
        <f>IF(BART_Rides[[#This Row],[FirstLetter]]="Y","Yes","No")</f>
        <v>Yes</v>
      </c>
      <c r="N11489" s="1" t="str">
        <f>IF(OR(BART_Rides[[#This Row],[Station Code]]="EM", BART_Rides[[#This Row],[Station Code]]="MT", BART_Rides[[#This Row],[Station Code]]="PL", BART_Rides[[#This Row],[Station Code]]="CC"), "Yes", "No")</f>
        <v>No</v>
      </c>
    </row>
    <row r="11490" spans="6:14">
      <c r="F11490" s="3">
        <v>44370</v>
      </c>
      <c r="G11490" s="1" t="s">
        <v>59</v>
      </c>
      <c r="H11490" s="1" t="s">
        <v>106</v>
      </c>
      <c r="I11490" s="1">
        <v>1514</v>
      </c>
      <c r="J11490" s="1">
        <f>MONTH(BART_Rides[[#This Row],[Date]])</f>
        <v>6</v>
      </c>
      <c r="K11490" s="1">
        <f>WEEKDAY(BART_Rides[[#This Row],[Date]],2)</f>
        <v>3</v>
      </c>
      <c r="L11490" s="1" t="str">
        <f>LEFT(BART_Rides[[#This Row],[Lines]],1)</f>
        <v>Y</v>
      </c>
      <c r="M11490" s="1" t="str">
        <f>IF(BART_Rides[[#This Row],[FirstLetter]]="Y","Yes","No")</f>
        <v>Yes</v>
      </c>
      <c r="N11490" s="1" t="str">
        <f>IF(OR(BART_Rides[[#This Row],[Station Code]]="EM", BART_Rides[[#This Row],[Station Code]]="MT", BART_Rides[[#This Row],[Station Code]]="PL", BART_Rides[[#This Row],[Station Code]]="CC"), "Yes", "No")</f>
        <v>No</v>
      </c>
    </row>
    <row r="11491" spans="6:14">
      <c r="F11491" s="3">
        <v>44371</v>
      </c>
      <c r="G11491" s="1" t="s">
        <v>59</v>
      </c>
      <c r="H11491" s="1" t="s">
        <v>106</v>
      </c>
      <c r="I11491" s="1">
        <v>1572</v>
      </c>
      <c r="J11491" s="1">
        <f>MONTH(BART_Rides[[#This Row],[Date]])</f>
        <v>6</v>
      </c>
      <c r="K11491" s="1">
        <f>WEEKDAY(BART_Rides[[#This Row],[Date]],2)</f>
        <v>4</v>
      </c>
      <c r="L11491" s="1" t="str">
        <f>LEFT(BART_Rides[[#This Row],[Lines]],1)</f>
        <v>Y</v>
      </c>
      <c r="M11491" s="1" t="str">
        <f>IF(BART_Rides[[#This Row],[FirstLetter]]="Y","Yes","No")</f>
        <v>Yes</v>
      </c>
      <c r="N11491" s="1" t="str">
        <f>IF(OR(BART_Rides[[#This Row],[Station Code]]="EM", BART_Rides[[#This Row],[Station Code]]="MT", BART_Rides[[#This Row],[Station Code]]="PL", BART_Rides[[#This Row],[Station Code]]="CC"), "Yes", "No")</f>
        <v>No</v>
      </c>
    </row>
    <row r="11492" spans="6:14">
      <c r="F11492" s="3">
        <v>44372</v>
      </c>
      <c r="G11492" s="1" t="s">
        <v>59</v>
      </c>
      <c r="H11492" s="1" t="s">
        <v>106</v>
      </c>
      <c r="I11492" s="1">
        <v>1494</v>
      </c>
      <c r="J11492" s="1">
        <f>MONTH(BART_Rides[[#This Row],[Date]])</f>
        <v>6</v>
      </c>
      <c r="K11492" s="1">
        <f>WEEKDAY(BART_Rides[[#This Row],[Date]],2)</f>
        <v>5</v>
      </c>
      <c r="L11492" s="1" t="str">
        <f>LEFT(BART_Rides[[#This Row],[Lines]],1)</f>
        <v>Y</v>
      </c>
      <c r="M11492" s="1" t="str">
        <f>IF(BART_Rides[[#This Row],[FirstLetter]]="Y","Yes","No")</f>
        <v>Yes</v>
      </c>
      <c r="N11492" s="1" t="str">
        <f>IF(OR(BART_Rides[[#This Row],[Station Code]]="EM", BART_Rides[[#This Row],[Station Code]]="MT", BART_Rides[[#This Row],[Station Code]]="PL", BART_Rides[[#This Row],[Station Code]]="CC"), "Yes", "No")</f>
        <v>No</v>
      </c>
    </row>
    <row r="11493" spans="6:14">
      <c r="F11493" s="3">
        <v>44373</v>
      </c>
      <c r="G11493" s="1" t="s">
        <v>59</v>
      </c>
      <c r="H11493" s="1" t="s">
        <v>106</v>
      </c>
      <c r="I11493" s="1">
        <v>839</v>
      </c>
      <c r="J11493" s="1">
        <f>MONTH(BART_Rides[[#This Row],[Date]])</f>
        <v>6</v>
      </c>
      <c r="K11493" s="1">
        <f>WEEKDAY(BART_Rides[[#This Row],[Date]],2)</f>
        <v>6</v>
      </c>
      <c r="L11493" s="1" t="str">
        <f>LEFT(BART_Rides[[#This Row],[Lines]],1)</f>
        <v>Y</v>
      </c>
      <c r="M11493" s="1" t="str">
        <f>IF(BART_Rides[[#This Row],[FirstLetter]]="Y","Yes","No")</f>
        <v>Yes</v>
      </c>
      <c r="N11493" s="1" t="str">
        <f>IF(OR(BART_Rides[[#This Row],[Station Code]]="EM", BART_Rides[[#This Row],[Station Code]]="MT", BART_Rides[[#This Row],[Station Code]]="PL", BART_Rides[[#This Row],[Station Code]]="CC"), "Yes", "No")</f>
        <v>No</v>
      </c>
    </row>
    <row r="11494" spans="6:14">
      <c r="F11494" s="3">
        <v>44374</v>
      </c>
      <c r="G11494" s="1" t="s">
        <v>59</v>
      </c>
      <c r="H11494" s="1" t="s">
        <v>106</v>
      </c>
      <c r="I11494" s="1">
        <v>684</v>
      </c>
      <c r="J11494" s="1">
        <f>MONTH(BART_Rides[[#This Row],[Date]])</f>
        <v>6</v>
      </c>
      <c r="K11494" s="1">
        <f>WEEKDAY(BART_Rides[[#This Row],[Date]],2)</f>
        <v>7</v>
      </c>
      <c r="L11494" s="1" t="str">
        <f>LEFT(BART_Rides[[#This Row],[Lines]],1)</f>
        <v>Y</v>
      </c>
      <c r="M11494" s="1" t="str">
        <f>IF(BART_Rides[[#This Row],[FirstLetter]]="Y","Yes","No")</f>
        <v>Yes</v>
      </c>
      <c r="N11494" s="1" t="str">
        <f>IF(OR(BART_Rides[[#This Row],[Station Code]]="EM", BART_Rides[[#This Row],[Station Code]]="MT", BART_Rides[[#This Row],[Station Code]]="PL", BART_Rides[[#This Row],[Station Code]]="CC"), "Yes", "No")</f>
        <v>No</v>
      </c>
    </row>
    <row r="11495" spans="6:14">
      <c r="F11495" s="3">
        <v>44375</v>
      </c>
      <c r="G11495" s="1" t="s">
        <v>59</v>
      </c>
      <c r="H11495" s="1" t="s">
        <v>106</v>
      </c>
      <c r="I11495" s="1">
        <v>1382</v>
      </c>
      <c r="J11495" s="1">
        <f>MONTH(BART_Rides[[#This Row],[Date]])</f>
        <v>6</v>
      </c>
      <c r="K11495" s="1">
        <f>WEEKDAY(BART_Rides[[#This Row],[Date]],2)</f>
        <v>1</v>
      </c>
      <c r="L11495" s="1" t="str">
        <f>LEFT(BART_Rides[[#This Row],[Lines]],1)</f>
        <v>Y</v>
      </c>
      <c r="M11495" s="1" t="str">
        <f>IF(BART_Rides[[#This Row],[FirstLetter]]="Y","Yes","No")</f>
        <v>Yes</v>
      </c>
      <c r="N11495" s="1" t="str">
        <f>IF(OR(BART_Rides[[#This Row],[Station Code]]="EM", BART_Rides[[#This Row],[Station Code]]="MT", BART_Rides[[#This Row],[Station Code]]="PL", BART_Rides[[#This Row],[Station Code]]="CC"), "Yes", "No")</f>
        <v>No</v>
      </c>
    </row>
    <row r="11496" spans="6:14">
      <c r="F11496" s="3">
        <v>44376</v>
      </c>
      <c r="G11496" s="1" t="s">
        <v>59</v>
      </c>
      <c r="H11496" s="1" t="s">
        <v>106</v>
      </c>
      <c r="I11496" s="1">
        <v>1497</v>
      </c>
      <c r="J11496" s="1">
        <f>MONTH(BART_Rides[[#This Row],[Date]])</f>
        <v>6</v>
      </c>
      <c r="K11496" s="1">
        <f>WEEKDAY(BART_Rides[[#This Row],[Date]],2)</f>
        <v>2</v>
      </c>
      <c r="L11496" s="1" t="str">
        <f>LEFT(BART_Rides[[#This Row],[Lines]],1)</f>
        <v>Y</v>
      </c>
      <c r="M11496" s="1" t="str">
        <f>IF(BART_Rides[[#This Row],[FirstLetter]]="Y","Yes","No")</f>
        <v>Yes</v>
      </c>
      <c r="N11496" s="1" t="str">
        <f>IF(OR(BART_Rides[[#This Row],[Station Code]]="EM", BART_Rides[[#This Row],[Station Code]]="MT", BART_Rides[[#This Row],[Station Code]]="PL", BART_Rides[[#This Row],[Station Code]]="CC"), "Yes", "No")</f>
        <v>No</v>
      </c>
    </row>
    <row r="11497" spans="6:14">
      <c r="F11497" s="3">
        <v>44377</v>
      </c>
      <c r="G11497" s="1" t="s">
        <v>59</v>
      </c>
      <c r="H11497" s="1" t="s">
        <v>106</v>
      </c>
      <c r="I11497" s="1">
        <v>1480</v>
      </c>
      <c r="J11497" s="1">
        <f>MONTH(BART_Rides[[#This Row],[Date]])</f>
        <v>6</v>
      </c>
      <c r="K11497" s="1">
        <f>WEEKDAY(BART_Rides[[#This Row],[Date]],2)</f>
        <v>3</v>
      </c>
      <c r="L11497" s="1" t="str">
        <f>LEFT(BART_Rides[[#This Row],[Lines]],1)</f>
        <v>Y</v>
      </c>
      <c r="M11497" s="1" t="str">
        <f>IF(BART_Rides[[#This Row],[FirstLetter]]="Y","Yes","No")</f>
        <v>Yes</v>
      </c>
      <c r="N11497" s="1" t="str">
        <f>IF(OR(BART_Rides[[#This Row],[Station Code]]="EM", BART_Rides[[#This Row],[Station Code]]="MT", BART_Rides[[#This Row],[Station Code]]="PL", BART_Rides[[#This Row],[Station Code]]="CC"), "Yes", "No")</f>
        <v>No</v>
      </c>
    </row>
    <row r="11498" spans="6:14">
      <c r="F11498" s="3">
        <v>44378</v>
      </c>
      <c r="G11498" s="1" t="s">
        <v>59</v>
      </c>
      <c r="H11498" s="1" t="s">
        <v>106</v>
      </c>
      <c r="I11498" s="1">
        <v>1467</v>
      </c>
      <c r="J11498" s="1">
        <f>MONTH(BART_Rides[[#This Row],[Date]])</f>
        <v>7</v>
      </c>
      <c r="K11498" s="1">
        <f>WEEKDAY(BART_Rides[[#This Row],[Date]],2)</f>
        <v>4</v>
      </c>
      <c r="L11498" s="1" t="str">
        <f>LEFT(BART_Rides[[#This Row],[Lines]],1)</f>
        <v>Y</v>
      </c>
      <c r="M11498" s="1" t="str">
        <f>IF(BART_Rides[[#This Row],[FirstLetter]]="Y","Yes","No")</f>
        <v>Yes</v>
      </c>
      <c r="N11498" s="1" t="str">
        <f>IF(OR(BART_Rides[[#This Row],[Station Code]]="EM", BART_Rides[[#This Row],[Station Code]]="MT", BART_Rides[[#This Row],[Station Code]]="PL", BART_Rides[[#This Row],[Station Code]]="CC"), "Yes", "No")</f>
        <v>No</v>
      </c>
    </row>
    <row r="11499" spans="6:14">
      <c r="F11499" s="3">
        <v>44379</v>
      </c>
      <c r="G11499" s="1" t="s">
        <v>59</v>
      </c>
      <c r="H11499" s="1" t="s">
        <v>106</v>
      </c>
      <c r="I11499" s="1">
        <v>1316</v>
      </c>
      <c r="J11499" s="1">
        <f>MONTH(BART_Rides[[#This Row],[Date]])</f>
        <v>7</v>
      </c>
      <c r="K11499" s="1">
        <f>WEEKDAY(BART_Rides[[#This Row],[Date]],2)</f>
        <v>5</v>
      </c>
      <c r="L11499" s="1" t="str">
        <f>LEFT(BART_Rides[[#This Row],[Lines]],1)</f>
        <v>Y</v>
      </c>
      <c r="M11499" s="1" t="str">
        <f>IF(BART_Rides[[#This Row],[FirstLetter]]="Y","Yes","No")</f>
        <v>Yes</v>
      </c>
      <c r="N11499" s="1" t="str">
        <f>IF(OR(BART_Rides[[#This Row],[Station Code]]="EM", BART_Rides[[#This Row],[Station Code]]="MT", BART_Rides[[#This Row],[Station Code]]="PL", BART_Rides[[#This Row],[Station Code]]="CC"), "Yes", "No")</f>
        <v>No</v>
      </c>
    </row>
    <row r="11500" spans="6:14">
      <c r="F11500" s="3">
        <v>44380</v>
      </c>
      <c r="G11500" s="1" t="s">
        <v>59</v>
      </c>
      <c r="H11500" s="1" t="s">
        <v>106</v>
      </c>
      <c r="I11500" s="1">
        <v>783</v>
      </c>
      <c r="J11500" s="1">
        <f>MONTH(BART_Rides[[#This Row],[Date]])</f>
        <v>7</v>
      </c>
      <c r="K11500" s="1">
        <f>WEEKDAY(BART_Rides[[#This Row],[Date]],2)</f>
        <v>6</v>
      </c>
      <c r="L11500" s="1" t="str">
        <f>LEFT(BART_Rides[[#This Row],[Lines]],1)</f>
        <v>Y</v>
      </c>
      <c r="M11500" s="1" t="str">
        <f>IF(BART_Rides[[#This Row],[FirstLetter]]="Y","Yes","No")</f>
        <v>Yes</v>
      </c>
      <c r="N11500" s="1" t="str">
        <f>IF(OR(BART_Rides[[#This Row],[Station Code]]="EM", BART_Rides[[#This Row],[Station Code]]="MT", BART_Rides[[#This Row],[Station Code]]="PL", BART_Rides[[#This Row],[Station Code]]="CC"), "Yes", "No")</f>
        <v>No</v>
      </c>
    </row>
    <row r="11501" spans="6:14">
      <c r="F11501" s="3">
        <v>44381</v>
      </c>
      <c r="G11501" s="1" t="s">
        <v>59</v>
      </c>
      <c r="H11501" s="1" t="s">
        <v>106</v>
      </c>
      <c r="I11501" s="1">
        <v>716</v>
      </c>
      <c r="J11501" s="1">
        <f>MONTH(BART_Rides[[#This Row],[Date]])</f>
        <v>7</v>
      </c>
      <c r="K11501" s="1">
        <f>WEEKDAY(BART_Rides[[#This Row],[Date]],2)</f>
        <v>7</v>
      </c>
      <c r="L11501" s="1" t="str">
        <f>LEFT(BART_Rides[[#This Row],[Lines]],1)</f>
        <v>Y</v>
      </c>
      <c r="M11501" s="1" t="str">
        <f>IF(BART_Rides[[#This Row],[FirstLetter]]="Y","Yes","No")</f>
        <v>Yes</v>
      </c>
      <c r="N11501" s="1" t="str">
        <f>IF(OR(BART_Rides[[#This Row],[Station Code]]="EM", BART_Rides[[#This Row],[Station Code]]="MT", BART_Rides[[#This Row],[Station Code]]="PL", BART_Rides[[#This Row],[Station Code]]="CC"), "Yes", "No")</f>
        <v>No</v>
      </c>
    </row>
    <row r="11502" spans="6:14">
      <c r="F11502" s="3">
        <v>44382</v>
      </c>
      <c r="G11502" s="1" t="s">
        <v>59</v>
      </c>
      <c r="H11502" s="1" t="s">
        <v>106</v>
      </c>
      <c r="I11502" s="1">
        <v>843</v>
      </c>
      <c r="J11502" s="1">
        <f>MONTH(BART_Rides[[#This Row],[Date]])</f>
        <v>7</v>
      </c>
      <c r="K11502" s="1">
        <f>WEEKDAY(BART_Rides[[#This Row],[Date]],2)</f>
        <v>1</v>
      </c>
      <c r="L11502" s="1" t="str">
        <f>LEFT(BART_Rides[[#This Row],[Lines]],1)</f>
        <v>Y</v>
      </c>
      <c r="M11502" s="1" t="str">
        <f>IF(BART_Rides[[#This Row],[FirstLetter]]="Y","Yes","No")</f>
        <v>Yes</v>
      </c>
      <c r="N11502" s="1" t="str">
        <f>IF(OR(BART_Rides[[#This Row],[Station Code]]="EM", BART_Rides[[#This Row],[Station Code]]="MT", BART_Rides[[#This Row],[Station Code]]="PL", BART_Rides[[#This Row],[Station Code]]="CC"), "Yes", "No")</f>
        <v>No</v>
      </c>
    </row>
    <row r="11503" spans="6:14">
      <c r="F11503" s="3">
        <v>44383</v>
      </c>
      <c r="G11503" s="1" t="s">
        <v>59</v>
      </c>
      <c r="H11503" s="1" t="s">
        <v>106</v>
      </c>
      <c r="I11503" s="1">
        <v>1422</v>
      </c>
      <c r="J11503" s="1">
        <f>MONTH(BART_Rides[[#This Row],[Date]])</f>
        <v>7</v>
      </c>
      <c r="K11503" s="1">
        <f>WEEKDAY(BART_Rides[[#This Row],[Date]],2)</f>
        <v>2</v>
      </c>
      <c r="L11503" s="1" t="str">
        <f>LEFT(BART_Rides[[#This Row],[Lines]],1)</f>
        <v>Y</v>
      </c>
      <c r="M11503" s="1" t="str">
        <f>IF(BART_Rides[[#This Row],[FirstLetter]]="Y","Yes","No")</f>
        <v>Yes</v>
      </c>
      <c r="N11503" s="1" t="str">
        <f>IF(OR(BART_Rides[[#This Row],[Station Code]]="EM", BART_Rides[[#This Row],[Station Code]]="MT", BART_Rides[[#This Row],[Station Code]]="PL", BART_Rides[[#This Row],[Station Code]]="CC"), "Yes", "No")</f>
        <v>No</v>
      </c>
    </row>
    <row r="11504" spans="6:14">
      <c r="F11504" s="3">
        <v>44384</v>
      </c>
      <c r="G11504" s="1" t="s">
        <v>59</v>
      </c>
      <c r="H11504" s="1" t="s">
        <v>106</v>
      </c>
      <c r="I11504" s="1">
        <v>1487</v>
      </c>
      <c r="J11504" s="1">
        <f>MONTH(BART_Rides[[#This Row],[Date]])</f>
        <v>7</v>
      </c>
      <c r="K11504" s="1">
        <f>WEEKDAY(BART_Rides[[#This Row],[Date]],2)</f>
        <v>3</v>
      </c>
      <c r="L11504" s="1" t="str">
        <f>LEFT(BART_Rides[[#This Row],[Lines]],1)</f>
        <v>Y</v>
      </c>
      <c r="M11504" s="1" t="str">
        <f>IF(BART_Rides[[#This Row],[FirstLetter]]="Y","Yes","No")</f>
        <v>Yes</v>
      </c>
      <c r="N11504" s="1" t="str">
        <f>IF(OR(BART_Rides[[#This Row],[Station Code]]="EM", BART_Rides[[#This Row],[Station Code]]="MT", BART_Rides[[#This Row],[Station Code]]="PL", BART_Rides[[#This Row],[Station Code]]="CC"), "Yes", "No")</f>
        <v>No</v>
      </c>
    </row>
    <row r="11505" spans="6:14">
      <c r="F11505" s="3">
        <v>44385</v>
      </c>
      <c r="G11505" s="1" t="s">
        <v>59</v>
      </c>
      <c r="H11505" s="1" t="s">
        <v>106</v>
      </c>
      <c r="I11505" s="1">
        <v>1529</v>
      </c>
      <c r="J11505" s="1">
        <f>MONTH(BART_Rides[[#This Row],[Date]])</f>
        <v>7</v>
      </c>
      <c r="K11505" s="1">
        <f>WEEKDAY(BART_Rides[[#This Row],[Date]],2)</f>
        <v>4</v>
      </c>
      <c r="L11505" s="1" t="str">
        <f>LEFT(BART_Rides[[#This Row],[Lines]],1)</f>
        <v>Y</v>
      </c>
      <c r="M11505" s="1" t="str">
        <f>IF(BART_Rides[[#This Row],[FirstLetter]]="Y","Yes","No")</f>
        <v>Yes</v>
      </c>
      <c r="N11505" s="1" t="str">
        <f>IF(OR(BART_Rides[[#This Row],[Station Code]]="EM", BART_Rides[[#This Row],[Station Code]]="MT", BART_Rides[[#This Row],[Station Code]]="PL", BART_Rides[[#This Row],[Station Code]]="CC"), "Yes", "No")</f>
        <v>No</v>
      </c>
    </row>
    <row r="11506" spans="6:14">
      <c r="F11506" s="3">
        <v>44386</v>
      </c>
      <c r="G11506" s="1" t="s">
        <v>59</v>
      </c>
      <c r="H11506" s="1" t="s">
        <v>106</v>
      </c>
      <c r="I11506" s="1">
        <v>1479</v>
      </c>
      <c r="J11506" s="1">
        <f>MONTH(BART_Rides[[#This Row],[Date]])</f>
        <v>7</v>
      </c>
      <c r="K11506" s="1">
        <f>WEEKDAY(BART_Rides[[#This Row],[Date]],2)</f>
        <v>5</v>
      </c>
      <c r="L11506" s="1" t="str">
        <f>LEFT(BART_Rides[[#This Row],[Lines]],1)</f>
        <v>Y</v>
      </c>
      <c r="M11506" s="1" t="str">
        <f>IF(BART_Rides[[#This Row],[FirstLetter]]="Y","Yes","No")</f>
        <v>Yes</v>
      </c>
      <c r="N11506" s="1" t="str">
        <f>IF(OR(BART_Rides[[#This Row],[Station Code]]="EM", BART_Rides[[#This Row],[Station Code]]="MT", BART_Rides[[#This Row],[Station Code]]="PL", BART_Rides[[#This Row],[Station Code]]="CC"), "Yes", "No")</f>
        <v>No</v>
      </c>
    </row>
    <row r="11507" spans="6:14">
      <c r="F11507" s="3">
        <v>44387</v>
      </c>
      <c r="G11507" s="1" t="s">
        <v>59</v>
      </c>
      <c r="H11507" s="1" t="s">
        <v>106</v>
      </c>
      <c r="I11507" s="1">
        <v>876</v>
      </c>
      <c r="J11507" s="1">
        <f>MONTH(BART_Rides[[#This Row],[Date]])</f>
        <v>7</v>
      </c>
      <c r="K11507" s="1">
        <f>WEEKDAY(BART_Rides[[#This Row],[Date]],2)</f>
        <v>6</v>
      </c>
      <c r="L11507" s="1" t="str">
        <f>LEFT(BART_Rides[[#This Row],[Lines]],1)</f>
        <v>Y</v>
      </c>
      <c r="M11507" s="1" t="str">
        <f>IF(BART_Rides[[#This Row],[FirstLetter]]="Y","Yes","No")</f>
        <v>Yes</v>
      </c>
      <c r="N11507" s="1" t="str">
        <f>IF(OR(BART_Rides[[#This Row],[Station Code]]="EM", BART_Rides[[#This Row],[Station Code]]="MT", BART_Rides[[#This Row],[Station Code]]="PL", BART_Rides[[#This Row],[Station Code]]="CC"), "Yes", "No")</f>
        <v>No</v>
      </c>
    </row>
    <row r="11508" spans="6:14">
      <c r="F11508" s="3">
        <v>44388</v>
      </c>
      <c r="G11508" s="1" t="s">
        <v>59</v>
      </c>
      <c r="H11508" s="1" t="s">
        <v>106</v>
      </c>
      <c r="I11508" s="1">
        <v>647</v>
      </c>
      <c r="J11508" s="1">
        <f>MONTH(BART_Rides[[#This Row],[Date]])</f>
        <v>7</v>
      </c>
      <c r="K11508" s="1">
        <f>WEEKDAY(BART_Rides[[#This Row],[Date]],2)</f>
        <v>7</v>
      </c>
      <c r="L11508" s="1" t="str">
        <f>LEFT(BART_Rides[[#This Row],[Lines]],1)</f>
        <v>Y</v>
      </c>
      <c r="M11508" s="1" t="str">
        <f>IF(BART_Rides[[#This Row],[FirstLetter]]="Y","Yes","No")</f>
        <v>Yes</v>
      </c>
      <c r="N11508" s="1" t="str">
        <f>IF(OR(BART_Rides[[#This Row],[Station Code]]="EM", BART_Rides[[#This Row],[Station Code]]="MT", BART_Rides[[#This Row],[Station Code]]="PL", BART_Rides[[#This Row],[Station Code]]="CC"), "Yes", "No")</f>
        <v>No</v>
      </c>
    </row>
    <row r="11509" spans="6:14">
      <c r="F11509" s="3">
        <v>44389</v>
      </c>
      <c r="G11509" s="1" t="s">
        <v>59</v>
      </c>
      <c r="H11509" s="1" t="s">
        <v>106</v>
      </c>
      <c r="I11509" s="1">
        <v>1395</v>
      </c>
      <c r="J11509" s="1">
        <f>MONTH(BART_Rides[[#This Row],[Date]])</f>
        <v>7</v>
      </c>
      <c r="K11509" s="1">
        <f>WEEKDAY(BART_Rides[[#This Row],[Date]],2)</f>
        <v>1</v>
      </c>
      <c r="L11509" s="1" t="str">
        <f>LEFT(BART_Rides[[#This Row],[Lines]],1)</f>
        <v>Y</v>
      </c>
      <c r="M11509" s="1" t="str">
        <f>IF(BART_Rides[[#This Row],[FirstLetter]]="Y","Yes","No")</f>
        <v>Yes</v>
      </c>
      <c r="N11509" s="1" t="str">
        <f>IF(OR(BART_Rides[[#This Row],[Station Code]]="EM", BART_Rides[[#This Row],[Station Code]]="MT", BART_Rides[[#This Row],[Station Code]]="PL", BART_Rides[[#This Row],[Station Code]]="CC"), "Yes", "No")</f>
        <v>No</v>
      </c>
    </row>
    <row r="11510" spans="6:14">
      <c r="F11510" s="3">
        <v>44390</v>
      </c>
      <c r="G11510" s="1" t="s">
        <v>59</v>
      </c>
      <c r="H11510" s="1" t="s">
        <v>106</v>
      </c>
      <c r="I11510" s="1">
        <v>1559</v>
      </c>
      <c r="J11510" s="1">
        <f>MONTH(BART_Rides[[#This Row],[Date]])</f>
        <v>7</v>
      </c>
      <c r="K11510" s="1">
        <f>WEEKDAY(BART_Rides[[#This Row],[Date]],2)</f>
        <v>2</v>
      </c>
      <c r="L11510" s="1" t="str">
        <f>LEFT(BART_Rides[[#This Row],[Lines]],1)</f>
        <v>Y</v>
      </c>
      <c r="M11510" s="1" t="str">
        <f>IF(BART_Rides[[#This Row],[FirstLetter]]="Y","Yes","No")</f>
        <v>Yes</v>
      </c>
      <c r="N11510" s="1" t="str">
        <f>IF(OR(BART_Rides[[#This Row],[Station Code]]="EM", BART_Rides[[#This Row],[Station Code]]="MT", BART_Rides[[#This Row],[Station Code]]="PL", BART_Rides[[#This Row],[Station Code]]="CC"), "Yes", "No")</f>
        <v>No</v>
      </c>
    </row>
    <row r="11511" spans="6:14">
      <c r="F11511" s="3">
        <v>44391</v>
      </c>
      <c r="G11511" s="1" t="s">
        <v>59</v>
      </c>
      <c r="H11511" s="1" t="s">
        <v>106</v>
      </c>
      <c r="I11511" s="1">
        <v>1583</v>
      </c>
      <c r="J11511" s="1">
        <f>MONTH(BART_Rides[[#This Row],[Date]])</f>
        <v>7</v>
      </c>
      <c r="K11511" s="1">
        <f>WEEKDAY(BART_Rides[[#This Row],[Date]],2)</f>
        <v>3</v>
      </c>
      <c r="L11511" s="1" t="str">
        <f>LEFT(BART_Rides[[#This Row],[Lines]],1)</f>
        <v>Y</v>
      </c>
      <c r="M11511" s="1" t="str">
        <f>IF(BART_Rides[[#This Row],[FirstLetter]]="Y","Yes","No")</f>
        <v>Yes</v>
      </c>
      <c r="N11511" s="1" t="str">
        <f>IF(OR(BART_Rides[[#This Row],[Station Code]]="EM", BART_Rides[[#This Row],[Station Code]]="MT", BART_Rides[[#This Row],[Station Code]]="PL", BART_Rides[[#This Row],[Station Code]]="CC"), "Yes", "No")</f>
        <v>No</v>
      </c>
    </row>
    <row r="11512" spans="6:14">
      <c r="F11512" s="3">
        <v>44392</v>
      </c>
      <c r="G11512" s="1" t="s">
        <v>59</v>
      </c>
      <c r="H11512" s="1" t="s">
        <v>106</v>
      </c>
      <c r="I11512" s="1">
        <v>1602</v>
      </c>
      <c r="J11512" s="1">
        <f>MONTH(BART_Rides[[#This Row],[Date]])</f>
        <v>7</v>
      </c>
      <c r="K11512" s="1">
        <f>WEEKDAY(BART_Rides[[#This Row],[Date]],2)</f>
        <v>4</v>
      </c>
      <c r="L11512" s="1" t="str">
        <f>LEFT(BART_Rides[[#This Row],[Lines]],1)</f>
        <v>Y</v>
      </c>
      <c r="M11512" s="1" t="str">
        <f>IF(BART_Rides[[#This Row],[FirstLetter]]="Y","Yes","No")</f>
        <v>Yes</v>
      </c>
      <c r="N11512" s="1" t="str">
        <f>IF(OR(BART_Rides[[#This Row],[Station Code]]="EM", BART_Rides[[#This Row],[Station Code]]="MT", BART_Rides[[#This Row],[Station Code]]="PL", BART_Rides[[#This Row],[Station Code]]="CC"), "Yes", "No")</f>
        <v>No</v>
      </c>
    </row>
    <row r="11513" spans="6:14">
      <c r="F11513" s="3">
        <v>44393</v>
      </c>
      <c r="G11513" s="1" t="s">
        <v>59</v>
      </c>
      <c r="H11513" s="1" t="s">
        <v>106</v>
      </c>
      <c r="I11513" s="1">
        <v>1518</v>
      </c>
      <c r="J11513" s="1">
        <f>MONTH(BART_Rides[[#This Row],[Date]])</f>
        <v>7</v>
      </c>
      <c r="K11513" s="1">
        <f>WEEKDAY(BART_Rides[[#This Row],[Date]],2)</f>
        <v>5</v>
      </c>
      <c r="L11513" s="1" t="str">
        <f>LEFT(BART_Rides[[#This Row],[Lines]],1)</f>
        <v>Y</v>
      </c>
      <c r="M11513" s="1" t="str">
        <f>IF(BART_Rides[[#This Row],[FirstLetter]]="Y","Yes","No")</f>
        <v>Yes</v>
      </c>
      <c r="N11513" s="1" t="str">
        <f>IF(OR(BART_Rides[[#This Row],[Station Code]]="EM", BART_Rides[[#This Row],[Station Code]]="MT", BART_Rides[[#This Row],[Station Code]]="PL", BART_Rides[[#This Row],[Station Code]]="CC"), "Yes", "No")</f>
        <v>No</v>
      </c>
    </row>
    <row r="11514" spans="6:14">
      <c r="F11514" s="3">
        <v>44394</v>
      </c>
      <c r="G11514" s="1" t="s">
        <v>59</v>
      </c>
      <c r="H11514" s="1" t="s">
        <v>106</v>
      </c>
      <c r="I11514" s="1">
        <v>929</v>
      </c>
      <c r="J11514" s="1">
        <f>MONTH(BART_Rides[[#This Row],[Date]])</f>
        <v>7</v>
      </c>
      <c r="K11514" s="1">
        <f>WEEKDAY(BART_Rides[[#This Row],[Date]],2)</f>
        <v>6</v>
      </c>
      <c r="L11514" s="1" t="str">
        <f>LEFT(BART_Rides[[#This Row],[Lines]],1)</f>
        <v>Y</v>
      </c>
      <c r="M11514" s="1" t="str">
        <f>IF(BART_Rides[[#This Row],[FirstLetter]]="Y","Yes","No")</f>
        <v>Yes</v>
      </c>
      <c r="N11514" s="1" t="str">
        <f>IF(OR(BART_Rides[[#This Row],[Station Code]]="EM", BART_Rides[[#This Row],[Station Code]]="MT", BART_Rides[[#This Row],[Station Code]]="PL", BART_Rides[[#This Row],[Station Code]]="CC"), "Yes", "No")</f>
        <v>No</v>
      </c>
    </row>
    <row r="11515" spans="6:14">
      <c r="F11515" s="3">
        <v>44395</v>
      </c>
      <c r="G11515" s="1" t="s">
        <v>59</v>
      </c>
      <c r="H11515" s="1" t="s">
        <v>106</v>
      </c>
      <c r="I11515" s="1">
        <v>664</v>
      </c>
      <c r="J11515" s="1">
        <f>MONTH(BART_Rides[[#This Row],[Date]])</f>
        <v>7</v>
      </c>
      <c r="K11515" s="1">
        <f>WEEKDAY(BART_Rides[[#This Row],[Date]],2)</f>
        <v>7</v>
      </c>
      <c r="L11515" s="1" t="str">
        <f>LEFT(BART_Rides[[#This Row],[Lines]],1)</f>
        <v>Y</v>
      </c>
      <c r="M11515" s="1" t="str">
        <f>IF(BART_Rides[[#This Row],[FirstLetter]]="Y","Yes","No")</f>
        <v>Yes</v>
      </c>
      <c r="N11515" s="1" t="str">
        <f>IF(OR(BART_Rides[[#This Row],[Station Code]]="EM", BART_Rides[[#This Row],[Station Code]]="MT", BART_Rides[[#This Row],[Station Code]]="PL", BART_Rides[[#This Row],[Station Code]]="CC"), "Yes", "No")</f>
        <v>No</v>
      </c>
    </row>
    <row r="11516" spans="6:14">
      <c r="F11516" s="3">
        <v>44396</v>
      </c>
      <c r="G11516" s="1" t="s">
        <v>59</v>
      </c>
      <c r="H11516" s="1" t="s">
        <v>106</v>
      </c>
      <c r="I11516" s="1">
        <v>1439</v>
      </c>
      <c r="J11516" s="1">
        <f>MONTH(BART_Rides[[#This Row],[Date]])</f>
        <v>7</v>
      </c>
      <c r="K11516" s="1">
        <f>WEEKDAY(BART_Rides[[#This Row],[Date]],2)</f>
        <v>1</v>
      </c>
      <c r="L11516" s="1" t="str">
        <f>LEFT(BART_Rides[[#This Row],[Lines]],1)</f>
        <v>Y</v>
      </c>
      <c r="M11516" s="1" t="str">
        <f>IF(BART_Rides[[#This Row],[FirstLetter]]="Y","Yes","No")</f>
        <v>Yes</v>
      </c>
      <c r="N11516" s="1" t="str">
        <f>IF(OR(BART_Rides[[#This Row],[Station Code]]="EM", BART_Rides[[#This Row],[Station Code]]="MT", BART_Rides[[#This Row],[Station Code]]="PL", BART_Rides[[#This Row],[Station Code]]="CC"), "Yes", "No")</f>
        <v>No</v>
      </c>
    </row>
    <row r="11517" spans="6:14">
      <c r="F11517" s="3">
        <v>44397</v>
      </c>
      <c r="G11517" s="1" t="s">
        <v>59</v>
      </c>
      <c r="H11517" s="1" t="s">
        <v>106</v>
      </c>
      <c r="I11517" s="1">
        <v>1569</v>
      </c>
      <c r="J11517" s="1">
        <f>MONTH(BART_Rides[[#This Row],[Date]])</f>
        <v>7</v>
      </c>
      <c r="K11517" s="1">
        <f>WEEKDAY(BART_Rides[[#This Row],[Date]],2)</f>
        <v>2</v>
      </c>
      <c r="L11517" s="1" t="str">
        <f>LEFT(BART_Rides[[#This Row],[Lines]],1)</f>
        <v>Y</v>
      </c>
      <c r="M11517" s="1" t="str">
        <f>IF(BART_Rides[[#This Row],[FirstLetter]]="Y","Yes","No")</f>
        <v>Yes</v>
      </c>
      <c r="N11517" s="1" t="str">
        <f>IF(OR(BART_Rides[[#This Row],[Station Code]]="EM", BART_Rides[[#This Row],[Station Code]]="MT", BART_Rides[[#This Row],[Station Code]]="PL", BART_Rides[[#This Row],[Station Code]]="CC"), "Yes", "No")</f>
        <v>No</v>
      </c>
    </row>
    <row r="11518" spans="6:14">
      <c r="F11518" s="3">
        <v>44398</v>
      </c>
      <c r="G11518" s="1" t="s">
        <v>59</v>
      </c>
      <c r="H11518" s="1" t="s">
        <v>106</v>
      </c>
      <c r="I11518" s="1">
        <v>1607</v>
      </c>
      <c r="J11518" s="1">
        <f>MONTH(BART_Rides[[#This Row],[Date]])</f>
        <v>7</v>
      </c>
      <c r="K11518" s="1">
        <f>WEEKDAY(BART_Rides[[#This Row],[Date]],2)</f>
        <v>3</v>
      </c>
      <c r="L11518" s="1" t="str">
        <f>LEFT(BART_Rides[[#This Row],[Lines]],1)</f>
        <v>Y</v>
      </c>
      <c r="M11518" s="1" t="str">
        <f>IF(BART_Rides[[#This Row],[FirstLetter]]="Y","Yes","No")</f>
        <v>Yes</v>
      </c>
      <c r="N11518" s="1" t="str">
        <f>IF(OR(BART_Rides[[#This Row],[Station Code]]="EM", BART_Rides[[#This Row],[Station Code]]="MT", BART_Rides[[#This Row],[Station Code]]="PL", BART_Rides[[#This Row],[Station Code]]="CC"), "Yes", "No")</f>
        <v>No</v>
      </c>
    </row>
    <row r="11519" spans="6:14">
      <c r="F11519" s="3">
        <v>44399</v>
      </c>
      <c r="G11519" s="1" t="s">
        <v>59</v>
      </c>
      <c r="H11519" s="1" t="s">
        <v>106</v>
      </c>
      <c r="I11519" s="1">
        <v>1564</v>
      </c>
      <c r="J11519" s="1">
        <f>MONTH(BART_Rides[[#This Row],[Date]])</f>
        <v>7</v>
      </c>
      <c r="K11519" s="1">
        <f>WEEKDAY(BART_Rides[[#This Row],[Date]],2)</f>
        <v>4</v>
      </c>
      <c r="L11519" s="1" t="str">
        <f>LEFT(BART_Rides[[#This Row],[Lines]],1)</f>
        <v>Y</v>
      </c>
      <c r="M11519" s="1" t="str">
        <f>IF(BART_Rides[[#This Row],[FirstLetter]]="Y","Yes","No")</f>
        <v>Yes</v>
      </c>
      <c r="N11519" s="1" t="str">
        <f>IF(OR(BART_Rides[[#This Row],[Station Code]]="EM", BART_Rides[[#This Row],[Station Code]]="MT", BART_Rides[[#This Row],[Station Code]]="PL", BART_Rides[[#This Row],[Station Code]]="CC"), "Yes", "No")</f>
        <v>No</v>
      </c>
    </row>
    <row r="11520" spans="6:14">
      <c r="F11520" s="3">
        <v>44400</v>
      </c>
      <c r="G11520" s="1" t="s">
        <v>59</v>
      </c>
      <c r="H11520" s="1" t="s">
        <v>106</v>
      </c>
      <c r="I11520" s="1">
        <v>1497</v>
      </c>
      <c r="J11520" s="1">
        <f>MONTH(BART_Rides[[#This Row],[Date]])</f>
        <v>7</v>
      </c>
      <c r="K11520" s="1">
        <f>WEEKDAY(BART_Rides[[#This Row],[Date]],2)</f>
        <v>5</v>
      </c>
      <c r="L11520" s="1" t="str">
        <f>LEFT(BART_Rides[[#This Row],[Lines]],1)</f>
        <v>Y</v>
      </c>
      <c r="M11520" s="1" t="str">
        <f>IF(BART_Rides[[#This Row],[FirstLetter]]="Y","Yes","No")</f>
        <v>Yes</v>
      </c>
      <c r="N11520" s="1" t="str">
        <f>IF(OR(BART_Rides[[#This Row],[Station Code]]="EM", BART_Rides[[#This Row],[Station Code]]="MT", BART_Rides[[#This Row],[Station Code]]="PL", BART_Rides[[#This Row],[Station Code]]="CC"), "Yes", "No")</f>
        <v>No</v>
      </c>
    </row>
    <row r="11521" spans="6:14">
      <c r="F11521" s="3">
        <v>44401</v>
      </c>
      <c r="G11521" s="1" t="s">
        <v>59</v>
      </c>
      <c r="H11521" s="1" t="s">
        <v>106</v>
      </c>
      <c r="I11521" s="1">
        <v>865</v>
      </c>
      <c r="J11521" s="1">
        <f>MONTH(BART_Rides[[#This Row],[Date]])</f>
        <v>7</v>
      </c>
      <c r="K11521" s="1">
        <f>WEEKDAY(BART_Rides[[#This Row],[Date]],2)</f>
        <v>6</v>
      </c>
      <c r="L11521" s="1" t="str">
        <f>LEFT(BART_Rides[[#This Row],[Lines]],1)</f>
        <v>Y</v>
      </c>
      <c r="M11521" s="1" t="str">
        <f>IF(BART_Rides[[#This Row],[FirstLetter]]="Y","Yes","No")</f>
        <v>Yes</v>
      </c>
      <c r="N11521" s="1" t="str">
        <f>IF(OR(BART_Rides[[#This Row],[Station Code]]="EM", BART_Rides[[#This Row],[Station Code]]="MT", BART_Rides[[#This Row],[Station Code]]="PL", BART_Rides[[#This Row],[Station Code]]="CC"), "Yes", "No")</f>
        <v>No</v>
      </c>
    </row>
    <row r="11522" spans="6:14">
      <c r="F11522" s="3">
        <v>44402</v>
      </c>
      <c r="G11522" s="1" t="s">
        <v>59</v>
      </c>
      <c r="H11522" s="1" t="s">
        <v>106</v>
      </c>
      <c r="I11522" s="1">
        <v>676</v>
      </c>
      <c r="J11522" s="1">
        <f>MONTH(BART_Rides[[#This Row],[Date]])</f>
        <v>7</v>
      </c>
      <c r="K11522" s="1">
        <f>WEEKDAY(BART_Rides[[#This Row],[Date]],2)</f>
        <v>7</v>
      </c>
      <c r="L11522" s="1" t="str">
        <f>LEFT(BART_Rides[[#This Row],[Lines]],1)</f>
        <v>Y</v>
      </c>
      <c r="M11522" s="1" t="str">
        <f>IF(BART_Rides[[#This Row],[FirstLetter]]="Y","Yes","No")</f>
        <v>Yes</v>
      </c>
      <c r="N11522" s="1" t="str">
        <f>IF(OR(BART_Rides[[#This Row],[Station Code]]="EM", BART_Rides[[#This Row],[Station Code]]="MT", BART_Rides[[#This Row],[Station Code]]="PL", BART_Rides[[#This Row],[Station Code]]="CC"), "Yes", "No")</f>
        <v>No</v>
      </c>
    </row>
    <row r="11523" spans="6:14">
      <c r="F11523" s="3">
        <v>44403</v>
      </c>
      <c r="G11523" s="1" t="s">
        <v>59</v>
      </c>
      <c r="H11523" s="1" t="s">
        <v>106</v>
      </c>
      <c r="I11523" s="1">
        <v>1353</v>
      </c>
      <c r="J11523" s="1">
        <f>MONTH(BART_Rides[[#This Row],[Date]])</f>
        <v>7</v>
      </c>
      <c r="K11523" s="1">
        <f>WEEKDAY(BART_Rides[[#This Row],[Date]],2)</f>
        <v>1</v>
      </c>
      <c r="L11523" s="1" t="str">
        <f>LEFT(BART_Rides[[#This Row],[Lines]],1)</f>
        <v>Y</v>
      </c>
      <c r="M11523" s="1" t="str">
        <f>IF(BART_Rides[[#This Row],[FirstLetter]]="Y","Yes","No")</f>
        <v>Yes</v>
      </c>
      <c r="N11523" s="1" t="str">
        <f>IF(OR(BART_Rides[[#This Row],[Station Code]]="EM", BART_Rides[[#This Row],[Station Code]]="MT", BART_Rides[[#This Row],[Station Code]]="PL", BART_Rides[[#This Row],[Station Code]]="CC"), "Yes", "No")</f>
        <v>No</v>
      </c>
    </row>
    <row r="11524" spans="6:14">
      <c r="F11524" s="3">
        <v>44404</v>
      </c>
      <c r="G11524" s="1" t="s">
        <v>59</v>
      </c>
      <c r="H11524" s="1" t="s">
        <v>106</v>
      </c>
      <c r="I11524" s="1">
        <v>1540</v>
      </c>
      <c r="J11524" s="1">
        <f>MONTH(BART_Rides[[#This Row],[Date]])</f>
        <v>7</v>
      </c>
      <c r="K11524" s="1">
        <f>WEEKDAY(BART_Rides[[#This Row],[Date]],2)</f>
        <v>2</v>
      </c>
      <c r="L11524" s="1" t="str">
        <f>LEFT(BART_Rides[[#This Row],[Lines]],1)</f>
        <v>Y</v>
      </c>
      <c r="M11524" s="1" t="str">
        <f>IF(BART_Rides[[#This Row],[FirstLetter]]="Y","Yes","No")</f>
        <v>Yes</v>
      </c>
      <c r="N11524" s="1" t="str">
        <f>IF(OR(BART_Rides[[#This Row],[Station Code]]="EM", BART_Rides[[#This Row],[Station Code]]="MT", BART_Rides[[#This Row],[Station Code]]="PL", BART_Rides[[#This Row],[Station Code]]="CC"), "Yes", "No")</f>
        <v>No</v>
      </c>
    </row>
    <row r="11525" spans="6:14">
      <c r="F11525" s="3">
        <v>44405</v>
      </c>
      <c r="G11525" s="1" t="s">
        <v>59</v>
      </c>
      <c r="H11525" s="1" t="s">
        <v>106</v>
      </c>
      <c r="I11525" s="1">
        <v>1558</v>
      </c>
      <c r="J11525" s="1">
        <f>MONTH(BART_Rides[[#This Row],[Date]])</f>
        <v>7</v>
      </c>
      <c r="K11525" s="1">
        <f>WEEKDAY(BART_Rides[[#This Row],[Date]],2)</f>
        <v>3</v>
      </c>
      <c r="L11525" s="1" t="str">
        <f>LEFT(BART_Rides[[#This Row],[Lines]],1)</f>
        <v>Y</v>
      </c>
      <c r="M11525" s="1" t="str">
        <f>IF(BART_Rides[[#This Row],[FirstLetter]]="Y","Yes","No")</f>
        <v>Yes</v>
      </c>
      <c r="N11525" s="1" t="str">
        <f>IF(OR(BART_Rides[[#This Row],[Station Code]]="EM", BART_Rides[[#This Row],[Station Code]]="MT", BART_Rides[[#This Row],[Station Code]]="PL", BART_Rides[[#This Row],[Station Code]]="CC"), "Yes", "No")</f>
        <v>No</v>
      </c>
    </row>
    <row r="11526" spans="6:14">
      <c r="F11526" s="3">
        <v>44406</v>
      </c>
      <c r="G11526" s="1" t="s">
        <v>59</v>
      </c>
      <c r="H11526" s="1" t="s">
        <v>106</v>
      </c>
      <c r="I11526" s="1">
        <v>1601</v>
      </c>
      <c r="J11526" s="1">
        <f>MONTH(BART_Rides[[#This Row],[Date]])</f>
        <v>7</v>
      </c>
      <c r="K11526" s="1">
        <f>WEEKDAY(BART_Rides[[#This Row],[Date]],2)</f>
        <v>4</v>
      </c>
      <c r="L11526" s="1" t="str">
        <f>LEFT(BART_Rides[[#This Row],[Lines]],1)</f>
        <v>Y</v>
      </c>
      <c r="M11526" s="1" t="str">
        <f>IF(BART_Rides[[#This Row],[FirstLetter]]="Y","Yes","No")</f>
        <v>Yes</v>
      </c>
      <c r="N11526" s="1" t="str">
        <f>IF(OR(BART_Rides[[#This Row],[Station Code]]="EM", BART_Rides[[#This Row],[Station Code]]="MT", BART_Rides[[#This Row],[Station Code]]="PL", BART_Rides[[#This Row],[Station Code]]="CC"), "Yes", "No")</f>
        <v>No</v>
      </c>
    </row>
    <row r="11527" spans="6:14">
      <c r="F11527" s="3">
        <v>44407</v>
      </c>
      <c r="G11527" s="1" t="s">
        <v>59</v>
      </c>
      <c r="H11527" s="1" t="s">
        <v>106</v>
      </c>
      <c r="I11527" s="1">
        <v>1466</v>
      </c>
      <c r="J11527" s="1">
        <f>MONTH(BART_Rides[[#This Row],[Date]])</f>
        <v>7</v>
      </c>
      <c r="K11527" s="1">
        <f>WEEKDAY(BART_Rides[[#This Row],[Date]],2)</f>
        <v>5</v>
      </c>
      <c r="L11527" s="1" t="str">
        <f>LEFT(BART_Rides[[#This Row],[Lines]],1)</f>
        <v>Y</v>
      </c>
      <c r="M11527" s="1" t="str">
        <f>IF(BART_Rides[[#This Row],[FirstLetter]]="Y","Yes","No")</f>
        <v>Yes</v>
      </c>
      <c r="N11527" s="1" t="str">
        <f>IF(OR(BART_Rides[[#This Row],[Station Code]]="EM", BART_Rides[[#This Row],[Station Code]]="MT", BART_Rides[[#This Row],[Station Code]]="PL", BART_Rides[[#This Row],[Station Code]]="CC"), "Yes", "No")</f>
        <v>No</v>
      </c>
    </row>
    <row r="11528" spans="6:14">
      <c r="F11528" s="3">
        <v>44408</v>
      </c>
      <c r="G11528" s="1" t="s">
        <v>59</v>
      </c>
      <c r="H11528" s="1" t="s">
        <v>106</v>
      </c>
      <c r="I11528" s="1">
        <v>849</v>
      </c>
      <c r="J11528" s="1">
        <f>MONTH(BART_Rides[[#This Row],[Date]])</f>
        <v>7</v>
      </c>
      <c r="K11528" s="1">
        <f>WEEKDAY(BART_Rides[[#This Row],[Date]],2)</f>
        <v>6</v>
      </c>
      <c r="L11528" s="1" t="str">
        <f>LEFT(BART_Rides[[#This Row],[Lines]],1)</f>
        <v>Y</v>
      </c>
      <c r="M11528" s="1" t="str">
        <f>IF(BART_Rides[[#This Row],[FirstLetter]]="Y","Yes","No")</f>
        <v>Yes</v>
      </c>
      <c r="N11528" s="1" t="str">
        <f>IF(OR(BART_Rides[[#This Row],[Station Code]]="EM", BART_Rides[[#This Row],[Station Code]]="MT", BART_Rides[[#This Row],[Station Code]]="PL", BART_Rides[[#This Row],[Station Code]]="CC"), "Yes", "No")</f>
        <v>No</v>
      </c>
    </row>
    <row r="11529" spans="6:14">
      <c r="F11529" s="3">
        <v>44409</v>
      </c>
      <c r="G11529" s="1" t="s">
        <v>59</v>
      </c>
      <c r="H11529" s="1" t="s">
        <v>106</v>
      </c>
      <c r="I11529" s="1">
        <v>674</v>
      </c>
      <c r="J11529" s="1">
        <f>MONTH(BART_Rides[[#This Row],[Date]])</f>
        <v>8</v>
      </c>
      <c r="K11529" s="1">
        <f>WEEKDAY(BART_Rides[[#This Row],[Date]],2)</f>
        <v>7</v>
      </c>
      <c r="L11529" s="1" t="str">
        <f>LEFT(BART_Rides[[#This Row],[Lines]],1)</f>
        <v>Y</v>
      </c>
      <c r="M11529" s="1" t="str">
        <f>IF(BART_Rides[[#This Row],[FirstLetter]]="Y","Yes","No")</f>
        <v>Yes</v>
      </c>
      <c r="N11529" s="1" t="str">
        <f>IF(OR(BART_Rides[[#This Row],[Station Code]]="EM", BART_Rides[[#This Row],[Station Code]]="MT", BART_Rides[[#This Row],[Station Code]]="PL", BART_Rides[[#This Row],[Station Code]]="CC"), "Yes", "No")</f>
        <v>No</v>
      </c>
    </row>
    <row r="11530" spans="6:14">
      <c r="F11530" s="3">
        <v>44410</v>
      </c>
      <c r="G11530" s="1" t="s">
        <v>59</v>
      </c>
      <c r="H11530" s="1" t="s">
        <v>106</v>
      </c>
      <c r="I11530" s="1">
        <v>1356</v>
      </c>
      <c r="J11530" s="1">
        <f>MONTH(BART_Rides[[#This Row],[Date]])</f>
        <v>8</v>
      </c>
      <c r="K11530" s="1">
        <f>WEEKDAY(BART_Rides[[#This Row],[Date]],2)</f>
        <v>1</v>
      </c>
      <c r="L11530" s="1" t="str">
        <f>LEFT(BART_Rides[[#This Row],[Lines]],1)</f>
        <v>Y</v>
      </c>
      <c r="M11530" s="1" t="str">
        <f>IF(BART_Rides[[#This Row],[FirstLetter]]="Y","Yes","No")</f>
        <v>Yes</v>
      </c>
      <c r="N11530" s="1" t="str">
        <f>IF(OR(BART_Rides[[#This Row],[Station Code]]="EM", BART_Rides[[#This Row],[Station Code]]="MT", BART_Rides[[#This Row],[Station Code]]="PL", BART_Rides[[#This Row],[Station Code]]="CC"), "Yes", "No")</f>
        <v>No</v>
      </c>
    </row>
    <row r="11531" spans="6:14">
      <c r="F11531" s="3">
        <v>44411</v>
      </c>
      <c r="G11531" s="1" t="s">
        <v>59</v>
      </c>
      <c r="H11531" s="1" t="s">
        <v>106</v>
      </c>
      <c r="I11531" s="1">
        <v>1532</v>
      </c>
      <c r="J11531" s="1">
        <f>MONTH(BART_Rides[[#This Row],[Date]])</f>
        <v>8</v>
      </c>
      <c r="K11531" s="1">
        <f>WEEKDAY(BART_Rides[[#This Row],[Date]],2)</f>
        <v>2</v>
      </c>
      <c r="L11531" s="1" t="str">
        <f>LEFT(BART_Rides[[#This Row],[Lines]],1)</f>
        <v>Y</v>
      </c>
      <c r="M11531" s="1" t="str">
        <f>IF(BART_Rides[[#This Row],[FirstLetter]]="Y","Yes","No")</f>
        <v>Yes</v>
      </c>
      <c r="N11531" s="1" t="str">
        <f>IF(OR(BART_Rides[[#This Row],[Station Code]]="EM", BART_Rides[[#This Row],[Station Code]]="MT", BART_Rides[[#This Row],[Station Code]]="PL", BART_Rides[[#This Row],[Station Code]]="CC"), "Yes", "No")</f>
        <v>No</v>
      </c>
    </row>
    <row r="11532" spans="6:14">
      <c r="F11532" s="3">
        <v>44412</v>
      </c>
      <c r="G11532" s="1" t="s">
        <v>59</v>
      </c>
      <c r="H11532" s="1" t="s">
        <v>106</v>
      </c>
      <c r="I11532" s="1">
        <v>1577</v>
      </c>
      <c r="J11532" s="1">
        <f>MONTH(BART_Rides[[#This Row],[Date]])</f>
        <v>8</v>
      </c>
      <c r="K11532" s="1">
        <f>WEEKDAY(BART_Rides[[#This Row],[Date]],2)</f>
        <v>3</v>
      </c>
      <c r="L11532" s="1" t="str">
        <f>LEFT(BART_Rides[[#This Row],[Lines]],1)</f>
        <v>Y</v>
      </c>
      <c r="M11532" s="1" t="str">
        <f>IF(BART_Rides[[#This Row],[FirstLetter]]="Y","Yes","No")</f>
        <v>Yes</v>
      </c>
      <c r="N11532" s="1" t="str">
        <f>IF(OR(BART_Rides[[#This Row],[Station Code]]="EM", BART_Rides[[#This Row],[Station Code]]="MT", BART_Rides[[#This Row],[Station Code]]="PL", BART_Rides[[#This Row],[Station Code]]="CC"), "Yes", "No")</f>
        <v>No</v>
      </c>
    </row>
    <row r="11533" spans="6:14">
      <c r="F11533" s="3">
        <v>44413</v>
      </c>
      <c r="G11533" s="1" t="s">
        <v>59</v>
      </c>
      <c r="H11533" s="1" t="s">
        <v>106</v>
      </c>
      <c r="I11533" s="1">
        <v>1557</v>
      </c>
      <c r="J11533" s="1">
        <f>MONTH(BART_Rides[[#This Row],[Date]])</f>
        <v>8</v>
      </c>
      <c r="K11533" s="1">
        <f>WEEKDAY(BART_Rides[[#This Row],[Date]],2)</f>
        <v>4</v>
      </c>
      <c r="L11533" s="1" t="str">
        <f>LEFT(BART_Rides[[#This Row],[Lines]],1)</f>
        <v>Y</v>
      </c>
      <c r="M11533" s="1" t="str">
        <f>IF(BART_Rides[[#This Row],[FirstLetter]]="Y","Yes","No")</f>
        <v>Yes</v>
      </c>
      <c r="N11533" s="1" t="str">
        <f>IF(OR(BART_Rides[[#This Row],[Station Code]]="EM", BART_Rides[[#This Row],[Station Code]]="MT", BART_Rides[[#This Row],[Station Code]]="PL", BART_Rides[[#This Row],[Station Code]]="CC"), "Yes", "No")</f>
        <v>No</v>
      </c>
    </row>
    <row r="11534" spans="6:14">
      <c r="F11534" s="3">
        <v>44414</v>
      </c>
      <c r="G11534" s="1" t="s">
        <v>59</v>
      </c>
      <c r="H11534" s="1" t="s">
        <v>106</v>
      </c>
      <c r="I11534" s="1">
        <v>1451</v>
      </c>
      <c r="J11534" s="1">
        <f>MONTH(BART_Rides[[#This Row],[Date]])</f>
        <v>8</v>
      </c>
      <c r="K11534" s="1">
        <f>WEEKDAY(BART_Rides[[#This Row],[Date]],2)</f>
        <v>5</v>
      </c>
      <c r="L11534" s="1" t="str">
        <f>LEFT(BART_Rides[[#This Row],[Lines]],1)</f>
        <v>Y</v>
      </c>
      <c r="M11534" s="1" t="str">
        <f>IF(BART_Rides[[#This Row],[FirstLetter]]="Y","Yes","No")</f>
        <v>Yes</v>
      </c>
      <c r="N11534" s="1" t="str">
        <f>IF(OR(BART_Rides[[#This Row],[Station Code]]="EM", BART_Rides[[#This Row],[Station Code]]="MT", BART_Rides[[#This Row],[Station Code]]="PL", BART_Rides[[#This Row],[Station Code]]="CC"), "Yes", "No")</f>
        <v>No</v>
      </c>
    </row>
    <row r="11535" spans="6:14">
      <c r="F11535" s="3">
        <v>44415</v>
      </c>
      <c r="G11535" s="1" t="s">
        <v>59</v>
      </c>
      <c r="H11535" s="1" t="s">
        <v>106</v>
      </c>
      <c r="I11535" s="1">
        <v>918</v>
      </c>
      <c r="J11535" s="1">
        <f>MONTH(BART_Rides[[#This Row],[Date]])</f>
        <v>8</v>
      </c>
      <c r="K11535" s="1">
        <f>WEEKDAY(BART_Rides[[#This Row],[Date]],2)</f>
        <v>6</v>
      </c>
      <c r="L11535" s="1" t="str">
        <f>LEFT(BART_Rides[[#This Row],[Lines]],1)</f>
        <v>Y</v>
      </c>
      <c r="M11535" s="1" t="str">
        <f>IF(BART_Rides[[#This Row],[FirstLetter]]="Y","Yes","No")</f>
        <v>Yes</v>
      </c>
      <c r="N11535" s="1" t="str">
        <f>IF(OR(BART_Rides[[#This Row],[Station Code]]="EM", BART_Rides[[#This Row],[Station Code]]="MT", BART_Rides[[#This Row],[Station Code]]="PL", BART_Rides[[#This Row],[Station Code]]="CC"), "Yes", "No")</f>
        <v>No</v>
      </c>
    </row>
    <row r="11536" spans="6:14">
      <c r="F11536" s="3">
        <v>44416</v>
      </c>
      <c r="G11536" s="1" t="s">
        <v>59</v>
      </c>
      <c r="H11536" s="1" t="s">
        <v>106</v>
      </c>
      <c r="I11536" s="1">
        <v>649</v>
      </c>
      <c r="J11536" s="1">
        <f>MONTH(BART_Rides[[#This Row],[Date]])</f>
        <v>8</v>
      </c>
      <c r="K11536" s="1">
        <f>WEEKDAY(BART_Rides[[#This Row],[Date]],2)</f>
        <v>7</v>
      </c>
      <c r="L11536" s="1" t="str">
        <f>LEFT(BART_Rides[[#This Row],[Lines]],1)</f>
        <v>Y</v>
      </c>
      <c r="M11536" s="1" t="str">
        <f>IF(BART_Rides[[#This Row],[FirstLetter]]="Y","Yes","No")</f>
        <v>Yes</v>
      </c>
      <c r="N11536" s="1" t="str">
        <f>IF(OR(BART_Rides[[#This Row],[Station Code]]="EM", BART_Rides[[#This Row],[Station Code]]="MT", BART_Rides[[#This Row],[Station Code]]="PL", BART_Rides[[#This Row],[Station Code]]="CC"), "Yes", "No")</f>
        <v>No</v>
      </c>
    </row>
    <row r="11537" spans="6:14">
      <c r="F11537" s="3">
        <v>44417</v>
      </c>
      <c r="G11537" s="1" t="s">
        <v>59</v>
      </c>
      <c r="H11537" s="1" t="s">
        <v>106</v>
      </c>
      <c r="I11537" s="1">
        <v>1461</v>
      </c>
      <c r="J11537" s="1">
        <f>MONTH(BART_Rides[[#This Row],[Date]])</f>
        <v>8</v>
      </c>
      <c r="K11537" s="1">
        <f>WEEKDAY(BART_Rides[[#This Row],[Date]],2)</f>
        <v>1</v>
      </c>
      <c r="L11537" s="1" t="str">
        <f>LEFT(BART_Rides[[#This Row],[Lines]],1)</f>
        <v>Y</v>
      </c>
      <c r="M11537" s="1" t="str">
        <f>IF(BART_Rides[[#This Row],[FirstLetter]]="Y","Yes","No")</f>
        <v>Yes</v>
      </c>
      <c r="N11537" s="1" t="str">
        <f>IF(OR(BART_Rides[[#This Row],[Station Code]]="EM", BART_Rides[[#This Row],[Station Code]]="MT", BART_Rides[[#This Row],[Station Code]]="PL", BART_Rides[[#This Row],[Station Code]]="CC"), "Yes", "No")</f>
        <v>No</v>
      </c>
    </row>
    <row r="11538" spans="6:14">
      <c r="F11538" s="3">
        <v>44418</v>
      </c>
      <c r="G11538" s="1" t="s">
        <v>59</v>
      </c>
      <c r="H11538" s="1" t="s">
        <v>106</v>
      </c>
      <c r="I11538" s="1">
        <v>1554</v>
      </c>
      <c r="J11538" s="1">
        <f>MONTH(BART_Rides[[#This Row],[Date]])</f>
        <v>8</v>
      </c>
      <c r="K11538" s="1">
        <f>WEEKDAY(BART_Rides[[#This Row],[Date]],2)</f>
        <v>2</v>
      </c>
      <c r="L11538" s="1" t="str">
        <f>LEFT(BART_Rides[[#This Row],[Lines]],1)</f>
        <v>Y</v>
      </c>
      <c r="M11538" s="1" t="str">
        <f>IF(BART_Rides[[#This Row],[FirstLetter]]="Y","Yes","No")</f>
        <v>Yes</v>
      </c>
      <c r="N11538" s="1" t="str">
        <f>IF(OR(BART_Rides[[#This Row],[Station Code]]="EM", BART_Rides[[#This Row],[Station Code]]="MT", BART_Rides[[#This Row],[Station Code]]="PL", BART_Rides[[#This Row],[Station Code]]="CC"), "Yes", "No")</f>
        <v>No</v>
      </c>
    </row>
    <row r="11539" spans="6:14">
      <c r="F11539" s="3">
        <v>44419</v>
      </c>
      <c r="G11539" s="1" t="s">
        <v>59</v>
      </c>
      <c r="H11539" s="1" t="s">
        <v>106</v>
      </c>
      <c r="I11539" s="1">
        <v>1613</v>
      </c>
      <c r="J11539" s="1">
        <f>MONTH(BART_Rides[[#This Row],[Date]])</f>
        <v>8</v>
      </c>
      <c r="K11539" s="1">
        <f>WEEKDAY(BART_Rides[[#This Row],[Date]],2)</f>
        <v>3</v>
      </c>
      <c r="L11539" s="1" t="str">
        <f>LEFT(BART_Rides[[#This Row],[Lines]],1)</f>
        <v>Y</v>
      </c>
      <c r="M11539" s="1" t="str">
        <f>IF(BART_Rides[[#This Row],[FirstLetter]]="Y","Yes","No")</f>
        <v>Yes</v>
      </c>
      <c r="N11539" s="1" t="str">
        <f>IF(OR(BART_Rides[[#This Row],[Station Code]]="EM", BART_Rides[[#This Row],[Station Code]]="MT", BART_Rides[[#This Row],[Station Code]]="PL", BART_Rides[[#This Row],[Station Code]]="CC"), "Yes", "No")</f>
        <v>No</v>
      </c>
    </row>
    <row r="11540" spans="6:14">
      <c r="F11540" s="3">
        <v>44420</v>
      </c>
      <c r="G11540" s="1" t="s">
        <v>59</v>
      </c>
      <c r="H11540" s="1" t="s">
        <v>106</v>
      </c>
      <c r="I11540" s="1">
        <v>1641</v>
      </c>
      <c r="J11540" s="1">
        <f>MONTH(BART_Rides[[#This Row],[Date]])</f>
        <v>8</v>
      </c>
      <c r="K11540" s="1">
        <f>WEEKDAY(BART_Rides[[#This Row],[Date]],2)</f>
        <v>4</v>
      </c>
      <c r="L11540" s="1" t="str">
        <f>LEFT(BART_Rides[[#This Row],[Lines]],1)</f>
        <v>Y</v>
      </c>
      <c r="M11540" s="1" t="str">
        <f>IF(BART_Rides[[#This Row],[FirstLetter]]="Y","Yes","No")</f>
        <v>Yes</v>
      </c>
      <c r="N11540" s="1" t="str">
        <f>IF(OR(BART_Rides[[#This Row],[Station Code]]="EM", BART_Rides[[#This Row],[Station Code]]="MT", BART_Rides[[#This Row],[Station Code]]="PL", BART_Rides[[#This Row],[Station Code]]="CC"), "Yes", "No")</f>
        <v>No</v>
      </c>
    </row>
    <row r="11541" spans="6:14">
      <c r="F11541" s="3">
        <v>44421</v>
      </c>
      <c r="G11541" s="1" t="s">
        <v>59</v>
      </c>
      <c r="H11541" s="1" t="s">
        <v>106</v>
      </c>
      <c r="I11541" s="1">
        <v>1651</v>
      </c>
      <c r="J11541" s="1">
        <f>MONTH(BART_Rides[[#This Row],[Date]])</f>
        <v>8</v>
      </c>
      <c r="K11541" s="1">
        <f>WEEKDAY(BART_Rides[[#This Row],[Date]],2)</f>
        <v>5</v>
      </c>
      <c r="L11541" s="1" t="str">
        <f>LEFT(BART_Rides[[#This Row],[Lines]],1)</f>
        <v>Y</v>
      </c>
      <c r="M11541" s="1" t="str">
        <f>IF(BART_Rides[[#This Row],[FirstLetter]]="Y","Yes","No")</f>
        <v>Yes</v>
      </c>
      <c r="N11541" s="1" t="str">
        <f>IF(OR(BART_Rides[[#This Row],[Station Code]]="EM", BART_Rides[[#This Row],[Station Code]]="MT", BART_Rides[[#This Row],[Station Code]]="PL", BART_Rides[[#This Row],[Station Code]]="CC"), "Yes", "No")</f>
        <v>No</v>
      </c>
    </row>
    <row r="11542" spans="6:14">
      <c r="F11542" s="3">
        <v>44422</v>
      </c>
      <c r="G11542" s="1" t="s">
        <v>59</v>
      </c>
      <c r="H11542" s="1" t="s">
        <v>106</v>
      </c>
      <c r="I11542" s="1">
        <v>1040</v>
      </c>
      <c r="J11542" s="1">
        <f>MONTH(BART_Rides[[#This Row],[Date]])</f>
        <v>8</v>
      </c>
      <c r="K11542" s="1">
        <f>WEEKDAY(BART_Rides[[#This Row],[Date]],2)</f>
        <v>6</v>
      </c>
      <c r="L11542" s="1" t="str">
        <f>LEFT(BART_Rides[[#This Row],[Lines]],1)</f>
        <v>Y</v>
      </c>
      <c r="M11542" s="1" t="str">
        <f>IF(BART_Rides[[#This Row],[FirstLetter]]="Y","Yes","No")</f>
        <v>Yes</v>
      </c>
      <c r="N11542" s="1" t="str">
        <f>IF(OR(BART_Rides[[#This Row],[Station Code]]="EM", BART_Rides[[#This Row],[Station Code]]="MT", BART_Rides[[#This Row],[Station Code]]="PL", BART_Rides[[#This Row],[Station Code]]="CC"), "Yes", "No")</f>
        <v>No</v>
      </c>
    </row>
    <row r="11543" spans="6:14">
      <c r="F11543" s="3">
        <v>44423</v>
      </c>
      <c r="G11543" s="1" t="s">
        <v>59</v>
      </c>
      <c r="H11543" s="1" t="s">
        <v>106</v>
      </c>
      <c r="I11543" s="1">
        <v>689</v>
      </c>
      <c r="J11543" s="1">
        <f>MONTH(BART_Rides[[#This Row],[Date]])</f>
        <v>8</v>
      </c>
      <c r="K11543" s="1">
        <f>WEEKDAY(BART_Rides[[#This Row],[Date]],2)</f>
        <v>7</v>
      </c>
      <c r="L11543" s="1" t="str">
        <f>LEFT(BART_Rides[[#This Row],[Lines]],1)</f>
        <v>Y</v>
      </c>
      <c r="M11543" s="1" t="str">
        <f>IF(BART_Rides[[#This Row],[FirstLetter]]="Y","Yes","No")</f>
        <v>Yes</v>
      </c>
      <c r="N11543" s="1" t="str">
        <f>IF(OR(BART_Rides[[#This Row],[Station Code]]="EM", BART_Rides[[#This Row],[Station Code]]="MT", BART_Rides[[#This Row],[Station Code]]="PL", BART_Rides[[#This Row],[Station Code]]="CC"), "Yes", "No")</f>
        <v>No</v>
      </c>
    </row>
    <row r="11544" spans="6:14">
      <c r="F11544" s="3">
        <v>44424</v>
      </c>
      <c r="G11544" s="1" t="s">
        <v>59</v>
      </c>
      <c r="H11544" s="1" t="s">
        <v>106</v>
      </c>
      <c r="I11544" s="1">
        <v>1520</v>
      </c>
      <c r="J11544" s="1">
        <f>MONTH(BART_Rides[[#This Row],[Date]])</f>
        <v>8</v>
      </c>
      <c r="K11544" s="1">
        <f>WEEKDAY(BART_Rides[[#This Row],[Date]],2)</f>
        <v>1</v>
      </c>
      <c r="L11544" s="1" t="str">
        <f>LEFT(BART_Rides[[#This Row],[Lines]],1)</f>
        <v>Y</v>
      </c>
      <c r="M11544" s="1" t="str">
        <f>IF(BART_Rides[[#This Row],[FirstLetter]]="Y","Yes","No")</f>
        <v>Yes</v>
      </c>
      <c r="N11544" s="1" t="str">
        <f>IF(OR(BART_Rides[[#This Row],[Station Code]]="EM", BART_Rides[[#This Row],[Station Code]]="MT", BART_Rides[[#This Row],[Station Code]]="PL", BART_Rides[[#This Row],[Station Code]]="CC"), "Yes", "No")</f>
        <v>No</v>
      </c>
    </row>
    <row r="11545" spans="6:14">
      <c r="F11545" s="3">
        <v>44425</v>
      </c>
      <c r="G11545" s="1" t="s">
        <v>59</v>
      </c>
      <c r="H11545" s="1" t="s">
        <v>106</v>
      </c>
      <c r="I11545" s="1">
        <v>1623</v>
      </c>
      <c r="J11545" s="1">
        <f>MONTH(BART_Rides[[#This Row],[Date]])</f>
        <v>8</v>
      </c>
      <c r="K11545" s="1">
        <f>WEEKDAY(BART_Rides[[#This Row],[Date]],2)</f>
        <v>2</v>
      </c>
      <c r="L11545" s="1" t="str">
        <f>LEFT(BART_Rides[[#This Row],[Lines]],1)</f>
        <v>Y</v>
      </c>
      <c r="M11545" s="1" t="str">
        <f>IF(BART_Rides[[#This Row],[FirstLetter]]="Y","Yes","No")</f>
        <v>Yes</v>
      </c>
      <c r="N11545" s="1" t="str">
        <f>IF(OR(BART_Rides[[#This Row],[Station Code]]="EM", BART_Rides[[#This Row],[Station Code]]="MT", BART_Rides[[#This Row],[Station Code]]="PL", BART_Rides[[#This Row],[Station Code]]="CC"), "Yes", "No")</f>
        <v>No</v>
      </c>
    </row>
    <row r="11546" spans="6:14">
      <c r="F11546" s="3">
        <v>44426</v>
      </c>
      <c r="G11546" s="1" t="s">
        <v>59</v>
      </c>
      <c r="H11546" s="1" t="s">
        <v>106</v>
      </c>
      <c r="I11546" s="1">
        <v>1766</v>
      </c>
      <c r="J11546" s="1">
        <f>MONTH(BART_Rides[[#This Row],[Date]])</f>
        <v>8</v>
      </c>
      <c r="K11546" s="1">
        <f>WEEKDAY(BART_Rides[[#This Row],[Date]],2)</f>
        <v>3</v>
      </c>
      <c r="L11546" s="1" t="str">
        <f>LEFT(BART_Rides[[#This Row],[Lines]],1)</f>
        <v>Y</v>
      </c>
      <c r="M11546" s="1" t="str">
        <f>IF(BART_Rides[[#This Row],[FirstLetter]]="Y","Yes","No")</f>
        <v>Yes</v>
      </c>
      <c r="N11546" s="1" t="str">
        <f>IF(OR(BART_Rides[[#This Row],[Station Code]]="EM", BART_Rides[[#This Row],[Station Code]]="MT", BART_Rides[[#This Row],[Station Code]]="PL", BART_Rides[[#This Row],[Station Code]]="CC"), "Yes", "No")</f>
        <v>No</v>
      </c>
    </row>
    <row r="11547" spans="6:14">
      <c r="F11547" s="3">
        <v>44427</v>
      </c>
      <c r="G11547" s="1" t="s">
        <v>59</v>
      </c>
      <c r="H11547" s="1" t="s">
        <v>106</v>
      </c>
      <c r="I11547" s="1">
        <v>1807</v>
      </c>
      <c r="J11547" s="1">
        <f>MONTH(BART_Rides[[#This Row],[Date]])</f>
        <v>8</v>
      </c>
      <c r="K11547" s="1">
        <f>WEEKDAY(BART_Rides[[#This Row],[Date]],2)</f>
        <v>4</v>
      </c>
      <c r="L11547" s="1" t="str">
        <f>LEFT(BART_Rides[[#This Row],[Lines]],1)</f>
        <v>Y</v>
      </c>
      <c r="M11547" s="1" t="str">
        <f>IF(BART_Rides[[#This Row],[FirstLetter]]="Y","Yes","No")</f>
        <v>Yes</v>
      </c>
      <c r="N11547" s="1" t="str">
        <f>IF(OR(BART_Rides[[#This Row],[Station Code]]="EM", BART_Rides[[#This Row],[Station Code]]="MT", BART_Rides[[#This Row],[Station Code]]="PL", BART_Rides[[#This Row],[Station Code]]="CC"), "Yes", "No")</f>
        <v>No</v>
      </c>
    </row>
    <row r="11548" spans="6:14">
      <c r="F11548" s="3">
        <v>44428</v>
      </c>
      <c r="G11548" s="1" t="s">
        <v>59</v>
      </c>
      <c r="H11548" s="1" t="s">
        <v>106</v>
      </c>
      <c r="I11548" s="1">
        <v>1678</v>
      </c>
      <c r="J11548" s="1">
        <f>MONTH(BART_Rides[[#This Row],[Date]])</f>
        <v>8</v>
      </c>
      <c r="K11548" s="1">
        <f>WEEKDAY(BART_Rides[[#This Row],[Date]],2)</f>
        <v>5</v>
      </c>
      <c r="L11548" s="1" t="str">
        <f>LEFT(BART_Rides[[#This Row],[Lines]],1)</f>
        <v>Y</v>
      </c>
      <c r="M11548" s="1" t="str">
        <f>IF(BART_Rides[[#This Row],[FirstLetter]]="Y","Yes","No")</f>
        <v>Yes</v>
      </c>
      <c r="N11548" s="1" t="str">
        <f>IF(OR(BART_Rides[[#This Row],[Station Code]]="EM", BART_Rides[[#This Row],[Station Code]]="MT", BART_Rides[[#This Row],[Station Code]]="PL", BART_Rides[[#This Row],[Station Code]]="CC"), "Yes", "No")</f>
        <v>No</v>
      </c>
    </row>
    <row r="11549" spans="6:14">
      <c r="F11549" s="3">
        <v>44429</v>
      </c>
      <c r="G11549" s="1" t="s">
        <v>59</v>
      </c>
      <c r="H11549" s="1" t="s">
        <v>106</v>
      </c>
      <c r="I11549" s="1">
        <v>1053</v>
      </c>
      <c r="J11549" s="1">
        <f>MONTH(BART_Rides[[#This Row],[Date]])</f>
        <v>8</v>
      </c>
      <c r="K11549" s="1">
        <f>WEEKDAY(BART_Rides[[#This Row],[Date]],2)</f>
        <v>6</v>
      </c>
      <c r="L11549" s="1" t="str">
        <f>LEFT(BART_Rides[[#This Row],[Lines]],1)</f>
        <v>Y</v>
      </c>
      <c r="M11549" s="1" t="str">
        <f>IF(BART_Rides[[#This Row],[FirstLetter]]="Y","Yes","No")</f>
        <v>Yes</v>
      </c>
      <c r="N11549" s="1" t="str">
        <f>IF(OR(BART_Rides[[#This Row],[Station Code]]="EM", BART_Rides[[#This Row],[Station Code]]="MT", BART_Rides[[#This Row],[Station Code]]="PL", BART_Rides[[#This Row],[Station Code]]="CC"), "Yes", "No")</f>
        <v>No</v>
      </c>
    </row>
    <row r="11550" spans="6:14">
      <c r="F11550" s="3">
        <v>44430</v>
      </c>
      <c r="G11550" s="1" t="s">
        <v>59</v>
      </c>
      <c r="H11550" s="1" t="s">
        <v>106</v>
      </c>
      <c r="I11550" s="1">
        <v>792</v>
      </c>
      <c r="J11550" s="1">
        <f>MONTH(BART_Rides[[#This Row],[Date]])</f>
        <v>8</v>
      </c>
      <c r="K11550" s="1">
        <f>WEEKDAY(BART_Rides[[#This Row],[Date]],2)</f>
        <v>7</v>
      </c>
      <c r="L11550" s="1" t="str">
        <f>LEFT(BART_Rides[[#This Row],[Lines]],1)</f>
        <v>Y</v>
      </c>
      <c r="M11550" s="1" t="str">
        <f>IF(BART_Rides[[#This Row],[FirstLetter]]="Y","Yes","No")</f>
        <v>Yes</v>
      </c>
      <c r="N11550" s="1" t="str">
        <f>IF(OR(BART_Rides[[#This Row],[Station Code]]="EM", BART_Rides[[#This Row],[Station Code]]="MT", BART_Rides[[#This Row],[Station Code]]="PL", BART_Rides[[#This Row],[Station Code]]="CC"), "Yes", "No")</f>
        <v>No</v>
      </c>
    </row>
    <row r="11551" spans="6:14">
      <c r="F11551" s="3">
        <v>44431</v>
      </c>
      <c r="G11551" s="1" t="s">
        <v>59</v>
      </c>
      <c r="H11551" s="1" t="s">
        <v>106</v>
      </c>
      <c r="I11551" s="1">
        <v>1650</v>
      </c>
      <c r="J11551" s="1">
        <f>MONTH(BART_Rides[[#This Row],[Date]])</f>
        <v>8</v>
      </c>
      <c r="K11551" s="1">
        <f>WEEKDAY(BART_Rides[[#This Row],[Date]],2)</f>
        <v>1</v>
      </c>
      <c r="L11551" s="1" t="str">
        <f>LEFT(BART_Rides[[#This Row],[Lines]],1)</f>
        <v>Y</v>
      </c>
      <c r="M11551" s="1" t="str">
        <f>IF(BART_Rides[[#This Row],[FirstLetter]]="Y","Yes","No")</f>
        <v>Yes</v>
      </c>
      <c r="N11551" s="1" t="str">
        <f>IF(OR(BART_Rides[[#This Row],[Station Code]]="EM", BART_Rides[[#This Row],[Station Code]]="MT", BART_Rides[[#This Row],[Station Code]]="PL", BART_Rides[[#This Row],[Station Code]]="CC"), "Yes", "No")</f>
        <v>No</v>
      </c>
    </row>
    <row r="11552" spans="6:14">
      <c r="F11552" s="3">
        <v>44432</v>
      </c>
      <c r="G11552" s="1" t="s">
        <v>59</v>
      </c>
      <c r="H11552" s="1" t="s">
        <v>106</v>
      </c>
      <c r="I11552" s="1">
        <v>1777</v>
      </c>
      <c r="J11552" s="1">
        <f>MONTH(BART_Rides[[#This Row],[Date]])</f>
        <v>8</v>
      </c>
      <c r="K11552" s="1">
        <f>WEEKDAY(BART_Rides[[#This Row],[Date]],2)</f>
        <v>2</v>
      </c>
      <c r="L11552" s="1" t="str">
        <f>LEFT(BART_Rides[[#This Row],[Lines]],1)</f>
        <v>Y</v>
      </c>
      <c r="M11552" s="1" t="str">
        <f>IF(BART_Rides[[#This Row],[FirstLetter]]="Y","Yes","No")</f>
        <v>Yes</v>
      </c>
      <c r="N11552" s="1" t="str">
        <f>IF(OR(BART_Rides[[#This Row],[Station Code]]="EM", BART_Rides[[#This Row],[Station Code]]="MT", BART_Rides[[#This Row],[Station Code]]="PL", BART_Rides[[#This Row],[Station Code]]="CC"), "Yes", "No")</f>
        <v>No</v>
      </c>
    </row>
    <row r="11553" spans="6:14">
      <c r="F11553" s="3">
        <v>44433</v>
      </c>
      <c r="G11553" s="1" t="s">
        <v>59</v>
      </c>
      <c r="H11553" s="1" t="s">
        <v>106</v>
      </c>
      <c r="I11553" s="1">
        <v>1850</v>
      </c>
      <c r="J11553" s="1">
        <f>MONTH(BART_Rides[[#This Row],[Date]])</f>
        <v>8</v>
      </c>
      <c r="K11553" s="1">
        <f>WEEKDAY(BART_Rides[[#This Row],[Date]],2)</f>
        <v>3</v>
      </c>
      <c r="L11553" s="1" t="str">
        <f>LEFT(BART_Rides[[#This Row],[Lines]],1)</f>
        <v>Y</v>
      </c>
      <c r="M11553" s="1" t="str">
        <f>IF(BART_Rides[[#This Row],[FirstLetter]]="Y","Yes","No")</f>
        <v>Yes</v>
      </c>
      <c r="N11553" s="1" t="str">
        <f>IF(OR(BART_Rides[[#This Row],[Station Code]]="EM", BART_Rides[[#This Row],[Station Code]]="MT", BART_Rides[[#This Row],[Station Code]]="PL", BART_Rides[[#This Row],[Station Code]]="CC"), "Yes", "No")</f>
        <v>No</v>
      </c>
    </row>
    <row r="11554" spans="6:14">
      <c r="F11554" s="3">
        <v>44434</v>
      </c>
      <c r="G11554" s="1" t="s">
        <v>59</v>
      </c>
      <c r="H11554" s="1" t="s">
        <v>106</v>
      </c>
      <c r="I11554" s="1">
        <v>1838</v>
      </c>
      <c r="J11554" s="1">
        <f>MONTH(BART_Rides[[#This Row],[Date]])</f>
        <v>8</v>
      </c>
      <c r="K11554" s="1">
        <f>WEEKDAY(BART_Rides[[#This Row],[Date]],2)</f>
        <v>4</v>
      </c>
      <c r="L11554" s="1" t="str">
        <f>LEFT(BART_Rides[[#This Row],[Lines]],1)</f>
        <v>Y</v>
      </c>
      <c r="M11554" s="1" t="str">
        <f>IF(BART_Rides[[#This Row],[FirstLetter]]="Y","Yes","No")</f>
        <v>Yes</v>
      </c>
      <c r="N11554" s="1" t="str">
        <f>IF(OR(BART_Rides[[#This Row],[Station Code]]="EM", BART_Rides[[#This Row],[Station Code]]="MT", BART_Rides[[#This Row],[Station Code]]="PL", BART_Rides[[#This Row],[Station Code]]="CC"), "Yes", "No")</f>
        <v>No</v>
      </c>
    </row>
    <row r="11555" spans="6:14">
      <c r="F11555" s="3">
        <v>44435</v>
      </c>
      <c r="G11555" s="1" t="s">
        <v>59</v>
      </c>
      <c r="H11555" s="1" t="s">
        <v>106</v>
      </c>
      <c r="I11555" s="1">
        <v>1833</v>
      </c>
      <c r="J11555" s="1">
        <f>MONTH(BART_Rides[[#This Row],[Date]])</f>
        <v>8</v>
      </c>
      <c r="K11555" s="1">
        <f>WEEKDAY(BART_Rides[[#This Row],[Date]],2)</f>
        <v>5</v>
      </c>
      <c r="L11555" s="1" t="str">
        <f>LEFT(BART_Rides[[#This Row],[Lines]],1)</f>
        <v>Y</v>
      </c>
      <c r="M11555" s="1" t="str">
        <f>IF(BART_Rides[[#This Row],[FirstLetter]]="Y","Yes","No")</f>
        <v>Yes</v>
      </c>
      <c r="N11555" s="1" t="str">
        <f>IF(OR(BART_Rides[[#This Row],[Station Code]]="EM", BART_Rides[[#This Row],[Station Code]]="MT", BART_Rides[[#This Row],[Station Code]]="PL", BART_Rides[[#This Row],[Station Code]]="CC"), "Yes", "No")</f>
        <v>No</v>
      </c>
    </row>
    <row r="11556" spans="6:14">
      <c r="F11556" s="3">
        <v>44436</v>
      </c>
      <c r="G11556" s="1" t="s">
        <v>59</v>
      </c>
      <c r="H11556" s="1" t="s">
        <v>106</v>
      </c>
      <c r="I11556" s="1">
        <v>999</v>
      </c>
      <c r="J11556" s="1">
        <f>MONTH(BART_Rides[[#This Row],[Date]])</f>
        <v>8</v>
      </c>
      <c r="K11556" s="1">
        <f>WEEKDAY(BART_Rides[[#This Row],[Date]],2)</f>
        <v>6</v>
      </c>
      <c r="L11556" s="1" t="str">
        <f>LEFT(BART_Rides[[#This Row],[Lines]],1)</f>
        <v>Y</v>
      </c>
      <c r="M11556" s="1" t="str">
        <f>IF(BART_Rides[[#This Row],[FirstLetter]]="Y","Yes","No")</f>
        <v>Yes</v>
      </c>
      <c r="N11556" s="1" t="str">
        <f>IF(OR(BART_Rides[[#This Row],[Station Code]]="EM", BART_Rides[[#This Row],[Station Code]]="MT", BART_Rides[[#This Row],[Station Code]]="PL", BART_Rides[[#This Row],[Station Code]]="CC"), "Yes", "No")</f>
        <v>No</v>
      </c>
    </row>
    <row r="11557" spans="6:14">
      <c r="F11557" s="3">
        <v>44437</v>
      </c>
      <c r="G11557" s="1" t="s">
        <v>59</v>
      </c>
      <c r="H11557" s="1" t="s">
        <v>106</v>
      </c>
      <c r="I11557" s="1">
        <v>689</v>
      </c>
      <c r="J11557" s="1">
        <f>MONTH(BART_Rides[[#This Row],[Date]])</f>
        <v>8</v>
      </c>
      <c r="K11557" s="1">
        <f>WEEKDAY(BART_Rides[[#This Row],[Date]],2)</f>
        <v>7</v>
      </c>
      <c r="L11557" s="1" t="str">
        <f>LEFT(BART_Rides[[#This Row],[Lines]],1)</f>
        <v>Y</v>
      </c>
      <c r="M11557" s="1" t="str">
        <f>IF(BART_Rides[[#This Row],[FirstLetter]]="Y","Yes","No")</f>
        <v>Yes</v>
      </c>
      <c r="N11557" s="1" t="str">
        <f>IF(OR(BART_Rides[[#This Row],[Station Code]]="EM", BART_Rides[[#This Row],[Station Code]]="MT", BART_Rides[[#This Row],[Station Code]]="PL", BART_Rides[[#This Row],[Station Code]]="CC"), "Yes", "No")</f>
        <v>No</v>
      </c>
    </row>
    <row r="11558" spans="6:14">
      <c r="F11558" s="3">
        <v>44438</v>
      </c>
      <c r="G11558" s="1" t="s">
        <v>59</v>
      </c>
      <c r="H11558" s="1" t="s">
        <v>106</v>
      </c>
      <c r="I11558" s="1">
        <v>1612</v>
      </c>
      <c r="J11558" s="1">
        <f>MONTH(BART_Rides[[#This Row],[Date]])</f>
        <v>8</v>
      </c>
      <c r="K11558" s="1">
        <f>WEEKDAY(BART_Rides[[#This Row],[Date]],2)</f>
        <v>1</v>
      </c>
      <c r="L11558" s="1" t="str">
        <f>LEFT(BART_Rides[[#This Row],[Lines]],1)</f>
        <v>Y</v>
      </c>
      <c r="M11558" s="1" t="str">
        <f>IF(BART_Rides[[#This Row],[FirstLetter]]="Y","Yes","No")</f>
        <v>Yes</v>
      </c>
      <c r="N11558" s="1" t="str">
        <f>IF(OR(BART_Rides[[#This Row],[Station Code]]="EM", BART_Rides[[#This Row],[Station Code]]="MT", BART_Rides[[#This Row],[Station Code]]="PL", BART_Rides[[#This Row],[Station Code]]="CC"), "Yes", "No")</f>
        <v>No</v>
      </c>
    </row>
    <row r="11559" spans="6:14">
      <c r="F11559" s="3">
        <v>44439</v>
      </c>
      <c r="G11559" s="1" t="s">
        <v>59</v>
      </c>
      <c r="H11559" s="1" t="s">
        <v>106</v>
      </c>
      <c r="I11559" s="1">
        <v>1812</v>
      </c>
      <c r="J11559" s="1">
        <f>MONTH(BART_Rides[[#This Row],[Date]])</f>
        <v>8</v>
      </c>
      <c r="K11559" s="1">
        <f>WEEKDAY(BART_Rides[[#This Row],[Date]],2)</f>
        <v>2</v>
      </c>
      <c r="L11559" s="1" t="str">
        <f>LEFT(BART_Rides[[#This Row],[Lines]],1)</f>
        <v>Y</v>
      </c>
      <c r="M11559" s="1" t="str">
        <f>IF(BART_Rides[[#This Row],[FirstLetter]]="Y","Yes","No")</f>
        <v>Yes</v>
      </c>
      <c r="N11559" s="1" t="str">
        <f>IF(OR(BART_Rides[[#This Row],[Station Code]]="EM", BART_Rides[[#This Row],[Station Code]]="MT", BART_Rides[[#This Row],[Station Code]]="PL", BART_Rides[[#This Row],[Station Code]]="CC"), "Yes", "No")</f>
        <v>No</v>
      </c>
    </row>
    <row r="11560" spans="6:14">
      <c r="F11560" s="3">
        <v>44440</v>
      </c>
      <c r="G11560" s="1" t="s">
        <v>59</v>
      </c>
      <c r="H11560" s="1" t="s">
        <v>106</v>
      </c>
      <c r="I11560" s="1">
        <v>1867</v>
      </c>
      <c r="J11560" s="1">
        <f>MONTH(BART_Rides[[#This Row],[Date]])</f>
        <v>9</v>
      </c>
      <c r="K11560" s="1">
        <f>WEEKDAY(BART_Rides[[#This Row],[Date]],2)</f>
        <v>3</v>
      </c>
      <c r="L11560" s="1" t="str">
        <f>LEFT(BART_Rides[[#This Row],[Lines]],1)</f>
        <v>Y</v>
      </c>
      <c r="M11560" s="1" t="str">
        <f>IF(BART_Rides[[#This Row],[FirstLetter]]="Y","Yes","No")</f>
        <v>Yes</v>
      </c>
      <c r="N11560" s="1" t="str">
        <f>IF(OR(BART_Rides[[#This Row],[Station Code]]="EM", BART_Rides[[#This Row],[Station Code]]="MT", BART_Rides[[#This Row],[Station Code]]="PL", BART_Rides[[#This Row],[Station Code]]="CC"), "Yes", "No")</f>
        <v>No</v>
      </c>
    </row>
    <row r="11561" spans="6:14">
      <c r="F11561" s="3">
        <v>44441</v>
      </c>
      <c r="G11561" s="1" t="s">
        <v>59</v>
      </c>
      <c r="H11561" s="1" t="s">
        <v>106</v>
      </c>
      <c r="I11561" s="1">
        <v>1937</v>
      </c>
      <c r="J11561" s="1">
        <f>MONTH(BART_Rides[[#This Row],[Date]])</f>
        <v>9</v>
      </c>
      <c r="K11561" s="1">
        <f>WEEKDAY(BART_Rides[[#This Row],[Date]],2)</f>
        <v>4</v>
      </c>
      <c r="L11561" s="1" t="str">
        <f>LEFT(BART_Rides[[#This Row],[Lines]],1)</f>
        <v>Y</v>
      </c>
      <c r="M11561" s="1" t="str">
        <f>IF(BART_Rides[[#This Row],[FirstLetter]]="Y","Yes","No")</f>
        <v>Yes</v>
      </c>
      <c r="N11561" s="1" t="str">
        <f>IF(OR(BART_Rides[[#This Row],[Station Code]]="EM", BART_Rides[[#This Row],[Station Code]]="MT", BART_Rides[[#This Row],[Station Code]]="PL", BART_Rides[[#This Row],[Station Code]]="CC"), "Yes", "No")</f>
        <v>No</v>
      </c>
    </row>
    <row r="11562" spans="6:14">
      <c r="F11562" s="3">
        <v>44442</v>
      </c>
      <c r="G11562" s="1" t="s">
        <v>59</v>
      </c>
      <c r="H11562" s="1" t="s">
        <v>106</v>
      </c>
      <c r="I11562" s="1">
        <v>1858</v>
      </c>
      <c r="J11562" s="1">
        <f>MONTH(BART_Rides[[#This Row],[Date]])</f>
        <v>9</v>
      </c>
      <c r="K11562" s="1">
        <f>WEEKDAY(BART_Rides[[#This Row],[Date]],2)</f>
        <v>5</v>
      </c>
      <c r="L11562" s="1" t="str">
        <f>LEFT(BART_Rides[[#This Row],[Lines]],1)</f>
        <v>Y</v>
      </c>
      <c r="M11562" s="1" t="str">
        <f>IF(BART_Rides[[#This Row],[FirstLetter]]="Y","Yes","No")</f>
        <v>Yes</v>
      </c>
      <c r="N11562" s="1" t="str">
        <f>IF(OR(BART_Rides[[#This Row],[Station Code]]="EM", BART_Rides[[#This Row],[Station Code]]="MT", BART_Rides[[#This Row],[Station Code]]="PL", BART_Rides[[#This Row],[Station Code]]="CC"), "Yes", "No")</f>
        <v>No</v>
      </c>
    </row>
    <row r="11563" spans="6:14">
      <c r="F11563" s="3">
        <v>44443</v>
      </c>
      <c r="G11563" s="1" t="s">
        <v>59</v>
      </c>
      <c r="H11563" s="1" t="s">
        <v>106</v>
      </c>
      <c r="I11563" s="1">
        <v>1144</v>
      </c>
      <c r="J11563" s="1">
        <f>MONTH(BART_Rides[[#This Row],[Date]])</f>
        <v>9</v>
      </c>
      <c r="K11563" s="1">
        <f>WEEKDAY(BART_Rides[[#This Row],[Date]],2)</f>
        <v>6</v>
      </c>
      <c r="L11563" s="1" t="str">
        <f>LEFT(BART_Rides[[#This Row],[Lines]],1)</f>
        <v>Y</v>
      </c>
      <c r="M11563" s="1" t="str">
        <f>IF(BART_Rides[[#This Row],[FirstLetter]]="Y","Yes","No")</f>
        <v>Yes</v>
      </c>
      <c r="N11563" s="1" t="str">
        <f>IF(OR(BART_Rides[[#This Row],[Station Code]]="EM", BART_Rides[[#This Row],[Station Code]]="MT", BART_Rides[[#This Row],[Station Code]]="PL", BART_Rides[[#This Row],[Station Code]]="CC"), "Yes", "No")</f>
        <v>No</v>
      </c>
    </row>
    <row r="11564" spans="6:14">
      <c r="F11564" s="3">
        <v>44444</v>
      </c>
      <c r="G11564" s="1" t="s">
        <v>59</v>
      </c>
      <c r="H11564" s="1" t="s">
        <v>106</v>
      </c>
      <c r="I11564" s="1">
        <v>841</v>
      </c>
      <c r="J11564" s="1">
        <f>MONTH(BART_Rides[[#This Row],[Date]])</f>
        <v>9</v>
      </c>
      <c r="K11564" s="1">
        <f>WEEKDAY(BART_Rides[[#This Row],[Date]],2)</f>
        <v>7</v>
      </c>
      <c r="L11564" s="1" t="str">
        <f>LEFT(BART_Rides[[#This Row],[Lines]],1)</f>
        <v>Y</v>
      </c>
      <c r="M11564" s="1" t="str">
        <f>IF(BART_Rides[[#This Row],[FirstLetter]]="Y","Yes","No")</f>
        <v>Yes</v>
      </c>
      <c r="N11564" s="1" t="str">
        <f>IF(OR(BART_Rides[[#This Row],[Station Code]]="EM", BART_Rides[[#This Row],[Station Code]]="MT", BART_Rides[[#This Row],[Station Code]]="PL", BART_Rides[[#This Row],[Station Code]]="CC"), "Yes", "No")</f>
        <v>No</v>
      </c>
    </row>
    <row r="11565" spans="6:14">
      <c r="F11565" s="3">
        <v>44445</v>
      </c>
      <c r="G11565" s="1" t="s">
        <v>59</v>
      </c>
      <c r="H11565" s="1" t="s">
        <v>106</v>
      </c>
      <c r="I11565" s="1">
        <v>773</v>
      </c>
      <c r="J11565" s="1">
        <f>MONTH(BART_Rides[[#This Row],[Date]])</f>
        <v>9</v>
      </c>
      <c r="K11565" s="1">
        <f>WEEKDAY(BART_Rides[[#This Row],[Date]],2)</f>
        <v>1</v>
      </c>
      <c r="L11565" s="1" t="str">
        <f>LEFT(BART_Rides[[#This Row],[Lines]],1)</f>
        <v>Y</v>
      </c>
      <c r="M11565" s="1" t="str">
        <f>IF(BART_Rides[[#This Row],[FirstLetter]]="Y","Yes","No")</f>
        <v>Yes</v>
      </c>
      <c r="N11565" s="1" t="str">
        <f>IF(OR(BART_Rides[[#This Row],[Station Code]]="EM", BART_Rides[[#This Row],[Station Code]]="MT", BART_Rides[[#This Row],[Station Code]]="PL", BART_Rides[[#This Row],[Station Code]]="CC"), "Yes", "No")</f>
        <v>No</v>
      </c>
    </row>
    <row r="11566" spans="6:14">
      <c r="F11566" s="3">
        <v>44446</v>
      </c>
      <c r="G11566" s="1" t="s">
        <v>59</v>
      </c>
      <c r="H11566" s="1" t="s">
        <v>106</v>
      </c>
      <c r="I11566" s="1">
        <v>1890</v>
      </c>
      <c r="J11566" s="1">
        <f>MONTH(BART_Rides[[#This Row],[Date]])</f>
        <v>9</v>
      </c>
      <c r="K11566" s="1">
        <f>WEEKDAY(BART_Rides[[#This Row],[Date]],2)</f>
        <v>2</v>
      </c>
      <c r="L11566" s="1" t="str">
        <f>LEFT(BART_Rides[[#This Row],[Lines]],1)</f>
        <v>Y</v>
      </c>
      <c r="M11566" s="1" t="str">
        <f>IF(BART_Rides[[#This Row],[FirstLetter]]="Y","Yes","No")</f>
        <v>Yes</v>
      </c>
      <c r="N11566" s="1" t="str">
        <f>IF(OR(BART_Rides[[#This Row],[Station Code]]="EM", BART_Rides[[#This Row],[Station Code]]="MT", BART_Rides[[#This Row],[Station Code]]="PL", BART_Rides[[#This Row],[Station Code]]="CC"), "Yes", "No")</f>
        <v>No</v>
      </c>
    </row>
    <row r="11567" spans="6:14">
      <c r="F11567" s="3">
        <v>44447</v>
      </c>
      <c r="G11567" s="1" t="s">
        <v>59</v>
      </c>
      <c r="H11567" s="1" t="s">
        <v>106</v>
      </c>
      <c r="I11567" s="1">
        <v>1924</v>
      </c>
      <c r="J11567" s="1">
        <f>MONTH(BART_Rides[[#This Row],[Date]])</f>
        <v>9</v>
      </c>
      <c r="K11567" s="1">
        <f>WEEKDAY(BART_Rides[[#This Row],[Date]],2)</f>
        <v>3</v>
      </c>
      <c r="L11567" s="1" t="str">
        <f>LEFT(BART_Rides[[#This Row],[Lines]],1)</f>
        <v>Y</v>
      </c>
      <c r="M11567" s="1" t="str">
        <f>IF(BART_Rides[[#This Row],[FirstLetter]]="Y","Yes","No")</f>
        <v>Yes</v>
      </c>
      <c r="N11567" s="1" t="str">
        <f>IF(OR(BART_Rides[[#This Row],[Station Code]]="EM", BART_Rides[[#This Row],[Station Code]]="MT", BART_Rides[[#This Row],[Station Code]]="PL", BART_Rides[[#This Row],[Station Code]]="CC"), "Yes", "No")</f>
        <v>No</v>
      </c>
    </row>
    <row r="11568" spans="6:14">
      <c r="F11568" s="3">
        <v>44448</v>
      </c>
      <c r="G11568" s="1" t="s">
        <v>59</v>
      </c>
      <c r="H11568" s="1" t="s">
        <v>106</v>
      </c>
      <c r="I11568" s="1">
        <v>1959</v>
      </c>
      <c r="J11568" s="1">
        <f>MONTH(BART_Rides[[#This Row],[Date]])</f>
        <v>9</v>
      </c>
      <c r="K11568" s="1">
        <f>WEEKDAY(BART_Rides[[#This Row],[Date]],2)</f>
        <v>4</v>
      </c>
      <c r="L11568" s="1" t="str">
        <f>LEFT(BART_Rides[[#This Row],[Lines]],1)</f>
        <v>Y</v>
      </c>
      <c r="M11568" s="1" t="str">
        <f>IF(BART_Rides[[#This Row],[FirstLetter]]="Y","Yes","No")</f>
        <v>Yes</v>
      </c>
      <c r="N11568" s="1" t="str">
        <f>IF(OR(BART_Rides[[#This Row],[Station Code]]="EM", BART_Rides[[#This Row],[Station Code]]="MT", BART_Rides[[#This Row],[Station Code]]="PL", BART_Rides[[#This Row],[Station Code]]="CC"), "Yes", "No")</f>
        <v>No</v>
      </c>
    </row>
    <row r="11569" spans="6:14">
      <c r="F11569" s="3">
        <v>44449</v>
      </c>
      <c r="G11569" s="1" t="s">
        <v>59</v>
      </c>
      <c r="H11569" s="1" t="s">
        <v>106</v>
      </c>
      <c r="I11569" s="1">
        <v>1880</v>
      </c>
      <c r="J11569" s="1">
        <f>MONTH(BART_Rides[[#This Row],[Date]])</f>
        <v>9</v>
      </c>
      <c r="K11569" s="1">
        <f>WEEKDAY(BART_Rides[[#This Row],[Date]],2)</f>
        <v>5</v>
      </c>
      <c r="L11569" s="1" t="str">
        <f>LEFT(BART_Rides[[#This Row],[Lines]],1)</f>
        <v>Y</v>
      </c>
      <c r="M11569" s="1" t="str">
        <f>IF(BART_Rides[[#This Row],[FirstLetter]]="Y","Yes","No")</f>
        <v>Yes</v>
      </c>
      <c r="N11569" s="1" t="str">
        <f>IF(OR(BART_Rides[[#This Row],[Station Code]]="EM", BART_Rides[[#This Row],[Station Code]]="MT", BART_Rides[[#This Row],[Station Code]]="PL", BART_Rides[[#This Row],[Station Code]]="CC"), "Yes", "No")</f>
        <v>No</v>
      </c>
    </row>
    <row r="11570" spans="6:14">
      <c r="F11570" s="3">
        <v>44450</v>
      </c>
      <c r="G11570" s="1" t="s">
        <v>59</v>
      </c>
      <c r="H11570" s="1" t="s">
        <v>106</v>
      </c>
      <c r="I11570" s="1">
        <v>1149</v>
      </c>
      <c r="J11570" s="1">
        <f>MONTH(BART_Rides[[#This Row],[Date]])</f>
        <v>9</v>
      </c>
      <c r="K11570" s="1">
        <f>WEEKDAY(BART_Rides[[#This Row],[Date]],2)</f>
        <v>6</v>
      </c>
      <c r="L11570" s="1" t="str">
        <f>LEFT(BART_Rides[[#This Row],[Lines]],1)</f>
        <v>Y</v>
      </c>
      <c r="M11570" s="1" t="str">
        <f>IF(BART_Rides[[#This Row],[FirstLetter]]="Y","Yes","No")</f>
        <v>Yes</v>
      </c>
      <c r="N11570" s="1" t="str">
        <f>IF(OR(BART_Rides[[#This Row],[Station Code]]="EM", BART_Rides[[#This Row],[Station Code]]="MT", BART_Rides[[#This Row],[Station Code]]="PL", BART_Rides[[#This Row],[Station Code]]="CC"), "Yes", "No")</f>
        <v>No</v>
      </c>
    </row>
    <row r="11571" spans="6:14">
      <c r="F11571" s="3">
        <v>44451</v>
      </c>
      <c r="G11571" s="1" t="s">
        <v>59</v>
      </c>
      <c r="H11571" s="1" t="s">
        <v>106</v>
      </c>
      <c r="I11571" s="1">
        <v>814</v>
      </c>
      <c r="J11571" s="1">
        <f>MONTH(BART_Rides[[#This Row],[Date]])</f>
        <v>9</v>
      </c>
      <c r="K11571" s="1">
        <f>WEEKDAY(BART_Rides[[#This Row],[Date]],2)</f>
        <v>7</v>
      </c>
      <c r="L11571" s="1" t="str">
        <f>LEFT(BART_Rides[[#This Row],[Lines]],1)</f>
        <v>Y</v>
      </c>
      <c r="M11571" s="1" t="str">
        <f>IF(BART_Rides[[#This Row],[FirstLetter]]="Y","Yes","No")</f>
        <v>Yes</v>
      </c>
      <c r="N11571" s="1" t="str">
        <f>IF(OR(BART_Rides[[#This Row],[Station Code]]="EM", BART_Rides[[#This Row],[Station Code]]="MT", BART_Rides[[#This Row],[Station Code]]="PL", BART_Rides[[#This Row],[Station Code]]="CC"), "Yes", "No")</f>
        <v>No</v>
      </c>
    </row>
    <row r="11572" spans="6:14">
      <c r="F11572" s="3">
        <v>44452</v>
      </c>
      <c r="G11572" s="1" t="s">
        <v>59</v>
      </c>
      <c r="H11572" s="1" t="s">
        <v>106</v>
      </c>
      <c r="I11572" s="1">
        <v>1737</v>
      </c>
      <c r="J11572" s="1">
        <f>MONTH(BART_Rides[[#This Row],[Date]])</f>
        <v>9</v>
      </c>
      <c r="K11572" s="1">
        <f>WEEKDAY(BART_Rides[[#This Row],[Date]],2)</f>
        <v>1</v>
      </c>
      <c r="L11572" s="1" t="str">
        <f>LEFT(BART_Rides[[#This Row],[Lines]],1)</f>
        <v>Y</v>
      </c>
      <c r="M11572" s="1" t="str">
        <f>IF(BART_Rides[[#This Row],[FirstLetter]]="Y","Yes","No")</f>
        <v>Yes</v>
      </c>
      <c r="N11572" s="1" t="str">
        <f>IF(OR(BART_Rides[[#This Row],[Station Code]]="EM", BART_Rides[[#This Row],[Station Code]]="MT", BART_Rides[[#This Row],[Station Code]]="PL", BART_Rides[[#This Row],[Station Code]]="CC"), "Yes", "No")</f>
        <v>No</v>
      </c>
    </row>
    <row r="11573" spans="6:14">
      <c r="F11573" s="3">
        <v>44453</v>
      </c>
      <c r="G11573" s="1" t="s">
        <v>59</v>
      </c>
      <c r="H11573" s="1" t="s">
        <v>106</v>
      </c>
      <c r="I11573" s="1">
        <v>1910</v>
      </c>
      <c r="J11573" s="1">
        <f>MONTH(BART_Rides[[#This Row],[Date]])</f>
        <v>9</v>
      </c>
      <c r="K11573" s="1">
        <f>WEEKDAY(BART_Rides[[#This Row],[Date]],2)</f>
        <v>2</v>
      </c>
      <c r="L11573" s="1" t="str">
        <f>LEFT(BART_Rides[[#This Row],[Lines]],1)</f>
        <v>Y</v>
      </c>
      <c r="M11573" s="1" t="str">
        <f>IF(BART_Rides[[#This Row],[FirstLetter]]="Y","Yes","No")</f>
        <v>Yes</v>
      </c>
      <c r="N11573" s="1" t="str">
        <f>IF(OR(BART_Rides[[#This Row],[Station Code]]="EM", BART_Rides[[#This Row],[Station Code]]="MT", BART_Rides[[#This Row],[Station Code]]="PL", BART_Rides[[#This Row],[Station Code]]="CC"), "Yes", "No")</f>
        <v>No</v>
      </c>
    </row>
    <row r="11574" spans="6:14">
      <c r="F11574" s="3">
        <v>44454</v>
      </c>
      <c r="G11574" s="1" t="s">
        <v>59</v>
      </c>
      <c r="H11574" s="1" t="s">
        <v>106</v>
      </c>
      <c r="I11574" s="1">
        <v>2034</v>
      </c>
      <c r="J11574" s="1">
        <f>MONTH(BART_Rides[[#This Row],[Date]])</f>
        <v>9</v>
      </c>
      <c r="K11574" s="1">
        <f>WEEKDAY(BART_Rides[[#This Row],[Date]],2)</f>
        <v>3</v>
      </c>
      <c r="L11574" s="1" t="str">
        <f>LEFT(BART_Rides[[#This Row],[Lines]],1)</f>
        <v>Y</v>
      </c>
      <c r="M11574" s="1" t="str">
        <f>IF(BART_Rides[[#This Row],[FirstLetter]]="Y","Yes","No")</f>
        <v>Yes</v>
      </c>
      <c r="N11574" s="1" t="str">
        <f>IF(OR(BART_Rides[[#This Row],[Station Code]]="EM", BART_Rides[[#This Row],[Station Code]]="MT", BART_Rides[[#This Row],[Station Code]]="PL", BART_Rides[[#This Row],[Station Code]]="CC"), "Yes", "No")</f>
        <v>No</v>
      </c>
    </row>
    <row r="11575" spans="6:14">
      <c r="F11575" s="3">
        <v>44455</v>
      </c>
      <c r="G11575" s="1" t="s">
        <v>59</v>
      </c>
      <c r="H11575" s="1" t="s">
        <v>106</v>
      </c>
      <c r="I11575" s="1">
        <v>1987</v>
      </c>
      <c r="J11575" s="1">
        <f>MONTH(BART_Rides[[#This Row],[Date]])</f>
        <v>9</v>
      </c>
      <c r="K11575" s="1">
        <f>WEEKDAY(BART_Rides[[#This Row],[Date]],2)</f>
        <v>4</v>
      </c>
      <c r="L11575" s="1" t="str">
        <f>LEFT(BART_Rides[[#This Row],[Lines]],1)</f>
        <v>Y</v>
      </c>
      <c r="M11575" s="1" t="str">
        <f>IF(BART_Rides[[#This Row],[FirstLetter]]="Y","Yes","No")</f>
        <v>Yes</v>
      </c>
      <c r="N11575" s="1" t="str">
        <f>IF(OR(BART_Rides[[#This Row],[Station Code]]="EM", BART_Rides[[#This Row],[Station Code]]="MT", BART_Rides[[#This Row],[Station Code]]="PL", BART_Rides[[#This Row],[Station Code]]="CC"), "Yes", "No")</f>
        <v>No</v>
      </c>
    </row>
    <row r="11576" spans="6:14">
      <c r="F11576" s="3">
        <v>44456</v>
      </c>
      <c r="G11576" s="1" t="s">
        <v>59</v>
      </c>
      <c r="H11576" s="1" t="s">
        <v>106</v>
      </c>
      <c r="I11576" s="1">
        <v>1996</v>
      </c>
      <c r="J11576" s="1">
        <f>MONTH(BART_Rides[[#This Row],[Date]])</f>
        <v>9</v>
      </c>
      <c r="K11576" s="1">
        <f>WEEKDAY(BART_Rides[[#This Row],[Date]],2)</f>
        <v>5</v>
      </c>
      <c r="L11576" s="1" t="str">
        <f>LEFT(BART_Rides[[#This Row],[Lines]],1)</f>
        <v>Y</v>
      </c>
      <c r="M11576" s="1" t="str">
        <f>IF(BART_Rides[[#This Row],[FirstLetter]]="Y","Yes","No")</f>
        <v>Yes</v>
      </c>
      <c r="N11576" s="1" t="str">
        <f>IF(OR(BART_Rides[[#This Row],[Station Code]]="EM", BART_Rides[[#This Row],[Station Code]]="MT", BART_Rides[[#This Row],[Station Code]]="PL", BART_Rides[[#This Row],[Station Code]]="CC"), "Yes", "No")</f>
        <v>No</v>
      </c>
    </row>
    <row r="11577" spans="6:14">
      <c r="F11577" s="3">
        <v>44457</v>
      </c>
      <c r="G11577" s="1" t="s">
        <v>59</v>
      </c>
      <c r="H11577" s="1" t="s">
        <v>106</v>
      </c>
      <c r="I11577" s="1">
        <v>1326</v>
      </c>
      <c r="J11577" s="1">
        <f>MONTH(BART_Rides[[#This Row],[Date]])</f>
        <v>9</v>
      </c>
      <c r="K11577" s="1">
        <f>WEEKDAY(BART_Rides[[#This Row],[Date]],2)</f>
        <v>6</v>
      </c>
      <c r="L11577" s="1" t="str">
        <f>LEFT(BART_Rides[[#This Row],[Lines]],1)</f>
        <v>Y</v>
      </c>
      <c r="M11577" s="1" t="str">
        <f>IF(BART_Rides[[#This Row],[FirstLetter]]="Y","Yes","No")</f>
        <v>Yes</v>
      </c>
      <c r="N11577" s="1" t="str">
        <f>IF(OR(BART_Rides[[#This Row],[Station Code]]="EM", BART_Rides[[#This Row],[Station Code]]="MT", BART_Rides[[#This Row],[Station Code]]="PL", BART_Rides[[#This Row],[Station Code]]="CC"), "Yes", "No")</f>
        <v>No</v>
      </c>
    </row>
    <row r="11578" spans="6:14">
      <c r="F11578" s="3">
        <v>44458</v>
      </c>
      <c r="G11578" s="1" t="s">
        <v>59</v>
      </c>
      <c r="H11578" s="1" t="s">
        <v>106</v>
      </c>
      <c r="I11578" s="1">
        <v>898</v>
      </c>
      <c r="J11578" s="1">
        <f>MONTH(BART_Rides[[#This Row],[Date]])</f>
        <v>9</v>
      </c>
      <c r="K11578" s="1">
        <f>WEEKDAY(BART_Rides[[#This Row],[Date]],2)</f>
        <v>7</v>
      </c>
      <c r="L11578" s="1" t="str">
        <f>LEFT(BART_Rides[[#This Row],[Lines]],1)</f>
        <v>Y</v>
      </c>
      <c r="M11578" s="1" t="str">
        <f>IF(BART_Rides[[#This Row],[FirstLetter]]="Y","Yes","No")</f>
        <v>Yes</v>
      </c>
      <c r="N11578" s="1" t="str">
        <f>IF(OR(BART_Rides[[#This Row],[Station Code]]="EM", BART_Rides[[#This Row],[Station Code]]="MT", BART_Rides[[#This Row],[Station Code]]="PL", BART_Rides[[#This Row],[Station Code]]="CC"), "Yes", "No")</f>
        <v>No</v>
      </c>
    </row>
    <row r="11579" spans="6:14">
      <c r="F11579" s="3">
        <v>44459</v>
      </c>
      <c r="G11579" s="1" t="s">
        <v>59</v>
      </c>
      <c r="H11579" s="1" t="s">
        <v>106</v>
      </c>
      <c r="I11579" s="1">
        <v>1798</v>
      </c>
      <c r="J11579" s="1">
        <f>MONTH(BART_Rides[[#This Row],[Date]])</f>
        <v>9</v>
      </c>
      <c r="K11579" s="1">
        <f>WEEKDAY(BART_Rides[[#This Row],[Date]],2)</f>
        <v>1</v>
      </c>
      <c r="L11579" s="1" t="str">
        <f>LEFT(BART_Rides[[#This Row],[Lines]],1)</f>
        <v>Y</v>
      </c>
      <c r="M11579" s="1" t="str">
        <f>IF(BART_Rides[[#This Row],[FirstLetter]]="Y","Yes","No")</f>
        <v>Yes</v>
      </c>
      <c r="N11579" s="1" t="str">
        <f>IF(OR(BART_Rides[[#This Row],[Station Code]]="EM", BART_Rides[[#This Row],[Station Code]]="MT", BART_Rides[[#This Row],[Station Code]]="PL", BART_Rides[[#This Row],[Station Code]]="CC"), "Yes", "No")</f>
        <v>No</v>
      </c>
    </row>
    <row r="11580" spans="6:14">
      <c r="F11580" s="3">
        <v>44460</v>
      </c>
      <c r="G11580" s="1" t="s">
        <v>59</v>
      </c>
      <c r="H11580" s="1" t="s">
        <v>106</v>
      </c>
      <c r="I11580" s="1">
        <v>1945</v>
      </c>
      <c r="J11580" s="1">
        <f>MONTH(BART_Rides[[#This Row],[Date]])</f>
        <v>9</v>
      </c>
      <c r="K11580" s="1">
        <f>WEEKDAY(BART_Rides[[#This Row],[Date]],2)</f>
        <v>2</v>
      </c>
      <c r="L11580" s="1" t="str">
        <f>LEFT(BART_Rides[[#This Row],[Lines]],1)</f>
        <v>Y</v>
      </c>
      <c r="M11580" s="1" t="str">
        <f>IF(BART_Rides[[#This Row],[FirstLetter]]="Y","Yes","No")</f>
        <v>Yes</v>
      </c>
      <c r="N11580" s="1" t="str">
        <f>IF(OR(BART_Rides[[#This Row],[Station Code]]="EM", BART_Rides[[#This Row],[Station Code]]="MT", BART_Rides[[#This Row],[Station Code]]="PL", BART_Rides[[#This Row],[Station Code]]="CC"), "Yes", "No")</f>
        <v>No</v>
      </c>
    </row>
    <row r="11581" spans="6:14">
      <c r="F11581" s="3">
        <v>44461</v>
      </c>
      <c r="G11581" s="1" t="s">
        <v>59</v>
      </c>
      <c r="H11581" s="1" t="s">
        <v>106</v>
      </c>
      <c r="I11581" s="1">
        <v>2013</v>
      </c>
      <c r="J11581" s="1">
        <f>MONTH(BART_Rides[[#This Row],[Date]])</f>
        <v>9</v>
      </c>
      <c r="K11581" s="1">
        <f>WEEKDAY(BART_Rides[[#This Row],[Date]],2)</f>
        <v>3</v>
      </c>
      <c r="L11581" s="1" t="str">
        <f>LEFT(BART_Rides[[#This Row],[Lines]],1)</f>
        <v>Y</v>
      </c>
      <c r="M11581" s="1" t="str">
        <f>IF(BART_Rides[[#This Row],[FirstLetter]]="Y","Yes","No")</f>
        <v>Yes</v>
      </c>
      <c r="N11581" s="1" t="str">
        <f>IF(OR(BART_Rides[[#This Row],[Station Code]]="EM", BART_Rides[[#This Row],[Station Code]]="MT", BART_Rides[[#This Row],[Station Code]]="PL", BART_Rides[[#This Row],[Station Code]]="CC"), "Yes", "No")</f>
        <v>No</v>
      </c>
    </row>
    <row r="11582" spans="6:14">
      <c r="F11582" s="3">
        <v>44462</v>
      </c>
      <c r="G11582" s="1" t="s">
        <v>59</v>
      </c>
      <c r="H11582" s="1" t="s">
        <v>106</v>
      </c>
      <c r="I11582" s="1">
        <v>1984</v>
      </c>
      <c r="J11582" s="1">
        <f>MONTH(BART_Rides[[#This Row],[Date]])</f>
        <v>9</v>
      </c>
      <c r="K11582" s="1">
        <f>WEEKDAY(BART_Rides[[#This Row],[Date]],2)</f>
        <v>4</v>
      </c>
      <c r="L11582" s="1" t="str">
        <f>LEFT(BART_Rides[[#This Row],[Lines]],1)</f>
        <v>Y</v>
      </c>
      <c r="M11582" s="1" t="str">
        <f>IF(BART_Rides[[#This Row],[FirstLetter]]="Y","Yes","No")</f>
        <v>Yes</v>
      </c>
      <c r="N11582" s="1" t="str">
        <f>IF(OR(BART_Rides[[#This Row],[Station Code]]="EM", BART_Rides[[#This Row],[Station Code]]="MT", BART_Rides[[#This Row],[Station Code]]="PL", BART_Rides[[#This Row],[Station Code]]="CC"), "Yes", "No")</f>
        <v>No</v>
      </c>
    </row>
    <row r="11583" spans="6:14">
      <c r="F11583" s="3">
        <v>44463</v>
      </c>
      <c r="G11583" s="1" t="s">
        <v>59</v>
      </c>
      <c r="H11583" s="1" t="s">
        <v>106</v>
      </c>
      <c r="I11583" s="1">
        <v>2008</v>
      </c>
      <c r="J11583" s="1">
        <f>MONTH(BART_Rides[[#This Row],[Date]])</f>
        <v>9</v>
      </c>
      <c r="K11583" s="1">
        <f>WEEKDAY(BART_Rides[[#This Row],[Date]],2)</f>
        <v>5</v>
      </c>
      <c r="L11583" s="1" t="str">
        <f>LEFT(BART_Rides[[#This Row],[Lines]],1)</f>
        <v>Y</v>
      </c>
      <c r="M11583" s="1" t="str">
        <f>IF(BART_Rides[[#This Row],[FirstLetter]]="Y","Yes","No")</f>
        <v>Yes</v>
      </c>
      <c r="N11583" s="1" t="str">
        <f>IF(OR(BART_Rides[[#This Row],[Station Code]]="EM", BART_Rides[[#This Row],[Station Code]]="MT", BART_Rides[[#This Row],[Station Code]]="PL", BART_Rides[[#This Row],[Station Code]]="CC"), "Yes", "No")</f>
        <v>No</v>
      </c>
    </row>
    <row r="11584" spans="6:14">
      <c r="F11584" s="3">
        <v>44464</v>
      </c>
      <c r="G11584" s="1" t="s">
        <v>59</v>
      </c>
      <c r="H11584" s="1" t="s">
        <v>106</v>
      </c>
      <c r="I11584" s="1">
        <v>1260</v>
      </c>
      <c r="J11584" s="1">
        <f>MONTH(BART_Rides[[#This Row],[Date]])</f>
        <v>9</v>
      </c>
      <c r="K11584" s="1">
        <f>WEEKDAY(BART_Rides[[#This Row],[Date]],2)</f>
        <v>6</v>
      </c>
      <c r="L11584" s="1" t="str">
        <f>LEFT(BART_Rides[[#This Row],[Lines]],1)</f>
        <v>Y</v>
      </c>
      <c r="M11584" s="1" t="str">
        <f>IF(BART_Rides[[#This Row],[FirstLetter]]="Y","Yes","No")</f>
        <v>Yes</v>
      </c>
      <c r="N11584" s="1" t="str">
        <f>IF(OR(BART_Rides[[#This Row],[Station Code]]="EM", BART_Rides[[#This Row],[Station Code]]="MT", BART_Rides[[#This Row],[Station Code]]="PL", BART_Rides[[#This Row],[Station Code]]="CC"), "Yes", "No")</f>
        <v>No</v>
      </c>
    </row>
    <row r="11585" spans="6:14">
      <c r="F11585" s="3">
        <v>44465</v>
      </c>
      <c r="G11585" s="1" t="s">
        <v>59</v>
      </c>
      <c r="H11585" s="1" t="s">
        <v>106</v>
      </c>
      <c r="I11585" s="1">
        <v>828</v>
      </c>
      <c r="J11585" s="1">
        <f>MONTH(BART_Rides[[#This Row],[Date]])</f>
        <v>9</v>
      </c>
      <c r="K11585" s="1">
        <f>WEEKDAY(BART_Rides[[#This Row],[Date]],2)</f>
        <v>7</v>
      </c>
      <c r="L11585" s="1" t="str">
        <f>LEFT(BART_Rides[[#This Row],[Lines]],1)</f>
        <v>Y</v>
      </c>
      <c r="M11585" s="1" t="str">
        <f>IF(BART_Rides[[#This Row],[FirstLetter]]="Y","Yes","No")</f>
        <v>Yes</v>
      </c>
      <c r="N11585" s="1" t="str">
        <f>IF(OR(BART_Rides[[#This Row],[Station Code]]="EM", BART_Rides[[#This Row],[Station Code]]="MT", BART_Rides[[#This Row],[Station Code]]="PL", BART_Rides[[#This Row],[Station Code]]="CC"), "Yes", "No")</f>
        <v>No</v>
      </c>
    </row>
    <row r="11586" spans="6:14">
      <c r="F11586" s="3">
        <v>44466</v>
      </c>
      <c r="G11586" s="1" t="s">
        <v>59</v>
      </c>
      <c r="H11586" s="1" t="s">
        <v>106</v>
      </c>
      <c r="I11586" s="1">
        <v>1863</v>
      </c>
      <c r="J11586" s="1">
        <f>MONTH(BART_Rides[[#This Row],[Date]])</f>
        <v>9</v>
      </c>
      <c r="K11586" s="1">
        <f>WEEKDAY(BART_Rides[[#This Row],[Date]],2)</f>
        <v>1</v>
      </c>
      <c r="L11586" s="1" t="str">
        <f>LEFT(BART_Rides[[#This Row],[Lines]],1)</f>
        <v>Y</v>
      </c>
      <c r="M11586" s="1" t="str">
        <f>IF(BART_Rides[[#This Row],[FirstLetter]]="Y","Yes","No")</f>
        <v>Yes</v>
      </c>
      <c r="N11586" s="1" t="str">
        <f>IF(OR(BART_Rides[[#This Row],[Station Code]]="EM", BART_Rides[[#This Row],[Station Code]]="MT", BART_Rides[[#This Row],[Station Code]]="PL", BART_Rides[[#This Row],[Station Code]]="CC"), "Yes", "No")</f>
        <v>No</v>
      </c>
    </row>
    <row r="11587" spans="6:14">
      <c r="F11587" s="3">
        <v>44467</v>
      </c>
      <c r="G11587" s="1" t="s">
        <v>59</v>
      </c>
      <c r="H11587" s="1" t="s">
        <v>106</v>
      </c>
      <c r="I11587" s="1">
        <v>2055</v>
      </c>
      <c r="J11587" s="1">
        <f>MONTH(BART_Rides[[#This Row],[Date]])</f>
        <v>9</v>
      </c>
      <c r="K11587" s="1">
        <f>WEEKDAY(BART_Rides[[#This Row],[Date]],2)</f>
        <v>2</v>
      </c>
      <c r="L11587" s="1" t="str">
        <f>LEFT(BART_Rides[[#This Row],[Lines]],1)</f>
        <v>Y</v>
      </c>
      <c r="M11587" s="1" t="str">
        <f>IF(BART_Rides[[#This Row],[FirstLetter]]="Y","Yes","No")</f>
        <v>Yes</v>
      </c>
      <c r="N11587" s="1" t="str">
        <f>IF(OR(BART_Rides[[#This Row],[Station Code]]="EM", BART_Rides[[#This Row],[Station Code]]="MT", BART_Rides[[#This Row],[Station Code]]="PL", BART_Rides[[#This Row],[Station Code]]="CC"), "Yes", "No")</f>
        <v>No</v>
      </c>
    </row>
    <row r="11588" spans="6:14">
      <c r="F11588" s="3">
        <v>44468</v>
      </c>
      <c r="G11588" s="1" t="s">
        <v>59</v>
      </c>
      <c r="H11588" s="1" t="s">
        <v>106</v>
      </c>
      <c r="I11588" s="1">
        <v>2058</v>
      </c>
      <c r="J11588" s="1">
        <f>MONTH(BART_Rides[[#This Row],[Date]])</f>
        <v>9</v>
      </c>
      <c r="K11588" s="1">
        <f>WEEKDAY(BART_Rides[[#This Row],[Date]],2)</f>
        <v>3</v>
      </c>
      <c r="L11588" s="1" t="str">
        <f>LEFT(BART_Rides[[#This Row],[Lines]],1)</f>
        <v>Y</v>
      </c>
      <c r="M11588" s="1" t="str">
        <f>IF(BART_Rides[[#This Row],[FirstLetter]]="Y","Yes","No")</f>
        <v>Yes</v>
      </c>
      <c r="N11588" s="1" t="str">
        <f>IF(OR(BART_Rides[[#This Row],[Station Code]]="EM", BART_Rides[[#This Row],[Station Code]]="MT", BART_Rides[[#This Row],[Station Code]]="PL", BART_Rides[[#This Row],[Station Code]]="CC"), "Yes", "No")</f>
        <v>No</v>
      </c>
    </row>
    <row r="11589" spans="6:14">
      <c r="F11589" s="3">
        <v>44469</v>
      </c>
      <c r="G11589" s="1" t="s">
        <v>59</v>
      </c>
      <c r="H11589" s="1" t="s">
        <v>106</v>
      </c>
      <c r="I11589" s="1">
        <v>2092</v>
      </c>
      <c r="J11589" s="1">
        <f>MONTH(BART_Rides[[#This Row],[Date]])</f>
        <v>9</v>
      </c>
      <c r="K11589" s="1">
        <f>WEEKDAY(BART_Rides[[#This Row],[Date]],2)</f>
        <v>4</v>
      </c>
      <c r="L11589" s="1" t="str">
        <f>LEFT(BART_Rides[[#This Row],[Lines]],1)</f>
        <v>Y</v>
      </c>
      <c r="M11589" s="1" t="str">
        <f>IF(BART_Rides[[#This Row],[FirstLetter]]="Y","Yes","No")</f>
        <v>Yes</v>
      </c>
      <c r="N11589" s="1" t="str">
        <f>IF(OR(BART_Rides[[#This Row],[Station Code]]="EM", BART_Rides[[#This Row],[Station Code]]="MT", BART_Rides[[#This Row],[Station Code]]="PL", BART_Rides[[#This Row],[Station Code]]="CC"), "Yes", "No")</f>
        <v>No</v>
      </c>
    </row>
    <row r="11590" spans="6:14">
      <c r="F11590" s="3">
        <v>44470</v>
      </c>
      <c r="G11590" s="1" t="s">
        <v>59</v>
      </c>
      <c r="H11590" s="1" t="s">
        <v>106</v>
      </c>
      <c r="I11590" s="1">
        <v>2066</v>
      </c>
      <c r="J11590" s="1">
        <f>MONTH(BART_Rides[[#This Row],[Date]])</f>
        <v>10</v>
      </c>
      <c r="K11590" s="1">
        <f>WEEKDAY(BART_Rides[[#This Row],[Date]],2)</f>
        <v>5</v>
      </c>
      <c r="L11590" s="1" t="str">
        <f>LEFT(BART_Rides[[#This Row],[Lines]],1)</f>
        <v>Y</v>
      </c>
      <c r="M11590" s="1" t="str">
        <f>IF(BART_Rides[[#This Row],[FirstLetter]]="Y","Yes","No")</f>
        <v>Yes</v>
      </c>
      <c r="N11590" s="1" t="str">
        <f>IF(OR(BART_Rides[[#This Row],[Station Code]]="EM", BART_Rides[[#This Row],[Station Code]]="MT", BART_Rides[[#This Row],[Station Code]]="PL", BART_Rides[[#This Row],[Station Code]]="CC"), "Yes", "No")</f>
        <v>No</v>
      </c>
    </row>
    <row r="11591" spans="6:14">
      <c r="F11591" s="3">
        <v>44471</v>
      </c>
      <c r="G11591" s="1" t="s">
        <v>59</v>
      </c>
      <c r="H11591" s="1" t="s">
        <v>106</v>
      </c>
      <c r="I11591" s="1">
        <v>1426</v>
      </c>
      <c r="J11591" s="1">
        <f>MONTH(BART_Rides[[#This Row],[Date]])</f>
        <v>10</v>
      </c>
      <c r="K11591" s="1">
        <f>WEEKDAY(BART_Rides[[#This Row],[Date]],2)</f>
        <v>6</v>
      </c>
      <c r="L11591" s="1" t="str">
        <f>LEFT(BART_Rides[[#This Row],[Lines]],1)</f>
        <v>Y</v>
      </c>
      <c r="M11591" s="1" t="str">
        <f>IF(BART_Rides[[#This Row],[FirstLetter]]="Y","Yes","No")</f>
        <v>Yes</v>
      </c>
      <c r="N11591" s="1" t="str">
        <f>IF(OR(BART_Rides[[#This Row],[Station Code]]="EM", BART_Rides[[#This Row],[Station Code]]="MT", BART_Rides[[#This Row],[Station Code]]="PL", BART_Rides[[#This Row],[Station Code]]="CC"), "Yes", "No")</f>
        <v>No</v>
      </c>
    </row>
    <row r="11592" spans="6:14">
      <c r="F11592" s="3">
        <v>44472</v>
      </c>
      <c r="G11592" s="1" t="s">
        <v>59</v>
      </c>
      <c r="H11592" s="1" t="s">
        <v>106</v>
      </c>
      <c r="I11592" s="1">
        <v>827</v>
      </c>
      <c r="J11592" s="1">
        <f>MONTH(BART_Rides[[#This Row],[Date]])</f>
        <v>10</v>
      </c>
      <c r="K11592" s="1">
        <f>WEEKDAY(BART_Rides[[#This Row],[Date]],2)</f>
        <v>7</v>
      </c>
      <c r="L11592" s="1" t="str">
        <f>LEFT(BART_Rides[[#This Row],[Lines]],1)</f>
        <v>Y</v>
      </c>
      <c r="M11592" s="1" t="str">
        <f>IF(BART_Rides[[#This Row],[FirstLetter]]="Y","Yes","No")</f>
        <v>Yes</v>
      </c>
      <c r="N11592" s="1" t="str">
        <f>IF(OR(BART_Rides[[#This Row],[Station Code]]="EM", BART_Rides[[#This Row],[Station Code]]="MT", BART_Rides[[#This Row],[Station Code]]="PL", BART_Rides[[#This Row],[Station Code]]="CC"), "Yes", "No")</f>
        <v>No</v>
      </c>
    </row>
    <row r="11593" spans="6:14">
      <c r="F11593" s="3">
        <v>44473</v>
      </c>
      <c r="G11593" s="1" t="s">
        <v>59</v>
      </c>
      <c r="H11593" s="1" t="s">
        <v>106</v>
      </c>
      <c r="I11593" s="1">
        <v>1804</v>
      </c>
      <c r="J11593" s="1">
        <f>MONTH(BART_Rides[[#This Row],[Date]])</f>
        <v>10</v>
      </c>
      <c r="K11593" s="1">
        <f>WEEKDAY(BART_Rides[[#This Row],[Date]],2)</f>
        <v>1</v>
      </c>
      <c r="L11593" s="1" t="str">
        <f>LEFT(BART_Rides[[#This Row],[Lines]],1)</f>
        <v>Y</v>
      </c>
      <c r="M11593" s="1" t="str">
        <f>IF(BART_Rides[[#This Row],[FirstLetter]]="Y","Yes","No")</f>
        <v>Yes</v>
      </c>
      <c r="N11593" s="1" t="str">
        <f>IF(OR(BART_Rides[[#This Row],[Station Code]]="EM", BART_Rides[[#This Row],[Station Code]]="MT", BART_Rides[[#This Row],[Station Code]]="PL", BART_Rides[[#This Row],[Station Code]]="CC"), "Yes", "No")</f>
        <v>No</v>
      </c>
    </row>
    <row r="11594" spans="6:14">
      <c r="F11594" s="3">
        <v>44474</v>
      </c>
      <c r="G11594" s="1" t="s">
        <v>59</v>
      </c>
      <c r="H11594" s="1" t="s">
        <v>106</v>
      </c>
      <c r="I11594" s="1">
        <v>1913</v>
      </c>
      <c r="J11594" s="1">
        <f>MONTH(BART_Rides[[#This Row],[Date]])</f>
        <v>10</v>
      </c>
      <c r="K11594" s="1">
        <f>WEEKDAY(BART_Rides[[#This Row],[Date]],2)</f>
        <v>2</v>
      </c>
      <c r="L11594" s="1" t="str">
        <f>LEFT(BART_Rides[[#This Row],[Lines]],1)</f>
        <v>Y</v>
      </c>
      <c r="M11594" s="1" t="str">
        <f>IF(BART_Rides[[#This Row],[FirstLetter]]="Y","Yes","No")</f>
        <v>Yes</v>
      </c>
      <c r="N11594" s="1" t="str">
        <f>IF(OR(BART_Rides[[#This Row],[Station Code]]="EM", BART_Rides[[#This Row],[Station Code]]="MT", BART_Rides[[#This Row],[Station Code]]="PL", BART_Rides[[#This Row],[Station Code]]="CC"), "Yes", "No")</f>
        <v>No</v>
      </c>
    </row>
    <row r="11595" spans="6:14">
      <c r="F11595" s="3">
        <v>44475</v>
      </c>
      <c r="G11595" s="1" t="s">
        <v>59</v>
      </c>
      <c r="H11595" s="1" t="s">
        <v>106</v>
      </c>
      <c r="I11595" s="1">
        <v>1983</v>
      </c>
      <c r="J11595" s="1">
        <f>MONTH(BART_Rides[[#This Row],[Date]])</f>
        <v>10</v>
      </c>
      <c r="K11595" s="1">
        <f>WEEKDAY(BART_Rides[[#This Row],[Date]],2)</f>
        <v>3</v>
      </c>
      <c r="L11595" s="1" t="str">
        <f>LEFT(BART_Rides[[#This Row],[Lines]],1)</f>
        <v>Y</v>
      </c>
      <c r="M11595" s="1" t="str">
        <f>IF(BART_Rides[[#This Row],[FirstLetter]]="Y","Yes","No")</f>
        <v>Yes</v>
      </c>
      <c r="N11595" s="1" t="str">
        <f>IF(OR(BART_Rides[[#This Row],[Station Code]]="EM", BART_Rides[[#This Row],[Station Code]]="MT", BART_Rides[[#This Row],[Station Code]]="PL", BART_Rides[[#This Row],[Station Code]]="CC"), "Yes", "No")</f>
        <v>No</v>
      </c>
    </row>
    <row r="11596" spans="6:14">
      <c r="F11596" s="3">
        <v>44476</v>
      </c>
      <c r="G11596" s="1" t="s">
        <v>59</v>
      </c>
      <c r="H11596" s="1" t="s">
        <v>106</v>
      </c>
      <c r="I11596" s="1">
        <v>2072</v>
      </c>
      <c r="J11596" s="1">
        <f>MONTH(BART_Rides[[#This Row],[Date]])</f>
        <v>10</v>
      </c>
      <c r="K11596" s="1">
        <f>WEEKDAY(BART_Rides[[#This Row],[Date]],2)</f>
        <v>4</v>
      </c>
      <c r="L11596" s="1" t="str">
        <f>LEFT(BART_Rides[[#This Row],[Lines]],1)</f>
        <v>Y</v>
      </c>
      <c r="M11596" s="1" t="str">
        <f>IF(BART_Rides[[#This Row],[FirstLetter]]="Y","Yes","No")</f>
        <v>Yes</v>
      </c>
      <c r="N11596" s="1" t="str">
        <f>IF(OR(BART_Rides[[#This Row],[Station Code]]="EM", BART_Rides[[#This Row],[Station Code]]="MT", BART_Rides[[#This Row],[Station Code]]="PL", BART_Rides[[#This Row],[Station Code]]="CC"), "Yes", "No")</f>
        <v>No</v>
      </c>
    </row>
    <row r="11597" spans="6:14">
      <c r="F11597" s="3">
        <v>44477</v>
      </c>
      <c r="G11597" s="1" t="s">
        <v>59</v>
      </c>
      <c r="H11597" s="1" t="s">
        <v>106</v>
      </c>
      <c r="I11597" s="1">
        <v>2094</v>
      </c>
      <c r="J11597" s="1">
        <f>MONTH(BART_Rides[[#This Row],[Date]])</f>
        <v>10</v>
      </c>
      <c r="K11597" s="1">
        <f>WEEKDAY(BART_Rides[[#This Row],[Date]],2)</f>
        <v>5</v>
      </c>
      <c r="L11597" s="1" t="str">
        <f>LEFT(BART_Rides[[#This Row],[Lines]],1)</f>
        <v>Y</v>
      </c>
      <c r="M11597" s="1" t="str">
        <f>IF(BART_Rides[[#This Row],[FirstLetter]]="Y","Yes","No")</f>
        <v>Yes</v>
      </c>
      <c r="N11597" s="1" t="str">
        <f>IF(OR(BART_Rides[[#This Row],[Station Code]]="EM", BART_Rides[[#This Row],[Station Code]]="MT", BART_Rides[[#This Row],[Station Code]]="PL", BART_Rides[[#This Row],[Station Code]]="CC"), "Yes", "No")</f>
        <v>No</v>
      </c>
    </row>
    <row r="11598" spans="6:14">
      <c r="F11598" s="3">
        <v>44478</v>
      </c>
      <c r="G11598" s="1" t="s">
        <v>59</v>
      </c>
      <c r="H11598" s="1" t="s">
        <v>106</v>
      </c>
      <c r="I11598" s="1">
        <v>1455</v>
      </c>
      <c r="J11598" s="1">
        <f>MONTH(BART_Rides[[#This Row],[Date]])</f>
        <v>10</v>
      </c>
      <c r="K11598" s="1">
        <f>WEEKDAY(BART_Rides[[#This Row],[Date]],2)</f>
        <v>6</v>
      </c>
      <c r="L11598" s="1" t="str">
        <f>LEFT(BART_Rides[[#This Row],[Lines]],1)</f>
        <v>Y</v>
      </c>
      <c r="M11598" s="1" t="str">
        <f>IF(BART_Rides[[#This Row],[FirstLetter]]="Y","Yes","No")</f>
        <v>Yes</v>
      </c>
      <c r="N11598" s="1" t="str">
        <f>IF(OR(BART_Rides[[#This Row],[Station Code]]="EM", BART_Rides[[#This Row],[Station Code]]="MT", BART_Rides[[#This Row],[Station Code]]="PL", BART_Rides[[#This Row],[Station Code]]="CC"), "Yes", "No")</f>
        <v>No</v>
      </c>
    </row>
    <row r="11599" spans="6:14">
      <c r="F11599" s="3">
        <v>44479</v>
      </c>
      <c r="G11599" s="1" t="s">
        <v>59</v>
      </c>
      <c r="H11599" s="1" t="s">
        <v>106</v>
      </c>
      <c r="I11599" s="1">
        <v>923</v>
      </c>
      <c r="J11599" s="1">
        <f>MONTH(BART_Rides[[#This Row],[Date]])</f>
        <v>10</v>
      </c>
      <c r="K11599" s="1">
        <f>WEEKDAY(BART_Rides[[#This Row],[Date]],2)</f>
        <v>7</v>
      </c>
      <c r="L11599" s="1" t="str">
        <f>LEFT(BART_Rides[[#This Row],[Lines]],1)</f>
        <v>Y</v>
      </c>
      <c r="M11599" s="1" t="str">
        <f>IF(BART_Rides[[#This Row],[FirstLetter]]="Y","Yes","No")</f>
        <v>Yes</v>
      </c>
      <c r="N11599" s="1" t="str">
        <f>IF(OR(BART_Rides[[#This Row],[Station Code]]="EM", BART_Rides[[#This Row],[Station Code]]="MT", BART_Rides[[#This Row],[Station Code]]="PL", BART_Rides[[#This Row],[Station Code]]="CC"), "Yes", "No")</f>
        <v>No</v>
      </c>
    </row>
    <row r="11600" spans="6:14">
      <c r="F11600" s="3">
        <v>44480</v>
      </c>
      <c r="G11600" s="1" t="s">
        <v>59</v>
      </c>
      <c r="H11600" s="1" t="s">
        <v>106</v>
      </c>
      <c r="I11600" s="1">
        <v>1521</v>
      </c>
      <c r="J11600" s="1">
        <f>MONTH(BART_Rides[[#This Row],[Date]])</f>
        <v>10</v>
      </c>
      <c r="K11600" s="1">
        <f>WEEKDAY(BART_Rides[[#This Row],[Date]],2)</f>
        <v>1</v>
      </c>
      <c r="L11600" s="1" t="str">
        <f>LEFT(BART_Rides[[#This Row],[Lines]],1)</f>
        <v>Y</v>
      </c>
      <c r="M11600" s="1" t="str">
        <f>IF(BART_Rides[[#This Row],[FirstLetter]]="Y","Yes","No")</f>
        <v>Yes</v>
      </c>
      <c r="N11600" s="1" t="str">
        <f>IF(OR(BART_Rides[[#This Row],[Station Code]]="EM", BART_Rides[[#This Row],[Station Code]]="MT", BART_Rides[[#This Row],[Station Code]]="PL", BART_Rides[[#This Row],[Station Code]]="CC"), "Yes", "No")</f>
        <v>No</v>
      </c>
    </row>
    <row r="11601" spans="6:14">
      <c r="F11601" s="3">
        <v>44481</v>
      </c>
      <c r="G11601" s="1" t="s">
        <v>59</v>
      </c>
      <c r="H11601" s="1" t="s">
        <v>106</v>
      </c>
      <c r="I11601" s="1">
        <v>1986</v>
      </c>
      <c r="J11601" s="1">
        <f>MONTH(BART_Rides[[#This Row],[Date]])</f>
        <v>10</v>
      </c>
      <c r="K11601" s="1">
        <f>WEEKDAY(BART_Rides[[#This Row],[Date]],2)</f>
        <v>2</v>
      </c>
      <c r="L11601" s="1" t="str">
        <f>LEFT(BART_Rides[[#This Row],[Lines]],1)</f>
        <v>Y</v>
      </c>
      <c r="M11601" s="1" t="str">
        <f>IF(BART_Rides[[#This Row],[FirstLetter]]="Y","Yes","No")</f>
        <v>Yes</v>
      </c>
      <c r="N11601" s="1" t="str">
        <f>IF(OR(BART_Rides[[#This Row],[Station Code]]="EM", BART_Rides[[#This Row],[Station Code]]="MT", BART_Rides[[#This Row],[Station Code]]="PL", BART_Rides[[#This Row],[Station Code]]="CC"), "Yes", "No")</f>
        <v>No</v>
      </c>
    </row>
    <row r="11602" spans="6:14">
      <c r="F11602" s="3">
        <v>44482</v>
      </c>
      <c r="G11602" s="1" t="s">
        <v>59</v>
      </c>
      <c r="H11602" s="1" t="s">
        <v>106</v>
      </c>
      <c r="I11602" s="1">
        <v>1963</v>
      </c>
      <c r="J11602" s="1">
        <f>MONTH(BART_Rides[[#This Row],[Date]])</f>
        <v>10</v>
      </c>
      <c r="K11602" s="1">
        <f>WEEKDAY(BART_Rides[[#This Row],[Date]],2)</f>
        <v>3</v>
      </c>
      <c r="L11602" s="1" t="str">
        <f>LEFT(BART_Rides[[#This Row],[Lines]],1)</f>
        <v>Y</v>
      </c>
      <c r="M11602" s="1" t="str">
        <f>IF(BART_Rides[[#This Row],[FirstLetter]]="Y","Yes","No")</f>
        <v>Yes</v>
      </c>
      <c r="N11602" s="1" t="str">
        <f>IF(OR(BART_Rides[[#This Row],[Station Code]]="EM", BART_Rides[[#This Row],[Station Code]]="MT", BART_Rides[[#This Row],[Station Code]]="PL", BART_Rides[[#This Row],[Station Code]]="CC"), "Yes", "No")</f>
        <v>No</v>
      </c>
    </row>
    <row r="11603" spans="6:14">
      <c r="F11603" s="3">
        <v>44483</v>
      </c>
      <c r="G11603" s="1" t="s">
        <v>59</v>
      </c>
      <c r="H11603" s="1" t="s">
        <v>106</v>
      </c>
      <c r="I11603" s="1">
        <v>2190</v>
      </c>
      <c r="J11603" s="1">
        <f>MONTH(BART_Rides[[#This Row],[Date]])</f>
        <v>10</v>
      </c>
      <c r="K11603" s="1">
        <f>WEEKDAY(BART_Rides[[#This Row],[Date]],2)</f>
        <v>4</v>
      </c>
      <c r="L11603" s="1" t="str">
        <f>LEFT(BART_Rides[[#This Row],[Lines]],1)</f>
        <v>Y</v>
      </c>
      <c r="M11603" s="1" t="str">
        <f>IF(BART_Rides[[#This Row],[FirstLetter]]="Y","Yes","No")</f>
        <v>Yes</v>
      </c>
      <c r="N11603" s="1" t="str">
        <f>IF(OR(BART_Rides[[#This Row],[Station Code]]="EM", BART_Rides[[#This Row],[Station Code]]="MT", BART_Rides[[#This Row],[Station Code]]="PL", BART_Rides[[#This Row],[Station Code]]="CC"), "Yes", "No")</f>
        <v>No</v>
      </c>
    </row>
    <row r="11604" spans="6:14">
      <c r="F11604" s="3">
        <v>44484</v>
      </c>
      <c r="G11604" s="1" t="s">
        <v>59</v>
      </c>
      <c r="H11604" s="1" t="s">
        <v>106</v>
      </c>
      <c r="I11604" s="1">
        <v>2113</v>
      </c>
      <c r="J11604" s="1">
        <f>MONTH(BART_Rides[[#This Row],[Date]])</f>
        <v>10</v>
      </c>
      <c r="K11604" s="1">
        <f>WEEKDAY(BART_Rides[[#This Row],[Date]],2)</f>
        <v>5</v>
      </c>
      <c r="L11604" s="1" t="str">
        <f>LEFT(BART_Rides[[#This Row],[Lines]],1)</f>
        <v>Y</v>
      </c>
      <c r="M11604" s="1" t="str">
        <f>IF(BART_Rides[[#This Row],[FirstLetter]]="Y","Yes","No")</f>
        <v>Yes</v>
      </c>
      <c r="N11604" s="1" t="str">
        <f>IF(OR(BART_Rides[[#This Row],[Station Code]]="EM", BART_Rides[[#This Row],[Station Code]]="MT", BART_Rides[[#This Row],[Station Code]]="PL", BART_Rides[[#This Row],[Station Code]]="CC"), "Yes", "No")</f>
        <v>No</v>
      </c>
    </row>
    <row r="11605" spans="6:14">
      <c r="F11605" s="3">
        <v>44485</v>
      </c>
      <c r="G11605" s="1" t="s">
        <v>59</v>
      </c>
      <c r="H11605" s="1" t="s">
        <v>106</v>
      </c>
      <c r="I11605" s="1">
        <v>1282</v>
      </c>
      <c r="J11605" s="1">
        <f>MONTH(BART_Rides[[#This Row],[Date]])</f>
        <v>10</v>
      </c>
      <c r="K11605" s="1">
        <f>WEEKDAY(BART_Rides[[#This Row],[Date]],2)</f>
        <v>6</v>
      </c>
      <c r="L11605" s="1" t="str">
        <f>LEFT(BART_Rides[[#This Row],[Lines]],1)</f>
        <v>Y</v>
      </c>
      <c r="M11605" s="1" t="str">
        <f>IF(BART_Rides[[#This Row],[FirstLetter]]="Y","Yes","No")</f>
        <v>Yes</v>
      </c>
      <c r="N11605" s="1" t="str">
        <f>IF(OR(BART_Rides[[#This Row],[Station Code]]="EM", BART_Rides[[#This Row],[Station Code]]="MT", BART_Rides[[#This Row],[Station Code]]="PL", BART_Rides[[#This Row],[Station Code]]="CC"), "Yes", "No")</f>
        <v>No</v>
      </c>
    </row>
    <row r="11606" spans="6:14">
      <c r="F11606" s="3">
        <v>44486</v>
      </c>
      <c r="G11606" s="1" t="s">
        <v>59</v>
      </c>
      <c r="H11606" s="1" t="s">
        <v>106</v>
      </c>
      <c r="I11606" s="1">
        <v>796</v>
      </c>
      <c r="J11606" s="1">
        <f>MONTH(BART_Rides[[#This Row],[Date]])</f>
        <v>10</v>
      </c>
      <c r="K11606" s="1">
        <f>WEEKDAY(BART_Rides[[#This Row],[Date]],2)</f>
        <v>7</v>
      </c>
      <c r="L11606" s="1" t="str">
        <f>LEFT(BART_Rides[[#This Row],[Lines]],1)</f>
        <v>Y</v>
      </c>
      <c r="M11606" s="1" t="str">
        <f>IF(BART_Rides[[#This Row],[FirstLetter]]="Y","Yes","No")</f>
        <v>Yes</v>
      </c>
      <c r="N11606" s="1" t="str">
        <f>IF(OR(BART_Rides[[#This Row],[Station Code]]="EM", BART_Rides[[#This Row],[Station Code]]="MT", BART_Rides[[#This Row],[Station Code]]="PL", BART_Rides[[#This Row],[Station Code]]="CC"), "Yes", "No")</f>
        <v>No</v>
      </c>
    </row>
    <row r="11607" spans="6:14">
      <c r="F11607" s="3">
        <v>44487</v>
      </c>
      <c r="G11607" s="1" t="s">
        <v>59</v>
      </c>
      <c r="H11607" s="1" t="s">
        <v>106</v>
      </c>
      <c r="I11607" s="1">
        <v>1883</v>
      </c>
      <c r="J11607" s="1">
        <f>MONTH(BART_Rides[[#This Row],[Date]])</f>
        <v>10</v>
      </c>
      <c r="K11607" s="1">
        <f>WEEKDAY(BART_Rides[[#This Row],[Date]],2)</f>
        <v>1</v>
      </c>
      <c r="L11607" s="1" t="str">
        <f>LEFT(BART_Rides[[#This Row],[Lines]],1)</f>
        <v>Y</v>
      </c>
      <c r="M11607" s="1" t="str">
        <f>IF(BART_Rides[[#This Row],[FirstLetter]]="Y","Yes","No")</f>
        <v>Yes</v>
      </c>
      <c r="N11607" s="1" t="str">
        <f>IF(OR(BART_Rides[[#This Row],[Station Code]]="EM", BART_Rides[[#This Row],[Station Code]]="MT", BART_Rides[[#This Row],[Station Code]]="PL", BART_Rides[[#This Row],[Station Code]]="CC"), "Yes", "No")</f>
        <v>No</v>
      </c>
    </row>
    <row r="11608" spans="6:14">
      <c r="F11608" s="3">
        <v>44488</v>
      </c>
      <c r="G11608" s="1" t="s">
        <v>59</v>
      </c>
      <c r="H11608" s="1" t="s">
        <v>106</v>
      </c>
      <c r="I11608" s="1">
        <v>2068</v>
      </c>
      <c r="J11608" s="1">
        <f>MONTH(BART_Rides[[#This Row],[Date]])</f>
        <v>10</v>
      </c>
      <c r="K11608" s="1">
        <f>WEEKDAY(BART_Rides[[#This Row],[Date]],2)</f>
        <v>2</v>
      </c>
      <c r="L11608" s="1" t="str">
        <f>LEFT(BART_Rides[[#This Row],[Lines]],1)</f>
        <v>Y</v>
      </c>
      <c r="M11608" s="1" t="str">
        <f>IF(BART_Rides[[#This Row],[FirstLetter]]="Y","Yes","No")</f>
        <v>Yes</v>
      </c>
      <c r="N11608" s="1" t="str">
        <f>IF(OR(BART_Rides[[#This Row],[Station Code]]="EM", BART_Rides[[#This Row],[Station Code]]="MT", BART_Rides[[#This Row],[Station Code]]="PL", BART_Rides[[#This Row],[Station Code]]="CC"), "Yes", "No")</f>
        <v>No</v>
      </c>
    </row>
    <row r="11609" spans="6:14">
      <c r="F11609" s="3">
        <v>44489</v>
      </c>
      <c r="G11609" s="1" t="s">
        <v>59</v>
      </c>
      <c r="H11609" s="1" t="s">
        <v>106</v>
      </c>
      <c r="I11609" s="1">
        <v>2004</v>
      </c>
      <c r="J11609" s="1">
        <f>MONTH(BART_Rides[[#This Row],[Date]])</f>
        <v>10</v>
      </c>
      <c r="K11609" s="1">
        <f>WEEKDAY(BART_Rides[[#This Row],[Date]],2)</f>
        <v>3</v>
      </c>
      <c r="L11609" s="1" t="str">
        <f>LEFT(BART_Rides[[#This Row],[Lines]],1)</f>
        <v>Y</v>
      </c>
      <c r="M11609" s="1" t="str">
        <f>IF(BART_Rides[[#This Row],[FirstLetter]]="Y","Yes","No")</f>
        <v>Yes</v>
      </c>
      <c r="N11609" s="1" t="str">
        <f>IF(OR(BART_Rides[[#This Row],[Station Code]]="EM", BART_Rides[[#This Row],[Station Code]]="MT", BART_Rides[[#This Row],[Station Code]]="PL", BART_Rides[[#This Row],[Station Code]]="CC"), "Yes", "No")</f>
        <v>No</v>
      </c>
    </row>
    <row r="11610" spans="6:14">
      <c r="F11610" s="3">
        <v>44490</v>
      </c>
      <c r="G11610" s="1" t="s">
        <v>59</v>
      </c>
      <c r="H11610" s="1" t="s">
        <v>106</v>
      </c>
      <c r="I11610" s="1">
        <v>2035</v>
      </c>
      <c r="J11610" s="1">
        <f>MONTH(BART_Rides[[#This Row],[Date]])</f>
        <v>10</v>
      </c>
      <c r="K11610" s="1">
        <f>WEEKDAY(BART_Rides[[#This Row],[Date]],2)</f>
        <v>4</v>
      </c>
      <c r="L11610" s="1" t="str">
        <f>LEFT(BART_Rides[[#This Row],[Lines]],1)</f>
        <v>Y</v>
      </c>
      <c r="M11610" s="1" t="str">
        <f>IF(BART_Rides[[#This Row],[FirstLetter]]="Y","Yes","No")</f>
        <v>Yes</v>
      </c>
      <c r="N11610" s="1" t="str">
        <f>IF(OR(BART_Rides[[#This Row],[Station Code]]="EM", BART_Rides[[#This Row],[Station Code]]="MT", BART_Rides[[#This Row],[Station Code]]="PL", BART_Rides[[#This Row],[Station Code]]="CC"), "Yes", "No")</f>
        <v>No</v>
      </c>
    </row>
    <row r="11611" spans="6:14">
      <c r="F11611" s="3">
        <v>44491</v>
      </c>
      <c r="G11611" s="1" t="s">
        <v>59</v>
      </c>
      <c r="H11611" s="1" t="s">
        <v>106</v>
      </c>
      <c r="I11611" s="1">
        <v>2004</v>
      </c>
      <c r="J11611" s="1">
        <f>MONTH(BART_Rides[[#This Row],[Date]])</f>
        <v>10</v>
      </c>
      <c r="K11611" s="1">
        <f>WEEKDAY(BART_Rides[[#This Row],[Date]],2)</f>
        <v>5</v>
      </c>
      <c r="L11611" s="1" t="str">
        <f>LEFT(BART_Rides[[#This Row],[Lines]],1)</f>
        <v>Y</v>
      </c>
      <c r="M11611" s="1" t="str">
        <f>IF(BART_Rides[[#This Row],[FirstLetter]]="Y","Yes","No")</f>
        <v>Yes</v>
      </c>
      <c r="N11611" s="1" t="str">
        <f>IF(OR(BART_Rides[[#This Row],[Station Code]]="EM", BART_Rides[[#This Row],[Station Code]]="MT", BART_Rides[[#This Row],[Station Code]]="PL", BART_Rides[[#This Row],[Station Code]]="CC"), "Yes", "No")</f>
        <v>No</v>
      </c>
    </row>
    <row r="11612" spans="6:14">
      <c r="F11612" s="3">
        <v>44492</v>
      </c>
      <c r="G11612" s="1" t="s">
        <v>59</v>
      </c>
      <c r="H11612" s="1" t="s">
        <v>106</v>
      </c>
      <c r="I11612" s="1">
        <v>1171</v>
      </c>
      <c r="J11612" s="1">
        <f>MONTH(BART_Rides[[#This Row],[Date]])</f>
        <v>10</v>
      </c>
      <c r="K11612" s="1">
        <f>WEEKDAY(BART_Rides[[#This Row],[Date]],2)</f>
        <v>6</v>
      </c>
      <c r="L11612" s="1" t="str">
        <f>LEFT(BART_Rides[[#This Row],[Lines]],1)</f>
        <v>Y</v>
      </c>
      <c r="M11612" s="1" t="str">
        <f>IF(BART_Rides[[#This Row],[FirstLetter]]="Y","Yes","No")</f>
        <v>Yes</v>
      </c>
      <c r="N11612" s="1" t="str">
        <f>IF(OR(BART_Rides[[#This Row],[Station Code]]="EM", BART_Rides[[#This Row],[Station Code]]="MT", BART_Rides[[#This Row],[Station Code]]="PL", BART_Rides[[#This Row],[Station Code]]="CC"), "Yes", "No")</f>
        <v>No</v>
      </c>
    </row>
    <row r="11613" spans="6:14">
      <c r="F11613" s="3">
        <v>44493</v>
      </c>
      <c r="G11613" s="1" t="s">
        <v>59</v>
      </c>
      <c r="H11613" s="1" t="s">
        <v>106</v>
      </c>
      <c r="I11613" s="1">
        <v>442</v>
      </c>
      <c r="J11613" s="1">
        <f>MONTH(BART_Rides[[#This Row],[Date]])</f>
        <v>10</v>
      </c>
      <c r="K11613" s="1">
        <f>WEEKDAY(BART_Rides[[#This Row],[Date]],2)</f>
        <v>7</v>
      </c>
      <c r="L11613" s="1" t="str">
        <f>LEFT(BART_Rides[[#This Row],[Lines]],1)</f>
        <v>Y</v>
      </c>
      <c r="M11613" s="1" t="str">
        <f>IF(BART_Rides[[#This Row],[FirstLetter]]="Y","Yes","No")</f>
        <v>Yes</v>
      </c>
      <c r="N11613" s="1" t="str">
        <f>IF(OR(BART_Rides[[#This Row],[Station Code]]="EM", BART_Rides[[#This Row],[Station Code]]="MT", BART_Rides[[#This Row],[Station Code]]="PL", BART_Rides[[#This Row],[Station Code]]="CC"), "Yes", "No")</f>
        <v>No</v>
      </c>
    </row>
    <row r="11614" spans="6:14">
      <c r="F11614" s="3">
        <v>44494</v>
      </c>
      <c r="G11614" s="1" t="s">
        <v>59</v>
      </c>
      <c r="H11614" s="1" t="s">
        <v>106</v>
      </c>
      <c r="I11614" s="1">
        <v>1804</v>
      </c>
      <c r="J11614" s="1">
        <f>MONTH(BART_Rides[[#This Row],[Date]])</f>
        <v>10</v>
      </c>
      <c r="K11614" s="1">
        <f>WEEKDAY(BART_Rides[[#This Row],[Date]],2)</f>
        <v>1</v>
      </c>
      <c r="L11614" s="1" t="str">
        <f>LEFT(BART_Rides[[#This Row],[Lines]],1)</f>
        <v>Y</v>
      </c>
      <c r="M11614" s="1" t="str">
        <f>IF(BART_Rides[[#This Row],[FirstLetter]]="Y","Yes","No")</f>
        <v>Yes</v>
      </c>
      <c r="N11614" s="1" t="str">
        <f>IF(OR(BART_Rides[[#This Row],[Station Code]]="EM", BART_Rides[[#This Row],[Station Code]]="MT", BART_Rides[[#This Row],[Station Code]]="PL", BART_Rides[[#This Row],[Station Code]]="CC"), "Yes", "No")</f>
        <v>No</v>
      </c>
    </row>
    <row r="11615" spans="6:14">
      <c r="F11615" s="3">
        <v>44495</v>
      </c>
      <c r="G11615" s="1" t="s">
        <v>59</v>
      </c>
      <c r="H11615" s="1" t="s">
        <v>106</v>
      </c>
      <c r="I11615" s="1">
        <v>2115</v>
      </c>
      <c r="J11615" s="1">
        <f>MONTH(BART_Rides[[#This Row],[Date]])</f>
        <v>10</v>
      </c>
      <c r="K11615" s="1">
        <f>WEEKDAY(BART_Rides[[#This Row],[Date]],2)</f>
        <v>2</v>
      </c>
      <c r="L11615" s="1" t="str">
        <f>LEFT(BART_Rides[[#This Row],[Lines]],1)</f>
        <v>Y</v>
      </c>
      <c r="M11615" s="1" t="str">
        <f>IF(BART_Rides[[#This Row],[FirstLetter]]="Y","Yes","No")</f>
        <v>Yes</v>
      </c>
      <c r="N11615" s="1" t="str">
        <f>IF(OR(BART_Rides[[#This Row],[Station Code]]="EM", BART_Rides[[#This Row],[Station Code]]="MT", BART_Rides[[#This Row],[Station Code]]="PL", BART_Rides[[#This Row],[Station Code]]="CC"), "Yes", "No")</f>
        <v>No</v>
      </c>
    </row>
    <row r="11616" spans="6:14">
      <c r="F11616" s="3">
        <v>44496</v>
      </c>
      <c r="G11616" s="1" t="s">
        <v>59</v>
      </c>
      <c r="H11616" s="1" t="s">
        <v>106</v>
      </c>
      <c r="I11616" s="1">
        <v>2176</v>
      </c>
      <c r="J11616" s="1">
        <f>MONTH(BART_Rides[[#This Row],[Date]])</f>
        <v>10</v>
      </c>
      <c r="K11616" s="1">
        <f>WEEKDAY(BART_Rides[[#This Row],[Date]],2)</f>
        <v>3</v>
      </c>
      <c r="L11616" s="1" t="str">
        <f>LEFT(BART_Rides[[#This Row],[Lines]],1)</f>
        <v>Y</v>
      </c>
      <c r="M11616" s="1" t="str">
        <f>IF(BART_Rides[[#This Row],[FirstLetter]]="Y","Yes","No")</f>
        <v>Yes</v>
      </c>
      <c r="N11616" s="1" t="str">
        <f>IF(OR(BART_Rides[[#This Row],[Station Code]]="EM", BART_Rides[[#This Row],[Station Code]]="MT", BART_Rides[[#This Row],[Station Code]]="PL", BART_Rides[[#This Row],[Station Code]]="CC"), "Yes", "No")</f>
        <v>No</v>
      </c>
    </row>
    <row r="11617" spans="6:14">
      <c r="F11617" s="3">
        <v>44497</v>
      </c>
      <c r="G11617" s="1" t="s">
        <v>59</v>
      </c>
      <c r="H11617" s="1" t="s">
        <v>106</v>
      </c>
      <c r="I11617" s="1">
        <v>2247</v>
      </c>
      <c r="J11617" s="1">
        <f>MONTH(BART_Rides[[#This Row],[Date]])</f>
        <v>10</v>
      </c>
      <c r="K11617" s="1">
        <f>WEEKDAY(BART_Rides[[#This Row],[Date]],2)</f>
        <v>4</v>
      </c>
      <c r="L11617" s="1" t="str">
        <f>LEFT(BART_Rides[[#This Row],[Lines]],1)</f>
        <v>Y</v>
      </c>
      <c r="M11617" s="1" t="str">
        <f>IF(BART_Rides[[#This Row],[FirstLetter]]="Y","Yes","No")</f>
        <v>Yes</v>
      </c>
      <c r="N11617" s="1" t="str">
        <f>IF(OR(BART_Rides[[#This Row],[Station Code]]="EM", BART_Rides[[#This Row],[Station Code]]="MT", BART_Rides[[#This Row],[Station Code]]="PL", BART_Rides[[#This Row],[Station Code]]="CC"), "Yes", "No")</f>
        <v>No</v>
      </c>
    </row>
    <row r="11618" spans="6:14">
      <c r="F11618" s="3">
        <v>44498</v>
      </c>
      <c r="G11618" s="1" t="s">
        <v>59</v>
      </c>
      <c r="H11618" s="1" t="s">
        <v>106</v>
      </c>
      <c r="I11618" s="1">
        <v>2227</v>
      </c>
      <c r="J11618" s="1">
        <f>MONTH(BART_Rides[[#This Row],[Date]])</f>
        <v>10</v>
      </c>
      <c r="K11618" s="1">
        <f>WEEKDAY(BART_Rides[[#This Row],[Date]],2)</f>
        <v>5</v>
      </c>
      <c r="L11618" s="1" t="str">
        <f>LEFT(BART_Rides[[#This Row],[Lines]],1)</f>
        <v>Y</v>
      </c>
      <c r="M11618" s="1" t="str">
        <f>IF(BART_Rides[[#This Row],[FirstLetter]]="Y","Yes","No")</f>
        <v>Yes</v>
      </c>
      <c r="N11618" s="1" t="str">
        <f>IF(OR(BART_Rides[[#This Row],[Station Code]]="EM", BART_Rides[[#This Row],[Station Code]]="MT", BART_Rides[[#This Row],[Station Code]]="PL", BART_Rides[[#This Row],[Station Code]]="CC"), "Yes", "No")</f>
        <v>No</v>
      </c>
    </row>
    <row r="11619" spans="6:14">
      <c r="F11619" s="3">
        <v>44499</v>
      </c>
      <c r="G11619" s="1" t="s">
        <v>59</v>
      </c>
      <c r="H11619" s="1" t="s">
        <v>106</v>
      </c>
      <c r="I11619" s="1">
        <v>1260</v>
      </c>
      <c r="J11619" s="1">
        <f>MONTH(BART_Rides[[#This Row],[Date]])</f>
        <v>10</v>
      </c>
      <c r="K11619" s="1">
        <f>WEEKDAY(BART_Rides[[#This Row],[Date]],2)</f>
        <v>6</v>
      </c>
      <c r="L11619" s="1" t="str">
        <f>LEFT(BART_Rides[[#This Row],[Lines]],1)</f>
        <v>Y</v>
      </c>
      <c r="M11619" s="1" t="str">
        <f>IF(BART_Rides[[#This Row],[FirstLetter]]="Y","Yes","No")</f>
        <v>Yes</v>
      </c>
      <c r="N11619" s="1" t="str">
        <f>IF(OR(BART_Rides[[#This Row],[Station Code]]="EM", BART_Rides[[#This Row],[Station Code]]="MT", BART_Rides[[#This Row],[Station Code]]="PL", BART_Rides[[#This Row],[Station Code]]="CC"), "Yes", "No")</f>
        <v>No</v>
      </c>
    </row>
    <row r="11620" spans="6:14">
      <c r="F11620" s="3">
        <v>44500</v>
      </c>
      <c r="G11620" s="1" t="s">
        <v>59</v>
      </c>
      <c r="H11620" s="1" t="s">
        <v>106</v>
      </c>
      <c r="I11620" s="1">
        <v>770</v>
      </c>
      <c r="J11620" s="1">
        <f>MONTH(BART_Rides[[#This Row],[Date]])</f>
        <v>10</v>
      </c>
      <c r="K11620" s="1">
        <f>WEEKDAY(BART_Rides[[#This Row],[Date]],2)</f>
        <v>7</v>
      </c>
      <c r="L11620" s="1" t="str">
        <f>LEFT(BART_Rides[[#This Row],[Lines]],1)</f>
        <v>Y</v>
      </c>
      <c r="M11620" s="1" t="str">
        <f>IF(BART_Rides[[#This Row],[FirstLetter]]="Y","Yes","No")</f>
        <v>Yes</v>
      </c>
      <c r="N11620" s="1" t="str">
        <f>IF(OR(BART_Rides[[#This Row],[Station Code]]="EM", BART_Rides[[#This Row],[Station Code]]="MT", BART_Rides[[#This Row],[Station Code]]="PL", BART_Rides[[#This Row],[Station Code]]="CC"), "Yes", "No")</f>
        <v>No</v>
      </c>
    </row>
    <row r="11621" spans="6:14">
      <c r="F11621" s="3">
        <v>44501</v>
      </c>
      <c r="G11621" s="1" t="s">
        <v>59</v>
      </c>
      <c r="H11621" s="1" t="s">
        <v>106</v>
      </c>
      <c r="I11621" s="1">
        <v>1770</v>
      </c>
      <c r="J11621" s="1">
        <f>MONTH(BART_Rides[[#This Row],[Date]])</f>
        <v>11</v>
      </c>
      <c r="K11621" s="1">
        <f>WEEKDAY(BART_Rides[[#This Row],[Date]],2)</f>
        <v>1</v>
      </c>
      <c r="L11621" s="1" t="str">
        <f>LEFT(BART_Rides[[#This Row],[Lines]],1)</f>
        <v>Y</v>
      </c>
      <c r="M11621" s="1" t="str">
        <f>IF(BART_Rides[[#This Row],[FirstLetter]]="Y","Yes","No")</f>
        <v>Yes</v>
      </c>
      <c r="N11621" s="1" t="str">
        <f>IF(OR(BART_Rides[[#This Row],[Station Code]]="EM", BART_Rides[[#This Row],[Station Code]]="MT", BART_Rides[[#This Row],[Station Code]]="PL", BART_Rides[[#This Row],[Station Code]]="CC"), "Yes", "No")</f>
        <v>No</v>
      </c>
    </row>
    <row r="11622" spans="6:14">
      <c r="F11622" s="3">
        <v>44502</v>
      </c>
      <c r="G11622" s="1" t="s">
        <v>59</v>
      </c>
      <c r="H11622" s="1" t="s">
        <v>106</v>
      </c>
      <c r="I11622" s="1">
        <v>2061</v>
      </c>
      <c r="J11622" s="1">
        <f>MONTH(BART_Rides[[#This Row],[Date]])</f>
        <v>11</v>
      </c>
      <c r="K11622" s="1">
        <f>WEEKDAY(BART_Rides[[#This Row],[Date]],2)</f>
        <v>2</v>
      </c>
      <c r="L11622" s="1" t="str">
        <f>LEFT(BART_Rides[[#This Row],[Lines]],1)</f>
        <v>Y</v>
      </c>
      <c r="M11622" s="1" t="str">
        <f>IF(BART_Rides[[#This Row],[FirstLetter]]="Y","Yes","No")</f>
        <v>Yes</v>
      </c>
      <c r="N11622" s="1" t="str">
        <f>IF(OR(BART_Rides[[#This Row],[Station Code]]="EM", BART_Rides[[#This Row],[Station Code]]="MT", BART_Rides[[#This Row],[Station Code]]="PL", BART_Rides[[#This Row],[Station Code]]="CC"), "Yes", "No")</f>
        <v>No</v>
      </c>
    </row>
    <row r="11623" spans="6:14">
      <c r="F11623" s="3">
        <v>44503</v>
      </c>
      <c r="G11623" s="1" t="s">
        <v>59</v>
      </c>
      <c r="H11623" s="1" t="s">
        <v>106</v>
      </c>
      <c r="I11623" s="1">
        <v>2235</v>
      </c>
      <c r="J11623" s="1">
        <f>MONTH(BART_Rides[[#This Row],[Date]])</f>
        <v>11</v>
      </c>
      <c r="K11623" s="1">
        <f>WEEKDAY(BART_Rides[[#This Row],[Date]],2)</f>
        <v>3</v>
      </c>
      <c r="L11623" s="1" t="str">
        <f>LEFT(BART_Rides[[#This Row],[Lines]],1)</f>
        <v>Y</v>
      </c>
      <c r="M11623" s="1" t="str">
        <f>IF(BART_Rides[[#This Row],[FirstLetter]]="Y","Yes","No")</f>
        <v>Yes</v>
      </c>
      <c r="N11623" s="1" t="str">
        <f>IF(OR(BART_Rides[[#This Row],[Station Code]]="EM", BART_Rides[[#This Row],[Station Code]]="MT", BART_Rides[[#This Row],[Station Code]]="PL", BART_Rides[[#This Row],[Station Code]]="CC"), "Yes", "No")</f>
        <v>No</v>
      </c>
    </row>
    <row r="11624" spans="6:14">
      <c r="F11624" s="3">
        <v>44504</v>
      </c>
      <c r="G11624" s="1" t="s">
        <v>59</v>
      </c>
      <c r="H11624" s="1" t="s">
        <v>106</v>
      </c>
      <c r="I11624" s="1">
        <v>2224</v>
      </c>
      <c r="J11624" s="1">
        <f>MONTH(BART_Rides[[#This Row],[Date]])</f>
        <v>11</v>
      </c>
      <c r="K11624" s="1">
        <f>WEEKDAY(BART_Rides[[#This Row],[Date]],2)</f>
        <v>4</v>
      </c>
      <c r="L11624" s="1" t="str">
        <f>LEFT(BART_Rides[[#This Row],[Lines]],1)</f>
        <v>Y</v>
      </c>
      <c r="M11624" s="1" t="str">
        <f>IF(BART_Rides[[#This Row],[FirstLetter]]="Y","Yes","No")</f>
        <v>Yes</v>
      </c>
      <c r="N11624" s="1" t="str">
        <f>IF(OR(BART_Rides[[#This Row],[Station Code]]="EM", BART_Rides[[#This Row],[Station Code]]="MT", BART_Rides[[#This Row],[Station Code]]="PL", BART_Rides[[#This Row],[Station Code]]="CC"), "Yes", "No")</f>
        <v>No</v>
      </c>
    </row>
    <row r="11625" spans="6:14">
      <c r="F11625" s="3">
        <v>44505</v>
      </c>
      <c r="G11625" s="1" t="s">
        <v>59</v>
      </c>
      <c r="H11625" s="1" t="s">
        <v>106</v>
      </c>
      <c r="I11625" s="1">
        <v>2153</v>
      </c>
      <c r="J11625" s="1">
        <f>MONTH(BART_Rides[[#This Row],[Date]])</f>
        <v>11</v>
      </c>
      <c r="K11625" s="1">
        <f>WEEKDAY(BART_Rides[[#This Row],[Date]],2)</f>
        <v>5</v>
      </c>
      <c r="L11625" s="1" t="str">
        <f>LEFT(BART_Rides[[#This Row],[Lines]],1)</f>
        <v>Y</v>
      </c>
      <c r="M11625" s="1" t="str">
        <f>IF(BART_Rides[[#This Row],[FirstLetter]]="Y","Yes","No")</f>
        <v>Yes</v>
      </c>
      <c r="N11625" s="1" t="str">
        <f>IF(OR(BART_Rides[[#This Row],[Station Code]]="EM", BART_Rides[[#This Row],[Station Code]]="MT", BART_Rides[[#This Row],[Station Code]]="PL", BART_Rides[[#This Row],[Station Code]]="CC"), "Yes", "No")</f>
        <v>No</v>
      </c>
    </row>
    <row r="11626" spans="6:14">
      <c r="F11626" s="3">
        <v>44506</v>
      </c>
      <c r="G11626" s="1" t="s">
        <v>59</v>
      </c>
      <c r="H11626" s="1" t="s">
        <v>106</v>
      </c>
      <c r="I11626" s="1">
        <v>1258</v>
      </c>
      <c r="J11626" s="1">
        <f>MONTH(BART_Rides[[#This Row],[Date]])</f>
        <v>11</v>
      </c>
      <c r="K11626" s="1">
        <f>WEEKDAY(BART_Rides[[#This Row],[Date]],2)</f>
        <v>6</v>
      </c>
      <c r="L11626" s="1" t="str">
        <f>LEFT(BART_Rides[[#This Row],[Lines]],1)</f>
        <v>Y</v>
      </c>
      <c r="M11626" s="1" t="str">
        <f>IF(BART_Rides[[#This Row],[FirstLetter]]="Y","Yes","No")</f>
        <v>Yes</v>
      </c>
      <c r="N11626" s="1" t="str">
        <f>IF(OR(BART_Rides[[#This Row],[Station Code]]="EM", BART_Rides[[#This Row],[Station Code]]="MT", BART_Rides[[#This Row],[Station Code]]="PL", BART_Rides[[#This Row],[Station Code]]="CC"), "Yes", "No")</f>
        <v>No</v>
      </c>
    </row>
    <row r="11627" spans="6:14">
      <c r="F11627" s="3">
        <v>44507</v>
      </c>
      <c r="G11627" s="1" t="s">
        <v>59</v>
      </c>
      <c r="H11627" s="1" t="s">
        <v>106</v>
      </c>
      <c r="I11627" s="1">
        <v>730</v>
      </c>
      <c r="J11627" s="1">
        <f>MONTH(BART_Rides[[#This Row],[Date]])</f>
        <v>11</v>
      </c>
      <c r="K11627" s="1">
        <f>WEEKDAY(BART_Rides[[#This Row],[Date]],2)</f>
        <v>7</v>
      </c>
      <c r="L11627" s="1" t="str">
        <f>LEFT(BART_Rides[[#This Row],[Lines]],1)</f>
        <v>Y</v>
      </c>
      <c r="M11627" s="1" t="str">
        <f>IF(BART_Rides[[#This Row],[FirstLetter]]="Y","Yes","No")</f>
        <v>Yes</v>
      </c>
      <c r="N11627" s="1" t="str">
        <f>IF(OR(BART_Rides[[#This Row],[Station Code]]="EM", BART_Rides[[#This Row],[Station Code]]="MT", BART_Rides[[#This Row],[Station Code]]="PL", BART_Rides[[#This Row],[Station Code]]="CC"), "Yes", "No")</f>
        <v>No</v>
      </c>
    </row>
    <row r="11628" spans="6:14">
      <c r="F11628" s="3">
        <v>44508</v>
      </c>
      <c r="G11628" s="1" t="s">
        <v>59</v>
      </c>
      <c r="H11628" s="1" t="s">
        <v>106</v>
      </c>
      <c r="I11628" s="1">
        <v>1954</v>
      </c>
      <c r="J11628" s="1">
        <f>MONTH(BART_Rides[[#This Row],[Date]])</f>
        <v>11</v>
      </c>
      <c r="K11628" s="1">
        <f>WEEKDAY(BART_Rides[[#This Row],[Date]],2)</f>
        <v>1</v>
      </c>
      <c r="L11628" s="1" t="str">
        <f>LEFT(BART_Rides[[#This Row],[Lines]],1)</f>
        <v>Y</v>
      </c>
      <c r="M11628" s="1" t="str">
        <f>IF(BART_Rides[[#This Row],[FirstLetter]]="Y","Yes","No")</f>
        <v>Yes</v>
      </c>
      <c r="N11628" s="1" t="str">
        <f>IF(OR(BART_Rides[[#This Row],[Station Code]]="EM", BART_Rides[[#This Row],[Station Code]]="MT", BART_Rides[[#This Row],[Station Code]]="PL", BART_Rides[[#This Row],[Station Code]]="CC"), "Yes", "No")</f>
        <v>No</v>
      </c>
    </row>
    <row r="11629" spans="6:14">
      <c r="F11629" s="3">
        <v>44509</v>
      </c>
      <c r="G11629" s="1" t="s">
        <v>59</v>
      </c>
      <c r="H11629" s="1" t="s">
        <v>106</v>
      </c>
      <c r="I11629" s="1">
        <v>2059</v>
      </c>
      <c r="J11629" s="1">
        <f>MONTH(BART_Rides[[#This Row],[Date]])</f>
        <v>11</v>
      </c>
      <c r="K11629" s="1">
        <f>WEEKDAY(BART_Rides[[#This Row],[Date]],2)</f>
        <v>2</v>
      </c>
      <c r="L11629" s="1" t="str">
        <f>LEFT(BART_Rides[[#This Row],[Lines]],1)</f>
        <v>Y</v>
      </c>
      <c r="M11629" s="1" t="str">
        <f>IF(BART_Rides[[#This Row],[FirstLetter]]="Y","Yes","No")</f>
        <v>Yes</v>
      </c>
      <c r="N11629" s="1" t="str">
        <f>IF(OR(BART_Rides[[#This Row],[Station Code]]="EM", BART_Rides[[#This Row],[Station Code]]="MT", BART_Rides[[#This Row],[Station Code]]="PL", BART_Rides[[#This Row],[Station Code]]="CC"), "Yes", "No")</f>
        <v>No</v>
      </c>
    </row>
    <row r="11630" spans="6:14">
      <c r="F11630" s="3">
        <v>44510</v>
      </c>
      <c r="G11630" s="1" t="s">
        <v>59</v>
      </c>
      <c r="H11630" s="1" t="s">
        <v>106</v>
      </c>
      <c r="I11630" s="1">
        <v>2298</v>
      </c>
      <c r="J11630" s="1">
        <f>MONTH(BART_Rides[[#This Row],[Date]])</f>
        <v>11</v>
      </c>
      <c r="K11630" s="1">
        <f>WEEKDAY(BART_Rides[[#This Row],[Date]],2)</f>
        <v>3</v>
      </c>
      <c r="L11630" s="1" t="str">
        <f>LEFT(BART_Rides[[#This Row],[Lines]],1)</f>
        <v>Y</v>
      </c>
      <c r="M11630" s="1" t="str">
        <f>IF(BART_Rides[[#This Row],[FirstLetter]]="Y","Yes","No")</f>
        <v>Yes</v>
      </c>
      <c r="N11630" s="1" t="str">
        <f>IF(OR(BART_Rides[[#This Row],[Station Code]]="EM", BART_Rides[[#This Row],[Station Code]]="MT", BART_Rides[[#This Row],[Station Code]]="PL", BART_Rides[[#This Row],[Station Code]]="CC"), "Yes", "No")</f>
        <v>No</v>
      </c>
    </row>
    <row r="11631" spans="6:14">
      <c r="F11631" s="3">
        <v>44511</v>
      </c>
      <c r="G11631" s="1" t="s">
        <v>59</v>
      </c>
      <c r="H11631" s="1" t="s">
        <v>106</v>
      </c>
      <c r="I11631" s="1">
        <v>1987</v>
      </c>
      <c r="J11631" s="1">
        <f>MONTH(BART_Rides[[#This Row],[Date]])</f>
        <v>11</v>
      </c>
      <c r="K11631" s="1">
        <f>WEEKDAY(BART_Rides[[#This Row],[Date]],2)</f>
        <v>4</v>
      </c>
      <c r="L11631" s="1" t="str">
        <f>LEFT(BART_Rides[[#This Row],[Lines]],1)</f>
        <v>Y</v>
      </c>
      <c r="M11631" s="1" t="str">
        <f>IF(BART_Rides[[#This Row],[FirstLetter]]="Y","Yes","No")</f>
        <v>Yes</v>
      </c>
      <c r="N11631" s="1" t="str">
        <f>IF(OR(BART_Rides[[#This Row],[Station Code]]="EM", BART_Rides[[#This Row],[Station Code]]="MT", BART_Rides[[#This Row],[Station Code]]="PL", BART_Rides[[#This Row],[Station Code]]="CC"), "Yes", "No")</f>
        <v>No</v>
      </c>
    </row>
    <row r="11632" spans="6:14">
      <c r="F11632" s="3">
        <v>44512</v>
      </c>
      <c r="G11632" s="1" t="s">
        <v>59</v>
      </c>
      <c r="H11632" s="1" t="s">
        <v>106</v>
      </c>
      <c r="I11632" s="1">
        <v>2160</v>
      </c>
      <c r="J11632" s="1">
        <f>MONTH(BART_Rides[[#This Row],[Date]])</f>
        <v>11</v>
      </c>
      <c r="K11632" s="1">
        <f>WEEKDAY(BART_Rides[[#This Row],[Date]],2)</f>
        <v>5</v>
      </c>
      <c r="L11632" s="1" t="str">
        <f>LEFT(BART_Rides[[#This Row],[Lines]],1)</f>
        <v>Y</v>
      </c>
      <c r="M11632" s="1" t="str">
        <f>IF(BART_Rides[[#This Row],[FirstLetter]]="Y","Yes","No")</f>
        <v>Yes</v>
      </c>
      <c r="N11632" s="1" t="str">
        <f>IF(OR(BART_Rides[[#This Row],[Station Code]]="EM", BART_Rides[[#This Row],[Station Code]]="MT", BART_Rides[[#This Row],[Station Code]]="PL", BART_Rides[[#This Row],[Station Code]]="CC"), "Yes", "No")</f>
        <v>No</v>
      </c>
    </row>
    <row r="11633" spans="6:14">
      <c r="F11633" s="3">
        <v>44513</v>
      </c>
      <c r="G11633" s="1" t="s">
        <v>59</v>
      </c>
      <c r="H11633" s="1" t="s">
        <v>106</v>
      </c>
      <c r="I11633" s="1">
        <v>1360</v>
      </c>
      <c r="J11633" s="1">
        <f>MONTH(BART_Rides[[#This Row],[Date]])</f>
        <v>11</v>
      </c>
      <c r="K11633" s="1">
        <f>WEEKDAY(BART_Rides[[#This Row],[Date]],2)</f>
        <v>6</v>
      </c>
      <c r="L11633" s="1" t="str">
        <f>LEFT(BART_Rides[[#This Row],[Lines]],1)</f>
        <v>Y</v>
      </c>
      <c r="M11633" s="1" t="str">
        <f>IF(BART_Rides[[#This Row],[FirstLetter]]="Y","Yes","No")</f>
        <v>Yes</v>
      </c>
      <c r="N11633" s="1" t="str">
        <f>IF(OR(BART_Rides[[#This Row],[Station Code]]="EM", BART_Rides[[#This Row],[Station Code]]="MT", BART_Rides[[#This Row],[Station Code]]="PL", BART_Rides[[#This Row],[Station Code]]="CC"), "Yes", "No")</f>
        <v>No</v>
      </c>
    </row>
    <row r="11634" spans="6:14">
      <c r="F11634" s="3">
        <v>44514</v>
      </c>
      <c r="G11634" s="1" t="s">
        <v>59</v>
      </c>
      <c r="H11634" s="1" t="s">
        <v>106</v>
      </c>
      <c r="I11634" s="1">
        <v>784</v>
      </c>
      <c r="J11634" s="1">
        <f>MONTH(BART_Rides[[#This Row],[Date]])</f>
        <v>11</v>
      </c>
      <c r="K11634" s="1">
        <f>WEEKDAY(BART_Rides[[#This Row],[Date]],2)</f>
        <v>7</v>
      </c>
      <c r="L11634" s="1" t="str">
        <f>LEFT(BART_Rides[[#This Row],[Lines]],1)</f>
        <v>Y</v>
      </c>
      <c r="M11634" s="1" t="str">
        <f>IF(BART_Rides[[#This Row],[FirstLetter]]="Y","Yes","No")</f>
        <v>Yes</v>
      </c>
      <c r="N11634" s="1" t="str">
        <f>IF(OR(BART_Rides[[#This Row],[Station Code]]="EM", BART_Rides[[#This Row],[Station Code]]="MT", BART_Rides[[#This Row],[Station Code]]="PL", BART_Rides[[#This Row],[Station Code]]="CC"), "Yes", "No")</f>
        <v>No</v>
      </c>
    </row>
    <row r="11635" spans="6:14">
      <c r="F11635" s="3">
        <v>44515</v>
      </c>
      <c r="G11635" s="1" t="s">
        <v>59</v>
      </c>
      <c r="H11635" s="1" t="s">
        <v>106</v>
      </c>
      <c r="I11635" s="1">
        <v>1991</v>
      </c>
      <c r="J11635" s="1">
        <f>MONTH(BART_Rides[[#This Row],[Date]])</f>
        <v>11</v>
      </c>
      <c r="K11635" s="1">
        <f>WEEKDAY(BART_Rides[[#This Row],[Date]],2)</f>
        <v>1</v>
      </c>
      <c r="L11635" s="1" t="str">
        <f>LEFT(BART_Rides[[#This Row],[Lines]],1)</f>
        <v>Y</v>
      </c>
      <c r="M11635" s="1" t="str">
        <f>IF(BART_Rides[[#This Row],[FirstLetter]]="Y","Yes","No")</f>
        <v>Yes</v>
      </c>
      <c r="N11635" s="1" t="str">
        <f>IF(OR(BART_Rides[[#This Row],[Station Code]]="EM", BART_Rides[[#This Row],[Station Code]]="MT", BART_Rides[[#This Row],[Station Code]]="PL", BART_Rides[[#This Row],[Station Code]]="CC"), "Yes", "No")</f>
        <v>No</v>
      </c>
    </row>
    <row r="11636" spans="6:14">
      <c r="F11636" s="3">
        <v>44516</v>
      </c>
      <c r="G11636" s="1" t="s">
        <v>59</v>
      </c>
      <c r="H11636" s="1" t="s">
        <v>106</v>
      </c>
      <c r="I11636" s="1">
        <v>2241</v>
      </c>
      <c r="J11636" s="1">
        <f>MONTH(BART_Rides[[#This Row],[Date]])</f>
        <v>11</v>
      </c>
      <c r="K11636" s="1">
        <f>WEEKDAY(BART_Rides[[#This Row],[Date]],2)</f>
        <v>2</v>
      </c>
      <c r="L11636" s="1" t="str">
        <f>LEFT(BART_Rides[[#This Row],[Lines]],1)</f>
        <v>Y</v>
      </c>
      <c r="M11636" s="1" t="str">
        <f>IF(BART_Rides[[#This Row],[FirstLetter]]="Y","Yes","No")</f>
        <v>Yes</v>
      </c>
      <c r="N11636" s="1" t="str">
        <f>IF(OR(BART_Rides[[#This Row],[Station Code]]="EM", BART_Rides[[#This Row],[Station Code]]="MT", BART_Rides[[#This Row],[Station Code]]="PL", BART_Rides[[#This Row],[Station Code]]="CC"), "Yes", "No")</f>
        <v>No</v>
      </c>
    </row>
    <row r="11637" spans="6:14">
      <c r="F11637" s="3">
        <v>44517</v>
      </c>
      <c r="G11637" s="1" t="s">
        <v>59</v>
      </c>
      <c r="H11637" s="1" t="s">
        <v>106</v>
      </c>
      <c r="I11637" s="1">
        <v>2296</v>
      </c>
      <c r="J11637" s="1">
        <f>MONTH(BART_Rides[[#This Row],[Date]])</f>
        <v>11</v>
      </c>
      <c r="K11637" s="1">
        <f>WEEKDAY(BART_Rides[[#This Row],[Date]],2)</f>
        <v>3</v>
      </c>
      <c r="L11637" s="1" t="str">
        <f>LEFT(BART_Rides[[#This Row],[Lines]],1)</f>
        <v>Y</v>
      </c>
      <c r="M11637" s="1" t="str">
        <f>IF(BART_Rides[[#This Row],[FirstLetter]]="Y","Yes","No")</f>
        <v>Yes</v>
      </c>
      <c r="N11637" s="1" t="str">
        <f>IF(OR(BART_Rides[[#This Row],[Station Code]]="EM", BART_Rides[[#This Row],[Station Code]]="MT", BART_Rides[[#This Row],[Station Code]]="PL", BART_Rides[[#This Row],[Station Code]]="CC"), "Yes", "No")</f>
        <v>No</v>
      </c>
    </row>
    <row r="11638" spans="6:14">
      <c r="F11638" s="3">
        <v>44518</v>
      </c>
      <c r="G11638" s="1" t="s">
        <v>59</v>
      </c>
      <c r="H11638" s="1" t="s">
        <v>106</v>
      </c>
      <c r="I11638" s="1">
        <v>2292</v>
      </c>
      <c r="J11638" s="1">
        <f>MONTH(BART_Rides[[#This Row],[Date]])</f>
        <v>11</v>
      </c>
      <c r="K11638" s="1">
        <f>WEEKDAY(BART_Rides[[#This Row],[Date]],2)</f>
        <v>4</v>
      </c>
      <c r="L11638" s="1" t="str">
        <f>LEFT(BART_Rides[[#This Row],[Lines]],1)</f>
        <v>Y</v>
      </c>
      <c r="M11638" s="1" t="str">
        <f>IF(BART_Rides[[#This Row],[FirstLetter]]="Y","Yes","No")</f>
        <v>Yes</v>
      </c>
      <c r="N11638" s="1" t="str">
        <f>IF(OR(BART_Rides[[#This Row],[Station Code]]="EM", BART_Rides[[#This Row],[Station Code]]="MT", BART_Rides[[#This Row],[Station Code]]="PL", BART_Rides[[#This Row],[Station Code]]="CC"), "Yes", "No")</f>
        <v>No</v>
      </c>
    </row>
    <row r="11639" spans="6:14">
      <c r="F11639" s="3">
        <v>44519</v>
      </c>
      <c r="G11639" s="1" t="s">
        <v>59</v>
      </c>
      <c r="H11639" s="1" t="s">
        <v>106</v>
      </c>
      <c r="I11639" s="1">
        <v>2088</v>
      </c>
      <c r="J11639" s="1">
        <f>MONTH(BART_Rides[[#This Row],[Date]])</f>
        <v>11</v>
      </c>
      <c r="K11639" s="1">
        <f>WEEKDAY(BART_Rides[[#This Row],[Date]],2)</f>
        <v>5</v>
      </c>
      <c r="L11639" s="1" t="str">
        <f>LEFT(BART_Rides[[#This Row],[Lines]],1)</f>
        <v>Y</v>
      </c>
      <c r="M11639" s="1" t="str">
        <f>IF(BART_Rides[[#This Row],[FirstLetter]]="Y","Yes","No")</f>
        <v>Yes</v>
      </c>
      <c r="N11639" s="1" t="str">
        <f>IF(OR(BART_Rides[[#This Row],[Station Code]]="EM", BART_Rides[[#This Row],[Station Code]]="MT", BART_Rides[[#This Row],[Station Code]]="PL", BART_Rides[[#This Row],[Station Code]]="CC"), "Yes", "No")</f>
        <v>No</v>
      </c>
    </row>
    <row r="11640" spans="6:14">
      <c r="F11640" s="3">
        <v>44520</v>
      </c>
      <c r="G11640" s="1" t="s">
        <v>59</v>
      </c>
      <c r="H11640" s="1" t="s">
        <v>106</v>
      </c>
      <c r="I11640" s="1">
        <v>1250</v>
      </c>
      <c r="J11640" s="1">
        <f>MONTH(BART_Rides[[#This Row],[Date]])</f>
        <v>11</v>
      </c>
      <c r="K11640" s="1">
        <f>WEEKDAY(BART_Rides[[#This Row],[Date]],2)</f>
        <v>6</v>
      </c>
      <c r="L11640" s="1" t="str">
        <f>LEFT(BART_Rides[[#This Row],[Lines]],1)</f>
        <v>Y</v>
      </c>
      <c r="M11640" s="1" t="str">
        <f>IF(BART_Rides[[#This Row],[FirstLetter]]="Y","Yes","No")</f>
        <v>Yes</v>
      </c>
      <c r="N11640" s="1" t="str">
        <f>IF(OR(BART_Rides[[#This Row],[Station Code]]="EM", BART_Rides[[#This Row],[Station Code]]="MT", BART_Rides[[#This Row],[Station Code]]="PL", BART_Rides[[#This Row],[Station Code]]="CC"), "Yes", "No")</f>
        <v>No</v>
      </c>
    </row>
    <row r="11641" spans="6:14">
      <c r="F11641" s="3">
        <v>44521</v>
      </c>
      <c r="G11641" s="1" t="s">
        <v>59</v>
      </c>
      <c r="H11641" s="1" t="s">
        <v>106</v>
      </c>
      <c r="I11641" s="1">
        <v>728</v>
      </c>
      <c r="J11641" s="1">
        <f>MONTH(BART_Rides[[#This Row],[Date]])</f>
        <v>11</v>
      </c>
      <c r="K11641" s="1">
        <f>WEEKDAY(BART_Rides[[#This Row],[Date]],2)</f>
        <v>7</v>
      </c>
      <c r="L11641" s="1" t="str">
        <f>LEFT(BART_Rides[[#This Row],[Lines]],1)</f>
        <v>Y</v>
      </c>
      <c r="M11641" s="1" t="str">
        <f>IF(BART_Rides[[#This Row],[FirstLetter]]="Y","Yes","No")</f>
        <v>Yes</v>
      </c>
      <c r="N11641" s="1" t="str">
        <f>IF(OR(BART_Rides[[#This Row],[Station Code]]="EM", BART_Rides[[#This Row],[Station Code]]="MT", BART_Rides[[#This Row],[Station Code]]="PL", BART_Rides[[#This Row],[Station Code]]="CC"), "Yes", "No")</f>
        <v>No</v>
      </c>
    </row>
    <row r="11642" spans="6:14">
      <c r="F11642" s="3">
        <v>44522</v>
      </c>
      <c r="G11642" s="1" t="s">
        <v>59</v>
      </c>
      <c r="H11642" s="1" t="s">
        <v>106</v>
      </c>
      <c r="I11642" s="1">
        <v>1843</v>
      </c>
      <c r="J11642" s="1">
        <f>MONTH(BART_Rides[[#This Row],[Date]])</f>
        <v>11</v>
      </c>
      <c r="K11642" s="1">
        <f>WEEKDAY(BART_Rides[[#This Row],[Date]],2)</f>
        <v>1</v>
      </c>
      <c r="L11642" s="1" t="str">
        <f>LEFT(BART_Rides[[#This Row],[Lines]],1)</f>
        <v>Y</v>
      </c>
      <c r="M11642" s="1" t="str">
        <f>IF(BART_Rides[[#This Row],[FirstLetter]]="Y","Yes","No")</f>
        <v>Yes</v>
      </c>
      <c r="N11642" s="1" t="str">
        <f>IF(OR(BART_Rides[[#This Row],[Station Code]]="EM", BART_Rides[[#This Row],[Station Code]]="MT", BART_Rides[[#This Row],[Station Code]]="PL", BART_Rides[[#This Row],[Station Code]]="CC"), "Yes", "No")</f>
        <v>No</v>
      </c>
    </row>
    <row r="11643" spans="6:14">
      <c r="F11643" s="3">
        <v>44523</v>
      </c>
      <c r="G11643" s="1" t="s">
        <v>59</v>
      </c>
      <c r="H11643" s="1" t="s">
        <v>106</v>
      </c>
      <c r="I11643" s="1">
        <v>1908</v>
      </c>
      <c r="J11643" s="1">
        <f>MONTH(BART_Rides[[#This Row],[Date]])</f>
        <v>11</v>
      </c>
      <c r="K11643" s="1">
        <f>WEEKDAY(BART_Rides[[#This Row],[Date]],2)</f>
        <v>2</v>
      </c>
      <c r="L11643" s="1" t="str">
        <f>LEFT(BART_Rides[[#This Row],[Lines]],1)</f>
        <v>Y</v>
      </c>
      <c r="M11643" s="1" t="str">
        <f>IF(BART_Rides[[#This Row],[FirstLetter]]="Y","Yes","No")</f>
        <v>Yes</v>
      </c>
      <c r="N11643" s="1" t="str">
        <f>IF(OR(BART_Rides[[#This Row],[Station Code]]="EM", BART_Rides[[#This Row],[Station Code]]="MT", BART_Rides[[#This Row],[Station Code]]="PL", BART_Rides[[#This Row],[Station Code]]="CC"), "Yes", "No")</f>
        <v>No</v>
      </c>
    </row>
    <row r="11644" spans="6:14">
      <c r="F11644" s="3">
        <v>44524</v>
      </c>
      <c r="G11644" s="1" t="s">
        <v>59</v>
      </c>
      <c r="H11644" s="1" t="s">
        <v>106</v>
      </c>
      <c r="I11644" s="1">
        <v>1711</v>
      </c>
      <c r="J11644" s="1">
        <f>MONTH(BART_Rides[[#This Row],[Date]])</f>
        <v>11</v>
      </c>
      <c r="K11644" s="1">
        <f>WEEKDAY(BART_Rides[[#This Row],[Date]],2)</f>
        <v>3</v>
      </c>
      <c r="L11644" s="1" t="str">
        <f>LEFT(BART_Rides[[#This Row],[Lines]],1)</f>
        <v>Y</v>
      </c>
      <c r="M11644" s="1" t="str">
        <f>IF(BART_Rides[[#This Row],[FirstLetter]]="Y","Yes","No")</f>
        <v>Yes</v>
      </c>
      <c r="N11644" s="1" t="str">
        <f>IF(OR(BART_Rides[[#This Row],[Station Code]]="EM", BART_Rides[[#This Row],[Station Code]]="MT", BART_Rides[[#This Row],[Station Code]]="PL", BART_Rides[[#This Row],[Station Code]]="CC"), "Yes", "No")</f>
        <v>No</v>
      </c>
    </row>
    <row r="11645" spans="6:14">
      <c r="F11645" s="3">
        <v>44525</v>
      </c>
      <c r="G11645" s="1" t="s">
        <v>59</v>
      </c>
      <c r="H11645" s="1" t="s">
        <v>106</v>
      </c>
      <c r="I11645" s="1">
        <v>648</v>
      </c>
      <c r="J11645" s="1">
        <f>MONTH(BART_Rides[[#This Row],[Date]])</f>
        <v>11</v>
      </c>
      <c r="K11645" s="1">
        <f>WEEKDAY(BART_Rides[[#This Row],[Date]],2)</f>
        <v>4</v>
      </c>
      <c r="L11645" s="1" t="str">
        <f>LEFT(BART_Rides[[#This Row],[Lines]],1)</f>
        <v>Y</v>
      </c>
      <c r="M11645" s="1" t="str">
        <f>IF(BART_Rides[[#This Row],[FirstLetter]]="Y","Yes","No")</f>
        <v>Yes</v>
      </c>
      <c r="N11645" s="1" t="str">
        <f>IF(OR(BART_Rides[[#This Row],[Station Code]]="EM", BART_Rides[[#This Row],[Station Code]]="MT", BART_Rides[[#This Row],[Station Code]]="PL", BART_Rides[[#This Row],[Station Code]]="CC"), "Yes", "No")</f>
        <v>No</v>
      </c>
    </row>
    <row r="11646" spans="6:14">
      <c r="F11646" s="3">
        <v>44526</v>
      </c>
      <c r="G11646" s="1" t="s">
        <v>59</v>
      </c>
      <c r="H11646" s="1" t="s">
        <v>106</v>
      </c>
      <c r="I11646" s="1">
        <v>1294</v>
      </c>
      <c r="J11646" s="1">
        <f>MONTH(BART_Rides[[#This Row],[Date]])</f>
        <v>11</v>
      </c>
      <c r="K11646" s="1">
        <f>WEEKDAY(BART_Rides[[#This Row],[Date]],2)</f>
        <v>5</v>
      </c>
      <c r="L11646" s="1" t="str">
        <f>LEFT(BART_Rides[[#This Row],[Lines]],1)</f>
        <v>Y</v>
      </c>
      <c r="M11646" s="1" t="str">
        <f>IF(BART_Rides[[#This Row],[FirstLetter]]="Y","Yes","No")</f>
        <v>Yes</v>
      </c>
      <c r="N11646" s="1" t="str">
        <f>IF(OR(BART_Rides[[#This Row],[Station Code]]="EM", BART_Rides[[#This Row],[Station Code]]="MT", BART_Rides[[#This Row],[Station Code]]="PL", BART_Rides[[#This Row],[Station Code]]="CC"), "Yes", "No")</f>
        <v>No</v>
      </c>
    </row>
    <row r="11647" spans="6:14">
      <c r="F11647" s="3">
        <v>44527</v>
      </c>
      <c r="G11647" s="1" t="s">
        <v>59</v>
      </c>
      <c r="H11647" s="1" t="s">
        <v>106</v>
      </c>
      <c r="I11647" s="1">
        <v>1214</v>
      </c>
      <c r="J11647" s="1">
        <f>MONTH(BART_Rides[[#This Row],[Date]])</f>
        <v>11</v>
      </c>
      <c r="K11647" s="1">
        <f>WEEKDAY(BART_Rides[[#This Row],[Date]],2)</f>
        <v>6</v>
      </c>
      <c r="L11647" s="1" t="str">
        <f>LEFT(BART_Rides[[#This Row],[Lines]],1)</f>
        <v>Y</v>
      </c>
      <c r="M11647" s="1" t="str">
        <f>IF(BART_Rides[[#This Row],[FirstLetter]]="Y","Yes","No")</f>
        <v>Yes</v>
      </c>
      <c r="N11647" s="1" t="str">
        <f>IF(OR(BART_Rides[[#This Row],[Station Code]]="EM", BART_Rides[[#This Row],[Station Code]]="MT", BART_Rides[[#This Row],[Station Code]]="PL", BART_Rides[[#This Row],[Station Code]]="CC"), "Yes", "No")</f>
        <v>No</v>
      </c>
    </row>
    <row r="11648" spans="6:14">
      <c r="F11648" s="3">
        <v>44528</v>
      </c>
      <c r="G11648" s="1" t="s">
        <v>59</v>
      </c>
      <c r="H11648" s="1" t="s">
        <v>106</v>
      </c>
      <c r="I11648" s="1">
        <v>833</v>
      </c>
      <c r="J11648" s="1">
        <f>MONTH(BART_Rides[[#This Row],[Date]])</f>
        <v>11</v>
      </c>
      <c r="K11648" s="1">
        <f>WEEKDAY(BART_Rides[[#This Row],[Date]],2)</f>
        <v>7</v>
      </c>
      <c r="L11648" s="1" t="str">
        <f>LEFT(BART_Rides[[#This Row],[Lines]],1)</f>
        <v>Y</v>
      </c>
      <c r="M11648" s="1" t="str">
        <f>IF(BART_Rides[[#This Row],[FirstLetter]]="Y","Yes","No")</f>
        <v>Yes</v>
      </c>
      <c r="N11648" s="1" t="str">
        <f>IF(OR(BART_Rides[[#This Row],[Station Code]]="EM", BART_Rides[[#This Row],[Station Code]]="MT", BART_Rides[[#This Row],[Station Code]]="PL", BART_Rides[[#This Row],[Station Code]]="CC"), "Yes", "No")</f>
        <v>No</v>
      </c>
    </row>
    <row r="11649" spans="6:14">
      <c r="F11649" s="3">
        <v>44529</v>
      </c>
      <c r="G11649" s="1" t="s">
        <v>59</v>
      </c>
      <c r="H11649" s="1" t="s">
        <v>106</v>
      </c>
      <c r="I11649" s="1">
        <v>2044</v>
      </c>
      <c r="J11649" s="1">
        <f>MONTH(BART_Rides[[#This Row],[Date]])</f>
        <v>11</v>
      </c>
      <c r="K11649" s="1">
        <f>WEEKDAY(BART_Rides[[#This Row],[Date]],2)</f>
        <v>1</v>
      </c>
      <c r="L11649" s="1" t="str">
        <f>LEFT(BART_Rides[[#This Row],[Lines]],1)</f>
        <v>Y</v>
      </c>
      <c r="M11649" s="1" t="str">
        <f>IF(BART_Rides[[#This Row],[FirstLetter]]="Y","Yes","No")</f>
        <v>Yes</v>
      </c>
      <c r="N11649" s="1" t="str">
        <f>IF(OR(BART_Rides[[#This Row],[Station Code]]="EM", BART_Rides[[#This Row],[Station Code]]="MT", BART_Rides[[#This Row],[Station Code]]="PL", BART_Rides[[#This Row],[Station Code]]="CC"), "Yes", "No")</f>
        <v>No</v>
      </c>
    </row>
    <row r="11650" spans="6:14">
      <c r="F11650" s="3">
        <v>44530</v>
      </c>
      <c r="G11650" s="1" t="s">
        <v>59</v>
      </c>
      <c r="H11650" s="1" t="s">
        <v>106</v>
      </c>
      <c r="I11650" s="1">
        <v>2218</v>
      </c>
      <c r="J11650" s="1">
        <f>MONTH(BART_Rides[[#This Row],[Date]])</f>
        <v>11</v>
      </c>
      <c r="K11650" s="1">
        <f>WEEKDAY(BART_Rides[[#This Row],[Date]],2)</f>
        <v>2</v>
      </c>
      <c r="L11650" s="1" t="str">
        <f>LEFT(BART_Rides[[#This Row],[Lines]],1)</f>
        <v>Y</v>
      </c>
      <c r="M11650" s="1" t="str">
        <f>IF(BART_Rides[[#This Row],[FirstLetter]]="Y","Yes","No")</f>
        <v>Yes</v>
      </c>
      <c r="N11650" s="1" t="str">
        <f>IF(OR(BART_Rides[[#This Row],[Station Code]]="EM", BART_Rides[[#This Row],[Station Code]]="MT", BART_Rides[[#This Row],[Station Code]]="PL", BART_Rides[[#This Row],[Station Code]]="CC"), "Yes", "No")</f>
        <v>No</v>
      </c>
    </row>
    <row r="11651" spans="6:14">
      <c r="F11651" s="3">
        <v>44531</v>
      </c>
      <c r="G11651" s="1" t="s">
        <v>59</v>
      </c>
      <c r="H11651" s="1" t="s">
        <v>106</v>
      </c>
      <c r="I11651" s="1">
        <v>2320</v>
      </c>
      <c r="J11651" s="1">
        <f>MONTH(BART_Rides[[#This Row],[Date]])</f>
        <v>12</v>
      </c>
      <c r="K11651" s="1">
        <f>WEEKDAY(BART_Rides[[#This Row],[Date]],2)</f>
        <v>3</v>
      </c>
      <c r="L11651" s="1" t="str">
        <f>LEFT(BART_Rides[[#This Row],[Lines]],1)</f>
        <v>Y</v>
      </c>
      <c r="M11651" s="1" t="str">
        <f>IF(BART_Rides[[#This Row],[FirstLetter]]="Y","Yes","No")</f>
        <v>Yes</v>
      </c>
      <c r="N11651" s="1" t="str">
        <f>IF(OR(BART_Rides[[#This Row],[Station Code]]="EM", BART_Rides[[#This Row],[Station Code]]="MT", BART_Rides[[#This Row],[Station Code]]="PL", BART_Rides[[#This Row],[Station Code]]="CC"), "Yes", "No")</f>
        <v>No</v>
      </c>
    </row>
    <row r="11652" spans="6:14">
      <c r="F11652" s="3">
        <v>44532</v>
      </c>
      <c r="G11652" s="1" t="s">
        <v>59</v>
      </c>
      <c r="H11652" s="1" t="s">
        <v>106</v>
      </c>
      <c r="I11652" s="1">
        <v>2244</v>
      </c>
      <c r="J11652" s="1">
        <f>MONTH(BART_Rides[[#This Row],[Date]])</f>
        <v>12</v>
      </c>
      <c r="K11652" s="1">
        <f>WEEKDAY(BART_Rides[[#This Row],[Date]],2)</f>
        <v>4</v>
      </c>
      <c r="L11652" s="1" t="str">
        <f>LEFT(BART_Rides[[#This Row],[Lines]],1)</f>
        <v>Y</v>
      </c>
      <c r="M11652" s="1" t="str">
        <f>IF(BART_Rides[[#This Row],[FirstLetter]]="Y","Yes","No")</f>
        <v>Yes</v>
      </c>
      <c r="N11652" s="1" t="str">
        <f>IF(OR(BART_Rides[[#This Row],[Station Code]]="EM", BART_Rides[[#This Row],[Station Code]]="MT", BART_Rides[[#This Row],[Station Code]]="PL", BART_Rides[[#This Row],[Station Code]]="CC"), "Yes", "No")</f>
        <v>No</v>
      </c>
    </row>
    <row r="11653" spans="6:14">
      <c r="F11653" s="3">
        <v>44533</v>
      </c>
      <c r="G11653" s="1" t="s">
        <v>59</v>
      </c>
      <c r="H11653" s="1" t="s">
        <v>106</v>
      </c>
      <c r="I11653" s="1">
        <v>2166</v>
      </c>
      <c r="J11653" s="1">
        <f>MONTH(BART_Rides[[#This Row],[Date]])</f>
        <v>12</v>
      </c>
      <c r="K11653" s="1">
        <f>WEEKDAY(BART_Rides[[#This Row],[Date]],2)</f>
        <v>5</v>
      </c>
      <c r="L11653" s="1" t="str">
        <f>LEFT(BART_Rides[[#This Row],[Lines]],1)</f>
        <v>Y</v>
      </c>
      <c r="M11653" s="1" t="str">
        <f>IF(BART_Rides[[#This Row],[FirstLetter]]="Y","Yes","No")</f>
        <v>Yes</v>
      </c>
      <c r="N11653" s="1" t="str">
        <f>IF(OR(BART_Rides[[#This Row],[Station Code]]="EM", BART_Rides[[#This Row],[Station Code]]="MT", BART_Rides[[#This Row],[Station Code]]="PL", BART_Rides[[#This Row],[Station Code]]="CC"), "Yes", "No")</f>
        <v>No</v>
      </c>
    </row>
    <row r="11654" spans="6:14">
      <c r="F11654" s="3">
        <v>44534</v>
      </c>
      <c r="G11654" s="1" t="s">
        <v>59</v>
      </c>
      <c r="H11654" s="1" t="s">
        <v>106</v>
      </c>
      <c r="I11654" s="1">
        <v>1336</v>
      </c>
      <c r="J11654" s="1">
        <f>MONTH(BART_Rides[[#This Row],[Date]])</f>
        <v>12</v>
      </c>
      <c r="K11654" s="1">
        <f>WEEKDAY(BART_Rides[[#This Row],[Date]],2)</f>
        <v>6</v>
      </c>
      <c r="L11654" s="1" t="str">
        <f>LEFT(BART_Rides[[#This Row],[Lines]],1)</f>
        <v>Y</v>
      </c>
      <c r="M11654" s="1" t="str">
        <f>IF(BART_Rides[[#This Row],[FirstLetter]]="Y","Yes","No")</f>
        <v>Yes</v>
      </c>
      <c r="N11654" s="1" t="str">
        <f>IF(OR(BART_Rides[[#This Row],[Station Code]]="EM", BART_Rides[[#This Row],[Station Code]]="MT", BART_Rides[[#This Row],[Station Code]]="PL", BART_Rides[[#This Row],[Station Code]]="CC"), "Yes", "No")</f>
        <v>No</v>
      </c>
    </row>
    <row r="11655" spans="6:14">
      <c r="F11655" s="3">
        <v>44535</v>
      </c>
      <c r="G11655" s="1" t="s">
        <v>59</v>
      </c>
      <c r="H11655" s="1" t="s">
        <v>106</v>
      </c>
      <c r="I11655" s="1">
        <v>779</v>
      </c>
      <c r="J11655" s="1">
        <f>MONTH(BART_Rides[[#This Row],[Date]])</f>
        <v>12</v>
      </c>
      <c r="K11655" s="1">
        <f>WEEKDAY(BART_Rides[[#This Row],[Date]],2)</f>
        <v>7</v>
      </c>
      <c r="L11655" s="1" t="str">
        <f>LEFT(BART_Rides[[#This Row],[Lines]],1)</f>
        <v>Y</v>
      </c>
      <c r="M11655" s="1" t="str">
        <f>IF(BART_Rides[[#This Row],[FirstLetter]]="Y","Yes","No")</f>
        <v>Yes</v>
      </c>
      <c r="N11655" s="1" t="str">
        <f>IF(OR(BART_Rides[[#This Row],[Station Code]]="EM", BART_Rides[[#This Row],[Station Code]]="MT", BART_Rides[[#This Row],[Station Code]]="PL", BART_Rides[[#This Row],[Station Code]]="CC"), "Yes", "No")</f>
        <v>No</v>
      </c>
    </row>
    <row r="11656" spans="6:14">
      <c r="F11656" s="3">
        <v>44536</v>
      </c>
      <c r="G11656" s="1" t="s">
        <v>59</v>
      </c>
      <c r="H11656" s="1" t="s">
        <v>106</v>
      </c>
      <c r="I11656" s="1">
        <v>2029</v>
      </c>
      <c r="J11656" s="1">
        <f>MONTH(BART_Rides[[#This Row],[Date]])</f>
        <v>12</v>
      </c>
      <c r="K11656" s="1">
        <f>WEEKDAY(BART_Rides[[#This Row],[Date]],2)</f>
        <v>1</v>
      </c>
      <c r="L11656" s="1" t="str">
        <f>LEFT(BART_Rides[[#This Row],[Lines]],1)</f>
        <v>Y</v>
      </c>
      <c r="M11656" s="1" t="str">
        <f>IF(BART_Rides[[#This Row],[FirstLetter]]="Y","Yes","No")</f>
        <v>Yes</v>
      </c>
      <c r="N11656" s="1" t="str">
        <f>IF(OR(BART_Rides[[#This Row],[Station Code]]="EM", BART_Rides[[#This Row],[Station Code]]="MT", BART_Rides[[#This Row],[Station Code]]="PL", BART_Rides[[#This Row],[Station Code]]="CC"), "Yes", "No")</f>
        <v>No</v>
      </c>
    </row>
    <row r="11657" spans="6:14">
      <c r="F11657" s="3">
        <v>44537</v>
      </c>
      <c r="G11657" s="1" t="s">
        <v>59</v>
      </c>
      <c r="H11657" s="1" t="s">
        <v>106</v>
      </c>
      <c r="I11657" s="1">
        <v>2275</v>
      </c>
      <c r="J11657" s="1">
        <f>MONTH(BART_Rides[[#This Row],[Date]])</f>
        <v>12</v>
      </c>
      <c r="K11657" s="1">
        <f>WEEKDAY(BART_Rides[[#This Row],[Date]],2)</f>
        <v>2</v>
      </c>
      <c r="L11657" s="1" t="str">
        <f>LEFT(BART_Rides[[#This Row],[Lines]],1)</f>
        <v>Y</v>
      </c>
      <c r="M11657" s="1" t="str">
        <f>IF(BART_Rides[[#This Row],[FirstLetter]]="Y","Yes","No")</f>
        <v>Yes</v>
      </c>
      <c r="N11657" s="1" t="str">
        <f>IF(OR(BART_Rides[[#This Row],[Station Code]]="EM", BART_Rides[[#This Row],[Station Code]]="MT", BART_Rides[[#This Row],[Station Code]]="PL", BART_Rides[[#This Row],[Station Code]]="CC"), "Yes", "No")</f>
        <v>No</v>
      </c>
    </row>
    <row r="11658" spans="6:14">
      <c r="F11658" s="3">
        <v>44538</v>
      </c>
      <c r="G11658" s="1" t="s">
        <v>59</v>
      </c>
      <c r="H11658" s="1" t="s">
        <v>106</v>
      </c>
      <c r="I11658" s="1">
        <v>2499</v>
      </c>
      <c r="J11658" s="1">
        <f>MONTH(BART_Rides[[#This Row],[Date]])</f>
        <v>12</v>
      </c>
      <c r="K11658" s="1">
        <f>WEEKDAY(BART_Rides[[#This Row],[Date]],2)</f>
        <v>3</v>
      </c>
      <c r="L11658" s="1" t="str">
        <f>LEFT(BART_Rides[[#This Row],[Lines]],1)</f>
        <v>Y</v>
      </c>
      <c r="M11658" s="1" t="str">
        <f>IF(BART_Rides[[#This Row],[FirstLetter]]="Y","Yes","No")</f>
        <v>Yes</v>
      </c>
      <c r="N11658" s="1" t="str">
        <f>IF(OR(BART_Rides[[#This Row],[Station Code]]="EM", BART_Rides[[#This Row],[Station Code]]="MT", BART_Rides[[#This Row],[Station Code]]="PL", BART_Rides[[#This Row],[Station Code]]="CC"), "Yes", "No")</f>
        <v>No</v>
      </c>
    </row>
    <row r="11659" spans="6:14">
      <c r="F11659" s="3">
        <v>44539</v>
      </c>
      <c r="G11659" s="1" t="s">
        <v>59</v>
      </c>
      <c r="H11659" s="1" t="s">
        <v>106</v>
      </c>
      <c r="I11659" s="1">
        <v>2399</v>
      </c>
      <c r="J11659" s="1">
        <f>MONTH(BART_Rides[[#This Row],[Date]])</f>
        <v>12</v>
      </c>
      <c r="K11659" s="1">
        <f>WEEKDAY(BART_Rides[[#This Row],[Date]],2)</f>
        <v>4</v>
      </c>
      <c r="L11659" s="1" t="str">
        <f>LEFT(BART_Rides[[#This Row],[Lines]],1)</f>
        <v>Y</v>
      </c>
      <c r="M11659" s="1" t="str">
        <f>IF(BART_Rides[[#This Row],[FirstLetter]]="Y","Yes","No")</f>
        <v>Yes</v>
      </c>
      <c r="N11659" s="1" t="str">
        <f>IF(OR(BART_Rides[[#This Row],[Station Code]]="EM", BART_Rides[[#This Row],[Station Code]]="MT", BART_Rides[[#This Row],[Station Code]]="PL", BART_Rides[[#This Row],[Station Code]]="CC"), "Yes", "No")</f>
        <v>No</v>
      </c>
    </row>
    <row r="11660" spans="6:14">
      <c r="F11660" s="3">
        <v>44540</v>
      </c>
      <c r="G11660" s="1" t="s">
        <v>59</v>
      </c>
      <c r="H11660" s="1" t="s">
        <v>106</v>
      </c>
      <c r="I11660" s="1">
        <v>2314</v>
      </c>
      <c r="J11660" s="1">
        <f>MONTH(BART_Rides[[#This Row],[Date]])</f>
        <v>12</v>
      </c>
      <c r="K11660" s="1">
        <f>WEEKDAY(BART_Rides[[#This Row],[Date]],2)</f>
        <v>5</v>
      </c>
      <c r="L11660" s="1" t="str">
        <f>LEFT(BART_Rides[[#This Row],[Lines]],1)</f>
        <v>Y</v>
      </c>
      <c r="M11660" s="1" t="str">
        <f>IF(BART_Rides[[#This Row],[FirstLetter]]="Y","Yes","No")</f>
        <v>Yes</v>
      </c>
      <c r="N11660" s="1" t="str">
        <f>IF(OR(BART_Rides[[#This Row],[Station Code]]="EM", BART_Rides[[#This Row],[Station Code]]="MT", BART_Rides[[#This Row],[Station Code]]="PL", BART_Rides[[#This Row],[Station Code]]="CC"), "Yes", "No")</f>
        <v>No</v>
      </c>
    </row>
    <row r="11661" spans="6:14">
      <c r="F11661" s="3">
        <v>44541</v>
      </c>
      <c r="G11661" s="1" t="s">
        <v>59</v>
      </c>
      <c r="H11661" s="1" t="s">
        <v>106</v>
      </c>
      <c r="I11661" s="1">
        <v>1610</v>
      </c>
      <c r="J11661" s="1">
        <f>MONTH(BART_Rides[[#This Row],[Date]])</f>
        <v>12</v>
      </c>
      <c r="K11661" s="1">
        <f>WEEKDAY(BART_Rides[[#This Row],[Date]],2)</f>
        <v>6</v>
      </c>
      <c r="L11661" s="1" t="str">
        <f>LEFT(BART_Rides[[#This Row],[Lines]],1)</f>
        <v>Y</v>
      </c>
      <c r="M11661" s="1" t="str">
        <f>IF(BART_Rides[[#This Row],[FirstLetter]]="Y","Yes","No")</f>
        <v>Yes</v>
      </c>
      <c r="N11661" s="1" t="str">
        <f>IF(OR(BART_Rides[[#This Row],[Station Code]]="EM", BART_Rides[[#This Row],[Station Code]]="MT", BART_Rides[[#This Row],[Station Code]]="PL", BART_Rides[[#This Row],[Station Code]]="CC"), "Yes", "No")</f>
        <v>No</v>
      </c>
    </row>
    <row r="11662" spans="6:14">
      <c r="F11662" s="3">
        <v>44542</v>
      </c>
      <c r="G11662" s="1" t="s">
        <v>59</v>
      </c>
      <c r="H11662" s="1" t="s">
        <v>106</v>
      </c>
      <c r="I11662" s="1">
        <v>540</v>
      </c>
      <c r="J11662" s="1">
        <f>MONTH(BART_Rides[[#This Row],[Date]])</f>
        <v>12</v>
      </c>
      <c r="K11662" s="1">
        <f>WEEKDAY(BART_Rides[[#This Row],[Date]],2)</f>
        <v>7</v>
      </c>
      <c r="L11662" s="1" t="str">
        <f>LEFT(BART_Rides[[#This Row],[Lines]],1)</f>
        <v>Y</v>
      </c>
      <c r="M11662" s="1" t="str">
        <f>IF(BART_Rides[[#This Row],[FirstLetter]]="Y","Yes","No")</f>
        <v>Yes</v>
      </c>
      <c r="N11662" s="1" t="str">
        <f>IF(OR(BART_Rides[[#This Row],[Station Code]]="EM", BART_Rides[[#This Row],[Station Code]]="MT", BART_Rides[[#This Row],[Station Code]]="PL", BART_Rides[[#This Row],[Station Code]]="CC"), "Yes", "No")</f>
        <v>No</v>
      </c>
    </row>
    <row r="11663" spans="6:14">
      <c r="F11663" s="3">
        <v>44543</v>
      </c>
      <c r="G11663" s="1" t="s">
        <v>59</v>
      </c>
      <c r="H11663" s="1" t="s">
        <v>106</v>
      </c>
      <c r="I11663" s="1">
        <v>1725</v>
      </c>
      <c r="J11663" s="1">
        <f>MONTH(BART_Rides[[#This Row],[Date]])</f>
        <v>12</v>
      </c>
      <c r="K11663" s="1">
        <f>WEEKDAY(BART_Rides[[#This Row],[Date]],2)</f>
        <v>1</v>
      </c>
      <c r="L11663" s="1" t="str">
        <f>LEFT(BART_Rides[[#This Row],[Lines]],1)</f>
        <v>Y</v>
      </c>
      <c r="M11663" s="1" t="str">
        <f>IF(BART_Rides[[#This Row],[FirstLetter]]="Y","Yes","No")</f>
        <v>Yes</v>
      </c>
      <c r="N11663" s="1" t="str">
        <f>IF(OR(BART_Rides[[#This Row],[Station Code]]="EM", BART_Rides[[#This Row],[Station Code]]="MT", BART_Rides[[#This Row],[Station Code]]="PL", BART_Rides[[#This Row],[Station Code]]="CC"), "Yes", "No")</f>
        <v>No</v>
      </c>
    </row>
    <row r="11664" spans="6:14">
      <c r="F11664" s="3">
        <v>44544</v>
      </c>
      <c r="G11664" s="1" t="s">
        <v>59</v>
      </c>
      <c r="H11664" s="1" t="s">
        <v>106</v>
      </c>
      <c r="I11664" s="1">
        <v>2219</v>
      </c>
      <c r="J11664" s="1">
        <f>MONTH(BART_Rides[[#This Row],[Date]])</f>
        <v>12</v>
      </c>
      <c r="K11664" s="1">
        <f>WEEKDAY(BART_Rides[[#This Row],[Date]],2)</f>
        <v>2</v>
      </c>
      <c r="L11664" s="1" t="str">
        <f>LEFT(BART_Rides[[#This Row],[Lines]],1)</f>
        <v>Y</v>
      </c>
      <c r="M11664" s="1" t="str">
        <f>IF(BART_Rides[[#This Row],[FirstLetter]]="Y","Yes","No")</f>
        <v>Yes</v>
      </c>
      <c r="N11664" s="1" t="str">
        <f>IF(OR(BART_Rides[[#This Row],[Station Code]]="EM", BART_Rides[[#This Row],[Station Code]]="MT", BART_Rides[[#This Row],[Station Code]]="PL", BART_Rides[[#This Row],[Station Code]]="CC"), "Yes", "No")</f>
        <v>No</v>
      </c>
    </row>
    <row r="11665" spans="6:14">
      <c r="F11665" s="3">
        <v>44545</v>
      </c>
      <c r="G11665" s="1" t="s">
        <v>59</v>
      </c>
      <c r="H11665" s="1" t="s">
        <v>106</v>
      </c>
      <c r="I11665" s="1">
        <v>2252</v>
      </c>
      <c r="J11665" s="1">
        <f>MONTH(BART_Rides[[#This Row],[Date]])</f>
        <v>12</v>
      </c>
      <c r="K11665" s="1">
        <f>WEEKDAY(BART_Rides[[#This Row],[Date]],2)</f>
        <v>3</v>
      </c>
      <c r="L11665" s="1" t="str">
        <f>LEFT(BART_Rides[[#This Row],[Lines]],1)</f>
        <v>Y</v>
      </c>
      <c r="M11665" s="1" t="str">
        <f>IF(BART_Rides[[#This Row],[FirstLetter]]="Y","Yes","No")</f>
        <v>Yes</v>
      </c>
      <c r="N11665" s="1" t="str">
        <f>IF(OR(BART_Rides[[#This Row],[Station Code]]="EM", BART_Rides[[#This Row],[Station Code]]="MT", BART_Rides[[#This Row],[Station Code]]="PL", BART_Rides[[#This Row],[Station Code]]="CC"), "Yes", "No")</f>
        <v>No</v>
      </c>
    </row>
    <row r="11666" spans="6:14">
      <c r="F11666" s="3">
        <v>44546</v>
      </c>
      <c r="G11666" s="1" t="s">
        <v>59</v>
      </c>
      <c r="H11666" s="1" t="s">
        <v>106</v>
      </c>
      <c r="I11666" s="1">
        <v>2324</v>
      </c>
      <c r="J11666" s="1">
        <f>MONTH(BART_Rides[[#This Row],[Date]])</f>
        <v>12</v>
      </c>
      <c r="K11666" s="1">
        <f>WEEKDAY(BART_Rides[[#This Row],[Date]],2)</f>
        <v>4</v>
      </c>
      <c r="L11666" s="1" t="str">
        <f>LEFT(BART_Rides[[#This Row],[Lines]],1)</f>
        <v>Y</v>
      </c>
      <c r="M11666" s="1" t="str">
        <f>IF(BART_Rides[[#This Row],[FirstLetter]]="Y","Yes","No")</f>
        <v>Yes</v>
      </c>
      <c r="N11666" s="1" t="str">
        <f>IF(OR(BART_Rides[[#This Row],[Station Code]]="EM", BART_Rides[[#This Row],[Station Code]]="MT", BART_Rides[[#This Row],[Station Code]]="PL", BART_Rides[[#This Row],[Station Code]]="CC"), "Yes", "No")</f>
        <v>No</v>
      </c>
    </row>
    <row r="11667" spans="6:14">
      <c r="F11667" s="3">
        <v>44547</v>
      </c>
      <c r="G11667" s="1" t="s">
        <v>59</v>
      </c>
      <c r="H11667" s="1" t="s">
        <v>106</v>
      </c>
      <c r="I11667" s="1">
        <v>2297</v>
      </c>
      <c r="J11667" s="1">
        <f>MONTH(BART_Rides[[#This Row],[Date]])</f>
        <v>12</v>
      </c>
      <c r="K11667" s="1">
        <f>WEEKDAY(BART_Rides[[#This Row],[Date]],2)</f>
        <v>5</v>
      </c>
      <c r="L11667" s="1" t="str">
        <f>LEFT(BART_Rides[[#This Row],[Lines]],1)</f>
        <v>Y</v>
      </c>
      <c r="M11667" s="1" t="str">
        <f>IF(BART_Rides[[#This Row],[FirstLetter]]="Y","Yes","No")</f>
        <v>Yes</v>
      </c>
      <c r="N11667" s="1" t="str">
        <f>IF(OR(BART_Rides[[#This Row],[Station Code]]="EM", BART_Rides[[#This Row],[Station Code]]="MT", BART_Rides[[#This Row],[Station Code]]="PL", BART_Rides[[#This Row],[Station Code]]="CC"), "Yes", "No")</f>
        <v>No</v>
      </c>
    </row>
    <row r="11668" spans="6:14">
      <c r="F11668" s="3">
        <v>44548</v>
      </c>
      <c r="G11668" s="1" t="s">
        <v>59</v>
      </c>
      <c r="H11668" s="1" t="s">
        <v>106</v>
      </c>
      <c r="I11668" s="1">
        <v>1402</v>
      </c>
      <c r="J11668" s="1">
        <f>MONTH(BART_Rides[[#This Row],[Date]])</f>
        <v>12</v>
      </c>
      <c r="K11668" s="1">
        <f>WEEKDAY(BART_Rides[[#This Row],[Date]],2)</f>
        <v>6</v>
      </c>
      <c r="L11668" s="1" t="str">
        <f>LEFT(BART_Rides[[#This Row],[Lines]],1)</f>
        <v>Y</v>
      </c>
      <c r="M11668" s="1" t="str">
        <f>IF(BART_Rides[[#This Row],[FirstLetter]]="Y","Yes","No")</f>
        <v>Yes</v>
      </c>
      <c r="N11668" s="1" t="str">
        <f>IF(OR(BART_Rides[[#This Row],[Station Code]]="EM", BART_Rides[[#This Row],[Station Code]]="MT", BART_Rides[[#This Row],[Station Code]]="PL", BART_Rides[[#This Row],[Station Code]]="CC"), "Yes", "No")</f>
        <v>No</v>
      </c>
    </row>
    <row r="11669" spans="6:14">
      <c r="F11669" s="3">
        <v>44549</v>
      </c>
      <c r="G11669" s="1" t="s">
        <v>59</v>
      </c>
      <c r="H11669" s="1" t="s">
        <v>106</v>
      </c>
      <c r="I11669" s="1">
        <v>883</v>
      </c>
      <c r="J11669" s="1">
        <f>MONTH(BART_Rides[[#This Row],[Date]])</f>
        <v>12</v>
      </c>
      <c r="K11669" s="1">
        <f>WEEKDAY(BART_Rides[[#This Row],[Date]],2)</f>
        <v>7</v>
      </c>
      <c r="L11669" s="1" t="str">
        <f>LEFT(BART_Rides[[#This Row],[Lines]],1)</f>
        <v>Y</v>
      </c>
      <c r="M11669" s="1" t="str">
        <f>IF(BART_Rides[[#This Row],[FirstLetter]]="Y","Yes","No")</f>
        <v>Yes</v>
      </c>
      <c r="N11669" s="1" t="str">
        <f>IF(OR(BART_Rides[[#This Row],[Station Code]]="EM", BART_Rides[[#This Row],[Station Code]]="MT", BART_Rides[[#This Row],[Station Code]]="PL", BART_Rides[[#This Row],[Station Code]]="CC"), "Yes", "No")</f>
        <v>No</v>
      </c>
    </row>
    <row r="11670" spans="6:14">
      <c r="F11670" s="3">
        <v>44550</v>
      </c>
      <c r="G11670" s="1" t="s">
        <v>59</v>
      </c>
      <c r="H11670" s="1" t="s">
        <v>106</v>
      </c>
      <c r="I11670" s="1">
        <v>1850</v>
      </c>
      <c r="J11670" s="1">
        <f>MONTH(BART_Rides[[#This Row],[Date]])</f>
        <v>12</v>
      </c>
      <c r="K11670" s="1">
        <f>WEEKDAY(BART_Rides[[#This Row],[Date]],2)</f>
        <v>1</v>
      </c>
      <c r="L11670" s="1" t="str">
        <f>LEFT(BART_Rides[[#This Row],[Lines]],1)</f>
        <v>Y</v>
      </c>
      <c r="M11670" s="1" t="str">
        <f>IF(BART_Rides[[#This Row],[FirstLetter]]="Y","Yes","No")</f>
        <v>Yes</v>
      </c>
      <c r="N11670" s="1" t="str">
        <f>IF(OR(BART_Rides[[#This Row],[Station Code]]="EM", BART_Rides[[#This Row],[Station Code]]="MT", BART_Rides[[#This Row],[Station Code]]="PL", BART_Rides[[#This Row],[Station Code]]="CC"), "Yes", "No")</f>
        <v>No</v>
      </c>
    </row>
    <row r="11671" spans="6:14">
      <c r="F11671" s="3">
        <v>44551</v>
      </c>
      <c r="G11671" s="1" t="s">
        <v>59</v>
      </c>
      <c r="H11671" s="1" t="s">
        <v>106</v>
      </c>
      <c r="I11671" s="1">
        <v>1523</v>
      </c>
      <c r="J11671" s="1">
        <f>MONTH(BART_Rides[[#This Row],[Date]])</f>
        <v>12</v>
      </c>
      <c r="K11671" s="1">
        <f>WEEKDAY(BART_Rides[[#This Row],[Date]],2)</f>
        <v>2</v>
      </c>
      <c r="L11671" s="1" t="str">
        <f>LEFT(BART_Rides[[#This Row],[Lines]],1)</f>
        <v>Y</v>
      </c>
      <c r="M11671" s="1" t="str">
        <f>IF(BART_Rides[[#This Row],[FirstLetter]]="Y","Yes","No")</f>
        <v>Yes</v>
      </c>
      <c r="N11671" s="1" t="str">
        <f>IF(OR(BART_Rides[[#This Row],[Station Code]]="EM", BART_Rides[[#This Row],[Station Code]]="MT", BART_Rides[[#This Row],[Station Code]]="PL", BART_Rides[[#This Row],[Station Code]]="CC"), "Yes", "No")</f>
        <v>No</v>
      </c>
    </row>
    <row r="11672" spans="6:14">
      <c r="F11672" s="3">
        <v>44552</v>
      </c>
      <c r="G11672" s="1" t="s">
        <v>59</v>
      </c>
      <c r="H11672" s="1" t="s">
        <v>106</v>
      </c>
      <c r="I11672" s="1">
        <v>1550</v>
      </c>
      <c r="J11672" s="1">
        <f>MONTH(BART_Rides[[#This Row],[Date]])</f>
        <v>12</v>
      </c>
      <c r="K11672" s="1">
        <f>WEEKDAY(BART_Rides[[#This Row],[Date]],2)</f>
        <v>3</v>
      </c>
      <c r="L11672" s="1" t="str">
        <f>LEFT(BART_Rides[[#This Row],[Lines]],1)</f>
        <v>Y</v>
      </c>
      <c r="M11672" s="1" t="str">
        <f>IF(BART_Rides[[#This Row],[FirstLetter]]="Y","Yes","No")</f>
        <v>Yes</v>
      </c>
      <c r="N11672" s="1" t="str">
        <f>IF(OR(BART_Rides[[#This Row],[Station Code]]="EM", BART_Rides[[#This Row],[Station Code]]="MT", BART_Rides[[#This Row],[Station Code]]="PL", BART_Rides[[#This Row],[Station Code]]="CC"), "Yes", "No")</f>
        <v>No</v>
      </c>
    </row>
    <row r="11673" spans="6:14">
      <c r="F11673" s="3">
        <v>44553</v>
      </c>
      <c r="G11673" s="1" t="s">
        <v>59</v>
      </c>
      <c r="H11673" s="1" t="s">
        <v>106</v>
      </c>
      <c r="I11673" s="1">
        <v>1399</v>
      </c>
      <c r="J11673" s="1">
        <f>MONTH(BART_Rides[[#This Row],[Date]])</f>
        <v>12</v>
      </c>
      <c r="K11673" s="1">
        <f>WEEKDAY(BART_Rides[[#This Row],[Date]],2)</f>
        <v>4</v>
      </c>
      <c r="L11673" s="1" t="str">
        <f>LEFT(BART_Rides[[#This Row],[Lines]],1)</f>
        <v>Y</v>
      </c>
      <c r="M11673" s="1" t="str">
        <f>IF(BART_Rides[[#This Row],[FirstLetter]]="Y","Yes","No")</f>
        <v>Yes</v>
      </c>
      <c r="N11673" s="1" t="str">
        <f>IF(OR(BART_Rides[[#This Row],[Station Code]]="EM", BART_Rides[[#This Row],[Station Code]]="MT", BART_Rides[[#This Row],[Station Code]]="PL", BART_Rides[[#This Row],[Station Code]]="CC"), "Yes", "No")</f>
        <v>No</v>
      </c>
    </row>
    <row r="11674" spans="6:14">
      <c r="F11674" s="3">
        <v>44554</v>
      </c>
      <c r="G11674" s="1" t="s">
        <v>59</v>
      </c>
      <c r="H11674" s="1" t="s">
        <v>106</v>
      </c>
      <c r="I11674" s="1">
        <v>950</v>
      </c>
      <c r="J11674" s="1">
        <f>MONTH(BART_Rides[[#This Row],[Date]])</f>
        <v>12</v>
      </c>
      <c r="K11674" s="1">
        <f>WEEKDAY(BART_Rides[[#This Row],[Date]],2)</f>
        <v>5</v>
      </c>
      <c r="L11674" s="1" t="str">
        <f>LEFT(BART_Rides[[#This Row],[Lines]],1)</f>
        <v>Y</v>
      </c>
      <c r="M11674" s="1" t="str">
        <f>IF(BART_Rides[[#This Row],[FirstLetter]]="Y","Yes","No")</f>
        <v>Yes</v>
      </c>
      <c r="N11674" s="1" t="str">
        <f>IF(OR(BART_Rides[[#This Row],[Station Code]]="EM", BART_Rides[[#This Row],[Station Code]]="MT", BART_Rides[[#This Row],[Station Code]]="PL", BART_Rides[[#This Row],[Station Code]]="CC"), "Yes", "No")</f>
        <v>No</v>
      </c>
    </row>
    <row r="11675" spans="6:14">
      <c r="F11675" s="3">
        <v>44555</v>
      </c>
      <c r="G11675" s="1" t="s">
        <v>59</v>
      </c>
      <c r="H11675" s="1" t="s">
        <v>106</v>
      </c>
      <c r="I11675" s="1">
        <v>314</v>
      </c>
      <c r="J11675" s="1">
        <f>MONTH(BART_Rides[[#This Row],[Date]])</f>
        <v>12</v>
      </c>
      <c r="K11675" s="1">
        <f>WEEKDAY(BART_Rides[[#This Row],[Date]],2)</f>
        <v>6</v>
      </c>
      <c r="L11675" s="1" t="str">
        <f>LEFT(BART_Rides[[#This Row],[Lines]],1)</f>
        <v>Y</v>
      </c>
      <c r="M11675" s="1" t="str">
        <f>IF(BART_Rides[[#This Row],[FirstLetter]]="Y","Yes","No")</f>
        <v>Yes</v>
      </c>
      <c r="N11675" s="1" t="str">
        <f>IF(OR(BART_Rides[[#This Row],[Station Code]]="EM", BART_Rides[[#This Row],[Station Code]]="MT", BART_Rides[[#This Row],[Station Code]]="PL", BART_Rides[[#This Row],[Station Code]]="CC"), "Yes", "No")</f>
        <v>No</v>
      </c>
    </row>
    <row r="11676" spans="6:14">
      <c r="F11676" s="3">
        <v>44556</v>
      </c>
      <c r="G11676" s="1" t="s">
        <v>59</v>
      </c>
      <c r="H11676" s="1" t="s">
        <v>106</v>
      </c>
      <c r="I11676" s="1">
        <v>589</v>
      </c>
      <c r="J11676" s="1">
        <f>MONTH(BART_Rides[[#This Row],[Date]])</f>
        <v>12</v>
      </c>
      <c r="K11676" s="1">
        <f>WEEKDAY(BART_Rides[[#This Row],[Date]],2)</f>
        <v>7</v>
      </c>
      <c r="L11676" s="1" t="str">
        <f>LEFT(BART_Rides[[#This Row],[Lines]],1)</f>
        <v>Y</v>
      </c>
      <c r="M11676" s="1" t="str">
        <f>IF(BART_Rides[[#This Row],[FirstLetter]]="Y","Yes","No")</f>
        <v>Yes</v>
      </c>
      <c r="N11676" s="1" t="str">
        <f>IF(OR(BART_Rides[[#This Row],[Station Code]]="EM", BART_Rides[[#This Row],[Station Code]]="MT", BART_Rides[[#This Row],[Station Code]]="PL", BART_Rides[[#This Row],[Station Code]]="CC"), "Yes", "No")</f>
        <v>No</v>
      </c>
    </row>
    <row r="11677" spans="6:14">
      <c r="F11677" s="3">
        <v>44557</v>
      </c>
      <c r="G11677" s="1" t="s">
        <v>59</v>
      </c>
      <c r="H11677" s="1" t="s">
        <v>106</v>
      </c>
      <c r="I11677" s="1">
        <v>1188</v>
      </c>
      <c r="J11677" s="1">
        <f>MONTH(BART_Rides[[#This Row],[Date]])</f>
        <v>12</v>
      </c>
      <c r="K11677" s="1">
        <f>WEEKDAY(BART_Rides[[#This Row],[Date]],2)</f>
        <v>1</v>
      </c>
      <c r="L11677" s="1" t="str">
        <f>LEFT(BART_Rides[[#This Row],[Lines]],1)</f>
        <v>Y</v>
      </c>
      <c r="M11677" s="1" t="str">
        <f>IF(BART_Rides[[#This Row],[FirstLetter]]="Y","Yes","No")</f>
        <v>Yes</v>
      </c>
      <c r="N11677" s="1" t="str">
        <f>IF(OR(BART_Rides[[#This Row],[Station Code]]="EM", BART_Rides[[#This Row],[Station Code]]="MT", BART_Rides[[#This Row],[Station Code]]="PL", BART_Rides[[#This Row],[Station Code]]="CC"), "Yes", "No")</f>
        <v>No</v>
      </c>
    </row>
    <row r="11678" spans="6:14">
      <c r="F11678" s="3">
        <v>44558</v>
      </c>
      <c r="G11678" s="1" t="s">
        <v>59</v>
      </c>
      <c r="H11678" s="1" t="s">
        <v>106</v>
      </c>
      <c r="I11678" s="1">
        <v>1340</v>
      </c>
      <c r="J11678" s="1">
        <f>MONTH(BART_Rides[[#This Row],[Date]])</f>
        <v>12</v>
      </c>
      <c r="K11678" s="1">
        <f>WEEKDAY(BART_Rides[[#This Row],[Date]],2)</f>
        <v>2</v>
      </c>
      <c r="L11678" s="1" t="str">
        <f>LEFT(BART_Rides[[#This Row],[Lines]],1)</f>
        <v>Y</v>
      </c>
      <c r="M11678" s="1" t="str">
        <f>IF(BART_Rides[[#This Row],[FirstLetter]]="Y","Yes","No")</f>
        <v>Yes</v>
      </c>
      <c r="N11678" s="1" t="str">
        <f>IF(OR(BART_Rides[[#This Row],[Station Code]]="EM", BART_Rides[[#This Row],[Station Code]]="MT", BART_Rides[[#This Row],[Station Code]]="PL", BART_Rides[[#This Row],[Station Code]]="CC"), "Yes", "No")</f>
        <v>No</v>
      </c>
    </row>
    <row r="11679" spans="6:14">
      <c r="F11679" s="3">
        <v>44559</v>
      </c>
      <c r="G11679" s="1" t="s">
        <v>59</v>
      </c>
      <c r="H11679" s="1" t="s">
        <v>106</v>
      </c>
      <c r="I11679" s="1">
        <v>1251</v>
      </c>
      <c r="J11679" s="1">
        <f>MONTH(BART_Rides[[#This Row],[Date]])</f>
        <v>12</v>
      </c>
      <c r="K11679" s="1">
        <f>WEEKDAY(BART_Rides[[#This Row],[Date]],2)</f>
        <v>3</v>
      </c>
      <c r="L11679" s="1" t="str">
        <f>LEFT(BART_Rides[[#This Row],[Lines]],1)</f>
        <v>Y</v>
      </c>
      <c r="M11679" s="1" t="str">
        <f>IF(BART_Rides[[#This Row],[FirstLetter]]="Y","Yes","No")</f>
        <v>Yes</v>
      </c>
      <c r="N11679" s="1" t="str">
        <f>IF(OR(BART_Rides[[#This Row],[Station Code]]="EM", BART_Rides[[#This Row],[Station Code]]="MT", BART_Rides[[#This Row],[Station Code]]="PL", BART_Rides[[#This Row],[Station Code]]="CC"), "Yes", "No")</f>
        <v>No</v>
      </c>
    </row>
    <row r="11680" spans="6:14">
      <c r="F11680" s="3">
        <v>44560</v>
      </c>
      <c r="G11680" s="1" t="s">
        <v>59</v>
      </c>
      <c r="H11680" s="1" t="s">
        <v>106</v>
      </c>
      <c r="I11680" s="1">
        <v>1366</v>
      </c>
      <c r="J11680" s="1">
        <f>MONTH(BART_Rides[[#This Row],[Date]])</f>
        <v>12</v>
      </c>
      <c r="K11680" s="1">
        <f>WEEKDAY(BART_Rides[[#This Row],[Date]],2)</f>
        <v>4</v>
      </c>
      <c r="L11680" s="1" t="str">
        <f>LEFT(BART_Rides[[#This Row],[Lines]],1)</f>
        <v>Y</v>
      </c>
      <c r="M11680" s="1" t="str">
        <f>IF(BART_Rides[[#This Row],[FirstLetter]]="Y","Yes","No")</f>
        <v>Yes</v>
      </c>
      <c r="N11680" s="1" t="str">
        <f>IF(OR(BART_Rides[[#This Row],[Station Code]]="EM", BART_Rides[[#This Row],[Station Code]]="MT", BART_Rides[[#This Row],[Station Code]]="PL", BART_Rides[[#This Row],[Station Code]]="CC"), "Yes", "No")</f>
        <v>No</v>
      </c>
    </row>
    <row r="11681" spans="6:14">
      <c r="F11681" s="3">
        <v>44561</v>
      </c>
      <c r="G11681" s="1" t="s">
        <v>59</v>
      </c>
      <c r="H11681" s="1" t="s">
        <v>106</v>
      </c>
      <c r="I11681" s="1">
        <v>1087</v>
      </c>
      <c r="J11681" s="1">
        <f>MONTH(BART_Rides[[#This Row],[Date]])</f>
        <v>12</v>
      </c>
      <c r="K11681" s="1">
        <f>WEEKDAY(BART_Rides[[#This Row],[Date]],2)</f>
        <v>5</v>
      </c>
      <c r="L11681" s="1" t="str">
        <f>LEFT(BART_Rides[[#This Row],[Lines]],1)</f>
        <v>Y</v>
      </c>
      <c r="M11681" s="1" t="str">
        <f>IF(BART_Rides[[#This Row],[FirstLetter]]="Y","Yes","No")</f>
        <v>Yes</v>
      </c>
      <c r="N11681" s="1" t="str">
        <f>IF(OR(BART_Rides[[#This Row],[Station Code]]="EM", BART_Rides[[#This Row],[Station Code]]="MT", BART_Rides[[#This Row],[Station Code]]="PL", BART_Rides[[#This Row],[Station Code]]="CC"), "Yes", "No")</f>
        <v>No</v>
      </c>
    </row>
    <row r="11682" spans="6:14">
      <c r="F11682" s="3">
        <v>44197</v>
      </c>
      <c r="G11682" s="1" t="s">
        <v>61</v>
      </c>
      <c r="H11682" s="1" t="s">
        <v>106</v>
      </c>
      <c r="I11682" s="1">
        <v>489</v>
      </c>
      <c r="J11682" s="1">
        <f>MONTH(BART_Rides[[#This Row],[Date]])</f>
        <v>1</v>
      </c>
      <c r="K11682" s="1">
        <f>WEEKDAY(BART_Rides[[#This Row],[Date]],2)</f>
        <v>5</v>
      </c>
      <c r="L11682" s="1" t="str">
        <f>LEFT(BART_Rides[[#This Row],[Lines]],1)</f>
        <v>Y</v>
      </c>
      <c r="M11682" s="1" t="str">
        <f>IF(BART_Rides[[#This Row],[FirstLetter]]="Y","Yes","No")</f>
        <v>Yes</v>
      </c>
      <c r="N11682" s="1" t="str">
        <f>IF(OR(BART_Rides[[#This Row],[Station Code]]="EM", BART_Rides[[#This Row],[Station Code]]="MT", BART_Rides[[#This Row],[Station Code]]="PL", BART_Rides[[#This Row],[Station Code]]="CC"), "Yes", "No")</f>
        <v>No</v>
      </c>
    </row>
    <row r="11683" spans="6:14">
      <c r="F11683" s="3">
        <v>44198</v>
      </c>
      <c r="G11683" s="1" t="s">
        <v>61</v>
      </c>
      <c r="H11683" s="1" t="s">
        <v>106</v>
      </c>
      <c r="I11683" s="1">
        <v>657</v>
      </c>
      <c r="J11683" s="1">
        <f>MONTH(BART_Rides[[#This Row],[Date]])</f>
        <v>1</v>
      </c>
      <c r="K11683" s="1">
        <f>WEEKDAY(BART_Rides[[#This Row],[Date]],2)</f>
        <v>6</v>
      </c>
      <c r="L11683" s="1" t="str">
        <f>LEFT(BART_Rides[[#This Row],[Lines]],1)</f>
        <v>Y</v>
      </c>
      <c r="M11683" s="1" t="str">
        <f>IF(BART_Rides[[#This Row],[FirstLetter]]="Y","Yes","No")</f>
        <v>Yes</v>
      </c>
      <c r="N11683" s="1" t="str">
        <f>IF(OR(BART_Rides[[#This Row],[Station Code]]="EM", BART_Rides[[#This Row],[Station Code]]="MT", BART_Rides[[#This Row],[Station Code]]="PL", BART_Rides[[#This Row],[Station Code]]="CC"), "Yes", "No")</f>
        <v>No</v>
      </c>
    </row>
    <row r="11684" spans="6:14">
      <c r="F11684" s="3">
        <v>44199</v>
      </c>
      <c r="G11684" s="1" t="s">
        <v>61</v>
      </c>
      <c r="H11684" s="1" t="s">
        <v>106</v>
      </c>
      <c r="I11684" s="1">
        <v>548</v>
      </c>
      <c r="J11684" s="1">
        <f>MONTH(BART_Rides[[#This Row],[Date]])</f>
        <v>1</v>
      </c>
      <c r="K11684" s="1">
        <f>WEEKDAY(BART_Rides[[#This Row],[Date]],2)</f>
        <v>7</v>
      </c>
      <c r="L11684" s="1" t="str">
        <f>LEFT(BART_Rides[[#This Row],[Lines]],1)</f>
        <v>Y</v>
      </c>
      <c r="M11684" s="1" t="str">
        <f>IF(BART_Rides[[#This Row],[FirstLetter]]="Y","Yes","No")</f>
        <v>Yes</v>
      </c>
      <c r="N11684" s="1" t="str">
        <f>IF(OR(BART_Rides[[#This Row],[Station Code]]="EM", BART_Rides[[#This Row],[Station Code]]="MT", BART_Rides[[#This Row],[Station Code]]="PL", BART_Rides[[#This Row],[Station Code]]="CC"), "Yes", "No")</f>
        <v>No</v>
      </c>
    </row>
    <row r="11685" spans="6:14">
      <c r="F11685" s="3">
        <v>44200</v>
      </c>
      <c r="G11685" s="1" t="s">
        <v>61</v>
      </c>
      <c r="H11685" s="1" t="s">
        <v>106</v>
      </c>
      <c r="I11685" s="1">
        <v>1267</v>
      </c>
      <c r="J11685" s="1">
        <f>MONTH(BART_Rides[[#This Row],[Date]])</f>
        <v>1</v>
      </c>
      <c r="K11685" s="1">
        <f>WEEKDAY(BART_Rides[[#This Row],[Date]],2)</f>
        <v>1</v>
      </c>
      <c r="L11685" s="1" t="str">
        <f>LEFT(BART_Rides[[#This Row],[Lines]],1)</f>
        <v>Y</v>
      </c>
      <c r="M11685" s="1" t="str">
        <f>IF(BART_Rides[[#This Row],[FirstLetter]]="Y","Yes","No")</f>
        <v>Yes</v>
      </c>
      <c r="N11685" s="1" t="str">
        <f>IF(OR(BART_Rides[[#This Row],[Station Code]]="EM", BART_Rides[[#This Row],[Station Code]]="MT", BART_Rides[[#This Row],[Station Code]]="PL", BART_Rides[[#This Row],[Station Code]]="CC"), "Yes", "No")</f>
        <v>No</v>
      </c>
    </row>
    <row r="11686" spans="6:14">
      <c r="F11686" s="3">
        <v>44201</v>
      </c>
      <c r="G11686" s="1" t="s">
        <v>61</v>
      </c>
      <c r="H11686" s="1" t="s">
        <v>106</v>
      </c>
      <c r="I11686" s="1">
        <v>1461</v>
      </c>
      <c r="J11686" s="1">
        <f>MONTH(BART_Rides[[#This Row],[Date]])</f>
        <v>1</v>
      </c>
      <c r="K11686" s="1">
        <f>WEEKDAY(BART_Rides[[#This Row],[Date]],2)</f>
        <v>2</v>
      </c>
      <c r="L11686" s="1" t="str">
        <f>LEFT(BART_Rides[[#This Row],[Lines]],1)</f>
        <v>Y</v>
      </c>
      <c r="M11686" s="1" t="str">
        <f>IF(BART_Rides[[#This Row],[FirstLetter]]="Y","Yes","No")</f>
        <v>Yes</v>
      </c>
      <c r="N11686" s="1" t="str">
        <f>IF(OR(BART_Rides[[#This Row],[Station Code]]="EM", BART_Rides[[#This Row],[Station Code]]="MT", BART_Rides[[#This Row],[Station Code]]="PL", BART_Rides[[#This Row],[Station Code]]="CC"), "Yes", "No")</f>
        <v>No</v>
      </c>
    </row>
    <row r="11687" spans="6:14">
      <c r="F11687" s="3">
        <v>44202</v>
      </c>
      <c r="G11687" s="1" t="s">
        <v>61</v>
      </c>
      <c r="H11687" s="1" t="s">
        <v>106</v>
      </c>
      <c r="I11687" s="1">
        <v>1362</v>
      </c>
      <c r="J11687" s="1">
        <f>MONTH(BART_Rides[[#This Row],[Date]])</f>
        <v>1</v>
      </c>
      <c r="K11687" s="1">
        <f>WEEKDAY(BART_Rides[[#This Row],[Date]],2)</f>
        <v>3</v>
      </c>
      <c r="L11687" s="1" t="str">
        <f>LEFT(BART_Rides[[#This Row],[Lines]],1)</f>
        <v>Y</v>
      </c>
      <c r="M11687" s="1" t="str">
        <f>IF(BART_Rides[[#This Row],[FirstLetter]]="Y","Yes","No")</f>
        <v>Yes</v>
      </c>
      <c r="N11687" s="1" t="str">
        <f>IF(OR(BART_Rides[[#This Row],[Station Code]]="EM", BART_Rides[[#This Row],[Station Code]]="MT", BART_Rides[[#This Row],[Station Code]]="PL", BART_Rides[[#This Row],[Station Code]]="CC"), "Yes", "No")</f>
        <v>No</v>
      </c>
    </row>
    <row r="11688" spans="6:14">
      <c r="F11688" s="3">
        <v>44203</v>
      </c>
      <c r="G11688" s="1" t="s">
        <v>61</v>
      </c>
      <c r="H11688" s="1" t="s">
        <v>106</v>
      </c>
      <c r="I11688" s="1">
        <v>1395</v>
      </c>
      <c r="J11688" s="1">
        <f>MONTH(BART_Rides[[#This Row],[Date]])</f>
        <v>1</v>
      </c>
      <c r="K11688" s="1">
        <f>WEEKDAY(BART_Rides[[#This Row],[Date]],2)</f>
        <v>4</v>
      </c>
      <c r="L11688" s="1" t="str">
        <f>LEFT(BART_Rides[[#This Row],[Lines]],1)</f>
        <v>Y</v>
      </c>
      <c r="M11688" s="1" t="str">
        <f>IF(BART_Rides[[#This Row],[FirstLetter]]="Y","Yes","No")</f>
        <v>Yes</v>
      </c>
      <c r="N11688" s="1" t="str">
        <f>IF(OR(BART_Rides[[#This Row],[Station Code]]="EM", BART_Rides[[#This Row],[Station Code]]="MT", BART_Rides[[#This Row],[Station Code]]="PL", BART_Rides[[#This Row],[Station Code]]="CC"), "Yes", "No")</f>
        <v>No</v>
      </c>
    </row>
    <row r="11689" spans="6:14">
      <c r="F11689" s="3">
        <v>44204</v>
      </c>
      <c r="G11689" s="1" t="s">
        <v>61</v>
      </c>
      <c r="H11689" s="1" t="s">
        <v>106</v>
      </c>
      <c r="I11689" s="1">
        <v>1409</v>
      </c>
      <c r="J11689" s="1">
        <f>MONTH(BART_Rides[[#This Row],[Date]])</f>
        <v>1</v>
      </c>
      <c r="K11689" s="1">
        <f>WEEKDAY(BART_Rides[[#This Row],[Date]],2)</f>
        <v>5</v>
      </c>
      <c r="L11689" s="1" t="str">
        <f>LEFT(BART_Rides[[#This Row],[Lines]],1)</f>
        <v>Y</v>
      </c>
      <c r="M11689" s="1" t="str">
        <f>IF(BART_Rides[[#This Row],[FirstLetter]]="Y","Yes","No")</f>
        <v>Yes</v>
      </c>
      <c r="N11689" s="1" t="str">
        <f>IF(OR(BART_Rides[[#This Row],[Station Code]]="EM", BART_Rides[[#This Row],[Station Code]]="MT", BART_Rides[[#This Row],[Station Code]]="PL", BART_Rides[[#This Row],[Station Code]]="CC"), "Yes", "No")</f>
        <v>No</v>
      </c>
    </row>
    <row r="11690" spans="6:14">
      <c r="F11690" s="3">
        <v>44205</v>
      </c>
      <c r="G11690" s="1" t="s">
        <v>61</v>
      </c>
      <c r="H11690" s="1" t="s">
        <v>106</v>
      </c>
      <c r="I11690" s="1">
        <v>806</v>
      </c>
      <c r="J11690" s="1">
        <f>MONTH(BART_Rides[[#This Row],[Date]])</f>
        <v>1</v>
      </c>
      <c r="K11690" s="1">
        <f>WEEKDAY(BART_Rides[[#This Row],[Date]],2)</f>
        <v>6</v>
      </c>
      <c r="L11690" s="1" t="str">
        <f>LEFT(BART_Rides[[#This Row],[Lines]],1)</f>
        <v>Y</v>
      </c>
      <c r="M11690" s="1" t="str">
        <f>IF(BART_Rides[[#This Row],[FirstLetter]]="Y","Yes","No")</f>
        <v>Yes</v>
      </c>
      <c r="N11690" s="1" t="str">
        <f>IF(OR(BART_Rides[[#This Row],[Station Code]]="EM", BART_Rides[[#This Row],[Station Code]]="MT", BART_Rides[[#This Row],[Station Code]]="PL", BART_Rides[[#This Row],[Station Code]]="CC"), "Yes", "No")</f>
        <v>No</v>
      </c>
    </row>
    <row r="11691" spans="6:14">
      <c r="F11691" s="3">
        <v>44206</v>
      </c>
      <c r="G11691" s="1" t="s">
        <v>61</v>
      </c>
      <c r="H11691" s="1" t="s">
        <v>106</v>
      </c>
      <c r="I11691" s="1">
        <v>546</v>
      </c>
      <c r="J11691" s="1">
        <f>MONTH(BART_Rides[[#This Row],[Date]])</f>
        <v>1</v>
      </c>
      <c r="K11691" s="1">
        <f>WEEKDAY(BART_Rides[[#This Row],[Date]],2)</f>
        <v>7</v>
      </c>
      <c r="L11691" s="1" t="str">
        <f>LEFT(BART_Rides[[#This Row],[Lines]],1)</f>
        <v>Y</v>
      </c>
      <c r="M11691" s="1" t="str">
        <f>IF(BART_Rides[[#This Row],[FirstLetter]]="Y","Yes","No")</f>
        <v>Yes</v>
      </c>
      <c r="N11691" s="1" t="str">
        <f>IF(OR(BART_Rides[[#This Row],[Station Code]]="EM", BART_Rides[[#This Row],[Station Code]]="MT", BART_Rides[[#This Row],[Station Code]]="PL", BART_Rides[[#This Row],[Station Code]]="CC"), "Yes", "No")</f>
        <v>No</v>
      </c>
    </row>
    <row r="11692" spans="6:14">
      <c r="F11692" s="3">
        <v>44207</v>
      </c>
      <c r="G11692" s="1" t="s">
        <v>61</v>
      </c>
      <c r="H11692" s="1" t="s">
        <v>106</v>
      </c>
      <c r="I11692" s="1">
        <v>1403</v>
      </c>
      <c r="J11692" s="1">
        <f>MONTH(BART_Rides[[#This Row],[Date]])</f>
        <v>1</v>
      </c>
      <c r="K11692" s="1">
        <f>WEEKDAY(BART_Rides[[#This Row],[Date]],2)</f>
        <v>1</v>
      </c>
      <c r="L11692" s="1" t="str">
        <f>LEFT(BART_Rides[[#This Row],[Lines]],1)</f>
        <v>Y</v>
      </c>
      <c r="M11692" s="1" t="str">
        <f>IF(BART_Rides[[#This Row],[FirstLetter]]="Y","Yes","No")</f>
        <v>Yes</v>
      </c>
      <c r="N11692" s="1" t="str">
        <f>IF(OR(BART_Rides[[#This Row],[Station Code]]="EM", BART_Rides[[#This Row],[Station Code]]="MT", BART_Rides[[#This Row],[Station Code]]="PL", BART_Rides[[#This Row],[Station Code]]="CC"), "Yes", "No")</f>
        <v>No</v>
      </c>
    </row>
    <row r="11693" spans="6:14">
      <c r="F11693" s="3">
        <v>44208</v>
      </c>
      <c r="G11693" s="1" t="s">
        <v>61</v>
      </c>
      <c r="H11693" s="1" t="s">
        <v>106</v>
      </c>
      <c r="I11693" s="1">
        <v>1395</v>
      </c>
      <c r="J11693" s="1">
        <f>MONTH(BART_Rides[[#This Row],[Date]])</f>
        <v>1</v>
      </c>
      <c r="K11693" s="1">
        <f>WEEKDAY(BART_Rides[[#This Row],[Date]],2)</f>
        <v>2</v>
      </c>
      <c r="L11693" s="1" t="str">
        <f>LEFT(BART_Rides[[#This Row],[Lines]],1)</f>
        <v>Y</v>
      </c>
      <c r="M11693" s="1" t="str">
        <f>IF(BART_Rides[[#This Row],[FirstLetter]]="Y","Yes","No")</f>
        <v>Yes</v>
      </c>
      <c r="N11693" s="1" t="str">
        <f>IF(OR(BART_Rides[[#This Row],[Station Code]]="EM", BART_Rides[[#This Row],[Station Code]]="MT", BART_Rides[[#This Row],[Station Code]]="PL", BART_Rides[[#This Row],[Station Code]]="CC"), "Yes", "No")</f>
        <v>No</v>
      </c>
    </row>
    <row r="11694" spans="6:14">
      <c r="F11694" s="3">
        <v>44209</v>
      </c>
      <c r="G11694" s="1" t="s">
        <v>61</v>
      </c>
      <c r="H11694" s="1" t="s">
        <v>106</v>
      </c>
      <c r="I11694" s="1">
        <v>1428</v>
      </c>
      <c r="J11694" s="1">
        <f>MONTH(BART_Rides[[#This Row],[Date]])</f>
        <v>1</v>
      </c>
      <c r="K11694" s="1">
        <f>WEEKDAY(BART_Rides[[#This Row],[Date]],2)</f>
        <v>3</v>
      </c>
      <c r="L11694" s="1" t="str">
        <f>LEFT(BART_Rides[[#This Row],[Lines]],1)</f>
        <v>Y</v>
      </c>
      <c r="M11694" s="1" t="str">
        <f>IF(BART_Rides[[#This Row],[FirstLetter]]="Y","Yes","No")</f>
        <v>Yes</v>
      </c>
      <c r="N11694" s="1" t="str">
        <f>IF(OR(BART_Rides[[#This Row],[Station Code]]="EM", BART_Rides[[#This Row],[Station Code]]="MT", BART_Rides[[#This Row],[Station Code]]="PL", BART_Rides[[#This Row],[Station Code]]="CC"), "Yes", "No")</f>
        <v>No</v>
      </c>
    </row>
    <row r="11695" spans="6:14">
      <c r="F11695" s="3">
        <v>44210</v>
      </c>
      <c r="G11695" s="1" t="s">
        <v>61</v>
      </c>
      <c r="H11695" s="1" t="s">
        <v>106</v>
      </c>
      <c r="I11695" s="1">
        <v>1418</v>
      </c>
      <c r="J11695" s="1">
        <f>MONTH(BART_Rides[[#This Row],[Date]])</f>
        <v>1</v>
      </c>
      <c r="K11695" s="1">
        <f>WEEKDAY(BART_Rides[[#This Row],[Date]],2)</f>
        <v>4</v>
      </c>
      <c r="L11695" s="1" t="str">
        <f>LEFT(BART_Rides[[#This Row],[Lines]],1)</f>
        <v>Y</v>
      </c>
      <c r="M11695" s="1" t="str">
        <f>IF(BART_Rides[[#This Row],[FirstLetter]]="Y","Yes","No")</f>
        <v>Yes</v>
      </c>
      <c r="N11695" s="1" t="str">
        <f>IF(OR(BART_Rides[[#This Row],[Station Code]]="EM", BART_Rides[[#This Row],[Station Code]]="MT", BART_Rides[[#This Row],[Station Code]]="PL", BART_Rides[[#This Row],[Station Code]]="CC"), "Yes", "No")</f>
        <v>No</v>
      </c>
    </row>
    <row r="11696" spans="6:14">
      <c r="F11696" s="3">
        <v>44211</v>
      </c>
      <c r="G11696" s="1" t="s">
        <v>61</v>
      </c>
      <c r="H11696" s="1" t="s">
        <v>106</v>
      </c>
      <c r="I11696" s="1">
        <v>1415</v>
      </c>
      <c r="J11696" s="1">
        <f>MONTH(BART_Rides[[#This Row],[Date]])</f>
        <v>1</v>
      </c>
      <c r="K11696" s="1">
        <f>WEEKDAY(BART_Rides[[#This Row],[Date]],2)</f>
        <v>5</v>
      </c>
      <c r="L11696" s="1" t="str">
        <f>LEFT(BART_Rides[[#This Row],[Lines]],1)</f>
        <v>Y</v>
      </c>
      <c r="M11696" s="1" t="str">
        <f>IF(BART_Rides[[#This Row],[FirstLetter]]="Y","Yes","No")</f>
        <v>Yes</v>
      </c>
      <c r="N11696" s="1" t="str">
        <f>IF(OR(BART_Rides[[#This Row],[Station Code]]="EM", BART_Rides[[#This Row],[Station Code]]="MT", BART_Rides[[#This Row],[Station Code]]="PL", BART_Rides[[#This Row],[Station Code]]="CC"), "Yes", "No")</f>
        <v>No</v>
      </c>
    </row>
    <row r="11697" spans="6:14">
      <c r="F11697" s="3">
        <v>44212</v>
      </c>
      <c r="G11697" s="1" t="s">
        <v>61</v>
      </c>
      <c r="H11697" s="1" t="s">
        <v>106</v>
      </c>
      <c r="I11697" s="1">
        <v>816</v>
      </c>
      <c r="J11697" s="1">
        <f>MONTH(BART_Rides[[#This Row],[Date]])</f>
        <v>1</v>
      </c>
      <c r="K11697" s="1">
        <f>WEEKDAY(BART_Rides[[#This Row],[Date]],2)</f>
        <v>6</v>
      </c>
      <c r="L11697" s="1" t="str">
        <f>LEFT(BART_Rides[[#This Row],[Lines]],1)</f>
        <v>Y</v>
      </c>
      <c r="M11697" s="1" t="str">
        <f>IF(BART_Rides[[#This Row],[FirstLetter]]="Y","Yes","No")</f>
        <v>Yes</v>
      </c>
      <c r="N11697" s="1" t="str">
        <f>IF(OR(BART_Rides[[#This Row],[Station Code]]="EM", BART_Rides[[#This Row],[Station Code]]="MT", BART_Rides[[#This Row],[Station Code]]="PL", BART_Rides[[#This Row],[Station Code]]="CC"), "Yes", "No")</f>
        <v>No</v>
      </c>
    </row>
    <row r="11698" spans="6:14">
      <c r="F11698" s="3">
        <v>44213</v>
      </c>
      <c r="G11698" s="1" t="s">
        <v>61</v>
      </c>
      <c r="H11698" s="1" t="s">
        <v>106</v>
      </c>
      <c r="I11698" s="1">
        <v>568</v>
      </c>
      <c r="J11698" s="1">
        <f>MONTH(BART_Rides[[#This Row],[Date]])</f>
        <v>1</v>
      </c>
      <c r="K11698" s="1">
        <f>WEEKDAY(BART_Rides[[#This Row],[Date]],2)</f>
        <v>7</v>
      </c>
      <c r="L11698" s="1" t="str">
        <f>LEFT(BART_Rides[[#This Row],[Lines]],1)</f>
        <v>Y</v>
      </c>
      <c r="M11698" s="1" t="str">
        <f>IF(BART_Rides[[#This Row],[FirstLetter]]="Y","Yes","No")</f>
        <v>Yes</v>
      </c>
      <c r="N11698" s="1" t="str">
        <f>IF(OR(BART_Rides[[#This Row],[Station Code]]="EM", BART_Rides[[#This Row],[Station Code]]="MT", BART_Rides[[#This Row],[Station Code]]="PL", BART_Rides[[#This Row],[Station Code]]="CC"), "Yes", "No")</f>
        <v>No</v>
      </c>
    </row>
    <row r="11699" spans="6:14">
      <c r="F11699" s="3">
        <v>44214</v>
      </c>
      <c r="G11699" s="1" t="s">
        <v>61</v>
      </c>
      <c r="H11699" s="1" t="s">
        <v>106</v>
      </c>
      <c r="I11699" s="1">
        <v>989</v>
      </c>
      <c r="J11699" s="1">
        <f>MONTH(BART_Rides[[#This Row],[Date]])</f>
        <v>1</v>
      </c>
      <c r="K11699" s="1">
        <f>WEEKDAY(BART_Rides[[#This Row],[Date]],2)</f>
        <v>1</v>
      </c>
      <c r="L11699" s="1" t="str">
        <f>LEFT(BART_Rides[[#This Row],[Lines]],1)</f>
        <v>Y</v>
      </c>
      <c r="M11699" s="1" t="str">
        <f>IF(BART_Rides[[#This Row],[FirstLetter]]="Y","Yes","No")</f>
        <v>Yes</v>
      </c>
      <c r="N11699" s="1" t="str">
        <f>IF(OR(BART_Rides[[#This Row],[Station Code]]="EM", BART_Rides[[#This Row],[Station Code]]="MT", BART_Rides[[#This Row],[Station Code]]="PL", BART_Rides[[#This Row],[Station Code]]="CC"), "Yes", "No")</f>
        <v>No</v>
      </c>
    </row>
    <row r="11700" spans="6:14">
      <c r="F11700" s="3">
        <v>44215</v>
      </c>
      <c r="G11700" s="1" t="s">
        <v>61</v>
      </c>
      <c r="H11700" s="1" t="s">
        <v>106</v>
      </c>
      <c r="I11700" s="1">
        <v>1467</v>
      </c>
      <c r="J11700" s="1">
        <f>MONTH(BART_Rides[[#This Row],[Date]])</f>
        <v>1</v>
      </c>
      <c r="K11700" s="1">
        <f>WEEKDAY(BART_Rides[[#This Row],[Date]],2)</f>
        <v>2</v>
      </c>
      <c r="L11700" s="1" t="str">
        <f>LEFT(BART_Rides[[#This Row],[Lines]],1)</f>
        <v>Y</v>
      </c>
      <c r="M11700" s="1" t="str">
        <f>IF(BART_Rides[[#This Row],[FirstLetter]]="Y","Yes","No")</f>
        <v>Yes</v>
      </c>
      <c r="N11700" s="1" t="str">
        <f>IF(OR(BART_Rides[[#This Row],[Station Code]]="EM", BART_Rides[[#This Row],[Station Code]]="MT", BART_Rides[[#This Row],[Station Code]]="PL", BART_Rides[[#This Row],[Station Code]]="CC"), "Yes", "No")</f>
        <v>No</v>
      </c>
    </row>
    <row r="11701" spans="6:14">
      <c r="F11701" s="3">
        <v>44216</v>
      </c>
      <c r="G11701" s="1" t="s">
        <v>61</v>
      </c>
      <c r="H11701" s="1" t="s">
        <v>106</v>
      </c>
      <c r="I11701" s="1">
        <v>1397</v>
      </c>
      <c r="J11701" s="1">
        <f>MONTH(BART_Rides[[#This Row],[Date]])</f>
        <v>1</v>
      </c>
      <c r="K11701" s="1">
        <f>WEEKDAY(BART_Rides[[#This Row],[Date]],2)</f>
        <v>3</v>
      </c>
      <c r="L11701" s="1" t="str">
        <f>LEFT(BART_Rides[[#This Row],[Lines]],1)</f>
        <v>Y</v>
      </c>
      <c r="M11701" s="1" t="str">
        <f>IF(BART_Rides[[#This Row],[FirstLetter]]="Y","Yes","No")</f>
        <v>Yes</v>
      </c>
      <c r="N11701" s="1" t="str">
        <f>IF(OR(BART_Rides[[#This Row],[Station Code]]="EM", BART_Rides[[#This Row],[Station Code]]="MT", BART_Rides[[#This Row],[Station Code]]="PL", BART_Rides[[#This Row],[Station Code]]="CC"), "Yes", "No")</f>
        <v>No</v>
      </c>
    </row>
    <row r="11702" spans="6:14">
      <c r="F11702" s="3">
        <v>44217</v>
      </c>
      <c r="G11702" s="1" t="s">
        <v>61</v>
      </c>
      <c r="H11702" s="1" t="s">
        <v>106</v>
      </c>
      <c r="I11702" s="1">
        <v>1484</v>
      </c>
      <c r="J11702" s="1">
        <f>MONTH(BART_Rides[[#This Row],[Date]])</f>
        <v>1</v>
      </c>
      <c r="K11702" s="1">
        <f>WEEKDAY(BART_Rides[[#This Row],[Date]],2)</f>
        <v>4</v>
      </c>
      <c r="L11702" s="1" t="str">
        <f>LEFT(BART_Rides[[#This Row],[Lines]],1)</f>
        <v>Y</v>
      </c>
      <c r="M11702" s="1" t="str">
        <f>IF(BART_Rides[[#This Row],[FirstLetter]]="Y","Yes","No")</f>
        <v>Yes</v>
      </c>
      <c r="N11702" s="1" t="str">
        <f>IF(OR(BART_Rides[[#This Row],[Station Code]]="EM", BART_Rides[[#This Row],[Station Code]]="MT", BART_Rides[[#This Row],[Station Code]]="PL", BART_Rides[[#This Row],[Station Code]]="CC"), "Yes", "No")</f>
        <v>No</v>
      </c>
    </row>
    <row r="11703" spans="6:14">
      <c r="F11703" s="3">
        <v>44218</v>
      </c>
      <c r="G11703" s="1" t="s">
        <v>61</v>
      </c>
      <c r="H11703" s="1" t="s">
        <v>106</v>
      </c>
      <c r="I11703" s="1">
        <v>1404</v>
      </c>
      <c r="J11703" s="1">
        <f>MONTH(BART_Rides[[#This Row],[Date]])</f>
        <v>1</v>
      </c>
      <c r="K11703" s="1">
        <f>WEEKDAY(BART_Rides[[#This Row],[Date]],2)</f>
        <v>5</v>
      </c>
      <c r="L11703" s="1" t="str">
        <f>LEFT(BART_Rides[[#This Row],[Lines]],1)</f>
        <v>Y</v>
      </c>
      <c r="M11703" s="1" t="str">
        <f>IF(BART_Rides[[#This Row],[FirstLetter]]="Y","Yes","No")</f>
        <v>Yes</v>
      </c>
      <c r="N11703" s="1" t="str">
        <f>IF(OR(BART_Rides[[#This Row],[Station Code]]="EM", BART_Rides[[#This Row],[Station Code]]="MT", BART_Rides[[#This Row],[Station Code]]="PL", BART_Rides[[#This Row],[Station Code]]="CC"), "Yes", "No")</f>
        <v>No</v>
      </c>
    </row>
    <row r="11704" spans="6:14">
      <c r="F11704" s="3">
        <v>44219</v>
      </c>
      <c r="G11704" s="1" t="s">
        <v>61</v>
      </c>
      <c r="H11704" s="1" t="s">
        <v>106</v>
      </c>
      <c r="I11704" s="1">
        <v>876</v>
      </c>
      <c r="J11704" s="1">
        <f>MONTH(BART_Rides[[#This Row],[Date]])</f>
        <v>1</v>
      </c>
      <c r="K11704" s="1">
        <f>WEEKDAY(BART_Rides[[#This Row],[Date]],2)</f>
        <v>6</v>
      </c>
      <c r="L11704" s="1" t="str">
        <f>LEFT(BART_Rides[[#This Row],[Lines]],1)</f>
        <v>Y</v>
      </c>
      <c r="M11704" s="1" t="str">
        <f>IF(BART_Rides[[#This Row],[FirstLetter]]="Y","Yes","No")</f>
        <v>Yes</v>
      </c>
      <c r="N11704" s="1" t="str">
        <f>IF(OR(BART_Rides[[#This Row],[Station Code]]="EM", BART_Rides[[#This Row],[Station Code]]="MT", BART_Rides[[#This Row],[Station Code]]="PL", BART_Rides[[#This Row],[Station Code]]="CC"), "Yes", "No")</f>
        <v>No</v>
      </c>
    </row>
    <row r="11705" spans="6:14">
      <c r="F11705" s="3">
        <v>44220</v>
      </c>
      <c r="G11705" s="1" t="s">
        <v>61</v>
      </c>
      <c r="H11705" s="1" t="s">
        <v>106</v>
      </c>
      <c r="I11705" s="1">
        <v>417</v>
      </c>
      <c r="J11705" s="1">
        <f>MONTH(BART_Rides[[#This Row],[Date]])</f>
        <v>1</v>
      </c>
      <c r="K11705" s="1">
        <f>WEEKDAY(BART_Rides[[#This Row],[Date]],2)</f>
        <v>7</v>
      </c>
      <c r="L11705" s="1" t="str">
        <f>LEFT(BART_Rides[[#This Row],[Lines]],1)</f>
        <v>Y</v>
      </c>
      <c r="M11705" s="1" t="str">
        <f>IF(BART_Rides[[#This Row],[FirstLetter]]="Y","Yes","No")</f>
        <v>Yes</v>
      </c>
      <c r="N11705" s="1" t="str">
        <f>IF(OR(BART_Rides[[#This Row],[Station Code]]="EM", BART_Rides[[#This Row],[Station Code]]="MT", BART_Rides[[#This Row],[Station Code]]="PL", BART_Rides[[#This Row],[Station Code]]="CC"), "Yes", "No")</f>
        <v>No</v>
      </c>
    </row>
    <row r="11706" spans="6:14">
      <c r="F11706" s="3">
        <v>44221</v>
      </c>
      <c r="G11706" s="1" t="s">
        <v>61</v>
      </c>
      <c r="H11706" s="1" t="s">
        <v>106</v>
      </c>
      <c r="I11706" s="1">
        <v>1402</v>
      </c>
      <c r="J11706" s="1">
        <f>MONTH(BART_Rides[[#This Row],[Date]])</f>
        <v>1</v>
      </c>
      <c r="K11706" s="1">
        <f>WEEKDAY(BART_Rides[[#This Row],[Date]],2)</f>
        <v>1</v>
      </c>
      <c r="L11706" s="1" t="str">
        <f>LEFT(BART_Rides[[#This Row],[Lines]],1)</f>
        <v>Y</v>
      </c>
      <c r="M11706" s="1" t="str">
        <f>IF(BART_Rides[[#This Row],[FirstLetter]]="Y","Yes","No")</f>
        <v>Yes</v>
      </c>
      <c r="N11706" s="1" t="str">
        <f>IF(OR(BART_Rides[[#This Row],[Station Code]]="EM", BART_Rides[[#This Row],[Station Code]]="MT", BART_Rides[[#This Row],[Station Code]]="PL", BART_Rides[[#This Row],[Station Code]]="CC"), "Yes", "No")</f>
        <v>No</v>
      </c>
    </row>
    <row r="11707" spans="6:14">
      <c r="F11707" s="3">
        <v>44222</v>
      </c>
      <c r="G11707" s="1" t="s">
        <v>61</v>
      </c>
      <c r="H11707" s="1" t="s">
        <v>106</v>
      </c>
      <c r="I11707" s="1">
        <v>1334</v>
      </c>
      <c r="J11707" s="1">
        <f>MONTH(BART_Rides[[#This Row],[Date]])</f>
        <v>1</v>
      </c>
      <c r="K11707" s="1">
        <f>WEEKDAY(BART_Rides[[#This Row],[Date]],2)</f>
        <v>2</v>
      </c>
      <c r="L11707" s="1" t="str">
        <f>LEFT(BART_Rides[[#This Row],[Lines]],1)</f>
        <v>Y</v>
      </c>
      <c r="M11707" s="1" t="str">
        <f>IF(BART_Rides[[#This Row],[FirstLetter]]="Y","Yes","No")</f>
        <v>Yes</v>
      </c>
      <c r="N11707" s="1" t="str">
        <f>IF(OR(BART_Rides[[#This Row],[Station Code]]="EM", BART_Rides[[#This Row],[Station Code]]="MT", BART_Rides[[#This Row],[Station Code]]="PL", BART_Rides[[#This Row],[Station Code]]="CC"), "Yes", "No")</f>
        <v>No</v>
      </c>
    </row>
    <row r="11708" spans="6:14">
      <c r="F11708" s="3">
        <v>44223</v>
      </c>
      <c r="G11708" s="1" t="s">
        <v>61</v>
      </c>
      <c r="H11708" s="1" t="s">
        <v>106</v>
      </c>
      <c r="I11708" s="1">
        <v>1337</v>
      </c>
      <c r="J11708" s="1">
        <f>MONTH(BART_Rides[[#This Row],[Date]])</f>
        <v>1</v>
      </c>
      <c r="K11708" s="1">
        <f>WEEKDAY(BART_Rides[[#This Row],[Date]],2)</f>
        <v>3</v>
      </c>
      <c r="L11708" s="1" t="str">
        <f>LEFT(BART_Rides[[#This Row],[Lines]],1)</f>
        <v>Y</v>
      </c>
      <c r="M11708" s="1" t="str">
        <f>IF(BART_Rides[[#This Row],[FirstLetter]]="Y","Yes","No")</f>
        <v>Yes</v>
      </c>
      <c r="N11708" s="1" t="str">
        <f>IF(OR(BART_Rides[[#This Row],[Station Code]]="EM", BART_Rides[[#This Row],[Station Code]]="MT", BART_Rides[[#This Row],[Station Code]]="PL", BART_Rides[[#This Row],[Station Code]]="CC"), "Yes", "No")</f>
        <v>No</v>
      </c>
    </row>
    <row r="11709" spans="6:14">
      <c r="F11709" s="3">
        <v>44224</v>
      </c>
      <c r="G11709" s="1" t="s">
        <v>61</v>
      </c>
      <c r="H11709" s="1" t="s">
        <v>106</v>
      </c>
      <c r="I11709" s="1">
        <v>1337</v>
      </c>
      <c r="J11709" s="1">
        <f>MONTH(BART_Rides[[#This Row],[Date]])</f>
        <v>1</v>
      </c>
      <c r="K11709" s="1">
        <f>WEEKDAY(BART_Rides[[#This Row],[Date]],2)</f>
        <v>4</v>
      </c>
      <c r="L11709" s="1" t="str">
        <f>LEFT(BART_Rides[[#This Row],[Lines]],1)</f>
        <v>Y</v>
      </c>
      <c r="M11709" s="1" t="str">
        <f>IF(BART_Rides[[#This Row],[FirstLetter]]="Y","Yes","No")</f>
        <v>Yes</v>
      </c>
      <c r="N11709" s="1" t="str">
        <f>IF(OR(BART_Rides[[#This Row],[Station Code]]="EM", BART_Rides[[#This Row],[Station Code]]="MT", BART_Rides[[#This Row],[Station Code]]="PL", BART_Rides[[#This Row],[Station Code]]="CC"), "Yes", "No")</f>
        <v>No</v>
      </c>
    </row>
    <row r="11710" spans="6:14">
      <c r="F11710" s="3">
        <v>44225</v>
      </c>
      <c r="G11710" s="1" t="s">
        <v>61</v>
      </c>
      <c r="H11710" s="1" t="s">
        <v>106</v>
      </c>
      <c r="I11710" s="1">
        <v>1486</v>
      </c>
      <c r="J11710" s="1">
        <f>MONTH(BART_Rides[[#This Row],[Date]])</f>
        <v>1</v>
      </c>
      <c r="K11710" s="1">
        <f>WEEKDAY(BART_Rides[[#This Row],[Date]],2)</f>
        <v>5</v>
      </c>
      <c r="L11710" s="1" t="str">
        <f>LEFT(BART_Rides[[#This Row],[Lines]],1)</f>
        <v>Y</v>
      </c>
      <c r="M11710" s="1" t="str">
        <f>IF(BART_Rides[[#This Row],[FirstLetter]]="Y","Yes","No")</f>
        <v>Yes</v>
      </c>
      <c r="N11710" s="1" t="str">
        <f>IF(OR(BART_Rides[[#This Row],[Station Code]]="EM", BART_Rides[[#This Row],[Station Code]]="MT", BART_Rides[[#This Row],[Station Code]]="PL", BART_Rides[[#This Row],[Station Code]]="CC"), "Yes", "No")</f>
        <v>No</v>
      </c>
    </row>
    <row r="11711" spans="6:14">
      <c r="F11711" s="3">
        <v>44226</v>
      </c>
      <c r="G11711" s="1" t="s">
        <v>61</v>
      </c>
      <c r="H11711" s="1" t="s">
        <v>106</v>
      </c>
      <c r="I11711" s="1">
        <v>863</v>
      </c>
      <c r="J11711" s="1">
        <f>MONTH(BART_Rides[[#This Row],[Date]])</f>
        <v>1</v>
      </c>
      <c r="K11711" s="1">
        <f>WEEKDAY(BART_Rides[[#This Row],[Date]],2)</f>
        <v>6</v>
      </c>
      <c r="L11711" s="1" t="str">
        <f>LEFT(BART_Rides[[#This Row],[Lines]],1)</f>
        <v>Y</v>
      </c>
      <c r="M11711" s="1" t="str">
        <f>IF(BART_Rides[[#This Row],[FirstLetter]]="Y","Yes","No")</f>
        <v>Yes</v>
      </c>
      <c r="N11711" s="1" t="str">
        <f>IF(OR(BART_Rides[[#This Row],[Station Code]]="EM", BART_Rides[[#This Row],[Station Code]]="MT", BART_Rides[[#This Row],[Station Code]]="PL", BART_Rides[[#This Row],[Station Code]]="CC"), "Yes", "No")</f>
        <v>No</v>
      </c>
    </row>
    <row r="11712" spans="6:14">
      <c r="F11712" s="3">
        <v>44227</v>
      </c>
      <c r="G11712" s="1" t="s">
        <v>61</v>
      </c>
      <c r="H11712" s="1" t="s">
        <v>106</v>
      </c>
      <c r="I11712" s="1">
        <v>607</v>
      </c>
      <c r="J11712" s="1">
        <f>MONTH(BART_Rides[[#This Row],[Date]])</f>
        <v>1</v>
      </c>
      <c r="K11712" s="1">
        <f>WEEKDAY(BART_Rides[[#This Row],[Date]],2)</f>
        <v>7</v>
      </c>
      <c r="L11712" s="1" t="str">
        <f>LEFT(BART_Rides[[#This Row],[Lines]],1)</f>
        <v>Y</v>
      </c>
      <c r="M11712" s="1" t="str">
        <f>IF(BART_Rides[[#This Row],[FirstLetter]]="Y","Yes","No")</f>
        <v>Yes</v>
      </c>
      <c r="N11712" s="1" t="str">
        <f>IF(OR(BART_Rides[[#This Row],[Station Code]]="EM", BART_Rides[[#This Row],[Station Code]]="MT", BART_Rides[[#This Row],[Station Code]]="PL", BART_Rides[[#This Row],[Station Code]]="CC"), "Yes", "No")</f>
        <v>No</v>
      </c>
    </row>
    <row r="11713" spans="6:14">
      <c r="F11713" s="3">
        <v>44228</v>
      </c>
      <c r="G11713" s="1" t="s">
        <v>61</v>
      </c>
      <c r="H11713" s="1" t="s">
        <v>106</v>
      </c>
      <c r="I11713" s="1">
        <v>1426</v>
      </c>
      <c r="J11713" s="1">
        <f>MONTH(BART_Rides[[#This Row],[Date]])</f>
        <v>2</v>
      </c>
      <c r="K11713" s="1">
        <f>WEEKDAY(BART_Rides[[#This Row],[Date]],2)</f>
        <v>1</v>
      </c>
      <c r="L11713" s="1" t="str">
        <f>LEFT(BART_Rides[[#This Row],[Lines]],1)</f>
        <v>Y</v>
      </c>
      <c r="M11713" s="1" t="str">
        <f>IF(BART_Rides[[#This Row],[FirstLetter]]="Y","Yes","No")</f>
        <v>Yes</v>
      </c>
      <c r="N11713" s="1" t="str">
        <f>IF(OR(BART_Rides[[#This Row],[Station Code]]="EM", BART_Rides[[#This Row],[Station Code]]="MT", BART_Rides[[#This Row],[Station Code]]="PL", BART_Rides[[#This Row],[Station Code]]="CC"), "Yes", "No")</f>
        <v>No</v>
      </c>
    </row>
    <row r="11714" spans="6:14">
      <c r="F11714" s="3">
        <v>44229</v>
      </c>
      <c r="G11714" s="1" t="s">
        <v>61</v>
      </c>
      <c r="H11714" s="1" t="s">
        <v>106</v>
      </c>
      <c r="I11714" s="1">
        <v>1455</v>
      </c>
      <c r="J11714" s="1">
        <f>MONTH(BART_Rides[[#This Row],[Date]])</f>
        <v>2</v>
      </c>
      <c r="K11714" s="1">
        <f>WEEKDAY(BART_Rides[[#This Row],[Date]],2)</f>
        <v>2</v>
      </c>
      <c r="L11714" s="1" t="str">
        <f>LEFT(BART_Rides[[#This Row],[Lines]],1)</f>
        <v>Y</v>
      </c>
      <c r="M11714" s="1" t="str">
        <f>IF(BART_Rides[[#This Row],[FirstLetter]]="Y","Yes","No")</f>
        <v>Yes</v>
      </c>
      <c r="N11714" s="1" t="str">
        <f>IF(OR(BART_Rides[[#This Row],[Station Code]]="EM", BART_Rides[[#This Row],[Station Code]]="MT", BART_Rides[[#This Row],[Station Code]]="PL", BART_Rides[[#This Row],[Station Code]]="CC"), "Yes", "No")</f>
        <v>No</v>
      </c>
    </row>
    <row r="11715" spans="6:14">
      <c r="F11715" s="3">
        <v>44230</v>
      </c>
      <c r="G11715" s="1" t="s">
        <v>61</v>
      </c>
      <c r="H11715" s="1" t="s">
        <v>106</v>
      </c>
      <c r="I11715" s="1">
        <v>1559</v>
      </c>
      <c r="J11715" s="1">
        <f>MONTH(BART_Rides[[#This Row],[Date]])</f>
        <v>2</v>
      </c>
      <c r="K11715" s="1">
        <f>WEEKDAY(BART_Rides[[#This Row],[Date]],2)</f>
        <v>3</v>
      </c>
      <c r="L11715" s="1" t="str">
        <f>LEFT(BART_Rides[[#This Row],[Lines]],1)</f>
        <v>Y</v>
      </c>
      <c r="M11715" s="1" t="str">
        <f>IF(BART_Rides[[#This Row],[FirstLetter]]="Y","Yes","No")</f>
        <v>Yes</v>
      </c>
      <c r="N11715" s="1" t="str">
        <f>IF(OR(BART_Rides[[#This Row],[Station Code]]="EM", BART_Rides[[#This Row],[Station Code]]="MT", BART_Rides[[#This Row],[Station Code]]="PL", BART_Rides[[#This Row],[Station Code]]="CC"), "Yes", "No")</f>
        <v>No</v>
      </c>
    </row>
    <row r="11716" spans="6:14">
      <c r="F11716" s="3">
        <v>44231</v>
      </c>
      <c r="G11716" s="1" t="s">
        <v>61</v>
      </c>
      <c r="H11716" s="1" t="s">
        <v>106</v>
      </c>
      <c r="I11716" s="1">
        <v>1546</v>
      </c>
      <c r="J11716" s="1">
        <f>MONTH(BART_Rides[[#This Row],[Date]])</f>
        <v>2</v>
      </c>
      <c r="K11716" s="1">
        <f>WEEKDAY(BART_Rides[[#This Row],[Date]],2)</f>
        <v>4</v>
      </c>
      <c r="L11716" s="1" t="str">
        <f>LEFT(BART_Rides[[#This Row],[Lines]],1)</f>
        <v>Y</v>
      </c>
      <c r="M11716" s="1" t="str">
        <f>IF(BART_Rides[[#This Row],[FirstLetter]]="Y","Yes","No")</f>
        <v>Yes</v>
      </c>
      <c r="N11716" s="1" t="str">
        <f>IF(OR(BART_Rides[[#This Row],[Station Code]]="EM", BART_Rides[[#This Row],[Station Code]]="MT", BART_Rides[[#This Row],[Station Code]]="PL", BART_Rides[[#This Row],[Station Code]]="CC"), "Yes", "No")</f>
        <v>No</v>
      </c>
    </row>
    <row r="11717" spans="6:14">
      <c r="F11717" s="3">
        <v>44232</v>
      </c>
      <c r="G11717" s="1" t="s">
        <v>61</v>
      </c>
      <c r="H11717" s="1" t="s">
        <v>106</v>
      </c>
      <c r="I11717" s="1">
        <v>1554</v>
      </c>
      <c r="J11717" s="1">
        <f>MONTH(BART_Rides[[#This Row],[Date]])</f>
        <v>2</v>
      </c>
      <c r="K11717" s="1">
        <f>WEEKDAY(BART_Rides[[#This Row],[Date]],2)</f>
        <v>5</v>
      </c>
      <c r="L11717" s="1" t="str">
        <f>LEFT(BART_Rides[[#This Row],[Lines]],1)</f>
        <v>Y</v>
      </c>
      <c r="M11717" s="1" t="str">
        <f>IF(BART_Rides[[#This Row],[FirstLetter]]="Y","Yes","No")</f>
        <v>Yes</v>
      </c>
      <c r="N11717" s="1" t="str">
        <f>IF(OR(BART_Rides[[#This Row],[Station Code]]="EM", BART_Rides[[#This Row],[Station Code]]="MT", BART_Rides[[#This Row],[Station Code]]="PL", BART_Rides[[#This Row],[Station Code]]="CC"), "Yes", "No")</f>
        <v>No</v>
      </c>
    </row>
    <row r="11718" spans="6:14">
      <c r="F11718" s="3">
        <v>44233</v>
      </c>
      <c r="G11718" s="1" t="s">
        <v>61</v>
      </c>
      <c r="H11718" s="1" t="s">
        <v>106</v>
      </c>
      <c r="I11718" s="1">
        <v>952</v>
      </c>
      <c r="J11718" s="1">
        <f>MONTH(BART_Rides[[#This Row],[Date]])</f>
        <v>2</v>
      </c>
      <c r="K11718" s="1">
        <f>WEEKDAY(BART_Rides[[#This Row],[Date]],2)</f>
        <v>6</v>
      </c>
      <c r="L11718" s="1" t="str">
        <f>LEFT(BART_Rides[[#This Row],[Lines]],1)</f>
        <v>Y</v>
      </c>
      <c r="M11718" s="1" t="str">
        <f>IF(BART_Rides[[#This Row],[FirstLetter]]="Y","Yes","No")</f>
        <v>Yes</v>
      </c>
      <c r="N11718" s="1" t="str">
        <f>IF(OR(BART_Rides[[#This Row],[Station Code]]="EM", BART_Rides[[#This Row],[Station Code]]="MT", BART_Rides[[#This Row],[Station Code]]="PL", BART_Rides[[#This Row],[Station Code]]="CC"), "Yes", "No")</f>
        <v>No</v>
      </c>
    </row>
    <row r="11719" spans="6:14">
      <c r="F11719" s="3">
        <v>44234</v>
      </c>
      <c r="G11719" s="1" t="s">
        <v>61</v>
      </c>
      <c r="H11719" s="1" t="s">
        <v>106</v>
      </c>
      <c r="I11719" s="1">
        <v>550</v>
      </c>
      <c r="J11719" s="1">
        <f>MONTH(BART_Rides[[#This Row],[Date]])</f>
        <v>2</v>
      </c>
      <c r="K11719" s="1">
        <f>WEEKDAY(BART_Rides[[#This Row],[Date]],2)</f>
        <v>7</v>
      </c>
      <c r="L11719" s="1" t="str">
        <f>LEFT(BART_Rides[[#This Row],[Lines]],1)</f>
        <v>Y</v>
      </c>
      <c r="M11719" s="1" t="str">
        <f>IF(BART_Rides[[#This Row],[FirstLetter]]="Y","Yes","No")</f>
        <v>Yes</v>
      </c>
      <c r="N11719" s="1" t="str">
        <f>IF(OR(BART_Rides[[#This Row],[Station Code]]="EM", BART_Rides[[#This Row],[Station Code]]="MT", BART_Rides[[#This Row],[Station Code]]="PL", BART_Rides[[#This Row],[Station Code]]="CC"), "Yes", "No")</f>
        <v>No</v>
      </c>
    </row>
    <row r="11720" spans="6:14">
      <c r="F11720" s="3">
        <v>44235</v>
      </c>
      <c r="G11720" s="1" t="s">
        <v>61</v>
      </c>
      <c r="H11720" s="1" t="s">
        <v>106</v>
      </c>
      <c r="I11720" s="1">
        <v>1536</v>
      </c>
      <c r="J11720" s="1">
        <f>MONTH(BART_Rides[[#This Row],[Date]])</f>
        <v>2</v>
      </c>
      <c r="K11720" s="1">
        <f>WEEKDAY(BART_Rides[[#This Row],[Date]],2)</f>
        <v>1</v>
      </c>
      <c r="L11720" s="1" t="str">
        <f>LEFT(BART_Rides[[#This Row],[Lines]],1)</f>
        <v>Y</v>
      </c>
      <c r="M11720" s="1" t="str">
        <f>IF(BART_Rides[[#This Row],[FirstLetter]]="Y","Yes","No")</f>
        <v>Yes</v>
      </c>
      <c r="N11720" s="1" t="str">
        <f>IF(OR(BART_Rides[[#This Row],[Station Code]]="EM", BART_Rides[[#This Row],[Station Code]]="MT", BART_Rides[[#This Row],[Station Code]]="PL", BART_Rides[[#This Row],[Station Code]]="CC"), "Yes", "No")</f>
        <v>No</v>
      </c>
    </row>
    <row r="11721" spans="6:14">
      <c r="F11721" s="3">
        <v>44236</v>
      </c>
      <c r="G11721" s="1" t="s">
        <v>61</v>
      </c>
      <c r="H11721" s="1" t="s">
        <v>106</v>
      </c>
      <c r="I11721" s="1">
        <v>1503</v>
      </c>
      <c r="J11721" s="1">
        <f>MONTH(BART_Rides[[#This Row],[Date]])</f>
        <v>2</v>
      </c>
      <c r="K11721" s="1">
        <f>WEEKDAY(BART_Rides[[#This Row],[Date]],2)</f>
        <v>2</v>
      </c>
      <c r="L11721" s="1" t="str">
        <f>LEFT(BART_Rides[[#This Row],[Lines]],1)</f>
        <v>Y</v>
      </c>
      <c r="M11721" s="1" t="str">
        <f>IF(BART_Rides[[#This Row],[FirstLetter]]="Y","Yes","No")</f>
        <v>Yes</v>
      </c>
      <c r="N11721" s="1" t="str">
        <f>IF(OR(BART_Rides[[#This Row],[Station Code]]="EM", BART_Rides[[#This Row],[Station Code]]="MT", BART_Rides[[#This Row],[Station Code]]="PL", BART_Rides[[#This Row],[Station Code]]="CC"), "Yes", "No")</f>
        <v>No</v>
      </c>
    </row>
    <row r="11722" spans="6:14">
      <c r="F11722" s="3">
        <v>44237</v>
      </c>
      <c r="G11722" s="1" t="s">
        <v>61</v>
      </c>
      <c r="H11722" s="1" t="s">
        <v>106</v>
      </c>
      <c r="I11722" s="1">
        <v>1562</v>
      </c>
      <c r="J11722" s="1">
        <f>MONTH(BART_Rides[[#This Row],[Date]])</f>
        <v>2</v>
      </c>
      <c r="K11722" s="1">
        <f>WEEKDAY(BART_Rides[[#This Row],[Date]],2)</f>
        <v>3</v>
      </c>
      <c r="L11722" s="1" t="str">
        <f>LEFT(BART_Rides[[#This Row],[Lines]],1)</f>
        <v>Y</v>
      </c>
      <c r="M11722" s="1" t="str">
        <f>IF(BART_Rides[[#This Row],[FirstLetter]]="Y","Yes","No")</f>
        <v>Yes</v>
      </c>
      <c r="N11722" s="1" t="str">
        <f>IF(OR(BART_Rides[[#This Row],[Station Code]]="EM", BART_Rides[[#This Row],[Station Code]]="MT", BART_Rides[[#This Row],[Station Code]]="PL", BART_Rides[[#This Row],[Station Code]]="CC"), "Yes", "No")</f>
        <v>No</v>
      </c>
    </row>
    <row r="11723" spans="6:14">
      <c r="F11723" s="3">
        <v>44238</v>
      </c>
      <c r="G11723" s="1" t="s">
        <v>61</v>
      </c>
      <c r="H11723" s="1" t="s">
        <v>106</v>
      </c>
      <c r="I11723" s="1">
        <v>1357</v>
      </c>
      <c r="J11723" s="1">
        <f>MONTH(BART_Rides[[#This Row],[Date]])</f>
        <v>2</v>
      </c>
      <c r="K11723" s="1">
        <f>WEEKDAY(BART_Rides[[#This Row],[Date]],2)</f>
        <v>4</v>
      </c>
      <c r="L11723" s="1" t="str">
        <f>LEFT(BART_Rides[[#This Row],[Lines]],1)</f>
        <v>Y</v>
      </c>
      <c r="M11723" s="1" t="str">
        <f>IF(BART_Rides[[#This Row],[FirstLetter]]="Y","Yes","No")</f>
        <v>Yes</v>
      </c>
      <c r="N11723" s="1" t="str">
        <f>IF(OR(BART_Rides[[#This Row],[Station Code]]="EM", BART_Rides[[#This Row],[Station Code]]="MT", BART_Rides[[#This Row],[Station Code]]="PL", BART_Rides[[#This Row],[Station Code]]="CC"), "Yes", "No")</f>
        <v>No</v>
      </c>
    </row>
    <row r="11724" spans="6:14">
      <c r="F11724" s="3">
        <v>44239</v>
      </c>
      <c r="G11724" s="1" t="s">
        <v>61</v>
      </c>
      <c r="H11724" s="1" t="s">
        <v>106</v>
      </c>
      <c r="I11724" s="1">
        <v>1346</v>
      </c>
      <c r="J11724" s="1">
        <f>MONTH(BART_Rides[[#This Row],[Date]])</f>
        <v>2</v>
      </c>
      <c r="K11724" s="1">
        <f>WEEKDAY(BART_Rides[[#This Row],[Date]],2)</f>
        <v>5</v>
      </c>
      <c r="L11724" s="1" t="str">
        <f>LEFT(BART_Rides[[#This Row],[Lines]],1)</f>
        <v>Y</v>
      </c>
      <c r="M11724" s="1" t="str">
        <f>IF(BART_Rides[[#This Row],[FirstLetter]]="Y","Yes","No")</f>
        <v>Yes</v>
      </c>
      <c r="N11724" s="1" t="str">
        <f>IF(OR(BART_Rides[[#This Row],[Station Code]]="EM", BART_Rides[[#This Row],[Station Code]]="MT", BART_Rides[[#This Row],[Station Code]]="PL", BART_Rides[[#This Row],[Station Code]]="CC"), "Yes", "No")</f>
        <v>No</v>
      </c>
    </row>
    <row r="11725" spans="6:14">
      <c r="F11725" s="3">
        <v>44240</v>
      </c>
      <c r="G11725" s="1" t="s">
        <v>61</v>
      </c>
      <c r="H11725" s="1" t="s">
        <v>106</v>
      </c>
      <c r="I11725" s="1">
        <v>842</v>
      </c>
      <c r="J11725" s="1">
        <f>MONTH(BART_Rides[[#This Row],[Date]])</f>
        <v>2</v>
      </c>
      <c r="K11725" s="1">
        <f>WEEKDAY(BART_Rides[[#This Row],[Date]],2)</f>
        <v>6</v>
      </c>
      <c r="L11725" s="1" t="str">
        <f>LEFT(BART_Rides[[#This Row],[Lines]],1)</f>
        <v>Y</v>
      </c>
      <c r="M11725" s="1" t="str">
        <f>IF(BART_Rides[[#This Row],[FirstLetter]]="Y","Yes","No")</f>
        <v>Yes</v>
      </c>
      <c r="N11725" s="1" t="str">
        <f>IF(OR(BART_Rides[[#This Row],[Station Code]]="EM", BART_Rides[[#This Row],[Station Code]]="MT", BART_Rides[[#This Row],[Station Code]]="PL", BART_Rides[[#This Row],[Station Code]]="CC"), "Yes", "No")</f>
        <v>No</v>
      </c>
    </row>
    <row r="11726" spans="6:14">
      <c r="F11726" s="3">
        <v>44241</v>
      </c>
      <c r="G11726" s="1" t="s">
        <v>61</v>
      </c>
      <c r="H11726" s="1" t="s">
        <v>106</v>
      </c>
      <c r="I11726" s="1">
        <v>603</v>
      </c>
      <c r="J11726" s="1">
        <f>MONTH(BART_Rides[[#This Row],[Date]])</f>
        <v>2</v>
      </c>
      <c r="K11726" s="1">
        <f>WEEKDAY(BART_Rides[[#This Row],[Date]],2)</f>
        <v>7</v>
      </c>
      <c r="L11726" s="1" t="str">
        <f>LEFT(BART_Rides[[#This Row],[Lines]],1)</f>
        <v>Y</v>
      </c>
      <c r="M11726" s="1" t="str">
        <f>IF(BART_Rides[[#This Row],[FirstLetter]]="Y","Yes","No")</f>
        <v>Yes</v>
      </c>
      <c r="N11726" s="1" t="str">
        <f>IF(OR(BART_Rides[[#This Row],[Station Code]]="EM", BART_Rides[[#This Row],[Station Code]]="MT", BART_Rides[[#This Row],[Station Code]]="PL", BART_Rides[[#This Row],[Station Code]]="CC"), "Yes", "No")</f>
        <v>No</v>
      </c>
    </row>
    <row r="11727" spans="6:14">
      <c r="F11727" s="3">
        <v>44242</v>
      </c>
      <c r="G11727" s="1" t="s">
        <v>61</v>
      </c>
      <c r="H11727" s="1" t="s">
        <v>106</v>
      </c>
      <c r="I11727" s="1">
        <v>819</v>
      </c>
      <c r="J11727" s="1">
        <f>MONTH(BART_Rides[[#This Row],[Date]])</f>
        <v>2</v>
      </c>
      <c r="K11727" s="1">
        <f>WEEKDAY(BART_Rides[[#This Row],[Date]],2)</f>
        <v>1</v>
      </c>
      <c r="L11727" s="1" t="str">
        <f>LEFT(BART_Rides[[#This Row],[Lines]],1)</f>
        <v>Y</v>
      </c>
      <c r="M11727" s="1" t="str">
        <f>IF(BART_Rides[[#This Row],[FirstLetter]]="Y","Yes","No")</f>
        <v>Yes</v>
      </c>
      <c r="N11727" s="1" t="str">
        <f>IF(OR(BART_Rides[[#This Row],[Station Code]]="EM", BART_Rides[[#This Row],[Station Code]]="MT", BART_Rides[[#This Row],[Station Code]]="PL", BART_Rides[[#This Row],[Station Code]]="CC"), "Yes", "No")</f>
        <v>No</v>
      </c>
    </row>
    <row r="11728" spans="6:14">
      <c r="F11728" s="3">
        <v>44243</v>
      </c>
      <c r="G11728" s="1" t="s">
        <v>61</v>
      </c>
      <c r="H11728" s="1" t="s">
        <v>106</v>
      </c>
      <c r="I11728" s="1">
        <v>1510</v>
      </c>
      <c r="J11728" s="1">
        <f>MONTH(BART_Rides[[#This Row],[Date]])</f>
        <v>2</v>
      </c>
      <c r="K11728" s="1">
        <f>WEEKDAY(BART_Rides[[#This Row],[Date]],2)</f>
        <v>2</v>
      </c>
      <c r="L11728" s="1" t="str">
        <f>LEFT(BART_Rides[[#This Row],[Lines]],1)</f>
        <v>Y</v>
      </c>
      <c r="M11728" s="1" t="str">
        <f>IF(BART_Rides[[#This Row],[FirstLetter]]="Y","Yes","No")</f>
        <v>Yes</v>
      </c>
      <c r="N11728" s="1" t="str">
        <f>IF(OR(BART_Rides[[#This Row],[Station Code]]="EM", BART_Rides[[#This Row],[Station Code]]="MT", BART_Rides[[#This Row],[Station Code]]="PL", BART_Rides[[#This Row],[Station Code]]="CC"), "Yes", "No")</f>
        <v>No</v>
      </c>
    </row>
    <row r="11729" spans="6:14">
      <c r="F11729" s="3">
        <v>44244</v>
      </c>
      <c r="G11729" s="1" t="s">
        <v>61</v>
      </c>
      <c r="H11729" s="1" t="s">
        <v>106</v>
      </c>
      <c r="I11729" s="1">
        <v>1523</v>
      </c>
      <c r="J11729" s="1">
        <f>MONTH(BART_Rides[[#This Row],[Date]])</f>
        <v>2</v>
      </c>
      <c r="K11729" s="1">
        <f>WEEKDAY(BART_Rides[[#This Row],[Date]],2)</f>
        <v>3</v>
      </c>
      <c r="L11729" s="1" t="str">
        <f>LEFT(BART_Rides[[#This Row],[Lines]],1)</f>
        <v>Y</v>
      </c>
      <c r="M11729" s="1" t="str">
        <f>IF(BART_Rides[[#This Row],[FirstLetter]]="Y","Yes","No")</f>
        <v>Yes</v>
      </c>
      <c r="N11729" s="1" t="str">
        <f>IF(OR(BART_Rides[[#This Row],[Station Code]]="EM", BART_Rides[[#This Row],[Station Code]]="MT", BART_Rides[[#This Row],[Station Code]]="PL", BART_Rides[[#This Row],[Station Code]]="CC"), "Yes", "No")</f>
        <v>No</v>
      </c>
    </row>
    <row r="11730" spans="6:14">
      <c r="F11730" s="3">
        <v>44245</v>
      </c>
      <c r="G11730" s="1" t="s">
        <v>61</v>
      </c>
      <c r="H11730" s="1" t="s">
        <v>106</v>
      </c>
      <c r="I11730" s="1">
        <v>1581</v>
      </c>
      <c r="J11730" s="1">
        <f>MONTH(BART_Rides[[#This Row],[Date]])</f>
        <v>2</v>
      </c>
      <c r="K11730" s="1">
        <f>WEEKDAY(BART_Rides[[#This Row],[Date]],2)</f>
        <v>4</v>
      </c>
      <c r="L11730" s="1" t="str">
        <f>LEFT(BART_Rides[[#This Row],[Lines]],1)</f>
        <v>Y</v>
      </c>
      <c r="M11730" s="1" t="str">
        <f>IF(BART_Rides[[#This Row],[FirstLetter]]="Y","Yes","No")</f>
        <v>Yes</v>
      </c>
      <c r="N11730" s="1" t="str">
        <f>IF(OR(BART_Rides[[#This Row],[Station Code]]="EM", BART_Rides[[#This Row],[Station Code]]="MT", BART_Rides[[#This Row],[Station Code]]="PL", BART_Rides[[#This Row],[Station Code]]="CC"), "Yes", "No")</f>
        <v>No</v>
      </c>
    </row>
    <row r="11731" spans="6:14">
      <c r="F11731" s="3">
        <v>44246</v>
      </c>
      <c r="G11731" s="1" t="s">
        <v>61</v>
      </c>
      <c r="H11731" s="1" t="s">
        <v>106</v>
      </c>
      <c r="I11731" s="1">
        <v>1432</v>
      </c>
      <c r="J11731" s="1">
        <f>MONTH(BART_Rides[[#This Row],[Date]])</f>
        <v>2</v>
      </c>
      <c r="K11731" s="1">
        <f>WEEKDAY(BART_Rides[[#This Row],[Date]],2)</f>
        <v>5</v>
      </c>
      <c r="L11731" s="1" t="str">
        <f>LEFT(BART_Rides[[#This Row],[Lines]],1)</f>
        <v>Y</v>
      </c>
      <c r="M11731" s="1" t="str">
        <f>IF(BART_Rides[[#This Row],[FirstLetter]]="Y","Yes","No")</f>
        <v>Yes</v>
      </c>
      <c r="N11731" s="1" t="str">
        <f>IF(OR(BART_Rides[[#This Row],[Station Code]]="EM", BART_Rides[[#This Row],[Station Code]]="MT", BART_Rides[[#This Row],[Station Code]]="PL", BART_Rides[[#This Row],[Station Code]]="CC"), "Yes", "No")</f>
        <v>No</v>
      </c>
    </row>
    <row r="11732" spans="6:14">
      <c r="F11732" s="3">
        <v>44247</v>
      </c>
      <c r="G11732" s="1" t="s">
        <v>61</v>
      </c>
      <c r="H11732" s="1" t="s">
        <v>106</v>
      </c>
      <c r="I11732" s="1">
        <v>881</v>
      </c>
      <c r="J11732" s="1">
        <f>MONTH(BART_Rides[[#This Row],[Date]])</f>
        <v>2</v>
      </c>
      <c r="K11732" s="1">
        <f>WEEKDAY(BART_Rides[[#This Row],[Date]],2)</f>
        <v>6</v>
      </c>
      <c r="L11732" s="1" t="str">
        <f>LEFT(BART_Rides[[#This Row],[Lines]],1)</f>
        <v>Y</v>
      </c>
      <c r="M11732" s="1" t="str">
        <f>IF(BART_Rides[[#This Row],[FirstLetter]]="Y","Yes","No")</f>
        <v>Yes</v>
      </c>
      <c r="N11732" s="1" t="str">
        <f>IF(OR(BART_Rides[[#This Row],[Station Code]]="EM", BART_Rides[[#This Row],[Station Code]]="MT", BART_Rides[[#This Row],[Station Code]]="PL", BART_Rides[[#This Row],[Station Code]]="CC"), "Yes", "No")</f>
        <v>No</v>
      </c>
    </row>
    <row r="11733" spans="6:14">
      <c r="F11733" s="3">
        <v>44248</v>
      </c>
      <c r="G11733" s="1" t="s">
        <v>61</v>
      </c>
      <c r="H11733" s="1" t="s">
        <v>106</v>
      </c>
      <c r="I11733" s="1">
        <v>595</v>
      </c>
      <c r="J11733" s="1">
        <f>MONTH(BART_Rides[[#This Row],[Date]])</f>
        <v>2</v>
      </c>
      <c r="K11733" s="1">
        <f>WEEKDAY(BART_Rides[[#This Row],[Date]],2)</f>
        <v>7</v>
      </c>
      <c r="L11733" s="1" t="str">
        <f>LEFT(BART_Rides[[#This Row],[Lines]],1)</f>
        <v>Y</v>
      </c>
      <c r="M11733" s="1" t="str">
        <f>IF(BART_Rides[[#This Row],[FirstLetter]]="Y","Yes","No")</f>
        <v>Yes</v>
      </c>
      <c r="N11733" s="1" t="str">
        <f>IF(OR(BART_Rides[[#This Row],[Station Code]]="EM", BART_Rides[[#This Row],[Station Code]]="MT", BART_Rides[[#This Row],[Station Code]]="PL", BART_Rides[[#This Row],[Station Code]]="CC"), "Yes", "No")</f>
        <v>No</v>
      </c>
    </row>
    <row r="11734" spans="6:14">
      <c r="F11734" s="3">
        <v>44249</v>
      </c>
      <c r="G11734" s="1" t="s">
        <v>61</v>
      </c>
      <c r="H11734" s="1" t="s">
        <v>106</v>
      </c>
      <c r="I11734" s="1">
        <v>1537</v>
      </c>
      <c r="J11734" s="1">
        <f>MONTH(BART_Rides[[#This Row],[Date]])</f>
        <v>2</v>
      </c>
      <c r="K11734" s="1">
        <f>WEEKDAY(BART_Rides[[#This Row],[Date]],2)</f>
        <v>1</v>
      </c>
      <c r="L11734" s="1" t="str">
        <f>LEFT(BART_Rides[[#This Row],[Lines]],1)</f>
        <v>Y</v>
      </c>
      <c r="M11734" s="1" t="str">
        <f>IF(BART_Rides[[#This Row],[FirstLetter]]="Y","Yes","No")</f>
        <v>Yes</v>
      </c>
      <c r="N11734" s="1" t="str">
        <f>IF(OR(BART_Rides[[#This Row],[Station Code]]="EM", BART_Rides[[#This Row],[Station Code]]="MT", BART_Rides[[#This Row],[Station Code]]="PL", BART_Rides[[#This Row],[Station Code]]="CC"), "Yes", "No")</f>
        <v>No</v>
      </c>
    </row>
    <row r="11735" spans="6:14">
      <c r="F11735" s="3">
        <v>44250</v>
      </c>
      <c r="G11735" s="1" t="s">
        <v>61</v>
      </c>
      <c r="H11735" s="1" t="s">
        <v>106</v>
      </c>
      <c r="I11735" s="1">
        <v>1565</v>
      </c>
      <c r="J11735" s="1">
        <f>MONTH(BART_Rides[[#This Row],[Date]])</f>
        <v>2</v>
      </c>
      <c r="K11735" s="1">
        <f>WEEKDAY(BART_Rides[[#This Row],[Date]],2)</f>
        <v>2</v>
      </c>
      <c r="L11735" s="1" t="str">
        <f>LEFT(BART_Rides[[#This Row],[Lines]],1)</f>
        <v>Y</v>
      </c>
      <c r="M11735" s="1" t="str">
        <f>IF(BART_Rides[[#This Row],[FirstLetter]]="Y","Yes","No")</f>
        <v>Yes</v>
      </c>
      <c r="N11735" s="1" t="str">
        <f>IF(OR(BART_Rides[[#This Row],[Station Code]]="EM", BART_Rides[[#This Row],[Station Code]]="MT", BART_Rides[[#This Row],[Station Code]]="PL", BART_Rides[[#This Row],[Station Code]]="CC"), "Yes", "No")</f>
        <v>No</v>
      </c>
    </row>
    <row r="11736" spans="6:14">
      <c r="F11736" s="3">
        <v>44251</v>
      </c>
      <c r="G11736" s="1" t="s">
        <v>61</v>
      </c>
      <c r="H11736" s="1" t="s">
        <v>106</v>
      </c>
      <c r="I11736" s="1">
        <v>1594</v>
      </c>
      <c r="J11736" s="1">
        <f>MONTH(BART_Rides[[#This Row],[Date]])</f>
        <v>2</v>
      </c>
      <c r="K11736" s="1">
        <f>WEEKDAY(BART_Rides[[#This Row],[Date]],2)</f>
        <v>3</v>
      </c>
      <c r="L11736" s="1" t="str">
        <f>LEFT(BART_Rides[[#This Row],[Lines]],1)</f>
        <v>Y</v>
      </c>
      <c r="M11736" s="1" t="str">
        <f>IF(BART_Rides[[#This Row],[FirstLetter]]="Y","Yes","No")</f>
        <v>Yes</v>
      </c>
      <c r="N11736" s="1" t="str">
        <f>IF(OR(BART_Rides[[#This Row],[Station Code]]="EM", BART_Rides[[#This Row],[Station Code]]="MT", BART_Rides[[#This Row],[Station Code]]="PL", BART_Rides[[#This Row],[Station Code]]="CC"), "Yes", "No")</f>
        <v>No</v>
      </c>
    </row>
    <row r="11737" spans="6:14">
      <c r="F11737" s="3">
        <v>44252</v>
      </c>
      <c r="G11737" s="1" t="s">
        <v>61</v>
      </c>
      <c r="H11737" s="1" t="s">
        <v>106</v>
      </c>
      <c r="I11737" s="1">
        <v>1573</v>
      </c>
      <c r="J11737" s="1">
        <f>MONTH(BART_Rides[[#This Row],[Date]])</f>
        <v>2</v>
      </c>
      <c r="K11737" s="1">
        <f>WEEKDAY(BART_Rides[[#This Row],[Date]],2)</f>
        <v>4</v>
      </c>
      <c r="L11737" s="1" t="str">
        <f>LEFT(BART_Rides[[#This Row],[Lines]],1)</f>
        <v>Y</v>
      </c>
      <c r="M11737" s="1" t="str">
        <f>IF(BART_Rides[[#This Row],[FirstLetter]]="Y","Yes","No")</f>
        <v>Yes</v>
      </c>
      <c r="N11737" s="1" t="str">
        <f>IF(OR(BART_Rides[[#This Row],[Station Code]]="EM", BART_Rides[[#This Row],[Station Code]]="MT", BART_Rides[[#This Row],[Station Code]]="PL", BART_Rides[[#This Row],[Station Code]]="CC"), "Yes", "No")</f>
        <v>No</v>
      </c>
    </row>
    <row r="11738" spans="6:14">
      <c r="F11738" s="3">
        <v>44253</v>
      </c>
      <c r="G11738" s="1" t="s">
        <v>61</v>
      </c>
      <c r="H11738" s="1" t="s">
        <v>106</v>
      </c>
      <c r="I11738" s="1">
        <v>1602</v>
      </c>
      <c r="J11738" s="1">
        <f>MONTH(BART_Rides[[#This Row],[Date]])</f>
        <v>2</v>
      </c>
      <c r="K11738" s="1">
        <f>WEEKDAY(BART_Rides[[#This Row],[Date]],2)</f>
        <v>5</v>
      </c>
      <c r="L11738" s="1" t="str">
        <f>LEFT(BART_Rides[[#This Row],[Lines]],1)</f>
        <v>Y</v>
      </c>
      <c r="M11738" s="1" t="str">
        <f>IF(BART_Rides[[#This Row],[FirstLetter]]="Y","Yes","No")</f>
        <v>Yes</v>
      </c>
      <c r="N11738" s="1" t="str">
        <f>IF(OR(BART_Rides[[#This Row],[Station Code]]="EM", BART_Rides[[#This Row],[Station Code]]="MT", BART_Rides[[#This Row],[Station Code]]="PL", BART_Rides[[#This Row],[Station Code]]="CC"), "Yes", "No")</f>
        <v>No</v>
      </c>
    </row>
    <row r="11739" spans="6:14">
      <c r="F11739" s="3">
        <v>44254</v>
      </c>
      <c r="G11739" s="1" t="s">
        <v>61</v>
      </c>
      <c r="H11739" s="1" t="s">
        <v>106</v>
      </c>
      <c r="I11739" s="1">
        <v>939</v>
      </c>
      <c r="J11739" s="1">
        <f>MONTH(BART_Rides[[#This Row],[Date]])</f>
        <v>2</v>
      </c>
      <c r="K11739" s="1">
        <f>WEEKDAY(BART_Rides[[#This Row],[Date]],2)</f>
        <v>6</v>
      </c>
      <c r="L11739" s="1" t="str">
        <f>LEFT(BART_Rides[[#This Row],[Lines]],1)</f>
        <v>Y</v>
      </c>
      <c r="M11739" s="1" t="str">
        <f>IF(BART_Rides[[#This Row],[FirstLetter]]="Y","Yes","No")</f>
        <v>Yes</v>
      </c>
      <c r="N11739" s="1" t="str">
        <f>IF(OR(BART_Rides[[#This Row],[Station Code]]="EM", BART_Rides[[#This Row],[Station Code]]="MT", BART_Rides[[#This Row],[Station Code]]="PL", BART_Rides[[#This Row],[Station Code]]="CC"), "Yes", "No")</f>
        <v>No</v>
      </c>
    </row>
    <row r="11740" spans="6:14">
      <c r="F11740" s="3">
        <v>44255</v>
      </c>
      <c r="G11740" s="1" t="s">
        <v>61</v>
      </c>
      <c r="H11740" s="1" t="s">
        <v>106</v>
      </c>
      <c r="I11740" s="1">
        <v>647</v>
      </c>
      <c r="J11740" s="1">
        <f>MONTH(BART_Rides[[#This Row],[Date]])</f>
        <v>2</v>
      </c>
      <c r="K11740" s="1">
        <f>WEEKDAY(BART_Rides[[#This Row],[Date]],2)</f>
        <v>7</v>
      </c>
      <c r="L11740" s="1" t="str">
        <f>LEFT(BART_Rides[[#This Row],[Lines]],1)</f>
        <v>Y</v>
      </c>
      <c r="M11740" s="1" t="str">
        <f>IF(BART_Rides[[#This Row],[FirstLetter]]="Y","Yes","No")</f>
        <v>Yes</v>
      </c>
      <c r="N11740" s="1" t="str">
        <f>IF(OR(BART_Rides[[#This Row],[Station Code]]="EM", BART_Rides[[#This Row],[Station Code]]="MT", BART_Rides[[#This Row],[Station Code]]="PL", BART_Rides[[#This Row],[Station Code]]="CC"), "Yes", "No")</f>
        <v>No</v>
      </c>
    </row>
    <row r="11741" spans="6:14">
      <c r="F11741" s="3">
        <v>44256</v>
      </c>
      <c r="G11741" s="1" t="s">
        <v>61</v>
      </c>
      <c r="H11741" s="1" t="s">
        <v>106</v>
      </c>
      <c r="I11741" s="1">
        <v>1546</v>
      </c>
      <c r="J11741" s="1">
        <f>MONTH(BART_Rides[[#This Row],[Date]])</f>
        <v>3</v>
      </c>
      <c r="K11741" s="1">
        <f>WEEKDAY(BART_Rides[[#This Row],[Date]],2)</f>
        <v>1</v>
      </c>
      <c r="L11741" s="1" t="str">
        <f>LEFT(BART_Rides[[#This Row],[Lines]],1)</f>
        <v>Y</v>
      </c>
      <c r="M11741" s="1" t="str">
        <f>IF(BART_Rides[[#This Row],[FirstLetter]]="Y","Yes","No")</f>
        <v>Yes</v>
      </c>
      <c r="N11741" s="1" t="str">
        <f>IF(OR(BART_Rides[[#This Row],[Station Code]]="EM", BART_Rides[[#This Row],[Station Code]]="MT", BART_Rides[[#This Row],[Station Code]]="PL", BART_Rides[[#This Row],[Station Code]]="CC"), "Yes", "No")</f>
        <v>No</v>
      </c>
    </row>
    <row r="11742" spans="6:14">
      <c r="F11742" s="3">
        <v>44257</v>
      </c>
      <c r="G11742" s="1" t="s">
        <v>61</v>
      </c>
      <c r="H11742" s="1" t="s">
        <v>106</v>
      </c>
      <c r="I11742" s="1">
        <v>1631</v>
      </c>
      <c r="J11742" s="1">
        <f>MONTH(BART_Rides[[#This Row],[Date]])</f>
        <v>3</v>
      </c>
      <c r="K11742" s="1">
        <f>WEEKDAY(BART_Rides[[#This Row],[Date]],2)</f>
        <v>2</v>
      </c>
      <c r="L11742" s="1" t="str">
        <f>LEFT(BART_Rides[[#This Row],[Lines]],1)</f>
        <v>Y</v>
      </c>
      <c r="M11742" s="1" t="str">
        <f>IF(BART_Rides[[#This Row],[FirstLetter]]="Y","Yes","No")</f>
        <v>Yes</v>
      </c>
      <c r="N11742" s="1" t="str">
        <f>IF(OR(BART_Rides[[#This Row],[Station Code]]="EM", BART_Rides[[#This Row],[Station Code]]="MT", BART_Rides[[#This Row],[Station Code]]="PL", BART_Rides[[#This Row],[Station Code]]="CC"), "Yes", "No")</f>
        <v>No</v>
      </c>
    </row>
    <row r="11743" spans="6:14">
      <c r="F11743" s="3">
        <v>44258</v>
      </c>
      <c r="G11743" s="1" t="s">
        <v>61</v>
      </c>
      <c r="H11743" s="1" t="s">
        <v>106</v>
      </c>
      <c r="I11743" s="1">
        <v>1619</v>
      </c>
      <c r="J11743" s="1">
        <f>MONTH(BART_Rides[[#This Row],[Date]])</f>
        <v>3</v>
      </c>
      <c r="K11743" s="1">
        <f>WEEKDAY(BART_Rides[[#This Row],[Date]],2)</f>
        <v>3</v>
      </c>
      <c r="L11743" s="1" t="str">
        <f>LEFT(BART_Rides[[#This Row],[Lines]],1)</f>
        <v>Y</v>
      </c>
      <c r="M11743" s="1" t="str">
        <f>IF(BART_Rides[[#This Row],[FirstLetter]]="Y","Yes","No")</f>
        <v>Yes</v>
      </c>
      <c r="N11743" s="1" t="str">
        <f>IF(OR(BART_Rides[[#This Row],[Station Code]]="EM", BART_Rides[[#This Row],[Station Code]]="MT", BART_Rides[[#This Row],[Station Code]]="PL", BART_Rides[[#This Row],[Station Code]]="CC"), "Yes", "No")</f>
        <v>No</v>
      </c>
    </row>
    <row r="11744" spans="6:14">
      <c r="F11744" s="3">
        <v>44259</v>
      </c>
      <c r="G11744" s="1" t="s">
        <v>61</v>
      </c>
      <c r="H11744" s="1" t="s">
        <v>106</v>
      </c>
      <c r="I11744" s="1">
        <v>1624</v>
      </c>
      <c r="J11744" s="1">
        <f>MONTH(BART_Rides[[#This Row],[Date]])</f>
        <v>3</v>
      </c>
      <c r="K11744" s="1">
        <f>WEEKDAY(BART_Rides[[#This Row],[Date]],2)</f>
        <v>4</v>
      </c>
      <c r="L11744" s="1" t="str">
        <f>LEFT(BART_Rides[[#This Row],[Lines]],1)</f>
        <v>Y</v>
      </c>
      <c r="M11744" s="1" t="str">
        <f>IF(BART_Rides[[#This Row],[FirstLetter]]="Y","Yes","No")</f>
        <v>Yes</v>
      </c>
      <c r="N11744" s="1" t="str">
        <f>IF(OR(BART_Rides[[#This Row],[Station Code]]="EM", BART_Rides[[#This Row],[Station Code]]="MT", BART_Rides[[#This Row],[Station Code]]="PL", BART_Rides[[#This Row],[Station Code]]="CC"), "Yes", "No")</f>
        <v>No</v>
      </c>
    </row>
    <row r="11745" spans="6:14">
      <c r="F11745" s="3">
        <v>44260</v>
      </c>
      <c r="G11745" s="1" t="s">
        <v>61</v>
      </c>
      <c r="H11745" s="1" t="s">
        <v>106</v>
      </c>
      <c r="I11745" s="1">
        <v>1614</v>
      </c>
      <c r="J11745" s="1">
        <f>MONTH(BART_Rides[[#This Row],[Date]])</f>
        <v>3</v>
      </c>
      <c r="K11745" s="1">
        <f>WEEKDAY(BART_Rides[[#This Row],[Date]],2)</f>
        <v>5</v>
      </c>
      <c r="L11745" s="1" t="str">
        <f>LEFT(BART_Rides[[#This Row],[Lines]],1)</f>
        <v>Y</v>
      </c>
      <c r="M11745" s="1" t="str">
        <f>IF(BART_Rides[[#This Row],[FirstLetter]]="Y","Yes","No")</f>
        <v>Yes</v>
      </c>
      <c r="N11745" s="1" t="str">
        <f>IF(OR(BART_Rides[[#This Row],[Station Code]]="EM", BART_Rides[[#This Row],[Station Code]]="MT", BART_Rides[[#This Row],[Station Code]]="PL", BART_Rides[[#This Row],[Station Code]]="CC"), "Yes", "No")</f>
        <v>No</v>
      </c>
    </row>
    <row r="11746" spans="6:14">
      <c r="F11746" s="3">
        <v>44261</v>
      </c>
      <c r="G11746" s="1" t="s">
        <v>61</v>
      </c>
      <c r="H11746" s="1" t="s">
        <v>106</v>
      </c>
      <c r="I11746" s="1">
        <v>962</v>
      </c>
      <c r="J11746" s="1">
        <f>MONTH(BART_Rides[[#This Row],[Date]])</f>
        <v>3</v>
      </c>
      <c r="K11746" s="1">
        <f>WEEKDAY(BART_Rides[[#This Row],[Date]],2)</f>
        <v>6</v>
      </c>
      <c r="L11746" s="1" t="str">
        <f>LEFT(BART_Rides[[#This Row],[Lines]],1)</f>
        <v>Y</v>
      </c>
      <c r="M11746" s="1" t="str">
        <f>IF(BART_Rides[[#This Row],[FirstLetter]]="Y","Yes","No")</f>
        <v>Yes</v>
      </c>
      <c r="N11746" s="1" t="str">
        <f>IF(OR(BART_Rides[[#This Row],[Station Code]]="EM", BART_Rides[[#This Row],[Station Code]]="MT", BART_Rides[[#This Row],[Station Code]]="PL", BART_Rides[[#This Row],[Station Code]]="CC"), "Yes", "No")</f>
        <v>No</v>
      </c>
    </row>
    <row r="11747" spans="6:14">
      <c r="F11747" s="3">
        <v>44262</v>
      </c>
      <c r="G11747" s="1" t="s">
        <v>61</v>
      </c>
      <c r="H11747" s="1" t="s">
        <v>106</v>
      </c>
      <c r="I11747" s="1">
        <v>665</v>
      </c>
      <c r="J11747" s="1">
        <f>MONTH(BART_Rides[[#This Row],[Date]])</f>
        <v>3</v>
      </c>
      <c r="K11747" s="1">
        <f>WEEKDAY(BART_Rides[[#This Row],[Date]],2)</f>
        <v>7</v>
      </c>
      <c r="L11747" s="1" t="str">
        <f>LEFT(BART_Rides[[#This Row],[Lines]],1)</f>
        <v>Y</v>
      </c>
      <c r="M11747" s="1" t="str">
        <f>IF(BART_Rides[[#This Row],[FirstLetter]]="Y","Yes","No")</f>
        <v>Yes</v>
      </c>
      <c r="N11747" s="1" t="str">
        <f>IF(OR(BART_Rides[[#This Row],[Station Code]]="EM", BART_Rides[[#This Row],[Station Code]]="MT", BART_Rides[[#This Row],[Station Code]]="PL", BART_Rides[[#This Row],[Station Code]]="CC"), "Yes", "No")</f>
        <v>No</v>
      </c>
    </row>
    <row r="11748" spans="6:14">
      <c r="F11748" s="3">
        <v>44263</v>
      </c>
      <c r="G11748" s="1" t="s">
        <v>61</v>
      </c>
      <c r="H11748" s="1" t="s">
        <v>106</v>
      </c>
      <c r="I11748" s="1">
        <v>1564</v>
      </c>
      <c r="J11748" s="1">
        <f>MONTH(BART_Rides[[#This Row],[Date]])</f>
        <v>3</v>
      </c>
      <c r="K11748" s="1">
        <f>WEEKDAY(BART_Rides[[#This Row],[Date]],2)</f>
        <v>1</v>
      </c>
      <c r="L11748" s="1" t="str">
        <f>LEFT(BART_Rides[[#This Row],[Lines]],1)</f>
        <v>Y</v>
      </c>
      <c r="M11748" s="1" t="str">
        <f>IF(BART_Rides[[#This Row],[FirstLetter]]="Y","Yes","No")</f>
        <v>Yes</v>
      </c>
      <c r="N11748" s="1" t="str">
        <f>IF(OR(BART_Rides[[#This Row],[Station Code]]="EM", BART_Rides[[#This Row],[Station Code]]="MT", BART_Rides[[#This Row],[Station Code]]="PL", BART_Rides[[#This Row],[Station Code]]="CC"), "Yes", "No")</f>
        <v>No</v>
      </c>
    </row>
    <row r="11749" spans="6:14">
      <c r="F11749" s="3">
        <v>44264</v>
      </c>
      <c r="G11749" s="1" t="s">
        <v>61</v>
      </c>
      <c r="H11749" s="1" t="s">
        <v>106</v>
      </c>
      <c r="I11749" s="1">
        <v>1530</v>
      </c>
      <c r="J11749" s="1">
        <f>MONTH(BART_Rides[[#This Row],[Date]])</f>
        <v>3</v>
      </c>
      <c r="K11749" s="1">
        <f>WEEKDAY(BART_Rides[[#This Row],[Date]],2)</f>
        <v>2</v>
      </c>
      <c r="L11749" s="1" t="str">
        <f>LEFT(BART_Rides[[#This Row],[Lines]],1)</f>
        <v>Y</v>
      </c>
      <c r="M11749" s="1" t="str">
        <f>IF(BART_Rides[[#This Row],[FirstLetter]]="Y","Yes","No")</f>
        <v>Yes</v>
      </c>
      <c r="N11749" s="1" t="str">
        <f>IF(OR(BART_Rides[[#This Row],[Station Code]]="EM", BART_Rides[[#This Row],[Station Code]]="MT", BART_Rides[[#This Row],[Station Code]]="PL", BART_Rides[[#This Row],[Station Code]]="CC"), "Yes", "No")</f>
        <v>No</v>
      </c>
    </row>
    <row r="11750" spans="6:14">
      <c r="F11750" s="3">
        <v>44265</v>
      </c>
      <c r="G11750" s="1" t="s">
        <v>61</v>
      </c>
      <c r="H11750" s="1" t="s">
        <v>106</v>
      </c>
      <c r="I11750" s="1">
        <v>1562</v>
      </c>
      <c r="J11750" s="1">
        <f>MONTH(BART_Rides[[#This Row],[Date]])</f>
        <v>3</v>
      </c>
      <c r="K11750" s="1">
        <f>WEEKDAY(BART_Rides[[#This Row],[Date]],2)</f>
        <v>3</v>
      </c>
      <c r="L11750" s="1" t="str">
        <f>LEFT(BART_Rides[[#This Row],[Lines]],1)</f>
        <v>Y</v>
      </c>
      <c r="M11750" s="1" t="str">
        <f>IF(BART_Rides[[#This Row],[FirstLetter]]="Y","Yes","No")</f>
        <v>Yes</v>
      </c>
      <c r="N11750" s="1" t="str">
        <f>IF(OR(BART_Rides[[#This Row],[Station Code]]="EM", BART_Rides[[#This Row],[Station Code]]="MT", BART_Rides[[#This Row],[Station Code]]="PL", BART_Rides[[#This Row],[Station Code]]="CC"), "Yes", "No")</f>
        <v>No</v>
      </c>
    </row>
    <row r="11751" spans="6:14">
      <c r="F11751" s="3">
        <v>44266</v>
      </c>
      <c r="G11751" s="1" t="s">
        <v>61</v>
      </c>
      <c r="H11751" s="1" t="s">
        <v>106</v>
      </c>
      <c r="I11751" s="1">
        <v>1624</v>
      </c>
      <c r="J11751" s="1">
        <f>MONTH(BART_Rides[[#This Row],[Date]])</f>
        <v>3</v>
      </c>
      <c r="K11751" s="1">
        <f>WEEKDAY(BART_Rides[[#This Row],[Date]],2)</f>
        <v>4</v>
      </c>
      <c r="L11751" s="1" t="str">
        <f>LEFT(BART_Rides[[#This Row],[Lines]],1)</f>
        <v>Y</v>
      </c>
      <c r="M11751" s="1" t="str">
        <f>IF(BART_Rides[[#This Row],[FirstLetter]]="Y","Yes","No")</f>
        <v>Yes</v>
      </c>
      <c r="N11751" s="1" t="str">
        <f>IF(OR(BART_Rides[[#This Row],[Station Code]]="EM", BART_Rides[[#This Row],[Station Code]]="MT", BART_Rides[[#This Row],[Station Code]]="PL", BART_Rides[[#This Row],[Station Code]]="CC"), "Yes", "No")</f>
        <v>No</v>
      </c>
    </row>
    <row r="11752" spans="6:14">
      <c r="F11752" s="3">
        <v>44267</v>
      </c>
      <c r="G11752" s="1" t="s">
        <v>61</v>
      </c>
      <c r="H11752" s="1" t="s">
        <v>106</v>
      </c>
      <c r="I11752" s="1">
        <v>1618</v>
      </c>
      <c r="J11752" s="1">
        <f>MONTH(BART_Rides[[#This Row],[Date]])</f>
        <v>3</v>
      </c>
      <c r="K11752" s="1">
        <f>WEEKDAY(BART_Rides[[#This Row],[Date]],2)</f>
        <v>5</v>
      </c>
      <c r="L11752" s="1" t="str">
        <f>LEFT(BART_Rides[[#This Row],[Lines]],1)</f>
        <v>Y</v>
      </c>
      <c r="M11752" s="1" t="str">
        <f>IF(BART_Rides[[#This Row],[FirstLetter]]="Y","Yes","No")</f>
        <v>Yes</v>
      </c>
      <c r="N11752" s="1" t="str">
        <f>IF(OR(BART_Rides[[#This Row],[Station Code]]="EM", BART_Rides[[#This Row],[Station Code]]="MT", BART_Rides[[#This Row],[Station Code]]="PL", BART_Rides[[#This Row],[Station Code]]="CC"), "Yes", "No")</f>
        <v>No</v>
      </c>
    </row>
    <row r="11753" spans="6:14">
      <c r="F11753" s="3">
        <v>44268</v>
      </c>
      <c r="G11753" s="1" t="s">
        <v>61</v>
      </c>
      <c r="H11753" s="1" t="s">
        <v>106</v>
      </c>
      <c r="I11753" s="1">
        <v>984</v>
      </c>
      <c r="J11753" s="1">
        <f>MONTH(BART_Rides[[#This Row],[Date]])</f>
        <v>3</v>
      </c>
      <c r="K11753" s="1">
        <f>WEEKDAY(BART_Rides[[#This Row],[Date]],2)</f>
        <v>6</v>
      </c>
      <c r="L11753" s="1" t="str">
        <f>LEFT(BART_Rides[[#This Row],[Lines]],1)</f>
        <v>Y</v>
      </c>
      <c r="M11753" s="1" t="str">
        <f>IF(BART_Rides[[#This Row],[FirstLetter]]="Y","Yes","No")</f>
        <v>Yes</v>
      </c>
      <c r="N11753" s="1" t="str">
        <f>IF(OR(BART_Rides[[#This Row],[Station Code]]="EM", BART_Rides[[#This Row],[Station Code]]="MT", BART_Rides[[#This Row],[Station Code]]="PL", BART_Rides[[#This Row],[Station Code]]="CC"), "Yes", "No")</f>
        <v>No</v>
      </c>
    </row>
    <row r="11754" spans="6:14">
      <c r="F11754" s="3">
        <v>44269</v>
      </c>
      <c r="G11754" s="1" t="s">
        <v>61</v>
      </c>
      <c r="H11754" s="1" t="s">
        <v>106</v>
      </c>
      <c r="I11754" s="1">
        <v>577</v>
      </c>
      <c r="J11754" s="1">
        <f>MONTH(BART_Rides[[#This Row],[Date]])</f>
        <v>3</v>
      </c>
      <c r="K11754" s="1">
        <f>WEEKDAY(BART_Rides[[#This Row],[Date]],2)</f>
        <v>7</v>
      </c>
      <c r="L11754" s="1" t="str">
        <f>LEFT(BART_Rides[[#This Row],[Lines]],1)</f>
        <v>Y</v>
      </c>
      <c r="M11754" s="1" t="str">
        <f>IF(BART_Rides[[#This Row],[FirstLetter]]="Y","Yes","No")</f>
        <v>Yes</v>
      </c>
      <c r="N11754" s="1" t="str">
        <f>IF(OR(BART_Rides[[#This Row],[Station Code]]="EM", BART_Rides[[#This Row],[Station Code]]="MT", BART_Rides[[#This Row],[Station Code]]="PL", BART_Rides[[#This Row],[Station Code]]="CC"), "Yes", "No")</f>
        <v>No</v>
      </c>
    </row>
    <row r="11755" spans="6:14">
      <c r="F11755" s="3">
        <v>44270</v>
      </c>
      <c r="G11755" s="1" t="s">
        <v>61</v>
      </c>
      <c r="H11755" s="1" t="s">
        <v>106</v>
      </c>
      <c r="I11755" s="1">
        <v>1560</v>
      </c>
      <c r="J11755" s="1">
        <f>MONTH(BART_Rides[[#This Row],[Date]])</f>
        <v>3</v>
      </c>
      <c r="K11755" s="1">
        <f>WEEKDAY(BART_Rides[[#This Row],[Date]],2)</f>
        <v>1</v>
      </c>
      <c r="L11755" s="1" t="str">
        <f>LEFT(BART_Rides[[#This Row],[Lines]],1)</f>
        <v>Y</v>
      </c>
      <c r="M11755" s="1" t="str">
        <f>IF(BART_Rides[[#This Row],[FirstLetter]]="Y","Yes","No")</f>
        <v>Yes</v>
      </c>
      <c r="N11755" s="1" t="str">
        <f>IF(OR(BART_Rides[[#This Row],[Station Code]]="EM", BART_Rides[[#This Row],[Station Code]]="MT", BART_Rides[[#This Row],[Station Code]]="PL", BART_Rides[[#This Row],[Station Code]]="CC"), "Yes", "No")</f>
        <v>No</v>
      </c>
    </row>
    <row r="11756" spans="6:14">
      <c r="F11756" s="3">
        <v>44271</v>
      </c>
      <c r="G11756" s="1" t="s">
        <v>61</v>
      </c>
      <c r="H11756" s="1" t="s">
        <v>106</v>
      </c>
      <c r="I11756" s="1">
        <v>1678</v>
      </c>
      <c r="J11756" s="1">
        <f>MONTH(BART_Rides[[#This Row],[Date]])</f>
        <v>3</v>
      </c>
      <c r="K11756" s="1">
        <f>WEEKDAY(BART_Rides[[#This Row],[Date]],2)</f>
        <v>2</v>
      </c>
      <c r="L11756" s="1" t="str">
        <f>LEFT(BART_Rides[[#This Row],[Lines]],1)</f>
        <v>Y</v>
      </c>
      <c r="M11756" s="1" t="str">
        <f>IF(BART_Rides[[#This Row],[FirstLetter]]="Y","Yes","No")</f>
        <v>Yes</v>
      </c>
      <c r="N11756" s="1" t="str">
        <f>IF(OR(BART_Rides[[#This Row],[Station Code]]="EM", BART_Rides[[#This Row],[Station Code]]="MT", BART_Rides[[#This Row],[Station Code]]="PL", BART_Rides[[#This Row],[Station Code]]="CC"), "Yes", "No")</f>
        <v>No</v>
      </c>
    </row>
    <row r="11757" spans="6:14">
      <c r="F11757" s="3">
        <v>44272</v>
      </c>
      <c r="G11757" s="1" t="s">
        <v>61</v>
      </c>
      <c r="H11757" s="1" t="s">
        <v>106</v>
      </c>
      <c r="I11757" s="1">
        <v>1680</v>
      </c>
      <c r="J11757" s="1">
        <f>MONTH(BART_Rides[[#This Row],[Date]])</f>
        <v>3</v>
      </c>
      <c r="K11757" s="1">
        <f>WEEKDAY(BART_Rides[[#This Row],[Date]],2)</f>
        <v>3</v>
      </c>
      <c r="L11757" s="1" t="str">
        <f>LEFT(BART_Rides[[#This Row],[Lines]],1)</f>
        <v>Y</v>
      </c>
      <c r="M11757" s="1" t="str">
        <f>IF(BART_Rides[[#This Row],[FirstLetter]]="Y","Yes","No")</f>
        <v>Yes</v>
      </c>
      <c r="N11757" s="1" t="str">
        <f>IF(OR(BART_Rides[[#This Row],[Station Code]]="EM", BART_Rides[[#This Row],[Station Code]]="MT", BART_Rides[[#This Row],[Station Code]]="PL", BART_Rides[[#This Row],[Station Code]]="CC"), "Yes", "No")</f>
        <v>No</v>
      </c>
    </row>
    <row r="11758" spans="6:14">
      <c r="F11758" s="3">
        <v>44273</v>
      </c>
      <c r="G11758" s="1" t="s">
        <v>61</v>
      </c>
      <c r="H11758" s="1" t="s">
        <v>106</v>
      </c>
      <c r="I11758" s="1">
        <v>1471</v>
      </c>
      <c r="J11758" s="1">
        <f>MONTH(BART_Rides[[#This Row],[Date]])</f>
        <v>3</v>
      </c>
      <c r="K11758" s="1">
        <f>WEEKDAY(BART_Rides[[#This Row],[Date]],2)</f>
        <v>4</v>
      </c>
      <c r="L11758" s="1" t="str">
        <f>LEFT(BART_Rides[[#This Row],[Lines]],1)</f>
        <v>Y</v>
      </c>
      <c r="M11758" s="1" t="str">
        <f>IF(BART_Rides[[#This Row],[FirstLetter]]="Y","Yes","No")</f>
        <v>Yes</v>
      </c>
      <c r="N11758" s="1" t="str">
        <f>IF(OR(BART_Rides[[#This Row],[Station Code]]="EM", BART_Rides[[#This Row],[Station Code]]="MT", BART_Rides[[#This Row],[Station Code]]="PL", BART_Rides[[#This Row],[Station Code]]="CC"), "Yes", "No")</f>
        <v>No</v>
      </c>
    </row>
    <row r="11759" spans="6:14">
      <c r="F11759" s="3">
        <v>44274</v>
      </c>
      <c r="G11759" s="1" t="s">
        <v>61</v>
      </c>
      <c r="H11759" s="1" t="s">
        <v>106</v>
      </c>
      <c r="I11759" s="1">
        <v>1575</v>
      </c>
      <c r="J11759" s="1">
        <f>MONTH(BART_Rides[[#This Row],[Date]])</f>
        <v>3</v>
      </c>
      <c r="K11759" s="1">
        <f>WEEKDAY(BART_Rides[[#This Row],[Date]],2)</f>
        <v>5</v>
      </c>
      <c r="L11759" s="1" t="str">
        <f>LEFT(BART_Rides[[#This Row],[Lines]],1)</f>
        <v>Y</v>
      </c>
      <c r="M11759" s="1" t="str">
        <f>IF(BART_Rides[[#This Row],[FirstLetter]]="Y","Yes","No")</f>
        <v>Yes</v>
      </c>
      <c r="N11759" s="1" t="str">
        <f>IF(OR(BART_Rides[[#This Row],[Station Code]]="EM", BART_Rides[[#This Row],[Station Code]]="MT", BART_Rides[[#This Row],[Station Code]]="PL", BART_Rides[[#This Row],[Station Code]]="CC"), "Yes", "No")</f>
        <v>No</v>
      </c>
    </row>
    <row r="11760" spans="6:14">
      <c r="F11760" s="3">
        <v>44275</v>
      </c>
      <c r="G11760" s="1" t="s">
        <v>61</v>
      </c>
      <c r="H11760" s="1" t="s">
        <v>106</v>
      </c>
      <c r="I11760" s="1">
        <v>974</v>
      </c>
      <c r="J11760" s="1">
        <f>MONTH(BART_Rides[[#This Row],[Date]])</f>
        <v>3</v>
      </c>
      <c r="K11760" s="1">
        <f>WEEKDAY(BART_Rides[[#This Row],[Date]],2)</f>
        <v>6</v>
      </c>
      <c r="L11760" s="1" t="str">
        <f>LEFT(BART_Rides[[#This Row],[Lines]],1)</f>
        <v>Y</v>
      </c>
      <c r="M11760" s="1" t="str">
        <f>IF(BART_Rides[[#This Row],[FirstLetter]]="Y","Yes","No")</f>
        <v>Yes</v>
      </c>
      <c r="N11760" s="1" t="str">
        <f>IF(OR(BART_Rides[[#This Row],[Station Code]]="EM", BART_Rides[[#This Row],[Station Code]]="MT", BART_Rides[[#This Row],[Station Code]]="PL", BART_Rides[[#This Row],[Station Code]]="CC"), "Yes", "No")</f>
        <v>No</v>
      </c>
    </row>
    <row r="11761" spans="6:14">
      <c r="F11761" s="3">
        <v>44276</v>
      </c>
      <c r="G11761" s="1" t="s">
        <v>61</v>
      </c>
      <c r="H11761" s="1" t="s">
        <v>106</v>
      </c>
      <c r="I11761" s="1">
        <v>683</v>
      </c>
      <c r="J11761" s="1">
        <f>MONTH(BART_Rides[[#This Row],[Date]])</f>
        <v>3</v>
      </c>
      <c r="K11761" s="1">
        <f>WEEKDAY(BART_Rides[[#This Row],[Date]],2)</f>
        <v>7</v>
      </c>
      <c r="L11761" s="1" t="str">
        <f>LEFT(BART_Rides[[#This Row],[Lines]],1)</f>
        <v>Y</v>
      </c>
      <c r="M11761" s="1" t="str">
        <f>IF(BART_Rides[[#This Row],[FirstLetter]]="Y","Yes","No")</f>
        <v>Yes</v>
      </c>
      <c r="N11761" s="1" t="str">
        <f>IF(OR(BART_Rides[[#This Row],[Station Code]]="EM", BART_Rides[[#This Row],[Station Code]]="MT", BART_Rides[[#This Row],[Station Code]]="PL", BART_Rides[[#This Row],[Station Code]]="CC"), "Yes", "No")</f>
        <v>No</v>
      </c>
    </row>
    <row r="11762" spans="6:14">
      <c r="F11762" s="3">
        <v>44277</v>
      </c>
      <c r="G11762" s="1" t="s">
        <v>61</v>
      </c>
      <c r="H11762" s="1" t="s">
        <v>106</v>
      </c>
      <c r="I11762" s="1">
        <v>1655</v>
      </c>
      <c r="J11762" s="1">
        <f>MONTH(BART_Rides[[#This Row],[Date]])</f>
        <v>3</v>
      </c>
      <c r="K11762" s="1">
        <f>WEEKDAY(BART_Rides[[#This Row],[Date]],2)</f>
        <v>1</v>
      </c>
      <c r="L11762" s="1" t="str">
        <f>LEFT(BART_Rides[[#This Row],[Lines]],1)</f>
        <v>Y</v>
      </c>
      <c r="M11762" s="1" t="str">
        <f>IF(BART_Rides[[#This Row],[FirstLetter]]="Y","Yes","No")</f>
        <v>Yes</v>
      </c>
      <c r="N11762" s="1" t="str">
        <f>IF(OR(BART_Rides[[#This Row],[Station Code]]="EM", BART_Rides[[#This Row],[Station Code]]="MT", BART_Rides[[#This Row],[Station Code]]="PL", BART_Rides[[#This Row],[Station Code]]="CC"), "Yes", "No")</f>
        <v>No</v>
      </c>
    </row>
    <row r="11763" spans="6:14">
      <c r="F11763" s="3">
        <v>44278</v>
      </c>
      <c r="G11763" s="1" t="s">
        <v>61</v>
      </c>
      <c r="H11763" s="1" t="s">
        <v>106</v>
      </c>
      <c r="I11763" s="1">
        <v>1702</v>
      </c>
      <c r="J11763" s="1">
        <f>MONTH(BART_Rides[[#This Row],[Date]])</f>
        <v>3</v>
      </c>
      <c r="K11763" s="1">
        <f>WEEKDAY(BART_Rides[[#This Row],[Date]],2)</f>
        <v>2</v>
      </c>
      <c r="L11763" s="1" t="str">
        <f>LEFT(BART_Rides[[#This Row],[Lines]],1)</f>
        <v>Y</v>
      </c>
      <c r="M11763" s="1" t="str">
        <f>IF(BART_Rides[[#This Row],[FirstLetter]]="Y","Yes","No")</f>
        <v>Yes</v>
      </c>
      <c r="N11763" s="1" t="str">
        <f>IF(OR(BART_Rides[[#This Row],[Station Code]]="EM", BART_Rides[[#This Row],[Station Code]]="MT", BART_Rides[[#This Row],[Station Code]]="PL", BART_Rides[[#This Row],[Station Code]]="CC"), "Yes", "No")</f>
        <v>No</v>
      </c>
    </row>
    <row r="11764" spans="6:14">
      <c r="F11764" s="3">
        <v>44279</v>
      </c>
      <c r="G11764" s="1" t="s">
        <v>61</v>
      </c>
      <c r="H11764" s="1" t="s">
        <v>106</v>
      </c>
      <c r="I11764" s="1">
        <v>1736</v>
      </c>
      <c r="J11764" s="1">
        <f>MONTH(BART_Rides[[#This Row],[Date]])</f>
        <v>3</v>
      </c>
      <c r="K11764" s="1">
        <f>WEEKDAY(BART_Rides[[#This Row],[Date]],2)</f>
        <v>3</v>
      </c>
      <c r="L11764" s="1" t="str">
        <f>LEFT(BART_Rides[[#This Row],[Lines]],1)</f>
        <v>Y</v>
      </c>
      <c r="M11764" s="1" t="str">
        <f>IF(BART_Rides[[#This Row],[FirstLetter]]="Y","Yes","No")</f>
        <v>Yes</v>
      </c>
      <c r="N11764" s="1" t="str">
        <f>IF(OR(BART_Rides[[#This Row],[Station Code]]="EM", BART_Rides[[#This Row],[Station Code]]="MT", BART_Rides[[#This Row],[Station Code]]="PL", BART_Rides[[#This Row],[Station Code]]="CC"), "Yes", "No")</f>
        <v>No</v>
      </c>
    </row>
    <row r="11765" spans="6:14">
      <c r="F11765" s="3">
        <v>44280</v>
      </c>
      <c r="G11765" s="1" t="s">
        <v>61</v>
      </c>
      <c r="H11765" s="1" t="s">
        <v>106</v>
      </c>
      <c r="I11765" s="1">
        <v>1782</v>
      </c>
      <c r="J11765" s="1">
        <f>MONTH(BART_Rides[[#This Row],[Date]])</f>
        <v>3</v>
      </c>
      <c r="K11765" s="1">
        <f>WEEKDAY(BART_Rides[[#This Row],[Date]],2)</f>
        <v>4</v>
      </c>
      <c r="L11765" s="1" t="str">
        <f>LEFT(BART_Rides[[#This Row],[Lines]],1)</f>
        <v>Y</v>
      </c>
      <c r="M11765" s="1" t="str">
        <f>IF(BART_Rides[[#This Row],[FirstLetter]]="Y","Yes","No")</f>
        <v>Yes</v>
      </c>
      <c r="N11765" s="1" t="str">
        <f>IF(OR(BART_Rides[[#This Row],[Station Code]]="EM", BART_Rides[[#This Row],[Station Code]]="MT", BART_Rides[[#This Row],[Station Code]]="PL", BART_Rides[[#This Row],[Station Code]]="CC"), "Yes", "No")</f>
        <v>No</v>
      </c>
    </row>
    <row r="11766" spans="6:14">
      <c r="F11766" s="3">
        <v>44281</v>
      </c>
      <c r="G11766" s="1" t="s">
        <v>61</v>
      </c>
      <c r="H11766" s="1" t="s">
        <v>106</v>
      </c>
      <c r="I11766" s="1">
        <v>1755</v>
      </c>
      <c r="J11766" s="1">
        <f>MONTH(BART_Rides[[#This Row],[Date]])</f>
        <v>3</v>
      </c>
      <c r="K11766" s="1">
        <f>WEEKDAY(BART_Rides[[#This Row],[Date]],2)</f>
        <v>5</v>
      </c>
      <c r="L11766" s="1" t="str">
        <f>LEFT(BART_Rides[[#This Row],[Lines]],1)</f>
        <v>Y</v>
      </c>
      <c r="M11766" s="1" t="str">
        <f>IF(BART_Rides[[#This Row],[FirstLetter]]="Y","Yes","No")</f>
        <v>Yes</v>
      </c>
      <c r="N11766" s="1" t="str">
        <f>IF(OR(BART_Rides[[#This Row],[Station Code]]="EM", BART_Rides[[#This Row],[Station Code]]="MT", BART_Rides[[#This Row],[Station Code]]="PL", BART_Rides[[#This Row],[Station Code]]="CC"), "Yes", "No")</f>
        <v>No</v>
      </c>
    </row>
    <row r="11767" spans="6:14">
      <c r="F11767" s="3">
        <v>44282</v>
      </c>
      <c r="G11767" s="1" t="s">
        <v>61</v>
      </c>
      <c r="H11767" s="1" t="s">
        <v>106</v>
      </c>
      <c r="I11767" s="1">
        <v>1038</v>
      </c>
      <c r="J11767" s="1">
        <f>MONTH(BART_Rides[[#This Row],[Date]])</f>
        <v>3</v>
      </c>
      <c r="K11767" s="1">
        <f>WEEKDAY(BART_Rides[[#This Row],[Date]],2)</f>
        <v>6</v>
      </c>
      <c r="L11767" s="1" t="str">
        <f>LEFT(BART_Rides[[#This Row],[Lines]],1)</f>
        <v>Y</v>
      </c>
      <c r="M11767" s="1" t="str">
        <f>IF(BART_Rides[[#This Row],[FirstLetter]]="Y","Yes","No")</f>
        <v>Yes</v>
      </c>
      <c r="N11767" s="1" t="str">
        <f>IF(OR(BART_Rides[[#This Row],[Station Code]]="EM", BART_Rides[[#This Row],[Station Code]]="MT", BART_Rides[[#This Row],[Station Code]]="PL", BART_Rides[[#This Row],[Station Code]]="CC"), "Yes", "No")</f>
        <v>No</v>
      </c>
    </row>
    <row r="11768" spans="6:14">
      <c r="F11768" s="3">
        <v>44283</v>
      </c>
      <c r="G11768" s="1" t="s">
        <v>61</v>
      </c>
      <c r="H11768" s="1" t="s">
        <v>106</v>
      </c>
      <c r="I11768" s="1">
        <v>748</v>
      </c>
      <c r="J11768" s="1">
        <f>MONTH(BART_Rides[[#This Row],[Date]])</f>
        <v>3</v>
      </c>
      <c r="K11768" s="1">
        <f>WEEKDAY(BART_Rides[[#This Row],[Date]],2)</f>
        <v>7</v>
      </c>
      <c r="L11768" s="1" t="str">
        <f>LEFT(BART_Rides[[#This Row],[Lines]],1)</f>
        <v>Y</v>
      </c>
      <c r="M11768" s="1" t="str">
        <f>IF(BART_Rides[[#This Row],[FirstLetter]]="Y","Yes","No")</f>
        <v>Yes</v>
      </c>
      <c r="N11768" s="1" t="str">
        <f>IF(OR(BART_Rides[[#This Row],[Station Code]]="EM", BART_Rides[[#This Row],[Station Code]]="MT", BART_Rides[[#This Row],[Station Code]]="PL", BART_Rides[[#This Row],[Station Code]]="CC"), "Yes", "No")</f>
        <v>No</v>
      </c>
    </row>
    <row r="11769" spans="6:14">
      <c r="F11769" s="3">
        <v>44284</v>
      </c>
      <c r="G11769" s="1" t="s">
        <v>61</v>
      </c>
      <c r="H11769" s="1" t="s">
        <v>106</v>
      </c>
      <c r="I11769" s="1">
        <v>1539</v>
      </c>
      <c r="J11769" s="1">
        <f>MONTH(BART_Rides[[#This Row],[Date]])</f>
        <v>3</v>
      </c>
      <c r="K11769" s="1">
        <f>WEEKDAY(BART_Rides[[#This Row],[Date]],2)</f>
        <v>1</v>
      </c>
      <c r="L11769" s="1" t="str">
        <f>LEFT(BART_Rides[[#This Row],[Lines]],1)</f>
        <v>Y</v>
      </c>
      <c r="M11769" s="1" t="str">
        <f>IF(BART_Rides[[#This Row],[FirstLetter]]="Y","Yes","No")</f>
        <v>Yes</v>
      </c>
      <c r="N11769" s="1" t="str">
        <f>IF(OR(BART_Rides[[#This Row],[Station Code]]="EM", BART_Rides[[#This Row],[Station Code]]="MT", BART_Rides[[#This Row],[Station Code]]="PL", BART_Rides[[#This Row],[Station Code]]="CC"), "Yes", "No")</f>
        <v>No</v>
      </c>
    </row>
    <row r="11770" spans="6:14">
      <c r="F11770" s="3">
        <v>44285</v>
      </c>
      <c r="G11770" s="1" t="s">
        <v>61</v>
      </c>
      <c r="H11770" s="1" t="s">
        <v>106</v>
      </c>
      <c r="I11770" s="1">
        <v>1662</v>
      </c>
      <c r="J11770" s="1">
        <f>MONTH(BART_Rides[[#This Row],[Date]])</f>
        <v>3</v>
      </c>
      <c r="K11770" s="1">
        <f>WEEKDAY(BART_Rides[[#This Row],[Date]],2)</f>
        <v>2</v>
      </c>
      <c r="L11770" s="1" t="str">
        <f>LEFT(BART_Rides[[#This Row],[Lines]],1)</f>
        <v>Y</v>
      </c>
      <c r="M11770" s="1" t="str">
        <f>IF(BART_Rides[[#This Row],[FirstLetter]]="Y","Yes","No")</f>
        <v>Yes</v>
      </c>
      <c r="N11770" s="1" t="str">
        <f>IF(OR(BART_Rides[[#This Row],[Station Code]]="EM", BART_Rides[[#This Row],[Station Code]]="MT", BART_Rides[[#This Row],[Station Code]]="PL", BART_Rides[[#This Row],[Station Code]]="CC"), "Yes", "No")</f>
        <v>No</v>
      </c>
    </row>
    <row r="11771" spans="6:14">
      <c r="F11771" s="3">
        <v>44286</v>
      </c>
      <c r="G11771" s="1" t="s">
        <v>61</v>
      </c>
      <c r="H11771" s="1" t="s">
        <v>106</v>
      </c>
      <c r="I11771" s="1">
        <v>1615</v>
      </c>
      <c r="J11771" s="1">
        <f>MONTH(BART_Rides[[#This Row],[Date]])</f>
        <v>3</v>
      </c>
      <c r="K11771" s="1">
        <f>WEEKDAY(BART_Rides[[#This Row],[Date]],2)</f>
        <v>3</v>
      </c>
      <c r="L11771" s="1" t="str">
        <f>LEFT(BART_Rides[[#This Row],[Lines]],1)</f>
        <v>Y</v>
      </c>
      <c r="M11771" s="1" t="str">
        <f>IF(BART_Rides[[#This Row],[FirstLetter]]="Y","Yes","No")</f>
        <v>Yes</v>
      </c>
      <c r="N11771" s="1" t="str">
        <f>IF(OR(BART_Rides[[#This Row],[Station Code]]="EM", BART_Rides[[#This Row],[Station Code]]="MT", BART_Rides[[#This Row],[Station Code]]="PL", BART_Rides[[#This Row],[Station Code]]="CC"), "Yes", "No")</f>
        <v>No</v>
      </c>
    </row>
    <row r="11772" spans="6:14">
      <c r="F11772" s="3">
        <v>44287</v>
      </c>
      <c r="G11772" s="1" t="s">
        <v>61</v>
      </c>
      <c r="H11772" s="1" t="s">
        <v>106</v>
      </c>
      <c r="I11772" s="1">
        <v>1702</v>
      </c>
      <c r="J11772" s="1">
        <f>MONTH(BART_Rides[[#This Row],[Date]])</f>
        <v>4</v>
      </c>
      <c r="K11772" s="1">
        <f>WEEKDAY(BART_Rides[[#This Row],[Date]],2)</f>
        <v>4</v>
      </c>
      <c r="L11772" s="1" t="str">
        <f>LEFT(BART_Rides[[#This Row],[Lines]],1)</f>
        <v>Y</v>
      </c>
      <c r="M11772" s="1" t="str">
        <f>IF(BART_Rides[[#This Row],[FirstLetter]]="Y","Yes","No")</f>
        <v>Yes</v>
      </c>
      <c r="N11772" s="1" t="str">
        <f>IF(OR(BART_Rides[[#This Row],[Station Code]]="EM", BART_Rides[[#This Row],[Station Code]]="MT", BART_Rides[[#This Row],[Station Code]]="PL", BART_Rides[[#This Row],[Station Code]]="CC"), "Yes", "No")</f>
        <v>No</v>
      </c>
    </row>
    <row r="11773" spans="6:14">
      <c r="F11773" s="3">
        <v>44288</v>
      </c>
      <c r="G11773" s="1" t="s">
        <v>61</v>
      </c>
      <c r="H11773" s="1" t="s">
        <v>106</v>
      </c>
      <c r="I11773" s="1">
        <v>1621</v>
      </c>
      <c r="J11773" s="1">
        <f>MONTH(BART_Rides[[#This Row],[Date]])</f>
        <v>4</v>
      </c>
      <c r="K11773" s="1">
        <f>WEEKDAY(BART_Rides[[#This Row],[Date]],2)</f>
        <v>5</v>
      </c>
      <c r="L11773" s="1" t="str">
        <f>LEFT(BART_Rides[[#This Row],[Lines]],1)</f>
        <v>Y</v>
      </c>
      <c r="M11773" s="1" t="str">
        <f>IF(BART_Rides[[#This Row],[FirstLetter]]="Y","Yes","No")</f>
        <v>Yes</v>
      </c>
      <c r="N11773" s="1" t="str">
        <f>IF(OR(BART_Rides[[#This Row],[Station Code]]="EM", BART_Rides[[#This Row],[Station Code]]="MT", BART_Rides[[#This Row],[Station Code]]="PL", BART_Rides[[#This Row],[Station Code]]="CC"), "Yes", "No")</f>
        <v>No</v>
      </c>
    </row>
    <row r="11774" spans="6:14">
      <c r="F11774" s="3">
        <v>44289</v>
      </c>
      <c r="G11774" s="1" t="s">
        <v>61</v>
      </c>
      <c r="H11774" s="1" t="s">
        <v>106</v>
      </c>
      <c r="I11774" s="1">
        <v>974</v>
      </c>
      <c r="J11774" s="1">
        <f>MONTH(BART_Rides[[#This Row],[Date]])</f>
        <v>4</v>
      </c>
      <c r="K11774" s="1">
        <f>WEEKDAY(BART_Rides[[#This Row],[Date]],2)</f>
        <v>6</v>
      </c>
      <c r="L11774" s="1" t="str">
        <f>LEFT(BART_Rides[[#This Row],[Lines]],1)</f>
        <v>Y</v>
      </c>
      <c r="M11774" s="1" t="str">
        <f>IF(BART_Rides[[#This Row],[FirstLetter]]="Y","Yes","No")</f>
        <v>Yes</v>
      </c>
      <c r="N11774" s="1" t="str">
        <f>IF(OR(BART_Rides[[#This Row],[Station Code]]="EM", BART_Rides[[#This Row],[Station Code]]="MT", BART_Rides[[#This Row],[Station Code]]="PL", BART_Rides[[#This Row],[Station Code]]="CC"), "Yes", "No")</f>
        <v>No</v>
      </c>
    </row>
    <row r="11775" spans="6:14">
      <c r="F11775" s="3">
        <v>44290</v>
      </c>
      <c r="G11775" s="1" t="s">
        <v>61</v>
      </c>
      <c r="H11775" s="1" t="s">
        <v>106</v>
      </c>
      <c r="I11775" s="1">
        <v>643</v>
      </c>
      <c r="J11775" s="1">
        <f>MONTH(BART_Rides[[#This Row],[Date]])</f>
        <v>4</v>
      </c>
      <c r="K11775" s="1">
        <f>WEEKDAY(BART_Rides[[#This Row],[Date]],2)</f>
        <v>7</v>
      </c>
      <c r="L11775" s="1" t="str">
        <f>LEFT(BART_Rides[[#This Row],[Lines]],1)</f>
        <v>Y</v>
      </c>
      <c r="M11775" s="1" t="str">
        <f>IF(BART_Rides[[#This Row],[FirstLetter]]="Y","Yes","No")</f>
        <v>Yes</v>
      </c>
      <c r="N11775" s="1" t="str">
        <f>IF(OR(BART_Rides[[#This Row],[Station Code]]="EM", BART_Rides[[#This Row],[Station Code]]="MT", BART_Rides[[#This Row],[Station Code]]="PL", BART_Rides[[#This Row],[Station Code]]="CC"), "Yes", "No")</f>
        <v>No</v>
      </c>
    </row>
    <row r="11776" spans="6:14">
      <c r="F11776" s="3">
        <v>44291</v>
      </c>
      <c r="G11776" s="1" t="s">
        <v>61</v>
      </c>
      <c r="H11776" s="1" t="s">
        <v>106</v>
      </c>
      <c r="I11776" s="1">
        <v>1653</v>
      </c>
      <c r="J11776" s="1">
        <f>MONTH(BART_Rides[[#This Row],[Date]])</f>
        <v>4</v>
      </c>
      <c r="K11776" s="1">
        <f>WEEKDAY(BART_Rides[[#This Row],[Date]],2)</f>
        <v>1</v>
      </c>
      <c r="L11776" s="1" t="str">
        <f>LEFT(BART_Rides[[#This Row],[Lines]],1)</f>
        <v>Y</v>
      </c>
      <c r="M11776" s="1" t="str">
        <f>IF(BART_Rides[[#This Row],[FirstLetter]]="Y","Yes","No")</f>
        <v>Yes</v>
      </c>
      <c r="N11776" s="1" t="str">
        <f>IF(OR(BART_Rides[[#This Row],[Station Code]]="EM", BART_Rides[[#This Row],[Station Code]]="MT", BART_Rides[[#This Row],[Station Code]]="PL", BART_Rides[[#This Row],[Station Code]]="CC"), "Yes", "No")</f>
        <v>No</v>
      </c>
    </row>
    <row r="11777" spans="6:14">
      <c r="F11777" s="3">
        <v>44292</v>
      </c>
      <c r="G11777" s="1" t="s">
        <v>61</v>
      </c>
      <c r="H11777" s="1" t="s">
        <v>106</v>
      </c>
      <c r="I11777" s="1">
        <v>1752</v>
      </c>
      <c r="J11777" s="1">
        <f>MONTH(BART_Rides[[#This Row],[Date]])</f>
        <v>4</v>
      </c>
      <c r="K11777" s="1">
        <f>WEEKDAY(BART_Rides[[#This Row],[Date]],2)</f>
        <v>2</v>
      </c>
      <c r="L11777" s="1" t="str">
        <f>LEFT(BART_Rides[[#This Row],[Lines]],1)</f>
        <v>Y</v>
      </c>
      <c r="M11777" s="1" t="str">
        <f>IF(BART_Rides[[#This Row],[FirstLetter]]="Y","Yes","No")</f>
        <v>Yes</v>
      </c>
      <c r="N11777" s="1" t="str">
        <f>IF(OR(BART_Rides[[#This Row],[Station Code]]="EM", BART_Rides[[#This Row],[Station Code]]="MT", BART_Rides[[#This Row],[Station Code]]="PL", BART_Rides[[#This Row],[Station Code]]="CC"), "Yes", "No")</f>
        <v>No</v>
      </c>
    </row>
    <row r="11778" spans="6:14">
      <c r="F11778" s="3">
        <v>44293</v>
      </c>
      <c r="G11778" s="1" t="s">
        <v>61</v>
      </c>
      <c r="H11778" s="1" t="s">
        <v>106</v>
      </c>
      <c r="I11778" s="1">
        <v>1743</v>
      </c>
      <c r="J11778" s="1">
        <f>MONTH(BART_Rides[[#This Row],[Date]])</f>
        <v>4</v>
      </c>
      <c r="K11778" s="1">
        <f>WEEKDAY(BART_Rides[[#This Row],[Date]],2)</f>
        <v>3</v>
      </c>
      <c r="L11778" s="1" t="str">
        <f>LEFT(BART_Rides[[#This Row],[Lines]],1)</f>
        <v>Y</v>
      </c>
      <c r="M11778" s="1" t="str">
        <f>IF(BART_Rides[[#This Row],[FirstLetter]]="Y","Yes","No")</f>
        <v>Yes</v>
      </c>
      <c r="N11778" s="1" t="str">
        <f>IF(OR(BART_Rides[[#This Row],[Station Code]]="EM", BART_Rides[[#This Row],[Station Code]]="MT", BART_Rides[[#This Row],[Station Code]]="PL", BART_Rides[[#This Row],[Station Code]]="CC"), "Yes", "No")</f>
        <v>No</v>
      </c>
    </row>
    <row r="11779" spans="6:14">
      <c r="F11779" s="3">
        <v>44294</v>
      </c>
      <c r="G11779" s="1" t="s">
        <v>61</v>
      </c>
      <c r="H11779" s="1" t="s">
        <v>106</v>
      </c>
      <c r="I11779" s="1">
        <v>1690</v>
      </c>
      <c r="J11779" s="1">
        <f>MONTH(BART_Rides[[#This Row],[Date]])</f>
        <v>4</v>
      </c>
      <c r="K11779" s="1">
        <f>WEEKDAY(BART_Rides[[#This Row],[Date]],2)</f>
        <v>4</v>
      </c>
      <c r="L11779" s="1" t="str">
        <f>LEFT(BART_Rides[[#This Row],[Lines]],1)</f>
        <v>Y</v>
      </c>
      <c r="M11779" s="1" t="str">
        <f>IF(BART_Rides[[#This Row],[FirstLetter]]="Y","Yes","No")</f>
        <v>Yes</v>
      </c>
      <c r="N11779" s="1" t="str">
        <f>IF(OR(BART_Rides[[#This Row],[Station Code]]="EM", BART_Rides[[#This Row],[Station Code]]="MT", BART_Rides[[#This Row],[Station Code]]="PL", BART_Rides[[#This Row],[Station Code]]="CC"), "Yes", "No")</f>
        <v>No</v>
      </c>
    </row>
    <row r="11780" spans="6:14">
      <c r="F11780" s="3">
        <v>44295</v>
      </c>
      <c r="G11780" s="1" t="s">
        <v>61</v>
      </c>
      <c r="H11780" s="1" t="s">
        <v>106</v>
      </c>
      <c r="I11780" s="1">
        <v>1719</v>
      </c>
      <c r="J11780" s="1">
        <f>MONTH(BART_Rides[[#This Row],[Date]])</f>
        <v>4</v>
      </c>
      <c r="K11780" s="1">
        <f>WEEKDAY(BART_Rides[[#This Row],[Date]],2)</f>
        <v>5</v>
      </c>
      <c r="L11780" s="1" t="str">
        <f>LEFT(BART_Rides[[#This Row],[Lines]],1)</f>
        <v>Y</v>
      </c>
      <c r="M11780" s="1" t="str">
        <f>IF(BART_Rides[[#This Row],[FirstLetter]]="Y","Yes","No")</f>
        <v>Yes</v>
      </c>
      <c r="N11780" s="1" t="str">
        <f>IF(OR(BART_Rides[[#This Row],[Station Code]]="EM", BART_Rides[[#This Row],[Station Code]]="MT", BART_Rides[[#This Row],[Station Code]]="PL", BART_Rides[[#This Row],[Station Code]]="CC"), "Yes", "No")</f>
        <v>No</v>
      </c>
    </row>
    <row r="11781" spans="6:14">
      <c r="F11781" s="3">
        <v>44296</v>
      </c>
      <c r="G11781" s="1" t="s">
        <v>61</v>
      </c>
      <c r="H11781" s="1" t="s">
        <v>106</v>
      </c>
      <c r="I11781" s="1">
        <v>1063</v>
      </c>
      <c r="J11781" s="1">
        <f>MONTH(BART_Rides[[#This Row],[Date]])</f>
        <v>4</v>
      </c>
      <c r="K11781" s="1">
        <f>WEEKDAY(BART_Rides[[#This Row],[Date]],2)</f>
        <v>6</v>
      </c>
      <c r="L11781" s="1" t="str">
        <f>LEFT(BART_Rides[[#This Row],[Lines]],1)</f>
        <v>Y</v>
      </c>
      <c r="M11781" s="1" t="str">
        <f>IF(BART_Rides[[#This Row],[FirstLetter]]="Y","Yes","No")</f>
        <v>Yes</v>
      </c>
      <c r="N11781" s="1" t="str">
        <f>IF(OR(BART_Rides[[#This Row],[Station Code]]="EM", BART_Rides[[#This Row],[Station Code]]="MT", BART_Rides[[#This Row],[Station Code]]="PL", BART_Rides[[#This Row],[Station Code]]="CC"), "Yes", "No")</f>
        <v>No</v>
      </c>
    </row>
    <row r="11782" spans="6:14">
      <c r="F11782" s="3">
        <v>44297</v>
      </c>
      <c r="G11782" s="1" t="s">
        <v>61</v>
      </c>
      <c r="H11782" s="1" t="s">
        <v>106</v>
      </c>
      <c r="I11782" s="1">
        <v>780</v>
      </c>
      <c r="J11782" s="1">
        <f>MONTH(BART_Rides[[#This Row],[Date]])</f>
        <v>4</v>
      </c>
      <c r="K11782" s="1">
        <f>WEEKDAY(BART_Rides[[#This Row],[Date]],2)</f>
        <v>7</v>
      </c>
      <c r="L11782" s="1" t="str">
        <f>LEFT(BART_Rides[[#This Row],[Lines]],1)</f>
        <v>Y</v>
      </c>
      <c r="M11782" s="1" t="str">
        <f>IF(BART_Rides[[#This Row],[FirstLetter]]="Y","Yes","No")</f>
        <v>Yes</v>
      </c>
      <c r="N11782" s="1" t="str">
        <f>IF(OR(BART_Rides[[#This Row],[Station Code]]="EM", BART_Rides[[#This Row],[Station Code]]="MT", BART_Rides[[#This Row],[Station Code]]="PL", BART_Rides[[#This Row],[Station Code]]="CC"), "Yes", "No")</f>
        <v>No</v>
      </c>
    </row>
    <row r="11783" spans="6:14">
      <c r="F11783" s="3">
        <v>44298</v>
      </c>
      <c r="G11783" s="1" t="s">
        <v>61</v>
      </c>
      <c r="H11783" s="1" t="s">
        <v>106</v>
      </c>
      <c r="I11783" s="1">
        <v>1658</v>
      </c>
      <c r="J11783" s="1">
        <f>MONTH(BART_Rides[[#This Row],[Date]])</f>
        <v>4</v>
      </c>
      <c r="K11783" s="1">
        <f>WEEKDAY(BART_Rides[[#This Row],[Date]],2)</f>
        <v>1</v>
      </c>
      <c r="L11783" s="1" t="str">
        <f>LEFT(BART_Rides[[#This Row],[Lines]],1)</f>
        <v>Y</v>
      </c>
      <c r="M11783" s="1" t="str">
        <f>IF(BART_Rides[[#This Row],[FirstLetter]]="Y","Yes","No")</f>
        <v>Yes</v>
      </c>
      <c r="N11783" s="1" t="str">
        <f>IF(OR(BART_Rides[[#This Row],[Station Code]]="EM", BART_Rides[[#This Row],[Station Code]]="MT", BART_Rides[[#This Row],[Station Code]]="PL", BART_Rides[[#This Row],[Station Code]]="CC"), "Yes", "No")</f>
        <v>No</v>
      </c>
    </row>
    <row r="11784" spans="6:14">
      <c r="F11784" s="3">
        <v>44299</v>
      </c>
      <c r="G11784" s="1" t="s">
        <v>61</v>
      </c>
      <c r="H11784" s="1" t="s">
        <v>106</v>
      </c>
      <c r="I11784" s="1">
        <v>1747</v>
      </c>
      <c r="J11784" s="1">
        <f>MONTH(BART_Rides[[#This Row],[Date]])</f>
        <v>4</v>
      </c>
      <c r="K11784" s="1">
        <f>WEEKDAY(BART_Rides[[#This Row],[Date]],2)</f>
        <v>2</v>
      </c>
      <c r="L11784" s="1" t="str">
        <f>LEFT(BART_Rides[[#This Row],[Lines]],1)</f>
        <v>Y</v>
      </c>
      <c r="M11784" s="1" t="str">
        <f>IF(BART_Rides[[#This Row],[FirstLetter]]="Y","Yes","No")</f>
        <v>Yes</v>
      </c>
      <c r="N11784" s="1" t="str">
        <f>IF(OR(BART_Rides[[#This Row],[Station Code]]="EM", BART_Rides[[#This Row],[Station Code]]="MT", BART_Rides[[#This Row],[Station Code]]="PL", BART_Rides[[#This Row],[Station Code]]="CC"), "Yes", "No")</f>
        <v>No</v>
      </c>
    </row>
    <row r="11785" spans="6:14">
      <c r="F11785" s="3">
        <v>44300</v>
      </c>
      <c r="G11785" s="1" t="s">
        <v>61</v>
      </c>
      <c r="H11785" s="1" t="s">
        <v>106</v>
      </c>
      <c r="I11785" s="1">
        <v>1866</v>
      </c>
      <c r="J11785" s="1">
        <f>MONTH(BART_Rides[[#This Row],[Date]])</f>
        <v>4</v>
      </c>
      <c r="K11785" s="1">
        <f>WEEKDAY(BART_Rides[[#This Row],[Date]],2)</f>
        <v>3</v>
      </c>
      <c r="L11785" s="1" t="str">
        <f>LEFT(BART_Rides[[#This Row],[Lines]],1)</f>
        <v>Y</v>
      </c>
      <c r="M11785" s="1" t="str">
        <f>IF(BART_Rides[[#This Row],[FirstLetter]]="Y","Yes","No")</f>
        <v>Yes</v>
      </c>
      <c r="N11785" s="1" t="str">
        <f>IF(OR(BART_Rides[[#This Row],[Station Code]]="EM", BART_Rides[[#This Row],[Station Code]]="MT", BART_Rides[[#This Row],[Station Code]]="PL", BART_Rides[[#This Row],[Station Code]]="CC"), "Yes", "No")</f>
        <v>No</v>
      </c>
    </row>
    <row r="11786" spans="6:14">
      <c r="F11786" s="3">
        <v>44301</v>
      </c>
      <c r="G11786" s="1" t="s">
        <v>61</v>
      </c>
      <c r="H11786" s="1" t="s">
        <v>106</v>
      </c>
      <c r="I11786" s="1">
        <v>1836</v>
      </c>
      <c r="J11786" s="1">
        <f>MONTH(BART_Rides[[#This Row],[Date]])</f>
        <v>4</v>
      </c>
      <c r="K11786" s="1">
        <f>WEEKDAY(BART_Rides[[#This Row],[Date]],2)</f>
        <v>4</v>
      </c>
      <c r="L11786" s="1" t="str">
        <f>LEFT(BART_Rides[[#This Row],[Lines]],1)</f>
        <v>Y</v>
      </c>
      <c r="M11786" s="1" t="str">
        <f>IF(BART_Rides[[#This Row],[FirstLetter]]="Y","Yes","No")</f>
        <v>Yes</v>
      </c>
      <c r="N11786" s="1" t="str">
        <f>IF(OR(BART_Rides[[#This Row],[Station Code]]="EM", BART_Rides[[#This Row],[Station Code]]="MT", BART_Rides[[#This Row],[Station Code]]="PL", BART_Rides[[#This Row],[Station Code]]="CC"), "Yes", "No")</f>
        <v>No</v>
      </c>
    </row>
    <row r="11787" spans="6:14">
      <c r="F11787" s="3">
        <v>44302</v>
      </c>
      <c r="G11787" s="1" t="s">
        <v>61</v>
      </c>
      <c r="H11787" s="1" t="s">
        <v>106</v>
      </c>
      <c r="I11787" s="1">
        <v>1790</v>
      </c>
      <c r="J11787" s="1">
        <f>MONTH(BART_Rides[[#This Row],[Date]])</f>
        <v>4</v>
      </c>
      <c r="K11787" s="1">
        <f>WEEKDAY(BART_Rides[[#This Row],[Date]],2)</f>
        <v>5</v>
      </c>
      <c r="L11787" s="1" t="str">
        <f>LEFT(BART_Rides[[#This Row],[Lines]],1)</f>
        <v>Y</v>
      </c>
      <c r="M11787" s="1" t="str">
        <f>IF(BART_Rides[[#This Row],[FirstLetter]]="Y","Yes","No")</f>
        <v>Yes</v>
      </c>
      <c r="N11787" s="1" t="str">
        <f>IF(OR(BART_Rides[[#This Row],[Station Code]]="EM", BART_Rides[[#This Row],[Station Code]]="MT", BART_Rides[[#This Row],[Station Code]]="PL", BART_Rides[[#This Row],[Station Code]]="CC"), "Yes", "No")</f>
        <v>No</v>
      </c>
    </row>
    <row r="11788" spans="6:14">
      <c r="F11788" s="3">
        <v>44303</v>
      </c>
      <c r="G11788" s="1" t="s">
        <v>61</v>
      </c>
      <c r="H11788" s="1" t="s">
        <v>106</v>
      </c>
      <c r="I11788" s="1">
        <v>1019</v>
      </c>
      <c r="J11788" s="1">
        <f>MONTH(BART_Rides[[#This Row],[Date]])</f>
        <v>4</v>
      </c>
      <c r="K11788" s="1">
        <f>WEEKDAY(BART_Rides[[#This Row],[Date]],2)</f>
        <v>6</v>
      </c>
      <c r="L11788" s="1" t="str">
        <f>LEFT(BART_Rides[[#This Row],[Lines]],1)</f>
        <v>Y</v>
      </c>
      <c r="M11788" s="1" t="str">
        <f>IF(BART_Rides[[#This Row],[FirstLetter]]="Y","Yes","No")</f>
        <v>Yes</v>
      </c>
      <c r="N11788" s="1" t="str">
        <f>IF(OR(BART_Rides[[#This Row],[Station Code]]="EM", BART_Rides[[#This Row],[Station Code]]="MT", BART_Rides[[#This Row],[Station Code]]="PL", BART_Rides[[#This Row],[Station Code]]="CC"), "Yes", "No")</f>
        <v>No</v>
      </c>
    </row>
    <row r="11789" spans="6:14">
      <c r="F11789" s="3">
        <v>44304</v>
      </c>
      <c r="G11789" s="1" t="s">
        <v>61</v>
      </c>
      <c r="H11789" s="1" t="s">
        <v>106</v>
      </c>
      <c r="I11789" s="1">
        <v>760</v>
      </c>
      <c r="J11789" s="1">
        <f>MONTH(BART_Rides[[#This Row],[Date]])</f>
        <v>4</v>
      </c>
      <c r="K11789" s="1">
        <f>WEEKDAY(BART_Rides[[#This Row],[Date]],2)</f>
        <v>7</v>
      </c>
      <c r="L11789" s="1" t="str">
        <f>LEFT(BART_Rides[[#This Row],[Lines]],1)</f>
        <v>Y</v>
      </c>
      <c r="M11789" s="1" t="str">
        <f>IF(BART_Rides[[#This Row],[FirstLetter]]="Y","Yes","No")</f>
        <v>Yes</v>
      </c>
      <c r="N11789" s="1" t="str">
        <f>IF(OR(BART_Rides[[#This Row],[Station Code]]="EM", BART_Rides[[#This Row],[Station Code]]="MT", BART_Rides[[#This Row],[Station Code]]="PL", BART_Rides[[#This Row],[Station Code]]="CC"), "Yes", "No")</f>
        <v>No</v>
      </c>
    </row>
    <row r="11790" spans="6:14">
      <c r="F11790" s="3">
        <v>44305</v>
      </c>
      <c r="G11790" s="1" t="s">
        <v>61</v>
      </c>
      <c r="H11790" s="1" t="s">
        <v>106</v>
      </c>
      <c r="I11790" s="1">
        <v>1777</v>
      </c>
      <c r="J11790" s="1">
        <f>MONTH(BART_Rides[[#This Row],[Date]])</f>
        <v>4</v>
      </c>
      <c r="K11790" s="1">
        <f>WEEKDAY(BART_Rides[[#This Row],[Date]],2)</f>
        <v>1</v>
      </c>
      <c r="L11790" s="1" t="str">
        <f>LEFT(BART_Rides[[#This Row],[Lines]],1)</f>
        <v>Y</v>
      </c>
      <c r="M11790" s="1" t="str">
        <f>IF(BART_Rides[[#This Row],[FirstLetter]]="Y","Yes","No")</f>
        <v>Yes</v>
      </c>
      <c r="N11790" s="1" t="str">
        <f>IF(OR(BART_Rides[[#This Row],[Station Code]]="EM", BART_Rides[[#This Row],[Station Code]]="MT", BART_Rides[[#This Row],[Station Code]]="PL", BART_Rides[[#This Row],[Station Code]]="CC"), "Yes", "No")</f>
        <v>No</v>
      </c>
    </row>
    <row r="11791" spans="6:14">
      <c r="F11791" s="3">
        <v>44306</v>
      </c>
      <c r="G11791" s="1" t="s">
        <v>61</v>
      </c>
      <c r="H11791" s="1" t="s">
        <v>106</v>
      </c>
      <c r="I11791" s="1">
        <v>1837</v>
      </c>
      <c r="J11791" s="1">
        <f>MONTH(BART_Rides[[#This Row],[Date]])</f>
        <v>4</v>
      </c>
      <c r="K11791" s="1">
        <f>WEEKDAY(BART_Rides[[#This Row],[Date]],2)</f>
        <v>2</v>
      </c>
      <c r="L11791" s="1" t="str">
        <f>LEFT(BART_Rides[[#This Row],[Lines]],1)</f>
        <v>Y</v>
      </c>
      <c r="M11791" s="1" t="str">
        <f>IF(BART_Rides[[#This Row],[FirstLetter]]="Y","Yes","No")</f>
        <v>Yes</v>
      </c>
      <c r="N11791" s="1" t="str">
        <f>IF(OR(BART_Rides[[#This Row],[Station Code]]="EM", BART_Rides[[#This Row],[Station Code]]="MT", BART_Rides[[#This Row],[Station Code]]="PL", BART_Rides[[#This Row],[Station Code]]="CC"), "Yes", "No")</f>
        <v>No</v>
      </c>
    </row>
    <row r="11792" spans="6:14">
      <c r="F11792" s="3">
        <v>44307</v>
      </c>
      <c r="G11792" s="1" t="s">
        <v>61</v>
      </c>
      <c r="H11792" s="1" t="s">
        <v>106</v>
      </c>
      <c r="I11792" s="1">
        <v>1810</v>
      </c>
      <c r="J11792" s="1">
        <f>MONTH(BART_Rides[[#This Row],[Date]])</f>
        <v>4</v>
      </c>
      <c r="K11792" s="1">
        <f>WEEKDAY(BART_Rides[[#This Row],[Date]],2)</f>
        <v>3</v>
      </c>
      <c r="L11792" s="1" t="str">
        <f>LEFT(BART_Rides[[#This Row],[Lines]],1)</f>
        <v>Y</v>
      </c>
      <c r="M11792" s="1" t="str">
        <f>IF(BART_Rides[[#This Row],[FirstLetter]]="Y","Yes","No")</f>
        <v>Yes</v>
      </c>
      <c r="N11792" s="1" t="str">
        <f>IF(OR(BART_Rides[[#This Row],[Station Code]]="EM", BART_Rides[[#This Row],[Station Code]]="MT", BART_Rides[[#This Row],[Station Code]]="PL", BART_Rides[[#This Row],[Station Code]]="CC"), "Yes", "No")</f>
        <v>No</v>
      </c>
    </row>
    <row r="11793" spans="6:14">
      <c r="F11793" s="3">
        <v>44308</v>
      </c>
      <c r="G11793" s="1" t="s">
        <v>61</v>
      </c>
      <c r="H11793" s="1" t="s">
        <v>106</v>
      </c>
      <c r="I11793" s="1">
        <v>1792</v>
      </c>
      <c r="J11793" s="1">
        <f>MONTH(BART_Rides[[#This Row],[Date]])</f>
        <v>4</v>
      </c>
      <c r="K11793" s="1">
        <f>WEEKDAY(BART_Rides[[#This Row],[Date]],2)</f>
        <v>4</v>
      </c>
      <c r="L11793" s="1" t="str">
        <f>LEFT(BART_Rides[[#This Row],[Lines]],1)</f>
        <v>Y</v>
      </c>
      <c r="M11793" s="1" t="str">
        <f>IF(BART_Rides[[#This Row],[FirstLetter]]="Y","Yes","No")</f>
        <v>Yes</v>
      </c>
      <c r="N11793" s="1" t="str">
        <f>IF(OR(BART_Rides[[#This Row],[Station Code]]="EM", BART_Rides[[#This Row],[Station Code]]="MT", BART_Rides[[#This Row],[Station Code]]="PL", BART_Rides[[#This Row],[Station Code]]="CC"), "Yes", "No")</f>
        <v>No</v>
      </c>
    </row>
    <row r="11794" spans="6:14">
      <c r="F11794" s="3">
        <v>44309</v>
      </c>
      <c r="G11794" s="1" t="s">
        <v>61</v>
      </c>
      <c r="H11794" s="1" t="s">
        <v>106</v>
      </c>
      <c r="I11794" s="1">
        <v>1871</v>
      </c>
      <c r="J11794" s="1">
        <f>MONTH(BART_Rides[[#This Row],[Date]])</f>
        <v>4</v>
      </c>
      <c r="K11794" s="1">
        <f>WEEKDAY(BART_Rides[[#This Row],[Date]],2)</f>
        <v>5</v>
      </c>
      <c r="L11794" s="1" t="str">
        <f>LEFT(BART_Rides[[#This Row],[Lines]],1)</f>
        <v>Y</v>
      </c>
      <c r="M11794" s="1" t="str">
        <f>IF(BART_Rides[[#This Row],[FirstLetter]]="Y","Yes","No")</f>
        <v>Yes</v>
      </c>
      <c r="N11794" s="1" t="str">
        <f>IF(OR(BART_Rides[[#This Row],[Station Code]]="EM", BART_Rides[[#This Row],[Station Code]]="MT", BART_Rides[[#This Row],[Station Code]]="PL", BART_Rides[[#This Row],[Station Code]]="CC"), "Yes", "No")</f>
        <v>No</v>
      </c>
    </row>
    <row r="11795" spans="6:14">
      <c r="F11795" s="3">
        <v>44310</v>
      </c>
      <c r="G11795" s="1" t="s">
        <v>61</v>
      </c>
      <c r="H11795" s="1" t="s">
        <v>106</v>
      </c>
      <c r="I11795" s="1">
        <v>941</v>
      </c>
      <c r="J11795" s="1">
        <f>MONTH(BART_Rides[[#This Row],[Date]])</f>
        <v>4</v>
      </c>
      <c r="K11795" s="1">
        <f>WEEKDAY(BART_Rides[[#This Row],[Date]],2)</f>
        <v>6</v>
      </c>
      <c r="L11795" s="1" t="str">
        <f>LEFT(BART_Rides[[#This Row],[Lines]],1)</f>
        <v>Y</v>
      </c>
      <c r="M11795" s="1" t="str">
        <f>IF(BART_Rides[[#This Row],[FirstLetter]]="Y","Yes","No")</f>
        <v>Yes</v>
      </c>
      <c r="N11795" s="1" t="str">
        <f>IF(OR(BART_Rides[[#This Row],[Station Code]]="EM", BART_Rides[[#This Row],[Station Code]]="MT", BART_Rides[[#This Row],[Station Code]]="PL", BART_Rides[[#This Row],[Station Code]]="CC"), "Yes", "No")</f>
        <v>No</v>
      </c>
    </row>
    <row r="11796" spans="6:14">
      <c r="F11796" s="3">
        <v>44311</v>
      </c>
      <c r="G11796" s="1" t="s">
        <v>61</v>
      </c>
      <c r="H11796" s="1" t="s">
        <v>106</v>
      </c>
      <c r="I11796" s="1">
        <v>684</v>
      </c>
      <c r="J11796" s="1">
        <f>MONTH(BART_Rides[[#This Row],[Date]])</f>
        <v>4</v>
      </c>
      <c r="K11796" s="1">
        <f>WEEKDAY(BART_Rides[[#This Row],[Date]],2)</f>
        <v>7</v>
      </c>
      <c r="L11796" s="1" t="str">
        <f>LEFT(BART_Rides[[#This Row],[Lines]],1)</f>
        <v>Y</v>
      </c>
      <c r="M11796" s="1" t="str">
        <f>IF(BART_Rides[[#This Row],[FirstLetter]]="Y","Yes","No")</f>
        <v>Yes</v>
      </c>
      <c r="N11796" s="1" t="str">
        <f>IF(OR(BART_Rides[[#This Row],[Station Code]]="EM", BART_Rides[[#This Row],[Station Code]]="MT", BART_Rides[[#This Row],[Station Code]]="PL", BART_Rides[[#This Row],[Station Code]]="CC"), "Yes", "No")</f>
        <v>No</v>
      </c>
    </row>
    <row r="11797" spans="6:14">
      <c r="F11797" s="3">
        <v>44312</v>
      </c>
      <c r="G11797" s="1" t="s">
        <v>61</v>
      </c>
      <c r="H11797" s="1" t="s">
        <v>106</v>
      </c>
      <c r="I11797" s="1">
        <v>1781</v>
      </c>
      <c r="J11797" s="1">
        <f>MONTH(BART_Rides[[#This Row],[Date]])</f>
        <v>4</v>
      </c>
      <c r="K11797" s="1">
        <f>WEEKDAY(BART_Rides[[#This Row],[Date]],2)</f>
        <v>1</v>
      </c>
      <c r="L11797" s="1" t="str">
        <f>LEFT(BART_Rides[[#This Row],[Lines]],1)</f>
        <v>Y</v>
      </c>
      <c r="M11797" s="1" t="str">
        <f>IF(BART_Rides[[#This Row],[FirstLetter]]="Y","Yes","No")</f>
        <v>Yes</v>
      </c>
      <c r="N11797" s="1" t="str">
        <f>IF(OR(BART_Rides[[#This Row],[Station Code]]="EM", BART_Rides[[#This Row],[Station Code]]="MT", BART_Rides[[#This Row],[Station Code]]="PL", BART_Rides[[#This Row],[Station Code]]="CC"), "Yes", "No")</f>
        <v>No</v>
      </c>
    </row>
    <row r="11798" spans="6:14">
      <c r="F11798" s="3">
        <v>44313</v>
      </c>
      <c r="G11798" s="1" t="s">
        <v>61</v>
      </c>
      <c r="H11798" s="1" t="s">
        <v>106</v>
      </c>
      <c r="I11798" s="1">
        <v>1855</v>
      </c>
      <c r="J11798" s="1">
        <f>MONTH(BART_Rides[[#This Row],[Date]])</f>
        <v>4</v>
      </c>
      <c r="K11798" s="1">
        <f>WEEKDAY(BART_Rides[[#This Row],[Date]],2)</f>
        <v>2</v>
      </c>
      <c r="L11798" s="1" t="str">
        <f>LEFT(BART_Rides[[#This Row],[Lines]],1)</f>
        <v>Y</v>
      </c>
      <c r="M11798" s="1" t="str">
        <f>IF(BART_Rides[[#This Row],[FirstLetter]]="Y","Yes","No")</f>
        <v>Yes</v>
      </c>
      <c r="N11798" s="1" t="str">
        <f>IF(OR(BART_Rides[[#This Row],[Station Code]]="EM", BART_Rides[[#This Row],[Station Code]]="MT", BART_Rides[[#This Row],[Station Code]]="PL", BART_Rides[[#This Row],[Station Code]]="CC"), "Yes", "No")</f>
        <v>No</v>
      </c>
    </row>
    <row r="11799" spans="6:14">
      <c r="F11799" s="3">
        <v>44314</v>
      </c>
      <c r="G11799" s="1" t="s">
        <v>61</v>
      </c>
      <c r="H11799" s="1" t="s">
        <v>106</v>
      </c>
      <c r="I11799" s="1">
        <v>1859</v>
      </c>
      <c r="J11799" s="1">
        <f>MONTH(BART_Rides[[#This Row],[Date]])</f>
        <v>4</v>
      </c>
      <c r="K11799" s="1">
        <f>WEEKDAY(BART_Rides[[#This Row],[Date]],2)</f>
        <v>3</v>
      </c>
      <c r="L11799" s="1" t="str">
        <f>LEFT(BART_Rides[[#This Row],[Lines]],1)</f>
        <v>Y</v>
      </c>
      <c r="M11799" s="1" t="str">
        <f>IF(BART_Rides[[#This Row],[FirstLetter]]="Y","Yes","No")</f>
        <v>Yes</v>
      </c>
      <c r="N11799" s="1" t="str">
        <f>IF(OR(BART_Rides[[#This Row],[Station Code]]="EM", BART_Rides[[#This Row],[Station Code]]="MT", BART_Rides[[#This Row],[Station Code]]="PL", BART_Rides[[#This Row],[Station Code]]="CC"), "Yes", "No")</f>
        <v>No</v>
      </c>
    </row>
    <row r="11800" spans="6:14">
      <c r="F11800" s="3">
        <v>44315</v>
      </c>
      <c r="G11800" s="1" t="s">
        <v>61</v>
      </c>
      <c r="H11800" s="1" t="s">
        <v>106</v>
      </c>
      <c r="I11800" s="1">
        <v>1855</v>
      </c>
      <c r="J11800" s="1">
        <f>MONTH(BART_Rides[[#This Row],[Date]])</f>
        <v>4</v>
      </c>
      <c r="K11800" s="1">
        <f>WEEKDAY(BART_Rides[[#This Row],[Date]],2)</f>
        <v>4</v>
      </c>
      <c r="L11800" s="1" t="str">
        <f>LEFT(BART_Rides[[#This Row],[Lines]],1)</f>
        <v>Y</v>
      </c>
      <c r="M11800" s="1" t="str">
        <f>IF(BART_Rides[[#This Row],[FirstLetter]]="Y","Yes","No")</f>
        <v>Yes</v>
      </c>
      <c r="N11800" s="1" t="str">
        <f>IF(OR(BART_Rides[[#This Row],[Station Code]]="EM", BART_Rides[[#This Row],[Station Code]]="MT", BART_Rides[[#This Row],[Station Code]]="PL", BART_Rides[[#This Row],[Station Code]]="CC"), "Yes", "No")</f>
        <v>No</v>
      </c>
    </row>
    <row r="11801" spans="6:14">
      <c r="F11801" s="3">
        <v>44316</v>
      </c>
      <c r="G11801" s="1" t="s">
        <v>61</v>
      </c>
      <c r="H11801" s="1" t="s">
        <v>106</v>
      </c>
      <c r="I11801" s="1">
        <v>1840</v>
      </c>
      <c r="J11801" s="1">
        <f>MONTH(BART_Rides[[#This Row],[Date]])</f>
        <v>4</v>
      </c>
      <c r="K11801" s="1">
        <f>WEEKDAY(BART_Rides[[#This Row],[Date]],2)</f>
        <v>5</v>
      </c>
      <c r="L11801" s="1" t="str">
        <f>LEFT(BART_Rides[[#This Row],[Lines]],1)</f>
        <v>Y</v>
      </c>
      <c r="M11801" s="1" t="str">
        <f>IF(BART_Rides[[#This Row],[FirstLetter]]="Y","Yes","No")</f>
        <v>Yes</v>
      </c>
      <c r="N11801" s="1" t="str">
        <f>IF(OR(BART_Rides[[#This Row],[Station Code]]="EM", BART_Rides[[#This Row],[Station Code]]="MT", BART_Rides[[#This Row],[Station Code]]="PL", BART_Rides[[#This Row],[Station Code]]="CC"), "Yes", "No")</f>
        <v>No</v>
      </c>
    </row>
    <row r="11802" spans="6:14">
      <c r="F11802" s="3">
        <v>44317</v>
      </c>
      <c r="G11802" s="1" t="s">
        <v>61</v>
      </c>
      <c r="H11802" s="1" t="s">
        <v>106</v>
      </c>
      <c r="I11802" s="1">
        <v>1151</v>
      </c>
      <c r="J11802" s="1">
        <f>MONTH(BART_Rides[[#This Row],[Date]])</f>
        <v>5</v>
      </c>
      <c r="K11802" s="1">
        <f>WEEKDAY(BART_Rides[[#This Row],[Date]],2)</f>
        <v>6</v>
      </c>
      <c r="L11802" s="1" t="str">
        <f>LEFT(BART_Rides[[#This Row],[Lines]],1)</f>
        <v>Y</v>
      </c>
      <c r="M11802" s="1" t="str">
        <f>IF(BART_Rides[[#This Row],[FirstLetter]]="Y","Yes","No")</f>
        <v>Yes</v>
      </c>
      <c r="N11802" s="1" t="str">
        <f>IF(OR(BART_Rides[[#This Row],[Station Code]]="EM", BART_Rides[[#This Row],[Station Code]]="MT", BART_Rides[[#This Row],[Station Code]]="PL", BART_Rides[[#This Row],[Station Code]]="CC"), "Yes", "No")</f>
        <v>No</v>
      </c>
    </row>
    <row r="11803" spans="6:14">
      <c r="F11803" s="3">
        <v>44318</v>
      </c>
      <c r="G11803" s="1" t="s">
        <v>61</v>
      </c>
      <c r="H11803" s="1" t="s">
        <v>106</v>
      </c>
      <c r="I11803" s="1">
        <v>787</v>
      </c>
      <c r="J11803" s="1">
        <f>MONTH(BART_Rides[[#This Row],[Date]])</f>
        <v>5</v>
      </c>
      <c r="K11803" s="1">
        <f>WEEKDAY(BART_Rides[[#This Row],[Date]],2)</f>
        <v>7</v>
      </c>
      <c r="L11803" s="1" t="str">
        <f>LEFT(BART_Rides[[#This Row],[Lines]],1)</f>
        <v>Y</v>
      </c>
      <c r="M11803" s="1" t="str">
        <f>IF(BART_Rides[[#This Row],[FirstLetter]]="Y","Yes","No")</f>
        <v>Yes</v>
      </c>
      <c r="N11803" s="1" t="str">
        <f>IF(OR(BART_Rides[[#This Row],[Station Code]]="EM", BART_Rides[[#This Row],[Station Code]]="MT", BART_Rides[[#This Row],[Station Code]]="PL", BART_Rides[[#This Row],[Station Code]]="CC"), "Yes", "No")</f>
        <v>No</v>
      </c>
    </row>
    <row r="11804" spans="6:14">
      <c r="F11804" s="3">
        <v>44319</v>
      </c>
      <c r="G11804" s="1" t="s">
        <v>61</v>
      </c>
      <c r="H11804" s="1" t="s">
        <v>106</v>
      </c>
      <c r="I11804" s="1">
        <v>1828</v>
      </c>
      <c r="J11804" s="1">
        <f>MONTH(BART_Rides[[#This Row],[Date]])</f>
        <v>5</v>
      </c>
      <c r="K11804" s="1">
        <f>WEEKDAY(BART_Rides[[#This Row],[Date]],2)</f>
        <v>1</v>
      </c>
      <c r="L11804" s="1" t="str">
        <f>LEFT(BART_Rides[[#This Row],[Lines]],1)</f>
        <v>Y</v>
      </c>
      <c r="M11804" s="1" t="str">
        <f>IF(BART_Rides[[#This Row],[FirstLetter]]="Y","Yes","No")</f>
        <v>Yes</v>
      </c>
      <c r="N11804" s="1" t="str">
        <f>IF(OR(BART_Rides[[#This Row],[Station Code]]="EM", BART_Rides[[#This Row],[Station Code]]="MT", BART_Rides[[#This Row],[Station Code]]="PL", BART_Rides[[#This Row],[Station Code]]="CC"), "Yes", "No")</f>
        <v>No</v>
      </c>
    </row>
    <row r="11805" spans="6:14">
      <c r="F11805" s="3">
        <v>44320</v>
      </c>
      <c r="G11805" s="1" t="s">
        <v>61</v>
      </c>
      <c r="H11805" s="1" t="s">
        <v>106</v>
      </c>
      <c r="I11805" s="1">
        <v>1945</v>
      </c>
      <c r="J11805" s="1">
        <f>MONTH(BART_Rides[[#This Row],[Date]])</f>
        <v>5</v>
      </c>
      <c r="K11805" s="1">
        <f>WEEKDAY(BART_Rides[[#This Row],[Date]],2)</f>
        <v>2</v>
      </c>
      <c r="L11805" s="1" t="str">
        <f>LEFT(BART_Rides[[#This Row],[Lines]],1)</f>
        <v>Y</v>
      </c>
      <c r="M11805" s="1" t="str">
        <f>IF(BART_Rides[[#This Row],[FirstLetter]]="Y","Yes","No")</f>
        <v>Yes</v>
      </c>
      <c r="N11805" s="1" t="str">
        <f>IF(OR(BART_Rides[[#This Row],[Station Code]]="EM", BART_Rides[[#This Row],[Station Code]]="MT", BART_Rides[[#This Row],[Station Code]]="PL", BART_Rides[[#This Row],[Station Code]]="CC"), "Yes", "No")</f>
        <v>No</v>
      </c>
    </row>
    <row r="11806" spans="6:14">
      <c r="F11806" s="3">
        <v>44321</v>
      </c>
      <c r="G11806" s="1" t="s">
        <v>61</v>
      </c>
      <c r="H11806" s="1" t="s">
        <v>106</v>
      </c>
      <c r="I11806" s="1">
        <v>1879</v>
      </c>
      <c r="J11806" s="1">
        <f>MONTH(BART_Rides[[#This Row],[Date]])</f>
        <v>5</v>
      </c>
      <c r="K11806" s="1">
        <f>WEEKDAY(BART_Rides[[#This Row],[Date]],2)</f>
        <v>3</v>
      </c>
      <c r="L11806" s="1" t="str">
        <f>LEFT(BART_Rides[[#This Row],[Lines]],1)</f>
        <v>Y</v>
      </c>
      <c r="M11806" s="1" t="str">
        <f>IF(BART_Rides[[#This Row],[FirstLetter]]="Y","Yes","No")</f>
        <v>Yes</v>
      </c>
      <c r="N11806" s="1" t="str">
        <f>IF(OR(BART_Rides[[#This Row],[Station Code]]="EM", BART_Rides[[#This Row],[Station Code]]="MT", BART_Rides[[#This Row],[Station Code]]="PL", BART_Rides[[#This Row],[Station Code]]="CC"), "Yes", "No")</f>
        <v>No</v>
      </c>
    </row>
    <row r="11807" spans="6:14">
      <c r="F11807" s="3">
        <v>44322</v>
      </c>
      <c r="G11807" s="1" t="s">
        <v>61</v>
      </c>
      <c r="H11807" s="1" t="s">
        <v>106</v>
      </c>
      <c r="I11807" s="1">
        <v>1902</v>
      </c>
      <c r="J11807" s="1">
        <f>MONTH(BART_Rides[[#This Row],[Date]])</f>
        <v>5</v>
      </c>
      <c r="K11807" s="1">
        <f>WEEKDAY(BART_Rides[[#This Row],[Date]],2)</f>
        <v>4</v>
      </c>
      <c r="L11807" s="1" t="str">
        <f>LEFT(BART_Rides[[#This Row],[Lines]],1)</f>
        <v>Y</v>
      </c>
      <c r="M11807" s="1" t="str">
        <f>IF(BART_Rides[[#This Row],[FirstLetter]]="Y","Yes","No")</f>
        <v>Yes</v>
      </c>
      <c r="N11807" s="1" t="str">
        <f>IF(OR(BART_Rides[[#This Row],[Station Code]]="EM", BART_Rides[[#This Row],[Station Code]]="MT", BART_Rides[[#This Row],[Station Code]]="PL", BART_Rides[[#This Row],[Station Code]]="CC"), "Yes", "No")</f>
        <v>No</v>
      </c>
    </row>
    <row r="11808" spans="6:14">
      <c r="F11808" s="3">
        <v>44323</v>
      </c>
      <c r="G11808" s="1" t="s">
        <v>61</v>
      </c>
      <c r="H11808" s="1" t="s">
        <v>106</v>
      </c>
      <c r="I11808" s="1">
        <v>1919</v>
      </c>
      <c r="J11808" s="1">
        <f>MONTH(BART_Rides[[#This Row],[Date]])</f>
        <v>5</v>
      </c>
      <c r="K11808" s="1">
        <f>WEEKDAY(BART_Rides[[#This Row],[Date]],2)</f>
        <v>5</v>
      </c>
      <c r="L11808" s="1" t="str">
        <f>LEFT(BART_Rides[[#This Row],[Lines]],1)</f>
        <v>Y</v>
      </c>
      <c r="M11808" s="1" t="str">
        <f>IF(BART_Rides[[#This Row],[FirstLetter]]="Y","Yes","No")</f>
        <v>Yes</v>
      </c>
      <c r="N11808" s="1" t="str">
        <f>IF(OR(BART_Rides[[#This Row],[Station Code]]="EM", BART_Rides[[#This Row],[Station Code]]="MT", BART_Rides[[#This Row],[Station Code]]="PL", BART_Rides[[#This Row],[Station Code]]="CC"), "Yes", "No")</f>
        <v>No</v>
      </c>
    </row>
    <row r="11809" spans="6:14">
      <c r="F11809" s="3">
        <v>44324</v>
      </c>
      <c r="G11809" s="1" t="s">
        <v>61</v>
      </c>
      <c r="H11809" s="1" t="s">
        <v>106</v>
      </c>
      <c r="I11809" s="1">
        <v>1107</v>
      </c>
      <c r="J11809" s="1">
        <f>MONTH(BART_Rides[[#This Row],[Date]])</f>
        <v>5</v>
      </c>
      <c r="K11809" s="1">
        <f>WEEKDAY(BART_Rides[[#This Row],[Date]],2)</f>
        <v>6</v>
      </c>
      <c r="L11809" s="1" t="str">
        <f>LEFT(BART_Rides[[#This Row],[Lines]],1)</f>
        <v>Y</v>
      </c>
      <c r="M11809" s="1" t="str">
        <f>IF(BART_Rides[[#This Row],[FirstLetter]]="Y","Yes","No")</f>
        <v>Yes</v>
      </c>
      <c r="N11809" s="1" t="str">
        <f>IF(OR(BART_Rides[[#This Row],[Station Code]]="EM", BART_Rides[[#This Row],[Station Code]]="MT", BART_Rides[[#This Row],[Station Code]]="PL", BART_Rides[[#This Row],[Station Code]]="CC"), "Yes", "No")</f>
        <v>No</v>
      </c>
    </row>
    <row r="11810" spans="6:14">
      <c r="F11810" s="3">
        <v>44325</v>
      </c>
      <c r="G11810" s="1" t="s">
        <v>61</v>
      </c>
      <c r="H11810" s="1" t="s">
        <v>106</v>
      </c>
      <c r="I11810" s="1">
        <v>794</v>
      </c>
      <c r="J11810" s="1">
        <f>MONTH(BART_Rides[[#This Row],[Date]])</f>
        <v>5</v>
      </c>
      <c r="K11810" s="1">
        <f>WEEKDAY(BART_Rides[[#This Row],[Date]],2)</f>
        <v>7</v>
      </c>
      <c r="L11810" s="1" t="str">
        <f>LEFT(BART_Rides[[#This Row],[Lines]],1)</f>
        <v>Y</v>
      </c>
      <c r="M11810" s="1" t="str">
        <f>IF(BART_Rides[[#This Row],[FirstLetter]]="Y","Yes","No")</f>
        <v>Yes</v>
      </c>
      <c r="N11810" s="1" t="str">
        <f>IF(OR(BART_Rides[[#This Row],[Station Code]]="EM", BART_Rides[[#This Row],[Station Code]]="MT", BART_Rides[[#This Row],[Station Code]]="PL", BART_Rides[[#This Row],[Station Code]]="CC"), "Yes", "No")</f>
        <v>No</v>
      </c>
    </row>
    <row r="11811" spans="6:14">
      <c r="F11811" s="3">
        <v>44326</v>
      </c>
      <c r="G11811" s="1" t="s">
        <v>61</v>
      </c>
      <c r="H11811" s="1" t="s">
        <v>106</v>
      </c>
      <c r="I11811" s="1">
        <v>1774</v>
      </c>
      <c r="J11811" s="1">
        <f>MONTH(BART_Rides[[#This Row],[Date]])</f>
        <v>5</v>
      </c>
      <c r="K11811" s="1">
        <f>WEEKDAY(BART_Rides[[#This Row],[Date]],2)</f>
        <v>1</v>
      </c>
      <c r="L11811" s="1" t="str">
        <f>LEFT(BART_Rides[[#This Row],[Lines]],1)</f>
        <v>Y</v>
      </c>
      <c r="M11811" s="1" t="str">
        <f>IF(BART_Rides[[#This Row],[FirstLetter]]="Y","Yes","No")</f>
        <v>Yes</v>
      </c>
      <c r="N11811" s="1" t="str">
        <f>IF(OR(BART_Rides[[#This Row],[Station Code]]="EM", BART_Rides[[#This Row],[Station Code]]="MT", BART_Rides[[#This Row],[Station Code]]="PL", BART_Rides[[#This Row],[Station Code]]="CC"), "Yes", "No")</f>
        <v>No</v>
      </c>
    </row>
    <row r="11812" spans="6:14">
      <c r="F11812" s="3">
        <v>44327</v>
      </c>
      <c r="G11812" s="1" t="s">
        <v>61</v>
      </c>
      <c r="H11812" s="1" t="s">
        <v>106</v>
      </c>
      <c r="I11812" s="1">
        <v>1909</v>
      </c>
      <c r="J11812" s="1">
        <f>MONTH(BART_Rides[[#This Row],[Date]])</f>
        <v>5</v>
      </c>
      <c r="K11812" s="1">
        <f>WEEKDAY(BART_Rides[[#This Row],[Date]],2)</f>
        <v>2</v>
      </c>
      <c r="L11812" s="1" t="str">
        <f>LEFT(BART_Rides[[#This Row],[Lines]],1)</f>
        <v>Y</v>
      </c>
      <c r="M11812" s="1" t="str">
        <f>IF(BART_Rides[[#This Row],[FirstLetter]]="Y","Yes","No")</f>
        <v>Yes</v>
      </c>
      <c r="N11812" s="1" t="str">
        <f>IF(OR(BART_Rides[[#This Row],[Station Code]]="EM", BART_Rides[[#This Row],[Station Code]]="MT", BART_Rides[[#This Row],[Station Code]]="PL", BART_Rides[[#This Row],[Station Code]]="CC"), "Yes", "No")</f>
        <v>No</v>
      </c>
    </row>
    <row r="11813" spans="6:14">
      <c r="F11813" s="3">
        <v>44328</v>
      </c>
      <c r="G11813" s="1" t="s">
        <v>61</v>
      </c>
      <c r="H11813" s="1" t="s">
        <v>106</v>
      </c>
      <c r="I11813" s="1">
        <v>1912</v>
      </c>
      <c r="J11813" s="1">
        <f>MONTH(BART_Rides[[#This Row],[Date]])</f>
        <v>5</v>
      </c>
      <c r="K11813" s="1">
        <f>WEEKDAY(BART_Rides[[#This Row],[Date]],2)</f>
        <v>3</v>
      </c>
      <c r="L11813" s="1" t="str">
        <f>LEFT(BART_Rides[[#This Row],[Lines]],1)</f>
        <v>Y</v>
      </c>
      <c r="M11813" s="1" t="str">
        <f>IF(BART_Rides[[#This Row],[FirstLetter]]="Y","Yes","No")</f>
        <v>Yes</v>
      </c>
      <c r="N11813" s="1" t="str">
        <f>IF(OR(BART_Rides[[#This Row],[Station Code]]="EM", BART_Rides[[#This Row],[Station Code]]="MT", BART_Rides[[#This Row],[Station Code]]="PL", BART_Rides[[#This Row],[Station Code]]="CC"), "Yes", "No")</f>
        <v>No</v>
      </c>
    </row>
    <row r="11814" spans="6:14">
      <c r="F11814" s="3">
        <v>44329</v>
      </c>
      <c r="G11814" s="1" t="s">
        <v>61</v>
      </c>
      <c r="H11814" s="1" t="s">
        <v>106</v>
      </c>
      <c r="I11814" s="1">
        <v>1915</v>
      </c>
      <c r="J11814" s="1">
        <f>MONTH(BART_Rides[[#This Row],[Date]])</f>
        <v>5</v>
      </c>
      <c r="K11814" s="1">
        <f>WEEKDAY(BART_Rides[[#This Row],[Date]],2)</f>
        <v>4</v>
      </c>
      <c r="L11814" s="1" t="str">
        <f>LEFT(BART_Rides[[#This Row],[Lines]],1)</f>
        <v>Y</v>
      </c>
      <c r="M11814" s="1" t="str">
        <f>IF(BART_Rides[[#This Row],[FirstLetter]]="Y","Yes","No")</f>
        <v>Yes</v>
      </c>
      <c r="N11814" s="1" t="str">
        <f>IF(OR(BART_Rides[[#This Row],[Station Code]]="EM", BART_Rides[[#This Row],[Station Code]]="MT", BART_Rides[[#This Row],[Station Code]]="PL", BART_Rides[[#This Row],[Station Code]]="CC"), "Yes", "No")</f>
        <v>No</v>
      </c>
    </row>
    <row r="11815" spans="6:14">
      <c r="F11815" s="3">
        <v>44330</v>
      </c>
      <c r="G11815" s="1" t="s">
        <v>61</v>
      </c>
      <c r="H11815" s="1" t="s">
        <v>106</v>
      </c>
      <c r="I11815" s="1">
        <v>1800</v>
      </c>
      <c r="J11815" s="1">
        <f>MONTH(BART_Rides[[#This Row],[Date]])</f>
        <v>5</v>
      </c>
      <c r="K11815" s="1">
        <f>WEEKDAY(BART_Rides[[#This Row],[Date]],2)</f>
        <v>5</v>
      </c>
      <c r="L11815" s="1" t="str">
        <f>LEFT(BART_Rides[[#This Row],[Lines]],1)</f>
        <v>Y</v>
      </c>
      <c r="M11815" s="1" t="str">
        <f>IF(BART_Rides[[#This Row],[FirstLetter]]="Y","Yes","No")</f>
        <v>Yes</v>
      </c>
      <c r="N11815" s="1" t="str">
        <f>IF(OR(BART_Rides[[#This Row],[Station Code]]="EM", BART_Rides[[#This Row],[Station Code]]="MT", BART_Rides[[#This Row],[Station Code]]="PL", BART_Rides[[#This Row],[Station Code]]="CC"), "Yes", "No")</f>
        <v>No</v>
      </c>
    </row>
    <row r="11816" spans="6:14">
      <c r="F11816" s="3">
        <v>44331</v>
      </c>
      <c r="G11816" s="1" t="s">
        <v>61</v>
      </c>
      <c r="H11816" s="1" t="s">
        <v>106</v>
      </c>
      <c r="I11816" s="1">
        <v>1024</v>
      </c>
      <c r="J11816" s="1">
        <f>MONTH(BART_Rides[[#This Row],[Date]])</f>
        <v>5</v>
      </c>
      <c r="K11816" s="1">
        <f>WEEKDAY(BART_Rides[[#This Row],[Date]],2)</f>
        <v>6</v>
      </c>
      <c r="L11816" s="1" t="str">
        <f>LEFT(BART_Rides[[#This Row],[Lines]],1)</f>
        <v>Y</v>
      </c>
      <c r="M11816" s="1" t="str">
        <f>IF(BART_Rides[[#This Row],[FirstLetter]]="Y","Yes","No")</f>
        <v>Yes</v>
      </c>
      <c r="N11816" s="1" t="str">
        <f>IF(OR(BART_Rides[[#This Row],[Station Code]]="EM", BART_Rides[[#This Row],[Station Code]]="MT", BART_Rides[[#This Row],[Station Code]]="PL", BART_Rides[[#This Row],[Station Code]]="CC"), "Yes", "No")</f>
        <v>No</v>
      </c>
    </row>
    <row r="11817" spans="6:14">
      <c r="F11817" s="3">
        <v>44332</v>
      </c>
      <c r="G11817" s="1" t="s">
        <v>61</v>
      </c>
      <c r="H11817" s="1" t="s">
        <v>106</v>
      </c>
      <c r="I11817" s="1">
        <v>783</v>
      </c>
      <c r="J11817" s="1">
        <f>MONTH(BART_Rides[[#This Row],[Date]])</f>
        <v>5</v>
      </c>
      <c r="K11817" s="1">
        <f>WEEKDAY(BART_Rides[[#This Row],[Date]],2)</f>
        <v>7</v>
      </c>
      <c r="L11817" s="1" t="str">
        <f>LEFT(BART_Rides[[#This Row],[Lines]],1)</f>
        <v>Y</v>
      </c>
      <c r="M11817" s="1" t="str">
        <f>IF(BART_Rides[[#This Row],[FirstLetter]]="Y","Yes","No")</f>
        <v>Yes</v>
      </c>
      <c r="N11817" s="1" t="str">
        <f>IF(OR(BART_Rides[[#This Row],[Station Code]]="EM", BART_Rides[[#This Row],[Station Code]]="MT", BART_Rides[[#This Row],[Station Code]]="PL", BART_Rides[[#This Row],[Station Code]]="CC"), "Yes", "No")</f>
        <v>No</v>
      </c>
    </row>
    <row r="11818" spans="6:14">
      <c r="F11818" s="3">
        <v>44333</v>
      </c>
      <c r="G11818" s="1" t="s">
        <v>61</v>
      </c>
      <c r="H11818" s="1" t="s">
        <v>106</v>
      </c>
      <c r="I11818" s="1">
        <v>1833</v>
      </c>
      <c r="J11818" s="1">
        <f>MONTH(BART_Rides[[#This Row],[Date]])</f>
        <v>5</v>
      </c>
      <c r="K11818" s="1">
        <f>WEEKDAY(BART_Rides[[#This Row],[Date]],2)</f>
        <v>1</v>
      </c>
      <c r="L11818" s="1" t="str">
        <f>LEFT(BART_Rides[[#This Row],[Lines]],1)</f>
        <v>Y</v>
      </c>
      <c r="M11818" s="1" t="str">
        <f>IF(BART_Rides[[#This Row],[FirstLetter]]="Y","Yes","No")</f>
        <v>Yes</v>
      </c>
      <c r="N11818" s="1" t="str">
        <f>IF(OR(BART_Rides[[#This Row],[Station Code]]="EM", BART_Rides[[#This Row],[Station Code]]="MT", BART_Rides[[#This Row],[Station Code]]="PL", BART_Rides[[#This Row],[Station Code]]="CC"), "Yes", "No")</f>
        <v>No</v>
      </c>
    </row>
    <row r="11819" spans="6:14">
      <c r="F11819" s="3">
        <v>44334</v>
      </c>
      <c r="G11819" s="1" t="s">
        <v>61</v>
      </c>
      <c r="H11819" s="1" t="s">
        <v>106</v>
      </c>
      <c r="I11819" s="1">
        <v>1988</v>
      </c>
      <c r="J11819" s="1">
        <f>MONTH(BART_Rides[[#This Row],[Date]])</f>
        <v>5</v>
      </c>
      <c r="K11819" s="1">
        <f>WEEKDAY(BART_Rides[[#This Row],[Date]],2)</f>
        <v>2</v>
      </c>
      <c r="L11819" s="1" t="str">
        <f>LEFT(BART_Rides[[#This Row],[Lines]],1)</f>
        <v>Y</v>
      </c>
      <c r="M11819" s="1" t="str">
        <f>IF(BART_Rides[[#This Row],[FirstLetter]]="Y","Yes","No")</f>
        <v>Yes</v>
      </c>
      <c r="N11819" s="1" t="str">
        <f>IF(OR(BART_Rides[[#This Row],[Station Code]]="EM", BART_Rides[[#This Row],[Station Code]]="MT", BART_Rides[[#This Row],[Station Code]]="PL", BART_Rides[[#This Row],[Station Code]]="CC"), "Yes", "No")</f>
        <v>No</v>
      </c>
    </row>
    <row r="11820" spans="6:14">
      <c r="F11820" s="3">
        <v>44335</v>
      </c>
      <c r="G11820" s="1" t="s">
        <v>61</v>
      </c>
      <c r="H11820" s="1" t="s">
        <v>106</v>
      </c>
      <c r="I11820" s="1">
        <v>1949</v>
      </c>
      <c r="J11820" s="1">
        <f>MONTH(BART_Rides[[#This Row],[Date]])</f>
        <v>5</v>
      </c>
      <c r="K11820" s="1">
        <f>WEEKDAY(BART_Rides[[#This Row],[Date]],2)</f>
        <v>3</v>
      </c>
      <c r="L11820" s="1" t="str">
        <f>LEFT(BART_Rides[[#This Row],[Lines]],1)</f>
        <v>Y</v>
      </c>
      <c r="M11820" s="1" t="str">
        <f>IF(BART_Rides[[#This Row],[FirstLetter]]="Y","Yes","No")</f>
        <v>Yes</v>
      </c>
      <c r="N11820" s="1" t="str">
        <f>IF(OR(BART_Rides[[#This Row],[Station Code]]="EM", BART_Rides[[#This Row],[Station Code]]="MT", BART_Rides[[#This Row],[Station Code]]="PL", BART_Rides[[#This Row],[Station Code]]="CC"), "Yes", "No")</f>
        <v>No</v>
      </c>
    </row>
    <row r="11821" spans="6:14">
      <c r="F11821" s="3">
        <v>44336</v>
      </c>
      <c r="G11821" s="1" t="s">
        <v>61</v>
      </c>
      <c r="H11821" s="1" t="s">
        <v>106</v>
      </c>
      <c r="I11821" s="1">
        <v>1885</v>
      </c>
      <c r="J11821" s="1">
        <f>MONTH(BART_Rides[[#This Row],[Date]])</f>
        <v>5</v>
      </c>
      <c r="K11821" s="1">
        <f>WEEKDAY(BART_Rides[[#This Row],[Date]],2)</f>
        <v>4</v>
      </c>
      <c r="L11821" s="1" t="str">
        <f>LEFT(BART_Rides[[#This Row],[Lines]],1)</f>
        <v>Y</v>
      </c>
      <c r="M11821" s="1" t="str">
        <f>IF(BART_Rides[[#This Row],[FirstLetter]]="Y","Yes","No")</f>
        <v>Yes</v>
      </c>
      <c r="N11821" s="1" t="str">
        <f>IF(OR(BART_Rides[[#This Row],[Station Code]]="EM", BART_Rides[[#This Row],[Station Code]]="MT", BART_Rides[[#This Row],[Station Code]]="PL", BART_Rides[[#This Row],[Station Code]]="CC"), "Yes", "No")</f>
        <v>No</v>
      </c>
    </row>
    <row r="11822" spans="6:14">
      <c r="F11822" s="3">
        <v>44337</v>
      </c>
      <c r="G11822" s="1" t="s">
        <v>61</v>
      </c>
      <c r="H11822" s="1" t="s">
        <v>106</v>
      </c>
      <c r="I11822" s="1">
        <v>1948</v>
      </c>
      <c r="J11822" s="1">
        <f>MONTH(BART_Rides[[#This Row],[Date]])</f>
        <v>5</v>
      </c>
      <c r="K11822" s="1">
        <f>WEEKDAY(BART_Rides[[#This Row],[Date]],2)</f>
        <v>5</v>
      </c>
      <c r="L11822" s="1" t="str">
        <f>LEFT(BART_Rides[[#This Row],[Lines]],1)</f>
        <v>Y</v>
      </c>
      <c r="M11822" s="1" t="str">
        <f>IF(BART_Rides[[#This Row],[FirstLetter]]="Y","Yes","No")</f>
        <v>Yes</v>
      </c>
      <c r="N11822" s="1" t="str">
        <f>IF(OR(BART_Rides[[#This Row],[Station Code]]="EM", BART_Rides[[#This Row],[Station Code]]="MT", BART_Rides[[#This Row],[Station Code]]="PL", BART_Rides[[#This Row],[Station Code]]="CC"), "Yes", "No")</f>
        <v>No</v>
      </c>
    </row>
    <row r="11823" spans="6:14">
      <c r="F11823" s="3">
        <v>44338</v>
      </c>
      <c r="G11823" s="1" t="s">
        <v>61</v>
      </c>
      <c r="H11823" s="1" t="s">
        <v>106</v>
      </c>
      <c r="I11823" s="1">
        <v>1083</v>
      </c>
      <c r="J11823" s="1">
        <f>MONTH(BART_Rides[[#This Row],[Date]])</f>
        <v>5</v>
      </c>
      <c r="K11823" s="1">
        <f>WEEKDAY(BART_Rides[[#This Row],[Date]],2)</f>
        <v>6</v>
      </c>
      <c r="L11823" s="1" t="str">
        <f>LEFT(BART_Rides[[#This Row],[Lines]],1)</f>
        <v>Y</v>
      </c>
      <c r="M11823" s="1" t="str">
        <f>IF(BART_Rides[[#This Row],[FirstLetter]]="Y","Yes","No")</f>
        <v>Yes</v>
      </c>
      <c r="N11823" s="1" t="str">
        <f>IF(OR(BART_Rides[[#This Row],[Station Code]]="EM", BART_Rides[[#This Row],[Station Code]]="MT", BART_Rides[[#This Row],[Station Code]]="PL", BART_Rides[[#This Row],[Station Code]]="CC"), "Yes", "No")</f>
        <v>No</v>
      </c>
    </row>
    <row r="11824" spans="6:14">
      <c r="F11824" s="3">
        <v>44339</v>
      </c>
      <c r="G11824" s="1" t="s">
        <v>61</v>
      </c>
      <c r="H11824" s="1" t="s">
        <v>106</v>
      </c>
      <c r="I11824" s="1">
        <v>772</v>
      </c>
      <c r="J11824" s="1">
        <f>MONTH(BART_Rides[[#This Row],[Date]])</f>
        <v>5</v>
      </c>
      <c r="K11824" s="1">
        <f>WEEKDAY(BART_Rides[[#This Row],[Date]],2)</f>
        <v>7</v>
      </c>
      <c r="L11824" s="1" t="str">
        <f>LEFT(BART_Rides[[#This Row],[Lines]],1)</f>
        <v>Y</v>
      </c>
      <c r="M11824" s="1" t="str">
        <f>IF(BART_Rides[[#This Row],[FirstLetter]]="Y","Yes","No")</f>
        <v>Yes</v>
      </c>
      <c r="N11824" s="1" t="str">
        <f>IF(OR(BART_Rides[[#This Row],[Station Code]]="EM", BART_Rides[[#This Row],[Station Code]]="MT", BART_Rides[[#This Row],[Station Code]]="PL", BART_Rides[[#This Row],[Station Code]]="CC"), "Yes", "No")</f>
        <v>No</v>
      </c>
    </row>
    <row r="11825" spans="6:14">
      <c r="F11825" s="3">
        <v>44340</v>
      </c>
      <c r="G11825" s="1" t="s">
        <v>61</v>
      </c>
      <c r="H11825" s="1" t="s">
        <v>106</v>
      </c>
      <c r="I11825" s="1">
        <v>1810</v>
      </c>
      <c r="J11825" s="1">
        <f>MONTH(BART_Rides[[#This Row],[Date]])</f>
        <v>5</v>
      </c>
      <c r="K11825" s="1">
        <f>WEEKDAY(BART_Rides[[#This Row],[Date]],2)</f>
        <v>1</v>
      </c>
      <c r="L11825" s="1" t="str">
        <f>LEFT(BART_Rides[[#This Row],[Lines]],1)</f>
        <v>Y</v>
      </c>
      <c r="M11825" s="1" t="str">
        <f>IF(BART_Rides[[#This Row],[FirstLetter]]="Y","Yes","No")</f>
        <v>Yes</v>
      </c>
      <c r="N11825" s="1" t="str">
        <f>IF(OR(BART_Rides[[#This Row],[Station Code]]="EM", BART_Rides[[#This Row],[Station Code]]="MT", BART_Rides[[#This Row],[Station Code]]="PL", BART_Rides[[#This Row],[Station Code]]="CC"), "Yes", "No")</f>
        <v>No</v>
      </c>
    </row>
    <row r="11826" spans="6:14">
      <c r="F11826" s="3">
        <v>44341</v>
      </c>
      <c r="G11826" s="1" t="s">
        <v>61</v>
      </c>
      <c r="H11826" s="1" t="s">
        <v>106</v>
      </c>
      <c r="I11826" s="1">
        <v>1888</v>
      </c>
      <c r="J11826" s="1">
        <f>MONTH(BART_Rides[[#This Row],[Date]])</f>
        <v>5</v>
      </c>
      <c r="K11826" s="1">
        <f>WEEKDAY(BART_Rides[[#This Row],[Date]],2)</f>
        <v>2</v>
      </c>
      <c r="L11826" s="1" t="str">
        <f>LEFT(BART_Rides[[#This Row],[Lines]],1)</f>
        <v>Y</v>
      </c>
      <c r="M11826" s="1" t="str">
        <f>IF(BART_Rides[[#This Row],[FirstLetter]]="Y","Yes","No")</f>
        <v>Yes</v>
      </c>
      <c r="N11826" s="1" t="str">
        <f>IF(OR(BART_Rides[[#This Row],[Station Code]]="EM", BART_Rides[[#This Row],[Station Code]]="MT", BART_Rides[[#This Row],[Station Code]]="PL", BART_Rides[[#This Row],[Station Code]]="CC"), "Yes", "No")</f>
        <v>No</v>
      </c>
    </row>
    <row r="11827" spans="6:14">
      <c r="F11827" s="3">
        <v>44342</v>
      </c>
      <c r="G11827" s="1" t="s">
        <v>61</v>
      </c>
      <c r="H11827" s="1" t="s">
        <v>106</v>
      </c>
      <c r="I11827" s="1">
        <v>1966</v>
      </c>
      <c r="J11827" s="1">
        <f>MONTH(BART_Rides[[#This Row],[Date]])</f>
        <v>5</v>
      </c>
      <c r="K11827" s="1">
        <f>WEEKDAY(BART_Rides[[#This Row],[Date]],2)</f>
        <v>3</v>
      </c>
      <c r="L11827" s="1" t="str">
        <f>LEFT(BART_Rides[[#This Row],[Lines]],1)</f>
        <v>Y</v>
      </c>
      <c r="M11827" s="1" t="str">
        <f>IF(BART_Rides[[#This Row],[FirstLetter]]="Y","Yes","No")</f>
        <v>Yes</v>
      </c>
      <c r="N11827" s="1" t="str">
        <f>IF(OR(BART_Rides[[#This Row],[Station Code]]="EM", BART_Rides[[#This Row],[Station Code]]="MT", BART_Rides[[#This Row],[Station Code]]="PL", BART_Rides[[#This Row],[Station Code]]="CC"), "Yes", "No")</f>
        <v>No</v>
      </c>
    </row>
    <row r="11828" spans="6:14">
      <c r="F11828" s="3">
        <v>44343</v>
      </c>
      <c r="G11828" s="1" t="s">
        <v>61</v>
      </c>
      <c r="H11828" s="1" t="s">
        <v>106</v>
      </c>
      <c r="I11828" s="1">
        <v>1981</v>
      </c>
      <c r="J11828" s="1">
        <f>MONTH(BART_Rides[[#This Row],[Date]])</f>
        <v>5</v>
      </c>
      <c r="K11828" s="1">
        <f>WEEKDAY(BART_Rides[[#This Row],[Date]],2)</f>
        <v>4</v>
      </c>
      <c r="L11828" s="1" t="str">
        <f>LEFT(BART_Rides[[#This Row],[Lines]],1)</f>
        <v>Y</v>
      </c>
      <c r="M11828" s="1" t="str">
        <f>IF(BART_Rides[[#This Row],[FirstLetter]]="Y","Yes","No")</f>
        <v>Yes</v>
      </c>
      <c r="N11828" s="1" t="str">
        <f>IF(OR(BART_Rides[[#This Row],[Station Code]]="EM", BART_Rides[[#This Row],[Station Code]]="MT", BART_Rides[[#This Row],[Station Code]]="PL", BART_Rides[[#This Row],[Station Code]]="CC"), "Yes", "No")</f>
        <v>No</v>
      </c>
    </row>
    <row r="11829" spans="6:14">
      <c r="F11829" s="3">
        <v>44344</v>
      </c>
      <c r="G11829" s="1" t="s">
        <v>61</v>
      </c>
      <c r="H11829" s="1" t="s">
        <v>106</v>
      </c>
      <c r="I11829" s="1">
        <v>1915</v>
      </c>
      <c r="J11829" s="1">
        <f>MONTH(BART_Rides[[#This Row],[Date]])</f>
        <v>5</v>
      </c>
      <c r="K11829" s="1">
        <f>WEEKDAY(BART_Rides[[#This Row],[Date]],2)</f>
        <v>5</v>
      </c>
      <c r="L11829" s="1" t="str">
        <f>LEFT(BART_Rides[[#This Row],[Lines]],1)</f>
        <v>Y</v>
      </c>
      <c r="M11829" s="1" t="str">
        <f>IF(BART_Rides[[#This Row],[FirstLetter]]="Y","Yes","No")</f>
        <v>Yes</v>
      </c>
      <c r="N11829" s="1" t="str">
        <f>IF(OR(BART_Rides[[#This Row],[Station Code]]="EM", BART_Rides[[#This Row],[Station Code]]="MT", BART_Rides[[#This Row],[Station Code]]="PL", BART_Rides[[#This Row],[Station Code]]="CC"), "Yes", "No")</f>
        <v>No</v>
      </c>
    </row>
    <row r="11830" spans="6:14">
      <c r="F11830" s="3">
        <v>44345</v>
      </c>
      <c r="G11830" s="1" t="s">
        <v>61</v>
      </c>
      <c r="H11830" s="1" t="s">
        <v>106</v>
      </c>
      <c r="I11830" s="1">
        <v>1080</v>
      </c>
      <c r="J11830" s="1">
        <f>MONTH(BART_Rides[[#This Row],[Date]])</f>
        <v>5</v>
      </c>
      <c r="K11830" s="1">
        <f>WEEKDAY(BART_Rides[[#This Row],[Date]],2)</f>
        <v>6</v>
      </c>
      <c r="L11830" s="1" t="str">
        <f>LEFT(BART_Rides[[#This Row],[Lines]],1)</f>
        <v>Y</v>
      </c>
      <c r="M11830" s="1" t="str">
        <f>IF(BART_Rides[[#This Row],[FirstLetter]]="Y","Yes","No")</f>
        <v>Yes</v>
      </c>
      <c r="N11830" s="1" t="str">
        <f>IF(OR(BART_Rides[[#This Row],[Station Code]]="EM", BART_Rides[[#This Row],[Station Code]]="MT", BART_Rides[[#This Row],[Station Code]]="PL", BART_Rides[[#This Row],[Station Code]]="CC"), "Yes", "No")</f>
        <v>No</v>
      </c>
    </row>
    <row r="11831" spans="6:14">
      <c r="F11831" s="3">
        <v>44346</v>
      </c>
      <c r="G11831" s="1" t="s">
        <v>61</v>
      </c>
      <c r="H11831" s="1" t="s">
        <v>106</v>
      </c>
      <c r="I11831" s="1">
        <v>766</v>
      </c>
      <c r="J11831" s="1">
        <f>MONTH(BART_Rides[[#This Row],[Date]])</f>
        <v>5</v>
      </c>
      <c r="K11831" s="1">
        <f>WEEKDAY(BART_Rides[[#This Row],[Date]],2)</f>
        <v>7</v>
      </c>
      <c r="L11831" s="1" t="str">
        <f>LEFT(BART_Rides[[#This Row],[Lines]],1)</f>
        <v>Y</v>
      </c>
      <c r="M11831" s="1" t="str">
        <f>IF(BART_Rides[[#This Row],[FirstLetter]]="Y","Yes","No")</f>
        <v>Yes</v>
      </c>
      <c r="N11831" s="1" t="str">
        <f>IF(OR(BART_Rides[[#This Row],[Station Code]]="EM", BART_Rides[[#This Row],[Station Code]]="MT", BART_Rides[[#This Row],[Station Code]]="PL", BART_Rides[[#This Row],[Station Code]]="CC"), "Yes", "No")</f>
        <v>No</v>
      </c>
    </row>
    <row r="11832" spans="6:14">
      <c r="F11832" s="3">
        <v>44347</v>
      </c>
      <c r="G11832" s="1" t="s">
        <v>61</v>
      </c>
      <c r="H11832" s="1" t="s">
        <v>106</v>
      </c>
      <c r="I11832" s="1">
        <v>946</v>
      </c>
      <c r="J11832" s="1">
        <f>MONTH(BART_Rides[[#This Row],[Date]])</f>
        <v>5</v>
      </c>
      <c r="K11832" s="1">
        <f>WEEKDAY(BART_Rides[[#This Row],[Date]],2)</f>
        <v>1</v>
      </c>
      <c r="L11832" s="1" t="str">
        <f>LEFT(BART_Rides[[#This Row],[Lines]],1)</f>
        <v>Y</v>
      </c>
      <c r="M11832" s="1" t="str">
        <f>IF(BART_Rides[[#This Row],[FirstLetter]]="Y","Yes","No")</f>
        <v>Yes</v>
      </c>
      <c r="N11832" s="1" t="str">
        <f>IF(OR(BART_Rides[[#This Row],[Station Code]]="EM", BART_Rides[[#This Row],[Station Code]]="MT", BART_Rides[[#This Row],[Station Code]]="PL", BART_Rides[[#This Row],[Station Code]]="CC"), "Yes", "No")</f>
        <v>No</v>
      </c>
    </row>
    <row r="11833" spans="6:14">
      <c r="F11833" s="3">
        <v>44348</v>
      </c>
      <c r="G11833" s="1" t="s">
        <v>61</v>
      </c>
      <c r="H11833" s="1" t="s">
        <v>106</v>
      </c>
      <c r="I11833" s="1">
        <v>1933</v>
      </c>
      <c r="J11833" s="1">
        <f>MONTH(BART_Rides[[#This Row],[Date]])</f>
        <v>6</v>
      </c>
      <c r="K11833" s="1">
        <f>WEEKDAY(BART_Rides[[#This Row],[Date]],2)</f>
        <v>2</v>
      </c>
      <c r="L11833" s="1" t="str">
        <f>LEFT(BART_Rides[[#This Row],[Lines]],1)</f>
        <v>Y</v>
      </c>
      <c r="M11833" s="1" t="str">
        <f>IF(BART_Rides[[#This Row],[FirstLetter]]="Y","Yes","No")</f>
        <v>Yes</v>
      </c>
      <c r="N11833" s="1" t="str">
        <f>IF(OR(BART_Rides[[#This Row],[Station Code]]="EM", BART_Rides[[#This Row],[Station Code]]="MT", BART_Rides[[#This Row],[Station Code]]="PL", BART_Rides[[#This Row],[Station Code]]="CC"), "Yes", "No")</f>
        <v>No</v>
      </c>
    </row>
    <row r="11834" spans="6:14">
      <c r="F11834" s="3">
        <v>44349</v>
      </c>
      <c r="G11834" s="1" t="s">
        <v>61</v>
      </c>
      <c r="H11834" s="1" t="s">
        <v>106</v>
      </c>
      <c r="I11834" s="1">
        <v>1932</v>
      </c>
      <c r="J11834" s="1">
        <f>MONTH(BART_Rides[[#This Row],[Date]])</f>
        <v>6</v>
      </c>
      <c r="K11834" s="1">
        <f>WEEKDAY(BART_Rides[[#This Row],[Date]],2)</f>
        <v>3</v>
      </c>
      <c r="L11834" s="1" t="str">
        <f>LEFT(BART_Rides[[#This Row],[Lines]],1)</f>
        <v>Y</v>
      </c>
      <c r="M11834" s="1" t="str">
        <f>IF(BART_Rides[[#This Row],[FirstLetter]]="Y","Yes","No")</f>
        <v>Yes</v>
      </c>
      <c r="N11834" s="1" t="str">
        <f>IF(OR(BART_Rides[[#This Row],[Station Code]]="EM", BART_Rides[[#This Row],[Station Code]]="MT", BART_Rides[[#This Row],[Station Code]]="PL", BART_Rides[[#This Row],[Station Code]]="CC"), "Yes", "No")</f>
        <v>No</v>
      </c>
    </row>
    <row r="11835" spans="6:14">
      <c r="F11835" s="3">
        <v>44350</v>
      </c>
      <c r="G11835" s="1" t="s">
        <v>61</v>
      </c>
      <c r="H11835" s="1" t="s">
        <v>106</v>
      </c>
      <c r="I11835" s="1">
        <v>1859</v>
      </c>
      <c r="J11835" s="1">
        <f>MONTH(BART_Rides[[#This Row],[Date]])</f>
        <v>6</v>
      </c>
      <c r="K11835" s="1">
        <f>WEEKDAY(BART_Rides[[#This Row],[Date]],2)</f>
        <v>4</v>
      </c>
      <c r="L11835" s="1" t="str">
        <f>LEFT(BART_Rides[[#This Row],[Lines]],1)</f>
        <v>Y</v>
      </c>
      <c r="M11835" s="1" t="str">
        <f>IF(BART_Rides[[#This Row],[FirstLetter]]="Y","Yes","No")</f>
        <v>Yes</v>
      </c>
      <c r="N11835" s="1" t="str">
        <f>IF(OR(BART_Rides[[#This Row],[Station Code]]="EM", BART_Rides[[#This Row],[Station Code]]="MT", BART_Rides[[#This Row],[Station Code]]="PL", BART_Rides[[#This Row],[Station Code]]="CC"), "Yes", "No")</f>
        <v>No</v>
      </c>
    </row>
    <row r="11836" spans="6:14">
      <c r="F11836" s="3">
        <v>44351</v>
      </c>
      <c r="G11836" s="1" t="s">
        <v>61</v>
      </c>
      <c r="H11836" s="1" t="s">
        <v>106</v>
      </c>
      <c r="I11836" s="1">
        <v>1867</v>
      </c>
      <c r="J11836" s="1">
        <f>MONTH(BART_Rides[[#This Row],[Date]])</f>
        <v>6</v>
      </c>
      <c r="K11836" s="1">
        <f>WEEKDAY(BART_Rides[[#This Row],[Date]],2)</f>
        <v>5</v>
      </c>
      <c r="L11836" s="1" t="str">
        <f>LEFT(BART_Rides[[#This Row],[Lines]],1)</f>
        <v>Y</v>
      </c>
      <c r="M11836" s="1" t="str">
        <f>IF(BART_Rides[[#This Row],[FirstLetter]]="Y","Yes","No")</f>
        <v>Yes</v>
      </c>
      <c r="N11836" s="1" t="str">
        <f>IF(OR(BART_Rides[[#This Row],[Station Code]]="EM", BART_Rides[[#This Row],[Station Code]]="MT", BART_Rides[[#This Row],[Station Code]]="PL", BART_Rides[[#This Row],[Station Code]]="CC"), "Yes", "No")</f>
        <v>No</v>
      </c>
    </row>
    <row r="11837" spans="6:14">
      <c r="F11837" s="3">
        <v>44352</v>
      </c>
      <c r="G11837" s="1" t="s">
        <v>61</v>
      </c>
      <c r="H11837" s="1" t="s">
        <v>106</v>
      </c>
      <c r="I11837" s="1">
        <v>1041</v>
      </c>
      <c r="J11837" s="1">
        <f>MONTH(BART_Rides[[#This Row],[Date]])</f>
        <v>6</v>
      </c>
      <c r="K11837" s="1">
        <f>WEEKDAY(BART_Rides[[#This Row],[Date]],2)</f>
        <v>6</v>
      </c>
      <c r="L11837" s="1" t="str">
        <f>LEFT(BART_Rides[[#This Row],[Lines]],1)</f>
        <v>Y</v>
      </c>
      <c r="M11837" s="1" t="str">
        <f>IF(BART_Rides[[#This Row],[FirstLetter]]="Y","Yes","No")</f>
        <v>Yes</v>
      </c>
      <c r="N11837" s="1" t="str">
        <f>IF(OR(BART_Rides[[#This Row],[Station Code]]="EM", BART_Rides[[#This Row],[Station Code]]="MT", BART_Rides[[#This Row],[Station Code]]="PL", BART_Rides[[#This Row],[Station Code]]="CC"), "Yes", "No")</f>
        <v>No</v>
      </c>
    </row>
    <row r="11838" spans="6:14">
      <c r="F11838" s="3">
        <v>44353</v>
      </c>
      <c r="G11838" s="1" t="s">
        <v>61</v>
      </c>
      <c r="H11838" s="1" t="s">
        <v>106</v>
      </c>
      <c r="I11838" s="1">
        <v>902</v>
      </c>
      <c r="J11838" s="1">
        <f>MONTH(BART_Rides[[#This Row],[Date]])</f>
        <v>6</v>
      </c>
      <c r="K11838" s="1">
        <f>WEEKDAY(BART_Rides[[#This Row],[Date]],2)</f>
        <v>7</v>
      </c>
      <c r="L11838" s="1" t="str">
        <f>LEFT(BART_Rides[[#This Row],[Lines]],1)</f>
        <v>Y</v>
      </c>
      <c r="M11838" s="1" t="str">
        <f>IF(BART_Rides[[#This Row],[FirstLetter]]="Y","Yes","No")</f>
        <v>Yes</v>
      </c>
      <c r="N11838" s="1" t="str">
        <f>IF(OR(BART_Rides[[#This Row],[Station Code]]="EM", BART_Rides[[#This Row],[Station Code]]="MT", BART_Rides[[#This Row],[Station Code]]="PL", BART_Rides[[#This Row],[Station Code]]="CC"), "Yes", "No")</f>
        <v>No</v>
      </c>
    </row>
    <row r="11839" spans="6:14">
      <c r="F11839" s="3">
        <v>44354</v>
      </c>
      <c r="G11839" s="1" t="s">
        <v>61</v>
      </c>
      <c r="H11839" s="1" t="s">
        <v>106</v>
      </c>
      <c r="I11839" s="1">
        <v>1912</v>
      </c>
      <c r="J11839" s="1">
        <f>MONTH(BART_Rides[[#This Row],[Date]])</f>
        <v>6</v>
      </c>
      <c r="K11839" s="1">
        <f>WEEKDAY(BART_Rides[[#This Row],[Date]],2)</f>
        <v>1</v>
      </c>
      <c r="L11839" s="1" t="str">
        <f>LEFT(BART_Rides[[#This Row],[Lines]],1)</f>
        <v>Y</v>
      </c>
      <c r="M11839" s="1" t="str">
        <f>IF(BART_Rides[[#This Row],[FirstLetter]]="Y","Yes","No")</f>
        <v>Yes</v>
      </c>
      <c r="N11839" s="1" t="str">
        <f>IF(OR(BART_Rides[[#This Row],[Station Code]]="EM", BART_Rides[[#This Row],[Station Code]]="MT", BART_Rides[[#This Row],[Station Code]]="PL", BART_Rides[[#This Row],[Station Code]]="CC"), "Yes", "No")</f>
        <v>No</v>
      </c>
    </row>
    <row r="11840" spans="6:14">
      <c r="F11840" s="3">
        <v>44355</v>
      </c>
      <c r="G11840" s="1" t="s">
        <v>61</v>
      </c>
      <c r="H11840" s="1" t="s">
        <v>106</v>
      </c>
      <c r="I11840" s="1">
        <v>1986</v>
      </c>
      <c r="J11840" s="1">
        <f>MONTH(BART_Rides[[#This Row],[Date]])</f>
        <v>6</v>
      </c>
      <c r="K11840" s="1">
        <f>WEEKDAY(BART_Rides[[#This Row],[Date]],2)</f>
        <v>2</v>
      </c>
      <c r="L11840" s="1" t="str">
        <f>LEFT(BART_Rides[[#This Row],[Lines]],1)</f>
        <v>Y</v>
      </c>
      <c r="M11840" s="1" t="str">
        <f>IF(BART_Rides[[#This Row],[FirstLetter]]="Y","Yes","No")</f>
        <v>Yes</v>
      </c>
      <c r="N11840" s="1" t="str">
        <f>IF(OR(BART_Rides[[#This Row],[Station Code]]="EM", BART_Rides[[#This Row],[Station Code]]="MT", BART_Rides[[#This Row],[Station Code]]="PL", BART_Rides[[#This Row],[Station Code]]="CC"), "Yes", "No")</f>
        <v>No</v>
      </c>
    </row>
    <row r="11841" spans="6:14">
      <c r="F11841" s="3">
        <v>44356</v>
      </c>
      <c r="G11841" s="1" t="s">
        <v>61</v>
      </c>
      <c r="H11841" s="1" t="s">
        <v>106</v>
      </c>
      <c r="I11841" s="1">
        <v>2011</v>
      </c>
      <c r="J11841" s="1">
        <f>MONTH(BART_Rides[[#This Row],[Date]])</f>
        <v>6</v>
      </c>
      <c r="K11841" s="1">
        <f>WEEKDAY(BART_Rides[[#This Row],[Date]],2)</f>
        <v>3</v>
      </c>
      <c r="L11841" s="1" t="str">
        <f>LEFT(BART_Rides[[#This Row],[Lines]],1)</f>
        <v>Y</v>
      </c>
      <c r="M11841" s="1" t="str">
        <f>IF(BART_Rides[[#This Row],[FirstLetter]]="Y","Yes","No")</f>
        <v>Yes</v>
      </c>
      <c r="N11841" s="1" t="str">
        <f>IF(OR(BART_Rides[[#This Row],[Station Code]]="EM", BART_Rides[[#This Row],[Station Code]]="MT", BART_Rides[[#This Row],[Station Code]]="PL", BART_Rides[[#This Row],[Station Code]]="CC"), "Yes", "No")</f>
        <v>No</v>
      </c>
    </row>
    <row r="11842" spans="6:14">
      <c r="F11842" s="3">
        <v>44357</v>
      </c>
      <c r="G11842" s="1" t="s">
        <v>61</v>
      </c>
      <c r="H11842" s="1" t="s">
        <v>106</v>
      </c>
      <c r="I11842" s="1">
        <v>2029</v>
      </c>
      <c r="J11842" s="1">
        <f>MONTH(BART_Rides[[#This Row],[Date]])</f>
        <v>6</v>
      </c>
      <c r="K11842" s="1">
        <f>WEEKDAY(BART_Rides[[#This Row],[Date]],2)</f>
        <v>4</v>
      </c>
      <c r="L11842" s="1" t="str">
        <f>LEFT(BART_Rides[[#This Row],[Lines]],1)</f>
        <v>Y</v>
      </c>
      <c r="M11842" s="1" t="str">
        <f>IF(BART_Rides[[#This Row],[FirstLetter]]="Y","Yes","No")</f>
        <v>Yes</v>
      </c>
      <c r="N11842" s="1" t="str">
        <f>IF(OR(BART_Rides[[#This Row],[Station Code]]="EM", BART_Rides[[#This Row],[Station Code]]="MT", BART_Rides[[#This Row],[Station Code]]="PL", BART_Rides[[#This Row],[Station Code]]="CC"), "Yes", "No")</f>
        <v>No</v>
      </c>
    </row>
    <row r="11843" spans="6:14">
      <c r="F11843" s="3">
        <v>44358</v>
      </c>
      <c r="G11843" s="1" t="s">
        <v>61</v>
      </c>
      <c r="H11843" s="1" t="s">
        <v>106</v>
      </c>
      <c r="I11843" s="1">
        <v>1953</v>
      </c>
      <c r="J11843" s="1">
        <f>MONTH(BART_Rides[[#This Row],[Date]])</f>
        <v>6</v>
      </c>
      <c r="K11843" s="1">
        <f>WEEKDAY(BART_Rides[[#This Row],[Date]],2)</f>
        <v>5</v>
      </c>
      <c r="L11843" s="1" t="str">
        <f>LEFT(BART_Rides[[#This Row],[Lines]],1)</f>
        <v>Y</v>
      </c>
      <c r="M11843" s="1" t="str">
        <f>IF(BART_Rides[[#This Row],[FirstLetter]]="Y","Yes","No")</f>
        <v>Yes</v>
      </c>
      <c r="N11843" s="1" t="str">
        <f>IF(OR(BART_Rides[[#This Row],[Station Code]]="EM", BART_Rides[[#This Row],[Station Code]]="MT", BART_Rides[[#This Row],[Station Code]]="PL", BART_Rides[[#This Row],[Station Code]]="CC"), "Yes", "No")</f>
        <v>No</v>
      </c>
    </row>
    <row r="11844" spans="6:14">
      <c r="F11844" s="3">
        <v>44359</v>
      </c>
      <c r="G11844" s="1" t="s">
        <v>61</v>
      </c>
      <c r="H11844" s="1" t="s">
        <v>106</v>
      </c>
      <c r="I11844" s="1">
        <v>1107</v>
      </c>
      <c r="J11844" s="1">
        <f>MONTH(BART_Rides[[#This Row],[Date]])</f>
        <v>6</v>
      </c>
      <c r="K11844" s="1">
        <f>WEEKDAY(BART_Rides[[#This Row],[Date]],2)</f>
        <v>6</v>
      </c>
      <c r="L11844" s="1" t="str">
        <f>LEFT(BART_Rides[[#This Row],[Lines]],1)</f>
        <v>Y</v>
      </c>
      <c r="M11844" s="1" t="str">
        <f>IF(BART_Rides[[#This Row],[FirstLetter]]="Y","Yes","No")</f>
        <v>Yes</v>
      </c>
      <c r="N11844" s="1" t="str">
        <f>IF(OR(BART_Rides[[#This Row],[Station Code]]="EM", BART_Rides[[#This Row],[Station Code]]="MT", BART_Rides[[#This Row],[Station Code]]="PL", BART_Rides[[#This Row],[Station Code]]="CC"), "Yes", "No")</f>
        <v>No</v>
      </c>
    </row>
    <row r="11845" spans="6:14">
      <c r="F11845" s="3">
        <v>44360</v>
      </c>
      <c r="G11845" s="1" t="s">
        <v>61</v>
      </c>
      <c r="H11845" s="1" t="s">
        <v>106</v>
      </c>
      <c r="I11845" s="1">
        <v>899</v>
      </c>
      <c r="J11845" s="1">
        <f>MONTH(BART_Rides[[#This Row],[Date]])</f>
        <v>6</v>
      </c>
      <c r="K11845" s="1">
        <f>WEEKDAY(BART_Rides[[#This Row],[Date]],2)</f>
        <v>7</v>
      </c>
      <c r="L11845" s="1" t="str">
        <f>LEFT(BART_Rides[[#This Row],[Lines]],1)</f>
        <v>Y</v>
      </c>
      <c r="M11845" s="1" t="str">
        <f>IF(BART_Rides[[#This Row],[FirstLetter]]="Y","Yes","No")</f>
        <v>Yes</v>
      </c>
      <c r="N11845" s="1" t="str">
        <f>IF(OR(BART_Rides[[#This Row],[Station Code]]="EM", BART_Rides[[#This Row],[Station Code]]="MT", BART_Rides[[#This Row],[Station Code]]="PL", BART_Rides[[#This Row],[Station Code]]="CC"), "Yes", "No")</f>
        <v>No</v>
      </c>
    </row>
    <row r="11846" spans="6:14">
      <c r="F11846" s="3">
        <v>44361</v>
      </c>
      <c r="G11846" s="1" t="s">
        <v>61</v>
      </c>
      <c r="H11846" s="1" t="s">
        <v>106</v>
      </c>
      <c r="I11846" s="1">
        <v>1950</v>
      </c>
      <c r="J11846" s="1">
        <f>MONTH(BART_Rides[[#This Row],[Date]])</f>
        <v>6</v>
      </c>
      <c r="K11846" s="1">
        <f>WEEKDAY(BART_Rides[[#This Row],[Date]],2)</f>
        <v>1</v>
      </c>
      <c r="L11846" s="1" t="str">
        <f>LEFT(BART_Rides[[#This Row],[Lines]],1)</f>
        <v>Y</v>
      </c>
      <c r="M11846" s="1" t="str">
        <f>IF(BART_Rides[[#This Row],[FirstLetter]]="Y","Yes","No")</f>
        <v>Yes</v>
      </c>
      <c r="N11846" s="1" t="str">
        <f>IF(OR(BART_Rides[[#This Row],[Station Code]]="EM", BART_Rides[[#This Row],[Station Code]]="MT", BART_Rides[[#This Row],[Station Code]]="PL", BART_Rides[[#This Row],[Station Code]]="CC"), "Yes", "No")</f>
        <v>No</v>
      </c>
    </row>
    <row r="11847" spans="6:14">
      <c r="F11847" s="3">
        <v>44362</v>
      </c>
      <c r="G11847" s="1" t="s">
        <v>61</v>
      </c>
      <c r="H11847" s="1" t="s">
        <v>106</v>
      </c>
      <c r="I11847" s="1">
        <v>2168</v>
      </c>
      <c r="J11847" s="1">
        <f>MONTH(BART_Rides[[#This Row],[Date]])</f>
        <v>6</v>
      </c>
      <c r="K11847" s="1">
        <f>WEEKDAY(BART_Rides[[#This Row],[Date]],2)</f>
        <v>2</v>
      </c>
      <c r="L11847" s="1" t="str">
        <f>LEFT(BART_Rides[[#This Row],[Lines]],1)</f>
        <v>Y</v>
      </c>
      <c r="M11847" s="1" t="str">
        <f>IF(BART_Rides[[#This Row],[FirstLetter]]="Y","Yes","No")</f>
        <v>Yes</v>
      </c>
      <c r="N11847" s="1" t="str">
        <f>IF(OR(BART_Rides[[#This Row],[Station Code]]="EM", BART_Rides[[#This Row],[Station Code]]="MT", BART_Rides[[#This Row],[Station Code]]="PL", BART_Rides[[#This Row],[Station Code]]="CC"), "Yes", "No")</f>
        <v>No</v>
      </c>
    </row>
    <row r="11848" spans="6:14">
      <c r="F11848" s="3">
        <v>44363</v>
      </c>
      <c r="G11848" s="1" t="s">
        <v>61</v>
      </c>
      <c r="H11848" s="1" t="s">
        <v>106</v>
      </c>
      <c r="I11848" s="1">
        <v>2031</v>
      </c>
      <c r="J11848" s="1">
        <f>MONTH(BART_Rides[[#This Row],[Date]])</f>
        <v>6</v>
      </c>
      <c r="K11848" s="1">
        <f>WEEKDAY(BART_Rides[[#This Row],[Date]],2)</f>
        <v>3</v>
      </c>
      <c r="L11848" s="1" t="str">
        <f>LEFT(BART_Rides[[#This Row],[Lines]],1)</f>
        <v>Y</v>
      </c>
      <c r="M11848" s="1" t="str">
        <f>IF(BART_Rides[[#This Row],[FirstLetter]]="Y","Yes","No")</f>
        <v>Yes</v>
      </c>
      <c r="N11848" s="1" t="str">
        <f>IF(OR(BART_Rides[[#This Row],[Station Code]]="EM", BART_Rides[[#This Row],[Station Code]]="MT", BART_Rides[[#This Row],[Station Code]]="PL", BART_Rides[[#This Row],[Station Code]]="CC"), "Yes", "No")</f>
        <v>No</v>
      </c>
    </row>
    <row r="11849" spans="6:14">
      <c r="F11849" s="3">
        <v>44364</v>
      </c>
      <c r="G11849" s="1" t="s">
        <v>61</v>
      </c>
      <c r="H11849" s="1" t="s">
        <v>106</v>
      </c>
      <c r="I11849" s="1">
        <v>2094</v>
      </c>
      <c r="J11849" s="1">
        <f>MONTH(BART_Rides[[#This Row],[Date]])</f>
        <v>6</v>
      </c>
      <c r="K11849" s="1">
        <f>WEEKDAY(BART_Rides[[#This Row],[Date]],2)</f>
        <v>4</v>
      </c>
      <c r="L11849" s="1" t="str">
        <f>LEFT(BART_Rides[[#This Row],[Lines]],1)</f>
        <v>Y</v>
      </c>
      <c r="M11849" s="1" t="str">
        <f>IF(BART_Rides[[#This Row],[FirstLetter]]="Y","Yes","No")</f>
        <v>Yes</v>
      </c>
      <c r="N11849" s="1" t="str">
        <f>IF(OR(BART_Rides[[#This Row],[Station Code]]="EM", BART_Rides[[#This Row],[Station Code]]="MT", BART_Rides[[#This Row],[Station Code]]="PL", BART_Rides[[#This Row],[Station Code]]="CC"), "Yes", "No")</f>
        <v>No</v>
      </c>
    </row>
    <row r="11850" spans="6:14">
      <c r="F11850" s="3">
        <v>44365</v>
      </c>
      <c r="G11850" s="1" t="s">
        <v>61</v>
      </c>
      <c r="H11850" s="1" t="s">
        <v>106</v>
      </c>
      <c r="I11850" s="1">
        <v>1949</v>
      </c>
      <c r="J11850" s="1">
        <f>MONTH(BART_Rides[[#This Row],[Date]])</f>
        <v>6</v>
      </c>
      <c r="K11850" s="1">
        <f>WEEKDAY(BART_Rides[[#This Row],[Date]],2)</f>
        <v>5</v>
      </c>
      <c r="L11850" s="1" t="str">
        <f>LEFT(BART_Rides[[#This Row],[Lines]],1)</f>
        <v>Y</v>
      </c>
      <c r="M11850" s="1" t="str">
        <f>IF(BART_Rides[[#This Row],[FirstLetter]]="Y","Yes","No")</f>
        <v>Yes</v>
      </c>
      <c r="N11850" s="1" t="str">
        <f>IF(OR(BART_Rides[[#This Row],[Station Code]]="EM", BART_Rides[[#This Row],[Station Code]]="MT", BART_Rides[[#This Row],[Station Code]]="PL", BART_Rides[[#This Row],[Station Code]]="CC"), "Yes", "No")</f>
        <v>No</v>
      </c>
    </row>
    <row r="11851" spans="6:14">
      <c r="F11851" s="3">
        <v>44366</v>
      </c>
      <c r="G11851" s="1" t="s">
        <v>61</v>
      </c>
      <c r="H11851" s="1" t="s">
        <v>106</v>
      </c>
      <c r="I11851" s="1">
        <v>1216</v>
      </c>
      <c r="J11851" s="1">
        <f>MONTH(BART_Rides[[#This Row],[Date]])</f>
        <v>6</v>
      </c>
      <c r="K11851" s="1">
        <f>WEEKDAY(BART_Rides[[#This Row],[Date]],2)</f>
        <v>6</v>
      </c>
      <c r="L11851" s="1" t="str">
        <f>LEFT(BART_Rides[[#This Row],[Lines]],1)</f>
        <v>Y</v>
      </c>
      <c r="M11851" s="1" t="str">
        <f>IF(BART_Rides[[#This Row],[FirstLetter]]="Y","Yes","No")</f>
        <v>Yes</v>
      </c>
      <c r="N11851" s="1" t="str">
        <f>IF(OR(BART_Rides[[#This Row],[Station Code]]="EM", BART_Rides[[#This Row],[Station Code]]="MT", BART_Rides[[#This Row],[Station Code]]="PL", BART_Rides[[#This Row],[Station Code]]="CC"), "Yes", "No")</f>
        <v>No</v>
      </c>
    </row>
    <row r="11852" spans="6:14">
      <c r="F11852" s="3">
        <v>44367</v>
      </c>
      <c r="G11852" s="1" t="s">
        <v>61</v>
      </c>
      <c r="H11852" s="1" t="s">
        <v>106</v>
      </c>
      <c r="I11852" s="1">
        <v>890</v>
      </c>
      <c r="J11852" s="1">
        <f>MONTH(BART_Rides[[#This Row],[Date]])</f>
        <v>6</v>
      </c>
      <c r="K11852" s="1">
        <f>WEEKDAY(BART_Rides[[#This Row],[Date]],2)</f>
        <v>7</v>
      </c>
      <c r="L11852" s="1" t="str">
        <f>LEFT(BART_Rides[[#This Row],[Lines]],1)</f>
        <v>Y</v>
      </c>
      <c r="M11852" s="1" t="str">
        <f>IF(BART_Rides[[#This Row],[FirstLetter]]="Y","Yes","No")</f>
        <v>Yes</v>
      </c>
      <c r="N11852" s="1" t="str">
        <f>IF(OR(BART_Rides[[#This Row],[Station Code]]="EM", BART_Rides[[#This Row],[Station Code]]="MT", BART_Rides[[#This Row],[Station Code]]="PL", BART_Rides[[#This Row],[Station Code]]="CC"), "Yes", "No")</f>
        <v>No</v>
      </c>
    </row>
    <row r="11853" spans="6:14">
      <c r="F11853" s="3">
        <v>44368</v>
      </c>
      <c r="G11853" s="1" t="s">
        <v>61</v>
      </c>
      <c r="H11853" s="1" t="s">
        <v>106</v>
      </c>
      <c r="I11853" s="1">
        <v>1985</v>
      </c>
      <c r="J11853" s="1">
        <f>MONTH(BART_Rides[[#This Row],[Date]])</f>
        <v>6</v>
      </c>
      <c r="K11853" s="1">
        <f>WEEKDAY(BART_Rides[[#This Row],[Date]],2)</f>
        <v>1</v>
      </c>
      <c r="L11853" s="1" t="str">
        <f>LEFT(BART_Rides[[#This Row],[Lines]],1)</f>
        <v>Y</v>
      </c>
      <c r="M11853" s="1" t="str">
        <f>IF(BART_Rides[[#This Row],[FirstLetter]]="Y","Yes","No")</f>
        <v>Yes</v>
      </c>
      <c r="N11853" s="1" t="str">
        <f>IF(OR(BART_Rides[[#This Row],[Station Code]]="EM", BART_Rides[[#This Row],[Station Code]]="MT", BART_Rides[[#This Row],[Station Code]]="PL", BART_Rides[[#This Row],[Station Code]]="CC"), "Yes", "No")</f>
        <v>No</v>
      </c>
    </row>
    <row r="11854" spans="6:14">
      <c r="F11854" s="3">
        <v>44369</v>
      </c>
      <c r="G11854" s="1" t="s">
        <v>61</v>
      </c>
      <c r="H11854" s="1" t="s">
        <v>106</v>
      </c>
      <c r="I11854" s="1">
        <v>2160</v>
      </c>
      <c r="J11854" s="1">
        <f>MONTH(BART_Rides[[#This Row],[Date]])</f>
        <v>6</v>
      </c>
      <c r="K11854" s="1">
        <f>WEEKDAY(BART_Rides[[#This Row],[Date]],2)</f>
        <v>2</v>
      </c>
      <c r="L11854" s="1" t="str">
        <f>LEFT(BART_Rides[[#This Row],[Lines]],1)</f>
        <v>Y</v>
      </c>
      <c r="M11854" s="1" t="str">
        <f>IF(BART_Rides[[#This Row],[FirstLetter]]="Y","Yes","No")</f>
        <v>Yes</v>
      </c>
      <c r="N11854" s="1" t="str">
        <f>IF(OR(BART_Rides[[#This Row],[Station Code]]="EM", BART_Rides[[#This Row],[Station Code]]="MT", BART_Rides[[#This Row],[Station Code]]="PL", BART_Rides[[#This Row],[Station Code]]="CC"), "Yes", "No")</f>
        <v>No</v>
      </c>
    </row>
    <row r="11855" spans="6:14">
      <c r="F11855" s="3">
        <v>44370</v>
      </c>
      <c r="G11855" s="1" t="s">
        <v>61</v>
      </c>
      <c r="H11855" s="1" t="s">
        <v>106</v>
      </c>
      <c r="I11855" s="1">
        <v>2118</v>
      </c>
      <c r="J11855" s="1">
        <f>MONTH(BART_Rides[[#This Row],[Date]])</f>
        <v>6</v>
      </c>
      <c r="K11855" s="1">
        <f>WEEKDAY(BART_Rides[[#This Row],[Date]],2)</f>
        <v>3</v>
      </c>
      <c r="L11855" s="1" t="str">
        <f>LEFT(BART_Rides[[#This Row],[Lines]],1)</f>
        <v>Y</v>
      </c>
      <c r="M11855" s="1" t="str">
        <f>IF(BART_Rides[[#This Row],[FirstLetter]]="Y","Yes","No")</f>
        <v>Yes</v>
      </c>
      <c r="N11855" s="1" t="str">
        <f>IF(OR(BART_Rides[[#This Row],[Station Code]]="EM", BART_Rides[[#This Row],[Station Code]]="MT", BART_Rides[[#This Row],[Station Code]]="PL", BART_Rides[[#This Row],[Station Code]]="CC"), "Yes", "No")</f>
        <v>No</v>
      </c>
    </row>
    <row r="11856" spans="6:14">
      <c r="F11856" s="3">
        <v>44371</v>
      </c>
      <c r="G11856" s="1" t="s">
        <v>61</v>
      </c>
      <c r="H11856" s="1" t="s">
        <v>106</v>
      </c>
      <c r="I11856" s="1">
        <v>2201</v>
      </c>
      <c r="J11856" s="1">
        <f>MONTH(BART_Rides[[#This Row],[Date]])</f>
        <v>6</v>
      </c>
      <c r="K11856" s="1">
        <f>WEEKDAY(BART_Rides[[#This Row],[Date]],2)</f>
        <v>4</v>
      </c>
      <c r="L11856" s="1" t="str">
        <f>LEFT(BART_Rides[[#This Row],[Lines]],1)</f>
        <v>Y</v>
      </c>
      <c r="M11856" s="1" t="str">
        <f>IF(BART_Rides[[#This Row],[FirstLetter]]="Y","Yes","No")</f>
        <v>Yes</v>
      </c>
      <c r="N11856" s="1" t="str">
        <f>IF(OR(BART_Rides[[#This Row],[Station Code]]="EM", BART_Rides[[#This Row],[Station Code]]="MT", BART_Rides[[#This Row],[Station Code]]="PL", BART_Rides[[#This Row],[Station Code]]="CC"), "Yes", "No")</f>
        <v>No</v>
      </c>
    </row>
    <row r="11857" spans="6:14">
      <c r="F11857" s="3">
        <v>44372</v>
      </c>
      <c r="G11857" s="1" t="s">
        <v>61</v>
      </c>
      <c r="H11857" s="1" t="s">
        <v>106</v>
      </c>
      <c r="I11857" s="1">
        <v>2080</v>
      </c>
      <c r="J11857" s="1">
        <f>MONTH(BART_Rides[[#This Row],[Date]])</f>
        <v>6</v>
      </c>
      <c r="K11857" s="1">
        <f>WEEKDAY(BART_Rides[[#This Row],[Date]],2)</f>
        <v>5</v>
      </c>
      <c r="L11857" s="1" t="str">
        <f>LEFT(BART_Rides[[#This Row],[Lines]],1)</f>
        <v>Y</v>
      </c>
      <c r="M11857" s="1" t="str">
        <f>IF(BART_Rides[[#This Row],[FirstLetter]]="Y","Yes","No")</f>
        <v>Yes</v>
      </c>
      <c r="N11857" s="1" t="str">
        <f>IF(OR(BART_Rides[[#This Row],[Station Code]]="EM", BART_Rides[[#This Row],[Station Code]]="MT", BART_Rides[[#This Row],[Station Code]]="PL", BART_Rides[[#This Row],[Station Code]]="CC"), "Yes", "No")</f>
        <v>No</v>
      </c>
    </row>
    <row r="11858" spans="6:14">
      <c r="F11858" s="3">
        <v>44373</v>
      </c>
      <c r="G11858" s="1" t="s">
        <v>61</v>
      </c>
      <c r="H11858" s="1" t="s">
        <v>106</v>
      </c>
      <c r="I11858" s="1">
        <v>1268</v>
      </c>
      <c r="J11858" s="1">
        <f>MONTH(BART_Rides[[#This Row],[Date]])</f>
        <v>6</v>
      </c>
      <c r="K11858" s="1">
        <f>WEEKDAY(BART_Rides[[#This Row],[Date]],2)</f>
        <v>6</v>
      </c>
      <c r="L11858" s="1" t="str">
        <f>LEFT(BART_Rides[[#This Row],[Lines]],1)</f>
        <v>Y</v>
      </c>
      <c r="M11858" s="1" t="str">
        <f>IF(BART_Rides[[#This Row],[FirstLetter]]="Y","Yes","No")</f>
        <v>Yes</v>
      </c>
      <c r="N11858" s="1" t="str">
        <f>IF(OR(BART_Rides[[#This Row],[Station Code]]="EM", BART_Rides[[#This Row],[Station Code]]="MT", BART_Rides[[#This Row],[Station Code]]="PL", BART_Rides[[#This Row],[Station Code]]="CC"), "Yes", "No")</f>
        <v>No</v>
      </c>
    </row>
    <row r="11859" spans="6:14">
      <c r="F11859" s="3">
        <v>44374</v>
      </c>
      <c r="G11859" s="1" t="s">
        <v>61</v>
      </c>
      <c r="H11859" s="1" t="s">
        <v>106</v>
      </c>
      <c r="I11859" s="1">
        <v>986</v>
      </c>
      <c r="J11859" s="1">
        <f>MONTH(BART_Rides[[#This Row],[Date]])</f>
        <v>6</v>
      </c>
      <c r="K11859" s="1">
        <f>WEEKDAY(BART_Rides[[#This Row],[Date]],2)</f>
        <v>7</v>
      </c>
      <c r="L11859" s="1" t="str">
        <f>LEFT(BART_Rides[[#This Row],[Lines]],1)</f>
        <v>Y</v>
      </c>
      <c r="M11859" s="1" t="str">
        <f>IF(BART_Rides[[#This Row],[FirstLetter]]="Y","Yes","No")</f>
        <v>Yes</v>
      </c>
      <c r="N11859" s="1" t="str">
        <f>IF(OR(BART_Rides[[#This Row],[Station Code]]="EM", BART_Rides[[#This Row],[Station Code]]="MT", BART_Rides[[#This Row],[Station Code]]="PL", BART_Rides[[#This Row],[Station Code]]="CC"), "Yes", "No")</f>
        <v>No</v>
      </c>
    </row>
    <row r="11860" spans="6:14">
      <c r="F11860" s="3">
        <v>44375</v>
      </c>
      <c r="G11860" s="1" t="s">
        <v>61</v>
      </c>
      <c r="H11860" s="1" t="s">
        <v>106</v>
      </c>
      <c r="I11860" s="1">
        <v>2087</v>
      </c>
      <c r="J11860" s="1">
        <f>MONTH(BART_Rides[[#This Row],[Date]])</f>
        <v>6</v>
      </c>
      <c r="K11860" s="1">
        <f>WEEKDAY(BART_Rides[[#This Row],[Date]],2)</f>
        <v>1</v>
      </c>
      <c r="L11860" s="1" t="str">
        <f>LEFT(BART_Rides[[#This Row],[Lines]],1)</f>
        <v>Y</v>
      </c>
      <c r="M11860" s="1" t="str">
        <f>IF(BART_Rides[[#This Row],[FirstLetter]]="Y","Yes","No")</f>
        <v>Yes</v>
      </c>
      <c r="N11860" s="1" t="str">
        <f>IF(OR(BART_Rides[[#This Row],[Station Code]]="EM", BART_Rides[[#This Row],[Station Code]]="MT", BART_Rides[[#This Row],[Station Code]]="PL", BART_Rides[[#This Row],[Station Code]]="CC"), "Yes", "No")</f>
        <v>No</v>
      </c>
    </row>
    <row r="11861" spans="6:14">
      <c r="F11861" s="3">
        <v>44376</v>
      </c>
      <c r="G11861" s="1" t="s">
        <v>61</v>
      </c>
      <c r="H11861" s="1" t="s">
        <v>106</v>
      </c>
      <c r="I11861" s="1">
        <v>2224</v>
      </c>
      <c r="J11861" s="1">
        <f>MONTH(BART_Rides[[#This Row],[Date]])</f>
        <v>6</v>
      </c>
      <c r="K11861" s="1">
        <f>WEEKDAY(BART_Rides[[#This Row],[Date]],2)</f>
        <v>2</v>
      </c>
      <c r="L11861" s="1" t="str">
        <f>LEFT(BART_Rides[[#This Row],[Lines]],1)</f>
        <v>Y</v>
      </c>
      <c r="M11861" s="1" t="str">
        <f>IF(BART_Rides[[#This Row],[FirstLetter]]="Y","Yes","No")</f>
        <v>Yes</v>
      </c>
      <c r="N11861" s="1" t="str">
        <f>IF(OR(BART_Rides[[#This Row],[Station Code]]="EM", BART_Rides[[#This Row],[Station Code]]="MT", BART_Rides[[#This Row],[Station Code]]="PL", BART_Rides[[#This Row],[Station Code]]="CC"), "Yes", "No")</f>
        <v>No</v>
      </c>
    </row>
    <row r="11862" spans="6:14">
      <c r="F11862" s="3">
        <v>44377</v>
      </c>
      <c r="G11862" s="1" t="s">
        <v>61</v>
      </c>
      <c r="H11862" s="1" t="s">
        <v>106</v>
      </c>
      <c r="I11862" s="1">
        <v>2178</v>
      </c>
      <c r="J11862" s="1">
        <f>MONTH(BART_Rides[[#This Row],[Date]])</f>
        <v>6</v>
      </c>
      <c r="K11862" s="1">
        <f>WEEKDAY(BART_Rides[[#This Row],[Date]],2)</f>
        <v>3</v>
      </c>
      <c r="L11862" s="1" t="str">
        <f>LEFT(BART_Rides[[#This Row],[Lines]],1)</f>
        <v>Y</v>
      </c>
      <c r="M11862" s="1" t="str">
        <f>IF(BART_Rides[[#This Row],[FirstLetter]]="Y","Yes","No")</f>
        <v>Yes</v>
      </c>
      <c r="N11862" s="1" t="str">
        <f>IF(OR(BART_Rides[[#This Row],[Station Code]]="EM", BART_Rides[[#This Row],[Station Code]]="MT", BART_Rides[[#This Row],[Station Code]]="PL", BART_Rides[[#This Row],[Station Code]]="CC"), "Yes", "No")</f>
        <v>No</v>
      </c>
    </row>
    <row r="11863" spans="6:14">
      <c r="F11863" s="3">
        <v>44378</v>
      </c>
      <c r="G11863" s="1" t="s">
        <v>61</v>
      </c>
      <c r="H11863" s="1" t="s">
        <v>106</v>
      </c>
      <c r="I11863" s="1">
        <v>2142</v>
      </c>
      <c r="J11863" s="1">
        <f>MONTH(BART_Rides[[#This Row],[Date]])</f>
        <v>7</v>
      </c>
      <c r="K11863" s="1">
        <f>WEEKDAY(BART_Rides[[#This Row],[Date]],2)</f>
        <v>4</v>
      </c>
      <c r="L11863" s="1" t="str">
        <f>LEFT(BART_Rides[[#This Row],[Lines]],1)</f>
        <v>Y</v>
      </c>
      <c r="M11863" s="1" t="str">
        <f>IF(BART_Rides[[#This Row],[FirstLetter]]="Y","Yes","No")</f>
        <v>Yes</v>
      </c>
      <c r="N11863" s="1" t="str">
        <f>IF(OR(BART_Rides[[#This Row],[Station Code]]="EM", BART_Rides[[#This Row],[Station Code]]="MT", BART_Rides[[#This Row],[Station Code]]="PL", BART_Rides[[#This Row],[Station Code]]="CC"), "Yes", "No")</f>
        <v>No</v>
      </c>
    </row>
    <row r="11864" spans="6:14">
      <c r="F11864" s="3">
        <v>44379</v>
      </c>
      <c r="G11864" s="1" t="s">
        <v>61</v>
      </c>
      <c r="H11864" s="1" t="s">
        <v>106</v>
      </c>
      <c r="I11864" s="1">
        <v>1945</v>
      </c>
      <c r="J11864" s="1">
        <f>MONTH(BART_Rides[[#This Row],[Date]])</f>
        <v>7</v>
      </c>
      <c r="K11864" s="1">
        <f>WEEKDAY(BART_Rides[[#This Row],[Date]],2)</f>
        <v>5</v>
      </c>
      <c r="L11864" s="1" t="str">
        <f>LEFT(BART_Rides[[#This Row],[Lines]],1)</f>
        <v>Y</v>
      </c>
      <c r="M11864" s="1" t="str">
        <f>IF(BART_Rides[[#This Row],[FirstLetter]]="Y","Yes","No")</f>
        <v>Yes</v>
      </c>
      <c r="N11864" s="1" t="str">
        <f>IF(OR(BART_Rides[[#This Row],[Station Code]]="EM", BART_Rides[[#This Row],[Station Code]]="MT", BART_Rides[[#This Row],[Station Code]]="PL", BART_Rides[[#This Row],[Station Code]]="CC"), "Yes", "No")</f>
        <v>No</v>
      </c>
    </row>
    <row r="11865" spans="6:14">
      <c r="F11865" s="3">
        <v>44380</v>
      </c>
      <c r="G11865" s="1" t="s">
        <v>61</v>
      </c>
      <c r="H11865" s="1" t="s">
        <v>106</v>
      </c>
      <c r="I11865" s="1">
        <v>1134</v>
      </c>
      <c r="J11865" s="1">
        <f>MONTH(BART_Rides[[#This Row],[Date]])</f>
        <v>7</v>
      </c>
      <c r="K11865" s="1">
        <f>WEEKDAY(BART_Rides[[#This Row],[Date]],2)</f>
        <v>6</v>
      </c>
      <c r="L11865" s="1" t="str">
        <f>LEFT(BART_Rides[[#This Row],[Lines]],1)</f>
        <v>Y</v>
      </c>
      <c r="M11865" s="1" t="str">
        <f>IF(BART_Rides[[#This Row],[FirstLetter]]="Y","Yes","No")</f>
        <v>Yes</v>
      </c>
      <c r="N11865" s="1" t="str">
        <f>IF(OR(BART_Rides[[#This Row],[Station Code]]="EM", BART_Rides[[#This Row],[Station Code]]="MT", BART_Rides[[#This Row],[Station Code]]="PL", BART_Rides[[#This Row],[Station Code]]="CC"), "Yes", "No")</f>
        <v>No</v>
      </c>
    </row>
    <row r="11866" spans="6:14">
      <c r="F11866" s="3">
        <v>44381</v>
      </c>
      <c r="G11866" s="1" t="s">
        <v>61</v>
      </c>
      <c r="H11866" s="1" t="s">
        <v>106</v>
      </c>
      <c r="I11866" s="1">
        <v>902</v>
      </c>
      <c r="J11866" s="1">
        <f>MONTH(BART_Rides[[#This Row],[Date]])</f>
        <v>7</v>
      </c>
      <c r="K11866" s="1">
        <f>WEEKDAY(BART_Rides[[#This Row],[Date]],2)</f>
        <v>7</v>
      </c>
      <c r="L11866" s="1" t="str">
        <f>LEFT(BART_Rides[[#This Row],[Lines]],1)</f>
        <v>Y</v>
      </c>
      <c r="M11866" s="1" t="str">
        <f>IF(BART_Rides[[#This Row],[FirstLetter]]="Y","Yes","No")</f>
        <v>Yes</v>
      </c>
      <c r="N11866" s="1" t="str">
        <f>IF(OR(BART_Rides[[#This Row],[Station Code]]="EM", BART_Rides[[#This Row],[Station Code]]="MT", BART_Rides[[#This Row],[Station Code]]="PL", BART_Rides[[#This Row],[Station Code]]="CC"), "Yes", "No")</f>
        <v>No</v>
      </c>
    </row>
    <row r="11867" spans="6:14">
      <c r="F11867" s="3">
        <v>44382</v>
      </c>
      <c r="G11867" s="1" t="s">
        <v>61</v>
      </c>
      <c r="H11867" s="1" t="s">
        <v>106</v>
      </c>
      <c r="I11867" s="1">
        <v>1237</v>
      </c>
      <c r="J11867" s="1">
        <f>MONTH(BART_Rides[[#This Row],[Date]])</f>
        <v>7</v>
      </c>
      <c r="K11867" s="1">
        <f>WEEKDAY(BART_Rides[[#This Row],[Date]],2)</f>
        <v>1</v>
      </c>
      <c r="L11867" s="1" t="str">
        <f>LEFT(BART_Rides[[#This Row],[Lines]],1)</f>
        <v>Y</v>
      </c>
      <c r="M11867" s="1" t="str">
        <f>IF(BART_Rides[[#This Row],[FirstLetter]]="Y","Yes","No")</f>
        <v>Yes</v>
      </c>
      <c r="N11867" s="1" t="str">
        <f>IF(OR(BART_Rides[[#This Row],[Station Code]]="EM", BART_Rides[[#This Row],[Station Code]]="MT", BART_Rides[[#This Row],[Station Code]]="PL", BART_Rides[[#This Row],[Station Code]]="CC"), "Yes", "No")</f>
        <v>No</v>
      </c>
    </row>
    <row r="11868" spans="6:14">
      <c r="F11868" s="3">
        <v>44383</v>
      </c>
      <c r="G11868" s="1" t="s">
        <v>61</v>
      </c>
      <c r="H11868" s="1" t="s">
        <v>106</v>
      </c>
      <c r="I11868" s="1">
        <v>2076</v>
      </c>
      <c r="J11868" s="1">
        <f>MONTH(BART_Rides[[#This Row],[Date]])</f>
        <v>7</v>
      </c>
      <c r="K11868" s="1">
        <f>WEEKDAY(BART_Rides[[#This Row],[Date]],2)</f>
        <v>2</v>
      </c>
      <c r="L11868" s="1" t="str">
        <f>LEFT(BART_Rides[[#This Row],[Lines]],1)</f>
        <v>Y</v>
      </c>
      <c r="M11868" s="1" t="str">
        <f>IF(BART_Rides[[#This Row],[FirstLetter]]="Y","Yes","No")</f>
        <v>Yes</v>
      </c>
      <c r="N11868" s="1" t="str">
        <f>IF(OR(BART_Rides[[#This Row],[Station Code]]="EM", BART_Rides[[#This Row],[Station Code]]="MT", BART_Rides[[#This Row],[Station Code]]="PL", BART_Rides[[#This Row],[Station Code]]="CC"), "Yes", "No")</f>
        <v>No</v>
      </c>
    </row>
    <row r="11869" spans="6:14">
      <c r="F11869" s="3">
        <v>44384</v>
      </c>
      <c r="G11869" s="1" t="s">
        <v>61</v>
      </c>
      <c r="H11869" s="1" t="s">
        <v>106</v>
      </c>
      <c r="I11869" s="1">
        <v>2201</v>
      </c>
      <c r="J11869" s="1">
        <f>MONTH(BART_Rides[[#This Row],[Date]])</f>
        <v>7</v>
      </c>
      <c r="K11869" s="1">
        <f>WEEKDAY(BART_Rides[[#This Row],[Date]],2)</f>
        <v>3</v>
      </c>
      <c r="L11869" s="1" t="str">
        <f>LEFT(BART_Rides[[#This Row],[Lines]],1)</f>
        <v>Y</v>
      </c>
      <c r="M11869" s="1" t="str">
        <f>IF(BART_Rides[[#This Row],[FirstLetter]]="Y","Yes","No")</f>
        <v>Yes</v>
      </c>
      <c r="N11869" s="1" t="str">
        <f>IF(OR(BART_Rides[[#This Row],[Station Code]]="EM", BART_Rides[[#This Row],[Station Code]]="MT", BART_Rides[[#This Row],[Station Code]]="PL", BART_Rides[[#This Row],[Station Code]]="CC"), "Yes", "No")</f>
        <v>No</v>
      </c>
    </row>
    <row r="11870" spans="6:14">
      <c r="F11870" s="3">
        <v>44385</v>
      </c>
      <c r="G11870" s="1" t="s">
        <v>61</v>
      </c>
      <c r="H11870" s="1" t="s">
        <v>106</v>
      </c>
      <c r="I11870" s="1">
        <v>2185</v>
      </c>
      <c r="J11870" s="1">
        <f>MONTH(BART_Rides[[#This Row],[Date]])</f>
        <v>7</v>
      </c>
      <c r="K11870" s="1">
        <f>WEEKDAY(BART_Rides[[#This Row],[Date]],2)</f>
        <v>4</v>
      </c>
      <c r="L11870" s="1" t="str">
        <f>LEFT(BART_Rides[[#This Row],[Lines]],1)</f>
        <v>Y</v>
      </c>
      <c r="M11870" s="1" t="str">
        <f>IF(BART_Rides[[#This Row],[FirstLetter]]="Y","Yes","No")</f>
        <v>Yes</v>
      </c>
      <c r="N11870" s="1" t="str">
        <f>IF(OR(BART_Rides[[#This Row],[Station Code]]="EM", BART_Rides[[#This Row],[Station Code]]="MT", BART_Rides[[#This Row],[Station Code]]="PL", BART_Rides[[#This Row],[Station Code]]="CC"), "Yes", "No")</f>
        <v>No</v>
      </c>
    </row>
    <row r="11871" spans="6:14">
      <c r="F11871" s="3">
        <v>44386</v>
      </c>
      <c r="G11871" s="1" t="s">
        <v>61</v>
      </c>
      <c r="H11871" s="1" t="s">
        <v>106</v>
      </c>
      <c r="I11871" s="1">
        <v>2092</v>
      </c>
      <c r="J11871" s="1">
        <f>MONTH(BART_Rides[[#This Row],[Date]])</f>
        <v>7</v>
      </c>
      <c r="K11871" s="1">
        <f>WEEKDAY(BART_Rides[[#This Row],[Date]],2)</f>
        <v>5</v>
      </c>
      <c r="L11871" s="1" t="str">
        <f>LEFT(BART_Rides[[#This Row],[Lines]],1)</f>
        <v>Y</v>
      </c>
      <c r="M11871" s="1" t="str">
        <f>IF(BART_Rides[[#This Row],[FirstLetter]]="Y","Yes","No")</f>
        <v>Yes</v>
      </c>
      <c r="N11871" s="1" t="str">
        <f>IF(OR(BART_Rides[[#This Row],[Station Code]]="EM", BART_Rides[[#This Row],[Station Code]]="MT", BART_Rides[[#This Row],[Station Code]]="PL", BART_Rides[[#This Row],[Station Code]]="CC"), "Yes", "No")</f>
        <v>No</v>
      </c>
    </row>
    <row r="11872" spans="6:14">
      <c r="F11872" s="3">
        <v>44387</v>
      </c>
      <c r="G11872" s="1" t="s">
        <v>61</v>
      </c>
      <c r="H11872" s="1" t="s">
        <v>106</v>
      </c>
      <c r="I11872" s="1">
        <v>1206</v>
      </c>
      <c r="J11872" s="1">
        <f>MONTH(BART_Rides[[#This Row],[Date]])</f>
        <v>7</v>
      </c>
      <c r="K11872" s="1">
        <f>WEEKDAY(BART_Rides[[#This Row],[Date]],2)</f>
        <v>6</v>
      </c>
      <c r="L11872" s="1" t="str">
        <f>LEFT(BART_Rides[[#This Row],[Lines]],1)</f>
        <v>Y</v>
      </c>
      <c r="M11872" s="1" t="str">
        <f>IF(BART_Rides[[#This Row],[FirstLetter]]="Y","Yes","No")</f>
        <v>Yes</v>
      </c>
      <c r="N11872" s="1" t="str">
        <f>IF(OR(BART_Rides[[#This Row],[Station Code]]="EM", BART_Rides[[#This Row],[Station Code]]="MT", BART_Rides[[#This Row],[Station Code]]="PL", BART_Rides[[#This Row],[Station Code]]="CC"), "Yes", "No")</f>
        <v>No</v>
      </c>
    </row>
    <row r="11873" spans="6:14">
      <c r="F11873" s="3">
        <v>44388</v>
      </c>
      <c r="G11873" s="1" t="s">
        <v>61</v>
      </c>
      <c r="H11873" s="1" t="s">
        <v>106</v>
      </c>
      <c r="I11873" s="1">
        <v>998</v>
      </c>
      <c r="J11873" s="1">
        <f>MONTH(BART_Rides[[#This Row],[Date]])</f>
        <v>7</v>
      </c>
      <c r="K11873" s="1">
        <f>WEEKDAY(BART_Rides[[#This Row],[Date]],2)</f>
        <v>7</v>
      </c>
      <c r="L11873" s="1" t="str">
        <f>LEFT(BART_Rides[[#This Row],[Lines]],1)</f>
        <v>Y</v>
      </c>
      <c r="M11873" s="1" t="str">
        <f>IF(BART_Rides[[#This Row],[FirstLetter]]="Y","Yes","No")</f>
        <v>Yes</v>
      </c>
      <c r="N11873" s="1" t="str">
        <f>IF(OR(BART_Rides[[#This Row],[Station Code]]="EM", BART_Rides[[#This Row],[Station Code]]="MT", BART_Rides[[#This Row],[Station Code]]="PL", BART_Rides[[#This Row],[Station Code]]="CC"), "Yes", "No")</f>
        <v>No</v>
      </c>
    </row>
    <row r="11874" spans="6:14">
      <c r="F11874" s="3">
        <v>44389</v>
      </c>
      <c r="G11874" s="1" t="s">
        <v>61</v>
      </c>
      <c r="H11874" s="1" t="s">
        <v>106</v>
      </c>
      <c r="I11874" s="1">
        <v>2132</v>
      </c>
      <c r="J11874" s="1">
        <f>MONTH(BART_Rides[[#This Row],[Date]])</f>
        <v>7</v>
      </c>
      <c r="K11874" s="1">
        <f>WEEKDAY(BART_Rides[[#This Row],[Date]],2)</f>
        <v>1</v>
      </c>
      <c r="L11874" s="1" t="str">
        <f>LEFT(BART_Rides[[#This Row],[Lines]],1)</f>
        <v>Y</v>
      </c>
      <c r="M11874" s="1" t="str">
        <f>IF(BART_Rides[[#This Row],[FirstLetter]]="Y","Yes","No")</f>
        <v>Yes</v>
      </c>
      <c r="N11874" s="1" t="str">
        <f>IF(OR(BART_Rides[[#This Row],[Station Code]]="EM", BART_Rides[[#This Row],[Station Code]]="MT", BART_Rides[[#This Row],[Station Code]]="PL", BART_Rides[[#This Row],[Station Code]]="CC"), "Yes", "No")</f>
        <v>No</v>
      </c>
    </row>
    <row r="11875" spans="6:14">
      <c r="F11875" s="3">
        <v>44390</v>
      </c>
      <c r="G11875" s="1" t="s">
        <v>61</v>
      </c>
      <c r="H11875" s="1" t="s">
        <v>106</v>
      </c>
      <c r="I11875" s="1">
        <v>2259</v>
      </c>
      <c r="J11875" s="1">
        <f>MONTH(BART_Rides[[#This Row],[Date]])</f>
        <v>7</v>
      </c>
      <c r="K11875" s="1">
        <f>WEEKDAY(BART_Rides[[#This Row],[Date]],2)</f>
        <v>2</v>
      </c>
      <c r="L11875" s="1" t="str">
        <f>LEFT(BART_Rides[[#This Row],[Lines]],1)</f>
        <v>Y</v>
      </c>
      <c r="M11875" s="1" t="str">
        <f>IF(BART_Rides[[#This Row],[FirstLetter]]="Y","Yes","No")</f>
        <v>Yes</v>
      </c>
      <c r="N11875" s="1" t="str">
        <f>IF(OR(BART_Rides[[#This Row],[Station Code]]="EM", BART_Rides[[#This Row],[Station Code]]="MT", BART_Rides[[#This Row],[Station Code]]="PL", BART_Rides[[#This Row],[Station Code]]="CC"), "Yes", "No")</f>
        <v>No</v>
      </c>
    </row>
    <row r="11876" spans="6:14">
      <c r="F11876" s="3">
        <v>44391</v>
      </c>
      <c r="G11876" s="1" t="s">
        <v>61</v>
      </c>
      <c r="H11876" s="1" t="s">
        <v>106</v>
      </c>
      <c r="I11876" s="1">
        <v>2278</v>
      </c>
      <c r="J11876" s="1">
        <f>MONTH(BART_Rides[[#This Row],[Date]])</f>
        <v>7</v>
      </c>
      <c r="K11876" s="1">
        <f>WEEKDAY(BART_Rides[[#This Row],[Date]],2)</f>
        <v>3</v>
      </c>
      <c r="L11876" s="1" t="str">
        <f>LEFT(BART_Rides[[#This Row],[Lines]],1)</f>
        <v>Y</v>
      </c>
      <c r="M11876" s="1" t="str">
        <f>IF(BART_Rides[[#This Row],[FirstLetter]]="Y","Yes","No")</f>
        <v>Yes</v>
      </c>
      <c r="N11876" s="1" t="str">
        <f>IF(OR(BART_Rides[[#This Row],[Station Code]]="EM", BART_Rides[[#This Row],[Station Code]]="MT", BART_Rides[[#This Row],[Station Code]]="PL", BART_Rides[[#This Row],[Station Code]]="CC"), "Yes", "No")</f>
        <v>No</v>
      </c>
    </row>
    <row r="11877" spans="6:14">
      <c r="F11877" s="3">
        <v>44392</v>
      </c>
      <c r="G11877" s="1" t="s">
        <v>61</v>
      </c>
      <c r="H11877" s="1" t="s">
        <v>106</v>
      </c>
      <c r="I11877" s="1">
        <v>2250</v>
      </c>
      <c r="J11877" s="1">
        <f>MONTH(BART_Rides[[#This Row],[Date]])</f>
        <v>7</v>
      </c>
      <c r="K11877" s="1">
        <f>WEEKDAY(BART_Rides[[#This Row],[Date]],2)</f>
        <v>4</v>
      </c>
      <c r="L11877" s="1" t="str">
        <f>LEFT(BART_Rides[[#This Row],[Lines]],1)</f>
        <v>Y</v>
      </c>
      <c r="M11877" s="1" t="str">
        <f>IF(BART_Rides[[#This Row],[FirstLetter]]="Y","Yes","No")</f>
        <v>Yes</v>
      </c>
      <c r="N11877" s="1" t="str">
        <f>IF(OR(BART_Rides[[#This Row],[Station Code]]="EM", BART_Rides[[#This Row],[Station Code]]="MT", BART_Rides[[#This Row],[Station Code]]="PL", BART_Rides[[#This Row],[Station Code]]="CC"), "Yes", "No")</f>
        <v>No</v>
      </c>
    </row>
    <row r="11878" spans="6:14">
      <c r="F11878" s="3">
        <v>44393</v>
      </c>
      <c r="G11878" s="1" t="s">
        <v>61</v>
      </c>
      <c r="H11878" s="1" t="s">
        <v>106</v>
      </c>
      <c r="I11878" s="1">
        <v>2097</v>
      </c>
      <c r="J11878" s="1">
        <f>MONTH(BART_Rides[[#This Row],[Date]])</f>
        <v>7</v>
      </c>
      <c r="K11878" s="1">
        <f>WEEKDAY(BART_Rides[[#This Row],[Date]],2)</f>
        <v>5</v>
      </c>
      <c r="L11878" s="1" t="str">
        <f>LEFT(BART_Rides[[#This Row],[Lines]],1)</f>
        <v>Y</v>
      </c>
      <c r="M11878" s="1" t="str">
        <f>IF(BART_Rides[[#This Row],[FirstLetter]]="Y","Yes","No")</f>
        <v>Yes</v>
      </c>
      <c r="N11878" s="1" t="str">
        <f>IF(OR(BART_Rides[[#This Row],[Station Code]]="EM", BART_Rides[[#This Row],[Station Code]]="MT", BART_Rides[[#This Row],[Station Code]]="PL", BART_Rides[[#This Row],[Station Code]]="CC"), "Yes", "No")</f>
        <v>No</v>
      </c>
    </row>
    <row r="11879" spans="6:14">
      <c r="F11879" s="3">
        <v>44394</v>
      </c>
      <c r="G11879" s="1" t="s">
        <v>61</v>
      </c>
      <c r="H11879" s="1" t="s">
        <v>106</v>
      </c>
      <c r="I11879" s="1">
        <v>1183</v>
      </c>
      <c r="J11879" s="1">
        <f>MONTH(BART_Rides[[#This Row],[Date]])</f>
        <v>7</v>
      </c>
      <c r="K11879" s="1">
        <f>WEEKDAY(BART_Rides[[#This Row],[Date]],2)</f>
        <v>6</v>
      </c>
      <c r="L11879" s="1" t="str">
        <f>LEFT(BART_Rides[[#This Row],[Lines]],1)</f>
        <v>Y</v>
      </c>
      <c r="M11879" s="1" t="str">
        <f>IF(BART_Rides[[#This Row],[FirstLetter]]="Y","Yes","No")</f>
        <v>Yes</v>
      </c>
      <c r="N11879" s="1" t="str">
        <f>IF(OR(BART_Rides[[#This Row],[Station Code]]="EM", BART_Rides[[#This Row],[Station Code]]="MT", BART_Rides[[#This Row],[Station Code]]="PL", BART_Rides[[#This Row],[Station Code]]="CC"), "Yes", "No")</f>
        <v>No</v>
      </c>
    </row>
    <row r="11880" spans="6:14">
      <c r="F11880" s="3">
        <v>44395</v>
      </c>
      <c r="G11880" s="1" t="s">
        <v>61</v>
      </c>
      <c r="H11880" s="1" t="s">
        <v>106</v>
      </c>
      <c r="I11880" s="1">
        <v>902</v>
      </c>
      <c r="J11880" s="1">
        <f>MONTH(BART_Rides[[#This Row],[Date]])</f>
        <v>7</v>
      </c>
      <c r="K11880" s="1">
        <f>WEEKDAY(BART_Rides[[#This Row],[Date]],2)</f>
        <v>7</v>
      </c>
      <c r="L11880" s="1" t="str">
        <f>LEFT(BART_Rides[[#This Row],[Lines]],1)</f>
        <v>Y</v>
      </c>
      <c r="M11880" s="1" t="str">
        <f>IF(BART_Rides[[#This Row],[FirstLetter]]="Y","Yes","No")</f>
        <v>Yes</v>
      </c>
      <c r="N11880" s="1" t="str">
        <f>IF(OR(BART_Rides[[#This Row],[Station Code]]="EM", BART_Rides[[#This Row],[Station Code]]="MT", BART_Rides[[#This Row],[Station Code]]="PL", BART_Rides[[#This Row],[Station Code]]="CC"), "Yes", "No")</f>
        <v>No</v>
      </c>
    </row>
    <row r="11881" spans="6:14">
      <c r="F11881" s="3">
        <v>44396</v>
      </c>
      <c r="G11881" s="1" t="s">
        <v>61</v>
      </c>
      <c r="H11881" s="1" t="s">
        <v>106</v>
      </c>
      <c r="I11881" s="1">
        <v>2158</v>
      </c>
      <c r="J11881" s="1">
        <f>MONTH(BART_Rides[[#This Row],[Date]])</f>
        <v>7</v>
      </c>
      <c r="K11881" s="1">
        <f>WEEKDAY(BART_Rides[[#This Row],[Date]],2)</f>
        <v>1</v>
      </c>
      <c r="L11881" s="1" t="str">
        <f>LEFT(BART_Rides[[#This Row],[Lines]],1)</f>
        <v>Y</v>
      </c>
      <c r="M11881" s="1" t="str">
        <f>IF(BART_Rides[[#This Row],[FirstLetter]]="Y","Yes","No")</f>
        <v>Yes</v>
      </c>
      <c r="N11881" s="1" t="str">
        <f>IF(OR(BART_Rides[[#This Row],[Station Code]]="EM", BART_Rides[[#This Row],[Station Code]]="MT", BART_Rides[[#This Row],[Station Code]]="PL", BART_Rides[[#This Row],[Station Code]]="CC"), "Yes", "No")</f>
        <v>No</v>
      </c>
    </row>
    <row r="11882" spans="6:14">
      <c r="F11882" s="3">
        <v>44397</v>
      </c>
      <c r="G11882" s="1" t="s">
        <v>61</v>
      </c>
      <c r="H11882" s="1" t="s">
        <v>106</v>
      </c>
      <c r="I11882" s="1">
        <v>2237</v>
      </c>
      <c r="J11882" s="1">
        <f>MONTH(BART_Rides[[#This Row],[Date]])</f>
        <v>7</v>
      </c>
      <c r="K11882" s="1">
        <f>WEEKDAY(BART_Rides[[#This Row],[Date]],2)</f>
        <v>2</v>
      </c>
      <c r="L11882" s="1" t="str">
        <f>LEFT(BART_Rides[[#This Row],[Lines]],1)</f>
        <v>Y</v>
      </c>
      <c r="M11882" s="1" t="str">
        <f>IF(BART_Rides[[#This Row],[FirstLetter]]="Y","Yes","No")</f>
        <v>Yes</v>
      </c>
      <c r="N11882" s="1" t="str">
        <f>IF(OR(BART_Rides[[#This Row],[Station Code]]="EM", BART_Rides[[#This Row],[Station Code]]="MT", BART_Rides[[#This Row],[Station Code]]="PL", BART_Rides[[#This Row],[Station Code]]="CC"), "Yes", "No")</f>
        <v>No</v>
      </c>
    </row>
    <row r="11883" spans="6:14">
      <c r="F11883" s="3">
        <v>44398</v>
      </c>
      <c r="G11883" s="1" t="s">
        <v>61</v>
      </c>
      <c r="H11883" s="1" t="s">
        <v>106</v>
      </c>
      <c r="I11883" s="1">
        <v>2211</v>
      </c>
      <c r="J11883" s="1">
        <f>MONTH(BART_Rides[[#This Row],[Date]])</f>
        <v>7</v>
      </c>
      <c r="K11883" s="1">
        <f>WEEKDAY(BART_Rides[[#This Row],[Date]],2)</f>
        <v>3</v>
      </c>
      <c r="L11883" s="1" t="str">
        <f>LEFT(BART_Rides[[#This Row],[Lines]],1)</f>
        <v>Y</v>
      </c>
      <c r="M11883" s="1" t="str">
        <f>IF(BART_Rides[[#This Row],[FirstLetter]]="Y","Yes","No")</f>
        <v>Yes</v>
      </c>
      <c r="N11883" s="1" t="str">
        <f>IF(OR(BART_Rides[[#This Row],[Station Code]]="EM", BART_Rides[[#This Row],[Station Code]]="MT", BART_Rides[[#This Row],[Station Code]]="PL", BART_Rides[[#This Row],[Station Code]]="CC"), "Yes", "No")</f>
        <v>No</v>
      </c>
    </row>
    <row r="11884" spans="6:14">
      <c r="F11884" s="3">
        <v>44399</v>
      </c>
      <c r="G11884" s="1" t="s">
        <v>61</v>
      </c>
      <c r="H11884" s="1" t="s">
        <v>106</v>
      </c>
      <c r="I11884" s="1">
        <v>2226</v>
      </c>
      <c r="J11884" s="1">
        <f>MONTH(BART_Rides[[#This Row],[Date]])</f>
        <v>7</v>
      </c>
      <c r="K11884" s="1">
        <f>WEEKDAY(BART_Rides[[#This Row],[Date]],2)</f>
        <v>4</v>
      </c>
      <c r="L11884" s="1" t="str">
        <f>LEFT(BART_Rides[[#This Row],[Lines]],1)</f>
        <v>Y</v>
      </c>
      <c r="M11884" s="1" t="str">
        <f>IF(BART_Rides[[#This Row],[FirstLetter]]="Y","Yes","No")</f>
        <v>Yes</v>
      </c>
      <c r="N11884" s="1" t="str">
        <f>IF(OR(BART_Rides[[#This Row],[Station Code]]="EM", BART_Rides[[#This Row],[Station Code]]="MT", BART_Rides[[#This Row],[Station Code]]="PL", BART_Rides[[#This Row],[Station Code]]="CC"), "Yes", "No")</f>
        <v>No</v>
      </c>
    </row>
    <row r="11885" spans="6:14">
      <c r="F11885" s="3">
        <v>44400</v>
      </c>
      <c r="G11885" s="1" t="s">
        <v>61</v>
      </c>
      <c r="H11885" s="1" t="s">
        <v>106</v>
      </c>
      <c r="I11885" s="1">
        <v>2075</v>
      </c>
      <c r="J11885" s="1">
        <f>MONTH(BART_Rides[[#This Row],[Date]])</f>
        <v>7</v>
      </c>
      <c r="K11885" s="1">
        <f>WEEKDAY(BART_Rides[[#This Row],[Date]],2)</f>
        <v>5</v>
      </c>
      <c r="L11885" s="1" t="str">
        <f>LEFT(BART_Rides[[#This Row],[Lines]],1)</f>
        <v>Y</v>
      </c>
      <c r="M11885" s="1" t="str">
        <f>IF(BART_Rides[[#This Row],[FirstLetter]]="Y","Yes","No")</f>
        <v>Yes</v>
      </c>
      <c r="N11885" s="1" t="str">
        <f>IF(OR(BART_Rides[[#This Row],[Station Code]]="EM", BART_Rides[[#This Row],[Station Code]]="MT", BART_Rides[[#This Row],[Station Code]]="PL", BART_Rides[[#This Row],[Station Code]]="CC"), "Yes", "No")</f>
        <v>No</v>
      </c>
    </row>
    <row r="11886" spans="6:14">
      <c r="F11886" s="3">
        <v>44401</v>
      </c>
      <c r="G11886" s="1" t="s">
        <v>61</v>
      </c>
      <c r="H11886" s="1" t="s">
        <v>106</v>
      </c>
      <c r="I11886" s="1">
        <v>1231</v>
      </c>
      <c r="J11886" s="1">
        <f>MONTH(BART_Rides[[#This Row],[Date]])</f>
        <v>7</v>
      </c>
      <c r="K11886" s="1">
        <f>WEEKDAY(BART_Rides[[#This Row],[Date]],2)</f>
        <v>6</v>
      </c>
      <c r="L11886" s="1" t="str">
        <f>LEFT(BART_Rides[[#This Row],[Lines]],1)</f>
        <v>Y</v>
      </c>
      <c r="M11886" s="1" t="str">
        <f>IF(BART_Rides[[#This Row],[FirstLetter]]="Y","Yes","No")</f>
        <v>Yes</v>
      </c>
      <c r="N11886" s="1" t="str">
        <f>IF(OR(BART_Rides[[#This Row],[Station Code]]="EM", BART_Rides[[#This Row],[Station Code]]="MT", BART_Rides[[#This Row],[Station Code]]="PL", BART_Rides[[#This Row],[Station Code]]="CC"), "Yes", "No")</f>
        <v>No</v>
      </c>
    </row>
    <row r="11887" spans="6:14">
      <c r="F11887" s="3">
        <v>44402</v>
      </c>
      <c r="G11887" s="1" t="s">
        <v>61</v>
      </c>
      <c r="H11887" s="1" t="s">
        <v>106</v>
      </c>
      <c r="I11887" s="1">
        <v>944</v>
      </c>
      <c r="J11887" s="1">
        <f>MONTH(BART_Rides[[#This Row],[Date]])</f>
        <v>7</v>
      </c>
      <c r="K11887" s="1">
        <f>WEEKDAY(BART_Rides[[#This Row],[Date]],2)</f>
        <v>7</v>
      </c>
      <c r="L11887" s="1" t="str">
        <f>LEFT(BART_Rides[[#This Row],[Lines]],1)</f>
        <v>Y</v>
      </c>
      <c r="M11887" s="1" t="str">
        <f>IF(BART_Rides[[#This Row],[FirstLetter]]="Y","Yes","No")</f>
        <v>Yes</v>
      </c>
      <c r="N11887" s="1" t="str">
        <f>IF(OR(BART_Rides[[#This Row],[Station Code]]="EM", BART_Rides[[#This Row],[Station Code]]="MT", BART_Rides[[#This Row],[Station Code]]="PL", BART_Rides[[#This Row],[Station Code]]="CC"), "Yes", "No")</f>
        <v>No</v>
      </c>
    </row>
    <row r="11888" spans="6:14">
      <c r="F11888" s="3">
        <v>44403</v>
      </c>
      <c r="G11888" s="1" t="s">
        <v>61</v>
      </c>
      <c r="H11888" s="1" t="s">
        <v>106</v>
      </c>
      <c r="I11888" s="1">
        <v>2042</v>
      </c>
      <c r="J11888" s="1">
        <f>MONTH(BART_Rides[[#This Row],[Date]])</f>
        <v>7</v>
      </c>
      <c r="K11888" s="1">
        <f>WEEKDAY(BART_Rides[[#This Row],[Date]],2)</f>
        <v>1</v>
      </c>
      <c r="L11888" s="1" t="str">
        <f>LEFT(BART_Rides[[#This Row],[Lines]],1)</f>
        <v>Y</v>
      </c>
      <c r="M11888" s="1" t="str">
        <f>IF(BART_Rides[[#This Row],[FirstLetter]]="Y","Yes","No")</f>
        <v>Yes</v>
      </c>
      <c r="N11888" s="1" t="str">
        <f>IF(OR(BART_Rides[[#This Row],[Station Code]]="EM", BART_Rides[[#This Row],[Station Code]]="MT", BART_Rides[[#This Row],[Station Code]]="PL", BART_Rides[[#This Row],[Station Code]]="CC"), "Yes", "No")</f>
        <v>No</v>
      </c>
    </row>
    <row r="11889" spans="6:14">
      <c r="F11889" s="3">
        <v>44404</v>
      </c>
      <c r="G11889" s="1" t="s">
        <v>61</v>
      </c>
      <c r="H11889" s="1" t="s">
        <v>106</v>
      </c>
      <c r="I11889" s="1">
        <v>2201</v>
      </c>
      <c r="J11889" s="1">
        <f>MONTH(BART_Rides[[#This Row],[Date]])</f>
        <v>7</v>
      </c>
      <c r="K11889" s="1">
        <f>WEEKDAY(BART_Rides[[#This Row],[Date]],2)</f>
        <v>2</v>
      </c>
      <c r="L11889" s="1" t="str">
        <f>LEFT(BART_Rides[[#This Row],[Lines]],1)</f>
        <v>Y</v>
      </c>
      <c r="M11889" s="1" t="str">
        <f>IF(BART_Rides[[#This Row],[FirstLetter]]="Y","Yes","No")</f>
        <v>Yes</v>
      </c>
      <c r="N11889" s="1" t="str">
        <f>IF(OR(BART_Rides[[#This Row],[Station Code]]="EM", BART_Rides[[#This Row],[Station Code]]="MT", BART_Rides[[#This Row],[Station Code]]="PL", BART_Rides[[#This Row],[Station Code]]="CC"), "Yes", "No")</f>
        <v>No</v>
      </c>
    </row>
    <row r="11890" spans="6:14">
      <c r="F11890" s="3">
        <v>44405</v>
      </c>
      <c r="G11890" s="1" t="s">
        <v>61</v>
      </c>
      <c r="H11890" s="1" t="s">
        <v>106</v>
      </c>
      <c r="I11890" s="1">
        <v>2188</v>
      </c>
      <c r="J11890" s="1">
        <f>MONTH(BART_Rides[[#This Row],[Date]])</f>
        <v>7</v>
      </c>
      <c r="K11890" s="1">
        <f>WEEKDAY(BART_Rides[[#This Row],[Date]],2)</f>
        <v>3</v>
      </c>
      <c r="L11890" s="1" t="str">
        <f>LEFT(BART_Rides[[#This Row],[Lines]],1)</f>
        <v>Y</v>
      </c>
      <c r="M11890" s="1" t="str">
        <f>IF(BART_Rides[[#This Row],[FirstLetter]]="Y","Yes","No")</f>
        <v>Yes</v>
      </c>
      <c r="N11890" s="1" t="str">
        <f>IF(OR(BART_Rides[[#This Row],[Station Code]]="EM", BART_Rides[[#This Row],[Station Code]]="MT", BART_Rides[[#This Row],[Station Code]]="PL", BART_Rides[[#This Row],[Station Code]]="CC"), "Yes", "No")</f>
        <v>No</v>
      </c>
    </row>
    <row r="11891" spans="6:14">
      <c r="F11891" s="3">
        <v>44406</v>
      </c>
      <c r="G11891" s="1" t="s">
        <v>61</v>
      </c>
      <c r="H11891" s="1" t="s">
        <v>106</v>
      </c>
      <c r="I11891" s="1">
        <v>2189</v>
      </c>
      <c r="J11891" s="1">
        <f>MONTH(BART_Rides[[#This Row],[Date]])</f>
        <v>7</v>
      </c>
      <c r="K11891" s="1">
        <f>WEEKDAY(BART_Rides[[#This Row],[Date]],2)</f>
        <v>4</v>
      </c>
      <c r="L11891" s="1" t="str">
        <f>LEFT(BART_Rides[[#This Row],[Lines]],1)</f>
        <v>Y</v>
      </c>
      <c r="M11891" s="1" t="str">
        <f>IF(BART_Rides[[#This Row],[FirstLetter]]="Y","Yes","No")</f>
        <v>Yes</v>
      </c>
      <c r="N11891" s="1" t="str">
        <f>IF(OR(BART_Rides[[#This Row],[Station Code]]="EM", BART_Rides[[#This Row],[Station Code]]="MT", BART_Rides[[#This Row],[Station Code]]="PL", BART_Rides[[#This Row],[Station Code]]="CC"), "Yes", "No")</f>
        <v>No</v>
      </c>
    </row>
    <row r="11892" spans="6:14">
      <c r="F11892" s="3">
        <v>44407</v>
      </c>
      <c r="G11892" s="1" t="s">
        <v>61</v>
      </c>
      <c r="H11892" s="1" t="s">
        <v>106</v>
      </c>
      <c r="I11892" s="1">
        <v>1998</v>
      </c>
      <c r="J11892" s="1">
        <f>MONTH(BART_Rides[[#This Row],[Date]])</f>
        <v>7</v>
      </c>
      <c r="K11892" s="1">
        <f>WEEKDAY(BART_Rides[[#This Row],[Date]],2)</f>
        <v>5</v>
      </c>
      <c r="L11892" s="1" t="str">
        <f>LEFT(BART_Rides[[#This Row],[Lines]],1)</f>
        <v>Y</v>
      </c>
      <c r="M11892" s="1" t="str">
        <f>IF(BART_Rides[[#This Row],[FirstLetter]]="Y","Yes","No")</f>
        <v>Yes</v>
      </c>
      <c r="N11892" s="1" t="str">
        <f>IF(OR(BART_Rides[[#This Row],[Station Code]]="EM", BART_Rides[[#This Row],[Station Code]]="MT", BART_Rides[[#This Row],[Station Code]]="PL", BART_Rides[[#This Row],[Station Code]]="CC"), "Yes", "No")</f>
        <v>No</v>
      </c>
    </row>
    <row r="11893" spans="6:14">
      <c r="F11893" s="3">
        <v>44408</v>
      </c>
      <c r="G11893" s="1" t="s">
        <v>61</v>
      </c>
      <c r="H11893" s="1" t="s">
        <v>106</v>
      </c>
      <c r="I11893" s="1">
        <v>1224</v>
      </c>
      <c r="J11893" s="1">
        <f>MONTH(BART_Rides[[#This Row],[Date]])</f>
        <v>7</v>
      </c>
      <c r="K11893" s="1">
        <f>WEEKDAY(BART_Rides[[#This Row],[Date]],2)</f>
        <v>6</v>
      </c>
      <c r="L11893" s="1" t="str">
        <f>LEFT(BART_Rides[[#This Row],[Lines]],1)</f>
        <v>Y</v>
      </c>
      <c r="M11893" s="1" t="str">
        <f>IF(BART_Rides[[#This Row],[FirstLetter]]="Y","Yes","No")</f>
        <v>Yes</v>
      </c>
      <c r="N11893" s="1" t="str">
        <f>IF(OR(BART_Rides[[#This Row],[Station Code]]="EM", BART_Rides[[#This Row],[Station Code]]="MT", BART_Rides[[#This Row],[Station Code]]="PL", BART_Rides[[#This Row],[Station Code]]="CC"), "Yes", "No")</f>
        <v>No</v>
      </c>
    </row>
    <row r="11894" spans="6:14">
      <c r="F11894" s="3">
        <v>44409</v>
      </c>
      <c r="G11894" s="1" t="s">
        <v>61</v>
      </c>
      <c r="H11894" s="1" t="s">
        <v>106</v>
      </c>
      <c r="I11894" s="1">
        <v>906</v>
      </c>
      <c r="J11894" s="1">
        <f>MONTH(BART_Rides[[#This Row],[Date]])</f>
        <v>8</v>
      </c>
      <c r="K11894" s="1">
        <f>WEEKDAY(BART_Rides[[#This Row],[Date]],2)</f>
        <v>7</v>
      </c>
      <c r="L11894" s="1" t="str">
        <f>LEFT(BART_Rides[[#This Row],[Lines]],1)</f>
        <v>Y</v>
      </c>
      <c r="M11894" s="1" t="str">
        <f>IF(BART_Rides[[#This Row],[FirstLetter]]="Y","Yes","No")</f>
        <v>Yes</v>
      </c>
      <c r="N11894" s="1" t="str">
        <f>IF(OR(BART_Rides[[#This Row],[Station Code]]="EM", BART_Rides[[#This Row],[Station Code]]="MT", BART_Rides[[#This Row],[Station Code]]="PL", BART_Rides[[#This Row],[Station Code]]="CC"), "Yes", "No")</f>
        <v>No</v>
      </c>
    </row>
    <row r="11895" spans="6:14">
      <c r="F11895" s="3">
        <v>44410</v>
      </c>
      <c r="G11895" s="1" t="s">
        <v>61</v>
      </c>
      <c r="H11895" s="1" t="s">
        <v>106</v>
      </c>
      <c r="I11895" s="1">
        <v>2086</v>
      </c>
      <c r="J11895" s="1">
        <f>MONTH(BART_Rides[[#This Row],[Date]])</f>
        <v>8</v>
      </c>
      <c r="K11895" s="1">
        <f>WEEKDAY(BART_Rides[[#This Row],[Date]],2)</f>
        <v>1</v>
      </c>
      <c r="L11895" s="1" t="str">
        <f>LEFT(BART_Rides[[#This Row],[Lines]],1)</f>
        <v>Y</v>
      </c>
      <c r="M11895" s="1" t="str">
        <f>IF(BART_Rides[[#This Row],[FirstLetter]]="Y","Yes","No")</f>
        <v>Yes</v>
      </c>
      <c r="N11895" s="1" t="str">
        <f>IF(OR(BART_Rides[[#This Row],[Station Code]]="EM", BART_Rides[[#This Row],[Station Code]]="MT", BART_Rides[[#This Row],[Station Code]]="PL", BART_Rides[[#This Row],[Station Code]]="CC"), "Yes", "No")</f>
        <v>No</v>
      </c>
    </row>
    <row r="11896" spans="6:14">
      <c r="F11896" s="3">
        <v>44411</v>
      </c>
      <c r="G11896" s="1" t="s">
        <v>61</v>
      </c>
      <c r="H11896" s="1" t="s">
        <v>106</v>
      </c>
      <c r="I11896" s="1">
        <v>2262</v>
      </c>
      <c r="J11896" s="1">
        <f>MONTH(BART_Rides[[#This Row],[Date]])</f>
        <v>8</v>
      </c>
      <c r="K11896" s="1">
        <f>WEEKDAY(BART_Rides[[#This Row],[Date]],2)</f>
        <v>2</v>
      </c>
      <c r="L11896" s="1" t="str">
        <f>LEFT(BART_Rides[[#This Row],[Lines]],1)</f>
        <v>Y</v>
      </c>
      <c r="M11896" s="1" t="str">
        <f>IF(BART_Rides[[#This Row],[FirstLetter]]="Y","Yes","No")</f>
        <v>Yes</v>
      </c>
      <c r="N11896" s="1" t="str">
        <f>IF(OR(BART_Rides[[#This Row],[Station Code]]="EM", BART_Rides[[#This Row],[Station Code]]="MT", BART_Rides[[#This Row],[Station Code]]="PL", BART_Rides[[#This Row],[Station Code]]="CC"), "Yes", "No")</f>
        <v>No</v>
      </c>
    </row>
    <row r="11897" spans="6:14">
      <c r="F11897" s="3">
        <v>44412</v>
      </c>
      <c r="G11897" s="1" t="s">
        <v>61</v>
      </c>
      <c r="H11897" s="1" t="s">
        <v>106</v>
      </c>
      <c r="I11897" s="1">
        <v>2296</v>
      </c>
      <c r="J11897" s="1">
        <f>MONTH(BART_Rides[[#This Row],[Date]])</f>
        <v>8</v>
      </c>
      <c r="K11897" s="1">
        <f>WEEKDAY(BART_Rides[[#This Row],[Date]],2)</f>
        <v>3</v>
      </c>
      <c r="L11897" s="1" t="str">
        <f>LEFT(BART_Rides[[#This Row],[Lines]],1)</f>
        <v>Y</v>
      </c>
      <c r="M11897" s="1" t="str">
        <f>IF(BART_Rides[[#This Row],[FirstLetter]]="Y","Yes","No")</f>
        <v>Yes</v>
      </c>
      <c r="N11897" s="1" t="str">
        <f>IF(OR(BART_Rides[[#This Row],[Station Code]]="EM", BART_Rides[[#This Row],[Station Code]]="MT", BART_Rides[[#This Row],[Station Code]]="PL", BART_Rides[[#This Row],[Station Code]]="CC"), "Yes", "No")</f>
        <v>No</v>
      </c>
    </row>
    <row r="11898" spans="6:14">
      <c r="F11898" s="3">
        <v>44413</v>
      </c>
      <c r="G11898" s="1" t="s">
        <v>61</v>
      </c>
      <c r="H11898" s="1" t="s">
        <v>106</v>
      </c>
      <c r="I11898" s="1">
        <v>2270</v>
      </c>
      <c r="J11898" s="1">
        <f>MONTH(BART_Rides[[#This Row],[Date]])</f>
        <v>8</v>
      </c>
      <c r="K11898" s="1">
        <f>WEEKDAY(BART_Rides[[#This Row],[Date]],2)</f>
        <v>4</v>
      </c>
      <c r="L11898" s="1" t="str">
        <f>LEFT(BART_Rides[[#This Row],[Lines]],1)</f>
        <v>Y</v>
      </c>
      <c r="M11898" s="1" t="str">
        <f>IF(BART_Rides[[#This Row],[FirstLetter]]="Y","Yes","No")</f>
        <v>Yes</v>
      </c>
      <c r="N11898" s="1" t="str">
        <f>IF(OR(BART_Rides[[#This Row],[Station Code]]="EM", BART_Rides[[#This Row],[Station Code]]="MT", BART_Rides[[#This Row],[Station Code]]="PL", BART_Rides[[#This Row],[Station Code]]="CC"), "Yes", "No")</f>
        <v>No</v>
      </c>
    </row>
    <row r="11899" spans="6:14">
      <c r="F11899" s="3">
        <v>44414</v>
      </c>
      <c r="G11899" s="1" t="s">
        <v>61</v>
      </c>
      <c r="H11899" s="1" t="s">
        <v>106</v>
      </c>
      <c r="I11899" s="1">
        <v>2234</v>
      </c>
      <c r="J11899" s="1">
        <f>MONTH(BART_Rides[[#This Row],[Date]])</f>
        <v>8</v>
      </c>
      <c r="K11899" s="1">
        <f>WEEKDAY(BART_Rides[[#This Row],[Date]],2)</f>
        <v>5</v>
      </c>
      <c r="L11899" s="1" t="str">
        <f>LEFT(BART_Rides[[#This Row],[Lines]],1)</f>
        <v>Y</v>
      </c>
      <c r="M11899" s="1" t="str">
        <f>IF(BART_Rides[[#This Row],[FirstLetter]]="Y","Yes","No")</f>
        <v>Yes</v>
      </c>
      <c r="N11899" s="1" t="str">
        <f>IF(OR(BART_Rides[[#This Row],[Station Code]]="EM", BART_Rides[[#This Row],[Station Code]]="MT", BART_Rides[[#This Row],[Station Code]]="PL", BART_Rides[[#This Row],[Station Code]]="CC"), "Yes", "No")</f>
        <v>No</v>
      </c>
    </row>
    <row r="11900" spans="6:14">
      <c r="F11900" s="3">
        <v>44415</v>
      </c>
      <c r="G11900" s="1" t="s">
        <v>61</v>
      </c>
      <c r="H11900" s="1" t="s">
        <v>106</v>
      </c>
      <c r="I11900" s="1">
        <v>1350</v>
      </c>
      <c r="J11900" s="1">
        <f>MONTH(BART_Rides[[#This Row],[Date]])</f>
        <v>8</v>
      </c>
      <c r="K11900" s="1">
        <f>WEEKDAY(BART_Rides[[#This Row],[Date]],2)</f>
        <v>6</v>
      </c>
      <c r="L11900" s="1" t="str">
        <f>LEFT(BART_Rides[[#This Row],[Lines]],1)</f>
        <v>Y</v>
      </c>
      <c r="M11900" s="1" t="str">
        <f>IF(BART_Rides[[#This Row],[FirstLetter]]="Y","Yes","No")</f>
        <v>Yes</v>
      </c>
      <c r="N11900" s="1" t="str">
        <f>IF(OR(BART_Rides[[#This Row],[Station Code]]="EM", BART_Rides[[#This Row],[Station Code]]="MT", BART_Rides[[#This Row],[Station Code]]="PL", BART_Rides[[#This Row],[Station Code]]="CC"), "Yes", "No")</f>
        <v>No</v>
      </c>
    </row>
    <row r="11901" spans="6:14">
      <c r="F11901" s="3">
        <v>44416</v>
      </c>
      <c r="G11901" s="1" t="s">
        <v>61</v>
      </c>
      <c r="H11901" s="1" t="s">
        <v>106</v>
      </c>
      <c r="I11901" s="1">
        <v>936</v>
      </c>
      <c r="J11901" s="1">
        <f>MONTH(BART_Rides[[#This Row],[Date]])</f>
        <v>8</v>
      </c>
      <c r="K11901" s="1">
        <f>WEEKDAY(BART_Rides[[#This Row],[Date]],2)</f>
        <v>7</v>
      </c>
      <c r="L11901" s="1" t="str">
        <f>LEFT(BART_Rides[[#This Row],[Lines]],1)</f>
        <v>Y</v>
      </c>
      <c r="M11901" s="1" t="str">
        <f>IF(BART_Rides[[#This Row],[FirstLetter]]="Y","Yes","No")</f>
        <v>Yes</v>
      </c>
      <c r="N11901" s="1" t="str">
        <f>IF(OR(BART_Rides[[#This Row],[Station Code]]="EM", BART_Rides[[#This Row],[Station Code]]="MT", BART_Rides[[#This Row],[Station Code]]="PL", BART_Rides[[#This Row],[Station Code]]="CC"), "Yes", "No")</f>
        <v>No</v>
      </c>
    </row>
    <row r="11902" spans="6:14">
      <c r="F11902" s="3">
        <v>44417</v>
      </c>
      <c r="G11902" s="1" t="s">
        <v>61</v>
      </c>
      <c r="H11902" s="1" t="s">
        <v>106</v>
      </c>
      <c r="I11902" s="1">
        <v>2243</v>
      </c>
      <c r="J11902" s="1">
        <f>MONTH(BART_Rides[[#This Row],[Date]])</f>
        <v>8</v>
      </c>
      <c r="K11902" s="1">
        <f>WEEKDAY(BART_Rides[[#This Row],[Date]],2)</f>
        <v>1</v>
      </c>
      <c r="L11902" s="1" t="str">
        <f>LEFT(BART_Rides[[#This Row],[Lines]],1)</f>
        <v>Y</v>
      </c>
      <c r="M11902" s="1" t="str">
        <f>IF(BART_Rides[[#This Row],[FirstLetter]]="Y","Yes","No")</f>
        <v>Yes</v>
      </c>
      <c r="N11902" s="1" t="str">
        <f>IF(OR(BART_Rides[[#This Row],[Station Code]]="EM", BART_Rides[[#This Row],[Station Code]]="MT", BART_Rides[[#This Row],[Station Code]]="PL", BART_Rides[[#This Row],[Station Code]]="CC"), "Yes", "No")</f>
        <v>No</v>
      </c>
    </row>
    <row r="11903" spans="6:14">
      <c r="F11903" s="3">
        <v>44418</v>
      </c>
      <c r="G11903" s="1" t="s">
        <v>61</v>
      </c>
      <c r="H11903" s="1" t="s">
        <v>106</v>
      </c>
      <c r="I11903" s="1">
        <v>2448</v>
      </c>
      <c r="J11903" s="1">
        <f>MONTH(BART_Rides[[#This Row],[Date]])</f>
        <v>8</v>
      </c>
      <c r="K11903" s="1">
        <f>WEEKDAY(BART_Rides[[#This Row],[Date]],2)</f>
        <v>2</v>
      </c>
      <c r="L11903" s="1" t="str">
        <f>LEFT(BART_Rides[[#This Row],[Lines]],1)</f>
        <v>Y</v>
      </c>
      <c r="M11903" s="1" t="str">
        <f>IF(BART_Rides[[#This Row],[FirstLetter]]="Y","Yes","No")</f>
        <v>Yes</v>
      </c>
      <c r="N11903" s="1" t="str">
        <f>IF(OR(BART_Rides[[#This Row],[Station Code]]="EM", BART_Rides[[#This Row],[Station Code]]="MT", BART_Rides[[#This Row],[Station Code]]="PL", BART_Rides[[#This Row],[Station Code]]="CC"), "Yes", "No")</f>
        <v>No</v>
      </c>
    </row>
    <row r="11904" spans="6:14">
      <c r="F11904" s="3">
        <v>44419</v>
      </c>
      <c r="G11904" s="1" t="s">
        <v>61</v>
      </c>
      <c r="H11904" s="1" t="s">
        <v>106</v>
      </c>
      <c r="I11904" s="1">
        <v>2389</v>
      </c>
      <c r="J11904" s="1">
        <f>MONTH(BART_Rides[[#This Row],[Date]])</f>
        <v>8</v>
      </c>
      <c r="K11904" s="1">
        <f>WEEKDAY(BART_Rides[[#This Row],[Date]],2)</f>
        <v>3</v>
      </c>
      <c r="L11904" s="1" t="str">
        <f>LEFT(BART_Rides[[#This Row],[Lines]],1)</f>
        <v>Y</v>
      </c>
      <c r="M11904" s="1" t="str">
        <f>IF(BART_Rides[[#This Row],[FirstLetter]]="Y","Yes","No")</f>
        <v>Yes</v>
      </c>
      <c r="N11904" s="1" t="str">
        <f>IF(OR(BART_Rides[[#This Row],[Station Code]]="EM", BART_Rides[[#This Row],[Station Code]]="MT", BART_Rides[[#This Row],[Station Code]]="PL", BART_Rides[[#This Row],[Station Code]]="CC"), "Yes", "No")</f>
        <v>No</v>
      </c>
    </row>
    <row r="11905" spans="6:14">
      <c r="F11905" s="3">
        <v>44420</v>
      </c>
      <c r="G11905" s="1" t="s">
        <v>61</v>
      </c>
      <c r="H11905" s="1" t="s">
        <v>106</v>
      </c>
      <c r="I11905" s="1">
        <v>2405</v>
      </c>
      <c r="J11905" s="1">
        <f>MONTH(BART_Rides[[#This Row],[Date]])</f>
        <v>8</v>
      </c>
      <c r="K11905" s="1">
        <f>WEEKDAY(BART_Rides[[#This Row],[Date]],2)</f>
        <v>4</v>
      </c>
      <c r="L11905" s="1" t="str">
        <f>LEFT(BART_Rides[[#This Row],[Lines]],1)</f>
        <v>Y</v>
      </c>
      <c r="M11905" s="1" t="str">
        <f>IF(BART_Rides[[#This Row],[FirstLetter]]="Y","Yes","No")</f>
        <v>Yes</v>
      </c>
      <c r="N11905" s="1" t="str">
        <f>IF(OR(BART_Rides[[#This Row],[Station Code]]="EM", BART_Rides[[#This Row],[Station Code]]="MT", BART_Rides[[#This Row],[Station Code]]="PL", BART_Rides[[#This Row],[Station Code]]="CC"), "Yes", "No")</f>
        <v>No</v>
      </c>
    </row>
    <row r="11906" spans="6:14">
      <c r="F11906" s="3">
        <v>44421</v>
      </c>
      <c r="G11906" s="1" t="s">
        <v>61</v>
      </c>
      <c r="H11906" s="1" t="s">
        <v>106</v>
      </c>
      <c r="I11906" s="1">
        <v>2381</v>
      </c>
      <c r="J11906" s="1">
        <f>MONTH(BART_Rides[[#This Row],[Date]])</f>
        <v>8</v>
      </c>
      <c r="K11906" s="1">
        <f>WEEKDAY(BART_Rides[[#This Row],[Date]],2)</f>
        <v>5</v>
      </c>
      <c r="L11906" s="1" t="str">
        <f>LEFT(BART_Rides[[#This Row],[Lines]],1)</f>
        <v>Y</v>
      </c>
      <c r="M11906" s="1" t="str">
        <f>IF(BART_Rides[[#This Row],[FirstLetter]]="Y","Yes","No")</f>
        <v>Yes</v>
      </c>
      <c r="N11906" s="1" t="str">
        <f>IF(OR(BART_Rides[[#This Row],[Station Code]]="EM", BART_Rides[[#This Row],[Station Code]]="MT", BART_Rides[[#This Row],[Station Code]]="PL", BART_Rides[[#This Row],[Station Code]]="CC"), "Yes", "No")</f>
        <v>No</v>
      </c>
    </row>
    <row r="11907" spans="6:14">
      <c r="F11907" s="3">
        <v>44422</v>
      </c>
      <c r="G11907" s="1" t="s">
        <v>61</v>
      </c>
      <c r="H11907" s="1" t="s">
        <v>106</v>
      </c>
      <c r="I11907" s="1">
        <v>1427</v>
      </c>
      <c r="J11907" s="1">
        <f>MONTH(BART_Rides[[#This Row],[Date]])</f>
        <v>8</v>
      </c>
      <c r="K11907" s="1">
        <f>WEEKDAY(BART_Rides[[#This Row],[Date]],2)</f>
        <v>6</v>
      </c>
      <c r="L11907" s="1" t="str">
        <f>LEFT(BART_Rides[[#This Row],[Lines]],1)</f>
        <v>Y</v>
      </c>
      <c r="M11907" s="1" t="str">
        <f>IF(BART_Rides[[#This Row],[FirstLetter]]="Y","Yes","No")</f>
        <v>Yes</v>
      </c>
      <c r="N11907" s="1" t="str">
        <f>IF(OR(BART_Rides[[#This Row],[Station Code]]="EM", BART_Rides[[#This Row],[Station Code]]="MT", BART_Rides[[#This Row],[Station Code]]="PL", BART_Rides[[#This Row],[Station Code]]="CC"), "Yes", "No")</f>
        <v>No</v>
      </c>
    </row>
    <row r="11908" spans="6:14">
      <c r="F11908" s="3">
        <v>44423</v>
      </c>
      <c r="G11908" s="1" t="s">
        <v>61</v>
      </c>
      <c r="H11908" s="1" t="s">
        <v>106</v>
      </c>
      <c r="I11908" s="1">
        <v>985</v>
      </c>
      <c r="J11908" s="1">
        <f>MONTH(BART_Rides[[#This Row],[Date]])</f>
        <v>8</v>
      </c>
      <c r="K11908" s="1">
        <f>WEEKDAY(BART_Rides[[#This Row],[Date]],2)</f>
        <v>7</v>
      </c>
      <c r="L11908" s="1" t="str">
        <f>LEFT(BART_Rides[[#This Row],[Lines]],1)</f>
        <v>Y</v>
      </c>
      <c r="M11908" s="1" t="str">
        <f>IF(BART_Rides[[#This Row],[FirstLetter]]="Y","Yes","No")</f>
        <v>Yes</v>
      </c>
      <c r="N11908" s="1" t="str">
        <f>IF(OR(BART_Rides[[#This Row],[Station Code]]="EM", BART_Rides[[#This Row],[Station Code]]="MT", BART_Rides[[#This Row],[Station Code]]="PL", BART_Rides[[#This Row],[Station Code]]="CC"), "Yes", "No")</f>
        <v>No</v>
      </c>
    </row>
    <row r="11909" spans="6:14">
      <c r="F11909" s="3">
        <v>44424</v>
      </c>
      <c r="G11909" s="1" t="s">
        <v>61</v>
      </c>
      <c r="H11909" s="1" t="s">
        <v>106</v>
      </c>
      <c r="I11909" s="1">
        <v>2499</v>
      </c>
      <c r="J11909" s="1">
        <f>MONTH(BART_Rides[[#This Row],[Date]])</f>
        <v>8</v>
      </c>
      <c r="K11909" s="1">
        <f>WEEKDAY(BART_Rides[[#This Row],[Date]],2)</f>
        <v>1</v>
      </c>
      <c r="L11909" s="1" t="str">
        <f>LEFT(BART_Rides[[#This Row],[Lines]],1)</f>
        <v>Y</v>
      </c>
      <c r="M11909" s="1" t="str">
        <f>IF(BART_Rides[[#This Row],[FirstLetter]]="Y","Yes","No")</f>
        <v>Yes</v>
      </c>
      <c r="N11909" s="1" t="str">
        <f>IF(OR(BART_Rides[[#This Row],[Station Code]]="EM", BART_Rides[[#This Row],[Station Code]]="MT", BART_Rides[[#This Row],[Station Code]]="PL", BART_Rides[[#This Row],[Station Code]]="CC"), "Yes", "No")</f>
        <v>No</v>
      </c>
    </row>
    <row r="11910" spans="6:14">
      <c r="F11910" s="3">
        <v>44425</v>
      </c>
      <c r="G11910" s="1" t="s">
        <v>61</v>
      </c>
      <c r="H11910" s="1" t="s">
        <v>106</v>
      </c>
      <c r="I11910" s="1">
        <v>2638</v>
      </c>
      <c r="J11910" s="1">
        <f>MONTH(BART_Rides[[#This Row],[Date]])</f>
        <v>8</v>
      </c>
      <c r="K11910" s="1">
        <f>WEEKDAY(BART_Rides[[#This Row],[Date]],2)</f>
        <v>2</v>
      </c>
      <c r="L11910" s="1" t="str">
        <f>LEFT(BART_Rides[[#This Row],[Lines]],1)</f>
        <v>Y</v>
      </c>
      <c r="M11910" s="1" t="str">
        <f>IF(BART_Rides[[#This Row],[FirstLetter]]="Y","Yes","No")</f>
        <v>Yes</v>
      </c>
      <c r="N11910" s="1" t="str">
        <f>IF(OR(BART_Rides[[#This Row],[Station Code]]="EM", BART_Rides[[#This Row],[Station Code]]="MT", BART_Rides[[#This Row],[Station Code]]="PL", BART_Rides[[#This Row],[Station Code]]="CC"), "Yes", "No")</f>
        <v>No</v>
      </c>
    </row>
    <row r="11911" spans="6:14">
      <c r="F11911" s="3">
        <v>44426</v>
      </c>
      <c r="G11911" s="1" t="s">
        <v>61</v>
      </c>
      <c r="H11911" s="1" t="s">
        <v>106</v>
      </c>
      <c r="I11911" s="1">
        <v>2655</v>
      </c>
      <c r="J11911" s="1">
        <f>MONTH(BART_Rides[[#This Row],[Date]])</f>
        <v>8</v>
      </c>
      <c r="K11911" s="1">
        <f>WEEKDAY(BART_Rides[[#This Row],[Date]],2)</f>
        <v>3</v>
      </c>
      <c r="L11911" s="1" t="str">
        <f>LEFT(BART_Rides[[#This Row],[Lines]],1)</f>
        <v>Y</v>
      </c>
      <c r="M11911" s="1" t="str">
        <f>IF(BART_Rides[[#This Row],[FirstLetter]]="Y","Yes","No")</f>
        <v>Yes</v>
      </c>
      <c r="N11911" s="1" t="str">
        <f>IF(OR(BART_Rides[[#This Row],[Station Code]]="EM", BART_Rides[[#This Row],[Station Code]]="MT", BART_Rides[[#This Row],[Station Code]]="PL", BART_Rides[[#This Row],[Station Code]]="CC"), "Yes", "No")</f>
        <v>No</v>
      </c>
    </row>
    <row r="11912" spans="6:14">
      <c r="F11912" s="3">
        <v>44427</v>
      </c>
      <c r="G11912" s="1" t="s">
        <v>61</v>
      </c>
      <c r="H11912" s="1" t="s">
        <v>106</v>
      </c>
      <c r="I11912" s="1">
        <v>2662</v>
      </c>
      <c r="J11912" s="1">
        <f>MONTH(BART_Rides[[#This Row],[Date]])</f>
        <v>8</v>
      </c>
      <c r="K11912" s="1">
        <f>WEEKDAY(BART_Rides[[#This Row],[Date]],2)</f>
        <v>4</v>
      </c>
      <c r="L11912" s="1" t="str">
        <f>LEFT(BART_Rides[[#This Row],[Lines]],1)</f>
        <v>Y</v>
      </c>
      <c r="M11912" s="1" t="str">
        <f>IF(BART_Rides[[#This Row],[FirstLetter]]="Y","Yes","No")</f>
        <v>Yes</v>
      </c>
      <c r="N11912" s="1" t="str">
        <f>IF(OR(BART_Rides[[#This Row],[Station Code]]="EM", BART_Rides[[#This Row],[Station Code]]="MT", BART_Rides[[#This Row],[Station Code]]="PL", BART_Rides[[#This Row],[Station Code]]="CC"), "Yes", "No")</f>
        <v>No</v>
      </c>
    </row>
    <row r="11913" spans="6:14">
      <c r="F11913" s="3">
        <v>44428</v>
      </c>
      <c r="G11913" s="1" t="s">
        <v>61</v>
      </c>
      <c r="H11913" s="1" t="s">
        <v>106</v>
      </c>
      <c r="I11913" s="1">
        <v>2713</v>
      </c>
      <c r="J11913" s="1">
        <f>MONTH(BART_Rides[[#This Row],[Date]])</f>
        <v>8</v>
      </c>
      <c r="K11913" s="1">
        <f>WEEKDAY(BART_Rides[[#This Row],[Date]],2)</f>
        <v>5</v>
      </c>
      <c r="L11913" s="1" t="str">
        <f>LEFT(BART_Rides[[#This Row],[Lines]],1)</f>
        <v>Y</v>
      </c>
      <c r="M11913" s="1" t="str">
        <f>IF(BART_Rides[[#This Row],[FirstLetter]]="Y","Yes","No")</f>
        <v>Yes</v>
      </c>
      <c r="N11913" s="1" t="str">
        <f>IF(OR(BART_Rides[[#This Row],[Station Code]]="EM", BART_Rides[[#This Row],[Station Code]]="MT", BART_Rides[[#This Row],[Station Code]]="PL", BART_Rides[[#This Row],[Station Code]]="CC"), "Yes", "No")</f>
        <v>No</v>
      </c>
    </row>
    <row r="11914" spans="6:14">
      <c r="F11914" s="3">
        <v>44429</v>
      </c>
      <c r="G11914" s="1" t="s">
        <v>61</v>
      </c>
      <c r="H11914" s="1" t="s">
        <v>106</v>
      </c>
      <c r="I11914" s="1">
        <v>1386</v>
      </c>
      <c r="J11914" s="1">
        <f>MONTH(BART_Rides[[#This Row],[Date]])</f>
        <v>8</v>
      </c>
      <c r="K11914" s="1">
        <f>WEEKDAY(BART_Rides[[#This Row],[Date]],2)</f>
        <v>6</v>
      </c>
      <c r="L11914" s="1" t="str">
        <f>LEFT(BART_Rides[[#This Row],[Lines]],1)</f>
        <v>Y</v>
      </c>
      <c r="M11914" s="1" t="str">
        <f>IF(BART_Rides[[#This Row],[FirstLetter]]="Y","Yes","No")</f>
        <v>Yes</v>
      </c>
      <c r="N11914" s="1" t="str">
        <f>IF(OR(BART_Rides[[#This Row],[Station Code]]="EM", BART_Rides[[#This Row],[Station Code]]="MT", BART_Rides[[#This Row],[Station Code]]="PL", BART_Rides[[#This Row],[Station Code]]="CC"), "Yes", "No")</f>
        <v>No</v>
      </c>
    </row>
    <row r="11915" spans="6:14">
      <c r="F11915" s="3">
        <v>44430</v>
      </c>
      <c r="G11915" s="1" t="s">
        <v>61</v>
      </c>
      <c r="H11915" s="1" t="s">
        <v>106</v>
      </c>
      <c r="I11915" s="1">
        <v>962</v>
      </c>
      <c r="J11915" s="1">
        <f>MONTH(BART_Rides[[#This Row],[Date]])</f>
        <v>8</v>
      </c>
      <c r="K11915" s="1">
        <f>WEEKDAY(BART_Rides[[#This Row],[Date]],2)</f>
        <v>7</v>
      </c>
      <c r="L11915" s="1" t="str">
        <f>LEFT(BART_Rides[[#This Row],[Lines]],1)</f>
        <v>Y</v>
      </c>
      <c r="M11915" s="1" t="str">
        <f>IF(BART_Rides[[#This Row],[FirstLetter]]="Y","Yes","No")</f>
        <v>Yes</v>
      </c>
      <c r="N11915" s="1" t="str">
        <f>IF(OR(BART_Rides[[#This Row],[Station Code]]="EM", BART_Rides[[#This Row],[Station Code]]="MT", BART_Rides[[#This Row],[Station Code]]="PL", BART_Rides[[#This Row],[Station Code]]="CC"), "Yes", "No")</f>
        <v>No</v>
      </c>
    </row>
    <row r="11916" spans="6:14">
      <c r="F11916" s="3">
        <v>44431</v>
      </c>
      <c r="G11916" s="1" t="s">
        <v>61</v>
      </c>
      <c r="H11916" s="1" t="s">
        <v>106</v>
      </c>
      <c r="I11916" s="1">
        <v>2561</v>
      </c>
      <c r="J11916" s="1">
        <f>MONTH(BART_Rides[[#This Row],[Date]])</f>
        <v>8</v>
      </c>
      <c r="K11916" s="1">
        <f>WEEKDAY(BART_Rides[[#This Row],[Date]],2)</f>
        <v>1</v>
      </c>
      <c r="L11916" s="1" t="str">
        <f>LEFT(BART_Rides[[#This Row],[Lines]],1)</f>
        <v>Y</v>
      </c>
      <c r="M11916" s="1" t="str">
        <f>IF(BART_Rides[[#This Row],[FirstLetter]]="Y","Yes","No")</f>
        <v>Yes</v>
      </c>
      <c r="N11916" s="1" t="str">
        <f>IF(OR(BART_Rides[[#This Row],[Station Code]]="EM", BART_Rides[[#This Row],[Station Code]]="MT", BART_Rides[[#This Row],[Station Code]]="PL", BART_Rides[[#This Row],[Station Code]]="CC"), "Yes", "No")</f>
        <v>No</v>
      </c>
    </row>
    <row r="11917" spans="6:14">
      <c r="F11917" s="3">
        <v>44432</v>
      </c>
      <c r="G11917" s="1" t="s">
        <v>61</v>
      </c>
      <c r="H11917" s="1" t="s">
        <v>106</v>
      </c>
      <c r="I11917" s="1">
        <v>2694</v>
      </c>
      <c r="J11917" s="1">
        <f>MONTH(BART_Rides[[#This Row],[Date]])</f>
        <v>8</v>
      </c>
      <c r="K11917" s="1">
        <f>WEEKDAY(BART_Rides[[#This Row],[Date]],2)</f>
        <v>2</v>
      </c>
      <c r="L11917" s="1" t="str">
        <f>LEFT(BART_Rides[[#This Row],[Lines]],1)</f>
        <v>Y</v>
      </c>
      <c r="M11917" s="1" t="str">
        <f>IF(BART_Rides[[#This Row],[FirstLetter]]="Y","Yes","No")</f>
        <v>Yes</v>
      </c>
      <c r="N11917" s="1" t="str">
        <f>IF(OR(BART_Rides[[#This Row],[Station Code]]="EM", BART_Rides[[#This Row],[Station Code]]="MT", BART_Rides[[#This Row],[Station Code]]="PL", BART_Rides[[#This Row],[Station Code]]="CC"), "Yes", "No")</f>
        <v>No</v>
      </c>
    </row>
    <row r="11918" spans="6:14">
      <c r="F11918" s="3">
        <v>44433</v>
      </c>
      <c r="G11918" s="1" t="s">
        <v>61</v>
      </c>
      <c r="H11918" s="1" t="s">
        <v>106</v>
      </c>
      <c r="I11918" s="1">
        <v>2723</v>
      </c>
      <c r="J11918" s="1">
        <f>MONTH(BART_Rides[[#This Row],[Date]])</f>
        <v>8</v>
      </c>
      <c r="K11918" s="1">
        <f>WEEKDAY(BART_Rides[[#This Row],[Date]],2)</f>
        <v>3</v>
      </c>
      <c r="L11918" s="1" t="str">
        <f>LEFT(BART_Rides[[#This Row],[Lines]],1)</f>
        <v>Y</v>
      </c>
      <c r="M11918" s="1" t="str">
        <f>IF(BART_Rides[[#This Row],[FirstLetter]]="Y","Yes","No")</f>
        <v>Yes</v>
      </c>
      <c r="N11918" s="1" t="str">
        <f>IF(OR(BART_Rides[[#This Row],[Station Code]]="EM", BART_Rides[[#This Row],[Station Code]]="MT", BART_Rides[[#This Row],[Station Code]]="PL", BART_Rides[[#This Row],[Station Code]]="CC"), "Yes", "No")</f>
        <v>No</v>
      </c>
    </row>
    <row r="11919" spans="6:14">
      <c r="F11919" s="3">
        <v>44434</v>
      </c>
      <c r="G11919" s="1" t="s">
        <v>61</v>
      </c>
      <c r="H11919" s="1" t="s">
        <v>106</v>
      </c>
      <c r="I11919" s="1">
        <v>2722</v>
      </c>
      <c r="J11919" s="1">
        <f>MONTH(BART_Rides[[#This Row],[Date]])</f>
        <v>8</v>
      </c>
      <c r="K11919" s="1">
        <f>WEEKDAY(BART_Rides[[#This Row],[Date]],2)</f>
        <v>4</v>
      </c>
      <c r="L11919" s="1" t="str">
        <f>LEFT(BART_Rides[[#This Row],[Lines]],1)</f>
        <v>Y</v>
      </c>
      <c r="M11919" s="1" t="str">
        <f>IF(BART_Rides[[#This Row],[FirstLetter]]="Y","Yes","No")</f>
        <v>Yes</v>
      </c>
      <c r="N11919" s="1" t="str">
        <f>IF(OR(BART_Rides[[#This Row],[Station Code]]="EM", BART_Rides[[#This Row],[Station Code]]="MT", BART_Rides[[#This Row],[Station Code]]="PL", BART_Rides[[#This Row],[Station Code]]="CC"), "Yes", "No")</f>
        <v>No</v>
      </c>
    </row>
    <row r="11920" spans="6:14">
      <c r="F11920" s="3">
        <v>44435</v>
      </c>
      <c r="G11920" s="1" t="s">
        <v>61</v>
      </c>
      <c r="H11920" s="1" t="s">
        <v>106</v>
      </c>
      <c r="I11920" s="1">
        <v>2693</v>
      </c>
      <c r="J11920" s="1">
        <f>MONTH(BART_Rides[[#This Row],[Date]])</f>
        <v>8</v>
      </c>
      <c r="K11920" s="1">
        <f>WEEKDAY(BART_Rides[[#This Row],[Date]],2)</f>
        <v>5</v>
      </c>
      <c r="L11920" s="1" t="str">
        <f>LEFT(BART_Rides[[#This Row],[Lines]],1)</f>
        <v>Y</v>
      </c>
      <c r="M11920" s="1" t="str">
        <f>IF(BART_Rides[[#This Row],[FirstLetter]]="Y","Yes","No")</f>
        <v>Yes</v>
      </c>
      <c r="N11920" s="1" t="str">
        <f>IF(OR(BART_Rides[[#This Row],[Station Code]]="EM", BART_Rides[[#This Row],[Station Code]]="MT", BART_Rides[[#This Row],[Station Code]]="PL", BART_Rides[[#This Row],[Station Code]]="CC"), "Yes", "No")</f>
        <v>No</v>
      </c>
    </row>
    <row r="11921" spans="6:14">
      <c r="F11921" s="3">
        <v>44436</v>
      </c>
      <c r="G11921" s="1" t="s">
        <v>61</v>
      </c>
      <c r="H11921" s="1" t="s">
        <v>106</v>
      </c>
      <c r="I11921" s="1">
        <v>1420</v>
      </c>
      <c r="J11921" s="1">
        <f>MONTH(BART_Rides[[#This Row],[Date]])</f>
        <v>8</v>
      </c>
      <c r="K11921" s="1">
        <f>WEEKDAY(BART_Rides[[#This Row],[Date]],2)</f>
        <v>6</v>
      </c>
      <c r="L11921" s="1" t="str">
        <f>LEFT(BART_Rides[[#This Row],[Lines]],1)</f>
        <v>Y</v>
      </c>
      <c r="M11921" s="1" t="str">
        <f>IF(BART_Rides[[#This Row],[FirstLetter]]="Y","Yes","No")</f>
        <v>Yes</v>
      </c>
      <c r="N11921" s="1" t="str">
        <f>IF(OR(BART_Rides[[#This Row],[Station Code]]="EM", BART_Rides[[#This Row],[Station Code]]="MT", BART_Rides[[#This Row],[Station Code]]="PL", BART_Rides[[#This Row],[Station Code]]="CC"), "Yes", "No")</f>
        <v>No</v>
      </c>
    </row>
    <row r="11922" spans="6:14">
      <c r="F11922" s="3">
        <v>44437</v>
      </c>
      <c r="G11922" s="1" t="s">
        <v>61</v>
      </c>
      <c r="H11922" s="1" t="s">
        <v>106</v>
      </c>
      <c r="I11922" s="1">
        <v>942</v>
      </c>
      <c r="J11922" s="1">
        <f>MONTH(BART_Rides[[#This Row],[Date]])</f>
        <v>8</v>
      </c>
      <c r="K11922" s="1">
        <f>WEEKDAY(BART_Rides[[#This Row],[Date]],2)</f>
        <v>7</v>
      </c>
      <c r="L11922" s="1" t="str">
        <f>LEFT(BART_Rides[[#This Row],[Lines]],1)</f>
        <v>Y</v>
      </c>
      <c r="M11922" s="1" t="str">
        <f>IF(BART_Rides[[#This Row],[FirstLetter]]="Y","Yes","No")</f>
        <v>Yes</v>
      </c>
      <c r="N11922" s="1" t="str">
        <f>IF(OR(BART_Rides[[#This Row],[Station Code]]="EM", BART_Rides[[#This Row],[Station Code]]="MT", BART_Rides[[#This Row],[Station Code]]="PL", BART_Rides[[#This Row],[Station Code]]="CC"), "Yes", "No")</f>
        <v>No</v>
      </c>
    </row>
    <row r="11923" spans="6:14">
      <c r="F11923" s="3">
        <v>44438</v>
      </c>
      <c r="G11923" s="1" t="s">
        <v>61</v>
      </c>
      <c r="H11923" s="1" t="s">
        <v>106</v>
      </c>
      <c r="I11923" s="1">
        <v>2704</v>
      </c>
      <c r="J11923" s="1">
        <f>MONTH(BART_Rides[[#This Row],[Date]])</f>
        <v>8</v>
      </c>
      <c r="K11923" s="1">
        <f>WEEKDAY(BART_Rides[[#This Row],[Date]],2)</f>
        <v>1</v>
      </c>
      <c r="L11923" s="1" t="str">
        <f>LEFT(BART_Rides[[#This Row],[Lines]],1)</f>
        <v>Y</v>
      </c>
      <c r="M11923" s="1" t="str">
        <f>IF(BART_Rides[[#This Row],[FirstLetter]]="Y","Yes","No")</f>
        <v>Yes</v>
      </c>
      <c r="N11923" s="1" t="str">
        <f>IF(OR(BART_Rides[[#This Row],[Station Code]]="EM", BART_Rides[[#This Row],[Station Code]]="MT", BART_Rides[[#This Row],[Station Code]]="PL", BART_Rides[[#This Row],[Station Code]]="CC"), "Yes", "No")</f>
        <v>No</v>
      </c>
    </row>
    <row r="11924" spans="6:14">
      <c r="F11924" s="3">
        <v>44439</v>
      </c>
      <c r="G11924" s="1" t="s">
        <v>61</v>
      </c>
      <c r="H11924" s="1" t="s">
        <v>106</v>
      </c>
      <c r="I11924" s="1">
        <v>2740</v>
      </c>
      <c r="J11924" s="1">
        <f>MONTH(BART_Rides[[#This Row],[Date]])</f>
        <v>8</v>
      </c>
      <c r="K11924" s="1">
        <f>WEEKDAY(BART_Rides[[#This Row],[Date]],2)</f>
        <v>2</v>
      </c>
      <c r="L11924" s="1" t="str">
        <f>LEFT(BART_Rides[[#This Row],[Lines]],1)</f>
        <v>Y</v>
      </c>
      <c r="M11924" s="1" t="str">
        <f>IF(BART_Rides[[#This Row],[FirstLetter]]="Y","Yes","No")</f>
        <v>Yes</v>
      </c>
      <c r="N11924" s="1" t="str">
        <f>IF(OR(BART_Rides[[#This Row],[Station Code]]="EM", BART_Rides[[#This Row],[Station Code]]="MT", BART_Rides[[#This Row],[Station Code]]="PL", BART_Rides[[#This Row],[Station Code]]="CC"), "Yes", "No")</f>
        <v>No</v>
      </c>
    </row>
    <row r="11925" spans="6:14">
      <c r="F11925" s="3">
        <v>44440</v>
      </c>
      <c r="G11925" s="1" t="s">
        <v>61</v>
      </c>
      <c r="H11925" s="1" t="s">
        <v>106</v>
      </c>
      <c r="I11925" s="1">
        <v>2794</v>
      </c>
      <c r="J11925" s="1">
        <f>MONTH(BART_Rides[[#This Row],[Date]])</f>
        <v>9</v>
      </c>
      <c r="K11925" s="1">
        <f>WEEKDAY(BART_Rides[[#This Row],[Date]],2)</f>
        <v>3</v>
      </c>
      <c r="L11925" s="1" t="str">
        <f>LEFT(BART_Rides[[#This Row],[Lines]],1)</f>
        <v>Y</v>
      </c>
      <c r="M11925" s="1" t="str">
        <f>IF(BART_Rides[[#This Row],[FirstLetter]]="Y","Yes","No")</f>
        <v>Yes</v>
      </c>
      <c r="N11925" s="1" t="str">
        <f>IF(OR(BART_Rides[[#This Row],[Station Code]]="EM", BART_Rides[[#This Row],[Station Code]]="MT", BART_Rides[[#This Row],[Station Code]]="PL", BART_Rides[[#This Row],[Station Code]]="CC"), "Yes", "No")</f>
        <v>No</v>
      </c>
    </row>
    <row r="11926" spans="6:14">
      <c r="F11926" s="3">
        <v>44441</v>
      </c>
      <c r="G11926" s="1" t="s">
        <v>61</v>
      </c>
      <c r="H11926" s="1" t="s">
        <v>106</v>
      </c>
      <c r="I11926" s="1">
        <v>2845</v>
      </c>
      <c r="J11926" s="1">
        <f>MONTH(BART_Rides[[#This Row],[Date]])</f>
        <v>9</v>
      </c>
      <c r="K11926" s="1">
        <f>WEEKDAY(BART_Rides[[#This Row],[Date]],2)</f>
        <v>4</v>
      </c>
      <c r="L11926" s="1" t="str">
        <f>LEFT(BART_Rides[[#This Row],[Lines]],1)</f>
        <v>Y</v>
      </c>
      <c r="M11926" s="1" t="str">
        <f>IF(BART_Rides[[#This Row],[FirstLetter]]="Y","Yes","No")</f>
        <v>Yes</v>
      </c>
      <c r="N11926" s="1" t="str">
        <f>IF(OR(BART_Rides[[#This Row],[Station Code]]="EM", BART_Rides[[#This Row],[Station Code]]="MT", BART_Rides[[#This Row],[Station Code]]="PL", BART_Rides[[#This Row],[Station Code]]="CC"), "Yes", "No")</f>
        <v>No</v>
      </c>
    </row>
    <row r="11927" spans="6:14">
      <c r="F11927" s="3">
        <v>44442</v>
      </c>
      <c r="G11927" s="1" t="s">
        <v>61</v>
      </c>
      <c r="H11927" s="1" t="s">
        <v>106</v>
      </c>
      <c r="I11927" s="1">
        <v>2659</v>
      </c>
      <c r="J11927" s="1">
        <f>MONTH(BART_Rides[[#This Row],[Date]])</f>
        <v>9</v>
      </c>
      <c r="K11927" s="1">
        <f>WEEKDAY(BART_Rides[[#This Row],[Date]],2)</f>
        <v>5</v>
      </c>
      <c r="L11927" s="1" t="str">
        <f>LEFT(BART_Rides[[#This Row],[Lines]],1)</f>
        <v>Y</v>
      </c>
      <c r="M11927" s="1" t="str">
        <f>IF(BART_Rides[[#This Row],[FirstLetter]]="Y","Yes","No")</f>
        <v>Yes</v>
      </c>
      <c r="N11927" s="1" t="str">
        <f>IF(OR(BART_Rides[[#This Row],[Station Code]]="EM", BART_Rides[[#This Row],[Station Code]]="MT", BART_Rides[[#This Row],[Station Code]]="PL", BART_Rides[[#This Row],[Station Code]]="CC"), "Yes", "No")</f>
        <v>No</v>
      </c>
    </row>
    <row r="11928" spans="6:14">
      <c r="F11928" s="3">
        <v>44443</v>
      </c>
      <c r="G11928" s="1" t="s">
        <v>61</v>
      </c>
      <c r="H11928" s="1" t="s">
        <v>106</v>
      </c>
      <c r="I11928" s="1">
        <v>1475</v>
      </c>
      <c r="J11928" s="1">
        <f>MONTH(BART_Rides[[#This Row],[Date]])</f>
        <v>9</v>
      </c>
      <c r="K11928" s="1">
        <f>WEEKDAY(BART_Rides[[#This Row],[Date]],2)</f>
        <v>6</v>
      </c>
      <c r="L11928" s="1" t="str">
        <f>LEFT(BART_Rides[[#This Row],[Lines]],1)</f>
        <v>Y</v>
      </c>
      <c r="M11928" s="1" t="str">
        <f>IF(BART_Rides[[#This Row],[FirstLetter]]="Y","Yes","No")</f>
        <v>Yes</v>
      </c>
      <c r="N11928" s="1" t="str">
        <f>IF(OR(BART_Rides[[#This Row],[Station Code]]="EM", BART_Rides[[#This Row],[Station Code]]="MT", BART_Rides[[#This Row],[Station Code]]="PL", BART_Rides[[#This Row],[Station Code]]="CC"), "Yes", "No")</f>
        <v>No</v>
      </c>
    </row>
    <row r="11929" spans="6:14">
      <c r="F11929" s="3">
        <v>44444</v>
      </c>
      <c r="G11929" s="1" t="s">
        <v>61</v>
      </c>
      <c r="H11929" s="1" t="s">
        <v>106</v>
      </c>
      <c r="I11929" s="1">
        <v>1009</v>
      </c>
      <c r="J11929" s="1">
        <f>MONTH(BART_Rides[[#This Row],[Date]])</f>
        <v>9</v>
      </c>
      <c r="K11929" s="1">
        <f>WEEKDAY(BART_Rides[[#This Row],[Date]],2)</f>
        <v>7</v>
      </c>
      <c r="L11929" s="1" t="str">
        <f>LEFT(BART_Rides[[#This Row],[Lines]],1)</f>
        <v>Y</v>
      </c>
      <c r="M11929" s="1" t="str">
        <f>IF(BART_Rides[[#This Row],[FirstLetter]]="Y","Yes","No")</f>
        <v>Yes</v>
      </c>
      <c r="N11929" s="1" t="str">
        <f>IF(OR(BART_Rides[[#This Row],[Station Code]]="EM", BART_Rides[[#This Row],[Station Code]]="MT", BART_Rides[[#This Row],[Station Code]]="PL", BART_Rides[[#This Row],[Station Code]]="CC"), "Yes", "No")</f>
        <v>No</v>
      </c>
    </row>
    <row r="11930" spans="6:14">
      <c r="F11930" s="3">
        <v>44445</v>
      </c>
      <c r="G11930" s="1" t="s">
        <v>61</v>
      </c>
      <c r="H11930" s="1" t="s">
        <v>106</v>
      </c>
      <c r="I11930" s="1">
        <v>1157</v>
      </c>
      <c r="J11930" s="1">
        <f>MONTH(BART_Rides[[#This Row],[Date]])</f>
        <v>9</v>
      </c>
      <c r="K11930" s="1">
        <f>WEEKDAY(BART_Rides[[#This Row],[Date]],2)</f>
        <v>1</v>
      </c>
      <c r="L11930" s="1" t="str">
        <f>LEFT(BART_Rides[[#This Row],[Lines]],1)</f>
        <v>Y</v>
      </c>
      <c r="M11930" s="1" t="str">
        <f>IF(BART_Rides[[#This Row],[FirstLetter]]="Y","Yes","No")</f>
        <v>Yes</v>
      </c>
      <c r="N11930" s="1" t="str">
        <f>IF(OR(BART_Rides[[#This Row],[Station Code]]="EM", BART_Rides[[#This Row],[Station Code]]="MT", BART_Rides[[#This Row],[Station Code]]="PL", BART_Rides[[#This Row],[Station Code]]="CC"), "Yes", "No")</f>
        <v>No</v>
      </c>
    </row>
    <row r="11931" spans="6:14">
      <c r="F11931" s="3">
        <v>44446</v>
      </c>
      <c r="G11931" s="1" t="s">
        <v>61</v>
      </c>
      <c r="H11931" s="1" t="s">
        <v>106</v>
      </c>
      <c r="I11931" s="1">
        <v>2899</v>
      </c>
      <c r="J11931" s="1">
        <f>MONTH(BART_Rides[[#This Row],[Date]])</f>
        <v>9</v>
      </c>
      <c r="K11931" s="1">
        <f>WEEKDAY(BART_Rides[[#This Row],[Date]],2)</f>
        <v>2</v>
      </c>
      <c r="L11931" s="1" t="str">
        <f>LEFT(BART_Rides[[#This Row],[Lines]],1)</f>
        <v>Y</v>
      </c>
      <c r="M11931" s="1" t="str">
        <f>IF(BART_Rides[[#This Row],[FirstLetter]]="Y","Yes","No")</f>
        <v>Yes</v>
      </c>
      <c r="N11931" s="1" t="str">
        <f>IF(OR(BART_Rides[[#This Row],[Station Code]]="EM", BART_Rides[[#This Row],[Station Code]]="MT", BART_Rides[[#This Row],[Station Code]]="PL", BART_Rides[[#This Row],[Station Code]]="CC"), "Yes", "No")</f>
        <v>No</v>
      </c>
    </row>
    <row r="11932" spans="6:14">
      <c r="F11932" s="3">
        <v>44447</v>
      </c>
      <c r="G11932" s="1" t="s">
        <v>61</v>
      </c>
      <c r="H11932" s="1" t="s">
        <v>106</v>
      </c>
      <c r="I11932" s="1">
        <v>2917</v>
      </c>
      <c r="J11932" s="1">
        <f>MONTH(BART_Rides[[#This Row],[Date]])</f>
        <v>9</v>
      </c>
      <c r="K11932" s="1">
        <f>WEEKDAY(BART_Rides[[#This Row],[Date]],2)</f>
        <v>3</v>
      </c>
      <c r="L11932" s="1" t="str">
        <f>LEFT(BART_Rides[[#This Row],[Lines]],1)</f>
        <v>Y</v>
      </c>
      <c r="M11932" s="1" t="str">
        <f>IF(BART_Rides[[#This Row],[FirstLetter]]="Y","Yes","No")</f>
        <v>Yes</v>
      </c>
      <c r="N11932" s="1" t="str">
        <f>IF(OR(BART_Rides[[#This Row],[Station Code]]="EM", BART_Rides[[#This Row],[Station Code]]="MT", BART_Rides[[#This Row],[Station Code]]="PL", BART_Rides[[#This Row],[Station Code]]="CC"), "Yes", "No")</f>
        <v>No</v>
      </c>
    </row>
    <row r="11933" spans="6:14">
      <c r="F11933" s="3">
        <v>44448</v>
      </c>
      <c r="G11933" s="1" t="s">
        <v>61</v>
      </c>
      <c r="H11933" s="1" t="s">
        <v>106</v>
      </c>
      <c r="I11933" s="1">
        <v>2911</v>
      </c>
      <c r="J11933" s="1">
        <f>MONTH(BART_Rides[[#This Row],[Date]])</f>
        <v>9</v>
      </c>
      <c r="K11933" s="1">
        <f>WEEKDAY(BART_Rides[[#This Row],[Date]],2)</f>
        <v>4</v>
      </c>
      <c r="L11933" s="1" t="str">
        <f>LEFT(BART_Rides[[#This Row],[Lines]],1)</f>
        <v>Y</v>
      </c>
      <c r="M11933" s="1" t="str">
        <f>IF(BART_Rides[[#This Row],[FirstLetter]]="Y","Yes","No")</f>
        <v>Yes</v>
      </c>
      <c r="N11933" s="1" t="str">
        <f>IF(OR(BART_Rides[[#This Row],[Station Code]]="EM", BART_Rides[[#This Row],[Station Code]]="MT", BART_Rides[[#This Row],[Station Code]]="PL", BART_Rides[[#This Row],[Station Code]]="CC"), "Yes", "No")</f>
        <v>No</v>
      </c>
    </row>
    <row r="11934" spans="6:14">
      <c r="F11934" s="3">
        <v>44449</v>
      </c>
      <c r="G11934" s="1" t="s">
        <v>61</v>
      </c>
      <c r="H11934" s="1" t="s">
        <v>106</v>
      </c>
      <c r="I11934" s="1">
        <v>2811</v>
      </c>
      <c r="J11934" s="1">
        <f>MONTH(BART_Rides[[#This Row],[Date]])</f>
        <v>9</v>
      </c>
      <c r="K11934" s="1">
        <f>WEEKDAY(BART_Rides[[#This Row],[Date]],2)</f>
        <v>5</v>
      </c>
      <c r="L11934" s="1" t="str">
        <f>LEFT(BART_Rides[[#This Row],[Lines]],1)</f>
        <v>Y</v>
      </c>
      <c r="M11934" s="1" t="str">
        <f>IF(BART_Rides[[#This Row],[FirstLetter]]="Y","Yes","No")</f>
        <v>Yes</v>
      </c>
      <c r="N11934" s="1" t="str">
        <f>IF(OR(BART_Rides[[#This Row],[Station Code]]="EM", BART_Rides[[#This Row],[Station Code]]="MT", BART_Rides[[#This Row],[Station Code]]="PL", BART_Rides[[#This Row],[Station Code]]="CC"), "Yes", "No")</f>
        <v>No</v>
      </c>
    </row>
    <row r="11935" spans="6:14">
      <c r="F11935" s="3">
        <v>44450</v>
      </c>
      <c r="G11935" s="1" t="s">
        <v>61</v>
      </c>
      <c r="H11935" s="1" t="s">
        <v>106</v>
      </c>
      <c r="I11935" s="1">
        <v>1579</v>
      </c>
      <c r="J11935" s="1">
        <f>MONTH(BART_Rides[[#This Row],[Date]])</f>
        <v>9</v>
      </c>
      <c r="K11935" s="1">
        <f>WEEKDAY(BART_Rides[[#This Row],[Date]],2)</f>
        <v>6</v>
      </c>
      <c r="L11935" s="1" t="str">
        <f>LEFT(BART_Rides[[#This Row],[Lines]],1)</f>
        <v>Y</v>
      </c>
      <c r="M11935" s="1" t="str">
        <f>IF(BART_Rides[[#This Row],[FirstLetter]]="Y","Yes","No")</f>
        <v>Yes</v>
      </c>
      <c r="N11935" s="1" t="str">
        <f>IF(OR(BART_Rides[[#This Row],[Station Code]]="EM", BART_Rides[[#This Row],[Station Code]]="MT", BART_Rides[[#This Row],[Station Code]]="PL", BART_Rides[[#This Row],[Station Code]]="CC"), "Yes", "No")</f>
        <v>No</v>
      </c>
    </row>
    <row r="11936" spans="6:14">
      <c r="F11936" s="3">
        <v>44451</v>
      </c>
      <c r="G11936" s="1" t="s">
        <v>61</v>
      </c>
      <c r="H11936" s="1" t="s">
        <v>106</v>
      </c>
      <c r="I11936" s="1">
        <v>1036</v>
      </c>
      <c r="J11936" s="1">
        <f>MONTH(BART_Rides[[#This Row],[Date]])</f>
        <v>9</v>
      </c>
      <c r="K11936" s="1">
        <f>WEEKDAY(BART_Rides[[#This Row],[Date]],2)</f>
        <v>7</v>
      </c>
      <c r="L11936" s="1" t="str">
        <f>LEFT(BART_Rides[[#This Row],[Lines]],1)</f>
        <v>Y</v>
      </c>
      <c r="M11936" s="1" t="str">
        <f>IF(BART_Rides[[#This Row],[FirstLetter]]="Y","Yes","No")</f>
        <v>Yes</v>
      </c>
      <c r="N11936" s="1" t="str">
        <f>IF(OR(BART_Rides[[#This Row],[Station Code]]="EM", BART_Rides[[#This Row],[Station Code]]="MT", BART_Rides[[#This Row],[Station Code]]="PL", BART_Rides[[#This Row],[Station Code]]="CC"), "Yes", "No")</f>
        <v>No</v>
      </c>
    </row>
    <row r="11937" spans="6:14">
      <c r="F11937" s="3">
        <v>44452</v>
      </c>
      <c r="G11937" s="1" t="s">
        <v>61</v>
      </c>
      <c r="H11937" s="1" t="s">
        <v>106</v>
      </c>
      <c r="I11937" s="1">
        <v>2591</v>
      </c>
      <c r="J11937" s="1">
        <f>MONTH(BART_Rides[[#This Row],[Date]])</f>
        <v>9</v>
      </c>
      <c r="K11937" s="1">
        <f>WEEKDAY(BART_Rides[[#This Row],[Date]],2)</f>
        <v>1</v>
      </c>
      <c r="L11937" s="1" t="str">
        <f>LEFT(BART_Rides[[#This Row],[Lines]],1)</f>
        <v>Y</v>
      </c>
      <c r="M11937" s="1" t="str">
        <f>IF(BART_Rides[[#This Row],[FirstLetter]]="Y","Yes","No")</f>
        <v>Yes</v>
      </c>
      <c r="N11937" s="1" t="str">
        <f>IF(OR(BART_Rides[[#This Row],[Station Code]]="EM", BART_Rides[[#This Row],[Station Code]]="MT", BART_Rides[[#This Row],[Station Code]]="PL", BART_Rides[[#This Row],[Station Code]]="CC"), "Yes", "No")</f>
        <v>No</v>
      </c>
    </row>
    <row r="11938" spans="6:14">
      <c r="F11938" s="3">
        <v>44453</v>
      </c>
      <c r="G11938" s="1" t="s">
        <v>61</v>
      </c>
      <c r="H11938" s="1" t="s">
        <v>106</v>
      </c>
      <c r="I11938" s="1">
        <v>2959</v>
      </c>
      <c r="J11938" s="1">
        <f>MONTH(BART_Rides[[#This Row],[Date]])</f>
        <v>9</v>
      </c>
      <c r="K11938" s="1">
        <f>WEEKDAY(BART_Rides[[#This Row],[Date]],2)</f>
        <v>2</v>
      </c>
      <c r="L11938" s="1" t="str">
        <f>LEFT(BART_Rides[[#This Row],[Lines]],1)</f>
        <v>Y</v>
      </c>
      <c r="M11938" s="1" t="str">
        <f>IF(BART_Rides[[#This Row],[FirstLetter]]="Y","Yes","No")</f>
        <v>Yes</v>
      </c>
      <c r="N11938" s="1" t="str">
        <f>IF(OR(BART_Rides[[#This Row],[Station Code]]="EM", BART_Rides[[#This Row],[Station Code]]="MT", BART_Rides[[#This Row],[Station Code]]="PL", BART_Rides[[#This Row],[Station Code]]="CC"), "Yes", "No")</f>
        <v>No</v>
      </c>
    </row>
    <row r="11939" spans="6:14">
      <c r="F11939" s="3">
        <v>44454</v>
      </c>
      <c r="G11939" s="1" t="s">
        <v>61</v>
      </c>
      <c r="H11939" s="1" t="s">
        <v>106</v>
      </c>
      <c r="I11939" s="1">
        <v>3000</v>
      </c>
      <c r="J11939" s="1">
        <f>MONTH(BART_Rides[[#This Row],[Date]])</f>
        <v>9</v>
      </c>
      <c r="K11939" s="1">
        <f>WEEKDAY(BART_Rides[[#This Row],[Date]],2)</f>
        <v>3</v>
      </c>
      <c r="L11939" s="1" t="str">
        <f>LEFT(BART_Rides[[#This Row],[Lines]],1)</f>
        <v>Y</v>
      </c>
      <c r="M11939" s="1" t="str">
        <f>IF(BART_Rides[[#This Row],[FirstLetter]]="Y","Yes","No")</f>
        <v>Yes</v>
      </c>
      <c r="N11939" s="1" t="str">
        <f>IF(OR(BART_Rides[[#This Row],[Station Code]]="EM", BART_Rides[[#This Row],[Station Code]]="MT", BART_Rides[[#This Row],[Station Code]]="PL", BART_Rides[[#This Row],[Station Code]]="CC"), "Yes", "No")</f>
        <v>No</v>
      </c>
    </row>
    <row r="11940" spans="6:14">
      <c r="F11940" s="3">
        <v>44455</v>
      </c>
      <c r="G11940" s="1" t="s">
        <v>61</v>
      </c>
      <c r="H11940" s="1" t="s">
        <v>106</v>
      </c>
      <c r="I11940" s="1">
        <v>2795</v>
      </c>
      <c r="J11940" s="1">
        <f>MONTH(BART_Rides[[#This Row],[Date]])</f>
        <v>9</v>
      </c>
      <c r="K11940" s="1">
        <f>WEEKDAY(BART_Rides[[#This Row],[Date]],2)</f>
        <v>4</v>
      </c>
      <c r="L11940" s="1" t="str">
        <f>LEFT(BART_Rides[[#This Row],[Lines]],1)</f>
        <v>Y</v>
      </c>
      <c r="M11940" s="1" t="str">
        <f>IF(BART_Rides[[#This Row],[FirstLetter]]="Y","Yes","No")</f>
        <v>Yes</v>
      </c>
      <c r="N11940" s="1" t="str">
        <f>IF(OR(BART_Rides[[#This Row],[Station Code]]="EM", BART_Rides[[#This Row],[Station Code]]="MT", BART_Rides[[#This Row],[Station Code]]="PL", BART_Rides[[#This Row],[Station Code]]="CC"), "Yes", "No")</f>
        <v>No</v>
      </c>
    </row>
    <row r="11941" spans="6:14">
      <c r="F11941" s="3">
        <v>44456</v>
      </c>
      <c r="G11941" s="1" t="s">
        <v>61</v>
      </c>
      <c r="H11941" s="1" t="s">
        <v>106</v>
      </c>
      <c r="I11941" s="1">
        <v>2886</v>
      </c>
      <c r="J11941" s="1">
        <f>MONTH(BART_Rides[[#This Row],[Date]])</f>
        <v>9</v>
      </c>
      <c r="K11941" s="1">
        <f>WEEKDAY(BART_Rides[[#This Row],[Date]],2)</f>
        <v>5</v>
      </c>
      <c r="L11941" s="1" t="str">
        <f>LEFT(BART_Rides[[#This Row],[Lines]],1)</f>
        <v>Y</v>
      </c>
      <c r="M11941" s="1" t="str">
        <f>IF(BART_Rides[[#This Row],[FirstLetter]]="Y","Yes","No")</f>
        <v>Yes</v>
      </c>
      <c r="N11941" s="1" t="str">
        <f>IF(OR(BART_Rides[[#This Row],[Station Code]]="EM", BART_Rides[[#This Row],[Station Code]]="MT", BART_Rides[[#This Row],[Station Code]]="PL", BART_Rides[[#This Row],[Station Code]]="CC"), "Yes", "No")</f>
        <v>No</v>
      </c>
    </row>
    <row r="11942" spans="6:14">
      <c r="F11942" s="3">
        <v>44457</v>
      </c>
      <c r="G11942" s="1" t="s">
        <v>61</v>
      </c>
      <c r="H11942" s="1" t="s">
        <v>106</v>
      </c>
      <c r="I11942" s="1">
        <v>1640</v>
      </c>
      <c r="J11942" s="1">
        <f>MONTH(BART_Rides[[#This Row],[Date]])</f>
        <v>9</v>
      </c>
      <c r="K11942" s="1">
        <f>WEEKDAY(BART_Rides[[#This Row],[Date]],2)</f>
        <v>6</v>
      </c>
      <c r="L11942" s="1" t="str">
        <f>LEFT(BART_Rides[[#This Row],[Lines]],1)</f>
        <v>Y</v>
      </c>
      <c r="M11942" s="1" t="str">
        <f>IF(BART_Rides[[#This Row],[FirstLetter]]="Y","Yes","No")</f>
        <v>Yes</v>
      </c>
      <c r="N11942" s="1" t="str">
        <f>IF(OR(BART_Rides[[#This Row],[Station Code]]="EM", BART_Rides[[#This Row],[Station Code]]="MT", BART_Rides[[#This Row],[Station Code]]="PL", BART_Rides[[#This Row],[Station Code]]="CC"), "Yes", "No")</f>
        <v>No</v>
      </c>
    </row>
    <row r="11943" spans="6:14">
      <c r="F11943" s="3">
        <v>44458</v>
      </c>
      <c r="G11943" s="1" t="s">
        <v>61</v>
      </c>
      <c r="H11943" s="1" t="s">
        <v>106</v>
      </c>
      <c r="I11943" s="1">
        <v>1142</v>
      </c>
      <c r="J11943" s="1">
        <f>MONTH(BART_Rides[[#This Row],[Date]])</f>
        <v>9</v>
      </c>
      <c r="K11943" s="1">
        <f>WEEKDAY(BART_Rides[[#This Row],[Date]],2)</f>
        <v>7</v>
      </c>
      <c r="L11943" s="1" t="str">
        <f>LEFT(BART_Rides[[#This Row],[Lines]],1)</f>
        <v>Y</v>
      </c>
      <c r="M11943" s="1" t="str">
        <f>IF(BART_Rides[[#This Row],[FirstLetter]]="Y","Yes","No")</f>
        <v>Yes</v>
      </c>
      <c r="N11943" s="1" t="str">
        <f>IF(OR(BART_Rides[[#This Row],[Station Code]]="EM", BART_Rides[[#This Row],[Station Code]]="MT", BART_Rides[[#This Row],[Station Code]]="PL", BART_Rides[[#This Row],[Station Code]]="CC"), "Yes", "No")</f>
        <v>No</v>
      </c>
    </row>
    <row r="11944" spans="6:14">
      <c r="F11944" s="3">
        <v>44459</v>
      </c>
      <c r="G11944" s="1" t="s">
        <v>61</v>
      </c>
      <c r="H11944" s="1" t="s">
        <v>106</v>
      </c>
      <c r="I11944" s="1">
        <v>2811</v>
      </c>
      <c r="J11944" s="1">
        <f>MONTH(BART_Rides[[#This Row],[Date]])</f>
        <v>9</v>
      </c>
      <c r="K11944" s="1">
        <f>WEEKDAY(BART_Rides[[#This Row],[Date]],2)</f>
        <v>1</v>
      </c>
      <c r="L11944" s="1" t="str">
        <f>LEFT(BART_Rides[[#This Row],[Lines]],1)</f>
        <v>Y</v>
      </c>
      <c r="M11944" s="1" t="str">
        <f>IF(BART_Rides[[#This Row],[FirstLetter]]="Y","Yes","No")</f>
        <v>Yes</v>
      </c>
      <c r="N11944" s="1" t="str">
        <f>IF(OR(BART_Rides[[#This Row],[Station Code]]="EM", BART_Rides[[#This Row],[Station Code]]="MT", BART_Rides[[#This Row],[Station Code]]="PL", BART_Rides[[#This Row],[Station Code]]="CC"), "Yes", "No")</f>
        <v>No</v>
      </c>
    </row>
    <row r="11945" spans="6:14">
      <c r="F11945" s="3">
        <v>44460</v>
      </c>
      <c r="G11945" s="1" t="s">
        <v>61</v>
      </c>
      <c r="H11945" s="1" t="s">
        <v>106</v>
      </c>
      <c r="I11945" s="1">
        <v>2935</v>
      </c>
      <c r="J11945" s="1">
        <f>MONTH(BART_Rides[[#This Row],[Date]])</f>
        <v>9</v>
      </c>
      <c r="K11945" s="1">
        <f>WEEKDAY(BART_Rides[[#This Row],[Date]],2)</f>
        <v>2</v>
      </c>
      <c r="L11945" s="1" t="str">
        <f>LEFT(BART_Rides[[#This Row],[Lines]],1)</f>
        <v>Y</v>
      </c>
      <c r="M11945" s="1" t="str">
        <f>IF(BART_Rides[[#This Row],[FirstLetter]]="Y","Yes","No")</f>
        <v>Yes</v>
      </c>
      <c r="N11945" s="1" t="str">
        <f>IF(OR(BART_Rides[[#This Row],[Station Code]]="EM", BART_Rides[[#This Row],[Station Code]]="MT", BART_Rides[[#This Row],[Station Code]]="PL", BART_Rides[[#This Row],[Station Code]]="CC"), "Yes", "No")</f>
        <v>No</v>
      </c>
    </row>
    <row r="11946" spans="6:14">
      <c r="F11946" s="3">
        <v>44461</v>
      </c>
      <c r="G11946" s="1" t="s">
        <v>61</v>
      </c>
      <c r="H11946" s="1" t="s">
        <v>106</v>
      </c>
      <c r="I11946" s="1">
        <v>2906</v>
      </c>
      <c r="J11946" s="1">
        <f>MONTH(BART_Rides[[#This Row],[Date]])</f>
        <v>9</v>
      </c>
      <c r="K11946" s="1">
        <f>WEEKDAY(BART_Rides[[#This Row],[Date]],2)</f>
        <v>3</v>
      </c>
      <c r="L11946" s="1" t="str">
        <f>LEFT(BART_Rides[[#This Row],[Lines]],1)</f>
        <v>Y</v>
      </c>
      <c r="M11946" s="1" t="str">
        <f>IF(BART_Rides[[#This Row],[FirstLetter]]="Y","Yes","No")</f>
        <v>Yes</v>
      </c>
      <c r="N11946" s="1" t="str">
        <f>IF(OR(BART_Rides[[#This Row],[Station Code]]="EM", BART_Rides[[#This Row],[Station Code]]="MT", BART_Rides[[#This Row],[Station Code]]="PL", BART_Rides[[#This Row],[Station Code]]="CC"), "Yes", "No")</f>
        <v>No</v>
      </c>
    </row>
    <row r="11947" spans="6:14">
      <c r="F11947" s="3">
        <v>44462</v>
      </c>
      <c r="G11947" s="1" t="s">
        <v>61</v>
      </c>
      <c r="H11947" s="1" t="s">
        <v>106</v>
      </c>
      <c r="I11947" s="1">
        <v>2909</v>
      </c>
      <c r="J11947" s="1">
        <f>MONTH(BART_Rides[[#This Row],[Date]])</f>
        <v>9</v>
      </c>
      <c r="K11947" s="1">
        <f>WEEKDAY(BART_Rides[[#This Row],[Date]],2)</f>
        <v>4</v>
      </c>
      <c r="L11947" s="1" t="str">
        <f>LEFT(BART_Rides[[#This Row],[Lines]],1)</f>
        <v>Y</v>
      </c>
      <c r="M11947" s="1" t="str">
        <f>IF(BART_Rides[[#This Row],[FirstLetter]]="Y","Yes","No")</f>
        <v>Yes</v>
      </c>
      <c r="N11947" s="1" t="str">
        <f>IF(OR(BART_Rides[[#This Row],[Station Code]]="EM", BART_Rides[[#This Row],[Station Code]]="MT", BART_Rides[[#This Row],[Station Code]]="PL", BART_Rides[[#This Row],[Station Code]]="CC"), "Yes", "No")</f>
        <v>No</v>
      </c>
    </row>
    <row r="11948" spans="6:14">
      <c r="F11948" s="3">
        <v>44463</v>
      </c>
      <c r="G11948" s="1" t="s">
        <v>61</v>
      </c>
      <c r="H11948" s="1" t="s">
        <v>106</v>
      </c>
      <c r="I11948" s="1">
        <v>2956</v>
      </c>
      <c r="J11948" s="1">
        <f>MONTH(BART_Rides[[#This Row],[Date]])</f>
        <v>9</v>
      </c>
      <c r="K11948" s="1">
        <f>WEEKDAY(BART_Rides[[#This Row],[Date]],2)</f>
        <v>5</v>
      </c>
      <c r="L11948" s="1" t="str">
        <f>LEFT(BART_Rides[[#This Row],[Lines]],1)</f>
        <v>Y</v>
      </c>
      <c r="M11948" s="1" t="str">
        <f>IF(BART_Rides[[#This Row],[FirstLetter]]="Y","Yes","No")</f>
        <v>Yes</v>
      </c>
      <c r="N11948" s="1" t="str">
        <f>IF(OR(BART_Rides[[#This Row],[Station Code]]="EM", BART_Rides[[#This Row],[Station Code]]="MT", BART_Rides[[#This Row],[Station Code]]="PL", BART_Rides[[#This Row],[Station Code]]="CC"), "Yes", "No")</f>
        <v>No</v>
      </c>
    </row>
    <row r="11949" spans="6:14">
      <c r="F11949" s="3">
        <v>44464</v>
      </c>
      <c r="G11949" s="1" t="s">
        <v>61</v>
      </c>
      <c r="H11949" s="1" t="s">
        <v>106</v>
      </c>
      <c r="I11949" s="1">
        <v>1579</v>
      </c>
      <c r="J11949" s="1">
        <f>MONTH(BART_Rides[[#This Row],[Date]])</f>
        <v>9</v>
      </c>
      <c r="K11949" s="1">
        <f>WEEKDAY(BART_Rides[[#This Row],[Date]],2)</f>
        <v>6</v>
      </c>
      <c r="L11949" s="1" t="str">
        <f>LEFT(BART_Rides[[#This Row],[Lines]],1)</f>
        <v>Y</v>
      </c>
      <c r="M11949" s="1" t="str">
        <f>IF(BART_Rides[[#This Row],[FirstLetter]]="Y","Yes","No")</f>
        <v>Yes</v>
      </c>
      <c r="N11949" s="1" t="str">
        <f>IF(OR(BART_Rides[[#This Row],[Station Code]]="EM", BART_Rides[[#This Row],[Station Code]]="MT", BART_Rides[[#This Row],[Station Code]]="PL", BART_Rides[[#This Row],[Station Code]]="CC"), "Yes", "No")</f>
        <v>No</v>
      </c>
    </row>
    <row r="11950" spans="6:14">
      <c r="F11950" s="3">
        <v>44465</v>
      </c>
      <c r="G11950" s="1" t="s">
        <v>61</v>
      </c>
      <c r="H11950" s="1" t="s">
        <v>106</v>
      </c>
      <c r="I11950" s="1">
        <v>1133</v>
      </c>
      <c r="J11950" s="1">
        <f>MONTH(BART_Rides[[#This Row],[Date]])</f>
        <v>9</v>
      </c>
      <c r="K11950" s="1">
        <f>WEEKDAY(BART_Rides[[#This Row],[Date]],2)</f>
        <v>7</v>
      </c>
      <c r="L11950" s="1" t="str">
        <f>LEFT(BART_Rides[[#This Row],[Lines]],1)</f>
        <v>Y</v>
      </c>
      <c r="M11950" s="1" t="str">
        <f>IF(BART_Rides[[#This Row],[FirstLetter]]="Y","Yes","No")</f>
        <v>Yes</v>
      </c>
      <c r="N11950" s="1" t="str">
        <f>IF(OR(BART_Rides[[#This Row],[Station Code]]="EM", BART_Rides[[#This Row],[Station Code]]="MT", BART_Rides[[#This Row],[Station Code]]="PL", BART_Rides[[#This Row],[Station Code]]="CC"), "Yes", "No")</f>
        <v>No</v>
      </c>
    </row>
    <row r="11951" spans="6:14">
      <c r="F11951" s="3">
        <v>44466</v>
      </c>
      <c r="G11951" s="1" t="s">
        <v>61</v>
      </c>
      <c r="H11951" s="1" t="s">
        <v>106</v>
      </c>
      <c r="I11951" s="1">
        <v>2768</v>
      </c>
      <c r="J11951" s="1">
        <f>MONTH(BART_Rides[[#This Row],[Date]])</f>
        <v>9</v>
      </c>
      <c r="K11951" s="1">
        <f>WEEKDAY(BART_Rides[[#This Row],[Date]],2)</f>
        <v>1</v>
      </c>
      <c r="L11951" s="1" t="str">
        <f>LEFT(BART_Rides[[#This Row],[Lines]],1)</f>
        <v>Y</v>
      </c>
      <c r="M11951" s="1" t="str">
        <f>IF(BART_Rides[[#This Row],[FirstLetter]]="Y","Yes","No")</f>
        <v>Yes</v>
      </c>
      <c r="N11951" s="1" t="str">
        <f>IF(OR(BART_Rides[[#This Row],[Station Code]]="EM", BART_Rides[[#This Row],[Station Code]]="MT", BART_Rides[[#This Row],[Station Code]]="PL", BART_Rides[[#This Row],[Station Code]]="CC"), "Yes", "No")</f>
        <v>No</v>
      </c>
    </row>
    <row r="11952" spans="6:14">
      <c r="F11952" s="3">
        <v>44467</v>
      </c>
      <c r="G11952" s="1" t="s">
        <v>61</v>
      </c>
      <c r="H11952" s="1" t="s">
        <v>106</v>
      </c>
      <c r="I11952" s="1">
        <v>3000</v>
      </c>
      <c r="J11952" s="1">
        <f>MONTH(BART_Rides[[#This Row],[Date]])</f>
        <v>9</v>
      </c>
      <c r="K11952" s="1">
        <f>WEEKDAY(BART_Rides[[#This Row],[Date]],2)</f>
        <v>2</v>
      </c>
      <c r="L11952" s="1" t="str">
        <f>LEFT(BART_Rides[[#This Row],[Lines]],1)</f>
        <v>Y</v>
      </c>
      <c r="M11952" s="1" t="str">
        <f>IF(BART_Rides[[#This Row],[FirstLetter]]="Y","Yes","No")</f>
        <v>Yes</v>
      </c>
      <c r="N11952" s="1" t="str">
        <f>IF(OR(BART_Rides[[#This Row],[Station Code]]="EM", BART_Rides[[#This Row],[Station Code]]="MT", BART_Rides[[#This Row],[Station Code]]="PL", BART_Rides[[#This Row],[Station Code]]="CC"), "Yes", "No")</f>
        <v>No</v>
      </c>
    </row>
    <row r="11953" spans="6:14">
      <c r="F11953" s="3">
        <v>44468</v>
      </c>
      <c r="G11953" s="1" t="s">
        <v>61</v>
      </c>
      <c r="H11953" s="1" t="s">
        <v>106</v>
      </c>
      <c r="I11953" s="1">
        <v>2988</v>
      </c>
      <c r="J11953" s="1">
        <f>MONTH(BART_Rides[[#This Row],[Date]])</f>
        <v>9</v>
      </c>
      <c r="K11953" s="1">
        <f>WEEKDAY(BART_Rides[[#This Row],[Date]],2)</f>
        <v>3</v>
      </c>
      <c r="L11953" s="1" t="str">
        <f>LEFT(BART_Rides[[#This Row],[Lines]],1)</f>
        <v>Y</v>
      </c>
      <c r="M11953" s="1" t="str">
        <f>IF(BART_Rides[[#This Row],[FirstLetter]]="Y","Yes","No")</f>
        <v>Yes</v>
      </c>
      <c r="N11953" s="1" t="str">
        <f>IF(OR(BART_Rides[[#This Row],[Station Code]]="EM", BART_Rides[[#This Row],[Station Code]]="MT", BART_Rides[[#This Row],[Station Code]]="PL", BART_Rides[[#This Row],[Station Code]]="CC"), "Yes", "No")</f>
        <v>No</v>
      </c>
    </row>
    <row r="11954" spans="6:14">
      <c r="F11954" s="3">
        <v>44469</v>
      </c>
      <c r="G11954" s="1" t="s">
        <v>61</v>
      </c>
      <c r="H11954" s="1" t="s">
        <v>106</v>
      </c>
      <c r="I11954" s="1">
        <v>3059</v>
      </c>
      <c r="J11954" s="1">
        <f>MONTH(BART_Rides[[#This Row],[Date]])</f>
        <v>9</v>
      </c>
      <c r="K11954" s="1">
        <f>WEEKDAY(BART_Rides[[#This Row],[Date]],2)</f>
        <v>4</v>
      </c>
      <c r="L11954" s="1" t="str">
        <f>LEFT(BART_Rides[[#This Row],[Lines]],1)</f>
        <v>Y</v>
      </c>
      <c r="M11954" s="1" t="str">
        <f>IF(BART_Rides[[#This Row],[FirstLetter]]="Y","Yes","No")</f>
        <v>Yes</v>
      </c>
      <c r="N11954" s="1" t="str">
        <f>IF(OR(BART_Rides[[#This Row],[Station Code]]="EM", BART_Rides[[#This Row],[Station Code]]="MT", BART_Rides[[#This Row],[Station Code]]="PL", BART_Rides[[#This Row],[Station Code]]="CC"), "Yes", "No")</f>
        <v>No</v>
      </c>
    </row>
    <row r="11955" spans="6:14">
      <c r="F11955" s="3">
        <v>44470</v>
      </c>
      <c r="G11955" s="1" t="s">
        <v>61</v>
      </c>
      <c r="H11955" s="1" t="s">
        <v>106</v>
      </c>
      <c r="I11955" s="1">
        <v>2882</v>
      </c>
      <c r="J11955" s="1">
        <f>MONTH(BART_Rides[[#This Row],[Date]])</f>
        <v>10</v>
      </c>
      <c r="K11955" s="1">
        <f>WEEKDAY(BART_Rides[[#This Row],[Date]],2)</f>
        <v>5</v>
      </c>
      <c r="L11955" s="1" t="str">
        <f>LEFT(BART_Rides[[#This Row],[Lines]],1)</f>
        <v>Y</v>
      </c>
      <c r="M11955" s="1" t="str">
        <f>IF(BART_Rides[[#This Row],[FirstLetter]]="Y","Yes","No")</f>
        <v>Yes</v>
      </c>
      <c r="N11955" s="1" t="str">
        <f>IF(OR(BART_Rides[[#This Row],[Station Code]]="EM", BART_Rides[[#This Row],[Station Code]]="MT", BART_Rides[[#This Row],[Station Code]]="PL", BART_Rides[[#This Row],[Station Code]]="CC"), "Yes", "No")</f>
        <v>No</v>
      </c>
    </row>
    <row r="11956" spans="6:14">
      <c r="F11956" s="3">
        <v>44471</v>
      </c>
      <c r="G11956" s="1" t="s">
        <v>61</v>
      </c>
      <c r="H11956" s="1" t="s">
        <v>106</v>
      </c>
      <c r="I11956" s="1">
        <v>1708</v>
      </c>
      <c r="J11956" s="1">
        <f>MONTH(BART_Rides[[#This Row],[Date]])</f>
        <v>10</v>
      </c>
      <c r="K11956" s="1">
        <f>WEEKDAY(BART_Rides[[#This Row],[Date]],2)</f>
        <v>6</v>
      </c>
      <c r="L11956" s="1" t="str">
        <f>LEFT(BART_Rides[[#This Row],[Lines]],1)</f>
        <v>Y</v>
      </c>
      <c r="M11956" s="1" t="str">
        <f>IF(BART_Rides[[#This Row],[FirstLetter]]="Y","Yes","No")</f>
        <v>Yes</v>
      </c>
      <c r="N11956" s="1" t="str">
        <f>IF(OR(BART_Rides[[#This Row],[Station Code]]="EM", BART_Rides[[#This Row],[Station Code]]="MT", BART_Rides[[#This Row],[Station Code]]="PL", BART_Rides[[#This Row],[Station Code]]="CC"), "Yes", "No")</f>
        <v>No</v>
      </c>
    </row>
    <row r="11957" spans="6:14">
      <c r="F11957" s="3">
        <v>44472</v>
      </c>
      <c r="G11957" s="1" t="s">
        <v>61</v>
      </c>
      <c r="H11957" s="1" t="s">
        <v>106</v>
      </c>
      <c r="I11957" s="1">
        <v>1075</v>
      </c>
      <c r="J11957" s="1">
        <f>MONTH(BART_Rides[[#This Row],[Date]])</f>
        <v>10</v>
      </c>
      <c r="K11957" s="1">
        <f>WEEKDAY(BART_Rides[[#This Row],[Date]],2)</f>
        <v>7</v>
      </c>
      <c r="L11957" s="1" t="str">
        <f>LEFT(BART_Rides[[#This Row],[Lines]],1)</f>
        <v>Y</v>
      </c>
      <c r="M11957" s="1" t="str">
        <f>IF(BART_Rides[[#This Row],[FirstLetter]]="Y","Yes","No")</f>
        <v>Yes</v>
      </c>
      <c r="N11957" s="1" t="str">
        <f>IF(OR(BART_Rides[[#This Row],[Station Code]]="EM", BART_Rides[[#This Row],[Station Code]]="MT", BART_Rides[[#This Row],[Station Code]]="PL", BART_Rides[[#This Row],[Station Code]]="CC"), "Yes", "No")</f>
        <v>No</v>
      </c>
    </row>
    <row r="11958" spans="6:14">
      <c r="F11958" s="3">
        <v>44473</v>
      </c>
      <c r="G11958" s="1" t="s">
        <v>61</v>
      </c>
      <c r="H11958" s="1" t="s">
        <v>106</v>
      </c>
      <c r="I11958" s="1">
        <v>2787</v>
      </c>
      <c r="J11958" s="1">
        <f>MONTH(BART_Rides[[#This Row],[Date]])</f>
        <v>10</v>
      </c>
      <c r="K11958" s="1">
        <f>WEEKDAY(BART_Rides[[#This Row],[Date]],2)</f>
        <v>1</v>
      </c>
      <c r="L11958" s="1" t="str">
        <f>LEFT(BART_Rides[[#This Row],[Lines]],1)</f>
        <v>Y</v>
      </c>
      <c r="M11958" s="1" t="str">
        <f>IF(BART_Rides[[#This Row],[FirstLetter]]="Y","Yes","No")</f>
        <v>Yes</v>
      </c>
      <c r="N11958" s="1" t="str">
        <f>IF(OR(BART_Rides[[#This Row],[Station Code]]="EM", BART_Rides[[#This Row],[Station Code]]="MT", BART_Rides[[#This Row],[Station Code]]="PL", BART_Rides[[#This Row],[Station Code]]="CC"), "Yes", "No")</f>
        <v>No</v>
      </c>
    </row>
    <row r="11959" spans="6:14">
      <c r="F11959" s="3">
        <v>44474</v>
      </c>
      <c r="G11959" s="1" t="s">
        <v>61</v>
      </c>
      <c r="H11959" s="1" t="s">
        <v>106</v>
      </c>
      <c r="I11959" s="1">
        <v>2902</v>
      </c>
      <c r="J11959" s="1">
        <f>MONTH(BART_Rides[[#This Row],[Date]])</f>
        <v>10</v>
      </c>
      <c r="K11959" s="1">
        <f>WEEKDAY(BART_Rides[[#This Row],[Date]],2)</f>
        <v>2</v>
      </c>
      <c r="L11959" s="1" t="str">
        <f>LEFT(BART_Rides[[#This Row],[Lines]],1)</f>
        <v>Y</v>
      </c>
      <c r="M11959" s="1" t="str">
        <f>IF(BART_Rides[[#This Row],[FirstLetter]]="Y","Yes","No")</f>
        <v>Yes</v>
      </c>
      <c r="N11959" s="1" t="str">
        <f>IF(OR(BART_Rides[[#This Row],[Station Code]]="EM", BART_Rides[[#This Row],[Station Code]]="MT", BART_Rides[[#This Row],[Station Code]]="PL", BART_Rides[[#This Row],[Station Code]]="CC"), "Yes", "No")</f>
        <v>No</v>
      </c>
    </row>
    <row r="11960" spans="6:14">
      <c r="F11960" s="3">
        <v>44475</v>
      </c>
      <c r="G11960" s="1" t="s">
        <v>61</v>
      </c>
      <c r="H11960" s="1" t="s">
        <v>106</v>
      </c>
      <c r="I11960" s="1">
        <v>2937</v>
      </c>
      <c r="J11960" s="1">
        <f>MONTH(BART_Rides[[#This Row],[Date]])</f>
        <v>10</v>
      </c>
      <c r="K11960" s="1">
        <f>WEEKDAY(BART_Rides[[#This Row],[Date]],2)</f>
        <v>3</v>
      </c>
      <c r="L11960" s="1" t="str">
        <f>LEFT(BART_Rides[[#This Row],[Lines]],1)</f>
        <v>Y</v>
      </c>
      <c r="M11960" s="1" t="str">
        <f>IF(BART_Rides[[#This Row],[FirstLetter]]="Y","Yes","No")</f>
        <v>Yes</v>
      </c>
      <c r="N11960" s="1" t="str">
        <f>IF(OR(BART_Rides[[#This Row],[Station Code]]="EM", BART_Rides[[#This Row],[Station Code]]="MT", BART_Rides[[#This Row],[Station Code]]="PL", BART_Rides[[#This Row],[Station Code]]="CC"), "Yes", "No")</f>
        <v>No</v>
      </c>
    </row>
    <row r="11961" spans="6:14">
      <c r="F11961" s="3">
        <v>44476</v>
      </c>
      <c r="G11961" s="1" t="s">
        <v>61</v>
      </c>
      <c r="H11961" s="1" t="s">
        <v>106</v>
      </c>
      <c r="I11961" s="1">
        <v>2906</v>
      </c>
      <c r="J11961" s="1">
        <f>MONTH(BART_Rides[[#This Row],[Date]])</f>
        <v>10</v>
      </c>
      <c r="K11961" s="1">
        <f>WEEKDAY(BART_Rides[[#This Row],[Date]],2)</f>
        <v>4</v>
      </c>
      <c r="L11961" s="1" t="str">
        <f>LEFT(BART_Rides[[#This Row],[Lines]],1)</f>
        <v>Y</v>
      </c>
      <c r="M11961" s="1" t="str">
        <f>IF(BART_Rides[[#This Row],[FirstLetter]]="Y","Yes","No")</f>
        <v>Yes</v>
      </c>
      <c r="N11961" s="1" t="str">
        <f>IF(OR(BART_Rides[[#This Row],[Station Code]]="EM", BART_Rides[[#This Row],[Station Code]]="MT", BART_Rides[[#This Row],[Station Code]]="PL", BART_Rides[[#This Row],[Station Code]]="CC"), "Yes", "No")</f>
        <v>No</v>
      </c>
    </row>
    <row r="11962" spans="6:14">
      <c r="F11962" s="3">
        <v>44477</v>
      </c>
      <c r="G11962" s="1" t="s">
        <v>61</v>
      </c>
      <c r="H11962" s="1" t="s">
        <v>106</v>
      </c>
      <c r="I11962" s="1">
        <v>2844</v>
      </c>
      <c r="J11962" s="1">
        <f>MONTH(BART_Rides[[#This Row],[Date]])</f>
        <v>10</v>
      </c>
      <c r="K11962" s="1">
        <f>WEEKDAY(BART_Rides[[#This Row],[Date]],2)</f>
        <v>5</v>
      </c>
      <c r="L11962" s="1" t="str">
        <f>LEFT(BART_Rides[[#This Row],[Lines]],1)</f>
        <v>Y</v>
      </c>
      <c r="M11962" s="1" t="str">
        <f>IF(BART_Rides[[#This Row],[FirstLetter]]="Y","Yes","No")</f>
        <v>Yes</v>
      </c>
      <c r="N11962" s="1" t="str">
        <f>IF(OR(BART_Rides[[#This Row],[Station Code]]="EM", BART_Rides[[#This Row],[Station Code]]="MT", BART_Rides[[#This Row],[Station Code]]="PL", BART_Rides[[#This Row],[Station Code]]="CC"), "Yes", "No")</f>
        <v>No</v>
      </c>
    </row>
    <row r="11963" spans="6:14">
      <c r="F11963" s="3">
        <v>44478</v>
      </c>
      <c r="G11963" s="1" t="s">
        <v>61</v>
      </c>
      <c r="H11963" s="1" t="s">
        <v>106</v>
      </c>
      <c r="I11963" s="1">
        <v>1809</v>
      </c>
      <c r="J11963" s="1">
        <f>MONTH(BART_Rides[[#This Row],[Date]])</f>
        <v>10</v>
      </c>
      <c r="K11963" s="1">
        <f>WEEKDAY(BART_Rides[[#This Row],[Date]],2)</f>
        <v>6</v>
      </c>
      <c r="L11963" s="1" t="str">
        <f>LEFT(BART_Rides[[#This Row],[Lines]],1)</f>
        <v>Y</v>
      </c>
      <c r="M11963" s="1" t="str">
        <f>IF(BART_Rides[[#This Row],[FirstLetter]]="Y","Yes","No")</f>
        <v>Yes</v>
      </c>
      <c r="N11963" s="1" t="str">
        <f>IF(OR(BART_Rides[[#This Row],[Station Code]]="EM", BART_Rides[[#This Row],[Station Code]]="MT", BART_Rides[[#This Row],[Station Code]]="PL", BART_Rides[[#This Row],[Station Code]]="CC"), "Yes", "No")</f>
        <v>No</v>
      </c>
    </row>
    <row r="11964" spans="6:14">
      <c r="F11964" s="3">
        <v>44479</v>
      </c>
      <c r="G11964" s="1" t="s">
        <v>61</v>
      </c>
      <c r="H11964" s="1" t="s">
        <v>106</v>
      </c>
      <c r="I11964" s="1">
        <v>1140</v>
      </c>
      <c r="J11964" s="1">
        <f>MONTH(BART_Rides[[#This Row],[Date]])</f>
        <v>10</v>
      </c>
      <c r="K11964" s="1">
        <f>WEEKDAY(BART_Rides[[#This Row],[Date]],2)</f>
        <v>7</v>
      </c>
      <c r="L11964" s="1" t="str">
        <f>LEFT(BART_Rides[[#This Row],[Lines]],1)</f>
        <v>Y</v>
      </c>
      <c r="M11964" s="1" t="str">
        <f>IF(BART_Rides[[#This Row],[FirstLetter]]="Y","Yes","No")</f>
        <v>Yes</v>
      </c>
      <c r="N11964" s="1" t="str">
        <f>IF(OR(BART_Rides[[#This Row],[Station Code]]="EM", BART_Rides[[#This Row],[Station Code]]="MT", BART_Rides[[#This Row],[Station Code]]="PL", BART_Rides[[#This Row],[Station Code]]="CC"), "Yes", "No")</f>
        <v>No</v>
      </c>
    </row>
    <row r="11965" spans="6:14">
      <c r="F11965" s="3">
        <v>44480</v>
      </c>
      <c r="G11965" s="1" t="s">
        <v>61</v>
      </c>
      <c r="H11965" s="1" t="s">
        <v>106</v>
      </c>
      <c r="I11965" s="1">
        <v>2219</v>
      </c>
      <c r="J11965" s="1">
        <f>MONTH(BART_Rides[[#This Row],[Date]])</f>
        <v>10</v>
      </c>
      <c r="K11965" s="1">
        <f>WEEKDAY(BART_Rides[[#This Row],[Date]],2)</f>
        <v>1</v>
      </c>
      <c r="L11965" s="1" t="str">
        <f>LEFT(BART_Rides[[#This Row],[Lines]],1)</f>
        <v>Y</v>
      </c>
      <c r="M11965" s="1" t="str">
        <f>IF(BART_Rides[[#This Row],[FirstLetter]]="Y","Yes","No")</f>
        <v>Yes</v>
      </c>
      <c r="N11965" s="1" t="str">
        <f>IF(OR(BART_Rides[[#This Row],[Station Code]]="EM", BART_Rides[[#This Row],[Station Code]]="MT", BART_Rides[[#This Row],[Station Code]]="PL", BART_Rides[[#This Row],[Station Code]]="CC"), "Yes", "No")</f>
        <v>No</v>
      </c>
    </row>
    <row r="11966" spans="6:14">
      <c r="F11966" s="3">
        <v>44481</v>
      </c>
      <c r="G11966" s="1" t="s">
        <v>61</v>
      </c>
      <c r="H11966" s="1" t="s">
        <v>106</v>
      </c>
      <c r="I11966" s="1">
        <v>2877</v>
      </c>
      <c r="J11966" s="1">
        <f>MONTH(BART_Rides[[#This Row],[Date]])</f>
        <v>10</v>
      </c>
      <c r="K11966" s="1">
        <f>WEEKDAY(BART_Rides[[#This Row],[Date]],2)</f>
        <v>2</v>
      </c>
      <c r="L11966" s="1" t="str">
        <f>LEFT(BART_Rides[[#This Row],[Lines]],1)</f>
        <v>Y</v>
      </c>
      <c r="M11966" s="1" t="str">
        <f>IF(BART_Rides[[#This Row],[FirstLetter]]="Y","Yes","No")</f>
        <v>Yes</v>
      </c>
      <c r="N11966" s="1" t="str">
        <f>IF(OR(BART_Rides[[#This Row],[Station Code]]="EM", BART_Rides[[#This Row],[Station Code]]="MT", BART_Rides[[#This Row],[Station Code]]="PL", BART_Rides[[#This Row],[Station Code]]="CC"), "Yes", "No")</f>
        <v>No</v>
      </c>
    </row>
    <row r="11967" spans="6:14">
      <c r="F11967" s="3">
        <v>44482</v>
      </c>
      <c r="G11967" s="1" t="s">
        <v>61</v>
      </c>
      <c r="H11967" s="1" t="s">
        <v>106</v>
      </c>
      <c r="I11967" s="1">
        <v>2854</v>
      </c>
      <c r="J11967" s="1">
        <f>MONTH(BART_Rides[[#This Row],[Date]])</f>
        <v>10</v>
      </c>
      <c r="K11967" s="1">
        <f>WEEKDAY(BART_Rides[[#This Row],[Date]],2)</f>
        <v>3</v>
      </c>
      <c r="L11967" s="1" t="str">
        <f>LEFT(BART_Rides[[#This Row],[Lines]],1)</f>
        <v>Y</v>
      </c>
      <c r="M11967" s="1" t="str">
        <f>IF(BART_Rides[[#This Row],[FirstLetter]]="Y","Yes","No")</f>
        <v>Yes</v>
      </c>
      <c r="N11967" s="1" t="str">
        <f>IF(OR(BART_Rides[[#This Row],[Station Code]]="EM", BART_Rides[[#This Row],[Station Code]]="MT", BART_Rides[[#This Row],[Station Code]]="PL", BART_Rides[[#This Row],[Station Code]]="CC"), "Yes", "No")</f>
        <v>No</v>
      </c>
    </row>
    <row r="11968" spans="6:14">
      <c r="F11968" s="3">
        <v>44483</v>
      </c>
      <c r="G11968" s="1" t="s">
        <v>61</v>
      </c>
      <c r="H11968" s="1" t="s">
        <v>106</v>
      </c>
      <c r="I11968" s="1">
        <v>2880</v>
      </c>
      <c r="J11968" s="1">
        <f>MONTH(BART_Rides[[#This Row],[Date]])</f>
        <v>10</v>
      </c>
      <c r="K11968" s="1">
        <f>WEEKDAY(BART_Rides[[#This Row],[Date]],2)</f>
        <v>4</v>
      </c>
      <c r="L11968" s="1" t="str">
        <f>LEFT(BART_Rides[[#This Row],[Lines]],1)</f>
        <v>Y</v>
      </c>
      <c r="M11968" s="1" t="str">
        <f>IF(BART_Rides[[#This Row],[FirstLetter]]="Y","Yes","No")</f>
        <v>Yes</v>
      </c>
      <c r="N11968" s="1" t="str">
        <f>IF(OR(BART_Rides[[#This Row],[Station Code]]="EM", BART_Rides[[#This Row],[Station Code]]="MT", BART_Rides[[#This Row],[Station Code]]="PL", BART_Rides[[#This Row],[Station Code]]="CC"), "Yes", "No")</f>
        <v>No</v>
      </c>
    </row>
    <row r="11969" spans="6:14">
      <c r="F11969" s="3">
        <v>44484</v>
      </c>
      <c r="G11969" s="1" t="s">
        <v>61</v>
      </c>
      <c r="H11969" s="1" t="s">
        <v>106</v>
      </c>
      <c r="I11969" s="1">
        <v>2771</v>
      </c>
      <c r="J11969" s="1">
        <f>MONTH(BART_Rides[[#This Row],[Date]])</f>
        <v>10</v>
      </c>
      <c r="K11969" s="1">
        <f>WEEKDAY(BART_Rides[[#This Row],[Date]],2)</f>
        <v>5</v>
      </c>
      <c r="L11969" s="1" t="str">
        <f>LEFT(BART_Rides[[#This Row],[Lines]],1)</f>
        <v>Y</v>
      </c>
      <c r="M11969" s="1" t="str">
        <f>IF(BART_Rides[[#This Row],[FirstLetter]]="Y","Yes","No")</f>
        <v>Yes</v>
      </c>
      <c r="N11969" s="1" t="str">
        <f>IF(OR(BART_Rides[[#This Row],[Station Code]]="EM", BART_Rides[[#This Row],[Station Code]]="MT", BART_Rides[[#This Row],[Station Code]]="PL", BART_Rides[[#This Row],[Station Code]]="CC"), "Yes", "No")</f>
        <v>No</v>
      </c>
    </row>
    <row r="11970" spans="6:14">
      <c r="F11970" s="3">
        <v>44485</v>
      </c>
      <c r="G11970" s="1" t="s">
        <v>61</v>
      </c>
      <c r="H11970" s="1" t="s">
        <v>106</v>
      </c>
      <c r="I11970" s="1">
        <v>1596</v>
      </c>
      <c r="J11970" s="1">
        <f>MONTH(BART_Rides[[#This Row],[Date]])</f>
        <v>10</v>
      </c>
      <c r="K11970" s="1">
        <f>WEEKDAY(BART_Rides[[#This Row],[Date]],2)</f>
        <v>6</v>
      </c>
      <c r="L11970" s="1" t="str">
        <f>LEFT(BART_Rides[[#This Row],[Lines]],1)</f>
        <v>Y</v>
      </c>
      <c r="M11970" s="1" t="str">
        <f>IF(BART_Rides[[#This Row],[FirstLetter]]="Y","Yes","No")</f>
        <v>Yes</v>
      </c>
      <c r="N11970" s="1" t="str">
        <f>IF(OR(BART_Rides[[#This Row],[Station Code]]="EM", BART_Rides[[#This Row],[Station Code]]="MT", BART_Rides[[#This Row],[Station Code]]="PL", BART_Rides[[#This Row],[Station Code]]="CC"), "Yes", "No")</f>
        <v>No</v>
      </c>
    </row>
    <row r="11971" spans="6:14">
      <c r="F11971" s="3">
        <v>44486</v>
      </c>
      <c r="G11971" s="1" t="s">
        <v>61</v>
      </c>
      <c r="H11971" s="1" t="s">
        <v>106</v>
      </c>
      <c r="I11971" s="1">
        <v>971</v>
      </c>
      <c r="J11971" s="1">
        <f>MONTH(BART_Rides[[#This Row],[Date]])</f>
        <v>10</v>
      </c>
      <c r="K11971" s="1">
        <f>WEEKDAY(BART_Rides[[#This Row],[Date]],2)</f>
        <v>7</v>
      </c>
      <c r="L11971" s="1" t="str">
        <f>LEFT(BART_Rides[[#This Row],[Lines]],1)</f>
        <v>Y</v>
      </c>
      <c r="M11971" s="1" t="str">
        <f>IF(BART_Rides[[#This Row],[FirstLetter]]="Y","Yes","No")</f>
        <v>Yes</v>
      </c>
      <c r="N11971" s="1" t="str">
        <f>IF(OR(BART_Rides[[#This Row],[Station Code]]="EM", BART_Rides[[#This Row],[Station Code]]="MT", BART_Rides[[#This Row],[Station Code]]="PL", BART_Rides[[#This Row],[Station Code]]="CC"), "Yes", "No")</f>
        <v>No</v>
      </c>
    </row>
    <row r="11972" spans="6:14">
      <c r="F11972" s="3">
        <v>44487</v>
      </c>
      <c r="G11972" s="1" t="s">
        <v>61</v>
      </c>
      <c r="H11972" s="1" t="s">
        <v>106</v>
      </c>
      <c r="I11972" s="1">
        <v>2823</v>
      </c>
      <c r="J11972" s="1">
        <f>MONTH(BART_Rides[[#This Row],[Date]])</f>
        <v>10</v>
      </c>
      <c r="K11972" s="1">
        <f>WEEKDAY(BART_Rides[[#This Row],[Date]],2)</f>
        <v>1</v>
      </c>
      <c r="L11972" s="1" t="str">
        <f>LEFT(BART_Rides[[#This Row],[Lines]],1)</f>
        <v>Y</v>
      </c>
      <c r="M11972" s="1" t="str">
        <f>IF(BART_Rides[[#This Row],[FirstLetter]]="Y","Yes","No")</f>
        <v>Yes</v>
      </c>
      <c r="N11972" s="1" t="str">
        <f>IF(OR(BART_Rides[[#This Row],[Station Code]]="EM", BART_Rides[[#This Row],[Station Code]]="MT", BART_Rides[[#This Row],[Station Code]]="PL", BART_Rides[[#This Row],[Station Code]]="CC"), "Yes", "No")</f>
        <v>No</v>
      </c>
    </row>
    <row r="11973" spans="6:14">
      <c r="F11973" s="3">
        <v>44488</v>
      </c>
      <c r="G11973" s="1" t="s">
        <v>61</v>
      </c>
      <c r="H11973" s="1" t="s">
        <v>106</v>
      </c>
      <c r="I11973" s="1">
        <v>2877</v>
      </c>
      <c r="J11973" s="1">
        <f>MONTH(BART_Rides[[#This Row],[Date]])</f>
        <v>10</v>
      </c>
      <c r="K11973" s="1">
        <f>WEEKDAY(BART_Rides[[#This Row],[Date]],2)</f>
        <v>2</v>
      </c>
      <c r="L11973" s="1" t="str">
        <f>LEFT(BART_Rides[[#This Row],[Lines]],1)</f>
        <v>Y</v>
      </c>
      <c r="M11973" s="1" t="str">
        <f>IF(BART_Rides[[#This Row],[FirstLetter]]="Y","Yes","No")</f>
        <v>Yes</v>
      </c>
      <c r="N11973" s="1" t="str">
        <f>IF(OR(BART_Rides[[#This Row],[Station Code]]="EM", BART_Rides[[#This Row],[Station Code]]="MT", BART_Rides[[#This Row],[Station Code]]="PL", BART_Rides[[#This Row],[Station Code]]="CC"), "Yes", "No")</f>
        <v>No</v>
      </c>
    </row>
    <row r="11974" spans="6:14">
      <c r="F11974" s="3">
        <v>44489</v>
      </c>
      <c r="G11974" s="1" t="s">
        <v>61</v>
      </c>
      <c r="H11974" s="1" t="s">
        <v>106</v>
      </c>
      <c r="I11974" s="1">
        <v>2793</v>
      </c>
      <c r="J11974" s="1">
        <f>MONTH(BART_Rides[[#This Row],[Date]])</f>
        <v>10</v>
      </c>
      <c r="K11974" s="1">
        <f>WEEKDAY(BART_Rides[[#This Row],[Date]],2)</f>
        <v>3</v>
      </c>
      <c r="L11974" s="1" t="str">
        <f>LEFT(BART_Rides[[#This Row],[Lines]],1)</f>
        <v>Y</v>
      </c>
      <c r="M11974" s="1" t="str">
        <f>IF(BART_Rides[[#This Row],[FirstLetter]]="Y","Yes","No")</f>
        <v>Yes</v>
      </c>
      <c r="N11974" s="1" t="str">
        <f>IF(OR(BART_Rides[[#This Row],[Station Code]]="EM", BART_Rides[[#This Row],[Station Code]]="MT", BART_Rides[[#This Row],[Station Code]]="PL", BART_Rides[[#This Row],[Station Code]]="CC"), "Yes", "No")</f>
        <v>No</v>
      </c>
    </row>
    <row r="11975" spans="6:14">
      <c r="F11975" s="3">
        <v>44490</v>
      </c>
      <c r="G11975" s="1" t="s">
        <v>61</v>
      </c>
      <c r="H11975" s="1" t="s">
        <v>106</v>
      </c>
      <c r="I11975" s="1">
        <v>2729</v>
      </c>
      <c r="J11975" s="1">
        <f>MONTH(BART_Rides[[#This Row],[Date]])</f>
        <v>10</v>
      </c>
      <c r="K11975" s="1">
        <f>WEEKDAY(BART_Rides[[#This Row],[Date]],2)</f>
        <v>4</v>
      </c>
      <c r="L11975" s="1" t="str">
        <f>LEFT(BART_Rides[[#This Row],[Lines]],1)</f>
        <v>Y</v>
      </c>
      <c r="M11975" s="1" t="str">
        <f>IF(BART_Rides[[#This Row],[FirstLetter]]="Y","Yes","No")</f>
        <v>Yes</v>
      </c>
      <c r="N11975" s="1" t="str">
        <f>IF(OR(BART_Rides[[#This Row],[Station Code]]="EM", BART_Rides[[#This Row],[Station Code]]="MT", BART_Rides[[#This Row],[Station Code]]="PL", BART_Rides[[#This Row],[Station Code]]="CC"), "Yes", "No")</f>
        <v>No</v>
      </c>
    </row>
    <row r="11976" spans="6:14">
      <c r="F11976" s="3">
        <v>44491</v>
      </c>
      <c r="G11976" s="1" t="s">
        <v>61</v>
      </c>
      <c r="H11976" s="1" t="s">
        <v>106</v>
      </c>
      <c r="I11976" s="1">
        <v>2724</v>
      </c>
      <c r="J11976" s="1">
        <f>MONTH(BART_Rides[[#This Row],[Date]])</f>
        <v>10</v>
      </c>
      <c r="K11976" s="1">
        <f>WEEKDAY(BART_Rides[[#This Row],[Date]],2)</f>
        <v>5</v>
      </c>
      <c r="L11976" s="1" t="str">
        <f>LEFT(BART_Rides[[#This Row],[Lines]],1)</f>
        <v>Y</v>
      </c>
      <c r="M11976" s="1" t="str">
        <f>IF(BART_Rides[[#This Row],[FirstLetter]]="Y","Yes","No")</f>
        <v>Yes</v>
      </c>
      <c r="N11976" s="1" t="str">
        <f>IF(OR(BART_Rides[[#This Row],[Station Code]]="EM", BART_Rides[[#This Row],[Station Code]]="MT", BART_Rides[[#This Row],[Station Code]]="PL", BART_Rides[[#This Row],[Station Code]]="CC"), "Yes", "No")</f>
        <v>No</v>
      </c>
    </row>
    <row r="11977" spans="6:14">
      <c r="F11977" s="3">
        <v>44492</v>
      </c>
      <c r="G11977" s="1" t="s">
        <v>61</v>
      </c>
      <c r="H11977" s="1" t="s">
        <v>106</v>
      </c>
      <c r="I11977" s="1">
        <v>1484</v>
      </c>
      <c r="J11977" s="1">
        <f>MONTH(BART_Rides[[#This Row],[Date]])</f>
        <v>10</v>
      </c>
      <c r="K11977" s="1">
        <f>WEEKDAY(BART_Rides[[#This Row],[Date]],2)</f>
        <v>6</v>
      </c>
      <c r="L11977" s="1" t="str">
        <f>LEFT(BART_Rides[[#This Row],[Lines]],1)</f>
        <v>Y</v>
      </c>
      <c r="M11977" s="1" t="str">
        <f>IF(BART_Rides[[#This Row],[FirstLetter]]="Y","Yes","No")</f>
        <v>Yes</v>
      </c>
      <c r="N11977" s="1" t="str">
        <f>IF(OR(BART_Rides[[#This Row],[Station Code]]="EM", BART_Rides[[#This Row],[Station Code]]="MT", BART_Rides[[#This Row],[Station Code]]="PL", BART_Rides[[#This Row],[Station Code]]="CC"), "Yes", "No")</f>
        <v>No</v>
      </c>
    </row>
    <row r="11978" spans="6:14">
      <c r="F11978" s="3">
        <v>44493</v>
      </c>
      <c r="G11978" s="1" t="s">
        <v>61</v>
      </c>
      <c r="H11978" s="1" t="s">
        <v>106</v>
      </c>
      <c r="I11978" s="1">
        <v>684</v>
      </c>
      <c r="J11978" s="1">
        <f>MONTH(BART_Rides[[#This Row],[Date]])</f>
        <v>10</v>
      </c>
      <c r="K11978" s="1">
        <f>WEEKDAY(BART_Rides[[#This Row],[Date]],2)</f>
        <v>7</v>
      </c>
      <c r="L11978" s="1" t="str">
        <f>LEFT(BART_Rides[[#This Row],[Lines]],1)</f>
        <v>Y</v>
      </c>
      <c r="M11978" s="1" t="str">
        <f>IF(BART_Rides[[#This Row],[FirstLetter]]="Y","Yes","No")</f>
        <v>Yes</v>
      </c>
      <c r="N11978" s="1" t="str">
        <f>IF(OR(BART_Rides[[#This Row],[Station Code]]="EM", BART_Rides[[#This Row],[Station Code]]="MT", BART_Rides[[#This Row],[Station Code]]="PL", BART_Rides[[#This Row],[Station Code]]="CC"), "Yes", "No")</f>
        <v>No</v>
      </c>
    </row>
    <row r="11979" spans="6:14">
      <c r="F11979" s="3">
        <v>44494</v>
      </c>
      <c r="G11979" s="1" t="s">
        <v>61</v>
      </c>
      <c r="H11979" s="1" t="s">
        <v>106</v>
      </c>
      <c r="I11979" s="1">
        <v>2752</v>
      </c>
      <c r="J11979" s="1">
        <f>MONTH(BART_Rides[[#This Row],[Date]])</f>
        <v>10</v>
      </c>
      <c r="K11979" s="1">
        <f>WEEKDAY(BART_Rides[[#This Row],[Date]],2)</f>
        <v>1</v>
      </c>
      <c r="L11979" s="1" t="str">
        <f>LEFT(BART_Rides[[#This Row],[Lines]],1)</f>
        <v>Y</v>
      </c>
      <c r="M11979" s="1" t="str">
        <f>IF(BART_Rides[[#This Row],[FirstLetter]]="Y","Yes","No")</f>
        <v>Yes</v>
      </c>
      <c r="N11979" s="1" t="str">
        <f>IF(OR(BART_Rides[[#This Row],[Station Code]]="EM", BART_Rides[[#This Row],[Station Code]]="MT", BART_Rides[[#This Row],[Station Code]]="PL", BART_Rides[[#This Row],[Station Code]]="CC"), "Yes", "No")</f>
        <v>No</v>
      </c>
    </row>
    <row r="11980" spans="6:14">
      <c r="F11980" s="3">
        <v>44495</v>
      </c>
      <c r="G11980" s="1" t="s">
        <v>61</v>
      </c>
      <c r="H11980" s="1" t="s">
        <v>106</v>
      </c>
      <c r="I11980" s="1">
        <v>2910</v>
      </c>
      <c r="J11980" s="1">
        <f>MONTH(BART_Rides[[#This Row],[Date]])</f>
        <v>10</v>
      </c>
      <c r="K11980" s="1">
        <f>WEEKDAY(BART_Rides[[#This Row],[Date]],2)</f>
        <v>2</v>
      </c>
      <c r="L11980" s="1" t="str">
        <f>LEFT(BART_Rides[[#This Row],[Lines]],1)</f>
        <v>Y</v>
      </c>
      <c r="M11980" s="1" t="str">
        <f>IF(BART_Rides[[#This Row],[FirstLetter]]="Y","Yes","No")</f>
        <v>Yes</v>
      </c>
      <c r="N11980" s="1" t="str">
        <f>IF(OR(BART_Rides[[#This Row],[Station Code]]="EM", BART_Rides[[#This Row],[Station Code]]="MT", BART_Rides[[#This Row],[Station Code]]="PL", BART_Rides[[#This Row],[Station Code]]="CC"), "Yes", "No")</f>
        <v>No</v>
      </c>
    </row>
    <row r="11981" spans="6:14">
      <c r="F11981" s="3">
        <v>44496</v>
      </c>
      <c r="G11981" s="1" t="s">
        <v>61</v>
      </c>
      <c r="H11981" s="1" t="s">
        <v>106</v>
      </c>
      <c r="I11981" s="1">
        <v>3010</v>
      </c>
      <c r="J11981" s="1">
        <f>MONTH(BART_Rides[[#This Row],[Date]])</f>
        <v>10</v>
      </c>
      <c r="K11981" s="1">
        <f>WEEKDAY(BART_Rides[[#This Row],[Date]],2)</f>
        <v>3</v>
      </c>
      <c r="L11981" s="1" t="str">
        <f>LEFT(BART_Rides[[#This Row],[Lines]],1)</f>
        <v>Y</v>
      </c>
      <c r="M11981" s="1" t="str">
        <f>IF(BART_Rides[[#This Row],[FirstLetter]]="Y","Yes","No")</f>
        <v>Yes</v>
      </c>
      <c r="N11981" s="1" t="str">
        <f>IF(OR(BART_Rides[[#This Row],[Station Code]]="EM", BART_Rides[[#This Row],[Station Code]]="MT", BART_Rides[[#This Row],[Station Code]]="PL", BART_Rides[[#This Row],[Station Code]]="CC"), "Yes", "No")</f>
        <v>No</v>
      </c>
    </row>
    <row r="11982" spans="6:14">
      <c r="F11982" s="3">
        <v>44497</v>
      </c>
      <c r="G11982" s="1" t="s">
        <v>61</v>
      </c>
      <c r="H11982" s="1" t="s">
        <v>106</v>
      </c>
      <c r="I11982" s="1">
        <v>3091</v>
      </c>
      <c r="J11982" s="1">
        <f>MONTH(BART_Rides[[#This Row],[Date]])</f>
        <v>10</v>
      </c>
      <c r="K11982" s="1">
        <f>WEEKDAY(BART_Rides[[#This Row],[Date]],2)</f>
        <v>4</v>
      </c>
      <c r="L11982" s="1" t="str">
        <f>LEFT(BART_Rides[[#This Row],[Lines]],1)</f>
        <v>Y</v>
      </c>
      <c r="M11982" s="1" t="str">
        <f>IF(BART_Rides[[#This Row],[FirstLetter]]="Y","Yes","No")</f>
        <v>Yes</v>
      </c>
      <c r="N11982" s="1" t="str">
        <f>IF(OR(BART_Rides[[#This Row],[Station Code]]="EM", BART_Rides[[#This Row],[Station Code]]="MT", BART_Rides[[#This Row],[Station Code]]="PL", BART_Rides[[#This Row],[Station Code]]="CC"), "Yes", "No")</f>
        <v>No</v>
      </c>
    </row>
    <row r="11983" spans="6:14">
      <c r="F11983" s="3">
        <v>44498</v>
      </c>
      <c r="G11983" s="1" t="s">
        <v>61</v>
      </c>
      <c r="H11983" s="1" t="s">
        <v>106</v>
      </c>
      <c r="I11983" s="1">
        <v>2973</v>
      </c>
      <c r="J11983" s="1">
        <f>MONTH(BART_Rides[[#This Row],[Date]])</f>
        <v>10</v>
      </c>
      <c r="K11983" s="1">
        <f>WEEKDAY(BART_Rides[[#This Row],[Date]],2)</f>
        <v>5</v>
      </c>
      <c r="L11983" s="1" t="str">
        <f>LEFT(BART_Rides[[#This Row],[Lines]],1)</f>
        <v>Y</v>
      </c>
      <c r="M11983" s="1" t="str">
        <f>IF(BART_Rides[[#This Row],[FirstLetter]]="Y","Yes","No")</f>
        <v>Yes</v>
      </c>
      <c r="N11983" s="1" t="str">
        <f>IF(OR(BART_Rides[[#This Row],[Station Code]]="EM", BART_Rides[[#This Row],[Station Code]]="MT", BART_Rides[[#This Row],[Station Code]]="PL", BART_Rides[[#This Row],[Station Code]]="CC"), "Yes", "No")</f>
        <v>No</v>
      </c>
    </row>
    <row r="11984" spans="6:14">
      <c r="F11984" s="3">
        <v>44499</v>
      </c>
      <c r="G11984" s="1" t="s">
        <v>61</v>
      </c>
      <c r="H11984" s="1" t="s">
        <v>106</v>
      </c>
      <c r="I11984" s="1">
        <v>1460</v>
      </c>
      <c r="J11984" s="1">
        <f>MONTH(BART_Rides[[#This Row],[Date]])</f>
        <v>10</v>
      </c>
      <c r="K11984" s="1">
        <f>WEEKDAY(BART_Rides[[#This Row],[Date]],2)</f>
        <v>6</v>
      </c>
      <c r="L11984" s="1" t="str">
        <f>LEFT(BART_Rides[[#This Row],[Lines]],1)</f>
        <v>Y</v>
      </c>
      <c r="M11984" s="1" t="str">
        <f>IF(BART_Rides[[#This Row],[FirstLetter]]="Y","Yes","No")</f>
        <v>Yes</v>
      </c>
      <c r="N11984" s="1" t="str">
        <f>IF(OR(BART_Rides[[#This Row],[Station Code]]="EM", BART_Rides[[#This Row],[Station Code]]="MT", BART_Rides[[#This Row],[Station Code]]="PL", BART_Rides[[#This Row],[Station Code]]="CC"), "Yes", "No")</f>
        <v>No</v>
      </c>
    </row>
    <row r="11985" spans="6:14">
      <c r="F11985" s="3">
        <v>44500</v>
      </c>
      <c r="G11985" s="1" t="s">
        <v>61</v>
      </c>
      <c r="H11985" s="1" t="s">
        <v>106</v>
      </c>
      <c r="I11985" s="1">
        <v>1026</v>
      </c>
      <c r="J11985" s="1">
        <f>MONTH(BART_Rides[[#This Row],[Date]])</f>
        <v>10</v>
      </c>
      <c r="K11985" s="1">
        <f>WEEKDAY(BART_Rides[[#This Row],[Date]],2)</f>
        <v>7</v>
      </c>
      <c r="L11985" s="1" t="str">
        <f>LEFT(BART_Rides[[#This Row],[Lines]],1)</f>
        <v>Y</v>
      </c>
      <c r="M11985" s="1" t="str">
        <f>IF(BART_Rides[[#This Row],[FirstLetter]]="Y","Yes","No")</f>
        <v>Yes</v>
      </c>
      <c r="N11985" s="1" t="str">
        <f>IF(OR(BART_Rides[[#This Row],[Station Code]]="EM", BART_Rides[[#This Row],[Station Code]]="MT", BART_Rides[[#This Row],[Station Code]]="PL", BART_Rides[[#This Row],[Station Code]]="CC"), "Yes", "No")</f>
        <v>No</v>
      </c>
    </row>
    <row r="11986" spans="6:14">
      <c r="F11986" s="3">
        <v>44501</v>
      </c>
      <c r="G11986" s="1" t="s">
        <v>61</v>
      </c>
      <c r="H11986" s="1" t="s">
        <v>106</v>
      </c>
      <c r="I11986" s="1">
        <v>2675</v>
      </c>
      <c r="J11986" s="1">
        <f>MONTH(BART_Rides[[#This Row],[Date]])</f>
        <v>11</v>
      </c>
      <c r="K11986" s="1">
        <f>WEEKDAY(BART_Rides[[#This Row],[Date]],2)</f>
        <v>1</v>
      </c>
      <c r="L11986" s="1" t="str">
        <f>LEFT(BART_Rides[[#This Row],[Lines]],1)</f>
        <v>Y</v>
      </c>
      <c r="M11986" s="1" t="str">
        <f>IF(BART_Rides[[#This Row],[FirstLetter]]="Y","Yes","No")</f>
        <v>Yes</v>
      </c>
      <c r="N11986" s="1" t="str">
        <f>IF(OR(BART_Rides[[#This Row],[Station Code]]="EM", BART_Rides[[#This Row],[Station Code]]="MT", BART_Rides[[#This Row],[Station Code]]="PL", BART_Rides[[#This Row],[Station Code]]="CC"), "Yes", "No")</f>
        <v>No</v>
      </c>
    </row>
    <row r="11987" spans="6:14">
      <c r="F11987" s="3">
        <v>44502</v>
      </c>
      <c r="G11987" s="1" t="s">
        <v>61</v>
      </c>
      <c r="H11987" s="1" t="s">
        <v>106</v>
      </c>
      <c r="I11987" s="1">
        <v>2898</v>
      </c>
      <c r="J11987" s="1">
        <f>MONTH(BART_Rides[[#This Row],[Date]])</f>
        <v>11</v>
      </c>
      <c r="K11987" s="1">
        <f>WEEKDAY(BART_Rides[[#This Row],[Date]],2)</f>
        <v>2</v>
      </c>
      <c r="L11987" s="1" t="str">
        <f>LEFT(BART_Rides[[#This Row],[Lines]],1)</f>
        <v>Y</v>
      </c>
      <c r="M11987" s="1" t="str">
        <f>IF(BART_Rides[[#This Row],[FirstLetter]]="Y","Yes","No")</f>
        <v>Yes</v>
      </c>
      <c r="N11987" s="1" t="str">
        <f>IF(OR(BART_Rides[[#This Row],[Station Code]]="EM", BART_Rides[[#This Row],[Station Code]]="MT", BART_Rides[[#This Row],[Station Code]]="PL", BART_Rides[[#This Row],[Station Code]]="CC"), "Yes", "No")</f>
        <v>No</v>
      </c>
    </row>
    <row r="11988" spans="6:14">
      <c r="F11988" s="3">
        <v>44503</v>
      </c>
      <c r="G11988" s="1" t="s">
        <v>61</v>
      </c>
      <c r="H11988" s="1" t="s">
        <v>106</v>
      </c>
      <c r="I11988" s="1">
        <v>3183</v>
      </c>
      <c r="J11988" s="1">
        <f>MONTH(BART_Rides[[#This Row],[Date]])</f>
        <v>11</v>
      </c>
      <c r="K11988" s="1">
        <f>WEEKDAY(BART_Rides[[#This Row],[Date]],2)</f>
        <v>3</v>
      </c>
      <c r="L11988" s="1" t="str">
        <f>LEFT(BART_Rides[[#This Row],[Lines]],1)</f>
        <v>Y</v>
      </c>
      <c r="M11988" s="1" t="str">
        <f>IF(BART_Rides[[#This Row],[FirstLetter]]="Y","Yes","No")</f>
        <v>Yes</v>
      </c>
      <c r="N11988" s="1" t="str">
        <f>IF(OR(BART_Rides[[#This Row],[Station Code]]="EM", BART_Rides[[#This Row],[Station Code]]="MT", BART_Rides[[#This Row],[Station Code]]="PL", BART_Rides[[#This Row],[Station Code]]="CC"), "Yes", "No")</f>
        <v>No</v>
      </c>
    </row>
    <row r="11989" spans="6:14">
      <c r="F11989" s="3">
        <v>44504</v>
      </c>
      <c r="G11989" s="1" t="s">
        <v>61</v>
      </c>
      <c r="H11989" s="1" t="s">
        <v>106</v>
      </c>
      <c r="I11989" s="1">
        <v>3054</v>
      </c>
      <c r="J11989" s="1">
        <f>MONTH(BART_Rides[[#This Row],[Date]])</f>
        <v>11</v>
      </c>
      <c r="K11989" s="1">
        <f>WEEKDAY(BART_Rides[[#This Row],[Date]],2)</f>
        <v>4</v>
      </c>
      <c r="L11989" s="1" t="str">
        <f>LEFT(BART_Rides[[#This Row],[Lines]],1)</f>
        <v>Y</v>
      </c>
      <c r="M11989" s="1" t="str">
        <f>IF(BART_Rides[[#This Row],[FirstLetter]]="Y","Yes","No")</f>
        <v>Yes</v>
      </c>
      <c r="N11989" s="1" t="str">
        <f>IF(OR(BART_Rides[[#This Row],[Station Code]]="EM", BART_Rides[[#This Row],[Station Code]]="MT", BART_Rides[[#This Row],[Station Code]]="PL", BART_Rides[[#This Row],[Station Code]]="CC"), "Yes", "No")</f>
        <v>No</v>
      </c>
    </row>
    <row r="11990" spans="6:14">
      <c r="F11990" s="3">
        <v>44505</v>
      </c>
      <c r="G11990" s="1" t="s">
        <v>61</v>
      </c>
      <c r="H11990" s="1" t="s">
        <v>106</v>
      </c>
      <c r="I11990" s="1">
        <v>3034</v>
      </c>
      <c r="J11990" s="1">
        <f>MONTH(BART_Rides[[#This Row],[Date]])</f>
        <v>11</v>
      </c>
      <c r="K11990" s="1">
        <f>WEEKDAY(BART_Rides[[#This Row],[Date]],2)</f>
        <v>5</v>
      </c>
      <c r="L11990" s="1" t="str">
        <f>LEFT(BART_Rides[[#This Row],[Lines]],1)</f>
        <v>Y</v>
      </c>
      <c r="M11990" s="1" t="str">
        <f>IF(BART_Rides[[#This Row],[FirstLetter]]="Y","Yes","No")</f>
        <v>Yes</v>
      </c>
      <c r="N11990" s="1" t="str">
        <f>IF(OR(BART_Rides[[#This Row],[Station Code]]="EM", BART_Rides[[#This Row],[Station Code]]="MT", BART_Rides[[#This Row],[Station Code]]="PL", BART_Rides[[#This Row],[Station Code]]="CC"), "Yes", "No")</f>
        <v>No</v>
      </c>
    </row>
    <row r="11991" spans="6:14">
      <c r="F11991" s="3">
        <v>44506</v>
      </c>
      <c r="G11991" s="1" t="s">
        <v>61</v>
      </c>
      <c r="H11991" s="1" t="s">
        <v>106</v>
      </c>
      <c r="I11991" s="1">
        <v>1621</v>
      </c>
      <c r="J11991" s="1">
        <f>MONTH(BART_Rides[[#This Row],[Date]])</f>
        <v>11</v>
      </c>
      <c r="K11991" s="1">
        <f>WEEKDAY(BART_Rides[[#This Row],[Date]],2)</f>
        <v>6</v>
      </c>
      <c r="L11991" s="1" t="str">
        <f>LEFT(BART_Rides[[#This Row],[Lines]],1)</f>
        <v>Y</v>
      </c>
      <c r="M11991" s="1" t="str">
        <f>IF(BART_Rides[[#This Row],[FirstLetter]]="Y","Yes","No")</f>
        <v>Yes</v>
      </c>
      <c r="N11991" s="1" t="str">
        <f>IF(OR(BART_Rides[[#This Row],[Station Code]]="EM", BART_Rides[[#This Row],[Station Code]]="MT", BART_Rides[[#This Row],[Station Code]]="PL", BART_Rides[[#This Row],[Station Code]]="CC"), "Yes", "No")</f>
        <v>No</v>
      </c>
    </row>
    <row r="11992" spans="6:14">
      <c r="F11992" s="3">
        <v>44507</v>
      </c>
      <c r="G11992" s="1" t="s">
        <v>61</v>
      </c>
      <c r="H11992" s="1" t="s">
        <v>106</v>
      </c>
      <c r="I11992" s="1">
        <v>996</v>
      </c>
      <c r="J11992" s="1">
        <f>MONTH(BART_Rides[[#This Row],[Date]])</f>
        <v>11</v>
      </c>
      <c r="K11992" s="1">
        <f>WEEKDAY(BART_Rides[[#This Row],[Date]],2)</f>
        <v>7</v>
      </c>
      <c r="L11992" s="1" t="str">
        <f>LEFT(BART_Rides[[#This Row],[Lines]],1)</f>
        <v>Y</v>
      </c>
      <c r="M11992" s="1" t="str">
        <f>IF(BART_Rides[[#This Row],[FirstLetter]]="Y","Yes","No")</f>
        <v>Yes</v>
      </c>
      <c r="N11992" s="1" t="str">
        <f>IF(OR(BART_Rides[[#This Row],[Station Code]]="EM", BART_Rides[[#This Row],[Station Code]]="MT", BART_Rides[[#This Row],[Station Code]]="PL", BART_Rides[[#This Row],[Station Code]]="CC"), "Yes", "No")</f>
        <v>No</v>
      </c>
    </row>
    <row r="11993" spans="6:14">
      <c r="F11993" s="3">
        <v>44508</v>
      </c>
      <c r="G11993" s="1" t="s">
        <v>61</v>
      </c>
      <c r="H11993" s="1" t="s">
        <v>106</v>
      </c>
      <c r="I11993" s="1">
        <v>2852</v>
      </c>
      <c r="J11993" s="1">
        <f>MONTH(BART_Rides[[#This Row],[Date]])</f>
        <v>11</v>
      </c>
      <c r="K11993" s="1">
        <f>WEEKDAY(BART_Rides[[#This Row],[Date]],2)</f>
        <v>1</v>
      </c>
      <c r="L11993" s="1" t="str">
        <f>LEFT(BART_Rides[[#This Row],[Lines]],1)</f>
        <v>Y</v>
      </c>
      <c r="M11993" s="1" t="str">
        <f>IF(BART_Rides[[#This Row],[FirstLetter]]="Y","Yes","No")</f>
        <v>Yes</v>
      </c>
      <c r="N11993" s="1" t="str">
        <f>IF(OR(BART_Rides[[#This Row],[Station Code]]="EM", BART_Rides[[#This Row],[Station Code]]="MT", BART_Rides[[#This Row],[Station Code]]="PL", BART_Rides[[#This Row],[Station Code]]="CC"), "Yes", "No")</f>
        <v>No</v>
      </c>
    </row>
    <row r="11994" spans="6:14">
      <c r="F11994" s="3">
        <v>44509</v>
      </c>
      <c r="G11994" s="1" t="s">
        <v>61</v>
      </c>
      <c r="H11994" s="1" t="s">
        <v>106</v>
      </c>
      <c r="I11994" s="1">
        <v>2888</v>
      </c>
      <c r="J11994" s="1">
        <f>MONTH(BART_Rides[[#This Row],[Date]])</f>
        <v>11</v>
      </c>
      <c r="K11994" s="1">
        <f>WEEKDAY(BART_Rides[[#This Row],[Date]],2)</f>
        <v>2</v>
      </c>
      <c r="L11994" s="1" t="str">
        <f>LEFT(BART_Rides[[#This Row],[Lines]],1)</f>
        <v>Y</v>
      </c>
      <c r="M11994" s="1" t="str">
        <f>IF(BART_Rides[[#This Row],[FirstLetter]]="Y","Yes","No")</f>
        <v>Yes</v>
      </c>
      <c r="N11994" s="1" t="str">
        <f>IF(OR(BART_Rides[[#This Row],[Station Code]]="EM", BART_Rides[[#This Row],[Station Code]]="MT", BART_Rides[[#This Row],[Station Code]]="PL", BART_Rides[[#This Row],[Station Code]]="CC"), "Yes", "No")</f>
        <v>No</v>
      </c>
    </row>
    <row r="11995" spans="6:14">
      <c r="F11995" s="3">
        <v>44510</v>
      </c>
      <c r="G11995" s="1" t="s">
        <v>61</v>
      </c>
      <c r="H11995" s="1" t="s">
        <v>106</v>
      </c>
      <c r="I11995" s="1">
        <v>3171</v>
      </c>
      <c r="J11995" s="1">
        <f>MONTH(BART_Rides[[#This Row],[Date]])</f>
        <v>11</v>
      </c>
      <c r="K11995" s="1">
        <f>WEEKDAY(BART_Rides[[#This Row],[Date]],2)</f>
        <v>3</v>
      </c>
      <c r="L11995" s="1" t="str">
        <f>LEFT(BART_Rides[[#This Row],[Lines]],1)</f>
        <v>Y</v>
      </c>
      <c r="M11995" s="1" t="str">
        <f>IF(BART_Rides[[#This Row],[FirstLetter]]="Y","Yes","No")</f>
        <v>Yes</v>
      </c>
      <c r="N11995" s="1" t="str">
        <f>IF(OR(BART_Rides[[#This Row],[Station Code]]="EM", BART_Rides[[#This Row],[Station Code]]="MT", BART_Rides[[#This Row],[Station Code]]="PL", BART_Rides[[#This Row],[Station Code]]="CC"), "Yes", "No")</f>
        <v>No</v>
      </c>
    </row>
    <row r="11996" spans="6:14">
      <c r="F11996" s="3">
        <v>44511</v>
      </c>
      <c r="G11996" s="1" t="s">
        <v>61</v>
      </c>
      <c r="H11996" s="1" t="s">
        <v>106</v>
      </c>
      <c r="I11996" s="1">
        <v>2588</v>
      </c>
      <c r="J11996" s="1">
        <f>MONTH(BART_Rides[[#This Row],[Date]])</f>
        <v>11</v>
      </c>
      <c r="K11996" s="1">
        <f>WEEKDAY(BART_Rides[[#This Row],[Date]],2)</f>
        <v>4</v>
      </c>
      <c r="L11996" s="1" t="str">
        <f>LEFT(BART_Rides[[#This Row],[Lines]],1)</f>
        <v>Y</v>
      </c>
      <c r="M11996" s="1" t="str">
        <f>IF(BART_Rides[[#This Row],[FirstLetter]]="Y","Yes","No")</f>
        <v>Yes</v>
      </c>
      <c r="N11996" s="1" t="str">
        <f>IF(OR(BART_Rides[[#This Row],[Station Code]]="EM", BART_Rides[[#This Row],[Station Code]]="MT", BART_Rides[[#This Row],[Station Code]]="PL", BART_Rides[[#This Row],[Station Code]]="CC"), "Yes", "No")</f>
        <v>No</v>
      </c>
    </row>
    <row r="11997" spans="6:14">
      <c r="F11997" s="3">
        <v>44512</v>
      </c>
      <c r="G11997" s="1" t="s">
        <v>61</v>
      </c>
      <c r="H11997" s="1" t="s">
        <v>106</v>
      </c>
      <c r="I11997" s="1">
        <v>2955</v>
      </c>
      <c r="J11997" s="1">
        <f>MONTH(BART_Rides[[#This Row],[Date]])</f>
        <v>11</v>
      </c>
      <c r="K11997" s="1">
        <f>WEEKDAY(BART_Rides[[#This Row],[Date]],2)</f>
        <v>5</v>
      </c>
      <c r="L11997" s="1" t="str">
        <f>LEFT(BART_Rides[[#This Row],[Lines]],1)</f>
        <v>Y</v>
      </c>
      <c r="M11997" s="1" t="str">
        <f>IF(BART_Rides[[#This Row],[FirstLetter]]="Y","Yes","No")</f>
        <v>Yes</v>
      </c>
      <c r="N11997" s="1" t="str">
        <f>IF(OR(BART_Rides[[#This Row],[Station Code]]="EM", BART_Rides[[#This Row],[Station Code]]="MT", BART_Rides[[#This Row],[Station Code]]="PL", BART_Rides[[#This Row],[Station Code]]="CC"), "Yes", "No")</f>
        <v>No</v>
      </c>
    </row>
    <row r="11998" spans="6:14">
      <c r="F11998" s="3">
        <v>44513</v>
      </c>
      <c r="G11998" s="1" t="s">
        <v>61</v>
      </c>
      <c r="H11998" s="1" t="s">
        <v>106</v>
      </c>
      <c r="I11998" s="1">
        <v>1629</v>
      </c>
      <c r="J11998" s="1">
        <f>MONTH(BART_Rides[[#This Row],[Date]])</f>
        <v>11</v>
      </c>
      <c r="K11998" s="1">
        <f>WEEKDAY(BART_Rides[[#This Row],[Date]],2)</f>
        <v>6</v>
      </c>
      <c r="L11998" s="1" t="str">
        <f>LEFT(BART_Rides[[#This Row],[Lines]],1)</f>
        <v>Y</v>
      </c>
      <c r="M11998" s="1" t="str">
        <f>IF(BART_Rides[[#This Row],[FirstLetter]]="Y","Yes","No")</f>
        <v>Yes</v>
      </c>
      <c r="N11998" s="1" t="str">
        <f>IF(OR(BART_Rides[[#This Row],[Station Code]]="EM", BART_Rides[[#This Row],[Station Code]]="MT", BART_Rides[[#This Row],[Station Code]]="PL", BART_Rides[[#This Row],[Station Code]]="CC"), "Yes", "No")</f>
        <v>No</v>
      </c>
    </row>
    <row r="11999" spans="6:14">
      <c r="F11999" s="3">
        <v>44514</v>
      </c>
      <c r="G11999" s="1" t="s">
        <v>61</v>
      </c>
      <c r="H11999" s="1" t="s">
        <v>106</v>
      </c>
      <c r="I11999" s="1">
        <v>1005</v>
      </c>
      <c r="J11999" s="1">
        <f>MONTH(BART_Rides[[#This Row],[Date]])</f>
        <v>11</v>
      </c>
      <c r="K11999" s="1">
        <f>WEEKDAY(BART_Rides[[#This Row],[Date]],2)</f>
        <v>7</v>
      </c>
      <c r="L11999" s="1" t="str">
        <f>LEFT(BART_Rides[[#This Row],[Lines]],1)</f>
        <v>Y</v>
      </c>
      <c r="M11999" s="1" t="str">
        <f>IF(BART_Rides[[#This Row],[FirstLetter]]="Y","Yes","No")</f>
        <v>Yes</v>
      </c>
      <c r="N11999" s="1" t="str">
        <f>IF(OR(BART_Rides[[#This Row],[Station Code]]="EM", BART_Rides[[#This Row],[Station Code]]="MT", BART_Rides[[#This Row],[Station Code]]="PL", BART_Rides[[#This Row],[Station Code]]="CC"), "Yes", "No")</f>
        <v>No</v>
      </c>
    </row>
    <row r="12000" spans="6:14">
      <c r="F12000" s="3">
        <v>44515</v>
      </c>
      <c r="G12000" s="1" t="s">
        <v>61</v>
      </c>
      <c r="H12000" s="1" t="s">
        <v>106</v>
      </c>
      <c r="I12000" s="1">
        <v>3027</v>
      </c>
      <c r="J12000" s="1">
        <f>MONTH(BART_Rides[[#This Row],[Date]])</f>
        <v>11</v>
      </c>
      <c r="K12000" s="1">
        <f>WEEKDAY(BART_Rides[[#This Row],[Date]],2)</f>
        <v>1</v>
      </c>
      <c r="L12000" s="1" t="str">
        <f>LEFT(BART_Rides[[#This Row],[Lines]],1)</f>
        <v>Y</v>
      </c>
      <c r="M12000" s="1" t="str">
        <f>IF(BART_Rides[[#This Row],[FirstLetter]]="Y","Yes","No")</f>
        <v>Yes</v>
      </c>
      <c r="N12000" s="1" t="str">
        <f>IF(OR(BART_Rides[[#This Row],[Station Code]]="EM", BART_Rides[[#This Row],[Station Code]]="MT", BART_Rides[[#This Row],[Station Code]]="PL", BART_Rides[[#This Row],[Station Code]]="CC"), "Yes", "No")</f>
        <v>No</v>
      </c>
    </row>
    <row r="12001" spans="6:14">
      <c r="F12001" s="3">
        <v>44516</v>
      </c>
      <c r="G12001" s="1" t="s">
        <v>61</v>
      </c>
      <c r="H12001" s="1" t="s">
        <v>106</v>
      </c>
      <c r="I12001" s="1">
        <v>3146</v>
      </c>
      <c r="J12001" s="1">
        <f>MONTH(BART_Rides[[#This Row],[Date]])</f>
        <v>11</v>
      </c>
      <c r="K12001" s="1">
        <f>WEEKDAY(BART_Rides[[#This Row],[Date]],2)</f>
        <v>2</v>
      </c>
      <c r="L12001" s="1" t="str">
        <f>LEFT(BART_Rides[[#This Row],[Lines]],1)</f>
        <v>Y</v>
      </c>
      <c r="M12001" s="1" t="str">
        <f>IF(BART_Rides[[#This Row],[FirstLetter]]="Y","Yes","No")</f>
        <v>Yes</v>
      </c>
      <c r="N12001" s="1" t="str">
        <f>IF(OR(BART_Rides[[#This Row],[Station Code]]="EM", BART_Rides[[#This Row],[Station Code]]="MT", BART_Rides[[#This Row],[Station Code]]="PL", BART_Rides[[#This Row],[Station Code]]="CC"), "Yes", "No")</f>
        <v>No</v>
      </c>
    </row>
    <row r="12002" spans="6:14">
      <c r="F12002" s="3">
        <v>44517</v>
      </c>
      <c r="G12002" s="1" t="s">
        <v>61</v>
      </c>
      <c r="H12002" s="1" t="s">
        <v>106</v>
      </c>
      <c r="I12002" s="1">
        <v>3192</v>
      </c>
      <c r="J12002" s="1">
        <f>MONTH(BART_Rides[[#This Row],[Date]])</f>
        <v>11</v>
      </c>
      <c r="K12002" s="1">
        <f>WEEKDAY(BART_Rides[[#This Row],[Date]],2)</f>
        <v>3</v>
      </c>
      <c r="L12002" s="1" t="str">
        <f>LEFT(BART_Rides[[#This Row],[Lines]],1)</f>
        <v>Y</v>
      </c>
      <c r="M12002" s="1" t="str">
        <f>IF(BART_Rides[[#This Row],[FirstLetter]]="Y","Yes","No")</f>
        <v>Yes</v>
      </c>
      <c r="N12002" s="1" t="str">
        <f>IF(OR(BART_Rides[[#This Row],[Station Code]]="EM", BART_Rides[[#This Row],[Station Code]]="MT", BART_Rides[[#This Row],[Station Code]]="PL", BART_Rides[[#This Row],[Station Code]]="CC"), "Yes", "No")</f>
        <v>No</v>
      </c>
    </row>
    <row r="12003" spans="6:14">
      <c r="F12003" s="3">
        <v>44518</v>
      </c>
      <c r="G12003" s="1" t="s">
        <v>61</v>
      </c>
      <c r="H12003" s="1" t="s">
        <v>106</v>
      </c>
      <c r="I12003" s="1">
        <v>3171</v>
      </c>
      <c r="J12003" s="1">
        <f>MONTH(BART_Rides[[#This Row],[Date]])</f>
        <v>11</v>
      </c>
      <c r="K12003" s="1">
        <f>WEEKDAY(BART_Rides[[#This Row],[Date]],2)</f>
        <v>4</v>
      </c>
      <c r="L12003" s="1" t="str">
        <f>LEFT(BART_Rides[[#This Row],[Lines]],1)</f>
        <v>Y</v>
      </c>
      <c r="M12003" s="1" t="str">
        <f>IF(BART_Rides[[#This Row],[FirstLetter]]="Y","Yes","No")</f>
        <v>Yes</v>
      </c>
      <c r="N12003" s="1" t="str">
        <f>IF(OR(BART_Rides[[#This Row],[Station Code]]="EM", BART_Rides[[#This Row],[Station Code]]="MT", BART_Rides[[#This Row],[Station Code]]="PL", BART_Rides[[#This Row],[Station Code]]="CC"), "Yes", "No")</f>
        <v>No</v>
      </c>
    </row>
    <row r="12004" spans="6:14">
      <c r="F12004" s="3">
        <v>44519</v>
      </c>
      <c r="G12004" s="1" t="s">
        <v>61</v>
      </c>
      <c r="H12004" s="1" t="s">
        <v>106</v>
      </c>
      <c r="I12004" s="1">
        <v>2977</v>
      </c>
      <c r="J12004" s="1">
        <f>MONTH(BART_Rides[[#This Row],[Date]])</f>
        <v>11</v>
      </c>
      <c r="K12004" s="1">
        <f>WEEKDAY(BART_Rides[[#This Row],[Date]],2)</f>
        <v>5</v>
      </c>
      <c r="L12004" s="1" t="str">
        <f>LEFT(BART_Rides[[#This Row],[Lines]],1)</f>
        <v>Y</v>
      </c>
      <c r="M12004" s="1" t="str">
        <f>IF(BART_Rides[[#This Row],[FirstLetter]]="Y","Yes","No")</f>
        <v>Yes</v>
      </c>
      <c r="N12004" s="1" t="str">
        <f>IF(OR(BART_Rides[[#This Row],[Station Code]]="EM", BART_Rides[[#This Row],[Station Code]]="MT", BART_Rides[[#This Row],[Station Code]]="PL", BART_Rides[[#This Row],[Station Code]]="CC"), "Yes", "No")</f>
        <v>No</v>
      </c>
    </row>
    <row r="12005" spans="6:14">
      <c r="F12005" s="3">
        <v>44520</v>
      </c>
      <c r="G12005" s="1" t="s">
        <v>61</v>
      </c>
      <c r="H12005" s="1" t="s">
        <v>106</v>
      </c>
      <c r="I12005" s="1">
        <v>1685</v>
      </c>
      <c r="J12005" s="1">
        <f>MONTH(BART_Rides[[#This Row],[Date]])</f>
        <v>11</v>
      </c>
      <c r="K12005" s="1">
        <f>WEEKDAY(BART_Rides[[#This Row],[Date]],2)</f>
        <v>6</v>
      </c>
      <c r="L12005" s="1" t="str">
        <f>LEFT(BART_Rides[[#This Row],[Lines]],1)</f>
        <v>Y</v>
      </c>
      <c r="M12005" s="1" t="str">
        <f>IF(BART_Rides[[#This Row],[FirstLetter]]="Y","Yes","No")</f>
        <v>Yes</v>
      </c>
      <c r="N12005" s="1" t="str">
        <f>IF(OR(BART_Rides[[#This Row],[Station Code]]="EM", BART_Rides[[#This Row],[Station Code]]="MT", BART_Rides[[#This Row],[Station Code]]="PL", BART_Rides[[#This Row],[Station Code]]="CC"), "Yes", "No")</f>
        <v>No</v>
      </c>
    </row>
    <row r="12006" spans="6:14">
      <c r="F12006" s="3">
        <v>44521</v>
      </c>
      <c r="G12006" s="1" t="s">
        <v>61</v>
      </c>
      <c r="H12006" s="1" t="s">
        <v>106</v>
      </c>
      <c r="I12006" s="1">
        <v>935</v>
      </c>
      <c r="J12006" s="1">
        <f>MONTH(BART_Rides[[#This Row],[Date]])</f>
        <v>11</v>
      </c>
      <c r="K12006" s="1">
        <f>WEEKDAY(BART_Rides[[#This Row],[Date]],2)</f>
        <v>7</v>
      </c>
      <c r="L12006" s="1" t="str">
        <f>LEFT(BART_Rides[[#This Row],[Lines]],1)</f>
        <v>Y</v>
      </c>
      <c r="M12006" s="1" t="str">
        <f>IF(BART_Rides[[#This Row],[FirstLetter]]="Y","Yes","No")</f>
        <v>Yes</v>
      </c>
      <c r="N12006" s="1" t="str">
        <f>IF(OR(BART_Rides[[#This Row],[Station Code]]="EM", BART_Rides[[#This Row],[Station Code]]="MT", BART_Rides[[#This Row],[Station Code]]="PL", BART_Rides[[#This Row],[Station Code]]="CC"), "Yes", "No")</f>
        <v>No</v>
      </c>
    </row>
    <row r="12007" spans="6:14">
      <c r="F12007" s="3">
        <v>44522</v>
      </c>
      <c r="G12007" s="1" t="s">
        <v>61</v>
      </c>
      <c r="H12007" s="1" t="s">
        <v>106</v>
      </c>
      <c r="I12007" s="1">
        <v>2602</v>
      </c>
      <c r="J12007" s="1">
        <f>MONTH(BART_Rides[[#This Row],[Date]])</f>
        <v>11</v>
      </c>
      <c r="K12007" s="1">
        <f>WEEKDAY(BART_Rides[[#This Row],[Date]],2)</f>
        <v>1</v>
      </c>
      <c r="L12007" s="1" t="str">
        <f>LEFT(BART_Rides[[#This Row],[Lines]],1)</f>
        <v>Y</v>
      </c>
      <c r="M12007" s="1" t="str">
        <f>IF(BART_Rides[[#This Row],[FirstLetter]]="Y","Yes","No")</f>
        <v>Yes</v>
      </c>
      <c r="N12007" s="1" t="str">
        <f>IF(OR(BART_Rides[[#This Row],[Station Code]]="EM", BART_Rides[[#This Row],[Station Code]]="MT", BART_Rides[[#This Row],[Station Code]]="PL", BART_Rides[[#This Row],[Station Code]]="CC"), "Yes", "No")</f>
        <v>No</v>
      </c>
    </row>
    <row r="12008" spans="6:14">
      <c r="F12008" s="3">
        <v>44523</v>
      </c>
      <c r="G12008" s="1" t="s">
        <v>61</v>
      </c>
      <c r="H12008" s="1" t="s">
        <v>106</v>
      </c>
      <c r="I12008" s="1">
        <v>2703</v>
      </c>
      <c r="J12008" s="1">
        <f>MONTH(BART_Rides[[#This Row],[Date]])</f>
        <v>11</v>
      </c>
      <c r="K12008" s="1">
        <f>WEEKDAY(BART_Rides[[#This Row],[Date]],2)</f>
        <v>2</v>
      </c>
      <c r="L12008" s="1" t="str">
        <f>LEFT(BART_Rides[[#This Row],[Lines]],1)</f>
        <v>Y</v>
      </c>
      <c r="M12008" s="1" t="str">
        <f>IF(BART_Rides[[#This Row],[FirstLetter]]="Y","Yes","No")</f>
        <v>Yes</v>
      </c>
      <c r="N12008" s="1" t="str">
        <f>IF(OR(BART_Rides[[#This Row],[Station Code]]="EM", BART_Rides[[#This Row],[Station Code]]="MT", BART_Rides[[#This Row],[Station Code]]="PL", BART_Rides[[#This Row],[Station Code]]="CC"), "Yes", "No")</f>
        <v>No</v>
      </c>
    </row>
    <row r="12009" spans="6:14">
      <c r="F12009" s="3">
        <v>44524</v>
      </c>
      <c r="G12009" s="1" t="s">
        <v>61</v>
      </c>
      <c r="H12009" s="1" t="s">
        <v>106</v>
      </c>
      <c r="I12009" s="1">
        <v>2390</v>
      </c>
      <c r="J12009" s="1">
        <f>MONTH(BART_Rides[[#This Row],[Date]])</f>
        <v>11</v>
      </c>
      <c r="K12009" s="1">
        <f>WEEKDAY(BART_Rides[[#This Row],[Date]],2)</f>
        <v>3</v>
      </c>
      <c r="L12009" s="1" t="str">
        <f>LEFT(BART_Rides[[#This Row],[Lines]],1)</f>
        <v>Y</v>
      </c>
      <c r="M12009" s="1" t="str">
        <f>IF(BART_Rides[[#This Row],[FirstLetter]]="Y","Yes","No")</f>
        <v>Yes</v>
      </c>
      <c r="N12009" s="1" t="str">
        <f>IF(OR(BART_Rides[[#This Row],[Station Code]]="EM", BART_Rides[[#This Row],[Station Code]]="MT", BART_Rides[[#This Row],[Station Code]]="PL", BART_Rides[[#This Row],[Station Code]]="CC"), "Yes", "No")</f>
        <v>No</v>
      </c>
    </row>
    <row r="12010" spans="6:14">
      <c r="F12010" s="3">
        <v>44525</v>
      </c>
      <c r="G12010" s="1" t="s">
        <v>61</v>
      </c>
      <c r="H12010" s="1" t="s">
        <v>106</v>
      </c>
      <c r="I12010" s="1">
        <v>909</v>
      </c>
      <c r="J12010" s="1">
        <f>MONTH(BART_Rides[[#This Row],[Date]])</f>
        <v>11</v>
      </c>
      <c r="K12010" s="1">
        <f>WEEKDAY(BART_Rides[[#This Row],[Date]],2)</f>
        <v>4</v>
      </c>
      <c r="L12010" s="1" t="str">
        <f>LEFT(BART_Rides[[#This Row],[Lines]],1)</f>
        <v>Y</v>
      </c>
      <c r="M12010" s="1" t="str">
        <f>IF(BART_Rides[[#This Row],[FirstLetter]]="Y","Yes","No")</f>
        <v>Yes</v>
      </c>
      <c r="N12010" s="1" t="str">
        <f>IF(OR(BART_Rides[[#This Row],[Station Code]]="EM", BART_Rides[[#This Row],[Station Code]]="MT", BART_Rides[[#This Row],[Station Code]]="PL", BART_Rides[[#This Row],[Station Code]]="CC"), "Yes", "No")</f>
        <v>No</v>
      </c>
    </row>
    <row r="12011" spans="6:14">
      <c r="F12011" s="3">
        <v>44526</v>
      </c>
      <c r="G12011" s="1" t="s">
        <v>61</v>
      </c>
      <c r="H12011" s="1" t="s">
        <v>106</v>
      </c>
      <c r="I12011" s="1">
        <v>1829</v>
      </c>
      <c r="J12011" s="1">
        <f>MONTH(BART_Rides[[#This Row],[Date]])</f>
        <v>11</v>
      </c>
      <c r="K12011" s="1">
        <f>WEEKDAY(BART_Rides[[#This Row],[Date]],2)</f>
        <v>5</v>
      </c>
      <c r="L12011" s="1" t="str">
        <f>LEFT(BART_Rides[[#This Row],[Lines]],1)</f>
        <v>Y</v>
      </c>
      <c r="M12011" s="1" t="str">
        <f>IF(BART_Rides[[#This Row],[FirstLetter]]="Y","Yes","No")</f>
        <v>Yes</v>
      </c>
      <c r="N12011" s="1" t="str">
        <f>IF(OR(BART_Rides[[#This Row],[Station Code]]="EM", BART_Rides[[#This Row],[Station Code]]="MT", BART_Rides[[#This Row],[Station Code]]="PL", BART_Rides[[#This Row],[Station Code]]="CC"), "Yes", "No")</f>
        <v>No</v>
      </c>
    </row>
    <row r="12012" spans="6:14">
      <c r="F12012" s="3">
        <v>44527</v>
      </c>
      <c r="G12012" s="1" t="s">
        <v>61</v>
      </c>
      <c r="H12012" s="1" t="s">
        <v>106</v>
      </c>
      <c r="I12012" s="1">
        <v>1621</v>
      </c>
      <c r="J12012" s="1">
        <f>MONTH(BART_Rides[[#This Row],[Date]])</f>
        <v>11</v>
      </c>
      <c r="K12012" s="1">
        <f>WEEKDAY(BART_Rides[[#This Row],[Date]],2)</f>
        <v>6</v>
      </c>
      <c r="L12012" s="1" t="str">
        <f>LEFT(BART_Rides[[#This Row],[Lines]],1)</f>
        <v>Y</v>
      </c>
      <c r="M12012" s="1" t="str">
        <f>IF(BART_Rides[[#This Row],[FirstLetter]]="Y","Yes","No")</f>
        <v>Yes</v>
      </c>
      <c r="N12012" s="1" t="str">
        <f>IF(OR(BART_Rides[[#This Row],[Station Code]]="EM", BART_Rides[[#This Row],[Station Code]]="MT", BART_Rides[[#This Row],[Station Code]]="PL", BART_Rides[[#This Row],[Station Code]]="CC"), "Yes", "No")</f>
        <v>No</v>
      </c>
    </row>
    <row r="12013" spans="6:14">
      <c r="F12013" s="3">
        <v>44528</v>
      </c>
      <c r="G12013" s="1" t="s">
        <v>61</v>
      </c>
      <c r="H12013" s="1" t="s">
        <v>106</v>
      </c>
      <c r="I12013" s="1">
        <v>1014</v>
      </c>
      <c r="J12013" s="1">
        <f>MONTH(BART_Rides[[#This Row],[Date]])</f>
        <v>11</v>
      </c>
      <c r="K12013" s="1">
        <f>WEEKDAY(BART_Rides[[#This Row],[Date]],2)</f>
        <v>7</v>
      </c>
      <c r="L12013" s="1" t="str">
        <f>LEFT(BART_Rides[[#This Row],[Lines]],1)</f>
        <v>Y</v>
      </c>
      <c r="M12013" s="1" t="str">
        <f>IF(BART_Rides[[#This Row],[FirstLetter]]="Y","Yes","No")</f>
        <v>Yes</v>
      </c>
      <c r="N12013" s="1" t="str">
        <f>IF(OR(BART_Rides[[#This Row],[Station Code]]="EM", BART_Rides[[#This Row],[Station Code]]="MT", BART_Rides[[#This Row],[Station Code]]="PL", BART_Rides[[#This Row],[Station Code]]="CC"), "Yes", "No")</f>
        <v>No</v>
      </c>
    </row>
    <row r="12014" spans="6:14">
      <c r="F12014" s="3">
        <v>44529</v>
      </c>
      <c r="G12014" s="1" t="s">
        <v>61</v>
      </c>
      <c r="H12014" s="1" t="s">
        <v>106</v>
      </c>
      <c r="I12014" s="1">
        <v>2973</v>
      </c>
      <c r="J12014" s="1">
        <f>MONTH(BART_Rides[[#This Row],[Date]])</f>
        <v>11</v>
      </c>
      <c r="K12014" s="1">
        <f>WEEKDAY(BART_Rides[[#This Row],[Date]],2)</f>
        <v>1</v>
      </c>
      <c r="L12014" s="1" t="str">
        <f>LEFT(BART_Rides[[#This Row],[Lines]],1)</f>
        <v>Y</v>
      </c>
      <c r="M12014" s="1" t="str">
        <f>IF(BART_Rides[[#This Row],[FirstLetter]]="Y","Yes","No")</f>
        <v>Yes</v>
      </c>
      <c r="N12014" s="1" t="str">
        <f>IF(OR(BART_Rides[[#This Row],[Station Code]]="EM", BART_Rides[[#This Row],[Station Code]]="MT", BART_Rides[[#This Row],[Station Code]]="PL", BART_Rides[[#This Row],[Station Code]]="CC"), "Yes", "No")</f>
        <v>No</v>
      </c>
    </row>
    <row r="12015" spans="6:14">
      <c r="F12015" s="3">
        <v>44530</v>
      </c>
      <c r="G12015" s="1" t="s">
        <v>61</v>
      </c>
      <c r="H12015" s="1" t="s">
        <v>106</v>
      </c>
      <c r="I12015" s="1">
        <v>3128</v>
      </c>
      <c r="J12015" s="1">
        <f>MONTH(BART_Rides[[#This Row],[Date]])</f>
        <v>11</v>
      </c>
      <c r="K12015" s="1">
        <f>WEEKDAY(BART_Rides[[#This Row],[Date]],2)</f>
        <v>2</v>
      </c>
      <c r="L12015" s="1" t="str">
        <f>LEFT(BART_Rides[[#This Row],[Lines]],1)</f>
        <v>Y</v>
      </c>
      <c r="M12015" s="1" t="str">
        <f>IF(BART_Rides[[#This Row],[FirstLetter]]="Y","Yes","No")</f>
        <v>Yes</v>
      </c>
      <c r="N12015" s="1" t="str">
        <f>IF(OR(BART_Rides[[#This Row],[Station Code]]="EM", BART_Rides[[#This Row],[Station Code]]="MT", BART_Rides[[#This Row],[Station Code]]="PL", BART_Rides[[#This Row],[Station Code]]="CC"), "Yes", "No")</f>
        <v>No</v>
      </c>
    </row>
    <row r="12016" spans="6:14">
      <c r="F12016" s="3">
        <v>44531</v>
      </c>
      <c r="G12016" s="1" t="s">
        <v>61</v>
      </c>
      <c r="H12016" s="1" t="s">
        <v>106</v>
      </c>
      <c r="I12016" s="1">
        <v>3108</v>
      </c>
      <c r="J12016" s="1">
        <f>MONTH(BART_Rides[[#This Row],[Date]])</f>
        <v>12</v>
      </c>
      <c r="K12016" s="1">
        <f>WEEKDAY(BART_Rides[[#This Row],[Date]],2)</f>
        <v>3</v>
      </c>
      <c r="L12016" s="1" t="str">
        <f>LEFT(BART_Rides[[#This Row],[Lines]],1)</f>
        <v>Y</v>
      </c>
      <c r="M12016" s="1" t="str">
        <f>IF(BART_Rides[[#This Row],[FirstLetter]]="Y","Yes","No")</f>
        <v>Yes</v>
      </c>
      <c r="N12016" s="1" t="str">
        <f>IF(OR(BART_Rides[[#This Row],[Station Code]]="EM", BART_Rides[[#This Row],[Station Code]]="MT", BART_Rides[[#This Row],[Station Code]]="PL", BART_Rides[[#This Row],[Station Code]]="CC"), "Yes", "No")</f>
        <v>No</v>
      </c>
    </row>
    <row r="12017" spans="6:14">
      <c r="F12017" s="3">
        <v>44532</v>
      </c>
      <c r="G12017" s="1" t="s">
        <v>61</v>
      </c>
      <c r="H12017" s="1" t="s">
        <v>106</v>
      </c>
      <c r="I12017" s="1">
        <v>3101</v>
      </c>
      <c r="J12017" s="1">
        <f>MONTH(BART_Rides[[#This Row],[Date]])</f>
        <v>12</v>
      </c>
      <c r="K12017" s="1">
        <f>WEEKDAY(BART_Rides[[#This Row],[Date]],2)</f>
        <v>4</v>
      </c>
      <c r="L12017" s="1" t="str">
        <f>LEFT(BART_Rides[[#This Row],[Lines]],1)</f>
        <v>Y</v>
      </c>
      <c r="M12017" s="1" t="str">
        <f>IF(BART_Rides[[#This Row],[FirstLetter]]="Y","Yes","No")</f>
        <v>Yes</v>
      </c>
      <c r="N12017" s="1" t="str">
        <f>IF(OR(BART_Rides[[#This Row],[Station Code]]="EM", BART_Rides[[#This Row],[Station Code]]="MT", BART_Rides[[#This Row],[Station Code]]="PL", BART_Rides[[#This Row],[Station Code]]="CC"), "Yes", "No")</f>
        <v>No</v>
      </c>
    </row>
    <row r="12018" spans="6:14">
      <c r="F12018" s="3">
        <v>44533</v>
      </c>
      <c r="G12018" s="1" t="s">
        <v>61</v>
      </c>
      <c r="H12018" s="1" t="s">
        <v>106</v>
      </c>
      <c r="I12018" s="1">
        <v>3044</v>
      </c>
      <c r="J12018" s="1">
        <f>MONTH(BART_Rides[[#This Row],[Date]])</f>
        <v>12</v>
      </c>
      <c r="K12018" s="1">
        <f>WEEKDAY(BART_Rides[[#This Row],[Date]],2)</f>
        <v>5</v>
      </c>
      <c r="L12018" s="1" t="str">
        <f>LEFT(BART_Rides[[#This Row],[Lines]],1)</f>
        <v>Y</v>
      </c>
      <c r="M12018" s="1" t="str">
        <f>IF(BART_Rides[[#This Row],[FirstLetter]]="Y","Yes","No")</f>
        <v>Yes</v>
      </c>
      <c r="N12018" s="1" t="str">
        <f>IF(OR(BART_Rides[[#This Row],[Station Code]]="EM", BART_Rides[[#This Row],[Station Code]]="MT", BART_Rides[[#This Row],[Station Code]]="PL", BART_Rides[[#This Row],[Station Code]]="CC"), "Yes", "No")</f>
        <v>No</v>
      </c>
    </row>
    <row r="12019" spans="6:14">
      <c r="F12019" s="3">
        <v>44534</v>
      </c>
      <c r="G12019" s="1" t="s">
        <v>61</v>
      </c>
      <c r="H12019" s="1" t="s">
        <v>106</v>
      </c>
      <c r="I12019" s="1">
        <v>1663</v>
      </c>
      <c r="J12019" s="1">
        <f>MONTH(BART_Rides[[#This Row],[Date]])</f>
        <v>12</v>
      </c>
      <c r="K12019" s="1">
        <f>WEEKDAY(BART_Rides[[#This Row],[Date]],2)</f>
        <v>6</v>
      </c>
      <c r="L12019" s="1" t="str">
        <f>LEFT(BART_Rides[[#This Row],[Lines]],1)</f>
        <v>Y</v>
      </c>
      <c r="M12019" s="1" t="str">
        <f>IF(BART_Rides[[#This Row],[FirstLetter]]="Y","Yes","No")</f>
        <v>Yes</v>
      </c>
      <c r="N12019" s="1" t="str">
        <f>IF(OR(BART_Rides[[#This Row],[Station Code]]="EM", BART_Rides[[#This Row],[Station Code]]="MT", BART_Rides[[#This Row],[Station Code]]="PL", BART_Rides[[#This Row],[Station Code]]="CC"), "Yes", "No")</f>
        <v>No</v>
      </c>
    </row>
    <row r="12020" spans="6:14">
      <c r="F12020" s="3">
        <v>44535</v>
      </c>
      <c r="G12020" s="1" t="s">
        <v>61</v>
      </c>
      <c r="H12020" s="1" t="s">
        <v>106</v>
      </c>
      <c r="I12020" s="1">
        <v>997</v>
      </c>
      <c r="J12020" s="1">
        <f>MONTH(BART_Rides[[#This Row],[Date]])</f>
        <v>12</v>
      </c>
      <c r="K12020" s="1">
        <f>WEEKDAY(BART_Rides[[#This Row],[Date]],2)</f>
        <v>7</v>
      </c>
      <c r="L12020" s="1" t="str">
        <f>LEFT(BART_Rides[[#This Row],[Lines]],1)</f>
        <v>Y</v>
      </c>
      <c r="M12020" s="1" t="str">
        <f>IF(BART_Rides[[#This Row],[FirstLetter]]="Y","Yes","No")</f>
        <v>Yes</v>
      </c>
      <c r="N12020" s="1" t="str">
        <f>IF(OR(BART_Rides[[#This Row],[Station Code]]="EM", BART_Rides[[#This Row],[Station Code]]="MT", BART_Rides[[#This Row],[Station Code]]="PL", BART_Rides[[#This Row],[Station Code]]="CC"), "Yes", "No")</f>
        <v>No</v>
      </c>
    </row>
    <row r="12021" spans="6:14">
      <c r="F12021" s="3">
        <v>44536</v>
      </c>
      <c r="G12021" s="1" t="s">
        <v>61</v>
      </c>
      <c r="H12021" s="1" t="s">
        <v>106</v>
      </c>
      <c r="I12021" s="1">
        <v>2978</v>
      </c>
      <c r="J12021" s="1">
        <f>MONTH(BART_Rides[[#This Row],[Date]])</f>
        <v>12</v>
      </c>
      <c r="K12021" s="1">
        <f>WEEKDAY(BART_Rides[[#This Row],[Date]],2)</f>
        <v>1</v>
      </c>
      <c r="L12021" s="1" t="str">
        <f>LEFT(BART_Rides[[#This Row],[Lines]],1)</f>
        <v>Y</v>
      </c>
      <c r="M12021" s="1" t="str">
        <f>IF(BART_Rides[[#This Row],[FirstLetter]]="Y","Yes","No")</f>
        <v>Yes</v>
      </c>
      <c r="N12021" s="1" t="str">
        <f>IF(OR(BART_Rides[[#This Row],[Station Code]]="EM", BART_Rides[[#This Row],[Station Code]]="MT", BART_Rides[[#This Row],[Station Code]]="PL", BART_Rides[[#This Row],[Station Code]]="CC"), "Yes", "No")</f>
        <v>No</v>
      </c>
    </row>
    <row r="12022" spans="6:14">
      <c r="F12022" s="3">
        <v>44537</v>
      </c>
      <c r="G12022" s="1" t="s">
        <v>61</v>
      </c>
      <c r="H12022" s="1" t="s">
        <v>106</v>
      </c>
      <c r="I12022" s="1">
        <v>3147</v>
      </c>
      <c r="J12022" s="1">
        <f>MONTH(BART_Rides[[#This Row],[Date]])</f>
        <v>12</v>
      </c>
      <c r="K12022" s="1">
        <f>WEEKDAY(BART_Rides[[#This Row],[Date]],2)</f>
        <v>2</v>
      </c>
      <c r="L12022" s="1" t="str">
        <f>LEFT(BART_Rides[[#This Row],[Lines]],1)</f>
        <v>Y</v>
      </c>
      <c r="M12022" s="1" t="str">
        <f>IF(BART_Rides[[#This Row],[FirstLetter]]="Y","Yes","No")</f>
        <v>Yes</v>
      </c>
      <c r="N12022" s="1" t="str">
        <f>IF(OR(BART_Rides[[#This Row],[Station Code]]="EM", BART_Rides[[#This Row],[Station Code]]="MT", BART_Rides[[#This Row],[Station Code]]="PL", BART_Rides[[#This Row],[Station Code]]="CC"), "Yes", "No")</f>
        <v>No</v>
      </c>
    </row>
    <row r="12023" spans="6:14">
      <c r="F12023" s="3">
        <v>44538</v>
      </c>
      <c r="G12023" s="1" t="s">
        <v>61</v>
      </c>
      <c r="H12023" s="1" t="s">
        <v>106</v>
      </c>
      <c r="I12023" s="1">
        <v>3393</v>
      </c>
      <c r="J12023" s="1">
        <f>MONTH(BART_Rides[[#This Row],[Date]])</f>
        <v>12</v>
      </c>
      <c r="K12023" s="1">
        <f>WEEKDAY(BART_Rides[[#This Row],[Date]],2)</f>
        <v>3</v>
      </c>
      <c r="L12023" s="1" t="str">
        <f>LEFT(BART_Rides[[#This Row],[Lines]],1)</f>
        <v>Y</v>
      </c>
      <c r="M12023" s="1" t="str">
        <f>IF(BART_Rides[[#This Row],[FirstLetter]]="Y","Yes","No")</f>
        <v>Yes</v>
      </c>
      <c r="N12023" s="1" t="str">
        <f>IF(OR(BART_Rides[[#This Row],[Station Code]]="EM", BART_Rides[[#This Row],[Station Code]]="MT", BART_Rides[[#This Row],[Station Code]]="PL", BART_Rides[[#This Row],[Station Code]]="CC"), "Yes", "No")</f>
        <v>No</v>
      </c>
    </row>
    <row r="12024" spans="6:14">
      <c r="F12024" s="3">
        <v>44539</v>
      </c>
      <c r="G12024" s="1" t="s">
        <v>61</v>
      </c>
      <c r="H12024" s="1" t="s">
        <v>106</v>
      </c>
      <c r="I12024" s="1">
        <v>3245</v>
      </c>
      <c r="J12024" s="1">
        <f>MONTH(BART_Rides[[#This Row],[Date]])</f>
        <v>12</v>
      </c>
      <c r="K12024" s="1">
        <f>WEEKDAY(BART_Rides[[#This Row],[Date]],2)</f>
        <v>4</v>
      </c>
      <c r="L12024" s="1" t="str">
        <f>LEFT(BART_Rides[[#This Row],[Lines]],1)</f>
        <v>Y</v>
      </c>
      <c r="M12024" s="1" t="str">
        <f>IF(BART_Rides[[#This Row],[FirstLetter]]="Y","Yes","No")</f>
        <v>Yes</v>
      </c>
      <c r="N12024" s="1" t="str">
        <f>IF(OR(BART_Rides[[#This Row],[Station Code]]="EM", BART_Rides[[#This Row],[Station Code]]="MT", BART_Rides[[#This Row],[Station Code]]="PL", BART_Rides[[#This Row],[Station Code]]="CC"), "Yes", "No")</f>
        <v>No</v>
      </c>
    </row>
    <row r="12025" spans="6:14">
      <c r="F12025" s="3">
        <v>44540</v>
      </c>
      <c r="G12025" s="1" t="s">
        <v>61</v>
      </c>
      <c r="H12025" s="1" t="s">
        <v>106</v>
      </c>
      <c r="I12025" s="1">
        <v>3135</v>
      </c>
      <c r="J12025" s="1">
        <f>MONTH(BART_Rides[[#This Row],[Date]])</f>
        <v>12</v>
      </c>
      <c r="K12025" s="1">
        <f>WEEKDAY(BART_Rides[[#This Row],[Date]],2)</f>
        <v>5</v>
      </c>
      <c r="L12025" s="1" t="str">
        <f>LEFT(BART_Rides[[#This Row],[Lines]],1)</f>
        <v>Y</v>
      </c>
      <c r="M12025" s="1" t="str">
        <f>IF(BART_Rides[[#This Row],[FirstLetter]]="Y","Yes","No")</f>
        <v>Yes</v>
      </c>
      <c r="N12025" s="1" t="str">
        <f>IF(OR(BART_Rides[[#This Row],[Station Code]]="EM", BART_Rides[[#This Row],[Station Code]]="MT", BART_Rides[[#This Row],[Station Code]]="PL", BART_Rides[[#This Row],[Station Code]]="CC"), "Yes", "No")</f>
        <v>No</v>
      </c>
    </row>
    <row r="12026" spans="6:14">
      <c r="F12026" s="3">
        <v>44541</v>
      </c>
      <c r="G12026" s="1" t="s">
        <v>61</v>
      </c>
      <c r="H12026" s="1" t="s">
        <v>106</v>
      </c>
      <c r="I12026" s="1">
        <v>1754</v>
      </c>
      <c r="J12026" s="1">
        <f>MONTH(BART_Rides[[#This Row],[Date]])</f>
        <v>12</v>
      </c>
      <c r="K12026" s="1">
        <f>WEEKDAY(BART_Rides[[#This Row],[Date]],2)</f>
        <v>6</v>
      </c>
      <c r="L12026" s="1" t="str">
        <f>LEFT(BART_Rides[[#This Row],[Lines]],1)</f>
        <v>Y</v>
      </c>
      <c r="M12026" s="1" t="str">
        <f>IF(BART_Rides[[#This Row],[FirstLetter]]="Y","Yes","No")</f>
        <v>Yes</v>
      </c>
      <c r="N12026" s="1" t="str">
        <f>IF(OR(BART_Rides[[#This Row],[Station Code]]="EM", BART_Rides[[#This Row],[Station Code]]="MT", BART_Rides[[#This Row],[Station Code]]="PL", BART_Rides[[#This Row],[Station Code]]="CC"), "Yes", "No")</f>
        <v>No</v>
      </c>
    </row>
    <row r="12027" spans="6:14">
      <c r="F12027" s="3">
        <v>44542</v>
      </c>
      <c r="G12027" s="1" t="s">
        <v>61</v>
      </c>
      <c r="H12027" s="1" t="s">
        <v>106</v>
      </c>
      <c r="I12027" s="1">
        <v>814</v>
      </c>
      <c r="J12027" s="1">
        <f>MONTH(BART_Rides[[#This Row],[Date]])</f>
        <v>12</v>
      </c>
      <c r="K12027" s="1">
        <f>WEEKDAY(BART_Rides[[#This Row],[Date]],2)</f>
        <v>7</v>
      </c>
      <c r="L12027" s="1" t="str">
        <f>LEFT(BART_Rides[[#This Row],[Lines]],1)</f>
        <v>Y</v>
      </c>
      <c r="M12027" s="1" t="str">
        <f>IF(BART_Rides[[#This Row],[FirstLetter]]="Y","Yes","No")</f>
        <v>Yes</v>
      </c>
      <c r="N12027" s="1" t="str">
        <f>IF(OR(BART_Rides[[#This Row],[Station Code]]="EM", BART_Rides[[#This Row],[Station Code]]="MT", BART_Rides[[#This Row],[Station Code]]="PL", BART_Rides[[#This Row],[Station Code]]="CC"), "Yes", "No")</f>
        <v>No</v>
      </c>
    </row>
    <row r="12028" spans="6:14">
      <c r="F12028" s="3">
        <v>44543</v>
      </c>
      <c r="G12028" s="1" t="s">
        <v>61</v>
      </c>
      <c r="H12028" s="1" t="s">
        <v>106</v>
      </c>
      <c r="I12028" s="1">
        <v>2387</v>
      </c>
      <c r="J12028" s="1">
        <f>MONTH(BART_Rides[[#This Row],[Date]])</f>
        <v>12</v>
      </c>
      <c r="K12028" s="1">
        <f>WEEKDAY(BART_Rides[[#This Row],[Date]],2)</f>
        <v>1</v>
      </c>
      <c r="L12028" s="1" t="str">
        <f>LEFT(BART_Rides[[#This Row],[Lines]],1)</f>
        <v>Y</v>
      </c>
      <c r="M12028" s="1" t="str">
        <f>IF(BART_Rides[[#This Row],[FirstLetter]]="Y","Yes","No")</f>
        <v>Yes</v>
      </c>
      <c r="N12028" s="1" t="str">
        <f>IF(OR(BART_Rides[[#This Row],[Station Code]]="EM", BART_Rides[[#This Row],[Station Code]]="MT", BART_Rides[[#This Row],[Station Code]]="PL", BART_Rides[[#This Row],[Station Code]]="CC"), "Yes", "No")</f>
        <v>No</v>
      </c>
    </row>
    <row r="12029" spans="6:14">
      <c r="F12029" s="3">
        <v>44544</v>
      </c>
      <c r="G12029" s="1" t="s">
        <v>61</v>
      </c>
      <c r="H12029" s="1" t="s">
        <v>106</v>
      </c>
      <c r="I12029" s="1">
        <v>3029</v>
      </c>
      <c r="J12029" s="1">
        <f>MONTH(BART_Rides[[#This Row],[Date]])</f>
        <v>12</v>
      </c>
      <c r="K12029" s="1">
        <f>WEEKDAY(BART_Rides[[#This Row],[Date]],2)</f>
        <v>2</v>
      </c>
      <c r="L12029" s="1" t="str">
        <f>LEFT(BART_Rides[[#This Row],[Lines]],1)</f>
        <v>Y</v>
      </c>
      <c r="M12029" s="1" t="str">
        <f>IF(BART_Rides[[#This Row],[FirstLetter]]="Y","Yes","No")</f>
        <v>Yes</v>
      </c>
      <c r="N12029" s="1" t="str">
        <f>IF(OR(BART_Rides[[#This Row],[Station Code]]="EM", BART_Rides[[#This Row],[Station Code]]="MT", BART_Rides[[#This Row],[Station Code]]="PL", BART_Rides[[#This Row],[Station Code]]="CC"), "Yes", "No")</f>
        <v>No</v>
      </c>
    </row>
    <row r="12030" spans="6:14">
      <c r="F12030" s="3">
        <v>44545</v>
      </c>
      <c r="G12030" s="1" t="s">
        <v>61</v>
      </c>
      <c r="H12030" s="1" t="s">
        <v>106</v>
      </c>
      <c r="I12030" s="1">
        <v>2883</v>
      </c>
      <c r="J12030" s="1">
        <f>MONTH(BART_Rides[[#This Row],[Date]])</f>
        <v>12</v>
      </c>
      <c r="K12030" s="1">
        <f>WEEKDAY(BART_Rides[[#This Row],[Date]],2)</f>
        <v>3</v>
      </c>
      <c r="L12030" s="1" t="str">
        <f>LEFT(BART_Rides[[#This Row],[Lines]],1)</f>
        <v>Y</v>
      </c>
      <c r="M12030" s="1" t="str">
        <f>IF(BART_Rides[[#This Row],[FirstLetter]]="Y","Yes","No")</f>
        <v>Yes</v>
      </c>
      <c r="N12030" s="1" t="str">
        <f>IF(OR(BART_Rides[[#This Row],[Station Code]]="EM", BART_Rides[[#This Row],[Station Code]]="MT", BART_Rides[[#This Row],[Station Code]]="PL", BART_Rides[[#This Row],[Station Code]]="CC"), "Yes", "No")</f>
        <v>No</v>
      </c>
    </row>
    <row r="12031" spans="6:14">
      <c r="F12031" s="3">
        <v>44546</v>
      </c>
      <c r="G12031" s="1" t="s">
        <v>61</v>
      </c>
      <c r="H12031" s="1" t="s">
        <v>106</v>
      </c>
      <c r="I12031" s="1">
        <v>3054</v>
      </c>
      <c r="J12031" s="1">
        <f>MONTH(BART_Rides[[#This Row],[Date]])</f>
        <v>12</v>
      </c>
      <c r="K12031" s="1">
        <f>WEEKDAY(BART_Rides[[#This Row],[Date]],2)</f>
        <v>4</v>
      </c>
      <c r="L12031" s="1" t="str">
        <f>LEFT(BART_Rides[[#This Row],[Lines]],1)</f>
        <v>Y</v>
      </c>
      <c r="M12031" s="1" t="str">
        <f>IF(BART_Rides[[#This Row],[FirstLetter]]="Y","Yes","No")</f>
        <v>Yes</v>
      </c>
      <c r="N12031" s="1" t="str">
        <f>IF(OR(BART_Rides[[#This Row],[Station Code]]="EM", BART_Rides[[#This Row],[Station Code]]="MT", BART_Rides[[#This Row],[Station Code]]="PL", BART_Rides[[#This Row],[Station Code]]="CC"), "Yes", "No")</f>
        <v>No</v>
      </c>
    </row>
    <row r="12032" spans="6:14">
      <c r="F12032" s="3">
        <v>44547</v>
      </c>
      <c r="G12032" s="1" t="s">
        <v>61</v>
      </c>
      <c r="H12032" s="1" t="s">
        <v>106</v>
      </c>
      <c r="I12032" s="1">
        <v>2822</v>
      </c>
      <c r="J12032" s="1">
        <f>MONTH(BART_Rides[[#This Row],[Date]])</f>
        <v>12</v>
      </c>
      <c r="K12032" s="1">
        <f>WEEKDAY(BART_Rides[[#This Row],[Date]],2)</f>
        <v>5</v>
      </c>
      <c r="L12032" s="1" t="str">
        <f>LEFT(BART_Rides[[#This Row],[Lines]],1)</f>
        <v>Y</v>
      </c>
      <c r="M12032" s="1" t="str">
        <f>IF(BART_Rides[[#This Row],[FirstLetter]]="Y","Yes","No")</f>
        <v>Yes</v>
      </c>
      <c r="N12032" s="1" t="str">
        <f>IF(OR(BART_Rides[[#This Row],[Station Code]]="EM", BART_Rides[[#This Row],[Station Code]]="MT", BART_Rides[[#This Row],[Station Code]]="PL", BART_Rides[[#This Row],[Station Code]]="CC"), "Yes", "No")</f>
        <v>No</v>
      </c>
    </row>
    <row r="12033" spans="6:14">
      <c r="F12033" s="3">
        <v>44548</v>
      </c>
      <c r="G12033" s="1" t="s">
        <v>61</v>
      </c>
      <c r="H12033" s="1" t="s">
        <v>106</v>
      </c>
      <c r="I12033" s="1">
        <v>1620</v>
      </c>
      <c r="J12033" s="1">
        <f>MONTH(BART_Rides[[#This Row],[Date]])</f>
        <v>12</v>
      </c>
      <c r="K12033" s="1">
        <f>WEEKDAY(BART_Rides[[#This Row],[Date]],2)</f>
        <v>6</v>
      </c>
      <c r="L12033" s="1" t="str">
        <f>LEFT(BART_Rides[[#This Row],[Lines]],1)</f>
        <v>Y</v>
      </c>
      <c r="M12033" s="1" t="str">
        <f>IF(BART_Rides[[#This Row],[FirstLetter]]="Y","Yes","No")</f>
        <v>Yes</v>
      </c>
      <c r="N12033" s="1" t="str">
        <f>IF(OR(BART_Rides[[#This Row],[Station Code]]="EM", BART_Rides[[#This Row],[Station Code]]="MT", BART_Rides[[#This Row],[Station Code]]="PL", BART_Rides[[#This Row],[Station Code]]="CC"), "Yes", "No")</f>
        <v>No</v>
      </c>
    </row>
    <row r="12034" spans="6:14">
      <c r="F12034" s="3">
        <v>44549</v>
      </c>
      <c r="G12034" s="1" t="s">
        <v>61</v>
      </c>
      <c r="H12034" s="1" t="s">
        <v>106</v>
      </c>
      <c r="I12034" s="1">
        <v>1074</v>
      </c>
      <c r="J12034" s="1">
        <f>MONTH(BART_Rides[[#This Row],[Date]])</f>
        <v>12</v>
      </c>
      <c r="K12034" s="1">
        <f>WEEKDAY(BART_Rides[[#This Row],[Date]],2)</f>
        <v>7</v>
      </c>
      <c r="L12034" s="1" t="str">
        <f>LEFT(BART_Rides[[#This Row],[Lines]],1)</f>
        <v>Y</v>
      </c>
      <c r="M12034" s="1" t="str">
        <f>IF(BART_Rides[[#This Row],[FirstLetter]]="Y","Yes","No")</f>
        <v>Yes</v>
      </c>
      <c r="N12034" s="1" t="str">
        <f>IF(OR(BART_Rides[[#This Row],[Station Code]]="EM", BART_Rides[[#This Row],[Station Code]]="MT", BART_Rides[[#This Row],[Station Code]]="PL", BART_Rides[[#This Row],[Station Code]]="CC"), "Yes", "No")</f>
        <v>No</v>
      </c>
    </row>
    <row r="12035" spans="6:14">
      <c r="F12035" s="3">
        <v>44550</v>
      </c>
      <c r="G12035" s="1" t="s">
        <v>61</v>
      </c>
      <c r="H12035" s="1" t="s">
        <v>106</v>
      </c>
      <c r="I12035" s="1">
        <v>2442</v>
      </c>
      <c r="J12035" s="1">
        <f>MONTH(BART_Rides[[#This Row],[Date]])</f>
        <v>12</v>
      </c>
      <c r="K12035" s="1">
        <f>WEEKDAY(BART_Rides[[#This Row],[Date]],2)</f>
        <v>1</v>
      </c>
      <c r="L12035" s="1" t="str">
        <f>LEFT(BART_Rides[[#This Row],[Lines]],1)</f>
        <v>Y</v>
      </c>
      <c r="M12035" s="1" t="str">
        <f>IF(BART_Rides[[#This Row],[FirstLetter]]="Y","Yes","No")</f>
        <v>Yes</v>
      </c>
      <c r="N12035" s="1" t="str">
        <f>IF(OR(BART_Rides[[#This Row],[Station Code]]="EM", BART_Rides[[#This Row],[Station Code]]="MT", BART_Rides[[#This Row],[Station Code]]="PL", BART_Rides[[#This Row],[Station Code]]="CC"), "Yes", "No")</f>
        <v>No</v>
      </c>
    </row>
    <row r="12036" spans="6:14">
      <c r="F12036" s="3">
        <v>44551</v>
      </c>
      <c r="G12036" s="1" t="s">
        <v>61</v>
      </c>
      <c r="H12036" s="1" t="s">
        <v>106</v>
      </c>
      <c r="I12036" s="1">
        <v>1963</v>
      </c>
      <c r="J12036" s="1">
        <f>MONTH(BART_Rides[[#This Row],[Date]])</f>
        <v>12</v>
      </c>
      <c r="K12036" s="1">
        <f>WEEKDAY(BART_Rides[[#This Row],[Date]],2)</f>
        <v>2</v>
      </c>
      <c r="L12036" s="1" t="str">
        <f>LEFT(BART_Rides[[#This Row],[Lines]],1)</f>
        <v>Y</v>
      </c>
      <c r="M12036" s="1" t="str">
        <f>IF(BART_Rides[[#This Row],[FirstLetter]]="Y","Yes","No")</f>
        <v>Yes</v>
      </c>
      <c r="N12036" s="1" t="str">
        <f>IF(OR(BART_Rides[[#This Row],[Station Code]]="EM", BART_Rides[[#This Row],[Station Code]]="MT", BART_Rides[[#This Row],[Station Code]]="PL", BART_Rides[[#This Row],[Station Code]]="CC"), "Yes", "No")</f>
        <v>No</v>
      </c>
    </row>
    <row r="12037" spans="6:14">
      <c r="F12037" s="3">
        <v>44552</v>
      </c>
      <c r="G12037" s="1" t="s">
        <v>61</v>
      </c>
      <c r="H12037" s="1" t="s">
        <v>106</v>
      </c>
      <c r="I12037" s="1">
        <v>2203</v>
      </c>
      <c r="J12037" s="1">
        <f>MONTH(BART_Rides[[#This Row],[Date]])</f>
        <v>12</v>
      </c>
      <c r="K12037" s="1">
        <f>WEEKDAY(BART_Rides[[#This Row],[Date]],2)</f>
        <v>3</v>
      </c>
      <c r="L12037" s="1" t="str">
        <f>LEFT(BART_Rides[[#This Row],[Lines]],1)</f>
        <v>Y</v>
      </c>
      <c r="M12037" s="1" t="str">
        <f>IF(BART_Rides[[#This Row],[FirstLetter]]="Y","Yes","No")</f>
        <v>Yes</v>
      </c>
      <c r="N12037" s="1" t="str">
        <f>IF(OR(BART_Rides[[#This Row],[Station Code]]="EM", BART_Rides[[#This Row],[Station Code]]="MT", BART_Rides[[#This Row],[Station Code]]="PL", BART_Rides[[#This Row],[Station Code]]="CC"), "Yes", "No")</f>
        <v>No</v>
      </c>
    </row>
    <row r="12038" spans="6:14">
      <c r="F12038" s="3">
        <v>44553</v>
      </c>
      <c r="G12038" s="1" t="s">
        <v>61</v>
      </c>
      <c r="H12038" s="1" t="s">
        <v>106</v>
      </c>
      <c r="I12038" s="1">
        <v>1915</v>
      </c>
      <c r="J12038" s="1">
        <f>MONTH(BART_Rides[[#This Row],[Date]])</f>
        <v>12</v>
      </c>
      <c r="K12038" s="1">
        <f>WEEKDAY(BART_Rides[[#This Row],[Date]],2)</f>
        <v>4</v>
      </c>
      <c r="L12038" s="1" t="str">
        <f>LEFT(BART_Rides[[#This Row],[Lines]],1)</f>
        <v>Y</v>
      </c>
      <c r="M12038" s="1" t="str">
        <f>IF(BART_Rides[[#This Row],[FirstLetter]]="Y","Yes","No")</f>
        <v>Yes</v>
      </c>
      <c r="N12038" s="1" t="str">
        <f>IF(OR(BART_Rides[[#This Row],[Station Code]]="EM", BART_Rides[[#This Row],[Station Code]]="MT", BART_Rides[[#This Row],[Station Code]]="PL", BART_Rides[[#This Row],[Station Code]]="CC"), "Yes", "No")</f>
        <v>No</v>
      </c>
    </row>
    <row r="12039" spans="6:14">
      <c r="F12039" s="3">
        <v>44554</v>
      </c>
      <c r="G12039" s="1" t="s">
        <v>61</v>
      </c>
      <c r="H12039" s="1" t="s">
        <v>106</v>
      </c>
      <c r="I12039" s="1">
        <v>1401</v>
      </c>
      <c r="J12039" s="1">
        <f>MONTH(BART_Rides[[#This Row],[Date]])</f>
        <v>12</v>
      </c>
      <c r="K12039" s="1">
        <f>WEEKDAY(BART_Rides[[#This Row],[Date]],2)</f>
        <v>5</v>
      </c>
      <c r="L12039" s="1" t="str">
        <f>LEFT(BART_Rides[[#This Row],[Lines]],1)</f>
        <v>Y</v>
      </c>
      <c r="M12039" s="1" t="str">
        <f>IF(BART_Rides[[#This Row],[FirstLetter]]="Y","Yes","No")</f>
        <v>Yes</v>
      </c>
      <c r="N12039" s="1" t="str">
        <f>IF(OR(BART_Rides[[#This Row],[Station Code]]="EM", BART_Rides[[#This Row],[Station Code]]="MT", BART_Rides[[#This Row],[Station Code]]="PL", BART_Rides[[#This Row],[Station Code]]="CC"), "Yes", "No")</f>
        <v>No</v>
      </c>
    </row>
    <row r="12040" spans="6:14">
      <c r="F12040" s="3">
        <v>44555</v>
      </c>
      <c r="G12040" s="1" t="s">
        <v>61</v>
      </c>
      <c r="H12040" s="1" t="s">
        <v>106</v>
      </c>
      <c r="I12040" s="1">
        <v>551</v>
      </c>
      <c r="J12040" s="1">
        <f>MONTH(BART_Rides[[#This Row],[Date]])</f>
        <v>12</v>
      </c>
      <c r="K12040" s="1">
        <f>WEEKDAY(BART_Rides[[#This Row],[Date]],2)</f>
        <v>6</v>
      </c>
      <c r="L12040" s="1" t="str">
        <f>LEFT(BART_Rides[[#This Row],[Lines]],1)</f>
        <v>Y</v>
      </c>
      <c r="M12040" s="1" t="str">
        <f>IF(BART_Rides[[#This Row],[FirstLetter]]="Y","Yes","No")</f>
        <v>Yes</v>
      </c>
      <c r="N12040" s="1" t="str">
        <f>IF(OR(BART_Rides[[#This Row],[Station Code]]="EM", BART_Rides[[#This Row],[Station Code]]="MT", BART_Rides[[#This Row],[Station Code]]="PL", BART_Rides[[#This Row],[Station Code]]="CC"), "Yes", "No")</f>
        <v>No</v>
      </c>
    </row>
    <row r="12041" spans="6:14">
      <c r="F12041" s="3">
        <v>44556</v>
      </c>
      <c r="G12041" s="1" t="s">
        <v>61</v>
      </c>
      <c r="H12041" s="1" t="s">
        <v>106</v>
      </c>
      <c r="I12041" s="1">
        <v>762</v>
      </c>
      <c r="J12041" s="1">
        <f>MONTH(BART_Rides[[#This Row],[Date]])</f>
        <v>12</v>
      </c>
      <c r="K12041" s="1">
        <f>WEEKDAY(BART_Rides[[#This Row],[Date]],2)</f>
        <v>7</v>
      </c>
      <c r="L12041" s="1" t="str">
        <f>LEFT(BART_Rides[[#This Row],[Lines]],1)</f>
        <v>Y</v>
      </c>
      <c r="M12041" s="1" t="str">
        <f>IF(BART_Rides[[#This Row],[FirstLetter]]="Y","Yes","No")</f>
        <v>Yes</v>
      </c>
      <c r="N12041" s="1" t="str">
        <f>IF(OR(BART_Rides[[#This Row],[Station Code]]="EM", BART_Rides[[#This Row],[Station Code]]="MT", BART_Rides[[#This Row],[Station Code]]="PL", BART_Rides[[#This Row],[Station Code]]="CC"), "Yes", "No")</f>
        <v>No</v>
      </c>
    </row>
    <row r="12042" spans="6:14">
      <c r="F12042" s="3">
        <v>44557</v>
      </c>
      <c r="G12042" s="1" t="s">
        <v>61</v>
      </c>
      <c r="H12042" s="1" t="s">
        <v>106</v>
      </c>
      <c r="I12042" s="1">
        <v>1854</v>
      </c>
      <c r="J12042" s="1">
        <f>MONTH(BART_Rides[[#This Row],[Date]])</f>
        <v>12</v>
      </c>
      <c r="K12042" s="1">
        <f>WEEKDAY(BART_Rides[[#This Row],[Date]],2)</f>
        <v>1</v>
      </c>
      <c r="L12042" s="1" t="str">
        <f>LEFT(BART_Rides[[#This Row],[Lines]],1)</f>
        <v>Y</v>
      </c>
      <c r="M12042" s="1" t="str">
        <f>IF(BART_Rides[[#This Row],[FirstLetter]]="Y","Yes","No")</f>
        <v>Yes</v>
      </c>
      <c r="N12042" s="1" t="str">
        <f>IF(OR(BART_Rides[[#This Row],[Station Code]]="EM", BART_Rides[[#This Row],[Station Code]]="MT", BART_Rides[[#This Row],[Station Code]]="PL", BART_Rides[[#This Row],[Station Code]]="CC"), "Yes", "No")</f>
        <v>No</v>
      </c>
    </row>
    <row r="12043" spans="6:14">
      <c r="F12043" s="3">
        <v>44558</v>
      </c>
      <c r="G12043" s="1" t="s">
        <v>61</v>
      </c>
      <c r="H12043" s="1" t="s">
        <v>106</v>
      </c>
      <c r="I12043" s="1">
        <v>1916</v>
      </c>
      <c r="J12043" s="1">
        <f>MONTH(BART_Rides[[#This Row],[Date]])</f>
        <v>12</v>
      </c>
      <c r="K12043" s="1">
        <f>WEEKDAY(BART_Rides[[#This Row],[Date]],2)</f>
        <v>2</v>
      </c>
      <c r="L12043" s="1" t="str">
        <f>LEFT(BART_Rides[[#This Row],[Lines]],1)</f>
        <v>Y</v>
      </c>
      <c r="M12043" s="1" t="str">
        <f>IF(BART_Rides[[#This Row],[FirstLetter]]="Y","Yes","No")</f>
        <v>Yes</v>
      </c>
      <c r="N12043" s="1" t="str">
        <f>IF(OR(BART_Rides[[#This Row],[Station Code]]="EM", BART_Rides[[#This Row],[Station Code]]="MT", BART_Rides[[#This Row],[Station Code]]="PL", BART_Rides[[#This Row],[Station Code]]="CC"), "Yes", "No")</f>
        <v>No</v>
      </c>
    </row>
    <row r="12044" spans="6:14">
      <c r="F12044" s="3">
        <v>44559</v>
      </c>
      <c r="G12044" s="1" t="s">
        <v>61</v>
      </c>
      <c r="H12044" s="1" t="s">
        <v>106</v>
      </c>
      <c r="I12044" s="1">
        <v>1777</v>
      </c>
      <c r="J12044" s="1">
        <f>MONTH(BART_Rides[[#This Row],[Date]])</f>
        <v>12</v>
      </c>
      <c r="K12044" s="1">
        <f>WEEKDAY(BART_Rides[[#This Row],[Date]],2)</f>
        <v>3</v>
      </c>
      <c r="L12044" s="1" t="str">
        <f>LEFT(BART_Rides[[#This Row],[Lines]],1)</f>
        <v>Y</v>
      </c>
      <c r="M12044" s="1" t="str">
        <f>IF(BART_Rides[[#This Row],[FirstLetter]]="Y","Yes","No")</f>
        <v>Yes</v>
      </c>
      <c r="N12044" s="1" t="str">
        <f>IF(OR(BART_Rides[[#This Row],[Station Code]]="EM", BART_Rides[[#This Row],[Station Code]]="MT", BART_Rides[[#This Row],[Station Code]]="PL", BART_Rides[[#This Row],[Station Code]]="CC"), "Yes", "No")</f>
        <v>No</v>
      </c>
    </row>
    <row r="12045" spans="6:14">
      <c r="F12045" s="3">
        <v>44560</v>
      </c>
      <c r="G12045" s="1" t="s">
        <v>61</v>
      </c>
      <c r="H12045" s="1" t="s">
        <v>106</v>
      </c>
      <c r="I12045" s="1">
        <v>2059</v>
      </c>
      <c r="J12045" s="1">
        <f>MONTH(BART_Rides[[#This Row],[Date]])</f>
        <v>12</v>
      </c>
      <c r="K12045" s="1">
        <f>WEEKDAY(BART_Rides[[#This Row],[Date]],2)</f>
        <v>4</v>
      </c>
      <c r="L12045" s="1" t="str">
        <f>LEFT(BART_Rides[[#This Row],[Lines]],1)</f>
        <v>Y</v>
      </c>
      <c r="M12045" s="1" t="str">
        <f>IF(BART_Rides[[#This Row],[FirstLetter]]="Y","Yes","No")</f>
        <v>Yes</v>
      </c>
      <c r="N12045" s="1" t="str">
        <f>IF(OR(BART_Rides[[#This Row],[Station Code]]="EM", BART_Rides[[#This Row],[Station Code]]="MT", BART_Rides[[#This Row],[Station Code]]="PL", BART_Rides[[#This Row],[Station Code]]="CC"), "Yes", "No")</f>
        <v>No</v>
      </c>
    </row>
    <row r="12046" spans="6:14">
      <c r="F12046" s="3">
        <v>44561</v>
      </c>
      <c r="G12046" s="1" t="s">
        <v>61</v>
      </c>
      <c r="H12046" s="1" t="s">
        <v>106</v>
      </c>
      <c r="I12046" s="1">
        <v>1510</v>
      </c>
      <c r="J12046" s="1">
        <f>MONTH(BART_Rides[[#This Row],[Date]])</f>
        <v>12</v>
      </c>
      <c r="K12046" s="1">
        <f>WEEKDAY(BART_Rides[[#This Row],[Date]],2)</f>
        <v>5</v>
      </c>
      <c r="L12046" s="1" t="str">
        <f>LEFT(BART_Rides[[#This Row],[Lines]],1)</f>
        <v>Y</v>
      </c>
      <c r="M12046" s="1" t="str">
        <f>IF(BART_Rides[[#This Row],[FirstLetter]]="Y","Yes","No")</f>
        <v>Yes</v>
      </c>
      <c r="N12046" s="1" t="str">
        <f>IF(OR(BART_Rides[[#This Row],[Station Code]]="EM", BART_Rides[[#This Row],[Station Code]]="MT", BART_Rides[[#This Row],[Station Code]]="PL", BART_Rides[[#This Row],[Station Code]]="CC"), "Yes", "No")</f>
        <v>No</v>
      </c>
    </row>
    <row r="12047" spans="6:14">
      <c r="F12047" s="3">
        <v>44197</v>
      </c>
      <c r="G12047" s="1" t="s">
        <v>63</v>
      </c>
      <c r="H12047" s="1" t="s">
        <v>106</v>
      </c>
      <c r="I12047" s="1">
        <v>418</v>
      </c>
      <c r="J12047" s="1">
        <f>MONTH(BART_Rides[[#This Row],[Date]])</f>
        <v>1</v>
      </c>
      <c r="K12047" s="1">
        <f>WEEKDAY(BART_Rides[[#This Row],[Date]],2)</f>
        <v>5</v>
      </c>
      <c r="L12047" s="1" t="str">
        <f>LEFT(BART_Rides[[#This Row],[Lines]],1)</f>
        <v>Y</v>
      </c>
      <c r="M12047" s="1" t="str">
        <f>IF(BART_Rides[[#This Row],[FirstLetter]]="Y","Yes","No")</f>
        <v>Yes</v>
      </c>
      <c r="N12047" s="1" t="str">
        <f>IF(OR(BART_Rides[[#This Row],[Station Code]]="EM", BART_Rides[[#This Row],[Station Code]]="MT", BART_Rides[[#This Row],[Station Code]]="PL", BART_Rides[[#This Row],[Station Code]]="CC"), "Yes", "No")</f>
        <v>No</v>
      </c>
    </row>
    <row r="12048" spans="6:14">
      <c r="F12048" s="3">
        <v>44198</v>
      </c>
      <c r="G12048" s="1" t="s">
        <v>63</v>
      </c>
      <c r="H12048" s="1" t="s">
        <v>106</v>
      </c>
      <c r="I12048" s="1">
        <v>580</v>
      </c>
      <c r="J12048" s="1">
        <f>MONTH(BART_Rides[[#This Row],[Date]])</f>
        <v>1</v>
      </c>
      <c r="K12048" s="1">
        <f>WEEKDAY(BART_Rides[[#This Row],[Date]],2)</f>
        <v>6</v>
      </c>
      <c r="L12048" s="1" t="str">
        <f>LEFT(BART_Rides[[#This Row],[Lines]],1)</f>
        <v>Y</v>
      </c>
      <c r="M12048" s="1" t="str">
        <f>IF(BART_Rides[[#This Row],[FirstLetter]]="Y","Yes","No")</f>
        <v>Yes</v>
      </c>
      <c r="N12048" s="1" t="str">
        <f>IF(OR(BART_Rides[[#This Row],[Station Code]]="EM", BART_Rides[[#This Row],[Station Code]]="MT", BART_Rides[[#This Row],[Station Code]]="PL", BART_Rides[[#This Row],[Station Code]]="CC"), "Yes", "No")</f>
        <v>No</v>
      </c>
    </row>
    <row r="12049" spans="6:14">
      <c r="F12049" s="3">
        <v>44199</v>
      </c>
      <c r="G12049" s="1" t="s">
        <v>63</v>
      </c>
      <c r="H12049" s="1" t="s">
        <v>106</v>
      </c>
      <c r="I12049" s="1">
        <v>411</v>
      </c>
      <c r="J12049" s="1">
        <f>MONTH(BART_Rides[[#This Row],[Date]])</f>
        <v>1</v>
      </c>
      <c r="K12049" s="1">
        <f>WEEKDAY(BART_Rides[[#This Row],[Date]],2)</f>
        <v>7</v>
      </c>
      <c r="L12049" s="1" t="str">
        <f>LEFT(BART_Rides[[#This Row],[Lines]],1)</f>
        <v>Y</v>
      </c>
      <c r="M12049" s="1" t="str">
        <f>IF(BART_Rides[[#This Row],[FirstLetter]]="Y","Yes","No")</f>
        <v>Yes</v>
      </c>
      <c r="N12049" s="1" t="str">
        <f>IF(OR(BART_Rides[[#This Row],[Station Code]]="EM", BART_Rides[[#This Row],[Station Code]]="MT", BART_Rides[[#This Row],[Station Code]]="PL", BART_Rides[[#This Row],[Station Code]]="CC"), "Yes", "No")</f>
        <v>No</v>
      </c>
    </row>
    <row r="12050" spans="6:14">
      <c r="F12050" s="3">
        <v>44200</v>
      </c>
      <c r="G12050" s="1" t="s">
        <v>63</v>
      </c>
      <c r="H12050" s="1" t="s">
        <v>106</v>
      </c>
      <c r="I12050" s="1">
        <v>1038</v>
      </c>
      <c r="J12050" s="1">
        <f>MONTH(BART_Rides[[#This Row],[Date]])</f>
        <v>1</v>
      </c>
      <c r="K12050" s="1">
        <f>WEEKDAY(BART_Rides[[#This Row],[Date]],2)</f>
        <v>1</v>
      </c>
      <c r="L12050" s="1" t="str">
        <f>LEFT(BART_Rides[[#This Row],[Lines]],1)</f>
        <v>Y</v>
      </c>
      <c r="M12050" s="1" t="str">
        <f>IF(BART_Rides[[#This Row],[FirstLetter]]="Y","Yes","No")</f>
        <v>Yes</v>
      </c>
      <c r="N12050" s="1" t="str">
        <f>IF(OR(BART_Rides[[#This Row],[Station Code]]="EM", BART_Rides[[#This Row],[Station Code]]="MT", BART_Rides[[#This Row],[Station Code]]="PL", BART_Rides[[#This Row],[Station Code]]="CC"), "Yes", "No")</f>
        <v>No</v>
      </c>
    </row>
    <row r="12051" spans="6:14">
      <c r="F12051" s="3">
        <v>44201</v>
      </c>
      <c r="G12051" s="1" t="s">
        <v>63</v>
      </c>
      <c r="H12051" s="1" t="s">
        <v>106</v>
      </c>
      <c r="I12051" s="1">
        <v>1207</v>
      </c>
      <c r="J12051" s="1">
        <f>MONTH(BART_Rides[[#This Row],[Date]])</f>
        <v>1</v>
      </c>
      <c r="K12051" s="1">
        <f>WEEKDAY(BART_Rides[[#This Row],[Date]],2)</f>
        <v>2</v>
      </c>
      <c r="L12051" s="1" t="str">
        <f>LEFT(BART_Rides[[#This Row],[Lines]],1)</f>
        <v>Y</v>
      </c>
      <c r="M12051" s="1" t="str">
        <f>IF(BART_Rides[[#This Row],[FirstLetter]]="Y","Yes","No")</f>
        <v>Yes</v>
      </c>
      <c r="N12051" s="1" t="str">
        <f>IF(OR(BART_Rides[[#This Row],[Station Code]]="EM", BART_Rides[[#This Row],[Station Code]]="MT", BART_Rides[[#This Row],[Station Code]]="PL", BART_Rides[[#This Row],[Station Code]]="CC"), "Yes", "No")</f>
        <v>No</v>
      </c>
    </row>
    <row r="12052" spans="6:14">
      <c r="F12052" s="3">
        <v>44202</v>
      </c>
      <c r="G12052" s="1" t="s">
        <v>63</v>
      </c>
      <c r="H12052" s="1" t="s">
        <v>106</v>
      </c>
      <c r="I12052" s="1">
        <v>1137</v>
      </c>
      <c r="J12052" s="1">
        <f>MONTH(BART_Rides[[#This Row],[Date]])</f>
        <v>1</v>
      </c>
      <c r="K12052" s="1">
        <f>WEEKDAY(BART_Rides[[#This Row],[Date]],2)</f>
        <v>3</v>
      </c>
      <c r="L12052" s="1" t="str">
        <f>LEFT(BART_Rides[[#This Row],[Lines]],1)</f>
        <v>Y</v>
      </c>
      <c r="M12052" s="1" t="str">
        <f>IF(BART_Rides[[#This Row],[FirstLetter]]="Y","Yes","No")</f>
        <v>Yes</v>
      </c>
      <c r="N12052" s="1" t="str">
        <f>IF(OR(BART_Rides[[#This Row],[Station Code]]="EM", BART_Rides[[#This Row],[Station Code]]="MT", BART_Rides[[#This Row],[Station Code]]="PL", BART_Rides[[#This Row],[Station Code]]="CC"), "Yes", "No")</f>
        <v>No</v>
      </c>
    </row>
    <row r="12053" spans="6:14">
      <c r="F12053" s="3">
        <v>44203</v>
      </c>
      <c r="G12053" s="1" t="s">
        <v>63</v>
      </c>
      <c r="H12053" s="1" t="s">
        <v>106</v>
      </c>
      <c r="I12053" s="1">
        <v>1152</v>
      </c>
      <c r="J12053" s="1">
        <f>MONTH(BART_Rides[[#This Row],[Date]])</f>
        <v>1</v>
      </c>
      <c r="K12053" s="1">
        <f>WEEKDAY(BART_Rides[[#This Row],[Date]],2)</f>
        <v>4</v>
      </c>
      <c r="L12053" s="1" t="str">
        <f>LEFT(BART_Rides[[#This Row],[Lines]],1)</f>
        <v>Y</v>
      </c>
      <c r="M12053" s="1" t="str">
        <f>IF(BART_Rides[[#This Row],[FirstLetter]]="Y","Yes","No")</f>
        <v>Yes</v>
      </c>
      <c r="N12053" s="1" t="str">
        <f>IF(OR(BART_Rides[[#This Row],[Station Code]]="EM", BART_Rides[[#This Row],[Station Code]]="MT", BART_Rides[[#This Row],[Station Code]]="PL", BART_Rides[[#This Row],[Station Code]]="CC"), "Yes", "No")</f>
        <v>No</v>
      </c>
    </row>
    <row r="12054" spans="6:14">
      <c r="F12054" s="3">
        <v>44204</v>
      </c>
      <c r="G12054" s="1" t="s">
        <v>63</v>
      </c>
      <c r="H12054" s="1" t="s">
        <v>106</v>
      </c>
      <c r="I12054" s="1">
        <v>1131</v>
      </c>
      <c r="J12054" s="1">
        <f>MONTH(BART_Rides[[#This Row],[Date]])</f>
        <v>1</v>
      </c>
      <c r="K12054" s="1">
        <f>WEEKDAY(BART_Rides[[#This Row],[Date]],2)</f>
        <v>5</v>
      </c>
      <c r="L12054" s="1" t="str">
        <f>LEFT(BART_Rides[[#This Row],[Lines]],1)</f>
        <v>Y</v>
      </c>
      <c r="M12054" s="1" t="str">
        <f>IF(BART_Rides[[#This Row],[FirstLetter]]="Y","Yes","No")</f>
        <v>Yes</v>
      </c>
      <c r="N12054" s="1" t="str">
        <f>IF(OR(BART_Rides[[#This Row],[Station Code]]="EM", BART_Rides[[#This Row],[Station Code]]="MT", BART_Rides[[#This Row],[Station Code]]="PL", BART_Rides[[#This Row],[Station Code]]="CC"), "Yes", "No")</f>
        <v>No</v>
      </c>
    </row>
    <row r="12055" spans="6:14">
      <c r="F12055" s="3">
        <v>44205</v>
      </c>
      <c r="G12055" s="1" t="s">
        <v>63</v>
      </c>
      <c r="H12055" s="1" t="s">
        <v>106</v>
      </c>
      <c r="I12055" s="1">
        <v>709</v>
      </c>
      <c r="J12055" s="1">
        <f>MONTH(BART_Rides[[#This Row],[Date]])</f>
        <v>1</v>
      </c>
      <c r="K12055" s="1">
        <f>WEEKDAY(BART_Rides[[#This Row],[Date]],2)</f>
        <v>6</v>
      </c>
      <c r="L12055" s="1" t="str">
        <f>LEFT(BART_Rides[[#This Row],[Lines]],1)</f>
        <v>Y</v>
      </c>
      <c r="M12055" s="1" t="str">
        <f>IF(BART_Rides[[#This Row],[FirstLetter]]="Y","Yes","No")</f>
        <v>Yes</v>
      </c>
      <c r="N12055" s="1" t="str">
        <f>IF(OR(BART_Rides[[#This Row],[Station Code]]="EM", BART_Rides[[#This Row],[Station Code]]="MT", BART_Rides[[#This Row],[Station Code]]="PL", BART_Rides[[#This Row],[Station Code]]="CC"), "Yes", "No")</f>
        <v>No</v>
      </c>
    </row>
    <row r="12056" spans="6:14">
      <c r="F12056" s="3">
        <v>44206</v>
      </c>
      <c r="G12056" s="1" t="s">
        <v>63</v>
      </c>
      <c r="H12056" s="1" t="s">
        <v>106</v>
      </c>
      <c r="I12056" s="1">
        <v>414</v>
      </c>
      <c r="J12056" s="1">
        <f>MONTH(BART_Rides[[#This Row],[Date]])</f>
        <v>1</v>
      </c>
      <c r="K12056" s="1">
        <f>WEEKDAY(BART_Rides[[#This Row],[Date]],2)</f>
        <v>7</v>
      </c>
      <c r="L12056" s="1" t="str">
        <f>LEFT(BART_Rides[[#This Row],[Lines]],1)</f>
        <v>Y</v>
      </c>
      <c r="M12056" s="1" t="str">
        <f>IF(BART_Rides[[#This Row],[FirstLetter]]="Y","Yes","No")</f>
        <v>Yes</v>
      </c>
      <c r="N12056" s="1" t="str">
        <f>IF(OR(BART_Rides[[#This Row],[Station Code]]="EM", BART_Rides[[#This Row],[Station Code]]="MT", BART_Rides[[#This Row],[Station Code]]="PL", BART_Rides[[#This Row],[Station Code]]="CC"), "Yes", "No")</f>
        <v>No</v>
      </c>
    </row>
    <row r="12057" spans="6:14">
      <c r="F12057" s="3">
        <v>44207</v>
      </c>
      <c r="G12057" s="1" t="s">
        <v>63</v>
      </c>
      <c r="H12057" s="1" t="s">
        <v>106</v>
      </c>
      <c r="I12057" s="1">
        <v>1166</v>
      </c>
      <c r="J12057" s="1">
        <f>MONTH(BART_Rides[[#This Row],[Date]])</f>
        <v>1</v>
      </c>
      <c r="K12057" s="1">
        <f>WEEKDAY(BART_Rides[[#This Row],[Date]],2)</f>
        <v>1</v>
      </c>
      <c r="L12057" s="1" t="str">
        <f>LEFT(BART_Rides[[#This Row],[Lines]],1)</f>
        <v>Y</v>
      </c>
      <c r="M12057" s="1" t="str">
        <f>IF(BART_Rides[[#This Row],[FirstLetter]]="Y","Yes","No")</f>
        <v>Yes</v>
      </c>
      <c r="N12057" s="1" t="str">
        <f>IF(OR(BART_Rides[[#This Row],[Station Code]]="EM", BART_Rides[[#This Row],[Station Code]]="MT", BART_Rides[[#This Row],[Station Code]]="PL", BART_Rides[[#This Row],[Station Code]]="CC"), "Yes", "No")</f>
        <v>No</v>
      </c>
    </row>
    <row r="12058" spans="6:14">
      <c r="F12058" s="3">
        <v>44208</v>
      </c>
      <c r="G12058" s="1" t="s">
        <v>63</v>
      </c>
      <c r="H12058" s="1" t="s">
        <v>106</v>
      </c>
      <c r="I12058" s="1">
        <v>1217</v>
      </c>
      <c r="J12058" s="1">
        <f>MONTH(BART_Rides[[#This Row],[Date]])</f>
        <v>1</v>
      </c>
      <c r="K12058" s="1">
        <f>WEEKDAY(BART_Rides[[#This Row],[Date]],2)</f>
        <v>2</v>
      </c>
      <c r="L12058" s="1" t="str">
        <f>LEFT(BART_Rides[[#This Row],[Lines]],1)</f>
        <v>Y</v>
      </c>
      <c r="M12058" s="1" t="str">
        <f>IF(BART_Rides[[#This Row],[FirstLetter]]="Y","Yes","No")</f>
        <v>Yes</v>
      </c>
      <c r="N12058" s="1" t="str">
        <f>IF(OR(BART_Rides[[#This Row],[Station Code]]="EM", BART_Rides[[#This Row],[Station Code]]="MT", BART_Rides[[#This Row],[Station Code]]="PL", BART_Rides[[#This Row],[Station Code]]="CC"), "Yes", "No")</f>
        <v>No</v>
      </c>
    </row>
    <row r="12059" spans="6:14">
      <c r="F12059" s="3">
        <v>44209</v>
      </c>
      <c r="G12059" s="1" t="s">
        <v>63</v>
      </c>
      <c r="H12059" s="1" t="s">
        <v>106</v>
      </c>
      <c r="I12059" s="1">
        <v>1191</v>
      </c>
      <c r="J12059" s="1">
        <f>MONTH(BART_Rides[[#This Row],[Date]])</f>
        <v>1</v>
      </c>
      <c r="K12059" s="1">
        <f>WEEKDAY(BART_Rides[[#This Row],[Date]],2)</f>
        <v>3</v>
      </c>
      <c r="L12059" s="1" t="str">
        <f>LEFT(BART_Rides[[#This Row],[Lines]],1)</f>
        <v>Y</v>
      </c>
      <c r="M12059" s="1" t="str">
        <f>IF(BART_Rides[[#This Row],[FirstLetter]]="Y","Yes","No")</f>
        <v>Yes</v>
      </c>
      <c r="N12059" s="1" t="str">
        <f>IF(OR(BART_Rides[[#This Row],[Station Code]]="EM", BART_Rides[[#This Row],[Station Code]]="MT", BART_Rides[[#This Row],[Station Code]]="PL", BART_Rides[[#This Row],[Station Code]]="CC"), "Yes", "No")</f>
        <v>No</v>
      </c>
    </row>
    <row r="12060" spans="6:14">
      <c r="F12060" s="3">
        <v>44210</v>
      </c>
      <c r="G12060" s="1" t="s">
        <v>63</v>
      </c>
      <c r="H12060" s="1" t="s">
        <v>106</v>
      </c>
      <c r="I12060" s="1">
        <v>1213</v>
      </c>
      <c r="J12060" s="1">
        <f>MONTH(BART_Rides[[#This Row],[Date]])</f>
        <v>1</v>
      </c>
      <c r="K12060" s="1">
        <f>WEEKDAY(BART_Rides[[#This Row],[Date]],2)</f>
        <v>4</v>
      </c>
      <c r="L12060" s="1" t="str">
        <f>LEFT(BART_Rides[[#This Row],[Lines]],1)</f>
        <v>Y</v>
      </c>
      <c r="M12060" s="1" t="str">
        <f>IF(BART_Rides[[#This Row],[FirstLetter]]="Y","Yes","No")</f>
        <v>Yes</v>
      </c>
      <c r="N12060" s="1" t="str">
        <f>IF(OR(BART_Rides[[#This Row],[Station Code]]="EM", BART_Rides[[#This Row],[Station Code]]="MT", BART_Rides[[#This Row],[Station Code]]="PL", BART_Rides[[#This Row],[Station Code]]="CC"), "Yes", "No")</f>
        <v>No</v>
      </c>
    </row>
    <row r="12061" spans="6:14">
      <c r="F12061" s="3">
        <v>44211</v>
      </c>
      <c r="G12061" s="1" t="s">
        <v>63</v>
      </c>
      <c r="H12061" s="1" t="s">
        <v>106</v>
      </c>
      <c r="I12061" s="1">
        <v>1153</v>
      </c>
      <c r="J12061" s="1">
        <f>MONTH(BART_Rides[[#This Row],[Date]])</f>
        <v>1</v>
      </c>
      <c r="K12061" s="1">
        <f>WEEKDAY(BART_Rides[[#This Row],[Date]],2)</f>
        <v>5</v>
      </c>
      <c r="L12061" s="1" t="str">
        <f>LEFT(BART_Rides[[#This Row],[Lines]],1)</f>
        <v>Y</v>
      </c>
      <c r="M12061" s="1" t="str">
        <f>IF(BART_Rides[[#This Row],[FirstLetter]]="Y","Yes","No")</f>
        <v>Yes</v>
      </c>
      <c r="N12061" s="1" t="str">
        <f>IF(OR(BART_Rides[[#This Row],[Station Code]]="EM", BART_Rides[[#This Row],[Station Code]]="MT", BART_Rides[[#This Row],[Station Code]]="PL", BART_Rides[[#This Row],[Station Code]]="CC"), "Yes", "No")</f>
        <v>No</v>
      </c>
    </row>
    <row r="12062" spans="6:14">
      <c r="F12062" s="3">
        <v>44212</v>
      </c>
      <c r="G12062" s="1" t="s">
        <v>63</v>
      </c>
      <c r="H12062" s="1" t="s">
        <v>106</v>
      </c>
      <c r="I12062" s="1">
        <v>740</v>
      </c>
      <c r="J12062" s="1">
        <f>MONTH(BART_Rides[[#This Row],[Date]])</f>
        <v>1</v>
      </c>
      <c r="K12062" s="1">
        <f>WEEKDAY(BART_Rides[[#This Row],[Date]],2)</f>
        <v>6</v>
      </c>
      <c r="L12062" s="1" t="str">
        <f>LEFT(BART_Rides[[#This Row],[Lines]],1)</f>
        <v>Y</v>
      </c>
      <c r="M12062" s="1" t="str">
        <f>IF(BART_Rides[[#This Row],[FirstLetter]]="Y","Yes","No")</f>
        <v>Yes</v>
      </c>
      <c r="N12062" s="1" t="str">
        <f>IF(OR(BART_Rides[[#This Row],[Station Code]]="EM", BART_Rides[[#This Row],[Station Code]]="MT", BART_Rides[[#This Row],[Station Code]]="PL", BART_Rides[[#This Row],[Station Code]]="CC"), "Yes", "No")</f>
        <v>No</v>
      </c>
    </row>
    <row r="12063" spans="6:14">
      <c r="F12063" s="3">
        <v>44213</v>
      </c>
      <c r="G12063" s="1" t="s">
        <v>63</v>
      </c>
      <c r="H12063" s="1" t="s">
        <v>106</v>
      </c>
      <c r="I12063" s="1">
        <v>433</v>
      </c>
      <c r="J12063" s="1">
        <f>MONTH(BART_Rides[[#This Row],[Date]])</f>
        <v>1</v>
      </c>
      <c r="K12063" s="1">
        <f>WEEKDAY(BART_Rides[[#This Row],[Date]],2)</f>
        <v>7</v>
      </c>
      <c r="L12063" s="1" t="str">
        <f>LEFT(BART_Rides[[#This Row],[Lines]],1)</f>
        <v>Y</v>
      </c>
      <c r="M12063" s="1" t="str">
        <f>IF(BART_Rides[[#This Row],[FirstLetter]]="Y","Yes","No")</f>
        <v>Yes</v>
      </c>
      <c r="N12063" s="1" t="str">
        <f>IF(OR(BART_Rides[[#This Row],[Station Code]]="EM", BART_Rides[[#This Row],[Station Code]]="MT", BART_Rides[[#This Row],[Station Code]]="PL", BART_Rides[[#This Row],[Station Code]]="CC"), "Yes", "No")</f>
        <v>No</v>
      </c>
    </row>
    <row r="12064" spans="6:14">
      <c r="F12064" s="3">
        <v>44214</v>
      </c>
      <c r="G12064" s="1" t="s">
        <v>63</v>
      </c>
      <c r="H12064" s="1" t="s">
        <v>106</v>
      </c>
      <c r="I12064" s="1">
        <v>813</v>
      </c>
      <c r="J12064" s="1">
        <f>MONTH(BART_Rides[[#This Row],[Date]])</f>
        <v>1</v>
      </c>
      <c r="K12064" s="1">
        <f>WEEKDAY(BART_Rides[[#This Row],[Date]],2)</f>
        <v>1</v>
      </c>
      <c r="L12064" s="1" t="str">
        <f>LEFT(BART_Rides[[#This Row],[Lines]],1)</f>
        <v>Y</v>
      </c>
      <c r="M12064" s="1" t="str">
        <f>IF(BART_Rides[[#This Row],[FirstLetter]]="Y","Yes","No")</f>
        <v>Yes</v>
      </c>
      <c r="N12064" s="1" t="str">
        <f>IF(OR(BART_Rides[[#This Row],[Station Code]]="EM", BART_Rides[[#This Row],[Station Code]]="MT", BART_Rides[[#This Row],[Station Code]]="PL", BART_Rides[[#This Row],[Station Code]]="CC"), "Yes", "No")</f>
        <v>No</v>
      </c>
    </row>
    <row r="12065" spans="6:14">
      <c r="F12065" s="3">
        <v>44215</v>
      </c>
      <c r="G12065" s="1" t="s">
        <v>63</v>
      </c>
      <c r="H12065" s="1" t="s">
        <v>106</v>
      </c>
      <c r="I12065" s="1">
        <v>1150</v>
      </c>
      <c r="J12065" s="1">
        <f>MONTH(BART_Rides[[#This Row],[Date]])</f>
        <v>1</v>
      </c>
      <c r="K12065" s="1">
        <f>WEEKDAY(BART_Rides[[#This Row],[Date]],2)</f>
        <v>2</v>
      </c>
      <c r="L12065" s="1" t="str">
        <f>LEFT(BART_Rides[[#This Row],[Lines]],1)</f>
        <v>Y</v>
      </c>
      <c r="M12065" s="1" t="str">
        <f>IF(BART_Rides[[#This Row],[FirstLetter]]="Y","Yes","No")</f>
        <v>Yes</v>
      </c>
      <c r="N12065" s="1" t="str">
        <f>IF(OR(BART_Rides[[#This Row],[Station Code]]="EM", BART_Rides[[#This Row],[Station Code]]="MT", BART_Rides[[#This Row],[Station Code]]="PL", BART_Rides[[#This Row],[Station Code]]="CC"), "Yes", "No")</f>
        <v>No</v>
      </c>
    </row>
    <row r="12066" spans="6:14">
      <c r="F12066" s="3">
        <v>44216</v>
      </c>
      <c r="G12066" s="1" t="s">
        <v>63</v>
      </c>
      <c r="H12066" s="1" t="s">
        <v>106</v>
      </c>
      <c r="I12066" s="1">
        <v>1130</v>
      </c>
      <c r="J12066" s="1">
        <f>MONTH(BART_Rides[[#This Row],[Date]])</f>
        <v>1</v>
      </c>
      <c r="K12066" s="1">
        <f>WEEKDAY(BART_Rides[[#This Row],[Date]],2)</f>
        <v>3</v>
      </c>
      <c r="L12066" s="1" t="str">
        <f>LEFT(BART_Rides[[#This Row],[Lines]],1)</f>
        <v>Y</v>
      </c>
      <c r="M12066" s="1" t="str">
        <f>IF(BART_Rides[[#This Row],[FirstLetter]]="Y","Yes","No")</f>
        <v>Yes</v>
      </c>
      <c r="N12066" s="1" t="str">
        <f>IF(OR(BART_Rides[[#This Row],[Station Code]]="EM", BART_Rides[[#This Row],[Station Code]]="MT", BART_Rides[[#This Row],[Station Code]]="PL", BART_Rides[[#This Row],[Station Code]]="CC"), "Yes", "No")</f>
        <v>No</v>
      </c>
    </row>
    <row r="12067" spans="6:14">
      <c r="F12067" s="3">
        <v>44217</v>
      </c>
      <c r="G12067" s="1" t="s">
        <v>63</v>
      </c>
      <c r="H12067" s="1" t="s">
        <v>106</v>
      </c>
      <c r="I12067" s="1">
        <v>1228</v>
      </c>
      <c r="J12067" s="1">
        <f>MONTH(BART_Rides[[#This Row],[Date]])</f>
        <v>1</v>
      </c>
      <c r="K12067" s="1">
        <f>WEEKDAY(BART_Rides[[#This Row],[Date]],2)</f>
        <v>4</v>
      </c>
      <c r="L12067" s="1" t="str">
        <f>LEFT(BART_Rides[[#This Row],[Lines]],1)</f>
        <v>Y</v>
      </c>
      <c r="M12067" s="1" t="str">
        <f>IF(BART_Rides[[#This Row],[FirstLetter]]="Y","Yes","No")</f>
        <v>Yes</v>
      </c>
      <c r="N12067" s="1" t="str">
        <f>IF(OR(BART_Rides[[#This Row],[Station Code]]="EM", BART_Rides[[#This Row],[Station Code]]="MT", BART_Rides[[#This Row],[Station Code]]="PL", BART_Rides[[#This Row],[Station Code]]="CC"), "Yes", "No")</f>
        <v>No</v>
      </c>
    </row>
    <row r="12068" spans="6:14">
      <c r="F12068" s="3">
        <v>44218</v>
      </c>
      <c r="G12068" s="1" t="s">
        <v>63</v>
      </c>
      <c r="H12068" s="1" t="s">
        <v>106</v>
      </c>
      <c r="I12068" s="1">
        <v>1171</v>
      </c>
      <c r="J12068" s="1">
        <f>MONTH(BART_Rides[[#This Row],[Date]])</f>
        <v>1</v>
      </c>
      <c r="K12068" s="1">
        <f>WEEKDAY(BART_Rides[[#This Row],[Date]],2)</f>
        <v>5</v>
      </c>
      <c r="L12068" s="1" t="str">
        <f>LEFT(BART_Rides[[#This Row],[Lines]],1)</f>
        <v>Y</v>
      </c>
      <c r="M12068" s="1" t="str">
        <f>IF(BART_Rides[[#This Row],[FirstLetter]]="Y","Yes","No")</f>
        <v>Yes</v>
      </c>
      <c r="N12068" s="1" t="str">
        <f>IF(OR(BART_Rides[[#This Row],[Station Code]]="EM", BART_Rides[[#This Row],[Station Code]]="MT", BART_Rides[[#This Row],[Station Code]]="PL", BART_Rides[[#This Row],[Station Code]]="CC"), "Yes", "No")</f>
        <v>No</v>
      </c>
    </row>
    <row r="12069" spans="6:14">
      <c r="F12069" s="3">
        <v>44219</v>
      </c>
      <c r="G12069" s="1" t="s">
        <v>63</v>
      </c>
      <c r="H12069" s="1" t="s">
        <v>106</v>
      </c>
      <c r="I12069" s="1">
        <v>766</v>
      </c>
      <c r="J12069" s="1">
        <f>MONTH(BART_Rides[[#This Row],[Date]])</f>
        <v>1</v>
      </c>
      <c r="K12069" s="1">
        <f>WEEKDAY(BART_Rides[[#This Row],[Date]],2)</f>
        <v>6</v>
      </c>
      <c r="L12069" s="1" t="str">
        <f>LEFT(BART_Rides[[#This Row],[Lines]],1)</f>
        <v>Y</v>
      </c>
      <c r="M12069" s="1" t="str">
        <f>IF(BART_Rides[[#This Row],[FirstLetter]]="Y","Yes","No")</f>
        <v>Yes</v>
      </c>
      <c r="N12069" s="1" t="str">
        <f>IF(OR(BART_Rides[[#This Row],[Station Code]]="EM", BART_Rides[[#This Row],[Station Code]]="MT", BART_Rides[[#This Row],[Station Code]]="PL", BART_Rides[[#This Row],[Station Code]]="CC"), "Yes", "No")</f>
        <v>No</v>
      </c>
    </row>
    <row r="12070" spans="6:14">
      <c r="F12070" s="3">
        <v>44220</v>
      </c>
      <c r="G12070" s="1" t="s">
        <v>63</v>
      </c>
      <c r="H12070" s="1" t="s">
        <v>106</v>
      </c>
      <c r="I12070" s="1">
        <v>377</v>
      </c>
      <c r="J12070" s="1">
        <f>MONTH(BART_Rides[[#This Row],[Date]])</f>
        <v>1</v>
      </c>
      <c r="K12070" s="1">
        <f>WEEKDAY(BART_Rides[[#This Row],[Date]],2)</f>
        <v>7</v>
      </c>
      <c r="L12070" s="1" t="str">
        <f>LEFT(BART_Rides[[#This Row],[Lines]],1)</f>
        <v>Y</v>
      </c>
      <c r="M12070" s="1" t="str">
        <f>IF(BART_Rides[[#This Row],[FirstLetter]]="Y","Yes","No")</f>
        <v>Yes</v>
      </c>
      <c r="N12070" s="1" t="str">
        <f>IF(OR(BART_Rides[[#This Row],[Station Code]]="EM", BART_Rides[[#This Row],[Station Code]]="MT", BART_Rides[[#This Row],[Station Code]]="PL", BART_Rides[[#This Row],[Station Code]]="CC"), "Yes", "No")</f>
        <v>No</v>
      </c>
    </row>
    <row r="12071" spans="6:14">
      <c r="F12071" s="3">
        <v>44221</v>
      </c>
      <c r="G12071" s="1" t="s">
        <v>63</v>
      </c>
      <c r="H12071" s="1" t="s">
        <v>106</v>
      </c>
      <c r="I12071" s="1">
        <v>1195</v>
      </c>
      <c r="J12071" s="1">
        <f>MONTH(BART_Rides[[#This Row],[Date]])</f>
        <v>1</v>
      </c>
      <c r="K12071" s="1">
        <f>WEEKDAY(BART_Rides[[#This Row],[Date]],2)</f>
        <v>1</v>
      </c>
      <c r="L12071" s="1" t="str">
        <f>LEFT(BART_Rides[[#This Row],[Lines]],1)</f>
        <v>Y</v>
      </c>
      <c r="M12071" s="1" t="str">
        <f>IF(BART_Rides[[#This Row],[FirstLetter]]="Y","Yes","No")</f>
        <v>Yes</v>
      </c>
      <c r="N12071" s="1" t="str">
        <f>IF(OR(BART_Rides[[#This Row],[Station Code]]="EM", BART_Rides[[#This Row],[Station Code]]="MT", BART_Rides[[#This Row],[Station Code]]="PL", BART_Rides[[#This Row],[Station Code]]="CC"), "Yes", "No")</f>
        <v>No</v>
      </c>
    </row>
    <row r="12072" spans="6:14">
      <c r="F12072" s="3">
        <v>44222</v>
      </c>
      <c r="G12072" s="1" t="s">
        <v>63</v>
      </c>
      <c r="H12072" s="1" t="s">
        <v>106</v>
      </c>
      <c r="I12072" s="1">
        <v>1158</v>
      </c>
      <c r="J12072" s="1">
        <f>MONTH(BART_Rides[[#This Row],[Date]])</f>
        <v>1</v>
      </c>
      <c r="K12072" s="1">
        <f>WEEKDAY(BART_Rides[[#This Row],[Date]],2)</f>
        <v>2</v>
      </c>
      <c r="L12072" s="1" t="str">
        <f>LEFT(BART_Rides[[#This Row],[Lines]],1)</f>
        <v>Y</v>
      </c>
      <c r="M12072" s="1" t="str">
        <f>IF(BART_Rides[[#This Row],[FirstLetter]]="Y","Yes","No")</f>
        <v>Yes</v>
      </c>
      <c r="N12072" s="1" t="str">
        <f>IF(OR(BART_Rides[[#This Row],[Station Code]]="EM", BART_Rides[[#This Row],[Station Code]]="MT", BART_Rides[[#This Row],[Station Code]]="PL", BART_Rides[[#This Row],[Station Code]]="CC"), "Yes", "No")</f>
        <v>No</v>
      </c>
    </row>
    <row r="12073" spans="6:14">
      <c r="F12073" s="3">
        <v>44223</v>
      </c>
      <c r="G12073" s="1" t="s">
        <v>63</v>
      </c>
      <c r="H12073" s="1" t="s">
        <v>106</v>
      </c>
      <c r="I12073" s="1">
        <v>1125</v>
      </c>
      <c r="J12073" s="1">
        <f>MONTH(BART_Rides[[#This Row],[Date]])</f>
        <v>1</v>
      </c>
      <c r="K12073" s="1">
        <f>WEEKDAY(BART_Rides[[#This Row],[Date]],2)</f>
        <v>3</v>
      </c>
      <c r="L12073" s="1" t="str">
        <f>LEFT(BART_Rides[[#This Row],[Lines]],1)</f>
        <v>Y</v>
      </c>
      <c r="M12073" s="1" t="str">
        <f>IF(BART_Rides[[#This Row],[FirstLetter]]="Y","Yes","No")</f>
        <v>Yes</v>
      </c>
      <c r="N12073" s="1" t="str">
        <f>IF(OR(BART_Rides[[#This Row],[Station Code]]="EM", BART_Rides[[#This Row],[Station Code]]="MT", BART_Rides[[#This Row],[Station Code]]="PL", BART_Rides[[#This Row],[Station Code]]="CC"), "Yes", "No")</f>
        <v>No</v>
      </c>
    </row>
    <row r="12074" spans="6:14">
      <c r="F12074" s="3">
        <v>44224</v>
      </c>
      <c r="G12074" s="1" t="s">
        <v>63</v>
      </c>
      <c r="H12074" s="1" t="s">
        <v>106</v>
      </c>
      <c r="I12074" s="1">
        <v>1151</v>
      </c>
      <c r="J12074" s="1">
        <f>MONTH(BART_Rides[[#This Row],[Date]])</f>
        <v>1</v>
      </c>
      <c r="K12074" s="1">
        <f>WEEKDAY(BART_Rides[[#This Row],[Date]],2)</f>
        <v>4</v>
      </c>
      <c r="L12074" s="1" t="str">
        <f>LEFT(BART_Rides[[#This Row],[Lines]],1)</f>
        <v>Y</v>
      </c>
      <c r="M12074" s="1" t="str">
        <f>IF(BART_Rides[[#This Row],[FirstLetter]]="Y","Yes","No")</f>
        <v>Yes</v>
      </c>
      <c r="N12074" s="1" t="str">
        <f>IF(OR(BART_Rides[[#This Row],[Station Code]]="EM", BART_Rides[[#This Row],[Station Code]]="MT", BART_Rides[[#This Row],[Station Code]]="PL", BART_Rides[[#This Row],[Station Code]]="CC"), "Yes", "No")</f>
        <v>No</v>
      </c>
    </row>
    <row r="12075" spans="6:14">
      <c r="F12075" s="3">
        <v>44225</v>
      </c>
      <c r="G12075" s="1" t="s">
        <v>63</v>
      </c>
      <c r="H12075" s="1" t="s">
        <v>106</v>
      </c>
      <c r="I12075" s="1">
        <v>1250</v>
      </c>
      <c r="J12075" s="1">
        <f>MONTH(BART_Rides[[#This Row],[Date]])</f>
        <v>1</v>
      </c>
      <c r="K12075" s="1">
        <f>WEEKDAY(BART_Rides[[#This Row],[Date]],2)</f>
        <v>5</v>
      </c>
      <c r="L12075" s="1" t="str">
        <f>LEFT(BART_Rides[[#This Row],[Lines]],1)</f>
        <v>Y</v>
      </c>
      <c r="M12075" s="1" t="str">
        <f>IF(BART_Rides[[#This Row],[FirstLetter]]="Y","Yes","No")</f>
        <v>Yes</v>
      </c>
      <c r="N12075" s="1" t="str">
        <f>IF(OR(BART_Rides[[#This Row],[Station Code]]="EM", BART_Rides[[#This Row],[Station Code]]="MT", BART_Rides[[#This Row],[Station Code]]="PL", BART_Rides[[#This Row],[Station Code]]="CC"), "Yes", "No")</f>
        <v>No</v>
      </c>
    </row>
    <row r="12076" spans="6:14">
      <c r="F12076" s="3">
        <v>44226</v>
      </c>
      <c r="G12076" s="1" t="s">
        <v>63</v>
      </c>
      <c r="H12076" s="1" t="s">
        <v>106</v>
      </c>
      <c r="I12076" s="1">
        <v>758</v>
      </c>
      <c r="J12076" s="1">
        <f>MONTH(BART_Rides[[#This Row],[Date]])</f>
        <v>1</v>
      </c>
      <c r="K12076" s="1">
        <f>WEEKDAY(BART_Rides[[#This Row],[Date]],2)</f>
        <v>6</v>
      </c>
      <c r="L12076" s="1" t="str">
        <f>LEFT(BART_Rides[[#This Row],[Lines]],1)</f>
        <v>Y</v>
      </c>
      <c r="M12076" s="1" t="str">
        <f>IF(BART_Rides[[#This Row],[FirstLetter]]="Y","Yes","No")</f>
        <v>Yes</v>
      </c>
      <c r="N12076" s="1" t="str">
        <f>IF(OR(BART_Rides[[#This Row],[Station Code]]="EM", BART_Rides[[#This Row],[Station Code]]="MT", BART_Rides[[#This Row],[Station Code]]="PL", BART_Rides[[#This Row],[Station Code]]="CC"), "Yes", "No")</f>
        <v>No</v>
      </c>
    </row>
    <row r="12077" spans="6:14">
      <c r="F12077" s="3">
        <v>44227</v>
      </c>
      <c r="G12077" s="1" t="s">
        <v>63</v>
      </c>
      <c r="H12077" s="1" t="s">
        <v>106</v>
      </c>
      <c r="I12077" s="1">
        <v>484</v>
      </c>
      <c r="J12077" s="1">
        <f>MONTH(BART_Rides[[#This Row],[Date]])</f>
        <v>1</v>
      </c>
      <c r="K12077" s="1">
        <f>WEEKDAY(BART_Rides[[#This Row],[Date]],2)</f>
        <v>7</v>
      </c>
      <c r="L12077" s="1" t="str">
        <f>LEFT(BART_Rides[[#This Row],[Lines]],1)</f>
        <v>Y</v>
      </c>
      <c r="M12077" s="1" t="str">
        <f>IF(BART_Rides[[#This Row],[FirstLetter]]="Y","Yes","No")</f>
        <v>Yes</v>
      </c>
      <c r="N12077" s="1" t="str">
        <f>IF(OR(BART_Rides[[#This Row],[Station Code]]="EM", BART_Rides[[#This Row],[Station Code]]="MT", BART_Rides[[#This Row],[Station Code]]="PL", BART_Rides[[#This Row],[Station Code]]="CC"), "Yes", "No")</f>
        <v>No</v>
      </c>
    </row>
    <row r="12078" spans="6:14">
      <c r="F12078" s="3">
        <v>44228</v>
      </c>
      <c r="G12078" s="1" t="s">
        <v>63</v>
      </c>
      <c r="H12078" s="1" t="s">
        <v>106</v>
      </c>
      <c r="I12078" s="1">
        <v>1134</v>
      </c>
      <c r="J12078" s="1">
        <f>MONTH(BART_Rides[[#This Row],[Date]])</f>
        <v>2</v>
      </c>
      <c r="K12078" s="1">
        <f>WEEKDAY(BART_Rides[[#This Row],[Date]],2)</f>
        <v>1</v>
      </c>
      <c r="L12078" s="1" t="str">
        <f>LEFT(BART_Rides[[#This Row],[Lines]],1)</f>
        <v>Y</v>
      </c>
      <c r="M12078" s="1" t="str">
        <f>IF(BART_Rides[[#This Row],[FirstLetter]]="Y","Yes","No")</f>
        <v>Yes</v>
      </c>
      <c r="N12078" s="1" t="str">
        <f>IF(OR(BART_Rides[[#This Row],[Station Code]]="EM", BART_Rides[[#This Row],[Station Code]]="MT", BART_Rides[[#This Row],[Station Code]]="PL", BART_Rides[[#This Row],[Station Code]]="CC"), "Yes", "No")</f>
        <v>No</v>
      </c>
    </row>
    <row r="12079" spans="6:14">
      <c r="F12079" s="3">
        <v>44229</v>
      </c>
      <c r="G12079" s="1" t="s">
        <v>63</v>
      </c>
      <c r="H12079" s="1" t="s">
        <v>106</v>
      </c>
      <c r="I12079" s="1">
        <v>1248</v>
      </c>
      <c r="J12079" s="1">
        <f>MONTH(BART_Rides[[#This Row],[Date]])</f>
        <v>2</v>
      </c>
      <c r="K12079" s="1">
        <f>WEEKDAY(BART_Rides[[#This Row],[Date]],2)</f>
        <v>2</v>
      </c>
      <c r="L12079" s="1" t="str">
        <f>LEFT(BART_Rides[[#This Row],[Lines]],1)</f>
        <v>Y</v>
      </c>
      <c r="M12079" s="1" t="str">
        <f>IF(BART_Rides[[#This Row],[FirstLetter]]="Y","Yes","No")</f>
        <v>Yes</v>
      </c>
      <c r="N12079" s="1" t="str">
        <f>IF(OR(BART_Rides[[#This Row],[Station Code]]="EM", BART_Rides[[#This Row],[Station Code]]="MT", BART_Rides[[#This Row],[Station Code]]="PL", BART_Rides[[#This Row],[Station Code]]="CC"), "Yes", "No")</f>
        <v>No</v>
      </c>
    </row>
    <row r="12080" spans="6:14">
      <c r="F12080" s="3">
        <v>44230</v>
      </c>
      <c r="G12080" s="1" t="s">
        <v>63</v>
      </c>
      <c r="H12080" s="1" t="s">
        <v>106</v>
      </c>
      <c r="I12080" s="1">
        <v>1333</v>
      </c>
      <c r="J12080" s="1">
        <f>MONTH(BART_Rides[[#This Row],[Date]])</f>
        <v>2</v>
      </c>
      <c r="K12080" s="1">
        <f>WEEKDAY(BART_Rides[[#This Row],[Date]],2)</f>
        <v>3</v>
      </c>
      <c r="L12080" s="1" t="str">
        <f>LEFT(BART_Rides[[#This Row],[Lines]],1)</f>
        <v>Y</v>
      </c>
      <c r="M12080" s="1" t="str">
        <f>IF(BART_Rides[[#This Row],[FirstLetter]]="Y","Yes","No")</f>
        <v>Yes</v>
      </c>
      <c r="N12080" s="1" t="str">
        <f>IF(OR(BART_Rides[[#This Row],[Station Code]]="EM", BART_Rides[[#This Row],[Station Code]]="MT", BART_Rides[[#This Row],[Station Code]]="PL", BART_Rides[[#This Row],[Station Code]]="CC"), "Yes", "No")</f>
        <v>No</v>
      </c>
    </row>
    <row r="12081" spans="6:14">
      <c r="F12081" s="3">
        <v>44231</v>
      </c>
      <c r="G12081" s="1" t="s">
        <v>63</v>
      </c>
      <c r="H12081" s="1" t="s">
        <v>106</v>
      </c>
      <c r="I12081" s="1">
        <v>1300</v>
      </c>
      <c r="J12081" s="1">
        <f>MONTH(BART_Rides[[#This Row],[Date]])</f>
        <v>2</v>
      </c>
      <c r="K12081" s="1">
        <f>WEEKDAY(BART_Rides[[#This Row],[Date]],2)</f>
        <v>4</v>
      </c>
      <c r="L12081" s="1" t="str">
        <f>LEFT(BART_Rides[[#This Row],[Lines]],1)</f>
        <v>Y</v>
      </c>
      <c r="M12081" s="1" t="str">
        <f>IF(BART_Rides[[#This Row],[FirstLetter]]="Y","Yes","No")</f>
        <v>Yes</v>
      </c>
      <c r="N12081" s="1" t="str">
        <f>IF(OR(BART_Rides[[#This Row],[Station Code]]="EM", BART_Rides[[#This Row],[Station Code]]="MT", BART_Rides[[#This Row],[Station Code]]="PL", BART_Rides[[#This Row],[Station Code]]="CC"), "Yes", "No")</f>
        <v>No</v>
      </c>
    </row>
    <row r="12082" spans="6:14">
      <c r="F12082" s="3">
        <v>44232</v>
      </c>
      <c r="G12082" s="1" t="s">
        <v>63</v>
      </c>
      <c r="H12082" s="1" t="s">
        <v>106</v>
      </c>
      <c r="I12082" s="1">
        <v>1298</v>
      </c>
      <c r="J12082" s="1">
        <f>MONTH(BART_Rides[[#This Row],[Date]])</f>
        <v>2</v>
      </c>
      <c r="K12082" s="1">
        <f>WEEKDAY(BART_Rides[[#This Row],[Date]],2)</f>
        <v>5</v>
      </c>
      <c r="L12082" s="1" t="str">
        <f>LEFT(BART_Rides[[#This Row],[Lines]],1)</f>
        <v>Y</v>
      </c>
      <c r="M12082" s="1" t="str">
        <f>IF(BART_Rides[[#This Row],[FirstLetter]]="Y","Yes","No")</f>
        <v>Yes</v>
      </c>
      <c r="N12082" s="1" t="str">
        <f>IF(OR(BART_Rides[[#This Row],[Station Code]]="EM", BART_Rides[[#This Row],[Station Code]]="MT", BART_Rides[[#This Row],[Station Code]]="PL", BART_Rides[[#This Row],[Station Code]]="CC"), "Yes", "No")</f>
        <v>No</v>
      </c>
    </row>
    <row r="12083" spans="6:14">
      <c r="F12083" s="3">
        <v>44233</v>
      </c>
      <c r="G12083" s="1" t="s">
        <v>63</v>
      </c>
      <c r="H12083" s="1" t="s">
        <v>106</v>
      </c>
      <c r="I12083" s="1">
        <v>837</v>
      </c>
      <c r="J12083" s="1">
        <f>MONTH(BART_Rides[[#This Row],[Date]])</f>
        <v>2</v>
      </c>
      <c r="K12083" s="1">
        <f>WEEKDAY(BART_Rides[[#This Row],[Date]],2)</f>
        <v>6</v>
      </c>
      <c r="L12083" s="1" t="str">
        <f>LEFT(BART_Rides[[#This Row],[Lines]],1)</f>
        <v>Y</v>
      </c>
      <c r="M12083" s="1" t="str">
        <f>IF(BART_Rides[[#This Row],[FirstLetter]]="Y","Yes","No")</f>
        <v>Yes</v>
      </c>
      <c r="N12083" s="1" t="str">
        <f>IF(OR(BART_Rides[[#This Row],[Station Code]]="EM", BART_Rides[[#This Row],[Station Code]]="MT", BART_Rides[[#This Row],[Station Code]]="PL", BART_Rides[[#This Row],[Station Code]]="CC"), "Yes", "No")</f>
        <v>No</v>
      </c>
    </row>
    <row r="12084" spans="6:14">
      <c r="F12084" s="3">
        <v>44234</v>
      </c>
      <c r="G12084" s="1" t="s">
        <v>63</v>
      </c>
      <c r="H12084" s="1" t="s">
        <v>106</v>
      </c>
      <c r="I12084" s="1">
        <v>465</v>
      </c>
      <c r="J12084" s="1">
        <f>MONTH(BART_Rides[[#This Row],[Date]])</f>
        <v>2</v>
      </c>
      <c r="K12084" s="1">
        <f>WEEKDAY(BART_Rides[[#This Row],[Date]],2)</f>
        <v>7</v>
      </c>
      <c r="L12084" s="1" t="str">
        <f>LEFT(BART_Rides[[#This Row],[Lines]],1)</f>
        <v>Y</v>
      </c>
      <c r="M12084" s="1" t="str">
        <f>IF(BART_Rides[[#This Row],[FirstLetter]]="Y","Yes","No")</f>
        <v>Yes</v>
      </c>
      <c r="N12084" s="1" t="str">
        <f>IF(OR(BART_Rides[[#This Row],[Station Code]]="EM", BART_Rides[[#This Row],[Station Code]]="MT", BART_Rides[[#This Row],[Station Code]]="PL", BART_Rides[[#This Row],[Station Code]]="CC"), "Yes", "No")</f>
        <v>No</v>
      </c>
    </row>
    <row r="12085" spans="6:14">
      <c r="F12085" s="3">
        <v>44235</v>
      </c>
      <c r="G12085" s="1" t="s">
        <v>63</v>
      </c>
      <c r="H12085" s="1" t="s">
        <v>106</v>
      </c>
      <c r="I12085" s="1">
        <v>1261</v>
      </c>
      <c r="J12085" s="1">
        <f>MONTH(BART_Rides[[#This Row],[Date]])</f>
        <v>2</v>
      </c>
      <c r="K12085" s="1">
        <f>WEEKDAY(BART_Rides[[#This Row],[Date]],2)</f>
        <v>1</v>
      </c>
      <c r="L12085" s="1" t="str">
        <f>LEFT(BART_Rides[[#This Row],[Lines]],1)</f>
        <v>Y</v>
      </c>
      <c r="M12085" s="1" t="str">
        <f>IF(BART_Rides[[#This Row],[FirstLetter]]="Y","Yes","No")</f>
        <v>Yes</v>
      </c>
      <c r="N12085" s="1" t="str">
        <f>IF(OR(BART_Rides[[#This Row],[Station Code]]="EM", BART_Rides[[#This Row],[Station Code]]="MT", BART_Rides[[#This Row],[Station Code]]="PL", BART_Rides[[#This Row],[Station Code]]="CC"), "Yes", "No")</f>
        <v>No</v>
      </c>
    </row>
    <row r="12086" spans="6:14">
      <c r="F12086" s="3">
        <v>44236</v>
      </c>
      <c r="G12086" s="1" t="s">
        <v>63</v>
      </c>
      <c r="H12086" s="1" t="s">
        <v>106</v>
      </c>
      <c r="I12086" s="1">
        <v>1332</v>
      </c>
      <c r="J12086" s="1">
        <f>MONTH(BART_Rides[[#This Row],[Date]])</f>
        <v>2</v>
      </c>
      <c r="K12086" s="1">
        <f>WEEKDAY(BART_Rides[[#This Row],[Date]],2)</f>
        <v>2</v>
      </c>
      <c r="L12086" s="1" t="str">
        <f>LEFT(BART_Rides[[#This Row],[Lines]],1)</f>
        <v>Y</v>
      </c>
      <c r="M12086" s="1" t="str">
        <f>IF(BART_Rides[[#This Row],[FirstLetter]]="Y","Yes","No")</f>
        <v>Yes</v>
      </c>
      <c r="N12086" s="1" t="str">
        <f>IF(OR(BART_Rides[[#This Row],[Station Code]]="EM", BART_Rides[[#This Row],[Station Code]]="MT", BART_Rides[[#This Row],[Station Code]]="PL", BART_Rides[[#This Row],[Station Code]]="CC"), "Yes", "No")</f>
        <v>No</v>
      </c>
    </row>
    <row r="12087" spans="6:14">
      <c r="F12087" s="3">
        <v>44237</v>
      </c>
      <c r="G12087" s="1" t="s">
        <v>63</v>
      </c>
      <c r="H12087" s="1" t="s">
        <v>106</v>
      </c>
      <c r="I12087" s="1">
        <v>1406</v>
      </c>
      <c r="J12087" s="1">
        <f>MONTH(BART_Rides[[#This Row],[Date]])</f>
        <v>2</v>
      </c>
      <c r="K12087" s="1">
        <f>WEEKDAY(BART_Rides[[#This Row],[Date]],2)</f>
        <v>3</v>
      </c>
      <c r="L12087" s="1" t="str">
        <f>LEFT(BART_Rides[[#This Row],[Lines]],1)</f>
        <v>Y</v>
      </c>
      <c r="M12087" s="1" t="str">
        <f>IF(BART_Rides[[#This Row],[FirstLetter]]="Y","Yes","No")</f>
        <v>Yes</v>
      </c>
      <c r="N12087" s="1" t="str">
        <f>IF(OR(BART_Rides[[#This Row],[Station Code]]="EM", BART_Rides[[#This Row],[Station Code]]="MT", BART_Rides[[#This Row],[Station Code]]="PL", BART_Rides[[#This Row],[Station Code]]="CC"), "Yes", "No")</f>
        <v>No</v>
      </c>
    </row>
    <row r="12088" spans="6:14">
      <c r="F12088" s="3">
        <v>44238</v>
      </c>
      <c r="G12088" s="1" t="s">
        <v>63</v>
      </c>
      <c r="H12088" s="1" t="s">
        <v>106</v>
      </c>
      <c r="I12088" s="1">
        <v>1213</v>
      </c>
      <c r="J12088" s="1">
        <f>MONTH(BART_Rides[[#This Row],[Date]])</f>
        <v>2</v>
      </c>
      <c r="K12088" s="1">
        <f>WEEKDAY(BART_Rides[[#This Row],[Date]],2)</f>
        <v>4</v>
      </c>
      <c r="L12088" s="1" t="str">
        <f>LEFT(BART_Rides[[#This Row],[Lines]],1)</f>
        <v>Y</v>
      </c>
      <c r="M12088" s="1" t="str">
        <f>IF(BART_Rides[[#This Row],[FirstLetter]]="Y","Yes","No")</f>
        <v>Yes</v>
      </c>
      <c r="N12088" s="1" t="str">
        <f>IF(OR(BART_Rides[[#This Row],[Station Code]]="EM", BART_Rides[[#This Row],[Station Code]]="MT", BART_Rides[[#This Row],[Station Code]]="PL", BART_Rides[[#This Row],[Station Code]]="CC"), "Yes", "No")</f>
        <v>No</v>
      </c>
    </row>
    <row r="12089" spans="6:14">
      <c r="F12089" s="3">
        <v>44239</v>
      </c>
      <c r="G12089" s="1" t="s">
        <v>63</v>
      </c>
      <c r="H12089" s="1" t="s">
        <v>106</v>
      </c>
      <c r="I12089" s="1">
        <v>1259</v>
      </c>
      <c r="J12089" s="1">
        <f>MONTH(BART_Rides[[#This Row],[Date]])</f>
        <v>2</v>
      </c>
      <c r="K12089" s="1">
        <f>WEEKDAY(BART_Rides[[#This Row],[Date]],2)</f>
        <v>5</v>
      </c>
      <c r="L12089" s="1" t="str">
        <f>LEFT(BART_Rides[[#This Row],[Lines]],1)</f>
        <v>Y</v>
      </c>
      <c r="M12089" s="1" t="str">
        <f>IF(BART_Rides[[#This Row],[FirstLetter]]="Y","Yes","No")</f>
        <v>Yes</v>
      </c>
      <c r="N12089" s="1" t="str">
        <f>IF(OR(BART_Rides[[#This Row],[Station Code]]="EM", BART_Rides[[#This Row],[Station Code]]="MT", BART_Rides[[#This Row],[Station Code]]="PL", BART_Rides[[#This Row],[Station Code]]="CC"), "Yes", "No")</f>
        <v>No</v>
      </c>
    </row>
    <row r="12090" spans="6:14">
      <c r="F12090" s="3">
        <v>44240</v>
      </c>
      <c r="G12090" s="1" t="s">
        <v>63</v>
      </c>
      <c r="H12090" s="1" t="s">
        <v>106</v>
      </c>
      <c r="I12090" s="1">
        <v>852</v>
      </c>
      <c r="J12090" s="1">
        <f>MONTH(BART_Rides[[#This Row],[Date]])</f>
        <v>2</v>
      </c>
      <c r="K12090" s="1">
        <f>WEEKDAY(BART_Rides[[#This Row],[Date]],2)</f>
        <v>6</v>
      </c>
      <c r="L12090" s="1" t="str">
        <f>LEFT(BART_Rides[[#This Row],[Lines]],1)</f>
        <v>Y</v>
      </c>
      <c r="M12090" s="1" t="str">
        <f>IF(BART_Rides[[#This Row],[FirstLetter]]="Y","Yes","No")</f>
        <v>Yes</v>
      </c>
      <c r="N12090" s="1" t="str">
        <f>IF(OR(BART_Rides[[#This Row],[Station Code]]="EM", BART_Rides[[#This Row],[Station Code]]="MT", BART_Rides[[#This Row],[Station Code]]="PL", BART_Rides[[#This Row],[Station Code]]="CC"), "Yes", "No")</f>
        <v>No</v>
      </c>
    </row>
    <row r="12091" spans="6:14">
      <c r="F12091" s="3">
        <v>44241</v>
      </c>
      <c r="G12091" s="1" t="s">
        <v>63</v>
      </c>
      <c r="H12091" s="1" t="s">
        <v>106</v>
      </c>
      <c r="I12091" s="1">
        <v>505</v>
      </c>
      <c r="J12091" s="1">
        <f>MONTH(BART_Rides[[#This Row],[Date]])</f>
        <v>2</v>
      </c>
      <c r="K12091" s="1">
        <f>WEEKDAY(BART_Rides[[#This Row],[Date]],2)</f>
        <v>7</v>
      </c>
      <c r="L12091" s="1" t="str">
        <f>LEFT(BART_Rides[[#This Row],[Lines]],1)</f>
        <v>Y</v>
      </c>
      <c r="M12091" s="1" t="str">
        <f>IF(BART_Rides[[#This Row],[FirstLetter]]="Y","Yes","No")</f>
        <v>Yes</v>
      </c>
      <c r="N12091" s="1" t="str">
        <f>IF(OR(BART_Rides[[#This Row],[Station Code]]="EM", BART_Rides[[#This Row],[Station Code]]="MT", BART_Rides[[#This Row],[Station Code]]="PL", BART_Rides[[#This Row],[Station Code]]="CC"), "Yes", "No")</f>
        <v>No</v>
      </c>
    </row>
    <row r="12092" spans="6:14">
      <c r="F12092" s="3">
        <v>44242</v>
      </c>
      <c r="G12092" s="1" t="s">
        <v>63</v>
      </c>
      <c r="H12092" s="1" t="s">
        <v>106</v>
      </c>
      <c r="I12092" s="1">
        <v>720</v>
      </c>
      <c r="J12092" s="1">
        <f>MONTH(BART_Rides[[#This Row],[Date]])</f>
        <v>2</v>
      </c>
      <c r="K12092" s="1">
        <f>WEEKDAY(BART_Rides[[#This Row],[Date]],2)</f>
        <v>1</v>
      </c>
      <c r="L12092" s="1" t="str">
        <f>LEFT(BART_Rides[[#This Row],[Lines]],1)</f>
        <v>Y</v>
      </c>
      <c r="M12092" s="1" t="str">
        <f>IF(BART_Rides[[#This Row],[FirstLetter]]="Y","Yes","No")</f>
        <v>Yes</v>
      </c>
      <c r="N12092" s="1" t="str">
        <f>IF(OR(BART_Rides[[#This Row],[Station Code]]="EM", BART_Rides[[#This Row],[Station Code]]="MT", BART_Rides[[#This Row],[Station Code]]="PL", BART_Rides[[#This Row],[Station Code]]="CC"), "Yes", "No")</f>
        <v>No</v>
      </c>
    </row>
    <row r="12093" spans="6:14">
      <c r="F12093" s="3">
        <v>44243</v>
      </c>
      <c r="G12093" s="1" t="s">
        <v>63</v>
      </c>
      <c r="H12093" s="1" t="s">
        <v>106</v>
      </c>
      <c r="I12093" s="1">
        <v>1309</v>
      </c>
      <c r="J12093" s="1">
        <f>MONTH(BART_Rides[[#This Row],[Date]])</f>
        <v>2</v>
      </c>
      <c r="K12093" s="1">
        <f>WEEKDAY(BART_Rides[[#This Row],[Date]],2)</f>
        <v>2</v>
      </c>
      <c r="L12093" s="1" t="str">
        <f>LEFT(BART_Rides[[#This Row],[Lines]],1)</f>
        <v>Y</v>
      </c>
      <c r="M12093" s="1" t="str">
        <f>IF(BART_Rides[[#This Row],[FirstLetter]]="Y","Yes","No")</f>
        <v>Yes</v>
      </c>
      <c r="N12093" s="1" t="str">
        <f>IF(OR(BART_Rides[[#This Row],[Station Code]]="EM", BART_Rides[[#This Row],[Station Code]]="MT", BART_Rides[[#This Row],[Station Code]]="PL", BART_Rides[[#This Row],[Station Code]]="CC"), "Yes", "No")</f>
        <v>No</v>
      </c>
    </row>
    <row r="12094" spans="6:14">
      <c r="F12094" s="3">
        <v>44244</v>
      </c>
      <c r="G12094" s="1" t="s">
        <v>63</v>
      </c>
      <c r="H12094" s="1" t="s">
        <v>106</v>
      </c>
      <c r="I12094" s="1">
        <v>1333</v>
      </c>
      <c r="J12094" s="1">
        <f>MONTH(BART_Rides[[#This Row],[Date]])</f>
        <v>2</v>
      </c>
      <c r="K12094" s="1">
        <f>WEEKDAY(BART_Rides[[#This Row],[Date]],2)</f>
        <v>3</v>
      </c>
      <c r="L12094" s="1" t="str">
        <f>LEFT(BART_Rides[[#This Row],[Lines]],1)</f>
        <v>Y</v>
      </c>
      <c r="M12094" s="1" t="str">
        <f>IF(BART_Rides[[#This Row],[FirstLetter]]="Y","Yes","No")</f>
        <v>Yes</v>
      </c>
      <c r="N12094" s="1" t="str">
        <f>IF(OR(BART_Rides[[#This Row],[Station Code]]="EM", BART_Rides[[#This Row],[Station Code]]="MT", BART_Rides[[#This Row],[Station Code]]="PL", BART_Rides[[#This Row],[Station Code]]="CC"), "Yes", "No")</f>
        <v>No</v>
      </c>
    </row>
    <row r="12095" spans="6:14">
      <c r="F12095" s="3">
        <v>44245</v>
      </c>
      <c r="G12095" s="1" t="s">
        <v>63</v>
      </c>
      <c r="H12095" s="1" t="s">
        <v>106</v>
      </c>
      <c r="I12095" s="1">
        <v>1348</v>
      </c>
      <c r="J12095" s="1">
        <f>MONTH(BART_Rides[[#This Row],[Date]])</f>
        <v>2</v>
      </c>
      <c r="K12095" s="1">
        <f>WEEKDAY(BART_Rides[[#This Row],[Date]],2)</f>
        <v>4</v>
      </c>
      <c r="L12095" s="1" t="str">
        <f>LEFT(BART_Rides[[#This Row],[Lines]],1)</f>
        <v>Y</v>
      </c>
      <c r="M12095" s="1" t="str">
        <f>IF(BART_Rides[[#This Row],[FirstLetter]]="Y","Yes","No")</f>
        <v>Yes</v>
      </c>
      <c r="N12095" s="1" t="str">
        <f>IF(OR(BART_Rides[[#This Row],[Station Code]]="EM", BART_Rides[[#This Row],[Station Code]]="MT", BART_Rides[[#This Row],[Station Code]]="PL", BART_Rides[[#This Row],[Station Code]]="CC"), "Yes", "No")</f>
        <v>No</v>
      </c>
    </row>
    <row r="12096" spans="6:14">
      <c r="F12096" s="3">
        <v>44246</v>
      </c>
      <c r="G12096" s="1" t="s">
        <v>63</v>
      </c>
      <c r="H12096" s="1" t="s">
        <v>106</v>
      </c>
      <c r="I12096" s="1">
        <v>1263</v>
      </c>
      <c r="J12096" s="1">
        <f>MONTH(BART_Rides[[#This Row],[Date]])</f>
        <v>2</v>
      </c>
      <c r="K12096" s="1">
        <f>WEEKDAY(BART_Rides[[#This Row],[Date]],2)</f>
        <v>5</v>
      </c>
      <c r="L12096" s="1" t="str">
        <f>LEFT(BART_Rides[[#This Row],[Lines]],1)</f>
        <v>Y</v>
      </c>
      <c r="M12096" s="1" t="str">
        <f>IF(BART_Rides[[#This Row],[FirstLetter]]="Y","Yes","No")</f>
        <v>Yes</v>
      </c>
      <c r="N12096" s="1" t="str">
        <f>IF(OR(BART_Rides[[#This Row],[Station Code]]="EM", BART_Rides[[#This Row],[Station Code]]="MT", BART_Rides[[#This Row],[Station Code]]="PL", BART_Rides[[#This Row],[Station Code]]="CC"), "Yes", "No")</f>
        <v>No</v>
      </c>
    </row>
    <row r="12097" spans="6:14">
      <c r="F12097" s="3">
        <v>44247</v>
      </c>
      <c r="G12097" s="1" t="s">
        <v>63</v>
      </c>
      <c r="H12097" s="1" t="s">
        <v>106</v>
      </c>
      <c r="I12097" s="1">
        <v>818</v>
      </c>
      <c r="J12097" s="1">
        <f>MONTH(BART_Rides[[#This Row],[Date]])</f>
        <v>2</v>
      </c>
      <c r="K12097" s="1">
        <f>WEEKDAY(BART_Rides[[#This Row],[Date]],2)</f>
        <v>6</v>
      </c>
      <c r="L12097" s="1" t="str">
        <f>LEFT(BART_Rides[[#This Row],[Lines]],1)</f>
        <v>Y</v>
      </c>
      <c r="M12097" s="1" t="str">
        <f>IF(BART_Rides[[#This Row],[FirstLetter]]="Y","Yes","No")</f>
        <v>Yes</v>
      </c>
      <c r="N12097" s="1" t="str">
        <f>IF(OR(BART_Rides[[#This Row],[Station Code]]="EM", BART_Rides[[#This Row],[Station Code]]="MT", BART_Rides[[#This Row],[Station Code]]="PL", BART_Rides[[#This Row],[Station Code]]="CC"), "Yes", "No")</f>
        <v>No</v>
      </c>
    </row>
    <row r="12098" spans="6:14">
      <c r="F12098" s="3">
        <v>44248</v>
      </c>
      <c r="G12098" s="1" t="s">
        <v>63</v>
      </c>
      <c r="H12098" s="1" t="s">
        <v>106</v>
      </c>
      <c r="I12098" s="1">
        <v>487</v>
      </c>
      <c r="J12098" s="1">
        <f>MONTH(BART_Rides[[#This Row],[Date]])</f>
        <v>2</v>
      </c>
      <c r="K12098" s="1">
        <f>WEEKDAY(BART_Rides[[#This Row],[Date]],2)</f>
        <v>7</v>
      </c>
      <c r="L12098" s="1" t="str">
        <f>LEFT(BART_Rides[[#This Row],[Lines]],1)</f>
        <v>Y</v>
      </c>
      <c r="M12098" s="1" t="str">
        <f>IF(BART_Rides[[#This Row],[FirstLetter]]="Y","Yes","No")</f>
        <v>Yes</v>
      </c>
      <c r="N12098" s="1" t="str">
        <f>IF(OR(BART_Rides[[#This Row],[Station Code]]="EM", BART_Rides[[#This Row],[Station Code]]="MT", BART_Rides[[#This Row],[Station Code]]="PL", BART_Rides[[#This Row],[Station Code]]="CC"), "Yes", "No")</f>
        <v>No</v>
      </c>
    </row>
    <row r="12099" spans="6:14">
      <c r="F12099" s="3">
        <v>44249</v>
      </c>
      <c r="G12099" s="1" t="s">
        <v>63</v>
      </c>
      <c r="H12099" s="1" t="s">
        <v>106</v>
      </c>
      <c r="I12099" s="1">
        <v>1268</v>
      </c>
      <c r="J12099" s="1">
        <f>MONTH(BART_Rides[[#This Row],[Date]])</f>
        <v>2</v>
      </c>
      <c r="K12099" s="1">
        <f>WEEKDAY(BART_Rides[[#This Row],[Date]],2)</f>
        <v>1</v>
      </c>
      <c r="L12099" s="1" t="str">
        <f>LEFT(BART_Rides[[#This Row],[Lines]],1)</f>
        <v>Y</v>
      </c>
      <c r="M12099" s="1" t="str">
        <f>IF(BART_Rides[[#This Row],[FirstLetter]]="Y","Yes","No")</f>
        <v>Yes</v>
      </c>
      <c r="N12099" s="1" t="str">
        <f>IF(OR(BART_Rides[[#This Row],[Station Code]]="EM", BART_Rides[[#This Row],[Station Code]]="MT", BART_Rides[[#This Row],[Station Code]]="PL", BART_Rides[[#This Row],[Station Code]]="CC"), "Yes", "No")</f>
        <v>No</v>
      </c>
    </row>
    <row r="12100" spans="6:14">
      <c r="F12100" s="3">
        <v>44250</v>
      </c>
      <c r="G12100" s="1" t="s">
        <v>63</v>
      </c>
      <c r="H12100" s="1" t="s">
        <v>106</v>
      </c>
      <c r="I12100" s="1">
        <v>1315</v>
      </c>
      <c r="J12100" s="1">
        <f>MONTH(BART_Rides[[#This Row],[Date]])</f>
        <v>2</v>
      </c>
      <c r="K12100" s="1">
        <f>WEEKDAY(BART_Rides[[#This Row],[Date]],2)</f>
        <v>2</v>
      </c>
      <c r="L12100" s="1" t="str">
        <f>LEFT(BART_Rides[[#This Row],[Lines]],1)</f>
        <v>Y</v>
      </c>
      <c r="M12100" s="1" t="str">
        <f>IF(BART_Rides[[#This Row],[FirstLetter]]="Y","Yes","No")</f>
        <v>Yes</v>
      </c>
      <c r="N12100" s="1" t="str">
        <f>IF(OR(BART_Rides[[#This Row],[Station Code]]="EM", BART_Rides[[#This Row],[Station Code]]="MT", BART_Rides[[#This Row],[Station Code]]="PL", BART_Rides[[#This Row],[Station Code]]="CC"), "Yes", "No")</f>
        <v>No</v>
      </c>
    </row>
    <row r="12101" spans="6:14">
      <c r="F12101" s="3">
        <v>44251</v>
      </c>
      <c r="G12101" s="1" t="s">
        <v>63</v>
      </c>
      <c r="H12101" s="1" t="s">
        <v>106</v>
      </c>
      <c r="I12101" s="1">
        <v>1392</v>
      </c>
      <c r="J12101" s="1">
        <f>MONTH(BART_Rides[[#This Row],[Date]])</f>
        <v>2</v>
      </c>
      <c r="K12101" s="1">
        <f>WEEKDAY(BART_Rides[[#This Row],[Date]],2)</f>
        <v>3</v>
      </c>
      <c r="L12101" s="1" t="str">
        <f>LEFT(BART_Rides[[#This Row],[Lines]],1)</f>
        <v>Y</v>
      </c>
      <c r="M12101" s="1" t="str">
        <f>IF(BART_Rides[[#This Row],[FirstLetter]]="Y","Yes","No")</f>
        <v>Yes</v>
      </c>
      <c r="N12101" s="1" t="str">
        <f>IF(OR(BART_Rides[[#This Row],[Station Code]]="EM", BART_Rides[[#This Row],[Station Code]]="MT", BART_Rides[[#This Row],[Station Code]]="PL", BART_Rides[[#This Row],[Station Code]]="CC"), "Yes", "No")</f>
        <v>No</v>
      </c>
    </row>
    <row r="12102" spans="6:14">
      <c r="F12102" s="3">
        <v>44252</v>
      </c>
      <c r="G12102" s="1" t="s">
        <v>63</v>
      </c>
      <c r="H12102" s="1" t="s">
        <v>106</v>
      </c>
      <c r="I12102" s="1">
        <v>1404</v>
      </c>
      <c r="J12102" s="1">
        <f>MONTH(BART_Rides[[#This Row],[Date]])</f>
        <v>2</v>
      </c>
      <c r="K12102" s="1">
        <f>WEEKDAY(BART_Rides[[#This Row],[Date]],2)</f>
        <v>4</v>
      </c>
      <c r="L12102" s="1" t="str">
        <f>LEFT(BART_Rides[[#This Row],[Lines]],1)</f>
        <v>Y</v>
      </c>
      <c r="M12102" s="1" t="str">
        <f>IF(BART_Rides[[#This Row],[FirstLetter]]="Y","Yes","No")</f>
        <v>Yes</v>
      </c>
      <c r="N12102" s="1" t="str">
        <f>IF(OR(BART_Rides[[#This Row],[Station Code]]="EM", BART_Rides[[#This Row],[Station Code]]="MT", BART_Rides[[#This Row],[Station Code]]="PL", BART_Rides[[#This Row],[Station Code]]="CC"), "Yes", "No")</f>
        <v>No</v>
      </c>
    </row>
    <row r="12103" spans="6:14">
      <c r="F12103" s="3">
        <v>44253</v>
      </c>
      <c r="G12103" s="1" t="s">
        <v>63</v>
      </c>
      <c r="H12103" s="1" t="s">
        <v>106</v>
      </c>
      <c r="I12103" s="1">
        <v>1342</v>
      </c>
      <c r="J12103" s="1">
        <f>MONTH(BART_Rides[[#This Row],[Date]])</f>
        <v>2</v>
      </c>
      <c r="K12103" s="1">
        <f>WEEKDAY(BART_Rides[[#This Row],[Date]],2)</f>
        <v>5</v>
      </c>
      <c r="L12103" s="1" t="str">
        <f>LEFT(BART_Rides[[#This Row],[Lines]],1)</f>
        <v>Y</v>
      </c>
      <c r="M12103" s="1" t="str">
        <f>IF(BART_Rides[[#This Row],[FirstLetter]]="Y","Yes","No")</f>
        <v>Yes</v>
      </c>
      <c r="N12103" s="1" t="str">
        <f>IF(OR(BART_Rides[[#This Row],[Station Code]]="EM", BART_Rides[[#This Row],[Station Code]]="MT", BART_Rides[[#This Row],[Station Code]]="PL", BART_Rides[[#This Row],[Station Code]]="CC"), "Yes", "No")</f>
        <v>No</v>
      </c>
    </row>
    <row r="12104" spans="6:14">
      <c r="F12104" s="3">
        <v>44254</v>
      </c>
      <c r="G12104" s="1" t="s">
        <v>63</v>
      </c>
      <c r="H12104" s="1" t="s">
        <v>106</v>
      </c>
      <c r="I12104" s="1">
        <v>819</v>
      </c>
      <c r="J12104" s="1">
        <f>MONTH(BART_Rides[[#This Row],[Date]])</f>
        <v>2</v>
      </c>
      <c r="K12104" s="1">
        <f>WEEKDAY(BART_Rides[[#This Row],[Date]],2)</f>
        <v>6</v>
      </c>
      <c r="L12104" s="1" t="str">
        <f>LEFT(BART_Rides[[#This Row],[Lines]],1)</f>
        <v>Y</v>
      </c>
      <c r="M12104" s="1" t="str">
        <f>IF(BART_Rides[[#This Row],[FirstLetter]]="Y","Yes","No")</f>
        <v>Yes</v>
      </c>
      <c r="N12104" s="1" t="str">
        <f>IF(OR(BART_Rides[[#This Row],[Station Code]]="EM", BART_Rides[[#This Row],[Station Code]]="MT", BART_Rides[[#This Row],[Station Code]]="PL", BART_Rides[[#This Row],[Station Code]]="CC"), "Yes", "No")</f>
        <v>No</v>
      </c>
    </row>
    <row r="12105" spans="6:14">
      <c r="F12105" s="3">
        <v>44255</v>
      </c>
      <c r="G12105" s="1" t="s">
        <v>63</v>
      </c>
      <c r="H12105" s="1" t="s">
        <v>106</v>
      </c>
      <c r="I12105" s="1">
        <v>567</v>
      </c>
      <c r="J12105" s="1">
        <f>MONTH(BART_Rides[[#This Row],[Date]])</f>
        <v>2</v>
      </c>
      <c r="K12105" s="1">
        <f>WEEKDAY(BART_Rides[[#This Row],[Date]],2)</f>
        <v>7</v>
      </c>
      <c r="L12105" s="1" t="str">
        <f>LEFT(BART_Rides[[#This Row],[Lines]],1)</f>
        <v>Y</v>
      </c>
      <c r="M12105" s="1" t="str">
        <f>IF(BART_Rides[[#This Row],[FirstLetter]]="Y","Yes","No")</f>
        <v>Yes</v>
      </c>
      <c r="N12105" s="1" t="str">
        <f>IF(OR(BART_Rides[[#This Row],[Station Code]]="EM", BART_Rides[[#This Row],[Station Code]]="MT", BART_Rides[[#This Row],[Station Code]]="PL", BART_Rides[[#This Row],[Station Code]]="CC"), "Yes", "No")</f>
        <v>No</v>
      </c>
    </row>
    <row r="12106" spans="6:14">
      <c r="F12106" s="3">
        <v>44256</v>
      </c>
      <c r="G12106" s="1" t="s">
        <v>63</v>
      </c>
      <c r="H12106" s="1" t="s">
        <v>106</v>
      </c>
      <c r="I12106" s="1">
        <v>1368</v>
      </c>
      <c r="J12106" s="1">
        <f>MONTH(BART_Rides[[#This Row],[Date]])</f>
        <v>3</v>
      </c>
      <c r="K12106" s="1">
        <f>WEEKDAY(BART_Rides[[#This Row],[Date]],2)</f>
        <v>1</v>
      </c>
      <c r="L12106" s="1" t="str">
        <f>LEFT(BART_Rides[[#This Row],[Lines]],1)</f>
        <v>Y</v>
      </c>
      <c r="M12106" s="1" t="str">
        <f>IF(BART_Rides[[#This Row],[FirstLetter]]="Y","Yes","No")</f>
        <v>Yes</v>
      </c>
      <c r="N12106" s="1" t="str">
        <f>IF(OR(BART_Rides[[#This Row],[Station Code]]="EM", BART_Rides[[#This Row],[Station Code]]="MT", BART_Rides[[#This Row],[Station Code]]="PL", BART_Rides[[#This Row],[Station Code]]="CC"), "Yes", "No")</f>
        <v>No</v>
      </c>
    </row>
    <row r="12107" spans="6:14">
      <c r="F12107" s="3">
        <v>44257</v>
      </c>
      <c r="G12107" s="1" t="s">
        <v>63</v>
      </c>
      <c r="H12107" s="1" t="s">
        <v>106</v>
      </c>
      <c r="I12107" s="1">
        <v>1406</v>
      </c>
      <c r="J12107" s="1">
        <f>MONTH(BART_Rides[[#This Row],[Date]])</f>
        <v>3</v>
      </c>
      <c r="K12107" s="1">
        <f>WEEKDAY(BART_Rides[[#This Row],[Date]],2)</f>
        <v>2</v>
      </c>
      <c r="L12107" s="1" t="str">
        <f>LEFT(BART_Rides[[#This Row],[Lines]],1)</f>
        <v>Y</v>
      </c>
      <c r="M12107" s="1" t="str">
        <f>IF(BART_Rides[[#This Row],[FirstLetter]]="Y","Yes","No")</f>
        <v>Yes</v>
      </c>
      <c r="N12107" s="1" t="str">
        <f>IF(OR(BART_Rides[[#This Row],[Station Code]]="EM", BART_Rides[[#This Row],[Station Code]]="MT", BART_Rides[[#This Row],[Station Code]]="PL", BART_Rides[[#This Row],[Station Code]]="CC"), "Yes", "No")</f>
        <v>No</v>
      </c>
    </row>
    <row r="12108" spans="6:14">
      <c r="F12108" s="3">
        <v>44258</v>
      </c>
      <c r="G12108" s="1" t="s">
        <v>63</v>
      </c>
      <c r="H12108" s="1" t="s">
        <v>106</v>
      </c>
      <c r="I12108" s="1">
        <v>1429</v>
      </c>
      <c r="J12108" s="1">
        <f>MONTH(BART_Rides[[#This Row],[Date]])</f>
        <v>3</v>
      </c>
      <c r="K12108" s="1">
        <f>WEEKDAY(BART_Rides[[#This Row],[Date]],2)</f>
        <v>3</v>
      </c>
      <c r="L12108" s="1" t="str">
        <f>LEFT(BART_Rides[[#This Row],[Lines]],1)</f>
        <v>Y</v>
      </c>
      <c r="M12108" s="1" t="str">
        <f>IF(BART_Rides[[#This Row],[FirstLetter]]="Y","Yes","No")</f>
        <v>Yes</v>
      </c>
      <c r="N12108" s="1" t="str">
        <f>IF(OR(BART_Rides[[#This Row],[Station Code]]="EM", BART_Rides[[#This Row],[Station Code]]="MT", BART_Rides[[#This Row],[Station Code]]="PL", BART_Rides[[#This Row],[Station Code]]="CC"), "Yes", "No")</f>
        <v>No</v>
      </c>
    </row>
    <row r="12109" spans="6:14">
      <c r="F12109" s="3">
        <v>44259</v>
      </c>
      <c r="G12109" s="1" t="s">
        <v>63</v>
      </c>
      <c r="H12109" s="1" t="s">
        <v>106</v>
      </c>
      <c r="I12109" s="1">
        <v>1393</v>
      </c>
      <c r="J12109" s="1">
        <f>MONTH(BART_Rides[[#This Row],[Date]])</f>
        <v>3</v>
      </c>
      <c r="K12109" s="1">
        <f>WEEKDAY(BART_Rides[[#This Row],[Date]],2)</f>
        <v>4</v>
      </c>
      <c r="L12109" s="1" t="str">
        <f>LEFT(BART_Rides[[#This Row],[Lines]],1)</f>
        <v>Y</v>
      </c>
      <c r="M12109" s="1" t="str">
        <f>IF(BART_Rides[[#This Row],[FirstLetter]]="Y","Yes","No")</f>
        <v>Yes</v>
      </c>
      <c r="N12109" s="1" t="str">
        <f>IF(OR(BART_Rides[[#This Row],[Station Code]]="EM", BART_Rides[[#This Row],[Station Code]]="MT", BART_Rides[[#This Row],[Station Code]]="PL", BART_Rides[[#This Row],[Station Code]]="CC"), "Yes", "No")</f>
        <v>No</v>
      </c>
    </row>
    <row r="12110" spans="6:14">
      <c r="F12110" s="3">
        <v>44260</v>
      </c>
      <c r="G12110" s="1" t="s">
        <v>63</v>
      </c>
      <c r="H12110" s="1" t="s">
        <v>106</v>
      </c>
      <c r="I12110" s="1">
        <v>1398</v>
      </c>
      <c r="J12110" s="1">
        <f>MONTH(BART_Rides[[#This Row],[Date]])</f>
        <v>3</v>
      </c>
      <c r="K12110" s="1">
        <f>WEEKDAY(BART_Rides[[#This Row],[Date]],2)</f>
        <v>5</v>
      </c>
      <c r="L12110" s="1" t="str">
        <f>LEFT(BART_Rides[[#This Row],[Lines]],1)</f>
        <v>Y</v>
      </c>
      <c r="M12110" s="1" t="str">
        <f>IF(BART_Rides[[#This Row],[FirstLetter]]="Y","Yes","No")</f>
        <v>Yes</v>
      </c>
      <c r="N12110" s="1" t="str">
        <f>IF(OR(BART_Rides[[#This Row],[Station Code]]="EM", BART_Rides[[#This Row],[Station Code]]="MT", BART_Rides[[#This Row],[Station Code]]="PL", BART_Rides[[#This Row],[Station Code]]="CC"), "Yes", "No")</f>
        <v>No</v>
      </c>
    </row>
    <row r="12111" spans="6:14">
      <c r="F12111" s="3">
        <v>44261</v>
      </c>
      <c r="G12111" s="1" t="s">
        <v>63</v>
      </c>
      <c r="H12111" s="1" t="s">
        <v>106</v>
      </c>
      <c r="I12111" s="1">
        <v>891</v>
      </c>
      <c r="J12111" s="1">
        <f>MONTH(BART_Rides[[#This Row],[Date]])</f>
        <v>3</v>
      </c>
      <c r="K12111" s="1">
        <f>WEEKDAY(BART_Rides[[#This Row],[Date]],2)</f>
        <v>6</v>
      </c>
      <c r="L12111" s="1" t="str">
        <f>LEFT(BART_Rides[[#This Row],[Lines]],1)</f>
        <v>Y</v>
      </c>
      <c r="M12111" s="1" t="str">
        <f>IF(BART_Rides[[#This Row],[FirstLetter]]="Y","Yes","No")</f>
        <v>Yes</v>
      </c>
      <c r="N12111" s="1" t="str">
        <f>IF(OR(BART_Rides[[#This Row],[Station Code]]="EM", BART_Rides[[#This Row],[Station Code]]="MT", BART_Rides[[#This Row],[Station Code]]="PL", BART_Rides[[#This Row],[Station Code]]="CC"), "Yes", "No")</f>
        <v>No</v>
      </c>
    </row>
    <row r="12112" spans="6:14">
      <c r="F12112" s="3">
        <v>44262</v>
      </c>
      <c r="G12112" s="1" t="s">
        <v>63</v>
      </c>
      <c r="H12112" s="1" t="s">
        <v>106</v>
      </c>
      <c r="I12112" s="1">
        <v>521</v>
      </c>
      <c r="J12112" s="1">
        <f>MONTH(BART_Rides[[#This Row],[Date]])</f>
        <v>3</v>
      </c>
      <c r="K12112" s="1">
        <f>WEEKDAY(BART_Rides[[#This Row],[Date]],2)</f>
        <v>7</v>
      </c>
      <c r="L12112" s="1" t="str">
        <f>LEFT(BART_Rides[[#This Row],[Lines]],1)</f>
        <v>Y</v>
      </c>
      <c r="M12112" s="1" t="str">
        <f>IF(BART_Rides[[#This Row],[FirstLetter]]="Y","Yes","No")</f>
        <v>Yes</v>
      </c>
      <c r="N12112" s="1" t="str">
        <f>IF(OR(BART_Rides[[#This Row],[Station Code]]="EM", BART_Rides[[#This Row],[Station Code]]="MT", BART_Rides[[#This Row],[Station Code]]="PL", BART_Rides[[#This Row],[Station Code]]="CC"), "Yes", "No")</f>
        <v>No</v>
      </c>
    </row>
    <row r="12113" spans="6:14">
      <c r="F12113" s="3">
        <v>44263</v>
      </c>
      <c r="G12113" s="1" t="s">
        <v>63</v>
      </c>
      <c r="H12113" s="1" t="s">
        <v>106</v>
      </c>
      <c r="I12113" s="1">
        <v>1310</v>
      </c>
      <c r="J12113" s="1">
        <f>MONTH(BART_Rides[[#This Row],[Date]])</f>
        <v>3</v>
      </c>
      <c r="K12113" s="1">
        <f>WEEKDAY(BART_Rides[[#This Row],[Date]],2)</f>
        <v>1</v>
      </c>
      <c r="L12113" s="1" t="str">
        <f>LEFT(BART_Rides[[#This Row],[Lines]],1)</f>
        <v>Y</v>
      </c>
      <c r="M12113" s="1" t="str">
        <f>IF(BART_Rides[[#This Row],[FirstLetter]]="Y","Yes","No")</f>
        <v>Yes</v>
      </c>
      <c r="N12113" s="1" t="str">
        <f>IF(OR(BART_Rides[[#This Row],[Station Code]]="EM", BART_Rides[[#This Row],[Station Code]]="MT", BART_Rides[[#This Row],[Station Code]]="PL", BART_Rides[[#This Row],[Station Code]]="CC"), "Yes", "No")</f>
        <v>No</v>
      </c>
    </row>
    <row r="12114" spans="6:14">
      <c r="F12114" s="3">
        <v>44264</v>
      </c>
      <c r="G12114" s="1" t="s">
        <v>63</v>
      </c>
      <c r="H12114" s="1" t="s">
        <v>106</v>
      </c>
      <c r="I12114" s="1">
        <v>1337</v>
      </c>
      <c r="J12114" s="1">
        <f>MONTH(BART_Rides[[#This Row],[Date]])</f>
        <v>3</v>
      </c>
      <c r="K12114" s="1">
        <f>WEEKDAY(BART_Rides[[#This Row],[Date]],2)</f>
        <v>2</v>
      </c>
      <c r="L12114" s="1" t="str">
        <f>LEFT(BART_Rides[[#This Row],[Lines]],1)</f>
        <v>Y</v>
      </c>
      <c r="M12114" s="1" t="str">
        <f>IF(BART_Rides[[#This Row],[FirstLetter]]="Y","Yes","No")</f>
        <v>Yes</v>
      </c>
      <c r="N12114" s="1" t="str">
        <f>IF(OR(BART_Rides[[#This Row],[Station Code]]="EM", BART_Rides[[#This Row],[Station Code]]="MT", BART_Rides[[#This Row],[Station Code]]="PL", BART_Rides[[#This Row],[Station Code]]="CC"), "Yes", "No")</f>
        <v>No</v>
      </c>
    </row>
    <row r="12115" spans="6:14">
      <c r="F12115" s="3">
        <v>44265</v>
      </c>
      <c r="G12115" s="1" t="s">
        <v>63</v>
      </c>
      <c r="H12115" s="1" t="s">
        <v>106</v>
      </c>
      <c r="I12115" s="1">
        <v>1368</v>
      </c>
      <c r="J12115" s="1">
        <f>MONTH(BART_Rides[[#This Row],[Date]])</f>
        <v>3</v>
      </c>
      <c r="K12115" s="1">
        <f>WEEKDAY(BART_Rides[[#This Row],[Date]],2)</f>
        <v>3</v>
      </c>
      <c r="L12115" s="1" t="str">
        <f>LEFT(BART_Rides[[#This Row],[Lines]],1)</f>
        <v>Y</v>
      </c>
      <c r="M12115" s="1" t="str">
        <f>IF(BART_Rides[[#This Row],[FirstLetter]]="Y","Yes","No")</f>
        <v>Yes</v>
      </c>
      <c r="N12115" s="1" t="str">
        <f>IF(OR(BART_Rides[[#This Row],[Station Code]]="EM", BART_Rides[[#This Row],[Station Code]]="MT", BART_Rides[[#This Row],[Station Code]]="PL", BART_Rides[[#This Row],[Station Code]]="CC"), "Yes", "No")</f>
        <v>No</v>
      </c>
    </row>
    <row r="12116" spans="6:14">
      <c r="F12116" s="3">
        <v>44266</v>
      </c>
      <c r="G12116" s="1" t="s">
        <v>63</v>
      </c>
      <c r="H12116" s="1" t="s">
        <v>106</v>
      </c>
      <c r="I12116" s="1">
        <v>1381</v>
      </c>
      <c r="J12116" s="1">
        <f>MONTH(BART_Rides[[#This Row],[Date]])</f>
        <v>3</v>
      </c>
      <c r="K12116" s="1">
        <f>WEEKDAY(BART_Rides[[#This Row],[Date]],2)</f>
        <v>4</v>
      </c>
      <c r="L12116" s="1" t="str">
        <f>LEFT(BART_Rides[[#This Row],[Lines]],1)</f>
        <v>Y</v>
      </c>
      <c r="M12116" s="1" t="str">
        <f>IF(BART_Rides[[#This Row],[FirstLetter]]="Y","Yes","No")</f>
        <v>Yes</v>
      </c>
      <c r="N12116" s="1" t="str">
        <f>IF(OR(BART_Rides[[#This Row],[Station Code]]="EM", BART_Rides[[#This Row],[Station Code]]="MT", BART_Rides[[#This Row],[Station Code]]="PL", BART_Rides[[#This Row],[Station Code]]="CC"), "Yes", "No")</f>
        <v>No</v>
      </c>
    </row>
    <row r="12117" spans="6:14">
      <c r="F12117" s="3">
        <v>44267</v>
      </c>
      <c r="G12117" s="1" t="s">
        <v>63</v>
      </c>
      <c r="H12117" s="1" t="s">
        <v>106</v>
      </c>
      <c r="I12117" s="1">
        <v>1390</v>
      </c>
      <c r="J12117" s="1">
        <f>MONTH(BART_Rides[[#This Row],[Date]])</f>
        <v>3</v>
      </c>
      <c r="K12117" s="1">
        <f>WEEKDAY(BART_Rides[[#This Row],[Date]],2)</f>
        <v>5</v>
      </c>
      <c r="L12117" s="1" t="str">
        <f>LEFT(BART_Rides[[#This Row],[Lines]],1)</f>
        <v>Y</v>
      </c>
      <c r="M12117" s="1" t="str">
        <f>IF(BART_Rides[[#This Row],[FirstLetter]]="Y","Yes","No")</f>
        <v>Yes</v>
      </c>
      <c r="N12117" s="1" t="str">
        <f>IF(OR(BART_Rides[[#This Row],[Station Code]]="EM", BART_Rides[[#This Row],[Station Code]]="MT", BART_Rides[[#This Row],[Station Code]]="PL", BART_Rides[[#This Row],[Station Code]]="CC"), "Yes", "No")</f>
        <v>No</v>
      </c>
    </row>
    <row r="12118" spans="6:14">
      <c r="F12118" s="3">
        <v>44268</v>
      </c>
      <c r="G12118" s="1" t="s">
        <v>63</v>
      </c>
      <c r="H12118" s="1" t="s">
        <v>106</v>
      </c>
      <c r="I12118" s="1">
        <v>850</v>
      </c>
      <c r="J12118" s="1">
        <f>MONTH(BART_Rides[[#This Row],[Date]])</f>
        <v>3</v>
      </c>
      <c r="K12118" s="1">
        <f>WEEKDAY(BART_Rides[[#This Row],[Date]],2)</f>
        <v>6</v>
      </c>
      <c r="L12118" s="1" t="str">
        <f>LEFT(BART_Rides[[#This Row],[Lines]],1)</f>
        <v>Y</v>
      </c>
      <c r="M12118" s="1" t="str">
        <f>IF(BART_Rides[[#This Row],[FirstLetter]]="Y","Yes","No")</f>
        <v>Yes</v>
      </c>
      <c r="N12118" s="1" t="str">
        <f>IF(OR(BART_Rides[[#This Row],[Station Code]]="EM", BART_Rides[[#This Row],[Station Code]]="MT", BART_Rides[[#This Row],[Station Code]]="PL", BART_Rides[[#This Row],[Station Code]]="CC"), "Yes", "No")</f>
        <v>No</v>
      </c>
    </row>
    <row r="12119" spans="6:14">
      <c r="F12119" s="3">
        <v>44269</v>
      </c>
      <c r="G12119" s="1" t="s">
        <v>63</v>
      </c>
      <c r="H12119" s="1" t="s">
        <v>106</v>
      </c>
      <c r="I12119" s="1">
        <v>524</v>
      </c>
      <c r="J12119" s="1">
        <f>MONTH(BART_Rides[[#This Row],[Date]])</f>
        <v>3</v>
      </c>
      <c r="K12119" s="1">
        <f>WEEKDAY(BART_Rides[[#This Row],[Date]],2)</f>
        <v>7</v>
      </c>
      <c r="L12119" s="1" t="str">
        <f>LEFT(BART_Rides[[#This Row],[Lines]],1)</f>
        <v>Y</v>
      </c>
      <c r="M12119" s="1" t="str">
        <f>IF(BART_Rides[[#This Row],[FirstLetter]]="Y","Yes","No")</f>
        <v>Yes</v>
      </c>
      <c r="N12119" s="1" t="str">
        <f>IF(OR(BART_Rides[[#This Row],[Station Code]]="EM", BART_Rides[[#This Row],[Station Code]]="MT", BART_Rides[[#This Row],[Station Code]]="PL", BART_Rides[[#This Row],[Station Code]]="CC"), "Yes", "No")</f>
        <v>No</v>
      </c>
    </row>
    <row r="12120" spans="6:14">
      <c r="F12120" s="3">
        <v>44270</v>
      </c>
      <c r="G12120" s="1" t="s">
        <v>63</v>
      </c>
      <c r="H12120" s="1" t="s">
        <v>106</v>
      </c>
      <c r="I12120" s="1">
        <v>1293</v>
      </c>
      <c r="J12120" s="1">
        <f>MONTH(BART_Rides[[#This Row],[Date]])</f>
        <v>3</v>
      </c>
      <c r="K12120" s="1">
        <f>WEEKDAY(BART_Rides[[#This Row],[Date]],2)</f>
        <v>1</v>
      </c>
      <c r="L12120" s="1" t="str">
        <f>LEFT(BART_Rides[[#This Row],[Lines]],1)</f>
        <v>Y</v>
      </c>
      <c r="M12120" s="1" t="str">
        <f>IF(BART_Rides[[#This Row],[FirstLetter]]="Y","Yes","No")</f>
        <v>Yes</v>
      </c>
      <c r="N12120" s="1" t="str">
        <f>IF(OR(BART_Rides[[#This Row],[Station Code]]="EM", BART_Rides[[#This Row],[Station Code]]="MT", BART_Rides[[#This Row],[Station Code]]="PL", BART_Rides[[#This Row],[Station Code]]="CC"), "Yes", "No")</f>
        <v>No</v>
      </c>
    </row>
    <row r="12121" spans="6:14">
      <c r="F12121" s="3">
        <v>44271</v>
      </c>
      <c r="G12121" s="1" t="s">
        <v>63</v>
      </c>
      <c r="H12121" s="1" t="s">
        <v>106</v>
      </c>
      <c r="I12121" s="1">
        <v>1409</v>
      </c>
      <c r="J12121" s="1">
        <f>MONTH(BART_Rides[[#This Row],[Date]])</f>
        <v>3</v>
      </c>
      <c r="K12121" s="1">
        <f>WEEKDAY(BART_Rides[[#This Row],[Date]],2)</f>
        <v>2</v>
      </c>
      <c r="L12121" s="1" t="str">
        <f>LEFT(BART_Rides[[#This Row],[Lines]],1)</f>
        <v>Y</v>
      </c>
      <c r="M12121" s="1" t="str">
        <f>IF(BART_Rides[[#This Row],[FirstLetter]]="Y","Yes","No")</f>
        <v>Yes</v>
      </c>
      <c r="N12121" s="1" t="str">
        <f>IF(OR(BART_Rides[[#This Row],[Station Code]]="EM", BART_Rides[[#This Row],[Station Code]]="MT", BART_Rides[[#This Row],[Station Code]]="PL", BART_Rides[[#This Row],[Station Code]]="CC"), "Yes", "No")</f>
        <v>No</v>
      </c>
    </row>
    <row r="12122" spans="6:14">
      <c r="F12122" s="3">
        <v>44272</v>
      </c>
      <c r="G12122" s="1" t="s">
        <v>63</v>
      </c>
      <c r="H12122" s="1" t="s">
        <v>106</v>
      </c>
      <c r="I12122" s="1">
        <v>1423</v>
      </c>
      <c r="J12122" s="1">
        <f>MONTH(BART_Rides[[#This Row],[Date]])</f>
        <v>3</v>
      </c>
      <c r="K12122" s="1">
        <f>WEEKDAY(BART_Rides[[#This Row],[Date]],2)</f>
        <v>3</v>
      </c>
      <c r="L12122" s="1" t="str">
        <f>LEFT(BART_Rides[[#This Row],[Lines]],1)</f>
        <v>Y</v>
      </c>
      <c r="M12122" s="1" t="str">
        <f>IF(BART_Rides[[#This Row],[FirstLetter]]="Y","Yes","No")</f>
        <v>Yes</v>
      </c>
      <c r="N12122" s="1" t="str">
        <f>IF(OR(BART_Rides[[#This Row],[Station Code]]="EM", BART_Rides[[#This Row],[Station Code]]="MT", BART_Rides[[#This Row],[Station Code]]="PL", BART_Rides[[#This Row],[Station Code]]="CC"), "Yes", "No")</f>
        <v>No</v>
      </c>
    </row>
    <row r="12123" spans="6:14">
      <c r="F12123" s="3">
        <v>44273</v>
      </c>
      <c r="G12123" s="1" t="s">
        <v>63</v>
      </c>
      <c r="H12123" s="1" t="s">
        <v>106</v>
      </c>
      <c r="I12123" s="1">
        <v>1267</v>
      </c>
      <c r="J12123" s="1">
        <f>MONTH(BART_Rides[[#This Row],[Date]])</f>
        <v>3</v>
      </c>
      <c r="K12123" s="1">
        <f>WEEKDAY(BART_Rides[[#This Row],[Date]],2)</f>
        <v>4</v>
      </c>
      <c r="L12123" s="1" t="str">
        <f>LEFT(BART_Rides[[#This Row],[Lines]],1)</f>
        <v>Y</v>
      </c>
      <c r="M12123" s="1" t="str">
        <f>IF(BART_Rides[[#This Row],[FirstLetter]]="Y","Yes","No")</f>
        <v>Yes</v>
      </c>
      <c r="N12123" s="1" t="str">
        <f>IF(OR(BART_Rides[[#This Row],[Station Code]]="EM", BART_Rides[[#This Row],[Station Code]]="MT", BART_Rides[[#This Row],[Station Code]]="PL", BART_Rides[[#This Row],[Station Code]]="CC"), "Yes", "No")</f>
        <v>No</v>
      </c>
    </row>
    <row r="12124" spans="6:14">
      <c r="F12124" s="3">
        <v>44274</v>
      </c>
      <c r="G12124" s="1" t="s">
        <v>63</v>
      </c>
      <c r="H12124" s="1" t="s">
        <v>106</v>
      </c>
      <c r="I12124" s="1">
        <v>1296</v>
      </c>
      <c r="J12124" s="1">
        <f>MONTH(BART_Rides[[#This Row],[Date]])</f>
        <v>3</v>
      </c>
      <c r="K12124" s="1">
        <f>WEEKDAY(BART_Rides[[#This Row],[Date]],2)</f>
        <v>5</v>
      </c>
      <c r="L12124" s="1" t="str">
        <f>LEFT(BART_Rides[[#This Row],[Lines]],1)</f>
        <v>Y</v>
      </c>
      <c r="M12124" s="1" t="str">
        <f>IF(BART_Rides[[#This Row],[FirstLetter]]="Y","Yes","No")</f>
        <v>Yes</v>
      </c>
      <c r="N12124" s="1" t="str">
        <f>IF(OR(BART_Rides[[#This Row],[Station Code]]="EM", BART_Rides[[#This Row],[Station Code]]="MT", BART_Rides[[#This Row],[Station Code]]="PL", BART_Rides[[#This Row],[Station Code]]="CC"), "Yes", "No")</f>
        <v>No</v>
      </c>
    </row>
    <row r="12125" spans="6:14">
      <c r="F12125" s="3">
        <v>44275</v>
      </c>
      <c r="G12125" s="1" t="s">
        <v>63</v>
      </c>
      <c r="H12125" s="1" t="s">
        <v>106</v>
      </c>
      <c r="I12125" s="1">
        <v>943</v>
      </c>
      <c r="J12125" s="1">
        <f>MONTH(BART_Rides[[#This Row],[Date]])</f>
        <v>3</v>
      </c>
      <c r="K12125" s="1">
        <f>WEEKDAY(BART_Rides[[#This Row],[Date]],2)</f>
        <v>6</v>
      </c>
      <c r="L12125" s="1" t="str">
        <f>LEFT(BART_Rides[[#This Row],[Lines]],1)</f>
        <v>Y</v>
      </c>
      <c r="M12125" s="1" t="str">
        <f>IF(BART_Rides[[#This Row],[FirstLetter]]="Y","Yes","No")</f>
        <v>Yes</v>
      </c>
      <c r="N12125" s="1" t="str">
        <f>IF(OR(BART_Rides[[#This Row],[Station Code]]="EM", BART_Rides[[#This Row],[Station Code]]="MT", BART_Rides[[#This Row],[Station Code]]="PL", BART_Rides[[#This Row],[Station Code]]="CC"), "Yes", "No")</f>
        <v>No</v>
      </c>
    </row>
    <row r="12126" spans="6:14">
      <c r="F12126" s="3">
        <v>44276</v>
      </c>
      <c r="G12126" s="1" t="s">
        <v>63</v>
      </c>
      <c r="H12126" s="1" t="s">
        <v>106</v>
      </c>
      <c r="I12126" s="1">
        <v>582</v>
      </c>
      <c r="J12126" s="1">
        <f>MONTH(BART_Rides[[#This Row],[Date]])</f>
        <v>3</v>
      </c>
      <c r="K12126" s="1">
        <f>WEEKDAY(BART_Rides[[#This Row],[Date]],2)</f>
        <v>7</v>
      </c>
      <c r="L12126" s="1" t="str">
        <f>LEFT(BART_Rides[[#This Row],[Lines]],1)</f>
        <v>Y</v>
      </c>
      <c r="M12126" s="1" t="str">
        <f>IF(BART_Rides[[#This Row],[FirstLetter]]="Y","Yes","No")</f>
        <v>Yes</v>
      </c>
      <c r="N12126" s="1" t="str">
        <f>IF(OR(BART_Rides[[#This Row],[Station Code]]="EM", BART_Rides[[#This Row],[Station Code]]="MT", BART_Rides[[#This Row],[Station Code]]="PL", BART_Rides[[#This Row],[Station Code]]="CC"), "Yes", "No")</f>
        <v>No</v>
      </c>
    </row>
    <row r="12127" spans="6:14">
      <c r="F12127" s="3">
        <v>44277</v>
      </c>
      <c r="G12127" s="1" t="s">
        <v>63</v>
      </c>
      <c r="H12127" s="1" t="s">
        <v>106</v>
      </c>
      <c r="I12127" s="1">
        <v>1375</v>
      </c>
      <c r="J12127" s="1">
        <f>MONTH(BART_Rides[[#This Row],[Date]])</f>
        <v>3</v>
      </c>
      <c r="K12127" s="1">
        <f>WEEKDAY(BART_Rides[[#This Row],[Date]],2)</f>
        <v>1</v>
      </c>
      <c r="L12127" s="1" t="str">
        <f>LEFT(BART_Rides[[#This Row],[Lines]],1)</f>
        <v>Y</v>
      </c>
      <c r="M12127" s="1" t="str">
        <f>IF(BART_Rides[[#This Row],[FirstLetter]]="Y","Yes","No")</f>
        <v>Yes</v>
      </c>
      <c r="N12127" s="1" t="str">
        <f>IF(OR(BART_Rides[[#This Row],[Station Code]]="EM", BART_Rides[[#This Row],[Station Code]]="MT", BART_Rides[[#This Row],[Station Code]]="PL", BART_Rides[[#This Row],[Station Code]]="CC"), "Yes", "No")</f>
        <v>No</v>
      </c>
    </row>
    <row r="12128" spans="6:14">
      <c r="F12128" s="3">
        <v>44278</v>
      </c>
      <c r="G12128" s="1" t="s">
        <v>63</v>
      </c>
      <c r="H12128" s="1" t="s">
        <v>106</v>
      </c>
      <c r="I12128" s="1">
        <v>1434</v>
      </c>
      <c r="J12128" s="1">
        <f>MONTH(BART_Rides[[#This Row],[Date]])</f>
        <v>3</v>
      </c>
      <c r="K12128" s="1">
        <f>WEEKDAY(BART_Rides[[#This Row],[Date]],2)</f>
        <v>2</v>
      </c>
      <c r="L12128" s="1" t="str">
        <f>LEFT(BART_Rides[[#This Row],[Lines]],1)</f>
        <v>Y</v>
      </c>
      <c r="M12128" s="1" t="str">
        <f>IF(BART_Rides[[#This Row],[FirstLetter]]="Y","Yes","No")</f>
        <v>Yes</v>
      </c>
      <c r="N12128" s="1" t="str">
        <f>IF(OR(BART_Rides[[#This Row],[Station Code]]="EM", BART_Rides[[#This Row],[Station Code]]="MT", BART_Rides[[#This Row],[Station Code]]="PL", BART_Rides[[#This Row],[Station Code]]="CC"), "Yes", "No")</f>
        <v>No</v>
      </c>
    </row>
    <row r="12129" spans="6:14">
      <c r="F12129" s="3">
        <v>44279</v>
      </c>
      <c r="G12129" s="1" t="s">
        <v>63</v>
      </c>
      <c r="H12129" s="1" t="s">
        <v>106</v>
      </c>
      <c r="I12129" s="1">
        <v>1468</v>
      </c>
      <c r="J12129" s="1">
        <f>MONTH(BART_Rides[[#This Row],[Date]])</f>
        <v>3</v>
      </c>
      <c r="K12129" s="1">
        <f>WEEKDAY(BART_Rides[[#This Row],[Date]],2)</f>
        <v>3</v>
      </c>
      <c r="L12129" s="1" t="str">
        <f>LEFT(BART_Rides[[#This Row],[Lines]],1)</f>
        <v>Y</v>
      </c>
      <c r="M12129" s="1" t="str">
        <f>IF(BART_Rides[[#This Row],[FirstLetter]]="Y","Yes","No")</f>
        <v>Yes</v>
      </c>
      <c r="N12129" s="1" t="str">
        <f>IF(OR(BART_Rides[[#This Row],[Station Code]]="EM", BART_Rides[[#This Row],[Station Code]]="MT", BART_Rides[[#This Row],[Station Code]]="PL", BART_Rides[[#This Row],[Station Code]]="CC"), "Yes", "No")</f>
        <v>No</v>
      </c>
    </row>
    <row r="12130" spans="6:14">
      <c r="F12130" s="3">
        <v>44280</v>
      </c>
      <c r="G12130" s="1" t="s">
        <v>63</v>
      </c>
      <c r="H12130" s="1" t="s">
        <v>106</v>
      </c>
      <c r="I12130" s="1">
        <v>1394</v>
      </c>
      <c r="J12130" s="1">
        <f>MONTH(BART_Rides[[#This Row],[Date]])</f>
        <v>3</v>
      </c>
      <c r="K12130" s="1">
        <f>WEEKDAY(BART_Rides[[#This Row],[Date]],2)</f>
        <v>4</v>
      </c>
      <c r="L12130" s="1" t="str">
        <f>LEFT(BART_Rides[[#This Row],[Lines]],1)</f>
        <v>Y</v>
      </c>
      <c r="M12130" s="1" t="str">
        <f>IF(BART_Rides[[#This Row],[FirstLetter]]="Y","Yes","No")</f>
        <v>Yes</v>
      </c>
      <c r="N12130" s="1" t="str">
        <f>IF(OR(BART_Rides[[#This Row],[Station Code]]="EM", BART_Rides[[#This Row],[Station Code]]="MT", BART_Rides[[#This Row],[Station Code]]="PL", BART_Rides[[#This Row],[Station Code]]="CC"), "Yes", "No")</f>
        <v>No</v>
      </c>
    </row>
    <row r="12131" spans="6:14">
      <c r="F12131" s="3">
        <v>44281</v>
      </c>
      <c r="G12131" s="1" t="s">
        <v>63</v>
      </c>
      <c r="H12131" s="1" t="s">
        <v>106</v>
      </c>
      <c r="I12131" s="1">
        <v>1461</v>
      </c>
      <c r="J12131" s="1">
        <f>MONTH(BART_Rides[[#This Row],[Date]])</f>
        <v>3</v>
      </c>
      <c r="K12131" s="1">
        <f>WEEKDAY(BART_Rides[[#This Row],[Date]],2)</f>
        <v>5</v>
      </c>
      <c r="L12131" s="1" t="str">
        <f>LEFT(BART_Rides[[#This Row],[Lines]],1)</f>
        <v>Y</v>
      </c>
      <c r="M12131" s="1" t="str">
        <f>IF(BART_Rides[[#This Row],[FirstLetter]]="Y","Yes","No")</f>
        <v>Yes</v>
      </c>
      <c r="N12131" s="1" t="str">
        <f>IF(OR(BART_Rides[[#This Row],[Station Code]]="EM", BART_Rides[[#This Row],[Station Code]]="MT", BART_Rides[[#This Row],[Station Code]]="PL", BART_Rides[[#This Row],[Station Code]]="CC"), "Yes", "No")</f>
        <v>No</v>
      </c>
    </row>
    <row r="12132" spans="6:14">
      <c r="F12132" s="3">
        <v>44282</v>
      </c>
      <c r="G12132" s="1" t="s">
        <v>63</v>
      </c>
      <c r="H12132" s="1" t="s">
        <v>106</v>
      </c>
      <c r="I12132" s="1">
        <v>990</v>
      </c>
      <c r="J12132" s="1">
        <f>MONTH(BART_Rides[[#This Row],[Date]])</f>
        <v>3</v>
      </c>
      <c r="K12132" s="1">
        <f>WEEKDAY(BART_Rides[[#This Row],[Date]],2)</f>
        <v>6</v>
      </c>
      <c r="L12132" s="1" t="str">
        <f>LEFT(BART_Rides[[#This Row],[Lines]],1)</f>
        <v>Y</v>
      </c>
      <c r="M12132" s="1" t="str">
        <f>IF(BART_Rides[[#This Row],[FirstLetter]]="Y","Yes","No")</f>
        <v>Yes</v>
      </c>
      <c r="N12132" s="1" t="str">
        <f>IF(OR(BART_Rides[[#This Row],[Station Code]]="EM", BART_Rides[[#This Row],[Station Code]]="MT", BART_Rides[[#This Row],[Station Code]]="PL", BART_Rides[[#This Row],[Station Code]]="CC"), "Yes", "No")</f>
        <v>No</v>
      </c>
    </row>
    <row r="12133" spans="6:14">
      <c r="F12133" s="3">
        <v>44283</v>
      </c>
      <c r="G12133" s="1" t="s">
        <v>63</v>
      </c>
      <c r="H12133" s="1" t="s">
        <v>106</v>
      </c>
      <c r="I12133" s="1">
        <v>688</v>
      </c>
      <c r="J12133" s="1">
        <f>MONTH(BART_Rides[[#This Row],[Date]])</f>
        <v>3</v>
      </c>
      <c r="K12133" s="1">
        <f>WEEKDAY(BART_Rides[[#This Row],[Date]],2)</f>
        <v>7</v>
      </c>
      <c r="L12133" s="1" t="str">
        <f>LEFT(BART_Rides[[#This Row],[Lines]],1)</f>
        <v>Y</v>
      </c>
      <c r="M12133" s="1" t="str">
        <f>IF(BART_Rides[[#This Row],[FirstLetter]]="Y","Yes","No")</f>
        <v>Yes</v>
      </c>
      <c r="N12133" s="1" t="str">
        <f>IF(OR(BART_Rides[[#This Row],[Station Code]]="EM", BART_Rides[[#This Row],[Station Code]]="MT", BART_Rides[[#This Row],[Station Code]]="PL", BART_Rides[[#This Row],[Station Code]]="CC"), "Yes", "No")</f>
        <v>No</v>
      </c>
    </row>
    <row r="12134" spans="6:14">
      <c r="F12134" s="3">
        <v>44284</v>
      </c>
      <c r="G12134" s="1" t="s">
        <v>63</v>
      </c>
      <c r="H12134" s="1" t="s">
        <v>106</v>
      </c>
      <c r="I12134" s="1">
        <v>1364</v>
      </c>
      <c r="J12134" s="1">
        <f>MONTH(BART_Rides[[#This Row],[Date]])</f>
        <v>3</v>
      </c>
      <c r="K12134" s="1">
        <f>WEEKDAY(BART_Rides[[#This Row],[Date]],2)</f>
        <v>1</v>
      </c>
      <c r="L12134" s="1" t="str">
        <f>LEFT(BART_Rides[[#This Row],[Lines]],1)</f>
        <v>Y</v>
      </c>
      <c r="M12134" s="1" t="str">
        <f>IF(BART_Rides[[#This Row],[FirstLetter]]="Y","Yes","No")</f>
        <v>Yes</v>
      </c>
      <c r="N12134" s="1" t="str">
        <f>IF(OR(BART_Rides[[#This Row],[Station Code]]="EM", BART_Rides[[#This Row],[Station Code]]="MT", BART_Rides[[#This Row],[Station Code]]="PL", BART_Rides[[#This Row],[Station Code]]="CC"), "Yes", "No")</f>
        <v>No</v>
      </c>
    </row>
    <row r="12135" spans="6:14">
      <c r="F12135" s="3">
        <v>44285</v>
      </c>
      <c r="G12135" s="1" t="s">
        <v>63</v>
      </c>
      <c r="H12135" s="1" t="s">
        <v>106</v>
      </c>
      <c r="I12135" s="1">
        <v>1408</v>
      </c>
      <c r="J12135" s="1">
        <f>MONTH(BART_Rides[[#This Row],[Date]])</f>
        <v>3</v>
      </c>
      <c r="K12135" s="1">
        <f>WEEKDAY(BART_Rides[[#This Row],[Date]],2)</f>
        <v>2</v>
      </c>
      <c r="L12135" s="1" t="str">
        <f>LEFT(BART_Rides[[#This Row],[Lines]],1)</f>
        <v>Y</v>
      </c>
      <c r="M12135" s="1" t="str">
        <f>IF(BART_Rides[[#This Row],[FirstLetter]]="Y","Yes","No")</f>
        <v>Yes</v>
      </c>
      <c r="N12135" s="1" t="str">
        <f>IF(OR(BART_Rides[[#This Row],[Station Code]]="EM", BART_Rides[[#This Row],[Station Code]]="MT", BART_Rides[[#This Row],[Station Code]]="PL", BART_Rides[[#This Row],[Station Code]]="CC"), "Yes", "No")</f>
        <v>No</v>
      </c>
    </row>
    <row r="12136" spans="6:14">
      <c r="F12136" s="3">
        <v>44286</v>
      </c>
      <c r="G12136" s="1" t="s">
        <v>63</v>
      </c>
      <c r="H12136" s="1" t="s">
        <v>106</v>
      </c>
      <c r="I12136" s="1">
        <v>1407</v>
      </c>
      <c r="J12136" s="1">
        <f>MONTH(BART_Rides[[#This Row],[Date]])</f>
        <v>3</v>
      </c>
      <c r="K12136" s="1">
        <f>WEEKDAY(BART_Rides[[#This Row],[Date]],2)</f>
        <v>3</v>
      </c>
      <c r="L12136" s="1" t="str">
        <f>LEFT(BART_Rides[[#This Row],[Lines]],1)</f>
        <v>Y</v>
      </c>
      <c r="M12136" s="1" t="str">
        <f>IF(BART_Rides[[#This Row],[FirstLetter]]="Y","Yes","No")</f>
        <v>Yes</v>
      </c>
      <c r="N12136" s="1" t="str">
        <f>IF(OR(BART_Rides[[#This Row],[Station Code]]="EM", BART_Rides[[#This Row],[Station Code]]="MT", BART_Rides[[#This Row],[Station Code]]="PL", BART_Rides[[#This Row],[Station Code]]="CC"), "Yes", "No")</f>
        <v>No</v>
      </c>
    </row>
    <row r="12137" spans="6:14">
      <c r="F12137" s="3">
        <v>44287</v>
      </c>
      <c r="G12137" s="1" t="s">
        <v>63</v>
      </c>
      <c r="H12137" s="1" t="s">
        <v>106</v>
      </c>
      <c r="I12137" s="1">
        <v>1446</v>
      </c>
      <c r="J12137" s="1">
        <f>MONTH(BART_Rides[[#This Row],[Date]])</f>
        <v>4</v>
      </c>
      <c r="K12137" s="1">
        <f>WEEKDAY(BART_Rides[[#This Row],[Date]],2)</f>
        <v>4</v>
      </c>
      <c r="L12137" s="1" t="str">
        <f>LEFT(BART_Rides[[#This Row],[Lines]],1)</f>
        <v>Y</v>
      </c>
      <c r="M12137" s="1" t="str">
        <f>IF(BART_Rides[[#This Row],[FirstLetter]]="Y","Yes","No")</f>
        <v>Yes</v>
      </c>
      <c r="N12137" s="1" t="str">
        <f>IF(OR(BART_Rides[[#This Row],[Station Code]]="EM", BART_Rides[[#This Row],[Station Code]]="MT", BART_Rides[[#This Row],[Station Code]]="PL", BART_Rides[[#This Row],[Station Code]]="CC"), "Yes", "No")</f>
        <v>No</v>
      </c>
    </row>
    <row r="12138" spans="6:14">
      <c r="F12138" s="3">
        <v>44288</v>
      </c>
      <c r="G12138" s="1" t="s">
        <v>63</v>
      </c>
      <c r="H12138" s="1" t="s">
        <v>106</v>
      </c>
      <c r="I12138" s="1">
        <v>1395</v>
      </c>
      <c r="J12138" s="1">
        <f>MONTH(BART_Rides[[#This Row],[Date]])</f>
        <v>4</v>
      </c>
      <c r="K12138" s="1">
        <f>WEEKDAY(BART_Rides[[#This Row],[Date]],2)</f>
        <v>5</v>
      </c>
      <c r="L12138" s="1" t="str">
        <f>LEFT(BART_Rides[[#This Row],[Lines]],1)</f>
        <v>Y</v>
      </c>
      <c r="M12138" s="1" t="str">
        <f>IF(BART_Rides[[#This Row],[FirstLetter]]="Y","Yes","No")</f>
        <v>Yes</v>
      </c>
      <c r="N12138" s="1" t="str">
        <f>IF(OR(BART_Rides[[#This Row],[Station Code]]="EM", BART_Rides[[#This Row],[Station Code]]="MT", BART_Rides[[#This Row],[Station Code]]="PL", BART_Rides[[#This Row],[Station Code]]="CC"), "Yes", "No")</f>
        <v>No</v>
      </c>
    </row>
    <row r="12139" spans="6:14">
      <c r="F12139" s="3">
        <v>44289</v>
      </c>
      <c r="G12139" s="1" t="s">
        <v>63</v>
      </c>
      <c r="H12139" s="1" t="s">
        <v>106</v>
      </c>
      <c r="I12139" s="1">
        <v>889</v>
      </c>
      <c r="J12139" s="1">
        <f>MONTH(BART_Rides[[#This Row],[Date]])</f>
        <v>4</v>
      </c>
      <c r="K12139" s="1">
        <f>WEEKDAY(BART_Rides[[#This Row],[Date]],2)</f>
        <v>6</v>
      </c>
      <c r="L12139" s="1" t="str">
        <f>LEFT(BART_Rides[[#This Row],[Lines]],1)</f>
        <v>Y</v>
      </c>
      <c r="M12139" s="1" t="str">
        <f>IF(BART_Rides[[#This Row],[FirstLetter]]="Y","Yes","No")</f>
        <v>Yes</v>
      </c>
      <c r="N12139" s="1" t="str">
        <f>IF(OR(BART_Rides[[#This Row],[Station Code]]="EM", BART_Rides[[#This Row],[Station Code]]="MT", BART_Rides[[#This Row],[Station Code]]="PL", BART_Rides[[#This Row],[Station Code]]="CC"), "Yes", "No")</f>
        <v>No</v>
      </c>
    </row>
    <row r="12140" spans="6:14">
      <c r="F12140" s="3">
        <v>44290</v>
      </c>
      <c r="G12140" s="1" t="s">
        <v>63</v>
      </c>
      <c r="H12140" s="1" t="s">
        <v>106</v>
      </c>
      <c r="I12140" s="1">
        <v>586</v>
      </c>
      <c r="J12140" s="1">
        <f>MONTH(BART_Rides[[#This Row],[Date]])</f>
        <v>4</v>
      </c>
      <c r="K12140" s="1">
        <f>WEEKDAY(BART_Rides[[#This Row],[Date]],2)</f>
        <v>7</v>
      </c>
      <c r="L12140" s="1" t="str">
        <f>LEFT(BART_Rides[[#This Row],[Lines]],1)</f>
        <v>Y</v>
      </c>
      <c r="M12140" s="1" t="str">
        <f>IF(BART_Rides[[#This Row],[FirstLetter]]="Y","Yes","No")</f>
        <v>Yes</v>
      </c>
      <c r="N12140" s="1" t="str">
        <f>IF(OR(BART_Rides[[#This Row],[Station Code]]="EM", BART_Rides[[#This Row],[Station Code]]="MT", BART_Rides[[#This Row],[Station Code]]="PL", BART_Rides[[#This Row],[Station Code]]="CC"), "Yes", "No")</f>
        <v>No</v>
      </c>
    </row>
    <row r="12141" spans="6:14">
      <c r="F12141" s="3">
        <v>44291</v>
      </c>
      <c r="G12141" s="1" t="s">
        <v>63</v>
      </c>
      <c r="H12141" s="1" t="s">
        <v>106</v>
      </c>
      <c r="I12141" s="1">
        <v>1365</v>
      </c>
      <c r="J12141" s="1">
        <f>MONTH(BART_Rides[[#This Row],[Date]])</f>
        <v>4</v>
      </c>
      <c r="K12141" s="1">
        <f>WEEKDAY(BART_Rides[[#This Row],[Date]],2)</f>
        <v>1</v>
      </c>
      <c r="L12141" s="1" t="str">
        <f>LEFT(BART_Rides[[#This Row],[Lines]],1)</f>
        <v>Y</v>
      </c>
      <c r="M12141" s="1" t="str">
        <f>IF(BART_Rides[[#This Row],[FirstLetter]]="Y","Yes","No")</f>
        <v>Yes</v>
      </c>
      <c r="N12141" s="1" t="str">
        <f>IF(OR(BART_Rides[[#This Row],[Station Code]]="EM", BART_Rides[[#This Row],[Station Code]]="MT", BART_Rides[[#This Row],[Station Code]]="PL", BART_Rides[[#This Row],[Station Code]]="CC"), "Yes", "No")</f>
        <v>No</v>
      </c>
    </row>
    <row r="12142" spans="6:14">
      <c r="F12142" s="3">
        <v>44292</v>
      </c>
      <c r="G12142" s="1" t="s">
        <v>63</v>
      </c>
      <c r="H12142" s="1" t="s">
        <v>106</v>
      </c>
      <c r="I12142" s="1">
        <v>1473</v>
      </c>
      <c r="J12142" s="1">
        <f>MONTH(BART_Rides[[#This Row],[Date]])</f>
        <v>4</v>
      </c>
      <c r="K12142" s="1">
        <f>WEEKDAY(BART_Rides[[#This Row],[Date]],2)</f>
        <v>2</v>
      </c>
      <c r="L12142" s="1" t="str">
        <f>LEFT(BART_Rides[[#This Row],[Lines]],1)</f>
        <v>Y</v>
      </c>
      <c r="M12142" s="1" t="str">
        <f>IF(BART_Rides[[#This Row],[FirstLetter]]="Y","Yes","No")</f>
        <v>Yes</v>
      </c>
      <c r="N12142" s="1" t="str">
        <f>IF(OR(BART_Rides[[#This Row],[Station Code]]="EM", BART_Rides[[#This Row],[Station Code]]="MT", BART_Rides[[#This Row],[Station Code]]="PL", BART_Rides[[#This Row],[Station Code]]="CC"), "Yes", "No")</f>
        <v>No</v>
      </c>
    </row>
    <row r="12143" spans="6:14">
      <c r="F12143" s="3">
        <v>44293</v>
      </c>
      <c r="G12143" s="1" t="s">
        <v>63</v>
      </c>
      <c r="H12143" s="1" t="s">
        <v>106</v>
      </c>
      <c r="I12143" s="1">
        <v>1450</v>
      </c>
      <c r="J12143" s="1">
        <f>MONTH(BART_Rides[[#This Row],[Date]])</f>
        <v>4</v>
      </c>
      <c r="K12143" s="1">
        <f>WEEKDAY(BART_Rides[[#This Row],[Date]],2)</f>
        <v>3</v>
      </c>
      <c r="L12143" s="1" t="str">
        <f>LEFT(BART_Rides[[#This Row],[Lines]],1)</f>
        <v>Y</v>
      </c>
      <c r="M12143" s="1" t="str">
        <f>IF(BART_Rides[[#This Row],[FirstLetter]]="Y","Yes","No")</f>
        <v>Yes</v>
      </c>
      <c r="N12143" s="1" t="str">
        <f>IF(OR(BART_Rides[[#This Row],[Station Code]]="EM", BART_Rides[[#This Row],[Station Code]]="MT", BART_Rides[[#This Row],[Station Code]]="PL", BART_Rides[[#This Row],[Station Code]]="CC"), "Yes", "No")</f>
        <v>No</v>
      </c>
    </row>
    <row r="12144" spans="6:14">
      <c r="F12144" s="3">
        <v>44294</v>
      </c>
      <c r="G12144" s="1" t="s">
        <v>63</v>
      </c>
      <c r="H12144" s="1" t="s">
        <v>106</v>
      </c>
      <c r="I12144" s="1">
        <v>1547</v>
      </c>
      <c r="J12144" s="1">
        <f>MONTH(BART_Rides[[#This Row],[Date]])</f>
        <v>4</v>
      </c>
      <c r="K12144" s="1">
        <f>WEEKDAY(BART_Rides[[#This Row],[Date]],2)</f>
        <v>4</v>
      </c>
      <c r="L12144" s="1" t="str">
        <f>LEFT(BART_Rides[[#This Row],[Lines]],1)</f>
        <v>Y</v>
      </c>
      <c r="M12144" s="1" t="str">
        <f>IF(BART_Rides[[#This Row],[FirstLetter]]="Y","Yes","No")</f>
        <v>Yes</v>
      </c>
      <c r="N12144" s="1" t="str">
        <f>IF(OR(BART_Rides[[#This Row],[Station Code]]="EM", BART_Rides[[#This Row],[Station Code]]="MT", BART_Rides[[#This Row],[Station Code]]="PL", BART_Rides[[#This Row],[Station Code]]="CC"), "Yes", "No")</f>
        <v>No</v>
      </c>
    </row>
    <row r="12145" spans="6:14">
      <c r="F12145" s="3">
        <v>44295</v>
      </c>
      <c r="G12145" s="1" t="s">
        <v>63</v>
      </c>
      <c r="H12145" s="1" t="s">
        <v>106</v>
      </c>
      <c r="I12145" s="1">
        <v>1481</v>
      </c>
      <c r="J12145" s="1">
        <f>MONTH(BART_Rides[[#This Row],[Date]])</f>
        <v>4</v>
      </c>
      <c r="K12145" s="1">
        <f>WEEKDAY(BART_Rides[[#This Row],[Date]],2)</f>
        <v>5</v>
      </c>
      <c r="L12145" s="1" t="str">
        <f>LEFT(BART_Rides[[#This Row],[Lines]],1)</f>
        <v>Y</v>
      </c>
      <c r="M12145" s="1" t="str">
        <f>IF(BART_Rides[[#This Row],[FirstLetter]]="Y","Yes","No")</f>
        <v>Yes</v>
      </c>
      <c r="N12145" s="1" t="str">
        <f>IF(OR(BART_Rides[[#This Row],[Station Code]]="EM", BART_Rides[[#This Row],[Station Code]]="MT", BART_Rides[[#This Row],[Station Code]]="PL", BART_Rides[[#This Row],[Station Code]]="CC"), "Yes", "No")</f>
        <v>No</v>
      </c>
    </row>
    <row r="12146" spans="6:14">
      <c r="F12146" s="3">
        <v>44296</v>
      </c>
      <c r="G12146" s="1" t="s">
        <v>63</v>
      </c>
      <c r="H12146" s="1" t="s">
        <v>106</v>
      </c>
      <c r="I12146" s="1">
        <v>948</v>
      </c>
      <c r="J12146" s="1">
        <f>MONTH(BART_Rides[[#This Row],[Date]])</f>
        <v>4</v>
      </c>
      <c r="K12146" s="1">
        <f>WEEKDAY(BART_Rides[[#This Row],[Date]],2)</f>
        <v>6</v>
      </c>
      <c r="L12146" s="1" t="str">
        <f>LEFT(BART_Rides[[#This Row],[Lines]],1)</f>
        <v>Y</v>
      </c>
      <c r="M12146" s="1" t="str">
        <f>IF(BART_Rides[[#This Row],[FirstLetter]]="Y","Yes","No")</f>
        <v>Yes</v>
      </c>
      <c r="N12146" s="1" t="str">
        <f>IF(OR(BART_Rides[[#This Row],[Station Code]]="EM", BART_Rides[[#This Row],[Station Code]]="MT", BART_Rides[[#This Row],[Station Code]]="PL", BART_Rides[[#This Row],[Station Code]]="CC"), "Yes", "No")</f>
        <v>No</v>
      </c>
    </row>
    <row r="12147" spans="6:14">
      <c r="F12147" s="3">
        <v>44297</v>
      </c>
      <c r="G12147" s="1" t="s">
        <v>63</v>
      </c>
      <c r="H12147" s="1" t="s">
        <v>106</v>
      </c>
      <c r="I12147" s="1">
        <v>660</v>
      </c>
      <c r="J12147" s="1">
        <f>MONTH(BART_Rides[[#This Row],[Date]])</f>
        <v>4</v>
      </c>
      <c r="K12147" s="1">
        <f>WEEKDAY(BART_Rides[[#This Row],[Date]],2)</f>
        <v>7</v>
      </c>
      <c r="L12147" s="1" t="str">
        <f>LEFT(BART_Rides[[#This Row],[Lines]],1)</f>
        <v>Y</v>
      </c>
      <c r="M12147" s="1" t="str">
        <f>IF(BART_Rides[[#This Row],[FirstLetter]]="Y","Yes","No")</f>
        <v>Yes</v>
      </c>
      <c r="N12147" s="1" t="str">
        <f>IF(OR(BART_Rides[[#This Row],[Station Code]]="EM", BART_Rides[[#This Row],[Station Code]]="MT", BART_Rides[[#This Row],[Station Code]]="PL", BART_Rides[[#This Row],[Station Code]]="CC"), "Yes", "No")</f>
        <v>No</v>
      </c>
    </row>
    <row r="12148" spans="6:14">
      <c r="F12148" s="3">
        <v>44298</v>
      </c>
      <c r="G12148" s="1" t="s">
        <v>63</v>
      </c>
      <c r="H12148" s="1" t="s">
        <v>106</v>
      </c>
      <c r="I12148" s="1">
        <v>1447</v>
      </c>
      <c r="J12148" s="1">
        <f>MONTH(BART_Rides[[#This Row],[Date]])</f>
        <v>4</v>
      </c>
      <c r="K12148" s="1">
        <f>WEEKDAY(BART_Rides[[#This Row],[Date]],2)</f>
        <v>1</v>
      </c>
      <c r="L12148" s="1" t="str">
        <f>LEFT(BART_Rides[[#This Row],[Lines]],1)</f>
        <v>Y</v>
      </c>
      <c r="M12148" s="1" t="str">
        <f>IF(BART_Rides[[#This Row],[FirstLetter]]="Y","Yes","No")</f>
        <v>Yes</v>
      </c>
      <c r="N12148" s="1" t="str">
        <f>IF(OR(BART_Rides[[#This Row],[Station Code]]="EM", BART_Rides[[#This Row],[Station Code]]="MT", BART_Rides[[#This Row],[Station Code]]="PL", BART_Rides[[#This Row],[Station Code]]="CC"), "Yes", "No")</f>
        <v>No</v>
      </c>
    </row>
    <row r="12149" spans="6:14">
      <c r="F12149" s="3">
        <v>44299</v>
      </c>
      <c r="G12149" s="1" t="s">
        <v>63</v>
      </c>
      <c r="H12149" s="1" t="s">
        <v>106</v>
      </c>
      <c r="I12149" s="1">
        <v>1468</v>
      </c>
      <c r="J12149" s="1">
        <f>MONTH(BART_Rides[[#This Row],[Date]])</f>
        <v>4</v>
      </c>
      <c r="K12149" s="1">
        <f>WEEKDAY(BART_Rides[[#This Row],[Date]],2)</f>
        <v>2</v>
      </c>
      <c r="L12149" s="1" t="str">
        <f>LEFT(BART_Rides[[#This Row],[Lines]],1)</f>
        <v>Y</v>
      </c>
      <c r="M12149" s="1" t="str">
        <f>IF(BART_Rides[[#This Row],[FirstLetter]]="Y","Yes","No")</f>
        <v>Yes</v>
      </c>
      <c r="N12149" s="1" t="str">
        <f>IF(OR(BART_Rides[[#This Row],[Station Code]]="EM", BART_Rides[[#This Row],[Station Code]]="MT", BART_Rides[[#This Row],[Station Code]]="PL", BART_Rides[[#This Row],[Station Code]]="CC"), "Yes", "No")</f>
        <v>No</v>
      </c>
    </row>
    <row r="12150" spans="6:14">
      <c r="F12150" s="3">
        <v>44300</v>
      </c>
      <c r="G12150" s="1" t="s">
        <v>63</v>
      </c>
      <c r="H12150" s="1" t="s">
        <v>106</v>
      </c>
      <c r="I12150" s="1">
        <v>1568</v>
      </c>
      <c r="J12150" s="1">
        <f>MONTH(BART_Rides[[#This Row],[Date]])</f>
        <v>4</v>
      </c>
      <c r="K12150" s="1">
        <f>WEEKDAY(BART_Rides[[#This Row],[Date]],2)</f>
        <v>3</v>
      </c>
      <c r="L12150" s="1" t="str">
        <f>LEFT(BART_Rides[[#This Row],[Lines]],1)</f>
        <v>Y</v>
      </c>
      <c r="M12150" s="1" t="str">
        <f>IF(BART_Rides[[#This Row],[FirstLetter]]="Y","Yes","No")</f>
        <v>Yes</v>
      </c>
      <c r="N12150" s="1" t="str">
        <f>IF(OR(BART_Rides[[#This Row],[Station Code]]="EM", BART_Rides[[#This Row],[Station Code]]="MT", BART_Rides[[#This Row],[Station Code]]="PL", BART_Rides[[#This Row],[Station Code]]="CC"), "Yes", "No")</f>
        <v>No</v>
      </c>
    </row>
    <row r="12151" spans="6:14">
      <c r="F12151" s="3">
        <v>44301</v>
      </c>
      <c r="G12151" s="1" t="s">
        <v>63</v>
      </c>
      <c r="H12151" s="1" t="s">
        <v>106</v>
      </c>
      <c r="I12151" s="1">
        <v>1471</v>
      </c>
      <c r="J12151" s="1">
        <f>MONTH(BART_Rides[[#This Row],[Date]])</f>
        <v>4</v>
      </c>
      <c r="K12151" s="1">
        <f>WEEKDAY(BART_Rides[[#This Row],[Date]],2)</f>
        <v>4</v>
      </c>
      <c r="L12151" s="1" t="str">
        <f>LEFT(BART_Rides[[#This Row],[Lines]],1)</f>
        <v>Y</v>
      </c>
      <c r="M12151" s="1" t="str">
        <f>IF(BART_Rides[[#This Row],[FirstLetter]]="Y","Yes","No")</f>
        <v>Yes</v>
      </c>
      <c r="N12151" s="1" t="str">
        <f>IF(OR(BART_Rides[[#This Row],[Station Code]]="EM", BART_Rides[[#This Row],[Station Code]]="MT", BART_Rides[[#This Row],[Station Code]]="PL", BART_Rides[[#This Row],[Station Code]]="CC"), "Yes", "No")</f>
        <v>No</v>
      </c>
    </row>
    <row r="12152" spans="6:14">
      <c r="F12152" s="3">
        <v>44302</v>
      </c>
      <c r="G12152" s="1" t="s">
        <v>63</v>
      </c>
      <c r="H12152" s="1" t="s">
        <v>106</v>
      </c>
      <c r="I12152" s="1">
        <v>1452</v>
      </c>
      <c r="J12152" s="1">
        <f>MONTH(BART_Rides[[#This Row],[Date]])</f>
        <v>4</v>
      </c>
      <c r="K12152" s="1">
        <f>WEEKDAY(BART_Rides[[#This Row],[Date]],2)</f>
        <v>5</v>
      </c>
      <c r="L12152" s="1" t="str">
        <f>LEFT(BART_Rides[[#This Row],[Lines]],1)</f>
        <v>Y</v>
      </c>
      <c r="M12152" s="1" t="str">
        <f>IF(BART_Rides[[#This Row],[FirstLetter]]="Y","Yes","No")</f>
        <v>Yes</v>
      </c>
      <c r="N12152" s="1" t="str">
        <f>IF(OR(BART_Rides[[#This Row],[Station Code]]="EM", BART_Rides[[#This Row],[Station Code]]="MT", BART_Rides[[#This Row],[Station Code]]="PL", BART_Rides[[#This Row],[Station Code]]="CC"), "Yes", "No")</f>
        <v>No</v>
      </c>
    </row>
    <row r="12153" spans="6:14">
      <c r="F12153" s="3">
        <v>44303</v>
      </c>
      <c r="G12153" s="1" t="s">
        <v>63</v>
      </c>
      <c r="H12153" s="1" t="s">
        <v>106</v>
      </c>
      <c r="I12153" s="1">
        <v>866</v>
      </c>
      <c r="J12153" s="1">
        <f>MONTH(BART_Rides[[#This Row],[Date]])</f>
        <v>4</v>
      </c>
      <c r="K12153" s="1">
        <f>WEEKDAY(BART_Rides[[#This Row],[Date]],2)</f>
        <v>6</v>
      </c>
      <c r="L12153" s="1" t="str">
        <f>LEFT(BART_Rides[[#This Row],[Lines]],1)</f>
        <v>Y</v>
      </c>
      <c r="M12153" s="1" t="str">
        <f>IF(BART_Rides[[#This Row],[FirstLetter]]="Y","Yes","No")</f>
        <v>Yes</v>
      </c>
      <c r="N12153" s="1" t="str">
        <f>IF(OR(BART_Rides[[#This Row],[Station Code]]="EM", BART_Rides[[#This Row],[Station Code]]="MT", BART_Rides[[#This Row],[Station Code]]="PL", BART_Rides[[#This Row],[Station Code]]="CC"), "Yes", "No")</f>
        <v>No</v>
      </c>
    </row>
    <row r="12154" spans="6:14">
      <c r="F12154" s="3">
        <v>44304</v>
      </c>
      <c r="G12154" s="1" t="s">
        <v>63</v>
      </c>
      <c r="H12154" s="1" t="s">
        <v>106</v>
      </c>
      <c r="I12154" s="1">
        <v>641</v>
      </c>
      <c r="J12154" s="1">
        <f>MONTH(BART_Rides[[#This Row],[Date]])</f>
        <v>4</v>
      </c>
      <c r="K12154" s="1">
        <f>WEEKDAY(BART_Rides[[#This Row],[Date]],2)</f>
        <v>7</v>
      </c>
      <c r="L12154" s="1" t="str">
        <f>LEFT(BART_Rides[[#This Row],[Lines]],1)</f>
        <v>Y</v>
      </c>
      <c r="M12154" s="1" t="str">
        <f>IF(BART_Rides[[#This Row],[FirstLetter]]="Y","Yes","No")</f>
        <v>Yes</v>
      </c>
      <c r="N12154" s="1" t="str">
        <f>IF(OR(BART_Rides[[#This Row],[Station Code]]="EM", BART_Rides[[#This Row],[Station Code]]="MT", BART_Rides[[#This Row],[Station Code]]="PL", BART_Rides[[#This Row],[Station Code]]="CC"), "Yes", "No")</f>
        <v>No</v>
      </c>
    </row>
    <row r="12155" spans="6:14">
      <c r="F12155" s="3">
        <v>44305</v>
      </c>
      <c r="G12155" s="1" t="s">
        <v>63</v>
      </c>
      <c r="H12155" s="1" t="s">
        <v>106</v>
      </c>
      <c r="I12155" s="1">
        <v>1437</v>
      </c>
      <c r="J12155" s="1">
        <f>MONTH(BART_Rides[[#This Row],[Date]])</f>
        <v>4</v>
      </c>
      <c r="K12155" s="1">
        <f>WEEKDAY(BART_Rides[[#This Row],[Date]],2)</f>
        <v>1</v>
      </c>
      <c r="L12155" s="1" t="str">
        <f>LEFT(BART_Rides[[#This Row],[Lines]],1)</f>
        <v>Y</v>
      </c>
      <c r="M12155" s="1" t="str">
        <f>IF(BART_Rides[[#This Row],[FirstLetter]]="Y","Yes","No")</f>
        <v>Yes</v>
      </c>
      <c r="N12155" s="1" t="str">
        <f>IF(OR(BART_Rides[[#This Row],[Station Code]]="EM", BART_Rides[[#This Row],[Station Code]]="MT", BART_Rides[[#This Row],[Station Code]]="PL", BART_Rides[[#This Row],[Station Code]]="CC"), "Yes", "No")</f>
        <v>No</v>
      </c>
    </row>
    <row r="12156" spans="6:14">
      <c r="F12156" s="3">
        <v>44306</v>
      </c>
      <c r="G12156" s="1" t="s">
        <v>63</v>
      </c>
      <c r="H12156" s="1" t="s">
        <v>106</v>
      </c>
      <c r="I12156" s="1">
        <v>1505</v>
      </c>
      <c r="J12156" s="1">
        <f>MONTH(BART_Rides[[#This Row],[Date]])</f>
        <v>4</v>
      </c>
      <c r="K12156" s="1">
        <f>WEEKDAY(BART_Rides[[#This Row],[Date]],2)</f>
        <v>2</v>
      </c>
      <c r="L12156" s="1" t="str">
        <f>LEFT(BART_Rides[[#This Row],[Lines]],1)</f>
        <v>Y</v>
      </c>
      <c r="M12156" s="1" t="str">
        <f>IF(BART_Rides[[#This Row],[FirstLetter]]="Y","Yes","No")</f>
        <v>Yes</v>
      </c>
      <c r="N12156" s="1" t="str">
        <f>IF(OR(BART_Rides[[#This Row],[Station Code]]="EM", BART_Rides[[#This Row],[Station Code]]="MT", BART_Rides[[#This Row],[Station Code]]="PL", BART_Rides[[#This Row],[Station Code]]="CC"), "Yes", "No")</f>
        <v>No</v>
      </c>
    </row>
    <row r="12157" spans="6:14">
      <c r="F12157" s="3">
        <v>44307</v>
      </c>
      <c r="G12157" s="1" t="s">
        <v>63</v>
      </c>
      <c r="H12157" s="1" t="s">
        <v>106</v>
      </c>
      <c r="I12157" s="1">
        <v>1517</v>
      </c>
      <c r="J12157" s="1">
        <f>MONTH(BART_Rides[[#This Row],[Date]])</f>
        <v>4</v>
      </c>
      <c r="K12157" s="1">
        <f>WEEKDAY(BART_Rides[[#This Row],[Date]],2)</f>
        <v>3</v>
      </c>
      <c r="L12157" s="1" t="str">
        <f>LEFT(BART_Rides[[#This Row],[Lines]],1)</f>
        <v>Y</v>
      </c>
      <c r="M12157" s="1" t="str">
        <f>IF(BART_Rides[[#This Row],[FirstLetter]]="Y","Yes","No")</f>
        <v>Yes</v>
      </c>
      <c r="N12157" s="1" t="str">
        <f>IF(OR(BART_Rides[[#This Row],[Station Code]]="EM", BART_Rides[[#This Row],[Station Code]]="MT", BART_Rides[[#This Row],[Station Code]]="PL", BART_Rides[[#This Row],[Station Code]]="CC"), "Yes", "No")</f>
        <v>No</v>
      </c>
    </row>
    <row r="12158" spans="6:14">
      <c r="F12158" s="3">
        <v>44308</v>
      </c>
      <c r="G12158" s="1" t="s">
        <v>63</v>
      </c>
      <c r="H12158" s="1" t="s">
        <v>106</v>
      </c>
      <c r="I12158" s="1">
        <v>1485</v>
      </c>
      <c r="J12158" s="1">
        <f>MONTH(BART_Rides[[#This Row],[Date]])</f>
        <v>4</v>
      </c>
      <c r="K12158" s="1">
        <f>WEEKDAY(BART_Rides[[#This Row],[Date]],2)</f>
        <v>4</v>
      </c>
      <c r="L12158" s="1" t="str">
        <f>LEFT(BART_Rides[[#This Row],[Lines]],1)</f>
        <v>Y</v>
      </c>
      <c r="M12158" s="1" t="str">
        <f>IF(BART_Rides[[#This Row],[FirstLetter]]="Y","Yes","No")</f>
        <v>Yes</v>
      </c>
      <c r="N12158" s="1" t="str">
        <f>IF(OR(BART_Rides[[#This Row],[Station Code]]="EM", BART_Rides[[#This Row],[Station Code]]="MT", BART_Rides[[#This Row],[Station Code]]="PL", BART_Rides[[#This Row],[Station Code]]="CC"), "Yes", "No")</f>
        <v>No</v>
      </c>
    </row>
    <row r="12159" spans="6:14">
      <c r="F12159" s="3">
        <v>44309</v>
      </c>
      <c r="G12159" s="1" t="s">
        <v>63</v>
      </c>
      <c r="H12159" s="1" t="s">
        <v>106</v>
      </c>
      <c r="I12159" s="1">
        <v>1531</v>
      </c>
      <c r="J12159" s="1">
        <f>MONTH(BART_Rides[[#This Row],[Date]])</f>
        <v>4</v>
      </c>
      <c r="K12159" s="1">
        <f>WEEKDAY(BART_Rides[[#This Row],[Date]],2)</f>
        <v>5</v>
      </c>
      <c r="L12159" s="1" t="str">
        <f>LEFT(BART_Rides[[#This Row],[Lines]],1)</f>
        <v>Y</v>
      </c>
      <c r="M12159" s="1" t="str">
        <f>IF(BART_Rides[[#This Row],[FirstLetter]]="Y","Yes","No")</f>
        <v>Yes</v>
      </c>
      <c r="N12159" s="1" t="str">
        <f>IF(OR(BART_Rides[[#This Row],[Station Code]]="EM", BART_Rides[[#This Row],[Station Code]]="MT", BART_Rides[[#This Row],[Station Code]]="PL", BART_Rides[[#This Row],[Station Code]]="CC"), "Yes", "No")</f>
        <v>No</v>
      </c>
    </row>
    <row r="12160" spans="6:14">
      <c r="F12160" s="3">
        <v>44310</v>
      </c>
      <c r="G12160" s="1" t="s">
        <v>63</v>
      </c>
      <c r="H12160" s="1" t="s">
        <v>106</v>
      </c>
      <c r="I12160" s="1">
        <v>990</v>
      </c>
      <c r="J12160" s="1">
        <f>MONTH(BART_Rides[[#This Row],[Date]])</f>
        <v>4</v>
      </c>
      <c r="K12160" s="1">
        <f>WEEKDAY(BART_Rides[[#This Row],[Date]],2)</f>
        <v>6</v>
      </c>
      <c r="L12160" s="1" t="str">
        <f>LEFT(BART_Rides[[#This Row],[Lines]],1)</f>
        <v>Y</v>
      </c>
      <c r="M12160" s="1" t="str">
        <f>IF(BART_Rides[[#This Row],[FirstLetter]]="Y","Yes","No")</f>
        <v>Yes</v>
      </c>
      <c r="N12160" s="1" t="str">
        <f>IF(OR(BART_Rides[[#This Row],[Station Code]]="EM", BART_Rides[[#This Row],[Station Code]]="MT", BART_Rides[[#This Row],[Station Code]]="PL", BART_Rides[[#This Row],[Station Code]]="CC"), "Yes", "No")</f>
        <v>No</v>
      </c>
    </row>
    <row r="12161" spans="6:14">
      <c r="F12161" s="3">
        <v>44311</v>
      </c>
      <c r="G12161" s="1" t="s">
        <v>63</v>
      </c>
      <c r="H12161" s="1" t="s">
        <v>106</v>
      </c>
      <c r="I12161" s="1">
        <v>600</v>
      </c>
      <c r="J12161" s="1">
        <f>MONTH(BART_Rides[[#This Row],[Date]])</f>
        <v>4</v>
      </c>
      <c r="K12161" s="1">
        <f>WEEKDAY(BART_Rides[[#This Row],[Date]],2)</f>
        <v>7</v>
      </c>
      <c r="L12161" s="1" t="str">
        <f>LEFT(BART_Rides[[#This Row],[Lines]],1)</f>
        <v>Y</v>
      </c>
      <c r="M12161" s="1" t="str">
        <f>IF(BART_Rides[[#This Row],[FirstLetter]]="Y","Yes","No")</f>
        <v>Yes</v>
      </c>
      <c r="N12161" s="1" t="str">
        <f>IF(OR(BART_Rides[[#This Row],[Station Code]]="EM", BART_Rides[[#This Row],[Station Code]]="MT", BART_Rides[[#This Row],[Station Code]]="PL", BART_Rides[[#This Row],[Station Code]]="CC"), "Yes", "No")</f>
        <v>No</v>
      </c>
    </row>
    <row r="12162" spans="6:14">
      <c r="F12162" s="3">
        <v>44312</v>
      </c>
      <c r="G12162" s="1" t="s">
        <v>63</v>
      </c>
      <c r="H12162" s="1" t="s">
        <v>106</v>
      </c>
      <c r="I12162" s="1">
        <v>1500</v>
      </c>
      <c r="J12162" s="1">
        <f>MONTH(BART_Rides[[#This Row],[Date]])</f>
        <v>4</v>
      </c>
      <c r="K12162" s="1">
        <f>WEEKDAY(BART_Rides[[#This Row],[Date]],2)</f>
        <v>1</v>
      </c>
      <c r="L12162" s="1" t="str">
        <f>LEFT(BART_Rides[[#This Row],[Lines]],1)</f>
        <v>Y</v>
      </c>
      <c r="M12162" s="1" t="str">
        <f>IF(BART_Rides[[#This Row],[FirstLetter]]="Y","Yes","No")</f>
        <v>Yes</v>
      </c>
      <c r="N12162" s="1" t="str">
        <f>IF(OR(BART_Rides[[#This Row],[Station Code]]="EM", BART_Rides[[#This Row],[Station Code]]="MT", BART_Rides[[#This Row],[Station Code]]="PL", BART_Rides[[#This Row],[Station Code]]="CC"), "Yes", "No")</f>
        <v>No</v>
      </c>
    </row>
    <row r="12163" spans="6:14">
      <c r="F12163" s="3">
        <v>44313</v>
      </c>
      <c r="G12163" s="1" t="s">
        <v>63</v>
      </c>
      <c r="H12163" s="1" t="s">
        <v>106</v>
      </c>
      <c r="I12163" s="1">
        <v>1570</v>
      </c>
      <c r="J12163" s="1">
        <f>MONTH(BART_Rides[[#This Row],[Date]])</f>
        <v>4</v>
      </c>
      <c r="K12163" s="1">
        <f>WEEKDAY(BART_Rides[[#This Row],[Date]],2)</f>
        <v>2</v>
      </c>
      <c r="L12163" s="1" t="str">
        <f>LEFT(BART_Rides[[#This Row],[Lines]],1)</f>
        <v>Y</v>
      </c>
      <c r="M12163" s="1" t="str">
        <f>IF(BART_Rides[[#This Row],[FirstLetter]]="Y","Yes","No")</f>
        <v>Yes</v>
      </c>
      <c r="N12163" s="1" t="str">
        <f>IF(OR(BART_Rides[[#This Row],[Station Code]]="EM", BART_Rides[[#This Row],[Station Code]]="MT", BART_Rides[[#This Row],[Station Code]]="PL", BART_Rides[[#This Row],[Station Code]]="CC"), "Yes", "No")</f>
        <v>No</v>
      </c>
    </row>
    <row r="12164" spans="6:14">
      <c r="F12164" s="3">
        <v>44314</v>
      </c>
      <c r="G12164" s="1" t="s">
        <v>63</v>
      </c>
      <c r="H12164" s="1" t="s">
        <v>106</v>
      </c>
      <c r="I12164" s="1">
        <v>1557</v>
      </c>
      <c r="J12164" s="1">
        <f>MONTH(BART_Rides[[#This Row],[Date]])</f>
        <v>4</v>
      </c>
      <c r="K12164" s="1">
        <f>WEEKDAY(BART_Rides[[#This Row],[Date]],2)</f>
        <v>3</v>
      </c>
      <c r="L12164" s="1" t="str">
        <f>LEFT(BART_Rides[[#This Row],[Lines]],1)</f>
        <v>Y</v>
      </c>
      <c r="M12164" s="1" t="str">
        <f>IF(BART_Rides[[#This Row],[FirstLetter]]="Y","Yes","No")</f>
        <v>Yes</v>
      </c>
      <c r="N12164" s="1" t="str">
        <f>IF(OR(BART_Rides[[#This Row],[Station Code]]="EM", BART_Rides[[#This Row],[Station Code]]="MT", BART_Rides[[#This Row],[Station Code]]="PL", BART_Rides[[#This Row],[Station Code]]="CC"), "Yes", "No")</f>
        <v>No</v>
      </c>
    </row>
    <row r="12165" spans="6:14">
      <c r="F12165" s="3">
        <v>44315</v>
      </c>
      <c r="G12165" s="1" t="s">
        <v>63</v>
      </c>
      <c r="H12165" s="1" t="s">
        <v>106</v>
      </c>
      <c r="I12165" s="1">
        <v>1540</v>
      </c>
      <c r="J12165" s="1">
        <f>MONTH(BART_Rides[[#This Row],[Date]])</f>
        <v>4</v>
      </c>
      <c r="K12165" s="1">
        <f>WEEKDAY(BART_Rides[[#This Row],[Date]],2)</f>
        <v>4</v>
      </c>
      <c r="L12165" s="1" t="str">
        <f>LEFT(BART_Rides[[#This Row],[Lines]],1)</f>
        <v>Y</v>
      </c>
      <c r="M12165" s="1" t="str">
        <f>IF(BART_Rides[[#This Row],[FirstLetter]]="Y","Yes","No")</f>
        <v>Yes</v>
      </c>
      <c r="N12165" s="1" t="str">
        <f>IF(OR(BART_Rides[[#This Row],[Station Code]]="EM", BART_Rides[[#This Row],[Station Code]]="MT", BART_Rides[[#This Row],[Station Code]]="PL", BART_Rides[[#This Row],[Station Code]]="CC"), "Yes", "No")</f>
        <v>No</v>
      </c>
    </row>
    <row r="12166" spans="6:14">
      <c r="F12166" s="3">
        <v>44316</v>
      </c>
      <c r="G12166" s="1" t="s">
        <v>63</v>
      </c>
      <c r="H12166" s="1" t="s">
        <v>106</v>
      </c>
      <c r="I12166" s="1">
        <v>1524</v>
      </c>
      <c r="J12166" s="1">
        <f>MONTH(BART_Rides[[#This Row],[Date]])</f>
        <v>4</v>
      </c>
      <c r="K12166" s="1">
        <f>WEEKDAY(BART_Rides[[#This Row],[Date]],2)</f>
        <v>5</v>
      </c>
      <c r="L12166" s="1" t="str">
        <f>LEFT(BART_Rides[[#This Row],[Lines]],1)</f>
        <v>Y</v>
      </c>
      <c r="M12166" s="1" t="str">
        <f>IF(BART_Rides[[#This Row],[FirstLetter]]="Y","Yes","No")</f>
        <v>Yes</v>
      </c>
      <c r="N12166" s="1" t="str">
        <f>IF(OR(BART_Rides[[#This Row],[Station Code]]="EM", BART_Rides[[#This Row],[Station Code]]="MT", BART_Rides[[#This Row],[Station Code]]="PL", BART_Rides[[#This Row],[Station Code]]="CC"), "Yes", "No")</f>
        <v>No</v>
      </c>
    </row>
    <row r="12167" spans="6:14">
      <c r="F12167" s="3">
        <v>44317</v>
      </c>
      <c r="G12167" s="1" t="s">
        <v>63</v>
      </c>
      <c r="H12167" s="1" t="s">
        <v>106</v>
      </c>
      <c r="I12167" s="1">
        <v>1005</v>
      </c>
      <c r="J12167" s="1">
        <f>MONTH(BART_Rides[[#This Row],[Date]])</f>
        <v>5</v>
      </c>
      <c r="K12167" s="1">
        <f>WEEKDAY(BART_Rides[[#This Row],[Date]],2)</f>
        <v>6</v>
      </c>
      <c r="L12167" s="1" t="str">
        <f>LEFT(BART_Rides[[#This Row],[Lines]],1)</f>
        <v>Y</v>
      </c>
      <c r="M12167" s="1" t="str">
        <f>IF(BART_Rides[[#This Row],[FirstLetter]]="Y","Yes","No")</f>
        <v>Yes</v>
      </c>
      <c r="N12167" s="1" t="str">
        <f>IF(OR(BART_Rides[[#This Row],[Station Code]]="EM", BART_Rides[[#This Row],[Station Code]]="MT", BART_Rides[[#This Row],[Station Code]]="PL", BART_Rides[[#This Row],[Station Code]]="CC"), "Yes", "No")</f>
        <v>No</v>
      </c>
    </row>
    <row r="12168" spans="6:14">
      <c r="F12168" s="3">
        <v>44318</v>
      </c>
      <c r="G12168" s="1" t="s">
        <v>63</v>
      </c>
      <c r="H12168" s="1" t="s">
        <v>106</v>
      </c>
      <c r="I12168" s="1">
        <v>709</v>
      </c>
      <c r="J12168" s="1">
        <f>MONTH(BART_Rides[[#This Row],[Date]])</f>
        <v>5</v>
      </c>
      <c r="K12168" s="1">
        <f>WEEKDAY(BART_Rides[[#This Row],[Date]],2)</f>
        <v>7</v>
      </c>
      <c r="L12168" s="1" t="str">
        <f>LEFT(BART_Rides[[#This Row],[Lines]],1)</f>
        <v>Y</v>
      </c>
      <c r="M12168" s="1" t="str">
        <f>IF(BART_Rides[[#This Row],[FirstLetter]]="Y","Yes","No")</f>
        <v>Yes</v>
      </c>
      <c r="N12168" s="1" t="str">
        <f>IF(OR(BART_Rides[[#This Row],[Station Code]]="EM", BART_Rides[[#This Row],[Station Code]]="MT", BART_Rides[[#This Row],[Station Code]]="PL", BART_Rides[[#This Row],[Station Code]]="CC"), "Yes", "No")</f>
        <v>No</v>
      </c>
    </row>
    <row r="12169" spans="6:14">
      <c r="F12169" s="3">
        <v>44319</v>
      </c>
      <c r="G12169" s="1" t="s">
        <v>63</v>
      </c>
      <c r="H12169" s="1" t="s">
        <v>106</v>
      </c>
      <c r="I12169" s="1">
        <v>1503</v>
      </c>
      <c r="J12169" s="1">
        <f>MONTH(BART_Rides[[#This Row],[Date]])</f>
        <v>5</v>
      </c>
      <c r="K12169" s="1">
        <f>WEEKDAY(BART_Rides[[#This Row],[Date]],2)</f>
        <v>1</v>
      </c>
      <c r="L12169" s="1" t="str">
        <f>LEFT(BART_Rides[[#This Row],[Lines]],1)</f>
        <v>Y</v>
      </c>
      <c r="M12169" s="1" t="str">
        <f>IF(BART_Rides[[#This Row],[FirstLetter]]="Y","Yes","No")</f>
        <v>Yes</v>
      </c>
      <c r="N12169" s="1" t="str">
        <f>IF(OR(BART_Rides[[#This Row],[Station Code]]="EM", BART_Rides[[#This Row],[Station Code]]="MT", BART_Rides[[#This Row],[Station Code]]="PL", BART_Rides[[#This Row],[Station Code]]="CC"), "Yes", "No")</f>
        <v>No</v>
      </c>
    </row>
    <row r="12170" spans="6:14">
      <c r="F12170" s="3">
        <v>44320</v>
      </c>
      <c r="G12170" s="1" t="s">
        <v>63</v>
      </c>
      <c r="H12170" s="1" t="s">
        <v>106</v>
      </c>
      <c r="I12170" s="1">
        <v>1581</v>
      </c>
      <c r="J12170" s="1">
        <f>MONTH(BART_Rides[[#This Row],[Date]])</f>
        <v>5</v>
      </c>
      <c r="K12170" s="1">
        <f>WEEKDAY(BART_Rides[[#This Row],[Date]],2)</f>
        <v>2</v>
      </c>
      <c r="L12170" s="1" t="str">
        <f>LEFT(BART_Rides[[#This Row],[Lines]],1)</f>
        <v>Y</v>
      </c>
      <c r="M12170" s="1" t="str">
        <f>IF(BART_Rides[[#This Row],[FirstLetter]]="Y","Yes","No")</f>
        <v>Yes</v>
      </c>
      <c r="N12170" s="1" t="str">
        <f>IF(OR(BART_Rides[[#This Row],[Station Code]]="EM", BART_Rides[[#This Row],[Station Code]]="MT", BART_Rides[[#This Row],[Station Code]]="PL", BART_Rides[[#This Row],[Station Code]]="CC"), "Yes", "No")</f>
        <v>No</v>
      </c>
    </row>
    <row r="12171" spans="6:14">
      <c r="F12171" s="3">
        <v>44321</v>
      </c>
      <c r="G12171" s="1" t="s">
        <v>63</v>
      </c>
      <c r="H12171" s="1" t="s">
        <v>106</v>
      </c>
      <c r="I12171" s="1">
        <v>1608</v>
      </c>
      <c r="J12171" s="1">
        <f>MONTH(BART_Rides[[#This Row],[Date]])</f>
        <v>5</v>
      </c>
      <c r="K12171" s="1">
        <f>WEEKDAY(BART_Rides[[#This Row],[Date]],2)</f>
        <v>3</v>
      </c>
      <c r="L12171" s="1" t="str">
        <f>LEFT(BART_Rides[[#This Row],[Lines]],1)</f>
        <v>Y</v>
      </c>
      <c r="M12171" s="1" t="str">
        <f>IF(BART_Rides[[#This Row],[FirstLetter]]="Y","Yes","No")</f>
        <v>Yes</v>
      </c>
      <c r="N12171" s="1" t="str">
        <f>IF(OR(BART_Rides[[#This Row],[Station Code]]="EM", BART_Rides[[#This Row],[Station Code]]="MT", BART_Rides[[#This Row],[Station Code]]="PL", BART_Rides[[#This Row],[Station Code]]="CC"), "Yes", "No")</f>
        <v>No</v>
      </c>
    </row>
    <row r="12172" spans="6:14">
      <c r="F12172" s="3">
        <v>44322</v>
      </c>
      <c r="G12172" s="1" t="s">
        <v>63</v>
      </c>
      <c r="H12172" s="1" t="s">
        <v>106</v>
      </c>
      <c r="I12172" s="1">
        <v>1584</v>
      </c>
      <c r="J12172" s="1">
        <f>MONTH(BART_Rides[[#This Row],[Date]])</f>
        <v>5</v>
      </c>
      <c r="K12172" s="1">
        <f>WEEKDAY(BART_Rides[[#This Row],[Date]],2)</f>
        <v>4</v>
      </c>
      <c r="L12172" s="1" t="str">
        <f>LEFT(BART_Rides[[#This Row],[Lines]],1)</f>
        <v>Y</v>
      </c>
      <c r="M12172" s="1" t="str">
        <f>IF(BART_Rides[[#This Row],[FirstLetter]]="Y","Yes","No")</f>
        <v>Yes</v>
      </c>
      <c r="N12172" s="1" t="str">
        <f>IF(OR(BART_Rides[[#This Row],[Station Code]]="EM", BART_Rides[[#This Row],[Station Code]]="MT", BART_Rides[[#This Row],[Station Code]]="PL", BART_Rides[[#This Row],[Station Code]]="CC"), "Yes", "No")</f>
        <v>No</v>
      </c>
    </row>
    <row r="12173" spans="6:14">
      <c r="F12173" s="3">
        <v>44323</v>
      </c>
      <c r="G12173" s="1" t="s">
        <v>63</v>
      </c>
      <c r="H12173" s="1" t="s">
        <v>106</v>
      </c>
      <c r="I12173" s="1">
        <v>1587</v>
      </c>
      <c r="J12173" s="1">
        <f>MONTH(BART_Rides[[#This Row],[Date]])</f>
        <v>5</v>
      </c>
      <c r="K12173" s="1">
        <f>WEEKDAY(BART_Rides[[#This Row],[Date]],2)</f>
        <v>5</v>
      </c>
      <c r="L12173" s="1" t="str">
        <f>LEFT(BART_Rides[[#This Row],[Lines]],1)</f>
        <v>Y</v>
      </c>
      <c r="M12173" s="1" t="str">
        <f>IF(BART_Rides[[#This Row],[FirstLetter]]="Y","Yes","No")</f>
        <v>Yes</v>
      </c>
      <c r="N12173" s="1" t="str">
        <f>IF(OR(BART_Rides[[#This Row],[Station Code]]="EM", BART_Rides[[#This Row],[Station Code]]="MT", BART_Rides[[#This Row],[Station Code]]="PL", BART_Rides[[#This Row],[Station Code]]="CC"), "Yes", "No")</f>
        <v>No</v>
      </c>
    </row>
    <row r="12174" spans="6:14">
      <c r="F12174" s="3">
        <v>44324</v>
      </c>
      <c r="G12174" s="1" t="s">
        <v>63</v>
      </c>
      <c r="H12174" s="1" t="s">
        <v>106</v>
      </c>
      <c r="I12174" s="1">
        <v>1027</v>
      </c>
      <c r="J12174" s="1">
        <f>MONTH(BART_Rides[[#This Row],[Date]])</f>
        <v>5</v>
      </c>
      <c r="K12174" s="1">
        <f>WEEKDAY(BART_Rides[[#This Row],[Date]],2)</f>
        <v>6</v>
      </c>
      <c r="L12174" s="1" t="str">
        <f>LEFT(BART_Rides[[#This Row],[Lines]],1)</f>
        <v>Y</v>
      </c>
      <c r="M12174" s="1" t="str">
        <f>IF(BART_Rides[[#This Row],[FirstLetter]]="Y","Yes","No")</f>
        <v>Yes</v>
      </c>
      <c r="N12174" s="1" t="str">
        <f>IF(OR(BART_Rides[[#This Row],[Station Code]]="EM", BART_Rides[[#This Row],[Station Code]]="MT", BART_Rides[[#This Row],[Station Code]]="PL", BART_Rides[[#This Row],[Station Code]]="CC"), "Yes", "No")</f>
        <v>No</v>
      </c>
    </row>
    <row r="12175" spans="6:14">
      <c r="F12175" s="3">
        <v>44325</v>
      </c>
      <c r="G12175" s="1" t="s">
        <v>63</v>
      </c>
      <c r="H12175" s="1" t="s">
        <v>106</v>
      </c>
      <c r="I12175" s="1">
        <v>680</v>
      </c>
      <c r="J12175" s="1">
        <f>MONTH(BART_Rides[[#This Row],[Date]])</f>
        <v>5</v>
      </c>
      <c r="K12175" s="1">
        <f>WEEKDAY(BART_Rides[[#This Row],[Date]],2)</f>
        <v>7</v>
      </c>
      <c r="L12175" s="1" t="str">
        <f>LEFT(BART_Rides[[#This Row],[Lines]],1)</f>
        <v>Y</v>
      </c>
      <c r="M12175" s="1" t="str">
        <f>IF(BART_Rides[[#This Row],[FirstLetter]]="Y","Yes","No")</f>
        <v>Yes</v>
      </c>
      <c r="N12175" s="1" t="str">
        <f>IF(OR(BART_Rides[[#This Row],[Station Code]]="EM", BART_Rides[[#This Row],[Station Code]]="MT", BART_Rides[[#This Row],[Station Code]]="PL", BART_Rides[[#This Row],[Station Code]]="CC"), "Yes", "No")</f>
        <v>No</v>
      </c>
    </row>
    <row r="12176" spans="6:14">
      <c r="F12176" s="3">
        <v>44326</v>
      </c>
      <c r="G12176" s="1" t="s">
        <v>63</v>
      </c>
      <c r="H12176" s="1" t="s">
        <v>106</v>
      </c>
      <c r="I12176" s="1">
        <v>1542</v>
      </c>
      <c r="J12176" s="1">
        <f>MONTH(BART_Rides[[#This Row],[Date]])</f>
        <v>5</v>
      </c>
      <c r="K12176" s="1">
        <f>WEEKDAY(BART_Rides[[#This Row],[Date]],2)</f>
        <v>1</v>
      </c>
      <c r="L12176" s="1" t="str">
        <f>LEFT(BART_Rides[[#This Row],[Lines]],1)</f>
        <v>Y</v>
      </c>
      <c r="M12176" s="1" t="str">
        <f>IF(BART_Rides[[#This Row],[FirstLetter]]="Y","Yes","No")</f>
        <v>Yes</v>
      </c>
      <c r="N12176" s="1" t="str">
        <f>IF(OR(BART_Rides[[#This Row],[Station Code]]="EM", BART_Rides[[#This Row],[Station Code]]="MT", BART_Rides[[#This Row],[Station Code]]="PL", BART_Rides[[#This Row],[Station Code]]="CC"), "Yes", "No")</f>
        <v>No</v>
      </c>
    </row>
    <row r="12177" spans="6:14">
      <c r="F12177" s="3">
        <v>44327</v>
      </c>
      <c r="G12177" s="1" t="s">
        <v>63</v>
      </c>
      <c r="H12177" s="1" t="s">
        <v>106</v>
      </c>
      <c r="I12177" s="1">
        <v>1643</v>
      </c>
      <c r="J12177" s="1">
        <f>MONTH(BART_Rides[[#This Row],[Date]])</f>
        <v>5</v>
      </c>
      <c r="K12177" s="1">
        <f>WEEKDAY(BART_Rides[[#This Row],[Date]],2)</f>
        <v>2</v>
      </c>
      <c r="L12177" s="1" t="str">
        <f>LEFT(BART_Rides[[#This Row],[Lines]],1)</f>
        <v>Y</v>
      </c>
      <c r="M12177" s="1" t="str">
        <f>IF(BART_Rides[[#This Row],[FirstLetter]]="Y","Yes","No")</f>
        <v>Yes</v>
      </c>
      <c r="N12177" s="1" t="str">
        <f>IF(OR(BART_Rides[[#This Row],[Station Code]]="EM", BART_Rides[[#This Row],[Station Code]]="MT", BART_Rides[[#This Row],[Station Code]]="PL", BART_Rides[[#This Row],[Station Code]]="CC"), "Yes", "No")</f>
        <v>No</v>
      </c>
    </row>
    <row r="12178" spans="6:14">
      <c r="F12178" s="3">
        <v>44328</v>
      </c>
      <c r="G12178" s="1" t="s">
        <v>63</v>
      </c>
      <c r="H12178" s="1" t="s">
        <v>106</v>
      </c>
      <c r="I12178" s="1">
        <v>1594</v>
      </c>
      <c r="J12178" s="1">
        <f>MONTH(BART_Rides[[#This Row],[Date]])</f>
        <v>5</v>
      </c>
      <c r="K12178" s="1">
        <f>WEEKDAY(BART_Rides[[#This Row],[Date]],2)</f>
        <v>3</v>
      </c>
      <c r="L12178" s="1" t="str">
        <f>LEFT(BART_Rides[[#This Row],[Lines]],1)</f>
        <v>Y</v>
      </c>
      <c r="M12178" s="1" t="str">
        <f>IF(BART_Rides[[#This Row],[FirstLetter]]="Y","Yes","No")</f>
        <v>Yes</v>
      </c>
      <c r="N12178" s="1" t="str">
        <f>IF(OR(BART_Rides[[#This Row],[Station Code]]="EM", BART_Rides[[#This Row],[Station Code]]="MT", BART_Rides[[#This Row],[Station Code]]="PL", BART_Rides[[#This Row],[Station Code]]="CC"), "Yes", "No")</f>
        <v>No</v>
      </c>
    </row>
    <row r="12179" spans="6:14">
      <c r="F12179" s="3">
        <v>44329</v>
      </c>
      <c r="G12179" s="1" t="s">
        <v>63</v>
      </c>
      <c r="H12179" s="1" t="s">
        <v>106</v>
      </c>
      <c r="I12179" s="1">
        <v>1626</v>
      </c>
      <c r="J12179" s="1">
        <f>MONTH(BART_Rides[[#This Row],[Date]])</f>
        <v>5</v>
      </c>
      <c r="K12179" s="1">
        <f>WEEKDAY(BART_Rides[[#This Row],[Date]],2)</f>
        <v>4</v>
      </c>
      <c r="L12179" s="1" t="str">
        <f>LEFT(BART_Rides[[#This Row],[Lines]],1)</f>
        <v>Y</v>
      </c>
      <c r="M12179" s="1" t="str">
        <f>IF(BART_Rides[[#This Row],[FirstLetter]]="Y","Yes","No")</f>
        <v>Yes</v>
      </c>
      <c r="N12179" s="1" t="str">
        <f>IF(OR(BART_Rides[[#This Row],[Station Code]]="EM", BART_Rides[[#This Row],[Station Code]]="MT", BART_Rides[[#This Row],[Station Code]]="PL", BART_Rides[[#This Row],[Station Code]]="CC"), "Yes", "No")</f>
        <v>No</v>
      </c>
    </row>
    <row r="12180" spans="6:14">
      <c r="F12180" s="3">
        <v>44330</v>
      </c>
      <c r="G12180" s="1" t="s">
        <v>63</v>
      </c>
      <c r="H12180" s="1" t="s">
        <v>106</v>
      </c>
      <c r="I12180" s="1">
        <v>1611</v>
      </c>
      <c r="J12180" s="1">
        <f>MONTH(BART_Rides[[#This Row],[Date]])</f>
        <v>5</v>
      </c>
      <c r="K12180" s="1">
        <f>WEEKDAY(BART_Rides[[#This Row],[Date]],2)</f>
        <v>5</v>
      </c>
      <c r="L12180" s="1" t="str">
        <f>LEFT(BART_Rides[[#This Row],[Lines]],1)</f>
        <v>Y</v>
      </c>
      <c r="M12180" s="1" t="str">
        <f>IF(BART_Rides[[#This Row],[FirstLetter]]="Y","Yes","No")</f>
        <v>Yes</v>
      </c>
      <c r="N12180" s="1" t="str">
        <f>IF(OR(BART_Rides[[#This Row],[Station Code]]="EM", BART_Rides[[#This Row],[Station Code]]="MT", BART_Rides[[#This Row],[Station Code]]="PL", BART_Rides[[#This Row],[Station Code]]="CC"), "Yes", "No")</f>
        <v>No</v>
      </c>
    </row>
    <row r="12181" spans="6:14">
      <c r="F12181" s="3">
        <v>44331</v>
      </c>
      <c r="G12181" s="1" t="s">
        <v>63</v>
      </c>
      <c r="H12181" s="1" t="s">
        <v>106</v>
      </c>
      <c r="I12181" s="1">
        <v>1022</v>
      </c>
      <c r="J12181" s="1">
        <f>MONTH(BART_Rides[[#This Row],[Date]])</f>
        <v>5</v>
      </c>
      <c r="K12181" s="1">
        <f>WEEKDAY(BART_Rides[[#This Row],[Date]],2)</f>
        <v>6</v>
      </c>
      <c r="L12181" s="1" t="str">
        <f>LEFT(BART_Rides[[#This Row],[Lines]],1)</f>
        <v>Y</v>
      </c>
      <c r="M12181" s="1" t="str">
        <f>IF(BART_Rides[[#This Row],[FirstLetter]]="Y","Yes","No")</f>
        <v>Yes</v>
      </c>
      <c r="N12181" s="1" t="str">
        <f>IF(OR(BART_Rides[[#This Row],[Station Code]]="EM", BART_Rides[[#This Row],[Station Code]]="MT", BART_Rides[[#This Row],[Station Code]]="PL", BART_Rides[[#This Row],[Station Code]]="CC"), "Yes", "No")</f>
        <v>No</v>
      </c>
    </row>
    <row r="12182" spans="6:14">
      <c r="F12182" s="3">
        <v>44332</v>
      </c>
      <c r="G12182" s="1" t="s">
        <v>63</v>
      </c>
      <c r="H12182" s="1" t="s">
        <v>106</v>
      </c>
      <c r="I12182" s="1">
        <v>655</v>
      </c>
      <c r="J12182" s="1">
        <f>MONTH(BART_Rides[[#This Row],[Date]])</f>
        <v>5</v>
      </c>
      <c r="K12182" s="1">
        <f>WEEKDAY(BART_Rides[[#This Row],[Date]],2)</f>
        <v>7</v>
      </c>
      <c r="L12182" s="1" t="str">
        <f>LEFT(BART_Rides[[#This Row],[Lines]],1)</f>
        <v>Y</v>
      </c>
      <c r="M12182" s="1" t="str">
        <f>IF(BART_Rides[[#This Row],[FirstLetter]]="Y","Yes","No")</f>
        <v>Yes</v>
      </c>
      <c r="N12182" s="1" t="str">
        <f>IF(OR(BART_Rides[[#This Row],[Station Code]]="EM", BART_Rides[[#This Row],[Station Code]]="MT", BART_Rides[[#This Row],[Station Code]]="PL", BART_Rides[[#This Row],[Station Code]]="CC"), "Yes", "No")</f>
        <v>No</v>
      </c>
    </row>
    <row r="12183" spans="6:14">
      <c r="F12183" s="3">
        <v>44333</v>
      </c>
      <c r="G12183" s="1" t="s">
        <v>63</v>
      </c>
      <c r="H12183" s="1" t="s">
        <v>106</v>
      </c>
      <c r="I12183" s="1">
        <v>1419</v>
      </c>
      <c r="J12183" s="1">
        <f>MONTH(BART_Rides[[#This Row],[Date]])</f>
        <v>5</v>
      </c>
      <c r="K12183" s="1">
        <f>WEEKDAY(BART_Rides[[#This Row],[Date]],2)</f>
        <v>1</v>
      </c>
      <c r="L12183" s="1" t="str">
        <f>LEFT(BART_Rides[[#This Row],[Lines]],1)</f>
        <v>Y</v>
      </c>
      <c r="M12183" s="1" t="str">
        <f>IF(BART_Rides[[#This Row],[FirstLetter]]="Y","Yes","No")</f>
        <v>Yes</v>
      </c>
      <c r="N12183" s="1" t="str">
        <f>IF(OR(BART_Rides[[#This Row],[Station Code]]="EM", BART_Rides[[#This Row],[Station Code]]="MT", BART_Rides[[#This Row],[Station Code]]="PL", BART_Rides[[#This Row],[Station Code]]="CC"), "Yes", "No")</f>
        <v>No</v>
      </c>
    </row>
    <row r="12184" spans="6:14">
      <c r="F12184" s="3">
        <v>44334</v>
      </c>
      <c r="G12184" s="1" t="s">
        <v>63</v>
      </c>
      <c r="H12184" s="1" t="s">
        <v>106</v>
      </c>
      <c r="I12184" s="1">
        <v>1630</v>
      </c>
      <c r="J12184" s="1">
        <f>MONTH(BART_Rides[[#This Row],[Date]])</f>
        <v>5</v>
      </c>
      <c r="K12184" s="1">
        <f>WEEKDAY(BART_Rides[[#This Row],[Date]],2)</f>
        <v>2</v>
      </c>
      <c r="L12184" s="1" t="str">
        <f>LEFT(BART_Rides[[#This Row],[Lines]],1)</f>
        <v>Y</v>
      </c>
      <c r="M12184" s="1" t="str">
        <f>IF(BART_Rides[[#This Row],[FirstLetter]]="Y","Yes","No")</f>
        <v>Yes</v>
      </c>
      <c r="N12184" s="1" t="str">
        <f>IF(OR(BART_Rides[[#This Row],[Station Code]]="EM", BART_Rides[[#This Row],[Station Code]]="MT", BART_Rides[[#This Row],[Station Code]]="PL", BART_Rides[[#This Row],[Station Code]]="CC"), "Yes", "No")</f>
        <v>No</v>
      </c>
    </row>
    <row r="12185" spans="6:14">
      <c r="F12185" s="3">
        <v>44335</v>
      </c>
      <c r="G12185" s="1" t="s">
        <v>63</v>
      </c>
      <c r="H12185" s="1" t="s">
        <v>106</v>
      </c>
      <c r="I12185" s="1">
        <v>1611</v>
      </c>
      <c r="J12185" s="1">
        <f>MONTH(BART_Rides[[#This Row],[Date]])</f>
        <v>5</v>
      </c>
      <c r="K12185" s="1">
        <f>WEEKDAY(BART_Rides[[#This Row],[Date]],2)</f>
        <v>3</v>
      </c>
      <c r="L12185" s="1" t="str">
        <f>LEFT(BART_Rides[[#This Row],[Lines]],1)</f>
        <v>Y</v>
      </c>
      <c r="M12185" s="1" t="str">
        <f>IF(BART_Rides[[#This Row],[FirstLetter]]="Y","Yes","No")</f>
        <v>Yes</v>
      </c>
      <c r="N12185" s="1" t="str">
        <f>IF(OR(BART_Rides[[#This Row],[Station Code]]="EM", BART_Rides[[#This Row],[Station Code]]="MT", BART_Rides[[#This Row],[Station Code]]="PL", BART_Rides[[#This Row],[Station Code]]="CC"), "Yes", "No")</f>
        <v>No</v>
      </c>
    </row>
    <row r="12186" spans="6:14">
      <c r="F12186" s="3">
        <v>44336</v>
      </c>
      <c r="G12186" s="1" t="s">
        <v>63</v>
      </c>
      <c r="H12186" s="1" t="s">
        <v>106</v>
      </c>
      <c r="I12186" s="1">
        <v>1630</v>
      </c>
      <c r="J12186" s="1">
        <f>MONTH(BART_Rides[[#This Row],[Date]])</f>
        <v>5</v>
      </c>
      <c r="K12186" s="1">
        <f>WEEKDAY(BART_Rides[[#This Row],[Date]],2)</f>
        <v>4</v>
      </c>
      <c r="L12186" s="1" t="str">
        <f>LEFT(BART_Rides[[#This Row],[Lines]],1)</f>
        <v>Y</v>
      </c>
      <c r="M12186" s="1" t="str">
        <f>IF(BART_Rides[[#This Row],[FirstLetter]]="Y","Yes","No")</f>
        <v>Yes</v>
      </c>
      <c r="N12186" s="1" t="str">
        <f>IF(OR(BART_Rides[[#This Row],[Station Code]]="EM", BART_Rides[[#This Row],[Station Code]]="MT", BART_Rides[[#This Row],[Station Code]]="PL", BART_Rides[[#This Row],[Station Code]]="CC"), "Yes", "No")</f>
        <v>No</v>
      </c>
    </row>
    <row r="12187" spans="6:14">
      <c r="F12187" s="3">
        <v>44337</v>
      </c>
      <c r="G12187" s="1" t="s">
        <v>63</v>
      </c>
      <c r="H12187" s="1" t="s">
        <v>106</v>
      </c>
      <c r="I12187" s="1">
        <v>1622</v>
      </c>
      <c r="J12187" s="1">
        <f>MONTH(BART_Rides[[#This Row],[Date]])</f>
        <v>5</v>
      </c>
      <c r="K12187" s="1">
        <f>WEEKDAY(BART_Rides[[#This Row],[Date]],2)</f>
        <v>5</v>
      </c>
      <c r="L12187" s="1" t="str">
        <f>LEFT(BART_Rides[[#This Row],[Lines]],1)</f>
        <v>Y</v>
      </c>
      <c r="M12187" s="1" t="str">
        <f>IF(BART_Rides[[#This Row],[FirstLetter]]="Y","Yes","No")</f>
        <v>Yes</v>
      </c>
      <c r="N12187" s="1" t="str">
        <f>IF(OR(BART_Rides[[#This Row],[Station Code]]="EM", BART_Rides[[#This Row],[Station Code]]="MT", BART_Rides[[#This Row],[Station Code]]="PL", BART_Rides[[#This Row],[Station Code]]="CC"), "Yes", "No")</f>
        <v>No</v>
      </c>
    </row>
    <row r="12188" spans="6:14">
      <c r="F12188" s="3">
        <v>44338</v>
      </c>
      <c r="G12188" s="1" t="s">
        <v>63</v>
      </c>
      <c r="H12188" s="1" t="s">
        <v>106</v>
      </c>
      <c r="I12188" s="1">
        <v>984</v>
      </c>
      <c r="J12188" s="1">
        <f>MONTH(BART_Rides[[#This Row],[Date]])</f>
        <v>5</v>
      </c>
      <c r="K12188" s="1">
        <f>WEEKDAY(BART_Rides[[#This Row],[Date]],2)</f>
        <v>6</v>
      </c>
      <c r="L12188" s="1" t="str">
        <f>LEFT(BART_Rides[[#This Row],[Lines]],1)</f>
        <v>Y</v>
      </c>
      <c r="M12188" s="1" t="str">
        <f>IF(BART_Rides[[#This Row],[FirstLetter]]="Y","Yes","No")</f>
        <v>Yes</v>
      </c>
      <c r="N12188" s="1" t="str">
        <f>IF(OR(BART_Rides[[#This Row],[Station Code]]="EM", BART_Rides[[#This Row],[Station Code]]="MT", BART_Rides[[#This Row],[Station Code]]="PL", BART_Rides[[#This Row],[Station Code]]="CC"), "Yes", "No")</f>
        <v>No</v>
      </c>
    </row>
    <row r="12189" spans="6:14">
      <c r="F12189" s="3">
        <v>44339</v>
      </c>
      <c r="G12189" s="1" t="s">
        <v>63</v>
      </c>
      <c r="H12189" s="1" t="s">
        <v>106</v>
      </c>
      <c r="I12189" s="1">
        <v>745</v>
      </c>
      <c r="J12189" s="1">
        <f>MONTH(BART_Rides[[#This Row],[Date]])</f>
        <v>5</v>
      </c>
      <c r="K12189" s="1">
        <f>WEEKDAY(BART_Rides[[#This Row],[Date]],2)</f>
        <v>7</v>
      </c>
      <c r="L12189" s="1" t="str">
        <f>LEFT(BART_Rides[[#This Row],[Lines]],1)</f>
        <v>Y</v>
      </c>
      <c r="M12189" s="1" t="str">
        <f>IF(BART_Rides[[#This Row],[FirstLetter]]="Y","Yes","No")</f>
        <v>Yes</v>
      </c>
      <c r="N12189" s="1" t="str">
        <f>IF(OR(BART_Rides[[#This Row],[Station Code]]="EM", BART_Rides[[#This Row],[Station Code]]="MT", BART_Rides[[#This Row],[Station Code]]="PL", BART_Rides[[#This Row],[Station Code]]="CC"), "Yes", "No")</f>
        <v>No</v>
      </c>
    </row>
    <row r="12190" spans="6:14">
      <c r="F12190" s="3">
        <v>44340</v>
      </c>
      <c r="G12190" s="1" t="s">
        <v>63</v>
      </c>
      <c r="H12190" s="1" t="s">
        <v>106</v>
      </c>
      <c r="I12190" s="1">
        <v>1592</v>
      </c>
      <c r="J12190" s="1">
        <f>MONTH(BART_Rides[[#This Row],[Date]])</f>
        <v>5</v>
      </c>
      <c r="K12190" s="1">
        <f>WEEKDAY(BART_Rides[[#This Row],[Date]],2)</f>
        <v>1</v>
      </c>
      <c r="L12190" s="1" t="str">
        <f>LEFT(BART_Rides[[#This Row],[Lines]],1)</f>
        <v>Y</v>
      </c>
      <c r="M12190" s="1" t="str">
        <f>IF(BART_Rides[[#This Row],[FirstLetter]]="Y","Yes","No")</f>
        <v>Yes</v>
      </c>
      <c r="N12190" s="1" t="str">
        <f>IF(OR(BART_Rides[[#This Row],[Station Code]]="EM", BART_Rides[[#This Row],[Station Code]]="MT", BART_Rides[[#This Row],[Station Code]]="PL", BART_Rides[[#This Row],[Station Code]]="CC"), "Yes", "No")</f>
        <v>No</v>
      </c>
    </row>
    <row r="12191" spans="6:14">
      <c r="F12191" s="3">
        <v>44341</v>
      </c>
      <c r="G12191" s="1" t="s">
        <v>63</v>
      </c>
      <c r="H12191" s="1" t="s">
        <v>106</v>
      </c>
      <c r="I12191" s="1">
        <v>1678</v>
      </c>
      <c r="J12191" s="1">
        <f>MONTH(BART_Rides[[#This Row],[Date]])</f>
        <v>5</v>
      </c>
      <c r="K12191" s="1">
        <f>WEEKDAY(BART_Rides[[#This Row],[Date]],2)</f>
        <v>2</v>
      </c>
      <c r="L12191" s="1" t="str">
        <f>LEFT(BART_Rides[[#This Row],[Lines]],1)</f>
        <v>Y</v>
      </c>
      <c r="M12191" s="1" t="str">
        <f>IF(BART_Rides[[#This Row],[FirstLetter]]="Y","Yes","No")</f>
        <v>Yes</v>
      </c>
      <c r="N12191" s="1" t="str">
        <f>IF(OR(BART_Rides[[#This Row],[Station Code]]="EM", BART_Rides[[#This Row],[Station Code]]="MT", BART_Rides[[#This Row],[Station Code]]="PL", BART_Rides[[#This Row],[Station Code]]="CC"), "Yes", "No")</f>
        <v>No</v>
      </c>
    </row>
    <row r="12192" spans="6:14">
      <c r="F12192" s="3">
        <v>44342</v>
      </c>
      <c r="G12192" s="1" t="s">
        <v>63</v>
      </c>
      <c r="H12192" s="1" t="s">
        <v>106</v>
      </c>
      <c r="I12192" s="1">
        <v>1662</v>
      </c>
      <c r="J12192" s="1">
        <f>MONTH(BART_Rides[[#This Row],[Date]])</f>
        <v>5</v>
      </c>
      <c r="K12192" s="1">
        <f>WEEKDAY(BART_Rides[[#This Row],[Date]],2)</f>
        <v>3</v>
      </c>
      <c r="L12192" s="1" t="str">
        <f>LEFT(BART_Rides[[#This Row],[Lines]],1)</f>
        <v>Y</v>
      </c>
      <c r="M12192" s="1" t="str">
        <f>IF(BART_Rides[[#This Row],[FirstLetter]]="Y","Yes","No")</f>
        <v>Yes</v>
      </c>
      <c r="N12192" s="1" t="str">
        <f>IF(OR(BART_Rides[[#This Row],[Station Code]]="EM", BART_Rides[[#This Row],[Station Code]]="MT", BART_Rides[[#This Row],[Station Code]]="PL", BART_Rides[[#This Row],[Station Code]]="CC"), "Yes", "No")</f>
        <v>No</v>
      </c>
    </row>
    <row r="12193" spans="6:14">
      <c r="F12193" s="3">
        <v>44343</v>
      </c>
      <c r="G12193" s="1" t="s">
        <v>63</v>
      </c>
      <c r="H12193" s="1" t="s">
        <v>106</v>
      </c>
      <c r="I12193" s="1">
        <v>1707</v>
      </c>
      <c r="J12193" s="1">
        <f>MONTH(BART_Rides[[#This Row],[Date]])</f>
        <v>5</v>
      </c>
      <c r="K12193" s="1">
        <f>WEEKDAY(BART_Rides[[#This Row],[Date]],2)</f>
        <v>4</v>
      </c>
      <c r="L12193" s="1" t="str">
        <f>LEFT(BART_Rides[[#This Row],[Lines]],1)</f>
        <v>Y</v>
      </c>
      <c r="M12193" s="1" t="str">
        <f>IF(BART_Rides[[#This Row],[FirstLetter]]="Y","Yes","No")</f>
        <v>Yes</v>
      </c>
      <c r="N12193" s="1" t="str">
        <f>IF(OR(BART_Rides[[#This Row],[Station Code]]="EM", BART_Rides[[#This Row],[Station Code]]="MT", BART_Rides[[#This Row],[Station Code]]="PL", BART_Rides[[#This Row],[Station Code]]="CC"), "Yes", "No")</f>
        <v>No</v>
      </c>
    </row>
    <row r="12194" spans="6:14">
      <c r="F12194" s="3">
        <v>44344</v>
      </c>
      <c r="G12194" s="1" t="s">
        <v>63</v>
      </c>
      <c r="H12194" s="1" t="s">
        <v>106</v>
      </c>
      <c r="I12194" s="1">
        <v>1598</v>
      </c>
      <c r="J12194" s="1">
        <f>MONTH(BART_Rides[[#This Row],[Date]])</f>
        <v>5</v>
      </c>
      <c r="K12194" s="1">
        <f>WEEKDAY(BART_Rides[[#This Row],[Date]],2)</f>
        <v>5</v>
      </c>
      <c r="L12194" s="1" t="str">
        <f>LEFT(BART_Rides[[#This Row],[Lines]],1)</f>
        <v>Y</v>
      </c>
      <c r="M12194" s="1" t="str">
        <f>IF(BART_Rides[[#This Row],[FirstLetter]]="Y","Yes","No")</f>
        <v>Yes</v>
      </c>
      <c r="N12194" s="1" t="str">
        <f>IF(OR(BART_Rides[[#This Row],[Station Code]]="EM", BART_Rides[[#This Row],[Station Code]]="MT", BART_Rides[[#This Row],[Station Code]]="PL", BART_Rides[[#This Row],[Station Code]]="CC"), "Yes", "No")</f>
        <v>No</v>
      </c>
    </row>
    <row r="12195" spans="6:14">
      <c r="F12195" s="3">
        <v>44345</v>
      </c>
      <c r="G12195" s="1" t="s">
        <v>63</v>
      </c>
      <c r="H12195" s="1" t="s">
        <v>106</v>
      </c>
      <c r="I12195" s="1">
        <v>964</v>
      </c>
      <c r="J12195" s="1">
        <f>MONTH(BART_Rides[[#This Row],[Date]])</f>
        <v>5</v>
      </c>
      <c r="K12195" s="1">
        <f>WEEKDAY(BART_Rides[[#This Row],[Date]],2)</f>
        <v>6</v>
      </c>
      <c r="L12195" s="1" t="str">
        <f>LEFT(BART_Rides[[#This Row],[Lines]],1)</f>
        <v>Y</v>
      </c>
      <c r="M12195" s="1" t="str">
        <f>IF(BART_Rides[[#This Row],[FirstLetter]]="Y","Yes","No")</f>
        <v>Yes</v>
      </c>
      <c r="N12195" s="1" t="str">
        <f>IF(OR(BART_Rides[[#This Row],[Station Code]]="EM", BART_Rides[[#This Row],[Station Code]]="MT", BART_Rides[[#This Row],[Station Code]]="PL", BART_Rides[[#This Row],[Station Code]]="CC"), "Yes", "No")</f>
        <v>No</v>
      </c>
    </row>
    <row r="12196" spans="6:14">
      <c r="F12196" s="3">
        <v>44346</v>
      </c>
      <c r="G12196" s="1" t="s">
        <v>63</v>
      </c>
      <c r="H12196" s="1" t="s">
        <v>106</v>
      </c>
      <c r="I12196" s="1">
        <v>781</v>
      </c>
      <c r="J12196" s="1">
        <f>MONTH(BART_Rides[[#This Row],[Date]])</f>
        <v>5</v>
      </c>
      <c r="K12196" s="1">
        <f>WEEKDAY(BART_Rides[[#This Row],[Date]],2)</f>
        <v>7</v>
      </c>
      <c r="L12196" s="1" t="str">
        <f>LEFT(BART_Rides[[#This Row],[Lines]],1)</f>
        <v>Y</v>
      </c>
      <c r="M12196" s="1" t="str">
        <f>IF(BART_Rides[[#This Row],[FirstLetter]]="Y","Yes","No")</f>
        <v>Yes</v>
      </c>
      <c r="N12196" s="1" t="str">
        <f>IF(OR(BART_Rides[[#This Row],[Station Code]]="EM", BART_Rides[[#This Row],[Station Code]]="MT", BART_Rides[[#This Row],[Station Code]]="PL", BART_Rides[[#This Row],[Station Code]]="CC"), "Yes", "No")</f>
        <v>No</v>
      </c>
    </row>
    <row r="12197" spans="6:14">
      <c r="F12197" s="3">
        <v>44347</v>
      </c>
      <c r="G12197" s="1" t="s">
        <v>63</v>
      </c>
      <c r="H12197" s="1" t="s">
        <v>106</v>
      </c>
      <c r="I12197" s="1">
        <v>926</v>
      </c>
      <c r="J12197" s="1">
        <f>MONTH(BART_Rides[[#This Row],[Date]])</f>
        <v>5</v>
      </c>
      <c r="K12197" s="1">
        <f>WEEKDAY(BART_Rides[[#This Row],[Date]],2)</f>
        <v>1</v>
      </c>
      <c r="L12197" s="1" t="str">
        <f>LEFT(BART_Rides[[#This Row],[Lines]],1)</f>
        <v>Y</v>
      </c>
      <c r="M12197" s="1" t="str">
        <f>IF(BART_Rides[[#This Row],[FirstLetter]]="Y","Yes","No")</f>
        <v>Yes</v>
      </c>
      <c r="N12197" s="1" t="str">
        <f>IF(OR(BART_Rides[[#This Row],[Station Code]]="EM", BART_Rides[[#This Row],[Station Code]]="MT", BART_Rides[[#This Row],[Station Code]]="PL", BART_Rides[[#This Row],[Station Code]]="CC"), "Yes", "No")</f>
        <v>No</v>
      </c>
    </row>
    <row r="12198" spans="6:14">
      <c r="F12198" s="3">
        <v>44348</v>
      </c>
      <c r="G12198" s="1" t="s">
        <v>63</v>
      </c>
      <c r="H12198" s="1" t="s">
        <v>106</v>
      </c>
      <c r="I12198" s="1">
        <v>1717</v>
      </c>
      <c r="J12198" s="1">
        <f>MONTH(BART_Rides[[#This Row],[Date]])</f>
        <v>6</v>
      </c>
      <c r="K12198" s="1">
        <f>WEEKDAY(BART_Rides[[#This Row],[Date]],2)</f>
        <v>2</v>
      </c>
      <c r="L12198" s="1" t="str">
        <f>LEFT(BART_Rides[[#This Row],[Lines]],1)</f>
        <v>Y</v>
      </c>
      <c r="M12198" s="1" t="str">
        <f>IF(BART_Rides[[#This Row],[FirstLetter]]="Y","Yes","No")</f>
        <v>Yes</v>
      </c>
      <c r="N12198" s="1" t="str">
        <f>IF(OR(BART_Rides[[#This Row],[Station Code]]="EM", BART_Rides[[#This Row],[Station Code]]="MT", BART_Rides[[#This Row],[Station Code]]="PL", BART_Rides[[#This Row],[Station Code]]="CC"), "Yes", "No")</f>
        <v>No</v>
      </c>
    </row>
    <row r="12199" spans="6:14">
      <c r="F12199" s="3">
        <v>44349</v>
      </c>
      <c r="G12199" s="1" t="s">
        <v>63</v>
      </c>
      <c r="H12199" s="1" t="s">
        <v>106</v>
      </c>
      <c r="I12199" s="1">
        <v>1687</v>
      </c>
      <c r="J12199" s="1">
        <f>MONTH(BART_Rides[[#This Row],[Date]])</f>
        <v>6</v>
      </c>
      <c r="K12199" s="1">
        <f>WEEKDAY(BART_Rides[[#This Row],[Date]],2)</f>
        <v>3</v>
      </c>
      <c r="L12199" s="1" t="str">
        <f>LEFT(BART_Rides[[#This Row],[Lines]],1)</f>
        <v>Y</v>
      </c>
      <c r="M12199" s="1" t="str">
        <f>IF(BART_Rides[[#This Row],[FirstLetter]]="Y","Yes","No")</f>
        <v>Yes</v>
      </c>
      <c r="N12199" s="1" t="str">
        <f>IF(OR(BART_Rides[[#This Row],[Station Code]]="EM", BART_Rides[[#This Row],[Station Code]]="MT", BART_Rides[[#This Row],[Station Code]]="PL", BART_Rides[[#This Row],[Station Code]]="CC"), "Yes", "No")</f>
        <v>No</v>
      </c>
    </row>
    <row r="12200" spans="6:14">
      <c r="F12200" s="3">
        <v>44350</v>
      </c>
      <c r="G12200" s="1" t="s">
        <v>63</v>
      </c>
      <c r="H12200" s="1" t="s">
        <v>106</v>
      </c>
      <c r="I12200" s="1">
        <v>1777</v>
      </c>
      <c r="J12200" s="1">
        <f>MONTH(BART_Rides[[#This Row],[Date]])</f>
        <v>6</v>
      </c>
      <c r="K12200" s="1">
        <f>WEEKDAY(BART_Rides[[#This Row],[Date]],2)</f>
        <v>4</v>
      </c>
      <c r="L12200" s="1" t="str">
        <f>LEFT(BART_Rides[[#This Row],[Lines]],1)</f>
        <v>Y</v>
      </c>
      <c r="M12200" s="1" t="str">
        <f>IF(BART_Rides[[#This Row],[FirstLetter]]="Y","Yes","No")</f>
        <v>Yes</v>
      </c>
      <c r="N12200" s="1" t="str">
        <f>IF(OR(BART_Rides[[#This Row],[Station Code]]="EM", BART_Rides[[#This Row],[Station Code]]="MT", BART_Rides[[#This Row],[Station Code]]="PL", BART_Rides[[#This Row],[Station Code]]="CC"), "Yes", "No")</f>
        <v>No</v>
      </c>
    </row>
    <row r="12201" spans="6:14">
      <c r="F12201" s="3">
        <v>44351</v>
      </c>
      <c r="G12201" s="1" t="s">
        <v>63</v>
      </c>
      <c r="H12201" s="1" t="s">
        <v>106</v>
      </c>
      <c r="I12201" s="1">
        <v>1700</v>
      </c>
      <c r="J12201" s="1">
        <f>MONTH(BART_Rides[[#This Row],[Date]])</f>
        <v>6</v>
      </c>
      <c r="K12201" s="1">
        <f>WEEKDAY(BART_Rides[[#This Row],[Date]],2)</f>
        <v>5</v>
      </c>
      <c r="L12201" s="1" t="str">
        <f>LEFT(BART_Rides[[#This Row],[Lines]],1)</f>
        <v>Y</v>
      </c>
      <c r="M12201" s="1" t="str">
        <f>IF(BART_Rides[[#This Row],[FirstLetter]]="Y","Yes","No")</f>
        <v>Yes</v>
      </c>
      <c r="N12201" s="1" t="str">
        <f>IF(OR(BART_Rides[[#This Row],[Station Code]]="EM", BART_Rides[[#This Row],[Station Code]]="MT", BART_Rides[[#This Row],[Station Code]]="PL", BART_Rides[[#This Row],[Station Code]]="CC"), "Yes", "No")</f>
        <v>No</v>
      </c>
    </row>
    <row r="12202" spans="6:14">
      <c r="F12202" s="3">
        <v>44352</v>
      </c>
      <c r="G12202" s="1" t="s">
        <v>63</v>
      </c>
      <c r="H12202" s="1" t="s">
        <v>106</v>
      </c>
      <c r="I12202" s="1">
        <v>1079</v>
      </c>
      <c r="J12202" s="1">
        <f>MONTH(BART_Rides[[#This Row],[Date]])</f>
        <v>6</v>
      </c>
      <c r="K12202" s="1">
        <f>WEEKDAY(BART_Rides[[#This Row],[Date]],2)</f>
        <v>6</v>
      </c>
      <c r="L12202" s="1" t="str">
        <f>LEFT(BART_Rides[[#This Row],[Lines]],1)</f>
        <v>Y</v>
      </c>
      <c r="M12202" s="1" t="str">
        <f>IF(BART_Rides[[#This Row],[FirstLetter]]="Y","Yes","No")</f>
        <v>Yes</v>
      </c>
      <c r="N12202" s="1" t="str">
        <f>IF(OR(BART_Rides[[#This Row],[Station Code]]="EM", BART_Rides[[#This Row],[Station Code]]="MT", BART_Rides[[#This Row],[Station Code]]="PL", BART_Rides[[#This Row],[Station Code]]="CC"), "Yes", "No")</f>
        <v>No</v>
      </c>
    </row>
    <row r="12203" spans="6:14">
      <c r="F12203" s="3">
        <v>44353</v>
      </c>
      <c r="G12203" s="1" t="s">
        <v>63</v>
      </c>
      <c r="H12203" s="1" t="s">
        <v>106</v>
      </c>
      <c r="I12203" s="1">
        <v>751</v>
      </c>
      <c r="J12203" s="1">
        <f>MONTH(BART_Rides[[#This Row],[Date]])</f>
        <v>6</v>
      </c>
      <c r="K12203" s="1">
        <f>WEEKDAY(BART_Rides[[#This Row],[Date]],2)</f>
        <v>7</v>
      </c>
      <c r="L12203" s="1" t="str">
        <f>LEFT(BART_Rides[[#This Row],[Lines]],1)</f>
        <v>Y</v>
      </c>
      <c r="M12203" s="1" t="str">
        <f>IF(BART_Rides[[#This Row],[FirstLetter]]="Y","Yes","No")</f>
        <v>Yes</v>
      </c>
      <c r="N12203" s="1" t="str">
        <f>IF(OR(BART_Rides[[#This Row],[Station Code]]="EM", BART_Rides[[#This Row],[Station Code]]="MT", BART_Rides[[#This Row],[Station Code]]="PL", BART_Rides[[#This Row],[Station Code]]="CC"), "Yes", "No")</f>
        <v>No</v>
      </c>
    </row>
    <row r="12204" spans="6:14">
      <c r="F12204" s="3">
        <v>44354</v>
      </c>
      <c r="G12204" s="1" t="s">
        <v>63</v>
      </c>
      <c r="H12204" s="1" t="s">
        <v>106</v>
      </c>
      <c r="I12204" s="1">
        <v>1640</v>
      </c>
      <c r="J12204" s="1">
        <f>MONTH(BART_Rides[[#This Row],[Date]])</f>
        <v>6</v>
      </c>
      <c r="K12204" s="1">
        <f>WEEKDAY(BART_Rides[[#This Row],[Date]],2)</f>
        <v>1</v>
      </c>
      <c r="L12204" s="1" t="str">
        <f>LEFT(BART_Rides[[#This Row],[Lines]],1)</f>
        <v>Y</v>
      </c>
      <c r="M12204" s="1" t="str">
        <f>IF(BART_Rides[[#This Row],[FirstLetter]]="Y","Yes","No")</f>
        <v>Yes</v>
      </c>
      <c r="N12204" s="1" t="str">
        <f>IF(OR(BART_Rides[[#This Row],[Station Code]]="EM", BART_Rides[[#This Row],[Station Code]]="MT", BART_Rides[[#This Row],[Station Code]]="PL", BART_Rides[[#This Row],[Station Code]]="CC"), "Yes", "No")</f>
        <v>No</v>
      </c>
    </row>
    <row r="12205" spans="6:14">
      <c r="F12205" s="3">
        <v>44355</v>
      </c>
      <c r="G12205" s="1" t="s">
        <v>63</v>
      </c>
      <c r="H12205" s="1" t="s">
        <v>106</v>
      </c>
      <c r="I12205" s="1">
        <v>1745</v>
      </c>
      <c r="J12205" s="1">
        <f>MONTH(BART_Rides[[#This Row],[Date]])</f>
        <v>6</v>
      </c>
      <c r="K12205" s="1">
        <f>WEEKDAY(BART_Rides[[#This Row],[Date]],2)</f>
        <v>2</v>
      </c>
      <c r="L12205" s="1" t="str">
        <f>LEFT(BART_Rides[[#This Row],[Lines]],1)</f>
        <v>Y</v>
      </c>
      <c r="M12205" s="1" t="str">
        <f>IF(BART_Rides[[#This Row],[FirstLetter]]="Y","Yes","No")</f>
        <v>Yes</v>
      </c>
      <c r="N12205" s="1" t="str">
        <f>IF(OR(BART_Rides[[#This Row],[Station Code]]="EM", BART_Rides[[#This Row],[Station Code]]="MT", BART_Rides[[#This Row],[Station Code]]="PL", BART_Rides[[#This Row],[Station Code]]="CC"), "Yes", "No")</f>
        <v>No</v>
      </c>
    </row>
    <row r="12206" spans="6:14">
      <c r="F12206" s="3">
        <v>44356</v>
      </c>
      <c r="G12206" s="1" t="s">
        <v>63</v>
      </c>
      <c r="H12206" s="1" t="s">
        <v>106</v>
      </c>
      <c r="I12206" s="1">
        <v>1770</v>
      </c>
      <c r="J12206" s="1">
        <f>MONTH(BART_Rides[[#This Row],[Date]])</f>
        <v>6</v>
      </c>
      <c r="K12206" s="1">
        <f>WEEKDAY(BART_Rides[[#This Row],[Date]],2)</f>
        <v>3</v>
      </c>
      <c r="L12206" s="1" t="str">
        <f>LEFT(BART_Rides[[#This Row],[Lines]],1)</f>
        <v>Y</v>
      </c>
      <c r="M12206" s="1" t="str">
        <f>IF(BART_Rides[[#This Row],[FirstLetter]]="Y","Yes","No")</f>
        <v>Yes</v>
      </c>
      <c r="N12206" s="1" t="str">
        <f>IF(OR(BART_Rides[[#This Row],[Station Code]]="EM", BART_Rides[[#This Row],[Station Code]]="MT", BART_Rides[[#This Row],[Station Code]]="PL", BART_Rides[[#This Row],[Station Code]]="CC"), "Yes", "No")</f>
        <v>No</v>
      </c>
    </row>
    <row r="12207" spans="6:14">
      <c r="F12207" s="3">
        <v>44357</v>
      </c>
      <c r="G12207" s="1" t="s">
        <v>63</v>
      </c>
      <c r="H12207" s="1" t="s">
        <v>106</v>
      </c>
      <c r="I12207" s="1">
        <v>1778</v>
      </c>
      <c r="J12207" s="1">
        <f>MONTH(BART_Rides[[#This Row],[Date]])</f>
        <v>6</v>
      </c>
      <c r="K12207" s="1">
        <f>WEEKDAY(BART_Rides[[#This Row],[Date]],2)</f>
        <v>4</v>
      </c>
      <c r="L12207" s="1" t="str">
        <f>LEFT(BART_Rides[[#This Row],[Lines]],1)</f>
        <v>Y</v>
      </c>
      <c r="M12207" s="1" t="str">
        <f>IF(BART_Rides[[#This Row],[FirstLetter]]="Y","Yes","No")</f>
        <v>Yes</v>
      </c>
      <c r="N12207" s="1" t="str">
        <f>IF(OR(BART_Rides[[#This Row],[Station Code]]="EM", BART_Rides[[#This Row],[Station Code]]="MT", BART_Rides[[#This Row],[Station Code]]="PL", BART_Rides[[#This Row],[Station Code]]="CC"), "Yes", "No")</f>
        <v>No</v>
      </c>
    </row>
    <row r="12208" spans="6:14">
      <c r="F12208" s="3">
        <v>44358</v>
      </c>
      <c r="G12208" s="1" t="s">
        <v>63</v>
      </c>
      <c r="H12208" s="1" t="s">
        <v>106</v>
      </c>
      <c r="I12208" s="1">
        <v>1722</v>
      </c>
      <c r="J12208" s="1">
        <f>MONTH(BART_Rides[[#This Row],[Date]])</f>
        <v>6</v>
      </c>
      <c r="K12208" s="1">
        <f>WEEKDAY(BART_Rides[[#This Row],[Date]],2)</f>
        <v>5</v>
      </c>
      <c r="L12208" s="1" t="str">
        <f>LEFT(BART_Rides[[#This Row],[Lines]],1)</f>
        <v>Y</v>
      </c>
      <c r="M12208" s="1" t="str">
        <f>IF(BART_Rides[[#This Row],[FirstLetter]]="Y","Yes","No")</f>
        <v>Yes</v>
      </c>
      <c r="N12208" s="1" t="str">
        <f>IF(OR(BART_Rides[[#This Row],[Station Code]]="EM", BART_Rides[[#This Row],[Station Code]]="MT", BART_Rides[[#This Row],[Station Code]]="PL", BART_Rides[[#This Row],[Station Code]]="CC"), "Yes", "No")</f>
        <v>No</v>
      </c>
    </row>
    <row r="12209" spans="6:14">
      <c r="F12209" s="3">
        <v>44359</v>
      </c>
      <c r="G12209" s="1" t="s">
        <v>63</v>
      </c>
      <c r="H12209" s="1" t="s">
        <v>106</v>
      </c>
      <c r="I12209" s="1">
        <v>1027</v>
      </c>
      <c r="J12209" s="1">
        <f>MONTH(BART_Rides[[#This Row],[Date]])</f>
        <v>6</v>
      </c>
      <c r="K12209" s="1">
        <f>WEEKDAY(BART_Rides[[#This Row],[Date]],2)</f>
        <v>6</v>
      </c>
      <c r="L12209" s="1" t="str">
        <f>LEFT(BART_Rides[[#This Row],[Lines]],1)</f>
        <v>Y</v>
      </c>
      <c r="M12209" s="1" t="str">
        <f>IF(BART_Rides[[#This Row],[FirstLetter]]="Y","Yes","No")</f>
        <v>Yes</v>
      </c>
      <c r="N12209" s="1" t="str">
        <f>IF(OR(BART_Rides[[#This Row],[Station Code]]="EM", BART_Rides[[#This Row],[Station Code]]="MT", BART_Rides[[#This Row],[Station Code]]="PL", BART_Rides[[#This Row],[Station Code]]="CC"), "Yes", "No")</f>
        <v>No</v>
      </c>
    </row>
    <row r="12210" spans="6:14">
      <c r="F12210" s="3">
        <v>44360</v>
      </c>
      <c r="G12210" s="1" t="s">
        <v>63</v>
      </c>
      <c r="H12210" s="1" t="s">
        <v>106</v>
      </c>
      <c r="I12210" s="1">
        <v>802</v>
      </c>
      <c r="J12210" s="1">
        <f>MONTH(BART_Rides[[#This Row],[Date]])</f>
        <v>6</v>
      </c>
      <c r="K12210" s="1">
        <f>WEEKDAY(BART_Rides[[#This Row],[Date]],2)</f>
        <v>7</v>
      </c>
      <c r="L12210" s="1" t="str">
        <f>LEFT(BART_Rides[[#This Row],[Lines]],1)</f>
        <v>Y</v>
      </c>
      <c r="M12210" s="1" t="str">
        <f>IF(BART_Rides[[#This Row],[FirstLetter]]="Y","Yes","No")</f>
        <v>Yes</v>
      </c>
      <c r="N12210" s="1" t="str">
        <f>IF(OR(BART_Rides[[#This Row],[Station Code]]="EM", BART_Rides[[#This Row],[Station Code]]="MT", BART_Rides[[#This Row],[Station Code]]="PL", BART_Rides[[#This Row],[Station Code]]="CC"), "Yes", "No")</f>
        <v>No</v>
      </c>
    </row>
    <row r="12211" spans="6:14">
      <c r="F12211" s="3">
        <v>44361</v>
      </c>
      <c r="G12211" s="1" t="s">
        <v>63</v>
      </c>
      <c r="H12211" s="1" t="s">
        <v>106</v>
      </c>
      <c r="I12211" s="1">
        <v>1699</v>
      </c>
      <c r="J12211" s="1">
        <f>MONTH(BART_Rides[[#This Row],[Date]])</f>
        <v>6</v>
      </c>
      <c r="K12211" s="1">
        <f>WEEKDAY(BART_Rides[[#This Row],[Date]],2)</f>
        <v>1</v>
      </c>
      <c r="L12211" s="1" t="str">
        <f>LEFT(BART_Rides[[#This Row],[Lines]],1)</f>
        <v>Y</v>
      </c>
      <c r="M12211" s="1" t="str">
        <f>IF(BART_Rides[[#This Row],[FirstLetter]]="Y","Yes","No")</f>
        <v>Yes</v>
      </c>
      <c r="N12211" s="1" t="str">
        <f>IF(OR(BART_Rides[[#This Row],[Station Code]]="EM", BART_Rides[[#This Row],[Station Code]]="MT", BART_Rides[[#This Row],[Station Code]]="PL", BART_Rides[[#This Row],[Station Code]]="CC"), "Yes", "No")</f>
        <v>No</v>
      </c>
    </row>
    <row r="12212" spans="6:14">
      <c r="F12212" s="3">
        <v>44362</v>
      </c>
      <c r="G12212" s="1" t="s">
        <v>63</v>
      </c>
      <c r="H12212" s="1" t="s">
        <v>106</v>
      </c>
      <c r="I12212" s="1">
        <v>1829</v>
      </c>
      <c r="J12212" s="1">
        <f>MONTH(BART_Rides[[#This Row],[Date]])</f>
        <v>6</v>
      </c>
      <c r="K12212" s="1">
        <f>WEEKDAY(BART_Rides[[#This Row],[Date]],2)</f>
        <v>2</v>
      </c>
      <c r="L12212" s="1" t="str">
        <f>LEFT(BART_Rides[[#This Row],[Lines]],1)</f>
        <v>Y</v>
      </c>
      <c r="M12212" s="1" t="str">
        <f>IF(BART_Rides[[#This Row],[FirstLetter]]="Y","Yes","No")</f>
        <v>Yes</v>
      </c>
      <c r="N12212" s="1" t="str">
        <f>IF(OR(BART_Rides[[#This Row],[Station Code]]="EM", BART_Rides[[#This Row],[Station Code]]="MT", BART_Rides[[#This Row],[Station Code]]="PL", BART_Rides[[#This Row],[Station Code]]="CC"), "Yes", "No")</f>
        <v>No</v>
      </c>
    </row>
    <row r="12213" spans="6:14">
      <c r="F12213" s="3">
        <v>44363</v>
      </c>
      <c r="G12213" s="1" t="s">
        <v>63</v>
      </c>
      <c r="H12213" s="1" t="s">
        <v>106</v>
      </c>
      <c r="I12213" s="1">
        <v>1868</v>
      </c>
      <c r="J12213" s="1">
        <f>MONTH(BART_Rides[[#This Row],[Date]])</f>
        <v>6</v>
      </c>
      <c r="K12213" s="1">
        <f>WEEKDAY(BART_Rides[[#This Row],[Date]],2)</f>
        <v>3</v>
      </c>
      <c r="L12213" s="1" t="str">
        <f>LEFT(BART_Rides[[#This Row],[Lines]],1)</f>
        <v>Y</v>
      </c>
      <c r="M12213" s="1" t="str">
        <f>IF(BART_Rides[[#This Row],[FirstLetter]]="Y","Yes","No")</f>
        <v>Yes</v>
      </c>
      <c r="N12213" s="1" t="str">
        <f>IF(OR(BART_Rides[[#This Row],[Station Code]]="EM", BART_Rides[[#This Row],[Station Code]]="MT", BART_Rides[[#This Row],[Station Code]]="PL", BART_Rides[[#This Row],[Station Code]]="CC"), "Yes", "No")</f>
        <v>No</v>
      </c>
    </row>
    <row r="12214" spans="6:14">
      <c r="F12214" s="3">
        <v>44364</v>
      </c>
      <c r="G12214" s="1" t="s">
        <v>63</v>
      </c>
      <c r="H12214" s="1" t="s">
        <v>106</v>
      </c>
      <c r="I12214" s="1">
        <v>1891</v>
      </c>
      <c r="J12214" s="1">
        <f>MONTH(BART_Rides[[#This Row],[Date]])</f>
        <v>6</v>
      </c>
      <c r="K12214" s="1">
        <f>WEEKDAY(BART_Rides[[#This Row],[Date]],2)</f>
        <v>4</v>
      </c>
      <c r="L12214" s="1" t="str">
        <f>LEFT(BART_Rides[[#This Row],[Lines]],1)</f>
        <v>Y</v>
      </c>
      <c r="M12214" s="1" t="str">
        <f>IF(BART_Rides[[#This Row],[FirstLetter]]="Y","Yes","No")</f>
        <v>Yes</v>
      </c>
      <c r="N12214" s="1" t="str">
        <f>IF(OR(BART_Rides[[#This Row],[Station Code]]="EM", BART_Rides[[#This Row],[Station Code]]="MT", BART_Rides[[#This Row],[Station Code]]="PL", BART_Rides[[#This Row],[Station Code]]="CC"), "Yes", "No")</f>
        <v>No</v>
      </c>
    </row>
    <row r="12215" spans="6:14">
      <c r="F12215" s="3">
        <v>44365</v>
      </c>
      <c r="G12215" s="1" t="s">
        <v>63</v>
      </c>
      <c r="H12215" s="1" t="s">
        <v>106</v>
      </c>
      <c r="I12215" s="1">
        <v>1715</v>
      </c>
      <c r="J12215" s="1">
        <f>MONTH(BART_Rides[[#This Row],[Date]])</f>
        <v>6</v>
      </c>
      <c r="K12215" s="1">
        <f>WEEKDAY(BART_Rides[[#This Row],[Date]],2)</f>
        <v>5</v>
      </c>
      <c r="L12215" s="1" t="str">
        <f>LEFT(BART_Rides[[#This Row],[Lines]],1)</f>
        <v>Y</v>
      </c>
      <c r="M12215" s="1" t="str">
        <f>IF(BART_Rides[[#This Row],[FirstLetter]]="Y","Yes","No")</f>
        <v>Yes</v>
      </c>
      <c r="N12215" s="1" t="str">
        <f>IF(OR(BART_Rides[[#This Row],[Station Code]]="EM", BART_Rides[[#This Row],[Station Code]]="MT", BART_Rides[[#This Row],[Station Code]]="PL", BART_Rides[[#This Row],[Station Code]]="CC"), "Yes", "No")</f>
        <v>No</v>
      </c>
    </row>
    <row r="12216" spans="6:14">
      <c r="F12216" s="3">
        <v>44366</v>
      </c>
      <c r="G12216" s="1" t="s">
        <v>63</v>
      </c>
      <c r="H12216" s="1" t="s">
        <v>106</v>
      </c>
      <c r="I12216" s="1">
        <v>1181</v>
      </c>
      <c r="J12216" s="1">
        <f>MONTH(BART_Rides[[#This Row],[Date]])</f>
        <v>6</v>
      </c>
      <c r="K12216" s="1">
        <f>WEEKDAY(BART_Rides[[#This Row],[Date]],2)</f>
        <v>6</v>
      </c>
      <c r="L12216" s="1" t="str">
        <f>LEFT(BART_Rides[[#This Row],[Lines]],1)</f>
        <v>Y</v>
      </c>
      <c r="M12216" s="1" t="str">
        <f>IF(BART_Rides[[#This Row],[FirstLetter]]="Y","Yes","No")</f>
        <v>Yes</v>
      </c>
      <c r="N12216" s="1" t="str">
        <f>IF(OR(BART_Rides[[#This Row],[Station Code]]="EM", BART_Rides[[#This Row],[Station Code]]="MT", BART_Rides[[#This Row],[Station Code]]="PL", BART_Rides[[#This Row],[Station Code]]="CC"), "Yes", "No")</f>
        <v>No</v>
      </c>
    </row>
    <row r="12217" spans="6:14">
      <c r="F12217" s="3">
        <v>44367</v>
      </c>
      <c r="G12217" s="1" t="s">
        <v>63</v>
      </c>
      <c r="H12217" s="1" t="s">
        <v>106</v>
      </c>
      <c r="I12217" s="1">
        <v>804</v>
      </c>
      <c r="J12217" s="1">
        <f>MONTH(BART_Rides[[#This Row],[Date]])</f>
        <v>6</v>
      </c>
      <c r="K12217" s="1">
        <f>WEEKDAY(BART_Rides[[#This Row],[Date]],2)</f>
        <v>7</v>
      </c>
      <c r="L12217" s="1" t="str">
        <f>LEFT(BART_Rides[[#This Row],[Lines]],1)</f>
        <v>Y</v>
      </c>
      <c r="M12217" s="1" t="str">
        <f>IF(BART_Rides[[#This Row],[FirstLetter]]="Y","Yes","No")</f>
        <v>Yes</v>
      </c>
      <c r="N12217" s="1" t="str">
        <f>IF(OR(BART_Rides[[#This Row],[Station Code]]="EM", BART_Rides[[#This Row],[Station Code]]="MT", BART_Rides[[#This Row],[Station Code]]="PL", BART_Rides[[#This Row],[Station Code]]="CC"), "Yes", "No")</f>
        <v>No</v>
      </c>
    </row>
    <row r="12218" spans="6:14">
      <c r="F12218" s="3">
        <v>44368</v>
      </c>
      <c r="G12218" s="1" t="s">
        <v>63</v>
      </c>
      <c r="H12218" s="1" t="s">
        <v>106</v>
      </c>
      <c r="I12218" s="1">
        <v>1701</v>
      </c>
      <c r="J12218" s="1">
        <f>MONTH(BART_Rides[[#This Row],[Date]])</f>
        <v>6</v>
      </c>
      <c r="K12218" s="1">
        <f>WEEKDAY(BART_Rides[[#This Row],[Date]],2)</f>
        <v>1</v>
      </c>
      <c r="L12218" s="1" t="str">
        <f>LEFT(BART_Rides[[#This Row],[Lines]],1)</f>
        <v>Y</v>
      </c>
      <c r="M12218" s="1" t="str">
        <f>IF(BART_Rides[[#This Row],[FirstLetter]]="Y","Yes","No")</f>
        <v>Yes</v>
      </c>
      <c r="N12218" s="1" t="str">
        <f>IF(OR(BART_Rides[[#This Row],[Station Code]]="EM", BART_Rides[[#This Row],[Station Code]]="MT", BART_Rides[[#This Row],[Station Code]]="PL", BART_Rides[[#This Row],[Station Code]]="CC"), "Yes", "No")</f>
        <v>No</v>
      </c>
    </row>
    <row r="12219" spans="6:14">
      <c r="F12219" s="3">
        <v>44369</v>
      </c>
      <c r="G12219" s="1" t="s">
        <v>63</v>
      </c>
      <c r="H12219" s="1" t="s">
        <v>106</v>
      </c>
      <c r="I12219" s="1">
        <v>1932</v>
      </c>
      <c r="J12219" s="1">
        <f>MONTH(BART_Rides[[#This Row],[Date]])</f>
        <v>6</v>
      </c>
      <c r="K12219" s="1">
        <f>WEEKDAY(BART_Rides[[#This Row],[Date]],2)</f>
        <v>2</v>
      </c>
      <c r="L12219" s="1" t="str">
        <f>LEFT(BART_Rides[[#This Row],[Lines]],1)</f>
        <v>Y</v>
      </c>
      <c r="M12219" s="1" t="str">
        <f>IF(BART_Rides[[#This Row],[FirstLetter]]="Y","Yes","No")</f>
        <v>Yes</v>
      </c>
      <c r="N12219" s="1" t="str">
        <f>IF(OR(BART_Rides[[#This Row],[Station Code]]="EM", BART_Rides[[#This Row],[Station Code]]="MT", BART_Rides[[#This Row],[Station Code]]="PL", BART_Rides[[#This Row],[Station Code]]="CC"), "Yes", "No")</f>
        <v>No</v>
      </c>
    </row>
    <row r="12220" spans="6:14">
      <c r="F12220" s="3">
        <v>44370</v>
      </c>
      <c r="G12220" s="1" t="s">
        <v>63</v>
      </c>
      <c r="H12220" s="1" t="s">
        <v>106</v>
      </c>
      <c r="I12220" s="1">
        <v>1942</v>
      </c>
      <c r="J12220" s="1">
        <f>MONTH(BART_Rides[[#This Row],[Date]])</f>
        <v>6</v>
      </c>
      <c r="K12220" s="1">
        <f>WEEKDAY(BART_Rides[[#This Row],[Date]],2)</f>
        <v>3</v>
      </c>
      <c r="L12220" s="1" t="str">
        <f>LEFT(BART_Rides[[#This Row],[Lines]],1)</f>
        <v>Y</v>
      </c>
      <c r="M12220" s="1" t="str">
        <f>IF(BART_Rides[[#This Row],[FirstLetter]]="Y","Yes","No")</f>
        <v>Yes</v>
      </c>
      <c r="N12220" s="1" t="str">
        <f>IF(OR(BART_Rides[[#This Row],[Station Code]]="EM", BART_Rides[[#This Row],[Station Code]]="MT", BART_Rides[[#This Row],[Station Code]]="PL", BART_Rides[[#This Row],[Station Code]]="CC"), "Yes", "No")</f>
        <v>No</v>
      </c>
    </row>
    <row r="12221" spans="6:14">
      <c r="F12221" s="3">
        <v>44371</v>
      </c>
      <c r="G12221" s="1" t="s">
        <v>63</v>
      </c>
      <c r="H12221" s="1" t="s">
        <v>106</v>
      </c>
      <c r="I12221" s="1">
        <v>1973</v>
      </c>
      <c r="J12221" s="1">
        <f>MONTH(BART_Rides[[#This Row],[Date]])</f>
        <v>6</v>
      </c>
      <c r="K12221" s="1">
        <f>WEEKDAY(BART_Rides[[#This Row],[Date]],2)</f>
        <v>4</v>
      </c>
      <c r="L12221" s="1" t="str">
        <f>LEFT(BART_Rides[[#This Row],[Lines]],1)</f>
        <v>Y</v>
      </c>
      <c r="M12221" s="1" t="str">
        <f>IF(BART_Rides[[#This Row],[FirstLetter]]="Y","Yes","No")</f>
        <v>Yes</v>
      </c>
      <c r="N12221" s="1" t="str">
        <f>IF(OR(BART_Rides[[#This Row],[Station Code]]="EM", BART_Rides[[#This Row],[Station Code]]="MT", BART_Rides[[#This Row],[Station Code]]="PL", BART_Rides[[#This Row],[Station Code]]="CC"), "Yes", "No")</f>
        <v>No</v>
      </c>
    </row>
    <row r="12222" spans="6:14">
      <c r="F12222" s="3">
        <v>44372</v>
      </c>
      <c r="G12222" s="1" t="s">
        <v>63</v>
      </c>
      <c r="H12222" s="1" t="s">
        <v>106</v>
      </c>
      <c r="I12222" s="1">
        <v>1877</v>
      </c>
      <c r="J12222" s="1">
        <f>MONTH(BART_Rides[[#This Row],[Date]])</f>
        <v>6</v>
      </c>
      <c r="K12222" s="1">
        <f>WEEKDAY(BART_Rides[[#This Row],[Date]],2)</f>
        <v>5</v>
      </c>
      <c r="L12222" s="1" t="str">
        <f>LEFT(BART_Rides[[#This Row],[Lines]],1)</f>
        <v>Y</v>
      </c>
      <c r="M12222" s="1" t="str">
        <f>IF(BART_Rides[[#This Row],[FirstLetter]]="Y","Yes","No")</f>
        <v>Yes</v>
      </c>
      <c r="N12222" s="1" t="str">
        <f>IF(OR(BART_Rides[[#This Row],[Station Code]]="EM", BART_Rides[[#This Row],[Station Code]]="MT", BART_Rides[[#This Row],[Station Code]]="PL", BART_Rides[[#This Row],[Station Code]]="CC"), "Yes", "No")</f>
        <v>No</v>
      </c>
    </row>
    <row r="12223" spans="6:14">
      <c r="F12223" s="3">
        <v>44373</v>
      </c>
      <c r="G12223" s="1" t="s">
        <v>63</v>
      </c>
      <c r="H12223" s="1" t="s">
        <v>106</v>
      </c>
      <c r="I12223" s="1">
        <v>1157</v>
      </c>
      <c r="J12223" s="1">
        <f>MONTH(BART_Rides[[#This Row],[Date]])</f>
        <v>6</v>
      </c>
      <c r="K12223" s="1">
        <f>WEEKDAY(BART_Rides[[#This Row],[Date]],2)</f>
        <v>6</v>
      </c>
      <c r="L12223" s="1" t="str">
        <f>LEFT(BART_Rides[[#This Row],[Lines]],1)</f>
        <v>Y</v>
      </c>
      <c r="M12223" s="1" t="str">
        <f>IF(BART_Rides[[#This Row],[FirstLetter]]="Y","Yes","No")</f>
        <v>Yes</v>
      </c>
      <c r="N12223" s="1" t="str">
        <f>IF(OR(BART_Rides[[#This Row],[Station Code]]="EM", BART_Rides[[#This Row],[Station Code]]="MT", BART_Rides[[#This Row],[Station Code]]="PL", BART_Rides[[#This Row],[Station Code]]="CC"), "Yes", "No")</f>
        <v>No</v>
      </c>
    </row>
    <row r="12224" spans="6:14">
      <c r="F12224" s="3">
        <v>44374</v>
      </c>
      <c r="G12224" s="1" t="s">
        <v>63</v>
      </c>
      <c r="H12224" s="1" t="s">
        <v>106</v>
      </c>
      <c r="I12224" s="1">
        <v>932</v>
      </c>
      <c r="J12224" s="1">
        <f>MONTH(BART_Rides[[#This Row],[Date]])</f>
        <v>6</v>
      </c>
      <c r="K12224" s="1">
        <f>WEEKDAY(BART_Rides[[#This Row],[Date]],2)</f>
        <v>7</v>
      </c>
      <c r="L12224" s="1" t="str">
        <f>LEFT(BART_Rides[[#This Row],[Lines]],1)</f>
        <v>Y</v>
      </c>
      <c r="M12224" s="1" t="str">
        <f>IF(BART_Rides[[#This Row],[FirstLetter]]="Y","Yes","No")</f>
        <v>Yes</v>
      </c>
      <c r="N12224" s="1" t="str">
        <f>IF(OR(BART_Rides[[#This Row],[Station Code]]="EM", BART_Rides[[#This Row],[Station Code]]="MT", BART_Rides[[#This Row],[Station Code]]="PL", BART_Rides[[#This Row],[Station Code]]="CC"), "Yes", "No")</f>
        <v>No</v>
      </c>
    </row>
    <row r="12225" spans="6:14">
      <c r="F12225" s="3">
        <v>44375</v>
      </c>
      <c r="G12225" s="1" t="s">
        <v>63</v>
      </c>
      <c r="H12225" s="1" t="s">
        <v>106</v>
      </c>
      <c r="I12225" s="1">
        <v>1812</v>
      </c>
      <c r="J12225" s="1">
        <f>MONTH(BART_Rides[[#This Row],[Date]])</f>
        <v>6</v>
      </c>
      <c r="K12225" s="1">
        <f>WEEKDAY(BART_Rides[[#This Row],[Date]],2)</f>
        <v>1</v>
      </c>
      <c r="L12225" s="1" t="str">
        <f>LEFT(BART_Rides[[#This Row],[Lines]],1)</f>
        <v>Y</v>
      </c>
      <c r="M12225" s="1" t="str">
        <f>IF(BART_Rides[[#This Row],[FirstLetter]]="Y","Yes","No")</f>
        <v>Yes</v>
      </c>
      <c r="N12225" s="1" t="str">
        <f>IF(OR(BART_Rides[[#This Row],[Station Code]]="EM", BART_Rides[[#This Row],[Station Code]]="MT", BART_Rides[[#This Row],[Station Code]]="PL", BART_Rides[[#This Row],[Station Code]]="CC"), "Yes", "No")</f>
        <v>No</v>
      </c>
    </row>
    <row r="12226" spans="6:14">
      <c r="F12226" s="3">
        <v>44376</v>
      </c>
      <c r="G12226" s="1" t="s">
        <v>63</v>
      </c>
      <c r="H12226" s="1" t="s">
        <v>106</v>
      </c>
      <c r="I12226" s="1">
        <v>1885</v>
      </c>
      <c r="J12226" s="1">
        <f>MONTH(BART_Rides[[#This Row],[Date]])</f>
        <v>6</v>
      </c>
      <c r="K12226" s="1">
        <f>WEEKDAY(BART_Rides[[#This Row],[Date]],2)</f>
        <v>2</v>
      </c>
      <c r="L12226" s="1" t="str">
        <f>LEFT(BART_Rides[[#This Row],[Lines]],1)</f>
        <v>Y</v>
      </c>
      <c r="M12226" s="1" t="str">
        <f>IF(BART_Rides[[#This Row],[FirstLetter]]="Y","Yes","No")</f>
        <v>Yes</v>
      </c>
      <c r="N12226" s="1" t="str">
        <f>IF(OR(BART_Rides[[#This Row],[Station Code]]="EM", BART_Rides[[#This Row],[Station Code]]="MT", BART_Rides[[#This Row],[Station Code]]="PL", BART_Rides[[#This Row],[Station Code]]="CC"), "Yes", "No")</f>
        <v>No</v>
      </c>
    </row>
    <row r="12227" spans="6:14">
      <c r="F12227" s="3">
        <v>44377</v>
      </c>
      <c r="G12227" s="1" t="s">
        <v>63</v>
      </c>
      <c r="H12227" s="1" t="s">
        <v>106</v>
      </c>
      <c r="I12227" s="1">
        <v>1894</v>
      </c>
      <c r="J12227" s="1">
        <f>MONTH(BART_Rides[[#This Row],[Date]])</f>
        <v>6</v>
      </c>
      <c r="K12227" s="1">
        <f>WEEKDAY(BART_Rides[[#This Row],[Date]],2)</f>
        <v>3</v>
      </c>
      <c r="L12227" s="1" t="str">
        <f>LEFT(BART_Rides[[#This Row],[Lines]],1)</f>
        <v>Y</v>
      </c>
      <c r="M12227" s="1" t="str">
        <f>IF(BART_Rides[[#This Row],[FirstLetter]]="Y","Yes","No")</f>
        <v>Yes</v>
      </c>
      <c r="N12227" s="1" t="str">
        <f>IF(OR(BART_Rides[[#This Row],[Station Code]]="EM", BART_Rides[[#This Row],[Station Code]]="MT", BART_Rides[[#This Row],[Station Code]]="PL", BART_Rides[[#This Row],[Station Code]]="CC"), "Yes", "No")</f>
        <v>No</v>
      </c>
    </row>
    <row r="12228" spans="6:14">
      <c r="F12228" s="3">
        <v>44378</v>
      </c>
      <c r="G12228" s="1" t="s">
        <v>63</v>
      </c>
      <c r="H12228" s="1" t="s">
        <v>106</v>
      </c>
      <c r="I12228" s="1">
        <v>1912</v>
      </c>
      <c r="J12228" s="1">
        <f>MONTH(BART_Rides[[#This Row],[Date]])</f>
        <v>7</v>
      </c>
      <c r="K12228" s="1">
        <f>WEEKDAY(BART_Rides[[#This Row],[Date]],2)</f>
        <v>4</v>
      </c>
      <c r="L12228" s="1" t="str">
        <f>LEFT(BART_Rides[[#This Row],[Lines]],1)</f>
        <v>Y</v>
      </c>
      <c r="M12228" s="1" t="str">
        <f>IF(BART_Rides[[#This Row],[FirstLetter]]="Y","Yes","No")</f>
        <v>Yes</v>
      </c>
      <c r="N12228" s="1" t="str">
        <f>IF(OR(BART_Rides[[#This Row],[Station Code]]="EM", BART_Rides[[#This Row],[Station Code]]="MT", BART_Rides[[#This Row],[Station Code]]="PL", BART_Rides[[#This Row],[Station Code]]="CC"), "Yes", "No")</f>
        <v>No</v>
      </c>
    </row>
    <row r="12229" spans="6:14">
      <c r="F12229" s="3">
        <v>44379</v>
      </c>
      <c r="G12229" s="1" t="s">
        <v>63</v>
      </c>
      <c r="H12229" s="1" t="s">
        <v>106</v>
      </c>
      <c r="I12229" s="1">
        <v>1749</v>
      </c>
      <c r="J12229" s="1">
        <f>MONTH(BART_Rides[[#This Row],[Date]])</f>
        <v>7</v>
      </c>
      <c r="K12229" s="1">
        <f>WEEKDAY(BART_Rides[[#This Row],[Date]],2)</f>
        <v>5</v>
      </c>
      <c r="L12229" s="1" t="str">
        <f>LEFT(BART_Rides[[#This Row],[Lines]],1)</f>
        <v>Y</v>
      </c>
      <c r="M12229" s="1" t="str">
        <f>IF(BART_Rides[[#This Row],[FirstLetter]]="Y","Yes","No")</f>
        <v>Yes</v>
      </c>
      <c r="N12229" s="1" t="str">
        <f>IF(OR(BART_Rides[[#This Row],[Station Code]]="EM", BART_Rides[[#This Row],[Station Code]]="MT", BART_Rides[[#This Row],[Station Code]]="PL", BART_Rides[[#This Row],[Station Code]]="CC"), "Yes", "No")</f>
        <v>No</v>
      </c>
    </row>
    <row r="12230" spans="6:14">
      <c r="F12230" s="3">
        <v>44380</v>
      </c>
      <c r="G12230" s="1" t="s">
        <v>63</v>
      </c>
      <c r="H12230" s="1" t="s">
        <v>106</v>
      </c>
      <c r="I12230" s="1">
        <v>1092</v>
      </c>
      <c r="J12230" s="1">
        <f>MONTH(BART_Rides[[#This Row],[Date]])</f>
        <v>7</v>
      </c>
      <c r="K12230" s="1">
        <f>WEEKDAY(BART_Rides[[#This Row],[Date]],2)</f>
        <v>6</v>
      </c>
      <c r="L12230" s="1" t="str">
        <f>LEFT(BART_Rides[[#This Row],[Lines]],1)</f>
        <v>Y</v>
      </c>
      <c r="M12230" s="1" t="str">
        <f>IF(BART_Rides[[#This Row],[FirstLetter]]="Y","Yes","No")</f>
        <v>Yes</v>
      </c>
      <c r="N12230" s="1" t="str">
        <f>IF(OR(BART_Rides[[#This Row],[Station Code]]="EM", BART_Rides[[#This Row],[Station Code]]="MT", BART_Rides[[#This Row],[Station Code]]="PL", BART_Rides[[#This Row],[Station Code]]="CC"), "Yes", "No")</f>
        <v>No</v>
      </c>
    </row>
    <row r="12231" spans="6:14">
      <c r="F12231" s="3">
        <v>44381</v>
      </c>
      <c r="G12231" s="1" t="s">
        <v>63</v>
      </c>
      <c r="H12231" s="1" t="s">
        <v>106</v>
      </c>
      <c r="I12231" s="1">
        <v>851</v>
      </c>
      <c r="J12231" s="1">
        <f>MONTH(BART_Rides[[#This Row],[Date]])</f>
        <v>7</v>
      </c>
      <c r="K12231" s="1">
        <f>WEEKDAY(BART_Rides[[#This Row],[Date]],2)</f>
        <v>7</v>
      </c>
      <c r="L12231" s="1" t="str">
        <f>LEFT(BART_Rides[[#This Row],[Lines]],1)</f>
        <v>Y</v>
      </c>
      <c r="M12231" s="1" t="str">
        <f>IF(BART_Rides[[#This Row],[FirstLetter]]="Y","Yes","No")</f>
        <v>Yes</v>
      </c>
      <c r="N12231" s="1" t="str">
        <f>IF(OR(BART_Rides[[#This Row],[Station Code]]="EM", BART_Rides[[#This Row],[Station Code]]="MT", BART_Rides[[#This Row],[Station Code]]="PL", BART_Rides[[#This Row],[Station Code]]="CC"), "Yes", "No")</f>
        <v>No</v>
      </c>
    </row>
    <row r="12232" spans="6:14">
      <c r="F12232" s="3">
        <v>44382</v>
      </c>
      <c r="G12232" s="1" t="s">
        <v>63</v>
      </c>
      <c r="H12232" s="1" t="s">
        <v>106</v>
      </c>
      <c r="I12232" s="1">
        <v>1165</v>
      </c>
      <c r="J12232" s="1">
        <f>MONTH(BART_Rides[[#This Row],[Date]])</f>
        <v>7</v>
      </c>
      <c r="K12232" s="1">
        <f>WEEKDAY(BART_Rides[[#This Row],[Date]],2)</f>
        <v>1</v>
      </c>
      <c r="L12232" s="1" t="str">
        <f>LEFT(BART_Rides[[#This Row],[Lines]],1)</f>
        <v>Y</v>
      </c>
      <c r="M12232" s="1" t="str">
        <f>IF(BART_Rides[[#This Row],[FirstLetter]]="Y","Yes","No")</f>
        <v>Yes</v>
      </c>
      <c r="N12232" s="1" t="str">
        <f>IF(OR(BART_Rides[[#This Row],[Station Code]]="EM", BART_Rides[[#This Row],[Station Code]]="MT", BART_Rides[[#This Row],[Station Code]]="PL", BART_Rides[[#This Row],[Station Code]]="CC"), "Yes", "No")</f>
        <v>No</v>
      </c>
    </row>
    <row r="12233" spans="6:14">
      <c r="F12233" s="3">
        <v>44383</v>
      </c>
      <c r="G12233" s="1" t="s">
        <v>63</v>
      </c>
      <c r="H12233" s="1" t="s">
        <v>106</v>
      </c>
      <c r="I12233" s="1">
        <v>1927</v>
      </c>
      <c r="J12233" s="1">
        <f>MONTH(BART_Rides[[#This Row],[Date]])</f>
        <v>7</v>
      </c>
      <c r="K12233" s="1">
        <f>WEEKDAY(BART_Rides[[#This Row],[Date]],2)</f>
        <v>2</v>
      </c>
      <c r="L12233" s="1" t="str">
        <f>LEFT(BART_Rides[[#This Row],[Lines]],1)</f>
        <v>Y</v>
      </c>
      <c r="M12233" s="1" t="str">
        <f>IF(BART_Rides[[#This Row],[FirstLetter]]="Y","Yes","No")</f>
        <v>Yes</v>
      </c>
      <c r="N12233" s="1" t="str">
        <f>IF(OR(BART_Rides[[#This Row],[Station Code]]="EM", BART_Rides[[#This Row],[Station Code]]="MT", BART_Rides[[#This Row],[Station Code]]="PL", BART_Rides[[#This Row],[Station Code]]="CC"), "Yes", "No")</f>
        <v>No</v>
      </c>
    </row>
    <row r="12234" spans="6:14">
      <c r="F12234" s="3">
        <v>44384</v>
      </c>
      <c r="G12234" s="1" t="s">
        <v>63</v>
      </c>
      <c r="H12234" s="1" t="s">
        <v>106</v>
      </c>
      <c r="I12234" s="1">
        <v>1996</v>
      </c>
      <c r="J12234" s="1">
        <f>MONTH(BART_Rides[[#This Row],[Date]])</f>
        <v>7</v>
      </c>
      <c r="K12234" s="1">
        <f>WEEKDAY(BART_Rides[[#This Row],[Date]],2)</f>
        <v>3</v>
      </c>
      <c r="L12234" s="1" t="str">
        <f>LEFT(BART_Rides[[#This Row],[Lines]],1)</f>
        <v>Y</v>
      </c>
      <c r="M12234" s="1" t="str">
        <f>IF(BART_Rides[[#This Row],[FirstLetter]]="Y","Yes","No")</f>
        <v>Yes</v>
      </c>
      <c r="N12234" s="1" t="str">
        <f>IF(OR(BART_Rides[[#This Row],[Station Code]]="EM", BART_Rides[[#This Row],[Station Code]]="MT", BART_Rides[[#This Row],[Station Code]]="PL", BART_Rides[[#This Row],[Station Code]]="CC"), "Yes", "No")</f>
        <v>No</v>
      </c>
    </row>
    <row r="12235" spans="6:14">
      <c r="F12235" s="3">
        <v>44385</v>
      </c>
      <c r="G12235" s="1" t="s">
        <v>63</v>
      </c>
      <c r="H12235" s="1" t="s">
        <v>106</v>
      </c>
      <c r="I12235" s="1">
        <v>2048</v>
      </c>
      <c r="J12235" s="1">
        <f>MONTH(BART_Rides[[#This Row],[Date]])</f>
        <v>7</v>
      </c>
      <c r="K12235" s="1">
        <f>WEEKDAY(BART_Rides[[#This Row],[Date]],2)</f>
        <v>4</v>
      </c>
      <c r="L12235" s="1" t="str">
        <f>LEFT(BART_Rides[[#This Row],[Lines]],1)</f>
        <v>Y</v>
      </c>
      <c r="M12235" s="1" t="str">
        <f>IF(BART_Rides[[#This Row],[FirstLetter]]="Y","Yes","No")</f>
        <v>Yes</v>
      </c>
      <c r="N12235" s="1" t="str">
        <f>IF(OR(BART_Rides[[#This Row],[Station Code]]="EM", BART_Rides[[#This Row],[Station Code]]="MT", BART_Rides[[#This Row],[Station Code]]="PL", BART_Rides[[#This Row],[Station Code]]="CC"), "Yes", "No")</f>
        <v>No</v>
      </c>
    </row>
    <row r="12236" spans="6:14">
      <c r="F12236" s="3">
        <v>44386</v>
      </c>
      <c r="G12236" s="1" t="s">
        <v>63</v>
      </c>
      <c r="H12236" s="1" t="s">
        <v>106</v>
      </c>
      <c r="I12236" s="1">
        <v>1967</v>
      </c>
      <c r="J12236" s="1">
        <f>MONTH(BART_Rides[[#This Row],[Date]])</f>
        <v>7</v>
      </c>
      <c r="K12236" s="1">
        <f>WEEKDAY(BART_Rides[[#This Row],[Date]],2)</f>
        <v>5</v>
      </c>
      <c r="L12236" s="1" t="str">
        <f>LEFT(BART_Rides[[#This Row],[Lines]],1)</f>
        <v>Y</v>
      </c>
      <c r="M12236" s="1" t="str">
        <f>IF(BART_Rides[[#This Row],[FirstLetter]]="Y","Yes","No")</f>
        <v>Yes</v>
      </c>
      <c r="N12236" s="1" t="str">
        <f>IF(OR(BART_Rides[[#This Row],[Station Code]]="EM", BART_Rides[[#This Row],[Station Code]]="MT", BART_Rides[[#This Row],[Station Code]]="PL", BART_Rides[[#This Row],[Station Code]]="CC"), "Yes", "No")</f>
        <v>No</v>
      </c>
    </row>
    <row r="12237" spans="6:14">
      <c r="F12237" s="3">
        <v>44387</v>
      </c>
      <c r="G12237" s="1" t="s">
        <v>63</v>
      </c>
      <c r="H12237" s="1" t="s">
        <v>106</v>
      </c>
      <c r="I12237" s="1">
        <v>1225</v>
      </c>
      <c r="J12237" s="1">
        <f>MONTH(BART_Rides[[#This Row],[Date]])</f>
        <v>7</v>
      </c>
      <c r="K12237" s="1">
        <f>WEEKDAY(BART_Rides[[#This Row],[Date]],2)</f>
        <v>6</v>
      </c>
      <c r="L12237" s="1" t="str">
        <f>LEFT(BART_Rides[[#This Row],[Lines]],1)</f>
        <v>Y</v>
      </c>
      <c r="M12237" s="1" t="str">
        <f>IF(BART_Rides[[#This Row],[FirstLetter]]="Y","Yes","No")</f>
        <v>Yes</v>
      </c>
      <c r="N12237" s="1" t="str">
        <f>IF(OR(BART_Rides[[#This Row],[Station Code]]="EM", BART_Rides[[#This Row],[Station Code]]="MT", BART_Rides[[#This Row],[Station Code]]="PL", BART_Rides[[#This Row],[Station Code]]="CC"), "Yes", "No")</f>
        <v>No</v>
      </c>
    </row>
    <row r="12238" spans="6:14">
      <c r="F12238" s="3">
        <v>44388</v>
      </c>
      <c r="G12238" s="1" t="s">
        <v>63</v>
      </c>
      <c r="H12238" s="1" t="s">
        <v>106</v>
      </c>
      <c r="I12238" s="1">
        <v>927</v>
      </c>
      <c r="J12238" s="1">
        <f>MONTH(BART_Rides[[#This Row],[Date]])</f>
        <v>7</v>
      </c>
      <c r="K12238" s="1">
        <f>WEEKDAY(BART_Rides[[#This Row],[Date]],2)</f>
        <v>7</v>
      </c>
      <c r="L12238" s="1" t="str">
        <f>LEFT(BART_Rides[[#This Row],[Lines]],1)</f>
        <v>Y</v>
      </c>
      <c r="M12238" s="1" t="str">
        <f>IF(BART_Rides[[#This Row],[FirstLetter]]="Y","Yes","No")</f>
        <v>Yes</v>
      </c>
      <c r="N12238" s="1" t="str">
        <f>IF(OR(BART_Rides[[#This Row],[Station Code]]="EM", BART_Rides[[#This Row],[Station Code]]="MT", BART_Rides[[#This Row],[Station Code]]="PL", BART_Rides[[#This Row],[Station Code]]="CC"), "Yes", "No")</f>
        <v>No</v>
      </c>
    </row>
    <row r="12239" spans="6:14">
      <c r="F12239" s="3">
        <v>44389</v>
      </c>
      <c r="G12239" s="1" t="s">
        <v>63</v>
      </c>
      <c r="H12239" s="1" t="s">
        <v>106</v>
      </c>
      <c r="I12239" s="1">
        <v>1983</v>
      </c>
      <c r="J12239" s="1">
        <f>MONTH(BART_Rides[[#This Row],[Date]])</f>
        <v>7</v>
      </c>
      <c r="K12239" s="1">
        <f>WEEKDAY(BART_Rides[[#This Row],[Date]],2)</f>
        <v>1</v>
      </c>
      <c r="L12239" s="1" t="str">
        <f>LEFT(BART_Rides[[#This Row],[Lines]],1)</f>
        <v>Y</v>
      </c>
      <c r="M12239" s="1" t="str">
        <f>IF(BART_Rides[[#This Row],[FirstLetter]]="Y","Yes","No")</f>
        <v>Yes</v>
      </c>
      <c r="N12239" s="1" t="str">
        <f>IF(OR(BART_Rides[[#This Row],[Station Code]]="EM", BART_Rides[[#This Row],[Station Code]]="MT", BART_Rides[[#This Row],[Station Code]]="PL", BART_Rides[[#This Row],[Station Code]]="CC"), "Yes", "No")</f>
        <v>No</v>
      </c>
    </row>
    <row r="12240" spans="6:14">
      <c r="F12240" s="3">
        <v>44390</v>
      </c>
      <c r="G12240" s="1" t="s">
        <v>63</v>
      </c>
      <c r="H12240" s="1" t="s">
        <v>106</v>
      </c>
      <c r="I12240" s="1">
        <v>2135</v>
      </c>
      <c r="J12240" s="1">
        <f>MONTH(BART_Rides[[#This Row],[Date]])</f>
        <v>7</v>
      </c>
      <c r="K12240" s="1">
        <f>WEEKDAY(BART_Rides[[#This Row],[Date]],2)</f>
        <v>2</v>
      </c>
      <c r="L12240" s="1" t="str">
        <f>LEFT(BART_Rides[[#This Row],[Lines]],1)</f>
        <v>Y</v>
      </c>
      <c r="M12240" s="1" t="str">
        <f>IF(BART_Rides[[#This Row],[FirstLetter]]="Y","Yes","No")</f>
        <v>Yes</v>
      </c>
      <c r="N12240" s="1" t="str">
        <f>IF(OR(BART_Rides[[#This Row],[Station Code]]="EM", BART_Rides[[#This Row],[Station Code]]="MT", BART_Rides[[#This Row],[Station Code]]="PL", BART_Rides[[#This Row],[Station Code]]="CC"), "Yes", "No")</f>
        <v>No</v>
      </c>
    </row>
    <row r="12241" spans="6:14">
      <c r="F12241" s="3">
        <v>44391</v>
      </c>
      <c r="G12241" s="1" t="s">
        <v>63</v>
      </c>
      <c r="H12241" s="1" t="s">
        <v>106</v>
      </c>
      <c r="I12241" s="1">
        <v>2080</v>
      </c>
      <c r="J12241" s="1">
        <f>MONTH(BART_Rides[[#This Row],[Date]])</f>
        <v>7</v>
      </c>
      <c r="K12241" s="1">
        <f>WEEKDAY(BART_Rides[[#This Row],[Date]],2)</f>
        <v>3</v>
      </c>
      <c r="L12241" s="1" t="str">
        <f>LEFT(BART_Rides[[#This Row],[Lines]],1)</f>
        <v>Y</v>
      </c>
      <c r="M12241" s="1" t="str">
        <f>IF(BART_Rides[[#This Row],[FirstLetter]]="Y","Yes","No")</f>
        <v>Yes</v>
      </c>
      <c r="N12241" s="1" t="str">
        <f>IF(OR(BART_Rides[[#This Row],[Station Code]]="EM", BART_Rides[[#This Row],[Station Code]]="MT", BART_Rides[[#This Row],[Station Code]]="PL", BART_Rides[[#This Row],[Station Code]]="CC"), "Yes", "No")</f>
        <v>No</v>
      </c>
    </row>
    <row r="12242" spans="6:14">
      <c r="F12242" s="3">
        <v>44392</v>
      </c>
      <c r="G12242" s="1" t="s">
        <v>63</v>
      </c>
      <c r="H12242" s="1" t="s">
        <v>106</v>
      </c>
      <c r="I12242" s="1">
        <v>2062</v>
      </c>
      <c r="J12242" s="1">
        <f>MONTH(BART_Rides[[#This Row],[Date]])</f>
        <v>7</v>
      </c>
      <c r="K12242" s="1">
        <f>WEEKDAY(BART_Rides[[#This Row],[Date]],2)</f>
        <v>4</v>
      </c>
      <c r="L12242" s="1" t="str">
        <f>LEFT(BART_Rides[[#This Row],[Lines]],1)</f>
        <v>Y</v>
      </c>
      <c r="M12242" s="1" t="str">
        <f>IF(BART_Rides[[#This Row],[FirstLetter]]="Y","Yes","No")</f>
        <v>Yes</v>
      </c>
      <c r="N12242" s="1" t="str">
        <f>IF(OR(BART_Rides[[#This Row],[Station Code]]="EM", BART_Rides[[#This Row],[Station Code]]="MT", BART_Rides[[#This Row],[Station Code]]="PL", BART_Rides[[#This Row],[Station Code]]="CC"), "Yes", "No")</f>
        <v>No</v>
      </c>
    </row>
    <row r="12243" spans="6:14">
      <c r="F12243" s="3">
        <v>44393</v>
      </c>
      <c r="G12243" s="1" t="s">
        <v>63</v>
      </c>
      <c r="H12243" s="1" t="s">
        <v>106</v>
      </c>
      <c r="I12243" s="1">
        <v>2085</v>
      </c>
      <c r="J12243" s="1">
        <f>MONTH(BART_Rides[[#This Row],[Date]])</f>
        <v>7</v>
      </c>
      <c r="K12243" s="1">
        <f>WEEKDAY(BART_Rides[[#This Row],[Date]],2)</f>
        <v>5</v>
      </c>
      <c r="L12243" s="1" t="str">
        <f>LEFT(BART_Rides[[#This Row],[Lines]],1)</f>
        <v>Y</v>
      </c>
      <c r="M12243" s="1" t="str">
        <f>IF(BART_Rides[[#This Row],[FirstLetter]]="Y","Yes","No")</f>
        <v>Yes</v>
      </c>
      <c r="N12243" s="1" t="str">
        <f>IF(OR(BART_Rides[[#This Row],[Station Code]]="EM", BART_Rides[[#This Row],[Station Code]]="MT", BART_Rides[[#This Row],[Station Code]]="PL", BART_Rides[[#This Row],[Station Code]]="CC"), "Yes", "No")</f>
        <v>No</v>
      </c>
    </row>
    <row r="12244" spans="6:14">
      <c r="F12244" s="3">
        <v>44394</v>
      </c>
      <c r="G12244" s="1" t="s">
        <v>63</v>
      </c>
      <c r="H12244" s="1" t="s">
        <v>106</v>
      </c>
      <c r="I12244" s="1">
        <v>1186</v>
      </c>
      <c r="J12244" s="1">
        <f>MONTH(BART_Rides[[#This Row],[Date]])</f>
        <v>7</v>
      </c>
      <c r="K12244" s="1">
        <f>WEEKDAY(BART_Rides[[#This Row],[Date]],2)</f>
        <v>6</v>
      </c>
      <c r="L12244" s="1" t="str">
        <f>LEFT(BART_Rides[[#This Row],[Lines]],1)</f>
        <v>Y</v>
      </c>
      <c r="M12244" s="1" t="str">
        <f>IF(BART_Rides[[#This Row],[FirstLetter]]="Y","Yes","No")</f>
        <v>Yes</v>
      </c>
      <c r="N12244" s="1" t="str">
        <f>IF(OR(BART_Rides[[#This Row],[Station Code]]="EM", BART_Rides[[#This Row],[Station Code]]="MT", BART_Rides[[#This Row],[Station Code]]="PL", BART_Rides[[#This Row],[Station Code]]="CC"), "Yes", "No")</f>
        <v>No</v>
      </c>
    </row>
    <row r="12245" spans="6:14">
      <c r="F12245" s="3">
        <v>44395</v>
      </c>
      <c r="G12245" s="1" t="s">
        <v>63</v>
      </c>
      <c r="H12245" s="1" t="s">
        <v>106</v>
      </c>
      <c r="I12245" s="1">
        <v>949</v>
      </c>
      <c r="J12245" s="1">
        <f>MONTH(BART_Rides[[#This Row],[Date]])</f>
        <v>7</v>
      </c>
      <c r="K12245" s="1">
        <f>WEEKDAY(BART_Rides[[#This Row],[Date]],2)</f>
        <v>7</v>
      </c>
      <c r="L12245" s="1" t="str">
        <f>LEFT(BART_Rides[[#This Row],[Lines]],1)</f>
        <v>Y</v>
      </c>
      <c r="M12245" s="1" t="str">
        <f>IF(BART_Rides[[#This Row],[FirstLetter]]="Y","Yes","No")</f>
        <v>Yes</v>
      </c>
      <c r="N12245" s="1" t="str">
        <f>IF(OR(BART_Rides[[#This Row],[Station Code]]="EM", BART_Rides[[#This Row],[Station Code]]="MT", BART_Rides[[#This Row],[Station Code]]="PL", BART_Rides[[#This Row],[Station Code]]="CC"), "Yes", "No")</f>
        <v>No</v>
      </c>
    </row>
    <row r="12246" spans="6:14">
      <c r="F12246" s="3">
        <v>44396</v>
      </c>
      <c r="G12246" s="1" t="s">
        <v>63</v>
      </c>
      <c r="H12246" s="1" t="s">
        <v>106</v>
      </c>
      <c r="I12246" s="1">
        <v>1962</v>
      </c>
      <c r="J12246" s="1">
        <f>MONTH(BART_Rides[[#This Row],[Date]])</f>
        <v>7</v>
      </c>
      <c r="K12246" s="1">
        <f>WEEKDAY(BART_Rides[[#This Row],[Date]],2)</f>
        <v>1</v>
      </c>
      <c r="L12246" s="1" t="str">
        <f>LEFT(BART_Rides[[#This Row],[Lines]],1)</f>
        <v>Y</v>
      </c>
      <c r="M12246" s="1" t="str">
        <f>IF(BART_Rides[[#This Row],[FirstLetter]]="Y","Yes","No")</f>
        <v>Yes</v>
      </c>
      <c r="N12246" s="1" t="str">
        <f>IF(OR(BART_Rides[[#This Row],[Station Code]]="EM", BART_Rides[[#This Row],[Station Code]]="MT", BART_Rides[[#This Row],[Station Code]]="PL", BART_Rides[[#This Row],[Station Code]]="CC"), "Yes", "No")</f>
        <v>No</v>
      </c>
    </row>
    <row r="12247" spans="6:14">
      <c r="F12247" s="3">
        <v>44397</v>
      </c>
      <c r="G12247" s="1" t="s">
        <v>63</v>
      </c>
      <c r="H12247" s="1" t="s">
        <v>106</v>
      </c>
      <c r="I12247" s="1">
        <v>2054</v>
      </c>
      <c r="J12247" s="1">
        <f>MONTH(BART_Rides[[#This Row],[Date]])</f>
        <v>7</v>
      </c>
      <c r="K12247" s="1">
        <f>WEEKDAY(BART_Rides[[#This Row],[Date]],2)</f>
        <v>2</v>
      </c>
      <c r="L12247" s="1" t="str">
        <f>LEFT(BART_Rides[[#This Row],[Lines]],1)</f>
        <v>Y</v>
      </c>
      <c r="M12247" s="1" t="str">
        <f>IF(BART_Rides[[#This Row],[FirstLetter]]="Y","Yes","No")</f>
        <v>Yes</v>
      </c>
      <c r="N12247" s="1" t="str">
        <f>IF(OR(BART_Rides[[#This Row],[Station Code]]="EM", BART_Rides[[#This Row],[Station Code]]="MT", BART_Rides[[#This Row],[Station Code]]="PL", BART_Rides[[#This Row],[Station Code]]="CC"), "Yes", "No")</f>
        <v>No</v>
      </c>
    </row>
    <row r="12248" spans="6:14">
      <c r="F12248" s="3">
        <v>44398</v>
      </c>
      <c r="G12248" s="1" t="s">
        <v>63</v>
      </c>
      <c r="H12248" s="1" t="s">
        <v>106</v>
      </c>
      <c r="I12248" s="1">
        <v>2097</v>
      </c>
      <c r="J12248" s="1">
        <f>MONTH(BART_Rides[[#This Row],[Date]])</f>
        <v>7</v>
      </c>
      <c r="K12248" s="1">
        <f>WEEKDAY(BART_Rides[[#This Row],[Date]],2)</f>
        <v>3</v>
      </c>
      <c r="L12248" s="1" t="str">
        <f>LEFT(BART_Rides[[#This Row],[Lines]],1)</f>
        <v>Y</v>
      </c>
      <c r="M12248" s="1" t="str">
        <f>IF(BART_Rides[[#This Row],[FirstLetter]]="Y","Yes","No")</f>
        <v>Yes</v>
      </c>
      <c r="N12248" s="1" t="str">
        <f>IF(OR(BART_Rides[[#This Row],[Station Code]]="EM", BART_Rides[[#This Row],[Station Code]]="MT", BART_Rides[[#This Row],[Station Code]]="PL", BART_Rides[[#This Row],[Station Code]]="CC"), "Yes", "No")</f>
        <v>No</v>
      </c>
    </row>
    <row r="12249" spans="6:14">
      <c r="F12249" s="3">
        <v>44399</v>
      </c>
      <c r="G12249" s="1" t="s">
        <v>63</v>
      </c>
      <c r="H12249" s="1" t="s">
        <v>106</v>
      </c>
      <c r="I12249" s="1">
        <v>2168</v>
      </c>
      <c r="J12249" s="1">
        <f>MONTH(BART_Rides[[#This Row],[Date]])</f>
        <v>7</v>
      </c>
      <c r="K12249" s="1">
        <f>WEEKDAY(BART_Rides[[#This Row],[Date]],2)</f>
        <v>4</v>
      </c>
      <c r="L12249" s="1" t="str">
        <f>LEFT(BART_Rides[[#This Row],[Lines]],1)</f>
        <v>Y</v>
      </c>
      <c r="M12249" s="1" t="str">
        <f>IF(BART_Rides[[#This Row],[FirstLetter]]="Y","Yes","No")</f>
        <v>Yes</v>
      </c>
      <c r="N12249" s="1" t="str">
        <f>IF(OR(BART_Rides[[#This Row],[Station Code]]="EM", BART_Rides[[#This Row],[Station Code]]="MT", BART_Rides[[#This Row],[Station Code]]="PL", BART_Rides[[#This Row],[Station Code]]="CC"), "Yes", "No")</f>
        <v>No</v>
      </c>
    </row>
    <row r="12250" spans="6:14">
      <c r="F12250" s="3">
        <v>44400</v>
      </c>
      <c r="G12250" s="1" t="s">
        <v>63</v>
      </c>
      <c r="H12250" s="1" t="s">
        <v>106</v>
      </c>
      <c r="I12250" s="1">
        <v>1991</v>
      </c>
      <c r="J12250" s="1">
        <f>MONTH(BART_Rides[[#This Row],[Date]])</f>
        <v>7</v>
      </c>
      <c r="K12250" s="1">
        <f>WEEKDAY(BART_Rides[[#This Row],[Date]],2)</f>
        <v>5</v>
      </c>
      <c r="L12250" s="1" t="str">
        <f>LEFT(BART_Rides[[#This Row],[Lines]],1)</f>
        <v>Y</v>
      </c>
      <c r="M12250" s="1" t="str">
        <f>IF(BART_Rides[[#This Row],[FirstLetter]]="Y","Yes","No")</f>
        <v>Yes</v>
      </c>
      <c r="N12250" s="1" t="str">
        <f>IF(OR(BART_Rides[[#This Row],[Station Code]]="EM", BART_Rides[[#This Row],[Station Code]]="MT", BART_Rides[[#This Row],[Station Code]]="PL", BART_Rides[[#This Row],[Station Code]]="CC"), "Yes", "No")</f>
        <v>No</v>
      </c>
    </row>
    <row r="12251" spans="6:14">
      <c r="F12251" s="3">
        <v>44401</v>
      </c>
      <c r="G12251" s="1" t="s">
        <v>63</v>
      </c>
      <c r="H12251" s="1" t="s">
        <v>106</v>
      </c>
      <c r="I12251" s="1">
        <v>1287</v>
      </c>
      <c r="J12251" s="1">
        <f>MONTH(BART_Rides[[#This Row],[Date]])</f>
        <v>7</v>
      </c>
      <c r="K12251" s="1">
        <f>WEEKDAY(BART_Rides[[#This Row],[Date]],2)</f>
        <v>6</v>
      </c>
      <c r="L12251" s="1" t="str">
        <f>LEFT(BART_Rides[[#This Row],[Lines]],1)</f>
        <v>Y</v>
      </c>
      <c r="M12251" s="1" t="str">
        <f>IF(BART_Rides[[#This Row],[FirstLetter]]="Y","Yes","No")</f>
        <v>Yes</v>
      </c>
      <c r="N12251" s="1" t="str">
        <f>IF(OR(BART_Rides[[#This Row],[Station Code]]="EM", BART_Rides[[#This Row],[Station Code]]="MT", BART_Rides[[#This Row],[Station Code]]="PL", BART_Rides[[#This Row],[Station Code]]="CC"), "Yes", "No")</f>
        <v>No</v>
      </c>
    </row>
    <row r="12252" spans="6:14">
      <c r="F12252" s="3">
        <v>44402</v>
      </c>
      <c r="G12252" s="1" t="s">
        <v>63</v>
      </c>
      <c r="H12252" s="1" t="s">
        <v>106</v>
      </c>
      <c r="I12252" s="1">
        <v>936</v>
      </c>
      <c r="J12252" s="1">
        <f>MONTH(BART_Rides[[#This Row],[Date]])</f>
        <v>7</v>
      </c>
      <c r="K12252" s="1">
        <f>WEEKDAY(BART_Rides[[#This Row],[Date]],2)</f>
        <v>7</v>
      </c>
      <c r="L12252" s="1" t="str">
        <f>LEFT(BART_Rides[[#This Row],[Lines]],1)</f>
        <v>Y</v>
      </c>
      <c r="M12252" s="1" t="str">
        <f>IF(BART_Rides[[#This Row],[FirstLetter]]="Y","Yes","No")</f>
        <v>Yes</v>
      </c>
      <c r="N12252" s="1" t="str">
        <f>IF(OR(BART_Rides[[#This Row],[Station Code]]="EM", BART_Rides[[#This Row],[Station Code]]="MT", BART_Rides[[#This Row],[Station Code]]="PL", BART_Rides[[#This Row],[Station Code]]="CC"), "Yes", "No")</f>
        <v>No</v>
      </c>
    </row>
    <row r="12253" spans="6:14">
      <c r="F12253" s="3">
        <v>44403</v>
      </c>
      <c r="G12253" s="1" t="s">
        <v>63</v>
      </c>
      <c r="H12253" s="1" t="s">
        <v>106</v>
      </c>
      <c r="I12253" s="1">
        <v>1968</v>
      </c>
      <c r="J12253" s="1">
        <f>MONTH(BART_Rides[[#This Row],[Date]])</f>
        <v>7</v>
      </c>
      <c r="K12253" s="1">
        <f>WEEKDAY(BART_Rides[[#This Row],[Date]],2)</f>
        <v>1</v>
      </c>
      <c r="L12253" s="1" t="str">
        <f>LEFT(BART_Rides[[#This Row],[Lines]],1)</f>
        <v>Y</v>
      </c>
      <c r="M12253" s="1" t="str">
        <f>IF(BART_Rides[[#This Row],[FirstLetter]]="Y","Yes","No")</f>
        <v>Yes</v>
      </c>
      <c r="N12253" s="1" t="str">
        <f>IF(OR(BART_Rides[[#This Row],[Station Code]]="EM", BART_Rides[[#This Row],[Station Code]]="MT", BART_Rides[[#This Row],[Station Code]]="PL", BART_Rides[[#This Row],[Station Code]]="CC"), "Yes", "No")</f>
        <v>No</v>
      </c>
    </row>
    <row r="12254" spans="6:14">
      <c r="F12254" s="3">
        <v>44404</v>
      </c>
      <c r="G12254" s="1" t="s">
        <v>63</v>
      </c>
      <c r="H12254" s="1" t="s">
        <v>106</v>
      </c>
      <c r="I12254" s="1">
        <v>2082</v>
      </c>
      <c r="J12254" s="1">
        <f>MONTH(BART_Rides[[#This Row],[Date]])</f>
        <v>7</v>
      </c>
      <c r="K12254" s="1">
        <f>WEEKDAY(BART_Rides[[#This Row],[Date]],2)</f>
        <v>2</v>
      </c>
      <c r="L12254" s="1" t="str">
        <f>LEFT(BART_Rides[[#This Row],[Lines]],1)</f>
        <v>Y</v>
      </c>
      <c r="M12254" s="1" t="str">
        <f>IF(BART_Rides[[#This Row],[FirstLetter]]="Y","Yes","No")</f>
        <v>Yes</v>
      </c>
      <c r="N12254" s="1" t="str">
        <f>IF(OR(BART_Rides[[#This Row],[Station Code]]="EM", BART_Rides[[#This Row],[Station Code]]="MT", BART_Rides[[#This Row],[Station Code]]="PL", BART_Rides[[#This Row],[Station Code]]="CC"), "Yes", "No")</f>
        <v>No</v>
      </c>
    </row>
    <row r="12255" spans="6:14">
      <c r="F12255" s="3">
        <v>44405</v>
      </c>
      <c r="G12255" s="1" t="s">
        <v>63</v>
      </c>
      <c r="H12255" s="1" t="s">
        <v>106</v>
      </c>
      <c r="I12255" s="1">
        <v>2108</v>
      </c>
      <c r="J12255" s="1">
        <f>MONTH(BART_Rides[[#This Row],[Date]])</f>
        <v>7</v>
      </c>
      <c r="K12255" s="1">
        <f>WEEKDAY(BART_Rides[[#This Row],[Date]],2)</f>
        <v>3</v>
      </c>
      <c r="L12255" s="1" t="str">
        <f>LEFT(BART_Rides[[#This Row],[Lines]],1)</f>
        <v>Y</v>
      </c>
      <c r="M12255" s="1" t="str">
        <f>IF(BART_Rides[[#This Row],[FirstLetter]]="Y","Yes","No")</f>
        <v>Yes</v>
      </c>
      <c r="N12255" s="1" t="str">
        <f>IF(OR(BART_Rides[[#This Row],[Station Code]]="EM", BART_Rides[[#This Row],[Station Code]]="MT", BART_Rides[[#This Row],[Station Code]]="PL", BART_Rides[[#This Row],[Station Code]]="CC"), "Yes", "No")</f>
        <v>No</v>
      </c>
    </row>
    <row r="12256" spans="6:14">
      <c r="F12256" s="3">
        <v>44406</v>
      </c>
      <c r="G12256" s="1" t="s">
        <v>63</v>
      </c>
      <c r="H12256" s="1" t="s">
        <v>106</v>
      </c>
      <c r="I12256" s="1">
        <v>2162</v>
      </c>
      <c r="J12256" s="1">
        <f>MONTH(BART_Rides[[#This Row],[Date]])</f>
        <v>7</v>
      </c>
      <c r="K12256" s="1">
        <f>WEEKDAY(BART_Rides[[#This Row],[Date]],2)</f>
        <v>4</v>
      </c>
      <c r="L12256" s="1" t="str">
        <f>LEFT(BART_Rides[[#This Row],[Lines]],1)</f>
        <v>Y</v>
      </c>
      <c r="M12256" s="1" t="str">
        <f>IF(BART_Rides[[#This Row],[FirstLetter]]="Y","Yes","No")</f>
        <v>Yes</v>
      </c>
      <c r="N12256" s="1" t="str">
        <f>IF(OR(BART_Rides[[#This Row],[Station Code]]="EM", BART_Rides[[#This Row],[Station Code]]="MT", BART_Rides[[#This Row],[Station Code]]="PL", BART_Rides[[#This Row],[Station Code]]="CC"), "Yes", "No")</f>
        <v>No</v>
      </c>
    </row>
    <row r="12257" spans="6:14">
      <c r="F12257" s="3">
        <v>44407</v>
      </c>
      <c r="G12257" s="1" t="s">
        <v>63</v>
      </c>
      <c r="H12257" s="1" t="s">
        <v>106</v>
      </c>
      <c r="I12257" s="1">
        <v>1971</v>
      </c>
      <c r="J12257" s="1">
        <f>MONTH(BART_Rides[[#This Row],[Date]])</f>
        <v>7</v>
      </c>
      <c r="K12257" s="1">
        <f>WEEKDAY(BART_Rides[[#This Row],[Date]],2)</f>
        <v>5</v>
      </c>
      <c r="L12257" s="1" t="str">
        <f>LEFT(BART_Rides[[#This Row],[Lines]],1)</f>
        <v>Y</v>
      </c>
      <c r="M12257" s="1" t="str">
        <f>IF(BART_Rides[[#This Row],[FirstLetter]]="Y","Yes","No")</f>
        <v>Yes</v>
      </c>
      <c r="N12257" s="1" t="str">
        <f>IF(OR(BART_Rides[[#This Row],[Station Code]]="EM", BART_Rides[[#This Row],[Station Code]]="MT", BART_Rides[[#This Row],[Station Code]]="PL", BART_Rides[[#This Row],[Station Code]]="CC"), "Yes", "No")</f>
        <v>No</v>
      </c>
    </row>
    <row r="12258" spans="6:14">
      <c r="F12258" s="3">
        <v>44408</v>
      </c>
      <c r="G12258" s="1" t="s">
        <v>63</v>
      </c>
      <c r="H12258" s="1" t="s">
        <v>106</v>
      </c>
      <c r="I12258" s="1">
        <v>1185</v>
      </c>
      <c r="J12258" s="1">
        <f>MONTH(BART_Rides[[#This Row],[Date]])</f>
        <v>7</v>
      </c>
      <c r="K12258" s="1">
        <f>WEEKDAY(BART_Rides[[#This Row],[Date]],2)</f>
        <v>6</v>
      </c>
      <c r="L12258" s="1" t="str">
        <f>LEFT(BART_Rides[[#This Row],[Lines]],1)</f>
        <v>Y</v>
      </c>
      <c r="M12258" s="1" t="str">
        <f>IF(BART_Rides[[#This Row],[FirstLetter]]="Y","Yes","No")</f>
        <v>Yes</v>
      </c>
      <c r="N12258" s="1" t="str">
        <f>IF(OR(BART_Rides[[#This Row],[Station Code]]="EM", BART_Rides[[#This Row],[Station Code]]="MT", BART_Rides[[#This Row],[Station Code]]="PL", BART_Rides[[#This Row],[Station Code]]="CC"), "Yes", "No")</f>
        <v>No</v>
      </c>
    </row>
    <row r="12259" spans="6:14">
      <c r="F12259" s="3">
        <v>44409</v>
      </c>
      <c r="G12259" s="1" t="s">
        <v>63</v>
      </c>
      <c r="H12259" s="1" t="s">
        <v>106</v>
      </c>
      <c r="I12259" s="1">
        <v>942</v>
      </c>
      <c r="J12259" s="1">
        <f>MONTH(BART_Rides[[#This Row],[Date]])</f>
        <v>8</v>
      </c>
      <c r="K12259" s="1">
        <f>WEEKDAY(BART_Rides[[#This Row],[Date]],2)</f>
        <v>7</v>
      </c>
      <c r="L12259" s="1" t="str">
        <f>LEFT(BART_Rides[[#This Row],[Lines]],1)</f>
        <v>Y</v>
      </c>
      <c r="M12259" s="1" t="str">
        <f>IF(BART_Rides[[#This Row],[FirstLetter]]="Y","Yes","No")</f>
        <v>Yes</v>
      </c>
      <c r="N12259" s="1" t="str">
        <f>IF(OR(BART_Rides[[#This Row],[Station Code]]="EM", BART_Rides[[#This Row],[Station Code]]="MT", BART_Rides[[#This Row],[Station Code]]="PL", BART_Rides[[#This Row],[Station Code]]="CC"), "Yes", "No")</f>
        <v>No</v>
      </c>
    </row>
    <row r="12260" spans="6:14">
      <c r="F12260" s="3">
        <v>44410</v>
      </c>
      <c r="G12260" s="1" t="s">
        <v>63</v>
      </c>
      <c r="H12260" s="1" t="s">
        <v>106</v>
      </c>
      <c r="I12260" s="1">
        <v>1925</v>
      </c>
      <c r="J12260" s="1">
        <f>MONTH(BART_Rides[[#This Row],[Date]])</f>
        <v>8</v>
      </c>
      <c r="K12260" s="1">
        <f>WEEKDAY(BART_Rides[[#This Row],[Date]],2)</f>
        <v>1</v>
      </c>
      <c r="L12260" s="1" t="str">
        <f>LEFT(BART_Rides[[#This Row],[Lines]],1)</f>
        <v>Y</v>
      </c>
      <c r="M12260" s="1" t="str">
        <f>IF(BART_Rides[[#This Row],[FirstLetter]]="Y","Yes","No")</f>
        <v>Yes</v>
      </c>
      <c r="N12260" s="1" t="str">
        <f>IF(OR(BART_Rides[[#This Row],[Station Code]]="EM", BART_Rides[[#This Row],[Station Code]]="MT", BART_Rides[[#This Row],[Station Code]]="PL", BART_Rides[[#This Row],[Station Code]]="CC"), "Yes", "No")</f>
        <v>No</v>
      </c>
    </row>
    <row r="12261" spans="6:14">
      <c r="F12261" s="3">
        <v>44411</v>
      </c>
      <c r="G12261" s="1" t="s">
        <v>63</v>
      </c>
      <c r="H12261" s="1" t="s">
        <v>106</v>
      </c>
      <c r="I12261" s="1">
        <v>2031</v>
      </c>
      <c r="J12261" s="1">
        <f>MONTH(BART_Rides[[#This Row],[Date]])</f>
        <v>8</v>
      </c>
      <c r="K12261" s="1">
        <f>WEEKDAY(BART_Rides[[#This Row],[Date]],2)</f>
        <v>2</v>
      </c>
      <c r="L12261" s="1" t="str">
        <f>LEFT(BART_Rides[[#This Row],[Lines]],1)</f>
        <v>Y</v>
      </c>
      <c r="M12261" s="1" t="str">
        <f>IF(BART_Rides[[#This Row],[FirstLetter]]="Y","Yes","No")</f>
        <v>Yes</v>
      </c>
      <c r="N12261" s="1" t="str">
        <f>IF(OR(BART_Rides[[#This Row],[Station Code]]="EM", BART_Rides[[#This Row],[Station Code]]="MT", BART_Rides[[#This Row],[Station Code]]="PL", BART_Rides[[#This Row],[Station Code]]="CC"), "Yes", "No")</f>
        <v>No</v>
      </c>
    </row>
    <row r="12262" spans="6:14">
      <c r="F12262" s="3">
        <v>44412</v>
      </c>
      <c r="G12262" s="1" t="s">
        <v>63</v>
      </c>
      <c r="H12262" s="1" t="s">
        <v>106</v>
      </c>
      <c r="I12262" s="1">
        <v>2113</v>
      </c>
      <c r="J12262" s="1">
        <f>MONTH(BART_Rides[[#This Row],[Date]])</f>
        <v>8</v>
      </c>
      <c r="K12262" s="1">
        <f>WEEKDAY(BART_Rides[[#This Row],[Date]],2)</f>
        <v>3</v>
      </c>
      <c r="L12262" s="1" t="str">
        <f>LEFT(BART_Rides[[#This Row],[Lines]],1)</f>
        <v>Y</v>
      </c>
      <c r="M12262" s="1" t="str">
        <f>IF(BART_Rides[[#This Row],[FirstLetter]]="Y","Yes","No")</f>
        <v>Yes</v>
      </c>
      <c r="N12262" s="1" t="str">
        <f>IF(OR(BART_Rides[[#This Row],[Station Code]]="EM", BART_Rides[[#This Row],[Station Code]]="MT", BART_Rides[[#This Row],[Station Code]]="PL", BART_Rides[[#This Row],[Station Code]]="CC"), "Yes", "No")</f>
        <v>No</v>
      </c>
    </row>
    <row r="12263" spans="6:14">
      <c r="F12263" s="3">
        <v>44413</v>
      </c>
      <c r="G12263" s="1" t="s">
        <v>63</v>
      </c>
      <c r="H12263" s="1" t="s">
        <v>106</v>
      </c>
      <c r="I12263" s="1">
        <v>2081</v>
      </c>
      <c r="J12263" s="1">
        <f>MONTH(BART_Rides[[#This Row],[Date]])</f>
        <v>8</v>
      </c>
      <c r="K12263" s="1">
        <f>WEEKDAY(BART_Rides[[#This Row],[Date]],2)</f>
        <v>4</v>
      </c>
      <c r="L12263" s="1" t="str">
        <f>LEFT(BART_Rides[[#This Row],[Lines]],1)</f>
        <v>Y</v>
      </c>
      <c r="M12263" s="1" t="str">
        <f>IF(BART_Rides[[#This Row],[FirstLetter]]="Y","Yes","No")</f>
        <v>Yes</v>
      </c>
      <c r="N12263" s="1" t="str">
        <f>IF(OR(BART_Rides[[#This Row],[Station Code]]="EM", BART_Rides[[#This Row],[Station Code]]="MT", BART_Rides[[#This Row],[Station Code]]="PL", BART_Rides[[#This Row],[Station Code]]="CC"), "Yes", "No")</f>
        <v>No</v>
      </c>
    </row>
    <row r="12264" spans="6:14">
      <c r="F12264" s="3">
        <v>44414</v>
      </c>
      <c r="G12264" s="1" t="s">
        <v>63</v>
      </c>
      <c r="H12264" s="1" t="s">
        <v>106</v>
      </c>
      <c r="I12264" s="1">
        <v>2007</v>
      </c>
      <c r="J12264" s="1">
        <f>MONTH(BART_Rides[[#This Row],[Date]])</f>
        <v>8</v>
      </c>
      <c r="K12264" s="1">
        <f>WEEKDAY(BART_Rides[[#This Row],[Date]],2)</f>
        <v>5</v>
      </c>
      <c r="L12264" s="1" t="str">
        <f>LEFT(BART_Rides[[#This Row],[Lines]],1)</f>
        <v>Y</v>
      </c>
      <c r="M12264" s="1" t="str">
        <f>IF(BART_Rides[[#This Row],[FirstLetter]]="Y","Yes","No")</f>
        <v>Yes</v>
      </c>
      <c r="N12264" s="1" t="str">
        <f>IF(OR(BART_Rides[[#This Row],[Station Code]]="EM", BART_Rides[[#This Row],[Station Code]]="MT", BART_Rides[[#This Row],[Station Code]]="PL", BART_Rides[[#This Row],[Station Code]]="CC"), "Yes", "No")</f>
        <v>No</v>
      </c>
    </row>
    <row r="12265" spans="6:14">
      <c r="F12265" s="3">
        <v>44415</v>
      </c>
      <c r="G12265" s="1" t="s">
        <v>63</v>
      </c>
      <c r="H12265" s="1" t="s">
        <v>106</v>
      </c>
      <c r="I12265" s="1">
        <v>1343</v>
      </c>
      <c r="J12265" s="1">
        <f>MONTH(BART_Rides[[#This Row],[Date]])</f>
        <v>8</v>
      </c>
      <c r="K12265" s="1">
        <f>WEEKDAY(BART_Rides[[#This Row],[Date]],2)</f>
        <v>6</v>
      </c>
      <c r="L12265" s="1" t="str">
        <f>LEFT(BART_Rides[[#This Row],[Lines]],1)</f>
        <v>Y</v>
      </c>
      <c r="M12265" s="1" t="str">
        <f>IF(BART_Rides[[#This Row],[FirstLetter]]="Y","Yes","No")</f>
        <v>Yes</v>
      </c>
      <c r="N12265" s="1" t="str">
        <f>IF(OR(BART_Rides[[#This Row],[Station Code]]="EM", BART_Rides[[#This Row],[Station Code]]="MT", BART_Rides[[#This Row],[Station Code]]="PL", BART_Rides[[#This Row],[Station Code]]="CC"), "Yes", "No")</f>
        <v>No</v>
      </c>
    </row>
    <row r="12266" spans="6:14">
      <c r="F12266" s="3">
        <v>44416</v>
      </c>
      <c r="G12266" s="1" t="s">
        <v>63</v>
      </c>
      <c r="H12266" s="1" t="s">
        <v>106</v>
      </c>
      <c r="I12266" s="1">
        <v>976</v>
      </c>
      <c r="J12266" s="1">
        <f>MONTH(BART_Rides[[#This Row],[Date]])</f>
        <v>8</v>
      </c>
      <c r="K12266" s="1">
        <f>WEEKDAY(BART_Rides[[#This Row],[Date]],2)</f>
        <v>7</v>
      </c>
      <c r="L12266" s="1" t="str">
        <f>LEFT(BART_Rides[[#This Row],[Lines]],1)</f>
        <v>Y</v>
      </c>
      <c r="M12266" s="1" t="str">
        <f>IF(BART_Rides[[#This Row],[FirstLetter]]="Y","Yes","No")</f>
        <v>Yes</v>
      </c>
      <c r="N12266" s="1" t="str">
        <f>IF(OR(BART_Rides[[#This Row],[Station Code]]="EM", BART_Rides[[#This Row],[Station Code]]="MT", BART_Rides[[#This Row],[Station Code]]="PL", BART_Rides[[#This Row],[Station Code]]="CC"), "Yes", "No")</f>
        <v>No</v>
      </c>
    </row>
    <row r="12267" spans="6:14">
      <c r="F12267" s="3">
        <v>44417</v>
      </c>
      <c r="G12267" s="1" t="s">
        <v>63</v>
      </c>
      <c r="H12267" s="1" t="s">
        <v>106</v>
      </c>
      <c r="I12267" s="1">
        <v>1904</v>
      </c>
      <c r="J12267" s="1">
        <f>MONTH(BART_Rides[[#This Row],[Date]])</f>
        <v>8</v>
      </c>
      <c r="K12267" s="1">
        <f>WEEKDAY(BART_Rides[[#This Row],[Date]],2)</f>
        <v>1</v>
      </c>
      <c r="L12267" s="1" t="str">
        <f>LEFT(BART_Rides[[#This Row],[Lines]],1)</f>
        <v>Y</v>
      </c>
      <c r="M12267" s="1" t="str">
        <f>IF(BART_Rides[[#This Row],[FirstLetter]]="Y","Yes","No")</f>
        <v>Yes</v>
      </c>
      <c r="N12267" s="1" t="str">
        <f>IF(OR(BART_Rides[[#This Row],[Station Code]]="EM", BART_Rides[[#This Row],[Station Code]]="MT", BART_Rides[[#This Row],[Station Code]]="PL", BART_Rides[[#This Row],[Station Code]]="CC"), "Yes", "No")</f>
        <v>No</v>
      </c>
    </row>
    <row r="12268" spans="6:14">
      <c r="F12268" s="3">
        <v>44418</v>
      </c>
      <c r="G12268" s="1" t="s">
        <v>63</v>
      </c>
      <c r="H12268" s="1" t="s">
        <v>106</v>
      </c>
      <c r="I12268" s="1">
        <v>2157</v>
      </c>
      <c r="J12268" s="1">
        <f>MONTH(BART_Rides[[#This Row],[Date]])</f>
        <v>8</v>
      </c>
      <c r="K12268" s="1">
        <f>WEEKDAY(BART_Rides[[#This Row],[Date]],2)</f>
        <v>2</v>
      </c>
      <c r="L12268" s="1" t="str">
        <f>LEFT(BART_Rides[[#This Row],[Lines]],1)</f>
        <v>Y</v>
      </c>
      <c r="M12268" s="1" t="str">
        <f>IF(BART_Rides[[#This Row],[FirstLetter]]="Y","Yes","No")</f>
        <v>Yes</v>
      </c>
      <c r="N12268" s="1" t="str">
        <f>IF(OR(BART_Rides[[#This Row],[Station Code]]="EM", BART_Rides[[#This Row],[Station Code]]="MT", BART_Rides[[#This Row],[Station Code]]="PL", BART_Rides[[#This Row],[Station Code]]="CC"), "Yes", "No")</f>
        <v>No</v>
      </c>
    </row>
    <row r="12269" spans="6:14">
      <c r="F12269" s="3">
        <v>44419</v>
      </c>
      <c r="G12269" s="1" t="s">
        <v>63</v>
      </c>
      <c r="H12269" s="1" t="s">
        <v>106</v>
      </c>
      <c r="I12269" s="1">
        <v>2157</v>
      </c>
      <c r="J12269" s="1">
        <f>MONTH(BART_Rides[[#This Row],[Date]])</f>
        <v>8</v>
      </c>
      <c r="K12269" s="1">
        <f>WEEKDAY(BART_Rides[[#This Row],[Date]],2)</f>
        <v>3</v>
      </c>
      <c r="L12269" s="1" t="str">
        <f>LEFT(BART_Rides[[#This Row],[Lines]],1)</f>
        <v>Y</v>
      </c>
      <c r="M12269" s="1" t="str">
        <f>IF(BART_Rides[[#This Row],[FirstLetter]]="Y","Yes","No")</f>
        <v>Yes</v>
      </c>
      <c r="N12269" s="1" t="str">
        <f>IF(OR(BART_Rides[[#This Row],[Station Code]]="EM", BART_Rides[[#This Row],[Station Code]]="MT", BART_Rides[[#This Row],[Station Code]]="PL", BART_Rides[[#This Row],[Station Code]]="CC"), "Yes", "No")</f>
        <v>No</v>
      </c>
    </row>
    <row r="12270" spans="6:14">
      <c r="F12270" s="3">
        <v>44420</v>
      </c>
      <c r="G12270" s="1" t="s">
        <v>63</v>
      </c>
      <c r="H12270" s="1" t="s">
        <v>106</v>
      </c>
      <c r="I12270" s="1">
        <v>2247</v>
      </c>
      <c r="J12270" s="1">
        <f>MONTH(BART_Rides[[#This Row],[Date]])</f>
        <v>8</v>
      </c>
      <c r="K12270" s="1">
        <f>WEEKDAY(BART_Rides[[#This Row],[Date]],2)</f>
        <v>4</v>
      </c>
      <c r="L12270" s="1" t="str">
        <f>LEFT(BART_Rides[[#This Row],[Lines]],1)</f>
        <v>Y</v>
      </c>
      <c r="M12270" s="1" t="str">
        <f>IF(BART_Rides[[#This Row],[FirstLetter]]="Y","Yes","No")</f>
        <v>Yes</v>
      </c>
      <c r="N12270" s="1" t="str">
        <f>IF(OR(BART_Rides[[#This Row],[Station Code]]="EM", BART_Rides[[#This Row],[Station Code]]="MT", BART_Rides[[#This Row],[Station Code]]="PL", BART_Rides[[#This Row],[Station Code]]="CC"), "Yes", "No")</f>
        <v>No</v>
      </c>
    </row>
    <row r="12271" spans="6:14">
      <c r="F12271" s="3">
        <v>44421</v>
      </c>
      <c r="G12271" s="1" t="s">
        <v>63</v>
      </c>
      <c r="H12271" s="1" t="s">
        <v>106</v>
      </c>
      <c r="I12271" s="1">
        <v>2196</v>
      </c>
      <c r="J12271" s="1">
        <f>MONTH(BART_Rides[[#This Row],[Date]])</f>
        <v>8</v>
      </c>
      <c r="K12271" s="1">
        <f>WEEKDAY(BART_Rides[[#This Row],[Date]],2)</f>
        <v>5</v>
      </c>
      <c r="L12271" s="1" t="str">
        <f>LEFT(BART_Rides[[#This Row],[Lines]],1)</f>
        <v>Y</v>
      </c>
      <c r="M12271" s="1" t="str">
        <f>IF(BART_Rides[[#This Row],[FirstLetter]]="Y","Yes","No")</f>
        <v>Yes</v>
      </c>
      <c r="N12271" s="1" t="str">
        <f>IF(OR(BART_Rides[[#This Row],[Station Code]]="EM", BART_Rides[[#This Row],[Station Code]]="MT", BART_Rides[[#This Row],[Station Code]]="PL", BART_Rides[[#This Row],[Station Code]]="CC"), "Yes", "No")</f>
        <v>No</v>
      </c>
    </row>
    <row r="12272" spans="6:14">
      <c r="F12272" s="3">
        <v>44422</v>
      </c>
      <c r="G12272" s="1" t="s">
        <v>63</v>
      </c>
      <c r="H12272" s="1" t="s">
        <v>106</v>
      </c>
      <c r="I12272" s="1">
        <v>1476</v>
      </c>
      <c r="J12272" s="1">
        <f>MONTH(BART_Rides[[#This Row],[Date]])</f>
        <v>8</v>
      </c>
      <c r="K12272" s="1">
        <f>WEEKDAY(BART_Rides[[#This Row],[Date]],2)</f>
        <v>6</v>
      </c>
      <c r="L12272" s="1" t="str">
        <f>LEFT(BART_Rides[[#This Row],[Lines]],1)</f>
        <v>Y</v>
      </c>
      <c r="M12272" s="1" t="str">
        <f>IF(BART_Rides[[#This Row],[FirstLetter]]="Y","Yes","No")</f>
        <v>Yes</v>
      </c>
      <c r="N12272" s="1" t="str">
        <f>IF(OR(BART_Rides[[#This Row],[Station Code]]="EM", BART_Rides[[#This Row],[Station Code]]="MT", BART_Rides[[#This Row],[Station Code]]="PL", BART_Rides[[#This Row],[Station Code]]="CC"), "Yes", "No")</f>
        <v>No</v>
      </c>
    </row>
    <row r="12273" spans="6:14">
      <c r="F12273" s="3">
        <v>44423</v>
      </c>
      <c r="G12273" s="1" t="s">
        <v>63</v>
      </c>
      <c r="H12273" s="1" t="s">
        <v>106</v>
      </c>
      <c r="I12273" s="1">
        <v>1060</v>
      </c>
      <c r="J12273" s="1">
        <f>MONTH(BART_Rides[[#This Row],[Date]])</f>
        <v>8</v>
      </c>
      <c r="K12273" s="1">
        <f>WEEKDAY(BART_Rides[[#This Row],[Date]],2)</f>
        <v>7</v>
      </c>
      <c r="L12273" s="1" t="str">
        <f>LEFT(BART_Rides[[#This Row],[Lines]],1)</f>
        <v>Y</v>
      </c>
      <c r="M12273" s="1" t="str">
        <f>IF(BART_Rides[[#This Row],[FirstLetter]]="Y","Yes","No")</f>
        <v>Yes</v>
      </c>
      <c r="N12273" s="1" t="str">
        <f>IF(OR(BART_Rides[[#This Row],[Station Code]]="EM", BART_Rides[[#This Row],[Station Code]]="MT", BART_Rides[[#This Row],[Station Code]]="PL", BART_Rides[[#This Row],[Station Code]]="CC"), "Yes", "No")</f>
        <v>No</v>
      </c>
    </row>
    <row r="12274" spans="6:14">
      <c r="F12274" s="3">
        <v>44424</v>
      </c>
      <c r="G12274" s="1" t="s">
        <v>63</v>
      </c>
      <c r="H12274" s="1" t="s">
        <v>106</v>
      </c>
      <c r="I12274" s="1">
        <v>2135</v>
      </c>
      <c r="J12274" s="1">
        <f>MONTH(BART_Rides[[#This Row],[Date]])</f>
        <v>8</v>
      </c>
      <c r="K12274" s="1">
        <f>WEEKDAY(BART_Rides[[#This Row],[Date]],2)</f>
        <v>1</v>
      </c>
      <c r="L12274" s="1" t="str">
        <f>LEFT(BART_Rides[[#This Row],[Lines]],1)</f>
        <v>Y</v>
      </c>
      <c r="M12274" s="1" t="str">
        <f>IF(BART_Rides[[#This Row],[FirstLetter]]="Y","Yes","No")</f>
        <v>Yes</v>
      </c>
      <c r="N12274" s="1" t="str">
        <f>IF(OR(BART_Rides[[#This Row],[Station Code]]="EM", BART_Rides[[#This Row],[Station Code]]="MT", BART_Rides[[#This Row],[Station Code]]="PL", BART_Rides[[#This Row],[Station Code]]="CC"), "Yes", "No")</f>
        <v>No</v>
      </c>
    </row>
    <row r="12275" spans="6:14">
      <c r="F12275" s="3">
        <v>44425</v>
      </c>
      <c r="G12275" s="1" t="s">
        <v>63</v>
      </c>
      <c r="H12275" s="1" t="s">
        <v>106</v>
      </c>
      <c r="I12275" s="1">
        <v>2258</v>
      </c>
      <c r="J12275" s="1">
        <f>MONTH(BART_Rides[[#This Row],[Date]])</f>
        <v>8</v>
      </c>
      <c r="K12275" s="1">
        <f>WEEKDAY(BART_Rides[[#This Row],[Date]],2)</f>
        <v>2</v>
      </c>
      <c r="L12275" s="1" t="str">
        <f>LEFT(BART_Rides[[#This Row],[Lines]],1)</f>
        <v>Y</v>
      </c>
      <c r="M12275" s="1" t="str">
        <f>IF(BART_Rides[[#This Row],[FirstLetter]]="Y","Yes","No")</f>
        <v>Yes</v>
      </c>
      <c r="N12275" s="1" t="str">
        <f>IF(OR(BART_Rides[[#This Row],[Station Code]]="EM", BART_Rides[[#This Row],[Station Code]]="MT", BART_Rides[[#This Row],[Station Code]]="PL", BART_Rides[[#This Row],[Station Code]]="CC"), "Yes", "No")</f>
        <v>No</v>
      </c>
    </row>
    <row r="12276" spans="6:14">
      <c r="F12276" s="3">
        <v>44426</v>
      </c>
      <c r="G12276" s="1" t="s">
        <v>63</v>
      </c>
      <c r="H12276" s="1" t="s">
        <v>106</v>
      </c>
      <c r="I12276" s="1">
        <v>2339</v>
      </c>
      <c r="J12276" s="1">
        <f>MONTH(BART_Rides[[#This Row],[Date]])</f>
        <v>8</v>
      </c>
      <c r="K12276" s="1">
        <f>WEEKDAY(BART_Rides[[#This Row],[Date]],2)</f>
        <v>3</v>
      </c>
      <c r="L12276" s="1" t="str">
        <f>LEFT(BART_Rides[[#This Row],[Lines]],1)</f>
        <v>Y</v>
      </c>
      <c r="M12276" s="1" t="str">
        <f>IF(BART_Rides[[#This Row],[FirstLetter]]="Y","Yes","No")</f>
        <v>Yes</v>
      </c>
      <c r="N12276" s="1" t="str">
        <f>IF(OR(BART_Rides[[#This Row],[Station Code]]="EM", BART_Rides[[#This Row],[Station Code]]="MT", BART_Rides[[#This Row],[Station Code]]="PL", BART_Rides[[#This Row],[Station Code]]="CC"), "Yes", "No")</f>
        <v>No</v>
      </c>
    </row>
    <row r="12277" spans="6:14">
      <c r="F12277" s="3">
        <v>44427</v>
      </c>
      <c r="G12277" s="1" t="s">
        <v>63</v>
      </c>
      <c r="H12277" s="1" t="s">
        <v>106</v>
      </c>
      <c r="I12277" s="1">
        <v>2420</v>
      </c>
      <c r="J12277" s="1">
        <f>MONTH(BART_Rides[[#This Row],[Date]])</f>
        <v>8</v>
      </c>
      <c r="K12277" s="1">
        <f>WEEKDAY(BART_Rides[[#This Row],[Date]],2)</f>
        <v>4</v>
      </c>
      <c r="L12277" s="1" t="str">
        <f>LEFT(BART_Rides[[#This Row],[Lines]],1)</f>
        <v>Y</v>
      </c>
      <c r="M12277" s="1" t="str">
        <f>IF(BART_Rides[[#This Row],[FirstLetter]]="Y","Yes","No")</f>
        <v>Yes</v>
      </c>
      <c r="N12277" s="1" t="str">
        <f>IF(OR(BART_Rides[[#This Row],[Station Code]]="EM", BART_Rides[[#This Row],[Station Code]]="MT", BART_Rides[[#This Row],[Station Code]]="PL", BART_Rides[[#This Row],[Station Code]]="CC"), "Yes", "No")</f>
        <v>No</v>
      </c>
    </row>
    <row r="12278" spans="6:14">
      <c r="F12278" s="3">
        <v>44428</v>
      </c>
      <c r="G12278" s="1" t="s">
        <v>63</v>
      </c>
      <c r="H12278" s="1" t="s">
        <v>106</v>
      </c>
      <c r="I12278" s="1">
        <v>2226</v>
      </c>
      <c r="J12278" s="1">
        <f>MONTH(BART_Rides[[#This Row],[Date]])</f>
        <v>8</v>
      </c>
      <c r="K12278" s="1">
        <f>WEEKDAY(BART_Rides[[#This Row],[Date]],2)</f>
        <v>5</v>
      </c>
      <c r="L12278" s="1" t="str">
        <f>LEFT(BART_Rides[[#This Row],[Lines]],1)</f>
        <v>Y</v>
      </c>
      <c r="M12278" s="1" t="str">
        <f>IF(BART_Rides[[#This Row],[FirstLetter]]="Y","Yes","No")</f>
        <v>Yes</v>
      </c>
      <c r="N12278" s="1" t="str">
        <f>IF(OR(BART_Rides[[#This Row],[Station Code]]="EM", BART_Rides[[#This Row],[Station Code]]="MT", BART_Rides[[#This Row],[Station Code]]="PL", BART_Rides[[#This Row],[Station Code]]="CC"), "Yes", "No")</f>
        <v>No</v>
      </c>
    </row>
    <row r="12279" spans="6:14">
      <c r="F12279" s="3">
        <v>44429</v>
      </c>
      <c r="G12279" s="1" t="s">
        <v>63</v>
      </c>
      <c r="H12279" s="1" t="s">
        <v>106</v>
      </c>
      <c r="I12279" s="1">
        <v>1490</v>
      </c>
      <c r="J12279" s="1">
        <f>MONTH(BART_Rides[[#This Row],[Date]])</f>
        <v>8</v>
      </c>
      <c r="K12279" s="1">
        <f>WEEKDAY(BART_Rides[[#This Row],[Date]],2)</f>
        <v>6</v>
      </c>
      <c r="L12279" s="1" t="str">
        <f>LEFT(BART_Rides[[#This Row],[Lines]],1)</f>
        <v>Y</v>
      </c>
      <c r="M12279" s="1" t="str">
        <f>IF(BART_Rides[[#This Row],[FirstLetter]]="Y","Yes","No")</f>
        <v>Yes</v>
      </c>
      <c r="N12279" s="1" t="str">
        <f>IF(OR(BART_Rides[[#This Row],[Station Code]]="EM", BART_Rides[[#This Row],[Station Code]]="MT", BART_Rides[[#This Row],[Station Code]]="PL", BART_Rides[[#This Row],[Station Code]]="CC"), "Yes", "No")</f>
        <v>No</v>
      </c>
    </row>
    <row r="12280" spans="6:14">
      <c r="F12280" s="3">
        <v>44430</v>
      </c>
      <c r="G12280" s="1" t="s">
        <v>63</v>
      </c>
      <c r="H12280" s="1" t="s">
        <v>106</v>
      </c>
      <c r="I12280" s="1">
        <v>1012</v>
      </c>
      <c r="J12280" s="1">
        <f>MONTH(BART_Rides[[#This Row],[Date]])</f>
        <v>8</v>
      </c>
      <c r="K12280" s="1">
        <f>WEEKDAY(BART_Rides[[#This Row],[Date]],2)</f>
        <v>7</v>
      </c>
      <c r="L12280" s="1" t="str">
        <f>LEFT(BART_Rides[[#This Row],[Lines]],1)</f>
        <v>Y</v>
      </c>
      <c r="M12280" s="1" t="str">
        <f>IF(BART_Rides[[#This Row],[FirstLetter]]="Y","Yes","No")</f>
        <v>Yes</v>
      </c>
      <c r="N12280" s="1" t="str">
        <f>IF(OR(BART_Rides[[#This Row],[Station Code]]="EM", BART_Rides[[#This Row],[Station Code]]="MT", BART_Rides[[#This Row],[Station Code]]="PL", BART_Rides[[#This Row],[Station Code]]="CC"), "Yes", "No")</f>
        <v>No</v>
      </c>
    </row>
    <row r="12281" spans="6:14">
      <c r="F12281" s="3">
        <v>44431</v>
      </c>
      <c r="G12281" s="1" t="s">
        <v>63</v>
      </c>
      <c r="H12281" s="1" t="s">
        <v>106</v>
      </c>
      <c r="I12281" s="1">
        <v>2582</v>
      </c>
      <c r="J12281" s="1">
        <f>MONTH(BART_Rides[[#This Row],[Date]])</f>
        <v>8</v>
      </c>
      <c r="K12281" s="1">
        <f>WEEKDAY(BART_Rides[[#This Row],[Date]],2)</f>
        <v>1</v>
      </c>
      <c r="L12281" s="1" t="str">
        <f>LEFT(BART_Rides[[#This Row],[Lines]],1)</f>
        <v>Y</v>
      </c>
      <c r="M12281" s="1" t="str">
        <f>IF(BART_Rides[[#This Row],[FirstLetter]]="Y","Yes","No")</f>
        <v>Yes</v>
      </c>
      <c r="N12281" s="1" t="str">
        <f>IF(OR(BART_Rides[[#This Row],[Station Code]]="EM", BART_Rides[[#This Row],[Station Code]]="MT", BART_Rides[[#This Row],[Station Code]]="PL", BART_Rides[[#This Row],[Station Code]]="CC"), "Yes", "No")</f>
        <v>No</v>
      </c>
    </row>
    <row r="12282" spans="6:14">
      <c r="F12282" s="3">
        <v>44432</v>
      </c>
      <c r="G12282" s="1" t="s">
        <v>63</v>
      </c>
      <c r="H12282" s="1" t="s">
        <v>106</v>
      </c>
      <c r="I12282" s="1">
        <v>2741</v>
      </c>
      <c r="J12282" s="1">
        <f>MONTH(BART_Rides[[#This Row],[Date]])</f>
        <v>8</v>
      </c>
      <c r="K12282" s="1">
        <f>WEEKDAY(BART_Rides[[#This Row],[Date]],2)</f>
        <v>2</v>
      </c>
      <c r="L12282" s="1" t="str">
        <f>LEFT(BART_Rides[[#This Row],[Lines]],1)</f>
        <v>Y</v>
      </c>
      <c r="M12282" s="1" t="str">
        <f>IF(BART_Rides[[#This Row],[FirstLetter]]="Y","Yes","No")</f>
        <v>Yes</v>
      </c>
      <c r="N12282" s="1" t="str">
        <f>IF(OR(BART_Rides[[#This Row],[Station Code]]="EM", BART_Rides[[#This Row],[Station Code]]="MT", BART_Rides[[#This Row],[Station Code]]="PL", BART_Rides[[#This Row],[Station Code]]="CC"), "Yes", "No")</f>
        <v>No</v>
      </c>
    </row>
    <row r="12283" spans="6:14">
      <c r="F12283" s="3">
        <v>44433</v>
      </c>
      <c r="G12283" s="1" t="s">
        <v>63</v>
      </c>
      <c r="H12283" s="1" t="s">
        <v>106</v>
      </c>
      <c r="I12283" s="1">
        <v>2692</v>
      </c>
      <c r="J12283" s="1">
        <f>MONTH(BART_Rides[[#This Row],[Date]])</f>
        <v>8</v>
      </c>
      <c r="K12283" s="1">
        <f>WEEKDAY(BART_Rides[[#This Row],[Date]],2)</f>
        <v>3</v>
      </c>
      <c r="L12283" s="1" t="str">
        <f>LEFT(BART_Rides[[#This Row],[Lines]],1)</f>
        <v>Y</v>
      </c>
      <c r="M12283" s="1" t="str">
        <f>IF(BART_Rides[[#This Row],[FirstLetter]]="Y","Yes","No")</f>
        <v>Yes</v>
      </c>
      <c r="N12283" s="1" t="str">
        <f>IF(OR(BART_Rides[[#This Row],[Station Code]]="EM", BART_Rides[[#This Row],[Station Code]]="MT", BART_Rides[[#This Row],[Station Code]]="PL", BART_Rides[[#This Row],[Station Code]]="CC"), "Yes", "No")</f>
        <v>No</v>
      </c>
    </row>
    <row r="12284" spans="6:14">
      <c r="F12284" s="3">
        <v>44434</v>
      </c>
      <c r="G12284" s="1" t="s">
        <v>63</v>
      </c>
      <c r="H12284" s="1" t="s">
        <v>106</v>
      </c>
      <c r="I12284" s="1">
        <v>2715</v>
      </c>
      <c r="J12284" s="1">
        <f>MONTH(BART_Rides[[#This Row],[Date]])</f>
        <v>8</v>
      </c>
      <c r="K12284" s="1">
        <f>WEEKDAY(BART_Rides[[#This Row],[Date]],2)</f>
        <v>4</v>
      </c>
      <c r="L12284" s="1" t="str">
        <f>LEFT(BART_Rides[[#This Row],[Lines]],1)</f>
        <v>Y</v>
      </c>
      <c r="M12284" s="1" t="str">
        <f>IF(BART_Rides[[#This Row],[FirstLetter]]="Y","Yes","No")</f>
        <v>Yes</v>
      </c>
      <c r="N12284" s="1" t="str">
        <f>IF(OR(BART_Rides[[#This Row],[Station Code]]="EM", BART_Rides[[#This Row],[Station Code]]="MT", BART_Rides[[#This Row],[Station Code]]="PL", BART_Rides[[#This Row],[Station Code]]="CC"), "Yes", "No")</f>
        <v>No</v>
      </c>
    </row>
    <row r="12285" spans="6:14">
      <c r="F12285" s="3">
        <v>44435</v>
      </c>
      <c r="G12285" s="1" t="s">
        <v>63</v>
      </c>
      <c r="H12285" s="1" t="s">
        <v>106</v>
      </c>
      <c r="I12285" s="1">
        <v>2503</v>
      </c>
      <c r="J12285" s="1">
        <f>MONTH(BART_Rides[[#This Row],[Date]])</f>
        <v>8</v>
      </c>
      <c r="K12285" s="1">
        <f>WEEKDAY(BART_Rides[[#This Row],[Date]],2)</f>
        <v>5</v>
      </c>
      <c r="L12285" s="1" t="str">
        <f>LEFT(BART_Rides[[#This Row],[Lines]],1)</f>
        <v>Y</v>
      </c>
      <c r="M12285" s="1" t="str">
        <f>IF(BART_Rides[[#This Row],[FirstLetter]]="Y","Yes","No")</f>
        <v>Yes</v>
      </c>
      <c r="N12285" s="1" t="str">
        <f>IF(OR(BART_Rides[[#This Row],[Station Code]]="EM", BART_Rides[[#This Row],[Station Code]]="MT", BART_Rides[[#This Row],[Station Code]]="PL", BART_Rides[[#This Row],[Station Code]]="CC"), "Yes", "No")</f>
        <v>No</v>
      </c>
    </row>
    <row r="12286" spans="6:14">
      <c r="F12286" s="3">
        <v>44436</v>
      </c>
      <c r="G12286" s="1" t="s">
        <v>63</v>
      </c>
      <c r="H12286" s="1" t="s">
        <v>106</v>
      </c>
      <c r="I12286" s="1">
        <v>1408</v>
      </c>
      <c r="J12286" s="1">
        <f>MONTH(BART_Rides[[#This Row],[Date]])</f>
        <v>8</v>
      </c>
      <c r="K12286" s="1">
        <f>WEEKDAY(BART_Rides[[#This Row],[Date]],2)</f>
        <v>6</v>
      </c>
      <c r="L12286" s="1" t="str">
        <f>LEFT(BART_Rides[[#This Row],[Lines]],1)</f>
        <v>Y</v>
      </c>
      <c r="M12286" s="1" t="str">
        <f>IF(BART_Rides[[#This Row],[FirstLetter]]="Y","Yes","No")</f>
        <v>Yes</v>
      </c>
      <c r="N12286" s="1" t="str">
        <f>IF(OR(BART_Rides[[#This Row],[Station Code]]="EM", BART_Rides[[#This Row],[Station Code]]="MT", BART_Rides[[#This Row],[Station Code]]="PL", BART_Rides[[#This Row],[Station Code]]="CC"), "Yes", "No")</f>
        <v>No</v>
      </c>
    </row>
    <row r="12287" spans="6:14">
      <c r="F12287" s="3">
        <v>44437</v>
      </c>
      <c r="G12287" s="1" t="s">
        <v>63</v>
      </c>
      <c r="H12287" s="1" t="s">
        <v>106</v>
      </c>
      <c r="I12287" s="1">
        <v>1006</v>
      </c>
      <c r="J12287" s="1">
        <f>MONTH(BART_Rides[[#This Row],[Date]])</f>
        <v>8</v>
      </c>
      <c r="K12287" s="1">
        <f>WEEKDAY(BART_Rides[[#This Row],[Date]],2)</f>
        <v>7</v>
      </c>
      <c r="L12287" s="1" t="str">
        <f>LEFT(BART_Rides[[#This Row],[Lines]],1)</f>
        <v>Y</v>
      </c>
      <c r="M12287" s="1" t="str">
        <f>IF(BART_Rides[[#This Row],[FirstLetter]]="Y","Yes","No")</f>
        <v>Yes</v>
      </c>
      <c r="N12287" s="1" t="str">
        <f>IF(OR(BART_Rides[[#This Row],[Station Code]]="EM", BART_Rides[[#This Row],[Station Code]]="MT", BART_Rides[[#This Row],[Station Code]]="PL", BART_Rides[[#This Row],[Station Code]]="CC"), "Yes", "No")</f>
        <v>No</v>
      </c>
    </row>
    <row r="12288" spans="6:14">
      <c r="F12288" s="3">
        <v>44438</v>
      </c>
      <c r="G12288" s="1" t="s">
        <v>63</v>
      </c>
      <c r="H12288" s="1" t="s">
        <v>106</v>
      </c>
      <c r="I12288" s="1">
        <v>2529</v>
      </c>
      <c r="J12288" s="1">
        <f>MONTH(BART_Rides[[#This Row],[Date]])</f>
        <v>8</v>
      </c>
      <c r="K12288" s="1">
        <f>WEEKDAY(BART_Rides[[#This Row],[Date]],2)</f>
        <v>1</v>
      </c>
      <c r="L12288" s="1" t="str">
        <f>LEFT(BART_Rides[[#This Row],[Lines]],1)</f>
        <v>Y</v>
      </c>
      <c r="M12288" s="1" t="str">
        <f>IF(BART_Rides[[#This Row],[FirstLetter]]="Y","Yes","No")</f>
        <v>Yes</v>
      </c>
      <c r="N12288" s="1" t="str">
        <f>IF(OR(BART_Rides[[#This Row],[Station Code]]="EM", BART_Rides[[#This Row],[Station Code]]="MT", BART_Rides[[#This Row],[Station Code]]="PL", BART_Rides[[#This Row],[Station Code]]="CC"), "Yes", "No")</f>
        <v>No</v>
      </c>
    </row>
    <row r="12289" spans="6:14">
      <c r="F12289" s="3">
        <v>44439</v>
      </c>
      <c r="G12289" s="1" t="s">
        <v>63</v>
      </c>
      <c r="H12289" s="1" t="s">
        <v>106</v>
      </c>
      <c r="I12289" s="1">
        <v>2687</v>
      </c>
      <c r="J12289" s="1">
        <f>MONTH(BART_Rides[[#This Row],[Date]])</f>
        <v>8</v>
      </c>
      <c r="K12289" s="1">
        <f>WEEKDAY(BART_Rides[[#This Row],[Date]],2)</f>
        <v>2</v>
      </c>
      <c r="L12289" s="1" t="str">
        <f>LEFT(BART_Rides[[#This Row],[Lines]],1)</f>
        <v>Y</v>
      </c>
      <c r="M12289" s="1" t="str">
        <f>IF(BART_Rides[[#This Row],[FirstLetter]]="Y","Yes","No")</f>
        <v>Yes</v>
      </c>
      <c r="N12289" s="1" t="str">
        <f>IF(OR(BART_Rides[[#This Row],[Station Code]]="EM", BART_Rides[[#This Row],[Station Code]]="MT", BART_Rides[[#This Row],[Station Code]]="PL", BART_Rides[[#This Row],[Station Code]]="CC"), "Yes", "No")</f>
        <v>No</v>
      </c>
    </row>
    <row r="12290" spans="6:14">
      <c r="F12290" s="3">
        <v>44440</v>
      </c>
      <c r="G12290" s="1" t="s">
        <v>63</v>
      </c>
      <c r="H12290" s="1" t="s">
        <v>106</v>
      </c>
      <c r="I12290" s="1">
        <v>2814</v>
      </c>
      <c r="J12290" s="1">
        <f>MONTH(BART_Rides[[#This Row],[Date]])</f>
        <v>9</v>
      </c>
      <c r="K12290" s="1">
        <f>WEEKDAY(BART_Rides[[#This Row],[Date]],2)</f>
        <v>3</v>
      </c>
      <c r="L12290" s="1" t="str">
        <f>LEFT(BART_Rides[[#This Row],[Lines]],1)</f>
        <v>Y</v>
      </c>
      <c r="M12290" s="1" t="str">
        <f>IF(BART_Rides[[#This Row],[FirstLetter]]="Y","Yes","No")</f>
        <v>Yes</v>
      </c>
      <c r="N12290" s="1" t="str">
        <f>IF(OR(BART_Rides[[#This Row],[Station Code]]="EM", BART_Rides[[#This Row],[Station Code]]="MT", BART_Rides[[#This Row],[Station Code]]="PL", BART_Rides[[#This Row],[Station Code]]="CC"), "Yes", "No")</f>
        <v>No</v>
      </c>
    </row>
    <row r="12291" spans="6:14">
      <c r="F12291" s="3">
        <v>44441</v>
      </c>
      <c r="G12291" s="1" t="s">
        <v>63</v>
      </c>
      <c r="H12291" s="1" t="s">
        <v>106</v>
      </c>
      <c r="I12291" s="1">
        <v>2816</v>
      </c>
      <c r="J12291" s="1">
        <f>MONTH(BART_Rides[[#This Row],[Date]])</f>
        <v>9</v>
      </c>
      <c r="K12291" s="1">
        <f>WEEKDAY(BART_Rides[[#This Row],[Date]],2)</f>
        <v>4</v>
      </c>
      <c r="L12291" s="1" t="str">
        <f>LEFT(BART_Rides[[#This Row],[Lines]],1)</f>
        <v>Y</v>
      </c>
      <c r="M12291" s="1" t="str">
        <f>IF(BART_Rides[[#This Row],[FirstLetter]]="Y","Yes","No")</f>
        <v>Yes</v>
      </c>
      <c r="N12291" s="1" t="str">
        <f>IF(OR(BART_Rides[[#This Row],[Station Code]]="EM", BART_Rides[[#This Row],[Station Code]]="MT", BART_Rides[[#This Row],[Station Code]]="PL", BART_Rides[[#This Row],[Station Code]]="CC"), "Yes", "No")</f>
        <v>No</v>
      </c>
    </row>
    <row r="12292" spans="6:14">
      <c r="F12292" s="3">
        <v>44442</v>
      </c>
      <c r="G12292" s="1" t="s">
        <v>63</v>
      </c>
      <c r="H12292" s="1" t="s">
        <v>106</v>
      </c>
      <c r="I12292" s="1">
        <v>2506</v>
      </c>
      <c r="J12292" s="1">
        <f>MONTH(BART_Rides[[#This Row],[Date]])</f>
        <v>9</v>
      </c>
      <c r="K12292" s="1">
        <f>WEEKDAY(BART_Rides[[#This Row],[Date]],2)</f>
        <v>5</v>
      </c>
      <c r="L12292" s="1" t="str">
        <f>LEFT(BART_Rides[[#This Row],[Lines]],1)</f>
        <v>Y</v>
      </c>
      <c r="M12292" s="1" t="str">
        <f>IF(BART_Rides[[#This Row],[FirstLetter]]="Y","Yes","No")</f>
        <v>Yes</v>
      </c>
      <c r="N12292" s="1" t="str">
        <f>IF(OR(BART_Rides[[#This Row],[Station Code]]="EM", BART_Rides[[#This Row],[Station Code]]="MT", BART_Rides[[#This Row],[Station Code]]="PL", BART_Rides[[#This Row],[Station Code]]="CC"), "Yes", "No")</f>
        <v>No</v>
      </c>
    </row>
    <row r="12293" spans="6:14">
      <c r="F12293" s="3">
        <v>44443</v>
      </c>
      <c r="G12293" s="1" t="s">
        <v>63</v>
      </c>
      <c r="H12293" s="1" t="s">
        <v>106</v>
      </c>
      <c r="I12293" s="1">
        <v>1534</v>
      </c>
      <c r="J12293" s="1">
        <f>MONTH(BART_Rides[[#This Row],[Date]])</f>
        <v>9</v>
      </c>
      <c r="K12293" s="1">
        <f>WEEKDAY(BART_Rides[[#This Row],[Date]],2)</f>
        <v>6</v>
      </c>
      <c r="L12293" s="1" t="str">
        <f>LEFT(BART_Rides[[#This Row],[Lines]],1)</f>
        <v>Y</v>
      </c>
      <c r="M12293" s="1" t="str">
        <f>IF(BART_Rides[[#This Row],[FirstLetter]]="Y","Yes","No")</f>
        <v>Yes</v>
      </c>
      <c r="N12293" s="1" t="str">
        <f>IF(OR(BART_Rides[[#This Row],[Station Code]]="EM", BART_Rides[[#This Row],[Station Code]]="MT", BART_Rides[[#This Row],[Station Code]]="PL", BART_Rides[[#This Row],[Station Code]]="CC"), "Yes", "No")</f>
        <v>No</v>
      </c>
    </row>
    <row r="12294" spans="6:14">
      <c r="F12294" s="3">
        <v>44444</v>
      </c>
      <c r="G12294" s="1" t="s">
        <v>63</v>
      </c>
      <c r="H12294" s="1" t="s">
        <v>106</v>
      </c>
      <c r="I12294" s="1">
        <v>1206</v>
      </c>
      <c r="J12294" s="1">
        <f>MONTH(BART_Rides[[#This Row],[Date]])</f>
        <v>9</v>
      </c>
      <c r="K12294" s="1">
        <f>WEEKDAY(BART_Rides[[#This Row],[Date]],2)</f>
        <v>7</v>
      </c>
      <c r="L12294" s="1" t="str">
        <f>LEFT(BART_Rides[[#This Row],[Lines]],1)</f>
        <v>Y</v>
      </c>
      <c r="M12294" s="1" t="str">
        <f>IF(BART_Rides[[#This Row],[FirstLetter]]="Y","Yes","No")</f>
        <v>Yes</v>
      </c>
      <c r="N12294" s="1" t="str">
        <f>IF(OR(BART_Rides[[#This Row],[Station Code]]="EM", BART_Rides[[#This Row],[Station Code]]="MT", BART_Rides[[#This Row],[Station Code]]="PL", BART_Rides[[#This Row],[Station Code]]="CC"), "Yes", "No")</f>
        <v>No</v>
      </c>
    </row>
    <row r="12295" spans="6:14">
      <c r="F12295" s="3">
        <v>44445</v>
      </c>
      <c r="G12295" s="1" t="s">
        <v>63</v>
      </c>
      <c r="H12295" s="1" t="s">
        <v>106</v>
      </c>
      <c r="I12295" s="1">
        <v>1158</v>
      </c>
      <c r="J12295" s="1">
        <f>MONTH(BART_Rides[[#This Row],[Date]])</f>
        <v>9</v>
      </c>
      <c r="K12295" s="1">
        <f>WEEKDAY(BART_Rides[[#This Row],[Date]],2)</f>
        <v>1</v>
      </c>
      <c r="L12295" s="1" t="str">
        <f>LEFT(BART_Rides[[#This Row],[Lines]],1)</f>
        <v>Y</v>
      </c>
      <c r="M12295" s="1" t="str">
        <f>IF(BART_Rides[[#This Row],[FirstLetter]]="Y","Yes","No")</f>
        <v>Yes</v>
      </c>
      <c r="N12295" s="1" t="str">
        <f>IF(OR(BART_Rides[[#This Row],[Station Code]]="EM", BART_Rides[[#This Row],[Station Code]]="MT", BART_Rides[[#This Row],[Station Code]]="PL", BART_Rides[[#This Row],[Station Code]]="CC"), "Yes", "No")</f>
        <v>No</v>
      </c>
    </row>
    <row r="12296" spans="6:14">
      <c r="F12296" s="3">
        <v>44446</v>
      </c>
      <c r="G12296" s="1" t="s">
        <v>63</v>
      </c>
      <c r="H12296" s="1" t="s">
        <v>106</v>
      </c>
      <c r="I12296" s="1">
        <v>2804</v>
      </c>
      <c r="J12296" s="1">
        <f>MONTH(BART_Rides[[#This Row],[Date]])</f>
        <v>9</v>
      </c>
      <c r="K12296" s="1">
        <f>WEEKDAY(BART_Rides[[#This Row],[Date]],2)</f>
        <v>2</v>
      </c>
      <c r="L12296" s="1" t="str">
        <f>LEFT(BART_Rides[[#This Row],[Lines]],1)</f>
        <v>Y</v>
      </c>
      <c r="M12296" s="1" t="str">
        <f>IF(BART_Rides[[#This Row],[FirstLetter]]="Y","Yes","No")</f>
        <v>Yes</v>
      </c>
      <c r="N12296" s="1" t="str">
        <f>IF(OR(BART_Rides[[#This Row],[Station Code]]="EM", BART_Rides[[#This Row],[Station Code]]="MT", BART_Rides[[#This Row],[Station Code]]="PL", BART_Rides[[#This Row],[Station Code]]="CC"), "Yes", "No")</f>
        <v>No</v>
      </c>
    </row>
    <row r="12297" spans="6:14">
      <c r="F12297" s="3">
        <v>44447</v>
      </c>
      <c r="G12297" s="1" t="s">
        <v>63</v>
      </c>
      <c r="H12297" s="1" t="s">
        <v>106</v>
      </c>
      <c r="I12297" s="1">
        <v>2783</v>
      </c>
      <c r="J12297" s="1">
        <f>MONTH(BART_Rides[[#This Row],[Date]])</f>
        <v>9</v>
      </c>
      <c r="K12297" s="1">
        <f>WEEKDAY(BART_Rides[[#This Row],[Date]],2)</f>
        <v>3</v>
      </c>
      <c r="L12297" s="1" t="str">
        <f>LEFT(BART_Rides[[#This Row],[Lines]],1)</f>
        <v>Y</v>
      </c>
      <c r="M12297" s="1" t="str">
        <f>IF(BART_Rides[[#This Row],[FirstLetter]]="Y","Yes","No")</f>
        <v>Yes</v>
      </c>
      <c r="N12297" s="1" t="str">
        <f>IF(OR(BART_Rides[[#This Row],[Station Code]]="EM", BART_Rides[[#This Row],[Station Code]]="MT", BART_Rides[[#This Row],[Station Code]]="PL", BART_Rides[[#This Row],[Station Code]]="CC"), "Yes", "No")</f>
        <v>No</v>
      </c>
    </row>
    <row r="12298" spans="6:14">
      <c r="F12298" s="3">
        <v>44448</v>
      </c>
      <c r="G12298" s="1" t="s">
        <v>63</v>
      </c>
      <c r="H12298" s="1" t="s">
        <v>106</v>
      </c>
      <c r="I12298" s="1">
        <v>2828</v>
      </c>
      <c r="J12298" s="1">
        <f>MONTH(BART_Rides[[#This Row],[Date]])</f>
        <v>9</v>
      </c>
      <c r="K12298" s="1">
        <f>WEEKDAY(BART_Rides[[#This Row],[Date]],2)</f>
        <v>4</v>
      </c>
      <c r="L12298" s="1" t="str">
        <f>LEFT(BART_Rides[[#This Row],[Lines]],1)</f>
        <v>Y</v>
      </c>
      <c r="M12298" s="1" t="str">
        <f>IF(BART_Rides[[#This Row],[FirstLetter]]="Y","Yes","No")</f>
        <v>Yes</v>
      </c>
      <c r="N12298" s="1" t="str">
        <f>IF(OR(BART_Rides[[#This Row],[Station Code]]="EM", BART_Rides[[#This Row],[Station Code]]="MT", BART_Rides[[#This Row],[Station Code]]="PL", BART_Rides[[#This Row],[Station Code]]="CC"), "Yes", "No")</f>
        <v>No</v>
      </c>
    </row>
    <row r="12299" spans="6:14">
      <c r="F12299" s="3">
        <v>44449</v>
      </c>
      <c r="G12299" s="1" t="s">
        <v>63</v>
      </c>
      <c r="H12299" s="1" t="s">
        <v>106</v>
      </c>
      <c r="I12299" s="1">
        <v>2461</v>
      </c>
      <c r="J12299" s="1">
        <f>MONTH(BART_Rides[[#This Row],[Date]])</f>
        <v>9</v>
      </c>
      <c r="K12299" s="1">
        <f>WEEKDAY(BART_Rides[[#This Row],[Date]],2)</f>
        <v>5</v>
      </c>
      <c r="L12299" s="1" t="str">
        <f>LEFT(BART_Rides[[#This Row],[Lines]],1)</f>
        <v>Y</v>
      </c>
      <c r="M12299" s="1" t="str">
        <f>IF(BART_Rides[[#This Row],[FirstLetter]]="Y","Yes","No")</f>
        <v>Yes</v>
      </c>
      <c r="N12299" s="1" t="str">
        <f>IF(OR(BART_Rides[[#This Row],[Station Code]]="EM", BART_Rides[[#This Row],[Station Code]]="MT", BART_Rides[[#This Row],[Station Code]]="PL", BART_Rides[[#This Row],[Station Code]]="CC"), "Yes", "No")</f>
        <v>No</v>
      </c>
    </row>
    <row r="12300" spans="6:14">
      <c r="F12300" s="3">
        <v>44450</v>
      </c>
      <c r="G12300" s="1" t="s">
        <v>63</v>
      </c>
      <c r="H12300" s="1" t="s">
        <v>106</v>
      </c>
      <c r="I12300" s="1">
        <v>1607</v>
      </c>
      <c r="J12300" s="1">
        <f>MONTH(BART_Rides[[#This Row],[Date]])</f>
        <v>9</v>
      </c>
      <c r="K12300" s="1">
        <f>WEEKDAY(BART_Rides[[#This Row],[Date]],2)</f>
        <v>6</v>
      </c>
      <c r="L12300" s="1" t="str">
        <f>LEFT(BART_Rides[[#This Row],[Lines]],1)</f>
        <v>Y</v>
      </c>
      <c r="M12300" s="1" t="str">
        <f>IF(BART_Rides[[#This Row],[FirstLetter]]="Y","Yes","No")</f>
        <v>Yes</v>
      </c>
      <c r="N12300" s="1" t="str">
        <f>IF(OR(BART_Rides[[#This Row],[Station Code]]="EM", BART_Rides[[#This Row],[Station Code]]="MT", BART_Rides[[#This Row],[Station Code]]="PL", BART_Rides[[#This Row],[Station Code]]="CC"), "Yes", "No")</f>
        <v>No</v>
      </c>
    </row>
    <row r="12301" spans="6:14">
      <c r="F12301" s="3">
        <v>44451</v>
      </c>
      <c r="G12301" s="1" t="s">
        <v>63</v>
      </c>
      <c r="H12301" s="1" t="s">
        <v>106</v>
      </c>
      <c r="I12301" s="1">
        <v>1149</v>
      </c>
      <c r="J12301" s="1">
        <f>MONTH(BART_Rides[[#This Row],[Date]])</f>
        <v>9</v>
      </c>
      <c r="K12301" s="1">
        <f>WEEKDAY(BART_Rides[[#This Row],[Date]],2)</f>
        <v>7</v>
      </c>
      <c r="L12301" s="1" t="str">
        <f>LEFT(BART_Rides[[#This Row],[Lines]],1)</f>
        <v>Y</v>
      </c>
      <c r="M12301" s="1" t="str">
        <f>IF(BART_Rides[[#This Row],[FirstLetter]]="Y","Yes","No")</f>
        <v>Yes</v>
      </c>
      <c r="N12301" s="1" t="str">
        <f>IF(OR(BART_Rides[[#This Row],[Station Code]]="EM", BART_Rides[[#This Row],[Station Code]]="MT", BART_Rides[[#This Row],[Station Code]]="PL", BART_Rides[[#This Row],[Station Code]]="CC"), "Yes", "No")</f>
        <v>No</v>
      </c>
    </row>
    <row r="12302" spans="6:14">
      <c r="F12302" s="3">
        <v>44452</v>
      </c>
      <c r="G12302" s="1" t="s">
        <v>63</v>
      </c>
      <c r="H12302" s="1" t="s">
        <v>106</v>
      </c>
      <c r="I12302" s="1">
        <v>2624</v>
      </c>
      <c r="J12302" s="1">
        <f>MONTH(BART_Rides[[#This Row],[Date]])</f>
        <v>9</v>
      </c>
      <c r="K12302" s="1">
        <f>WEEKDAY(BART_Rides[[#This Row],[Date]],2)</f>
        <v>1</v>
      </c>
      <c r="L12302" s="1" t="str">
        <f>LEFT(BART_Rides[[#This Row],[Lines]],1)</f>
        <v>Y</v>
      </c>
      <c r="M12302" s="1" t="str">
        <f>IF(BART_Rides[[#This Row],[FirstLetter]]="Y","Yes","No")</f>
        <v>Yes</v>
      </c>
      <c r="N12302" s="1" t="str">
        <f>IF(OR(BART_Rides[[#This Row],[Station Code]]="EM", BART_Rides[[#This Row],[Station Code]]="MT", BART_Rides[[#This Row],[Station Code]]="PL", BART_Rides[[#This Row],[Station Code]]="CC"), "Yes", "No")</f>
        <v>No</v>
      </c>
    </row>
    <row r="12303" spans="6:14">
      <c r="F12303" s="3">
        <v>44453</v>
      </c>
      <c r="G12303" s="1" t="s">
        <v>63</v>
      </c>
      <c r="H12303" s="1" t="s">
        <v>106</v>
      </c>
      <c r="I12303" s="1">
        <v>2798</v>
      </c>
      <c r="J12303" s="1">
        <f>MONTH(BART_Rides[[#This Row],[Date]])</f>
        <v>9</v>
      </c>
      <c r="K12303" s="1">
        <f>WEEKDAY(BART_Rides[[#This Row],[Date]],2)</f>
        <v>2</v>
      </c>
      <c r="L12303" s="1" t="str">
        <f>LEFT(BART_Rides[[#This Row],[Lines]],1)</f>
        <v>Y</v>
      </c>
      <c r="M12303" s="1" t="str">
        <f>IF(BART_Rides[[#This Row],[FirstLetter]]="Y","Yes","No")</f>
        <v>Yes</v>
      </c>
      <c r="N12303" s="1" t="str">
        <f>IF(OR(BART_Rides[[#This Row],[Station Code]]="EM", BART_Rides[[#This Row],[Station Code]]="MT", BART_Rides[[#This Row],[Station Code]]="PL", BART_Rides[[#This Row],[Station Code]]="CC"), "Yes", "No")</f>
        <v>No</v>
      </c>
    </row>
    <row r="12304" spans="6:14">
      <c r="F12304" s="3">
        <v>44454</v>
      </c>
      <c r="G12304" s="1" t="s">
        <v>63</v>
      </c>
      <c r="H12304" s="1" t="s">
        <v>106</v>
      </c>
      <c r="I12304" s="1">
        <v>2969</v>
      </c>
      <c r="J12304" s="1">
        <f>MONTH(BART_Rides[[#This Row],[Date]])</f>
        <v>9</v>
      </c>
      <c r="K12304" s="1">
        <f>WEEKDAY(BART_Rides[[#This Row],[Date]],2)</f>
        <v>3</v>
      </c>
      <c r="L12304" s="1" t="str">
        <f>LEFT(BART_Rides[[#This Row],[Lines]],1)</f>
        <v>Y</v>
      </c>
      <c r="M12304" s="1" t="str">
        <f>IF(BART_Rides[[#This Row],[FirstLetter]]="Y","Yes","No")</f>
        <v>Yes</v>
      </c>
      <c r="N12304" s="1" t="str">
        <f>IF(OR(BART_Rides[[#This Row],[Station Code]]="EM", BART_Rides[[#This Row],[Station Code]]="MT", BART_Rides[[#This Row],[Station Code]]="PL", BART_Rides[[#This Row],[Station Code]]="CC"), "Yes", "No")</f>
        <v>No</v>
      </c>
    </row>
    <row r="12305" spans="6:14">
      <c r="F12305" s="3">
        <v>44455</v>
      </c>
      <c r="G12305" s="1" t="s">
        <v>63</v>
      </c>
      <c r="H12305" s="1" t="s">
        <v>106</v>
      </c>
      <c r="I12305" s="1">
        <v>2924</v>
      </c>
      <c r="J12305" s="1">
        <f>MONTH(BART_Rides[[#This Row],[Date]])</f>
        <v>9</v>
      </c>
      <c r="K12305" s="1">
        <f>WEEKDAY(BART_Rides[[#This Row],[Date]],2)</f>
        <v>4</v>
      </c>
      <c r="L12305" s="1" t="str">
        <f>LEFT(BART_Rides[[#This Row],[Lines]],1)</f>
        <v>Y</v>
      </c>
      <c r="M12305" s="1" t="str">
        <f>IF(BART_Rides[[#This Row],[FirstLetter]]="Y","Yes","No")</f>
        <v>Yes</v>
      </c>
      <c r="N12305" s="1" t="str">
        <f>IF(OR(BART_Rides[[#This Row],[Station Code]]="EM", BART_Rides[[#This Row],[Station Code]]="MT", BART_Rides[[#This Row],[Station Code]]="PL", BART_Rides[[#This Row],[Station Code]]="CC"), "Yes", "No")</f>
        <v>No</v>
      </c>
    </row>
    <row r="12306" spans="6:14">
      <c r="F12306" s="3">
        <v>44456</v>
      </c>
      <c r="G12306" s="1" t="s">
        <v>63</v>
      </c>
      <c r="H12306" s="1" t="s">
        <v>106</v>
      </c>
      <c r="I12306" s="1">
        <v>2714</v>
      </c>
      <c r="J12306" s="1">
        <f>MONTH(BART_Rides[[#This Row],[Date]])</f>
        <v>9</v>
      </c>
      <c r="K12306" s="1">
        <f>WEEKDAY(BART_Rides[[#This Row],[Date]],2)</f>
        <v>5</v>
      </c>
      <c r="L12306" s="1" t="str">
        <f>LEFT(BART_Rides[[#This Row],[Lines]],1)</f>
        <v>Y</v>
      </c>
      <c r="M12306" s="1" t="str">
        <f>IF(BART_Rides[[#This Row],[FirstLetter]]="Y","Yes","No")</f>
        <v>Yes</v>
      </c>
      <c r="N12306" s="1" t="str">
        <f>IF(OR(BART_Rides[[#This Row],[Station Code]]="EM", BART_Rides[[#This Row],[Station Code]]="MT", BART_Rides[[#This Row],[Station Code]]="PL", BART_Rides[[#This Row],[Station Code]]="CC"), "Yes", "No")</f>
        <v>No</v>
      </c>
    </row>
    <row r="12307" spans="6:14">
      <c r="F12307" s="3">
        <v>44457</v>
      </c>
      <c r="G12307" s="1" t="s">
        <v>63</v>
      </c>
      <c r="H12307" s="1" t="s">
        <v>106</v>
      </c>
      <c r="I12307" s="1">
        <v>1963</v>
      </c>
      <c r="J12307" s="1">
        <f>MONTH(BART_Rides[[#This Row],[Date]])</f>
        <v>9</v>
      </c>
      <c r="K12307" s="1">
        <f>WEEKDAY(BART_Rides[[#This Row],[Date]],2)</f>
        <v>6</v>
      </c>
      <c r="L12307" s="1" t="str">
        <f>LEFT(BART_Rides[[#This Row],[Lines]],1)</f>
        <v>Y</v>
      </c>
      <c r="M12307" s="1" t="str">
        <f>IF(BART_Rides[[#This Row],[FirstLetter]]="Y","Yes","No")</f>
        <v>Yes</v>
      </c>
      <c r="N12307" s="1" t="str">
        <f>IF(OR(BART_Rides[[#This Row],[Station Code]]="EM", BART_Rides[[#This Row],[Station Code]]="MT", BART_Rides[[#This Row],[Station Code]]="PL", BART_Rides[[#This Row],[Station Code]]="CC"), "Yes", "No")</f>
        <v>No</v>
      </c>
    </row>
    <row r="12308" spans="6:14">
      <c r="F12308" s="3">
        <v>44458</v>
      </c>
      <c r="G12308" s="1" t="s">
        <v>63</v>
      </c>
      <c r="H12308" s="1" t="s">
        <v>106</v>
      </c>
      <c r="I12308" s="1">
        <v>1359</v>
      </c>
      <c r="J12308" s="1">
        <f>MONTH(BART_Rides[[#This Row],[Date]])</f>
        <v>9</v>
      </c>
      <c r="K12308" s="1">
        <f>WEEKDAY(BART_Rides[[#This Row],[Date]],2)</f>
        <v>7</v>
      </c>
      <c r="L12308" s="1" t="str">
        <f>LEFT(BART_Rides[[#This Row],[Lines]],1)</f>
        <v>Y</v>
      </c>
      <c r="M12308" s="1" t="str">
        <f>IF(BART_Rides[[#This Row],[FirstLetter]]="Y","Yes","No")</f>
        <v>Yes</v>
      </c>
      <c r="N12308" s="1" t="str">
        <f>IF(OR(BART_Rides[[#This Row],[Station Code]]="EM", BART_Rides[[#This Row],[Station Code]]="MT", BART_Rides[[#This Row],[Station Code]]="PL", BART_Rides[[#This Row],[Station Code]]="CC"), "Yes", "No")</f>
        <v>No</v>
      </c>
    </row>
    <row r="12309" spans="6:14">
      <c r="F12309" s="3">
        <v>44459</v>
      </c>
      <c r="G12309" s="1" t="s">
        <v>63</v>
      </c>
      <c r="H12309" s="1" t="s">
        <v>106</v>
      </c>
      <c r="I12309" s="1">
        <v>2762</v>
      </c>
      <c r="J12309" s="1">
        <f>MONTH(BART_Rides[[#This Row],[Date]])</f>
        <v>9</v>
      </c>
      <c r="K12309" s="1">
        <f>WEEKDAY(BART_Rides[[#This Row],[Date]],2)</f>
        <v>1</v>
      </c>
      <c r="L12309" s="1" t="str">
        <f>LEFT(BART_Rides[[#This Row],[Lines]],1)</f>
        <v>Y</v>
      </c>
      <c r="M12309" s="1" t="str">
        <f>IF(BART_Rides[[#This Row],[FirstLetter]]="Y","Yes","No")</f>
        <v>Yes</v>
      </c>
      <c r="N12309" s="1" t="str">
        <f>IF(OR(BART_Rides[[#This Row],[Station Code]]="EM", BART_Rides[[#This Row],[Station Code]]="MT", BART_Rides[[#This Row],[Station Code]]="PL", BART_Rides[[#This Row],[Station Code]]="CC"), "Yes", "No")</f>
        <v>No</v>
      </c>
    </row>
    <row r="12310" spans="6:14">
      <c r="F12310" s="3">
        <v>44460</v>
      </c>
      <c r="G12310" s="1" t="s">
        <v>63</v>
      </c>
      <c r="H12310" s="1" t="s">
        <v>106</v>
      </c>
      <c r="I12310" s="1">
        <v>2857</v>
      </c>
      <c r="J12310" s="1">
        <f>MONTH(BART_Rides[[#This Row],[Date]])</f>
        <v>9</v>
      </c>
      <c r="K12310" s="1">
        <f>WEEKDAY(BART_Rides[[#This Row],[Date]],2)</f>
        <v>2</v>
      </c>
      <c r="L12310" s="1" t="str">
        <f>LEFT(BART_Rides[[#This Row],[Lines]],1)</f>
        <v>Y</v>
      </c>
      <c r="M12310" s="1" t="str">
        <f>IF(BART_Rides[[#This Row],[FirstLetter]]="Y","Yes","No")</f>
        <v>Yes</v>
      </c>
      <c r="N12310" s="1" t="str">
        <f>IF(OR(BART_Rides[[#This Row],[Station Code]]="EM", BART_Rides[[#This Row],[Station Code]]="MT", BART_Rides[[#This Row],[Station Code]]="PL", BART_Rides[[#This Row],[Station Code]]="CC"), "Yes", "No")</f>
        <v>No</v>
      </c>
    </row>
    <row r="12311" spans="6:14">
      <c r="F12311" s="3">
        <v>44461</v>
      </c>
      <c r="G12311" s="1" t="s">
        <v>63</v>
      </c>
      <c r="H12311" s="1" t="s">
        <v>106</v>
      </c>
      <c r="I12311" s="1">
        <v>2971</v>
      </c>
      <c r="J12311" s="1">
        <f>MONTH(BART_Rides[[#This Row],[Date]])</f>
        <v>9</v>
      </c>
      <c r="K12311" s="1">
        <f>WEEKDAY(BART_Rides[[#This Row],[Date]],2)</f>
        <v>3</v>
      </c>
      <c r="L12311" s="1" t="str">
        <f>LEFT(BART_Rides[[#This Row],[Lines]],1)</f>
        <v>Y</v>
      </c>
      <c r="M12311" s="1" t="str">
        <f>IF(BART_Rides[[#This Row],[FirstLetter]]="Y","Yes","No")</f>
        <v>Yes</v>
      </c>
      <c r="N12311" s="1" t="str">
        <f>IF(OR(BART_Rides[[#This Row],[Station Code]]="EM", BART_Rides[[#This Row],[Station Code]]="MT", BART_Rides[[#This Row],[Station Code]]="PL", BART_Rides[[#This Row],[Station Code]]="CC"), "Yes", "No")</f>
        <v>No</v>
      </c>
    </row>
    <row r="12312" spans="6:14">
      <c r="F12312" s="3">
        <v>44462</v>
      </c>
      <c r="G12312" s="1" t="s">
        <v>63</v>
      </c>
      <c r="H12312" s="1" t="s">
        <v>106</v>
      </c>
      <c r="I12312" s="1">
        <v>2923</v>
      </c>
      <c r="J12312" s="1">
        <f>MONTH(BART_Rides[[#This Row],[Date]])</f>
        <v>9</v>
      </c>
      <c r="K12312" s="1">
        <f>WEEKDAY(BART_Rides[[#This Row],[Date]],2)</f>
        <v>4</v>
      </c>
      <c r="L12312" s="1" t="str">
        <f>LEFT(BART_Rides[[#This Row],[Lines]],1)</f>
        <v>Y</v>
      </c>
      <c r="M12312" s="1" t="str">
        <f>IF(BART_Rides[[#This Row],[FirstLetter]]="Y","Yes","No")</f>
        <v>Yes</v>
      </c>
      <c r="N12312" s="1" t="str">
        <f>IF(OR(BART_Rides[[#This Row],[Station Code]]="EM", BART_Rides[[#This Row],[Station Code]]="MT", BART_Rides[[#This Row],[Station Code]]="PL", BART_Rides[[#This Row],[Station Code]]="CC"), "Yes", "No")</f>
        <v>No</v>
      </c>
    </row>
    <row r="12313" spans="6:14">
      <c r="F12313" s="3">
        <v>44463</v>
      </c>
      <c r="G12313" s="1" t="s">
        <v>63</v>
      </c>
      <c r="H12313" s="1" t="s">
        <v>106</v>
      </c>
      <c r="I12313" s="1">
        <v>2651</v>
      </c>
      <c r="J12313" s="1">
        <f>MONTH(BART_Rides[[#This Row],[Date]])</f>
        <v>9</v>
      </c>
      <c r="K12313" s="1">
        <f>WEEKDAY(BART_Rides[[#This Row],[Date]],2)</f>
        <v>5</v>
      </c>
      <c r="L12313" s="1" t="str">
        <f>LEFT(BART_Rides[[#This Row],[Lines]],1)</f>
        <v>Y</v>
      </c>
      <c r="M12313" s="1" t="str">
        <f>IF(BART_Rides[[#This Row],[FirstLetter]]="Y","Yes","No")</f>
        <v>Yes</v>
      </c>
      <c r="N12313" s="1" t="str">
        <f>IF(OR(BART_Rides[[#This Row],[Station Code]]="EM", BART_Rides[[#This Row],[Station Code]]="MT", BART_Rides[[#This Row],[Station Code]]="PL", BART_Rides[[#This Row],[Station Code]]="CC"), "Yes", "No")</f>
        <v>No</v>
      </c>
    </row>
    <row r="12314" spans="6:14">
      <c r="F12314" s="3">
        <v>44464</v>
      </c>
      <c r="G12314" s="1" t="s">
        <v>63</v>
      </c>
      <c r="H12314" s="1" t="s">
        <v>106</v>
      </c>
      <c r="I12314" s="1">
        <v>1613</v>
      </c>
      <c r="J12314" s="1">
        <f>MONTH(BART_Rides[[#This Row],[Date]])</f>
        <v>9</v>
      </c>
      <c r="K12314" s="1">
        <f>WEEKDAY(BART_Rides[[#This Row],[Date]],2)</f>
        <v>6</v>
      </c>
      <c r="L12314" s="1" t="str">
        <f>LEFT(BART_Rides[[#This Row],[Lines]],1)</f>
        <v>Y</v>
      </c>
      <c r="M12314" s="1" t="str">
        <f>IF(BART_Rides[[#This Row],[FirstLetter]]="Y","Yes","No")</f>
        <v>Yes</v>
      </c>
      <c r="N12314" s="1" t="str">
        <f>IF(OR(BART_Rides[[#This Row],[Station Code]]="EM", BART_Rides[[#This Row],[Station Code]]="MT", BART_Rides[[#This Row],[Station Code]]="PL", BART_Rides[[#This Row],[Station Code]]="CC"), "Yes", "No")</f>
        <v>No</v>
      </c>
    </row>
    <row r="12315" spans="6:14">
      <c r="F12315" s="3">
        <v>44465</v>
      </c>
      <c r="G12315" s="1" t="s">
        <v>63</v>
      </c>
      <c r="H12315" s="1" t="s">
        <v>106</v>
      </c>
      <c r="I12315" s="1">
        <v>1193</v>
      </c>
      <c r="J12315" s="1">
        <f>MONTH(BART_Rides[[#This Row],[Date]])</f>
        <v>9</v>
      </c>
      <c r="K12315" s="1">
        <f>WEEKDAY(BART_Rides[[#This Row],[Date]],2)</f>
        <v>7</v>
      </c>
      <c r="L12315" s="1" t="str">
        <f>LEFT(BART_Rides[[#This Row],[Lines]],1)</f>
        <v>Y</v>
      </c>
      <c r="M12315" s="1" t="str">
        <f>IF(BART_Rides[[#This Row],[FirstLetter]]="Y","Yes","No")</f>
        <v>Yes</v>
      </c>
      <c r="N12315" s="1" t="str">
        <f>IF(OR(BART_Rides[[#This Row],[Station Code]]="EM", BART_Rides[[#This Row],[Station Code]]="MT", BART_Rides[[#This Row],[Station Code]]="PL", BART_Rides[[#This Row],[Station Code]]="CC"), "Yes", "No")</f>
        <v>No</v>
      </c>
    </row>
    <row r="12316" spans="6:14">
      <c r="F12316" s="3">
        <v>44466</v>
      </c>
      <c r="G12316" s="1" t="s">
        <v>63</v>
      </c>
      <c r="H12316" s="1" t="s">
        <v>106</v>
      </c>
      <c r="I12316" s="1">
        <v>2750</v>
      </c>
      <c r="J12316" s="1">
        <f>MONTH(BART_Rides[[#This Row],[Date]])</f>
        <v>9</v>
      </c>
      <c r="K12316" s="1">
        <f>WEEKDAY(BART_Rides[[#This Row],[Date]],2)</f>
        <v>1</v>
      </c>
      <c r="L12316" s="1" t="str">
        <f>LEFT(BART_Rides[[#This Row],[Lines]],1)</f>
        <v>Y</v>
      </c>
      <c r="M12316" s="1" t="str">
        <f>IF(BART_Rides[[#This Row],[FirstLetter]]="Y","Yes","No")</f>
        <v>Yes</v>
      </c>
      <c r="N12316" s="1" t="str">
        <f>IF(OR(BART_Rides[[#This Row],[Station Code]]="EM", BART_Rides[[#This Row],[Station Code]]="MT", BART_Rides[[#This Row],[Station Code]]="PL", BART_Rides[[#This Row],[Station Code]]="CC"), "Yes", "No")</f>
        <v>No</v>
      </c>
    </row>
    <row r="12317" spans="6:14">
      <c r="F12317" s="3">
        <v>44467</v>
      </c>
      <c r="G12317" s="1" t="s">
        <v>63</v>
      </c>
      <c r="H12317" s="1" t="s">
        <v>106</v>
      </c>
      <c r="I12317" s="1">
        <v>2498</v>
      </c>
      <c r="J12317" s="1">
        <f>MONTH(BART_Rides[[#This Row],[Date]])</f>
        <v>9</v>
      </c>
      <c r="K12317" s="1">
        <f>WEEKDAY(BART_Rides[[#This Row],[Date]],2)</f>
        <v>2</v>
      </c>
      <c r="L12317" s="1" t="str">
        <f>LEFT(BART_Rides[[#This Row],[Lines]],1)</f>
        <v>Y</v>
      </c>
      <c r="M12317" s="1" t="str">
        <f>IF(BART_Rides[[#This Row],[FirstLetter]]="Y","Yes","No")</f>
        <v>Yes</v>
      </c>
      <c r="N12317" s="1" t="str">
        <f>IF(OR(BART_Rides[[#This Row],[Station Code]]="EM", BART_Rides[[#This Row],[Station Code]]="MT", BART_Rides[[#This Row],[Station Code]]="PL", BART_Rides[[#This Row],[Station Code]]="CC"), "Yes", "No")</f>
        <v>No</v>
      </c>
    </row>
    <row r="12318" spans="6:14">
      <c r="F12318" s="3">
        <v>44468</v>
      </c>
      <c r="G12318" s="1" t="s">
        <v>63</v>
      </c>
      <c r="H12318" s="1" t="s">
        <v>106</v>
      </c>
      <c r="I12318" s="1">
        <v>3006</v>
      </c>
      <c r="J12318" s="1">
        <f>MONTH(BART_Rides[[#This Row],[Date]])</f>
        <v>9</v>
      </c>
      <c r="K12318" s="1">
        <f>WEEKDAY(BART_Rides[[#This Row],[Date]],2)</f>
        <v>3</v>
      </c>
      <c r="L12318" s="1" t="str">
        <f>LEFT(BART_Rides[[#This Row],[Lines]],1)</f>
        <v>Y</v>
      </c>
      <c r="M12318" s="1" t="str">
        <f>IF(BART_Rides[[#This Row],[FirstLetter]]="Y","Yes","No")</f>
        <v>Yes</v>
      </c>
      <c r="N12318" s="1" t="str">
        <f>IF(OR(BART_Rides[[#This Row],[Station Code]]="EM", BART_Rides[[#This Row],[Station Code]]="MT", BART_Rides[[#This Row],[Station Code]]="PL", BART_Rides[[#This Row],[Station Code]]="CC"), "Yes", "No")</f>
        <v>No</v>
      </c>
    </row>
    <row r="12319" spans="6:14">
      <c r="F12319" s="3">
        <v>44469</v>
      </c>
      <c r="G12319" s="1" t="s">
        <v>63</v>
      </c>
      <c r="H12319" s="1" t="s">
        <v>106</v>
      </c>
      <c r="I12319" s="1">
        <v>3121</v>
      </c>
      <c r="J12319" s="1">
        <f>MONTH(BART_Rides[[#This Row],[Date]])</f>
        <v>9</v>
      </c>
      <c r="K12319" s="1">
        <f>WEEKDAY(BART_Rides[[#This Row],[Date]],2)</f>
        <v>4</v>
      </c>
      <c r="L12319" s="1" t="str">
        <f>LEFT(BART_Rides[[#This Row],[Lines]],1)</f>
        <v>Y</v>
      </c>
      <c r="M12319" s="1" t="str">
        <f>IF(BART_Rides[[#This Row],[FirstLetter]]="Y","Yes","No")</f>
        <v>Yes</v>
      </c>
      <c r="N12319" s="1" t="str">
        <f>IF(OR(BART_Rides[[#This Row],[Station Code]]="EM", BART_Rides[[#This Row],[Station Code]]="MT", BART_Rides[[#This Row],[Station Code]]="PL", BART_Rides[[#This Row],[Station Code]]="CC"), "Yes", "No")</f>
        <v>No</v>
      </c>
    </row>
    <row r="12320" spans="6:14">
      <c r="F12320" s="3">
        <v>44470</v>
      </c>
      <c r="G12320" s="1" t="s">
        <v>63</v>
      </c>
      <c r="H12320" s="1" t="s">
        <v>106</v>
      </c>
      <c r="I12320" s="1">
        <v>2767</v>
      </c>
      <c r="J12320" s="1">
        <f>MONTH(BART_Rides[[#This Row],[Date]])</f>
        <v>10</v>
      </c>
      <c r="K12320" s="1">
        <f>WEEKDAY(BART_Rides[[#This Row],[Date]],2)</f>
        <v>5</v>
      </c>
      <c r="L12320" s="1" t="str">
        <f>LEFT(BART_Rides[[#This Row],[Lines]],1)</f>
        <v>Y</v>
      </c>
      <c r="M12320" s="1" t="str">
        <f>IF(BART_Rides[[#This Row],[FirstLetter]]="Y","Yes","No")</f>
        <v>Yes</v>
      </c>
      <c r="N12320" s="1" t="str">
        <f>IF(OR(BART_Rides[[#This Row],[Station Code]]="EM", BART_Rides[[#This Row],[Station Code]]="MT", BART_Rides[[#This Row],[Station Code]]="PL", BART_Rides[[#This Row],[Station Code]]="CC"), "Yes", "No")</f>
        <v>No</v>
      </c>
    </row>
    <row r="12321" spans="6:14">
      <c r="F12321" s="3">
        <v>44471</v>
      </c>
      <c r="G12321" s="1" t="s">
        <v>63</v>
      </c>
      <c r="H12321" s="1" t="s">
        <v>106</v>
      </c>
      <c r="I12321" s="1">
        <v>1769</v>
      </c>
      <c r="J12321" s="1">
        <f>MONTH(BART_Rides[[#This Row],[Date]])</f>
        <v>10</v>
      </c>
      <c r="K12321" s="1">
        <f>WEEKDAY(BART_Rides[[#This Row],[Date]],2)</f>
        <v>6</v>
      </c>
      <c r="L12321" s="1" t="str">
        <f>LEFT(BART_Rides[[#This Row],[Lines]],1)</f>
        <v>Y</v>
      </c>
      <c r="M12321" s="1" t="str">
        <f>IF(BART_Rides[[#This Row],[FirstLetter]]="Y","Yes","No")</f>
        <v>Yes</v>
      </c>
      <c r="N12321" s="1" t="str">
        <f>IF(OR(BART_Rides[[#This Row],[Station Code]]="EM", BART_Rides[[#This Row],[Station Code]]="MT", BART_Rides[[#This Row],[Station Code]]="PL", BART_Rides[[#This Row],[Station Code]]="CC"), "Yes", "No")</f>
        <v>No</v>
      </c>
    </row>
    <row r="12322" spans="6:14">
      <c r="F12322" s="3">
        <v>44472</v>
      </c>
      <c r="G12322" s="1" t="s">
        <v>63</v>
      </c>
      <c r="H12322" s="1" t="s">
        <v>106</v>
      </c>
      <c r="I12322" s="1">
        <v>1135</v>
      </c>
      <c r="J12322" s="1">
        <f>MONTH(BART_Rides[[#This Row],[Date]])</f>
        <v>10</v>
      </c>
      <c r="K12322" s="1">
        <f>WEEKDAY(BART_Rides[[#This Row],[Date]],2)</f>
        <v>7</v>
      </c>
      <c r="L12322" s="1" t="str">
        <f>LEFT(BART_Rides[[#This Row],[Lines]],1)</f>
        <v>Y</v>
      </c>
      <c r="M12322" s="1" t="str">
        <f>IF(BART_Rides[[#This Row],[FirstLetter]]="Y","Yes","No")</f>
        <v>Yes</v>
      </c>
      <c r="N12322" s="1" t="str">
        <f>IF(OR(BART_Rides[[#This Row],[Station Code]]="EM", BART_Rides[[#This Row],[Station Code]]="MT", BART_Rides[[#This Row],[Station Code]]="PL", BART_Rides[[#This Row],[Station Code]]="CC"), "Yes", "No")</f>
        <v>No</v>
      </c>
    </row>
    <row r="12323" spans="6:14">
      <c r="F12323" s="3">
        <v>44473</v>
      </c>
      <c r="G12323" s="1" t="s">
        <v>63</v>
      </c>
      <c r="H12323" s="1" t="s">
        <v>106</v>
      </c>
      <c r="I12323" s="1">
        <v>2755</v>
      </c>
      <c r="J12323" s="1">
        <f>MONTH(BART_Rides[[#This Row],[Date]])</f>
        <v>10</v>
      </c>
      <c r="K12323" s="1">
        <f>WEEKDAY(BART_Rides[[#This Row],[Date]],2)</f>
        <v>1</v>
      </c>
      <c r="L12323" s="1" t="str">
        <f>LEFT(BART_Rides[[#This Row],[Lines]],1)</f>
        <v>Y</v>
      </c>
      <c r="M12323" s="1" t="str">
        <f>IF(BART_Rides[[#This Row],[FirstLetter]]="Y","Yes","No")</f>
        <v>Yes</v>
      </c>
      <c r="N12323" s="1" t="str">
        <f>IF(OR(BART_Rides[[#This Row],[Station Code]]="EM", BART_Rides[[#This Row],[Station Code]]="MT", BART_Rides[[#This Row],[Station Code]]="PL", BART_Rides[[#This Row],[Station Code]]="CC"), "Yes", "No")</f>
        <v>No</v>
      </c>
    </row>
    <row r="12324" spans="6:14">
      <c r="F12324" s="3">
        <v>44474</v>
      </c>
      <c r="G12324" s="1" t="s">
        <v>63</v>
      </c>
      <c r="H12324" s="1" t="s">
        <v>106</v>
      </c>
      <c r="I12324" s="1">
        <v>2907</v>
      </c>
      <c r="J12324" s="1">
        <f>MONTH(BART_Rides[[#This Row],[Date]])</f>
        <v>10</v>
      </c>
      <c r="K12324" s="1">
        <f>WEEKDAY(BART_Rides[[#This Row],[Date]],2)</f>
        <v>2</v>
      </c>
      <c r="L12324" s="1" t="str">
        <f>LEFT(BART_Rides[[#This Row],[Lines]],1)</f>
        <v>Y</v>
      </c>
      <c r="M12324" s="1" t="str">
        <f>IF(BART_Rides[[#This Row],[FirstLetter]]="Y","Yes","No")</f>
        <v>Yes</v>
      </c>
      <c r="N12324" s="1" t="str">
        <f>IF(OR(BART_Rides[[#This Row],[Station Code]]="EM", BART_Rides[[#This Row],[Station Code]]="MT", BART_Rides[[#This Row],[Station Code]]="PL", BART_Rides[[#This Row],[Station Code]]="CC"), "Yes", "No")</f>
        <v>No</v>
      </c>
    </row>
    <row r="12325" spans="6:14">
      <c r="F12325" s="3">
        <v>44475</v>
      </c>
      <c r="G12325" s="1" t="s">
        <v>63</v>
      </c>
      <c r="H12325" s="1" t="s">
        <v>106</v>
      </c>
      <c r="I12325" s="1">
        <v>2921</v>
      </c>
      <c r="J12325" s="1">
        <f>MONTH(BART_Rides[[#This Row],[Date]])</f>
        <v>10</v>
      </c>
      <c r="K12325" s="1">
        <f>WEEKDAY(BART_Rides[[#This Row],[Date]],2)</f>
        <v>3</v>
      </c>
      <c r="L12325" s="1" t="str">
        <f>LEFT(BART_Rides[[#This Row],[Lines]],1)</f>
        <v>Y</v>
      </c>
      <c r="M12325" s="1" t="str">
        <f>IF(BART_Rides[[#This Row],[FirstLetter]]="Y","Yes","No")</f>
        <v>Yes</v>
      </c>
      <c r="N12325" s="1" t="str">
        <f>IF(OR(BART_Rides[[#This Row],[Station Code]]="EM", BART_Rides[[#This Row],[Station Code]]="MT", BART_Rides[[#This Row],[Station Code]]="PL", BART_Rides[[#This Row],[Station Code]]="CC"), "Yes", "No")</f>
        <v>No</v>
      </c>
    </row>
    <row r="12326" spans="6:14">
      <c r="F12326" s="3">
        <v>44476</v>
      </c>
      <c r="G12326" s="1" t="s">
        <v>63</v>
      </c>
      <c r="H12326" s="1" t="s">
        <v>106</v>
      </c>
      <c r="I12326" s="1">
        <v>2935</v>
      </c>
      <c r="J12326" s="1">
        <f>MONTH(BART_Rides[[#This Row],[Date]])</f>
        <v>10</v>
      </c>
      <c r="K12326" s="1">
        <f>WEEKDAY(BART_Rides[[#This Row],[Date]],2)</f>
        <v>4</v>
      </c>
      <c r="L12326" s="1" t="str">
        <f>LEFT(BART_Rides[[#This Row],[Lines]],1)</f>
        <v>Y</v>
      </c>
      <c r="M12326" s="1" t="str">
        <f>IF(BART_Rides[[#This Row],[FirstLetter]]="Y","Yes","No")</f>
        <v>Yes</v>
      </c>
      <c r="N12326" s="1" t="str">
        <f>IF(OR(BART_Rides[[#This Row],[Station Code]]="EM", BART_Rides[[#This Row],[Station Code]]="MT", BART_Rides[[#This Row],[Station Code]]="PL", BART_Rides[[#This Row],[Station Code]]="CC"), "Yes", "No")</f>
        <v>No</v>
      </c>
    </row>
    <row r="12327" spans="6:14">
      <c r="F12327" s="3">
        <v>44477</v>
      </c>
      <c r="G12327" s="1" t="s">
        <v>63</v>
      </c>
      <c r="H12327" s="1" t="s">
        <v>106</v>
      </c>
      <c r="I12327" s="1">
        <v>2804</v>
      </c>
      <c r="J12327" s="1">
        <f>MONTH(BART_Rides[[#This Row],[Date]])</f>
        <v>10</v>
      </c>
      <c r="K12327" s="1">
        <f>WEEKDAY(BART_Rides[[#This Row],[Date]],2)</f>
        <v>5</v>
      </c>
      <c r="L12327" s="1" t="str">
        <f>LEFT(BART_Rides[[#This Row],[Lines]],1)</f>
        <v>Y</v>
      </c>
      <c r="M12327" s="1" t="str">
        <f>IF(BART_Rides[[#This Row],[FirstLetter]]="Y","Yes","No")</f>
        <v>Yes</v>
      </c>
      <c r="N12327" s="1" t="str">
        <f>IF(OR(BART_Rides[[#This Row],[Station Code]]="EM", BART_Rides[[#This Row],[Station Code]]="MT", BART_Rides[[#This Row],[Station Code]]="PL", BART_Rides[[#This Row],[Station Code]]="CC"), "Yes", "No")</f>
        <v>No</v>
      </c>
    </row>
    <row r="12328" spans="6:14">
      <c r="F12328" s="3">
        <v>44478</v>
      </c>
      <c r="G12328" s="1" t="s">
        <v>63</v>
      </c>
      <c r="H12328" s="1" t="s">
        <v>106</v>
      </c>
      <c r="I12328" s="1">
        <v>2121</v>
      </c>
      <c r="J12328" s="1">
        <f>MONTH(BART_Rides[[#This Row],[Date]])</f>
        <v>10</v>
      </c>
      <c r="K12328" s="1">
        <f>WEEKDAY(BART_Rides[[#This Row],[Date]],2)</f>
        <v>6</v>
      </c>
      <c r="L12328" s="1" t="str">
        <f>LEFT(BART_Rides[[#This Row],[Lines]],1)</f>
        <v>Y</v>
      </c>
      <c r="M12328" s="1" t="str">
        <f>IF(BART_Rides[[#This Row],[FirstLetter]]="Y","Yes","No")</f>
        <v>Yes</v>
      </c>
      <c r="N12328" s="1" t="str">
        <f>IF(OR(BART_Rides[[#This Row],[Station Code]]="EM", BART_Rides[[#This Row],[Station Code]]="MT", BART_Rides[[#This Row],[Station Code]]="PL", BART_Rides[[#This Row],[Station Code]]="CC"), "Yes", "No")</f>
        <v>No</v>
      </c>
    </row>
    <row r="12329" spans="6:14">
      <c r="F12329" s="3">
        <v>44479</v>
      </c>
      <c r="G12329" s="1" t="s">
        <v>63</v>
      </c>
      <c r="H12329" s="1" t="s">
        <v>106</v>
      </c>
      <c r="I12329" s="1">
        <v>1440</v>
      </c>
      <c r="J12329" s="1">
        <f>MONTH(BART_Rides[[#This Row],[Date]])</f>
        <v>10</v>
      </c>
      <c r="K12329" s="1">
        <f>WEEKDAY(BART_Rides[[#This Row],[Date]],2)</f>
        <v>7</v>
      </c>
      <c r="L12329" s="1" t="str">
        <f>LEFT(BART_Rides[[#This Row],[Lines]],1)</f>
        <v>Y</v>
      </c>
      <c r="M12329" s="1" t="str">
        <f>IF(BART_Rides[[#This Row],[FirstLetter]]="Y","Yes","No")</f>
        <v>Yes</v>
      </c>
      <c r="N12329" s="1" t="str">
        <f>IF(OR(BART_Rides[[#This Row],[Station Code]]="EM", BART_Rides[[#This Row],[Station Code]]="MT", BART_Rides[[#This Row],[Station Code]]="PL", BART_Rides[[#This Row],[Station Code]]="CC"), "Yes", "No")</f>
        <v>No</v>
      </c>
    </row>
    <row r="12330" spans="6:14">
      <c r="F12330" s="3">
        <v>44480</v>
      </c>
      <c r="G12330" s="1" t="s">
        <v>63</v>
      </c>
      <c r="H12330" s="1" t="s">
        <v>106</v>
      </c>
      <c r="I12330" s="1">
        <v>2417</v>
      </c>
      <c r="J12330" s="1">
        <f>MONTH(BART_Rides[[#This Row],[Date]])</f>
        <v>10</v>
      </c>
      <c r="K12330" s="1">
        <f>WEEKDAY(BART_Rides[[#This Row],[Date]],2)</f>
        <v>1</v>
      </c>
      <c r="L12330" s="1" t="str">
        <f>LEFT(BART_Rides[[#This Row],[Lines]],1)</f>
        <v>Y</v>
      </c>
      <c r="M12330" s="1" t="str">
        <f>IF(BART_Rides[[#This Row],[FirstLetter]]="Y","Yes","No")</f>
        <v>Yes</v>
      </c>
      <c r="N12330" s="1" t="str">
        <f>IF(OR(BART_Rides[[#This Row],[Station Code]]="EM", BART_Rides[[#This Row],[Station Code]]="MT", BART_Rides[[#This Row],[Station Code]]="PL", BART_Rides[[#This Row],[Station Code]]="CC"), "Yes", "No")</f>
        <v>No</v>
      </c>
    </row>
    <row r="12331" spans="6:14">
      <c r="F12331" s="3">
        <v>44481</v>
      </c>
      <c r="G12331" s="1" t="s">
        <v>63</v>
      </c>
      <c r="H12331" s="1" t="s">
        <v>106</v>
      </c>
      <c r="I12331" s="1">
        <v>2924</v>
      </c>
      <c r="J12331" s="1">
        <f>MONTH(BART_Rides[[#This Row],[Date]])</f>
        <v>10</v>
      </c>
      <c r="K12331" s="1">
        <f>WEEKDAY(BART_Rides[[#This Row],[Date]],2)</f>
        <v>2</v>
      </c>
      <c r="L12331" s="1" t="str">
        <f>LEFT(BART_Rides[[#This Row],[Lines]],1)</f>
        <v>Y</v>
      </c>
      <c r="M12331" s="1" t="str">
        <f>IF(BART_Rides[[#This Row],[FirstLetter]]="Y","Yes","No")</f>
        <v>Yes</v>
      </c>
      <c r="N12331" s="1" t="str">
        <f>IF(OR(BART_Rides[[#This Row],[Station Code]]="EM", BART_Rides[[#This Row],[Station Code]]="MT", BART_Rides[[#This Row],[Station Code]]="PL", BART_Rides[[#This Row],[Station Code]]="CC"), "Yes", "No")</f>
        <v>No</v>
      </c>
    </row>
    <row r="12332" spans="6:14">
      <c r="F12332" s="3">
        <v>44482</v>
      </c>
      <c r="G12332" s="1" t="s">
        <v>63</v>
      </c>
      <c r="H12332" s="1" t="s">
        <v>106</v>
      </c>
      <c r="I12332" s="1">
        <v>2926</v>
      </c>
      <c r="J12332" s="1">
        <f>MONTH(BART_Rides[[#This Row],[Date]])</f>
        <v>10</v>
      </c>
      <c r="K12332" s="1">
        <f>WEEKDAY(BART_Rides[[#This Row],[Date]],2)</f>
        <v>3</v>
      </c>
      <c r="L12332" s="1" t="str">
        <f>LEFT(BART_Rides[[#This Row],[Lines]],1)</f>
        <v>Y</v>
      </c>
      <c r="M12332" s="1" t="str">
        <f>IF(BART_Rides[[#This Row],[FirstLetter]]="Y","Yes","No")</f>
        <v>Yes</v>
      </c>
      <c r="N12332" s="1" t="str">
        <f>IF(OR(BART_Rides[[#This Row],[Station Code]]="EM", BART_Rides[[#This Row],[Station Code]]="MT", BART_Rides[[#This Row],[Station Code]]="PL", BART_Rides[[#This Row],[Station Code]]="CC"), "Yes", "No")</f>
        <v>No</v>
      </c>
    </row>
    <row r="12333" spans="6:14">
      <c r="F12333" s="3">
        <v>44483</v>
      </c>
      <c r="G12333" s="1" t="s">
        <v>63</v>
      </c>
      <c r="H12333" s="1" t="s">
        <v>106</v>
      </c>
      <c r="I12333" s="1">
        <v>3064</v>
      </c>
      <c r="J12333" s="1">
        <f>MONTH(BART_Rides[[#This Row],[Date]])</f>
        <v>10</v>
      </c>
      <c r="K12333" s="1">
        <f>WEEKDAY(BART_Rides[[#This Row],[Date]],2)</f>
        <v>4</v>
      </c>
      <c r="L12333" s="1" t="str">
        <f>LEFT(BART_Rides[[#This Row],[Lines]],1)</f>
        <v>Y</v>
      </c>
      <c r="M12333" s="1" t="str">
        <f>IF(BART_Rides[[#This Row],[FirstLetter]]="Y","Yes","No")</f>
        <v>Yes</v>
      </c>
      <c r="N12333" s="1" t="str">
        <f>IF(OR(BART_Rides[[#This Row],[Station Code]]="EM", BART_Rides[[#This Row],[Station Code]]="MT", BART_Rides[[#This Row],[Station Code]]="PL", BART_Rides[[#This Row],[Station Code]]="CC"), "Yes", "No")</f>
        <v>No</v>
      </c>
    </row>
    <row r="12334" spans="6:14">
      <c r="F12334" s="3">
        <v>44484</v>
      </c>
      <c r="G12334" s="1" t="s">
        <v>63</v>
      </c>
      <c r="H12334" s="1" t="s">
        <v>106</v>
      </c>
      <c r="I12334" s="1">
        <v>2717</v>
      </c>
      <c r="J12334" s="1">
        <f>MONTH(BART_Rides[[#This Row],[Date]])</f>
        <v>10</v>
      </c>
      <c r="K12334" s="1">
        <f>WEEKDAY(BART_Rides[[#This Row],[Date]],2)</f>
        <v>5</v>
      </c>
      <c r="L12334" s="1" t="str">
        <f>LEFT(BART_Rides[[#This Row],[Lines]],1)</f>
        <v>Y</v>
      </c>
      <c r="M12334" s="1" t="str">
        <f>IF(BART_Rides[[#This Row],[FirstLetter]]="Y","Yes","No")</f>
        <v>Yes</v>
      </c>
      <c r="N12334" s="1" t="str">
        <f>IF(OR(BART_Rides[[#This Row],[Station Code]]="EM", BART_Rides[[#This Row],[Station Code]]="MT", BART_Rides[[#This Row],[Station Code]]="PL", BART_Rides[[#This Row],[Station Code]]="CC"), "Yes", "No")</f>
        <v>No</v>
      </c>
    </row>
    <row r="12335" spans="6:14">
      <c r="F12335" s="3">
        <v>44485</v>
      </c>
      <c r="G12335" s="1" t="s">
        <v>63</v>
      </c>
      <c r="H12335" s="1" t="s">
        <v>106</v>
      </c>
      <c r="I12335" s="1">
        <v>1675</v>
      </c>
      <c r="J12335" s="1">
        <f>MONTH(BART_Rides[[#This Row],[Date]])</f>
        <v>10</v>
      </c>
      <c r="K12335" s="1">
        <f>WEEKDAY(BART_Rides[[#This Row],[Date]],2)</f>
        <v>6</v>
      </c>
      <c r="L12335" s="1" t="str">
        <f>LEFT(BART_Rides[[#This Row],[Lines]],1)</f>
        <v>Y</v>
      </c>
      <c r="M12335" s="1" t="str">
        <f>IF(BART_Rides[[#This Row],[FirstLetter]]="Y","Yes","No")</f>
        <v>Yes</v>
      </c>
      <c r="N12335" s="1" t="str">
        <f>IF(OR(BART_Rides[[#This Row],[Station Code]]="EM", BART_Rides[[#This Row],[Station Code]]="MT", BART_Rides[[#This Row],[Station Code]]="PL", BART_Rides[[#This Row],[Station Code]]="CC"), "Yes", "No")</f>
        <v>No</v>
      </c>
    </row>
    <row r="12336" spans="6:14">
      <c r="F12336" s="3">
        <v>44486</v>
      </c>
      <c r="G12336" s="1" t="s">
        <v>63</v>
      </c>
      <c r="H12336" s="1" t="s">
        <v>106</v>
      </c>
      <c r="I12336" s="1">
        <v>1068</v>
      </c>
      <c r="J12336" s="1">
        <f>MONTH(BART_Rides[[#This Row],[Date]])</f>
        <v>10</v>
      </c>
      <c r="K12336" s="1">
        <f>WEEKDAY(BART_Rides[[#This Row],[Date]],2)</f>
        <v>7</v>
      </c>
      <c r="L12336" s="1" t="str">
        <f>LEFT(BART_Rides[[#This Row],[Lines]],1)</f>
        <v>Y</v>
      </c>
      <c r="M12336" s="1" t="str">
        <f>IF(BART_Rides[[#This Row],[FirstLetter]]="Y","Yes","No")</f>
        <v>Yes</v>
      </c>
      <c r="N12336" s="1" t="str">
        <f>IF(OR(BART_Rides[[#This Row],[Station Code]]="EM", BART_Rides[[#This Row],[Station Code]]="MT", BART_Rides[[#This Row],[Station Code]]="PL", BART_Rides[[#This Row],[Station Code]]="CC"), "Yes", "No")</f>
        <v>No</v>
      </c>
    </row>
    <row r="12337" spans="6:14">
      <c r="F12337" s="3">
        <v>44487</v>
      </c>
      <c r="G12337" s="1" t="s">
        <v>63</v>
      </c>
      <c r="H12337" s="1" t="s">
        <v>106</v>
      </c>
      <c r="I12337" s="1">
        <v>2861</v>
      </c>
      <c r="J12337" s="1">
        <f>MONTH(BART_Rides[[#This Row],[Date]])</f>
        <v>10</v>
      </c>
      <c r="K12337" s="1">
        <f>WEEKDAY(BART_Rides[[#This Row],[Date]],2)</f>
        <v>1</v>
      </c>
      <c r="L12337" s="1" t="str">
        <f>LEFT(BART_Rides[[#This Row],[Lines]],1)</f>
        <v>Y</v>
      </c>
      <c r="M12337" s="1" t="str">
        <f>IF(BART_Rides[[#This Row],[FirstLetter]]="Y","Yes","No")</f>
        <v>Yes</v>
      </c>
      <c r="N12337" s="1" t="str">
        <f>IF(OR(BART_Rides[[#This Row],[Station Code]]="EM", BART_Rides[[#This Row],[Station Code]]="MT", BART_Rides[[#This Row],[Station Code]]="PL", BART_Rides[[#This Row],[Station Code]]="CC"), "Yes", "No")</f>
        <v>No</v>
      </c>
    </row>
    <row r="12338" spans="6:14">
      <c r="F12338" s="3">
        <v>44488</v>
      </c>
      <c r="G12338" s="1" t="s">
        <v>63</v>
      </c>
      <c r="H12338" s="1" t="s">
        <v>106</v>
      </c>
      <c r="I12338" s="1">
        <v>2978</v>
      </c>
      <c r="J12338" s="1">
        <f>MONTH(BART_Rides[[#This Row],[Date]])</f>
        <v>10</v>
      </c>
      <c r="K12338" s="1">
        <f>WEEKDAY(BART_Rides[[#This Row],[Date]],2)</f>
        <v>2</v>
      </c>
      <c r="L12338" s="1" t="str">
        <f>LEFT(BART_Rides[[#This Row],[Lines]],1)</f>
        <v>Y</v>
      </c>
      <c r="M12338" s="1" t="str">
        <f>IF(BART_Rides[[#This Row],[FirstLetter]]="Y","Yes","No")</f>
        <v>Yes</v>
      </c>
      <c r="N12338" s="1" t="str">
        <f>IF(OR(BART_Rides[[#This Row],[Station Code]]="EM", BART_Rides[[#This Row],[Station Code]]="MT", BART_Rides[[#This Row],[Station Code]]="PL", BART_Rides[[#This Row],[Station Code]]="CC"), "Yes", "No")</f>
        <v>No</v>
      </c>
    </row>
    <row r="12339" spans="6:14">
      <c r="F12339" s="3">
        <v>44489</v>
      </c>
      <c r="G12339" s="1" t="s">
        <v>63</v>
      </c>
      <c r="H12339" s="1" t="s">
        <v>106</v>
      </c>
      <c r="I12339" s="1">
        <v>2848</v>
      </c>
      <c r="J12339" s="1">
        <f>MONTH(BART_Rides[[#This Row],[Date]])</f>
        <v>10</v>
      </c>
      <c r="K12339" s="1">
        <f>WEEKDAY(BART_Rides[[#This Row],[Date]],2)</f>
        <v>3</v>
      </c>
      <c r="L12339" s="1" t="str">
        <f>LEFT(BART_Rides[[#This Row],[Lines]],1)</f>
        <v>Y</v>
      </c>
      <c r="M12339" s="1" t="str">
        <f>IF(BART_Rides[[#This Row],[FirstLetter]]="Y","Yes","No")</f>
        <v>Yes</v>
      </c>
      <c r="N12339" s="1" t="str">
        <f>IF(OR(BART_Rides[[#This Row],[Station Code]]="EM", BART_Rides[[#This Row],[Station Code]]="MT", BART_Rides[[#This Row],[Station Code]]="PL", BART_Rides[[#This Row],[Station Code]]="CC"), "Yes", "No")</f>
        <v>No</v>
      </c>
    </row>
    <row r="12340" spans="6:14">
      <c r="F12340" s="3">
        <v>44490</v>
      </c>
      <c r="G12340" s="1" t="s">
        <v>63</v>
      </c>
      <c r="H12340" s="1" t="s">
        <v>106</v>
      </c>
      <c r="I12340" s="1">
        <v>2881</v>
      </c>
      <c r="J12340" s="1">
        <f>MONTH(BART_Rides[[#This Row],[Date]])</f>
        <v>10</v>
      </c>
      <c r="K12340" s="1">
        <f>WEEKDAY(BART_Rides[[#This Row],[Date]],2)</f>
        <v>4</v>
      </c>
      <c r="L12340" s="1" t="str">
        <f>LEFT(BART_Rides[[#This Row],[Lines]],1)</f>
        <v>Y</v>
      </c>
      <c r="M12340" s="1" t="str">
        <f>IF(BART_Rides[[#This Row],[FirstLetter]]="Y","Yes","No")</f>
        <v>Yes</v>
      </c>
      <c r="N12340" s="1" t="str">
        <f>IF(OR(BART_Rides[[#This Row],[Station Code]]="EM", BART_Rides[[#This Row],[Station Code]]="MT", BART_Rides[[#This Row],[Station Code]]="PL", BART_Rides[[#This Row],[Station Code]]="CC"), "Yes", "No")</f>
        <v>No</v>
      </c>
    </row>
    <row r="12341" spans="6:14">
      <c r="F12341" s="3">
        <v>44491</v>
      </c>
      <c r="G12341" s="1" t="s">
        <v>63</v>
      </c>
      <c r="H12341" s="1" t="s">
        <v>106</v>
      </c>
      <c r="I12341" s="1">
        <v>2641</v>
      </c>
      <c r="J12341" s="1">
        <f>MONTH(BART_Rides[[#This Row],[Date]])</f>
        <v>10</v>
      </c>
      <c r="K12341" s="1">
        <f>WEEKDAY(BART_Rides[[#This Row],[Date]],2)</f>
        <v>5</v>
      </c>
      <c r="L12341" s="1" t="str">
        <f>LEFT(BART_Rides[[#This Row],[Lines]],1)</f>
        <v>Y</v>
      </c>
      <c r="M12341" s="1" t="str">
        <f>IF(BART_Rides[[#This Row],[FirstLetter]]="Y","Yes","No")</f>
        <v>Yes</v>
      </c>
      <c r="N12341" s="1" t="str">
        <f>IF(OR(BART_Rides[[#This Row],[Station Code]]="EM", BART_Rides[[#This Row],[Station Code]]="MT", BART_Rides[[#This Row],[Station Code]]="PL", BART_Rides[[#This Row],[Station Code]]="CC"), "Yes", "No")</f>
        <v>No</v>
      </c>
    </row>
    <row r="12342" spans="6:14">
      <c r="F12342" s="3">
        <v>44492</v>
      </c>
      <c r="G12342" s="1" t="s">
        <v>63</v>
      </c>
      <c r="H12342" s="1" t="s">
        <v>106</v>
      </c>
      <c r="I12342" s="1">
        <v>1565</v>
      </c>
      <c r="J12342" s="1">
        <f>MONTH(BART_Rides[[#This Row],[Date]])</f>
        <v>10</v>
      </c>
      <c r="K12342" s="1">
        <f>WEEKDAY(BART_Rides[[#This Row],[Date]],2)</f>
        <v>6</v>
      </c>
      <c r="L12342" s="1" t="str">
        <f>LEFT(BART_Rides[[#This Row],[Lines]],1)</f>
        <v>Y</v>
      </c>
      <c r="M12342" s="1" t="str">
        <f>IF(BART_Rides[[#This Row],[FirstLetter]]="Y","Yes","No")</f>
        <v>Yes</v>
      </c>
      <c r="N12342" s="1" t="str">
        <f>IF(OR(BART_Rides[[#This Row],[Station Code]]="EM", BART_Rides[[#This Row],[Station Code]]="MT", BART_Rides[[#This Row],[Station Code]]="PL", BART_Rides[[#This Row],[Station Code]]="CC"), "Yes", "No")</f>
        <v>No</v>
      </c>
    </row>
    <row r="12343" spans="6:14">
      <c r="F12343" s="3">
        <v>44493</v>
      </c>
      <c r="G12343" s="1" t="s">
        <v>63</v>
      </c>
      <c r="H12343" s="1" t="s">
        <v>106</v>
      </c>
      <c r="I12343" s="1">
        <v>644</v>
      </c>
      <c r="J12343" s="1">
        <f>MONTH(BART_Rides[[#This Row],[Date]])</f>
        <v>10</v>
      </c>
      <c r="K12343" s="1">
        <f>WEEKDAY(BART_Rides[[#This Row],[Date]],2)</f>
        <v>7</v>
      </c>
      <c r="L12343" s="1" t="str">
        <f>LEFT(BART_Rides[[#This Row],[Lines]],1)</f>
        <v>Y</v>
      </c>
      <c r="M12343" s="1" t="str">
        <f>IF(BART_Rides[[#This Row],[FirstLetter]]="Y","Yes","No")</f>
        <v>Yes</v>
      </c>
      <c r="N12343" s="1" t="str">
        <f>IF(OR(BART_Rides[[#This Row],[Station Code]]="EM", BART_Rides[[#This Row],[Station Code]]="MT", BART_Rides[[#This Row],[Station Code]]="PL", BART_Rides[[#This Row],[Station Code]]="CC"), "Yes", "No")</f>
        <v>No</v>
      </c>
    </row>
    <row r="12344" spans="6:14">
      <c r="F12344" s="3">
        <v>44494</v>
      </c>
      <c r="G12344" s="1" t="s">
        <v>63</v>
      </c>
      <c r="H12344" s="1" t="s">
        <v>106</v>
      </c>
      <c r="I12344" s="1">
        <v>2663</v>
      </c>
      <c r="J12344" s="1">
        <f>MONTH(BART_Rides[[#This Row],[Date]])</f>
        <v>10</v>
      </c>
      <c r="K12344" s="1">
        <f>WEEKDAY(BART_Rides[[#This Row],[Date]],2)</f>
        <v>1</v>
      </c>
      <c r="L12344" s="1" t="str">
        <f>LEFT(BART_Rides[[#This Row],[Lines]],1)</f>
        <v>Y</v>
      </c>
      <c r="M12344" s="1" t="str">
        <f>IF(BART_Rides[[#This Row],[FirstLetter]]="Y","Yes","No")</f>
        <v>Yes</v>
      </c>
      <c r="N12344" s="1" t="str">
        <f>IF(OR(BART_Rides[[#This Row],[Station Code]]="EM", BART_Rides[[#This Row],[Station Code]]="MT", BART_Rides[[#This Row],[Station Code]]="PL", BART_Rides[[#This Row],[Station Code]]="CC"), "Yes", "No")</f>
        <v>No</v>
      </c>
    </row>
    <row r="12345" spans="6:14">
      <c r="F12345" s="3">
        <v>44495</v>
      </c>
      <c r="G12345" s="1" t="s">
        <v>63</v>
      </c>
      <c r="H12345" s="1" t="s">
        <v>106</v>
      </c>
      <c r="I12345" s="1">
        <v>3009</v>
      </c>
      <c r="J12345" s="1">
        <f>MONTH(BART_Rides[[#This Row],[Date]])</f>
        <v>10</v>
      </c>
      <c r="K12345" s="1">
        <f>WEEKDAY(BART_Rides[[#This Row],[Date]],2)</f>
        <v>2</v>
      </c>
      <c r="L12345" s="1" t="str">
        <f>LEFT(BART_Rides[[#This Row],[Lines]],1)</f>
        <v>Y</v>
      </c>
      <c r="M12345" s="1" t="str">
        <f>IF(BART_Rides[[#This Row],[FirstLetter]]="Y","Yes","No")</f>
        <v>Yes</v>
      </c>
      <c r="N12345" s="1" t="str">
        <f>IF(OR(BART_Rides[[#This Row],[Station Code]]="EM", BART_Rides[[#This Row],[Station Code]]="MT", BART_Rides[[#This Row],[Station Code]]="PL", BART_Rides[[#This Row],[Station Code]]="CC"), "Yes", "No")</f>
        <v>No</v>
      </c>
    </row>
    <row r="12346" spans="6:14">
      <c r="F12346" s="3">
        <v>44496</v>
      </c>
      <c r="G12346" s="1" t="s">
        <v>63</v>
      </c>
      <c r="H12346" s="1" t="s">
        <v>106</v>
      </c>
      <c r="I12346" s="1">
        <v>3070</v>
      </c>
      <c r="J12346" s="1">
        <f>MONTH(BART_Rides[[#This Row],[Date]])</f>
        <v>10</v>
      </c>
      <c r="K12346" s="1">
        <f>WEEKDAY(BART_Rides[[#This Row],[Date]],2)</f>
        <v>3</v>
      </c>
      <c r="L12346" s="1" t="str">
        <f>LEFT(BART_Rides[[#This Row],[Lines]],1)</f>
        <v>Y</v>
      </c>
      <c r="M12346" s="1" t="str">
        <f>IF(BART_Rides[[#This Row],[FirstLetter]]="Y","Yes","No")</f>
        <v>Yes</v>
      </c>
      <c r="N12346" s="1" t="str">
        <f>IF(OR(BART_Rides[[#This Row],[Station Code]]="EM", BART_Rides[[#This Row],[Station Code]]="MT", BART_Rides[[#This Row],[Station Code]]="PL", BART_Rides[[#This Row],[Station Code]]="CC"), "Yes", "No")</f>
        <v>No</v>
      </c>
    </row>
    <row r="12347" spans="6:14">
      <c r="F12347" s="3">
        <v>44497</v>
      </c>
      <c r="G12347" s="1" t="s">
        <v>63</v>
      </c>
      <c r="H12347" s="1" t="s">
        <v>106</v>
      </c>
      <c r="I12347" s="1">
        <v>3201</v>
      </c>
      <c r="J12347" s="1">
        <f>MONTH(BART_Rides[[#This Row],[Date]])</f>
        <v>10</v>
      </c>
      <c r="K12347" s="1">
        <f>WEEKDAY(BART_Rides[[#This Row],[Date]],2)</f>
        <v>4</v>
      </c>
      <c r="L12347" s="1" t="str">
        <f>LEFT(BART_Rides[[#This Row],[Lines]],1)</f>
        <v>Y</v>
      </c>
      <c r="M12347" s="1" t="str">
        <f>IF(BART_Rides[[#This Row],[FirstLetter]]="Y","Yes","No")</f>
        <v>Yes</v>
      </c>
      <c r="N12347" s="1" t="str">
        <f>IF(OR(BART_Rides[[#This Row],[Station Code]]="EM", BART_Rides[[#This Row],[Station Code]]="MT", BART_Rides[[#This Row],[Station Code]]="PL", BART_Rides[[#This Row],[Station Code]]="CC"), "Yes", "No")</f>
        <v>No</v>
      </c>
    </row>
    <row r="12348" spans="6:14">
      <c r="F12348" s="3">
        <v>44498</v>
      </c>
      <c r="G12348" s="1" t="s">
        <v>63</v>
      </c>
      <c r="H12348" s="1" t="s">
        <v>106</v>
      </c>
      <c r="I12348" s="1">
        <v>2876</v>
      </c>
      <c r="J12348" s="1">
        <f>MONTH(BART_Rides[[#This Row],[Date]])</f>
        <v>10</v>
      </c>
      <c r="K12348" s="1">
        <f>WEEKDAY(BART_Rides[[#This Row],[Date]],2)</f>
        <v>5</v>
      </c>
      <c r="L12348" s="1" t="str">
        <f>LEFT(BART_Rides[[#This Row],[Lines]],1)</f>
        <v>Y</v>
      </c>
      <c r="M12348" s="1" t="str">
        <f>IF(BART_Rides[[#This Row],[FirstLetter]]="Y","Yes","No")</f>
        <v>Yes</v>
      </c>
      <c r="N12348" s="1" t="str">
        <f>IF(OR(BART_Rides[[#This Row],[Station Code]]="EM", BART_Rides[[#This Row],[Station Code]]="MT", BART_Rides[[#This Row],[Station Code]]="PL", BART_Rides[[#This Row],[Station Code]]="CC"), "Yes", "No")</f>
        <v>No</v>
      </c>
    </row>
    <row r="12349" spans="6:14">
      <c r="F12349" s="3">
        <v>44499</v>
      </c>
      <c r="G12349" s="1" t="s">
        <v>63</v>
      </c>
      <c r="H12349" s="1" t="s">
        <v>106</v>
      </c>
      <c r="I12349" s="1">
        <v>1694</v>
      </c>
      <c r="J12349" s="1">
        <f>MONTH(BART_Rides[[#This Row],[Date]])</f>
        <v>10</v>
      </c>
      <c r="K12349" s="1">
        <f>WEEKDAY(BART_Rides[[#This Row],[Date]],2)</f>
        <v>6</v>
      </c>
      <c r="L12349" s="1" t="str">
        <f>LEFT(BART_Rides[[#This Row],[Lines]],1)</f>
        <v>Y</v>
      </c>
      <c r="M12349" s="1" t="str">
        <f>IF(BART_Rides[[#This Row],[FirstLetter]]="Y","Yes","No")</f>
        <v>Yes</v>
      </c>
      <c r="N12349" s="1" t="str">
        <f>IF(OR(BART_Rides[[#This Row],[Station Code]]="EM", BART_Rides[[#This Row],[Station Code]]="MT", BART_Rides[[#This Row],[Station Code]]="PL", BART_Rides[[#This Row],[Station Code]]="CC"), "Yes", "No")</f>
        <v>No</v>
      </c>
    </row>
    <row r="12350" spans="6:14">
      <c r="F12350" s="3">
        <v>44500</v>
      </c>
      <c r="G12350" s="1" t="s">
        <v>63</v>
      </c>
      <c r="H12350" s="1" t="s">
        <v>106</v>
      </c>
      <c r="I12350" s="1">
        <v>1202</v>
      </c>
      <c r="J12350" s="1">
        <f>MONTH(BART_Rides[[#This Row],[Date]])</f>
        <v>10</v>
      </c>
      <c r="K12350" s="1">
        <f>WEEKDAY(BART_Rides[[#This Row],[Date]],2)</f>
        <v>7</v>
      </c>
      <c r="L12350" s="1" t="str">
        <f>LEFT(BART_Rides[[#This Row],[Lines]],1)</f>
        <v>Y</v>
      </c>
      <c r="M12350" s="1" t="str">
        <f>IF(BART_Rides[[#This Row],[FirstLetter]]="Y","Yes","No")</f>
        <v>Yes</v>
      </c>
      <c r="N12350" s="1" t="str">
        <f>IF(OR(BART_Rides[[#This Row],[Station Code]]="EM", BART_Rides[[#This Row],[Station Code]]="MT", BART_Rides[[#This Row],[Station Code]]="PL", BART_Rides[[#This Row],[Station Code]]="CC"), "Yes", "No")</f>
        <v>No</v>
      </c>
    </row>
    <row r="12351" spans="6:14">
      <c r="F12351" s="3">
        <v>44501</v>
      </c>
      <c r="G12351" s="1" t="s">
        <v>63</v>
      </c>
      <c r="H12351" s="1" t="s">
        <v>106</v>
      </c>
      <c r="I12351" s="1">
        <v>2653</v>
      </c>
      <c r="J12351" s="1">
        <f>MONTH(BART_Rides[[#This Row],[Date]])</f>
        <v>11</v>
      </c>
      <c r="K12351" s="1">
        <f>WEEKDAY(BART_Rides[[#This Row],[Date]],2)</f>
        <v>1</v>
      </c>
      <c r="L12351" s="1" t="str">
        <f>LEFT(BART_Rides[[#This Row],[Lines]],1)</f>
        <v>Y</v>
      </c>
      <c r="M12351" s="1" t="str">
        <f>IF(BART_Rides[[#This Row],[FirstLetter]]="Y","Yes","No")</f>
        <v>Yes</v>
      </c>
      <c r="N12351" s="1" t="str">
        <f>IF(OR(BART_Rides[[#This Row],[Station Code]]="EM", BART_Rides[[#This Row],[Station Code]]="MT", BART_Rides[[#This Row],[Station Code]]="PL", BART_Rides[[#This Row],[Station Code]]="CC"), "Yes", "No")</f>
        <v>No</v>
      </c>
    </row>
    <row r="12352" spans="6:14">
      <c r="F12352" s="3">
        <v>44502</v>
      </c>
      <c r="G12352" s="1" t="s">
        <v>63</v>
      </c>
      <c r="H12352" s="1" t="s">
        <v>106</v>
      </c>
      <c r="I12352" s="1">
        <v>3056</v>
      </c>
      <c r="J12352" s="1">
        <f>MONTH(BART_Rides[[#This Row],[Date]])</f>
        <v>11</v>
      </c>
      <c r="K12352" s="1">
        <f>WEEKDAY(BART_Rides[[#This Row],[Date]],2)</f>
        <v>2</v>
      </c>
      <c r="L12352" s="1" t="str">
        <f>LEFT(BART_Rides[[#This Row],[Lines]],1)</f>
        <v>Y</v>
      </c>
      <c r="M12352" s="1" t="str">
        <f>IF(BART_Rides[[#This Row],[FirstLetter]]="Y","Yes","No")</f>
        <v>Yes</v>
      </c>
      <c r="N12352" s="1" t="str">
        <f>IF(OR(BART_Rides[[#This Row],[Station Code]]="EM", BART_Rides[[#This Row],[Station Code]]="MT", BART_Rides[[#This Row],[Station Code]]="PL", BART_Rides[[#This Row],[Station Code]]="CC"), "Yes", "No")</f>
        <v>No</v>
      </c>
    </row>
    <row r="12353" spans="6:14">
      <c r="F12353" s="3">
        <v>44503</v>
      </c>
      <c r="G12353" s="1" t="s">
        <v>63</v>
      </c>
      <c r="H12353" s="1" t="s">
        <v>106</v>
      </c>
      <c r="I12353" s="1">
        <v>3205</v>
      </c>
      <c r="J12353" s="1">
        <f>MONTH(BART_Rides[[#This Row],[Date]])</f>
        <v>11</v>
      </c>
      <c r="K12353" s="1">
        <f>WEEKDAY(BART_Rides[[#This Row],[Date]],2)</f>
        <v>3</v>
      </c>
      <c r="L12353" s="1" t="str">
        <f>LEFT(BART_Rides[[#This Row],[Lines]],1)</f>
        <v>Y</v>
      </c>
      <c r="M12353" s="1" t="str">
        <f>IF(BART_Rides[[#This Row],[FirstLetter]]="Y","Yes","No")</f>
        <v>Yes</v>
      </c>
      <c r="N12353" s="1" t="str">
        <f>IF(OR(BART_Rides[[#This Row],[Station Code]]="EM", BART_Rides[[#This Row],[Station Code]]="MT", BART_Rides[[#This Row],[Station Code]]="PL", BART_Rides[[#This Row],[Station Code]]="CC"), "Yes", "No")</f>
        <v>No</v>
      </c>
    </row>
    <row r="12354" spans="6:14">
      <c r="F12354" s="3">
        <v>44504</v>
      </c>
      <c r="G12354" s="1" t="s">
        <v>63</v>
      </c>
      <c r="H12354" s="1" t="s">
        <v>106</v>
      </c>
      <c r="I12354" s="1">
        <v>3167</v>
      </c>
      <c r="J12354" s="1">
        <f>MONTH(BART_Rides[[#This Row],[Date]])</f>
        <v>11</v>
      </c>
      <c r="K12354" s="1">
        <f>WEEKDAY(BART_Rides[[#This Row],[Date]],2)</f>
        <v>4</v>
      </c>
      <c r="L12354" s="1" t="str">
        <f>LEFT(BART_Rides[[#This Row],[Lines]],1)</f>
        <v>Y</v>
      </c>
      <c r="M12354" s="1" t="str">
        <f>IF(BART_Rides[[#This Row],[FirstLetter]]="Y","Yes","No")</f>
        <v>Yes</v>
      </c>
      <c r="N12354" s="1" t="str">
        <f>IF(OR(BART_Rides[[#This Row],[Station Code]]="EM", BART_Rides[[#This Row],[Station Code]]="MT", BART_Rides[[#This Row],[Station Code]]="PL", BART_Rides[[#This Row],[Station Code]]="CC"), "Yes", "No")</f>
        <v>No</v>
      </c>
    </row>
    <row r="12355" spans="6:14">
      <c r="F12355" s="3">
        <v>44505</v>
      </c>
      <c r="G12355" s="1" t="s">
        <v>63</v>
      </c>
      <c r="H12355" s="1" t="s">
        <v>106</v>
      </c>
      <c r="I12355" s="1">
        <v>2817</v>
      </c>
      <c r="J12355" s="1">
        <f>MONTH(BART_Rides[[#This Row],[Date]])</f>
        <v>11</v>
      </c>
      <c r="K12355" s="1">
        <f>WEEKDAY(BART_Rides[[#This Row],[Date]],2)</f>
        <v>5</v>
      </c>
      <c r="L12355" s="1" t="str">
        <f>LEFT(BART_Rides[[#This Row],[Lines]],1)</f>
        <v>Y</v>
      </c>
      <c r="M12355" s="1" t="str">
        <f>IF(BART_Rides[[#This Row],[FirstLetter]]="Y","Yes","No")</f>
        <v>Yes</v>
      </c>
      <c r="N12355" s="1" t="str">
        <f>IF(OR(BART_Rides[[#This Row],[Station Code]]="EM", BART_Rides[[#This Row],[Station Code]]="MT", BART_Rides[[#This Row],[Station Code]]="PL", BART_Rides[[#This Row],[Station Code]]="CC"), "Yes", "No")</f>
        <v>No</v>
      </c>
    </row>
    <row r="12356" spans="6:14">
      <c r="F12356" s="3">
        <v>44506</v>
      </c>
      <c r="G12356" s="1" t="s">
        <v>63</v>
      </c>
      <c r="H12356" s="1" t="s">
        <v>106</v>
      </c>
      <c r="I12356" s="1">
        <v>1675</v>
      </c>
      <c r="J12356" s="1">
        <f>MONTH(BART_Rides[[#This Row],[Date]])</f>
        <v>11</v>
      </c>
      <c r="K12356" s="1">
        <f>WEEKDAY(BART_Rides[[#This Row],[Date]],2)</f>
        <v>6</v>
      </c>
      <c r="L12356" s="1" t="str">
        <f>LEFT(BART_Rides[[#This Row],[Lines]],1)</f>
        <v>Y</v>
      </c>
      <c r="M12356" s="1" t="str">
        <f>IF(BART_Rides[[#This Row],[FirstLetter]]="Y","Yes","No")</f>
        <v>Yes</v>
      </c>
      <c r="N12356" s="1" t="str">
        <f>IF(OR(BART_Rides[[#This Row],[Station Code]]="EM", BART_Rides[[#This Row],[Station Code]]="MT", BART_Rides[[#This Row],[Station Code]]="PL", BART_Rides[[#This Row],[Station Code]]="CC"), "Yes", "No")</f>
        <v>No</v>
      </c>
    </row>
    <row r="12357" spans="6:14">
      <c r="F12357" s="3">
        <v>44507</v>
      </c>
      <c r="G12357" s="1" t="s">
        <v>63</v>
      </c>
      <c r="H12357" s="1" t="s">
        <v>106</v>
      </c>
      <c r="I12357" s="1">
        <v>1055</v>
      </c>
      <c r="J12357" s="1">
        <f>MONTH(BART_Rides[[#This Row],[Date]])</f>
        <v>11</v>
      </c>
      <c r="K12357" s="1">
        <f>WEEKDAY(BART_Rides[[#This Row],[Date]],2)</f>
        <v>7</v>
      </c>
      <c r="L12357" s="1" t="str">
        <f>LEFT(BART_Rides[[#This Row],[Lines]],1)</f>
        <v>Y</v>
      </c>
      <c r="M12357" s="1" t="str">
        <f>IF(BART_Rides[[#This Row],[FirstLetter]]="Y","Yes","No")</f>
        <v>Yes</v>
      </c>
      <c r="N12357" s="1" t="str">
        <f>IF(OR(BART_Rides[[#This Row],[Station Code]]="EM", BART_Rides[[#This Row],[Station Code]]="MT", BART_Rides[[#This Row],[Station Code]]="PL", BART_Rides[[#This Row],[Station Code]]="CC"), "Yes", "No")</f>
        <v>No</v>
      </c>
    </row>
    <row r="12358" spans="6:14">
      <c r="F12358" s="3">
        <v>44508</v>
      </c>
      <c r="G12358" s="1" t="s">
        <v>63</v>
      </c>
      <c r="H12358" s="1" t="s">
        <v>106</v>
      </c>
      <c r="I12358" s="1">
        <v>2947</v>
      </c>
      <c r="J12358" s="1">
        <f>MONTH(BART_Rides[[#This Row],[Date]])</f>
        <v>11</v>
      </c>
      <c r="K12358" s="1">
        <f>WEEKDAY(BART_Rides[[#This Row],[Date]],2)</f>
        <v>1</v>
      </c>
      <c r="L12358" s="1" t="str">
        <f>LEFT(BART_Rides[[#This Row],[Lines]],1)</f>
        <v>Y</v>
      </c>
      <c r="M12358" s="1" t="str">
        <f>IF(BART_Rides[[#This Row],[FirstLetter]]="Y","Yes","No")</f>
        <v>Yes</v>
      </c>
      <c r="N12358" s="1" t="str">
        <f>IF(OR(BART_Rides[[#This Row],[Station Code]]="EM", BART_Rides[[#This Row],[Station Code]]="MT", BART_Rides[[#This Row],[Station Code]]="PL", BART_Rides[[#This Row],[Station Code]]="CC"), "Yes", "No")</f>
        <v>No</v>
      </c>
    </row>
    <row r="12359" spans="6:14">
      <c r="F12359" s="3">
        <v>44509</v>
      </c>
      <c r="G12359" s="1" t="s">
        <v>63</v>
      </c>
      <c r="H12359" s="1" t="s">
        <v>106</v>
      </c>
      <c r="I12359" s="1">
        <v>2948</v>
      </c>
      <c r="J12359" s="1">
        <f>MONTH(BART_Rides[[#This Row],[Date]])</f>
        <v>11</v>
      </c>
      <c r="K12359" s="1">
        <f>WEEKDAY(BART_Rides[[#This Row],[Date]],2)</f>
        <v>2</v>
      </c>
      <c r="L12359" s="1" t="str">
        <f>LEFT(BART_Rides[[#This Row],[Lines]],1)</f>
        <v>Y</v>
      </c>
      <c r="M12359" s="1" t="str">
        <f>IF(BART_Rides[[#This Row],[FirstLetter]]="Y","Yes","No")</f>
        <v>Yes</v>
      </c>
      <c r="N12359" s="1" t="str">
        <f>IF(OR(BART_Rides[[#This Row],[Station Code]]="EM", BART_Rides[[#This Row],[Station Code]]="MT", BART_Rides[[#This Row],[Station Code]]="PL", BART_Rides[[#This Row],[Station Code]]="CC"), "Yes", "No")</f>
        <v>No</v>
      </c>
    </row>
    <row r="12360" spans="6:14">
      <c r="F12360" s="3">
        <v>44510</v>
      </c>
      <c r="G12360" s="1" t="s">
        <v>63</v>
      </c>
      <c r="H12360" s="1" t="s">
        <v>106</v>
      </c>
      <c r="I12360" s="1">
        <v>3152</v>
      </c>
      <c r="J12360" s="1">
        <f>MONTH(BART_Rides[[#This Row],[Date]])</f>
        <v>11</v>
      </c>
      <c r="K12360" s="1">
        <f>WEEKDAY(BART_Rides[[#This Row],[Date]],2)</f>
        <v>3</v>
      </c>
      <c r="L12360" s="1" t="str">
        <f>LEFT(BART_Rides[[#This Row],[Lines]],1)</f>
        <v>Y</v>
      </c>
      <c r="M12360" s="1" t="str">
        <f>IF(BART_Rides[[#This Row],[FirstLetter]]="Y","Yes","No")</f>
        <v>Yes</v>
      </c>
      <c r="N12360" s="1" t="str">
        <f>IF(OR(BART_Rides[[#This Row],[Station Code]]="EM", BART_Rides[[#This Row],[Station Code]]="MT", BART_Rides[[#This Row],[Station Code]]="PL", BART_Rides[[#This Row],[Station Code]]="CC"), "Yes", "No")</f>
        <v>No</v>
      </c>
    </row>
    <row r="12361" spans="6:14">
      <c r="F12361" s="3">
        <v>44511</v>
      </c>
      <c r="G12361" s="1" t="s">
        <v>63</v>
      </c>
      <c r="H12361" s="1" t="s">
        <v>106</v>
      </c>
      <c r="I12361" s="1">
        <v>2405</v>
      </c>
      <c r="J12361" s="1">
        <f>MONTH(BART_Rides[[#This Row],[Date]])</f>
        <v>11</v>
      </c>
      <c r="K12361" s="1">
        <f>WEEKDAY(BART_Rides[[#This Row],[Date]],2)</f>
        <v>4</v>
      </c>
      <c r="L12361" s="1" t="str">
        <f>LEFT(BART_Rides[[#This Row],[Lines]],1)</f>
        <v>Y</v>
      </c>
      <c r="M12361" s="1" t="str">
        <f>IF(BART_Rides[[#This Row],[FirstLetter]]="Y","Yes","No")</f>
        <v>Yes</v>
      </c>
      <c r="N12361" s="1" t="str">
        <f>IF(OR(BART_Rides[[#This Row],[Station Code]]="EM", BART_Rides[[#This Row],[Station Code]]="MT", BART_Rides[[#This Row],[Station Code]]="PL", BART_Rides[[#This Row],[Station Code]]="CC"), "Yes", "No")</f>
        <v>No</v>
      </c>
    </row>
    <row r="12362" spans="6:14">
      <c r="F12362" s="3">
        <v>44512</v>
      </c>
      <c r="G12362" s="1" t="s">
        <v>63</v>
      </c>
      <c r="H12362" s="1" t="s">
        <v>106</v>
      </c>
      <c r="I12362" s="1">
        <v>2775</v>
      </c>
      <c r="J12362" s="1">
        <f>MONTH(BART_Rides[[#This Row],[Date]])</f>
        <v>11</v>
      </c>
      <c r="K12362" s="1">
        <f>WEEKDAY(BART_Rides[[#This Row],[Date]],2)</f>
        <v>5</v>
      </c>
      <c r="L12362" s="1" t="str">
        <f>LEFT(BART_Rides[[#This Row],[Lines]],1)</f>
        <v>Y</v>
      </c>
      <c r="M12362" s="1" t="str">
        <f>IF(BART_Rides[[#This Row],[FirstLetter]]="Y","Yes","No")</f>
        <v>Yes</v>
      </c>
      <c r="N12362" s="1" t="str">
        <f>IF(OR(BART_Rides[[#This Row],[Station Code]]="EM", BART_Rides[[#This Row],[Station Code]]="MT", BART_Rides[[#This Row],[Station Code]]="PL", BART_Rides[[#This Row],[Station Code]]="CC"), "Yes", "No")</f>
        <v>No</v>
      </c>
    </row>
    <row r="12363" spans="6:14">
      <c r="F12363" s="3">
        <v>44513</v>
      </c>
      <c r="G12363" s="1" t="s">
        <v>63</v>
      </c>
      <c r="H12363" s="1" t="s">
        <v>106</v>
      </c>
      <c r="I12363" s="1">
        <v>1737</v>
      </c>
      <c r="J12363" s="1">
        <f>MONTH(BART_Rides[[#This Row],[Date]])</f>
        <v>11</v>
      </c>
      <c r="K12363" s="1">
        <f>WEEKDAY(BART_Rides[[#This Row],[Date]],2)</f>
        <v>6</v>
      </c>
      <c r="L12363" s="1" t="str">
        <f>LEFT(BART_Rides[[#This Row],[Lines]],1)</f>
        <v>Y</v>
      </c>
      <c r="M12363" s="1" t="str">
        <f>IF(BART_Rides[[#This Row],[FirstLetter]]="Y","Yes","No")</f>
        <v>Yes</v>
      </c>
      <c r="N12363" s="1" t="str">
        <f>IF(OR(BART_Rides[[#This Row],[Station Code]]="EM", BART_Rides[[#This Row],[Station Code]]="MT", BART_Rides[[#This Row],[Station Code]]="PL", BART_Rides[[#This Row],[Station Code]]="CC"), "Yes", "No")</f>
        <v>No</v>
      </c>
    </row>
    <row r="12364" spans="6:14">
      <c r="F12364" s="3">
        <v>44514</v>
      </c>
      <c r="G12364" s="1" t="s">
        <v>63</v>
      </c>
      <c r="H12364" s="1" t="s">
        <v>106</v>
      </c>
      <c r="I12364" s="1">
        <v>1076</v>
      </c>
      <c r="J12364" s="1">
        <f>MONTH(BART_Rides[[#This Row],[Date]])</f>
        <v>11</v>
      </c>
      <c r="K12364" s="1">
        <f>WEEKDAY(BART_Rides[[#This Row],[Date]],2)</f>
        <v>7</v>
      </c>
      <c r="L12364" s="1" t="str">
        <f>LEFT(BART_Rides[[#This Row],[Lines]],1)</f>
        <v>Y</v>
      </c>
      <c r="M12364" s="1" t="str">
        <f>IF(BART_Rides[[#This Row],[FirstLetter]]="Y","Yes","No")</f>
        <v>Yes</v>
      </c>
      <c r="N12364" s="1" t="str">
        <f>IF(OR(BART_Rides[[#This Row],[Station Code]]="EM", BART_Rides[[#This Row],[Station Code]]="MT", BART_Rides[[#This Row],[Station Code]]="PL", BART_Rides[[#This Row],[Station Code]]="CC"), "Yes", "No")</f>
        <v>No</v>
      </c>
    </row>
    <row r="12365" spans="6:14">
      <c r="F12365" s="3">
        <v>44515</v>
      </c>
      <c r="G12365" s="1" t="s">
        <v>63</v>
      </c>
      <c r="H12365" s="1" t="s">
        <v>106</v>
      </c>
      <c r="I12365" s="1">
        <v>2884</v>
      </c>
      <c r="J12365" s="1">
        <f>MONTH(BART_Rides[[#This Row],[Date]])</f>
        <v>11</v>
      </c>
      <c r="K12365" s="1">
        <f>WEEKDAY(BART_Rides[[#This Row],[Date]],2)</f>
        <v>1</v>
      </c>
      <c r="L12365" s="1" t="str">
        <f>LEFT(BART_Rides[[#This Row],[Lines]],1)</f>
        <v>Y</v>
      </c>
      <c r="M12365" s="1" t="str">
        <f>IF(BART_Rides[[#This Row],[FirstLetter]]="Y","Yes","No")</f>
        <v>Yes</v>
      </c>
      <c r="N12365" s="1" t="str">
        <f>IF(OR(BART_Rides[[#This Row],[Station Code]]="EM", BART_Rides[[#This Row],[Station Code]]="MT", BART_Rides[[#This Row],[Station Code]]="PL", BART_Rides[[#This Row],[Station Code]]="CC"), "Yes", "No")</f>
        <v>No</v>
      </c>
    </row>
    <row r="12366" spans="6:14">
      <c r="F12366" s="3">
        <v>44516</v>
      </c>
      <c r="G12366" s="1" t="s">
        <v>63</v>
      </c>
      <c r="H12366" s="1" t="s">
        <v>106</v>
      </c>
      <c r="I12366" s="1">
        <v>3129</v>
      </c>
      <c r="J12366" s="1">
        <f>MONTH(BART_Rides[[#This Row],[Date]])</f>
        <v>11</v>
      </c>
      <c r="K12366" s="1">
        <f>WEEKDAY(BART_Rides[[#This Row],[Date]],2)</f>
        <v>2</v>
      </c>
      <c r="L12366" s="1" t="str">
        <f>LEFT(BART_Rides[[#This Row],[Lines]],1)</f>
        <v>Y</v>
      </c>
      <c r="M12366" s="1" t="str">
        <f>IF(BART_Rides[[#This Row],[FirstLetter]]="Y","Yes","No")</f>
        <v>Yes</v>
      </c>
      <c r="N12366" s="1" t="str">
        <f>IF(OR(BART_Rides[[#This Row],[Station Code]]="EM", BART_Rides[[#This Row],[Station Code]]="MT", BART_Rides[[#This Row],[Station Code]]="PL", BART_Rides[[#This Row],[Station Code]]="CC"), "Yes", "No")</f>
        <v>No</v>
      </c>
    </row>
    <row r="12367" spans="6:14">
      <c r="F12367" s="3">
        <v>44517</v>
      </c>
      <c r="G12367" s="1" t="s">
        <v>63</v>
      </c>
      <c r="H12367" s="1" t="s">
        <v>106</v>
      </c>
      <c r="I12367" s="1">
        <v>3167</v>
      </c>
      <c r="J12367" s="1">
        <f>MONTH(BART_Rides[[#This Row],[Date]])</f>
        <v>11</v>
      </c>
      <c r="K12367" s="1">
        <f>WEEKDAY(BART_Rides[[#This Row],[Date]],2)</f>
        <v>3</v>
      </c>
      <c r="L12367" s="1" t="str">
        <f>LEFT(BART_Rides[[#This Row],[Lines]],1)</f>
        <v>Y</v>
      </c>
      <c r="M12367" s="1" t="str">
        <f>IF(BART_Rides[[#This Row],[FirstLetter]]="Y","Yes","No")</f>
        <v>Yes</v>
      </c>
      <c r="N12367" s="1" t="str">
        <f>IF(OR(BART_Rides[[#This Row],[Station Code]]="EM", BART_Rides[[#This Row],[Station Code]]="MT", BART_Rides[[#This Row],[Station Code]]="PL", BART_Rides[[#This Row],[Station Code]]="CC"), "Yes", "No")</f>
        <v>No</v>
      </c>
    </row>
    <row r="12368" spans="6:14">
      <c r="F12368" s="3">
        <v>44518</v>
      </c>
      <c r="G12368" s="1" t="s">
        <v>63</v>
      </c>
      <c r="H12368" s="1" t="s">
        <v>106</v>
      </c>
      <c r="I12368" s="1">
        <v>3208</v>
      </c>
      <c r="J12368" s="1">
        <f>MONTH(BART_Rides[[#This Row],[Date]])</f>
        <v>11</v>
      </c>
      <c r="K12368" s="1">
        <f>WEEKDAY(BART_Rides[[#This Row],[Date]],2)</f>
        <v>4</v>
      </c>
      <c r="L12368" s="1" t="str">
        <f>LEFT(BART_Rides[[#This Row],[Lines]],1)</f>
        <v>Y</v>
      </c>
      <c r="M12368" s="1" t="str">
        <f>IF(BART_Rides[[#This Row],[FirstLetter]]="Y","Yes","No")</f>
        <v>Yes</v>
      </c>
      <c r="N12368" s="1" t="str">
        <f>IF(OR(BART_Rides[[#This Row],[Station Code]]="EM", BART_Rides[[#This Row],[Station Code]]="MT", BART_Rides[[#This Row],[Station Code]]="PL", BART_Rides[[#This Row],[Station Code]]="CC"), "Yes", "No")</f>
        <v>No</v>
      </c>
    </row>
    <row r="12369" spans="6:14">
      <c r="F12369" s="3">
        <v>44519</v>
      </c>
      <c r="G12369" s="1" t="s">
        <v>63</v>
      </c>
      <c r="H12369" s="1" t="s">
        <v>106</v>
      </c>
      <c r="I12369" s="1">
        <v>2689</v>
      </c>
      <c r="J12369" s="1">
        <f>MONTH(BART_Rides[[#This Row],[Date]])</f>
        <v>11</v>
      </c>
      <c r="K12369" s="1">
        <f>WEEKDAY(BART_Rides[[#This Row],[Date]],2)</f>
        <v>5</v>
      </c>
      <c r="L12369" s="1" t="str">
        <f>LEFT(BART_Rides[[#This Row],[Lines]],1)</f>
        <v>Y</v>
      </c>
      <c r="M12369" s="1" t="str">
        <f>IF(BART_Rides[[#This Row],[FirstLetter]]="Y","Yes","No")</f>
        <v>Yes</v>
      </c>
      <c r="N12369" s="1" t="str">
        <f>IF(OR(BART_Rides[[#This Row],[Station Code]]="EM", BART_Rides[[#This Row],[Station Code]]="MT", BART_Rides[[#This Row],[Station Code]]="PL", BART_Rides[[#This Row],[Station Code]]="CC"), "Yes", "No")</f>
        <v>No</v>
      </c>
    </row>
    <row r="12370" spans="6:14">
      <c r="F12370" s="3">
        <v>44520</v>
      </c>
      <c r="G12370" s="1" t="s">
        <v>63</v>
      </c>
      <c r="H12370" s="1" t="s">
        <v>106</v>
      </c>
      <c r="I12370" s="1">
        <v>1648</v>
      </c>
      <c r="J12370" s="1">
        <f>MONTH(BART_Rides[[#This Row],[Date]])</f>
        <v>11</v>
      </c>
      <c r="K12370" s="1">
        <f>WEEKDAY(BART_Rides[[#This Row],[Date]],2)</f>
        <v>6</v>
      </c>
      <c r="L12370" s="1" t="str">
        <f>LEFT(BART_Rides[[#This Row],[Lines]],1)</f>
        <v>Y</v>
      </c>
      <c r="M12370" s="1" t="str">
        <f>IF(BART_Rides[[#This Row],[FirstLetter]]="Y","Yes","No")</f>
        <v>Yes</v>
      </c>
      <c r="N12370" s="1" t="str">
        <f>IF(OR(BART_Rides[[#This Row],[Station Code]]="EM", BART_Rides[[#This Row],[Station Code]]="MT", BART_Rides[[#This Row],[Station Code]]="PL", BART_Rides[[#This Row],[Station Code]]="CC"), "Yes", "No")</f>
        <v>No</v>
      </c>
    </row>
    <row r="12371" spans="6:14">
      <c r="F12371" s="3">
        <v>44521</v>
      </c>
      <c r="G12371" s="1" t="s">
        <v>63</v>
      </c>
      <c r="H12371" s="1" t="s">
        <v>106</v>
      </c>
      <c r="I12371" s="1">
        <v>1020</v>
      </c>
      <c r="J12371" s="1">
        <f>MONTH(BART_Rides[[#This Row],[Date]])</f>
        <v>11</v>
      </c>
      <c r="K12371" s="1">
        <f>WEEKDAY(BART_Rides[[#This Row],[Date]],2)</f>
        <v>7</v>
      </c>
      <c r="L12371" s="1" t="str">
        <f>LEFT(BART_Rides[[#This Row],[Lines]],1)</f>
        <v>Y</v>
      </c>
      <c r="M12371" s="1" t="str">
        <f>IF(BART_Rides[[#This Row],[FirstLetter]]="Y","Yes","No")</f>
        <v>Yes</v>
      </c>
      <c r="N12371" s="1" t="str">
        <f>IF(OR(BART_Rides[[#This Row],[Station Code]]="EM", BART_Rides[[#This Row],[Station Code]]="MT", BART_Rides[[#This Row],[Station Code]]="PL", BART_Rides[[#This Row],[Station Code]]="CC"), "Yes", "No")</f>
        <v>No</v>
      </c>
    </row>
    <row r="12372" spans="6:14">
      <c r="F12372" s="3">
        <v>44522</v>
      </c>
      <c r="G12372" s="1" t="s">
        <v>63</v>
      </c>
      <c r="H12372" s="1" t="s">
        <v>106</v>
      </c>
      <c r="I12372" s="1">
        <v>2437</v>
      </c>
      <c r="J12372" s="1">
        <f>MONTH(BART_Rides[[#This Row],[Date]])</f>
        <v>11</v>
      </c>
      <c r="K12372" s="1">
        <f>WEEKDAY(BART_Rides[[#This Row],[Date]],2)</f>
        <v>1</v>
      </c>
      <c r="L12372" s="1" t="str">
        <f>LEFT(BART_Rides[[#This Row],[Lines]],1)</f>
        <v>Y</v>
      </c>
      <c r="M12372" s="1" t="str">
        <f>IF(BART_Rides[[#This Row],[FirstLetter]]="Y","Yes","No")</f>
        <v>Yes</v>
      </c>
      <c r="N12372" s="1" t="str">
        <f>IF(OR(BART_Rides[[#This Row],[Station Code]]="EM", BART_Rides[[#This Row],[Station Code]]="MT", BART_Rides[[#This Row],[Station Code]]="PL", BART_Rides[[#This Row],[Station Code]]="CC"), "Yes", "No")</f>
        <v>No</v>
      </c>
    </row>
    <row r="12373" spans="6:14">
      <c r="F12373" s="3">
        <v>44523</v>
      </c>
      <c r="G12373" s="1" t="s">
        <v>63</v>
      </c>
      <c r="H12373" s="1" t="s">
        <v>106</v>
      </c>
      <c r="I12373" s="1">
        <v>2526</v>
      </c>
      <c r="J12373" s="1">
        <f>MONTH(BART_Rides[[#This Row],[Date]])</f>
        <v>11</v>
      </c>
      <c r="K12373" s="1">
        <f>WEEKDAY(BART_Rides[[#This Row],[Date]],2)</f>
        <v>2</v>
      </c>
      <c r="L12373" s="1" t="str">
        <f>LEFT(BART_Rides[[#This Row],[Lines]],1)</f>
        <v>Y</v>
      </c>
      <c r="M12373" s="1" t="str">
        <f>IF(BART_Rides[[#This Row],[FirstLetter]]="Y","Yes","No")</f>
        <v>Yes</v>
      </c>
      <c r="N12373" s="1" t="str">
        <f>IF(OR(BART_Rides[[#This Row],[Station Code]]="EM", BART_Rides[[#This Row],[Station Code]]="MT", BART_Rides[[#This Row],[Station Code]]="PL", BART_Rides[[#This Row],[Station Code]]="CC"), "Yes", "No")</f>
        <v>No</v>
      </c>
    </row>
    <row r="12374" spans="6:14">
      <c r="F12374" s="3">
        <v>44524</v>
      </c>
      <c r="G12374" s="1" t="s">
        <v>63</v>
      </c>
      <c r="H12374" s="1" t="s">
        <v>106</v>
      </c>
      <c r="I12374" s="1">
        <v>2358</v>
      </c>
      <c r="J12374" s="1">
        <f>MONTH(BART_Rides[[#This Row],[Date]])</f>
        <v>11</v>
      </c>
      <c r="K12374" s="1">
        <f>WEEKDAY(BART_Rides[[#This Row],[Date]],2)</f>
        <v>3</v>
      </c>
      <c r="L12374" s="1" t="str">
        <f>LEFT(BART_Rides[[#This Row],[Lines]],1)</f>
        <v>Y</v>
      </c>
      <c r="M12374" s="1" t="str">
        <f>IF(BART_Rides[[#This Row],[FirstLetter]]="Y","Yes","No")</f>
        <v>Yes</v>
      </c>
      <c r="N12374" s="1" t="str">
        <f>IF(OR(BART_Rides[[#This Row],[Station Code]]="EM", BART_Rides[[#This Row],[Station Code]]="MT", BART_Rides[[#This Row],[Station Code]]="PL", BART_Rides[[#This Row],[Station Code]]="CC"), "Yes", "No")</f>
        <v>No</v>
      </c>
    </row>
    <row r="12375" spans="6:14">
      <c r="F12375" s="3">
        <v>44525</v>
      </c>
      <c r="G12375" s="1" t="s">
        <v>63</v>
      </c>
      <c r="H12375" s="1" t="s">
        <v>106</v>
      </c>
      <c r="I12375" s="1">
        <v>892</v>
      </c>
      <c r="J12375" s="1">
        <f>MONTH(BART_Rides[[#This Row],[Date]])</f>
        <v>11</v>
      </c>
      <c r="K12375" s="1">
        <f>WEEKDAY(BART_Rides[[#This Row],[Date]],2)</f>
        <v>4</v>
      </c>
      <c r="L12375" s="1" t="str">
        <f>LEFT(BART_Rides[[#This Row],[Lines]],1)</f>
        <v>Y</v>
      </c>
      <c r="M12375" s="1" t="str">
        <f>IF(BART_Rides[[#This Row],[FirstLetter]]="Y","Yes","No")</f>
        <v>Yes</v>
      </c>
      <c r="N12375" s="1" t="str">
        <f>IF(OR(BART_Rides[[#This Row],[Station Code]]="EM", BART_Rides[[#This Row],[Station Code]]="MT", BART_Rides[[#This Row],[Station Code]]="PL", BART_Rides[[#This Row],[Station Code]]="CC"), "Yes", "No")</f>
        <v>No</v>
      </c>
    </row>
    <row r="12376" spans="6:14">
      <c r="F12376" s="3">
        <v>44526</v>
      </c>
      <c r="G12376" s="1" t="s">
        <v>63</v>
      </c>
      <c r="H12376" s="1" t="s">
        <v>106</v>
      </c>
      <c r="I12376" s="1">
        <v>1867</v>
      </c>
      <c r="J12376" s="1">
        <f>MONTH(BART_Rides[[#This Row],[Date]])</f>
        <v>11</v>
      </c>
      <c r="K12376" s="1">
        <f>WEEKDAY(BART_Rides[[#This Row],[Date]],2)</f>
        <v>5</v>
      </c>
      <c r="L12376" s="1" t="str">
        <f>LEFT(BART_Rides[[#This Row],[Lines]],1)</f>
        <v>Y</v>
      </c>
      <c r="M12376" s="1" t="str">
        <f>IF(BART_Rides[[#This Row],[FirstLetter]]="Y","Yes","No")</f>
        <v>Yes</v>
      </c>
      <c r="N12376" s="1" t="str">
        <f>IF(OR(BART_Rides[[#This Row],[Station Code]]="EM", BART_Rides[[#This Row],[Station Code]]="MT", BART_Rides[[#This Row],[Station Code]]="PL", BART_Rides[[#This Row],[Station Code]]="CC"), "Yes", "No")</f>
        <v>No</v>
      </c>
    </row>
    <row r="12377" spans="6:14">
      <c r="F12377" s="3">
        <v>44527</v>
      </c>
      <c r="G12377" s="1" t="s">
        <v>63</v>
      </c>
      <c r="H12377" s="1" t="s">
        <v>106</v>
      </c>
      <c r="I12377" s="1">
        <v>1562</v>
      </c>
      <c r="J12377" s="1">
        <f>MONTH(BART_Rides[[#This Row],[Date]])</f>
        <v>11</v>
      </c>
      <c r="K12377" s="1">
        <f>WEEKDAY(BART_Rides[[#This Row],[Date]],2)</f>
        <v>6</v>
      </c>
      <c r="L12377" s="1" t="str">
        <f>LEFT(BART_Rides[[#This Row],[Lines]],1)</f>
        <v>Y</v>
      </c>
      <c r="M12377" s="1" t="str">
        <f>IF(BART_Rides[[#This Row],[FirstLetter]]="Y","Yes","No")</f>
        <v>Yes</v>
      </c>
      <c r="N12377" s="1" t="str">
        <f>IF(OR(BART_Rides[[#This Row],[Station Code]]="EM", BART_Rides[[#This Row],[Station Code]]="MT", BART_Rides[[#This Row],[Station Code]]="PL", BART_Rides[[#This Row],[Station Code]]="CC"), "Yes", "No")</f>
        <v>No</v>
      </c>
    </row>
    <row r="12378" spans="6:14">
      <c r="F12378" s="3">
        <v>44528</v>
      </c>
      <c r="G12378" s="1" t="s">
        <v>63</v>
      </c>
      <c r="H12378" s="1" t="s">
        <v>106</v>
      </c>
      <c r="I12378" s="1">
        <v>1147</v>
      </c>
      <c r="J12378" s="1">
        <f>MONTH(BART_Rides[[#This Row],[Date]])</f>
        <v>11</v>
      </c>
      <c r="K12378" s="1">
        <f>WEEKDAY(BART_Rides[[#This Row],[Date]],2)</f>
        <v>7</v>
      </c>
      <c r="L12378" s="1" t="str">
        <f>LEFT(BART_Rides[[#This Row],[Lines]],1)</f>
        <v>Y</v>
      </c>
      <c r="M12378" s="1" t="str">
        <f>IF(BART_Rides[[#This Row],[FirstLetter]]="Y","Yes","No")</f>
        <v>Yes</v>
      </c>
      <c r="N12378" s="1" t="str">
        <f>IF(OR(BART_Rides[[#This Row],[Station Code]]="EM", BART_Rides[[#This Row],[Station Code]]="MT", BART_Rides[[#This Row],[Station Code]]="PL", BART_Rides[[#This Row],[Station Code]]="CC"), "Yes", "No")</f>
        <v>No</v>
      </c>
    </row>
    <row r="12379" spans="6:14">
      <c r="F12379" s="3">
        <v>44529</v>
      </c>
      <c r="G12379" s="1" t="s">
        <v>63</v>
      </c>
      <c r="H12379" s="1" t="s">
        <v>106</v>
      </c>
      <c r="I12379" s="1">
        <v>2900</v>
      </c>
      <c r="J12379" s="1">
        <f>MONTH(BART_Rides[[#This Row],[Date]])</f>
        <v>11</v>
      </c>
      <c r="K12379" s="1">
        <f>WEEKDAY(BART_Rides[[#This Row],[Date]],2)</f>
        <v>1</v>
      </c>
      <c r="L12379" s="1" t="str">
        <f>LEFT(BART_Rides[[#This Row],[Lines]],1)</f>
        <v>Y</v>
      </c>
      <c r="M12379" s="1" t="str">
        <f>IF(BART_Rides[[#This Row],[FirstLetter]]="Y","Yes","No")</f>
        <v>Yes</v>
      </c>
      <c r="N12379" s="1" t="str">
        <f>IF(OR(BART_Rides[[#This Row],[Station Code]]="EM", BART_Rides[[#This Row],[Station Code]]="MT", BART_Rides[[#This Row],[Station Code]]="PL", BART_Rides[[#This Row],[Station Code]]="CC"), "Yes", "No")</f>
        <v>No</v>
      </c>
    </row>
    <row r="12380" spans="6:14">
      <c r="F12380" s="3">
        <v>44530</v>
      </c>
      <c r="G12380" s="1" t="s">
        <v>63</v>
      </c>
      <c r="H12380" s="1" t="s">
        <v>106</v>
      </c>
      <c r="I12380" s="1">
        <v>3132</v>
      </c>
      <c r="J12380" s="1">
        <f>MONTH(BART_Rides[[#This Row],[Date]])</f>
        <v>11</v>
      </c>
      <c r="K12380" s="1">
        <f>WEEKDAY(BART_Rides[[#This Row],[Date]],2)</f>
        <v>2</v>
      </c>
      <c r="L12380" s="1" t="str">
        <f>LEFT(BART_Rides[[#This Row],[Lines]],1)</f>
        <v>Y</v>
      </c>
      <c r="M12380" s="1" t="str">
        <f>IF(BART_Rides[[#This Row],[FirstLetter]]="Y","Yes","No")</f>
        <v>Yes</v>
      </c>
      <c r="N12380" s="1" t="str">
        <f>IF(OR(BART_Rides[[#This Row],[Station Code]]="EM", BART_Rides[[#This Row],[Station Code]]="MT", BART_Rides[[#This Row],[Station Code]]="PL", BART_Rides[[#This Row],[Station Code]]="CC"), "Yes", "No")</f>
        <v>No</v>
      </c>
    </row>
    <row r="12381" spans="6:14">
      <c r="F12381" s="3">
        <v>44531</v>
      </c>
      <c r="G12381" s="1" t="s">
        <v>63</v>
      </c>
      <c r="H12381" s="1" t="s">
        <v>106</v>
      </c>
      <c r="I12381" s="1">
        <v>3196</v>
      </c>
      <c r="J12381" s="1">
        <f>MONTH(BART_Rides[[#This Row],[Date]])</f>
        <v>12</v>
      </c>
      <c r="K12381" s="1">
        <f>WEEKDAY(BART_Rides[[#This Row],[Date]],2)</f>
        <v>3</v>
      </c>
      <c r="L12381" s="1" t="str">
        <f>LEFT(BART_Rides[[#This Row],[Lines]],1)</f>
        <v>Y</v>
      </c>
      <c r="M12381" s="1" t="str">
        <f>IF(BART_Rides[[#This Row],[FirstLetter]]="Y","Yes","No")</f>
        <v>Yes</v>
      </c>
      <c r="N12381" s="1" t="str">
        <f>IF(OR(BART_Rides[[#This Row],[Station Code]]="EM", BART_Rides[[#This Row],[Station Code]]="MT", BART_Rides[[#This Row],[Station Code]]="PL", BART_Rides[[#This Row],[Station Code]]="CC"), "Yes", "No")</f>
        <v>No</v>
      </c>
    </row>
    <row r="12382" spans="6:14">
      <c r="F12382" s="3">
        <v>44532</v>
      </c>
      <c r="G12382" s="1" t="s">
        <v>63</v>
      </c>
      <c r="H12382" s="1" t="s">
        <v>106</v>
      </c>
      <c r="I12382" s="1">
        <v>3099</v>
      </c>
      <c r="J12382" s="1">
        <f>MONTH(BART_Rides[[#This Row],[Date]])</f>
        <v>12</v>
      </c>
      <c r="K12382" s="1">
        <f>WEEKDAY(BART_Rides[[#This Row],[Date]],2)</f>
        <v>4</v>
      </c>
      <c r="L12382" s="1" t="str">
        <f>LEFT(BART_Rides[[#This Row],[Lines]],1)</f>
        <v>Y</v>
      </c>
      <c r="M12382" s="1" t="str">
        <f>IF(BART_Rides[[#This Row],[FirstLetter]]="Y","Yes","No")</f>
        <v>Yes</v>
      </c>
      <c r="N12382" s="1" t="str">
        <f>IF(OR(BART_Rides[[#This Row],[Station Code]]="EM", BART_Rides[[#This Row],[Station Code]]="MT", BART_Rides[[#This Row],[Station Code]]="PL", BART_Rides[[#This Row],[Station Code]]="CC"), "Yes", "No")</f>
        <v>No</v>
      </c>
    </row>
    <row r="12383" spans="6:14">
      <c r="F12383" s="3">
        <v>44533</v>
      </c>
      <c r="G12383" s="1" t="s">
        <v>63</v>
      </c>
      <c r="H12383" s="1" t="s">
        <v>106</v>
      </c>
      <c r="I12383" s="1">
        <v>2857</v>
      </c>
      <c r="J12383" s="1">
        <f>MONTH(BART_Rides[[#This Row],[Date]])</f>
        <v>12</v>
      </c>
      <c r="K12383" s="1">
        <f>WEEKDAY(BART_Rides[[#This Row],[Date]],2)</f>
        <v>5</v>
      </c>
      <c r="L12383" s="1" t="str">
        <f>LEFT(BART_Rides[[#This Row],[Lines]],1)</f>
        <v>Y</v>
      </c>
      <c r="M12383" s="1" t="str">
        <f>IF(BART_Rides[[#This Row],[FirstLetter]]="Y","Yes","No")</f>
        <v>Yes</v>
      </c>
      <c r="N12383" s="1" t="str">
        <f>IF(OR(BART_Rides[[#This Row],[Station Code]]="EM", BART_Rides[[#This Row],[Station Code]]="MT", BART_Rides[[#This Row],[Station Code]]="PL", BART_Rides[[#This Row],[Station Code]]="CC"), "Yes", "No")</f>
        <v>No</v>
      </c>
    </row>
    <row r="12384" spans="6:14">
      <c r="F12384" s="3">
        <v>44534</v>
      </c>
      <c r="G12384" s="1" t="s">
        <v>63</v>
      </c>
      <c r="H12384" s="1" t="s">
        <v>106</v>
      </c>
      <c r="I12384" s="1">
        <v>1713</v>
      </c>
      <c r="J12384" s="1">
        <f>MONTH(BART_Rides[[#This Row],[Date]])</f>
        <v>12</v>
      </c>
      <c r="K12384" s="1">
        <f>WEEKDAY(BART_Rides[[#This Row],[Date]],2)</f>
        <v>6</v>
      </c>
      <c r="L12384" s="1" t="str">
        <f>LEFT(BART_Rides[[#This Row],[Lines]],1)</f>
        <v>Y</v>
      </c>
      <c r="M12384" s="1" t="str">
        <f>IF(BART_Rides[[#This Row],[FirstLetter]]="Y","Yes","No")</f>
        <v>Yes</v>
      </c>
      <c r="N12384" s="1" t="str">
        <f>IF(OR(BART_Rides[[#This Row],[Station Code]]="EM", BART_Rides[[#This Row],[Station Code]]="MT", BART_Rides[[#This Row],[Station Code]]="PL", BART_Rides[[#This Row],[Station Code]]="CC"), "Yes", "No")</f>
        <v>No</v>
      </c>
    </row>
    <row r="12385" spans="6:14">
      <c r="F12385" s="3">
        <v>44535</v>
      </c>
      <c r="G12385" s="1" t="s">
        <v>63</v>
      </c>
      <c r="H12385" s="1" t="s">
        <v>106</v>
      </c>
      <c r="I12385" s="1">
        <v>1026</v>
      </c>
      <c r="J12385" s="1">
        <f>MONTH(BART_Rides[[#This Row],[Date]])</f>
        <v>12</v>
      </c>
      <c r="K12385" s="1">
        <f>WEEKDAY(BART_Rides[[#This Row],[Date]],2)</f>
        <v>7</v>
      </c>
      <c r="L12385" s="1" t="str">
        <f>LEFT(BART_Rides[[#This Row],[Lines]],1)</f>
        <v>Y</v>
      </c>
      <c r="M12385" s="1" t="str">
        <f>IF(BART_Rides[[#This Row],[FirstLetter]]="Y","Yes","No")</f>
        <v>Yes</v>
      </c>
      <c r="N12385" s="1" t="str">
        <f>IF(OR(BART_Rides[[#This Row],[Station Code]]="EM", BART_Rides[[#This Row],[Station Code]]="MT", BART_Rides[[#This Row],[Station Code]]="PL", BART_Rides[[#This Row],[Station Code]]="CC"), "Yes", "No")</f>
        <v>No</v>
      </c>
    </row>
    <row r="12386" spans="6:14">
      <c r="F12386" s="3">
        <v>44536</v>
      </c>
      <c r="G12386" s="1" t="s">
        <v>63</v>
      </c>
      <c r="H12386" s="1" t="s">
        <v>106</v>
      </c>
      <c r="I12386" s="1">
        <v>2945</v>
      </c>
      <c r="J12386" s="1">
        <f>MONTH(BART_Rides[[#This Row],[Date]])</f>
        <v>12</v>
      </c>
      <c r="K12386" s="1">
        <f>WEEKDAY(BART_Rides[[#This Row],[Date]],2)</f>
        <v>1</v>
      </c>
      <c r="L12386" s="1" t="str">
        <f>LEFT(BART_Rides[[#This Row],[Lines]],1)</f>
        <v>Y</v>
      </c>
      <c r="M12386" s="1" t="str">
        <f>IF(BART_Rides[[#This Row],[FirstLetter]]="Y","Yes","No")</f>
        <v>Yes</v>
      </c>
      <c r="N12386" s="1" t="str">
        <f>IF(OR(BART_Rides[[#This Row],[Station Code]]="EM", BART_Rides[[#This Row],[Station Code]]="MT", BART_Rides[[#This Row],[Station Code]]="PL", BART_Rides[[#This Row],[Station Code]]="CC"), "Yes", "No")</f>
        <v>No</v>
      </c>
    </row>
    <row r="12387" spans="6:14">
      <c r="F12387" s="3">
        <v>44537</v>
      </c>
      <c r="G12387" s="1" t="s">
        <v>63</v>
      </c>
      <c r="H12387" s="1" t="s">
        <v>106</v>
      </c>
      <c r="I12387" s="1">
        <v>3131</v>
      </c>
      <c r="J12387" s="1">
        <f>MONTH(BART_Rides[[#This Row],[Date]])</f>
        <v>12</v>
      </c>
      <c r="K12387" s="1">
        <f>WEEKDAY(BART_Rides[[#This Row],[Date]],2)</f>
        <v>2</v>
      </c>
      <c r="L12387" s="1" t="str">
        <f>LEFT(BART_Rides[[#This Row],[Lines]],1)</f>
        <v>Y</v>
      </c>
      <c r="M12387" s="1" t="str">
        <f>IF(BART_Rides[[#This Row],[FirstLetter]]="Y","Yes","No")</f>
        <v>Yes</v>
      </c>
      <c r="N12387" s="1" t="str">
        <f>IF(OR(BART_Rides[[#This Row],[Station Code]]="EM", BART_Rides[[#This Row],[Station Code]]="MT", BART_Rides[[#This Row],[Station Code]]="PL", BART_Rides[[#This Row],[Station Code]]="CC"), "Yes", "No")</f>
        <v>No</v>
      </c>
    </row>
    <row r="12388" spans="6:14">
      <c r="F12388" s="3">
        <v>44538</v>
      </c>
      <c r="G12388" s="1" t="s">
        <v>63</v>
      </c>
      <c r="H12388" s="1" t="s">
        <v>106</v>
      </c>
      <c r="I12388" s="1">
        <v>3356</v>
      </c>
      <c r="J12388" s="1">
        <f>MONTH(BART_Rides[[#This Row],[Date]])</f>
        <v>12</v>
      </c>
      <c r="K12388" s="1">
        <f>WEEKDAY(BART_Rides[[#This Row],[Date]],2)</f>
        <v>3</v>
      </c>
      <c r="L12388" s="1" t="str">
        <f>LEFT(BART_Rides[[#This Row],[Lines]],1)</f>
        <v>Y</v>
      </c>
      <c r="M12388" s="1" t="str">
        <f>IF(BART_Rides[[#This Row],[FirstLetter]]="Y","Yes","No")</f>
        <v>Yes</v>
      </c>
      <c r="N12388" s="1" t="str">
        <f>IF(OR(BART_Rides[[#This Row],[Station Code]]="EM", BART_Rides[[#This Row],[Station Code]]="MT", BART_Rides[[#This Row],[Station Code]]="PL", BART_Rides[[#This Row],[Station Code]]="CC"), "Yes", "No")</f>
        <v>No</v>
      </c>
    </row>
    <row r="12389" spans="6:14">
      <c r="F12389" s="3">
        <v>44539</v>
      </c>
      <c r="G12389" s="1" t="s">
        <v>63</v>
      </c>
      <c r="H12389" s="1" t="s">
        <v>106</v>
      </c>
      <c r="I12389" s="1">
        <v>3151</v>
      </c>
      <c r="J12389" s="1">
        <f>MONTH(BART_Rides[[#This Row],[Date]])</f>
        <v>12</v>
      </c>
      <c r="K12389" s="1">
        <f>WEEKDAY(BART_Rides[[#This Row],[Date]],2)</f>
        <v>4</v>
      </c>
      <c r="L12389" s="1" t="str">
        <f>LEFT(BART_Rides[[#This Row],[Lines]],1)</f>
        <v>Y</v>
      </c>
      <c r="M12389" s="1" t="str">
        <f>IF(BART_Rides[[#This Row],[FirstLetter]]="Y","Yes","No")</f>
        <v>Yes</v>
      </c>
      <c r="N12389" s="1" t="str">
        <f>IF(OR(BART_Rides[[#This Row],[Station Code]]="EM", BART_Rides[[#This Row],[Station Code]]="MT", BART_Rides[[#This Row],[Station Code]]="PL", BART_Rides[[#This Row],[Station Code]]="CC"), "Yes", "No")</f>
        <v>No</v>
      </c>
    </row>
    <row r="12390" spans="6:14">
      <c r="F12390" s="3">
        <v>44540</v>
      </c>
      <c r="G12390" s="1" t="s">
        <v>63</v>
      </c>
      <c r="H12390" s="1" t="s">
        <v>106</v>
      </c>
      <c r="I12390" s="1">
        <v>2888</v>
      </c>
      <c r="J12390" s="1">
        <f>MONTH(BART_Rides[[#This Row],[Date]])</f>
        <v>12</v>
      </c>
      <c r="K12390" s="1">
        <f>WEEKDAY(BART_Rides[[#This Row],[Date]],2)</f>
        <v>5</v>
      </c>
      <c r="L12390" s="1" t="str">
        <f>LEFT(BART_Rides[[#This Row],[Lines]],1)</f>
        <v>Y</v>
      </c>
      <c r="M12390" s="1" t="str">
        <f>IF(BART_Rides[[#This Row],[FirstLetter]]="Y","Yes","No")</f>
        <v>Yes</v>
      </c>
      <c r="N12390" s="1" t="str">
        <f>IF(OR(BART_Rides[[#This Row],[Station Code]]="EM", BART_Rides[[#This Row],[Station Code]]="MT", BART_Rides[[#This Row],[Station Code]]="PL", BART_Rides[[#This Row],[Station Code]]="CC"), "Yes", "No")</f>
        <v>No</v>
      </c>
    </row>
    <row r="12391" spans="6:14">
      <c r="F12391" s="3">
        <v>44541</v>
      </c>
      <c r="G12391" s="1" t="s">
        <v>63</v>
      </c>
      <c r="H12391" s="1" t="s">
        <v>106</v>
      </c>
      <c r="I12391" s="1">
        <v>1896</v>
      </c>
      <c r="J12391" s="1">
        <f>MONTH(BART_Rides[[#This Row],[Date]])</f>
        <v>12</v>
      </c>
      <c r="K12391" s="1">
        <f>WEEKDAY(BART_Rides[[#This Row],[Date]],2)</f>
        <v>6</v>
      </c>
      <c r="L12391" s="1" t="str">
        <f>LEFT(BART_Rides[[#This Row],[Lines]],1)</f>
        <v>Y</v>
      </c>
      <c r="M12391" s="1" t="str">
        <f>IF(BART_Rides[[#This Row],[FirstLetter]]="Y","Yes","No")</f>
        <v>Yes</v>
      </c>
      <c r="N12391" s="1" t="str">
        <f>IF(OR(BART_Rides[[#This Row],[Station Code]]="EM", BART_Rides[[#This Row],[Station Code]]="MT", BART_Rides[[#This Row],[Station Code]]="PL", BART_Rides[[#This Row],[Station Code]]="CC"), "Yes", "No")</f>
        <v>No</v>
      </c>
    </row>
    <row r="12392" spans="6:14">
      <c r="F12392" s="3">
        <v>44542</v>
      </c>
      <c r="G12392" s="1" t="s">
        <v>63</v>
      </c>
      <c r="H12392" s="1" t="s">
        <v>106</v>
      </c>
      <c r="I12392" s="1">
        <v>817</v>
      </c>
      <c r="J12392" s="1">
        <f>MONTH(BART_Rides[[#This Row],[Date]])</f>
        <v>12</v>
      </c>
      <c r="K12392" s="1">
        <f>WEEKDAY(BART_Rides[[#This Row],[Date]],2)</f>
        <v>7</v>
      </c>
      <c r="L12392" s="1" t="str">
        <f>LEFT(BART_Rides[[#This Row],[Lines]],1)</f>
        <v>Y</v>
      </c>
      <c r="M12392" s="1" t="str">
        <f>IF(BART_Rides[[#This Row],[FirstLetter]]="Y","Yes","No")</f>
        <v>Yes</v>
      </c>
      <c r="N12392" s="1" t="str">
        <f>IF(OR(BART_Rides[[#This Row],[Station Code]]="EM", BART_Rides[[#This Row],[Station Code]]="MT", BART_Rides[[#This Row],[Station Code]]="PL", BART_Rides[[#This Row],[Station Code]]="CC"), "Yes", "No")</f>
        <v>No</v>
      </c>
    </row>
    <row r="12393" spans="6:14">
      <c r="F12393" s="3">
        <v>44543</v>
      </c>
      <c r="G12393" s="1" t="s">
        <v>63</v>
      </c>
      <c r="H12393" s="1" t="s">
        <v>106</v>
      </c>
      <c r="I12393" s="1">
        <v>2294</v>
      </c>
      <c r="J12393" s="1">
        <f>MONTH(BART_Rides[[#This Row],[Date]])</f>
        <v>12</v>
      </c>
      <c r="K12393" s="1">
        <f>WEEKDAY(BART_Rides[[#This Row],[Date]],2)</f>
        <v>1</v>
      </c>
      <c r="L12393" s="1" t="str">
        <f>LEFT(BART_Rides[[#This Row],[Lines]],1)</f>
        <v>Y</v>
      </c>
      <c r="M12393" s="1" t="str">
        <f>IF(BART_Rides[[#This Row],[FirstLetter]]="Y","Yes","No")</f>
        <v>Yes</v>
      </c>
      <c r="N12393" s="1" t="str">
        <f>IF(OR(BART_Rides[[#This Row],[Station Code]]="EM", BART_Rides[[#This Row],[Station Code]]="MT", BART_Rides[[#This Row],[Station Code]]="PL", BART_Rides[[#This Row],[Station Code]]="CC"), "Yes", "No")</f>
        <v>No</v>
      </c>
    </row>
    <row r="12394" spans="6:14">
      <c r="F12394" s="3">
        <v>44544</v>
      </c>
      <c r="G12394" s="1" t="s">
        <v>63</v>
      </c>
      <c r="H12394" s="1" t="s">
        <v>106</v>
      </c>
      <c r="I12394" s="1">
        <v>2874</v>
      </c>
      <c r="J12394" s="1">
        <f>MONTH(BART_Rides[[#This Row],[Date]])</f>
        <v>12</v>
      </c>
      <c r="K12394" s="1">
        <f>WEEKDAY(BART_Rides[[#This Row],[Date]],2)</f>
        <v>2</v>
      </c>
      <c r="L12394" s="1" t="str">
        <f>LEFT(BART_Rides[[#This Row],[Lines]],1)</f>
        <v>Y</v>
      </c>
      <c r="M12394" s="1" t="str">
        <f>IF(BART_Rides[[#This Row],[FirstLetter]]="Y","Yes","No")</f>
        <v>Yes</v>
      </c>
      <c r="N12394" s="1" t="str">
        <f>IF(OR(BART_Rides[[#This Row],[Station Code]]="EM", BART_Rides[[#This Row],[Station Code]]="MT", BART_Rides[[#This Row],[Station Code]]="PL", BART_Rides[[#This Row],[Station Code]]="CC"), "Yes", "No")</f>
        <v>No</v>
      </c>
    </row>
    <row r="12395" spans="6:14">
      <c r="F12395" s="3">
        <v>44545</v>
      </c>
      <c r="G12395" s="1" t="s">
        <v>63</v>
      </c>
      <c r="H12395" s="1" t="s">
        <v>106</v>
      </c>
      <c r="I12395" s="1">
        <v>2820</v>
      </c>
      <c r="J12395" s="1">
        <f>MONTH(BART_Rides[[#This Row],[Date]])</f>
        <v>12</v>
      </c>
      <c r="K12395" s="1">
        <f>WEEKDAY(BART_Rides[[#This Row],[Date]],2)</f>
        <v>3</v>
      </c>
      <c r="L12395" s="1" t="str">
        <f>LEFT(BART_Rides[[#This Row],[Lines]],1)</f>
        <v>Y</v>
      </c>
      <c r="M12395" s="1" t="str">
        <f>IF(BART_Rides[[#This Row],[FirstLetter]]="Y","Yes","No")</f>
        <v>Yes</v>
      </c>
      <c r="N12395" s="1" t="str">
        <f>IF(OR(BART_Rides[[#This Row],[Station Code]]="EM", BART_Rides[[#This Row],[Station Code]]="MT", BART_Rides[[#This Row],[Station Code]]="PL", BART_Rides[[#This Row],[Station Code]]="CC"), "Yes", "No")</f>
        <v>No</v>
      </c>
    </row>
    <row r="12396" spans="6:14">
      <c r="F12396" s="3">
        <v>44546</v>
      </c>
      <c r="G12396" s="1" t="s">
        <v>63</v>
      </c>
      <c r="H12396" s="1" t="s">
        <v>106</v>
      </c>
      <c r="I12396" s="1">
        <v>2917</v>
      </c>
      <c r="J12396" s="1">
        <f>MONTH(BART_Rides[[#This Row],[Date]])</f>
        <v>12</v>
      </c>
      <c r="K12396" s="1">
        <f>WEEKDAY(BART_Rides[[#This Row],[Date]],2)</f>
        <v>4</v>
      </c>
      <c r="L12396" s="1" t="str">
        <f>LEFT(BART_Rides[[#This Row],[Lines]],1)</f>
        <v>Y</v>
      </c>
      <c r="M12396" s="1" t="str">
        <f>IF(BART_Rides[[#This Row],[FirstLetter]]="Y","Yes","No")</f>
        <v>Yes</v>
      </c>
      <c r="N12396" s="1" t="str">
        <f>IF(OR(BART_Rides[[#This Row],[Station Code]]="EM", BART_Rides[[#This Row],[Station Code]]="MT", BART_Rides[[#This Row],[Station Code]]="PL", BART_Rides[[#This Row],[Station Code]]="CC"), "Yes", "No")</f>
        <v>No</v>
      </c>
    </row>
    <row r="12397" spans="6:14">
      <c r="F12397" s="3">
        <v>44547</v>
      </c>
      <c r="G12397" s="1" t="s">
        <v>63</v>
      </c>
      <c r="H12397" s="1" t="s">
        <v>106</v>
      </c>
      <c r="I12397" s="1">
        <v>2852</v>
      </c>
      <c r="J12397" s="1">
        <f>MONTH(BART_Rides[[#This Row],[Date]])</f>
        <v>12</v>
      </c>
      <c r="K12397" s="1">
        <f>WEEKDAY(BART_Rides[[#This Row],[Date]],2)</f>
        <v>5</v>
      </c>
      <c r="L12397" s="1" t="str">
        <f>LEFT(BART_Rides[[#This Row],[Lines]],1)</f>
        <v>Y</v>
      </c>
      <c r="M12397" s="1" t="str">
        <f>IF(BART_Rides[[#This Row],[FirstLetter]]="Y","Yes","No")</f>
        <v>Yes</v>
      </c>
      <c r="N12397" s="1" t="str">
        <f>IF(OR(BART_Rides[[#This Row],[Station Code]]="EM", BART_Rides[[#This Row],[Station Code]]="MT", BART_Rides[[#This Row],[Station Code]]="PL", BART_Rides[[#This Row],[Station Code]]="CC"), "Yes", "No")</f>
        <v>No</v>
      </c>
    </row>
    <row r="12398" spans="6:14">
      <c r="F12398" s="3">
        <v>44548</v>
      </c>
      <c r="G12398" s="1" t="s">
        <v>63</v>
      </c>
      <c r="H12398" s="1" t="s">
        <v>106</v>
      </c>
      <c r="I12398" s="1">
        <v>1721</v>
      </c>
      <c r="J12398" s="1">
        <f>MONTH(BART_Rides[[#This Row],[Date]])</f>
        <v>12</v>
      </c>
      <c r="K12398" s="1">
        <f>WEEKDAY(BART_Rides[[#This Row],[Date]],2)</f>
        <v>6</v>
      </c>
      <c r="L12398" s="1" t="str">
        <f>LEFT(BART_Rides[[#This Row],[Lines]],1)</f>
        <v>Y</v>
      </c>
      <c r="M12398" s="1" t="str">
        <f>IF(BART_Rides[[#This Row],[FirstLetter]]="Y","Yes","No")</f>
        <v>Yes</v>
      </c>
      <c r="N12398" s="1" t="str">
        <f>IF(OR(BART_Rides[[#This Row],[Station Code]]="EM", BART_Rides[[#This Row],[Station Code]]="MT", BART_Rides[[#This Row],[Station Code]]="PL", BART_Rides[[#This Row],[Station Code]]="CC"), "Yes", "No")</f>
        <v>No</v>
      </c>
    </row>
    <row r="12399" spans="6:14">
      <c r="F12399" s="3">
        <v>44549</v>
      </c>
      <c r="G12399" s="1" t="s">
        <v>63</v>
      </c>
      <c r="H12399" s="1" t="s">
        <v>106</v>
      </c>
      <c r="I12399" s="1">
        <v>1210</v>
      </c>
      <c r="J12399" s="1">
        <f>MONTH(BART_Rides[[#This Row],[Date]])</f>
        <v>12</v>
      </c>
      <c r="K12399" s="1">
        <f>WEEKDAY(BART_Rides[[#This Row],[Date]],2)</f>
        <v>7</v>
      </c>
      <c r="L12399" s="1" t="str">
        <f>LEFT(BART_Rides[[#This Row],[Lines]],1)</f>
        <v>Y</v>
      </c>
      <c r="M12399" s="1" t="str">
        <f>IF(BART_Rides[[#This Row],[FirstLetter]]="Y","Yes","No")</f>
        <v>Yes</v>
      </c>
      <c r="N12399" s="1" t="str">
        <f>IF(OR(BART_Rides[[#This Row],[Station Code]]="EM", BART_Rides[[#This Row],[Station Code]]="MT", BART_Rides[[#This Row],[Station Code]]="PL", BART_Rides[[#This Row],[Station Code]]="CC"), "Yes", "No")</f>
        <v>No</v>
      </c>
    </row>
    <row r="12400" spans="6:14">
      <c r="F12400" s="3">
        <v>44550</v>
      </c>
      <c r="G12400" s="1" t="s">
        <v>63</v>
      </c>
      <c r="H12400" s="1" t="s">
        <v>106</v>
      </c>
      <c r="I12400" s="1">
        <v>2455</v>
      </c>
      <c r="J12400" s="1">
        <f>MONTH(BART_Rides[[#This Row],[Date]])</f>
        <v>12</v>
      </c>
      <c r="K12400" s="1">
        <f>WEEKDAY(BART_Rides[[#This Row],[Date]],2)</f>
        <v>1</v>
      </c>
      <c r="L12400" s="1" t="str">
        <f>LEFT(BART_Rides[[#This Row],[Lines]],1)</f>
        <v>Y</v>
      </c>
      <c r="M12400" s="1" t="str">
        <f>IF(BART_Rides[[#This Row],[FirstLetter]]="Y","Yes","No")</f>
        <v>Yes</v>
      </c>
      <c r="N12400" s="1" t="str">
        <f>IF(OR(BART_Rides[[#This Row],[Station Code]]="EM", BART_Rides[[#This Row],[Station Code]]="MT", BART_Rides[[#This Row],[Station Code]]="PL", BART_Rides[[#This Row],[Station Code]]="CC"), "Yes", "No")</f>
        <v>No</v>
      </c>
    </row>
    <row r="12401" spans="6:14">
      <c r="F12401" s="3">
        <v>44551</v>
      </c>
      <c r="G12401" s="1" t="s">
        <v>63</v>
      </c>
      <c r="H12401" s="1" t="s">
        <v>106</v>
      </c>
      <c r="I12401" s="1">
        <v>2114</v>
      </c>
      <c r="J12401" s="1">
        <f>MONTH(BART_Rides[[#This Row],[Date]])</f>
        <v>12</v>
      </c>
      <c r="K12401" s="1">
        <f>WEEKDAY(BART_Rides[[#This Row],[Date]],2)</f>
        <v>2</v>
      </c>
      <c r="L12401" s="1" t="str">
        <f>LEFT(BART_Rides[[#This Row],[Lines]],1)</f>
        <v>Y</v>
      </c>
      <c r="M12401" s="1" t="str">
        <f>IF(BART_Rides[[#This Row],[FirstLetter]]="Y","Yes","No")</f>
        <v>Yes</v>
      </c>
      <c r="N12401" s="1" t="str">
        <f>IF(OR(BART_Rides[[#This Row],[Station Code]]="EM", BART_Rides[[#This Row],[Station Code]]="MT", BART_Rides[[#This Row],[Station Code]]="PL", BART_Rides[[#This Row],[Station Code]]="CC"), "Yes", "No")</f>
        <v>No</v>
      </c>
    </row>
    <row r="12402" spans="6:14">
      <c r="F12402" s="3">
        <v>44552</v>
      </c>
      <c r="G12402" s="1" t="s">
        <v>63</v>
      </c>
      <c r="H12402" s="1" t="s">
        <v>106</v>
      </c>
      <c r="I12402" s="1">
        <v>2162</v>
      </c>
      <c r="J12402" s="1">
        <f>MONTH(BART_Rides[[#This Row],[Date]])</f>
        <v>12</v>
      </c>
      <c r="K12402" s="1">
        <f>WEEKDAY(BART_Rides[[#This Row],[Date]],2)</f>
        <v>3</v>
      </c>
      <c r="L12402" s="1" t="str">
        <f>LEFT(BART_Rides[[#This Row],[Lines]],1)</f>
        <v>Y</v>
      </c>
      <c r="M12402" s="1" t="str">
        <f>IF(BART_Rides[[#This Row],[FirstLetter]]="Y","Yes","No")</f>
        <v>Yes</v>
      </c>
      <c r="N12402" s="1" t="str">
        <f>IF(OR(BART_Rides[[#This Row],[Station Code]]="EM", BART_Rides[[#This Row],[Station Code]]="MT", BART_Rides[[#This Row],[Station Code]]="PL", BART_Rides[[#This Row],[Station Code]]="CC"), "Yes", "No")</f>
        <v>No</v>
      </c>
    </row>
    <row r="12403" spans="6:14">
      <c r="F12403" s="3">
        <v>44553</v>
      </c>
      <c r="G12403" s="1" t="s">
        <v>63</v>
      </c>
      <c r="H12403" s="1" t="s">
        <v>106</v>
      </c>
      <c r="I12403" s="1">
        <v>1879</v>
      </c>
      <c r="J12403" s="1">
        <f>MONTH(BART_Rides[[#This Row],[Date]])</f>
        <v>12</v>
      </c>
      <c r="K12403" s="1">
        <f>WEEKDAY(BART_Rides[[#This Row],[Date]],2)</f>
        <v>4</v>
      </c>
      <c r="L12403" s="1" t="str">
        <f>LEFT(BART_Rides[[#This Row],[Lines]],1)</f>
        <v>Y</v>
      </c>
      <c r="M12403" s="1" t="str">
        <f>IF(BART_Rides[[#This Row],[FirstLetter]]="Y","Yes","No")</f>
        <v>Yes</v>
      </c>
      <c r="N12403" s="1" t="str">
        <f>IF(OR(BART_Rides[[#This Row],[Station Code]]="EM", BART_Rides[[#This Row],[Station Code]]="MT", BART_Rides[[#This Row],[Station Code]]="PL", BART_Rides[[#This Row],[Station Code]]="CC"), "Yes", "No")</f>
        <v>No</v>
      </c>
    </row>
    <row r="12404" spans="6:14">
      <c r="F12404" s="3">
        <v>44554</v>
      </c>
      <c r="G12404" s="1" t="s">
        <v>63</v>
      </c>
      <c r="H12404" s="1" t="s">
        <v>106</v>
      </c>
      <c r="I12404" s="1">
        <v>1264</v>
      </c>
      <c r="J12404" s="1">
        <f>MONTH(BART_Rides[[#This Row],[Date]])</f>
        <v>12</v>
      </c>
      <c r="K12404" s="1">
        <f>WEEKDAY(BART_Rides[[#This Row],[Date]],2)</f>
        <v>5</v>
      </c>
      <c r="L12404" s="1" t="str">
        <f>LEFT(BART_Rides[[#This Row],[Lines]],1)</f>
        <v>Y</v>
      </c>
      <c r="M12404" s="1" t="str">
        <f>IF(BART_Rides[[#This Row],[FirstLetter]]="Y","Yes","No")</f>
        <v>Yes</v>
      </c>
      <c r="N12404" s="1" t="str">
        <f>IF(OR(BART_Rides[[#This Row],[Station Code]]="EM", BART_Rides[[#This Row],[Station Code]]="MT", BART_Rides[[#This Row],[Station Code]]="PL", BART_Rides[[#This Row],[Station Code]]="CC"), "Yes", "No")</f>
        <v>No</v>
      </c>
    </row>
    <row r="12405" spans="6:14">
      <c r="F12405" s="3">
        <v>44555</v>
      </c>
      <c r="G12405" s="1" t="s">
        <v>63</v>
      </c>
      <c r="H12405" s="1" t="s">
        <v>106</v>
      </c>
      <c r="I12405" s="1">
        <v>535</v>
      </c>
      <c r="J12405" s="1">
        <f>MONTH(BART_Rides[[#This Row],[Date]])</f>
        <v>12</v>
      </c>
      <c r="K12405" s="1">
        <f>WEEKDAY(BART_Rides[[#This Row],[Date]],2)</f>
        <v>6</v>
      </c>
      <c r="L12405" s="1" t="str">
        <f>LEFT(BART_Rides[[#This Row],[Lines]],1)</f>
        <v>Y</v>
      </c>
      <c r="M12405" s="1" t="str">
        <f>IF(BART_Rides[[#This Row],[FirstLetter]]="Y","Yes","No")</f>
        <v>Yes</v>
      </c>
      <c r="N12405" s="1" t="str">
        <f>IF(OR(BART_Rides[[#This Row],[Station Code]]="EM", BART_Rides[[#This Row],[Station Code]]="MT", BART_Rides[[#This Row],[Station Code]]="PL", BART_Rides[[#This Row],[Station Code]]="CC"), "Yes", "No")</f>
        <v>No</v>
      </c>
    </row>
    <row r="12406" spans="6:14">
      <c r="F12406" s="3">
        <v>44556</v>
      </c>
      <c r="G12406" s="1" t="s">
        <v>63</v>
      </c>
      <c r="H12406" s="1" t="s">
        <v>106</v>
      </c>
      <c r="I12406" s="1">
        <v>803</v>
      </c>
      <c r="J12406" s="1">
        <f>MONTH(BART_Rides[[#This Row],[Date]])</f>
        <v>12</v>
      </c>
      <c r="K12406" s="1">
        <f>WEEKDAY(BART_Rides[[#This Row],[Date]],2)</f>
        <v>7</v>
      </c>
      <c r="L12406" s="1" t="str">
        <f>LEFT(BART_Rides[[#This Row],[Lines]],1)</f>
        <v>Y</v>
      </c>
      <c r="M12406" s="1" t="str">
        <f>IF(BART_Rides[[#This Row],[FirstLetter]]="Y","Yes","No")</f>
        <v>Yes</v>
      </c>
      <c r="N12406" s="1" t="str">
        <f>IF(OR(BART_Rides[[#This Row],[Station Code]]="EM", BART_Rides[[#This Row],[Station Code]]="MT", BART_Rides[[#This Row],[Station Code]]="PL", BART_Rides[[#This Row],[Station Code]]="CC"), "Yes", "No")</f>
        <v>No</v>
      </c>
    </row>
    <row r="12407" spans="6:14">
      <c r="F12407" s="3">
        <v>44557</v>
      </c>
      <c r="G12407" s="1" t="s">
        <v>63</v>
      </c>
      <c r="H12407" s="1" t="s">
        <v>106</v>
      </c>
      <c r="I12407" s="1">
        <v>1809</v>
      </c>
      <c r="J12407" s="1">
        <f>MONTH(BART_Rides[[#This Row],[Date]])</f>
        <v>12</v>
      </c>
      <c r="K12407" s="1">
        <f>WEEKDAY(BART_Rides[[#This Row],[Date]],2)</f>
        <v>1</v>
      </c>
      <c r="L12407" s="1" t="str">
        <f>LEFT(BART_Rides[[#This Row],[Lines]],1)</f>
        <v>Y</v>
      </c>
      <c r="M12407" s="1" t="str">
        <f>IF(BART_Rides[[#This Row],[FirstLetter]]="Y","Yes","No")</f>
        <v>Yes</v>
      </c>
      <c r="N12407" s="1" t="str">
        <f>IF(OR(BART_Rides[[#This Row],[Station Code]]="EM", BART_Rides[[#This Row],[Station Code]]="MT", BART_Rides[[#This Row],[Station Code]]="PL", BART_Rides[[#This Row],[Station Code]]="CC"), "Yes", "No")</f>
        <v>No</v>
      </c>
    </row>
    <row r="12408" spans="6:14">
      <c r="F12408" s="3">
        <v>44558</v>
      </c>
      <c r="G12408" s="1" t="s">
        <v>63</v>
      </c>
      <c r="H12408" s="1" t="s">
        <v>106</v>
      </c>
      <c r="I12408" s="1">
        <v>1884</v>
      </c>
      <c r="J12408" s="1">
        <f>MONTH(BART_Rides[[#This Row],[Date]])</f>
        <v>12</v>
      </c>
      <c r="K12408" s="1">
        <f>WEEKDAY(BART_Rides[[#This Row],[Date]],2)</f>
        <v>2</v>
      </c>
      <c r="L12408" s="1" t="str">
        <f>LEFT(BART_Rides[[#This Row],[Lines]],1)</f>
        <v>Y</v>
      </c>
      <c r="M12408" s="1" t="str">
        <f>IF(BART_Rides[[#This Row],[FirstLetter]]="Y","Yes","No")</f>
        <v>Yes</v>
      </c>
      <c r="N12408" s="1" t="str">
        <f>IF(OR(BART_Rides[[#This Row],[Station Code]]="EM", BART_Rides[[#This Row],[Station Code]]="MT", BART_Rides[[#This Row],[Station Code]]="PL", BART_Rides[[#This Row],[Station Code]]="CC"), "Yes", "No")</f>
        <v>No</v>
      </c>
    </row>
    <row r="12409" spans="6:14">
      <c r="F12409" s="3">
        <v>44559</v>
      </c>
      <c r="G12409" s="1" t="s">
        <v>63</v>
      </c>
      <c r="H12409" s="1" t="s">
        <v>106</v>
      </c>
      <c r="I12409" s="1">
        <v>1780</v>
      </c>
      <c r="J12409" s="1">
        <f>MONTH(BART_Rides[[#This Row],[Date]])</f>
        <v>12</v>
      </c>
      <c r="K12409" s="1">
        <f>WEEKDAY(BART_Rides[[#This Row],[Date]],2)</f>
        <v>3</v>
      </c>
      <c r="L12409" s="1" t="str">
        <f>LEFT(BART_Rides[[#This Row],[Lines]],1)</f>
        <v>Y</v>
      </c>
      <c r="M12409" s="1" t="str">
        <f>IF(BART_Rides[[#This Row],[FirstLetter]]="Y","Yes","No")</f>
        <v>Yes</v>
      </c>
      <c r="N12409" s="1" t="str">
        <f>IF(OR(BART_Rides[[#This Row],[Station Code]]="EM", BART_Rides[[#This Row],[Station Code]]="MT", BART_Rides[[#This Row],[Station Code]]="PL", BART_Rides[[#This Row],[Station Code]]="CC"), "Yes", "No")</f>
        <v>No</v>
      </c>
    </row>
    <row r="12410" spans="6:14">
      <c r="F12410" s="3">
        <v>44560</v>
      </c>
      <c r="G12410" s="1" t="s">
        <v>63</v>
      </c>
      <c r="H12410" s="1" t="s">
        <v>106</v>
      </c>
      <c r="I12410" s="1">
        <v>1958</v>
      </c>
      <c r="J12410" s="1">
        <f>MONTH(BART_Rides[[#This Row],[Date]])</f>
        <v>12</v>
      </c>
      <c r="K12410" s="1">
        <f>WEEKDAY(BART_Rides[[#This Row],[Date]],2)</f>
        <v>4</v>
      </c>
      <c r="L12410" s="1" t="str">
        <f>LEFT(BART_Rides[[#This Row],[Lines]],1)</f>
        <v>Y</v>
      </c>
      <c r="M12410" s="1" t="str">
        <f>IF(BART_Rides[[#This Row],[FirstLetter]]="Y","Yes","No")</f>
        <v>Yes</v>
      </c>
      <c r="N12410" s="1" t="str">
        <f>IF(OR(BART_Rides[[#This Row],[Station Code]]="EM", BART_Rides[[#This Row],[Station Code]]="MT", BART_Rides[[#This Row],[Station Code]]="PL", BART_Rides[[#This Row],[Station Code]]="CC"), "Yes", "No")</f>
        <v>No</v>
      </c>
    </row>
    <row r="12411" spans="6:14">
      <c r="F12411" s="3">
        <v>44561</v>
      </c>
      <c r="G12411" s="1" t="s">
        <v>63</v>
      </c>
      <c r="H12411" s="1" t="s">
        <v>106</v>
      </c>
      <c r="I12411" s="1">
        <v>1422</v>
      </c>
      <c r="J12411" s="1">
        <f>MONTH(BART_Rides[[#This Row],[Date]])</f>
        <v>12</v>
      </c>
      <c r="K12411" s="1">
        <f>WEEKDAY(BART_Rides[[#This Row],[Date]],2)</f>
        <v>5</v>
      </c>
      <c r="L12411" s="1" t="str">
        <f>LEFT(BART_Rides[[#This Row],[Lines]],1)</f>
        <v>Y</v>
      </c>
      <c r="M12411" s="1" t="str">
        <f>IF(BART_Rides[[#This Row],[FirstLetter]]="Y","Yes","No")</f>
        <v>Yes</v>
      </c>
      <c r="N12411" s="1" t="str">
        <f>IF(OR(BART_Rides[[#This Row],[Station Code]]="EM", BART_Rides[[#This Row],[Station Code]]="MT", BART_Rides[[#This Row],[Station Code]]="PL", BART_Rides[[#This Row],[Station Code]]="CC"), "Yes", "No")</f>
        <v>No</v>
      </c>
    </row>
    <row r="12412" spans="6:14">
      <c r="F12412" s="3">
        <v>44197</v>
      </c>
      <c r="G12412" s="1" t="s">
        <v>65</v>
      </c>
      <c r="H12412" s="1" t="s">
        <v>107</v>
      </c>
      <c r="I12412" s="1">
        <v>164</v>
      </c>
      <c r="J12412" s="1">
        <f>MONTH(BART_Rides[[#This Row],[Date]])</f>
        <v>1</v>
      </c>
      <c r="K12412" s="1">
        <f>WEEKDAY(BART_Rides[[#This Row],[Date]],2)</f>
        <v>5</v>
      </c>
      <c r="L12412" s="1" t="str">
        <f>LEFT(BART_Rides[[#This Row],[Lines]],1)</f>
        <v>Y</v>
      </c>
      <c r="M12412" s="1" t="str">
        <f>IF(BART_Rides[[#This Row],[FirstLetter]]="Y","Yes","No")</f>
        <v>Yes</v>
      </c>
      <c r="N12412" s="1" t="str">
        <f>IF(OR(BART_Rides[[#This Row],[Station Code]]="EM", BART_Rides[[#This Row],[Station Code]]="MT", BART_Rides[[#This Row],[Station Code]]="PL", BART_Rides[[#This Row],[Station Code]]="CC"), "Yes", "No")</f>
        <v>No</v>
      </c>
    </row>
    <row r="12413" spans="6:14">
      <c r="F12413" s="3">
        <v>44198</v>
      </c>
      <c r="G12413" s="1" t="s">
        <v>65</v>
      </c>
      <c r="H12413" s="1" t="s">
        <v>107</v>
      </c>
      <c r="I12413" s="1">
        <v>178</v>
      </c>
      <c r="J12413" s="1">
        <f>MONTH(BART_Rides[[#This Row],[Date]])</f>
        <v>1</v>
      </c>
      <c r="K12413" s="1">
        <f>WEEKDAY(BART_Rides[[#This Row],[Date]],2)</f>
        <v>6</v>
      </c>
      <c r="L12413" s="1" t="str">
        <f>LEFT(BART_Rides[[#This Row],[Lines]],1)</f>
        <v>Y</v>
      </c>
      <c r="M12413" s="1" t="str">
        <f>IF(BART_Rides[[#This Row],[FirstLetter]]="Y","Yes","No")</f>
        <v>Yes</v>
      </c>
      <c r="N12413" s="1" t="str">
        <f>IF(OR(BART_Rides[[#This Row],[Station Code]]="EM", BART_Rides[[#This Row],[Station Code]]="MT", BART_Rides[[#This Row],[Station Code]]="PL", BART_Rides[[#This Row],[Station Code]]="CC"), "Yes", "No")</f>
        <v>No</v>
      </c>
    </row>
    <row r="12414" spans="6:14">
      <c r="F12414" s="3">
        <v>44199</v>
      </c>
      <c r="G12414" s="1" t="s">
        <v>65</v>
      </c>
      <c r="H12414" s="1" t="s">
        <v>107</v>
      </c>
      <c r="I12414" s="1">
        <v>189</v>
      </c>
      <c r="J12414" s="1">
        <f>MONTH(BART_Rides[[#This Row],[Date]])</f>
        <v>1</v>
      </c>
      <c r="K12414" s="1">
        <f>WEEKDAY(BART_Rides[[#This Row],[Date]],2)</f>
        <v>7</v>
      </c>
      <c r="L12414" s="1" t="str">
        <f>LEFT(BART_Rides[[#This Row],[Lines]],1)</f>
        <v>Y</v>
      </c>
      <c r="M12414" s="1" t="str">
        <f>IF(BART_Rides[[#This Row],[FirstLetter]]="Y","Yes","No")</f>
        <v>Yes</v>
      </c>
      <c r="N12414" s="1" t="str">
        <f>IF(OR(BART_Rides[[#This Row],[Station Code]]="EM", BART_Rides[[#This Row],[Station Code]]="MT", BART_Rides[[#This Row],[Station Code]]="PL", BART_Rides[[#This Row],[Station Code]]="CC"), "Yes", "No")</f>
        <v>No</v>
      </c>
    </row>
    <row r="12415" spans="6:14">
      <c r="F12415" s="3">
        <v>44200</v>
      </c>
      <c r="G12415" s="1" t="s">
        <v>65</v>
      </c>
      <c r="H12415" s="1" t="s">
        <v>107</v>
      </c>
      <c r="I12415" s="1">
        <v>437</v>
      </c>
      <c r="J12415" s="1">
        <f>MONTH(BART_Rides[[#This Row],[Date]])</f>
        <v>1</v>
      </c>
      <c r="K12415" s="1">
        <f>WEEKDAY(BART_Rides[[#This Row],[Date]],2)</f>
        <v>1</v>
      </c>
      <c r="L12415" s="1" t="str">
        <f>LEFT(BART_Rides[[#This Row],[Lines]],1)</f>
        <v>Y</v>
      </c>
      <c r="M12415" s="1" t="str">
        <f>IF(BART_Rides[[#This Row],[FirstLetter]]="Y","Yes","No")</f>
        <v>Yes</v>
      </c>
      <c r="N12415" s="1" t="str">
        <f>IF(OR(BART_Rides[[#This Row],[Station Code]]="EM", BART_Rides[[#This Row],[Station Code]]="MT", BART_Rides[[#This Row],[Station Code]]="PL", BART_Rides[[#This Row],[Station Code]]="CC"), "Yes", "No")</f>
        <v>No</v>
      </c>
    </row>
    <row r="12416" spans="6:14">
      <c r="F12416" s="3">
        <v>44201</v>
      </c>
      <c r="G12416" s="1" t="s">
        <v>65</v>
      </c>
      <c r="H12416" s="1" t="s">
        <v>107</v>
      </c>
      <c r="I12416" s="1">
        <v>460</v>
      </c>
      <c r="J12416" s="1">
        <f>MONTH(BART_Rides[[#This Row],[Date]])</f>
        <v>1</v>
      </c>
      <c r="K12416" s="1">
        <f>WEEKDAY(BART_Rides[[#This Row],[Date]],2)</f>
        <v>2</v>
      </c>
      <c r="L12416" s="1" t="str">
        <f>LEFT(BART_Rides[[#This Row],[Lines]],1)</f>
        <v>Y</v>
      </c>
      <c r="M12416" s="1" t="str">
        <f>IF(BART_Rides[[#This Row],[FirstLetter]]="Y","Yes","No")</f>
        <v>Yes</v>
      </c>
      <c r="N12416" s="1" t="str">
        <f>IF(OR(BART_Rides[[#This Row],[Station Code]]="EM", BART_Rides[[#This Row],[Station Code]]="MT", BART_Rides[[#This Row],[Station Code]]="PL", BART_Rides[[#This Row],[Station Code]]="CC"), "Yes", "No")</f>
        <v>No</v>
      </c>
    </row>
    <row r="12417" spans="6:14">
      <c r="F12417" s="3">
        <v>44202</v>
      </c>
      <c r="G12417" s="1" t="s">
        <v>65</v>
      </c>
      <c r="H12417" s="1" t="s">
        <v>107</v>
      </c>
      <c r="I12417" s="1">
        <v>444</v>
      </c>
      <c r="J12417" s="1">
        <f>MONTH(BART_Rides[[#This Row],[Date]])</f>
        <v>1</v>
      </c>
      <c r="K12417" s="1">
        <f>WEEKDAY(BART_Rides[[#This Row],[Date]],2)</f>
        <v>3</v>
      </c>
      <c r="L12417" s="1" t="str">
        <f>LEFT(BART_Rides[[#This Row],[Lines]],1)</f>
        <v>Y</v>
      </c>
      <c r="M12417" s="1" t="str">
        <f>IF(BART_Rides[[#This Row],[FirstLetter]]="Y","Yes","No")</f>
        <v>Yes</v>
      </c>
      <c r="N12417" s="1" t="str">
        <f>IF(OR(BART_Rides[[#This Row],[Station Code]]="EM", BART_Rides[[#This Row],[Station Code]]="MT", BART_Rides[[#This Row],[Station Code]]="PL", BART_Rides[[#This Row],[Station Code]]="CC"), "Yes", "No")</f>
        <v>No</v>
      </c>
    </row>
    <row r="12418" spans="6:14">
      <c r="F12418" s="3">
        <v>44203</v>
      </c>
      <c r="G12418" s="1" t="s">
        <v>65</v>
      </c>
      <c r="H12418" s="1" t="s">
        <v>107</v>
      </c>
      <c r="I12418" s="1">
        <v>461</v>
      </c>
      <c r="J12418" s="1">
        <f>MONTH(BART_Rides[[#This Row],[Date]])</f>
        <v>1</v>
      </c>
      <c r="K12418" s="1">
        <f>WEEKDAY(BART_Rides[[#This Row],[Date]],2)</f>
        <v>4</v>
      </c>
      <c r="L12418" s="1" t="str">
        <f>LEFT(BART_Rides[[#This Row],[Lines]],1)</f>
        <v>Y</v>
      </c>
      <c r="M12418" s="1" t="str">
        <f>IF(BART_Rides[[#This Row],[FirstLetter]]="Y","Yes","No")</f>
        <v>Yes</v>
      </c>
      <c r="N12418" s="1" t="str">
        <f>IF(OR(BART_Rides[[#This Row],[Station Code]]="EM", BART_Rides[[#This Row],[Station Code]]="MT", BART_Rides[[#This Row],[Station Code]]="PL", BART_Rides[[#This Row],[Station Code]]="CC"), "Yes", "No")</f>
        <v>No</v>
      </c>
    </row>
    <row r="12419" spans="6:14">
      <c r="F12419" s="3">
        <v>44204</v>
      </c>
      <c r="G12419" s="1" t="s">
        <v>65</v>
      </c>
      <c r="H12419" s="1" t="s">
        <v>107</v>
      </c>
      <c r="I12419" s="1">
        <v>455</v>
      </c>
      <c r="J12419" s="1">
        <f>MONTH(BART_Rides[[#This Row],[Date]])</f>
        <v>1</v>
      </c>
      <c r="K12419" s="1">
        <f>WEEKDAY(BART_Rides[[#This Row],[Date]],2)</f>
        <v>5</v>
      </c>
      <c r="L12419" s="1" t="str">
        <f>LEFT(BART_Rides[[#This Row],[Lines]],1)</f>
        <v>Y</v>
      </c>
      <c r="M12419" s="1" t="str">
        <f>IF(BART_Rides[[#This Row],[FirstLetter]]="Y","Yes","No")</f>
        <v>Yes</v>
      </c>
      <c r="N12419" s="1" t="str">
        <f>IF(OR(BART_Rides[[#This Row],[Station Code]]="EM", BART_Rides[[#This Row],[Station Code]]="MT", BART_Rides[[#This Row],[Station Code]]="PL", BART_Rides[[#This Row],[Station Code]]="CC"), "Yes", "No")</f>
        <v>No</v>
      </c>
    </row>
    <row r="12420" spans="6:14">
      <c r="F12420" s="3">
        <v>44205</v>
      </c>
      <c r="G12420" s="1" t="s">
        <v>65</v>
      </c>
      <c r="H12420" s="1" t="s">
        <v>107</v>
      </c>
      <c r="I12420" s="1">
        <v>227</v>
      </c>
      <c r="J12420" s="1">
        <f>MONTH(BART_Rides[[#This Row],[Date]])</f>
        <v>1</v>
      </c>
      <c r="K12420" s="1">
        <f>WEEKDAY(BART_Rides[[#This Row],[Date]],2)</f>
        <v>6</v>
      </c>
      <c r="L12420" s="1" t="str">
        <f>LEFT(BART_Rides[[#This Row],[Lines]],1)</f>
        <v>Y</v>
      </c>
      <c r="M12420" s="1" t="str">
        <f>IF(BART_Rides[[#This Row],[FirstLetter]]="Y","Yes","No")</f>
        <v>Yes</v>
      </c>
      <c r="N12420" s="1" t="str">
        <f>IF(OR(BART_Rides[[#This Row],[Station Code]]="EM", BART_Rides[[#This Row],[Station Code]]="MT", BART_Rides[[#This Row],[Station Code]]="PL", BART_Rides[[#This Row],[Station Code]]="CC"), "Yes", "No")</f>
        <v>No</v>
      </c>
    </row>
    <row r="12421" spans="6:14">
      <c r="F12421" s="3">
        <v>44206</v>
      </c>
      <c r="G12421" s="1" t="s">
        <v>65</v>
      </c>
      <c r="H12421" s="1" t="s">
        <v>107</v>
      </c>
      <c r="I12421" s="1">
        <v>185</v>
      </c>
      <c r="J12421" s="1">
        <f>MONTH(BART_Rides[[#This Row],[Date]])</f>
        <v>1</v>
      </c>
      <c r="K12421" s="1">
        <f>WEEKDAY(BART_Rides[[#This Row],[Date]],2)</f>
        <v>7</v>
      </c>
      <c r="L12421" s="1" t="str">
        <f>LEFT(BART_Rides[[#This Row],[Lines]],1)</f>
        <v>Y</v>
      </c>
      <c r="M12421" s="1" t="str">
        <f>IF(BART_Rides[[#This Row],[FirstLetter]]="Y","Yes","No")</f>
        <v>Yes</v>
      </c>
      <c r="N12421" s="1" t="str">
        <f>IF(OR(BART_Rides[[#This Row],[Station Code]]="EM", BART_Rides[[#This Row],[Station Code]]="MT", BART_Rides[[#This Row],[Station Code]]="PL", BART_Rides[[#This Row],[Station Code]]="CC"), "Yes", "No")</f>
        <v>No</v>
      </c>
    </row>
    <row r="12422" spans="6:14">
      <c r="F12422" s="3">
        <v>44207</v>
      </c>
      <c r="G12422" s="1" t="s">
        <v>65</v>
      </c>
      <c r="H12422" s="1" t="s">
        <v>107</v>
      </c>
      <c r="I12422" s="1">
        <v>479</v>
      </c>
      <c r="J12422" s="1">
        <f>MONTH(BART_Rides[[#This Row],[Date]])</f>
        <v>1</v>
      </c>
      <c r="K12422" s="1">
        <f>WEEKDAY(BART_Rides[[#This Row],[Date]],2)</f>
        <v>1</v>
      </c>
      <c r="L12422" s="1" t="str">
        <f>LEFT(BART_Rides[[#This Row],[Lines]],1)</f>
        <v>Y</v>
      </c>
      <c r="M12422" s="1" t="str">
        <f>IF(BART_Rides[[#This Row],[FirstLetter]]="Y","Yes","No")</f>
        <v>Yes</v>
      </c>
      <c r="N12422" s="1" t="str">
        <f>IF(OR(BART_Rides[[#This Row],[Station Code]]="EM", BART_Rides[[#This Row],[Station Code]]="MT", BART_Rides[[#This Row],[Station Code]]="PL", BART_Rides[[#This Row],[Station Code]]="CC"), "Yes", "No")</f>
        <v>No</v>
      </c>
    </row>
    <row r="12423" spans="6:14">
      <c r="F12423" s="3">
        <v>44208</v>
      </c>
      <c r="G12423" s="1" t="s">
        <v>65</v>
      </c>
      <c r="H12423" s="1" t="s">
        <v>107</v>
      </c>
      <c r="I12423" s="1">
        <v>466</v>
      </c>
      <c r="J12423" s="1">
        <f>MONTH(BART_Rides[[#This Row],[Date]])</f>
        <v>1</v>
      </c>
      <c r="K12423" s="1">
        <f>WEEKDAY(BART_Rides[[#This Row],[Date]],2)</f>
        <v>2</v>
      </c>
      <c r="L12423" s="1" t="str">
        <f>LEFT(BART_Rides[[#This Row],[Lines]],1)</f>
        <v>Y</v>
      </c>
      <c r="M12423" s="1" t="str">
        <f>IF(BART_Rides[[#This Row],[FirstLetter]]="Y","Yes","No")</f>
        <v>Yes</v>
      </c>
      <c r="N12423" s="1" t="str">
        <f>IF(OR(BART_Rides[[#This Row],[Station Code]]="EM", BART_Rides[[#This Row],[Station Code]]="MT", BART_Rides[[#This Row],[Station Code]]="PL", BART_Rides[[#This Row],[Station Code]]="CC"), "Yes", "No")</f>
        <v>No</v>
      </c>
    </row>
    <row r="12424" spans="6:14">
      <c r="F12424" s="3">
        <v>44209</v>
      </c>
      <c r="G12424" s="1" t="s">
        <v>65</v>
      </c>
      <c r="H12424" s="1" t="s">
        <v>107</v>
      </c>
      <c r="I12424" s="1">
        <v>482</v>
      </c>
      <c r="J12424" s="1">
        <f>MONTH(BART_Rides[[#This Row],[Date]])</f>
        <v>1</v>
      </c>
      <c r="K12424" s="1">
        <f>WEEKDAY(BART_Rides[[#This Row],[Date]],2)</f>
        <v>3</v>
      </c>
      <c r="L12424" s="1" t="str">
        <f>LEFT(BART_Rides[[#This Row],[Lines]],1)</f>
        <v>Y</v>
      </c>
      <c r="M12424" s="1" t="str">
        <f>IF(BART_Rides[[#This Row],[FirstLetter]]="Y","Yes","No")</f>
        <v>Yes</v>
      </c>
      <c r="N12424" s="1" t="str">
        <f>IF(OR(BART_Rides[[#This Row],[Station Code]]="EM", BART_Rides[[#This Row],[Station Code]]="MT", BART_Rides[[#This Row],[Station Code]]="PL", BART_Rides[[#This Row],[Station Code]]="CC"), "Yes", "No")</f>
        <v>No</v>
      </c>
    </row>
    <row r="12425" spans="6:14">
      <c r="F12425" s="3">
        <v>44210</v>
      </c>
      <c r="G12425" s="1" t="s">
        <v>65</v>
      </c>
      <c r="H12425" s="1" t="s">
        <v>107</v>
      </c>
      <c r="I12425" s="1">
        <v>487</v>
      </c>
      <c r="J12425" s="1">
        <f>MONTH(BART_Rides[[#This Row],[Date]])</f>
        <v>1</v>
      </c>
      <c r="K12425" s="1">
        <f>WEEKDAY(BART_Rides[[#This Row],[Date]],2)</f>
        <v>4</v>
      </c>
      <c r="L12425" s="1" t="str">
        <f>LEFT(BART_Rides[[#This Row],[Lines]],1)</f>
        <v>Y</v>
      </c>
      <c r="M12425" s="1" t="str">
        <f>IF(BART_Rides[[#This Row],[FirstLetter]]="Y","Yes","No")</f>
        <v>Yes</v>
      </c>
      <c r="N12425" s="1" t="str">
        <f>IF(OR(BART_Rides[[#This Row],[Station Code]]="EM", BART_Rides[[#This Row],[Station Code]]="MT", BART_Rides[[#This Row],[Station Code]]="PL", BART_Rides[[#This Row],[Station Code]]="CC"), "Yes", "No")</f>
        <v>No</v>
      </c>
    </row>
    <row r="12426" spans="6:14">
      <c r="F12426" s="3">
        <v>44211</v>
      </c>
      <c r="G12426" s="1" t="s">
        <v>65</v>
      </c>
      <c r="H12426" s="1" t="s">
        <v>107</v>
      </c>
      <c r="I12426" s="1">
        <v>454</v>
      </c>
      <c r="J12426" s="1">
        <f>MONTH(BART_Rides[[#This Row],[Date]])</f>
        <v>1</v>
      </c>
      <c r="K12426" s="1">
        <f>WEEKDAY(BART_Rides[[#This Row],[Date]],2)</f>
        <v>5</v>
      </c>
      <c r="L12426" s="1" t="str">
        <f>LEFT(BART_Rides[[#This Row],[Lines]],1)</f>
        <v>Y</v>
      </c>
      <c r="M12426" s="1" t="str">
        <f>IF(BART_Rides[[#This Row],[FirstLetter]]="Y","Yes","No")</f>
        <v>Yes</v>
      </c>
      <c r="N12426" s="1" t="str">
        <f>IF(OR(BART_Rides[[#This Row],[Station Code]]="EM", BART_Rides[[#This Row],[Station Code]]="MT", BART_Rides[[#This Row],[Station Code]]="PL", BART_Rides[[#This Row],[Station Code]]="CC"), "Yes", "No")</f>
        <v>No</v>
      </c>
    </row>
    <row r="12427" spans="6:14">
      <c r="F12427" s="3">
        <v>44212</v>
      </c>
      <c r="G12427" s="1" t="s">
        <v>65</v>
      </c>
      <c r="H12427" s="1" t="s">
        <v>107</v>
      </c>
      <c r="I12427" s="1">
        <v>205</v>
      </c>
      <c r="J12427" s="1">
        <f>MONTH(BART_Rides[[#This Row],[Date]])</f>
        <v>1</v>
      </c>
      <c r="K12427" s="1">
        <f>WEEKDAY(BART_Rides[[#This Row],[Date]],2)</f>
        <v>6</v>
      </c>
      <c r="L12427" s="1" t="str">
        <f>LEFT(BART_Rides[[#This Row],[Lines]],1)</f>
        <v>Y</v>
      </c>
      <c r="M12427" s="1" t="str">
        <f>IF(BART_Rides[[#This Row],[FirstLetter]]="Y","Yes","No")</f>
        <v>Yes</v>
      </c>
      <c r="N12427" s="1" t="str">
        <f>IF(OR(BART_Rides[[#This Row],[Station Code]]="EM", BART_Rides[[#This Row],[Station Code]]="MT", BART_Rides[[#This Row],[Station Code]]="PL", BART_Rides[[#This Row],[Station Code]]="CC"), "Yes", "No")</f>
        <v>No</v>
      </c>
    </row>
    <row r="12428" spans="6:14">
      <c r="F12428" s="3">
        <v>44213</v>
      </c>
      <c r="G12428" s="1" t="s">
        <v>65</v>
      </c>
      <c r="H12428" s="1" t="s">
        <v>107</v>
      </c>
      <c r="I12428" s="1">
        <v>203</v>
      </c>
      <c r="J12428" s="1">
        <f>MONTH(BART_Rides[[#This Row],[Date]])</f>
        <v>1</v>
      </c>
      <c r="K12428" s="1">
        <f>WEEKDAY(BART_Rides[[#This Row],[Date]],2)</f>
        <v>7</v>
      </c>
      <c r="L12428" s="1" t="str">
        <f>LEFT(BART_Rides[[#This Row],[Lines]],1)</f>
        <v>Y</v>
      </c>
      <c r="M12428" s="1" t="str">
        <f>IF(BART_Rides[[#This Row],[FirstLetter]]="Y","Yes","No")</f>
        <v>Yes</v>
      </c>
      <c r="N12428" s="1" t="str">
        <f>IF(OR(BART_Rides[[#This Row],[Station Code]]="EM", BART_Rides[[#This Row],[Station Code]]="MT", BART_Rides[[#This Row],[Station Code]]="PL", BART_Rides[[#This Row],[Station Code]]="CC"), "Yes", "No")</f>
        <v>No</v>
      </c>
    </row>
    <row r="12429" spans="6:14">
      <c r="F12429" s="3">
        <v>44214</v>
      </c>
      <c r="G12429" s="1" t="s">
        <v>65</v>
      </c>
      <c r="H12429" s="1" t="s">
        <v>107</v>
      </c>
      <c r="I12429" s="1">
        <v>261</v>
      </c>
      <c r="J12429" s="1">
        <f>MONTH(BART_Rides[[#This Row],[Date]])</f>
        <v>1</v>
      </c>
      <c r="K12429" s="1">
        <f>WEEKDAY(BART_Rides[[#This Row],[Date]],2)</f>
        <v>1</v>
      </c>
      <c r="L12429" s="1" t="str">
        <f>LEFT(BART_Rides[[#This Row],[Lines]],1)</f>
        <v>Y</v>
      </c>
      <c r="M12429" s="1" t="str">
        <f>IF(BART_Rides[[#This Row],[FirstLetter]]="Y","Yes","No")</f>
        <v>Yes</v>
      </c>
      <c r="N12429" s="1" t="str">
        <f>IF(OR(BART_Rides[[#This Row],[Station Code]]="EM", BART_Rides[[#This Row],[Station Code]]="MT", BART_Rides[[#This Row],[Station Code]]="PL", BART_Rides[[#This Row],[Station Code]]="CC"), "Yes", "No")</f>
        <v>No</v>
      </c>
    </row>
    <row r="12430" spans="6:14">
      <c r="F12430" s="3">
        <v>44215</v>
      </c>
      <c r="G12430" s="1" t="s">
        <v>65</v>
      </c>
      <c r="H12430" s="1" t="s">
        <v>107</v>
      </c>
      <c r="I12430" s="1">
        <v>474</v>
      </c>
      <c r="J12430" s="1">
        <f>MONTH(BART_Rides[[#This Row],[Date]])</f>
        <v>1</v>
      </c>
      <c r="K12430" s="1">
        <f>WEEKDAY(BART_Rides[[#This Row],[Date]],2)</f>
        <v>2</v>
      </c>
      <c r="L12430" s="1" t="str">
        <f>LEFT(BART_Rides[[#This Row],[Lines]],1)</f>
        <v>Y</v>
      </c>
      <c r="M12430" s="1" t="str">
        <f>IF(BART_Rides[[#This Row],[FirstLetter]]="Y","Yes","No")</f>
        <v>Yes</v>
      </c>
      <c r="N12430" s="1" t="str">
        <f>IF(OR(BART_Rides[[#This Row],[Station Code]]="EM", BART_Rides[[#This Row],[Station Code]]="MT", BART_Rides[[#This Row],[Station Code]]="PL", BART_Rides[[#This Row],[Station Code]]="CC"), "Yes", "No")</f>
        <v>No</v>
      </c>
    </row>
    <row r="12431" spans="6:14">
      <c r="F12431" s="3">
        <v>44216</v>
      </c>
      <c r="G12431" s="1" t="s">
        <v>65</v>
      </c>
      <c r="H12431" s="1" t="s">
        <v>107</v>
      </c>
      <c r="I12431" s="1">
        <v>466</v>
      </c>
      <c r="J12431" s="1">
        <f>MONTH(BART_Rides[[#This Row],[Date]])</f>
        <v>1</v>
      </c>
      <c r="K12431" s="1">
        <f>WEEKDAY(BART_Rides[[#This Row],[Date]],2)</f>
        <v>3</v>
      </c>
      <c r="L12431" s="1" t="str">
        <f>LEFT(BART_Rides[[#This Row],[Lines]],1)</f>
        <v>Y</v>
      </c>
      <c r="M12431" s="1" t="str">
        <f>IF(BART_Rides[[#This Row],[FirstLetter]]="Y","Yes","No")</f>
        <v>Yes</v>
      </c>
      <c r="N12431" s="1" t="str">
        <f>IF(OR(BART_Rides[[#This Row],[Station Code]]="EM", BART_Rides[[#This Row],[Station Code]]="MT", BART_Rides[[#This Row],[Station Code]]="PL", BART_Rides[[#This Row],[Station Code]]="CC"), "Yes", "No")</f>
        <v>No</v>
      </c>
    </row>
    <row r="12432" spans="6:14">
      <c r="F12432" s="3">
        <v>44217</v>
      </c>
      <c r="G12432" s="1" t="s">
        <v>65</v>
      </c>
      <c r="H12432" s="1" t="s">
        <v>107</v>
      </c>
      <c r="I12432" s="1">
        <v>449</v>
      </c>
      <c r="J12432" s="1">
        <f>MONTH(BART_Rides[[#This Row],[Date]])</f>
        <v>1</v>
      </c>
      <c r="K12432" s="1">
        <f>WEEKDAY(BART_Rides[[#This Row],[Date]],2)</f>
        <v>4</v>
      </c>
      <c r="L12432" s="1" t="str">
        <f>LEFT(BART_Rides[[#This Row],[Lines]],1)</f>
        <v>Y</v>
      </c>
      <c r="M12432" s="1" t="str">
        <f>IF(BART_Rides[[#This Row],[FirstLetter]]="Y","Yes","No")</f>
        <v>Yes</v>
      </c>
      <c r="N12432" s="1" t="str">
        <f>IF(OR(BART_Rides[[#This Row],[Station Code]]="EM", BART_Rides[[#This Row],[Station Code]]="MT", BART_Rides[[#This Row],[Station Code]]="PL", BART_Rides[[#This Row],[Station Code]]="CC"), "Yes", "No")</f>
        <v>No</v>
      </c>
    </row>
    <row r="12433" spans="6:14">
      <c r="F12433" s="3">
        <v>44218</v>
      </c>
      <c r="G12433" s="1" t="s">
        <v>65</v>
      </c>
      <c r="H12433" s="1" t="s">
        <v>107</v>
      </c>
      <c r="I12433" s="1">
        <v>449</v>
      </c>
      <c r="J12433" s="1">
        <f>MONTH(BART_Rides[[#This Row],[Date]])</f>
        <v>1</v>
      </c>
      <c r="K12433" s="1">
        <f>WEEKDAY(BART_Rides[[#This Row],[Date]],2)</f>
        <v>5</v>
      </c>
      <c r="L12433" s="1" t="str">
        <f>LEFT(BART_Rides[[#This Row],[Lines]],1)</f>
        <v>Y</v>
      </c>
      <c r="M12433" s="1" t="str">
        <f>IF(BART_Rides[[#This Row],[FirstLetter]]="Y","Yes","No")</f>
        <v>Yes</v>
      </c>
      <c r="N12433" s="1" t="str">
        <f>IF(OR(BART_Rides[[#This Row],[Station Code]]="EM", BART_Rides[[#This Row],[Station Code]]="MT", BART_Rides[[#This Row],[Station Code]]="PL", BART_Rides[[#This Row],[Station Code]]="CC"), "Yes", "No")</f>
        <v>No</v>
      </c>
    </row>
    <row r="12434" spans="6:14">
      <c r="F12434" s="3">
        <v>44219</v>
      </c>
      <c r="G12434" s="1" t="s">
        <v>65</v>
      </c>
      <c r="H12434" s="1" t="s">
        <v>107</v>
      </c>
      <c r="I12434" s="1">
        <v>242</v>
      </c>
      <c r="J12434" s="1">
        <f>MONTH(BART_Rides[[#This Row],[Date]])</f>
        <v>1</v>
      </c>
      <c r="K12434" s="1">
        <f>WEEKDAY(BART_Rides[[#This Row],[Date]],2)</f>
        <v>6</v>
      </c>
      <c r="L12434" s="1" t="str">
        <f>LEFT(BART_Rides[[#This Row],[Lines]],1)</f>
        <v>Y</v>
      </c>
      <c r="M12434" s="1" t="str">
        <f>IF(BART_Rides[[#This Row],[FirstLetter]]="Y","Yes","No")</f>
        <v>Yes</v>
      </c>
      <c r="N12434" s="1" t="str">
        <f>IF(OR(BART_Rides[[#This Row],[Station Code]]="EM", BART_Rides[[#This Row],[Station Code]]="MT", BART_Rides[[#This Row],[Station Code]]="PL", BART_Rides[[#This Row],[Station Code]]="CC"), "Yes", "No")</f>
        <v>No</v>
      </c>
    </row>
    <row r="12435" spans="6:14">
      <c r="F12435" s="3">
        <v>44220</v>
      </c>
      <c r="G12435" s="1" t="s">
        <v>65</v>
      </c>
      <c r="H12435" s="1" t="s">
        <v>107</v>
      </c>
      <c r="I12435" s="1">
        <v>171</v>
      </c>
      <c r="J12435" s="1">
        <f>MONTH(BART_Rides[[#This Row],[Date]])</f>
        <v>1</v>
      </c>
      <c r="K12435" s="1">
        <f>WEEKDAY(BART_Rides[[#This Row],[Date]],2)</f>
        <v>7</v>
      </c>
      <c r="L12435" s="1" t="str">
        <f>LEFT(BART_Rides[[#This Row],[Lines]],1)</f>
        <v>Y</v>
      </c>
      <c r="M12435" s="1" t="str">
        <f>IF(BART_Rides[[#This Row],[FirstLetter]]="Y","Yes","No")</f>
        <v>Yes</v>
      </c>
      <c r="N12435" s="1" t="str">
        <f>IF(OR(BART_Rides[[#This Row],[Station Code]]="EM", BART_Rides[[#This Row],[Station Code]]="MT", BART_Rides[[#This Row],[Station Code]]="PL", BART_Rides[[#This Row],[Station Code]]="CC"), "Yes", "No")</f>
        <v>No</v>
      </c>
    </row>
    <row r="12436" spans="6:14">
      <c r="F12436" s="3">
        <v>44221</v>
      </c>
      <c r="G12436" s="1" t="s">
        <v>65</v>
      </c>
      <c r="H12436" s="1" t="s">
        <v>107</v>
      </c>
      <c r="I12436" s="1">
        <v>490</v>
      </c>
      <c r="J12436" s="1">
        <f>MONTH(BART_Rides[[#This Row],[Date]])</f>
        <v>1</v>
      </c>
      <c r="K12436" s="1">
        <f>WEEKDAY(BART_Rides[[#This Row],[Date]],2)</f>
        <v>1</v>
      </c>
      <c r="L12436" s="1" t="str">
        <f>LEFT(BART_Rides[[#This Row],[Lines]],1)</f>
        <v>Y</v>
      </c>
      <c r="M12436" s="1" t="str">
        <f>IF(BART_Rides[[#This Row],[FirstLetter]]="Y","Yes","No")</f>
        <v>Yes</v>
      </c>
      <c r="N12436" s="1" t="str">
        <f>IF(OR(BART_Rides[[#This Row],[Station Code]]="EM", BART_Rides[[#This Row],[Station Code]]="MT", BART_Rides[[#This Row],[Station Code]]="PL", BART_Rides[[#This Row],[Station Code]]="CC"), "Yes", "No")</f>
        <v>No</v>
      </c>
    </row>
    <row r="12437" spans="6:14">
      <c r="F12437" s="3">
        <v>44222</v>
      </c>
      <c r="G12437" s="1" t="s">
        <v>65</v>
      </c>
      <c r="H12437" s="1" t="s">
        <v>107</v>
      </c>
      <c r="I12437" s="1">
        <v>461</v>
      </c>
      <c r="J12437" s="1">
        <f>MONTH(BART_Rides[[#This Row],[Date]])</f>
        <v>1</v>
      </c>
      <c r="K12437" s="1">
        <f>WEEKDAY(BART_Rides[[#This Row],[Date]],2)</f>
        <v>2</v>
      </c>
      <c r="L12437" s="1" t="str">
        <f>LEFT(BART_Rides[[#This Row],[Lines]],1)</f>
        <v>Y</v>
      </c>
      <c r="M12437" s="1" t="str">
        <f>IF(BART_Rides[[#This Row],[FirstLetter]]="Y","Yes","No")</f>
        <v>Yes</v>
      </c>
      <c r="N12437" s="1" t="str">
        <f>IF(OR(BART_Rides[[#This Row],[Station Code]]="EM", BART_Rides[[#This Row],[Station Code]]="MT", BART_Rides[[#This Row],[Station Code]]="PL", BART_Rides[[#This Row],[Station Code]]="CC"), "Yes", "No")</f>
        <v>No</v>
      </c>
    </row>
    <row r="12438" spans="6:14">
      <c r="F12438" s="3">
        <v>44223</v>
      </c>
      <c r="G12438" s="1" t="s">
        <v>65</v>
      </c>
      <c r="H12438" s="1" t="s">
        <v>107</v>
      </c>
      <c r="I12438" s="1">
        <v>456</v>
      </c>
      <c r="J12438" s="1">
        <f>MONTH(BART_Rides[[#This Row],[Date]])</f>
        <v>1</v>
      </c>
      <c r="K12438" s="1">
        <f>WEEKDAY(BART_Rides[[#This Row],[Date]],2)</f>
        <v>3</v>
      </c>
      <c r="L12438" s="1" t="str">
        <f>LEFT(BART_Rides[[#This Row],[Lines]],1)</f>
        <v>Y</v>
      </c>
      <c r="M12438" s="1" t="str">
        <f>IF(BART_Rides[[#This Row],[FirstLetter]]="Y","Yes","No")</f>
        <v>Yes</v>
      </c>
      <c r="N12438" s="1" t="str">
        <f>IF(OR(BART_Rides[[#This Row],[Station Code]]="EM", BART_Rides[[#This Row],[Station Code]]="MT", BART_Rides[[#This Row],[Station Code]]="PL", BART_Rides[[#This Row],[Station Code]]="CC"), "Yes", "No")</f>
        <v>No</v>
      </c>
    </row>
    <row r="12439" spans="6:14">
      <c r="F12439" s="3">
        <v>44224</v>
      </c>
      <c r="G12439" s="1" t="s">
        <v>65</v>
      </c>
      <c r="H12439" s="1" t="s">
        <v>107</v>
      </c>
      <c r="I12439" s="1">
        <v>457</v>
      </c>
      <c r="J12439" s="1">
        <f>MONTH(BART_Rides[[#This Row],[Date]])</f>
        <v>1</v>
      </c>
      <c r="K12439" s="1">
        <f>WEEKDAY(BART_Rides[[#This Row],[Date]],2)</f>
        <v>4</v>
      </c>
      <c r="L12439" s="1" t="str">
        <f>LEFT(BART_Rides[[#This Row],[Lines]],1)</f>
        <v>Y</v>
      </c>
      <c r="M12439" s="1" t="str">
        <f>IF(BART_Rides[[#This Row],[FirstLetter]]="Y","Yes","No")</f>
        <v>Yes</v>
      </c>
      <c r="N12439" s="1" t="str">
        <f>IF(OR(BART_Rides[[#This Row],[Station Code]]="EM", BART_Rides[[#This Row],[Station Code]]="MT", BART_Rides[[#This Row],[Station Code]]="PL", BART_Rides[[#This Row],[Station Code]]="CC"), "Yes", "No")</f>
        <v>No</v>
      </c>
    </row>
    <row r="12440" spans="6:14">
      <c r="F12440" s="3">
        <v>44225</v>
      </c>
      <c r="G12440" s="1" t="s">
        <v>65</v>
      </c>
      <c r="H12440" s="1" t="s">
        <v>107</v>
      </c>
      <c r="I12440" s="1">
        <v>490</v>
      </c>
      <c r="J12440" s="1">
        <f>MONTH(BART_Rides[[#This Row],[Date]])</f>
        <v>1</v>
      </c>
      <c r="K12440" s="1">
        <f>WEEKDAY(BART_Rides[[#This Row],[Date]],2)</f>
        <v>5</v>
      </c>
      <c r="L12440" s="1" t="str">
        <f>LEFT(BART_Rides[[#This Row],[Lines]],1)</f>
        <v>Y</v>
      </c>
      <c r="M12440" s="1" t="str">
        <f>IF(BART_Rides[[#This Row],[FirstLetter]]="Y","Yes","No")</f>
        <v>Yes</v>
      </c>
      <c r="N12440" s="1" t="str">
        <f>IF(OR(BART_Rides[[#This Row],[Station Code]]="EM", BART_Rides[[#This Row],[Station Code]]="MT", BART_Rides[[#This Row],[Station Code]]="PL", BART_Rides[[#This Row],[Station Code]]="CC"), "Yes", "No")</f>
        <v>No</v>
      </c>
    </row>
    <row r="12441" spans="6:14">
      <c r="F12441" s="3">
        <v>44226</v>
      </c>
      <c r="G12441" s="1" t="s">
        <v>65</v>
      </c>
      <c r="H12441" s="1" t="s">
        <v>107</v>
      </c>
      <c r="I12441" s="1">
        <v>248</v>
      </c>
      <c r="J12441" s="1">
        <f>MONTH(BART_Rides[[#This Row],[Date]])</f>
        <v>1</v>
      </c>
      <c r="K12441" s="1">
        <f>WEEKDAY(BART_Rides[[#This Row],[Date]],2)</f>
        <v>6</v>
      </c>
      <c r="L12441" s="1" t="str">
        <f>LEFT(BART_Rides[[#This Row],[Lines]],1)</f>
        <v>Y</v>
      </c>
      <c r="M12441" s="1" t="str">
        <f>IF(BART_Rides[[#This Row],[FirstLetter]]="Y","Yes","No")</f>
        <v>Yes</v>
      </c>
      <c r="N12441" s="1" t="str">
        <f>IF(OR(BART_Rides[[#This Row],[Station Code]]="EM", BART_Rides[[#This Row],[Station Code]]="MT", BART_Rides[[#This Row],[Station Code]]="PL", BART_Rides[[#This Row],[Station Code]]="CC"), "Yes", "No")</f>
        <v>No</v>
      </c>
    </row>
    <row r="12442" spans="6:14">
      <c r="F12442" s="3">
        <v>44227</v>
      </c>
      <c r="G12442" s="1" t="s">
        <v>65</v>
      </c>
      <c r="H12442" s="1" t="s">
        <v>107</v>
      </c>
      <c r="I12442" s="1">
        <v>215</v>
      </c>
      <c r="J12442" s="1">
        <f>MONTH(BART_Rides[[#This Row],[Date]])</f>
        <v>1</v>
      </c>
      <c r="K12442" s="1">
        <f>WEEKDAY(BART_Rides[[#This Row],[Date]],2)</f>
        <v>7</v>
      </c>
      <c r="L12442" s="1" t="str">
        <f>LEFT(BART_Rides[[#This Row],[Lines]],1)</f>
        <v>Y</v>
      </c>
      <c r="M12442" s="1" t="str">
        <f>IF(BART_Rides[[#This Row],[FirstLetter]]="Y","Yes","No")</f>
        <v>Yes</v>
      </c>
      <c r="N12442" s="1" t="str">
        <f>IF(OR(BART_Rides[[#This Row],[Station Code]]="EM", BART_Rides[[#This Row],[Station Code]]="MT", BART_Rides[[#This Row],[Station Code]]="PL", BART_Rides[[#This Row],[Station Code]]="CC"), "Yes", "No")</f>
        <v>No</v>
      </c>
    </row>
    <row r="12443" spans="6:14">
      <c r="F12443" s="3">
        <v>44228</v>
      </c>
      <c r="G12443" s="1" t="s">
        <v>65</v>
      </c>
      <c r="H12443" s="1" t="s">
        <v>107</v>
      </c>
      <c r="I12443" s="1">
        <v>532</v>
      </c>
      <c r="J12443" s="1">
        <f>MONTH(BART_Rides[[#This Row],[Date]])</f>
        <v>2</v>
      </c>
      <c r="K12443" s="1">
        <f>WEEKDAY(BART_Rides[[#This Row],[Date]],2)</f>
        <v>1</v>
      </c>
      <c r="L12443" s="1" t="str">
        <f>LEFT(BART_Rides[[#This Row],[Lines]],1)</f>
        <v>Y</v>
      </c>
      <c r="M12443" s="1" t="str">
        <f>IF(BART_Rides[[#This Row],[FirstLetter]]="Y","Yes","No")</f>
        <v>Yes</v>
      </c>
      <c r="N12443" s="1" t="str">
        <f>IF(OR(BART_Rides[[#This Row],[Station Code]]="EM", BART_Rides[[#This Row],[Station Code]]="MT", BART_Rides[[#This Row],[Station Code]]="PL", BART_Rides[[#This Row],[Station Code]]="CC"), "Yes", "No")</f>
        <v>No</v>
      </c>
    </row>
    <row r="12444" spans="6:14">
      <c r="F12444" s="3">
        <v>44229</v>
      </c>
      <c r="G12444" s="1" t="s">
        <v>65</v>
      </c>
      <c r="H12444" s="1" t="s">
        <v>107</v>
      </c>
      <c r="I12444" s="1">
        <v>525</v>
      </c>
      <c r="J12444" s="1">
        <f>MONTH(BART_Rides[[#This Row],[Date]])</f>
        <v>2</v>
      </c>
      <c r="K12444" s="1">
        <f>WEEKDAY(BART_Rides[[#This Row],[Date]],2)</f>
        <v>2</v>
      </c>
      <c r="L12444" s="1" t="str">
        <f>LEFT(BART_Rides[[#This Row],[Lines]],1)</f>
        <v>Y</v>
      </c>
      <c r="M12444" s="1" t="str">
        <f>IF(BART_Rides[[#This Row],[FirstLetter]]="Y","Yes","No")</f>
        <v>Yes</v>
      </c>
      <c r="N12444" s="1" t="str">
        <f>IF(OR(BART_Rides[[#This Row],[Station Code]]="EM", BART_Rides[[#This Row],[Station Code]]="MT", BART_Rides[[#This Row],[Station Code]]="PL", BART_Rides[[#This Row],[Station Code]]="CC"), "Yes", "No")</f>
        <v>No</v>
      </c>
    </row>
    <row r="12445" spans="6:14">
      <c r="F12445" s="3">
        <v>44230</v>
      </c>
      <c r="G12445" s="1" t="s">
        <v>65</v>
      </c>
      <c r="H12445" s="1" t="s">
        <v>107</v>
      </c>
      <c r="I12445" s="1">
        <v>554</v>
      </c>
      <c r="J12445" s="1">
        <f>MONTH(BART_Rides[[#This Row],[Date]])</f>
        <v>2</v>
      </c>
      <c r="K12445" s="1">
        <f>WEEKDAY(BART_Rides[[#This Row],[Date]],2)</f>
        <v>3</v>
      </c>
      <c r="L12445" s="1" t="str">
        <f>LEFT(BART_Rides[[#This Row],[Lines]],1)</f>
        <v>Y</v>
      </c>
      <c r="M12445" s="1" t="str">
        <f>IF(BART_Rides[[#This Row],[FirstLetter]]="Y","Yes","No")</f>
        <v>Yes</v>
      </c>
      <c r="N12445" s="1" t="str">
        <f>IF(OR(BART_Rides[[#This Row],[Station Code]]="EM", BART_Rides[[#This Row],[Station Code]]="MT", BART_Rides[[#This Row],[Station Code]]="PL", BART_Rides[[#This Row],[Station Code]]="CC"), "Yes", "No")</f>
        <v>No</v>
      </c>
    </row>
    <row r="12446" spans="6:14">
      <c r="F12446" s="3">
        <v>44231</v>
      </c>
      <c r="G12446" s="1" t="s">
        <v>65</v>
      </c>
      <c r="H12446" s="1" t="s">
        <v>107</v>
      </c>
      <c r="I12446" s="1">
        <v>529</v>
      </c>
      <c r="J12446" s="1">
        <f>MONTH(BART_Rides[[#This Row],[Date]])</f>
        <v>2</v>
      </c>
      <c r="K12446" s="1">
        <f>WEEKDAY(BART_Rides[[#This Row],[Date]],2)</f>
        <v>4</v>
      </c>
      <c r="L12446" s="1" t="str">
        <f>LEFT(BART_Rides[[#This Row],[Lines]],1)</f>
        <v>Y</v>
      </c>
      <c r="M12446" s="1" t="str">
        <f>IF(BART_Rides[[#This Row],[FirstLetter]]="Y","Yes","No")</f>
        <v>Yes</v>
      </c>
      <c r="N12446" s="1" t="str">
        <f>IF(OR(BART_Rides[[#This Row],[Station Code]]="EM", BART_Rides[[#This Row],[Station Code]]="MT", BART_Rides[[#This Row],[Station Code]]="PL", BART_Rides[[#This Row],[Station Code]]="CC"), "Yes", "No")</f>
        <v>No</v>
      </c>
    </row>
    <row r="12447" spans="6:14">
      <c r="F12447" s="3">
        <v>44232</v>
      </c>
      <c r="G12447" s="1" t="s">
        <v>65</v>
      </c>
      <c r="H12447" s="1" t="s">
        <v>107</v>
      </c>
      <c r="I12447" s="1">
        <v>562</v>
      </c>
      <c r="J12447" s="1">
        <f>MONTH(BART_Rides[[#This Row],[Date]])</f>
        <v>2</v>
      </c>
      <c r="K12447" s="1">
        <f>WEEKDAY(BART_Rides[[#This Row],[Date]],2)</f>
        <v>5</v>
      </c>
      <c r="L12447" s="1" t="str">
        <f>LEFT(BART_Rides[[#This Row],[Lines]],1)</f>
        <v>Y</v>
      </c>
      <c r="M12447" s="1" t="str">
        <f>IF(BART_Rides[[#This Row],[FirstLetter]]="Y","Yes","No")</f>
        <v>Yes</v>
      </c>
      <c r="N12447" s="1" t="str">
        <f>IF(OR(BART_Rides[[#This Row],[Station Code]]="EM", BART_Rides[[#This Row],[Station Code]]="MT", BART_Rides[[#This Row],[Station Code]]="PL", BART_Rides[[#This Row],[Station Code]]="CC"), "Yes", "No")</f>
        <v>No</v>
      </c>
    </row>
    <row r="12448" spans="6:14">
      <c r="F12448" s="3">
        <v>44233</v>
      </c>
      <c r="G12448" s="1" t="s">
        <v>65</v>
      </c>
      <c r="H12448" s="1" t="s">
        <v>107</v>
      </c>
      <c r="I12448" s="1">
        <v>298</v>
      </c>
      <c r="J12448" s="1">
        <f>MONTH(BART_Rides[[#This Row],[Date]])</f>
        <v>2</v>
      </c>
      <c r="K12448" s="1">
        <f>WEEKDAY(BART_Rides[[#This Row],[Date]],2)</f>
        <v>6</v>
      </c>
      <c r="L12448" s="1" t="str">
        <f>LEFT(BART_Rides[[#This Row],[Lines]],1)</f>
        <v>Y</v>
      </c>
      <c r="M12448" s="1" t="str">
        <f>IF(BART_Rides[[#This Row],[FirstLetter]]="Y","Yes","No")</f>
        <v>Yes</v>
      </c>
      <c r="N12448" s="1" t="str">
        <f>IF(OR(BART_Rides[[#This Row],[Station Code]]="EM", BART_Rides[[#This Row],[Station Code]]="MT", BART_Rides[[#This Row],[Station Code]]="PL", BART_Rides[[#This Row],[Station Code]]="CC"), "Yes", "No")</f>
        <v>No</v>
      </c>
    </row>
    <row r="12449" spans="6:14">
      <c r="F12449" s="3">
        <v>44234</v>
      </c>
      <c r="G12449" s="1" t="s">
        <v>65</v>
      </c>
      <c r="H12449" s="1" t="s">
        <v>107</v>
      </c>
      <c r="I12449" s="1">
        <v>244</v>
      </c>
      <c r="J12449" s="1">
        <f>MONTH(BART_Rides[[#This Row],[Date]])</f>
        <v>2</v>
      </c>
      <c r="K12449" s="1">
        <f>WEEKDAY(BART_Rides[[#This Row],[Date]],2)</f>
        <v>7</v>
      </c>
      <c r="L12449" s="1" t="str">
        <f>LEFT(BART_Rides[[#This Row],[Lines]],1)</f>
        <v>Y</v>
      </c>
      <c r="M12449" s="1" t="str">
        <f>IF(BART_Rides[[#This Row],[FirstLetter]]="Y","Yes","No")</f>
        <v>Yes</v>
      </c>
      <c r="N12449" s="1" t="str">
        <f>IF(OR(BART_Rides[[#This Row],[Station Code]]="EM", BART_Rides[[#This Row],[Station Code]]="MT", BART_Rides[[#This Row],[Station Code]]="PL", BART_Rides[[#This Row],[Station Code]]="CC"), "Yes", "No")</f>
        <v>No</v>
      </c>
    </row>
    <row r="12450" spans="6:14">
      <c r="F12450" s="3">
        <v>44235</v>
      </c>
      <c r="G12450" s="1" t="s">
        <v>65</v>
      </c>
      <c r="H12450" s="1" t="s">
        <v>107</v>
      </c>
      <c r="I12450" s="1">
        <v>550</v>
      </c>
      <c r="J12450" s="1">
        <f>MONTH(BART_Rides[[#This Row],[Date]])</f>
        <v>2</v>
      </c>
      <c r="K12450" s="1">
        <f>WEEKDAY(BART_Rides[[#This Row],[Date]],2)</f>
        <v>1</v>
      </c>
      <c r="L12450" s="1" t="str">
        <f>LEFT(BART_Rides[[#This Row],[Lines]],1)</f>
        <v>Y</v>
      </c>
      <c r="M12450" s="1" t="str">
        <f>IF(BART_Rides[[#This Row],[FirstLetter]]="Y","Yes","No")</f>
        <v>Yes</v>
      </c>
      <c r="N12450" s="1" t="str">
        <f>IF(OR(BART_Rides[[#This Row],[Station Code]]="EM", BART_Rides[[#This Row],[Station Code]]="MT", BART_Rides[[#This Row],[Station Code]]="PL", BART_Rides[[#This Row],[Station Code]]="CC"), "Yes", "No")</f>
        <v>No</v>
      </c>
    </row>
    <row r="12451" spans="6:14">
      <c r="F12451" s="3">
        <v>44236</v>
      </c>
      <c r="G12451" s="1" t="s">
        <v>65</v>
      </c>
      <c r="H12451" s="1" t="s">
        <v>107</v>
      </c>
      <c r="I12451" s="1">
        <v>513</v>
      </c>
      <c r="J12451" s="1">
        <f>MONTH(BART_Rides[[#This Row],[Date]])</f>
        <v>2</v>
      </c>
      <c r="K12451" s="1">
        <f>WEEKDAY(BART_Rides[[#This Row],[Date]],2)</f>
        <v>2</v>
      </c>
      <c r="L12451" s="1" t="str">
        <f>LEFT(BART_Rides[[#This Row],[Lines]],1)</f>
        <v>Y</v>
      </c>
      <c r="M12451" s="1" t="str">
        <f>IF(BART_Rides[[#This Row],[FirstLetter]]="Y","Yes","No")</f>
        <v>Yes</v>
      </c>
      <c r="N12451" s="1" t="str">
        <f>IF(OR(BART_Rides[[#This Row],[Station Code]]="EM", BART_Rides[[#This Row],[Station Code]]="MT", BART_Rides[[#This Row],[Station Code]]="PL", BART_Rides[[#This Row],[Station Code]]="CC"), "Yes", "No")</f>
        <v>No</v>
      </c>
    </row>
    <row r="12452" spans="6:14">
      <c r="F12452" s="3">
        <v>44237</v>
      </c>
      <c r="G12452" s="1" t="s">
        <v>65</v>
      </c>
      <c r="H12452" s="1" t="s">
        <v>107</v>
      </c>
      <c r="I12452" s="1">
        <v>557</v>
      </c>
      <c r="J12452" s="1">
        <f>MONTH(BART_Rides[[#This Row],[Date]])</f>
        <v>2</v>
      </c>
      <c r="K12452" s="1">
        <f>WEEKDAY(BART_Rides[[#This Row],[Date]],2)</f>
        <v>3</v>
      </c>
      <c r="L12452" s="1" t="str">
        <f>LEFT(BART_Rides[[#This Row],[Lines]],1)</f>
        <v>Y</v>
      </c>
      <c r="M12452" s="1" t="str">
        <f>IF(BART_Rides[[#This Row],[FirstLetter]]="Y","Yes","No")</f>
        <v>Yes</v>
      </c>
      <c r="N12452" s="1" t="str">
        <f>IF(OR(BART_Rides[[#This Row],[Station Code]]="EM", BART_Rides[[#This Row],[Station Code]]="MT", BART_Rides[[#This Row],[Station Code]]="PL", BART_Rides[[#This Row],[Station Code]]="CC"), "Yes", "No")</f>
        <v>No</v>
      </c>
    </row>
    <row r="12453" spans="6:14">
      <c r="F12453" s="3">
        <v>44238</v>
      </c>
      <c r="G12453" s="1" t="s">
        <v>65</v>
      </c>
      <c r="H12453" s="1" t="s">
        <v>107</v>
      </c>
      <c r="I12453" s="1">
        <v>518</v>
      </c>
      <c r="J12453" s="1">
        <f>MONTH(BART_Rides[[#This Row],[Date]])</f>
        <v>2</v>
      </c>
      <c r="K12453" s="1">
        <f>WEEKDAY(BART_Rides[[#This Row],[Date]],2)</f>
        <v>4</v>
      </c>
      <c r="L12453" s="1" t="str">
        <f>LEFT(BART_Rides[[#This Row],[Lines]],1)</f>
        <v>Y</v>
      </c>
      <c r="M12453" s="1" t="str">
        <f>IF(BART_Rides[[#This Row],[FirstLetter]]="Y","Yes","No")</f>
        <v>Yes</v>
      </c>
      <c r="N12453" s="1" t="str">
        <f>IF(OR(BART_Rides[[#This Row],[Station Code]]="EM", BART_Rides[[#This Row],[Station Code]]="MT", BART_Rides[[#This Row],[Station Code]]="PL", BART_Rides[[#This Row],[Station Code]]="CC"), "Yes", "No")</f>
        <v>No</v>
      </c>
    </row>
    <row r="12454" spans="6:14">
      <c r="F12454" s="3">
        <v>44239</v>
      </c>
      <c r="G12454" s="1" t="s">
        <v>65</v>
      </c>
      <c r="H12454" s="1" t="s">
        <v>107</v>
      </c>
      <c r="I12454" s="1">
        <v>549</v>
      </c>
      <c r="J12454" s="1">
        <f>MONTH(BART_Rides[[#This Row],[Date]])</f>
        <v>2</v>
      </c>
      <c r="K12454" s="1">
        <f>WEEKDAY(BART_Rides[[#This Row],[Date]],2)</f>
        <v>5</v>
      </c>
      <c r="L12454" s="1" t="str">
        <f>LEFT(BART_Rides[[#This Row],[Lines]],1)</f>
        <v>Y</v>
      </c>
      <c r="M12454" s="1" t="str">
        <f>IF(BART_Rides[[#This Row],[FirstLetter]]="Y","Yes","No")</f>
        <v>Yes</v>
      </c>
      <c r="N12454" s="1" t="str">
        <f>IF(OR(BART_Rides[[#This Row],[Station Code]]="EM", BART_Rides[[#This Row],[Station Code]]="MT", BART_Rides[[#This Row],[Station Code]]="PL", BART_Rides[[#This Row],[Station Code]]="CC"), "Yes", "No")</f>
        <v>No</v>
      </c>
    </row>
    <row r="12455" spans="6:14">
      <c r="F12455" s="3">
        <v>44240</v>
      </c>
      <c r="G12455" s="1" t="s">
        <v>65</v>
      </c>
      <c r="H12455" s="1" t="s">
        <v>107</v>
      </c>
      <c r="I12455" s="1">
        <v>273</v>
      </c>
      <c r="J12455" s="1">
        <f>MONTH(BART_Rides[[#This Row],[Date]])</f>
        <v>2</v>
      </c>
      <c r="K12455" s="1">
        <f>WEEKDAY(BART_Rides[[#This Row],[Date]],2)</f>
        <v>6</v>
      </c>
      <c r="L12455" s="1" t="str">
        <f>LEFT(BART_Rides[[#This Row],[Lines]],1)</f>
        <v>Y</v>
      </c>
      <c r="M12455" s="1" t="str">
        <f>IF(BART_Rides[[#This Row],[FirstLetter]]="Y","Yes","No")</f>
        <v>Yes</v>
      </c>
      <c r="N12455" s="1" t="str">
        <f>IF(OR(BART_Rides[[#This Row],[Station Code]]="EM", BART_Rides[[#This Row],[Station Code]]="MT", BART_Rides[[#This Row],[Station Code]]="PL", BART_Rides[[#This Row],[Station Code]]="CC"), "Yes", "No")</f>
        <v>No</v>
      </c>
    </row>
    <row r="12456" spans="6:14">
      <c r="F12456" s="3">
        <v>44241</v>
      </c>
      <c r="G12456" s="1" t="s">
        <v>65</v>
      </c>
      <c r="H12456" s="1" t="s">
        <v>107</v>
      </c>
      <c r="I12456" s="1">
        <v>258</v>
      </c>
      <c r="J12456" s="1">
        <f>MONTH(BART_Rides[[#This Row],[Date]])</f>
        <v>2</v>
      </c>
      <c r="K12456" s="1">
        <f>WEEKDAY(BART_Rides[[#This Row],[Date]],2)</f>
        <v>7</v>
      </c>
      <c r="L12456" s="1" t="str">
        <f>LEFT(BART_Rides[[#This Row],[Lines]],1)</f>
        <v>Y</v>
      </c>
      <c r="M12456" s="1" t="str">
        <f>IF(BART_Rides[[#This Row],[FirstLetter]]="Y","Yes","No")</f>
        <v>Yes</v>
      </c>
      <c r="N12456" s="1" t="str">
        <f>IF(OR(BART_Rides[[#This Row],[Station Code]]="EM", BART_Rides[[#This Row],[Station Code]]="MT", BART_Rides[[#This Row],[Station Code]]="PL", BART_Rides[[#This Row],[Station Code]]="CC"), "Yes", "No")</f>
        <v>No</v>
      </c>
    </row>
    <row r="12457" spans="6:14">
      <c r="F12457" s="3">
        <v>44242</v>
      </c>
      <c r="G12457" s="1" t="s">
        <v>65</v>
      </c>
      <c r="H12457" s="1" t="s">
        <v>107</v>
      </c>
      <c r="I12457" s="1">
        <v>290</v>
      </c>
      <c r="J12457" s="1">
        <f>MONTH(BART_Rides[[#This Row],[Date]])</f>
        <v>2</v>
      </c>
      <c r="K12457" s="1">
        <f>WEEKDAY(BART_Rides[[#This Row],[Date]],2)</f>
        <v>1</v>
      </c>
      <c r="L12457" s="1" t="str">
        <f>LEFT(BART_Rides[[#This Row],[Lines]],1)</f>
        <v>Y</v>
      </c>
      <c r="M12457" s="1" t="str">
        <f>IF(BART_Rides[[#This Row],[FirstLetter]]="Y","Yes","No")</f>
        <v>Yes</v>
      </c>
      <c r="N12457" s="1" t="str">
        <f>IF(OR(BART_Rides[[#This Row],[Station Code]]="EM", BART_Rides[[#This Row],[Station Code]]="MT", BART_Rides[[#This Row],[Station Code]]="PL", BART_Rides[[#This Row],[Station Code]]="CC"), "Yes", "No")</f>
        <v>No</v>
      </c>
    </row>
    <row r="12458" spans="6:14">
      <c r="F12458" s="3">
        <v>44243</v>
      </c>
      <c r="G12458" s="1" t="s">
        <v>65</v>
      </c>
      <c r="H12458" s="1" t="s">
        <v>107</v>
      </c>
      <c r="I12458" s="1">
        <v>528</v>
      </c>
      <c r="J12458" s="1">
        <f>MONTH(BART_Rides[[#This Row],[Date]])</f>
        <v>2</v>
      </c>
      <c r="K12458" s="1">
        <f>WEEKDAY(BART_Rides[[#This Row],[Date]],2)</f>
        <v>2</v>
      </c>
      <c r="L12458" s="1" t="str">
        <f>LEFT(BART_Rides[[#This Row],[Lines]],1)</f>
        <v>Y</v>
      </c>
      <c r="M12458" s="1" t="str">
        <f>IF(BART_Rides[[#This Row],[FirstLetter]]="Y","Yes","No")</f>
        <v>Yes</v>
      </c>
      <c r="N12458" s="1" t="str">
        <f>IF(OR(BART_Rides[[#This Row],[Station Code]]="EM", BART_Rides[[#This Row],[Station Code]]="MT", BART_Rides[[#This Row],[Station Code]]="PL", BART_Rides[[#This Row],[Station Code]]="CC"), "Yes", "No")</f>
        <v>No</v>
      </c>
    </row>
    <row r="12459" spans="6:14">
      <c r="F12459" s="3">
        <v>44244</v>
      </c>
      <c r="G12459" s="1" t="s">
        <v>65</v>
      </c>
      <c r="H12459" s="1" t="s">
        <v>107</v>
      </c>
      <c r="I12459" s="1">
        <v>531</v>
      </c>
      <c r="J12459" s="1">
        <f>MONTH(BART_Rides[[#This Row],[Date]])</f>
        <v>2</v>
      </c>
      <c r="K12459" s="1">
        <f>WEEKDAY(BART_Rides[[#This Row],[Date]],2)</f>
        <v>3</v>
      </c>
      <c r="L12459" s="1" t="str">
        <f>LEFT(BART_Rides[[#This Row],[Lines]],1)</f>
        <v>Y</v>
      </c>
      <c r="M12459" s="1" t="str">
        <f>IF(BART_Rides[[#This Row],[FirstLetter]]="Y","Yes","No")</f>
        <v>Yes</v>
      </c>
      <c r="N12459" s="1" t="str">
        <f>IF(OR(BART_Rides[[#This Row],[Station Code]]="EM", BART_Rides[[#This Row],[Station Code]]="MT", BART_Rides[[#This Row],[Station Code]]="PL", BART_Rides[[#This Row],[Station Code]]="CC"), "Yes", "No")</f>
        <v>No</v>
      </c>
    </row>
    <row r="12460" spans="6:14">
      <c r="F12460" s="3">
        <v>44245</v>
      </c>
      <c r="G12460" s="1" t="s">
        <v>65</v>
      </c>
      <c r="H12460" s="1" t="s">
        <v>107</v>
      </c>
      <c r="I12460" s="1">
        <v>535</v>
      </c>
      <c r="J12460" s="1">
        <f>MONTH(BART_Rides[[#This Row],[Date]])</f>
        <v>2</v>
      </c>
      <c r="K12460" s="1">
        <f>WEEKDAY(BART_Rides[[#This Row],[Date]],2)</f>
        <v>4</v>
      </c>
      <c r="L12460" s="1" t="str">
        <f>LEFT(BART_Rides[[#This Row],[Lines]],1)</f>
        <v>Y</v>
      </c>
      <c r="M12460" s="1" t="str">
        <f>IF(BART_Rides[[#This Row],[FirstLetter]]="Y","Yes","No")</f>
        <v>Yes</v>
      </c>
      <c r="N12460" s="1" t="str">
        <f>IF(OR(BART_Rides[[#This Row],[Station Code]]="EM", BART_Rides[[#This Row],[Station Code]]="MT", BART_Rides[[#This Row],[Station Code]]="PL", BART_Rides[[#This Row],[Station Code]]="CC"), "Yes", "No")</f>
        <v>No</v>
      </c>
    </row>
    <row r="12461" spans="6:14">
      <c r="F12461" s="3">
        <v>44246</v>
      </c>
      <c r="G12461" s="1" t="s">
        <v>65</v>
      </c>
      <c r="H12461" s="1" t="s">
        <v>107</v>
      </c>
      <c r="I12461" s="1">
        <v>529</v>
      </c>
      <c r="J12461" s="1">
        <f>MONTH(BART_Rides[[#This Row],[Date]])</f>
        <v>2</v>
      </c>
      <c r="K12461" s="1">
        <f>WEEKDAY(BART_Rides[[#This Row],[Date]],2)</f>
        <v>5</v>
      </c>
      <c r="L12461" s="1" t="str">
        <f>LEFT(BART_Rides[[#This Row],[Lines]],1)</f>
        <v>Y</v>
      </c>
      <c r="M12461" s="1" t="str">
        <f>IF(BART_Rides[[#This Row],[FirstLetter]]="Y","Yes","No")</f>
        <v>Yes</v>
      </c>
      <c r="N12461" s="1" t="str">
        <f>IF(OR(BART_Rides[[#This Row],[Station Code]]="EM", BART_Rides[[#This Row],[Station Code]]="MT", BART_Rides[[#This Row],[Station Code]]="PL", BART_Rides[[#This Row],[Station Code]]="CC"), "Yes", "No")</f>
        <v>No</v>
      </c>
    </row>
    <row r="12462" spans="6:14">
      <c r="F12462" s="3">
        <v>44247</v>
      </c>
      <c r="G12462" s="1" t="s">
        <v>65</v>
      </c>
      <c r="H12462" s="1" t="s">
        <v>107</v>
      </c>
      <c r="I12462" s="1">
        <v>322</v>
      </c>
      <c r="J12462" s="1">
        <f>MONTH(BART_Rides[[#This Row],[Date]])</f>
        <v>2</v>
      </c>
      <c r="K12462" s="1">
        <f>WEEKDAY(BART_Rides[[#This Row],[Date]],2)</f>
        <v>6</v>
      </c>
      <c r="L12462" s="1" t="str">
        <f>LEFT(BART_Rides[[#This Row],[Lines]],1)</f>
        <v>Y</v>
      </c>
      <c r="M12462" s="1" t="str">
        <f>IF(BART_Rides[[#This Row],[FirstLetter]]="Y","Yes","No")</f>
        <v>Yes</v>
      </c>
      <c r="N12462" s="1" t="str">
        <f>IF(OR(BART_Rides[[#This Row],[Station Code]]="EM", BART_Rides[[#This Row],[Station Code]]="MT", BART_Rides[[#This Row],[Station Code]]="PL", BART_Rides[[#This Row],[Station Code]]="CC"), "Yes", "No")</f>
        <v>No</v>
      </c>
    </row>
    <row r="12463" spans="6:14">
      <c r="F12463" s="3">
        <v>44248</v>
      </c>
      <c r="G12463" s="1" t="s">
        <v>65</v>
      </c>
      <c r="H12463" s="1" t="s">
        <v>107</v>
      </c>
      <c r="I12463" s="1">
        <v>269</v>
      </c>
      <c r="J12463" s="1">
        <f>MONTH(BART_Rides[[#This Row],[Date]])</f>
        <v>2</v>
      </c>
      <c r="K12463" s="1">
        <f>WEEKDAY(BART_Rides[[#This Row],[Date]],2)</f>
        <v>7</v>
      </c>
      <c r="L12463" s="1" t="str">
        <f>LEFT(BART_Rides[[#This Row],[Lines]],1)</f>
        <v>Y</v>
      </c>
      <c r="M12463" s="1" t="str">
        <f>IF(BART_Rides[[#This Row],[FirstLetter]]="Y","Yes","No")</f>
        <v>Yes</v>
      </c>
      <c r="N12463" s="1" t="str">
        <f>IF(OR(BART_Rides[[#This Row],[Station Code]]="EM", BART_Rides[[#This Row],[Station Code]]="MT", BART_Rides[[#This Row],[Station Code]]="PL", BART_Rides[[#This Row],[Station Code]]="CC"), "Yes", "No")</f>
        <v>No</v>
      </c>
    </row>
    <row r="12464" spans="6:14">
      <c r="F12464" s="3">
        <v>44249</v>
      </c>
      <c r="G12464" s="1" t="s">
        <v>65</v>
      </c>
      <c r="H12464" s="1" t="s">
        <v>107</v>
      </c>
      <c r="I12464" s="1">
        <v>529</v>
      </c>
      <c r="J12464" s="1">
        <f>MONTH(BART_Rides[[#This Row],[Date]])</f>
        <v>2</v>
      </c>
      <c r="K12464" s="1">
        <f>WEEKDAY(BART_Rides[[#This Row],[Date]],2)</f>
        <v>1</v>
      </c>
      <c r="L12464" s="1" t="str">
        <f>LEFT(BART_Rides[[#This Row],[Lines]],1)</f>
        <v>Y</v>
      </c>
      <c r="M12464" s="1" t="str">
        <f>IF(BART_Rides[[#This Row],[FirstLetter]]="Y","Yes","No")</f>
        <v>Yes</v>
      </c>
      <c r="N12464" s="1" t="str">
        <f>IF(OR(BART_Rides[[#This Row],[Station Code]]="EM", BART_Rides[[#This Row],[Station Code]]="MT", BART_Rides[[#This Row],[Station Code]]="PL", BART_Rides[[#This Row],[Station Code]]="CC"), "Yes", "No")</f>
        <v>No</v>
      </c>
    </row>
    <row r="12465" spans="6:14">
      <c r="F12465" s="3">
        <v>44250</v>
      </c>
      <c r="G12465" s="1" t="s">
        <v>65</v>
      </c>
      <c r="H12465" s="1" t="s">
        <v>107</v>
      </c>
      <c r="I12465" s="1">
        <v>551</v>
      </c>
      <c r="J12465" s="1">
        <f>MONTH(BART_Rides[[#This Row],[Date]])</f>
        <v>2</v>
      </c>
      <c r="K12465" s="1">
        <f>WEEKDAY(BART_Rides[[#This Row],[Date]],2)</f>
        <v>2</v>
      </c>
      <c r="L12465" s="1" t="str">
        <f>LEFT(BART_Rides[[#This Row],[Lines]],1)</f>
        <v>Y</v>
      </c>
      <c r="M12465" s="1" t="str">
        <f>IF(BART_Rides[[#This Row],[FirstLetter]]="Y","Yes","No")</f>
        <v>Yes</v>
      </c>
      <c r="N12465" s="1" t="str">
        <f>IF(OR(BART_Rides[[#This Row],[Station Code]]="EM", BART_Rides[[#This Row],[Station Code]]="MT", BART_Rides[[#This Row],[Station Code]]="PL", BART_Rides[[#This Row],[Station Code]]="CC"), "Yes", "No")</f>
        <v>No</v>
      </c>
    </row>
    <row r="12466" spans="6:14">
      <c r="F12466" s="3">
        <v>44251</v>
      </c>
      <c r="G12466" s="1" t="s">
        <v>65</v>
      </c>
      <c r="H12466" s="1" t="s">
        <v>107</v>
      </c>
      <c r="I12466" s="1">
        <v>569</v>
      </c>
      <c r="J12466" s="1">
        <f>MONTH(BART_Rides[[#This Row],[Date]])</f>
        <v>2</v>
      </c>
      <c r="K12466" s="1">
        <f>WEEKDAY(BART_Rides[[#This Row],[Date]],2)</f>
        <v>3</v>
      </c>
      <c r="L12466" s="1" t="str">
        <f>LEFT(BART_Rides[[#This Row],[Lines]],1)</f>
        <v>Y</v>
      </c>
      <c r="M12466" s="1" t="str">
        <f>IF(BART_Rides[[#This Row],[FirstLetter]]="Y","Yes","No")</f>
        <v>Yes</v>
      </c>
      <c r="N12466" s="1" t="str">
        <f>IF(OR(BART_Rides[[#This Row],[Station Code]]="EM", BART_Rides[[#This Row],[Station Code]]="MT", BART_Rides[[#This Row],[Station Code]]="PL", BART_Rides[[#This Row],[Station Code]]="CC"), "Yes", "No")</f>
        <v>No</v>
      </c>
    </row>
    <row r="12467" spans="6:14">
      <c r="F12467" s="3">
        <v>44252</v>
      </c>
      <c r="G12467" s="1" t="s">
        <v>65</v>
      </c>
      <c r="H12467" s="1" t="s">
        <v>107</v>
      </c>
      <c r="I12467" s="1">
        <v>589</v>
      </c>
      <c r="J12467" s="1">
        <f>MONTH(BART_Rides[[#This Row],[Date]])</f>
        <v>2</v>
      </c>
      <c r="K12467" s="1">
        <f>WEEKDAY(BART_Rides[[#This Row],[Date]],2)</f>
        <v>4</v>
      </c>
      <c r="L12467" s="1" t="str">
        <f>LEFT(BART_Rides[[#This Row],[Lines]],1)</f>
        <v>Y</v>
      </c>
      <c r="M12467" s="1" t="str">
        <f>IF(BART_Rides[[#This Row],[FirstLetter]]="Y","Yes","No")</f>
        <v>Yes</v>
      </c>
      <c r="N12467" s="1" t="str">
        <f>IF(OR(BART_Rides[[#This Row],[Station Code]]="EM", BART_Rides[[#This Row],[Station Code]]="MT", BART_Rides[[#This Row],[Station Code]]="PL", BART_Rides[[#This Row],[Station Code]]="CC"), "Yes", "No")</f>
        <v>No</v>
      </c>
    </row>
    <row r="12468" spans="6:14">
      <c r="F12468" s="3">
        <v>44253</v>
      </c>
      <c r="G12468" s="1" t="s">
        <v>65</v>
      </c>
      <c r="H12468" s="1" t="s">
        <v>107</v>
      </c>
      <c r="I12468" s="1">
        <v>551</v>
      </c>
      <c r="J12468" s="1">
        <f>MONTH(BART_Rides[[#This Row],[Date]])</f>
        <v>2</v>
      </c>
      <c r="K12468" s="1">
        <f>WEEKDAY(BART_Rides[[#This Row],[Date]],2)</f>
        <v>5</v>
      </c>
      <c r="L12468" s="1" t="str">
        <f>LEFT(BART_Rides[[#This Row],[Lines]],1)</f>
        <v>Y</v>
      </c>
      <c r="M12468" s="1" t="str">
        <f>IF(BART_Rides[[#This Row],[FirstLetter]]="Y","Yes","No")</f>
        <v>Yes</v>
      </c>
      <c r="N12468" s="1" t="str">
        <f>IF(OR(BART_Rides[[#This Row],[Station Code]]="EM", BART_Rides[[#This Row],[Station Code]]="MT", BART_Rides[[#This Row],[Station Code]]="PL", BART_Rides[[#This Row],[Station Code]]="CC"), "Yes", "No")</f>
        <v>No</v>
      </c>
    </row>
    <row r="12469" spans="6:14">
      <c r="F12469" s="3">
        <v>44254</v>
      </c>
      <c r="G12469" s="1" t="s">
        <v>65</v>
      </c>
      <c r="H12469" s="1" t="s">
        <v>107</v>
      </c>
      <c r="I12469" s="1">
        <v>309</v>
      </c>
      <c r="J12469" s="1">
        <f>MONTH(BART_Rides[[#This Row],[Date]])</f>
        <v>2</v>
      </c>
      <c r="K12469" s="1">
        <f>WEEKDAY(BART_Rides[[#This Row],[Date]],2)</f>
        <v>6</v>
      </c>
      <c r="L12469" s="1" t="str">
        <f>LEFT(BART_Rides[[#This Row],[Lines]],1)</f>
        <v>Y</v>
      </c>
      <c r="M12469" s="1" t="str">
        <f>IF(BART_Rides[[#This Row],[FirstLetter]]="Y","Yes","No")</f>
        <v>Yes</v>
      </c>
      <c r="N12469" s="1" t="str">
        <f>IF(OR(BART_Rides[[#This Row],[Station Code]]="EM", BART_Rides[[#This Row],[Station Code]]="MT", BART_Rides[[#This Row],[Station Code]]="PL", BART_Rides[[#This Row],[Station Code]]="CC"), "Yes", "No")</f>
        <v>No</v>
      </c>
    </row>
    <row r="12470" spans="6:14">
      <c r="F12470" s="3">
        <v>44255</v>
      </c>
      <c r="G12470" s="1" t="s">
        <v>65</v>
      </c>
      <c r="H12470" s="1" t="s">
        <v>107</v>
      </c>
      <c r="I12470" s="1">
        <v>260</v>
      </c>
      <c r="J12470" s="1">
        <f>MONTH(BART_Rides[[#This Row],[Date]])</f>
        <v>2</v>
      </c>
      <c r="K12470" s="1">
        <f>WEEKDAY(BART_Rides[[#This Row],[Date]],2)</f>
        <v>7</v>
      </c>
      <c r="L12470" s="1" t="str">
        <f>LEFT(BART_Rides[[#This Row],[Lines]],1)</f>
        <v>Y</v>
      </c>
      <c r="M12470" s="1" t="str">
        <f>IF(BART_Rides[[#This Row],[FirstLetter]]="Y","Yes","No")</f>
        <v>Yes</v>
      </c>
      <c r="N12470" s="1" t="str">
        <f>IF(OR(BART_Rides[[#This Row],[Station Code]]="EM", BART_Rides[[#This Row],[Station Code]]="MT", BART_Rides[[#This Row],[Station Code]]="PL", BART_Rides[[#This Row],[Station Code]]="CC"), "Yes", "No")</f>
        <v>No</v>
      </c>
    </row>
    <row r="12471" spans="6:14">
      <c r="F12471" s="3">
        <v>44256</v>
      </c>
      <c r="G12471" s="1" t="s">
        <v>65</v>
      </c>
      <c r="H12471" s="1" t="s">
        <v>107</v>
      </c>
      <c r="I12471" s="1">
        <v>574</v>
      </c>
      <c r="J12471" s="1">
        <f>MONTH(BART_Rides[[#This Row],[Date]])</f>
        <v>3</v>
      </c>
      <c r="K12471" s="1">
        <f>WEEKDAY(BART_Rides[[#This Row],[Date]],2)</f>
        <v>1</v>
      </c>
      <c r="L12471" s="1" t="str">
        <f>LEFT(BART_Rides[[#This Row],[Lines]],1)</f>
        <v>Y</v>
      </c>
      <c r="M12471" s="1" t="str">
        <f>IF(BART_Rides[[#This Row],[FirstLetter]]="Y","Yes","No")</f>
        <v>Yes</v>
      </c>
      <c r="N12471" s="1" t="str">
        <f>IF(OR(BART_Rides[[#This Row],[Station Code]]="EM", BART_Rides[[#This Row],[Station Code]]="MT", BART_Rides[[#This Row],[Station Code]]="PL", BART_Rides[[#This Row],[Station Code]]="CC"), "Yes", "No")</f>
        <v>No</v>
      </c>
    </row>
    <row r="12472" spans="6:14">
      <c r="F12472" s="3">
        <v>44257</v>
      </c>
      <c r="G12472" s="1" t="s">
        <v>65</v>
      </c>
      <c r="H12472" s="1" t="s">
        <v>107</v>
      </c>
      <c r="I12472" s="1">
        <v>575</v>
      </c>
      <c r="J12472" s="1">
        <f>MONTH(BART_Rides[[#This Row],[Date]])</f>
        <v>3</v>
      </c>
      <c r="K12472" s="1">
        <f>WEEKDAY(BART_Rides[[#This Row],[Date]],2)</f>
        <v>2</v>
      </c>
      <c r="L12472" s="1" t="str">
        <f>LEFT(BART_Rides[[#This Row],[Lines]],1)</f>
        <v>Y</v>
      </c>
      <c r="M12472" s="1" t="str">
        <f>IF(BART_Rides[[#This Row],[FirstLetter]]="Y","Yes","No")</f>
        <v>Yes</v>
      </c>
      <c r="N12472" s="1" t="str">
        <f>IF(OR(BART_Rides[[#This Row],[Station Code]]="EM", BART_Rides[[#This Row],[Station Code]]="MT", BART_Rides[[#This Row],[Station Code]]="PL", BART_Rides[[#This Row],[Station Code]]="CC"), "Yes", "No")</f>
        <v>No</v>
      </c>
    </row>
    <row r="12473" spans="6:14">
      <c r="F12473" s="3">
        <v>44258</v>
      </c>
      <c r="G12473" s="1" t="s">
        <v>65</v>
      </c>
      <c r="H12473" s="1" t="s">
        <v>107</v>
      </c>
      <c r="I12473" s="1">
        <v>600</v>
      </c>
      <c r="J12473" s="1">
        <f>MONTH(BART_Rides[[#This Row],[Date]])</f>
        <v>3</v>
      </c>
      <c r="K12473" s="1">
        <f>WEEKDAY(BART_Rides[[#This Row],[Date]],2)</f>
        <v>3</v>
      </c>
      <c r="L12473" s="1" t="str">
        <f>LEFT(BART_Rides[[#This Row],[Lines]],1)</f>
        <v>Y</v>
      </c>
      <c r="M12473" s="1" t="str">
        <f>IF(BART_Rides[[#This Row],[FirstLetter]]="Y","Yes","No")</f>
        <v>Yes</v>
      </c>
      <c r="N12473" s="1" t="str">
        <f>IF(OR(BART_Rides[[#This Row],[Station Code]]="EM", BART_Rides[[#This Row],[Station Code]]="MT", BART_Rides[[#This Row],[Station Code]]="PL", BART_Rides[[#This Row],[Station Code]]="CC"), "Yes", "No")</f>
        <v>No</v>
      </c>
    </row>
    <row r="12474" spans="6:14">
      <c r="F12474" s="3">
        <v>44259</v>
      </c>
      <c r="G12474" s="1" t="s">
        <v>65</v>
      </c>
      <c r="H12474" s="1" t="s">
        <v>107</v>
      </c>
      <c r="I12474" s="1">
        <v>584</v>
      </c>
      <c r="J12474" s="1">
        <f>MONTH(BART_Rides[[#This Row],[Date]])</f>
        <v>3</v>
      </c>
      <c r="K12474" s="1">
        <f>WEEKDAY(BART_Rides[[#This Row],[Date]],2)</f>
        <v>4</v>
      </c>
      <c r="L12474" s="1" t="str">
        <f>LEFT(BART_Rides[[#This Row],[Lines]],1)</f>
        <v>Y</v>
      </c>
      <c r="M12474" s="1" t="str">
        <f>IF(BART_Rides[[#This Row],[FirstLetter]]="Y","Yes","No")</f>
        <v>Yes</v>
      </c>
      <c r="N12474" s="1" t="str">
        <f>IF(OR(BART_Rides[[#This Row],[Station Code]]="EM", BART_Rides[[#This Row],[Station Code]]="MT", BART_Rides[[#This Row],[Station Code]]="PL", BART_Rides[[#This Row],[Station Code]]="CC"), "Yes", "No")</f>
        <v>No</v>
      </c>
    </row>
    <row r="12475" spans="6:14">
      <c r="F12475" s="3">
        <v>44260</v>
      </c>
      <c r="G12475" s="1" t="s">
        <v>65</v>
      </c>
      <c r="H12475" s="1" t="s">
        <v>107</v>
      </c>
      <c r="I12475" s="1">
        <v>600</v>
      </c>
      <c r="J12475" s="1">
        <f>MONTH(BART_Rides[[#This Row],[Date]])</f>
        <v>3</v>
      </c>
      <c r="K12475" s="1">
        <f>WEEKDAY(BART_Rides[[#This Row],[Date]],2)</f>
        <v>5</v>
      </c>
      <c r="L12475" s="1" t="str">
        <f>LEFT(BART_Rides[[#This Row],[Lines]],1)</f>
        <v>Y</v>
      </c>
      <c r="M12475" s="1" t="str">
        <f>IF(BART_Rides[[#This Row],[FirstLetter]]="Y","Yes","No")</f>
        <v>Yes</v>
      </c>
      <c r="N12475" s="1" t="str">
        <f>IF(OR(BART_Rides[[#This Row],[Station Code]]="EM", BART_Rides[[#This Row],[Station Code]]="MT", BART_Rides[[#This Row],[Station Code]]="PL", BART_Rides[[#This Row],[Station Code]]="CC"), "Yes", "No")</f>
        <v>No</v>
      </c>
    </row>
    <row r="12476" spans="6:14">
      <c r="F12476" s="3">
        <v>44261</v>
      </c>
      <c r="G12476" s="1" t="s">
        <v>65</v>
      </c>
      <c r="H12476" s="1" t="s">
        <v>107</v>
      </c>
      <c r="I12476" s="1">
        <v>356</v>
      </c>
      <c r="J12476" s="1">
        <f>MONTH(BART_Rides[[#This Row],[Date]])</f>
        <v>3</v>
      </c>
      <c r="K12476" s="1">
        <f>WEEKDAY(BART_Rides[[#This Row],[Date]],2)</f>
        <v>6</v>
      </c>
      <c r="L12476" s="1" t="str">
        <f>LEFT(BART_Rides[[#This Row],[Lines]],1)</f>
        <v>Y</v>
      </c>
      <c r="M12476" s="1" t="str">
        <f>IF(BART_Rides[[#This Row],[FirstLetter]]="Y","Yes","No")</f>
        <v>Yes</v>
      </c>
      <c r="N12476" s="1" t="str">
        <f>IF(OR(BART_Rides[[#This Row],[Station Code]]="EM", BART_Rides[[#This Row],[Station Code]]="MT", BART_Rides[[#This Row],[Station Code]]="PL", BART_Rides[[#This Row],[Station Code]]="CC"), "Yes", "No")</f>
        <v>No</v>
      </c>
    </row>
    <row r="12477" spans="6:14">
      <c r="F12477" s="3">
        <v>44262</v>
      </c>
      <c r="G12477" s="1" t="s">
        <v>65</v>
      </c>
      <c r="H12477" s="1" t="s">
        <v>107</v>
      </c>
      <c r="I12477" s="1">
        <v>283</v>
      </c>
      <c r="J12477" s="1">
        <f>MONTH(BART_Rides[[#This Row],[Date]])</f>
        <v>3</v>
      </c>
      <c r="K12477" s="1">
        <f>WEEKDAY(BART_Rides[[#This Row],[Date]],2)</f>
        <v>7</v>
      </c>
      <c r="L12477" s="1" t="str">
        <f>LEFT(BART_Rides[[#This Row],[Lines]],1)</f>
        <v>Y</v>
      </c>
      <c r="M12477" s="1" t="str">
        <f>IF(BART_Rides[[#This Row],[FirstLetter]]="Y","Yes","No")</f>
        <v>Yes</v>
      </c>
      <c r="N12477" s="1" t="str">
        <f>IF(OR(BART_Rides[[#This Row],[Station Code]]="EM", BART_Rides[[#This Row],[Station Code]]="MT", BART_Rides[[#This Row],[Station Code]]="PL", BART_Rides[[#This Row],[Station Code]]="CC"), "Yes", "No")</f>
        <v>No</v>
      </c>
    </row>
    <row r="12478" spans="6:14">
      <c r="F12478" s="3">
        <v>44263</v>
      </c>
      <c r="G12478" s="1" t="s">
        <v>65</v>
      </c>
      <c r="H12478" s="1" t="s">
        <v>107</v>
      </c>
      <c r="I12478" s="1">
        <v>574</v>
      </c>
      <c r="J12478" s="1">
        <f>MONTH(BART_Rides[[#This Row],[Date]])</f>
        <v>3</v>
      </c>
      <c r="K12478" s="1">
        <f>WEEKDAY(BART_Rides[[#This Row],[Date]],2)</f>
        <v>1</v>
      </c>
      <c r="L12478" s="1" t="str">
        <f>LEFT(BART_Rides[[#This Row],[Lines]],1)</f>
        <v>Y</v>
      </c>
      <c r="M12478" s="1" t="str">
        <f>IF(BART_Rides[[#This Row],[FirstLetter]]="Y","Yes","No")</f>
        <v>Yes</v>
      </c>
      <c r="N12478" s="1" t="str">
        <f>IF(OR(BART_Rides[[#This Row],[Station Code]]="EM", BART_Rides[[#This Row],[Station Code]]="MT", BART_Rides[[#This Row],[Station Code]]="PL", BART_Rides[[#This Row],[Station Code]]="CC"), "Yes", "No")</f>
        <v>No</v>
      </c>
    </row>
    <row r="12479" spans="6:14">
      <c r="F12479" s="3">
        <v>44264</v>
      </c>
      <c r="G12479" s="1" t="s">
        <v>65</v>
      </c>
      <c r="H12479" s="1" t="s">
        <v>107</v>
      </c>
      <c r="I12479" s="1">
        <v>606</v>
      </c>
      <c r="J12479" s="1">
        <f>MONTH(BART_Rides[[#This Row],[Date]])</f>
        <v>3</v>
      </c>
      <c r="K12479" s="1">
        <f>WEEKDAY(BART_Rides[[#This Row],[Date]],2)</f>
        <v>2</v>
      </c>
      <c r="L12479" s="1" t="str">
        <f>LEFT(BART_Rides[[#This Row],[Lines]],1)</f>
        <v>Y</v>
      </c>
      <c r="M12479" s="1" t="str">
        <f>IF(BART_Rides[[#This Row],[FirstLetter]]="Y","Yes","No")</f>
        <v>Yes</v>
      </c>
      <c r="N12479" s="1" t="str">
        <f>IF(OR(BART_Rides[[#This Row],[Station Code]]="EM", BART_Rides[[#This Row],[Station Code]]="MT", BART_Rides[[#This Row],[Station Code]]="PL", BART_Rides[[#This Row],[Station Code]]="CC"), "Yes", "No")</f>
        <v>No</v>
      </c>
    </row>
    <row r="12480" spans="6:14">
      <c r="F12480" s="3">
        <v>44265</v>
      </c>
      <c r="G12480" s="1" t="s">
        <v>65</v>
      </c>
      <c r="H12480" s="1" t="s">
        <v>107</v>
      </c>
      <c r="I12480" s="1">
        <v>557</v>
      </c>
      <c r="J12480" s="1">
        <f>MONTH(BART_Rides[[#This Row],[Date]])</f>
        <v>3</v>
      </c>
      <c r="K12480" s="1">
        <f>WEEKDAY(BART_Rides[[#This Row],[Date]],2)</f>
        <v>3</v>
      </c>
      <c r="L12480" s="1" t="str">
        <f>LEFT(BART_Rides[[#This Row],[Lines]],1)</f>
        <v>Y</v>
      </c>
      <c r="M12480" s="1" t="str">
        <f>IF(BART_Rides[[#This Row],[FirstLetter]]="Y","Yes","No")</f>
        <v>Yes</v>
      </c>
      <c r="N12480" s="1" t="str">
        <f>IF(OR(BART_Rides[[#This Row],[Station Code]]="EM", BART_Rides[[#This Row],[Station Code]]="MT", BART_Rides[[#This Row],[Station Code]]="PL", BART_Rides[[#This Row],[Station Code]]="CC"), "Yes", "No")</f>
        <v>No</v>
      </c>
    </row>
    <row r="12481" spans="6:14">
      <c r="F12481" s="3">
        <v>44266</v>
      </c>
      <c r="G12481" s="1" t="s">
        <v>65</v>
      </c>
      <c r="H12481" s="1" t="s">
        <v>107</v>
      </c>
      <c r="I12481" s="1">
        <v>590</v>
      </c>
      <c r="J12481" s="1">
        <f>MONTH(BART_Rides[[#This Row],[Date]])</f>
        <v>3</v>
      </c>
      <c r="K12481" s="1">
        <f>WEEKDAY(BART_Rides[[#This Row],[Date]],2)</f>
        <v>4</v>
      </c>
      <c r="L12481" s="1" t="str">
        <f>LEFT(BART_Rides[[#This Row],[Lines]],1)</f>
        <v>Y</v>
      </c>
      <c r="M12481" s="1" t="str">
        <f>IF(BART_Rides[[#This Row],[FirstLetter]]="Y","Yes","No")</f>
        <v>Yes</v>
      </c>
      <c r="N12481" s="1" t="str">
        <f>IF(OR(BART_Rides[[#This Row],[Station Code]]="EM", BART_Rides[[#This Row],[Station Code]]="MT", BART_Rides[[#This Row],[Station Code]]="PL", BART_Rides[[#This Row],[Station Code]]="CC"), "Yes", "No")</f>
        <v>No</v>
      </c>
    </row>
    <row r="12482" spans="6:14">
      <c r="F12482" s="3">
        <v>44267</v>
      </c>
      <c r="G12482" s="1" t="s">
        <v>65</v>
      </c>
      <c r="H12482" s="1" t="s">
        <v>107</v>
      </c>
      <c r="I12482" s="1">
        <v>587</v>
      </c>
      <c r="J12482" s="1">
        <f>MONTH(BART_Rides[[#This Row],[Date]])</f>
        <v>3</v>
      </c>
      <c r="K12482" s="1">
        <f>WEEKDAY(BART_Rides[[#This Row],[Date]],2)</f>
        <v>5</v>
      </c>
      <c r="L12482" s="1" t="str">
        <f>LEFT(BART_Rides[[#This Row],[Lines]],1)</f>
        <v>Y</v>
      </c>
      <c r="M12482" s="1" t="str">
        <f>IF(BART_Rides[[#This Row],[FirstLetter]]="Y","Yes","No")</f>
        <v>Yes</v>
      </c>
      <c r="N12482" s="1" t="str">
        <f>IF(OR(BART_Rides[[#This Row],[Station Code]]="EM", BART_Rides[[#This Row],[Station Code]]="MT", BART_Rides[[#This Row],[Station Code]]="PL", BART_Rides[[#This Row],[Station Code]]="CC"), "Yes", "No")</f>
        <v>No</v>
      </c>
    </row>
    <row r="12483" spans="6:14">
      <c r="F12483" s="3">
        <v>44268</v>
      </c>
      <c r="G12483" s="1" t="s">
        <v>65</v>
      </c>
      <c r="H12483" s="1" t="s">
        <v>107</v>
      </c>
      <c r="I12483" s="1">
        <v>314</v>
      </c>
      <c r="J12483" s="1">
        <f>MONTH(BART_Rides[[#This Row],[Date]])</f>
        <v>3</v>
      </c>
      <c r="K12483" s="1">
        <f>WEEKDAY(BART_Rides[[#This Row],[Date]],2)</f>
        <v>6</v>
      </c>
      <c r="L12483" s="1" t="str">
        <f>LEFT(BART_Rides[[#This Row],[Lines]],1)</f>
        <v>Y</v>
      </c>
      <c r="M12483" s="1" t="str">
        <f>IF(BART_Rides[[#This Row],[FirstLetter]]="Y","Yes","No")</f>
        <v>Yes</v>
      </c>
      <c r="N12483" s="1" t="str">
        <f>IF(OR(BART_Rides[[#This Row],[Station Code]]="EM", BART_Rides[[#This Row],[Station Code]]="MT", BART_Rides[[#This Row],[Station Code]]="PL", BART_Rides[[#This Row],[Station Code]]="CC"), "Yes", "No")</f>
        <v>No</v>
      </c>
    </row>
    <row r="12484" spans="6:14">
      <c r="F12484" s="3">
        <v>44269</v>
      </c>
      <c r="G12484" s="1" t="s">
        <v>65</v>
      </c>
      <c r="H12484" s="1" t="s">
        <v>107</v>
      </c>
      <c r="I12484" s="1">
        <v>250</v>
      </c>
      <c r="J12484" s="1">
        <f>MONTH(BART_Rides[[#This Row],[Date]])</f>
        <v>3</v>
      </c>
      <c r="K12484" s="1">
        <f>WEEKDAY(BART_Rides[[#This Row],[Date]],2)</f>
        <v>7</v>
      </c>
      <c r="L12484" s="1" t="str">
        <f>LEFT(BART_Rides[[#This Row],[Lines]],1)</f>
        <v>Y</v>
      </c>
      <c r="M12484" s="1" t="str">
        <f>IF(BART_Rides[[#This Row],[FirstLetter]]="Y","Yes","No")</f>
        <v>Yes</v>
      </c>
      <c r="N12484" s="1" t="str">
        <f>IF(OR(BART_Rides[[#This Row],[Station Code]]="EM", BART_Rides[[#This Row],[Station Code]]="MT", BART_Rides[[#This Row],[Station Code]]="PL", BART_Rides[[#This Row],[Station Code]]="CC"), "Yes", "No")</f>
        <v>No</v>
      </c>
    </row>
    <row r="12485" spans="6:14">
      <c r="F12485" s="3">
        <v>44270</v>
      </c>
      <c r="G12485" s="1" t="s">
        <v>65</v>
      </c>
      <c r="H12485" s="1" t="s">
        <v>107</v>
      </c>
      <c r="I12485" s="1">
        <v>578</v>
      </c>
      <c r="J12485" s="1">
        <f>MONTH(BART_Rides[[#This Row],[Date]])</f>
        <v>3</v>
      </c>
      <c r="K12485" s="1">
        <f>WEEKDAY(BART_Rides[[#This Row],[Date]],2)</f>
        <v>1</v>
      </c>
      <c r="L12485" s="1" t="str">
        <f>LEFT(BART_Rides[[#This Row],[Lines]],1)</f>
        <v>Y</v>
      </c>
      <c r="M12485" s="1" t="str">
        <f>IF(BART_Rides[[#This Row],[FirstLetter]]="Y","Yes","No")</f>
        <v>Yes</v>
      </c>
      <c r="N12485" s="1" t="str">
        <f>IF(OR(BART_Rides[[#This Row],[Station Code]]="EM", BART_Rides[[#This Row],[Station Code]]="MT", BART_Rides[[#This Row],[Station Code]]="PL", BART_Rides[[#This Row],[Station Code]]="CC"), "Yes", "No")</f>
        <v>No</v>
      </c>
    </row>
    <row r="12486" spans="6:14">
      <c r="F12486" s="3">
        <v>44271</v>
      </c>
      <c r="G12486" s="1" t="s">
        <v>65</v>
      </c>
      <c r="H12486" s="1" t="s">
        <v>107</v>
      </c>
      <c r="I12486" s="1">
        <v>591</v>
      </c>
      <c r="J12486" s="1">
        <f>MONTH(BART_Rides[[#This Row],[Date]])</f>
        <v>3</v>
      </c>
      <c r="K12486" s="1">
        <f>WEEKDAY(BART_Rides[[#This Row],[Date]],2)</f>
        <v>2</v>
      </c>
      <c r="L12486" s="1" t="str">
        <f>LEFT(BART_Rides[[#This Row],[Lines]],1)</f>
        <v>Y</v>
      </c>
      <c r="M12486" s="1" t="str">
        <f>IF(BART_Rides[[#This Row],[FirstLetter]]="Y","Yes","No")</f>
        <v>Yes</v>
      </c>
      <c r="N12486" s="1" t="str">
        <f>IF(OR(BART_Rides[[#This Row],[Station Code]]="EM", BART_Rides[[#This Row],[Station Code]]="MT", BART_Rides[[#This Row],[Station Code]]="PL", BART_Rides[[#This Row],[Station Code]]="CC"), "Yes", "No")</f>
        <v>No</v>
      </c>
    </row>
    <row r="12487" spans="6:14">
      <c r="F12487" s="3">
        <v>44272</v>
      </c>
      <c r="G12487" s="1" t="s">
        <v>65</v>
      </c>
      <c r="H12487" s="1" t="s">
        <v>107</v>
      </c>
      <c r="I12487" s="1">
        <v>642</v>
      </c>
      <c r="J12487" s="1">
        <f>MONTH(BART_Rides[[#This Row],[Date]])</f>
        <v>3</v>
      </c>
      <c r="K12487" s="1">
        <f>WEEKDAY(BART_Rides[[#This Row],[Date]],2)</f>
        <v>3</v>
      </c>
      <c r="L12487" s="1" t="str">
        <f>LEFT(BART_Rides[[#This Row],[Lines]],1)</f>
        <v>Y</v>
      </c>
      <c r="M12487" s="1" t="str">
        <f>IF(BART_Rides[[#This Row],[FirstLetter]]="Y","Yes","No")</f>
        <v>Yes</v>
      </c>
      <c r="N12487" s="1" t="str">
        <f>IF(OR(BART_Rides[[#This Row],[Station Code]]="EM", BART_Rides[[#This Row],[Station Code]]="MT", BART_Rides[[#This Row],[Station Code]]="PL", BART_Rides[[#This Row],[Station Code]]="CC"), "Yes", "No")</f>
        <v>No</v>
      </c>
    </row>
    <row r="12488" spans="6:14">
      <c r="F12488" s="3">
        <v>44273</v>
      </c>
      <c r="G12488" s="1" t="s">
        <v>65</v>
      </c>
      <c r="H12488" s="1" t="s">
        <v>107</v>
      </c>
      <c r="I12488" s="1">
        <v>532</v>
      </c>
      <c r="J12488" s="1">
        <f>MONTH(BART_Rides[[#This Row],[Date]])</f>
        <v>3</v>
      </c>
      <c r="K12488" s="1">
        <f>WEEKDAY(BART_Rides[[#This Row],[Date]],2)</f>
        <v>4</v>
      </c>
      <c r="L12488" s="1" t="str">
        <f>LEFT(BART_Rides[[#This Row],[Lines]],1)</f>
        <v>Y</v>
      </c>
      <c r="M12488" s="1" t="str">
        <f>IF(BART_Rides[[#This Row],[FirstLetter]]="Y","Yes","No")</f>
        <v>Yes</v>
      </c>
      <c r="N12488" s="1" t="str">
        <f>IF(OR(BART_Rides[[#This Row],[Station Code]]="EM", BART_Rides[[#This Row],[Station Code]]="MT", BART_Rides[[#This Row],[Station Code]]="PL", BART_Rides[[#This Row],[Station Code]]="CC"), "Yes", "No")</f>
        <v>No</v>
      </c>
    </row>
    <row r="12489" spans="6:14">
      <c r="F12489" s="3">
        <v>44274</v>
      </c>
      <c r="G12489" s="1" t="s">
        <v>65</v>
      </c>
      <c r="H12489" s="1" t="s">
        <v>107</v>
      </c>
      <c r="I12489" s="1">
        <v>608</v>
      </c>
      <c r="J12489" s="1">
        <f>MONTH(BART_Rides[[#This Row],[Date]])</f>
        <v>3</v>
      </c>
      <c r="K12489" s="1">
        <f>WEEKDAY(BART_Rides[[#This Row],[Date]],2)</f>
        <v>5</v>
      </c>
      <c r="L12489" s="1" t="str">
        <f>LEFT(BART_Rides[[#This Row],[Lines]],1)</f>
        <v>Y</v>
      </c>
      <c r="M12489" s="1" t="str">
        <f>IF(BART_Rides[[#This Row],[FirstLetter]]="Y","Yes","No")</f>
        <v>Yes</v>
      </c>
      <c r="N12489" s="1" t="str">
        <f>IF(OR(BART_Rides[[#This Row],[Station Code]]="EM", BART_Rides[[#This Row],[Station Code]]="MT", BART_Rides[[#This Row],[Station Code]]="PL", BART_Rides[[#This Row],[Station Code]]="CC"), "Yes", "No")</f>
        <v>No</v>
      </c>
    </row>
    <row r="12490" spans="6:14">
      <c r="F12490" s="3">
        <v>44275</v>
      </c>
      <c r="G12490" s="1" t="s">
        <v>65</v>
      </c>
      <c r="H12490" s="1" t="s">
        <v>107</v>
      </c>
      <c r="I12490" s="1">
        <v>320</v>
      </c>
      <c r="J12490" s="1">
        <f>MONTH(BART_Rides[[#This Row],[Date]])</f>
        <v>3</v>
      </c>
      <c r="K12490" s="1">
        <f>WEEKDAY(BART_Rides[[#This Row],[Date]],2)</f>
        <v>6</v>
      </c>
      <c r="L12490" s="1" t="str">
        <f>LEFT(BART_Rides[[#This Row],[Lines]],1)</f>
        <v>Y</v>
      </c>
      <c r="M12490" s="1" t="str">
        <f>IF(BART_Rides[[#This Row],[FirstLetter]]="Y","Yes","No")</f>
        <v>Yes</v>
      </c>
      <c r="N12490" s="1" t="str">
        <f>IF(OR(BART_Rides[[#This Row],[Station Code]]="EM", BART_Rides[[#This Row],[Station Code]]="MT", BART_Rides[[#This Row],[Station Code]]="PL", BART_Rides[[#This Row],[Station Code]]="CC"), "Yes", "No")</f>
        <v>No</v>
      </c>
    </row>
    <row r="12491" spans="6:14">
      <c r="F12491" s="3">
        <v>44276</v>
      </c>
      <c r="G12491" s="1" t="s">
        <v>65</v>
      </c>
      <c r="H12491" s="1" t="s">
        <v>107</v>
      </c>
      <c r="I12491" s="1">
        <v>257</v>
      </c>
      <c r="J12491" s="1">
        <f>MONTH(BART_Rides[[#This Row],[Date]])</f>
        <v>3</v>
      </c>
      <c r="K12491" s="1">
        <f>WEEKDAY(BART_Rides[[#This Row],[Date]],2)</f>
        <v>7</v>
      </c>
      <c r="L12491" s="1" t="str">
        <f>LEFT(BART_Rides[[#This Row],[Lines]],1)</f>
        <v>Y</v>
      </c>
      <c r="M12491" s="1" t="str">
        <f>IF(BART_Rides[[#This Row],[FirstLetter]]="Y","Yes","No")</f>
        <v>Yes</v>
      </c>
      <c r="N12491" s="1" t="str">
        <f>IF(OR(BART_Rides[[#This Row],[Station Code]]="EM", BART_Rides[[#This Row],[Station Code]]="MT", BART_Rides[[#This Row],[Station Code]]="PL", BART_Rides[[#This Row],[Station Code]]="CC"), "Yes", "No")</f>
        <v>No</v>
      </c>
    </row>
    <row r="12492" spans="6:14">
      <c r="F12492" s="3">
        <v>44277</v>
      </c>
      <c r="G12492" s="1" t="s">
        <v>65</v>
      </c>
      <c r="H12492" s="1" t="s">
        <v>107</v>
      </c>
      <c r="I12492" s="1">
        <v>608</v>
      </c>
      <c r="J12492" s="1">
        <f>MONTH(BART_Rides[[#This Row],[Date]])</f>
        <v>3</v>
      </c>
      <c r="K12492" s="1">
        <f>WEEKDAY(BART_Rides[[#This Row],[Date]],2)</f>
        <v>1</v>
      </c>
      <c r="L12492" s="1" t="str">
        <f>LEFT(BART_Rides[[#This Row],[Lines]],1)</f>
        <v>Y</v>
      </c>
      <c r="M12492" s="1" t="str">
        <f>IF(BART_Rides[[#This Row],[FirstLetter]]="Y","Yes","No")</f>
        <v>Yes</v>
      </c>
      <c r="N12492" s="1" t="str">
        <f>IF(OR(BART_Rides[[#This Row],[Station Code]]="EM", BART_Rides[[#This Row],[Station Code]]="MT", BART_Rides[[#This Row],[Station Code]]="PL", BART_Rides[[#This Row],[Station Code]]="CC"), "Yes", "No")</f>
        <v>No</v>
      </c>
    </row>
    <row r="12493" spans="6:14">
      <c r="F12493" s="3">
        <v>44278</v>
      </c>
      <c r="G12493" s="1" t="s">
        <v>65</v>
      </c>
      <c r="H12493" s="1" t="s">
        <v>107</v>
      </c>
      <c r="I12493" s="1">
        <v>581</v>
      </c>
      <c r="J12493" s="1">
        <f>MONTH(BART_Rides[[#This Row],[Date]])</f>
        <v>3</v>
      </c>
      <c r="K12493" s="1">
        <f>WEEKDAY(BART_Rides[[#This Row],[Date]],2)</f>
        <v>2</v>
      </c>
      <c r="L12493" s="1" t="str">
        <f>LEFT(BART_Rides[[#This Row],[Lines]],1)</f>
        <v>Y</v>
      </c>
      <c r="M12493" s="1" t="str">
        <f>IF(BART_Rides[[#This Row],[FirstLetter]]="Y","Yes","No")</f>
        <v>Yes</v>
      </c>
      <c r="N12493" s="1" t="str">
        <f>IF(OR(BART_Rides[[#This Row],[Station Code]]="EM", BART_Rides[[#This Row],[Station Code]]="MT", BART_Rides[[#This Row],[Station Code]]="PL", BART_Rides[[#This Row],[Station Code]]="CC"), "Yes", "No")</f>
        <v>No</v>
      </c>
    </row>
    <row r="12494" spans="6:14">
      <c r="F12494" s="3">
        <v>44279</v>
      </c>
      <c r="G12494" s="1" t="s">
        <v>65</v>
      </c>
      <c r="H12494" s="1" t="s">
        <v>107</v>
      </c>
      <c r="I12494" s="1">
        <v>628</v>
      </c>
      <c r="J12494" s="1">
        <f>MONTH(BART_Rides[[#This Row],[Date]])</f>
        <v>3</v>
      </c>
      <c r="K12494" s="1">
        <f>WEEKDAY(BART_Rides[[#This Row],[Date]],2)</f>
        <v>3</v>
      </c>
      <c r="L12494" s="1" t="str">
        <f>LEFT(BART_Rides[[#This Row],[Lines]],1)</f>
        <v>Y</v>
      </c>
      <c r="M12494" s="1" t="str">
        <f>IF(BART_Rides[[#This Row],[FirstLetter]]="Y","Yes","No")</f>
        <v>Yes</v>
      </c>
      <c r="N12494" s="1" t="str">
        <f>IF(OR(BART_Rides[[#This Row],[Station Code]]="EM", BART_Rides[[#This Row],[Station Code]]="MT", BART_Rides[[#This Row],[Station Code]]="PL", BART_Rides[[#This Row],[Station Code]]="CC"), "Yes", "No")</f>
        <v>No</v>
      </c>
    </row>
    <row r="12495" spans="6:14">
      <c r="F12495" s="3">
        <v>44280</v>
      </c>
      <c r="G12495" s="1" t="s">
        <v>65</v>
      </c>
      <c r="H12495" s="1" t="s">
        <v>107</v>
      </c>
      <c r="I12495" s="1">
        <v>649</v>
      </c>
      <c r="J12495" s="1">
        <f>MONTH(BART_Rides[[#This Row],[Date]])</f>
        <v>3</v>
      </c>
      <c r="K12495" s="1">
        <f>WEEKDAY(BART_Rides[[#This Row],[Date]],2)</f>
        <v>4</v>
      </c>
      <c r="L12495" s="1" t="str">
        <f>LEFT(BART_Rides[[#This Row],[Lines]],1)</f>
        <v>Y</v>
      </c>
      <c r="M12495" s="1" t="str">
        <f>IF(BART_Rides[[#This Row],[FirstLetter]]="Y","Yes","No")</f>
        <v>Yes</v>
      </c>
      <c r="N12495" s="1" t="str">
        <f>IF(OR(BART_Rides[[#This Row],[Station Code]]="EM", BART_Rides[[#This Row],[Station Code]]="MT", BART_Rides[[#This Row],[Station Code]]="PL", BART_Rides[[#This Row],[Station Code]]="CC"), "Yes", "No")</f>
        <v>No</v>
      </c>
    </row>
    <row r="12496" spans="6:14">
      <c r="F12496" s="3">
        <v>44281</v>
      </c>
      <c r="G12496" s="1" t="s">
        <v>65</v>
      </c>
      <c r="H12496" s="1" t="s">
        <v>107</v>
      </c>
      <c r="I12496" s="1">
        <v>632</v>
      </c>
      <c r="J12496" s="1">
        <f>MONTH(BART_Rides[[#This Row],[Date]])</f>
        <v>3</v>
      </c>
      <c r="K12496" s="1">
        <f>WEEKDAY(BART_Rides[[#This Row],[Date]],2)</f>
        <v>5</v>
      </c>
      <c r="L12496" s="1" t="str">
        <f>LEFT(BART_Rides[[#This Row],[Lines]],1)</f>
        <v>Y</v>
      </c>
      <c r="M12496" s="1" t="str">
        <f>IF(BART_Rides[[#This Row],[FirstLetter]]="Y","Yes","No")</f>
        <v>Yes</v>
      </c>
      <c r="N12496" s="1" t="str">
        <f>IF(OR(BART_Rides[[#This Row],[Station Code]]="EM", BART_Rides[[#This Row],[Station Code]]="MT", BART_Rides[[#This Row],[Station Code]]="PL", BART_Rides[[#This Row],[Station Code]]="CC"), "Yes", "No")</f>
        <v>No</v>
      </c>
    </row>
    <row r="12497" spans="6:14">
      <c r="F12497" s="3">
        <v>44282</v>
      </c>
      <c r="G12497" s="1" t="s">
        <v>65</v>
      </c>
      <c r="H12497" s="1" t="s">
        <v>107</v>
      </c>
      <c r="I12497" s="1">
        <v>367</v>
      </c>
      <c r="J12497" s="1">
        <f>MONTH(BART_Rides[[#This Row],[Date]])</f>
        <v>3</v>
      </c>
      <c r="K12497" s="1">
        <f>WEEKDAY(BART_Rides[[#This Row],[Date]],2)</f>
        <v>6</v>
      </c>
      <c r="L12497" s="1" t="str">
        <f>LEFT(BART_Rides[[#This Row],[Lines]],1)</f>
        <v>Y</v>
      </c>
      <c r="M12497" s="1" t="str">
        <f>IF(BART_Rides[[#This Row],[FirstLetter]]="Y","Yes","No")</f>
        <v>Yes</v>
      </c>
      <c r="N12497" s="1" t="str">
        <f>IF(OR(BART_Rides[[#This Row],[Station Code]]="EM", BART_Rides[[#This Row],[Station Code]]="MT", BART_Rides[[#This Row],[Station Code]]="PL", BART_Rides[[#This Row],[Station Code]]="CC"), "Yes", "No")</f>
        <v>No</v>
      </c>
    </row>
    <row r="12498" spans="6:14">
      <c r="F12498" s="3">
        <v>44283</v>
      </c>
      <c r="G12498" s="1" t="s">
        <v>65</v>
      </c>
      <c r="H12498" s="1" t="s">
        <v>107</v>
      </c>
      <c r="I12498" s="1">
        <v>303</v>
      </c>
      <c r="J12498" s="1">
        <f>MONTH(BART_Rides[[#This Row],[Date]])</f>
        <v>3</v>
      </c>
      <c r="K12498" s="1">
        <f>WEEKDAY(BART_Rides[[#This Row],[Date]],2)</f>
        <v>7</v>
      </c>
      <c r="L12498" s="1" t="str">
        <f>LEFT(BART_Rides[[#This Row],[Lines]],1)</f>
        <v>Y</v>
      </c>
      <c r="M12498" s="1" t="str">
        <f>IF(BART_Rides[[#This Row],[FirstLetter]]="Y","Yes","No")</f>
        <v>Yes</v>
      </c>
      <c r="N12498" s="1" t="str">
        <f>IF(OR(BART_Rides[[#This Row],[Station Code]]="EM", BART_Rides[[#This Row],[Station Code]]="MT", BART_Rides[[#This Row],[Station Code]]="PL", BART_Rides[[#This Row],[Station Code]]="CC"), "Yes", "No")</f>
        <v>No</v>
      </c>
    </row>
    <row r="12499" spans="6:14">
      <c r="F12499" s="3">
        <v>44284</v>
      </c>
      <c r="G12499" s="1" t="s">
        <v>65</v>
      </c>
      <c r="H12499" s="1" t="s">
        <v>107</v>
      </c>
      <c r="I12499" s="1">
        <v>607</v>
      </c>
      <c r="J12499" s="1">
        <f>MONTH(BART_Rides[[#This Row],[Date]])</f>
        <v>3</v>
      </c>
      <c r="K12499" s="1">
        <f>WEEKDAY(BART_Rides[[#This Row],[Date]],2)</f>
        <v>1</v>
      </c>
      <c r="L12499" s="1" t="str">
        <f>LEFT(BART_Rides[[#This Row],[Lines]],1)</f>
        <v>Y</v>
      </c>
      <c r="M12499" s="1" t="str">
        <f>IF(BART_Rides[[#This Row],[FirstLetter]]="Y","Yes","No")</f>
        <v>Yes</v>
      </c>
      <c r="N12499" s="1" t="str">
        <f>IF(OR(BART_Rides[[#This Row],[Station Code]]="EM", BART_Rides[[#This Row],[Station Code]]="MT", BART_Rides[[#This Row],[Station Code]]="PL", BART_Rides[[#This Row],[Station Code]]="CC"), "Yes", "No")</f>
        <v>No</v>
      </c>
    </row>
    <row r="12500" spans="6:14">
      <c r="F12500" s="3">
        <v>44285</v>
      </c>
      <c r="G12500" s="1" t="s">
        <v>65</v>
      </c>
      <c r="H12500" s="1" t="s">
        <v>107</v>
      </c>
      <c r="I12500" s="1">
        <v>637</v>
      </c>
      <c r="J12500" s="1">
        <f>MONTH(BART_Rides[[#This Row],[Date]])</f>
        <v>3</v>
      </c>
      <c r="K12500" s="1">
        <f>WEEKDAY(BART_Rides[[#This Row],[Date]],2)</f>
        <v>2</v>
      </c>
      <c r="L12500" s="1" t="str">
        <f>LEFT(BART_Rides[[#This Row],[Lines]],1)</f>
        <v>Y</v>
      </c>
      <c r="M12500" s="1" t="str">
        <f>IF(BART_Rides[[#This Row],[FirstLetter]]="Y","Yes","No")</f>
        <v>Yes</v>
      </c>
      <c r="N12500" s="1" t="str">
        <f>IF(OR(BART_Rides[[#This Row],[Station Code]]="EM", BART_Rides[[#This Row],[Station Code]]="MT", BART_Rides[[#This Row],[Station Code]]="PL", BART_Rides[[#This Row],[Station Code]]="CC"), "Yes", "No")</f>
        <v>No</v>
      </c>
    </row>
    <row r="12501" spans="6:14">
      <c r="F12501" s="3">
        <v>44286</v>
      </c>
      <c r="G12501" s="1" t="s">
        <v>65</v>
      </c>
      <c r="H12501" s="1" t="s">
        <v>107</v>
      </c>
      <c r="I12501" s="1">
        <v>651</v>
      </c>
      <c r="J12501" s="1">
        <f>MONTH(BART_Rides[[#This Row],[Date]])</f>
        <v>3</v>
      </c>
      <c r="K12501" s="1">
        <f>WEEKDAY(BART_Rides[[#This Row],[Date]],2)</f>
        <v>3</v>
      </c>
      <c r="L12501" s="1" t="str">
        <f>LEFT(BART_Rides[[#This Row],[Lines]],1)</f>
        <v>Y</v>
      </c>
      <c r="M12501" s="1" t="str">
        <f>IF(BART_Rides[[#This Row],[FirstLetter]]="Y","Yes","No")</f>
        <v>Yes</v>
      </c>
      <c r="N12501" s="1" t="str">
        <f>IF(OR(BART_Rides[[#This Row],[Station Code]]="EM", BART_Rides[[#This Row],[Station Code]]="MT", BART_Rides[[#This Row],[Station Code]]="PL", BART_Rides[[#This Row],[Station Code]]="CC"), "Yes", "No")</f>
        <v>No</v>
      </c>
    </row>
    <row r="12502" spans="6:14">
      <c r="F12502" s="3">
        <v>44287</v>
      </c>
      <c r="G12502" s="1" t="s">
        <v>65</v>
      </c>
      <c r="H12502" s="1" t="s">
        <v>107</v>
      </c>
      <c r="I12502" s="1">
        <v>638</v>
      </c>
      <c r="J12502" s="1">
        <f>MONTH(BART_Rides[[#This Row],[Date]])</f>
        <v>4</v>
      </c>
      <c r="K12502" s="1">
        <f>WEEKDAY(BART_Rides[[#This Row],[Date]],2)</f>
        <v>4</v>
      </c>
      <c r="L12502" s="1" t="str">
        <f>LEFT(BART_Rides[[#This Row],[Lines]],1)</f>
        <v>Y</v>
      </c>
      <c r="M12502" s="1" t="str">
        <f>IF(BART_Rides[[#This Row],[FirstLetter]]="Y","Yes","No")</f>
        <v>Yes</v>
      </c>
      <c r="N12502" s="1" t="str">
        <f>IF(OR(BART_Rides[[#This Row],[Station Code]]="EM", BART_Rides[[#This Row],[Station Code]]="MT", BART_Rides[[#This Row],[Station Code]]="PL", BART_Rides[[#This Row],[Station Code]]="CC"), "Yes", "No")</f>
        <v>No</v>
      </c>
    </row>
    <row r="12503" spans="6:14">
      <c r="F12503" s="3">
        <v>44288</v>
      </c>
      <c r="G12503" s="1" t="s">
        <v>65</v>
      </c>
      <c r="H12503" s="1" t="s">
        <v>107</v>
      </c>
      <c r="I12503" s="1">
        <v>590</v>
      </c>
      <c r="J12503" s="1">
        <f>MONTH(BART_Rides[[#This Row],[Date]])</f>
        <v>4</v>
      </c>
      <c r="K12503" s="1">
        <f>WEEKDAY(BART_Rides[[#This Row],[Date]],2)</f>
        <v>5</v>
      </c>
      <c r="L12503" s="1" t="str">
        <f>LEFT(BART_Rides[[#This Row],[Lines]],1)</f>
        <v>Y</v>
      </c>
      <c r="M12503" s="1" t="str">
        <f>IF(BART_Rides[[#This Row],[FirstLetter]]="Y","Yes","No")</f>
        <v>Yes</v>
      </c>
      <c r="N12503" s="1" t="str">
        <f>IF(OR(BART_Rides[[#This Row],[Station Code]]="EM", BART_Rides[[#This Row],[Station Code]]="MT", BART_Rides[[#This Row],[Station Code]]="PL", BART_Rides[[#This Row],[Station Code]]="CC"), "Yes", "No")</f>
        <v>No</v>
      </c>
    </row>
    <row r="12504" spans="6:14">
      <c r="F12504" s="3">
        <v>44289</v>
      </c>
      <c r="G12504" s="1" t="s">
        <v>65</v>
      </c>
      <c r="H12504" s="1" t="s">
        <v>107</v>
      </c>
      <c r="I12504" s="1">
        <v>387</v>
      </c>
      <c r="J12504" s="1">
        <f>MONTH(BART_Rides[[#This Row],[Date]])</f>
        <v>4</v>
      </c>
      <c r="K12504" s="1">
        <f>WEEKDAY(BART_Rides[[#This Row],[Date]],2)</f>
        <v>6</v>
      </c>
      <c r="L12504" s="1" t="str">
        <f>LEFT(BART_Rides[[#This Row],[Lines]],1)</f>
        <v>Y</v>
      </c>
      <c r="M12504" s="1" t="str">
        <f>IF(BART_Rides[[#This Row],[FirstLetter]]="Y","Yes","No")</f>
        <v>Yes</v>
      </c>
      <c r="N12504" s="1" t="str">
        <f>IF(OR(BART_Rides[[#This Row],[Station Code]]="EM", BART_Rides[[#This Row],[Station Code]]="MT", BART_Rides[[#This Row],[Station Code]]="PL", BART_Rides[[#This Row],[Station Code]]="CC"), "Yes", "No")</f>
        <v>No</v>
      </c>
    </row>
    <row r="12505" spans="6:14">
      <c r="F12505" s="3">
        <v>44290</v>
      </c>
      <c r="G12505" s="1" t="s">
        <v>65</v>
      </c>
      <c r="H12505" s="1" t="s">
        <v>107</v>
      </c>
      <c r="I12505" s="1">
        <v>290</v>
      </c>
      <c r="J12505" s="1">
        <f>MONTH(BART_Rides[[#This Row],[Date]])</f>
        <v>4</v>
      </c>
      <c r="K12505" s="1">
        <f>WEEKDAY(BART_Rides[[#This Row],[Date]],2)</f>
        <v>7</v>
      </c>
      <c r="L12505" s="1" t="str">
        <f>LEFT(BART_Rides[[#This Row],[Lines]],1)</f>
        <v>Y</v>
      </c>
      <c r="M12505" s="1" t="str">
        <f>IF(BART_Rides[[#This Row],[FirstLetter]]="Y","Yes","No")</f>
        <v>Yes</v>
      </c>
      <c r="N12505" s="1" t="str">
        <f>IF(OR(BART_Rides[[#This Row],[Station Code]]="EM", BART_Rides[[#This Row],[Station Code]]="MT", BART_Rides[[#This Row],[Station Code]]="PL", BART_Rides[[#This Row],[Station Code]]="CC"), "Yes", "No")</f>
        <v>No</v>
      </c>
    </row>
    <row r="12506" spans="6:14">
      <c r="F12506" s="3">
        <v>44291</v>
      </c>
      <c r="G12506" s="1" t="s">
        <v>65</v>
      </c>
      <c r="H12506" s="1" t="s">
        <v>107</v>
      </c>
      <c r="I12506" s="1">
        <v>605</v>
      </c>
      <c r="J12506" s="1">
        <f>MONTH(BART_Rides[[#This Row],[Date]])</f>
        <v>4</v>
      </c>
      <c r="K12506" s="1">
        <f>WEEKDAY(BART_Rides[[#This Row],[Date]],2)</f>
        <v>1</v>
      </c>
      <c r="L12506" s="1" t="str">
        <f>LEFT(BART_Rides[[#This Row],[Lines]],1)</f>
        <v>Y</v>
      </c>
      <c r="M12506" s="1" t="str">
        <f>IF(BART_Rides[[#This Row],[FirstLetter]]="Y","Yes","No")</f>
        <v>Yes</v>
      </c>
      <c r="N12506" s="1" t="str">
        <f>IF(OR(BART_Rides[[#This Row],[Station Code]]="EM", BART_Rides[[#This Row],[Station Code]]="MT", BART_Rides[[#This Row],[Station Code]]="PL", BART_Rides[[#This Row],[Station Code]]="CC"), "Yes", "No")</f>
        <v>No</v>
      </c>
    </row>
    <row r="12507" spans="6:14">
      <c r="F12507" s="3">
        <v>44292</v>
      </c>
      <c r="G12507" s="1" t="s">
        <v>65</v>
      </c>
      <c r="H12507" s="1" t="s">
        <v>107</v>
      </c>
      <c r="I12507" s="1">
        <v>632</v>
      </c>
      <c r="J12507" s="1">
        <f>MONTH(BART_Rides[[#This Row],[Date]])</f>
        <v>4</v>
      </c>
      <c r="K12507" s="1">
        <f>WEEKDAY(BART_Rides[[#This Row],[Date]],2)</f>
        <v>2</v>
      </c>
      <c r="L12507" s="1" t="str">
        <f>LEFT(BART_Rides[[#This Row],[Lines]],1)</f>
        <v>Y</v>
      </c>
      <c r="M12507" s="1" t="str">
        <f>IF(BART_Rides[[#This Row],[FirstLetter]]="Y","Yes","No")</f>
        <v>Yes</v>
      </c>
      <c r="N12507" s="1" t="str">
        <f>IF(OR(BART_Rides[[#This Row],[Station Code]]="EM", BART_Rides[[#This Row],[Station Code]]="MT", BART_Rides[[#This Row],[Station Code]]="PL", BART_Rides[[#This Row],[Station Code]]="CC"), "Yes", "No")</f>
        <v>No</v>
      </c>
    </row>
    <row r="12508" spans="6:14">
      <c r="F12508" s="3">
        <v>44293</v>
      </c>
      <c r="G12508" s="1" t="s">
        <v>65</v>
      </c>
      <c r="H12508" s="1" t="s">
        <v>107</v>
      </c>
      <c r="I12508" s="1">
        <v>674</v>
      </c>
      <c r="J12508" s="1">
        <f>MONTH(BART_Rides[[#This Row],[Date]])</f>
        <v>4</v>
      </c>
      <c r="K12508" s="1">
        <f>WEEKDAY(BART_Rides[[#This Row],[Date]],2)</f>
        <v>3</v>
      </c>
      <c r="L12508" s="1" t="str">
        <f>LEFT(BART_Rides[[#This Row],[Lines]],1)</f>
        <v>Y</v>
      </c>
      <c r="M12508" s="1" t="str">
        <f>IF(BART_Rides[[#This Row],[FirstLetter]]="Y","Yes","No")</f>
        <v>Yes</v>
      </c>
      <c r="N12508" s="1" t="str">
        <f>IF(OR(BART_Rides[[#This Row],[Station Code]]="EM", BART_Rides[[#This Row],[Station Code]]="MT", BART_Rides[[#This Row],[Station Code]]="PL", BART_Rides[[#This Row],[Station Code]]="CC"), "Yes", "No")</f>
        <v>No</v>
      </c>
    </row>
    <row r="12509" spans="6:14">
      <c r="F12509" s="3">
        <v>44294</v>
      </c>
      <c r="G12509" s="1" t="s">
        <v>65</v>
      </c>
      <c r="H12509" s="1" t="s">
        <v>107</v>
      </c>
      <c r="I12509" s="1">
        <v>649</v>
      </c>
      <c r="J12509" s="1">
        <f>MONTH(BART_Rides[[#This Row],[Date]])</f>
        <v>4</v>
      </c>
      <c r="K12509" s="1">
        <f>WEEKDAY(BART_Rides[[#This Row],[Date]],2)</f>
        <v>4</v>
      </c>
      <c r="L12509" s="1" t="str">
        <f>LEFT(BART_Rides[[#This Row],[Lines]],1)</f>
        <v>Y</v>
      </c>
      <c r="M12509" s="1" t="str">
        <f>IF(BART_Rides[[#This Row],[FirstLetter]]="Y","Yes","No")</f>
        <v>Yes</v>
      </c>
      <c r="N12509" s="1" t="str">
        <f>IF(OR(BART_Rides[[#This Row],[Station Code]]="EM", BART_Rides[[#This Row],[Station Code]]="MT", BART_Rides[[#This Row],[Station Code]]="PL", BART_Rides[[#This Row],[Station Code]]="CC"), "Yes", "No")</f>
        <v>No</v>
      </c>
    </row>
    <row r="12510" spans="6:14">
      <c r="F12510" s="3">
        <v>44295</v>
      </c>
      <c r="G12510" s="1" t="s">
        <v>65</v>
      </c>
      <c r="H12510" s="1" t="s">
        <v>107</v>
      </c>
      <c r="I12510" s="1">
        <v>614</v>
      </c>
      <c r="J12510" s="1">
        <f>MONTH(BART_Rides[[#This Row],[Date]])</f>
        <v>4</v>
      </c>
      <c r="K12510" s="1">
        <f>WEEKDAY(BART_Rides[[#This Row],[Date]],2)</f>
        <v>5</v>
      </c>
      <c r="L12510" s="1" t="str">
        <f>LEFT(BART_Rides[[#This Row],[Lines]],1)</f>
        <v>Y</v>
      </c>
      <c r="M12510" s="1" t="str">
        <f>IF(BART_Rides[[#This Row],[FirstLetter]]="Y","Yes","No")</f>
        <v>Yes</v>
      </c>
      <c r="N12510" s="1" t="str">
        <f>IF(OR(BART_Rides[[#This Row],[Station Code]]="EM", BART_Rides[[#This Row],[Station Code]]="MT", BART_Rides[[#This Row],[Station Code]]="PL", BART_Rides[[#This Row],[Station Code]]="CC"), "Yes", "No")</f>
        <v>No</v>
      </c>
    </row>
    <row r="12511" spans="6:14">
      <c r="F12511" s="3">
        <v>44296</v>
      </c>
      <c r="G12511" s="1" t="s">
        <v>65</v>
      </c>
      <c r="H12511" s="1" t="s">
        <v>107</v>
      </c>
      <c r="I12511" s="1">
        <v>385</v>
      </c>
      <c r="J12511" s="1">
        <f>MONTH(BART_Rides[[#This Row],[Date]])</f>
        <v>4</v>
      </c>
      <c r="K12511" s="1">
        <f>WEEKDAY(BART_Rides[[#This Row],[Date]],2)</f>
        <v>6</v>
      </c>
      <c r="L12511" s="1" t="str">
        <f>LEFT(BART_Rides[[#This Row],[Lines]],1)</f>
        <v>Y</v>
      </c>
      <c r="M12511" s="1" t="str">
        <f>IF(BART_Rides[[#This Row],[FirstLetter]]="Y","Yes","No")</f>
        <v>Yes</v>
      </c>
      <c r="N12511" s="1" t="str">
        <f>IF(OR(BART_Rides[[#This Row],[Station Code]]="EM", BART_Rides[[#This Row],[Station Code]]="MT", BART_Rides[[#This Row],[Station Code]]="PL", BART_Rides[[#This Row],[Station Code]]="CC"), "Yes", "No")</f>
        <v>No</v>
      </c>
    </row>
    <row r="12512" spans="6:14">
      <c r="F12512" s="3">
        <v>44297</v>
      </c>
      <c r="G12512" s="1" t="s">
        <v>65</v>
      </c>
      <c r="H12512" s="1" t="s">
        <v>107</v>
      </c>
      <c r="I12512" s="1">
        <v>301</v>
      </c>
      <c r="J12512" s="1">
        <f>MONTH(BART_Rides[[#This Row],[Date]])</f>
        <v>4</v>
      </c>
      <c r="K12512" s="1">
        <f>WEEKDAY(BART_Rides[[#This Row],[Date]],2)</f>
        <v>7</v>
      </c>
      <c r="L12512" s="1" t="str">
        <f>LEFT(BART_Rides[[#This Row],[Lines]],1)</f>
        <v>Y</v>
      </c>
      <c r="M12512" s="1" t="str">
        <f>IF(BART_Rides[[#This Row],[FirstLetter]]="Y","Yes","No")</f>
        <v>Yes</v>
      </c>
      <c r="N12512" s="1" t="str">
        <f>IF(OR(BART_Rides[[#This Row],[Station Code]]="EM", BART_Rides[[#This Row],[Station Code]]="MT", BART_Rides[[#This Row],[Station Code]]="PL", BART_Rides[[#This Row],[Station Code]]="CC"), "Yes", "No")</f>
        <v>No</v>
      </c>
    </row>
    <row r="12513" spans="6:14">
      <c r="F12513" s="3">
        <v>44298</v>
      </c>
      <c r="G12513" s="1" t="s">
        <v>65</v>
      </c>
      <c r="H12513" s="1" t="s">
        <v>107</v>
      </c>
      <c r="I12513" s="1">
        <v>612</v>
      </c>
      <c r="J12513" s="1">
        <f>MONTH(BART_Rides[[#This Row],[Date]])</f>
        <v>4</v>
      </c>
      <c r="K12513" s="1">
        <f>WEEKDAY(BART_Rides[[#This Row],[Date]],2)</f>
        <v>1</v>
      </c>
      <c r="L12513" s="1" t="str">
        <f>LEFT(BART_Rides[[#This Row],[Lines]],1)</f>
        <v>Y</v>
      </c>
      <c r="M12513" s="1" t="str">
        <f>IF(BART_Rides[[#This Row],[FirstLetter]]="Y","Yes","No")</f>
        <v>Yes</v>
      </c>
      <c r="N12513" s="1" t="str">
        <f>IF(OR(BART_Rides[[#This Row],[Station Code]]="EM", BART_Rides[[#This Row],[Station Code]]="MT", BART_Rides[[#This Row],[Station Code]]="PL", BART_Rides[[#This Row],[Station Code]]="CC"), "Yes", "No")</f>
        <v>No</v>
      </c>
    </row>
    <row r="12514" spans="6:14">
      <c r="F12514" s="3">
        <v>44299</v>
      </c>
      <c r="G12514" s="1" t="s">
        <v>65</v>
      </c>
      <c r="H12514" s="1" t="s">
        <v>107</v>
      </c>
      <c r="I12514" s="1">
        <v>653</v>
      </c>
      <c r="J12514" s="1">
        <f>MONTH(BART_Rides[[#This Row],[Date]])</f>
        <v>4</v>
      </c>
      <c r="K12514" s="1">
        <f>WEEKDAY(BART_Rides[[#This Row],[Date]],2)</f>
        <v>2</v>
      </c>
      <c r="L12514" s="1" t="str">
        <f>LEFT(BART_Rides[[#This Row],[Lines]],1)</f>
        <v>Y</v>
      </c>
      <c r="M12514" s="1" t="str">
        <f>IF(BART_Rides[[#This Row],[FirstLetter]]="Y","Yes","No")</f>
        <v>Yes</v>
      </c>
      <c r="N12514" s="1" t="str">
        <f>IF(OR(BART_Rides[[#This Row],[Station Code]]="EM", BART_Rides[[#This Row],[Station Code]]="MT", BART_Rides[[#This Row],[Station Code]]="PL", BART_Rides[[#This Row],[Station Code]]="CC"), "Yes", "No")</f>
        <v>No</v>
      </c>
    </row>
    <row r="12515" spans="6:14">
      <c r="F12515" s="3">
        <v>44300</v>
      </c>
      <c r="G12515" s="1" t="s">
        <v>65</v>
      </c>
      <c r="H12515" s="1" t="s">
        <v>107</v>
      </c>
      <c r="I12515" s="1">
        <v>682</v>
      </c>
      <c r="J12515" s="1">
        <f>MONTH(BART_Rides[[#This Row],[Date]])</f>
        <v>4</v>
      </c>
      <c r="K12515" s="1">
        <f>WEEKDAY(BART_Rides[[#This Row],[Date]],2)</f>
        <v>3</v>
      </c>
      <c r="L12515" s="1" t="str">
        <f>LEFT(BART_Rides[[#This Row],[Lines]],1)</f>
        <v>Y</v>
      </c>
      <c r="M12515" s="1" t="str">
        <f>IF(BART_Rides[[#This Row],[FirstLetter]]="Y","Yes","No")</f>
        <v>Yes</v>
      </c>
      <c r="N12515" s="1" t="str">
        <f>IF(OR(BART_Rides[[#This Row],[Station Code]]="EM", BART_Rides[[#This Row],[Station Code]]="MT", BART_Rides[[#This Row],[Station Code]]="PL", BART_Rides[[#This Row],[Station Code]]="CC"), "Yes", "No")</f>
        <v>No</v>
      </c>
    </row>
    <row r="12516" spans="6:14">
      <c r="F12516" s="3">
        <v>44301</v>
      </c>
      <c r="G12516" s="1" t="s">
        <v>65</v>
      </c>
      <c r="H12516" s="1" t="s">
        <v>107</v>
      </c>
      <c r="I12516" s="1">
        <v>699</v>
      </c>
      <c r="J12516" s="1">
        <f>MONTH(BART_Rides[[#This Row],[Date]])</f>
        <v>4</v>
      </c>
      <c r="K12516" s="1">
        <f>WEEKDAY(BART_Rides[[#This Row],[Date]],2)</f>
        <v>4</v>
      </c>
      <c r="L12516" s="1" t="str">
        <f>LEFT(BART_Rides[[#This Row],[Lines]],1)</f>
        <v>Y</v>
      </c>
      <c r="M12516" s="1" t="str">
        <f>IF(BART_Rides[[#This Row],[FirstLetter]]="Y","Yes","No")</f>
        <v>Yes</v>
      </c>
      <c r="N12516" s="1" t="str">
        <f>IF(OR(BART_Rides[[#This Row],[Station Code]]="EM", BART_Rides[[#This Row],[Station Code]]="MT", BART_Rides[[#This Row],[Station Code]]="PL", BART_Rides[[#This Row],[Station Code]]="CC"), "Yes", "No")</f>
        <v>No</v>
      </c>
    </row>
    <row r="12517" spans="6:14">
      <c r="F12517" s="3">
        <v>44302</v>
      </c>
      <c r="G12517" s="1" t="s">
        <v>65</v>
      </c>
      <c r="H12517" s="1" t="s">
        <v>107</v>
      </c>
      <c r="I12517" s="1">
        <v>651</v>
      </c>
      <c r="J12517" s="1">
        <f>MONTH(BART_Rides[[#This Row],[Date]])</f>
        <v>4</v>
      </c>
      <c r="K12517" s="1">
        <f>WEEKDAY(BART_Rides[[#This Row],[Date]],2)</f>
        <v>5</v>
      </c>
      <c r="L12517" s="1" t="str">
        <f>LEFT(BART_Rides[[#This Row],[Lines]],1)</f>
        <v>Y</v>
      </c>
      <c r="M12517" s="1" t="str">
        <f>IF(BART_Rides[[#This Row],[FirstLetter]]="Y","Yes","No")</f>
        <v>Yes</v>
      </c>
      <c r="N12517" s="1" t="str">
        <f>IF(OR(BART_Rides[[#This Row],[Station Code]]="EM", BART_Rides[[#This Row],[Station Code]]="MT", BART_Rides[[#This Row],[Station Code]]="PL", BART_Rides[[#This Row],[Station Code]]="CC"), "Yes", "No")</f>
        <v>No</v>
      </c>
    </row>
    <row r="12518" spans="6:14">
      <c r="F12518" s="3">
        <v>44303</v>
      </c>
      <c r="G12518" s="1" t="s">
        <v>65</v>
      </c>
      <c r="H12518" s="1" t="s">
        <v>107</v>
      </c>
      <c r="I12518" s="1">
        <v>370</v>
      </c>
      <c r="J12518" s="1">
        <f>MONTH(BART_Rides[[#This Row],[Date]])</f>
        <v>4</v>
      </c>
      <c r="K12518" s="1">
        <f>WEEKDAY(BART_Rides[[#This Row],[Date]],2)</f>
        <v>6</v>
      </c>
      <c r="L12518" s="1" t="str">
        <f>LEFT(BART_Rides[[#This Row],[Lines]],1)</f>
        <v>Y</v>
      </c>
      <c r="M12518" s="1" t="str">
        <f>IF(BART_Rides[[#This Row],[FirstLetter]]="Y","Yes","No")</f>
        <v>Yes</v>
      </c>
      <c r="N12518" s="1" t="str">
        <f>IF(OR(BART_Rides[[#This Row],[Station Code]]="EM", BART_Rides[[#This Row],[Station Code]]="MT", BART_Rides[[#This Row],[Station Code]]="PL", BART_Rides[[#This Row],[Station Code]]="CC"), "Yes", "No")</f>
        <v>No</v>
      </c>
    </row>
    <row r="12519" spans="6:14">
      <c r="F12519" s="3">
        <v>44304</v>
      </c>
      <c r="G12519" s="1" t="s">
        <v>65</v>
      </c>
      <c r="H12519" s="1" t="s">
        <v>107</v>
      </c>
      <c r="I12519" s="1">
        <v>324</v>
      </c>
      <c r="J12519" s="1">
        <f>MONTH(BART_Rides[[#This Row],[Date]])</f>
        <v>4</v>
      </c>
      <c r="K12519" s="1">
        <f>WEEKDAY(BART_Rides[[#This Row],[Date]],2)</f>
        <v>7</v>
      </c>
      <c r="L12519" s="1" t="str">
        <f>LEFT(BART_Rides[[#This Row],[Lines]],1)</f>
        <v>Y</v>
      </c>
      <c r="M12519" s="1" t="str">
        <f>IF(BART_Rides[[#This Row],[FirstLetter]]="Y","Yes","No")</f>
        <v>Yes</v>
      </c>
      <c r="N12519" s="1" t="str">
        <f>IF(OR(BART_Rides[[#This Row],[Station Code]]="EM", BART_Rides[[#This Row],[Station Code]]="MT", BART_Rides[[#This Row],[Station Code]]="PL", BART_Rides[[#This Row],[Station Code]]="CC"), "Yes", "No")</f>
        <v>No</v>
      </c>
    </row>
    <row r="12520" spans="6:14">
      <c r="F12520" s="3">
        <v>44305</v>
      </c>
      <c r="G12520" s="1" t="s">
        <v>65</v>
      </c>
      <c r="H12520" s="1" t="s">
        <v>107</v>
      </c>
      <c r="I12520" s="1">
        <v>612</v>
      </c>
      <c r="J12520" s="1">
        <f>MONTH(BART_Rides[[#This Row],[Date]])</f>
        <v>4</v>
      </c>
      <c r="K12520" s="1">
        <f>WEEKDAY(BART_Rides[[#This Row],[Date]],2)</f>
        <v>1</v>
      </c>
      <c r="L12520" s="1" t="str">
        <f>LEFT(BART_Rides[[#This Row],[Lines]],1)</f>
        <v>Y</v>
      </c>
      <c r="M12520" s="1" t="str">
        <f>IF(BART_Rides[[#This Row],[FirstLetter]]="Y","Yes","No")</f>
        <v>Yes</v>
      </c>
      <c r="N12520" s="1" t="str">
        <f>IF(OR(BART_Rides[[#This Row],[Station Code]]="EM", BART_Rides[[#This Row],[Station Code]]="MT", BART_Rides[[#This Row],[Station Code]]="PL", BART_Rides[[#This Row],[Station Code]]="CC"), "Yes", "No")</f>
        <v>No</v>
      </c>
    </row>
    <row r="12521" spans="6:14">
      <c r="F12521" s="3">
        <v>44306</v>
      </c>
      <c r="G12521" s="1" t="s">
        <v>65</v>
      </c>
      <c r="H12521" s="1" t="s">
        <v>107</v>
      </c>
      <c r="I12521" s="1">
        <v>655</v>
      </c>
      <c r="J12521" s="1">
        <f>MONTH(BART_Rides[[#This Row],[Date]])</f>
        <v>4</v>
      </c>
      <c r="K12521" s="1">
        <f>WEEKDAY(BART_Rides[[#This Row],[Date]],2)</f>
        <v>2</v>
      </c>
      <c r="L12521" s="1" t="str">
        <f>LEFT(BART_Rides[[#This Row],[Lines]],1)</f>
        <v>Y</v>
      </c>
      <c r="M12521" s="1" t="str">
        <f>IF(BART_Rides[[#This Row],[FirstLetter]]="Y","Yes","No")</f>
        <v>Yes</v>
      </c>
      <c r="N12521" s="1" t="str">
        <f>IF(OR(BART_Rides[[#This Row],[Station Code]]="EM", BART_Rides[[#This Row],[Station Code]]="MT", BART_Rides[[#This Row],[Station Code]]="PL", BART_Rides[[#This Row],[Station Code]]="CC"), "Yes", "No")</f>
        <v>No</v>
      </c>
    </row>
    <row r="12522" spans="6:14">
      <c r="F12522" s="3">
        <v>44307</v>
      </c>
      <c r="G12522" s="1" t="s">
        <v>65</v>
      </c>
      <c r="H12522" s="1" t="s">
        <v>107</v>
      </c>
      <c r="I12522" s="1">
        <v>692</v>
      </c>
      <c r="J12522" s="1">
        <f>MONTH(BART_Rides[[#This Row],[Date]])</f>
        <v>4</v>
      </c>
      <c r="K12522" s="1">
        <f>WEEKDAY(BART_Rides[[#This Row],[Date]],2)</f>
        <v>3</v>
      </c>
      <c r="L12522" s="1" t="str">
        <f>LEFT(BART_Rides[[#This Row],[Lines]],1)</f>
        <v>Y</v>
      </c>
      <c r="M12522" s="1" t="str">
        <f>IF(BART_Rides[[#This Row],[FirstLetter]]="Y","Yes","No")</f>
        <v>Yes</v>
      </c>
      <c r="N12522" s="1" t="str">
        <f>IF(OR(BART_Rides[[#This Row],[Station Code]]="EM", BART_Rides[[#This Row],[Station Code]]="MT", BART_Rides[[#This Row],[Station Code]]="PL", BART_Rides[[#This Row],[Station Code]]="CC"), "Yes", "No")</f>
        <v>No</v>
      </c>
    </row>
    <row r="12523" spans="6:14">
      <c r="F12523" s="3">
        <v>44308</v>
      </c>
      <c r="G12523" s="1" t="s">
        <v>65</v>
      </c>
      <c r="H12523" s="1" t="s">
        <v>107</v>
      </c>
      <c r="I12523" s="1">
        <v>629</v>
      </c>
      <c r="J12523" s="1">
        <f>MONTH(BART_Rides[[#This Row],[Date]])</f>
        <v>4</v>
      </c>
      <c r="K12523" s="1">
        <f>WEEKDAY(BART_Rides[[#This Row],[Date]],2)</f>
        <v>4</v>
      </c>
      <c r="L12523" s="1" t="str">
        <f>LEFT(BART_Rides[[#This Row],[Lines]],1)</f>
        <v>Y</v>
      </c>
      <c r="M12523" s="1" t="str">
        <f>IF(BART_Rides[[#This Row],[FirstLetter]]="Y","Yes","No")</f>
        <v>Yes</v>
      </c>
      <c r="N12523" s="1" t="str">
        <f>IF(OR(BART_Rides[[#This Row],[Station Code]]="EM", BART_Rides[[#This Row],[Station Code]]="MT", BART_Rides[[#This Row],[Station Code]]="PL", BART_Rides[[#This Row],[Station Code]]="CC"), "Yes", "No")</f>
        <v>No</v>
      </c>
    </row>
    <row r="12524" spans="6:14">
      <c r="F12524" s="3">
        <v>44309</v>
      </c>
      <c r="G12524" s="1" t="s">
        <v>65</v>
      </c>
      <c r="H12524" s="1" t="s">
        <v>107</v>
      </c>
      <c r="I12524" s="1">
        <v>630</v>
      </c>
      <c r="J12524" s="1">
        <f>MONTH(BART_Rides[[#This Row],[Date]])</f>
        <v>4</v>
      </c>
      <c r="K12524" s="1">
        <f>WEEKDAY(BART_Rides[[#This Row],[Date]],2)</f>
        <v>5</v>
      </c>
      <c r="L12524" s="1" t="str">
        <f>LEFT(BART_Rides[[#This Row],[Lines]],1)</f>
        <v>Y</v>
      </c>
      <c r="M12524" s="1" t="str">
        <f>IF(BART_Rides[[#This Row],[FirstLetter]]="Y","Yes","No")</f>
        <v>Yes</v>
      </c>
      <c r="N12524" s="1" t="str">
        <f>IF(OR(BART_Rides[[#This Row],[Station Code]]="EM", BART_Rides[[#This Row],[Station Code]]="MT", BART_Rides[[#This Row],[Station Code]]="PL", BART_Rides[[#This Row],[Station Code]]="CC"), "Yes", "No")</f>
        <v>No</v>
      </c>
    </row>
    <row r="12525" spans="6:14">
      <c r="F12525" s="3">
        <v>44310</v>
      </c>
      <c r="G12525" s="1" t="s">
        <v>65</v>
      </c>
      <c r="H12525" s="1" t="s">
        <v>107</v>
      </c>
      <c r="I12525" s="1">
        <v>390</v>
      </c>
      <c r="J12525" s="1">
        <f>MONTH(BART_Rides[[#This Row],[Date]])</f>
        <v>4</v>
      </c>
      <c r="K12525" s="1">
        <f>WEEKDAY(BART_Rides[[#This Row],[Date]],2)</f>
        <v>6</v>
      </c>
      <c r="L12525" s="1" t="str">
        <f>LEFT(BART_Rides[[#This Row],[Lines]],1)</f>
        <v>Y</v>
      </c>
      <c r="M12525" s="1" t="str">
        <f>IF(BART_Rides[[#This Row],[FirstLetter]]="Y","Yes","No")</f>
        <v>Yes</v>
      </c>
      <c r="N12525" s="1" t="str">
        <f>IF(OR(BART_Rides[[#This Row],[Station Code]]="EM", BART_Rides[[#This Row],[Station Code]]="MT", BART_Rides[[#This Row],[Station Code]]="PL", BART_Rides[[#This Row],[Station Code]]="CC"), "Yes", "No")</f>
        <v>No</v>
      </c>
    </row>
    <row r="12526" spans="6:14">
      <c r="F12526" s="3">
        <v>44311</v>
      </c>
      <c r="G12526" s="1" t="s">
        <v>65</v>
      </c>
      <c r="H12526" s="1" t="s">
        <v>107</v>
      </c>
      <c r="I12526" s="1">
        <v>281</v>
      </c>
      <c r="J12526" s="1">
        <f>MONTH(BART_Rides[[#This Row],[Date]])</f>
        <v>4</v>
      </c>
      <c r="K12526" s="1">
        <f>WEEKDAY(BART_Rides[[#This Row],[Date]],2)</f>
        <v>7</v>
      </c>
      <c r="L12526" s="1" t="str">
        <f>LEFT(BART_Rides[[#This Row],[Lines]],1)</f>
        <v>Y</v>
      </c>
      <c r="M12526" s="1" t="str">
        <f>IF(BART_Rides[[#This Row],[FirstLetter]]="Y","Yes","No")</f>
        <v>Yes</v>
      </c>
      <c r="N12526" s="1" t="str">
        <f>IF(OR(BART_Rides[[#This Row],[Station Code]]="EM", BART_Rides[[#This Row],[Station Code]]="MT", BART_Rides[[#This Row],[Station Code]]="PL", BART_Rides[[#This Row],[Station Code]]="CC"), "Yes", "No")</f>
        <v>No</v>
      </c>
    </row>
    <row r="12527" spans="6:14">
      <c r="F12527" s="3">
        <v>44312</v>
      </c>
      <c r="G12527" s="1" t="s">
        <v>65</v>
      </c>
      <c r="H12527" s="1" t="s">
        <v>107</v>
      </c>
      <c r="I12527" s="1">
        <v>642</v>
      </c>
      <c r="J12527" s="1">
        <f>MONTH(BART_Rides[[#This Row],[Date]])</f>
        <v>4</v>
      </c>
      <c r="K12527" s="1">
        <f>WEEKDAY(BART_Rides[[#This Row],[Date]],2)</f>
        <v>1</v>
      </c>
      <c r="L12527" s="1" t="str">
        <f>LEFT(BART_Rides[[#This Row],[Lines]],1)</f>
        <v>Y</v>
      </c>
      <c r="M12527" s="1" t="str">
        <f>IF(BART_Rides[[#This Row],[FirstLetter]]="Y","Yes","No")</f>
        <v>Yes</v>
      </c>
      <c r="N12527" s="1" t="str">
        <f>IF(OR(BART_Rides[[#This Row],[Station Code]]="EM", BART_Rides[[#This Row],[Station Code]]="MT", BART_Rides[[#This Row],[Station Code]]="PL", BART_Rides[[#This Row],[Station Code]]="CC"), "Yes", "No")</f>
        <v>No</v>
      </c>
    </row>
    <row r="12528" spans="6:14">
      <c r="F12528" s="3">
        <v>44313</v>
      </c>
      <c r="G12528" s="1" t="s">
        <v>65</v>
      </c>
      <c r="H12528" s="1" t="s">
        <v>107</v>
      </c>
      <c r="I12528" s="1">
        <v>655</v>
      </c>
      <c r="J12528" s="1">
        <f>MONTH(BART_Rides[[#This Row],[Date]])</f>
        <v>4</v>
      </c>
      <c r="K12528" s="1">
        <f>WEEKDAY(BART_Rides[[#This Row],[Date]],2)</f>
        <v>2</v>
      </c>
      <c r="L12528" s="1" t="str">
        <f>LEFT(BART_Rides[[#This Row],[Lines]],1)</f>
        <v>Y</v>
      </c>
      <c r="M12528" s="1" t="str">
        <f>IF(BART_Rides[[#This Row],[FirstLetter]]="Y","Yes","No")</f>
        <v>Yes</v>
      </c>
      <c r="N12528" s="1" t="str">
        <f>IF(OR(BART_Rides[[#This Row],[Station Code]]="EM", BART_Rides[[#This Row],[Station Code]]="MT", BART_Rides[[#This Row],[Station Code]]="PL", BART_Rides[[#This Row],[Station Code]]="CC"), "Yes", "No")</f>
        <v>No</v>
      </c>
    </row>
    <row r="12529" spans="6:14">
      <c r="F12529" s="3">
        <v>44314</v>
      </c>
      <c r="G12529" s="1" t="s">
        <v>65</v>
      </c>
      <c r="H12529" s="1" t="s">
        <v>107</v>
      </c>
      <c r="I12529" s="1">
        <v>660</v>
      </c>
      <c r="J12529" s="1">
        <f>MONTH(BART_Rides[[#This Row],[Date]])</f>
        <v>4</v>
      </c>
      <c r="K12529" s="1">
        <f>WEEKDAY(BART_Rides[[#This Row],[Date]],2)</f>
        <v>3</v>
      </c>
      <c r="L12529" s="1" t="str">
        <f>LEFT(BART_Rides[[#This Row],[Lines]],1)</f>
        <v>Y</v>
      </c>
      <c r="M12529" s="1" t="str">
        <f>IF(BART_Rides[[#This Row],[FirstLetter]]="Y","Yes","No")</f>
        <v>Yes</v>
      </c>
      <c r="N12529" s="1" t="str">
        <f>IF(OR(BART_Rides[[#This Row],[Station Code]]="EM", BART_Rides[[#This Row],[Station Code]]="MT", BART_Rides[[#This Row],[Station Code]]="PL", BART_Rides[[#This Row],[Station Code]]="CC"), "Yes", "No")</f>
        <v>No</v>
      </c>
    </row>
    <row r="12530" spans="6:14">
      <c r="F12530" s="3">
        <v>44315</v>
      </c>
      <c r="G12530" s="1" t="s">
        <v>65</v>
      </c>
      <c r="H12530" s="1" t="s">
        <v>107</v>
      </c>
      <c r="I12530" s="1">
        <v>664</v>
      </c>
      <c r="J12530" s="1">
        <f>MONTH(BART_Rides[[#This Row],[Date]])</f>
        <v>4</v>
      </c>
      <c r="K12530" s="1">
        <f>WEEKDAY(BART_Rides[[#This Row],[Date]],2)</f>
        <v>4</v>
      </c>
      <c r="L12530" s="1" t="str">
        <f>LEFT(BART_Rides[[#This Row],[Lines]],1)</f>
        <v>Y</v>
      </c>
      <c r="M12530" s="1" t="str">
        <f>IF(BART_Rides[[#This Row],[FirstLetter]]="Y","Yes","No")</f>
        <v>Yes</v>
      </c>
      <c r="N12530" s="1" t="str">
        <f>IF(OR(BART_Rides[[#This Row],[Station Code]]="EM", BART_Rides[[#This Row],[Station Code]]="MT", BART_Rides[[#This Row],[Station Code]]="PL", BART_Rides[[#This Row],[Station Code]]="CC"), "Yes", "No")</f>
        <v>No</v>
      </c>
    </row>
    <row r="12531" spans="6:14">
      <c r="F12531" s="3">
        <v>44316</v>
      </c>
      <c r="G12531" s="1" t="s">
        <v>65</v>
      </c>
      <c r="H12531" s="1" t="s">
        <v>107</v>
      </c>
      <c r="I12531" s="1">
        <v>660</v>
      </c>
      <c r="J12531" s="1">
        <f>MONTH(BART_Rides[[#This Row],[Date]])</f>
        <v>4</v>
      </c>
      <c r="K12531" s="1">
        <f>WEEKDAY(BART_Rides[[#This Row],[Date]],2)</f>
        <v>5</v>
      </c>
      <c r="L12531" s="1" t="str">
        <f>LEFT(BART_Rides[[#This Row],[Lines]],1)</f>
        <v>Y</v>
      </c>
      <c r="M12531" s="1" t="str">
        <f>IF(BART_Rides[[#This Row],[FirstLetter]]="Y","Yes","No")</f>
        <v>Yes</v>
      </c>
      <c r="N12531" s="1" t="str">
        <f>IF(OR(BART_Rides[[#This Row],[Station Code]]="EM", BART_Rides[[#This Row],[Station Code]]="MT", BART_Rides[[#This Row],[Station Code]]="PL", BART_Rides[[#This Row],[Station Code]]="CC"), "Yes", "No")</f>
        <v>No</v>
      </c>
    </row>
    <row r="12532" spans="6:14">
      <c r="F12532" s="3">
        <v>44317</v>
      </c>
      <c r="G12532" s="1" t="s">
        <v>65</v>
      </c>
      <c r="H12532" s="1" t="s">
        <v>107</v>
      </c>
      <c r="I12532" s="1">
        <v>387</v>
      </c>
      <c r="J12532" s="1">
        <f>MONTH(BART_Rides[[#This Row],[Date]])</f>
        <v>5</v>
      </c>
      <c r="K12532" s="1">
        <f>WEEKDAY(BART_Rides[[#This Row],[Date]],2)</f>
        <v>6</v>
      </c>
      <c r="L12532" s="1" t="str">
        <f>LEFT(BART_Rides[[#This Row],[Lines]],1)</f>
        <v>Y</v>
      </c>
      <c r="M12532" s="1" t="str">
        <f>IF(BART_Rides[[#This Row],[FirstLetter]]="Y","Yes","No")</f>
        <v>Yes</v>
      </c>
      <c r="N12532" s="1" t="str">
        <f>IF(OR(BART_Rides[[#This Row],[Station Code]]="EM", BART_Rides[[#This Row],[Station Code]]="MT", BART_Rides[[#This Row],[Station Code]]="PL", BART_Rides[[#This Row],[Station Code]]="CC"), "Yes", "No")</f>
        <v>No</v>
      </c>
    </row>
    <row r="12533" spans="6:14">
      <c r="F12533" s="3">
        <v>44318</v>
      </c>
      <c r="G12533" s="1" t="s">
        <v>65</v>
      </c>
      <c r="H12533" s="1" t="s">
        <v>107</v>
      </c>
      <c r="I12533" s="1">
        <v>324</v>
      </c>
      <c r="J12533" s="1">
        <f>MONTH(BART_Rides[[#This Row],[Date]])</f>
        <v>5</v>
      </c>
      <c r="K12533" s="1">
        <f>WEEKDAY(BART_Rides[[#This Row],[Date]],2)</f>
        <v>7</v>
      </c>
      <c r="L12533" s="1" t="str">
        <f>LEFT(BART_Rides[[#This Row],[Lines]],1)</f>
        <v>Y</v>
      </c>
      <c r="M12533" s="1" t="str">
        <f>IF(BART_Rides[[#This Row],[FirstLetter]]="Y","Yes","No")</f>
        <v>Yes</v>
      </c>
      <c r="N12533" s="1" t="str">
        <f>IF(OR(BART_Rides[[#This Row],[Station Code]]="EM", BART_Rides[[#This Row],[Station Code]]="MT", BART_Rides[[#This Row],[Station Code]]="PL", BART_Rides[[#This Row],[Station Code]]="CC"), "Yes", "No")</f>
        <v>No</v>
      </c>
    </row>
    <row r="12534" spans="6:14">
      <c r="F12534" s="3">
        <v>44319</v>
      </c>
      <c r="G12534" s="1" t="s">
        <v>65</v>
      </c>
      <c r="H12534" s="1" t="s">
        <v>107</v>
      </c>
      <c r="I12534" s="1">
        <v>661</v>
      </c>
      <c r="J12534" s="1">
        <f>MONTH(BART_Rides[[#This Row],[Date]])</f>
        <v>5</v>
      </c>
      <c r="K12534" s="1">
        <f>WEEKDAY(BART_Rides[[#This Row],[Date]],2)</f>
        <v>1</v>
      </c>
      <c r="L12534" s="1" t="str">
        <f>LEFT(BART_Rides[[#This Row],[Lines]],1)</f>
        <v>Y</v>
      </c>
      <c r="M12534" s="1" t="str">
        <f>IF(BART_Rides[[#This Row],[FirstLetter]]="Y","Yes","No")</f>
        <v>Yes</v>
      </c>
      <c r="N12534" s="1" t="str">
        <f>IF(OR(BART_Rides[[#This Row],[Station Code]]="EM", BART_Rides[[#This Row],[Station Code]]="MT", BART_Rides[[#This Row],[Station Code]]="PL", BART_Rides[[#This Row],[Station Code]]="CC"), "Yes", "No")</f>
        <v>No</v>
      </c>
    </row>
    <row r="12535" spans="6:14">
      <c r="F12535" s="3">
        <v>44320</v>
      </c>
      <c r="G12535" s="1" t="s">
        <v>65</v>
      </c>
      <c r="H12535" s="1" t="s">
        <v>107</v>
      </c>
      <c r="I12535" s="1">
        <v>664</v>
      </c>
      <c r="J12535" s="1">
        <f>MONTH(BART_Rides[[#This Row],[Date]])</f>
        <v>5</v>
      </c>
      <c r="K12535" s="1">
        <f>WEEKDAY(BART_Rides[[#This Row],[Date]],2)</f>
        <v>2</v>
      </c>
      <c r="L12535" s="1" t="str">
        <f>LEFT(BART_Rides[[#This Row],[Lines]],1)</f>
        <v>Y</v>
      </c>
      <c r="M12535" s="1" t="str">
        <f>IF(BART_Rides[[#This Row],[FirstLetter]]="Y","Yes","No")</f>
        <v>Yes</v>
      </c>
      <c r="N12535" s="1" t="str">
        <f>IF(OR(BART_Rides[[#This Row],[Station Code]]="EM", BART_Rides[[#This Row],[Station Code]]="MT", BART_Rides[[#This Row],[Station Code]]="PL", BART_Rides[[#This Row],[Station Code]]="CC"), "Yes", "No")</f>
        <v>No</v>
      </c>
    </row>
    <row r="12536" spans="6:14">
      <c r="F12536" s="3">
        <v>44321</v>
      </c>
      <c r="G12536" s="1" t="s">
        <v>65</v>
      </c>
      <c r="H12536" s="1" t="s">
        <v>107</v>
      </c>
      <c r="I12536" s="1">
        <v>674</v>
      </c>
      <c r="J12536" s="1">
        <f>MONTH(BART_Rides[[#This Row],[Date]])</f>
        <v>5</v>
      </c>
      <c r="K12536" s="1">
        <f>WEEKDAY(BART_Rides[[#This Row],[Date]],2)</f>
        <v>3</v>
      </c>
      <c r="L12536" s="1" t="str">
        <f>LEFT(BART_Rides[[#This Row],[Lines]],1)</f>
        <v>Y</v>
      </c>
      <c r="M12536" s="1" t="str">
        <f>IF(BART_Rides[[#This Row],[FirstLetter]]="Y","Yes","No")</f>
        <v>Yes</v>
      </c>
      <c r="N12536" s="1" t="str">
        <f>IF(OR(BART_Rides[[#This Row],[Station Code]]="EM", BART_Rides[[#This Row],[Station Code]]="MT", BART_Rides[[#This Row],[Station Code]]="PL", BART_Rides[[#This Row],[Station Code]]="CC"), "Yes", "No")</f>
        <v>No</v>
      </c>
    </row>
    <row r="12537" spans="6:14">
      <c r="F12537" s="3">
        <v>44322</v>
      </c>
      <c r="G12537" s="1" t="s">
        <v>65</v>
      </c>
      <c r="H12537" s="1" t="s">
        <v>107</v>
      </c>
      <c r="I12537" s="1">
        <v>673</v>
      </c>
      <c r="J12537" s="1">
        <f>MONTH(BART_Rides[[#This Row],[Date]])</f>
        <v>5</v>
      </c>
      <c r="K12537" s="1">
        <f>WEEKDAY(BART_Rides[[#This Row],[Date]],2)</f>
        <v>4</v>
      </c>
      <c r="L12537" s="1" t="str">
        <f>LEFT(BART_Rides[[#This Row],[Lines]],1)</f>
        <v>Y</v>
      </c>
      <c r="M12537" s="1" t="str">
        <f>IF(BART_Rides[[#This Row],[FirstLetter]]="Y","Yes","No")</f>
        <v>Yes</v>
      </c>
      <c r="N12537" s="1" t="str">
        <f>IF(OR(BART_Rides[[#This Row],[Station Code]]="EM", BART_Rides[[#This Row],[Station Code]]="MT", BART_Rides[[#This Row],[Station Code]]="PL", BART_Rides[[#This Row],[Station Code]]="CC"), "Yes", "No")</f>
        <v>No</v>
      </c>
    </row>
    <row r="12538" spans="6:14">
      <c r="F12538" s="3">
        <v>44323</v>
      </c>
      <c r="G12538" s="1" t="s">
        <v>65</v>
      </c>
      <c r="H12538" s="1" t="s">
        <v>107</v>
      </c>
      <c r="I12538" s="1">
        <v>646</v>
      </c>
      <c r="J12538" s="1">
        <f>MONTH(BART_Rides[[#This Row],[Date]])</f>
        <v>5</v>
      </c>
      <c r="K12538" s="1">
        <f>WEEKDAY(BART_Rides[[#This Row],[Date]],2)</f>
        <v>5</v>
      </c>
      <c r="L12538" s="1" t="str">
        <f>LEFT(BART_Rides[[#This Row],[Lines]],1)</f>
        <v>Y</v>
      </c>
      <c r="M12538" s="1" t="str">
        <f>IF(BART_Rides[[#This Row],[FirstLetter]]="Y","Yes","No")</f>
        <v>Yes</v>
      </c>
      <c r="N12538" s="1" t="str">
        <f>IF(OR(BART_Rides[[#This Row],[Station Code]]="EM", BART_Rides[[#This Row],[Station Code]]="MT", BART_Rides[[#This Row],[Station Code]]="PL", BART_Rides[[#This Row],[Station Code]]="CC"), "Yes", "No")</f>
        <v>No</v>
      </c>
    </row>
    <row r="12539" spans="6:14">
      <c r="F12539" s="3">
        <v>44324</v>
      </c>
      <c r="G12539" s="1" t="s">
        <v>65</v>
      </c>
      <c r="H12539" s="1" t="s">
        <v>107</v>
      </c>
      <c r="I12539" s="1">
        <v>422</v>
      </c>
      <c r="J12539" s="1">
        <f>MONTH(BART_Rides[[#This Row],[Date]])</f>
        <v>5</v>
      </c>
      <c r="K12539" s="1">
        <f>WEEKDAY(BART_Rides[[#This Row],[Date]],2)</f>
        <v>6</v>
      </c>
      <c r="L12539" s="1" t="str">
        <f>LEFT(BART_Rides[[#This Row],[Lines]],1)</f>
        <v>Y</v>
      </c>
      <c r="M12539" s="1" t="str">
        <f>IF(BART_Rides[[#This Row],[FirstLetter]]="Y","Yes","No")</f>
        <v>Yes</v>
      </c>
      <c r="N12539" s="1" t="str">
        <f>IF(OR(BART_Rides[[#This Row],[Station Code]]="EM", BART_Rides[[#This Row],[Station Code]]="MT", BART_Rides[[#This Row],[Station Code]]="PL", BART_Rides[[#This Row],[Station Code]]="CC"), "Yes", "No")</f>
        <v>No</v>
      </c>
    </row>
    <row r="12540" spans="6:14">
      <c r="F12540" s="3">
        <v>44325</v>
      </c>
      <c r="G12540" s="1" t="s">
        <v>65</v>
      </c>
      <c r="H12540" s="1" t="s">
        <v>107</v>
      </c>
      <c r="I12540" s="1">
        <v>365</v>
      </c>
      <c r="J12540" s="1">
        <f>MONTH(BART_Rides[[#This Row],[Date]])</f>
        <v>5</v>
      </c>
      <c r="K12540" s="1">
        <f>WEEKDAY(BART_Rides[[#This Row],[Date]],2)</f>
        <v>7</v>
      </c>
      <c r="L12540" s="1" t="str">
        <f>LEFT(BART_Rides[[#This Row],[Lines]],1)</f>
        <v>Y</v>
      </c>
      <c r="M12540" s="1" t="str">
        <f>IF(BART_Rides[[#This Row],[FirstLetter]]="Y","Yes","No")</f>
        <v>Yes</v>
      </c>
      <c r="N12540" s="1" t="str">
        <f>IF(OR(BART_Rides[[#This Row],[Station Code]]="EM", BART_Rides[[#This Row],[Station Code]]="MT", BART_Rides[[#This Row],[Station Code]]="PL", BART_Rides[[#This Row],[Station Code]]="CC"), "Yes", "No")</f>
        <v>No</v>
      </c>
    </row>
    <row r="12541" spans="6:14">
      <c r="F12541" s="3">
        <v>44326</v>
      </c>
      <c r="G12541" s="1" t="s">
        <v>65</v>
      </c>
      <c r="H12541" s="1" t="s">
        <v>107</v>
      </c>
      <c r="I12541" s="1">
        <v>658</v>
      </c>
      <c r="J12541" s="1">
        <f>MONTH(BART_Rides[[#This Row],[Date]])</f>
        <v>5</v>
      </c>
      <c r="K12541" s="1">
        <f>WEEKDAY(BART_Rides[[#This Row],[Date]],2)</f>
        <v>1</v>
      </c>
      <c r="L12541" s="1" t="str">
        <f>LEFT(BART_Rides[[#This Row],[Lines]],1)</f>
        <v>Y</v>
      </c>
      <c r="M12541" s="1" t="str">
        <f>IF(BART_Rides[[#This Row],[FirstLetter]]="Y","Yes","No")</f>
        <v>Yes</v>
      </c>
      <c r="N12541" s="1" t="str">
        <f>IF(OR(BART_Rides[[#This Row],[Station Code]]="EM", BART_Rides[[#This Row],[Station Code]]="MT", BART_Rides[[#This Row],[Station Code]]="PL", BART_Rides[[#This Row],[Station Code]]="CC"), "Yes", "No")</f>
        <v>No</v>
      </c>
    </row>
    <row r="12542" spans="6:14">
      <c r="F12542" s="3">
        <v>44327</v>
      </c>
      <c r="G12542" s="1" t="s">
        <v>65</v>
      </c>
      <c r="H12542" s="1" t="s">
        <v>107</v>
      </c>
      <c r="I12542" s="1">
        <v>704</v>
      </c>
      <c r="J12542" s="1">
        <f>MONTH(BART_Rides[[#This Row],[Date]])</f>
        <v>5</v>
      </c>
      <c r="K12542" s="1">
        <f>WEEKDAY(BART_Rides[[#This Row],[Date]],2)</f>
        <v>2</v>
      </c>
      <c r="L12542" s="1" t="str">
        <f>LEFT(BART_Rides[[#This Row],[Lines]],1)</f>
        <v>Y</v>
      </c>
      <c r="M12542" s="1" t="str">
        <f>IF(BART_Rides[[#This Row],[FirstLetter]]="Y","Yes","No")</f>
        <v>Yes</v>
      </c>
      <c r="N12542" s="1" t="str">
        <f>IF(OR(BART_Rides[[#This Row],[Station Code]]="EM", BART_Rides[[#This Row],[Station Code]]="MT", BART_Rides[[#This Row],[Station Code]]="PL", BART_Rides[[#This Row],[Station Code]]="CC"), "Yes", "No")</f>
        <v>No</v>
      </c>
    </row>
    <row r="12543" spans="6:14">
      <c r="F12543" s="3">
        <v>44328</v>
      </c>
      <c r="G12543" s="1" t="s">
        <v>65</v>
      </c>
      <c r="H12543" s="1" t="s">
        <v>107</v>
      </c>
      <c r="I12543" s="1">
        <v>688</v>
      </c>
      <c r="J12543" s="1">
        <f>MONTH(BART_Rides[[#This Row],[Date]])</f>
        <v>5</v>
      </c>
      <c r="K12543" s="1">
        <f>WEEKDAY(BART_Rides[[#This Row],[Date]],2)</f>
        <v>3</v>
      </c>
      <c r="L12543" s="1" t="str">
        <f>LEFT(BART_Rides[[#This Row],[Lines]],1)</f>
        <v>Y</v>
      </c>
      <c r="M12543" s="1" t="str">
        <f>IF(BART_Rides[[#This Row],[FirstLetter]]="Y","Yes","No")</f>
        <v>Yes</v>
      </c>
      <c r="N12543" s="1" t="str">
        <f>IF(OR(BART_Rides[[#This Row],[Station Code]]="EM", BART_Rides[[#This Row],[Station Code]]="MT", BART_Rides[[#This Row],[Station Code]]="PL", BART_Rides[[#This Row],[Station Code]]="CC"), "Yes", "No")</f>
        <v>No</v>
      </c>
    </row>
    <row r="12544" spans="6:14">
      <c r="F12544" s="3">
        <v>44329</v>
      </c>
      <c r="G12544" s="1" t="s">
        <v>65</v>
      </c>
      <c r="H12544" s="1" t="s">
        <v>107</v>
      </c>
      <c r="I12544" s="1">
        <v>718</v>
      </c>
      <c r="J12544" s="1">
        <f>MONTH(BART_Rides[[#This Row],[Date]])</f>
        <v>5</v>
      </c>
      <c r="K12544" s="1">
        <f>WEEKDAY(BART_Rides[[#This Row],[Date]],2)</f>
        <v>4</v>
      </c>
      <c r="L12544" s="1" t="str">
        <f>LEFT(BART_Rides[[#This Row],[Lines]],1)</f>
        <v>Y</v>
      </c>
      <c r="M12544" s="1" t="str">
        <f>IF(BART_Rides[[#This Row],[FirstLetter]]="Y","Yes","No")</f>
        <v>Yes</v>
      </c>
      <c r="N12544" s="1" t="str">
        <f>IF(OR(BART_Rides[[#This Row],[Station Code]]="EM", BART_Rides[[#This Row],[Station Code]]="MT", BART_Rides[[#This Row],[Station Code]]="PL", BART_Rides[[#This Row],[Station Code]]="CC"), "Yes", "No")</f>
        <v>No</v>
      </c>
    </row>
    <row r="12545" spans="6:14">
      <c r="F12545" s="3">
        <v>44330</v>
      </c>
      <c r="G12545" s="1" t="s">
        <v>65</v>
      </c>
      <c r="H12545" s="1" t="s">
        <v>107</v>
      </c>
      <c r="I12545" s="1">
        <v>660</v>
      </c>
      <c r="J12545" s="1">
        <f>MONTH(BART_Rides[[#This Row],[Date]])</f>
        <v>5</v>
      </c>
      <c r="K12545" s="1">
        <f>WEEKDAY(BART_Rides[[#This Row],[Date]],2)</f>
        <v>5</v>
      </c>
      <c r="L12545" s="1" t="str">
        <f>LEFT(BART_Rides[[#This Row],[Lines]],1)</f>
        <v>Y</v>
      </c>
      <c r="M12545" s="1" t="str">
        <f>IF(BART_Rides[[#This Row],[FirstLetter]]="Y","Yes","No")</f>
        <v>Yes</v>
      </c>
      <c r="N12545" s="1" t="str">
        <f>IF(OR(BART_Rides[[#This Row],[Station Code]]="EM", BART_Rides[[#This Row],[Station Code]]="MT", BART_Rides[[#This Row],[Station Code]]="PL", BART_Rides[[#This Row],[Station Code]]="CC"), "Yes", "No")</f>
        <v>No</v>
      </c>
    </row>
    <row r="12546" spans="6:14">
      <c r="F12546" s="3">
        <v>44331</v>
      </c>
      <c r="G12546" s="1" t="s">
        <v>65</v>
      </c>
      <c r="H12546" s="1" t="s">
        <v>107</v>
      </c>
      <c r="I12546" s="1">
        <v>390</v>
      </c>
      <c r="J12546" s="1">
        <f>MONTH(BART_Rides[[#This Row],[Date]])</f>
        <v>5</v>
      </c>
      <c r="K12546" s="1">
        <f>WEEKDAY(BART_Rides[[#This Row],[Date]],2)</f>
        <v>6</v>
      </c>
      <c r="L12546" s="1" t="str">
        <f>LEFT(BART_Rides[[#This Row],[Lines]],1)</f>
        <v>Y</v>
      </c>
      <c r="M12546" s="1" t="str">
        <f>IF(BART_Rides[[#This Row],[FirstLetter]]="Y","Yes","No")</f>
        <v>Yes</v>
      </c>
      <c r="N12546" s="1" t="str">
        <f>IF(OR(BART_Rides[[#This Row],[Station Code]]="EM", BART_Rides[[#This Row],[Station Code]]="MT", BART_Rides[[#This Row],[Station Code]]="PL", BART_Rides[[#This Row],[Station Code]]="CC"), "Yes", "No")</f>
        <v>No</v>
      </c>
    </row>
    <row r="12547" spans="6:14">
      <c r="F12547" s="3">
        <v>44332</v>
      </c>
      <c r="G12547" s="1" t="s">
        <v>65</v>
      </c>
      <c r="H12547" s="1" t="s">
        <v>107</v>
      </c>
      <c r="I12547" s="1">
        <v>300</v>
      </c>
      <c r="J12547" s="1">
        <f>MONTH(BART_Rides[[#This Row],[Date]])</f>
        <v>5</v>
      </c>
      <c r="K12547" s="1">
        <f>WEEKDAY(BART_Rides[[#This Row],[Date]],2)</f>
        <v>7</v>
      </c>
      <c r="L12547" s="1" t="str">
        <f>LEFT(BART_Rides[[#This Row],[Lines]],1)</f>
        <v>Y</v>
      </c>
      <c r="M12547" s="1" t="str">
        <f>IF(BART_Rides[[#This Row],[FirstLetter]]="Y","Yes","No")</f>
        <v>Yes</v>
      </c>
      <c r="N12547" s="1" t="str">
        <f>IF(OR(BART_Rides[[#This Row],[Station Code]]="EM", BART_Rides[[#This Row],[Station Code]]="MT", BART_Rides[[#This Row],[Station Code]]="PL", BART_Rides[[#This Row],[Station Code]]="CC"), "Yes", "No")</f>
        <v>No</v>
      </c>
    </row>
    <row r="12548" spans="6:14">
      <c r="F12548" s="3">
        <v>44333</v>
      </c>
      <c r="G12548" s="1" t="s">
        <v>65</v>
      </c>
      <c r="H12548" s="1" t="s">
        <v>107</v>
      </c>
      <c r="I12548" s="1">
        <v>640</v>
      </c>
      <c r="J12548" s="1">
        <f>MONTH(BART_Rides[[#This Row],[Date]])</f>
        <v>5</v>
      </c>
      <c r="K12548" s="1">
        <f>WEEKDAY(BART_Rides[[#This Row],[Date]],2)</f>
        <v>1</v>
      </c>
      <c r="L12548" s="1" t="str">
        <f>LEFT(BART_Rides[[#This Row],[Lines]],1)</f>
        <v>Y</v>
      </c>
      <c r="M12548" s="1" t="str">
        <f>IF(BART_Rides[[#This Row],[FirstLetter]]="Y","Yes","No")</f>
        <v>Yes</v>
      </c>
      <c r="N12548" s="1" t="str">
        <f>IF(OR(BART_Rides[[#This Row],[Station Code]]="EM", BART_Rides[[#This Row],[Station Code]]="MT", BART_Rides[[#This Row],[Station Code]]="PL", BART_Rides[[#This Row],[Station Code]]="CC"), "Yes", "No")</f>
        <v>No</v>
      </c>
    </row>
    <row r="12549" spans="6:14">
      <c r="F12549" s="3">
        <v>44334</v>
      </c>
      <c r="G12549" s="1" t="s">
        <v>65</v>
      </c>
      <c r="H12549" s="1" t="s">
        <v>107</v>
      </c>
      <c r="I12549" s="1">
        <v>705</v>
      </c>
      <c r="J12549" s="1">
        <f>MONTH(BART_Rides[[#This Row],[Date]])</f>
        <v>5</v>
      </c>
      <c r="K12549" s="1">
        <f>WEEKDAY(BART_Rides[[#This Row],[Date]],2)</f>
        <v>2</v>
      </c>
      <c r="L12549" s="1" t="str">
        <f>LEFT(BART_Rides[[#This Row],[Lines]],1)</f>
        <v>Y</v>
      </c>
      <c r="M12549" s="1" t="str">
        <f>IF(BART_Rides[[#This Row],[FirstLetter]]="Y","Yes","No")</f>
        <v>Yes</v>
      </c>
      <c r="N12549" s="1" t="str">
        <f>IF(OR(BART_Rides[[#This Row],[Station Code]]="EM", BART_Rides[[#This Row],[Station Code]]="MT", BART_Rides[[#This Row],[Station Code]]="PL", BART_Rides[[#This Row],[Station Code]]="CC"), "Yes", "No")</f>
        <v>No</v>
      </c>
    </row>
    <row r="12550" spans="6:14">
      <c r="F12550" s="3">
        <v>44335</v>
      </c>
      <c r="G12550" s="1" t="s">
        <v>65</v>
      </c>
      <c r="H12550" s="1" t="s">
        <v>107</v>
      </c>
      <c r="I12550" s="1">
        <v>760</v>
      </c>
      <c r="J12550" s="1">
        <f>MONTH(BART_Rides[[#This Row],[Date]])</f>
        <v>5</v>
      </c>
      <c r="K12550" s="1">
        <f>WEEKDAY(BART_Rides[[#This Row],[Date]],2)</f>
        <v>3</v>
      </c>
      <c r="L12550" s="1" t="str">
        <f>LEFT(BART_Rides[[#This Row],[Lines]],1)</f>
        <v>Y</v>
      </c>
      <c r="M12550" s="1" t="str">
        <f>IF(BART_Rides[[#This Row],[FirstLetter]]="Y","Yes","No")</f>
        <v>Yes</v>
      </c>
      <c r="N12550" s="1" t="str">
        <f>IF(OR(BART_Rides[[#This Row],[Station Code]]="EM", BART_Rides[[#This Row],[Station Code]]="MT", BART_Rides[[#This Row],[Station Code]]="PL", BART_Rides[[#This Row],[Station Code]]="CC"), "Yes", "No")</f>
        <v>No</v>
      </c>
    </row>
    <row r="12551" spans="6:14">
      <c r="F12551" s="3">
        <v>44336</v>
      </c>
      <c r="G12551" s="1" t="s">
        <v>65</v>
      </c>
      <c r="H12551" s="1" t="s">
        <v>107</v>
      </c>
      <c r="I12551" s="1">
        <v>684</v>
      </c>
      <c r="J12551" s="1">
        <f>MONTH(BART_Rides[[#This Row],[Date]])</f>
        <v>5</v>
      </c>
      <c r="K12551" s="1">
        <f>WEEKDAY(BART_Rides[[#This Row],[Date]],2)</f>
        <v>4</v>
      </c>
      <c r="L12551" s="1" t="str">
        <f>LEFT(BART_Rides[[#This Row],[Lines]],1)</f>
        <v>Y</v>
      </c>
      <c r="M12551" s="1" t="str">
        <f>IF(BART_Rides[[#This Row],[FirstLetter]]="Y","Yes","No")</f>
        <v>Yes</v>
      </c>
      <c r="N12551" s="1" t="str">
        <f>IF(OR(BART_Rides[[#This Row],[Station Code]]="EM", BART_Rides[[#This Row],[Station Code]]="MT", BART_Rides[[#This Row],[Station Code]]="PL", BART_Rides[[#This Row],[Station Code]]="CC"), "Yes", "No")</f>
        <v>No</v>
      </c>
    </row>
    <row r="12552" spans="6:14">
      <c r="F12552" s="3">
        <v>44337</v>
      </c>
      <c r="G12552" s="1" t="s">
        <v>65</v>
      </c>
      <c r="H12552" s="1" t="s">
        <v>107</v>
      </c>
      <c r="I12552" s="1">
        <v>669</v>
      </c>
      <c r="J12552" s="1">
        <f>MONTH(BART_Rides[[#This Row],[Date]])</f>
        <v>5</v>
      </c>
      <c r="K12552" s="1">
        <f>WEEKDAY(BART_Rides[[#This Row],[Date]],2)</f>
        <v>5</v>
      </c>
      <c r="L12552" s="1" t="str">
        <f>LEFT(BART_Rides[[#This Row],[Lines]],1)</f>
        <v>Y</v>
      </c>
      <c r="M12552" s="1" t="str">
        <f>IF(BART_Rides[[#This Row],[FirstLetter]]="Y","Yes","No")</f>
        <v>Yes</v>
      </c>
      <c r="N12552" s="1" t="str">
        <f>IF(OR(BART_Rides[[#This Row],[Station Code]]="EM", BART_Rides[[#This Row],[Station Code]]="MT", BART_Rides[[#This Row],[Station Code]]="PL", BART_Rides[[#This Row],[Station Code]]="CC"), "Yes", "No")</f>
        <v>No</v>
      </c>
    </row>
    <row r="12553" spans="6:14">
      <c r="F12553" s="3">
        <v>44338</v>
      </c>
      <c r="G12553" s="1" t="s">
        <v>65</v>
      </c>
      <c r="H12553" s="1" t="s">
        <v>107</v>
      </c>
      <c r="I12553" s="1">
        <v>400</v>
      </c>
      <c r="J12553" s="1">
        <f>MONTH(BART_Rides[[#This Row],[Date]])</f>
        <v>5</v>
      </c>
      <c r="K12553" s="1">
        <f>WEEKDAY(BART_Rides[[#This Row],[Date]],2)</f>
        <v>6</v>
      </c>
      <c r="L12553" s="1" t="str">
        <f>LEFT(BART_Rides[[#This Row],[Lines]],1)</f>
        <v>Y</v>
      </c>
      <c r="M12553" s="1" t="str">
        <f>IF(BART_Rides[[#This Row],[FirstLetter]]="Y","Yes","No")</f>
        <v>Yes</v>
      </c>
      <c r="N12553" s="1" t="str">
        <f>IF(OR(BART_Rides[[#This Row],[Station Code]]="EM", BART_Rides[[#This Row],[Station Code]]="MT", BART_Rides[[#This Row],[Station Code]]="PL", BART_Rides[[#This Row],[Station Code]]="CC"), "Yes", "No")</f>
        <v>No</v>
      </c>
    </row>
    <row r="12554" spans="6:14">
      <c r="F12554" s="3">
        <v>44339</v>
      </c>
      <c r="G12554" s="1" t="s">
        <v>65</v>
      </c>
      <c r="H12554" s="1" t="s">
        <v>107</v>
      </c>
      <c r="I12554" s="1">
        <v>335</v>
      </c>
      <c r="J12554" s="1">
        <f>MONTH(BART_Rides[[#This Row],[Date]])</f>
        <v>5</v>
      </c>
      <c r="K12554" s="1">
        <f>WEEKDAY(BART_Rides[[#This Row],[Date]],2)</f>
        <v>7</v>
      </c>
      <c r="L12554" s="1" t="str">
        <f>LEFT(BART_Rides[[#This Row],[Lines]],1)</f>
        <v>Y</v>
      </c>
      <c r="M12554" s="1" t="str">
        <f>IF(BART_Rides[[#This Row],[FirstLetter]]="Y","Yes","No")</f>
        <v>Yes</v>
      </c>
      <c r="N12554" s="1" t="str">
        <f>IF(OR(BART_Rides[[#This Row],[Station Code]]="EM", BART_Rides[[#This Row],[Station Code]]="MT", BART_Rides[[#This Row],[Station Code]]="PL", BART_Rides[[#This Row],[Station Code]]="CC"), "Yes", "No")</f>
        <v>No</v>
      </c>
    </row>
    <row r="12555" spans="6:14">
      <c r="F12555" s="3">
        <v>44340</v>
      </c>
      <c r="G12555" s="1" t="s">
        <v>65</v>
      </c>
      <c r="H12555" s="1" t="s">
        <v>107</v>
      </c>
      <c r="I12555" s="1">
        <v>666</v>
      </c>
      <c r="J12555" s="1">
        <f>MONTH(BART_Rides[[#This Row],[Date]])</f>
        <v>5</v>
      </c>
      <c r="K12555" s="1">
        <f>WEEKDAY(BART_Rides[[#This Row],[Date]],2)</f>
        <v>1</v>
      </c>
      <c r="L12555" s="1" t="str">
        <f>LEFT(BART_Rides[[#This Row],[Lines]],1)</f>
        <v>Y</v>
      </c>
      <c r="M12555" s="1" t="str">
        <f>IF(BART_Rides[[#This Row],[FirstLetter]]="Y","Yes","No")</f>
        <v>Yes</v>
      </c>
      <c r="N12555" s="1" t="str">
        <f>IF(OR(BART_Rides[[#This Row],[Station Code]]="EM", BART_Rides[[#This Row],[Station Code]]="MT", BART_Rides[[#This Row],[Station Code]]="PL", BART_Rides[[#This Row],[Station Code]]="CC"), "Yes", "No")</f>
        <v>No</v>
      </c>
    </row>
    <row r="12556" spans="6:14">
      <c r="F12556" s="3">
        <v>44341</v>
      </c>
      <c r="G12556" s="1" t="s">
        <v>65</v>
      </c>
      <c r="H12556" s="1" t="s">
        <v>107</v>
      </c>
      <c r="I12556" s="1">
        <v>660</v>
      </c>
      <c r="J12556" s="1">
        <f>MONTH(BART_Rides[[#This Row],[Date]])</f>
        <v>5</v>
      </c>
      <c r="K12556" s="1">
        <f>WEEKDAY(BART_Rides[[#This Row],[Date]],2)</f>
        <v>2</v>
      </c>
      <c r="L12556" s="1" t="str">
        <f>LEFT(BART_Rides[[#This Row],[Lines]],1)</f>
        <v>Y</v>
      </c>
      <c r="M12556" s="1" t="str">
        <f>IF(BART_Rides[[#This Row],[FirstLetter]]="Y","Yes","No")</f>
        <v>Yes</v>
      </c>
      <c r="N12556" s="1" t="str">
        <f>IF(OR(BART_Rides[[#This Row],[Station Code]]="EM", BART_Rides[[#This Row],[Station Code]]="MT", BART_Rides[[#This Row],[Station Code]]="PL", BART_Rides[[#This Row],[Station Code]]="CC"), "Yes", "No")</f>
        <v>No</v>
      </c>
    </row>
    <row r="12557" spans="6:14">
      <c r="F12557" s="3">
        <v>44342</v>
      </c>
      <c r="G12557" s="1" t="s">
        <v>65</v>
      </c>
      <c r="H12557" s="1" t="s">
        <v>107</v>
      </c>
      <c r="I12557" s="1">
        <v>683</v>
      </c>
      <c r="J12557" s="1">
        <f>MONTH(BART_Rides[[#This Row],[Date]])</f>
        <v>5</v>
      </c>
      <c r="K12557" s="1">
        <f>WEEKDAY(BART_Rides[[#This Row],[Date]],2)</f>
        <v>3</v>
      </c>
      <c r="L12557" s="1" t="str">
        <f>LEFT(BART_Rides[[#This Row],[Lines]],1)</f>
        <v>Y</v>
      </c>
      <c r="M12557" s="1" t="str">
        <f>IF(BART_Rides[[#This Row],[FirstLetter]]="Y","Yes","No")</f>
        <v>Yes</v>
      </c>
      <c r="N12557" s="1" t="str">
        <f>IF(OR(BART_Rides[[#This Row],[Station Code]]="EM", BART_Rides[[#This Row],[Station Code]]="MT", BART_Rides[[#This Row],[Station Code]]="PL", BART_Rides[[#This Row],[Station Code]]="CC"), "Yes", "No")</f>
        <v>No</v>
      </c>
    </row>
    <row r="12558" spans="6:14">
      <c r="F12558" s="3">
        <v>44343</v>
      </c>
      <c r="G12558" s="1" t="s">
        <v>65</v>
      </c>
      <c r="H12558" s="1" t="s">
        <v>107</v>
      </c>
      <c r="I12558" s="1">
        <v>707</v>
      </c>
      <c r="J12558" s="1">
        <f>MONTH(BART_Rides[[#This Row],[Date]])</f>
        <v>5</v>
      </c>
      <c r="K12558" s="1">
        <f>WEEKDAY(BART_Rides[[#This Row],[Date]],2)</f>
        <v>4</v>
      </c>
      <c r="L12558" s="1" t="str">
        <f>LEFT(BART_Rides[[#This Row],[Lines]],1)</f>
        <v>Y</v>
      </c>
      <c r="M12558" s="1" t="str">
        <f>IF(BART_Rides[[#This Row],[FirstLetter]]="Y","Yes","No")</f>
        <v>Yes</v>
      </c>
      <c r="N12558" s="1" t="str">
        <f>IF(OR(BART_Rides[[#This Row],[Station Code]]="EM", BART_Rides[[#This Row],[Station Code]]="MT", BART_Rides[[#This Row],[Station Code]]="PL", BART_Rides[[#This Row],[Station Code]]="CC"), "Yes", "No")</f>
        <v>No</v>
      </c>
    </row>
    <row r="12559" spans="6:14">
      <c r="F12559" s="3">
        <v>44344</v>
      </c>
      <c r="G12559" s="1" t="s">
        <v>65</v>
      </c>
      <c r="H12559" s="1" t="s">
        <v>107</v>
      </c>
      <c r="I12559" s="1">
        <v>641</v>
      </c>
      <c r="J12559" s="1">
        <f>MONTH(BART_Rides[[#This Row],[Date]])</f>
        <v>5</v>
      </c>
      <c r="K12559" s="1">
        <f>WEEKDAY(BART_Rides[[#This Row],[Date]],2)</f>
        <v>5</v>
      </c>
      <c r="L12559" s="1" t="str">
        <f>LEFT(BART_Rides[[#This Row],[Lines]],1)</f>
        <v>Y</v>
      </c>
      <c r="M12559" s="1" t="str">
        <f>IF(BART_Rides[[#This Row],[FirstLetter]]="Y","Yes","No")</f>
        <v>Yes</v>
      </c>
      <c r="N12559" s="1" t="str">
        <f>IF(OR(BART_Rides[[#This Row],[Station Code]]="EM", BART_Rides[[#This Row],[Station Code]]="MT", BART_Rides[[#This Row],[Station Code]]="PL", BART_Rides[[#This Row],[Station Code]]="CC"), "Yes", "No")</f>
        <v>No</v>
      </c>
    </row>
    <row r="12560" spans="6:14">
      <c r="F12560" s="3">
        <v>44345</v>
      </c>
      <c r="G12560" s="1" t="s">
        <v>65</v>
      </c>
      <c r="H12560" s="1" t="s">
        <v>107</v>
      </c>
      <c r="I12560" s="1">
        <v>409</v>
      </c>
      <c r="J12560" s="1">
        <f>MONTH(BART_Rides[[#This Row],[Date]])</f>
        <v>5</v>
      </c>
      <c r="K12560" s="1">
        <f>WEEKDAY(BART_Rides[[#This Row],[Date]],2)</f>
        <v>6</v>
      </c>
      <c r="L12560" s="1" t="str">
        <f>LEFT(BART_Rides[[#This Row],[Lines]],1)</f>
        <v>Y</v>
      </c>
      <c r="M12560" s="1" t="str">
        <f>IF(BART_Rides[[#This Row],[FirstLetter]]="Y","Yes","No")</f>
        <v>Yes</v>
      </c>
      <c r="N12560" s="1" t="str">
        <f>IF(OR(BART_Rides[[#This Row],[Station Code]]="EM", BART_Rides[[#This Row],[Station Code]]="MT", BART_Rides[[#This Row],[Station Code]]="PL", BART_Rides[[#This Row],[Station Code]]="CC"), "Yes", "No")</f>
        <v>No</v>
      </c>
    </row>
    <row r="12561" spans="6:14">
      <c r="F12561" s="3">
        <v>44346</v>
      </c>
      <c r="G12561" s="1" t="s">
        <v>65</v>
      </c>
      <c r="H12561" s="1" t="s">
        <v>107</v>
      </c>
      <c r="I12561" s="1">
        <v>338</v>
      </c>
      <c r="J12561" s="1">
        <f>MONTH(BART_Rides[[#This Row],[Date]])</f>
        <v>5</v>
      </c>
      <c r="K12561" s="1">
        <f>WEEKDAY(BART_Rides[[#This Row],[Date]],2)</f>
        <v>7</v>
      </c>
      <c r="L12561" s="1" t="str">
        <f>LEFT(BART_Rides[[#This Row],[Lines]],1)</f>
        <v>Y</v>
      </c>
      <c r="M12561" s="1" t="str">
        <f>IF(BART_Rides[[#This Row],[FirstLetter]]="Y","Yes","No")</f>
        <v>Yes</v>
      </c>
      <c r="N12561" s="1" t="str">
        <f>IF(OR(BART_Rides[[#This Row],[Station Code]]="EM", BART_Rides[[#This Row],[Station Code]]="MT", BART_Rides[[#This Row],[Station Code]]="PL", BART_Rides[[#This Row],[Station Code]]="CC"), "Yes", "No")</f>
        <v>No</v>
      </c>
    </row>
    <row r="12562" spans="6:14">
      <c r="F12562" s="3">
        <v>44347</v>
      </c>
      <c r="G12562" s="1" t="s">
        <v>65</v>
      </c>
      <c r="H12562" s="1" t="s">
        <v>107</v>
      </c>
      <c r="I12562" s="1">
        <v>411</v>
      </c>
      <c r="J12562" s="1">
        <f>MONTH(BART_Rides[[#This Row],[Date]])</f>
        <v>5</v>
      </c>
      <c r="K12562" s="1">
        <f>WEEKDAY(BART_Rides[[#This Row],[Date]],2)</f>
        <v>1</v>
      </c>
      <c r="L12562" s="1" t="str">
        <f>LEFT(BART_Rides[[#This Row],[Lines]],1)</f>
        <v>Y</v>
      </c>
      <c r="M12562" s="1" t="str">
        <f>IF(BART_Rides[[#This Row],[FirstLetter]]="Y","Yes","No")</f>
        <v>Yes</v>
      </c>
      <c r="N12562" s="1" t="str">
        <f>IF(OR(BART_Rides[[#This Row],[Station Code]]="EM", BART_Rides[[#This Row],[Station Code]]="MT", BART_Rides[[#This Row],[Station Code]]="PL", BART_Rides[[#This Row],[Station Code]]="CC"), "Yes", "No")</f>
        <v>No</v>
      </c>
    </row>
    <row r="12563" spans="6:14">
      <c r="F12563" s="3">
        <v>44348</v>
      </c>
      <c r="G12563" s="1" t="s">
        <v>65</v>
      </c>
      <c r="H12563" s="1" t="s">
        <v>107</v>
      </c>
      <c r="I12563" s="1">
        <v>727</v>
      </c>
      <c r="J12563" s="1">
        <f>MONTH(BART_Rides[[#This Row],[Date]])</f>
        <v>6</v>
      </c>
      <c r="K12563" s="1">
        <f>WEEKDAY(BART_Rides[[#This Row],[Date]],2)</f>
        <v>2</v>
      </c>
      <c r="L12563" s="1" t="str">
        <f>LEFT(BART_Rides[[#This Row],[Lines]],1)</f>
        <v>Y</v>
      </c>
      <c r="M12563" s="1" t="str">
        <f>IF(BART_Rides[[#This Row],[FirstLetter]]="Y","Yes","No")</f>
        <v>Yes</v>
      </c>
      <c r="N12563" s="1" t="str">
        <f>IF(OR(BART_Rides[[#This Row],[Station Code]]="EM", BART_Rides[[#This Row],[Station Code]]="MT", BART_Rides[[#This Row],[Station Code]]="PL", BART_Rides[[#This Row],[Station Code]]="CC"), "Yes", "No")</f>
        <v>No</v>
      </c>
    </row>
    <row r="12564" spans="6:14">
      <c r="F12564" s="3">
        <v>44349</v>
      </c>
      <c r="G12564" s="1" t="s">
        <v>65</v>
      </c>
      <c r="H12564" s="1" t="s">
        <v>107</v>
      </c>
      <c r="I12564" s="1">
        <v>722</v>
      </c>
      <c r="J12564" s="1">
        <f>MONTH(BART_Rides[[#This Row],[Date]])</f>
        <v>6</v>
      </c>
      <c r="K12564" s="1">
        <f>WEEKDAY(BART_Rides[[#This Row],[Date]],2)</f>
        <v>3</v>
      </c>
      <c r="L12564" s="1" t="str">
        <f>LEFT(BART_Rides[[#This Row],[Lines]],1)</f>
        <v>Y</v>
      </c>
      <c r="M12564" s="1" t="str">
        <f>IF(BART_Rides[[#This Row],[FirstLetter]]="Y","Yes","No")</f>
        <v>Yes</v>
      </c>
      <c r="N12564" s="1" t="str">
        <f>IF(OR(BART_Rides[[#This Row],[Station Code]]="EM", BART_Rides[[#This Row],[Station Code]]="MT", BART_Rides[[#This Row],[Station Code]]="PL", BART_Rides[[#This Row],[Station Code]]="CC"), "Yes", "No")</f>
        <v>No</v>
      </c>
    </row>
    <row r="12565" spans="6:14">
      <c r="F12565" s="3">
        <v>44350</v>
      </c>
      <c r="G12565" s="1" t="s">
        <v>65</v>
      </c>
      <c r="H12565" s="1" t="s">
        <v>107</v>
      </c>
      <c r="I12565" s="1">
        <v>753</v>
      </c>
      <c r="J12565" s="1">
        <f>MONTH(BART_Rides[[#This Row],[Date]])</f>
        <v>6</v>
      </c>
      <c r="K12565" s="1">
        <f>WEEKDAY(BART_Rides[[#This Row],[Date]],2)</f>
        <v>4</v>
      </c>
      <c r="L12565" s="1" t="str">
        <f>LEFT(BART_Rides[[#This Row],[Lines]],1)</f>
        <v>Y</v>
      </c>
      <c r="M12565" s="1" t="str">
        <f>IF(BART_Rides[[#This Row],[FirstLetter]]="Y","Yes","No")</f>
        <v>Yes</v>
      </c>
      <c r="N12565" s="1" t="str">
        <f>IF(OR(BART_Rides[[#This Row],[Station Code]]="EM", BART_Rides[[#This Row],[Station Code]]="MT", BART_Rides[[#This Row],[Station Code]]="PL", BART_Rides[[#This Row],[Station Code]]="CC"), "Yes", "No")</f>
        <v>No</v>
      </c>
    </row>
    <row r="12566" spans="6:14">
      <c r="F12566" s="3">
        <v>44351</v>
      </c>
      <c r="G12566" s="1" t="s">
        <v>65</v>
      </c>
      <c r="H12566" s="1" t="s">
        <v>107</v>
      </c>
      <c r="I12566" s="1">
        <v>694</v>
      </c>
      <c r="J12566" s="1">
        <f>MONTH(BART_Rides[[#This Row],[Date]])</f>
        <v>6</v>
      </c>
      <c r="K12566" s="1">
        <f>WEEKDAY(BART_Rides[[#This Row],[Date]],2)</f>
        <v>5</v>
      </c>
      <c r="L12566" s="1" t="str">
        <f>LEFT(BART_Rides[[#This Row],[Lines]],1)</f>
        <v>Y</v>
      </c>
      <c r="M12566" s="1" t="str">
        <f>IF(BART_Rides[[#This Row],[FirstLetter]]="Y","Yes","No")</f>
        <v>Yes</v>
      </c>
      <c r="N12566" s="1" t="str">
        <f>IF(OR(BART_Rides[[#This Row],[Station Code]]="EM", BART_Rides[[#This Row],[Station Code]]="MT", BART_Rides[[#This Row],[Station Code]]="PL", BART_Rides[[#This Row],[Station Code]]="CC"), "Yes", "No")</f>
        <v>No</v>
      </c>
    </row>
    <row r="12567" spans="6:14">
      <c r="F12567" s="3">
        <v>44352</v>
      </c>
      <c r="G12567" s="1" t="s">
        <v>65</v>
      </c>
      <c r="H12567" s="1" t="s">
        <v>107</v>
      </c>
      <c r="I12567" s="1">
        <v>420</v>
      </c>
      <c r="J12567" s="1">
        <f>MONTH(BART_Rides[[#This Row],[Date]])</f>
        <v>6</v>
      </c>
      <c r="K12567" s="1">
        <f>WEEKDAY(BART_Rides[[#This Row],[Date]],2)</f>
        <v>6</v>
      </c>
      <c r="L12567" s="1" t="str">
        <f>LEFT(BART_Rides[[#This Row],[Lines]],1)</f>
        <v>Y</v>
      </c>
      <c r="M12567" s="1" t="str">
        <f>IF(BART_Rides[[#This Row],[FirstLetter]]="Y","Yes","No")</f>
        <v>Yes</v>
      </c>
      <c r="N12567" s="1" t="str">
        <f>IF(OR(BART_Rides[[#This Row],[Station Code]]="EM", BART_Rides[[#This Row],[Station Code]]="MT", BART_Rides[[#This Row],[Station Code]]="PL", BART_Rides[[#This Row],[Station Code]]="CC"), "Yes", "No")</f>
        <v>No</v>
      </c>
    </row>
    <row r="12568" spans="6:14">
      <c r="F12568" s="3">
        <v>44353</v>
      </c>
      <c r="G12568" s="1" t="s">
        <v>65</v>
      </c>
      <c r="H12568" s="1" t="s">
        <v>107</v>
      </c>
      <c r="I12568" s="1">
        <v>353</v>
      </c>
      <c r="J12568" s="1">
        <f>MONTH(BART_Rides[[#This Row],[Date]])</f>
        <v>6</v>
      </c>
      <c r="K12568" s="1">
        <f>WEEKDAY(BART_Rides[[#This Row],[Date]],2)</f>
        <v>7</v>
      </c>
      <c r="L12568" s="1" t="str">
        <f>LEFT(BART_Rides[[#This Row],[Lines]],1)</f>
        <v>Y</v>
      </c>
      <c r="M12568" s="1" t="str">
        <f>IF(BART_Rides[[#This Row],[FirstLetter]]="Y","Yes","No")</f>
        <v>Yes</v>
      </c>
      <c r="N12568" s="1" t="str">
        <f>IF(OR(BART_Rides[[#This Row],[Station Code]]="EM", BART_Rides[[#This Row],[Station Code]]="MT", BART_Rides[[#This Row],[Station Code]]="PL", BART_Rides[[#This Row],[Station Code]]="CC"), "Yes", "No")</f>
        <v>No</v>
      </c>
    </row>
    <row r="12569" spans="6:14">
      <c r="F12569" s="3">
        <v>44354</v>
      </c>
      <c r="G12569" s="1" t="s">
        <v>65</v>
      </c>
      <c r="H12569" s="1" t="s">
        <v>107</v>
      </c>
      <c r="I12569" s="1">
        <v>729</v>
      </c>
      <c r="J12569" s="1">
        <f>MONTH(BART_Rides[[#This Row],[Date]])</f>
        <v>6</v>
      </c>
      <c r="K12569" s="1">
        <f>WEEKDAY(BART_Rides[[#This Row],[Date]],2)</f>
        <v>1</v>
      </c>
      <c r="L12569" s="1" t="str">
        <f>LEFT(BART_Rides[[#This Row],[Lines]],1)</f>
        <v>Y</v>
      </c>
      <c r="M12569" s="1" t="str">
        <f>IF(BART_Rides[[#This Row],[FirstLetter]]="Y","Yes","No")</f>
        <v>Yes</v>
      </c>
      <c r="N12569" s="1" t="str">
        <f>IF(OR(BART_Rides[[#This Row],[Station Code]]="EM", BART_Rides[[#This Row],[Station Code]]="MT", BART_Rides[[#This Row],[Station Code]]="PL", BART_Rides[[#This Row],[Station Code]]="CC"), "Yes", "No")</f>
        <v>No</v>
      </c>
    </row>
    <row r="12570" spans="6:14">
      <c r="F12570" s="3">
        <v>44355</v>
      </c>
      <c r="G12570" s="1" t="s">
        <v>65</v>
      </c>
      <c r="H12570" s="1" t="s">
        <v>107</v>
      </c>
      <c r="I12570" s="1">
        <v>702</v>
      </c>
      <c r="J12570" s="1">
        <f>MONTH(BART_Rides[[#This Row],[Date]])</f>
        <v>6</v>
      </c>
      <c r="K12570" s="1">
        <f>WEEKDAY(BART_Rides[[#This Row],[Date]],2)</f>
        <v>2</v>
      </c>
      <c r="L12570" s="1" t="str">
        <f>LEFT(BART_Rides[[#This Row],[Lines]],1)</f>
        <v>Y</v>
      </c>
      <c r="M12570" s="1" t="str">
        <f>IF(BART_Rides[[#This Row],[FirstLetter]]="Y","Yes","No")</f>
        <v>Yes</v>
      </c>
      <c r="N12570" s="1" t="str">
        <f>IF(OR(BART_Rides[[#This Row],[Station Code]]="EM", BART_Rides[[#This Row],[Station Code]]="MT", BART_Rides[[#This Row],[Station Code]]="PL", BART_Rides[[#This Row],[Station Code]]="CC"), "Yes", "No")</f>
        <v>No</v>
      </c>
    </row>
    <row r="12571" spans="6:14">
      <c r="F12571" s="3">
        <v>44356</v>
      </c>
      <c r="G12571" s="1" t="s">
        <v>65</v>
      </c>
      <c r="H12571" s="1" t="s">
        <v>107</v>
      </c>
      <c r="I12571" s="1">
        <v>772</v>
      </c>
      <c r="J12571" s="1">
        <f>MONTH(BART_Rides[[#This Row],[Date]])</f>
        <v>6</v>
      </c>
      <c r="K12571" s="1">
        <f>WEEKDAY(BART_Rides[[#This Row],[Date]],2)</f>
        <v>3</v>
      </c>
      <c r="L12571" s="1" t="str">
        <f>LEFT(BART_Rides[[#This Row],[Lines]],1)</f>
        <v>Y</v>
      </c>
      <c r="M12571" s="1" t="str">
        <f>IF(BART_Rides[[#This Row],[FirstLetter]]="Y","Yes","No")</f>
        <v>Yes</v>
      </c>
      <c r="N12571" s="1" t="str">
        <f>IF(OR(BART_Rides[[#This Row],[Station Code]]="EM", BART_Rides[[#This Row],[Station Code]]="MT", BART_Rides[[#This Row],[Station Code]]="PL", BART_Rides[[#This Row],[Station Code]]="CC"), "Yes", "No")</f>
        <v>No</v>
      </c>
    </row>
    <row r="12572" spans="6:14">
      <c r="F12572" s="3">
        <v>44357</v>
      </c>
      <c r="G12572" s="1" t="s">
        <v>65</v>
      </c>
      <c r="H12572" s="1" t="s">
        <v>107</v>
      </c>
      <c r="I12572" s="1">
        <v>794</v>
      </c>
      <c r="J12572" s="1">
        <f>MONTH(BART_Rides[[#This Row],[Date]])</f>
        <v>6</v>
      </c>
      <c r="K12572" s="1">
        <f>WEEKDAY(BART_Rides[[#This Row],[Date]],2)</f>
        <v>4</v>
      </c>
      <c r="L12572" s="1" t="str">
        <f>LEFT(BART_Rides[[#This Row],[Lines]],1)</f>
        <v>Y</v>
      </c>
      <c r="M12572" s="1" t="str">
        <f>IF(BART_Rides[[#This Row],[FirstLetter]]="Y","Yes","No")</f>
        <v>Yes</v>
      </c>
      <c r="N12572" s="1" t="str">
        <f>IF(OR(BART_Rides[[#This Row],[Station Code]]="EM", BART_Rides[[#This Row],[Station Code]]="MT", BART_Rides[[#This Row],[Station Code]]="PL", BART_Rides[[#This Row],[Station Code]]="CC"), "Yes", "No")</f>
        <v>No</v>
      </c>
    </row>
    <row r="12573" spans="6:14">
      <c r="F12573" s="3">
        <v>44358</v>
      </c>
      <c r="G12573" s="1" t="s">
        <v>65</v>
      </c>
      <c r="H12573" s="1" t="s">
        <v>107</v>
      </c>
      <c r="I12573" s="1">
        <v>760</v>
      </c>
      <c r="J12573" s="1">
        <f>MONTH(BART_Rides[[#This Row],[Date]])</f>
        <v>6</v>
      </c>
      <c r="K12573" s="1">
        <f>WEEKDAY(BART_Rides[[#This Row],[Date]],2)</f>
        <v>5</v>
      </c>
      <c r="L12573" s="1" t="str">
        <f>LEFT(BART_Rides[[#This Row],[Lines]],1)</f>
        <v>Y</v>
      </c>
      <c r="M12573" s="1" t="str">
        <f>IF(BART_Rides[[#This Row],[FirstLetter]]="Y","Yes","No")</f>
        <v>Yes</v>
      </c>
      <c r="N12573" s="1" t="str">
        <f>IF(OR(BART_Rides[[#This Row],[Station Code]]="EM", BART_Rides[[#This Row],[Station Code]]="MT", BART_Rides[[#This Row],[Station Code]]="PL", BART_Rides[[#This Row],[Station Code]]="CC"), "Yes", "No")</f>
        <v>No</v>
      </c>
    </row>
    <row r="12574" spans="6:14">
      <c r="F12574" s="3">
        <v>44359</v>
      </c>
      <c r="G12574" s="1" t="s">
        <v>65</v>
      </c>
      <c r="H12574" s="1" t="s">
        <v>107</v>
      </c>
      <c r="I12574" s="1">
        <v>456</v>
      </c>
      <c r="J12574" s="1">
        <f>MONTH(BART_Rides[[#This Row],[Date]])</f>
        <v>6</v>
      </c>
      <c r="K12574" s="1">
        <f>WEEKDAY(BART_Rides[[#This Row],[Date]],2)</f>
        <v>6</v>
      </c>
      <c r="L12574" s="1" t="str">
        <f>LEFT(BART_Rides[[#This Row],[Lines]],1)</f>
        <v>Y</v>
      </c>
      <c r="M12574" s="1" t="str">
        <f>IF(BART_Rides[[#This Row],[FirstLetter]]="Y","Yes","No")</f>
        <v>Yes</v>
      </c>
      <c r="N12574" s="1" t="str">
        <f>IF(OR(BART_Rides[[#This Row],[Station Code]]="EM", BART_Rides[[#This Row],[Station Code]]="MT", BART_Rides[[#This Row],[Station Code]]="PL", BART_Rides[[#This Row],[Station Code]]="CC"), "Yes", "No")</f>
        <v>No</v>
      </c>
    </row>
    <row r="12575" spans="6:14">
      <c r="F12575" s="3">
        <v>44360</v>
      </c>
      <c r="G12575" s="1" t="s">
        <v>65</v>
      </c>
      <c r="H12575" s="1" t="s">
        <v>107</v>
      </c>
      <c r="I12575" s="1">
        <v>352</v>
      </c>
      <c r="J12575" s="1">
        <f>MONTH(BART_Rides[[#This Row],[Date]])</f>
        <v>6</v>
      </c>
      <c r="K12575" s="1">
        <f>WEEKDAY(BART_Rides[[#This Row],[Date]],2)</f>
        <v>7</v>
      </c>
      <c r="L12575" s="1" t="str">
        <f>LEFT(BART_Rides[[#This Row],[Lines]],1)</f>
        <v>Y</v>
      </c>
      <c r="M12575" s="1" t="str">
        <f>IF(BART_Rides[[#This Row],[FirstLetter]]="Y","Yes","No")</f>
        <v>Yes</v>
      </c>
      <c r="N12575" s="1" t="str">
        <f>IF(OR(BART_Rides[[#This Row],[Station Code]]="EM", BART_Rides[[#This Row],[Station Code]]="MT", BART_Rides[[#This Row],[Station Code]]="PL", BART_Rides[[#This Row],[Station Code]]="CC"), "Yes", "No")</f>
        <v>No</v>
      </c>
    </row>
    <row r="12576" spans="6:14">
      <c r="F12576" s="3">
        <v>44361</v>
      </c>
      <c r="G12576" s="1" t="s">
        <v>65</v>
      </c>
      <c r="H12576" s="1" t="s">
        <v>107</v>
      </c>
      <c r="I12576" s="1">
        <v>776</v>
      </c>
      <c r="J12576" s="1">
        <f>MONTH(BART_Rides[[#This Row],[Date]])</f>
        <v>6</v>
      </c>
      <c r="K12576" s="1">
        <f>WEEKDAY(BART_Rides[[#This Row],[Date]],2)</f>
        <v>1</v>
      </c>
      <c r="L12576" s="1" t="str">
        <f>LEFT(BART_Rides[[#This Row],[Lines]],1)</f>
        <v>Y</v>
      </c>
      <c r="M12576" s="1" t="str">
        <f>IF(BART_Rides[[#This Row],[FirstLetter]]="Y","Yes","No")</f>
        <v>Yes</v>
      </c>
      <c r="N12576" s="1" t="str">
        <f>IF(OR(BART_Rides[[#This Row],[Station Code]]="EM", BART_Rides[[#This Row],[Station Code]]="MT", BART_Rides[[#This Row],[Station Code]]="PL", BART_Rides[[#This Row],[Station Code]]="CC"), "Yes", "No")</f>
        <v>No</v>
      </c>
    </row>
    <row r="12577" spans="6:14">
      <c r="F12577" s="3">
        <v>44362</v>
      </c>
      <c r="G12577" s="1" t="s">
        <v>65</v>
      </c>
      <c r="H12577" s="1" t="s">
        <v>107</v>
      </c>
      <c r="I12577" s="1">
        <v>831</v>
      </c>
      <c r="J12577" s="1">
        <f>MONTH(BART_Rides[[#This Row],[Date]])</f>
        <v>6</v>
      </c>
      <c r="K12577" s="1">
        <f>WEEKDAY(BART_Rides[[#This Row],[Date]],2)</f>
        <v>2</v>
      </c>
      <c r="L12577" s="1" t="str">
        <f>LEFT(BART_Rides[[#This Row],[Lines]],1)</f>
        <v>Y</v>
      </c>
      <c r="M12577" s="1" t="str">
        <f>IF(BART_Rides[[#This Row],[FirstLetter]]="Y","Yes","No")</f>
        <v>Yes</v>
      </c>
      <c r="N12577" s="1" t="str">
        <f>IF(OR(BART_Rides[[#This Row],[Station Code]]="EM", BART_Rides[[#This Row],[Station Code]]="MT", BART_Rides[[#This Row],[Station Code]]="PL", BART_Rides[[#This Row],[Station Code]]="CC"), "Yes", "No")</f>
        <v>No</v>
      </c>
    </row>
    <row r="12578" spans="6:14">
      <c r="F12578" s="3">
        <v>44363</v>
      </c>
      <c r="G12578" s="1" t="s">
        <v>65</v>
      </c>
      <c r="H12578" s="1" t="s">
        <v>107</v>
      </c>
      <c r="I12578" s="1">
        <v>797</v>
      </c>
      <c r="J12578" s="1">
        <f>MONTH(BART_Rides[[#This Row],[Date]])</f>
        <v>6</v>
      </c>
      <c r="K12578" s="1">
        <f>WEEKDAY(BART_Rides[[#This Row],[Date]],2)</f>
        <v>3</v>
      </c>
      <c r="L12578" s="1" t="str">
        <f>LEFT(BART_Rides[[#This Row],[Lines]],1)</f>
        <v>Y</v>
      </c>
      <c r="M12578" s="1" t="str">
        <f>IF(BART_Rides[[#This Row],[FirstLetter]]="Y","Yes","No")</f>
        <v>Yes</v>
      </c>
      <c r="N12578" s="1" t="str">
        <f>IF(OR(BART_Rides[[#This Row],[Station Code]]="EM", BART_Rides[[#This Row],[Station Code]]="MT", BART_Rides[[#This Row],[Station Code]]="PL", BART_Rides[[#This Row],[Station Code]]="CC"), "Yes", "No")</f>
        <v>No</v>
      </c>
    </row>
    <row r="12579" spans="6:14">
      <c r="F12579" s="3">
        <v>44364</v>
      </c>
      <c r="G12579" s="1" t="s">
        <v>65</v>
      </c>
      <c r="H12579" s="1" t="s">
        <v>107</v>
      </c>
      <c r="I12579" s="1">
        <v>854</v>
      </c>
      <c r="J12579" s="1">
        <f>MONTH(BART_Rides[[#This Row],[Date]])</f>
        <v>6</v>
      </c>
      <c r="K12579" s="1">
        <f>WEEKDAY(BART_Rides[[#This Row],[Date]],2)</f>
        <v>4</v>
      </c>
      <c r="L12579" s="1" t="str">
        <f>LEFT(BART_Rides[[#This Row],[Lines]],1)</f>
        <v>Y</v>
      </c>
      <c r="M12579" s="1" t="str">
        <f>IF(BART_Rides[[#This Row],[FirstLetter]]="Y","Yes","No")</f>
        <v>Yes</v>
      </c>
      <c r="N12579" s="1" t="str">
        <f>IF(OR(BART_Rides[[#This Row],[Station Code]]="EM", BART_Rides[[#This Row],[Station Code]]="MT", BART_Rides[[#This Row],[Station Code]]="PL", BART_Rides[[#This Row],[Station Code]]="CC"), "Yes", "No")</f>
        <v>No</v>
      </c>
    </row>
    <row r="12580" spans="6:14">
      <c r="F12580" s="3">
        <v>44365</v>
      </c>
      <c r="G12580" s="1" t="s">
        <v>65</v>
      </c>
      <c r="H12580" s="1" t="s">
        <v>107</v>
      </c>
      <c r="I12580" s="1">
        <v>767</v>
      </c>
      <c r="J12580" s="1">
        <f>MONTH(BART_Rides[[#This Row],[Date]])</f>
        <v>6</v>
      </c>
      <c r="K12580" s="1">
        <f>WEEKDAY(BART_Rides[[#This Row],[Date]],2)</f>
        <v>5</v>
      </c>
      <c r="L12580" s="1" t="str">
        <f>LEFT(BART_Rides[[#This Row],[Lines]],1)</f>
        <v>Y</v>
      </c>
      <c r="M12580" s="1" t="str">
        <f>IF(BART_Rides[[#This Row],[FirstLetter]]="Y","Yes","No")</f>
        <v>Yes</v>
      </c>
      <c r="N12580" s="1" t="str">
        <f>IF(OR(BART_Rides[[#This Row],[Station Code]]="EM", BART_Rides[[#This Row],[Station Code]]="MT", BART_Rides[[#This Row],[Station Code]]="PL", BART_Rides[[#This Row],[Station Code]]="CC"), "Yes", "No")</f>
        <v>No</v>
      </c>
    </row>
    <row r="12581" spans="6:14">
      <c r="F12581" s="3">
        <v>44366</v>
      </c>
      <c r="G12581" s="1" t="s">
        <v>65</v>
      </c>
      <c r="H12581" s="1" t="s">
        <v>107</v>
      </c>
      <c r="I12581" s="1">
        <v>441</v>
      </c>
      <c r="J12581" s="1">
        <f>MONTH(BART_Rides[[#This Row],[Date]])</f>
        <v>6</v>
      </c>
      <c r="K12581" s="1">
        <f>WEEKDAY(BART_Rides[[#This Row],[Date]],2)</f>
        <v>6</v>
      </c>
      <c r="L12581" s="1" t="str">
        <f>LEFT(BART_Rides[[#This Row],[Lines]],1)</f>
        <v>Y</v>
      </c>
      <c r="M12581" s="1" t="str">
        <f>IF(BART_Rides[[#This Row],[FirstLetter]]="Y","Yes","No")</f>
        <v>Yes</v>
      </c>
      <c r="N12581" s="1" t="str">
        <f>IF(OR(BART_Rides[[#This Row],[Station Code]]="EM", BART_Rides[[#This Row],[Station Code]]="MT", BART_Rides[[#This Row],[Station Code]]="PL", BART_Rides[[#This Row],[Station Code]]="CC"), "Yes", "No")</f>
        <v>No</v>
      </c>
    </row>
    <row r="12582" spans="6:14">
      <c r="F12582" s="3">
        <v>44367</v>
      </c>
      <c r="G12582" s="1" t="s">
        <v>65</v>
      </c>
      <c r="H12582" s="1" t="s">
        <v>107</v>
      </c>
      <c r="I12582" s="1">
        <v>344</v>
      </c>
      <c r="J12582" s="1">
        <f>MONTH(BART_Rides[[#This Row],[Date]])</f>
        <v>6</v>
      </c>
      <c r="K12582" s="1">
        <f>WEEKDAY(BART_Rides[[#This Row],[Date]],2)</f>
        <v>7</v>
      </c>
      <c r="L12582" s="1" t="str">
        <f>LEFT(BART_Rides[[#This Row],[Lines]],1)</f>
        <v>Y</v>
      </c>
      <c r="M12582" s="1" t="str">
        <f>IF(BART_Rides[[#This Row],[FirstLetter]]="Y","Yes","No")</f>
        <v>Yes</v>
      </c>
      <c r="N12582" s="1" t="str">
        <f>IF(OR(BART_Rides[[#This Row],[Station Code]]="EM", BART_Rides[[#This Row],[Station Code]]="MT", BART_Rides[[#This Row],[Station Code]]="PL", BART_Rides[[#This Row],[Station Code]]="CC"), "Yes", "No")</f>
        <v>No</v>
      </c>
    </row>
    <row r="12583" spans="6:14">
      <c r="F12583" s="3">
        <v>44368</v>
      </c>
      <c r="G12583" s="1" t="s">
        <v>65</v>
      </c>
      <c r="H12583" s="1" t="s">
        <v>107</v>
      </c>
      <c r="I12583" s="1">
        <v>820</v>
      </c>
      <c r="J12583" s="1">
        <f>MONTH(BART_Rides[[#This Row],[Date]])</f>
        <v>6</v>
      </c>
      <c r="K12583" s="1">
        <f>WEEKDAY(BART_Rides[[#This Row],[Date]],2)</f>
        <v>1</v>
      </c>
      <c r="L12583" s="1" t="str">
        <f>LEFT(BART_Rides[[#This Row],[Lines]],1)</f>
        <v>Y</v>
      </c>
      <c r="M12583" s="1" t="str">
        <f>IF(BART_Rides[[#This Row],[FirstLetter]]="Y","Yes","No")</f>
        <v>Yes</v>
      </c>
      <c r="N12583" s="1" t="str">
        <f>IF(OR(BART_Rides[[#This Row],[Station Code]]="EM", BART_Rides[[#This Row],[Station Code]]="MT", BART_Rides[[#This Row],[Station Code]]="PL", BART_Rides[[#This Row],[Station Code]]="CC"), "Yes", "No")</f>
        <v>No</v>
      </c>
    </row>
    <row r="12584" spans="6:14">
      <c r="F12584" s="3">
        <v>44369</v>
      </c>
      <c r="G12584" s="1" t="s">
        <v>65</v>
      </c>
      <c r="H12584" s="1" t="s">
        <v>107</v>
      </c>
      <c r="I12584" s="1">
        <v>841</v>
      </c>
      <c r="J12584" s="1">
        <f>MONTH(BART_Rides[[#This Row],[Date]])</f>
        <v>6</v>
      </c>
      <c r="K12584" s="1">
        <f>WEEKDAY(BART_Rides[[#This Row],[Date]],2)</f>
        <v>2</v>
      </c>
      <c r="L12584" s="1" t="str">
        <f>LEFT(BART_Rides[[#This Row],[Lines]],1)</f>
        <v>Y</v>
      </c>
      <c r="M12584" s="1" t="str">
        <f>IF(BART_Rides[[#This Row],[FirstLetter]]="Y","Yes","No")</f>
        <v>Yes</v>
      </c>
      <c r="N12584" s="1" t="str">
        <f>IF(OR(BART_Rides[[#This Row],[Station Code]]="EM", BART_Rides[[#This Row],[Station Code]]="MT", BART_Rides[[#This Row],[Station Code]]="PL", BART_Rides[[#This Row],[Station Code]]="CC"), "Yes", "No")</f>
        <v>No</v>
      </c>
    </row>
    <row r="12585" spans="6:14">
      <c r="F12585" s="3">
        <v>44370</v>
      </c>
      <c r="G12585" s="1" t="s">
        <v>65</v>
      </c>
      <c r="H12585" s="1" t="s">
        <v>107</v>
      </c>
      <c r="I12585" s="1">
        <v>847</v>
      </c>
      <c r="J12585" s="1">
        <f>MONTH(BART_Rides[[#This Row],[Date]])</f>
        <v>6</v>
      </c>
      <c r="K12585" s="1">
        <f>WEEKDAY(BART_Rides[[#This Row],[Date]],2)</f>
        <v>3</v>
      </c>
      <c r="L12585" s="1" t="str">
        <f>LEFT(BART_Rides[[#This Row],[Lines]],1)</f>
        <v>Y</v>
      </c>
      <c r="M12585" s="1" t="str">
        <f>IF(BART_Rides[[#This Row],[FirstLetter]]="Y","Yes","No")</f>
        <v>Yes</v>
      </c>
      <c r="N12585" s="1" t="str">
        <f>IF(OR(BART_Rides[[#This Row],[Station Code]]="EM", BART_Rides[[#This Row],[Station Code]]="MT", BART_Rides[[#This Row],[Station Code]]="PL", BART_Rides[[#This Row],[Station Code]]="CC"), "Yes", "No")</f>
        <v>No</v>
      </c>
    </row>
    <row r="12586" spans="6:14">
      <c r="F12586" s="3">
        <v>44371</v>
      </c>
      <c r="G12586" s="1" t="s">
        <v>65</v>
      </c>
      <c r="H12586" s="1" t="s">
        <v>107</v>
      </c>
      <c r="I12586" s="1">
        <v>875</v>
      </c>
      <c r="J12586" s="1">
        <f>MONTH(BART_Rides[[#This Row],[Date]])</f>
        <v>6</v>
      </c>
      <c r="K12586" s="1">
        <f>WEEKDAY(BART_Rides[[#This Row],[Date]],2)</f>
        <v>4</v>
      </c>
      <c r="L12586" s="1" t="str">
        <f>LEFT(BART_Rides[[#This Row],[Lines]],1)</f>
        <v>Y</v>
      </c>
      <c r="M12586" s="1" t="str">
        <f>IF(BART_Rides[[#This Row],[FirstLetter]]="Y","Yes","No")</f>
        <v>Yes</v>
      </c>
      <c r="N12586" s="1" t="str">
        <f>IF(OR(BART_Rides[[#This Row],[Station Code]]="EM", BART_Rides[[#This Row],[Station Code]]="MT", BART_Rides[[#This Row],[Station Code]]="PL", BART_Rides[[#This Row],[Station Code]]="CC"), "Yes", "No")</f>
        <v>No</v>
      </c>
    </row>
    <row r="12587" spans="6:14">
      <c r="F12587" s="3">
        <v>44372</v>
      </c>
      <c r="G12587" s="1" t="s">
        <v>65</v>
      </c>
      <c r="H12587" s="1" t="s">
        <v>107</v>
      </c>
      <c r="I12587" s="1">
        <v>798</v>
      </c>
      <c r="J12587" s="1">
        <f>MONTH(BART_Rides[[#This Row],[Date]])</f>
        <v>6</v>
      </c>
      <c r="K12587" s="1">
        <f>WEEKDAY(BART_Rides[[#This Row],[Date]],2)</f>
        <v>5</v>
      </c>
      <c r="L12587" s="1" t="str">
        <f>LEFT(BART_Rides[[#This Row],[Lines]],1)</f>
        <v>Y</v>
      </c>
      <c r="M12587" s="1" t="str">
        <f>IF(BART_Rides[[#This Row],[FirstLetter]]="Y","Yes","No")</f>
        <v>Yes</v>
      </c>
      <c r="N12587" s="1" t="str">
        <f>IF(OR(BART_Rides[[#This Row],[Station Code]]="EM", BART_Rides[[#This Row],[Station Code]]="MT", BART_Rides[[#This Row],[Station Code]]="PL", BART_Rides[[#This Row],[Station Code]]="CC"), "Yes", "No")</f>
        <v>No</v>
      </c>
    </row>
    <row r="12588" spans="6:14">
      <c r="F12588" s="3">
        <v>44373</v>
      </c>
      <c r="G12588" s="1" t="s">
        <v>65</v>
      </c>
      <c r="H12588" s="1" t="s">
        <v>107</v>
      </c>
      <c r="I12588" s="1">
        <v>466</v>
      </c>
      <c r="J12588" s="1">
        <f>MONTH(BART_Rides[[#This Row],[Date]])</f>
        <v>6</v>
      </c>
      <c r="K12588" s="1">
        <f>WEEKDAY(BART_Rides[[#This Row],[Date]],2)</f>
        <v>6</v>
      </c>
      <c r="L12588" s="1" t="str">
        <f>LEFT(BART_Rides[[#This Row],[Lines]],1)</f>
        <v>Y</v>
      </c>
      <c r="M12588" s="1" t="str">
        <f>IF(BART_Rides[[#This Row],[FirstLetter]]="Y","Yes","No")</f>
        <v>Yes</v>
      </c>
      <c r="N12588" s="1" t="str">
        <f>IF(OR(BART_Rides[[#This Row],[Station Code]]="EM", BART_Rides[[#This Row],[Station Code]]="MT", BART_Rides[[#This Row],[Station Code]]="PL", BART_Rides[[#This Row],[Station Code]]="CC"), "Yes", "No")</f>
        <v>No</v>
      </c>
    </row>
    <row r="12589" spans="6:14">
      <c r="F12589" s="3">
        <v>44374</v>
      </c>
      <c r="G12589" s="1" t="s">
        <v>65</v>
      </c>
      <c r="H12589" s="1" t="s">
        <v>107</v>
      </c>
      <c r="I12589" s="1">
        <v>401</v>
      </c>
      <c r="J12589" s="1">
        <f>MONTH(BART_Rides[[#This Row],[Date]])</f>
        <v>6</v>
      </c>
      <c r="K12589" s="1">
        <f>WEEKDAY(BART_Rides[[#This Row],[Date]],2)</f>
        <v>7</v>
      </c>
      <c r="L12589" s="1" t="str">
        <f>LEFT(BART_Rides[[#This Row],[Lines]],1)</f>
        <v>Y</v>
      </c>
      <c r="M12589" s="1" t="str">
        <f>IF(BART_Rides[[#This Row],[FirstLetter]]="Y","Yes","No")</f>
        <v>Yes</v>
      </c>
      <c r="N12589" s="1" t="str">
        <f>IF(OR(BART_Rides[[#This Row],[Station Code]]="EM", BART_Rides[[#This Row],[Station Code]]="MT", BART_Rides[[#This Row],[Station Code]]="PL", BART_Rides[[#This Row],[Station Code]]="CC"), "Yes", "No")</f>
        <v>No</v>
      </c>
    </row>
    <row r="12590" spans="6:14">
      <c r="F12590" s="3">
        <v>44375</v>
      </c>
      <c r="G12590" s="1" t="s">
        <v>65</v>
      </c>
      <c r="H12590" s="1" t="s">
        <v>107</v>
      </c>
      <c r="I12590" s="1">
        <v>770</v>
      </c>
      <c r="J12590" s="1">
        <f>MONTH(BART_Rides[[#This Row],[Date]])</f>
        <v>6</v>
      </c>
      <c r="K12590" s="1">
        <f>WEEKDAY(BART_Rides[[#This Row],[Date]],2)</f>
        <v>1</v>
      </c>
      <c r="L12590" s="1" t="str">
        <f>LEFT(BART_Rides[[#This Row],[Lines]],1)</f>
        <v>Y</v>
      </c>
      <c r="M12590" s="1" t="str">
        <f>IF(BART_Rides[[#This Row],[FirstLetter]]="Y","Yes","No")</f>
        <v>Yes</v>
      </c>
      <c r="N12590" s="1" t="str">
        <f>IF(OR(BART_Rides[[#This Row],[Station Code]]="EM", BART_Rides[[#This Row],[Station Code]]="MT", BART_Rides[[#This Row],[Station Code]]="PL", BART_Rides[[#This Row],[Station Code]]="CC"), "Yes", "No")</f>
        <v>No</v>
      </c>
    </row>
    <row r="12591" spans="6:14">
      <c r="F12591" s="3">
        <v>44376</v>
      </c>
      <c r="G12591" s="1" t="s">
        <v>65</v>
      </c>
      <c r="H12591" s="1" t="s">
        <v>107</v>
      </c>
      <c r="I12591" s="1">
        <v>875</v>
      </c>
      <c r="J12591" s="1">
        <f>MONTH(BART_Rides[[#This Row],[Date]])</f>
        <v>6</v>
      </c>
      <c r="K12591" s="1">
        <f>WEEKDAY(BART_Rides[[#This Row],[Date]],2)</f>
        <v>2</v>
      </c>
      <c r="L12591" s="1" t="str">
        <f>LEFT(BART_Rides[[#This Row],[Lines]],1)</f>
        <v>Y</v>
      </c>
      <c r="M12591" s="1" t="str">
        <f>IF(BART_Rides[[#This Row],[FirstLetter]]="Y","Yes","No")</f>
        <v>Yes</v>
      </c>
      <c r="N12591" s="1" t="str">
        <f>IF(OR(BART_Rides[[#This Row],[Station Code]]="EM", BART_Rides[[#This Row],[Station Code]]="MT", BART_Rides[[#This Row],[Station Code]]="PL", BART_Rides[[#This Row],[Station Code]]="CC"), "Yes", "No")</f>
        <v>No</v>
      </c>
    </row>
    <row r="12592" spans="6:14">
      <c r="F12592" s="3">
        <v>44377</v>
      </c>
      <c r="G12592" s="1" t="s">
        <v>65</v>
      </c>
      <c r="H12592" s="1" t="s">
        <v>107</v>
      </c>
      <c r="I12592" s="1">
        <v>867</v>
      </c>
      <c r="J12592" s="1">
        <f>MONTH(BART_Rides[[#This Row],[Date]])</f>
        <v>6</v>
      </c>
      <c r="K12592" s="1">
        <f>WEEKDAY(BART_Rides[[#This Row],[Date]],2)</f>
        <v>3</v>
      </c>
      <c r="L12592" s="1" t="str">
        <f>LEFT(BART_Rides[[#This Row],[Lines]],1)</f>
        <v>Y</v>
      </c>
      <c r="M12592" s="1" t="str">
        <f>IF(BART_Rides[[#This Row],[FirstLetter]]="Y","Yes","No")</f>
        <v>Yes</v>
      </c>
      <c r="N12592" s="1" t="str">
        <f>IF(OR(BART_Rides[[#This Row],[Station Code]]="EM", BART_Rides[[#This Row],[Station Code]]="MT", BART_Rides[[#This Row],[Station Code]]="PL", BART_Rides[[#This Row],[Station Code]]="CC"), "Yes", "No")</f>
        <v>No</v>
      </c>
    </row>
    <row r="12593" spans="6:14">
      <c r="F12593" s="3">
        <v>44378</v>
      </c>
      <c r="G12593" s="1" t="s">
        <v>65</v>
      </c>
      <c r="H12593" s="1" t="s">
        <v>107</v>
      </c>
      <c r="I12593" s="1">
        <v>872</v>
      </c>
      <c r="J12593" s="1">
        <f>MONTH(BART_Rides[[#This Row],[Date]])</f>
        <v>7</v>
      </c>
      <c r="K12593" s="1">
        <f>WEEKDAY(BART_Rides[[#This Row],[Date]],2)</f>
        <v>4</v>
      </c>
      <c r="L12593" s="1" t="str">
        <f>LEFT(BART_Rides[[#This Row],[Lines]],1)</f>
        <v>Y</v>
      </c>
      <c r="M12593" s="1" t="str">
        <f>IF(BART_Rides[[#This Row],[FirstLetter]]="Y","Yes","No")</f>
        <v>Yes</v>
      </c>
      <c r="N12593" s="1" t="str">
        <f>IF(OR(BART_Rides[[#This Row],[Station Code]]="EM", BART_Rides[[#This Row],[Station Code]]="MT", BART_Rides[[#This Row],[Station Code]]="PL", BART_Rides[[#This Row],[Station Code]]="CC"), "Yes", "No")</f>
        <v>No</v>
      </c>
    </row>
    <row r="12594" spans="6:14">
      <c r="F12594" s="3">
        <v>44379</v>
      </c>
      <c r="G12594" s="1" t="s">
        <v>65</v>
      </c>
      <c r="H12594" s="1" t="s">
        <v>107</v>
      </c>
      <c r="I12594" s="1">
        <v>804</v>
      </c>
      <c r="J12594" s="1">
        <f>MONTH(BART_Rides[[#This Row],[Date]])</f>
        <v>7</v>
      </c>
      <c r="K12594" s="1">
        <f>WEEKDAY(BART_Rides[[#This Row],[Date]],2)</f>
        <v>5</v>
      </c>
      <c r="L12594" s="1" t="str">
        <f>LEFT(BART_Rides[[#This Row],[Lines]],1)</f>
        <v>Y</v>
      </c>
      <c r="M12594" s="1" t="str">
        <f>IF(BART_Rides[[#This Row],[FirstLetter]]="Y","Yes","No")</f>
        <v>Yes</v>
      </c>
      <c r="N12594" s="1" t="str">
        <f>IF(OR(BART_Rides[[#This Row],[Station Code]]="EM", BART_Rides[[#This Row],[Station Code]]="MT", BART_Rides[[#This Row],[Station Code]]="PL", BART_Rides[[#This Row],[Station Code]]="CC"), "Yes", "No")</f>
        <v>No</v>
      </c>
    </row>
    <row r="12595" spans="6:14">
      <c r="F12595" s="3">
        <v>44380</v>
      </c>
      <c r="G12595" s="1" t="s">
        <v>65</v>
      </c>
      <c r="H12595" s="1" t="s">
        <v>107</v>
      </c>
      <c r="I12595" s="1">
        <v>458</v>
      </c>
      <c r="J12595" s="1">
        <f>MONTH(BART_Rides[[#This Row],[Date]])</f>
        <v>7</v>
      </c>
      <c r="K12595" s="1">
        <f>WEEKDAY(BART_Rides[[#This Row],[Date]],2)</f>
        <v>6</v>
      </c>
      <c r="L12595" s="1" t="str">
        <f>LEFT(BART_Rides[[#This Row],[Lines]],1)</f>
        <v>Y</v>
      </c>
      <c r="M12595" s="1" t="str">
        <f>IF(BART_Rides[[#This Row],[FirstLetter]]="Y","Yes","No")</f>
        <v>Yes</v>
      </c>
      <c r="N12595" s="1" t="str">
        <f>IF(OR(BART_Rides[[#This Row],[Station Code]]="EM", BART_Rides[[#This Row],[Station Code]]="MT", BART_Rides[[#This Row],[Station Code]]="PL", BART_Rides[[#This Row],[Station Code]]="CC"), "Yes", "No")</f>
        <v>No</v>
      </c>
    </row>
    <row r="12596" spans="6:14">
      <c r="F12596" s="3">
        <v>44381</v>
      </c>
      <c r="G12596" s="1" t="s">
        <v>65</v>
      </c>
      <c r="H12596" s="1" t="s">
        <v>107</v>
      </c>
      <c r="I12596" s="1">
        <v>384</v>
      </c>
      <c r="J12596" s="1">
        <f>MONTH(BART_Rides[[#This Row],[Date]])</f>
        <v>7</v>
      </c>
      <c r="K12596" s="1">
        <f>WEEKDAY(BART_Rides[[#This Row],[Date]],2)</f>
        <v>7</v>
      </c>
      <c r="L12596" s="1" t="str">
        <f>LEFT(BART_Rides[[#This Row],[Lines]],1)</f>
        <v>Y</v>
      </c>
      <c r="M12596" s="1" t="str">
        <f>IF(BART_Rides[[#This Row],[FirstLetter]]="Y","Yes","No")</f>
        <v>Yes</v>
      </c>
      <c r="N12596" s="1" t="str">
        <f>IF(OR(BART_Rides[[#This Row],[Station Code]]="EM", BART_Rides[[#This Row],[Station Code]]="MT", BART_Rides[[#This Row],[Station Code]]="PL", BART_Rides[[#This Row],[Station Code]]="CC"), "Yes", "No")</f>
        <v>No</v>
      </c>
    </row>
    <row r="12597" spans="6:14">
      <c r="F12597" s="3">
        <v>44382</v>
      </c>
      <c r="G12597" s="1" t="s">
        <v>65</v>
      </c>
      <c r="H12597" s="1" t="s">
        <v>107</v>
      </c>
      <c r="I12597" s="1">
        <v>490</v>
      </c>
      <c r="J12597" s="1">
        <f>MONTH(BART_Rides[[#This Row],[Date]])</f>
        <v>7</v>
      </c>
      <c r="K12597" s="1">
        <f>WEEKDAY(BART_Rides[[#This Row],[Date]],2)</f>
        <v>1</v>
      </c>
      <c r="L12597" s="1" t="str">
        <f>LEFT(BART_Rides[[#This Row],[Lines]],1)</f>
        <v>Y</v>
      </c>
      <c r="M12597" s="1" t="str">
        <f>IF(BART_Rides[[#This Row],[FirstLetter]]="Y","Yes","No")</f>
        <v>Yes</v>
      </c>
      <c r="N12597" s="1" t="str">
        <f>IF(OR(BART_Rides[[#This Row],[Station Code]]="EM", BART_Rides[[#This Row],[Station Code]]="MT", BART_Rides[[#This Row],[Station Code]]="PL", BART_Rides[[#This Row],[Station Code]]="CC"), "Yes", "No")</f>
        <v>No</v>
      </c>
    </row>
    <row r="12598" spans="6:14">
      <c r="F12598" s="3">
        <v>44383</v>
      </c>
      <c r="G12598" s="1" t="s">
        <v>65</v>
      </c>
      <c r="H12598" s="1" t="s">
        <v>107</v>
      </c>
      <c r="I12598" s="1">
        <v>827</v>
      </c>
      <c r="J12598" s="1">
        <f>MONTH(BART_Rides[[#This Row],[Date]])</f>
        <v>7</v>
      </c>
      <c r="K12598" s="1">
        <f>WEEKDAY(BART_Rides[[#This Row],[Date]],2)</f>
        <v>2</v>
      </c>
      <c r="L12598" s="1" t="str">
        <f>LEFT(BART_Rides[[#This Row],[Lines]],1)</f>
        <v>Y</v>
      </c>
      <c r="M12598" s="1" t="str">
        <f>IF(BART_Rides[[#This Row],[FirstLetter]]="Y","Yes","No")</f>
        <v>Yes</v>
      </c>
      <c r="N12598" s="1" t="str">
        <f>IF(OR(BART_Rides[[#This Row],[Station Code]]="EM", BART_Rides[[#This Row],[Station Code]]="MT", BART_Rides[[#This Row],[Station Code]]="PL", BART_Rides[[#This Row],[Station Code]]="CC"), "Yes", "No")</f>
        <v>No</v>
      </c>
    </row>
    <row r="12599" spans="6:14">
      <c r="F12599" s="3">
        <v>44384</v>
      </c>
      <c r="G12599" s="1" t="s">
        <v>65</v>
      </c>
      <c r="H12599" s="1" t="s">
        <v>107</v>
      </c>
      <c r="I12599" s="1">
        <v>870</v>
      </c>
      <c r="J12599" s="1">
        <f>MONTH(BART_Rides[[#This Row],[Date]])</f>
        <v>7</v>
      </c>
      <c r="K12599" s="1">
        <f>WEEKDAY(BART_Rides[[#This Row],[Date]],2)</f>
        <v>3</v>
      </c>
      <c r="L12599" s="1" t="str">
        <f>LEFT(BART_Rides[[#This Row],[Lines]],1)</f>
        <v>Y</v>
      </c>
      <c r="M12599" s="1" t="str">
        <f>IF(BART_Rides[[#This Row],[FirstLetter]]="Y","Yes","No")</f>
        <v>Yes</v>
      </c>
      <c r="N12599" s="1" t="str">
        <f>IF(OR(BART_Rides[[#This Row],[Station Code]]="EM", BART_Rides[[#This Row],[Station Code]]="MT", BART_Rides[[#This Row],[Station Code]]="PL", BART_Rides[[#This Row],[Station Code]]="CC"), "Yes", "No")</f>
        <v>No</v>
      </c>
    </row>
    <row r="12600" spans="6:14">
      <c r="F12600" s="3">
        <v>44385</v>
      </c>
      <c r="G12600" s="1" t="s">
        <v>65</v>
      </c>
      <c r="H12600" s="1" t="s">
        <v>107</v>
      </c>
      <c r="I12600" s="1">
        <v>867</v>
      </c>
      <c r="J12600" s="1">
        <f>MONTH(BART_Rides[[#This Row],[Date]])</f>
        <v>7</v>
      </c>
      <c r="K12600" s="1">
        <f>WEEKDAY(BART_Rides[[#This Row],[Date]],2)</f>
        <v>4</v>
      </c>
      <c r="L12600" s="1" t="str">
        <f>LEFT(BART_Rides[[#This Row],[Lines]],1)</f>
        <v>Y</v>
      </c>
      <c r="M12600" s="1" t="str">
        <f>IF(BART_Rides[[#This Row],[FirstLetter]]="Y","Yes","No")</f>
        <v>Yes</v>
      </c>
      <c r="N12600" s="1" t="str">
        <f>IF(OR(BART_Rides[[#This Row],[Station Code]]="EM", BART_Rides[[#This Row],[Station Code]]="MT", BART_Rides[[#This Row],[Station Code]]="PL", BART_Rides[[#This Row],[Station Code]]="CC"), "Yes", "No")</f>
        <v>No</v>
      </c>
    </row>
    <row r="12601" spans="6:14">
      <c r="F12601" s="3">
        <v>44386</v>
      </c>
      <c r="G12601" s="1" t="s">
        <v>65</v>
      </c>
      <c r="H12601" s="1" t="s">
        <v>107</v>
      </c>
      <c r="I12601" s="1">
        <v>829</v>
      </c>
      <c r="J12601" s="1">
        <f>MONTH(BART_Rides[[#This Row],[Date]])</f>
        <v>7</v>
      </c>
      <c r="K12601" s="1">
        <f>WEEKDAY(BART_Rides[[#This Row],[Date]],2)</f>
        <v>5</v>
      </c>
      <c r="L12601" s="1" t="str">
        <f>LEFT(BART_Rides[[#This Row],[Lines]],1)</f>
        <v>Y</v>
      </c>
      <c r="M12601" s="1" t="str">
        <f>IF(BART_Rides[[#This Row],[FirstLetter]]="Y","Yes","No")</f>
        <v>Yes</v>
      </c>
      <c r="N12601" s="1" t="str">
        <f>IF(OR(BART_Rides[[#This Row],[Station Code]]="EM", BART_Rides[[#This Row],[Station Code]]="MT", BART_Rides[[#This Row],[Station Code]]="PL", BART_Rides[[#This Row],[Station Code]]="CC"), "Yes", "No")</f>
        <v>No</v>
      </c>
    </row>
    <row r="12602" spans="6:14">
      <c r="F12602" s="3">
        <v>44387</v>
      </c>
      <c r="G12602" s="1" t="s">
        <v>65</v>
      </c>
      <c r="H12602" s="1" t="s">
        <v>107</v>
      </c>
      <c r="I12602" s="1">
        <v>503</v>
      </c>
      <c r="J12602" s="1">
        <f>MONTH(BART_Rides[[#This Row],[Date]])</f>
        <v>7</v>
      </c>
      <c r="K12602" s="1">
        <f>WEEKDAY(BART_Rides[[#This Row],[Date]],2)</f>
        <v>6</v>
      </c>
      <c r="L12602" s="1" t="str">
        <f>LEFT(BART_Rides[[#This Row],[Lines]],1)</f>
        <v>Y</v>
      </c>
      <c r="M12602" s="1" t="str">
        <f>IF(BART_Rides[[#This Row],[FirstLetter]]="Y","Yes","No")</f>
        <v>Yes</v>
      </c>
      <c r="N12602" s="1" t="str">
        <f>IF(OR(BART_Rides[[#This Row],[Station Code]]="EM", BART_Rides[[#This Row],[Station Code]]="MT", BART_Rides[[#This Row],[Station Code]]="PL", BART_Rides[[#This Row],[Station Code]]="CC"), "Yes", "No")</f>
        <v>No</v>
      </c>
    </row>
    <row r="12603" spans="6:14">
      <c r="F12603" s="3">
        <v>44388</v>
      </c>
      <c r="G12603" s="1" t="s">
        <v>65</v>
      </c>
      <c r="H12603" s="1" t="s">
        <v>107</v>
      </c>
      <c r="I12603" s="1">
        <v>420</v>
      </c>
      <c r="J12603" s="1">
        <f>MONTH(BART_Rides[[#This Row],[Date]])</f>
        <v>7</v>
      </c>
      <c r="K12603" s="1">
        <f>WEEKDAY(BART_Rides[[#This Row],[Date]],2)</f>
        <v>7</v>
      </c>
      <c r="L12603" s="1" t="str">
        <f>LEFT(BART_Rides[[#This Row],[Lines]],1)</f>
        <v>Y</v>
      </c>
      <c r="M12603" s="1" t="str">
        <f>IF(BART_Rides[[#This Row],[FirstLetter]]="Y","Yes","No")</f>
        <v>Yes</v>
      </c>
      <c r="N12603" s="1" t="str">
        <f>IF(OR(BART_Rides[[#This Row],[Station Code]]="EM", BART_Rides[[#This Row],[Station Code]]="MT", BART_Rides[[#This Row],[Station Code]]="PL", BART_Rides[[#This Row],[Station Code]]="CC"), "Yes", "No")</f>
        <v>No</v>
      </c>
    </row>
    <row r="12604" spans="6:14">
      <c r="F12604" s="3">
        <v>44389</v>
      </c>
      <c r="G12604" s="1" t="s">
        <v>65</v>
      </c>
      <c r="H12604" s="1" t="s">
        <v>107</v>
      </c>
      <c r="I12604" s="1">
        <v>812</v>
      </c>
      <c r="J12604" s="1">
        <f>MONTH(BART_Rides[[#This Row],[Date]])</f>
        <v>7</v>
      </c>
      <c r="K12604" s="1">
        <f>WEEKDAY(BART_Rides[[#This Row],[Date]],2)</f>
        <v>1</v>
      </c>
      <c r="L12604" s="1" t="str">
        <f>LEFT(BART_Rides[[#This Row],[Lines]],1)</f>
        <v>Y</v>
      </c>
      <c r="M12604" s="1" t="str">
        <f>IF(BART_Rides[[#This Row],[FirstLetter]]="Y","Yes","No")</f>
        <v>Yes</v>
      </c>
      <c r="N12604" s="1" t="str">
        <f>IF(OR(BART_Rides[[#This Row],[Station Code]]="EM", BART_Rides[[#This Row],[Station Code]]="MT", BART_Rides[[#This Row],[Station Code]]="PL", BART_Rides[[#This Row],[Station Code]]="CC"), "Yes", "No")</f>
        <v>No</v>
      </c>
    </row>
    <row r="12605" spans="6:14">
      <c r="F12605" s="3">
        <v>44390</v>
      </c>
      <c r="G12605" s="1" t="s">
        <v>65</v>
      </c>
      <c r="H12605" s="1" t="s">
        <v>107</v>
      </c>
      <c r="I12605" s="1">
        <v>857</v>
      </c>
      <c r="J12605" s="1">
        <f>MONTH(BART_Rides[[#This Row],[Date]])</f>
        <v>7</v>
      </c>
      <c r="K12605" s="1">
        <f>WEEKDAY(BART_Rides[[#This Row],[Date]],2)</f>
        <v>2</v>
      </c>
      <c r="L12605" s="1" t="str">
        <f>LEFT(BART_Rides[[#This Row],[Lines]],1)</f>
        <v>Y</v>
      </c>
      <c r="M12605" s="1" t="str">
        <f>IF(BART_Rides[[#This Row],[FirstLetter]]="Y","Yes","No")</f>
        <v>Yes</v>
      </c>
      <c r="N12605" s="1" t="str">
        <f>IF(OR(BART_Rides[[#This Row],[Station Code]]="EM", BART_Rides[[#This Row],[Station Code]]="MT", BART_Rides[[#This Row],[Station Code]]="PL", BART_Rides[[#This Row],[Station Code]]="CC"), "Yes", "No")</f>
        <v>No</v>
      </c>
    </row>
    <row r="12606" spans="6:14">
      <c r="F12606" s="3">
        <v>44391</v>
      </c>
      <c r="G12606" s="1" t="s">
        <v>65</v>
      </c>
      <c r="H12606" s="1" t="s">
        <v>107</v>
      </c>
      <c r="I12606" s="1">
        <v>882</v>
      </c>
      <c r="J12606" s="1">
        <f>MONTH(BART_Rides[[#This Row],[Date]])</f>
        <v>7</v>
      </c>
      <c r="K12606" s="1">
        <f>WEEKDAY(BART_Rides[[#This Row],[Date]],2)</f>
        <v>3</v>
      </c>
      <c r="L12606" s="1" t="str">
        <f>LEFT(BART_Rides[[#This Row],[Lines]],1)</f>
        <v>Y</v>
      </c>
      <c r="M12606" s="1" t="str">
        <f>IF(BART_Rides[[#This Row],[FirstLetter]]="Y","Yes","No")</f>
        <v>Yes</v>
      </c>
      <c r="N12606" s="1" t="str">
        <f>IF(OR(BART_Rides[[#This Row],[Station Code]]="EM", BART_Rides[[#This Row],[Station Code]]="MT", BART_Rides[[#This Row],[Station Code]]="PL", BART_Rides[[#This Row],[Station Code]]="CC"), "Yes", "No")</f>
        <v>No</v>
      </c>
    </row>
    <row r="12607" spans="6:14">
      <c r="F12607" s="3">
        <v>44392</v>
      </c>
      <c r="G12607" s="1" t="s">
        <v>65</v>
      </c>
      <c r="H12607" s="1" t="s">
        <v>107</v>
      </c>
      <c r="I12607" s="1">
        <v>883</v>
      </c>
      <c r="J12607" s="1">
        <f>MONTH(BART_Rides[[#This Row],[Date]])</f>
        <v>7</v>
      </c>
      <c r="K12607" s="1">
        <f>WEEKDAY(BART_Rides[[#This Row],[Date]],2)</f>
        <v>4</v>
      </c>
      <c r="L12607" s="1" t="str">
        <f>LEFT(BART_Rides[[#This Row],[Lines]],1)</f>
        <v>Y</v>
      </c>
      <c r="M12607" s="1" t="str">
        <f>IF(BART_Rides[[#This Row],[FirstLetter]]="Y","Yes","No")</f>
        <v>Yes</v>
      </c>
      <c r="N12607" s="1" t="str">
        <f>IF(OR(BART_Rides[[#This Row],[Station Code]]="EM", BART_Rides[[#This Row],[Station Code]]="MT", BART_Rides[[#This Row],[Station Code]]="PL", BART_Rides[[#This Row],[Station Code]]="CC"), "Yes", "No")</f>
        <v>No</v>
      </c>
    </row>
    <row r="12608" spans="6:14">
      <c r="F12608" s="3">
        <v>44393</v>
      </c>
      <c r="G12608" s="1" t="s">
        <v>65</v>
      </c>
      <c r="H12608" s="1" t="s">
        <v>107</v>
      </c>
      <c r="I12608" s="1">
        <v>804</v>
      </c>
      <c r="J12608" s="1">
        <f>MONTH(BART_Rides[[#This Row],[Date]])</f>
        <v>7</v>
      </c>
      <c r="K12608" s="1">
        <f>WEEKDAY(BART_Rides[[#This Row],[Date]],2)</f>
        <v>5</v>
      </c>
      <c r="L12608" s="1" t="str">
        <f>LEFT(BART_Rides[[#This Row],[Lines]],1)</f>
        <v>Y</v>
      </c>
      <c r="M12608" s="1" t="str">
        <f>IF(BART_Rides[[#This Row],[FirstLetter]]="Y","Yes","No")</f>
        <v>Yes</v>
      </c>
      <c r="N12608" s="1" t="str">
        <f>IF(OR(BART_Rides[[#This Row],[Station Code]]="EM", BART_Rides[[#This Row],[Station Code]]="MT", BART_Rides[[#This Row],[Station Code]]="PL", BART_Rides[[#This Row],[Station Code]]="CC"), "Yes", "No")</f>
        <v>No</v>
      </c>
    </row>
    <row r="12609" spans="6:14">
      <c r="F12609" s="3">
        <v>44394</v>
      </c>
      <c r="G12609" s="1" t="s">
        <v>65</v>
      </c>
      <c r="H12609" s="1" t="s">
        <v>107</v>
      </c>
      <c r="I12609" s="1">
        <v>460</v>
      </c>
      <c r="J12609" s="1">
        <f>MONTH(BART_Rides[[#This Row],[Date]])</f>
        <v>7</v>
      </c>
      <c r="K12609" s="1">
        <f>WEEKDAY(BART_Rides[[#This Row],[Date]],2)</f>
        <v>6</v>
      </c>
      <c r="L12609" s="1" t="str">
        <f>LEFT(BART_Rides[[#This Row],[Lines]],1)</f>
        <v>Y</v>
      </c>
      <c r="M12609" s="1" t="str">
        <f>IF(BART_Rides[[#This Row],[FirstLetter]]="Y","Yes","No")</f>
        <v>Yes</v>
      </c>
      <c r="N12609" s="1" t="str">
        <f>IF(OR(BART_Rides[[#This Row],[Station Code]]="EM", BART_Rides[[#This Row],[Station Code]]="MT", BART_Rides[[#This Row],[Station Code]]="PL", BART_Rides[[#This Row],[Station Code]]="CC"), "Yes", "No")</f>
        <v>No</v>
      </c>
    </row>
    <row r="12610" spans="6:14">
      <c r="F12610" s="3">
        <v>44395</v>
      </c>
      <c r="G12610" s="1" t="s">
        <v>65</v>
      </c>
      <c r="H12610" s="1" t="s">
        <v>107</v>
      </c>
      <c r="I12610" s="1">
        <v>354</v>
      </c>
      <c r="J12610" s="1">
        <f>MONTH(BART_Rides[[#This Row],[Date]])</f>
        <v>7</v>
      </c>
      <c r="K12610" s="1">
        <f>WEEKDAY(BART_Rides[[#This Row],[Date]],2)</f>
        <v>7</v>
      </c>
      <c r="L12610" s="1" t="str">
        <f>LEFT(BART_Rides[[#This Row],[Lines]],1)</f>
        <v>Y</v>
      </c>
      <c r="M12610" s="1" t="str">
        <f>IF(BART_Rides[[#This Row],[FirstLetter]]="Y","Yes","No")</f>
        <v>Yes</v>
      </c>
      <c r="N12610" s="1" t="str">
        <f>IF(OR(BART_Rides[[#This Row],[Station Code]]="EM", BART_Rides[[#This Row],[Station Code]]="MT", BART_Rides[[#This Row],[Station Code]]="PL", BART_Rides[[#This Row],[Station Code]]="CC"), "Yes", "No")</f>
        <v>No</v>
      </c>
    </row>
    <row r="12611" spans="6:14">
      <c r="F12611" s="3">
        <v>44396</v>
      </c>
      <c r="G12611" s="1" t="s">
        <v>65</v>
      </c>
      <c r="H12611" s="1" t="s">
        <v>107</v>
      </c>
      <c r="I12611" s="1">
        <v>875</v>
      </c>
      <c r="J12611" s="1">
        <f>MONTH(BART_Rides[[#This Row],[Date]])</f>
        <v>7</v>
      </c>
      <c r="K12611" s="1">
        <f>WEEKDAY(BART_Rides[[#This Row],[Date]],2)</f>
        <v>1</v>
      </c>
      <c r="L12611" s="1" t="str">
        <f>LEFT(BART_Rides[[#This Row],[Lines]],1)</f>
        <v>Y</v>
      </c>
      <c r="M12611" s="1" t="str">
        <f>IF(BART_Rides[[#This Row],[FirstLetter]]="Y","Yes","No")</f>
        <v>Yes</v>
      </c>
      <c r="N12611" s="1" t="str">
        <f>IF(OR(BART_Rides[[#This Row],[Station Code]]="EM", BART_Rides[[#This Row],[Station Code]]="MT", BART_Rides[[#This Row],[Station Code]]="PL", BART_Rides[[#This Row],[Station Code]]="CC"), "Yes", "No")</f>
        <v>No</v>
      </c>
    </row>
    <row r="12612" spans="6:14">
      <c r="F12612" s="3">
        <v>44397</v>
      </c>
      <c r="G12612" s="1" t="s">
        <v>65</v>
      </c>
      <c r="H12612" s="1" t="s">
        <v>107</v>
      </c>
      <c r="I12612" s="1">
        <v>865</v>
      </c>
      <c r="J12612" s="1">
        <f>MONTH(BART_Rides[[#This Row],[Date]])</f>
        <v>7</v>
      </c>
      <c r="K12612" s="1">
        <f>WEEKDAY(BART_Rides[[#This Row],[Date]],2)</f>
        <v>2</v>
      </c>
      <c r="L12612" s="1" t="str">
        <f>LEFT(BART_Rides[[#This Row],[Lines]],1)</f>
        <v>Y</v>
      </c>
      <c r="M12612" s="1" t="str">
        <f>IF(BART_Rides[[#This Row],[FirstLetter]]="Y","Yes","No")</f>
        <v>Yes</v>
      </c>
      <c r="N12612" s="1" t="str">
        <f>IF(OR(BART_Rides[[#This Row],[Station Code]]="EM", BART_Rides[[#This Row],[Station Code]]="MT", BART_Rides[[#This Row],[Station Code]]="PL", BART_Rides[[#This Row],[Station Code]]="CC"), "Yes", "No")</f>
        <v>No</v>
      </c>
    </row>
    <row r="12613" spans="6:14">
      <c r="F12613" s="3">
        <v>44398</v>
      </c>
      <c r="G12613" s="1" t="s">
        <v>65</v>
      </c>
      <c r="H12613" s="1" t="s">
        <v>107</v>
      </c>
      <c r="I12613" s="1">
        <v>917</v>
      </c>
      <c r="J12613" s="1">
        <f>MONTH(BART_Rides[[#This Row],[Date]])</f>
        <v>7</v>
      </c>
      <c r="K12613" s="1">
        <f>WEEKDAY(BART_Rides[[#This Row],[Date]],2)</f>
        <v>3</v>
      </c>
      <c r="L12613" s="1" t="str">
        <f>LEFT(BART_Rides[[#This Row],[Lines]],1)</f>
        <v>Y</v>
      </c>
      <c r="M12613" s="1" t="str">
        <f>IF(BART_Rides[[#This Row],[FirstLetter]]="Y","Yes","No")</f>
        <v>Yes</v>
      </c>
      <c r="N12613" s="1" t="str">
        <f>IF(OR(BART_Rides[[#This Row],[Station Code]]="EM", BART_Rides[[#This Row],[Station Code]]="MT", BART_Rides[[#This Row],[Station Code]]="PL", BART_Rides[[#This Row],[Station Code]]="CC"), "Yes", "No")</f>
        <v>No</v>
      </c>
    </row>
    <row r="12614" spans="6:14">
      <c r="F12614" s="3">
        <v>44399</v>
      </c>
      <c r="G12614" s="1" t="s">
        <v>65</v>
      </c>
      <c r="H12614" s="1" t="s">
        <v>107</v>
      </c>
      <c r="I12614" s="1">
        <v>866</v>
      </c>
      <c r="J12614" s="1">
        <f>MONTH(BART_Rides[[#This Row],[Date]])</f>
        <v>7</v>
      </c>
      <c r="K12614" s="1">
        <f>WEEKDAY(BART_Rides[[#This Row],[Date]],2)</f>
        <v>4</v>
      </c>
      <c r="L12614" s="1" t="str">
        <f>LEFT(BART_Rides[[#This Row],[Lines]],1)</f>
        <v>Y</v>
      </c>
      <c r="M12614" s="1" t="str">
        <f>IF(BART_Rides[[#This Row],[FirstLetter]]="Y","Yes","No")</f>
        <v>Yes</v>
      </c>
      <c r="N12614" s="1" t="str">
        <f>IF(OR(BART_Rides[[#This Row],[Station Code]]="EM", BART_Rides[[#This Row],[Station Code]]="MT", BART_Rides[[#This Row],[Station Code]]="PL", BART_Rides[[#This Row],[Station Code]]="CC"), "Yes", "No")</f>
        <v>No</v>
      </c>
    </row>
    <row r="12615" spans="6:14">
      <c r="F12615" s="3">
        <v>44400</v>
      </c>
      <c r="G12615" s="1" t="s">
        <v>65</v>
      </c>
      <c r="H12615" s="1" t="s">
        <v>107</v>
      </c>
      <c r="I12615" s="1">
        <v>828</v>
      </c>
      <c r="J12615" s="1">
        <f>MONTH(BART_Rides[[#This Row],[Date]])</f>
        <v>7</v>
      </c>
      <c r="K12615" s="1">
        <f>WEEKDAY(BART_Rides[[#This Row],[Date]],2)</f>
        <v>5</v>
      </c>
      <c r="L12615" s="1" t="str">
        <f>LEFT(BART_Rides[[#This Row],[Lines]],1)</f>
        <v>Y</v>
      </c>
      <c r="M12615" s="1" t="str">
        <f>IF(BART_Rides[[#This Row],[FirstLetter]]="Y","Yes","No")</f>
        <v>Yes</v>
      </c>
      <c r="N12615" s="1" t="str">
        <f>IF(OR(BART_Rides[[#This Row],[Station Code]]="EM", BART_Rides[[#This Row],[Station Code]]="MT", BART_Rides[[#This Row],[Station Code]]="PL", BART_Rides[[#This Row],[Station Code]]="CC"), "Yes", "No")</f>
        <v>No</v>
      </c>
    </row>
    <row r="12616" spans="6:14">
      <c r="F12616" s="3">
        <v>44401</v>
      </c>
      <c r="G12616" s="1" t="s">
        <v>65</v>
      </c>
      <c r="H12616" s="1" t="s">
        <v>107</v>
      </c>
      <c r="I12616" s="1">
        <v>451</v>
      </c>
      <c r="J12616" s="1">
        <f>MONTH(BART_Rides[[#This Row],[Date]])</f>
        <v>7</v>
      </c>
      <c r="K12616" s="1">
        <f>WEEKDAY(BART_Rides[[#This Row],[Date]],2)</f>
        <v>6</v>
      </c>
      <c r="L12616" s="1" t="str">
        <f>LEFT(BART_Rides[[#This Row],[Lines]],1)</f>
        <v>Y</v>
      </c>
      <c r="M12616" s="1" t="str">
        <f>IF(BART_Rides[[#This Row],[FirstLetter]]="Y","Yes","No")</f>
        <v>Yes</v>
      </c>
      <c r="N12616" s="1" t="str">
        <f>IF(OR(BART_Rides[[#This Row],[Station Code]]="EM", BART_Rides[[#This Row],[Station Code]]="MT", BART_Rides[[#This Row],[Station Code]]="PL", BART_Rides[[#This Row],[Station Code]]="CC"), "Yes", "No")</f>
        <v>No</v>
      </c>
    </row>
    <row r="12617" spans="6:14">
      <c r="F12617" s="3">
        <v>44402</v>
      </c>
      <c r="G12617" s="1" t="s">
        <v>65</v>
      </c>
      <c r="H12617" s="1" t="s">
        <v>107</v>
      </c>
      <c r="I12617" s="1">
        <v>393</v>
      </c>
      <c r="J12617" s="1">
        <f>MONTH(BART_Rides[[#This Row],[Date]])</f>
        <v>7</v>
      </c>
      <c r="K12617" s="1">
        <f>WEEKDAY(BART_Rides[[#This Row],[Date]],2)</f>
        <v>7</v>
      </c>
      <c r="L12617" s="1" t="str">
        <f>LEFT(BART_Rides[[#This Row],[Lines]],1)</f>
        <v>Y</v>
      </c>
      <c r="M12617" s="1" t="str">
        <f>IF(BART_Rides[[#This Row],[FirstLetter]]="Y","Yes","No")</f>
        <v>Yes</v>
      </c>
      <c r="N12617" s="1" t="str">
        <f>IF(OR(BART_Rides[[#This Row],[Station Code]]="EM", BART_Rides[[#This Row],[Station Code]]="MT", BART_Rides[[#This Row],[Station Code]]="PL", BART_Rides[[#This Row],[Station Code]]="CC"), "Yes", "No")</f>
        <v>No</v>
      </c>
    </row>
    <row r="12618" spans="6:14">
      <c r="F12618" s="3">
        <v>44403</v>
      </c>
      <c r="G12618" s="1" t="s">
        <v>65</v>
      </c>
      <c r="H12618" s="1" t="s">
        <v>107</v>
      </c>
      <c r="I12618" s="1">
        <v>817</v>
      </c>
      <c r="J12618" s="1">
        <f>MONTH(BART_Rides[[#This Row],[Date]])</f>
        <v>7</v>
      </c>
      <c r="K12618" s="1">
        <f>WEEKDAY(BART_Rides[[#This Row],[Date]],2)</f>
        <v>1</v>
      </c>
      <c r="L12618" s="1" t="str">
        <f>LEFT(BART_Rides[[#This Row],[Lines]],1)</f>
        <v>Y</v>
      </c>
      <c r="M12618" s="1" t="str">
        <f>IF(BART_Rides[[#This Row],[FirstLetter]]="Y","Yes","No")</f>
        <v>Yes</v>
      </c>
      <c r="N12618" s="1" t="str">
        <f>IF(OR(BART_Rides[[#This Row],[Station Code]]="EM", BART_Rides[[#This Row],[Station Code]]="MT", BART_Rides[[#This Row],[Station Code]]="PL", BART_Rides[[#This Row],[Station Code]]="CC"), "Yes", "No")</f>
        <v>No</v>
      </c>
    </row>
    <row r="12619" spans="6:14">
      <c r="F12619" s="3">
        <v>44404</v>
      </c>
      <c r="G12619" s="1" t="s">
        <v>65</v>
      </c>
      <c r="H12619" s="1" t="s">
        <v>107</v>
      </c>
      <c r="I12619" s="1">
        <v>899</v>
      </c>
      <c r="J12619" s="1">
        <f>MONTH(BART_Rides[[#This Row],[Date]])</f>
        <v>7</v>
      </c>
      <c r="K12619" s="1">
        <f>WEEKDAY(BART_Rides[[#This Row],[Date]],2)</f>
        <v>2</v>
      </c>
      <c r="L12619" s="1" t="str">
        <f>LEFT(BART_Rides[[#This Row],[Lines]],1)</f>
        <v>Y</v>
      </c>
      <c r="M12619" s="1" t="str">
        <f>IF(BART_Rides[[#This Row],[FirstLetter]]="Y","Yes","No")</f>
        <v>Yes</v>
      </c>
      <c r="N12619" s="1" t="str">
        <f>IF(OR(BART_Rides[[#This Row],[Station Code]]="EM", BART_Rides[[#This Row],[Station Code]]="MT", BART_Rides[[#This Row],[Station Code]]="PL", BART_Rides[[#This Row],[Station Code]]="CC"), "Yes", "No")</f>
        <v>No</v>
      </c>
    </row>
    <row r="12620" spans="6:14">
      <c r="F12620" s="3">
        <v>44405</v>
      </c>
      <c r="G12620" s="1" t="s">
        <v>65</v>
      </c>
      <c r="H12620" s="1" t="s">
        <v>107</v>
      </c>
      <c r="I12620" s="1">
        <v>938</v>
      </c>
      <c r="J12620" s="1">
        <f>MONTH(BART_Rides[[#This Row],[Date]])</f>
        <v>7</v>
      </c>
      <c r="K12620" s="1">
        <f>WEEKDAY(BART_Rides[[#This Row],[Date]],2)</f>
        <v>3</v>
      </c>
      <c r="L12620" s="1" t="str">
        <f>LEFT(BART_Rides[[#This Row],[Lines]],1)</f>
        <v>Y</v>
      </c>
      <c r="M12620" s="1" t="str">
        <f>IF(BART_Rides[[#This Row],[FirstLetter]]="Y","Yes","No")</f>
        <v>Yes</v>
      </c>
      <c r="N12620" s="1" t="str">
        <f>IF(OR(BART_Rides[[#This Row],[Station Code]]="EM", BART_Rides[[#This Row],[Station Code]]="MT", BART_Rides[[#This Row],[Station Code]]="PL", BART_Rides[[#This Row],[Station Code]]="CC"), "Yes", "No")</f>
        <v>No</v>
      </c>
    </row>
    <row r="12621" spans="6:14">
      <c r="F12621" s="3">
        <v>44406</v>
      </c>
      <c r="G12621" s="1" t="s">
        <v>65</v>
      </c>
      <c r="H12621" s="1" t="s">
        <v>107</v>
      </c>
      <c r="I12621" s="1">
        <v>961</v>
      </c>
      <c r="J12621" s="1">
        <f>MONTH(BART_Rides[[#This Row],[Date]])</f>
        <v>7</v>
      </c>
      <c r="K12621" s="1">
        <f>WEEKDAY(BART_Rides[[#This Row],[Date]],2)</f>
        <v>4</v>
      </c>
      <c r="L12621" s="1" t="str">
        <f>LEFT(BART_Rides[[#This Row],[Lines]],1)</f>
        <v>Y</v>
      </c>
      <c r="M12621" s="1" t="str">
        <f>IF(BART_Rides[[#This Row],[FirstLetter]]="Y","Yes","No")</f>
        <v>Yes</v>
      </c>
      <c r="N12621" s="1" t="str">
        <f>IF(OR(BART_Rides[[#This Row],[Station Code]]="EM", BART_Rides[[#This Row],[Station Code]]="MT", BART_Rides[[#This Row],[Station Code]]="PL", BART_Rides[[#This Row],[Station Code]]="CC"), "Yes", "No")</f>
        <v>No</v>
      </c>
    </row>
    <row r="12622" spans="6:14">
      <c r="F12622" s="3">
        <v>44407</v>
      </c>
      <c r="G12622" s="1" t="s">
        <v>65</v>
      </c>
      <c r="H12622" s="1" t="s">
        <v>107</v>
      </c>
      <c r="I12622" s="1">
        <v>789</v>
      </c>
      <c r="J12622" s="1">
        <f>MONTH(BART_Rides[[#This Row],[Date]])</f>
        <v>7</v>
      </c>
      <c r="K12622" s="1">
        <f>WEEKDAY(BART_Rides[[#This Row],[Date]],2)</f>
        <v>5</v>
      </c>
      <c r="L12622" s="1" t="str">
        <f>LEFT(BART_Rides[[#This Row],[Lines]],1)</f>
        <v>Y</v>
      </c>
      <c r="M12622" s="1" t="str">
        <f>IF(BART_Rides[[#This Row],[FirstLetter]]="Y","Yes","No")</f>
        <v>Yes</v>
      </c>
      <c r="N12622" s="1" t="str">
        <f>IF(OR(BART_Rides[[#This Row],[Station Code]]="EM", BART_Rides[[#This Row],[Station Code]]="MT", BART_Rides[[#This Row],[Station Code]]="PL", BART_Rides[[#This Row],[Station Code]]="CC"), "Yes", "No")</f>
        <v>No</v>
      </c>
    </row>
    <row r="12623" spans="6:14">
      <c r="F12623" s="3">
        <v>44408</v>
      </c>
      <c r="G12623" s="1" t="s">
        <v>65</v>
      </c>
      <c r="H12623" s="1" t="s">
        <v>107</v>
      </c>
      <c r="I12623" s="1">
        <v>523</v>
      </c>
      <c r="J12623" s="1">
        <f>MONTH(BART_Rides[[#This Row],[Date]])</f>
        <v>7</v>
      </c>
      <c r="K12623" s="1">
        <f>WEEKDAY(BART_Rides[[#This Row],[Date]],2)</f>
        <v>6</v>
      </c>
      <c r="L12623" s="1" t="str">
        <f>LEFT(BART_Rides[[#This Row],[Lines]],1)</f>
        <v>Y</v>
      </c>
      <c r="M12623" s="1" t="str">
        <f>IF(BART_Rides[[#This Row],[FirstLetter]]="Y","Yes","No")</f>
        <v>Yes</v>
      </c>
      <c r="N12623" s="1" t="str">
        <f>IF(OR(BART_Rides[[#This Row],[Station Code]]="EM", BART_Rides[[#This Row],[Station Code]]="MT", BART_Rides[[#This Row],[Station Code]]="PL", BART_Rides[[#This Row],[Station Code]]="CC"), "Yes", "No")</f>
        <v>No</v>
      </c>
    </row>
    <row r="12624" spans="6:14">
      <c r="F12624" s="3">
        <v>44409</v>
      </c>
      <c r="G12624" s="1" t="s">
        <v>65</v>
      </c>
      <c r="H12624" s="1" t="s">
        <v>107</v>
      </c>
      <c r="I12624" s="1">
        <v>422</v>
      </c>
      <c r="J12624" s="1">
        <f>MONTH(BART_Rides[[#This Row],[Date]])</f>
        <v>8</v>
      </c>
      <c r="K12624" s="1">
        <f>WEEKDAY(BART_Rides[[#This Row],[Date]],2)</f>
        <v>7</v>
      </c>
      <c r="L12624" s="1" t="str">
        <f>LEFT(BART_Rides[[#This Row],[Lines]],1)</f>
        <v>Y</v>
      </c>
      <c r="M12624" s="1" t="str">
        <f>IF(BART_Rides[[#This Row],[FirstLetter]]="Y","Yes","No")</f>
        <v>Yes</v>
      </c>
      <c r="N12624" s="1" t="str">
        <f>IF(OR(BART_Rides[[#This Row],[Station Code]]="EM", BART_Rides[[#This Row],[Station Code]]="MT", BART_Rides[[#This Row],[Station Code]]="PL", BART_Rides[[#This Row],[Station Code]]="CC"), "Yes", "No")</f>
        <v>No</v>
      </c>
    </row>
    <row r="12625" spans="6:14">
      <c r="F12625" s="3">
        <v>44410</v>
      </c>
      <c r="G12625" s="1" t="s">
        <v>65</v>
      </c>
      <c r="H12625" s="1" t="s">
        <v>107</v>
      </c>
      <c r="I12625" s="1">
        <v>834</v>
      </c>
      <c r="J12625" s="1">
        <f>MONTH(BART_Rides[[#This Row],[Date]])</f>
        <v>8</v>
      </c>
      <c r="K12625" s="1">
        <f>WEEKDAY(BART_Rides[[#This Row],[Date]],2)</f>
        <v>1</v>
      </c>
      <c r="L12625" s="1" t="str">
        <f>LEFT(BART_Rides[[#This Row],[Lines]],1)</f>
        <v>Y</v>
      </c>
      <c r="M12625" s="1" t="str">
        <f>IF(BART_Rides[[#This Row],[FirstLetter]]="Y","Yes","No")</f>
        <v>Yes</v>
      </c>
      <c r="N12625" s="1" t="str">
        <f>IF(OR(BART_Rides[[#This Row],[Station Code]]="EM", BART_Rides[[#This Row],[Station Code]]="MT", BART_Rides[[#This Row],[Station Code]]="PL", BART_Rides[[#This Row],[Station Code]]="CC"), "Yes", "No")</f>
        <v>No</v>
      </c>
    </row>
    <row r="12626" spans="6:14">
      <c r="F12626" s="3">
        <v>44411</v>
      </c>
      <c r="G12626" s="1" t="s">
        <v>65</v>
      </c>
      <c r="H12626" s="1" t="s">
        <v>107</v>
      </c>
      <c r="I12626" s="1">
        <v>863</v>
      </c>
      <c r="J12626" s="1">
        <f>MONTH(BART_Rides[[#This Row],[Date]])</f>
        <v>8</v>
      </c>
      <c r="K12626" s="1">
        <f>WEEKDAY(BART_Rides[[#This Row],[Date]],2)</f>
        <v>2</v>
      </c>
      <c r="L12626" s="1" t="str">
        <f>LEFT(BART_Rides[[#This Row],[Lines]],1)</f>
        <v>Y</v>
      </c>
      <c r="M12626" s="1" t="str">
        <f>IF(BART_Rides[[#This Row],[FirstLetter]]="Y","Yes","No")</f>
        <v>Yes</v>
      </c>
      <c r="N12626" s="1" t="str">
        <f>IF(OR(BART_Rides[[#This Row],[Station Code]]="EM", BART_Rides[[#This Row],[Station Code]]="MT", BART_Rides[[#This Row],[Station Code]]="PL", BART_Rides[[#This Row],[Station Code]]="CC"), "Yes", "No")</f>
        <v>No</v>
      </c>
    </row>
    <row r="12627" spans="6:14">
      <c r="F12627" s="3">
        <v>44412</v>
      </c>
      <c r="G12627" s="1" t="s">
        <v>65</v>
      </c>
      <c r="H12627" s="1" t="s">
        <v>107</v>
      </c>
      <c r="I12627" s="1">
        <v>901</v>
      </c>
      <c r="J12627" s="1">
        <f>MONTH(BART_Rides[[#This Row],[Date]])</f>
        <v>8</v>
      </c>
      <c r="K12627" s="1">
        <f>WEEKDAY(BART_Rides[[#This Row],[Date]],2)</f>
        <v>3</v>
      </c>
      <c r="L12627" s="1" t="str">
        <f>LEFT(BART_Rides[[#This Row],[Lines]],1)</f>
        <v>Y</v>
      </c>
      <c r="M12627" s="1" t="str">
        <f>IF(BART_Rides[[#This Row],[FirstLetter]]="Y","Yes","No")</f>
        <v>Yes</v>
      </c>
      <c r="N12627" s="1" t="str">
        <f>IF(OR(BART_Rides[[#This Row],[Station Code]]="EM", BART_Rides[[#This Row],[Station Code]]="MT", BART_Rides[[#This Row],[Station Code]]="PL", BART_Rides[[#This Row],[Station Code]]="CC"), "Yes", "No")</f>
        <v>No</v>
      </c>
    </row>
    <row r="12628" spans="6:14">
      <c r="F12628" s="3">
        <v>44413</v>
      </c>
      <c r="G12628" s="1" t="s">
        <v>65</v>
      </c>
      <c r="H12628" s="1" t="s">
        <v>107</v>
      </c>
      <c r="I12628" s="1">
        <v>914</v>
      </c>
      <c r="J12628" s="1">
        <f>MONTH(BART_Rides[[#This Row],[Date]])</f>
        <v>8</v>
      </c>
      <c r="K12628" s="1">
        <f>WEEKDAY(BART_Rides[[#This Row],[Date]],2)</f>
        <v>4</v>
      </c>
      <c r="L12628" s="1" t="str">
        <f>LEFT(BART_Rides[[#This Row],[Lines]],1)</f>
        <v>Y</v>
      </c>
      <c r="M12628" s="1" t="str">
        <f>IF(BART_Rides[[#This Row],[FirstLetter]]="Y","Yes","No")</f>
        <v>Yes</v>
      </c>
      <c r="N12628" s="1" t="str">
        <f>IF(OR(BART_Rides[[#This Row],[Station Code]]="EM", BART_Rides[[#This Row],[Station Code]]="MT", BART_Rides[[#This Row],[Station Code]]="PL", BART_Rides[[#This Row],[Station Code]]="CC"), "Yes", "No")</f>
        <v>No</v>
      </c>
    </row>
    <row r="12629" spans="6:14">
      <c r="F12629" s="3">
        <v>44414</v>
      </c>
      <c r="G12629" s="1" t="s">
        <v>65</v>
      </c>
      <c r="H12629" s="1" t="s">
        <v>107</v>
      </c>
      <c r="I12629" s="1">
        <v>814</v>
      </c>
      <c r="J12629" s="1">
        <f>MONTH(BART_Rides[[#This Row],[Date]])</f>
        <v>8</v>
      </c>
      <c r="K12629" s="1">
        <f>WEEKDAY(BART_Rides[[#This Row],[Date]],2)</f>
        <v>5</v>
      </c>
      <c r="L12629" s="1" t="str">
        <f>LEFT(BART_Rides[[#This Row],[Lines]],1)</f>
        <v>Y</v>
      </c>
      <c r="M12629" s="1" t="str">
        <f>IF(BART_Rides[[#This Row],[FirstLetter]]="Y","Yes","No")</f>
        <v>Yes</v>
      </c>
      <c r="N12629" s="1" t="str">
        <f>IF(OR(BART_Rides[[#This Row],[Station Code]]="EM", BART_Rides[[#This Row],[Station Code]]="MT", BART_Rides[[#This Row],[Station Code]]="PL", BART_Rides[[#This Row],[Station Code]]="CC"), "Yes", "No")</f>
        <v>No</v>
      </c>
    </row>
    <row r="12630" spans="6:14">
      <c r="F12630" s="3">
        <v>44415</v>
      </c>
      <c r="G12630" s="1" t="s">
        <v>65</v>
      </c>
      <c r="H12630" s="1" t="s">
        <v>107</v>
      </c>
      <c r="I12630" s="1">
        <v>532</v>
      </c>
      <c r="J12630" s="1">
        <f>MONTH(BART_Rides[[#This Row],[Date]])</f>
        <v>8</v>
      </c>
      <c r="K12630" s="1">
        <f>WEEKDAY(BART_Rides[[#This Row],[Date]],2)</f>
        <v>6</v>
      </c>
      <c r="L12630" s="1" t="str">
        <f>LEFT(BART_Rides[[#This Row],[Lines]],1)</f>
        <v>Y</v>
      </c>
      <c r="M12630" s="1" t="str">
        <f>IF(BART_Rides[[#This Row],[FirstLetter]]="Y","Yes","No")</f>
        <v>Yes</v>
      </c>
      <c r="N12630" s="1" t="str">
        <f>IF(OR(BART_Rides[[#This Row],[Station Code]]="EM", BART_Rides[[#This Row],[Station Code]]="MT", BART_Rides[[#This Row],[Station Code]]="PL", BART_Rides[[#This Row],[Station Code]]="CC"), "Yes", "No")</f>
        <v>No</v>
      </c>
    </row>
    <row r="12631" spans="6:14">
      <c r="F12631" s="3">
        <v>44416</v>
      </c>
      <c r="G12631" s="1" t="s">
        <v>65</v>
      </c>
      <c r="H12631" s="1" t="s">
        <v>107</v>
      </c>
      <c r="I12631" s="1">
        <v>367</v>
      </c>
      <c r="J12631" s="1">
        <f>MONTH(BART_Rides[[#This Row],[Date]])</f>
        <v>8</v>
      </c>
      <c r="K12631" s="1">
        <f>WEEKDAY(BART_Rides[[#This Row],[Date]],2)</f>
        <v>7</v>
      </c>
      <c r="L12631" s="1" t="str">
        <f>LEFT(BART_Rides[[#This Row],[Lines]],1)</f>
        <v>Y</v>
      </c>
      <c r="M12631" s="1" t="str">
        <f>IF(BART_Rides[[#This Row],[FirstLetter]]="Y","Yes","No")</f>
        <v>Yes</v>
      </c>
      <c r="N12631" s="1" t="str">
        <f>IF(OR(BART_Rides[[#This Row],[Station Code]]="EM", BART_Rides[[#This Row],[Station Code]]="MT", BART_Rides[[#This Row],[Station Code]]="PL", BART_Rides[[#This Row],[Station Code]]="CC"), "Yes", "No")</f>
        <v>No</v>
      </c>
    </row>
    <row r="12632" spans="6:14">
      <c r="F12632" s="3">
        <v>44417</v>
      </c>
      <c r="G12632" s="1" t="s">
        <v>65</v>
      </c>
      <c r="H12632" s="1" t="s">
        <v>107</v>
      </c>
      <c r="I12632" s="1">
        <v>896</v>
      </c>
      <c r="J12632" s="1">
        <f>MONTH(BART_Rides[[#This Row],[Date]])</f>
        <v>8</v>
      </c>
      <c r="K12632" s="1">
        <f>WEEKDAY(BART_Rides[[#This Row],[Date]],2)</f>
        <v>1</v>
      </c>
      <c r="L12632" s="1" t="str">
        <f>LEFT(BART_Rides[[#This Row],[Lines]],1)</f>
        <v>Y</v>
      </c>
      <c r="M12632" s="1" t="str">
        <f>IF(BART_Rides[[#This Row],[FirstLetter]]="Y","Yes","No")</f>
        <v>Yes</v>
      </c>
      <c r="N12632" s="1" t="str">
        <f>IF(OR(BART_Rides[[#This Row],[Station Code]]="EM", BART_Rides[[#This Row],[Station Code]]="MT", BART_Rides[[#This Row],[Station Code]]="PL", BART_Rides[[#This Row],[Station Code]]="CC"), "Yes", "No")</f>
        <v>No</v>
      </c>
    </row>
    <row r="12633" spans="6:14">
      <c r="F12633" s="3">
        <v>44418</v>
      </c>
      <c r="G12633" s="1" t="s">
        <v>65</v>
      </c>
      <c r="H12633" s="1" t="s">
        <v>107</v>
      </c>
      <c r="I12633" s="1">
        <v>906</v>
      </c>
      <c r="J12633" s="1">
        <f>MONTH(BART_Rides[[#This Row],[Date]])</f>
        <v>8</v>
      </c>
      <c r="K12633" s="1">
        <f>WEEKDAY(BART_Rides[[#This Row],[Date]],2)</f>
        <v>2</v>
      </c>
      <c r="L12633" s="1" t="str">
        <f>LEFT(BART_Rides[[#This Row],[Lines]],1)</f>
        <v>Y</v>
      </c>
      <c r="M12633" s="1" t="str">
        <f>IF(BART_Rides[[#This Row],[FirstLetter]]="Y","Yes","No")</f>
        <v>Yes</v>
      </c>
      <c r="N12633" s="1" t="str">
        <f>IF(OR(BART_Rides[[#This Row],[Station Code]]="EM", BART_Rides[[#This Row],[Station Code]]="MT", BART_Rides[[#This Row],[Station Code]]="PL", BART_Rides[[#This Row],[Station Code]]="CC"), "Yes", "No")</f>
        <v>No</v>
      </c>
    </row>
    <row r="12634" spans="6:14">
      <c r="F12634" s="3">
        <v>44419</v>
      </c>
      <c r="G12634" s="1" t="s">
        <v>65</v>
      </c>
      <c r="H12634" s="1" t="s">
        <v>107</v>
      </c>
      <c r="I12634" s="1">
        <v>927</v>
      </c>
      <c r="J12634" s="1">
        <f>MONTH(BART_Rides[[#This Row],[Date]])</f>
        <v>8</v>
      </c>
      <c r="K12634" s="1">
        <f>WEEKDAY(BART_Rides[[#This Row],[Date]],2)</f>
        <v>3</v>
      </c>
      <c r="L12634" s="1" t="str">
        <f>LEFT(BART_Rides[[#This Row],[Lines]],1)</f>
        <v>Y</v>
      </c>
      <c r="M12634" s="1" t="str">
        <f>IF(BART_Rides[[#This Row],[FirstLetter]]="Y","Yes","No")</f>
        <v>Yes</v>
      </c>
      <c r="N12634" s="1" t="str">
        <f>IF(OR(BART_Rides[[#This Row],[Station Code]]="EM", BART_Rides[[#This Row],[Station Code]]="MT", BART_Rides[[#This Row],[Station Code]]="PL", BART_Rides[[#This Row],[Station Code]]="CC"), "Yes", "No")</f>
        <v>No</v>
      </c>
    </row>
    <row r="12635" spans="6:14">
      <c r="F12635" s="3">
        <v>44420</v>
      </c>
      <c r="G12635" s="1" t="s">
        <v>65</v>
      </c>
      <c r="H12635" s="1" t="s">
        <v>107</v>
      </c>
      <c r="I12635" s="1">
        <v>911</v>
      </c>
      <c r="J12635" s="1">
        <f>MONTH(BART_Rides[[#This Row],[Date]])</f>
        <v>8</v>
      </c>
      <c r="K12635" s="1">
        <f>WEEKDAY(BART_Rides[[#This Row],[Date]],2)</f>
        <v>4</v>
      </c>
      <c r="L12635" s="1" t="str">
        <f>LEFT(BART_Rides[[#This Row],[Lines]],1)</f>
        <v>Y</v>
      </c>
      <c r="M12635" s="1" t="str">
        <f>IF(BART_Rides[[#This Row],[FirstLetter]]="Y","Yes","No")</f>
        <v>Yes</v>
      </c>
      <c r="N12635" s="1" t="str">
        <f>IF(OR(BART_Rides[[#This Row],[Station Code]]="EM", BART_Rides[[#This Row],[Station Code]]="MT", BART_Rides[[#This Row],[Station Code]]="PL", BART_Rides[[#This Row],[Station Code]]="CC"), "Yes", "No")</f>
        <v>No</v>
      </c>
    </row>
    <row r="12636" spans="6:14">
      <c r="F12636" s="3">
        <v>44421</v>
      </c>
      <c r="G12636" s="1" t="s">
        <v>65</v>
      </c>
      <c r="H12636" s="1" t="s">
        <v>107</v>
      </c>
      <c r="I12636" s="1">
        <v>925</v>
      </c>
      <c r="J12636" s="1">
        <f>MONTH(BART_Rides[[#This Row],[Date]])</f>
        <v>8</v>
      </c>
      <c r="K12636" s="1">
        <f>WEEKDAY(BART_Rides[[#This Row],[Date]],2)</f>
        <v>5</v>
      </c>
      <c r="L12636" s="1" t="str">
        <f>LEFT(BART_Rides[[#This Row],[Lines]],1)</f>
        <v>Y</v>
      </c>
      <c r="M12636" s="1" t="str">
        <f>IF(BART_Rides[[#This Row],[FirstLetter]]="Y","Yes","No")</f>
        <v>Yes</v>
      </c>
      <c r="N12636" s="1" t="str">
        <f>IF(OR(BART_Rides[[#This Row],[Station Code]]="EM", BART_Rides[[#This Row],[Station Code]]="MT", BART_Rides[[#This Row],[Station Code]]="PL", BART_Rides[[#This Row],[Station Code]]="CC"), "Yes", "No")</f>
        <v>No</v>
      </c>
    </row>
    <row r="12637" spans="6:14">
      <c r="F12637" s="3">
        <v>44422</v>
      </c>
      <c r="G12637" s="1" t="s">
        <v>65</v>
      </c>
      <c r="H12637" s="1" t="s">
        <v>107</v>
      </c>
      <c r="I12637" s="1">
        <v>568</v>
      </c>
      <c r="J12637" s="1">
        <f>MONTH(BART_Rides[[#This Row],[Date]])</f>
        <v>8</v>
      </c>
      <c r="K12637" s="1">
        <f>WEEKDAY(BART_Rides[[#This Row],[Date]],2)</f>
        <v>6</v>
      </c>
      <c r="L12637" s="1" t="str">
        <f>LEFT(BART_Rides[[#This Row],[Lines]],1)</f>
        <v>Y</v>
      </c>
      <c r="M12637" s="1" t="str">
        <f>IF(BART_Rides[[#This Row],[FirstLetter]]="Y","Yes","No")</f>
        <v>Yes</v>
      </c>
      <c r="N12637" s="1" t="str">
        <f>IF(OR(BART_Rides[[#This Row],[Station Code]]="EM", BART_Rides[[#This Row],[Station Code]]="MT", BART_Rides[[#This Row],[Station Code]]="PL", BART_Rides[[#This Row],[Station Code]]="CC"), "Yes", "No")</f>
        <v>No</v>
      </c>
    </row>
    <row r="12638" spans="6:14">
      <c r="F12638" s="3">
        <v>44423</v>
      </c>
      <c r="G12638" s="1" t="s">
        <v>65</v>
      </c>
      <c r="H12638" s="1" t="s">
        <v>107</v>
      </c>
      <c r="I12638" s="1">
        <v>393</v>
      </c>
      <c r="J12638" s="1">
        <f>MONTH(BART_Rides[[#This Row],[Date]])</f>
        <v>8</v>
      </c>
      <c r="K12638" s="1">
        <f>WEEKDAY(BART_Rides[[#This Row],[Date]],2)</f>
        <v>7</v>
      </c>
      <c r="L12638" s="1" t="str">
        <f>LEFT(BART_Rides[[#This Row],[Lines]],1)</f>
        <v>Y</v>
      </c>
      <c r="M12638" s="1" t="str">
        <f>IF(BART_Rides[[#This Row],[FirstLetter]]="Y","Yes","No")</f>
        <v>Yes</v>
      </c>
      <c r="N12638" s="1" t="str">
        <f>IF(OR(BART_Rides[[#This Row],[Station Code]]="EM", BART_Rides[[#This Row],[Station Code]]="MT", BART_Rides[[#This Row],[Station Code]]="PL", BART_Rides[[#This Row],[Station Code]]="CC"), "Yes", "No")</f>
        <v>No</v>
      </c>
    </row>
    <row r="12639" spans="6:14">
      <c r="F12639" s="3">
        <v>44424</v>
      </c>
      <c r="G12639" s="1" t="s">
        <v>65</v>
      </c>
      <c r="H12639" s="1" t="s">
        <v>107</v>
      </c>
      <c r="I12639" s="1">
        <v>879</v>
      </c>
      <c r="J12639" s="1">
        <f>MONTH(BART_Rides[[#This Row],[Date]])</f>
        <v>8</v>
      </c>
      <c r="K12639" s="1">
        <f>WEEKDAY(BART_Rides[[#This Row],[Date]],2)</f>
        <v>1</v>
      </c>
      <c r="L12639" s="1" t="str">
        <f>LEFT(BART_Rides[[#This Row],[Lines]],1)</f>
        <v>Y</v>
      </c>
      <c r="M12639" s="1" t="str">
        <f>IF(BART_Rides[[#This Row],[FirstLetter]]="Y","Yes","No")</f>
        <v>Yes</v>
      </c>
      <c r="N12639" s="1" t="str">
        <f>IF(OR(BART_Rides[[#This Row],[Station Code]]="EM", BART_Rides[[#This Row],[Station Code]]="MT", BART_Rides[[#This Row],[Station Code]]="PL", BART_Rides[[#This Row],[Station Code]]="CC"), "Yes", "No")</f>
        <v>No</v>
      </c>
    </row>
    <row r="12640" spans="6:14">
      <c r="F12640" s="3">
        <v>44425</v>
      </c>
      <c r="G12640" s="1" t="s">
        <v>65</v>
      </c>
      <c r="H12640" s="1" t="s">
        <v>107</v>
      </c>
      <c r="I12640" s="1">
        <v>920</v>
      </c>
      <c r="J12640" s="1">
        <f>MONTH(BART_Rides[[#This Row],[Date]])</f>
        <v>8</v>
      </c>
      <c r="K12640" s="1">
        <f>WEEKDAY(BART_Rides[[#This Row],[Date]],2)</f>
        <v>2</v>
      </c>
      <c r="L12640" s="1" t="str">
        <f>LEFT(BART_Rides[[#This Row],[Lines]],1)</f>
        <v>Y</v>
      </c>
      <c r="M12640" s="1" t="str">
        <f>IF(BART_Rides[[#This Row],[FirstLetter]]="Y","Yes","No")</f>
        <v>Yes</v>
      </c>
      <c r="N12640" s="1" t="str">
        <f>IF(OR(BART_Rides[[#This Row],[Station Code]]="EM", BART_Rides[[#This Row],[Station Code]]="MT", BART_Rides[[#This Row],[Station Code]]="PL", BART_Rides[[#This Row],[Station Code]]="CC"), "Yes", "No")</f>
        <v>No</v>
      </c>
    </row>
    <row r="12641" spans="6:14">
      <c r="F12641" s="3">
        <v>44426</v>
      </c>
      <c r="G12641" s="1" t="s">
        <v>65</v>
      </c>
      <c r="H12641" s="1" t="s">
        <v>107</v>
      </c>
      <c r="I12641" s="1">
        <v>951</v>
      </c>
      <c r="J12641" s="1">
        <f>MONTH(BART_Rides[[#This Row],[Date]])</f>
        <v>8</v>
      </c>
      <c r="K12641" s="1">
        <f>WEEKDAY(BART_Rides[[#This Row],[Date]],2)</f>
        <v>3</v>
      </c>
      <c r="L12641" s="1" t="str">
        <f>LEFT(BART_Rides[[#This Row],[Lines]],1)</f>
        <v>Y</v>
      </c>
      <c r="M12641" s="1" t="str">
        <f>IF(BART_Rides[[#This Row],[FirstLetter]]="Y","Yes","No")</f>
        <v>Yes</v>
      </c>
      <c r="N12641" s="1" t="str">
        <f>IF(OR(BART_Rides[[#This Row],[Station Code]]="EM", BART_Rides[[#This Row],[Station Code]]="MT", BART_Rides[[#This Row],[Station Code]]="PL", BART_Rides[[#This Row],[Station Code]]="CC"), "Yes", "No")</f>
        <v>No</v>
      </c>
    </row>
    <row r="12642" spans="6:14">
      <c r="F12642" s="3">
        <v>44427</v>
      </c>
      <c r="G12642" s="1" t="s">
        <v>65</v>
      </c>
      <c r="H12642" s="1" t="s">
        <v>107</v>
      </c>
      <c r="I12642" s="1">
        <v>971</v>
      </c>
      <c r="J12642" s="1">
        <f>MONTH(BART_Rides[[#This Row],[Date]])</f>
        <v>8</v>
      </c>
      <c r="K12642" s="1">
        <f>WEEKDAY(BART_Rides[[#This Row],[Date]],2)</f>
        <v>4</v>
      </c>
      <c r="L12642" s="1" t="str">
        <f>LEFT(BART_Rides[[#This Row],[Lines]],1)</f>
        <v>Y</v>
      </c>
      <c r="M12642" s="1" t="str">
        <f>IF(BART_Rides[[#This Row],[FirstLetter]]="Y","Yes","No")</f>
        <v>Yes</v>
      </c>
      <c r="N12642" s="1" t="str">
        <f>IF(OR(BART_Rides[[#This Row],[Station Code]]="EM", BART_Rides[[#This Row],[Station Code]]="MT", BART_Rides[[#This Row],[Station Code]]="PL", BART_Rides[[#This Row],[Station Code]]="CC"), "Yes", "No")</f>
        <v>No</v>
      </c>
    </row>
    <row r="12643" spans="6:14">
      <c r="F12643" s="3">
        <v>44428</v>
      </c>
      <c r="G12643" s="1" t="s">
        <v>65</v>
      </c>
      <c r="H12643" s="1" t="s">
        <v>107</v>
      </c>
      <c r="I12643" s="1">
        <v>901</v>
      </c>
      <c r="J12643" s="1">
        <f>MONTH(BART_Rides[[#This Row],[Date]])</f>
        <v>8</v>
      </c>
      <c r="K12643" s="1">
        <f>WEEKDAY(BART_Rides[[#This Row],[Date]],2)</f>
        <v>5</v>
      </c>
      <c r="L12643" s="1" t="str">
        <f>LEFT(BART_Rides[[#This Row],[Lines]],1)</f>
        <v>Y</v>
      </c>
      <c r="M12643" s="1" t="str">
        <f>IF(BART_Rides[[#This Row],[FirstLetter]]="Y","Yes","No")</f>
        <v>Yes</v>
      </c>
      <c r="N12643" s="1" t="str">
        <f>IF(OR(BART_Rides[[#This Row],[Station Code]]="EM", BART_Rides[[#This Row],[Station Code]]="MT", BART_Rides[[#This Row],[Station Code]]="PL", BART_Rides[[#This Row],[Station Code]]="CC"), "Yes", "No")</f>
        <v>No</v>
      </c>
    </row>
    <row r="12644" spans="6:14">
      <c r="F12644" s="3">
        <v>44429</v>
      </c>
      <c r="G12644" s="1" t="s">
        <v>65</v>
      </c>
      <c r="H12644" s="1" t="s">
        <v>107</v>
      </c>
      <c r="I12644" s="1">
        <v>531</v>
      </c>
      <c r="J12644" s="1">
        <f>MONTH(BART_Rides[[#This Row],[Date]])</f>
        <v>8</v>
      </c>
      <c r="K12644" s="1">
        <f>WEEKDAY(BART_Rides[[#This Row],[Date]],2)</f>
        <v>6</v>
      </c>
      <c r="L12644" s="1" t="str">
        <f>LEFT(BART_Rides[[#This Row],[Lines]],1)</f>
        <v>Y</v>
      </c>
      <c r="M12644" s="1" t="str">
        <f>IF(BART_Rides[[#This Row],[FirstLetter]]="Y","Yes","No")</f>
        <v>Yes</v>
      </c>
      <c r="N12644" s="1" t="str">
        <f>IF(OR(BART_Rides[[#This Row],[Station Code]]="EM", BART_Rides[[#This Row],[Station Code]]="MT", BART_Rides[[#This Row],[Station Code]]="PL", BART_Rides[[#This Row],[Station Code]]="CC"), "Yes", "No")</f>
        <v>No</v>
      </c>
    </row>
    <row r="12645" spans="6:14">
      <c r="F12645" s="3">
        <v>44430</v>
      </c>
      <c r="G12645" s="1" t="s">
        <v>65</v>
      </c>
      <c r="H12645" s="1" t="s">
        <v>107</v>
      </c>
      <c r="I12645" s="1">
        <v>410</v>
      </c>
      <c r="J12645" s="1">
        <f>MONTH(BART_Rides[[#This Row],[Date]])</f>
        <v>8</v>
      </c>
      <c r="K12645" s="1">
        <f>WEEKDAY(BART_Rides[[#This Row],[Date]],2)</f>
        <v>7</v>
      </c>
      <c r="L12645" s="1" t="str">
        <f>LEFT(BART_Rides[[#This Row],[Lines]],1)</f>
        <v>Y</v>
      </c>
      <c r="M12645" s="1" t="str">
        <f>IF(BART_Rides[[#This Row],[FirstLetter]]="Y","Yes","No")</f>
        <v>Yes</v>
      </c>
      <c r="N12645" s="1" t="str">
        <f>IF(OR(BART_Rides[[#This Row],[Station Code]]="EM", BART_Rides[[#This Row],[Station Code]]="MT", BART_Rides[[#This Row],[Station Code]]="PL", BART_Rides[[#This Row],[Station Code]]="CC"), "Yes", "No")</f>
        <v>No</v>
      </c>
    </row>
    <row r="12646" spans="6:14">
      <c r="F12646" s="3">
        <v>44431</v>
      </c>
      <c r="G12646" s="1" t="s">
        <v>65</v>
      </c>
      <c r="H12646" s="1" t="s">
        <v>107</v>
      </c>
      <c r="I12646" s="1">
        <v>941</v>
      </c>
      <c r="J12646" s="1">
        <f>MONTH(BART_Rides[[#This Row],[Date]])</f>
        <v>8</v>
      </c>
      <c r="K12646" s="1">
        <f>WEEKDAY(BART_Rides[[#This Row],[Date]],2)</f>
        <v>1</v>
      </c>
      <c r="L12646" s="1" t="str">
        <f>LEFT(BART_Rides[[#This Row],[Lines]],1)</f>
        <v>Y</v>
      </c>
      <c r="M12646" s="1" t="str">
        <f>IF(BART_Rides[[#This Row],[FirstLetter]]="Y","Yes","No")</f>
        <v>Yes</v>
      </c>
      <c r="N12646" s="1" t="str">
        <f>IF(OR(BART_Rides[[#This Row],[Station Code]]="EM", BART_Rides[[#This Row],[Station Code]]="MT", BART_Rides[[#This Row],[Station Code]]="PL", BART_Rides[[#This Row],[Station Code]]="CC"), "Yes", "No")</f>
        <v>No</v>
      </c>
    </row>
    <row r="12647" spans="6:14">
      <c r="F12647" s="3">
        <v>44432</v>
      </c>
      <c r="G12647" s="1" t="s">
        <v>65</v>
      </c>
      <c r="H12647" s="1" t="s">
        <v>107</v>
      </c>
      <c r="I12647" s="1">
        <v>963</v>
      </c>
      <c r="J12647" s="1">
        <f>MONTH(BART_Rides[[#This Row],[Date]])</f>
        <v>8</v>
      </c>
      <c r="K12647" s="1">
        <f>WEEKDAY(BART_Rides[[#This Row],[Date]],2)</f>
        <v>2</v>
      </c>
      <c r="L12647" s="1" t="str">
        <f>LEFT(BART_Rides[[#This Row],[Lines]],1)</f>
        <v>Y</v>
      </c>
      <c r="M12647" s="1" t="str">
        <f>IF(BART_Rides[[#This Row],[FirstLetter]]="Y","Yes","No")</f>
        <v>Yes</v>
      </c>
      <c r="N12647" s="1" t="str">
        <f>IF(OR(BART_Rides[[#This Row],[Station Code]]="EM", BART_Rides[[#This Row],[Station Code]]="MT", BART_Rides[[#This Row],[Station Code]]="PL", BART_Rides[[#This Row],[Station Code]]="CC"), "Yes", "No")</f>
        <v>No</v>
      </c>
    </row>
    <row r="12648" spans="6:14">
      <c r="F12648" s="3">
        <v>44433</v>
      </c>
      <c r="G12648" s="1" t="s">
        <v>65</v>
      </c>
      <c r="H12648" s="1" t="s">
        <v>107</v>
      </c>
      <c r="I12648" s="1">
        <v>1009</v>
      </c>
      <c r="J12648" s="1">
        <f>MONTH(BART_Rides[[#This Row],[Date]])</f>
        <v>8</v>
      </c>
      <c r="K12648" s="1">
        <f>WEEKDAY(BART_Rides[[#This Row],[Date]],2)</f>
        <v>3</v>
      </c>
      <c r="L12648" s="1" t="str">
        <f>LEFT(BART_Rides[[#This Row],[Lines]],1)</f>
        <v>Y</v>
      </c>
      <c r="M12648" s="1" t="str">
        <f>IF(BART_Rides[[#This Row],[FirstLetter]]="Y","Yes","No")</f>
        <v>Yes</v>
      </c>
      <c r="N12648" s="1" t="str">
        <f>IF(OR(BART_Rides[[#This Row],[Station Code]]="EM", BART_Rides[[#This Row],[Station Code]]="MT", BART_Rides[[#This Row],[Station Code]]="PL", BART_Rides[[#This Row],[Station Code]]="CC"), "Yes", "No")</f>
        <v>No</v>
      </c>
    </row>
    <row r="12649" spans="6:14">
      <c r="F12649" s="3">
        <v>44434</v>
      </c>
      <c r="G12649" s="1" t="s">
        <v>65</v>
      </c>
      <c r="H12649" s="1" t="s">
        <v>107</v>
      </c>
      <c r="I12649" s="1">
        <v>1047</v>
      </c>
      <c r="J12649" s="1">
        <f>MONTH(BART_Rides[[#This Row],[Date]])</f>
        <v>8</v>
      </c>
      <c r="K12649" s="1">
        <f>WEEKDAY(BART_Rides[[#This Row],[Date]],2)</f>
        <v>4</v>
      </c>
      <c r="L12649" s="1" t="str">
        <f>LEFT(BART_Rides[[#This Row],[Lines]],1)</f>
        <v>Y</v>
      </c>
      <c r="M12649" s="1" t="str">
        <f>IF(BART_Rides[[#This Row],[FirstLetter]]="Y","Yes","No")</f>
        <v>Yes</v>
      </c>
      <c r="N12649" s="1" t="str">
        <f>IF(OR(BART_Rides[[#This Row],[Station Code]]="EM", BART_Rides[[#This Row],[Station Code]]="MT", BART_Rides[[#This Row],[Station Code]]="PL", BART_Rides[[#This Row],[Station Code]]="CC"), "Yes", "No")</f>
        <v>No</v>
      </c>
    </row>
    <row r="12650" spans="6:14">
      <c r="F12650" s="3">
        <v>44435</v>
      </c>
      <c r="G12650" s="1" t="s">
        <v>65</v>
      </c>
      <c r="H12650" s="1" t="s">
        <v>107</v>
      </c>
      <c r="I12650" s="1">
        <v>997</v>
      </c>
      <c r="J12650" s="1">
        <f>MONTH(BART_Rides[[#This Row],[Date]])</f>
        <v>8</v>
      </c>
      <c r="K12650" s="1">
        <f>WEEKDAY(BART_Rides[[#This Row],[Date]],2)</f>
        <v>5</v>
      </c>
      <c r="L12650" s="1" t="str">
        <f>LEFT(BART_Rides[[#This Row],[Lines]],1)</f>
        <v>Y</v>
      </c>
      <c r="M12650" s="1" t="str">
        <f>IF(BART_Rides[[#This Row],[FirstLetter]]="Y","Yes","No")</f>
        <v>Yes</v>
      </c>
      <c r="N12650" s="1" t="str">
        <f>IF(OR(BART_Rides[[#This Row],[Station Code]]="EM", BART_Rides[[#This Row],[Station Code]]="MT", BART_Rides[[#This Row],[Station Code]]="PL", BART_Rides[[#This Row],[Station Code]]="CC"), "Yes", "No")</f>
        <v>No</v>
      </c>
    </row>
    <row r="12651" spans="6:14">
      <c r="F12651" s="3">
        <v>44436</v>
      </c>
      <c r="G12651" s="1" t="s">
        <v>65</v>
      </c>
      <c r="H12651" s="1" t="s">
        <v>107</v>
      </c>
      <c r="I12651" s="1">
        <v>522</v>
      </c>
      <c r="J12651" s="1">
        <f>MONTH(BART_Rides[[#This Row],[Date]])</f>
        <v>8</v>
      </c>
      <c r="K12651" s="1">
        <f>WEEKDAY(BART_Rides[[#This Row],[Date]],2)</f>
        <v>6</v>
      </c>
      <c r="L12651" s="1" t="str">
        <f>LEFT(BART_Rides[[#This Row],[Lines]],1)</f>
        <v>Y</v>
      </c>
      <c r="M12651" s="1" t="str">
        <f>IF(BART_Rides[[#This Row],[FirstLetter]]="Y","Yes","No")</f>
        <v>Yes</v>
      </c>
      <c r="N12651" s="1" t="str">
        <f>IF(OR(BART_Rides[[#This Row],[Station Code]]="EM", BART_Rides[[#This Row],[Station Code]]="MT", BART_Rides[[#This Row],[Station Code]]="PL", BART_Rides[[#This Row],[Station Code]]="CC"), "Yes", "No")</f>
        <v>No</v>
      </c>
    </row>
    <row r="12652" spans="6:14">
      <c r="F12652" s="3">
        <v>44437</v>
      </c>
      <c r="G12652" s="1" t="s">
        <v>65</v>
      </c>
      <c r="H12652" s="1" t="s">
        <v>107</v>
      </c>
      <c r="I12652" s="1">
        <v>365</v>
      </c>
      <c r="J12652" s="1">
        <f>MONTH(BART_Rides[[#This Row],[Date]])</f>
        <v>8</v>
      </c>
      <c r="K12652" s="1">
        <f>WEEKDAY(BART_Rides[[#This Row],[Date]],2)</f>
        <v>7</v>
      </c>
      <c r="L12652" s="1" t="str">
        <f>LEFT(BART_Rides[[#This Row],[Lines]],1)</f>
        <v>Y</v>
      </c>
      <c r="M12652" s="1" t="str">
        <f>IF(BART_Rides[[#This Row],[FirstLetter]]="Y","Yes","No")</f>
        <v>Yes</v>
      </c>
      <c r="N12652" s="1" t="str">
        <f>IF(OR(BART_Rides[[#This Row],[Station Code]]="EM", BART_Rides[[#This Row],[Station Code]]="MT", BART_Rides[[#This Row],[Station Code]]="PL", BART_Rides[[#This Row],[Station Code]]="CC"), "Yes", "No")</f>
        <v>No</v>
      </c>
    </row>
    <row r="12653" spans="6:14">
      <c r="F12653" s="3">
        <v>44438</v>
      </c>
      <c r="G12653" s="1" t="s">
        <v>65</v>
      </c>
      <c r="H12653" s="1" t="s">
        <v>107</v>
      </c>
      <c r="I12653" s="1">
        <v>942</v>
      </c>
      <c r="J12653" s="1">
        <f>MONTH(BART_Rides[[#This Row],[Date]])</f>
        <v>8</v>
      </c>
      <c r="K12653" s="1">
        <f>WEEKDAY(BART_Rides[[#This Row],[Date]],2)</f>
        <v>1</v>
      </c>
      <c r="L12653" s="1" t="str">
        <f>LEFT(BART_Rides[[#This Row],[Lines]],1)</f>
        <v>Y</v>
      </c>
      <c r="M12653" s="1" t="str">
        <f>IF(BART_Rides[[#This Row],[FirstLetter]]="Y","Yes","No")</f>
        <v>Yes</v>
      </c>
      <c r="N12653" s="1" t="str">
        <f>IF(OR(BART_Rides[[#This Row],[Station Code]]="EM", BART_Rides[[#This Row],[Station Code]]="MT", BART_Rides[[#This Row],[Station Code]]="PL", BART_Rides[[#This Row],[Station Code]]="CC"), "Yes", "No")</f>
        <v>No</v>
      </c>
    </row>
    <row r="12654" spans="6:14">
      <c r="F12654" s="3">
        <v>44439</v>
      </c>
      <c r="G12654" s="1" t="s">
        <v>65</v>
      </c>
      <c r="H12654" s="1" t="s">
        <v>107</v>
      </c>
      <c r="I12654" s="1">
        <v>1007</v>
      </c>
      <c r="J12654" s="1">
        <f>MONTH(BART_Rides[[#This Row],[Date]])</f>
        <v>8</v>
      </c>
      <c r="K12654" s="1">
        <f>WEEKDAY(BART_Rides[[#This Row],[Date]],2)</f>
        <v>2</v>
      </c>
      <c r="L12654" s="1" t="str">
        <f>LEFT(BART_Rides[[#This Row],[Lines]],1)</f>
        <v>Y</v>
      </c>
      <c r="M12654" s="1" t="str">
        <f>IF(BART_Rides[[#This Row],[FirstLetter]]="Y","Yes","No")</f>
        <v>Yes</v>
      </c>
      <c r="N12654" s="1" t="str">
        <f>IF(OR(BART_Rides[[#This Row],[Station Code]]="EM", BART_Rides[[#This Row],[Station Code]]="MT", BART_Rides[[#This Row],[Station Code]]="PL", BART_Rides[[#This Row],[Station Code]]="CC"), "Yes", "No")</f>
        <v>No</v>
      </c>
    </row>
    <row r="12655" spans="6:14">
      <c r="F12655" s="3">
        <v>44440</v>
      </c>
      <c r="G12655" s="1" t="s">
        <v>65</v>
      </c>
      <c r="H12655" s="1" t="s">
        <v>107</v>
      </c>
      <c r="I12655" s="1">
        <v>1072</v>
      </c>
      <c r="J12655" s="1">
        <f>MONTH(BART_Rides[[#This Row],[Date]])</f>
        <v>9</v>
      </c>
      <c r="K12655" s="1">
        <f>WEEKDAY(BART_Rides[[#This Row],[Date]],2)</f>
        <v>3</v>
      </c>
      <c r="L12655" s="1" t="str">
        <f>LEFT(BART_Rides[[#This Row],[Lines]],1)</f>
        <v>Y</v>
      </c>
      <c r="M12655" s="1" t="str">
        <f>IF(BART_Rides[[#This Row],[FirstLetter]]="Y","Yes","No")</f>
        <v>Yes</v>
      </c>
      <c r="N12655" s="1" t="str">
        <f>IF(OR(BART_Rides[[#This Row],[Station Code]]="EM", BART_Rides[[#This Row],[Station Code]]="MT", BART_Rides[[#This Row],[Station Code]]="PL", BART_Rides[[#This Row],[Station Code]]="CC"), "Yes", "No")</f>
        <v>No</v>
      </c>
    </row>
    <row r="12656" spans="6:14">
      <c r="F12656" s="3">
        <v>44441</v>
      </c>
      <c r="G12656" s="1" t="s">
        <v>65</v>
      </c>
      <c r="H12656" s="1" t="s">
        <v>107</v>
      </c>
      <c r="I12656" s="1">
        <v>1087</v>
      </c>
      <c r="J12656" s="1">
        <f>MONTH(BART_Rides[[#This Row],[Date]])</f>
        <v>9</v>
      </c>
      <c r="K12656" s="1">
        <f>WEEKDAY(BART_Rides[[#This Row],[Date]],2)</f>
        <v>4</v>
      </c>
      <c r="L12656" s="1" t="str">
        <f>LEFT(BART_Rides[[#This Row],[Lines]],1)</f>
        <v>Y</v>
      </c>
      <c r="M12656" s="1" t="str">
        <f>IF(BART_Rides[[#This Row],[FirstLetter]]="Y","Yes","No")</f>
        <v>Yes</v>
      </c>
      <c r="N12656" s="1" t="str">
        <f>IF(OR(BART_Rides[[#This Row],[Station Code]]="EM", BART_Rides[[#This Row],[Station Code]]="MT", BART_Rides[[#This Row],[Station Code]]="PL", BART_Rides[[#This Row],[Station Code]]="CC"), "Yes", "No")</f>
        <v>No</v>
      </c>
    </row>
    <row r="12657" spans="6:14">
      <c r="F12657" s="3">
        <v>44442</v>
      </c>
      <c r="G12657" s="1" t="s">
        <v>65</v>
      </c>
      <c r="H12657" s="1" t="s">
        <v>107</v>
      </c>
      <c r="I12657" s="1">
        <v>996</v>
      </c>
      <c r="J12657" s="1">
        <f>MONTH(BART_Rides[[#This Row],[Date]])</f>
        <v>9</v>
      </c>
      <c r="K12657" s="1">
        <f>WEEKDAY(BART_Rides[[#This Row],[Date]],2)</f>
        <v>5</v>
      </c>
      <c r="L12657" s="1" t="str">
        <f>LEFT(BART_Rides[[#This Row],[Lines]],1)</f>
        <v>Y</v>
      </c>
      <c r="M12657" s="1" t="str">
        <f>IF(BART_Rides[[#This Row],[FirstLetter]]="Y","Yes","No")</f>
        <v>Yes</v>
      </c>
      <c r="N12657" s="1" t="str">
        <f>IF(OR(BART_Rides[[#This Row],[Station Code]]="EM", BART_Rides[[#This Row],[Station Code]]="MT", BART_Rides[[#This Row],[Station Code]]="PL", BART_Rides[[#This Row],[Station Code]]="CC"), "Yes", "No")</f>
        <v>No</v>
      </c>
    </row>
    <row r="12658" spans="6:14">
      <c r="F12658" s="3">
        <v>44443</v>
      </c>
      <c r="G12658" s="1" t="s">
        <v>65</v>
      </c>
      <c r="H12658" s="1" t="s">
        <v>107</v>
      </c>
      <c r="I12658" s="1">
        <v>572</v>
      </c>
      <c r="J12658" s="1">
        <f>MONTH(BART_Rides[[#This Row],[Date]])</f>
        <v>9</v>
      </c>
      <c r="K12658" s="1">
        <f>WEEKDAY(BART_Rides[[#This Row],[Date]],2)</f>
        <v>6</v>
      </c>
      <c r="L12658" s="1" t="str">
        <f>LEFT(BART_Rides[[#This Row],[Lines]],1)</f>
        <v>Y</v>
      </c>
      <c r="M12658" s="1" t="str">
        <f>IF(BART_Rides[[#This Row],[FirstLetter]]="Y","Yes","No")</f>
        <v>Yes</v>
      </c>
      <c r="N12658" s="1" t="str">
        <f>IF(OR(BART_Rides[[#This Row],[Station Code]]="EM", BART_Rides[[#This Row],[Station Code]]="MT", BART_Rides[[#This Row],[Station Code]]="PL", BART_Rides[[#This Row],[Station Code]]="CC"), "Yes", "No")</f>
        <v>No</v>
      </c>
    </row>
    <row r="12659" spans="6:14">
      <c r="F12659" s="3">
        <v>44444</v>
      </c>
      <c r="G12659" s="1" t="s">
        <v>65</v>
      </c>
      <c r="H12659" s="1" t="s">
        <v>107</v>
      </c>
      <c r="I12659" s="1">
        <v>453</v>
      </c>
      <c r="J12659" s="1">
        <f>MONTH(BART_Rides[[#This Row],[Date]])</f>
        <v>9</v>
      </c>
      <c r="K12659" s="1">
        <f>WEEKDAY(BART_Rides[[#This Row],[Date]],2)</f>
        <v>7</v>
      </c>
      <c r="L12659" s="1" t="str">
        <f>LEFT(BART_Rides[[#This Row],[Lines]],1)</f>
        <v>Y</v>
      </c>
      <c r="M12659" s="1" t="str">
        <f>IF(BART_Rides[[#This Row],[FirstLetter]]="Y","Yes","No")</f>
        <v>Yes</v>
      </c>
      <c r="N12659" s="1" t="str">
        <f>IF(OR(BART_Rides[[#This Row],[Station Code]]="EM", BART_Rides[[#This Row],[Station Code]]="MT", BART_Rides[[#This Row],[Station Code]]="PL", BART_Rides[[#This Row],[Station Code]]="CC"), "Yes", "No")</f>
        <v>No</v>
      </c>
    </row>
    <row r="12660" spans="6:14">
      <c r="F12660" s="3">
        <v>44445</v>
      </c>
      <c r="G12660" s="1" t="s">
        <v>65</v>
      </c>
      <c r="H12660" s="1" t="s">
        <v>107</v>
      </c>
      <c r="I12660" s="1">
        <v>563</v>
      </c>
      <c r="J12660" s="1">
        <f>MONTH(BART_Rides[[#This Row],[Date]])</f>
        <v>9</v>
      </c>
      <c r="K12660" s="1">
        <f>WEEKDAY(BART_Rides[[#This Row],[Date]],2)</f>
        <v>1</v>
      </c>
      <c r="L12660" s="1" t="str">
        <f>LEFT(BART_Rides[[#This Row],[Lines]],1)</f>
        <v>Y</v>
      </c>
      <c r="M12660" s="1" t="str">
        <f>IF(BART_Rides[[#This Row],[FirstLetter]]="Y","Yes","No")</f>
        <v>Yes</v>
      </c>
      <c r="N12660" s="1" t="str">
        <f>IF(OR(BART_Rides[[#This Row],[Station Code]]="EM", BART_Rides[[#This Row],[Station Code]]="MT", BART_Rides[[#This Row],[Station Code]]="PL", BART_Rides[[#This Row],[Station Code]]="CC"), "Yes", "No")</f>
        <v>No</v>
      </c>
    </row>
    <row r="12661" spans="6:14">
      <c r="F12661" s="3">
        <v>44446</v>
      </c>
      <c r="G12661" s="1" t="s">
        <v>65</v>
      </c>
      <c r="H12661" s="1" t="s">
        <v>107</v>
      </c>
      <c r="I12661" s="1">
        <v>1035</v>
      </c>
      <c r="J12661" s="1">
        <f>MONTH(BART_Rides[[#This Row],[Date]])</f>
        <v>9</v>
      </c>
      <c r="K12661" s="1">
        <f>WEEKDAY(BART_Rides[[#This Row],[Date]],2)</f>
        <v>2</v>
      </c>
      <c r="L12661" s="1" t="str">
        <f>LEFT(BART_Rides[[#This Row],[Lines]],1)</f>
        <v>Y</v>
      </c>
      <c r="M12661" s="1" t="str">
        <f>IF(BART_Rides[[#This Row],[FirstLetter]]="Y","Yes","No")</f>
        <v>Yes</v>
      </c>
      <c r="N12661" s="1" t="str">
        <f>IF(OR(BART_Rides[[#This Row],[Station Code]]="EM", BART_Rides[[#This Row],[Station Code]]="MT", BART_Rides[[#This Row],[Station Code]]="PL", BART_Rides[[#This Row],[Station Code]]="CC"), "Yes", "No")</f>
        <v>No</v>
      </c>
    </row>
    <row r="12662" spans="6:14">
      <c r="F12662" s="3">
        <v>44447</v>
      </c>
      <c r="G12662" s="1" t="s">
        <v>65</v>
      </c>
      <c r="H12662" s="1" t="s">
        <v>107</v>
      </c>
      <c r="I12662" s="1">
        <v>1042</v>
      </c>
      <c r="J12662" s="1">
        <f>MONTH(BART_Rides[[#This Row],[Date]])</f>
        <v>9</v>
      </c>
      <c r="K12662" s="1">
        <f>WEEKDAY(BART_Rides[[#This Row],[Date]],2)</f>
        <v>3</v>
      </c>
      <c r="L12662" s="1" t="str">
        <f>LEFT(BART_Rides[[#This Row],[Lines]],1)</f>
        <v>Y</v>
      </c>
      <c r="M12662" s="1" t="str">
        <f>IF(BART_Rides[[#This Row],[FirstLetter]]="Y","Yes","No")</f>
        <v>Yes</v>
      </c>
      <c r="N12662" s="1" t="str">
        <f>IF(OR(BART_Rides[[#This Row],[Station Code]]="EM", BART_Rides[[#This Row],[Station Code]]="MT", BART_Rides[[#This Row],[Station Code]]="PL", BART_Rides[[#This Row],[Station Code]]="CC"), "Yes", "No")</f>
        <v>No</v>
      </c>
    </row>
    <row r="12663" spans="6:14">
      <c r="F12663" s="3">
        <v>44448</v>
      </c>
      <c r="G12663" s="1" t="s">
        <v>65</v>
      </c>
      <c r="H12663" s="1" t="s">
        <v>107</v>
      </c>
      <c r="I12663" s="1">
        <v>1058</v>
      </c>
      <c r="J12663" s="1">
        <f>MONTH(BART_Rides[[#This Row],[Date]])</f>
        <v>9</v>
      </c>
      <c r="K12663" s="1">
        <f>WEEKDAY(BART_Rides[[#This Row],[Date]],2)</f>
        <v>4</v>
      </c>
      <c r="L12663" s="1" t="str">
        <f>LEFT(BART_Rides[[#This Row],[Lines]],1)</f>
        <v>Y</v>
      </c>
      <c r="M12663" s="1" t="str">
        <f>IF(BART_Rides[[#This Row],[FirstLetter]]="Y","Yes","No")</f>
        <v>Yes</v>
      </c>
      <c r="N12663" s="1" t="str">
        <f>IF(OR(BART_Rides[[#This Row],[Station Code]]="EM", BART_Rides[[#This Row],[Station Code]]="MT", BART_Rides[[#This Row],[Station Code]]="PL", BART_Rides[[#This Row],[Station Code]]="CC"), "Yes", "No")</f>
        <v>No</v>
      </c>
    </row>
    <row r="12664" spans="6:14">
      <c r="F12664" s="3">
        <v>44449</v>
      </c>
      <c r="G12664" s="1" t="s">
        <v>65</v>
      </c>
      <c r="H12664" s="1" t="s">
        <v>107</v>
      </c>
      <c r="I12664" s="1">
        <v>1002</v>
      </c>
      <c r="J12664" s="1">
        <f>MONTH(BART_Rides[[#This Row],[Date]])</f>
        <v>9</v>
      </c>
      <c r="K12664" s="1">
        <f>WEEKDAY(BART_Rides[[#This Row],[Date]],2)</f>
        <v>5</v>
      </c>
      <c r="L12664" s="1" t="str">
        <f>LEFT(BART_Rides[[#This Row],[Lines]],1)</f>
        <v>Y</v>
      </c>
      <c r="M12664" s="1" t="str">
        <f>IF(BART_Rides[[#This Row],[FirstLetter]]="Y","Yes","No")</f>
        <v>Yes</v>
      </c>
      <c r="N12664" s="1" t="str">
        <f>IF(OR(BART_Rides[[#This Row],[Station Code]]="EM", BART_Rides[[#This Row],[Station Code]]="MT", BART_Rides[[#This Row],[Station Code]]="PL", BART_Rides[[#This Row],[Station Code]]="CC"), "Yes", "No")</f>
        <v>No</v>
      </c>
    </row>
    <row r="12665" spans="6:14">
      <c r="F12665" s="3">
        <v>44450</v>
      </c>
      <c r="G12665" s="1" t="s">
        <v>65</v>
      </c>
      <c r="H12665" s="1" t="s">
        <v>107</v>
      </c>
      <c r="I12665" s="1">
        <v>594</v>
      </c>
      <c r="J12665" s="1">
        <f>MONTH(BART_Rides[[#This Row],[Date]])</f>
        <v>9</v>
      </c>
      <c r="K12665" s="1">
        <f>WEEKDAY(BART_Rides[[#This Row],[Date]],2)</f>
        <v>6</v>
      </c>
      <c r="L12665" s="1" t="str">
        <f>LEFT(BART_Rides[[#This Row],[Lines]],1)</f>
        <v>Y</v>
      </c>
      <c r="M12665" s="1" t="str">
        <f>IF(BART_Rides[[#This Row],[FirstLetter]]="Y","Yes","No")</f>
        <v>Yes</v>
      </c>
      <c r="N12665" s="1" t="str">
        <f>IF(OR(BART_Rides[[#This Row],[Station Code]]="EM", BART_Rides[[#This Row],[Station Code]]="MT", BART_Rides[[#This Row],[Station Code]]="PL", BART_Rides[[#This Row],[Station Code]]="CC"), "Yes", "No")</f>
        <v>No</v>
      </c>
    </row>
    <row r="12666" spans="6:14">
      <c r="F12666" s="3">
        <v>44451</v>
      </c>
      <c r="G12666" s="1" t="s">
        <v>65</v>
      </c>
      <c r="H12666" s="1" t="s">
        <v>107</v>
      </c>
      <c r="I12666" s="1">
        <v>414</v>
      </c>
      <c r="J12666" s="1">
        <f>MONTH(BART_Rides[[#This Row],[Date]])</f>
        <v>9</v>
      </c>
      <c r="K12666" s="1">
        <f>WEEKDAY(BART_Rides[[#This Row],[Date]],2)</f>
        <v>7</v>
      </c>
      <c r="L12666" s="1" t="str">
        <f>LEFT(BART_Rides[[#This Row],[Lines]],1)</f>
        <v>Y</v>
      </c>
      <c r="M12666" s="1" t="str">
        <f>IF(BART_Rides[[#This Row],[FirstLetter]]="Y","Yes","No")</f>
        <v>Yes</v>
      </c>
      <c r="N12666" s="1" t="str">
        <f>IF(OR(BART_Rides[[#This Row],[Station Code]]="EM", BART_Rides[[#This Row],[Station Code]]="MT", BART_Rides[[#This Row],[Station Code]]="PL", BART_Rides[[#This Row],[Station Code]]="CC"), "Yes", "No")</f>
        <v>No</v>
      </c>
    </row>
    <row r="12667" spans="6:14">
      <c r="F12667" s="3">
        <v>44452</v>
      </c>
      <c r="G12667" s="1" t="s">
        <v>65</v>
      </c>
      <c r="H12667" s="1" t="s">
        <v>107</v>
      </c>
      <c r="I12667" s="1">
        <v>972</v>
      </c>
      <c r="J12667" s="1">
        <f>MONTH(BART_Rides[[#This Row],[Date]])</f>
        <v>9</v>
      </c>
      <c r="K12667" s="1">
        <f>WEEKDAY(BART_Rides[[#This Row],[Date]],2)</f>
        <v>1</v>
      </c>
      <c r="L12667" s="1" t="str">
        <f>LEFT(BART_Rides[[#This Row],[Lines]],1)</f>
        <v>Y</v>
      </c>
      <c r="M12667" s="1" t="str">
        <f>IF(BART_Rides[[#This Row],[FirstLetter]]="Y","Yes","No")</f>
        <v>Yes</v>
      </c>
      <c r="N12667" s="1" t="str">
        <f>IF(OR(BART_Rides[[#This Row],[Station Code]]="EM", BART_Rides[[#This Row],[Station Code]]="MT", BART_Rides[[#This Row],[Station Code]]="PL", BART_Rides[[#This Row],[Station Code]]="CC"), "Yes", "No")</f>
        <v>No</v>
      </c>
    </row>
    <row r="12668" spans="6:14">
      <c r="F12668" s="3">
        <v>44453</v>
      </c>
      <c r="G12668" s="1" t="s">
        <v>65</v>
      </c>
      <c r="H12668" s="1" t="s">
        <v>107</v>
      </c>
      <c r="I12668" s="1">
        <v>1088</v>
      </c>
      <c r="J12668" s="1">
        <f>MONTH(BART_Rides[[#This Row],[Date]])</f>
        <v>9</v>
      </c>
      <c r="K12668" s="1">
        <f>WEEKDAY(BART_Rides[[#This Row],[Date]],2)</f>
        <v>2</v>
      </c>
      <c r="L12668" s="1" t="str">
        <f>LEFT(BART_Rides[[#This Row],[Lines]],1)</f>
        <v>Y</v>
      </c>
      <c r="M12668" s="1" t="str">
        <f>IF(BART_Rides[[#This Row],[FirstLetter]]="Y","Yes","No")</f>
        <v>Yes</v>
      </c>
      <c r="N12668" s="1" t="str">
        <f>IF(OR(BART_Rides[[#This Row],[Station Code]]="EM", BART_Rides[[#This Row],[Station Code]]="MT", BART_Rides[[#This Row],[Station Code]]="PL", BART_Rides[[#This Row],[Station Code]]="CC"), "Yes", "No")</f>
        <v>No</v>
      </c>
    </row>
    <row r="12669" spans="6:14">
      <c r="F12669" s="3">
        <v>44454</v>
      </c>
      <c r="G12669" s="1" t="s">
        <v>65</v>
      </c>
      <c r="H12669" s="1" t="s">
        <v>107</v>
      </c>
      <c r="I12669" s="1">
        <v>1087</v>
      </c>
      <c r="J12669" s="1">
        <f>MONTH(BART_Rides[[#This Row],[Date]])</f>
        <v>9</v>
      </c>
      <c r="K12669" s="1">
        <f>WEEKDAY(BART_Rides[[#This Row],[Date]],2)</f>
        <v>3</v>
      </c>
      <c r="L12669" s="1" t="str">
        <f>LEFT(BART_Rides[[#This Row],[Lines]],1)</f>
        <v>Y</v>
      </c>
      <c r="M12669" s="1" t="str">
        <f>IF(BART_Rides[[#This Row],[FirstLetter]]="Y","Yes","No")</f>
        <v>Yes</v>
      </c>
      <c r="N12669" s="1" t="str">
        <f>IF(OR(BART_Rides[[#This Row],[Station Code]]="EM", BART_Rides[[#This Row],[Station Code]]="MT", BART_Rides[[#This Row],[Station Code]]="PL", BART_Rides[[#This Row],[Station Code]]="CC"), "Yes", "No")</f>
        <v>No</v>
      </c>
    </row>
    <row r="12670" spans="6:14">
      <c r="F12670" s="3">
        <v>44455</v>
      </c>
      <c r="G12670" s="1" t="s">
        <v>65</v>
      </c>
      <c r="H12670" s="1" t="s">
        <v>107</v>
      </c>
      <c r="I12670" s="1">
        <v>1107</v>
      </c>
      <c r="J12670" s="1">
        <f>MONTH(BART_Rides[[#This Row],[Date]])</f>
        <v>9</v>
      </c>
      <c r="K12670" s="1">
        <f>WEEKDAY(BART_Rides[[#This Row],[Date]],2)</f>
        <v>4</v>
      </c>
      <c r="L12670" s="1" t="str">
        <f>LEFT(BART_Rides[[#This Row],[Lines]],1)</f>
        <v>Y</v>
      </c>
      <c r="M12670" s="1" t="str">
        <f>IF(BART_Rides[[#This Row],[FirstLetter]]="Y","Yes","No")</f>
        <v>Yes</v>
      </c>
      <c r="N12670" s="1" t="str">
        <f>IF(OR(BART_Rides[[#This Row],[Station Code]]="EM", BART_Rides[[#This Row],[Station Code]]="MT", BART_Rides[[#This Row],[Station Code]]="PL", BART_Rides[[#This Row],[Station Code]]="CC"), "Yes", "No")</f>
        <v>No</v>
      </c>
    </row>
    <row r="12671" spans="6:14">
      <c r="F12671" s="3">
        <v>44456</v>
      </c>
      <c r="G12671" s="1" t="s">
        <v>65</v>
      </c>
      <c r="H12671" s="1" t="s">
        <v>107</v>
      </c>
      <c r="I12671" s="1">
        <v>1084</v>
      </c>
      <c r="J12671" s="1">
        <f>MONTH(BART_Rides[[#This Row],[Date]])</f>
        <v>9</v>
      </c>
      <c r="K12671" s="1">
        <f>WEEKDAY(BART_Rides[[#This Row],[Date]],2)</f>
        <v>5</v>
      </c>
      <c r="L12671" s="1" t="str">
        <f>LEFT(BART_Rides[[#This Row],[Lines]],1)</f>
        <v>Y</v>
      </c>
      <c r="M12671" s="1" t="str">
        <f>IF(BART_Rides[[#This Row],[FirstLetter]]="Y","Yes","No")</f>
        <v>Yes</v>
      </c>
      <c r="N12671" s="1" t="str">
        <f>IF(OR(BART_Rides[[#This Row],[Station Code]]="EM", BART_Rides[[#This Row],[Station Code]]="MT", BART_Rides[[#This Row],[Station Code]]="PL", BART_Rides[[#This Row],[Station Code]]="CC"), "Yes", "No")</f>
        <v>No</v>
      </c>
    </row>
    <row r="12672" spans="6:14">
      <c r="F12672" s="3">
        <v>44457</v>
      </c>
      <c r="G12672" s="1" t="s">
        <v>65</v>
      </c>
      <c r="H12672" s="1" t="s">
        <v>107</v>
      </c>
      <c r="I12672" s="1">
        <v>657</v>
      </c>
      <c r="J12672" s="1">
        <f>MONTH(BART_Rides[[#This Row],[Date]])</f>
        <v>9</v>
      </c>
      <c r="K12672" s="1">
        <f>WEEKDAY(BART_Rides[[#This Row],[Date]],2)</f>
        <v>6</v>
      </c>
      <c r="L12672" s="1" t="str">
        <f>LEFT(BART_Rides[[#This Row],[Lines]],1)</f>
        <v>Y</v>
      </c>
      <c r="M12672" s="1" t="str">
        <f>IF(BART_Rides[[#This Row],[FirstLetter]]="Y","Yes","No")</f>
        <v>Yes</v>
      </c>
      <c r="N12672" s="1" t="str">
        <f>IF(OR(BART_Rides[[#This Row],[Station Code]]="EM", BART_Rides[[#This Row],[Station Code]]="MT", BART_Rides[[#This Row],[Station Code]]="PL", BART_Rides[[#This Row],[Station Code]]="CC"), "Yes", "No")</f>
        <v>No</v>
      </c>
    </row>
    <row r="12673" spans="6:14">
      <c r="F12673" s="3">
        <v>44458</v>
      </c>
      <c r="G12673" s="1" t="s">
        <v>65</v>
      </c>
      <c r="H12673" s="1" t="s">
        <v>107</v>
      </c>
      <c r="I12673" s="1">
        <v>477</v>
      </c>
      <c r="J12673" s="1">
        <f>MONTH(BART_Rides[[#This Row],[Date]])</f>
        <v>9</v>
      </c>
      <c r="K12673" s="1">
        <f>WEEKDAY(BART_Rides[[#This Row],[Date]],2)</f>
        <v>7</v>
      </c>
      <c r="L12673" s="1" t="str">
        <f>LEFT(BART_Rides[[#This Row],[Lines]],1)</f>
        <v>Y</v>
      </c>
      <c r="M12673" s="1" t="str">
        <f>IF(BART_Rides[[#This Row],[FirstLetter]]="Y","Yes","No")</f>
        <v>Yes</v>
      </c>
      <c r="N12673" s="1" t="str">
        <f>IF(OR(BART_Rides[[#This Row],[Station Code]]="EM", BART_Rides[[#This Row],[Station Code]]="MT", BART_Rides[[#This Row],[Station Code]]="PL", BART_Rides[[#This Row],[Station Code]]="CC"), "Yes", "No")</f>
        <v>No</v>
      </c>
    </row>
    <row r="12674" spans="6:14">
      <c r="F12674" s="3">
        <v>44459</v>
      </c>
      <c r="G12674" s="1" t="s">
        <v>65</v>
      </c>
      <c r="H12674" s="1" t="s">
        <v>107</v>
      </c>
      <c r="I12674" s="1">
        <v>1080</v>
      </c>
      <c r="J12674" s="1">
        <f>MONTH(BART_Rides[[#This Row],[Date]])</f>
        <v>9</v>
      </c>
      <c r="K12674" s="1">
        <f>WEEKDAY(BART_Rides[[#This Row],[Date]],2)</f>
        <v>1</v>
      </c>
      <c r="L12674" s="1" t="str">
        <f>LEFT(BART_Rides[[#This Row],[Lines]],1)</f>
        <v>Y</v>
      </c>
      <c r="M12674" s="1" t="str">
        <f>IF(BART_Rides[[#This Row],[FirstLetter]]="Y","Yes","No")</f>
        <v>Yes</v>
      </c>
      <c r="N12674" s="1" t="str">
        <f>IF(OR(BART_Rides[[#This Row],[Station Code]]="EM", BART_Rides[[#This Row],[Station Code]]="MT", BART_Rides[[#This Row],[Station Code]]="PL", BART_Rides[[#This Row],[Station Code]]="CC"), "Yes", "No")</f>
        <v>No</v>
      </c>
    </row>
    <row r="12675" spans="6:14">
      <c r="F12675" s="3">
        <v>44460</v>
      </c>
      <c r="G12675" s="1" t="s">
        <v>65</v>
      </c>
      <c r="H12675" s="1" t="s">
        <v>107</v>
      </c>
      <c r="I12675" s="1">
        <v>1088</v>
      </c>
      <c r="J12675" s="1">
        <f>MONTH(BART_Rides[[#This Row],[Date]])</f>
        <v>9</v>
      </c>
      <c r="K12675" s="1">
        <f>WEEKDAY(BART_Rides[[#This Row],[Date]],2)</f>
        <v>2</v>
      </c>
      <c r="L12675" s="1" t="str">
        <f>LEFT(BART_Rides[[#This Row],[Lines]],1)</f>
        <v>Y</v>
      </c>
      <c r="M12675" s="1" t="str">
        <f>IF(BART_Rides[[#This Row],[FirstLetter]]="Y","Yes","No")</f>
        <v>Yes</v>
      </c>
      <c r="N12675" s="1" t="str">
        <f>IF(OR(BART_Rides[[#This Row],[Station Code]]="EM", BART_Rides[[#This Row],[Station Code]]="MT", BART_Rides[[#This Row],[Station Code]]="PL", BART_Rides[[#This Row],[Station Code]]="CC"), "Yes", "No")</f>
        <v>No</v>
      </c>
    </row>
    <row r="12676" spans="6:14">
      <c r="F12676" s="3">
        <v>44461</v>
      </c>
      <c r="G12676" s="1" t="s">
        <v>65</v>
      </c>
      <c r="H12676" s="1" t="s">
        <v>107</v>
      </c>
      <c r="I12676" s="1">
        <v>1124</v>
      </c>
      <c r="J12676" s="1">
        <f>MONTH(BART_Rides[[#This Row],[Date]])</f>
        <v>9</v>
      </c>
      <c r="K12676" s="1">
        <f>WEEKDAY(BART_Rides[[#This Row],[Date]],2)</f>
        <v>3</v>
      </c>
      <c r="L12676" s="1" t="str">
        <f>LEFT(BART_Rides[[#This Row],[Lines]],1)</f>
        <v>Y</v>
      </c>
      <c r="M12676" s="1" t="str">
        <f>IF(BART_Rides[[#This Row],[FirstLetter]]="Y","Yes","No")</f>
        <v>Yes</v>
      </c>
      <c r="N12676" s="1" t="str">
        <f>IF(OR(BART_Rides[[#This Row],[Station Code]]="EM", BART_Rides[[#This Row],[Station Code]]="MT", BART_Rides[[#This Row],[Station Code]]="PL", BART_Rides[[#This Row],[Station Code]]="CC"), "Yes", "No")</f>
        <v>No</v>
      </c>
    </row>
    <row r="12677" spans="6:14">
      <c r="F12677" s="3">
        <v>44462</v>
      </c>
      <c r="G12677" s="1" t="s">
        <v>65</v>
      </c>
      <c r="H12677" s="1" t="s">
        <v>107</v>
      </c>
      <c r="I12677" s="1">
        <v>1083</v>
      </c>
      <c r="J12677" s="1">
        <f>MONTH(BART_Rides[[#This Row],[Date]])</f>
        <v>9</v>
      </c>
      <c r="K12677" s="1">
        <f>WEEKDAY(BART_Rides[[#This Row],[Date]],2)</f>
        <v>4</v>
      </c>
      <c r="L12677" s="1" t="str">
        <f>LEFT(BART_Rides[[#This Row],[Lines]],1)</f>
        <v>Y</v>
      </c>
      <c r="M12677" s="1" t="str">
        <f>IF(BART_Rides[[#This Row],[FirstLetter]]="Y","Yes","No")</f>
        <v>Yes</v>
      </c>
      <c r="N12677" s="1" t="str">
        <f>IF(OR(BART_Rides[[#This Row],[Station Code]]="EM", BART_Rides[[#This Row],[Station Code]]="MT", BART_Rides[[#This Row],[Station Code]]="PL", BART_Rides[[#This Row],[Station Code]]="CC"), "Yes", "No")</f>
        <v>No</v>
      </c>
    </row>
    <row r="12678" spans="6:14">
      <c r="F12678" s="3">
        <v>44463</v>
      </c>
      <c r="G12678" s="1" t="s">
        <v>65</v>
      </c>
      <c r="H12678" s="1" t="s">
        <v>107</v>
      </c>
      <c r="I12678" s="1">
        <v>1072</v>
      </c>
      <c r="J12678" s="1">
        <f>MONTH(BART_Rides[[#This Row],[Date]])</f>
        <v>9</v>
      </c>
      <c r="K12678" s="1">
        <f>WEEKDAY(BART_Rides[[#This Row],[Date]],2)</f>
        <v>5</v>
      </c>
      <c r="L12678" s="1" t="str">
        <f>LEFT(BART_Rides[[#This Row],[Lines]],1)</f>
        <v>Y</v>
      </c>
      <c r="M12678" s="1" t="str">
        <f>IF(BART_Rides[[#This Row],[FirstLetter]]="Y","Yes","No")</f>
        <v>Yes</v>
      </c>
      <c r="N12678" s="1" t="str">
        <f>IF(OR(BART_Rides[[#This Row],[Station Code]]="EM", BART_Rides[[#This Row],[Station Code]]="MT", BART_Rides[[#This Row],[Station Code]]="PL", BART_Rides[[#This Row],[Station Code]]="CC"), "Yes", "No")</f>
        <v>No</v>
      </c>
    </row>
    <row r="12679" spans="6:14">
      <c r="F12679" s="3">
        <v>44464</v>
      </c>
      <c r="G12679" s="1" t="s">
        <v>65</v>
      </c>
      <c r="H12679" s="1" t="s">
        <v>107</v>
      </c>
      <c r="I12679" s="1">
        <v>601</v>
      </c>
      <c r="J12679" s="1">
        <f>MONTH(BART_Rides[[#This Row],[Date]])</f>
        <v>9</v>
      </c>
      <c r="K12679" s="1">
        <f>WEEKDAY(BART_Rides[[#This Row],[Date]],2)</f>
        <v>6</v>
      </c>
      <c r="L12679" s="1" t="str">
        <f>LEFT(BART_Rides[[#This Row],[Lines]],1)</f>
        <v>Y</v>
      </c>
      <c r="M12679" s="1" t="str">
        <f>IF(BART_Rides[[#This Row],[FirstLetter]]="Y","Yes","No")</f>
        <v>Yes</v>
      </c>
      <c r="N12679" s="1" t="str">
        <f>IF(OR(BART_Rides[[#This Row],[Station Code]]="EM", BART_Rides[[#This Row],[Station Code]]="MT", BART_Rides[[#This Row],[Station Code]]="PL", BART_Rides[[#This Row],[Station Code]]="CC"), "Yes", "No")</f>
        <v>No</v>
      </c>
    </row>
    <row r="12680" spans="6:14">
      <c r="F12680" s="3">
        <v>44465</v>
      </c>
      <c r="G12680" s="1" t="s">
        <v>65</v>
      </c>
      <c r="H12680" s="1" t="s">
        <v>107</v>
      </c>
      <c r="I12680" s="1">
        <v>464</v>
      </c>
      <c r="J12680" s="1">
        <f>MONTH(BART_Rides[[#This Row],[Date]])</f>
        <v>9</v>
      </c>
      <c r="K12680" s="1">
        <f>WEEKDAY(BART_Rides[[#This Row],[Date]],2)</f>
        <v>7</v>
      </c>
      <c r="L12680" s="1" t="str">
        <f>LEFT(BART_Rides[[#This Row],[Lines]],1)</f>
        <v>Y</v>
      </c>
      <c r="M12680" s="1" t="str">
        <f>IF(BART_Rides[[#This Row],[FirstLetter]]="Y","Yes","No")</f>
        <v>Yes</v>
      </c>
      <c r="N12680" s="1" t="str">
        <f>IF(OR(BART_Rides[[#This Row],[Station Code]]="EM", BART_Rides[[#This Row],[Station Code]]="MT", BART_Rides[[#This Row],[Station Code]]="PL", BART_Rides[[#This Row],[Station Code]]="CC"), "Yes", "No")</f>
        <v>No</v>
      </c>
    </row>
    <row r="12681" spans="6:14">
      <c r="F12681" s="3">
        <v>44466</v>
      </c>
      <c r="G12681" s="1" t="s">
        <v>65</v>
      </c>
      <c r="H12681" s="1" t="s">
        <v>107</v>
      </c>
      <c r="I12681" s="1">
        <v>1016</v>
      </c>
      <c r="J12681" s="1">
        <f>MONTH(BART_Rides[[#This Row],[Date]])</f>
        <v>9</v>
      </c>
      <c r="K12681" s="1">
        <f>WEEKDAY(BART_Rides[[#This Row],[Date]],2)</f>
        <v>1</v>
      </c>
      <c r="L12681" s="1" t="str">
        <f>LEFT(BART_Rides[[#This Row],[Lines]],1)</f>
        <v>Y</v>
      </c>
      <c r="M12681" s="1" t="str">
        <f>IF(BART_Rides[[#This Row],[FirstLetter]]="Y","Yes","No")</f>
        <v>Yes</v>
      </c>
      <c r="N12681" s="1" t="str">
        <f>IF(OR(BART_Rides[[#This Row],[Station Code]]="EM", BART_Rides[[#This Row],[Station Code]]="MT", BART_Rides[[#This Row],[Station Code]]="PL", BART_Rides[[#This Row],[Station Code]]="CC"), "Yes", "No")</f>
        <v>No</v>
      </c>
    </row>
    <row r="12682" spans="6:14">
      <c r="F12682" s="3">
        <v>44467</v>
      </c>
      <c r="G12682" s="1" t="s">
        <v>65</v>
      </c>
      <c r="H12682" s="1" t="s">
        <v>107</v>
      </c>
      <c r="I12682" s="1">
        <v>1112</v>
      </c>
      <c r="J12682" s="1">
        <f>MONTH(BART_Rides[[#This Row],[Date]])</f>
        <v>9</v>
      </c>
      <c r="K12682" s="1">
        <f>WEEKDAY(BART_Rides[[#This Row],[Date]],2)</f>
        <v>2</v>
      </c>
      <c r="L12682" s="1" t="str">
        <f>LEFT(BART_Rides[[#This Row],[Lines]],1)</f>
        <v>Y</v>
      </c>
      <c r="M12682" s="1" t="str">
        <f>IF(BART_Rides[[#This Row],[FirstLetter]]="Y","Yes","No")</f>
        <v>Yes</v>
      </c>
      <c r="N12682" s="1" t="str">
        <f>IF(OR(BART_Rides[[#This Row],[Station Code]]="EM", BART_Rides[[#This Row],[Station Code]]="MT", BART_Rides[[#This Row],[Station Code]]="PL", BART_Rides[[#This Row],[Station Code]]="CC"), "Yes", "No")</f>
        <v>No</v>
      </c>
    </row>
    <row r="12683" spans="6:14">
      <c r="F12683" s="3">
        <v>44468</v>
      </c>
      <c r="G12683" s="1" t="s">
        <v>65</v>
      </c>
      <c r="H12683" s="1" t="s">
        <v>107</v>
      </c>
      <c r="I12683" s="1">
        <v>1095</v>
      </c>
      <c r="J12683" s="1">
        <f>MONTH(BART_Rides[[#This Row],[Date]])</f>
        <v>9</v>
      </c>
      <c r="K12683" s="1">
        <f>WEEKDAY(BART_Rides[[#This Row],[Date]],2)</f>
        <v>3</v>
      </c>
      <c r="L12683" s="1" t="str">
        <f>LEFT(BART_Rides[[#This Row],[Lines]],1)</f>
        <v>Y</v>
      </c>
      <c r="M12683" s="1" t="str">
        <f>IF(BART_Rides[[#This Row],[FirstLetter]]="Y","Yes","No")</f>
        <v>Yes</v>
      </c>
      <c r="N12683" s="1" t="str">
        <f>IF(OR(BART_Rides[[#This Row],[Station Code]]="EM", BART_Rides[[#This Row],[Station Code]]="MT", BART_Rides[[#This Row],[Station Code]]="PL", BART_Rides[[#This Row],[Station Code]]="CC"), "Yes", "No")</f>
        <v>No</v>
      </c>
    </row>
    <row r="12684" spans="6:14">
      <c r="F12684" s="3">
        <v>44469</v>
      </c>
      <c r="G12684" s="1" t="s">
        <v>65</v>
      </c>
      <c r="H12684" s="1" t="s">
        <v>107</v>
      </c>
      <c r="I12684" s="1">
        <v>1146</v>
      </c>
      <c r="J12684" s="1">
        <f>MONTH(BART_Rides[[#This Row],[Date]])</f>
        <v>9</v>
      </c>
      <c r="K12684" s="1">
        <f>WEEKDAY(BART_Rides[[#This Row],[Date]],2)</f>
        <v>4</v>
      </c>
      <c r="L12684" s="1" t="str">
        <f>LEFT(BART_Rides[[#This Row],[Lines]],1)</f>
        <v>Y</v>
      </c>
      <c r="M12684" s="1" t="str">
        <f>IF(BART_Rides[[#This Row],[FirstLetter]]="Y","Yes","No")</f>
        <v>Yes</v>
      </c>
      <c r="N12684" s="1" t="str">
        <f>IF(OR(BART_Rides[[#This Row],[Station Code]]="EM", BART_Rides[[#This Row],[Station Code]]="MT", BART_Rides[[#This Row],[Station Code]]="PL", BART_Rides[[#This Row],[Station Code]]="CC"), "Yes", "No")</f>
        <v>No</v>
      </c>
    </row>
    <row r="12685" spans="6:14">
      <c r="F12685" s="3">
        <v>44470</v>
      </c>
      <c r="G12685" s="1" t="s">
        <v>65</v>
      </c>
      <c r="H12685" s="1" t="s">
        <v>107</v>
      </c>
      <c r="I12685" s="1">
        <v>1029</v>
      </c>
      <c r="J12685" s="1">
        <f>MONTH(BART_Rides[[#This Row],[Date]])</f>
        <v>10</v>
      </c>
      <c r="K12685" s="1">
        <f>WEEKDAY(BART_Rides[[#This Row],[Date]],2)</f>
        <v>5</v>
      </c>
      <c r="L12685" s="1" t="str">
        <f>LEFT(BART_Rides[[#This Row],[Lines]],1)</f>
        <v>Y</v>
      </c>
      <c r="M12685" s="1" t="str">
        <f>IF(BART_Rides[[#This Row],[FirstLetter]]="Y","Yes","No")</f>
        <v>Yes</v>
      </c>
      <c r="N12685" s="1" t="str">
        <f>IF(OR(BART_Rides[[#This Row],[Station Code]]="EM", BART_Rides[[#This Row],[Station Code]]="MT", BART_Rides[[#This Row],[Station Code]]="PL", BART_Rides[[#This Row],[Station Code]]="CC"), "Yes", "No")</f>
        <v>No</v>
      </c>
    </row>
    <row r="12686" spans="6:14">
      <c r="F12686" s="3">
        <v>44471</v>
      </c>
      <c r="G12686" s="1" t="s">
        <v>65</v>
      </c>
      <c r="H12686" s="1" t="s">
        <v>107</v>
      </c>
      <c r="I12686" s="1">
        <v>665</v>
      </c>
      <c r="J12686" s="1">
        <f>MONTH(BART_Rides[[#This Row],[Date]])</f>
        <v>10</v>
      </c>
      <c r="K12686" s="1">
        <f>WEEKDAY(BART_Rides[[#This Row],[Date]],2)</f>
        <v>6</v>
      </c>
      <c r="L12686" s="1" t="str">
        <f>LEFT(BART_Rides[[#This Row],[Lines]],1)</f>
        <v>Y</v>
      </c>
      <c r="M12686" s="1" t="str">
        <f>IF(BART_Rides[[#This Row],[FirstLetter]]="Y","Yes","No")</f>
        <v>Yes</v>
      </c>
      <c r="N12686" s="1" t="str">
        <f>IF(OR(BART_Rides[[#This Row],[Station Code]]="EM", BART_Rides[[#This Row],[Station Code]]="MT", BART_Rides[[#This Row],[Station Code]]="PL", BART_Rides[[#This Row],[Station Code]]="CC"), "Yes", "No")</f>
        <v>No</v>
      </c>
    </row>
    <row r="12687" spans="6:14">
      <c r="F12687" s="3">
        <v>44472</v>
      </c>
      <c r="G12687" s="1" t="s">
        <v>65</v>
      </c>
      <c r="H12687" s="1" t="s">
        <v>107</v>
      </c>
      <c r="I12687" s="1">
        <v>468</v>
      </c>
      <c r="J12687" s="1">
        <f>MONTH(BART_Rides[[#This Row],[Date]])</f>
        <v>10</v>
      </c>
      <c r="K12687" s="1">
        <f>WEEKDAY(BART_Rides[[#This Row],[Date]],2)</f>
        <v>7</v>
      </c>
      <c r="L12687" s="1" t="str">
        <f>LEFT(BART_Rides[[#This Row],[Lines]],1)</f>
        <v>Y</v>
      </c>
      <c r="M12687" s="1" t="str">
        <f>IF(BART_Rides[[#This Row],[FirstLetter]]="Y","Yes","No")</f>
        <v>Yes</v>
      </c>
      <c r="N12687" s="1" t="str">
        <f>IF(OR(BART_Rides[[#This Row],[Station Code]]="EM", BART_Rides[[#This Row],[Station Code]]="MT", BART_Rides[[#This Row],[Station Code]]="PL", BART_Rides[[#This Row],[Station Code]]="CC"), "Yes", "No")</f>
        <v>No</v>
      </c>
    </row>
    <row r="12688" spans="6:14">
      <c r="F12688" s="3">
        <v>44473</v>
      </c>
      <c r="G12688" s="1" t="s">
        <v>65</v>
      </c>
      <c r="H12688" s="1" t="s">
        <v>107</v>
      </c>
      <c r="I12688" s="1">
        <v>1047</v>
      </c>
      <c r="J12688" s="1">
        <f>MONTH(BART_Rides[[#This Row],[Date]])</f>
        <v>10</v>
      </c>
      <c r="K12688" s="1">
        <f>WEEKDAY(BART_Rides[[#This Row],[Date]],2)</f>
        <v>1</v>
      </c>
      <c r="L12688" s="1" t="str">
        <f>LEFT(BART_Rides[[#This Row],[Lines]],1)</f>
        <v>Y</v>
      </c>
      <c r="M12688" s="1" t="str">
        <f>IF(BART_Rides[[#This Row],[FirstLetter]]="Y","Yes","No")</f>
        <v>Yes</v>
      </c>
      <c r="N12688" s="1" t="str">
        <f>IF(OR(BART_Rides[[#This Row],[Station Code]]="EM", BART_Rides[[#This Row],[Station Code]]="MT", BART_Rides[[#This Row],[Station Code]]="PL", BART_Rides[[#This Row],[Station Code]]="CC"), "Yes", "No")</f>
        <v>No</v>
      </c>
    </row>
    <row r="12689" spans="6:14">
      <c r="F12689" s="3">
        <v>44474</v>
      </c>
      <c r="G12689" s="1" t="s">
        <v>65</v>
      </c>
      <c r="H12689" s="1" t="s">
        <v>107</v>
      </c>
      <c r="I12689" s="1">
        <v>1093</v>
      </c>
      <c r="J12689" s="1">
        <f>MONTH(BART_Rides[[#This Row],[Date]])</f>
        <v>10</v>
      </c>
      <c r="K12689" s="1">
        <f>WEEKDAY(BART_Rides[[#This Row],[Date]],2)</f>
        <v>2</v>
      </c>
      <c r="L12689" s="1" t="str">
        <f>LEFT(BART_Rides[[#This Row],[Lines]],1)</f>
        <v>Y</v>
      </c>
      <c r="M12689" s="1" t="str">
        <f>IF(BART_Rides[[#This Row],[FirstLetter]]="Y","Yes","No")</f>
        <v>Yes</v>
      </c>
      <c r="N12689" s="1" t="str">
        <f>IF(OR(BART_Rides[[#This Row],[Station Code]]="EM", BART_Rides[[#This Row],[Station Code]]="MT", BART_Rides[[#This Row],[Station Code]]="PL", BART_Rides[[#This Row],[Station Code]]="CC"), "Yes", "No")</f>
        <v>No</v>
      </c>
    </row>
    <row r="12690" spans="6:14">
      <c r="F12690" s="3">
        <v>44475</v>
      </c>
      <c r="G12690" s="1" t="s">
        <v>65</v>
      </c>
      <c r="H12690" s="1" t="s">
        <v>107</v>
      </c>
      <c r="I12690" s="1">
        <v>1110</v>
      </c>
      <c r="J12690" s="1">
        <f>MONTH(BART_Rides[[#This Row],[Date]])</f>
        <v>10</v>
      </c>
      <c r="K12690" s="1">
        <f>WEEKDAY(BART_Rides[[#This Row],[Date]],2)</f>
        <v>3</v>
      </c>
      <c r="L12690" s="1" t="str">
        <f>LEFT(BART_Rides[[#This Row],[Lines]],1)</f>
        <v>Y</v>
      </c>
      <c r="M12690" s="1" t="str">
        <f>IF(BART_Rides[[#This Row],[FirstLetter]]="Y","Yes","No")</f>
        <v>Yes</v>
      </c>
      <c r="N12690" s="1" t="str">
        <f>IF(OR(BART_Rides[[#This Row],[Station Code]]="EM", BART_Rides[[#This Row],[Station Code]]="MT", BART_Rides[[#This Row],[Station Code]]="PL", BART_Rides[[#This Row],[Station Code]]="CC"), "Yes", "No")</f>
        <v>No</v>
      </c>
    </row>
    <row r="12691" spans="6:14">
      <c r="F12691" s="3">
        <v>44476</v>
      </c>
      <c r="G12691" s="1" t="s">
        <v>65</v>
      </c>
      <c r="H12691" s="1" t="s">
        <v>107</v>
      </c>
      <c r="I12691" s="1">
        <v>1078</v>
      </c>
      <c r="J12691" s="1">
        <f>MONTH(BART_Rides[[#This Row],[Date]])</f>
        <v>10</v>
      </c>
      <c r="K12691" s="1">
        <f>WEEKDAY(BART_Rides[[#This Row],[Date]],2)</f>
        <v>4</v>
      </c>
      <c r="L12691" s="1" t="str">
        <f>LEFT(BART_Rides[[#This Row],[Lines]],1)</f>
        <v>Y</v>
      </c>
      <c r="M12691" s="1" t="str">
        <f>IF(BART_Rides[[#This Row],[FirstLetter]]="Y","Yes","No")</f>
        <v>Yes</v>
      </c>
      <c r="N12691" s="1" t="str">
        <f>IF(OR(BART_Rides[[#This Row],[Station Code]]="EM", BART_Rides[[#This Row],[Station Code]]="MT", BART_Rides[[#This Row],[Station Code]]="PL", BART_Rides[[#This Row],[Station Code]]="CC"), "Yes", "No")</f>
        <v>No</v>
      </c>
    </row>
    <row r="12692" spans="6:14">
      <c r="F12692" s="3">
        <v>44477</v>
      </c>
      <c r="G12692" s="1" t="s">
        <v>65</v>
      </c>
      <c r="H12692" s="1" t="s">
        <v>107</v>
      </c>
      <c r="I12692" s="1">
        <v>1158</v>
      </c>
      <c r="J12692" s="1">
        <f>MONTH(BART_Rides[[#This Row],[Date]])</f>
        <v>10</v>
      </c>
      <c r="K12692" s="1">
        <f>WEEKDAY(BART_Rides[[#This Row],[Date]],2)</f>
        <v>5</v>
      </c>
      <c r="L12692" s="1" t="str">
        <f>LEFT(BART_Rides[[#This Row],[Lines]],1)</f>
        <v>Y</v>
      </c>
      <c r="M12692" s="1" t="str">
        <f>IF(BART_Rides[[#This Row],[FirstLetter]]="Y","Yes","No")</f>
        <v>Yes</v>
      </c>
      <c r="N12692" s="1" t="str">
        <f>IF(OR(BART_Rides[[#This Row],[Station Code]]="EM", BART_Rides[[#This Row],[Station Code]]="MT", BART_Rides[[#This Row],[Station Code]]="PL", BART_Rides[[#This Row],[Station Code]]="CC"), "Yes", "No")</f>
        <v>No</v>
      </c>
    </row>
    <row r="12693" spans="6:14">
      <c r="F12693" s="3">
        <v>44478</v>
      </c>
      <c r="G12693" s="1" t="s">
        <v>65</v>
      </c>
      <c r="H12693" s="1" t="s">
        <v>107</v>
      </c>
      <c r="I12693" s="1">
        <v>733</v>
      </c>
      <c r="J12693" s="1">
        <f>MONTH(BART_Rides[[#This Row],[Date]])</f>
        <v>10</v>
      </c>
      <c r="K12693" s="1">
        <f>WEEKDAY(BART_Rides[[#This Row],[Date]],2)</f>
        <v>6</v>
      </c>
      <c r="L12693" s="1" t="str">
        <f>LEFT(BART_Rides[[#This Row],[Lines]],1)</f>
        <v>Y</v>
      </c>
      <c r="M12693" s="1" t="str">
        <f>IF(BART_Rides[[#This Row],[FirstLetter]]="Y","Yes","No")</f>
        <v>Yes</v>
      </c>
      <c r="N12693" s="1" t="str">
        <f>IF(OR(BART_Rides[[#This Row],[Station Code]]="EM", BART_Rides[[#This Row],[Station Code]]="MT", BART_Rides[[#This Row],[Station Code]]="PL", BART_Rides[[#This Row],[Station Code]]="CC"), "Yes", "No")</f>
        <v>No</v>
      </c>
    </row>
    <row r="12694" spans="6:14">
      <c r="F12694" s="3">
        <v>44479</v>
      </c>
      <c r="G12694" s="1" t="s">
        <v>65</v>
      </c>
      <c r="H12694" s="1" t="s">
        <v>107</v>
      </c>
      <c r="I12694" s="1">
        <v>563</v>
      </c>
      <c r="J12694" s="1">
        <f>MONTH(BART_Rides[[#This Row],[Date]])</f>
        <v>10</v>
      </c>
      <c r="K12694" s="1">
        <f>WEEKDAY(BART_Rides[[#This Row],[Date]],2)</f>
        <v>7</v>
      </c>
      <c r="L12694" s="1" t="str">
        <f>LEFT(BART_Rides[[#This Row],[Lines]],1)</f>
        <v>Y</v>
      </c>
      <c r="M12694" s="1" t="str">
        <f>IF(BART_Rides[[#This Row],[FirstLetter]]="Y","Yes","No")</f>
        <v>Yes</v>
      </c>
      <c r="N12694" s="1" t="str">
        <f>IF(OR(BART_Rides[[#This Row],[Station Code]]="EM", BART_Rides[[#This Row],[Station Code]]="MT", BART_Rides[[#This Row],[Station Code]]="PL", BART_Rides[[#This Row],[Station Code]]="CC"), "Yes", "No")</f>
        <v>No</v>
      </c>
    </row>
    <row r="12695" spans="6:14">
      <c r="F12695" s="3">
        <v>44480</v>
      </c>
      <c r="G12695" s="1" t="s">
        <v>65</v>
      </c>
      <c r="H12695" s="1" t="s">
        <v>107</v>
      </c>
      <c r="I12695" s="1">
        <v>924</v>
      </c>
      <c r="J12695" s="1">
        <f>MONTH(BART_Rides[[#This Row],[Date]])</f>
        <v>10</v>
      </c>
      <c r="K12695" s="1">
        <f>WEEKDAY(BART_Rides[[#This Row],[Date]],2)</f>
        <v>1</v>
      </c>
      <c r="L12695" s="1" t="str">
        <f>LEFT(BART_Rides[[#This Row],[Lines]],1)</f>
        <v>Y</v>
      </c>
      <c r="M12695" s="1" t="str">
        <f>IF(BART_Rides[[#This Row],[FirstLetter]]="Y","Yes","No")</f>
        <v>Yes</v>
      </c>
      <c r="N12695" s="1" t="str">
        <f>IF(OR(BART_Rides[[#This Row],[Station Code]]="EM", BART_Rides[[#This Row],[Station Code]]="MT", BART_Rides[[#This Row],[Station Code]]="PL", BART_Rides[[#This Row],[Station Code]]="CC"), "Yes", "No")</f>
        <v>No</v>
      </c>
    </row>
    <row r="12696" spans="6:14">
      <c r="F12696" s="3">
        <v>44481</v>
      </c>
      <c r="G12696" s="1" t="s">
        <v>65</v>
      </c>
      <c r="H12696" s="1" t="s">
        <v>107</v>
      </c>
      <c r="I12696" s="1">
        <v>1079</v>
      </c>
      <c r="J12696" s="1">
        <f>MONTH(BART_Rides[[#This Row],[Date]])</f>
        <v>10</v>
      </c>
      <c r="K12696" s="1">
        <f>WEEKDAY(BART_Rides[[#This Row],[Date]],2)</f>
        <v>2</v>
      </c>
      <c r="L12696" s="1" t="str">
        <f>LEFT(BART_Rides[[#This Row],[Lines]],1)</f>
        <v>Y</v>
      </c>
      <c r="M12696" s="1" t="str">
        <f>IF(BART_Rides[[#This Row],[FirstLetter]]="Y","Yes","No")</f>
        <v>Yes</v>
      </c>
      <c r="N12696" s="1" t="str">
        <f>IF(OR(BART_Rides[[#This Row],[Station Code]]="EM", BART_Rides[[#This Row],[Station Code]]="MT", BART_Rides[[#This Row],[Station Code]]="PL", BART_Rides[[#This Row],[Station Code]]="CC"), "Yes", "No")</f>
        <v>No</v>
      </c>
    </row>
    <row r="12697" spans="6:14">
      <c r="F12697" s="3">
        <v>44482</v>
      </c>
      <c r="G12697" s="1" t="s">
        <v>65</v>
      </c>
      <c r="H12697" s="1" t="s">
        <v>107</v>
      </c>
      <c r="I12697" s="1">
        <v>1110</v>
      </c>
      <c r="J12697" s="1">
        <f>MONTH(BART_Rides[[#This Row],[Date]])</f>
        <v>10</v>
      </c>
      <c r="K12697" s="1">
        <f>WEEKDAY(BART_Rides[[#This Row],[Date]],2)</f>
        <v>3</v>
      </c>
      <c r="L12697" s="1" t="str">
        <f>LEFT(BART_Rides[[#This Row],[Lines]],1)</f>
        <v>Y</v>
      </c>
      <c r="M12697" s="1" t="str">
        <f>IF(BART_Rides[[#This Row],[FirstLetter]]="Y","Yes","No")</f>
        <v>Yes</v>
      </c>
      <c r="N12697" s="1" t="str">
        <f>IF(OR(BART_Rides[[#This Row],[Station Code]]="EM", BART_Rides[[#This Row],[Station Code]]="MT", BART_Rides[[#This Row],[Station Code]]="PL", BART_Rides[[#This Row],[Station Code]]="CC"), "Yes", "No")</f>
        <v>No</v>
      </c>
    </row>
    <row r="12698" spans="6:14">
      <c r="F12698" s="3">
        <v>44483</v>
      </c>
      <c r="G12698" s="1" t="s">
        <v>65</v>
      </c>
      <c r="H12698" s="1" t="s">
        <v>107</v>
      </c>
      <c r="I12698" s="1">
        <v>1117</v>
      </c>
      <c r="J12698" s="1">
        <f>MONTH(BART_Rides[[#This Row],[Date]])</f>
        <v>10</v>
      </c>
      <c r="K12698" s="1">
        <f>WEEKDAY(BART_Rides[[#This Row],[Date]],2)</f>
        <v>4</v>
      </c>
      <c r="L12698" s="1" t="str">
        <f>LEFT(BART_Rides[[#This Row],[Lines]],1)</f>
        <v>Y</v>
      </c>
      <c r="M12698" s="1" t="str">
        <f>IF(BART_Rides[[#This Row],[FirstLetter]]="Y","Yes","No")</f>
        <v>Yes</v>
      </c>
      <c r="N12698" s="1" t="str">
        <f>IF(OR(BART_Rides[[#This Row],[Station Code]]="EM", BART_Rides[[#This Row],[Station Code]]="MT", BART_Rides[[#This Row],[Station Code]]="PL", BART_Rides[[#This Row],[Station Code]]="CC"), "Yes", "No")</f>
        <v>No</v>
      </c>
    </row>
    <row r="12699" spans="6:14">
      <c r="F12699" s="3">
        <v>44484</v>
      </c>
      <c r="G12699" s="1" t="s">
        <v>65</v>
      </c>
      <c r="H12699" s="1" t="s">
        <v>107</v>
      </c>
      <c r="I12699" s="1">
        <v>1080</v>
      </c>
      <c r="J12699" s="1">
        <f>MONTH(BART_Rides[[#This Row],[Date]])</f>
        <v>10</v>
      </c>
      <c r="K12699" s="1">
        <f>WEEKDAY(BART_Rides[[#This Row],[Date]],2)</f>
        <v>5</v>
      </c>
      <c r="L12699" s="1" t="str">
        <f>LEFT(BART_Rides[[#This Row],[Lines]],1)</f>
        <v>Y</v>
      </c>
      <c r="M12699" s="1" t="str">
        <f>IF(BART_Rides[[#This Row],[FirstLetter]]="Y","Yes","No")</f>
        <v>Yes</v>
      </c>
      <c r="N12699" s="1" t="str">
        <f>IF(OR(BART_Rides[[#This Row],[Station Code]]="EM", BART_Rides[[#This Row],[Station Code]]="MT", BART_Rides[[#This Row],[Station Code]]="PL", BART_Rides[[#This Row],[Station Code]]="CC"), "Yes", "No")</f>
        <v>No</v>
      </c>
    </row>
    <row r="12700" spans="6:14">
      <c r="F12700" s="3">
        <v>44485</v>
      </c>
      <c r="G12700" s="1" t="s">
        <v>65</v>
      </c>
      <c r="H12700" s="1" t="s">
        <v>107</v>
      </c>
      <c r="I12700" s="1">
        <v>657</v>
      </c>
      <c r="J12700" s="1">
        <f>MONTH(BART_Rides[[#This Row],[Date]])</f>
        <v>10</v>
      </c>
      <c r="K12700" s="1">
        <f>WEEKDAY(BART_Rides[[#This Row],[Date]],2)</f>
        <v>6</v>
      </c>
      <c r="L12700" s="1" t="str">
        <f>LEFT(BART_Rides[[#This Row],[Lines]],1)</f>
        <v>Y</v>
      </c>
      <c r="M12700" s="1" t="str">
        <f>IF(BART_Rides[[#This Row],[FirstLetter]]="Y","Yes","No")</f>
        <v>Yes</v>
      </c>
      <c r="N12700" s="1" t="str">
        <f>IF(OR(BART_Rides[[#This Row],[Station Code]]="EM", BART_Rides[[#This Row],[Station Code]]="MT", BART_Rides[[#This Row],[Station Code]]="PL", BART_Rides[[#This Row],[Station Code]]="CC"), "Yes", "No")</f>
        <v>No</v>
      </c>
    </row>
    <row r="12701" spans="6:14">
      <c r="F12701" s="3">
        <v>44486</v>
      </c>
      <c r="G12701" s="1" t="s">
        <v>65</v>
      </c>
      <c r="H12701" s="1" t="s">
        <v>107</v>
      </c>
      <c r="I12701" s="1">
        <v>435</v>
      </c>
      <c r="J12701" s="1">
        <f>MONTH(BART_Rides[[#This Row],[Date]])</f>
        <v>10</v>
      </c>
      <c r="K12701" s="1">
        <f>WEEKDAY(BART_Rides[[#This Row],[Date]],2)</f>
        <v>7</v>
      </c>
      <c r="L12701" s="1" t="str">
        <f>LEFT(BART_Rides[[#This Row],[Lines]],1)</f>
        <v>Y</v>
      </c>
      <c r="M12701" s="1" t="str">
        <f>IF(BART_Rides[[#This Row],[FirstLetter]]="Y","Yes","No")</f>
        <v>Yes</v>
      </c>
      <c r="N12701" s="1" t="str">
        <f>IF(OR(BART_Rides[[#This Row],[Station Code]]="EM", BART_Rides[[#This Row],[Station Code]]="MT", BART_Rides[[#This Row],[Station Code]]="PL", BART_Rides[[#This Row],[Station Code]]="CC"), "Yes", "No")</f>
        <v>No</v>
      </c>
    </row>
    <row r="12702" spans="6:14">
      <c r="F12702" s="3">
        <v>44487</v>
      </c>
      <c r="G12702" s="1" t="s">
        <v>65</v>
      </c>
      <c r="H12702" s="1" t="s">
        <v>107</v>
      </c>
      <c r="I12702" s="1">
        <v>1026</v>
      </c>
      <c r="J12702" s="1">
        <f>MONTH(BART_Rides[[#This Row],[Date]])</f>
        <v>10</v>
      </c>
      <c r="K12702" s="1">
        <f>WEEKDAY(BART_Rides[[#This Row],[Date]],2)</f>
        <v>1</v>
      </c>
      <c r="L12702" s="1" t="str">
        <f>LEFT(BART_Rides[[#This Row],[Lines]],1)</f>
        <v>Y</v>
      </c>
      <c r="M12702" s="1" t="str">
        <f>IF(BART_Rides[[#This Row],[FirstLetter]]="Y","Yes","No")</f>
        <v>Yes</v>
      </c>
      <c r="N12702" s="1" t="str">
        <f>IF(OR(BART_Rides[[#This Row],[Station Code]]="EM", BART_Rides[[#This Row],[Station Code]]="MT", BART_Rides[[#This Row],[Station Code]]="PL", BART_Rides[[#This Row],[Station Code]]="CC"), "Yes", "No")</f>
        <v>No</v>
      </c>
    </row>
    <row r="12703" spans="6:14">
      <c r="F12703" s="3">
        <v>44488</v>
      </c>
      <c r="G12703" s="1" t="s">
        <v>65</v>
      </c>
      <c r="H12703" s="1" t="s">
        <v>107</v>
      </c>
      <c r="I12703" s="1">
        <v>1140</v>
      </c>
      <c r="J12703" s="1">
        <f>MONTH(BART_Rides[[#This Row],[Date]])</f>
        <v>10</v>
      </c>
      <c r="K12703" s="1">
        <f>WEEKDAY(BART_Rides[[#This Row],[Date]],2)</f>
        <v>2</v>
      </c>
      <c r="L12703" s="1" t="str">
        <f>LEFT(BART_Rides[[#This Row],[Lines]],1)</f>
        <v>Y</v>
      </c>
      <c r="M12703" s="1" t="str">
        <f>IF(BART_Rides[[#This Row],[FirstLetter]]="Y","Yes","No")</f>
        <v>Yes</v>
      </c>
      <c r="N12703" s="1" t="str">
        <f>IF(OR(BART_Rides[[#This Row],[Station Code]]="EM", BART_Rides[[#This Row],[Station Code]]="MT", BART_Rides[[#This Row],[Station Code]]="PL", BART_Rides[[#This Row],[Station Code]]="CC"), "Yes", "No")</f>
        <v>No</v>
      </c>
    </row>
    <row r="12704" spans="6:14">
      <c r="F12704" s="3">
        <v>44489</v>
      </c>
      <c r="G12704" s="1" t="s">
        <v>65</v>
      </c>
      <c r="H12704" s="1" t="s">
        <v>107</v>
      </c>
      <c r="I12704" s="1">
        <v>1140</v>
      </c>
      <c r="J12704" s="1">
        <f>MONTH(BART_Rides[[#This Row],[Date]])</f>
        <v>10</v>
      </c>
      <c r="K12704" s="1">
        <f>WEEKDAY(BART_Rides[[#This Row],[Date]],2)</f>
        <v>3</v>
      </c>
      <c r="L12704" s="1" t="str">
        <f>LEFT(BART_Rides[[#This Row],[Lines]],1)</f>
        <v>Y</v>
      </c>
      <c r="M12704" s="1" t="str">
        <f>IF(BART_Rides[[#This Row],[FirstLetter]]="Y","Yes","No")</f>
        <v>Yes</v>
      </c>
      <c r="N12704" s="1" t="str">
        <f>IF(OR(BART_Rides[[#This Row],[Station Code]]="EM", BART_Rides[[#This Row],[Station Code]]="MT", BART_Rides[[#This Row],[Station Code]]="PL", BART_Rides[[#This Row],[Station Code]]="CC"), "Yes", "No")</f>
        <v>No</v>
      </c>
    </row>
    <row r="12705" spans="6:14">
      <c r="F12705" s="3">
        <v>44490</v>
      </c>
      <c r="G12705" s="1" t="s">
        <v>65</v>
      </c>
      <c r="H12705" s="1" t="s">
        <v>107</v>
      </c>
      <c r="I12705" s="1">
        <v>1067</v>
      </c>
      <c r="J12705" s="1">
        <f>MONTH(BART_Rides[[#This Row],[Date]])</f>
        <v>10</v>
      </c>
      <c r="K12705" s="1">
        <f>WEEKDAY(BART_Rides[[#This Row],[Date]],2)</f>
        <v>4</v>
      </c>
      <c r="L12705" s="1" t="str">
        <f>LEFT(BART_Rides[[#This Row],[Lines]],1)</f>
        <v>Y</v>
      </c>
      <c r="M12705" s="1" t="str">
        <f>IF(BART_Rides[[#This Row],[FirstLetter]]="Y","Yes","No")</f>
        <v>Yes</v>
      </c>
      <c r="N12705" s="1" t="str">
        <f>IF(OR(BART_Rides[[#This Row],[Station Code]]="EM", BART_Rides[[#This Row],[Station Code]]="MT", BART_Rides[[#This Row],[Station Code]]="PL", BART_Rides[[#This Row],[Station Code]]="CC"), "Yes", "No")</f>
        <v>No</v>
      </c>
    </row>
    <row r="12706" spans="6:14">
      <c r="F12706" s="3">
        <v>44491</v>
      </c>
      <c r="G12706" s="1" t="s">
        <v>65</v>
      </c>
      <c r="H12706" s="1" t="s">
        <v>107</v>
      </c>
      <c r="I12706" s="1">
        <v>1086</v>
      </c>
      <c r="J12706" s="1">
        <f>MONTH(BART_Rides[[#This Row],[Date]])</f>
        <v>10</v>
      </c>
      <c r="K12706" s="1">
        <f>WEEKDAY(BART_Rides[[#This Row],[Date]],2)</f>
        <v>5</v>
      </c>
      <c r="L12706" s="1" t="str">
        <f>LEFT(BART_Rides[[#This Row],[Lines]],1)</f>
        <v>Y</v>
      </c>
      <c r="M12706" s="1" t="str">
        <f>IF(BART_Rides[[#This Row],[FirstLetter]]="Y","Yes","No")</f>
        <v>Yes</v>
      </c>
      <c r="N12706" s="1" t="str">
        <f>IF(OR(BART_Rides[[#This Row],[Station Code]]="EM", BART_Rides[[#This Row],[Station Code]]="MT", BART_Rides[[#This Row],[Station Code]]="PL", BART_Rides[[#This Row],[Station Code]]="CC"), "Yes", "No")</f>
        <v>No</v>
      </c>
    </row>
    <row r="12707" spans="6:14">
      <c r="F12707" s="3">
        <v>44492</v>
      </c>
      <c r="G12707" s="1" t="s">
        <v>65</v>
      </c>
      <c r="H12707" s="1" t="s">
        <v>107</v>
      </c>
      <c r="I12707" s="1">
        <v>613</v>
      </c>
      <c r="J12707" s="1">
        <f>MONTH(BART_Rides[[#This Row],[Date]])</f>
        <v>10</v>
      </c>
      <c r="K12707" s="1">
        <f>WEEKDAY(BART_Rides[[#This Row],[Date]],2)</f>
        <v>6</v>
      </c>
      <c r="L12707" s="1" t="str">
        <f>LEFT(BART_Rides[[#This Row],[Lines]],1)</f>
        <v>Y</v>
      </c>
      <c r="M12707" s="1" t="str">
        <f>IF(BART_Rides[[#This Row],[FirstLetter]]="Y","Yes","No")</f>
        <v>Yes</v>
      </c>
      <c r="N12707" s="1" t="str">
        <f>IF(OR(BART_Rides[[#This Row],[Station Code]]="EM", BART_Rides[[#This Row],[Station Code]]="MT", BART_Rides[[#This Row],[Station Code]]="PL", BART_Rides[[#This Row],[Station Code]]="CC"), "Yes", "No")</f>
        <v>No</v>
      </c>
    </row>
    <row r="12708" spans="6:14">
      <c r="F12708" s="3">
        <v>44493</v>
      </c>
      <c r="G12708" s="1" t="s">
        <v>65</v>
      </c>
      <c r="H12708" s="1" t="s">
        <v>107</v>
      </c>
      <c r="I12708" s="1">
        <v>295</v>
      </c>
      <c r="J12708" s="1">
        <f>MONTH(BART_Rides[[#This Row],[Date]])</f>
        <v>10</v>
      </c>
      <c r="K12708" s="1">
        <f>WEEKDAY(BART_Rides[[#This Row],[Date]],2)</f>
        <v>7</v>
      </c>
      <c r="L12708" s="1" t="str">
        <f>LEFT(BART_Rides[[#This Row],[Lines]],1)</f>
        <v>Y</v>
      </c>
      <c r="M12708" s="1" t="str">
        <f>IF(BART_Rides[[#This Row],[FirstLetter]]="Y","Yes","No")</f>
        <v>Yes</v>
      </c>
      <c r="N12708" s="1" t="str">
        <f>IF(OR(BART_Rides[[#This Row],[Station Code]]="EM", BART_Rides[[#This Row],[Station Code]]="MT", BART_Rides[[#This Row],[Station Code]]="PL", BART_Rides[[#This Row],[Station Code]]="CC"), "Yes", "No")</f>
        <v>No</v>
      </c>
    </row>
    <row r="12709" spans="6:14">
      <c r="F12709" s="3">
        <v>44494</v>
      </c>
      <c r="G12709" s="1" t="s">
        <v>65</v>
      </c>
      <c r="H12709" s="1" t="s">
        <v>107</v>
      </c>
      <c r="I12709" s="1">
        <v>1027</v>
      </c>
      <c r="J12709" s="1">
        <f>MONTH(BART_Rides[[#This Row],[Date]])</f>
        <v>10</v>
      </c>
      <c r="K12709" s="1">
        <f>WEEKDAY(BART_Rides[[#This Row],[Date]],2)</f>
        <v>1</v>
      </c>
      <c r="L12709" s="1" t="str">
        <f>LEFT(BART_Rides[[#This Row],[Lines]],1)</f>
        <v>Y</v>
      </c>
      <c r="M12709" s="1" t="str">
        <f>IF(BART_Rides[[#This Row],[FirstLetter]]="Y","Yes","No")</f>
        <v>Yes</v>
      </c>
      <c r="N12709" s="1" t="str">
        <f>IF(OR(BART_Rides[[#This Row],[Station Code]]="EM", BART_Rides[[#This Row],[Station Code]]="MT", BART_Rides[[#This Row],[Station Code]]="PL", BART_Rides[[#This Row],[Station Code]]="CC"), "Yes", "No")</f>
        <v>No</v>
      </c>
    </row>
    <row r="12710" spans="6:14">
      <c r="F12710" s="3">
        <v>44495</v>
      </c>
      <c r="G12710" s="1" t="s">
        <v>65</v>
      </c>
      <c r="H12710" s="1" t="s">
        <v>107</v>
      </c>
      <c r="I12710" s="1">
        <v>1141</v>
      </c>
      <c r="J12710" s="1">
        <f>MONTH(BART_Rides[[#This Row],[Date]])</f>
        <v>10</v>
      </c>
      <c r="K12710" s="1">
        <f>WEEKDAY(BART_Rides[[#This Row],[Date]],2)</f>
        <v>2</v>
      </c>
      <c r="L12710" s="1" t="str">
        <f>LEFT(BART_Rides[[#This Row],[Lines]],1)</f>
        <v>Y</v>
      </c>
      <c r="M12710" s="1" t="str">
        <f>IF(BART_Rides[[#This Row],[FirstLetter]]="Y","Yes","No")</f>
        <v>Yes</v>
      </c>
      <c r="N12710" s="1" t="str">
        <f>IF(OR(BART_Rides[[#This Row],[Station Code]]="EM", BART_Rides[[#This Row],[Station Code]]="MT", BART_Rides[[#This Row],[Station Code]]="PL", BART_Rides[[#This Row],[Station Code]]="CC"), "Yes", "No")</f>
        <v>No</v>
      </c>
    </row>
    <row r="12711" spans="6:14">
      <c r="F12711" s="3">
        <v>44496</v>
      </c>
      <c r="G12711" s="1" t="s">
        <v>65</v>
      </c>
      <c r="H12711" s="1" t="s">
        <v>107</v>
      </c>
      <c r="I12711" s="1">
        <v>1174</v>
      </c>
      <c r="J12711" s="1">
        <f>MONTH(BART_Rides[[#This Row],[Date]])</f>
        <v>10</v>
      </c>
      <c r="K12711" s="1">
        <f>WEEKDAY(BART_Rides[[#This Row],[Date]],2)</f>
        <v>3</v>
      </c>
      <c r="L12711" s="1" t="str">
        <f>LEFT(BART_Rides[[#This Row],[Lines]],1)</f>
        <v>Y</v>
      </c>
      <c r="M12711" s="1" t="str">
        <f>IF(BART_Rides[[#This Row],[FirstLetter]]="Y","Yes","No")</f>
        <v>Yes</v>
      </c>
      <c r="N12711" s="1" t="str">
        <f>IF(OR(BART_Rides[[#This Row],[Station Code]]="EM", BART_Rides[[#This Row],[Station Code]]="MT", BART_Rides[[#This Row],[Station Code]]="PL", BART_Rides[[#This Row],[Station Code]]="CC"), "Yes", "No")</f>
        <v>No</v>
      </c>
    </row>
    <row r="12712" spans="6:14">
      <c r="F12712" s="3">
        <v>44497</v>
      </c>
      <c r="G12712" s="1" t="s">
        <v>65</v>
      </c>
      <c r="H12712" s="1" t="s">
        <v>107</v>
      </c>
      <c r="I12712" s="1">
        <v>1158</v>
      </c>
      <c r="J12712" s="1">
        <f>MONTH(BART_Rides[[#This Row],[Date]])</f>
        <v>10</v>
      </c>
      <c r="K12712" s="1">
        <f>WEEKDAY(BART_Rides[[#This Row],[Date]],2)</f>
        <v>4</v>
      </c>
      <c r="L12712" s="1" t="str">
        <f>LEFT(BART_Rides[[#This Row],[Lines]],1)</f>
        <v>Y</v>
      </c>
      <c r="M12712" s="1" t="str">
        <f>IF(BART_Rides[[#This Row],[FirstLetter]]="Y","Yes","No")</f>
        <v>Yes</v>
      </c>
      <c r="N12712" s="1" t="str">
        <f>IF(OR(BART_Rides[[#This Row],[Station Code]]="EM", BART_Rides[[#This Row],[Station Code]]="MT", BART_Rides[[#This Row],[Station Code]]="PL", BART_Rides[[#This Row],[Station Code]]="CC"), "Yes", "No")</f>
        <v>No</v>
      </c>
    </row>
    <row r="12713" spans="6:14">
      <c r="F12713" s="3">
        <v>44498</v>
      </c>
      <c r="G12713" s="1" t="s">
        <v>65</v>
      </c>
      <c r="H12713" s="1" t="s">
        <v>107</v>
      </c>
      <c r="I12713" s="1">
        <v>1173</v>
      </c>
      <c r="J12713" s="1">
        <f>MONTH(BART_Rides[[#This Row],[Date]])</f>
        <v>10</v>
      </c>
      <c r="K12713" s="1">
        <f>WEEKDAY(BART_Rides[[#This Row],[Date]],2)</f>
        <v>5</v>
      </c>
      <c r="L12713" s="1" t="str">
        <f>LEFT(BART_Rides[[#This Row],[Lines]],1)</f>
        <v>Y</v>
      </c>
      <c r="M12713" s="1" t="str">
        <f>IF(BART_Rides[[#This Row],[FirstLetter]]="Y","Yes","No")</f>
        <v>Yes</v>
      </c>
      <c r="N12713" s="1" t="str">
        <f>IF(OR(BART_Rides[[#This Row],[Station Code]]="EM", BART_Rides[[#This Row],[Station Code]]="MT", BART_Rides[[#This Row],[Station Code]]="PL", BART_Rides[[#This Row],[Station Code]]="CC"), "Yes", "No")</f>
        <v>No</v>
      </c>
    </row>
    <row r="12714" spans="6:14">
      <c r="F12714" s="3">
        <v>44499</v>
      </c>
      <c r="G12714" s="1" t="s">
        <v>65</v>
      </c>
      <c r="H12714" s="1" t="s">
        <v>107</v>
      </c>
      <c r="I12714" s="1">
        <v>602</v>
      </c>
      <c r="J12714" s="1">
        <f>MONTH(BART_Rides[[#This Row],[Date]])</f>
        <v>10</v>
      </c>
      <c r="K12714" s="1">
        <f>WEEKDAY(BART_Rides[[#This Row],[Date]],2)</f>
        <v>6</v>
      </c>
      <c r="L12714" s="1" t="str">
        <f>LEFT(BART_Rides[[#This Row],[Lines]],1)</f>
        <v>Y</v>
      </c>
      <c r="M12714" s="1" t="str">
        <f>IF(BART_Rides[[#This Row],[FirstLetter]]="Y","Yes","No")</f>
        <v>Yes</v>
      </c>
      <c r="N12714" s="1" t="str">
        <f>IF(OR(BART_Rides[[#This Row],[Station Code]]="EM", BART_Rides[[#This Row],[Station Code]]="MT", BART_Rides[[#This Row],[Station Code]]="PL", BART_Rides[[#This Row],[Station Code]]="CC"), "Yes", "No")</f>
        <v>No</v>
      </c>
    </row>
    <row r="12715" spans="6:14">
      <c r="F12715" s="3">
        <v>44500</v>
      </c>
      <c r="G12715" s="1" t="s">
        <v>65</v>
      </c>
      <c r="H12715" s="1" t="s">
        <v>107</v>
      </c>
      <c r="I12715" s="1">
        <v>481</v>
      </c>
      <c r="J12715" s="1">
        <f>MONTH(BART_Rides[[#This Row],[Date]])</f>
        <v>10</v>
      </c>
      <c r="K12715" s="1">
        <f>WEEKDAY(BART_Rides[[#This Row],[Date]],2)</f>
        <v>7</v>
      </c>
      <c r="L12715" s="1" t="str">
        <f>LEFT(BART_Rides[[#This Row],[Lines]],1)</f>
        <v>Y</v>
      </c>
      <c r="M12715" s="1" t="str">
        <f>IF(BART_Rides[[#This Row],[FirstLetter]]="Y","Yes","No")</f>
        <v>Yes</v>
      </c>
      <c r="N12715" s="1" t="str">
        <f>IF(OR(BART_Rides[[#This Row],[Station Code]]="EM", BART_Rides[[#This Row],[Station Code]]="MT", BART_Rides[[#This Row],[Station Code]]="PL", BART_Rides[[#This Row],[Station Code]]="CC"), "Yes", "No")</f>
        <v>No</v>
      </c>
    </row>
    <row r="12716" spans="6:14">
      <c r="F12716" s="3">
        <v>44501</v>
      </c>
      <c r="G12716" s="1" t="s">
        <v>65</v>
      </c>
      <c r="H12716" s="1" t="s">
        <v>107</v>
      </c>
      <c r="I12716" s="1">
        <v>989</v>
      </c>
      <c r="J12716" s="1">
        <f>MONTH(BART_Rides[[#This Row],[Date]])</f>
        <v>11</v>
      </c>
      <c r="K12716" s="1">
        <f>WEEKDAY(BART_Rides[[#This Row],[Date]],2)</f>
        <v>1</v>
      </c>
      <c r="L12716" s="1" t="str">
        <f>LEFT(BART_Rides[[#This Row],[Lines]],1)</f>
        <v>Y</v>
      </c>
      <c r="M12716" s="1" t="str">
        <f>IF(BART_Rides[[#This Row],[FirstLetter]]="Y","Yes","No")</f>
        <v>Yes</v>
      </c>
      <c r="N12716" s="1" t="str">
        <f>IF(OR(BART_Rides[[#This Row],[Station Code]]="EM", BART_Rides[[#This Row],[Station Code]]="MT", BART_Rides[[#This Row],[Station Code]]="PL", BART_Rides[[#This Row],[Station Code]]="CC"), "Yes", "No")</f>
        <v>No</v>
      </c>
    </row>
    <row r="12717" spans="6:14">
      <c r="F12717" s="3">
        <v>44502</v>
      </c>
      <c r="G12717" s="1" t="s">
        <v>65</v>
      </c>
      <c r="H12717" s="1" t="s">
        <v>107</v>
      </c>
      <c r="I12717" s="1">
        <v>1189</v>
      </c>
      <c r="J12717" s="1">
        <f>MONTH(BART_Rides[[#This Row],[Date]])</f>
        <v>11</v>
      </c>
      <c r="K12717" s="1">
        <f>WEEKDAY(BART_Rides[[#This Row],[Date]],2)</f>
        <v>2</v>
      </c>
      <c r="L12717" s="1" t="str">
        <f>LEFT(BART_Rides[[#This Row],[Lines]],1)</f>
        <v>Y</v>
      </c>
      <c r="M12717" s="1" t="str">
        <f>IF(BART_Rides[[#This Row],[FirstLetter]]="Y","Yes","No")</f>
        <v>Yes</v>
      </c>
      <c r="N12717" s="1" t="str">
        <f>IF(OR(BART_Rides[[#This Row],[Station Code]]="EM", BART_Rides[[#This Row],[Station Code]]="MT", BART_Rides[[#This Row],[Station Code]]="PL", BART_Rides[[#This Row],[Station Code]]="CC"), "Yes", "No")</f>
        <v>No</v>
      </c>
    </row>
    <row r="12718" spans="6:14">
      <c r="F12718" s="3">
        <v>44503</v>
      </c>
      <c r="G12718" s="1" t="s">
        <v>65</v>
      </c>
      <c r="H12718" s="1" t="s">
        <v>107</v>
      </c>
      <c r="I12718" s="1">
        <v>1234</v>
      </c>
      <c r="J12718" s="1">
        <f>MONTH(BART_Rides[[#This Row],[Date]])</f>
        <v>11</v>
      </c>
      <c r="K12718" s="1">
        <f>WEEKDAY(BART_Rides[[#This Row],[Date]],2)</f>
        <v>3</v>
      </c>
      <c r="L12718" s="1" t="str">
        <f>LEFT(BART_Rides[[#This Row],[Lines]],1)</f>
        <v>Y</v>
      </c>
      <c r="M12718" s="1" t="str">
        <f>IF(BART_Rides[[#This Row],[FirstLetter]]="Y","Yes","No")</f>
        <v>Yes</v>
      </c>
      <c r="N12718" s="1" t="str">
        <f>IF(OR(BART_Rides[[#This Row],[Station Code]]="EM", BART_Rides[[#This Row],[Station Code]]="MT", BART_Rides[[#This Row],[Station Code]]="PL", BART_Rides[[#This Row],[Station Code]]="CC"), "Yes", "No")</f>
        <v>No</v>
      </c>
    </row>
    <row r="12719" spans="6:14">
      <c r="F12719" s="3">
        <v>44504</v>
      </c>
      <c r="G12719" s="1" t="s">
        <v>65</v>
      </c>
      <c r="H12719" s="1" t="s">
        <v>107</v>
      </c>
      <c r="I12719" s="1">
        <v>1240</v>
      </c>
      <c r="J12719" s="1">
        <f>MONTH(BART_Rides[[#This Row],[Date]])</f>
        <v>11</v>
      </c>
      <c r="K12719" s="1">
        <f>WEEKDAY(BART_Rides[[#This Row],[Date]],2)</f>
        <v>4</v>
      </c>
      <c r="L12719" s="1" t="str">
        <f>LEFT(BART_Rides[[#This Row],[Lines]],1)</f>
        <v>Y</v>
      </c>
      <c r="M12719" s="1" t="str">
        <f>IF(BART_Rides[[#This Row],[FirstLetter]]="Y","Yes","No")</f>
        <v>Yes</v>
      </c>
      <c r="N12719" s="1" t="str">
        <f>IF(OR(BART_Rides[[#This Row],[Station Code]]="EM", BART_Rides[[#This Row],[Station Code]]="MT", BART_Rides[[#This Row],[Station Code]]="PL", BART_Rides[[#This Row],[Station Code]]="CC"), "Yes", "No")</f>
        <v>No</v>
      </c>
    </row>
    <row r="12720" spans="6:14">
      <c r="F12720" s="3">
        <v>44505</v>
      </c>
      <c r="G12720" s="1" t="s">
        <v>65</v>
      </c>
      <c r="H12720" s="1" t="s">
        <v>107</v>
      </c>
      <c r="I12720" s="1">
        <v>1149</v>
      </c>
      <c r="J12720" s="1">
        <f>MONTH(BART_Rides[[#This Row],[Date]])</f>
        <v>11</v>
      </c>
      <c r="K12720" s="1">
        <f>WEEKDAY(BART_Rides[[#This Row],[Date]],2)</f>
        <v>5</v>
      </c>
      <c r="L12720" s="1" t="str">
        <f>LEFT(BART_Rides[[#This Row],[Lines]],1)</f>
        <v>Y</v>
      </c>
      <c r="M12720" s="1" t="str">
        <f>IF(BART_Rides[[#This Row],[FirstLetter]]="Y","Yes","No")</f>
        <v>Yes</v>
      </c>
      <c r="N12720" s="1" t="str">
        <f>IF(OR(BART_Rides[[#This Row],[Station Code]]="EM", BART_Rides[[#This Row],[Station Code]]="MT", BART_Rides[[#This Row],[Station Code]]="PL", BART_Rides[[#This Row],[Station Code]]="CC"), "Yes", "No")</f>
        <v>No</v>
      </c>
    </row>
    <row r="12721" spans="6:14">
      <c r="F12721" s="3">
        <v>44506</v>
      </c>
      <c r="G12721" s="1" t="s">
        <v>65</v>
      </c>
      <c r="H12721" s="1" t="s">
        <v>107</v>
      </c>
      <c r="I12721" s="1">
        <v>640</v>
      </c>
      <c r="J12721" s="1">
        <f>MONTH(BART_Rides[[#This Row],[Date]])</f>
        <v>11</v>
      </c>
      <c r="K12721" s="1">
        <f>WEEKDAY(BART_Rides[[#This Row],[Date]],2)</f>
        <v>6</v>
      </c>
      <c r="L12721" s="1" t="str">
        <f>LEFT(BART_Rides[[#This Row],[Lines]],1)</f>
        <v>Y</v>
      </c>
      <c r="M12721" s="1" t="str">
        <f>IF(BART_Rides[[#This Row],[FirstLetter]]="Y","Yes","No")</f>
        <v>Yes</v>
      </c>
      <c r="N12721" s="1" t="str">
        <f>IF(OR(BART_Rides[[#This Row],[Station Code]]="EM", BART_Rides[[#This Row],[Station Code]]="MT", BART_Rides[[#This Row],[Station Code]]="PL", BART_Rides[[#This Row],[Station Code]]="CC"), "Yes", "No")</f>
        <v>No</v>
      </c>
    </row>
    <row r="12722" spans="6:14">
      <c r="F12722" s="3">
        <v>44507</v>
      </c>
      <c r="G12722" s="1" t="s">
        <v>65</v>
      </c>
      <c r="H12722" s="1" t="s">
        <v>107</v>
      </c>
      <c r="I12722" s="1">
        <v>473</v>
      </c>
      <c r="J12722" s="1">
        <f>MONTH(BART_Rides[[#This Row],[Date]])</f>
        <v>11</v>
      </c>
      <c r="K12722" s="1">
        <f>WEEKDAY(BART_Rides[[#This Row],[Date]],2)</f>
        <v>7</v>
      </c>
      <c r="L12722" s="1" t="str">
        <f>LEFT(BART_Rides[[#This Row],[Lines]],1)</f>
        <v>Y</v>
      </c>
      <c r="M12722" s="1" t="str">
        <f>IF(BART_Rides[[#This Row],[FirstLetter]]="Y","Yes","No")</f>
        <v>Yes</v>
      </c>
      <c r="N12722" s="1" t="str">
        <f>IF(OR(BART_Rides[[#This Row],[Station Code]]="EM", BART_Rides[[#This Row],[Station Code]]="MT", BART_Rides[[#This Row],[Station Code]]="PL", BART_Rides[[#This Row],[Station Code]]="CC"), "Yes", "No")</f>
        <v>No</v>
      </c>
    </row>
    <row r="12723" spans="6:14">
      <c r="F12723" s="3">
        <v>44508</v>
      </c>
      <c r="G12723" s="1" t="s">
        <v>65</v>
      </c>
      <c r="H12723" s="1" t="s">
        <v>107</v>
      </c>
      <c r="I12723" s="1">
        <v>1077</v>
      </c>
      <c r="J12723" s="1">
        <f>MONTH(BART_Rides[[#This Row],[Date]])</f>
        <v>11</v>
      </c>
      <c r="K12723" s="1">
        <f>WEEKDAY(BART_Rides[[#This Row],[Date]],2)</f>
        <v>1</v>
      </c>
      <c r="L12723" s="1" t="str">
        <f>LEFT(BART_Rides[[#This Row],[Lines]],1)</f>
        <v>Y</v>
      </c>
      <c r="M12723" s="1" t="str">
        <f>IF(BART_Rides[[#This Row],[FirstLetter]]="Y","Yes","No")</f>
        <v>Yes</v>
      </c>
      <c r="N12723" s="1" t="str">
        <f>IF(OR(BART_Rides[[#This Row],[Station Code]]="EM", BART_Rides[[#This Row],[Station Code]]="MT", BART_Rides[[#This Row],[Station Code]]="PL", BART_Rides[[#This Row],[Station Code]]="CC"), "Yes", "No")</f>
        <v>No</v>
      </c>
    </row>
    <row r="12724" spans="6:14">
      <c r="F12724" s="3">
        <v>44509</v>
      </c>
      <c r="G12724" s="1" t="s">
        <v>65</v>
      </c>
      <c r="H12724" s="1" t="s">
        <v>107</v>
      </c>
      <c r="I12724" s="1">
        <v>1123</v>
      </c>
      <c r="J12724" s="1">
        <f>MONTH(BART_Rides[[#This Row],[Date]])</f>
        <v>11</v>
      </c>
      <c r="K12724" s="1">
        <f>WEEKDAY(BART_Rides[[#This Row],[Date]],2)</f>
        <v>2</v>
      </c>
      <c r="L12724" s="1" t="str">
        <f>LEFT(BART_Rides[[#This Row],[Lines]],1)</f>
        <v>Y</v>
      </c>
      <c r="M12724" s="1" t="str">
        <f>IF(BART_Rides[[#This Row],[FirstLetter]]="Y","Yes","No")</f>
        <v>Yes</v>
      </c>
      <c r="N12724" s="1" t="str">
        <f>IF(OR(BART_Rides[[#This Row],[Station Code]]="EM", BART_Rides[[#This Row],[Station Code]]="MT", BART_Rides[[#This Row],[Station Code]]="PL", BART_Rides[[#This Row],[Station Code]]="CC"), "Yes", "No")</f>
        <v>No</v>
      </c>
    </row>
    <row r="12725" spans="6:14">
      <c r="F12725" s="3">
        <v>44510</v>
      </c>
      <c r="G12725" s="1" t="s">
        <v>65</v>
      </c>
      <c r="H12725" s="1" t="s">
        <v>107</v>
      </c>
      <c r="I12725" s="1">
        <v>1260</v>
      </c>
      <c r="J12725" s="1">
        <f>MONTH(BART_Rides[[#This Row],[Date]])</f>
        <v>11</v>
      </c>
      <c r="K12725" s="1">
        <f>WEEKDAY(BART_Rides[[#This Row],[Date]],2)</f>
        <v>3</v>
      </c>
      <c r="L12725" s="1" t="str">
        <f>LEFT(BART_Rides[[#This Row],[Lines]],1)</f>
        <v>Y</v>
      </c>
      <c r="M12725" s="1" t="str">
        <f>IF(BART_Rides[[#This Row],[FirstLetter]]="Y","Yes","No")</f>
        <v>Yes</v>
      </c>
      <c r="N12725" s="1" t="str">
        <f>IF(OR(BART_Rides[[#This Row],[Station Code]]="EM", BART_Rides[[#This Row],[Station Code]]="MT", BART_Rides[[#This Row],[Station Code]]="PL", BART_Rides[[#This Row],[Station Code]]="CC"), "Yes", "No")</f>
        <v>No</v>
      </c>
    </row>
    <row r="12726" spans="6:14">
      <c r="F12726" s="3">
        <v>44511</v>
      </c>
      <c r="G12726" s="1" t="s">
        <v>65</v>
      </c>
      <c r="H12726" s="1" t="s">
        <v>107</v>
      </c>
      <c r="I12726" s="1">
        <v>1052</v>
      </c>
      <c r="J12726" s="1">
        <f>MONTH(BART_Rides[[#This Row],[Date]])</f>
        <v>11</v>
      </c>
      <c r="K12726" s="1">
        <f>WEEKDAY(BART_Rides[[#This Row],[Date]],2)</f>
        <v>4</v>
      </c>
      <c r="L12726" s="1" t="str">
        <f>LEFT(BART_Rides[[#This Row],[Lines]],1)</f>
        <v>Y</v>
      </c>
      <c r="M12726" s="1" t="str">
        <f>IF(BART_Rides[[#This Row],[FirstLetter]]="Y","Yes","No")</f>
        <v>Yes</v>
      </c>
      <c r="N12726" s="1" t="str">
        <f>IF(OR(BART_Rides[[#This Row],[Station Code]]="EM", BART_Rides[[#This Row],[Station Code]]="MT", BART_Rides[[#This Row],[Station Code]]="PL", BART_Rides[[#This Row],[Station Code]]="CC"), "Yes", "No")</f>
        <v>No</v>
      </c>
    </row>
    <row r="12727" spans="6:14">
      <c r="F12727" s="3">
        <v>44512</v>
      </c>
      <c r="G12727" s="1" t="s">
        <v>65</v>
      </c>
      <c r="H12727" s="1" t="s">
        <v>107</v>
      </c>
      <c r="I12727" s="1">
        <v>1162</v>
      </c>
      <c r="J12727" s="1">
        <f>MONTH(BART_Rides[[#This Row],[Date]])</f>
        <v>11</v>
      </c>
      <c r="K12727" s="1">
        <f>WEEKDAY(BART_Rides[[#This Row],[Date]],2)</f>
        <v>5</v>
      </c>
      <c r="L12727" s="1" t="str">
        <f>LEFT(BART_Rides[[#This Row],[Lines]],1)</f>
        <v>Y</v>
      </c>
      <c r="M12727" s="1" t="str">
        <f>IF(BART_Rides[[#This Row],[FirstLetter]]="Y","Yes","No")</f>
        <v>Yes</v>
      </c>
      <c r="N12727" s="1" t="str">
        <f>IF(OR(BART_Rides[[#This Row],[Station Code]]="EM", BART_Rides[[#This Row],[Station Code]]="MT", BART_Rides[[#This Row],[Station Code]]="PL", BART_Rides[[#This Row],[Station Code]]="CC"), "Yes", "No")</f>
        <v>No</v>
      </c>
    </row>
    <row r="12728" spans="6:14">
      <c r="F12728" s="3">
        <v>44513</v>
      </c>
      <c r="G12728" s="1" t="s">
        <v>65</v>
      </c>
      <c r="H12728" s="1" t="s">
        <v>107</v>
      </c>
      <c r="I12728" s="1">
        <v>685</v>
      </c>
      <c r="J12728" s="1">
        <f>MONTH(BART_Rides[[#This Row],[Date]])</f>
        <v>11</v>
      </c>
      <c r="K12728" s="1">
        <f>WEEKDAY(BART_Rides[[#This Row],[Date]],2)</f>
        <v>6</v>
      </c>
      <c r="L12728" s="1" t="str">
        <f>LEFT(BART_Rides[[#This Row],[Lines]],1)</f>
        <v>Y</v>
      </c>
      <c r="M12728" s="1" t="str">
        <f>IF(BART_Rides[[#This Row],[FirstLetter]]="Y","Yes","No")</f>
        <v>Yes</v>
      </c>
      <c r="N12728" s="1" t="str">
        <f>IF(OR(BART_Rides[[#This Row],[Station Code]]="EM", BART_Rides[[#This Row],[Station Code]]="MT", BART_Rides[[#This Row],[Station Code]]="PL", BART_Rides[[#This Row],[Station Code]]="CC"), "Yes", "No")</f>
        <v>No</v>
      </c>
    </row>
    <row r="12729" spans="6:14">
      <c r="F12729" s="3">
        <v>44514</v>
      </c>
      <c r="G12729" s="1" t="s">
        <v>65</v>
      </c>
      <c r="H12729" s="1" t="s">
        <v>107</v>
      </c>
      <c r="I12729" s="1">
        <v>469</v>
      </c>
      <c r="J12729" s="1">
        <f>MONTH(BART_Rides[[#This Row],[Date]])</f>
        <v>11</v>
      </c>
      <c r="K12729" s="1">
        <f>WEEKDAY(BART_Rides[[#This Row],[Date]],2)</f>
        <v>7</v>
      </c>
      <c r="L12729" s="1" t="str">
        <f>LEFT(BART_Rides[[#This Row],[Lines]],1)</f>
        <v>Y</v>
      </c>
      <c r="M12729" s="1" t="str">
        <f>IF(BART_Rides[[#This Row],[FirstLetter]]="Y","Yes","No")</f>
        <v>Yes</v>
      </c>
      <c r="N12729" s="1" t="str">
        <f>IF(OR(BART_Rides[[#This Row],[Station Code]]="EM", BART_Rides[[#This Row],[Station Code]]="MT", BART_Rides[[#This Row],[Station Code]]="PL", BART_Rides[[#This Row],[Station Code]]="CC"), "Yes", "No")</f>
        <v>No</v>
      </c>
    </row>
    <row r="12730" spans="6:14">
      <c r="F12730" s="3">
        <v>44515</v>
      </c>
      <c r="G12730" s="1" t="s">
        <v>65</v>
      </c>
      <c r="H12730" s="1" t="s">
        <v>107</v>
      </c>
      <c r="I12730" s="1">
        <v>1144</v>
      </c>
      <c r="J12730" s="1">
        <f>MONTH(BART_Rides[[#This Row],[Date]])</f>
        <v>11</v>
      </c>
      <c r="K12730" s="1">
        <f>WEEKDAY(BART_Rides[[#This Row],[Date]],2)</f>
        <v>1</v>
      </c>
      <c r="L12730" s="1" t="str">
        <f>LEFT(BART_Rides[[#This Row],[Lines]],1)</f>
        <v>Y</v>
      </c>
      <c r="M12730" s="1" t="str">
        <f>IF(BART_Rides[[#This Row],[FirstLetter]]="Y","Yes","No")</f>
        <v>Yes</v>
      </c>
      <c r="N12730" s="1" t="str">
        <f>IF(OR(BART_Rides[[#This Row],[Station Code]]="EM", BART_Rides[[#This Row],[Station Code]]="MT", BART_Rides[[#This Row],[Station Code]]="PL", BART_Rides[[#This Row],[Station Code]]="CC"), "Yes", "No")</f>
        <v>No</v>
      </c>
    </row>
    <row r="12731" spans="6:14">
      <c r="F12731" s="3">
        <v>44516</v>
      </c>
      <c r="G12731" s="1" t="s">
        <v>65</v>
      </c>
      <c r="H12731" s="1" t="s">
        <v>107</v>
      </c>
      <c r="I12731" s="1">
        <v>1206</v>
      </c>
      <c r="J12731" s="1">
        <f>MONTH(BART_Rides[[#This Row],[Date]])</f>
        <v>11</v>
      </c>
      <c r="K12731" s="1">
        <f>WEEKDAY(BART_Rides[[#This Row],[Date]],2)</f>
        <v>2</v>
      </c>
      <c r="L12731" s="1" t="str">
        <f>LEFT(BART_Rides[[#This Row],[Lines]],1)</f>
        <v>Y</v>
      </c>
      <c r="M12731" s="1" t="str">
        <f>IF(BART_Rides[[#This Row],[FirstLetter]]="Y","Yes","No")</f>
        <v>Yes</v>
      </c>
      <c r="N12731" s="1" t="str">
        <f>IF(OR(BART_Rides[[#This Row],[Station Code]]="EM", BART_Rides[[#This Row],[Station Code]]="MT", BART_Rides[[#This Row],[Station Code]]="PL", BART_Rides[[#This Row],[Station Code]]="CC"), "Yes", "No")</f>
        <v>No</v>
      </c>
    </row>
    <row r="12732" spans="6:14">
      <c r="F12732" s="3">
        <v>44517</v>
      </c>
      <c r="G12732" s="1" t="s">
        <v>65</v>
      </c>
      <c r="H12732" s="1" t="s">
        <v>107</v>
      </c>
      <c r="I12732" s="1">
        <v>1214</v>
      </c>
      <c r="J12732" s="1">
        <f>MONTH(BART_Rides[[#This Row],[Date]])</f>
        <v>11</v>
      </c>
      <c r="K12732" s="1">
        <f>WEEKDAY(BART_Rides[[#This Row],[Date]],2)</f>
        <v>3</v>
      </c>
      <c r="L12732" s="1" t="str">
        <f>LEFT(BART_Rides[[#This Row],[Lines]],1)</f>
        <v>Y</v>
      </c>
      <c r="M12732" s="1" t="str">
        <f>IF(BART_Rides[[#This Row],[FirstLetter]]="Y","Yes","No")</f>
        <v>Yes</v>
      </c>
      <c r="N12732" s="1" t="str">
        <f>IF(OR(BART_Rides[[#This Row],[Station Code]]="EM", BART_Rides[[#This Row],[Station Code]]="MT", BART_Rides[[#This Row],[Station Code]]="PL", BART_Rides[[#This Row],[Station Code]]="CC"), "Yes", "No")</f>
        <v>No</v>
      </c>
    </row>
    <row r="12733" spans="6:14">
      <c r="F12733" s="3">
        <v>44518</v>
      </c>
      <c r="G12733" s="1" t="s">
        <v>65</v>
      </c>
      <c r="H12733" s="1" t="s">
        <v>107</v>
      </c>
      <c r="I12733" s="1">
        <v>1271</v>
      </c>
      <c r="J12733" s="1">
        <f>MONTH(BART_Rides[[#This Row],[Date]])</f>
        <v>11</v>
      </c>
      <c r="K12733" s="1">
        <f>WEEKDAY(BART_Rides[[#This Row],[Date]],2)</f>
        <v>4</v>
      </c>
      <c r="L12733" s="1" t="str">
        <f>LEFT(BART_Rides[[#This Row],[Lines]],1)</f>
        <v>Y</v>
      </c>
      <c r="M12733" s="1" t="str">
        <f>IF(BART_Rides[[#This Row],[FirstLetter]]="Y","Yes","No")</f>
        <v>Yes</v>
      </c>
      <c r="N12733" s="1" t="str">
        <f>IF(OR(BART_Rides[[#This Row],[Station Code]]="EM", BART_Rides[[#This Row],[Station Code]]="MT", BART_Rides[[#This Row],[Station Code]]="PL", BART_Rides[[#This Row],[Station Code]]="CC"), "Yes", "No")</f>
        <v>No</v>
      </c>
    </row>
    <row r="12734" spans="6:14">
      <c r="F12734" s="3">
        <v>44519</v>
      </c>
      <c r="G12734" s="1" t="s">
        <v>65</v>
      </c>
      <c r="H12734" s="1" t="s">
        <v>107</v>
      </c>
      <c r="I12734" s="1">
        <v>1134</v>
      </c>
      <c r="J12734" s="1">
        <f>MONTH(BART_Rides[[#This Row],[Date]])</f>
        <v>11</v>
      </c>
      <c r="K12734" s="1">
        <f>WEEKDAY(BART_Rides[[#This Row],[Date]],2)</f>
        <v>5</v>
      </c>
      <c r="L12734" s="1" t="str">
        <f>LEFT(BART_Rides[[#This Row],[Lines]],1)</f>
        <v>Y</v>
      </c>
      <c r="M12734" s="1" t="str">
        <f>IF(BART_Rides[[#This Row],[FirstLetter]]="Y","Yes","No")</f>
        <v>Yes</v>
      </c>
      <c r="N12734" s="1" t="str">
        <f>IF(OR(BART_Rides[[#This Row],[Station Code]]="EM", BART_Rides[[#This Row],[Station Code]]="MT", BART_Rides[[#This Row],[Station Code]]="PL", BART_Rides[[#This Row],[Station Code]]="CC"), "Yes", "No")</f>
        <v>No</v>
      </c>
    </row>
    <row r="12735" spans="6:14">
      <c r="F12735" s="3">
        <v>44520</v>
      </c>
      <c r="G12735" s="1" t="s">
        <v>65</v>
      </c>
      <c r="H12735" s="1" t="s">
        <v>107</v>
      </c>
      <c r="I12735" s="1">
        <v>706</v>
      </c>
      <c r="J12735" s="1">
        <f>MONTH(BART_Rides[[#This Row],[Date]])</f>
        <v>11</v>
      </c>
      <c r="K12735" s="1">
        <f>WEEKDAY(BART_Rides[[#This Row],[Date]],2)</f>
        <v>6</v>
      </c>
      <c r="L12735" s="1" t="str">
        <f>LEFT(BART_Rides[[#This Row],[Lines]],1)</f>
        <v>Y</v>
      </c>
      <c r="M12735" s="1" t="str">
        <f>IF(BART_Rides[[#This Row],[FirstLetter]]="Y","Yes","No")</f>
        <v>Yes</v>
      </c>
      <c r="N12735" s="1" t="str">
        <f>IF(OR(BART_Rides[[#This Row],[Station Code]]="EM", BART_Rides[[#This Row],[Station Code]]="MT", BART_Rides[[#This Row],[Station Code]]="PL", BART_Rides[[#This Row],[Station Code]]="CC"), "Yes", "No")</f>
        <v>No</v>
      </c>
    </row>
    <row r="12736" spans="6:14">
      <c r="F12736" s="3">
        <v>44521</v>
      </c>
      <c r="G12736" s="1" t="s">
        <v>65</v>
      </c>
      <c r="H12736" s="1" t="s">
        <v>107</v>
      </c>
      <c r="I12736" s="1">
        <v>514</v>
      </c>
      <c r="J12736" s="1">
        <f>MONTH(BART_Rides[[#This Row],[Date]])</f>
        <v>11</v>
      </c>
      <c r="K12736" s="1">
        <f>WEEKDAY(BART_Rides[[#This Row],[Date]],2)</f>
        <v>7</v>
      </c>
      <c r="L12736" s="1" t="str">
        <f>LEFT(BART_Rides[[#This Row],[Lines]],1)</f>
        <v>Y</v>
      </c>
      <c r="M12736" s="1" t="str">
        <f>IF(BART_Rides[[#This Row],[FirstLetter]]="Y","Yes","No")</f>
        <v>Yes</v>
      </c>
      <c r="N12736" s="1" t="str">
        <f>IF(OR(BART_Rides[[#This Row],[Station Code]]="EM", BART_Rides[[#This Row],[Station Code]]="MT", BART_Rides[[#This Row],[Station Code]]="PL", BART_Rides[[#This Row],[Station Code]]="CC"), "Yes", "No")</f>
        <v>No</v>
      </c>
    </row>
    <row r="12737" spans="6:14">
      <c r="F12737" s="3">
        <v>44522</v>
      </c>
      <c r="G12737" s="1" t="s">
        <v>65</v>
      </c>
      <c r="H12737" s="1" t="s">
        <v>107</v>
      </c>
      <c r="I12737" s="1">
        <v>1097</v>
      </c>
      <c r="J12737" s="1">
        <f>MONTH(BART_Rides[[#This Row],[Date]])</f>
        <v>11</v>
      </c>
      <c r="K12737" s="1">
        <f>WEEKDAY(BART_Rides[[#This Row],[Date]],2)</f>
        <v>1</v>
      </c>
      <c r="L12737" s="1" t="str">
        <f>LEFT(BART_Rides[[#This Row],[Lines]],1)</f>
        <v>Y</v>
      </c>
      <c r="M12737" s="1" t="str">
        <f>IF(BART_Rides[[#This Row],[FirstLetter]]="Y","Yes","No")</f>
        <v>Yes</v>
      </c>
      <c r="N12737" s="1" t="str">
        <f>IF(OR(BART_Rides[[#This Row],[Station Code]]="EM", BART_Rides[[#This Row],[Station Code]]="MT", BART_Rides[[#This Row],[Station Code]]="PL", BART_Rides[[#This Row],[Station Code]]="CC"), "Yes", "No")</f>
        <v>No</v>
      </c>
    </row>
    <row r="12738" spans="6:14">
      <c r="F12738" s="3">
        <v>44523</v>
      </c>
      <c r="G12738" s="1" t="s">
        <v>65</v>
      </c>
      <c r="H12738" s="1" t="s">
        <v>107</v>
      </c>
      <c r="I12738" s="1">
        <v>1179</v>
      </c>
      <c r="J12738" s="1">
        <f>MONTH(BART_Rides[[#This Row],[Date]])</f>
        <v>11</v>
      </c>
      <c r="K12738" s="1">
        <f>WEEKDAY(BART_Rides[[#This Row],[Date]],2)</f>
        <v>2</v>
      </c>
      <c r="L12738" s="1" t="str">
        <f>LEFT(BART_Rides[[#This Row],[Lines]],1)</f>
        <v>Y</v>
      </c>
      <c r="M12738" s="1" t="str">
        <f>IF(BART_Rides[[#This Row],[FirstLetter]]="Y","Yes","No")</f>
        <v>Yes</v>
      </c>
      <c r="N12738" s="1" t="str">
        <f>IF(OR(BART_Rides[[#This Row],[Station Code]]="EM", BART_Rides[[#This Row],[Station Code]]="MT", BART_Rides[[#This Row],[Station Code]]="PL", BART_Rides[[#This Row],[Station Code]]="CC"), "Yes", "No")</f>
        <v>No</v>
      </c>
    </row>
    <row r="12739" spans="6:14">
      <c r="F12739" s="3">
        <v>44524</v>
      </c>
      <c r="G12739" s="1" t="s">
        <v>65</v>
      </c>
      <c r="H12739" s="1" t="s">
        <v>107</v>
      </c>
      <c r="I12739" s="1">
        <v>1075</v>
      </c>
      <c r="J12739" s="1">
        <f>MONTH(BART_Rides[[#This Row],[Date]])</f>
        <v>11</v>
      </c>
      <c r="K12739" s="1">
        <f>WEEKDAY(BART_Rides[[#This Row],[Date]],2)</f>
        <v>3</v>
      </c>
      <c r="L12739" s="1" t="str">
        <f>LEFT(BART_Rides[[#This Row],[Lines]],1)</f>
        <v>Y</v>
      </c>
      <c r="M12739" s="1" t="str">
        <f>IF(BART_Rides[[#This Row],[FirstLetter]]="Y","Yes","No")</f>
        <v>Yes</v>
      </c>
      <c r="N12739" s="1" t="str">
        <f>IF(OR(BART_Rides[[#This Row],[Station Code]]="EM", BART_Rides[[#This Row],[Station Code]]="MT", BART_Rides[[#This Row],[Station Code]]="PL", BART_Rides[[#This Row],[Station Code]]="CC"), "Yes", "No")</f>
        <v>No</v>
      </c>
    </row>
    <row r="12740" spans="6:14">
      <c r="F12740" s="3">
        <v>44525</v>
      </c>
      <c r="G12740" s="1" t="s">
        <v>65</v>
      </c>
      <c r="H12740" s="1" t="s">
        <v>107</v>
      </c>
      <c r="I12740" s="1">
        <v>386</v>
      </c>
      <c r="J12740" s="1">
        <f>MONTH(BART_Rides[[#This Row],[Date]])</f>
        <v>11</v>
      </c>
      <c r="K12740" s="1">
        <f>WEEKDAY(BART_Rides[[#This Row],[Date]],2)</f>
        <v>4</v>
      </c>
      <c r="L12740" s="1" t="str">
        <f>LEFT(BART_Rides[[#This Row],[Lines]],1)</f>
        <v>Y</v>
      </c>
      <c r="M12740" s="1" t="str">
        <f>IF(BART_Rides[[#This Row],[FirstLetter]]="Y","Yes","No")</f>
        <v>Yes</v>
      </c>
      <c r="N12740" s="1" t="str">
        <f>IF(OR(BART_Rides[[#This Row],[Station Code]]="EM", BART_Rides[[#This Row],[Station Code]]="MT", BART_Rides[[#This Row],[Station Code]]="PL", BART_Rides[[#This Row],[Station Code]]="CC"), "Yes", "No")</f>
        <v>No</v>
      </c>
    </row>
    <row r="12741" spans="6:14">
      <c r="F12741" s="3">
        <v>44526</v>
      </c>
      <c r="G12741" s="1" t="s">
        <v>65</v>
      </c>
      <c r="H12741" s="1" t="s">
        <v>107</v>
      </c>
      <c r="I12741" s="1">
        <v>777</v>
      </c>
      <c r="J12741" s="1">
        <f>MONTH(BART_Rides[[#This Row],[Date]])</f>
        <v>11</v>
      </c>
      <c r="K12741" s="1">
        <f>WEEKDAY(BART_Rides[[#This Row],[Date]],2)</f>
        <v>5</v>
      </c>
      <c r="L12741" s="1" t="str">
        <f>LEFT(BART_Rides[[#This Row],[Lines]],1)</f>
        <v>Y</v>
      </c>
      <c r="M12741" s="1" t="str">
        <f>IF(BART_Rides[[#This Row],[FirstLetter]]="Y","Yes","No")</f>
        <v>Yes</v>
      </c>
      <c r="N12741" s="1" t="str">
        <f>IF(OR(BART_Rides[[#This Row],[Station Code]]="EM", BART_Rides[[#This Row],[Station Code]]="MT", BART_Rides[[#This Row],[Station Code]]="PL", BART_Rides[[#This Row],[Station Code]]="CC"), "Yes", "No")</f>
        <v>No</v>
      </c>
    </row>
    <row r="12742" spans="6:14">
      <c r="F12742" s="3">
        <v>44527</v>
      </c>
      <c r="G12742" s="1" t="s">
        <v>65</v>
      </c>
      <c r="H12742" s="1" t="s">
        <v>107</v>
      </c>
      <c r="I12742" s="1">
        <v>614</v>
      </c>
      <c r="J12742" s="1">
        <f>MONTH(BART_Rides[[#This Row],[Date]])</f>
        <v>11</v>
      </c>
      <c r="K12742" s="1">
        <f>WEEKDAY(BART_Rides[[#This Row],[Date]],2)</f>
        <v>6</v>
      </c>
      <c r="L12742" s="1" t="str">
        <f>LEFT(BART_Rides[[#This Row],[Lines]],1)</f>
        <v>Y</v>
      </c>
      <c r="M12742" s="1" t="str">
        <f>IF(BART_Rides[[#This Row],[FirstLetter]]="Y","Yes","No")</f>
        <v>Yes</v>
      </c>
      <c r="N12742" s="1" t="str">
        <f>IF(OR(BART_Rides[[#This Row],[Station Code]]="EM", BART_Rides[[#This Row],[Station Code]]="MT", BART_Rides[[#This Row],[Station Code]]="PL", BART_Rides[[#This Row],[Station Code]]="CC"), "Yes", "No")</f>
        <v>No</v>
      </c>
    </row>
    <row r="12743" spans="6:14">
      <c r="F12743" s="3">
        <v>44528</v>
      </c>
      <c r="G12743" s="1" t="s">
        <v>65</v>
      </c>
      <c r="H12743" s="1" t="s">
        <v>107</v>
      </c>
      <c r="I12743" s="1">
        <v>450</v>
      </c>
      <c r="J12743" s="1">
        <f>MONTH(BART_Rides[[#This Row],[Date]])</f>
        <v>11</v>
      </c>
      <c r="K12743" s="1">
        <f>WEEKDAY(BART_Rides[[#This Row],[Date]],2)</f>
        <v>7</v>
      </c>
      <c r="L12743" s="1" t="str">
        <f>LEFT(BART_Rides[[#This Row],[Lines]],1)</f>
        <v>Y</v>
      </c>
      <c r="M12743" s="1" t="str">
        <f>IF(BART_Rides[[#This Row],[FirstLetter]]="Y","Yes","No")</f>
        <v>Yes</v>
      </c>
      <c r="N12743" s="1" t="str">
        <f>IF(OR(BART_Rides[[#This Row],[Station Code]]="EM", BART_Rides[[#This Row],[Station Code]]="MT", BART_Rides[[#This Row],[Station Code]]="PL", BART_Rides[[#This Row],[Station Code]]="CC"), "Yes", "No")</f>
        <v>No</v>
      </c>
    </row>
    <row r="12744" spans="6:14">
      <c r="F12744" s="3">
        <v>44529</v>
      </c>
      <c r="G12744" s="1" t="s">
        <v>65</v>
      </c>
      <c r="H12744" s="1" t="s">
        <v>107</v>
      </c>
      <c r="I12744" s="1">
        <v>1116</v>
      </c>
      <c r="J12744" s="1">
        <f>MONTH(BART_Rides[[#This Row],[Date]])</f>
        <v>11</v>
      </c>
      <c r="K12744" s="1">
        <f>WEEKDAY(BART_Rides[[#This Row],[Date]],2)</f>
        <v>1</v>
      </c>
      <c r="L12744" s="1" t="str">
        <f>LEFT(BART_Rides[[#This Row],[Lines]],1)</f>
        <v>Y</v>
      </c>
      <c r="M12744" s="1" t="str">
        <f>IF(BART_Rides[[#This Row],[FirstLetter]]="Y","Yes","No")</f>
        <v>Yes</v>
      </c>
      <c r="N12744" s="1" t="str">
        <f>IF(OR(BART_Rides[[#This Row],[Station Code]]="EM", BART_Rides[[#This Row],[Station Code]]="MT", BART_Rides[[#This Row],[Station Code]]="PL", BART_Rides[[#This Row],[Station Code]]="CC"), "Yes", "No")</f>
        <v>No</v>
      </c>
    </row>
    <row r="12745" spans="6:14">
      <c r="F12745" s="3">
        <v>44530</v>
      </c>
      <c r="G12745" s="1" t="s">
        <v>65</v>
      </c>
      <c r="H12745" s="1" t="s">
        <v>107</v>
      </c>
      <c r="I12745" s="1">
        <v>1180</v>
      </c>
      <c r="J12745" s="1">
        <f>MONTH(BART_Rides[[#This Row],[Date]])</f>
        <v>11</v>
      </c>
      <c r="K12745" s="1">
        <f>WEEKDAY(BART_Rides[[#This Row],[Date]],2)</f>
        <v>2</v>
      </c>
      <c r="L12745" s="1" t="str">
        <f>LEFT(BART_Rides[[#This Row],[Lines]],1)</f>
        <v>Y</v>
      </c>
      <c r="M12745" s="1" t="str">
        <f>IF(BART_Rides[[#This Row],[FirstLetter]]="Y","Yes","No")</f>
        <v>Yes</v>
      </c>
      <c r="N12745" s="1" t="str">
        <f>IF(OR(BART_Rides[[#This Row],[Station Code]]="EM", BART_Rides[[#This Row],[Station Code]]="MT", BART_Rides[[#This Row],[Station Code]]="PL", BART_Rides[[#This Row],[Station Code]]="CC"), "Yes", "No")</f>
        <v>No</v>
      </c>
    </row>
    <row r="12746" spans="6:14">
      <c r="F12746" s="3">
        <v>44531</v>
      </c>
      <c r="G12746" s="1" t="s">
        <v>65</v>
      </c>
      <c r="H12746" s="1" t="s">
        <v>107</v>
      </c>
      <c r="I12746" s="1">
        <v>1197</v>
      </c>
      <c r="J12746" s="1">
        <f>MONTH(BART_Rides[[#This Row],[Date]])</f>
        <v>12</v>
      </c>
      <c r="K12746" s="1">
        <f>WEEKDAY(BART_Rides[[#This Row],[Date]],2)</f>
        <v>3</v>
      </c>
      <c r="L12746" s="1" t="str">
        <f>LEFT(BART_Rides[[#This Row],[Lines]],1)</f>
        <v>Y</v>
      </c>
      <c r="M12746" s="1" t="str">
        <f>IF(BART_Rides[[#This Row],[FirstLetter]]="Y","Yes","No")</f>
        <v>Yes</v>
      </c>
      <c r="N12746" s="1" t="str">
        <f>IF(OR(BART_Rides[[#This Row],[Station Code]]="EM", BART_Rides[[#This Row],[Station Code]]="MT", BART_Rides[[#This Row],[Station Code]]="PL", BART_Rides[[#This Row],[Station Code]]="CC"), "Yes", "No")</f>
        <v>No</v>
      </c>
    </row>
    <row r="12747" spans="6:14">
      <c r="F12747" s="3">
        <v>44532</v>
      </c>
      <c r="G12747" s="1" t="s">
        <v>65</v>
      </c>
      <c r="H12747" s="1" t="s">
        <v>107</v>
      </c>
      <c r="I12747" s="1">
        <v>1212</v>
      </c>
      <c r="J12747" s="1">
        <f>MONTH(BART_Rides[[#This Row],[Date]])</f>
        <v>12</v>
      </c>
      <c r="K12747" s="1">
        <f>WEEKDAY(BART_Rides[[#This Row],[Date]],2)</f>
        <v>4</v>
      </c>
      <c r="L12747" s="1" t="str">
        <f>LEFT(BART_Rides[[#This Row],[Lines]],1)</f>
        <v>Y</v>
      </c>
      <c r="M12747" s="1" t="str">
        <f>IF(BART_Rides[[#This Row],[FirstLetter]]="Y","Yes","No")</f>
        <v>Yes</v>
      </c>
      <c r="N12747" s="1" t="str">
        <f>IF(OR(BART_Rides[[#This Row],[Station Code]]="EM", BART_Rides[[#This Row],[Station Code]]="MT", BART_Rides[[#This Row],[Station Code]]="PL", BART_Rides[[#This Row],[Station Code]]="CC"), "Yes", "No")</f>
        <v>No</v>
      </c>
    </row>
    <row r="12748" spans="6:14">
      <c r="F12748" s="3">
        <v>44533</v>
      </c>
      <c r="G12748" s="1" t="s">
        <v>65</v>
      </c>
      <c r="H12748" s="1" t="s">
        <v>107</v>
      </c>
      <c r="I12748" s="1">
        <v>1221</v>
      </c>
      <c r="J12748" s="1">
        <f>MONTH(BART_Rides[[#This Row],[Date]])</f>
        <v>12</v>
      </c>
      <c r="K12748" s="1">
        <f>WEEKDAY(BART_Rides[[#This Row],[Date]],2)</f>
        <v>5</v>
      </c>
      <c r="L12748" s="1" t="str">
        <f>LEFT(BART_Rides[[#This Row],[Lines]],1)</f>
        <v>Y</v>
      </c>
      <c r="M12748" s="1" t="str">
        <f>IF(BART_Rides[[#This Row],[FirstLetter]]="Y","Yes","No")</f>
        <v>Yes</v>
      </c>
      <c r="N12748" s="1" t="str">
        <f>IF(OR(BART_Rides[[#This Row],[Station Code]]="EM", BART_Rides[[#This Row],[Station Code]]="MT", BART_Rides[[#This Row],[Station Code]]="PL", BART_Rides[[#This Row],[Station Code]]="CC"), "Yes", "No")</f>
        <v>No</v>
      </c>
    </row>
    <row r="12749" spans="6:14">
      <c r="F12749" s="3">
        <v>44534</v>
      </c>
      <c r="G12749" s="1" t="s">
        <v>65</v>
      </c>
      <c r="H12749" s="1" t="s">
        <v>107</v>
      </c>
      <c r="I12749" s="1">
        <v>678</v>
      </c>
      <c r="J12749" s="1">
        <f>MONTH(BART_Rides[[#This Row],[Date]])</f>
        <v>12</v>
      </c>
      <c r="K12749" s="1">
        <f>WEEKDAY(BART_Rides[[#This Row],[Date]],2)</f>
        <v>6</v>
      </c>
      <c r="L12749" s="1" t="str">
        <f>LEFT(BART_Rides[[#This Row],[Lines]],1)</f>
        <v>Y</v>
      </c>
      <c r="M12749" s="1" t="str">
        <f>IF(BART_Rides[[#This Row],[FirstLetter]]="Y","Yes","No")</f>
        <v>Yes</v>
      </c>
      <c r="N12749" s="1" t="str">
        <f>IF(OR(BART_Rides[[#This Row],[Station Code]]="EM", BART_Rides[[#This Row],[Station Code]]="MT", BART_Rides[[#This Row],[Station Code]]="PL", BART_Rides[[#This Row],[Station Code]]="CC"), "Yes", "No")</f>
        <v>No</v>
      </c>
    </row>
    <row r="12750" spans="6:14">
      <c r="F12750" s="3">
        <v>44535</v>
      </c>
      <c r="G12750" s="1" t="s">
        <v>65</v>
      </c>
      <c r="H12750" s="1" t="s">
        <v>107</v>
      </c>
      <c r="I12750" s="1">
        <v>475</v>
      </c>
      <c r="J12750" s="1">
        <f>MONTH(BART_Rides[[#This Row],[Date]])</f>
        <v>12</v>
      </c>
      <c r="K12750" s="1">
        <f>WEEKDAY(BART_Rides[[#This Row],[Date]],2)</f>
        <v>7</v>
      </c>
      <c r="L12750" s="1" t="str">
        <f>LEFT(BART_Rides[[#This Row],[Lines]],1)</f>
        <v>Y</v>
      </c>
      <c r="M12750" s="1" t="str">
        <f>IF(BART_Rides[[#This Row],[FirstLetter]]="Y","Yes","No")</f>
        <v>Yes</v>
      </c>
      <c r="N12750" s="1" t="str">
        <f>IF(OR(BART_Rides[[#This Row],[Station Code]]="EM", BART_Rides[[#This Row],[Station Code]]="MT", BART_Rides[[#This Row],[Station Code]]="PL", BART_Rides[[#This Row],[Station Code]]="CC"), "Yes", "No")</f>
        <v>No</v>
      </c>
    </row>
    <row r="12751" spans="6:14">
      <c r="F12751" s="3">
        <v>44536</v>
      </c>
      <c r="G12751" s="1" t="s">
        <v>65</v>
      </c>
      <c r="H12751" s="1" t="s">
        <v>107</v>
      </c>
      <c r="I12751" s="1">
        <v>1099</v>
      </c>
      <c r="J12751" s="1">
        <f>MONTH(BART_Rides[[#This Row],[Date]])</f>
        <v>12</v>
      </c>
      <c r="K12751" s="1">
        <f>WEEKDAY(BART_Rides[[#This Row],[Date]],2)</f>
        <v>1</v>
      </c>
      <c r="L12751" s="1" t="str">
        <f>LEFT(BART_Rides[[#This Row],[Lines]],1)</f>
        <v>Y</v>
      </c>
      <c r="M12751" s="1" t="str">
        <f>IF(BART_Rides[[#This Row],[FirstLetter]]="Y","Yes","No")</f>
        <v>Yes</v>
      </c>
      <c r="N12751" s="1" t="str">
        <f>IF(OR(BART_Rides[[#This Row],[Station Code]]="EM", BART_Rides[[#This Row],[Station Code]]="MT", BART_Rides[[#This Row],[Station Code]]="PL", BART_Rides[[#This Row],[Station Code]]="CC"), "Yes", "No")</f>
        <v>No</v>
      </c>
    </row>
    <row r="12752" spans="6:14">
      <c r="F12752" s="3">
        <v>44537</v>
      </c>
      <c r="G12752" s="1" t="s">
        <v>65</v>
      </c>
      <c r="H12752" s="1" t="s">
        <v>107</v>
      </c>
      <c r="I12752" s="1">
        <v>1160</v>
      </c>
      <c r="J12752" s="1">
        <f>MONTH(BART_Rides[[#This Row],[Date]])</f>
        <v>12</v>
      </c>
      <c r="K12752" s="1">
        <f>WEEKDAY(BART_Rides[[#This Row],[Date]],2)</f>
        <v>2</v>
      </c>
      <c r="L12752" s="1" t="str">
        <f>LEFT(BART_Rides[[#This Row],[Lines]],1)</f>
        <v>Y</v>
      </c>
      <c r="M12752" s="1" t="str">
        <f>IF(BART_Rides[[#This Row],[FirstLetter]]="Y","Yes","No")</f>
        <v>Yes</v>
      </c>
      <c r="N12752" s="1" t="str">
        <f>IF(OR(BART_Rides[[#This Row],[Station Code]]="EM", BART_Rides[[#This Row],[Station Code]]="MT", BART_Rides[[#This Row],[Station Code]]="PL", BART_Rides[[#This Row],[Station Code]]="CC"), "Yes", "No")</f>
        <v>No</v>
      </c>
    </row>
    <row r="12753" spans="6:14">
      <c r="F12753" s="3">
        <v>44538</v>
      </c>
      <c r="G12753" s="1" t="s">
        <v>65</v>
      </c>
      <c r="H12753" s="1" t="s">
        <v>107</v>
      </c>
      <c r="I12753" s="1">
        <v>1213</v>
      </c>
      <c r="J12753" s="1">
        <f>MONTH(BART_Rides[[#This Row],[Date]])</f>
        <v>12</v>
      </c>
      <c r="K12753" s="1">
        <f>WEEKDAY(BART_Rides[[#This Row],[Date]],2)</f>
        <v>3</v>
      </c>
      <c r="L12753" s="1" t="str">
        <f>LEFT(BART_Rides[[#This Row],[Lines]],1)</f>
        <v>Y</v>
      </c>
      <c r="M12753" s="1" t="str">
        <f>IF(BART_Rides[[#This Row],[FirstLetter]]="Y","Yes","No")</f>
        <v>Yes</v>
      </c>
      <c r="N12753" s="1" t="str">
        <f>IF(OR(BART_Rides[[#This Row],[Station Code]]="EM", BART_Rides[[#This Row],[Station Code]]="MT", BART_Rides[[#This Row],[Station Code]]="PL", BART_Rides[[#This Row],[Station Code]]="CC"), "Yes", "No")</f>
        <v>No</v>
      </c>
    </row>
    <row r="12754" spans="6:14">
      <c r="F12754" s="3">
        <v>44539</v>
      </c>
      <c r="G12754" s="1" t="s">
        <v>65</v>
      </c>
      <c r="H12754" s="1" t="s">
        <v>107</v>
      </c>
      <c r="I12754" s="1">
        <v>1288</v>
      </c>
      <c r="J12754" s="1">
        <f>MONTH(BART_Rides[[#This Row],[Date]])</f>
        <v>12</v>
      </c>
      <c r="K12754" s="1">
        <f>WEEKDAY(BART_Rides[[#This Row],[Date]],2)</f>
        <v>4</v>
      </c>
      <c r="L12754" s="1" t="str">
        <f>LEFT(BART_Rides[[#This Row],[Lines]],1)</f>
        <v>Y</v>
      </c>
      <c r="M12754" s="1" t="str">
        <f>IF(BART_Rides[[#This Row],[FirstLetter]]="Y","Yes","No")</f>
        <v>Yes</v>
      </c>
      <c r="N12754" s="1" t="str">
        <f>IF(OR(BART_Rides[[#This Row],[Station Code]]="EM", BART_Rides[[#This Row],[Station Code]]="MT", BART_Rides[[#This Row],[Station Code]]="PL", BART_Rides[[#This Row],[Station Code]]="CC"), "Yes", "No")</f>
        <v>No</v>
      </c>
    </row>
    <row r="12755" spans="6:14">
      <c r="F12755" s="3">
        <v>44540</v>
      </c>
      <c r="G12755" s="1" t="s">
        <v>65</v>
      </c>
      <c r="H12755" s="1" t="s">
        <v>107</v>
      </c>
      <c r="I12755" s="1">
        <v>1251</v>
      </c>
      <c r="J12755" s="1">
        <f>MONTH(BART_Rides[[#This Row],[Date]])</f>
        <v>12</v>
      </c>
      <c r="K12755" s="1">
        <f>WEEKDAY(BART_Rides[[#This Row],[Date]],2)</f>
        <v>5</v>
      </c>
      <c r="L12755" s="1" t="str">
        <f>LEFT(BART_Rides[[#This Row],[Lines]],1)</f>
        <v>Y</v>
      </c>
      <c r="M12755" s="1" t="str">
        <f>IF(BART_Rides[[#This Row],[FirstLetter]]="Y","Yes","No")</f>
        <v>Yes</v>
      </c>
      <c r="N12755" s="1" t="str">
        <f>IF(OR(BART_Rides[[#This Row],[Station Code]]="EM", BART_Rides[[#This Row],[Station Code]]="MT", BART_Rides[[#This Row],[Station Code]]="PL", BART_Rides[[#This Row],[Station Code]]="CC"), "Yes", "No")</f>
        <v>No</v>
      </c>
    </row>
    <row r="12756" spans="6:14">
      <c r="F12756" s="3">
        <v>44541</v>
      </c>
      <c r="G12756" s="1" t="s">
        <v>65</v>
      </c>
      <c r="H12756" s="1" t="s">
        <v>107</v>
      </c>
      <c r="I12756" s="1">
        <v>729</v>
      </c>
      <c r="J12756" s="1">
        <f>MONTH(BART_Rides[[#This Row],[Date]])</f>
        <v>12</v>
      </c>
      <c r="K12756" s="1">
        <f>WEEKDAY(BART_Rides[[#This Row],[Date]],2)</f>
        <v>6</v>
      </c>
      <c r="L12756" s="1" t="str">
        <f>LEFT(BART_Rides[[#This Row],[Lines]],1)</f>
        <v>Y</v>
      </c>
      <c r="M12756" s="1" t="str">
        <f>IF(BART_Rides[[#This Row],[FirstLetter]]="Y","Yes","No")</f>
        <v>Yes</v>
      </c>
      <c r="N12756" s="1" t="str">
        <f>IF(OR(BART_Rides[[#This Row],[Station Code]]="EM", BART_Rides[[#This Row],[Station Code]]="MT", BART_Rides[[#This Row],[Station Code]]="PL", BART_Rides[[#This Row],[Station Code]]="CC"), "Yes", "No")</f>
        <v>No</v>
      </c>
    </row>
    <row r="12757" spans="6:14">
      <c r="F12757" s="3">
        <v>44542</v>
      </c>
      <c r="G12757" s="1" t="s">
        <v>65</v>
      </c>
      <c r="H12757" s="1" t="s">
        <v>107</v>
      </c>
      <c r="I12757" s="1">
        <v>404</v>
      </c>
      <c r="J12757" s="1">
        <f>MONTH(BART_Rides[[#This Row],[Date]])</f>
        <v>12</v>
      </c>
      <c r="K12757" s="1">
        <f>WEEKDAY(BART_Rides[[#This Row],[Date]],2)</f>
        <v>7</v>
      </c>
      <c r="L12757" s="1" t="str">
        <f>LEFT(BART_Rides[[#This Row],[Lines]],1)</f>
        <v>Y</v>
      </c>
      <c r="M12757" s="1" t="str">
        <f>IF(BART_Rides[[#This Row],[FirstLetter]]="Y","Yes","No")</f>
        <v>Yes</v>
      </c>
      <c r="N12757" s="1" t="str">
        <f>IF(OR(BART_Rides[[#This Row],[Station Code]]="EM", BART_Rides[[#This Row],[Station Code]]="MT", BART_Rides[[#This Row],[Station Code]]="PL", BART_Rides[[#This Row],[Station Code]]="CC"), "Yes", "No")</f>
        <v>No</v>
      </c>
    </row>
    <row r="12758" spans="6:14">
      <c r="F12758" s="3">
        <v>44543</v>
      </c>
      <c r="G12758" s="1" t="s">
        <v>65</v>
      </c>
      <c r="H12758" s="1" t="s">
        <v>107</v>
      </c>
      <c r="I12758" s="1">
        <v>912</v>
      </c>
      <c r="J12758" s="1">
        <f>MONTH(BART_Rides[[#This Row],[Date]])</f>
        <v>12</v>
      </c>
      <c r="K12758" s="1">
        <f>WEEKDAY(BART_Rides[[#This Row],[Date]],2)</f>
        <v>1</v>
      </c>
      <c r="L12758" s="1" t="str">
        <f>LEFT(BART_Rides[[#This Row],[Lines]],1)</f>
        <v>Y</v>
      </c>
      <c r="M12758" s="1" t="str">
        <f>IF(BART_Rides[[#This Row],[FirstLetter]]="Y","Yes","No")</f>
        <v>Yes</v>
      </c>
      <c r="N12758" s="1" t="str">
        <f>IF(OR(BART_Rides[[#This Row],[Station Code]]="EM", BART_Rides[[#This Row],[Station Code]]="MT", BART_Rides[[#This Row],[Station Code]]="PL", BART_Rides[[#This Row],[Station Code]]="CC"), "Yes", "No")</f>
        <v>No</v>
      </c>
    </row>
    <row r="12759" spans="6:14">
      <c r="F12759" s="3">
        <v>44544</v>
      </c>
      <c r="G12759" s="1" t="s">
        <v>65</v>
      </c>
      <c r="H12759" s="1" t="s">
        <v>107</v>
      </c>
      <c r="I12759" s="1">
        <v>1161</v>
      </c>
      <c r="J12759" s="1">
        <f>MONTH(BART_Rides[[#This Row],[Date]])</f>
        <v>12</v>
      </c>
      <c r="K12759" s="1">
        <f>WEEKDAY(BART_Rides[[#This Row],[Date]],2)</f>
        <v>2</v>
      </c>
      <c r="L12759" s="1" t="str">
        <f>LEFT(BART_Rides[[#This Row],[Lines]],1)</f>
        <v>Y</v>
      </c>
      <c r="M12759" s="1" t="str">
        <f>IF(BART_Rides[[#This Row],[FirstLetter]]="Y","Yes","No")</f>
        <v>Yes</v>
      </c>
      <c r="N12759" s="1" t="str">
        <f>IF(OR(BART_Rides[[#This Row],[Station Code]]="EM", BART_Rides[[#This Row],[Station Code]]="MT", BART_Rides[[#This Row],[Station Code]]="PL", BART_Rides[[#This Row],[Station Code]]="CC"), "Yes", "No")</f>
        <v>No</v>
      </c>
    </row>
    <row r="12760" spans="6:14">
      <c r="F12760" s="3">
        <v>44545</v>
      </c>
      <c r="G12760" s="1" t="s">
        <v>65</v>
      </c>
      <c r="H12760" s="1" t="s">
        <v>107</v>
      </c>
      <c r="I12760" s="1">
        <v>1152</v>
      </c>
      <c r="J12760" s="1">
        <f>MONTH(BART_Rides[[#This Row],[Date]])</f>
        <v>12</v>
      </c>
      <c r="K12760" s="1">
        <f>WEEKDAY(BART_Rides[[#This Row],[Date]],2)</f>
        <v>3</v>
      </c>
      <c r="L12760" s="1" t="str">
        <f>LEFT(BART_Rides[[#This Row],[Lines]],1)</f>
        <v>Y</v>
      </c>
      <c r="M12760" s="1" t="str">
        <f>IF(BART_Rides[[#This Row],[FirstLetter]]="Y","Yes","No")</f>
        <v>Yes</v>
      </c>
      <c r="N12760" s="1" t="str">
        <f>IF(OR(BART_Rides[[#This Row],[Station Code]]="EM", BART_Rides[[#This Row],[Station Code]]="MT", BART_Rides[[#This Row],[Station Code]]="PL", BART_Rides[[#This Row],[Station Code]]="CC"), "Yes", "No")</f>
        <v>No</v>
      </c>
    </row>
    <row r="12761" spans="6:14">
      <c r="F12761" s="3">
        <v>44546</v>
      </c>
      <c r="G12761" s="1" t="s">
        <v>65</v>
      </c>
      <c r="H12761" s="1" t="s">
        <v>107</v>
      </c>
      <c r="I12761" s="1">
        <v>1235</v>
      </c>
      <c r="J12761" s="1">
        <f>MONTH(BART_Rides[[#This Row],[Date]])</f>
        <v>12</v>
      </c>
      <c r="K12761" s="1">
        <f>WEEKDAY(BART_Rides[[#This Row],[Date]],2)</f>
        <v>4</v>
      </c>
      <c r="L12761" s="1" t="str">
        <f>LEFT(BART_Rides[[#This Row],[Lines]],1)</f>
        <v>Y</v>
      </c>
      <c r="M12761" s="1" t="str">
        <f>IF(BART_Rides[[#This Row],[FirstLetter]]="Y","Yes","No")</f>
        <v>Yes</v>
      </c>
      <c r="N12761" s="1" t="str">
        <f>IF(OR(BART_Rides[[#This Row],[Station Code]]="EM", BART_Rides[[#This Row],[Station Code]]="MT", BART_Rides[[#This Row],[Station Code]]="PL", BART_Rides[[#This Row],[Station Code]]="CC"), "Yes", "No")</f>
        <v>No</v>
      </c>
    </row>
    <row r="12762" spans="6:14">
      <c r="F12762" s="3">
        <v>44547</v>
      </c>
      <c r="G12762" s="1" t="s">
        <v>65</v>
      </c>
      <c r="H12762" s="1" t="s">
        <v>107</v>
      </c>
      <c r="I12762" s="1">
        <v>1140</v>
      </c>
      <c r="J12762" s="1">
        <f>MONTH(BART_Rides[[#This Row],[Date]])</f>
        <v>12</v>
      </c>
      <c r="K12762" s="1">
        <f>WEEKDAY(BART_Rides[[#This Row],[Date]],2)</f>
        <v>5</v>
      </c>
      <c r="L12762" s="1" t="str">
        <f>LEFT(BART_Rides[[#This Row],[Lines]],1)</f>
        <v>Y</v>
      </c>
      <c r="M12762" s="1" t="str">
        <f>IF(BART_Rides[[#This Row],[FirstLetter]]="Y","Yes","No")</f>
        <v>Yes</v>
      </c>
      <c r="N12762" s="1" t="str">
        <f>IF(OR(BART_Rides[[#This Row],[Station Code]]="EM", BART_Rides[[#This Row],[Station Code]]="MT", BART_Rides[[#This Row],[Station Code]]="PL", BART_Rides[[#This Row],[Station Code]]="CC"), "Yes", "No")</f>
        <v>No</v>
      </c>
    </row>
    <row r="12763" spans="6:14">
      <c r="F12763" s="3">
        <v>44548</v>
      </c>
      <c r="G12763" s="1" t="s">
        <v>65</v>
      </c>
      <c r="H12763" s="1" t="s">
        <v>107</v>
      </c>
      <c r="I12763" s="1">
        <v>653</v>
      </c>
      <c r="J12763" s="1">
        <f>MONTH(BART_Rides[[#This Row],[Date]])</f>
        <v>12</v>
      </c>
      <c r="K12763" s="1">
        <f>WEEKDAY(BART_Rides[[#This Row],[Date]],2)</f>
        <v>6</v>
      </c>
      <c r="L12763" s="1" t="str">
        <f>LEFT(BART_Rides[[#This Row],[Lines]],1)</f>
        <v>Y</v>
      </c>
      <c r="M12763" s="1" t="str">
        <f>IF(BART_Rides[[#This Row],[FirstLetter]]="Y","Yes","No")</f>
        <v>Yes</v>
      </c>
      <c r="N12763" s="1" t="str">
        <f>IF(OR(BART_Rides[[#This Row],[Station Code]]="EM", BART_Rides[[#This Row],[Station Code]]="MT", BART_Rides[[#This Row],[Station Code]]="PL", BART_Rides[[#This Row],[Station Code]]="CC"), "Yes", "No")</f>
        <v>No</v>
      </c>
    </row>
    <row r="12764" spans="6:14">
      <c r="F12764" s="3">
        <v>44549</v>
      </c>
      <c r="G12764" s="1" t="s">
        <v>65</v>
      </c>
      <c r="H12764" s="1" t="s">
        <v>107</v>
      </c>
      <c r="I12764" s="1">
        <v>454</v>
      </c>
      <c r="J12764" s="1">
        <f>MONTH(BART_Rides[[#This Row],[Date]])</f>
        <v>12</v>
      </c>
      <c r="K12764" s="1">
        <f>WEEKDAY(BART_Rides[[#This Row],[Date]],2)</f>
        <v>7</v>
      </c>
      <c r="L12764" s="1" t="str">
        <f>LEFT(BART_Rides[[#This Row],[Lines]],1)</f>
        <v>Y</v>
      </c>
      <c r="M12764" s="1" t="str">
        <f>IF(BART_Rides[[#This Row],[FirstLetter]]="Y","Yes","No")</f>
        <v>Yes</v>
      </c>
      <c r="N12764" s="1" t="str">
        <f>IF(OR(BART_Rides[[#This Row],[Station Code]]="EM", BART_Rides[[#This Row],[Station Code]]="MT", BART_Rides[[#This Row],[Station Code]]="PL", BART_Rides[[#This Row],[Station Code]]="CC"), "Yes", "No")</f>
        <v>No</v>
      </c>
    </row>
    <row r="12765" spans="6:14">
      <c r="F12765" s="3">
        <v>44550</v>
      </c>
      <c r="G12765" s="1" t="s">
        <v>65</v>
      </c>
      <c r="H12765" s="1" t="s">
        <v>107</v>
      </c>
      <c r="I12765" s="1">
        <v>1046</v>
      </c>
      <c r="J12765" s="1">
        <f>MONTH(BART_Rides[[#This Row],[Date]])</f>
        <v>12</v>
      </c>
      <c r="K12765" s="1">
        <f>WEEKDAY(BART_Rides[[#This Row],[Date]],2)</f>
        <v>1</v>
      </c>
      <c r="L12765" s="1" t="str">
        <f>LEFT(BART_Rides[[#This Row],[Lines]],1)</f>
        <v>Y</v>
      </c>
      <c r="M12765" s="1" t="str">
        <f>IF(BART_Rides[[#This Row],[FirstLetter]]="Y","Yes","No")</f>
        <v>Yes</v>
      </c>
      <c r="N12765" s="1" t="str">
        <f>IF(OR(BART_Rides[[#This Row],[Station Code]]="EM", BART_Rides[[#This Row],[Station Code]]="MT", BART_Rides[[#This Row],[Station Code]]="PL", BART_Rides[[#This Row],[Station Code]]="CC"), "Yes", "No")</f>
        <v>No</v>
      </c>
    </row>
    <row r="12766" spans="6:14">
      <c r="F12766" s="3">
        <v>44551</v>
      </c>
      <c r="G12766" s="1" t="s">
        <v>65</v>
      </c>
      <c r="H12766" s="1" t="s">
        <v>107</v>
      </c>
      <c r="I12766" s="1">
        <v>938</v>
      </c>
      <c r="J12766" s="1">
        <f>MONTH(BART_Rides[[#This Row],[Date]])</f>
        <v>12</v>
      </c>
      <c r="K12766" s="1">
        <f>WEEKDAY(BART_Rides[[#This Row],[Date]],2)</f>
        <v>2</v>
      </c>
      <c r="L12766" s="1" t="str">
        <f>LEFT(BART_Rides[[#This Row],[Lines]],1)</f>
        <v>Y</v>
      </c>
      <c r="M12766" s="1" t="str">
        <f>IF(BART_Rides[[#This Row],[FirstLetter]]="Y","Yes","No")</f>
        <v>Yes</v>
      </c>
      <c r="N12766" s="1" t="str">
        <f>IF(OR(BART_Rides[[#This Row],[Station Code]]="EM", BART_Rides[[#This Row],[Station Code]]="MT", BART_Rides[[#This Row],[Station Code]]="PL", BART_Rides[[#This Row],[Station Code]]="CC"), "Yes", "No")</f>
        <v>No</v>
      </c>
    </row>
    <row r="12767" spans="6:14">
      <c r="F12767" s="3">
        <v>44552</v>
      </c>
      <c r="G12767" s="1" t="s">
        <v>65</v>
      </c>
      <c r="H12767" s="1" t="s">
        <v>107</v>
      </c>
      <c r="I12767" s="1">
        <v>884</v>
      </c>
      <c r="J12767" s="1">
        <f>MONTH(BART_Rides[[#This Row],[Date]])</f>
        <v>12</v>
      </c>
      <c r="K12767" s="1">
        <f>WEEKDAY(BART_Rides[[#This Row],[Date]],2)</f>
        <v>3</v>
      </c>
      <c r="L12767" s="1" t="str">
        <f>LEFT(BART_Rides[[#This Row],[Lines]],1)</f>
        <v>Y</v>
      </c>
      <c r="M12767" s="1" t="str">
        <f>IF(BART_Rides[[#This Row],[FirstLetter]]="Y","Yes","No")</f>
        <v>Yes</v>
      </c>
      <c r="N12767" s="1" t="str">
        <f>IF(OR(BART_Rides[[#This Row],[Station Code]]="EM", BART_Rides[[#This Row],[Station Code]]="MT", BART_Rides[[#This Row],[Station Code]]="PL", BART_Rides[[#This Row],[Station Code]]="CC"), "Yes", "No")</f>
        <v>No</v>
      </c>
    </row>
    <row r="12768" spans="6:14">
      <c r="F12768" s="3">
        <v>44553</v>
      </c>
      <c r="G12768" s="1" t="s">
        <v>65</v>
      </c>
      <c r="H12768" s="1" t="s">
        <v>107</v>
      </c>
      <c r="I12768" s="1">
        <v>887</v>
      </c>
      <c r="J12768" s="1">
        <f>MONTH(BART_Rides[[#This Row],[Date]])</f>
        <v>12</v>
      </c>
      <c r="K12768" s="1">
        <f>WEEKDAY(BART_Rides[[#This Row],[Date]],2)</f>
        <v>4</v>
      </c>
      <c r="L12768" s="1" t="str">
        <f>LEFT(BART_Rides[[#This Row],[Lines]],1)</f>
        <v>Y</v>
      </c>
      <c r="M12768" s="1" t="str">
        <f>IF(BART_Rides[[#This Row],[FirstLetter]]="Y","Yes","No")</f>
        <v>Yes</v>
      </c>
      <c r="N12768" s="1" t="str">
        <f>IF(OR(BART_Rides[[#This Row],[Station Code]]="EM", BART_Rides[[#This Row],[Station Code]]="MT", BART_Rides[[#This Row],[Station Code]]="PL", BART_Rides[[#This Row],[Station Code]]="CC"), "Yes", "No")</f>
        <v>No</v>
      </c>
    </row>
    <row r="12769" spans="6:14">
      <c r="F12769" s="3">
        <v>44554</v>
      </c>
      <c r="G12769" s="1" t="s">
        <v>65</v>
      </c>
      <c r="H12769" s="1" t="s">
        <v>107</v>
      </c>
      <c r="I12769" s="1">
        <v>531</v>
      </c>
      <c r="J12769" s="1">
        <f>MONTH(BART_Rides[[#This Row],[Date]])</f>
        <v>12</v>
      </c>
      <c r="K12769" s="1">
        <f>WEEKDAY(BART_Rides[[#This Row],[Date]],2)</f>
        <v>5</v>
      </c>
      <c r="L12769" s="1" t="str">
        <f>LEFT(BART_Rides[[#This Row],[Lines]],1)</f>
        <v>Y</v>
      </c>
      <c r="M12769" s="1" t="str">
        <f>IF(BART_Rides[[#This Row],[FirstLetter]]="Y","Yes","No")</f>
        <v>Yes</v>
      </c>
      <c r="N12769" s="1" t="str">
        <f>IF(OR(BART_Rides[[#This Row],[Station Code]]="EM", BART_Rides[[#This Row],[Station Code]]="MT", BART_Rides[[#This Row],[Station Code]]="PL", BART_Rides[[#This Row],[Station Code]]="CC"), "Yes", "No")</f>
        <v>No</v>
      </c>
    </row>
    <row r="12770" spans="6:14">
      <c r="F12770" s="3">
        <v>44555</v>
      </c>
      <c r="G12770" s="1" t="s">
        <v>65</v>
      </c>
      <c r="H12770" s="1" t="s">
        <v>107</v>
      </c>
      <c r="I12770" s="1">
        <v>249</v>
      </c>
      <c r="J12770" s="1">
        <f>MONTH(BART_Rides[[#This Row],[Date]])</f>
        <v>12</v>
      </c>
      <c r="K12770" s="1">
        <f>WEEKDAY(BART_Rides[[#This Row],[Date]],2)</f>
        <v>6</v>
      </c>
      <c r="L12770" s="1" t="str">
        <f>LEFT(BART_Rides[[#This Row],[Lines]],1)</f>
        <v>Y</v>
      </c>
      <c r="M12770" s="1" t="str">
        <f>IF(BART_Rides[[#This Row],[FirstLetter]]="Y","Yes","No")</f>
        <v>Yes</v>
      </c>
      <c r="N12770" s="1" t="str">
        <f>IF(OR(BART_Rides[[#This Row],[Station Code]]="EM", BART_Rides[[#This Row],[Station Code]]="MT", BART_Rides[[#This Row],[Station Code]]="PL", BART_Rides[[#This Row],[Station Code]]="CC"), "Yes", "No")</f>
        <v>No</v>
      </c>
    </row>
    <row r="12771" spans="6:14">
      <c r="F12771" s="3">
        <v>44556</v>
      </c>
      <c r="G12771" s="1" t="s">
        <v>65</v>
      </c>
      <c r="H12771" s="1" t="s">
        <v>107</v>
      </c>
      <c r="I12771" s="1">
        <v>316</v>
      </c>
      <c r="J12771" s="1">
        <f>MONTH(BART_Rides[[#This Row],[Date]])</f>
        <v>12</v>
      </c>
      <c r="K12771" s="1">
        <f>WEEKDAY(BART_Rides[[#This Row],[Date]],2)</f>
        <v>7</v>
      </c>
      <c r="L12771" s="1" t="str">
        <f>LEFT(BART_Rides[[#This Row],[Lines]],1)</f>
        <v>Y</v>
      </c>
      <c r="M12771" s="1" t="str">
        <f>IF(BART_Rides[[#This Row],[FirstLetter]]="Y","Yes","No")</f>
        <v>Yes</v>
      </c>
      <c r="N12771" s="1" t="str">
        <f>IF(OR(BART_Rides[[#This Row],[Station Code]]="EM", BART_Rides[[#This Row],[Station Code]]="MT", BART_Rides[[#This Row],[Station Code]]="PL", BART_Rides[[#This Row],[Station Code]]="CC"), "Yes", "No")</f>
        <v>No</v>
      </c>
    </row>
    <row r="12772" spans="6:14">
      <c r="F12772" s="3">
        <v>44557</v>
      </c>
      <c r="G12772" s="1" t="s">
        <v>65</v>
      </c>
      <c r="H12772" s="1" t="s">
        <v>107</v>
      </c>
      <c r="I12772" s="1">
        <v>746</v>
      </c>
      <c r="J12772" s="1">
        <f>MONTH(BART_Rides[[#This Row],[Date]])</f>
        <v>12</v>
      </c>
      <c r="K12772" s="1">
        <f>WEEKDAY(BART_Rides[[#This Row],[Date]],2)</f>
        <v>1</v>
      </c>
      <c r="L12772" s="1" t="str">
        <f>LEFT(BART_Rides[[#This Row],[Lines]],1)</f>
        <v>Y</v>
      </c>
      <c r="M12772" s="1" t="str">
        <f>IF(BART_Rides[[#This Row],[FirstLetter]]="Y","Yes","No")</f>
        <v>Yes</v>
      </c>
      <c r="N12772" s="1" t="str">
        <f>IF(OR(BART_Rides[[#This Row],[Station Code]]="EM", BART_Rides[[#This Row],[Station Code]]="MT", BART_Rides[[#This Row],[Station Code]]="PL", BART_Rides[[#This Row],[Station Code]]="CC"), "Yes", "No")</f>
        <v>No</v>
      </c>
    </row>
    <row r="12773" spans="6:14">
      <c r="F12773" s="3">
        <v>44558</v>
      </c>
      <c r="G12773" s="1" t="s">
        <v>65</v>
      </c>
      <c r="H12773" s="1" t="s">
        <v>107</v>
      </c>
      <c r="I12773" s="1">
        <v>877</v>
      </c>
      <c r="J12773" s="1">
        <f>MONTH(BART_Rides[[#This Row],[Date]])</f>
        <v>12</v>
      </c>
      <c r="K12773" s="1">
        <f>WEEKDAY(BART_Rides[[#This Row],[Date]],2)</f>
        <v>2</v>
      </c>
      <c r="L12773" s="1" t="str">
        <f>LEFT(BART_Rides[[#This Row],[Lines]],1)</f>
        <v>Y</v>
      </c>
      <c r="M12773" s="1" t="str">
        <f>IF(BART_Rides[[#This Row],[FirstLetter]]="Y","Yes","No")</f>
        <v>Yes</v>
      </c>
      <c r="N12773" s="1" t="str">
        <f>IF(OR(BART_Rides[[#This Row],[Station Code]]="EM", BART_Rides[[#This Row],[Station Code]]="MT", BART_Rides[[#This Row],[Station Code]]="PL", BART_Rides[[#This Row],[Station Code]]="CC"), "Yes", "No")</f>
        <v>No</v>
      </c>
    </row>
    <row r="12774" spans="6:14">
      <c r="F12774" s="3">
        <v>44559</v>
      </c>
      <c r="G12774" s="1" t="s">
        <v>65</v>
      </c>
      <c r="H12774" s="1" t="s">
        <v>107</v>
      </c>
      <c r="I12774" s="1">
        <v>723</v>
      </c>
      <c r="J12774" s="1">
        <f>MONTH(BART_Rides[[#This Row],[Date]])</f>
        <v>12</v>
      </c>
      <c r="K12774" s="1">
        <f>WEEKDAY(BART_Rides[[#This Row],[Date]],2)</f>
        <v>3</v>
      </c>
      <c r="L12774" s="1" t="str">
        <f>LEFT(BART_Rides[[#This Row],[Lines]],1)</f>
        <v>Y</v>
      </c>
      <c r="M12774" s="1" t="str">
        <f>IF(BART_Rides[[#This Row],[FirstLetter]]="Y","Yes","No")</f>
        <v>Yes</v>
      </c>
      <c r="N12774" s="1" t="str">
        <f>IF(OR(BART_Rides[[#This Row],[Station Code]]="EM", BART_Rides[[#This Row],[Station Code]]="MT", BART_Rides[[#This Row],[Station Code]]="PL", BART_Rides[[#This Row],[Station Code]]="CC"), "Yes", "No")</f>
        <v>No</v>
      </c>
    </row>
    <row r="12775" spans="6:14">
      <c r="F12775" s="3">
        <v>44560</v>
      </c>
      <c r="G12775" s="1" t="s">
        <v>65</v>
      </c>
      <c r="H12775" s="1" t="s">
        <v>107</v>
      </c>
      <c r="I12775" s="1">
        <v>923</v>
      </c>
      <c r="J12775" s="1">
        <f>MONTH(BART_Rides[[#This Row],[Date]])</f>
        <v>12</v>
      </c>
      <c r="K12775" s="1">
        <f>WEEKDAY(BART_Rides[[#This Row],[Date]],2)</f>
        <v>4</v>
      </c>
      <c r="L12775" s="1" t="str">
        <f>LEFT(BART_Rides[[#This Row],[Lines]],1)</f>
        <v>Y</v>
      </c>
      <c r="M12775" s="1" t="str">
        <f>IF(BART_Rides[[#This Row],[FirstLetter]]="Y","Yes","No")</f>
        <v>Yes</v>
      </c>
      <c r="N12775" s="1" t="str">
        <f>IF(OR(BART_Rides[[#This Row],[Station Code]]="EM", BART_Rides[[#This Row],[Station Code]]="MT", BART_Rides[[#This Row],[Station Code]]="PL", BART_Rides[[#This Row],[Station Code]]="CC"), "Yes", "No")</f>
        <v>No</v>
      </c>
    </row>
    <row r="12776" spans="6:14">
      <c r="F12776" s="3">
        <v>44561</v>
      </c>
      <c r="G12776" s="1" t="s">
        <v>65</v>
      </c>
      <c r="H12776" s="1" t="s">
        <v>107</v>
      </c>
      <c r="I12776" s="1">
        <v>661</v>
      </c>
      <c r="J12776" s="1">
        <f>MONTH(BART_Rides[[#This Row],[Date]])</f>
        <v>12</v>
      </c>
      <c r="K12776" s="1">
        <f>WEEKDAY(BART_Rides[[#This Row],[Date]],2)</f>
        <v>5</v>
      </c>
      <c r="L12776" s="1" t="str">
        <f>LEFT(BART_Rides[[#This Row],[Lines]],1)</f>
        <v>Y</v>
      </c>
      <c r="M12776" s="1" t="str">
        <f>IF(BART_Rides[[#This Row],[FirstLetter]]="Y","Yes","No")</f>
        <v>Yes</v>
      </c>
      <c r="N12776" s="1" t="str">
        <f>IF(OR(BART_Rides[[#This Row],[Station Code]]="EM", BART_Rides[[#This Row],[Station Code]]="MT", BART_Rides[[#This Row],[Station Code]]="PL", BART_Rides[[#This Row],[Station Code]]="CC"), "Yes", "No")</f>
        <v>No</v>
      </c>
    </row>
    <row r="12777" spans="6:14">
      <c r="F12777" s="3">
        <v>44197</v>
      </c>
      <c r="G12777" s="1" t="s">
        <v>67</v>
      </c>
      <c r="H12777" s="1" t="s">
        <v>108</v>
      </c>
      <c r="I12777" s="1">
        <v>104</v>
      </c>
      <c r="J12777" s="1">
        <f>MONTH(BART_Rides[[#This Row],[Date]])</f>
        <v>1</v>
      </c>
      <c r="K12777" s="1">
        <f>WEEKDAY(BART_Rides[[#This Row],[Date]],2)</f>
        <v>5</v>
      </c>
      <c r="L12777" s="1" t="str">
        <f>LEFT(BART_Rides[[#This Row],[Lines]],1)</f>
        <v>B</v>
      </c>
      <c r="M12777" s="1" t="str">
        <f>IF(BART_Rides[[#This Row],[FirstLetter]]="Y","Yes","No")</f>
        <v>No</v>
      </c>
      <c r="N12777" s="1" t="str">
        <f>IF(OR(BART_Rides[[#This Row],[Station Code]]="EM", BART_Rides[[#This Row],[Station Code]]="MT", BART_Rides[[#This Row],[Station Code]]="PL", BART_Rides[[#This Row],[Station Code]]="CC"), "Yes", "No")</f>
        <v>No</v>
      </c>
    </row>
    <row r="12778" spans="6:14">
      <c r="F12778" s="3">
        <v>44198</v>
      </c>
      <c r="G12778" s="1" t="s">
        <v>67</v>
      </c>
      <c r="H12778" s="1" t="s">
        <v>108</v>
      </c>
      <c r="I12778" s="1">
        <v>130</v>
      </c>
      <c r="J12778" s="1">
        <f>MONTH(BART_Rides[[#This Row],[Date]])</f>
        <v>1</v>
      </c>
      <c r="K12778" s="1">
        <f>WEEKDAY(BART_Rides[[#This Row],[Date]],2)</f>
        <v>6</v>
      </c>
      <c r="L12778" s="1" t="str">
        <f>LEFT(BART_Rides[[#This Row],[Lines]],1)</f>
        <v>B</v>
      </c>
      <c r="M12778" s="1" t="str">
        <f>IF(BART_Rides[[#This Row],[FirstLetter]]="Y","Yes","No")</f>
        <v>No</v>
      </c>
      <c r="N12778" s="1" t="str">
        <f>IF(OR(BART_Rides[[#This Row],[Station Code]]="EM", BART_Rides[[#This Row],[Station Code]]="MT", BART_Rides[[#This Row],[Station Code]]="PL", BART_Rides[[#This Row],[Station Code]]="CC"), "Yes", "No")</f>
        <v>No</v>
      </c>
    </row>
    <row r="12779" spans="6:14">
      <c r="F12779" s="3">
        <v>44199</v>
      </c>
      <c r="G12779" s="1" t="s">
        <v>67</v>
      </c>
      <c r="H12779" s="1" t="s">
        <v>108</v>
      </c>
      <c r="I12779" s="1">
        <v>99</v>
      </c>
      <c r="J12779" s="1">
        <f>MONTH(BART_Rides[[#This Row],[Date]])</f>
        <v>1</v>
      </c>
      <c r="K12779" s="1">
        <f>WEEKDAY(BART_Rides[[#This Row],[Date]],2)</f>
        <v>7</v>
      </c>
      <c r="L12779" s="1" t="str">
        <f>LEFT(BART_Rides[[#This Row],[Lines]],1)</f>
        <v>B</v>
      </c>
      <c r="M12779" s="1" t="str">
        <f>IF(BART_Rides[[#This Row],[FirstLetter]]="Y","Yes","No")</f>
        <v>No</v>
      </c>
      <c r="N12779" s="1" t="str">
        <f>IF(OR(BART_Rides[[#This Row],[Station Code]]="EM", BART_Rides[[#This Row],[Station Code]]="MT", BART_Rides[[#This Row],[Station Code]]="PL", BART_Rides[[#This Row],[Station Code]]="CC"), "Yes", "No")</f>
        <v>No</v>
      </c>
    </row>
    <row r="12780" spans="6:14">
      <c r="F12780" s="3">
        <v>44200</v>
      </c>
      <c r="G12780" s="1" t="s">
        <v>67</v>
      </c>
      <c r="H12780" s="1" t="s">
        <v>108</v>
      </c>
      <c r="I12780" s="1">
        <v>256</v>
      </c>
      <c r="J12780" s="1">
        <f>MONTH(BART_Rides[[#This Row],[Date]])</f>
        <v>1</v>
      </c>
      <c r="K12780" s="1">
        <f>WEEKDAY(BART_Rides[[#This Row],[Date]],2)</f>
        <v>1</v>
      </c>
      <c r="L12780" s="1" t="str">
        <f>LEFT(BART_Rides[[#This Row],[Lines]],1)</f>
        <v>B</v>
      </c>
      <c r="M12780" s="1" t="str">
        <f>IF(BART_Rides[[#This Row],[FirstLetter]]="Y","Yes","No")</f>
        <v>No</v>
      </c>
      <c r="N12780" s="1" t="str">
        <f>IF(OR(BART_Rides[[#This Row],[Station Code]]="EM", BART_Rides[[#This Row],[Station Code]]="MT", BART_Rides[[#This Row],[Station Code]]="PL", BART_Rides[[#This Row],[Station Code]]="CC"), "Yes", "No")</f>
        <v>No</v>
      </c>
    </row>
    <row r="12781" spans="6:14">
      <c r="F12781" s="3">
        <v>44201</v>
      </c>
      <c r="G12781" s="1" t="s">
        <v>67</v>
      </c>
      <c r="H12781" s="1" t="s">
        <v>108</v>
      </c>
      <c r="I12781" s="1">
        <v>318</v>
      </c>
      <c r="J12781" s="1">
        <f>MONTH(BART_Rides[[#This Row],[Date]])</f>
        <v>1</v>
      </c>
      <c r="K12781" s="1">
        <f>WEEKDAY(BART_Rides[[#This Row],[Date]],2)</f>
        <v>2</v>
      </c>
      <c r="L12781" s="1" t="str">
        <f>LEFT(BART_Rides[[#This Row],[Lines]],1)</f>
        <v>B</v>
      </c>
      <c r="M12781" s="1" t="str">
        <f>IF(BART_Rides[[#This Row],[FirstLetter]]="Y","Yes","No")</f>
        <v>No</v>
      </c>
      <c r="N12781" s="1" t="str">
        <f>IF(OR(BART_Rides[[#This Row],[Station Code]]="EM", BART_Rides[[#This Row],[Station Code]]="MT", BART_Rides[[#This Row],[Station Code]]="PL", BART_Rides[[#This Row],[Station Code]]="CC"), "Yes", "No")</f>
        <v>No</v>
      </c>
    </row>
    <row r="12782" spans="6:14">
      <c r="F12782" s="3">
        <v>44202</v>
      </c>
      <c r="G12782" s="1" t="s">
        <v>67</v>
      </c>
      <c r="H12782" s="1" t="s">
        <v>108</v>
      </c>
      <c r="I12782" s="1">
        <v>300</v>
      </c>
      <c r="J12782" s="1">
        <f>MONTH(BART_Rides[[#This Row],[Date]])</f>
        <v>1</v>
      </c>
      <c r="K12782" s="1">
        <f>WEEKDAY(BART_Rides[[#This Row],[Date]],2)</f>
        <v>3</v>
      </c>
      <c r="L12782" s="1" t="str">
        <f>LEFT(BART_Rides[[#This Row],[Lines]],1)</f>
        <v>B</v>
      </c>
      <c r="M12782" s="1" t="str">
        <f>IF(BART_Rides[[#This Row],[FirstLetter]]="Y","Yes","No")</f>
        <v>No</v>
      </c>
      <c r="N12782" s="1" t="str">
        <f>IF(OR(BART_Rides[[#This Row],[Station Code]]="EM", BART_Rides[[#This Row],[Station Code]]="MT", BART_Rides[[#This Row],[Station Code]]="PL", BART_Rides[[#This Row],[Station Code]]="CC"), "Yes", "No")</f>
        <v>No</v>
      </c>
    </row>
    <row r="12783" spans="6:14">
      <c r="F12783" s="3">
        <v>44203</v>
      </c>
      <c r="G12783" s="1" t="s">
        <v>67</v>
      </c>
      <c r="H12783" s="1" t="s">
        <v>108</v>
      </c>
      <c r="I12783" s="1">
        <v>314</v>
      </c>
      <c r="J12783" s="1">
        <f>MONTH(BART_Rides[[#This Row],[Date]])</f>
        <v>1</v>
      </c>
      <c r="K12783" s="1">
        <f>WEEKDAY(BART_Rides[[#This Row],[Date]],2)</f>
        <v>4</v>
      </c>
      <c r="L12783" s="1" t="str">
        <f>LEFT(BART_Rides[[#This Row],[Lines]],1)</f>
        <v>B</v>
      </c>
      <c r="M12783" s="1" t="str">
        <f>IF(BART_Rides[[#This Row],[FirstLetter]]="Y","Yes","No")</f>
        <v>No</v>
      </c>
      <c r="N12783" s="1" t="str">
        <f>IF(OR(BART_Rides[[#This Row],[Station Code]]="EM", BART_Rides[[#This Row],[Station Code]]="MT", BART_Rides[[#This Row],[Station Code]]="PL", BART_Rides[[#This Row],[Station Code]]="CC"), "Yes", "No")</f>
        <v>No</v>
      </c>
    </row>
    <row r="12784" spans="6:14">
      <c r="F12784" s="3">
        <v>44204</v>
      </c>
      <c r="G12784" s="1" t="s">
        <v>67</v>
      </c>
      <c r="H12784" s="1" t="s">
        <v>108</v>
      </c>
      <c r="I12784" s="1">
        <v>300</v>
      </c>
      <c r="J12784" s="1">
        <f>MONTH(BART_Rides[[#This Row],[Date]])</f>
        <v>1</v>
      </c>
      <c r="K12784" s="1">
        <f>WEEKDAY(BART_Rides[[#This Row],[Date]],2)</f>
        <v>5</v>
      </c>
      <c r="L12784" s="1" t="str">
        <f>LEFT(BART_Rides[[#This Row],[Lines]],1)</f>
        <v>B</v>
      </c>
      <c r="M12784" s="1" t="str">
        <f>IF(BART_Rides[[#This Row],[FirstLetter]]="Y","Yes","No")</f>
        <v>No</v>
      </c>
      <c r="N12784" s="1" t="str">
        <f>IF(OR(BART_Rides[[#This Row],[Station Code]]="EM", BART_Rides[[#This Row],[Station Code]]="MT", BART_Rides[[#This Row],[Station Code]]="PL", BART_Rides[[#This Row],[Station Code]]="CC"), "Yes", "No")</f>
        <v>No</v>
      </c>
    </row>
    <row r="12785" spans="6:14">
      <c r="F12785" s="3">
        <v>44205</v>
      </c>
      <c r="G12785" s="1" t="s">
        <v>67</v>
      </c>
      <c r="H12785" s="1" t="s">
        <v>108</v>
      </c>
      <c r="I12785" s="1">
        <v>140</v>
      </c>
      <c r="J12785" s="1">
        <f>MONTH(BART_Rides[[#This Row],[Date]])</f>
        <v>1</v>
      </c>
      <c r="K12785" s="1">
        <f>WEEKDAY(BART_Rides[[#This Row],[Date]],2)</f>
        <v>6</v>
      </c>
      <c r="L12785" s="1" t="str">
        <f>LEFT(BART_Rides[[#This Row],[Lines]],1)</f>
        <v>B</v>
      </c>
      <c r="M12785" s="1" t="str">
        <f>IF(BART_Rides[[#This Row],[FirstLetter]]="Y","Yes","No")</f>
        <v>No</v>
      </c>
      <c r="N12785" s="1" t="str">
        <f>IF(OR(BART_Rides[[#This Row],[Station Code]]="EM", BART_Rides[[#This Row],[Station Code]]="MT", BART_Rides[[#This Row],[Station Code]]="PL", BART_Rides[[#This Row],[Station Code]]="CC"), "Yes", "No")</f>
        <v>No</v>
      </c>
    </row>
    <row r="12786" spans="6:14">
      <c r="F12786" s="3">
        <v>44206</v>
      </c>
      <c r="G12786" s="1" t="s">
        <v>67</v>
      </c>
      <c r="H12786" s="1" t="s">
        <v>108</v>
      </c>
      <c r="I12786" s="1">
        <v>109</v>
      </c>
      <c r="J12786" s="1">
        <f>MONTH(BART_Rides[[#This Row],[Date]])</f>
        <v>1</v>
      </c>
      <c r="K12786" s="1">
        <f>WEEKDAY(BART_Rides[[#This Row],[Date]],2)</f>
        <v>7</v>
      </c>
      <c r="L12786" s="1" t="str">
        <f>LEFT(BART_Rides[[#This Row],[Lines]],1)</f>
        <v>B</v>
      </c>
      <c r="M12786" s="1" t="str">
        <f>IF(BART_Rides[[#This Row],[FirstLetter]]="Y","Yes","No")</f>
        <v>No</v>
      </c>
      <c r="N12786" s="1" t="str">
        <f>IF(OR(BART_Rides[[#This Row],[Station Code]]="EM", BART_Rides[[#This Row],[Station Code]]="MT", BART_Rides[[#This Row],[Station Code]]="PL", BART_Rides[[#This Row],[Station Code]]="CC"), "Yes", "No")</f>
        <v>No</v>
      </c>
    </row>
    <row r="12787" spans="6:14">
      <c r="F12787" s="3">
        <v>44207</v>
      </c>
      <c r="G12787" s="1" t="s">
        <v>67</v>
      </c>
      <c r="H12787" s="1" t="s">
        <v>108</v>
      </c>
      <c r="I12787" s="1">
        <v>239</v>
      </c>
      <c r="J12787" s="1">
        <f>MONTH(BART_Rides[[#This Row],[Date]])</f>
        <v>1</v>
      </c>
      <c r="K12787" s="1">
        <f>WEEKDAY(BART_Rides[[#This Row],[Date]],2)</f>
        <v>1</v>
      </c>
      <c r="L12787" s="1" t="str">
        <f>LEFT(BART_Rides[[#This Row],[Lines]],1)</f>
        <v>B</v>
      </c>
      <c r="M12787" s="1" t="str">
        <f>IF(BART_Rides[[#This Row],[FirstLetter]]="Y","Yes","No")</f>
        <v>No</v>
      </c>
      <c r="N12787" s="1" t="str">
        <f>IF(OR(BART_Rides[[#This Row],[Station Code]]="EM", BART_Rides[[#This Row],[Station Code]]="MT", BART_Rides[[#This Row],[Station Code]]="PL", BART_Rides[[#This Row],[Station Code]]="CC"), "Yes", "No")</f>
        <v>No</v>
      </c>
    </row>
    <row r="12788" spans="6:14">
      <c r="F12788" s="3">
        <v>44208</v>
      </c>
      <c r="G12788" s="1" t="s">
        <v>67</v>
      </c>
      <c r="H12788" s="1" t="s">
        <v>108</v>
      </c>
      <c r="I12788" s="1">
        <v>338</v>
      </c>
      <c r="J12788" s="1">
        <f>MONTH(BART_Rides[[#This Row],[Date]])</f>
        <v>1</v>
      </c>
      <c r="K12788" s="1">
        <f>WEEKDAY(BART_Rides[[#This Row],[Date]],2)</f>
        <v>2</v>
      </c>
      <c r="L12788" s="1" t="str">
        <f>LEFT(BART_Rides[[#This Row],[Lines]],1)</f>
        <v>B</v>
      </c>
      <c r="M12788" s="1" t="str">
        <f>IF(BART_Rides[[#This Row],[FirstLetter]]="Y","Yes","No")</f>
        <v>No</v>
      </c>
      <c r="N12788" s="1" t="str">
        <f>IF(OR(BART_Rides[[#This Row],[Station Code]]="EM", BART_Rides[[#This Row],[Station Code]]="MT", BART_Rides[[#This Row],[Station Code]]="PL", BART_Rides[[#This Row],[Station Code]]="CC"), "Yes", "No")</f>
        <v>No</v>
      </c>
    </row>
    <row r="12789" spans="6:14">
      <c r="F12789" s="3">
        <v>44209</v>
      </c>
      <c r="G12789" s="1" t="s">
        <v>67</v>
      </c>
      <c r="H12789" s="1" t="s">
        <v>108</v>
      </c>
      <c r="I12789" s="1">
        <v>300</v>
      </c>
      <c r="J12789" s="1">
        <f>MONTH(BART_Rides[[#This Row],[Date]])</f>
        <v>1</v>
      </c>
      <c r="K12789" s="1">
        <f>WEEKDAY(BART_Rides[[#This Row],[Date]],2)</f>
        <v>3</v>
      </c>
      <c r="L12789" s="1" t="str">
        <f>LEFT(BART_Rides[[#This Row],[Lines]],1)</f>
        <v>B</v>
      </c>
      <c r="M12789" s="1" t="str">
        <f>IF(BART_Rides[[#This Row],[FirstLetter]]="Y","Yes","No")</f>
        <v>No</v>
      </c>
      <c r="N12789" s="1" t="str">
        <f>IF(OR(BART_Rides[[#This Row],[Station Code]]="EM", BART_Rides[[#This Row],[Station Code]]="MT", BART_Rides[[#This Row],[Station Code]]="PL", BART_Rides[[#This Row],[Station Code]]="CC"), "Yes", "No")</f>
        <v>No</v>
      </c>
    </row>
    <row r="12790" spans="6:14">
      <c r="F12790" s="3">
        <v>44210</v>
      </c>
      <c r="G12790" s="1" t="s">
        <v>67</v>
      </c>
      <c r="H12790" s="1" t="s">
        <v>108</v>
      </c>
      <c r="I12790" s="1">
        <v>314</v>
      </c>
      <c r="J12790" s="1">
        <f>MONTH(BART_Rides[[#This Row],[Date]])</f>
        <v>1</v>
      </c>
      <c r="K12790" s="1">
        <f>WEEKDAY(BART_Rides[[#This Row],[Date]],2)</f>
        <v>4</v>
      </c>
      <c r="L12790" s="1" t="str">
        <f>LEFT(BART_Rides[[#This Row],[Lines]],1)</f>
        <v>B</v>
      </c>
      <c r="M12790" s="1" t="str">
        <f>IF(BART_Rides[[#This Row],[FirstLetter]]="Y","Yes","No")</f>
        <v>No</v>
      </c>
      <c r="N12790" s="1" t="str">
        <f>IF(OR(BART_Rides[[#This Row],[Station Code]]="EM", BART_Rides[[#This Row],[Station Code]]="MT", BART_Rides[[#This Row],[Station Code]]="PL", BART_Rides[[#This Row],[Station Code]]="CC"), "Yes", "No")</f>
        <v>No</v>
      </c>
    </row>
    <row r="12791" spans="6:14">
      <c r="F12791" s="3">
        <v>44211</v>
      </c>
      <c r="G12791" s="1" t="s">
        <v>67</v>
      </c>
      <c r="H12791" s="1" t="s">
        <v>108</v>
      </c>
      <c r="I12791" s="1">
        <v>311</v>
      </c>
      <c r="J12791" s="1">
        <f>MONTH(BART_Rides[[#This Row],[Date]])</f>
        <v>1</v>
      </c>
      <c r="K12791" s="1">
        <f>WEEKDAY(BART_Rides[[#This Row],[Date]],2)</f>
        <v>5</v>
      </c>
      <c r="L12791" s="1" t="str">
        <f>LEFT(BART_Rides[[#This Row],[Lines]],1)</f>
        <v>B</v>
      </c>
      <c r="M12791" s="1" t="str">
        <f>IF(BART_Rides[[#This Row],[FirstLetter]]="Y","Yes","No")</f>
        <v>No</v>
      </c>
      <c r="N12791" s="1" t="str">
        <f>IF(OR(BART_Rides[[#This Row],[Station Code]]="EM", BART_Rides[[#This Row],[Station Code]]="MT", BART_Rides[[#This Row],[Station Code]]="PL", BART_Rides[[#This Row],[Station Code]]="CC"), "Yes", "No")</f>
        <v>No</v>
      </c>
    </row>
    <row r="12792" spans="6:14">
      <c r="F12792" s="3">
        <v>44212</v>
      </c>
      <c r="G12792" s="1" t="s">
        <v>67</v>
      </c>
      <c r="H12792" s="1" t="s">
        <v>108</v>
      </c>
      <c r="I12792" s="1">
        <v>174</v>
      </c>
      <c r="J12792" s="1">
        <f>MONTH(BART_Rides[[#This Row],[Date]])</f>
        <v>1</v>
      </c>
      <c r="K12792" s="1">
        <f>WEEKDAY(BART_Rides[[#This Row],[Date]],2)</f>
        <v>6</v>
      </c>
      <c r="L12792" s="1" t="str">
        <f>LEFT(BART_Rides[[#This Row],[Lines]],1)</f>
        <v>B</v>
      </c>
      <c r="M12792" s="1" t="str">
        <f>IF(BART_Rides[[#This Row],[FirstLetter]]="Y","Yes","No")</f>
        <v>No</v>
      </c>
      <c r="N12792" s="1" t="str">
        <f>IF(OR(BART_Rides[[#This Row],[Station Code]]="EM", BART_Rides[[#This Row],[Station Code]]="MT", BART_Rides[[#This Row],[Station Code]]="PL", BART_Rides[[#This Row],[Station Code]]="CC"), "Yes", "No")</f>
        <v>No</v>
      </c>
    </row>
    <row r="12793" spans="6:14">
      <c r="F12793" s="3">
        <v>44213</v>
      </c>
      <c r="G12793" s="1" t="s">
        <v>67</v>
      </c>
      <c r="H12793" s="1" t="s">
        <v>108</v>
      </c>
      <c r="I12793" s="1">
        <v>150</v>
      </c>
      <c r="J12793" s="1">
        <f>MONTH(BART_Rides[[#This Row],[Date]])</f>
        <v>1</v>
      </c>
      <c r="K12793" s="1">
        <f>WEEKDAY(BART_Rides[[#This Row],[Date]],2)</f>
        <v>7</v>
      </c>
      <c r="L12793" s="1" t="str">
        <f>LEFT(BART_Rides[[#This Row],[Lines]],1)</f>
        <v>B</v>
      </c>
      <c r="M12793" s="1" t="str">
        <f>IF(BART_Rides[[#This Row],[FirstLetter]]="Y","Yes","No")</f>
        <v>No</v>
      </c>
      <c r="N12793" s="1" t="str">
        <f>IF(OR(BART_Rides[[#This Row],[Station Code]]="EM", BART_Rides[[#This Row],[Station Code]]="MT", BART_Rides[[#This Row],[Station Code]]="PL", BART_Rides[[#This Row],[Station Code]]="CC"), "Yes", "No")</f>
        <v>No</v>
      </c>
    </row>
    <row r="12794" spans="6:14">
      <c r="F12794" s="3">
        <v>44214</v>
      </c>
      <c r="G12794" s="1" t="s">
        <v>67</v>
      </c>
      <c r="H12794" s="1" t="s">
        <v>108</v>
      </c>
      <c r="I12794" s="1">
        <v>174</v>
      </c>
      <c r="J12794" s="1">
        <f>MONTH(BART_Rides[[#This Row],[Date]])</f>
        <v>1</v>
      </c>
      <c r="K12794" s="1">
        <f>WEEKDAY(BART_Rides[[#This Row],[Date]],2)</f>
        <v>1</v>
      </c>
      <c r="L12794" s="1" t="str">
        <f>LEFT(BART_Rides[[#This Row],[Lines]],1)</f>
        <v>B</v>
      </c>
      <c r="M12794" s="1" t="str">
        <f>IF(BART_Rides[[#This Row],[FirstLetter]]="Y","Yes","No")</f>
        <v>No</v>
      </c>
      <c r="N12794" s="1" t="str">
        <f>IF(OR(BART_Rides[[#This Row],[Station Code]]="EM", BART_Rides[[#This Row],[Station Code]]="MT", BART_Rides[[#This Row],[Station Code]]="PL", BART_Rides[[#This Row],[Station Code]]="CC"), "Yes", "No")</f>
        <v>No</v>
      </c>
    </row>
    <row r="12795" spans="6:14">
      <c r="F12795" s="3">
        <v>44215</v>
      </c>
      <c r="G12795" s="1" t="s">
        <v>67</v>
      </c>
      <c r="H12795" s="1" t="s">
        <v>108</v>
      </c>
      <c r="I12795" s="1">
        <v>302</v>
      </c>
      <c r="J12795" s="1">
        <f>MONTH(BART_Rides[[#This Row],[Date]])</f>
        <v>1</v>
      </c>
      <c r="K12795" s="1">
        <f>WEEKDAY(BART_Rides[[#This Row],[Date]],2)</f>
        <v>2</v>
      </c>
      <c r="L12795" s="1" t="str">
        <f>LEFT(BART_Rides[[#This Row],[Lines]],1)</f>
        <v>B</v>
      </c>
      <c r="M12795" s="1" t="str">
        <f>IF(BART_Rides[[#This Row],[FirstLetter]]="Y","Yes","No")</f>
        <v>No</v>
      </c>
      <c r="N12795" s="1" t="str">
        <f>IF(OR(BART_Rides[[#This Row],[Station Code]]="EM", BART_Rides[[#This Row],[Station Code]]="MT", BART_Rides[[#This Row],[Station Code]]="PL", BART_Rides[[#This Row],[Station Code]]="CC"), "Yes", "No")</f>
        <v>No</v>
      </c>
    </row>
    <row r="12796" spans="6:14">
      <c r="F12796" s="3">
        <v>44216</v>
      </c>
      <c r="G12796" s="1" t="s">
        <v>67</v>
      </c>
      <c r="H12796" s="1" t="s">
        <v>108</v>
      </c>
      <c r="I12796" s="1">
        <v>317</v>
      </c>
      <c r="J12796" s="1">
        <f>MONTH(BART_Rides[[#This Row],[Date]])</f>
        <v>1</v>
      </c>
      <c r="K12796" s="1">
        <f>WEEKDAY(BART_Rides[[#This Row],[Date]],2)</f>
        <v>3</v>
      </c>
      <c r="L12796" s="1" t="str">
        <f>LEFT(BART_Rides[[#This Row],[Lines]],1)</f>
        <v>B</v>
      </c>
      <c r="M12796" s="1" t="str">
        <f>IF(BART_Rides[[#This Row],[FirstLetter]]="Y","Yes","No")</f>
        <v>No</v>
      </c>
      <c r="N12796" s="1" t="str">
        <f>IF(OR(BART_Rides[[#This Row],[Station Code]]="EM", BART_Rides[[#This Row],[Station Code]]="MT", BART_Rides[[#This Row],[Station Code]]="PL", BART_Rides[[#This Row],[Station Code]]="CC"), "Yes", "No")</f>
        <v>No</v>
      </c>
    </row>
    <row r="12797" spans="6:14">
      <c r="F12797" s="3">
        <v>44217</v>
      </c>
      <c r="G12797" s="1" t="s">
        <v>67</v>
      </c>
      <c r="H12797" s="1" t="s">
        <v>108</v>
      </c>
      <c r="I12797" s="1">
        <v>358</v>
      </c>
      <c r="J12797" s="1">
        <f>MONTH(BART_Rides[[#This Row],[Date]])</f>
        <v>1</v>
      </c>
      <c r="K12797" s="1">
        <f>WEEKDAY(BART_Rides[[#This Row],[Date]],2)</f>
        <v>4</v>
      </c>
      <c r="L12797" s="1" t="str">
        <f>LEFT(BART_Rides[[#This Row],[Lines]],1)</f>
        <v>B</v>
      </c>
      <c r="M12797" s="1" t="str">
        <f>IF(BART_Rides[[#This Row],[FirstLetter]]="Y","Yes","No")</f>
        <v>No</v>
      </c>
      <c r="N12797" s="1" t="str">
        <f>IF(OR(BART_Rides[[#This Row],[Station Code]]="EM", BART_Rides[[#This Row],[Station Code]]="MT", BART_Rides[[#This Row],[Station Code]]="PL", BART_Rides[[#This Row],[Station Code]]="CC"), "Yes", "No")</f>
        <v>No</v>
      </c>
    </row>
    <row r="12798" spans="6:14">
      <c r="F12798" s="3">
        <v>44218</v>
      </c>
      <c r="G12798" s="1" t="s">
        <v>67</v>
      </c>
      <c r="H12798" s="1" t="s">
        <v>108</v>
      </c>
      <c r="I12798" s="1">
        <v>300</v>
      </c>
      <c r="J12798" s="1">
        <f>MONTH(BART_Rides[[#This Row],[Date]])</f>
        <v>1</v>
      </c>
      <c r="K12798" s="1">
        <f>WEEKDAY(BART_Rides[[#This Row],[Date]],2)</f>
        <v>5</v>
      </c>
      <c r="L12798" s="1" t="str">
        <f>LEFT(BART_Rides[[#This Row],[Lines]],1)</f>
        <v>B</v>
      </c>
      <c r="M12798" s="1" t="str">
        <f>IF(BART_Rides[[#This Row],[FirstLetter]]="Y","Yes","No")</f>
        <v>No</v>
      </c>
      <c r="N12798" s="1" t="str">
        <f>IF(OR(BART_Rides[[#This Row],[Station Code]]="EM", BART_Rides[[#This Row],[Station Code]]="MT", BART_Rides[[#This Row],[Station Code]]="PL", BART_Rides[[#This Row],[Station Code]]="CC"), "Yes", "No")</f>
        <v>No</v>
      </c>
    </row>
    <row r="12799" spans="6:14">
      <c r="F12799" s="3">
        <v>44219</v>
      </c>
      <c r="G12799" s="1" t="s">
        <v>67</v>
      </c>
      <c r="H12799" s="1" t="s">
        <v>108</v>
      </c>
      <c r="I12799" s="1">
        <v>172</v>
      </c>
      <c r="J12799" s="1">
        <f>MONTH(BART_Rides[[#This Row],[Date]])</f>
        <v>1</v>
      </c>
      <c r="K12799" s="1">
        <f>WEEKDAY(BART_Rides[[#This Row],[Date]],2)</f>
        <v>6</v>
      </c>
      <c r="L12799" s="1" t="str">
        <f>LEFT(BART_Rides[[#This Row],[Lines]],1)</f>
        <v>B</v>
      </c>
      <c r="M12799" s="1" t="str">
        <f>IF(BART_Rides[[#This Row],[FirstLetter]]="Y","Yes","No")</f>
        <v>No</v>
      </c>
      <c r="N12799" s="1" t="str">
        <f>IF(OR(BART_Rides[[#This Row],[Station Code]]="EM", BART_Rides[[#This Row],[Station Code]]="MT", BART_Rides[[#This Row],[Station Code]]="PL", BART_Rides[[#This Row],[Station Code]]="CC"), "Yes", "No")</f>
        <v>No</v>
      </c>
    </row>
    <row r="12800" spans="6:14">
      <c r="F12800" s="3">
        <v>44220</v>
      </c>
      <c r="G12800" s="1" t="s">
        <v>67</v>
      </c>
      <c r="H12800" s="1" t="s">
        <v>108</v>
      </c>
      <c r="I12800" s="1">
        <v>113</v>
      </c>
      <c r="J12800" s="1">
        <f>MONTH(BART_Rides[[#This Row],[Date]])</f>
        <v>1</v>
      </c>
      <c r="K12800" s="1">
        <f>WEEKDAY(BART_Rides[[#This Row],[Date]],2)</f>
        <v>7</v>
      </c>
      <c r="L12800" s="1" t="str">
        <f>LEFT(BART_Rides[[#This Row],[Lines]],1)</f>
        <v>B</v>
      </c>
      <c r="M12800" s="1" t="str">
        <f>IF(BART_Rides[[#This Row],[FirstLetter]]="Y","Yes","No")</f>
        <v>No</v>
      </c>
      <c r="N12800" s="1" t="str">
        <f>IF(OR(BART_Rides[[#This Row],[Station Code]]="EM", BART_Rides[[#This Row],[Station Code]]="MT", BART_Rides[[#This Row],[Station Code]]="PL", BART_Rides[[#This Row],[Station Code]]="CC"), "Yes", "No")</f>
        <v>No</v>
      </c>
    </row>
    <row r="12801" spans="6:14">
      <c r="F12801" s="3">
        <v>44221</v>
      </c>
      <c r="G12801" s="1" t="s">
        <v>67</v>
      </c>
      <c r="H12801" s="1" t="s">
        <v>108</v>
      </c>
      <c r="I12801" s="1">
        <v>301</v>
      </c>
      <c r="J12801" s="1">
        <f>MONTH(BART_Rides[[#This Row],[Date]])</f>
        <v>1</v>
      </c>
      <c r="K12801" s="1">
        <f>WEEKDAY(BART_Rides[[#This Row],[Date]],2)</f>
        <v>1</v>
      </c>
      <c r="L12801" s="1" t="str">
        <f>LEFT(BART_Rides[[#This Row],[Lines]],1)</f>
        <v>B</v>
      </c>
      <c r="M12801" s="1" t="str">
        <f>IF(BART_Rides[[#This Row],[FirstLetter]]="Y","Yes","No")</f>
        <v>No</v>
      </c>
      <c r="N12801" s="1" t="str">
        <f>IF(OR(BART_Rides[[#This Row],[Station Code]]="EM", BART_Rides[[#This Row],[Station Code]]="MT", BART_Rides[[#This Row],[Station Code]]="PL", BART_Rides[[#This Row],[Station Code]]="CC"), "Yes", "No")</f>
        <v>No</v>
      </c>
    </row>
    <row r="12802" spans="6:14">
      <c r="F12802" s="3">
        <v>44222</v>
      </c>
      <c r="G12802" s="1" t="s">
        <v>67</v>
      </c>
      <c r="H12802" s="1" t="s">
        <v>108</v>
      </c>
      <c r="I12802" s="1">
        <v>301</v>
      </c>
      <c r="J12802" s="1">
        <f>MONTH(BART_Rides[[#This Row],[Date]])</f>
        <v>1</v>
      </c>
      <c r="K12802" s="1">
        <f>WEEKDAY(BART_Rides[[#This Row],[Date]],2)</f>
        <v>2</v>
      </c>
      <c r="L12802" s="1" t="str">
        <f>LEFT(BART_Rides[[#This Row],[Lines]],1)</f>
        <v>B</v>
      </c>
      <c r="M12802" s="1" t="str">
        <f>IF(BART_Rides[[#This Row],[FirstLetter]]="Y","Yes","No")</f>
        <v>No</v>
      </c>
      <c r="N12802" s="1" t="str">
        <f>IF(OR(BART_Rides[[#This Row],[Station Code]]="EM", BART_Rides[[#This Row],[Station Code]]="MT", BART_Rides[[#This Row],[Station Code]]="PL", BART_Rides[[#This Row],[Station Code]]="CC"), "Yes", "No")</f>
        <v>No</v>
      </c>
    </row>
    <row r="12803" spans="6:14">
      <c r="F12803" s="3">
        <v>44223</v>
      </c>
      <c r="G12803" s="1" t="s">
        <v>67</v>
      </c>
      <c r="H12803" s="1" t="s">
        <v>108</v>
      </c>
      <c r="I12803" s="1">
        <v>317</v>
      </c>
      <c r="J12803" s="1">
        <f>MONTH(BART_Rides[[#This Row],[Date]])</f>
        <v>1</v>
      </c>
      <c r="K12803" s="1">
        <f>WEEKDAY(BART_Rides[[#This Row],[Date]],2)</f>
        <v>3</v>
      </c>
      <c r="L12803" s="1" t="str">
        <f>LEFT(BART_Rides[[#This Row],[Lines]],1)</f>
        <v>B</v>
      </c>
      <c r="M12803" s="1" t="str">
        <f>IF(BART_Rides[[#This Row],[FirstLetter]]="Y","Yes","No")</f>
        <v>No</v>
      </c>
      <c r="N12803" s="1" t="str">
        <f>IF(OR(BART_Rides[[#This Row],[Station Code]]="EM", BART_Rides[[#This Row],[Station Code]]="MT", BART_Rides[[#This Row],[Station Code]]="PL", BART_Rides[[#This Row],[Station Code]]="CC"), "Yes", "No")</f>
        <v>No</v>
      </c>
    </row>
    <row r="12804" spans="6:14">
      <c r="F12804" s="3">
        <v>44224</v>
      </c>
      <c r="G12804" s="1" t="s">
        <v>67</v>
      </c>
      <c r="H12804" s="1" t="s">
        <v>108</v>
      </c>
      <c r="I12804" s="1">
        <v>267</v>
      </c>
      <c r="J12804" s="1">
        <f>MONTH(BART_Rides[[#This Row],[Date]])</f>
        <v>1</v>
      </c>
      <c r="K12804" s="1">
        <f>WEEKDAY(BART_Rides[[#This Row],[Date]],2)</f>
        <v>4</v>
      </c>
      <c r="L12804" s="1" t="str">
        <f>LEFT(BART_Rides[[#This Row],[Lines]],1)</f>
        <v>B</v>
      </c>
      <c r="M12804" s="1" t="str">
        <f>IF(BART_Rides[[#This Row],[FirstLetter]]="Y","Yes","No")</f>
        <v>No</v>
      </c>
      <c r="N12804" s="1" t="str">
        <f>IF(OR(BART_Rides[[#This Row],[Station Code]]="EM", BART_Rides[[#This Row],[Station Code]]="MT", BART_Rides[[#This Row],[Station Code]]="PL", BART_Rides[[#This Row],[Station Code]]="CC"), "Yes", "No")</f>
        <v>No</v>
      </c>
    </row>
    <row r="12805" spans="6:14">
      <c r="F12805" s="3">
        <v>44225</v>
      </c>
      <c r="G12805" s="1" t="s">
        <v>67</v>
      </c>
      <c r="H12805" s="1" t="s">
        <v>108</v>
      </c>
      <c r="I12805" s="1">
        <v>334</v>
      </c>
      <c r="J12805" s="1">
        <f>MONTH(BART_Rides[[#This Row],[Date]])</f>
        <v>1</v>
      </c>
      <c r="K12805" s="1">
        <f>WEEKDAY(BART_Rides[[#This Row],[Date]],2)</f>
        <v>5</v>
      </c>
      <c r="L12805" s="1" t="str">
        <f>LEFT(BART_Rides[[#This Row],[Lines]],1)</f>
        <v>B</v>
      </c>
      <c r="M12805" s="1" t="str">
        <f>IF(BART_Rides[[#This Row],[FirstLetter]]="Y","Yes","No")</f>
        <v>No</v>
      </c>
      <c r="N12805" s="1" t="str">
        <f>IF(OR(BART_Rides[[#This Row],[Station Code]]="EM", BART_Rides[[#This Row],[Station Code]]="MT", BART_Rides[[#This Row],[Station Code]]="PL", BART_Rides[[#This Row],[Station Code]]="CC"), "Yes", "No")</f>
        <v>No</v>
      </c>
    </row>
    <row r="12806" spans="6:14">
      <c r="F12806" s="3">
        <v>44226</v>
      </c>
      <c r="G12806" s="1" t="s">
        <v>67</v>
      </c>
      <c r="H12806" s="1" t="s">
        <v>108</v>
      </c>
      <c r="I12806" s="1">
        <v>166</v>
      </c>
      <c r="J12806" s="1">
        <f>MONTH(BART_Rides[[#This Row],[Date]])</f>
        <v>1</v>
      </c>
      <c r="K12806" s="1">
        <f>WEEKDAY(BART_Rides[[#This Row],[Date]],2)</f>
        <v>6</v>
      </c>
      <c r="L12806" s="1" t="str">
        <f>LEFT(BART_Rides[[#This Row],[Lines]],1)</f>
        <v>B</v>
      </c>
      <c r="M12806" s="1" t="str">
        <f>IF(BART_Rides[[#This Row],[FirstLetter]]="Y","Yes","No")</f>
        <v>No</v>
      </c>
      <c r="N12806" s="1" t="str">
        <f>IF(OR(BART_Rides[[#This Row],[Station Code]]="EM", BART_Rides[[#This Row],[Station Code]]="MT", BART_Rides[[#This Row],[Station Code]]="PL", BART_Rides[[#This Row],[Station Code]]="CC"), "Yes", "No")</f>
        <v>No</v>
      </c>
    </row>
    <row r="12807" spans="6:14">
      <c r="F12807" s="3">
        <v>44227</v>
      </c>
      <c r="G12807" s="1" t="s">
        <v>67</v>
      </c>
      <c r="H12807" s="1" t="s">
        <v>108</v>
      </c>
      <c r="I12807" s="1">
        <v>135</v>
      </c>
      <c r="J12807" s="1">
        <f>MONTH(BART_Rides[[#This Row],[Date]])</f>
        <v>1</v>
      </c>
      <c r="K12807" s="1">
        <f>WEEKDAY(BART_Rides[[#This Row],[Date]],2)</f>
        <v>7</v>
      </c>
      <c r="L12807" s="1" t="str">
        <f>LEFT(BART_Rides[[#This Row],[Lines]],1)</f>
        <v>B</v>
      </c>
      <c r="M12807" s="1" t="str">
        <f>IF(BART_Rides[[#This Row],[FirstLetter]]="Y","Yes","No")</f>
        <v>No</v>
      </c>
      <c r="N12807" s="1" t="str">
        <f>IF(OR(BART_Rides[[#This Row],[Station Code]]="EM", BART_Rides[[#This Row],[Station Code]]="MT", BART_Rides[[#This Row],[Station Code]]="PL", BART_Rides[[#This Row],[Station Code]]="CC"), "Yes", "No")</f>
        <v>No</v>
      </c>
    </row>
    <row r="12808" spans="6:14">
      <c r="F12808" s="3">
        <v>44228</v>
      </c>
      <c r="G12808" s="1" t="s">
        <v>67</v>
      </c>
      <c r="H12808" s="1" t="s">
        <v>108</v>
      </c>
      <c r="I12808" s="1">
        <v>300</v>
      </c>
      <c r="J12808" s="1">
        <f>MONTH(BART_Rides[[#This Row],[Date]])</f>
        <v>2</v>
      </c>
      <c r="K12808" s="1">
        <f>WEEKDAY(BART_Rides[[#This Row],[Date]],2)</f>
        <v>1</v>
      </c>
      <c r="L12808" s="1" t="str">
        <f>LEFT(BART_Rides[[#This Row],[Lines]],1)</f>
        <v>B</v>
      </c>
      <c r="M12808" s="1" t="str">
        <f>IF(BART_Rides[[#This Row],[FirstLetter]]="Y","Yes","No")</f>
        <v>No</v>
      </c>
      <c r="N12808" s="1" t="str">
        <f>IF(OR(BART_Rides[[#This Row],[Station Code]]="EM", BART_Rides[[#This Row],[Station Code]]="MT", BART_Rides[[#This Row],[Station Code]]="PL", BART_Rides[[#This Row],[Station Code]]="CC"), "Yes", "No")</f>
        <v>No</v>
      </c>
    </row>
    <row r="12809" spans="6:14">
      <c r="F12809" s="3">
        <v>44229</v>
      </c>
      <c r="G12809" s="1" t="s">
        <v>67</v>
      </c>
      <c r="H12809" s="1" t="s">
        <v>108</v>
      </c>
      <c r="I12809" s="1">
        <v>311</v>
      </c>
      <c r="J12809" s="1">
        <f>MONTH(BART_Rides[[#This Row],[Date]])</f>
        <v>2</v>
      </c>
      <c r="K12809" s="1">
        <f>WEEKDAY(BART_Rides[[#This Row],[Date]],2)</f>
        <v>2</v>
      </c>
      <c r="L12809" s="1" t="str">
        <f>LEFT(BART_Rides[[#This Row],[Lines]],1)</f>
        <v>B</v>
      </c>
      <c r="M12809" s="1" t="str">
        <f>IF(BART_Rides[[#This Row],[FirstLetter]]="Y","Yes","No")</f>
        <v>No</v>
      </c>
      <c r="N12809" s="1" t="str">
        <f>IF(OR(BART_Rides[[#This Row],[Station Code]]="EM", BART_Rides[[#This Row],[Station Code]]="MT", BART_Rides[[#This Row],[Station Code]]="PL", BART_Rides[[#This Row],[Station Code]]="CC"), "Yes", "No")</f>
        <v>No</v>
      </c>
    </row>
    <row r="12810" spans="6:14">
      <c r="F12810" s="3">
        <v>44230</v>
      </c>
      <c r="G12810" s="1" t="s">
        <v>67</v>
      </c>
      <c r="H12810" s="1" t="s">
        <v>108</v>
      </c>
      <c r="I12810" s="1">
        <v>326</v>
      </c>
      <c r="J12810" s="1">
        <f>MONTH(BART_Rides[[#This Row],[Date]])</f>
        <v>2</v>
      </c>
      <c r="K12810" s="1">
        <f>WEEKDAY(BART_Rides[[#This Row],[Date]],2)</f>
        <v>3</v>
      </c>
      <c r="L12810" s="1" t="str">
        <f>LEFT(BART_Rides[[#This Row],[Lines]],1)</f>
        <v>B</v>
      </c>
      <c r="M12810" s="1" t="str">
        <f>IF(BART_Rides[[#This Row],[FirstLetter]]="Y","Yes","No")</f>
        <v>No</v>
      </c>
      <c r="N12810" s="1" t="str">
        <f>IF(OR(BART_Rides[[#This Row],[Station Code]]="EM", BART_Rides[[#This Row],[Station Code]]="MT", BART_Rides[[#This Row],[Station Code]]="PL", BART_Rides[[#This Row],[Station Code]]="CC"), "Yes", "No")</f>
        <v>No</v>
      </c>
    </row>
    <row r="12811" spans="6:14">
      <c r="F12811" s="3">
        <v>44231</v>
      </c>
      <c r="G12811" s="1" t="s">
        <v>67</v>
      </c>
      <c r="H12811" s="1" t="s">
        <v>108</v>
      </c>
      <c r="I12811" s="1">
        <v>325</v>
      </c>
      <c r="J12811" s="1">
        <f>MONTH(BART_Rides[[#This Row],[Date]])</f>
        <v>2</v>
      </c>
      <c r="K12811" s="1">
        <f>WEEKDAY(BART_Rides[[#This Row],[Date]],2)</f>
        <v>4</v>
      </c>
      <c r="L12811" s="1" t="str">
        <f>LEFT(BART_Rides[[#This Row],[Lines]],1)</f>
        <v>B</v>
      </c>
      <c r="M12811" s="1" t="str">
        <f>IF(BART_Rides[[#This Row],[FirstLetter]]="Y","Yes","No")</f>
        <v>No</v>
      </c>
      <c r="N12811" s="1" t="str">
        <f>IF(OR(BART_Rides[[#This Row],[Station Code]]="EM", BART_Rides[[#This Row],[Station Code]]="MT", BART_Rides[[#This Row],[Station Code]]="PL", BART_Rides[[#This Row],[Station Code]]="CC"), "Yes", "No")</f>
        <v>No</v>
      </c>
    </row>
    <row r="12812" spans="6:14">
      <c r="F12812" s="3">
        <v>44232</v>
      </c>
      <c r="G12812" s="1" t="s">
        <v>67</v>
      </c>
      <c r="H12812" s="1" t="s">
        <v>108</v>
      </c>
      <c r="I12812" s="1">
        <v>241</v>
      </c>
      <c r="J12812" s="1">
        <f>MONTH(BART_Rides[[#This Row],[Date]])</f>
        <v>2</v>
      </c>
      <c r="K12812" s="1">
        <f>WEEKDAY(BART_Rides[[#This Row],[Date]],2)</f>
        <v>5</v>
      </c>
      <c r="L12812" s="1" t="str">
        <f>LEFT(BART_Rides[[#This Row],[Lines]],1)</f>
        <v>B</v>
      </c>
      <c r="M12812" s="1" t="str">
        <f>IF(BART_Rides[[#This Row],[FirstLetter]]="Y","Yes","No")</f>
        <v>No</v>
      </c>
      <c r="N12812" s="1" t="str">
        <f>IF(OR(BART_Rides[[#This Row],[Station Code]]="EM", BART_Rides[[#This Row],[Station Code]]="MT", BART_Rides[[#This Row],[Station Code]]="PL", BART_Rides[[#This Row],[Station Code]]="CC"), "Yes", "No")</f>
        <v>No</v>
      </c>
    </row>
    <row r="12813" spans="6:14">
      <c r="F12813" s="3">
        <v>44233</v>
      </c>
      <c r="G12813" s="1" t="s">
        <v>67</v>
      </c>
      <c r="H12813" s="1" t="s">
        <v>108</v>
      </c>
      <c r="I12813" s="1">
        <v>155</v>
      </c>
      <c r="J12813" s="1">
        <f>MONTH(BART_Rides[[#This Row],[Date]])</f>
        <v>2</v>
      </c>
      <c r="K12813" s="1">
        <f>WEEKDAY(BART_Rides[[#This Row],[Date]],2)</f>
        <v>6</v>
      </c>
      <c r="L12813" s="1" t="str">
        <f>LEFT(BART_Rides[[#This Row],[Lines]],1)</f>
        <v>B</v>
      </c>
      <c r="M12813" s="1" t="str">
        <f>IF(BART_Rides[[#This Row],[FirstLetter]]="Y","Yes","No")</f>
        <v>No</v>
      </c>
      <c r="N12813" s="1" t="str">
        <f>IF(OR(BART_Rides[[#This Row],[Station Code]]="EM", BART_Rides[[#This Row],[Station Code]]="MT", BART_Rides[[#This Row],[Station Code]]="PL", BART_Rides[[#This Row],[Station Code]]="CC"), "Yes", "No")</f>
        <v>No</v>
      </c>
    </row>
    <row r="12814" spans="6:14">
      <c r="F12814" s="3">
        <v>44234</v>
      </c>
      <c r="G12814" s="1" t="s">
        <v>67</v>
      </c>
      <c r="H12814" s="1" t="s">
        <v>108</v>
      </c>
      <c r="I12814" s="1">
        <v>143</v>
      </c>
      <c r="J12814" s="1">
        <f>MONTH(BART_Rides[[#This Row],[Date]])</f>
        <v>2</v>
      </c>
      <c r="K12814" s="1">
        <f>WEEKDAY(BART_Rides[[#This Row],[Date]],2)</f>
        <v>7</v>
      </c>
      <c r="L12814" s="1" t="str">
        <f>LEFT(BART_Rides[[#This Row],[Lines]],1)</f>
        <v>B</v>
      </c>
      <c r="M12814" s="1" t="str">
        <f>IF(BART_Rides[[#This Row],[FirstLetter]]="Y","Yes","No")</f>
        <v>No</v>
      </c>
      <c r="N12814" s="1" t="str">
        <f>IF(OR(BART_Rides[[#This Row],[Station Code]]="EM", BART_Rides[[#This Row],[Station Code]]="MT", BART_Rides[[#This Row],[Station Code]]="PL", BART_Rides[[#This Row],[Station Code]]="CC"), "Yes", "No")</f>
        <v>No</v>
      </c>
    </row>
    <row r="12815" spans="6:14">
      <c r="F12815" s="3">
        <v>44235</v>
      </c>
      <c r="G12815" s="1" t="s">
        <v>67</v>
      </c>
      <c r="H12815" s="1" t="s">
        <v>108</v>
      </c>
      <c r="I12815" s="1">
        <v>324</v>
      </c>
      <c r="J12815" s="1">
        <f>MONTH(BART_Rides[[#This Row],[Date]])</f>
        <v>2</v>
      </c>
      <c r="K12815" s="1">
        <f>WEEKDAY(BART_Rides[[#This Row],[Date]],2)</f>
        <v>1</v>
      </c>
      <c r="L12815" s="1" t="str">
        <f>LEFT(BART_Rides[[#This Row],[Lines]],1)</f>
        <v>B</v>
      </c>
      <c r="M12815" s="1" t="str">
        <f>IF(BART_Rides[[#This Row],[FirstLetter]]="Y","Yes","No")</f>
        <v>No</v>
      </c>
      <c r="N12815" s="1" t="str">
        <f>IF(OR(BART_Rides[[#This Row],[Station Code]]="EM", BART_Rides[[#This Row],[Station Code]]="MT", BART_Rides[[#This Row],[Station Code]]="PL", BART_Rides[[#This Row],[Station Code]]="CC"), "Yes", "No")</f>
        <v>No</v>
      </c>
    </row>
    <row r="12816" spans="6:14">
      <c r="F12816" s="3">
        <v>44236</v>
      </c>
      <c r="G12816" s="1" t="s">
        <v>67</v>
      </c>
      <c r="H12816" s="1" t="s">
        <v>108</v>
      </c>
      <c r="I12816" s="1">
        <v>345</v>
      </c>
      <c r="J12816" s="1">
        <f>MONTH(BART_Rides[[#This Row],[Date]])</f>
        <v>2</v>
      </c>
      <c r="K12816" s="1">
        <f>WEEKDAY(BART_Rides[[#This Row],[Date]],2)</f>
        <v>2</v>
      </c>
      <c r="L12816" s="1" t="str">
        <f>LEFT(BART_Rides[[#This Row],[Lines]],1)</f>
        <v>B</v>
      </c>
      <c r="M12816" s="1" t="str">
        <f>IF(BART_Rides[[#This Row],[FirstLetter]]="Y","Yes","No")</f>
        <v>No</v>
      </c>
      <c r="N12816" s="1" t="str">
        <f>IF(OR(BART_Rides[[#This Row],[Station Code]]="EM", BART_Rides[[#This Row],[Station Code]]="MT", BART_Rides[[#This Row],[Station Code]]="PL", BART_Rides[[#This Row],[Station Code]]="CC"), "Yes", "No")</f>
        <v>No</v>
      </c>
    </row>
    <row r="12817" spans="6:14">
      <c r="F12817" s="3">
        <v>44237</v>
      </c>
      <c r="G12817" s="1" t="s">
        <v>67</v>
      </c>
      <c r="H12817" s="1" t="s">
        <v>108</v>
      </c>
      <c r="I12817" s="1">
        <v>347</v>
      </c>
      <c r="J12817" s="1">
        <f>MONTH(BART_Rides[[#This Row],[Date]])</f>
        <v>2</v>
      </c>
      <c r="K12817" s="1">
        <f>WEEKDAY(BART_Rides[[#This Row],[Date]],2)</f>
        <v>3</v>
      </c>
      <c r="L12817" s="1" t="str">
        <f>LEFT(BART_Rides[[#This Row],[Lines]],1)</f>
        <v>B</v>
      </c>
      <c r="M12817" s="1" t="str">
        <f>IF(BART_Rides[[#This Row],[FirstLetter]]="Y","Yes","No")</f>
        <v>No</v>
      </c>
      <c r="N12817" s="1" t="str">
        <f>IF(OR(BART_Rides[[#This Row],[Station Code]]="EM", BART_Rides[[#This Row],[Station Code]]="MT", BART_Rides[[#This Row],[Station Code]]="PL", BART_Rides[[#This Row],[Station Code]]="CC"), "Yes", "No")</f>
        <v>No</v>
      </c>
    </row>
    <row r="12818" spans="6:14">
      <c r="F12818" s="3">
        <v>44238</v>
      </c>
      <c r="G12818" s="1" t="s">
        <v>67</v>
      </c>
      <c r="H12818" s="1" t="s">
        <v>108</v>
      </c>
      <c r="I12818" s="1">
        <v>319</v>
      </c>
      <c r="J12818" s="1">
        <f>MONTH(BART_Rides[[#This Row],[Date]])</f>
        <v>2</v>
      </c>
      <c r="K12818" s="1">
        <f>WEEKDAY(BART_Rides[[#This Row],[Date]],2)</f>
        <v>4</v>
      </c>
      <c r="L12818" s="1" t="str">
        <f>LEFT(BART_Rides[[#This Row],[Lines]],1)</f>
        <v>B</v>
      </c>
      <c r="M12818" s="1" t="str">
        <f>IF(BART_Rides[[#This Row],[FirstLetter]]="Y","Yes","No")</f>
        <v>No</v>
      </c>
      <c r="N12818" s="1" t="str">
        <f>IF(OR(BART_Rides[[#This Row],[Station Code]]="EM", BART_Rides[[#This Row],[Station Code]]="MT", BART_Rides[[#This Row],[Station Code]]="PL", BART_Rides[[#This Row],[Station Code]]="CC"), "Yes", "No")</f>
        <v>No</v>
      </c>
    </row>
    <row r="12819" spans="6:14">
      <c r="F12819" s="3">
        <v>44239</v>
      </c>
      <c r="G12819" s="1" t="s">
        <v>67</v>
      </c>
      <c r="H12819" s="1" t="s">
        <v>108</v>
      </c>
      <c r="I12819" s="1">
        <v>280</v>
      </c>
      <c r="J12819" s="1">
        <f>MONTH(BART_Rides[[#This Row],[Date]])</f>
        <v>2</v>
      </c>
      <c r="K12819" s="1">
        <f>WEEKDAY(BART_Rides[[#This Row],[Date]],2)</f>
        <v>5</v>
      </c>
      <c r="L12819" s="1" t="str">
        <f>LEFT(BART_Rides[[#This Row],[Lines]],1)</f>
        <v>B</v>
      </c>
      <c r="M12819" s="1" t="str">
        <f>IF(BART_Rides[[#This Row],[FirstLetter]]="Y","Yes","No")</f>
        <v>No</v>
      </c>
      <c r="N12819" s="1" t="str">
        <f>IF(OR(BART_Rides[[#This Row],[Station Code]]="EM", BART_Rides[[#This Row],[Station Code]]="MT", BART_Rides[[#This Row],[Station Code]]="PL", BART_Rides[[#This Row],[Station Code]]="CC"), "Yes", "No")</f>
        <v>No</v>
      </c>
    </row>
    <row r="12820" spans="6:14">
      <c r="F12820" s="3">
        <v>44240</v>
      </c>
      <c r="G12820" s="1" t="s">
        <v>67</v>
      </c>
      <c r="H12820" s="1" t="s">
        <v>108</v>
      </c>
      <c r="I12820" s="1">
        <v>144</v>
      </c>
      <c r="J12820" s="1">
        <f>MONTH(BART_Rides[[#This Row],[Date]])</f>
        <v>2</v>
      </c>
      <c r="K12820" s="1">
        <f>WEEKDAY(BART_Rides[[#This Row],[Date]],2)</f>
        <v>6</v>
      </c>
      <c r="L12820" s="1" t="str">
        <f>LEFT(BART_Rides[[#This Row],[Lines]],1)</f>
        <v>B</v>
      </c>
      <c r="M12820" s="1" t="str">
        <f>IF(BART_Rides[[#This Row],[FirstLetter]]="Y","Yes","No")</f>
        <v>No</v>
      </c>
      <c r="N12820" s="1" t="str">
        <f>IF(OR(BART_Rides[[#This Row],[Station Code]]="EM", BART_Rides[[#This Row],[Station Code]]="MT", BART_Rides[[#This Row],[Station Code]]="PL", BART_Rides[[#This Row],[Station Code]]="CC"), "Yes", "No")</f>
        <v>No</v>
      </c>
    </row>
    <row r="12821" spans="6:14">
      <c r="F12821" s="3">
        <v>44241</v>
      </c>
      <c r="G12821" s="1" t="s">
        <v>67</v>
      </c>
      <c r="H12821" s="1" t="s">
        <v>108</v>
      </c>
      <c r="I12821" s="1">
        <v>114</v>
      </c>
      <c r="J12821" s="1">
        <f>MONTH(BART_Rides[[#This Row],[Date]])</f>
        <v>2</v>
      </c>
      <c r="K12821" s="1">
        <f>WEEKDAY(BART_Rides[[#This Row],[Date]],2)</f>
        <v>7</v>
      </c>
      <c r="L12821" s="1" t="str">
        <f>LEFT(BART_Rides[[#This Row],[Lines]],1)</f>
        <v>B</v>
      </c>
      <c r="M12821" s="1" t="str">
        <f>IF(BART_Rides[[#This Row],[FirstLetter]]="Y","Yes","No")</f>
        <v>No</v>
      </c>
      <c r="N12821" s="1" t="str">
        <f>IF(OR(BART_Rides[[#This Row],[Station Code]]="EM", BART_Rides[[#This Row],[Station Code]]="MT", BART_Rides[[#This Row],[Station Code]]="PL", BART_Rides[[#This Row],[Station Code]]="CC"), "Yes", "No")</f>
        <v>No</v>
      </c>
    </row>
    <row r="12822" spans="6:14">
      <c r="F12822" s="3">
        <v>44242</v>
      </c>
      <c r="G12822" s="1" t="s">
        <v>67</v>
      </c>
      <c r="H12822" s="1" t="s">
        <v>108</v>
      </c>
      <c r="I12822" s="1">
        <v>194</v>
      </c>
      <c r="J12822" s="1">
        <f>MONTH(BART_Rides[[#This Row],[Date]])</f>
        <v>2</v>
      </c>
      <c r="K12822" s="1">
        <f>WEEKDAY(BART_Rides[[#This Row],[Date]],2)</f>
        <v>1</v>
      </c>
      <c r="L12822" s="1" t="str">
        <f>LEFT(BART_Rides[[#This Row],[Lines]],1)</f>
        <v>B</v>
      </c>
      <c r="M12822" s="1" t="str">
        <f>IF(BART_Rides[[#This Row],[FirstLetter]]="Y","Yes","No")</f>
        <v>No</v>
      </c>
      <c r="N12822" s="1" t="str">
        <f>IF(OR(BART_Rides[[#This Row],[Station Code]]="EM", BART_Rides[[#This Row],[Station Code]]="MT", BART_Rides[[#This Row],[Station Code]]="PL", BART_Rides[[#This Row],[Station Code]]="CC"), "Yes", "No")</f>
        <v>No</v>
      </c>
    </row>
    <row r="12823" spans="6:14">
      <c r="F12823" s="3">
        <v>44243</v>
      </c>
      <c r="G12823" s="1" t="s">
        <v>67</v>
      </c>
      <c r="H12823" s="1" t="s">
        <v>108</v>
      </c>
      <c r="I12823" s="1">
        <v>336</v>
      </c>
      <c r="J12823" s="1">
        <f>MONTH(BART_Rides[[#This Row],[Date]])</f>
        <v>2</v>
      </c>
      <c r="K12823" s="1">
        <f>WEEKDAY(BART_Rides[[#This Row],[Date]],2)</f>
        <v>2</v>
      </c>
      <c r="L12823" s="1" t="str">
        <f>LEFT(BART_Rides[[#This Row],[Lines]],1)</f>
        <v>B</v>
      </c>
      <c r="M12823" s="1" t="str">
        <f>IF(BART_Rides[[#This Row],[FirstLetter]]="Y","Yes","No")</f>
        <v>No</v>
      </c>
      <c r="N12823" s="1" t="str">
        <f>IF(OR(BART_Rides[[#This Row],[Station Code]]="EM", BART_Rides[[#This Row],[Station Code]]="MT", BART_Rides[[#This Row],[Station Code]]="PL", BART_Rides[[#This Row],[Station Code]]="CC"), "Yes", "No")</f>
        <v>No</v>
      </c>
    </row>
    <row r="12824" spans="6:14">
      <c r="F12824" s="3">
        <v>44244</v>
      </c>
      <c r="G12824" s="1" t="s">
        <v>67</v>
      </c>
      <c r="H12824" s="1" t="s">
        <v>108</v>
      </c>
      <c r="I12824" s="1">
        <v>362</v>
      </c>
      <c r="J12824" s="1">
        <f>MONTH(BART_Rides[[#This Row],[Date]])</f>
        <v>2</v>
      </c>
      <c r="K12824" s="1">
        <f>WEEKDAY(BART_Rides[[#This Row],[Date]],2)</f>
        <v>3</v>
      </c>
      <c r="L12824" s="1" t="str">
        <f>LEFT(BART_Rides[[#This Row],[Lines]],1)</f>
        <v>B</v>
      </c>
      <c r="M12824" s="1" t="str">
        <f>IF(BART_Rides[[#This Row],[FirstLetter]]="Y","Yes","No")</f>
        <v>No</v>
      </c>
      <c r="N12824" s="1" t="str">
        <f>IF(OR(BART_Rides[[#This Row],[Station Code]]="EM", BART_Rides[[#This Row],[Station Code]]="MT", BART_Rides[[#This Row],[Station Code]]="PL", BART_Rides[[#This Row],[Station Code]]="CC"), "Yes", "No")</f>
        <v>No</v>
      </c>
    </row>
    <row r="12825" spans="6:14">
      <c r="F12825" s="3">
        <v>44245</v>
      </c>
      <c r="G12825" s="1" t="s">
        <v>67</v>
      </c>
      <c r="H12825" s="1" t="s">
        <v>108</v>
      </c>
      <c r="I12825" s="1">
        <v>331</v>
      </c>
      <c r="J12825" s="1">
        <f>MONTH(BART_Rides[[#This Row],[Date]])</f>
        <v>2</v>
      </c>
      <c r="K12825" s="1">
        <f>WEEKDAY(BART_Rides[[#This Row],[Date]],2)</f>
        <v>4</v>
      </c>
      <c r="L12825" s="1" t="str">
        <f>LEFT(BART_Rides[[#This Row],[Lines]],1)</f>
        <v>B</v>
      </c>
      <c r="M12825" s="1" t="str">
        <f>IF(BART_Rides[[#This Row],[FirstLetter]]="Y","Yes","No")</f>
        <v>No</v>
      </c>
      <c r="N12825" s="1" t="str">
        <f>IF(OR(BART_Rides[[#This Row],[Station Code]]="EM", BART_Rides[[#This Row],[Station Code]]="MT", BART_Rides[[#This Row],[Station Code]]="PL", BART_Rides[[#This Row],[Station Code]]="CC"), "Yes", "No")</f>
        <v>No</v>
      </c>
    </row>
    <row r="12826" spans="6:14">
      <c r="F12826" s="3">
        <v>44246</v>
      </c>
      <c r="G12826" s="1" t="s">
        <v>67</v>
      </c>
      <c r="H12826" s="1" t="s">
        <v>108</v>
      </c>
      <c r="I12826" s="1">
        <v>305</v>
      </c>
      <c r="J12826" s="1">
        <f>MONTH(BART_Rides[[#This Row],[Date]])</f>
        <v>2</v>
      </c>
      <c r="K12826" s="1">
        <f>WEEKDAY(BART_Rides[[#This Row],[Date]],2)</f>
        <v>5</v>
      </c>
      <c r="L12826" s="1" t="str">
        <f>LEFT(BART_Rides[[#This Row],[Lines]],1)</f>
        <v>B</v>
      </c>
      <c r="M12826" s="1" t="str">
        <f>IF(BART_Rides[[#This Row],[FirstLetter]]="Y","Yes","No")</f>
        <v>No</v>
      </c>
      <c r="N12826" s="1" t="str">
        <f>IF(OR(BART_Rides[[#This Row],[Station Code]]="EM", BART_Rides[[#This Row],[Station Code]]="MT", BART_Rides[[#This Row],[Station Code]]="PL", BART_Rides[[#This Row],[Station Code]]="CC"), "Yes", "No")</f>
        <v>No</v>
      </c>
    </row>
    <row r="12827" spans="6:14">
      <c r="F12827" s="3">
        <v>44247</v>
      </c>
      <c r="G12827" s="1" t="s">
        <v>67</v>
      </c>
      <c r="H12827" s="1" t="s">
        <v>108</v>
      </c>
      <c r="I12827" s="1">
        <v>174</v>
      </c>
      <c r="J12827" s="1">
        <f>MONTH(BART_Rides[[#This Row],[Date]])</f>
        <v>2</v>
      </c>
      <c r="K12827" s="1">
        <f>WEEKDAY(BART_Rides[[#This Row],[Date]],2)</f>
        <v>6</v>
      </c>
      <c r="L12827" s="1" t="str">
        <f>LEFT(BART_Rides[[#This Row],[Lines]],1)</f>
        <v>B</v>
      </c>
      <c r="M12827" s="1" t="str">
        <f>IF(BART_Rides[[#This Row],[FirstLetter]]="Y","Yes","No")</f>
        <v>No</v>
      </c>
      <c r="N12827" s="1" t="str">
        <f>IF(OR(BART_Rides[[#This Row],[Station Code]]="EM", BART_Rides[[#This Row],[Station Code]]="MT", BART_Rides[[#This Row],[Station Code]]="PL", BART_Rides[[#This Row],[Station Code]]="CC"), "Yes", "No")</f>
        <v>No</v>
      </c>
    </row>
    <row r="12828" spans="6:14">
      <c r="F12828" s="3">
        <v>44248</v>
      </c>
      <c r="G12828" s="1" t="s">
        <v>67</v>
      </c>
      <c r="H12828" s="1" t="s">
        <v>108</v>
      </c>
      <c r="I12828" s="1">
        <v>121</v>
      </c>
      <c r="J12828" s="1">
        <f>MONTH(BART_Rides[[#This Row],[Date]])</f>
        <v>2</v>
      </c>
      <c r="K12828" s="1">
        <f>WEEKDAY(BART_Rides[[#This Row],[Date]],2)</f>
        <v>7</v>
      </c>
      <c r="L12828" s="1" t="str">
        <f>LEFT(BART_Rides[[#This Row],[Lines]],1)</f>
        <v>B</v>
      </c>
      <c r="M12828" s="1" t="str">
        <f>IF(BART_Rides[[#This Row],[FirstLetter]]="Y","Yes","No")</f>
        <v>No</v>
      </c>
      <c r="N12828" s="1" t="str">
        <f>IF(OR(BART_Rides[[#This Row],[Station Code]]="EM", BART_Rides[[#This Row],[Station Code]]="MT", BART_Rides[[#This Row],[Station Code]]="PL", BART_Rides[[#This Row],[Station Code]]="CC"), "Yes", "No")</f>
        <v>No</v>
      </c>
    </row>
    <row r="12829" spans="6:14">
      <c r="F12829" s="3">
        <v>44249</v>
      </c>
      <c r="G12829" s="1" t="s">
        <v>67</v>
      </c>
      <c r="H12829" s="1" t="s">
        <v>108</v>
      </c>
      <c r="I12829" s="1">
        <v>309</v>
      </c>
      <c r="J12829" s="1">
        <f>MONTH(BART_Rides[[#This Row],[Date]])</f>
        <v>2</v>
      </c>
      <c r="K12829" s="1">
        <f>WEEKDAY(BART_Rides[[#This Row],[Date]],2)</f>
        <v>1</v>
      </c>
      <c r="L12829" s="1" t="str">
        <f>LEFT(BART_Rides[[#This Row],[Lines]],1)</f>
        <v>B</v>
      </c>
      <c r="M12829" s="1" t="str">
        <f>IF(BART_Rides[[#This Row],[FirstLetter]]="Y","Yes","No")</f>
        <v>No</v>
      </c>
      <c r="N12829" s="1" t="str">
        <f>IF(OR(BART_Rides[[#This Row],[Station Code]]="EM", BART_Rides[[#This Row],[Station Code]]="MT", BART_Rides[[#This Row],[Station Code]]="PL", BART_Rides[[#This Row],[Station Code]]="CC"), "Yes", "No")</f>
        <v>No</v>
      </c>
    </row>
    <row r="12830" spans="6:14">
      <c r="F12830" s="3">
        <v>44250</v>
      </c>
      <c r="G12830" s="1" t="s">
        <v>67</v>
      </c>
      <c r="H12830" s="1" t="s">
        <v>108</v>
      </c>
      <c r="I12830" s="1">
        <v>361</v>
      </c>
      <c r="J12830" s="1">
        <f>MONTH(BART_Rides[[#This Row],[Date]])</f>
        <v>2</v>
      </c>
      <c r="K12830" s="1">
        <f>WEEKDAY(BART_Rides[[#This Row],[Date]],2)</f>
        <v>2</v>
      </c>
      <c r="L12830" s="1" t="str">
        <f>LEFT(BART_Rides[[#This Row],[Lines]],1)</f>
        <v>B</v>
      </c>
      <c r="M12830" s="1" t="str">
        <f>IF(BART_Rides[[#This Row],[FirstLetter]]="Y","Yes","No")</f>
        <v>No</v>
      </c>
      <c r="N12830" s="1" t="str">
        <f>IF(OR(BART_Rides[[#This Row],[Station Code]]="EM", BART_Rides[[#This Row],[Station Code]]="MT", BART_Rides[[#This Row],[Station Code]]="PL", BART_Rides[[#This Row],[Station Code]]="CC"), "Yes", "No")</f>
        <v>No</v>
      </c>
    </row>
    <row r="12831" spans="6:14">
      <c r="F12831" s="3">
        <v>44251</v>
      </c>
      <c r="G12831" s="1" t="s">
        <v>67</v>
      </c>
      <c r="H12831" s="1" t="s">
        <v>108</v>
      </c>
      <c r="I12831" s="1">
        <v>378</v>
      </c>
      <c r="J12831" s="1">
        <f>MONTH(BART_Rides[[#This Row],[Date]])</f>
        <v>2</v>
      </c>
      <c r="K12831" s="1">
        <f>WEEKDAY(BART_Rides[[#This Row],[Date]],2)</f>
        <v>3</v>
      </c>
      <c r="L12831" s="1" t="str">
        <f>LEFT(BART_Rides[[#This Row],[Lines]],1)</f>
        <v>B</v>
      </c>
      <c r="M12831" s="1" t="str">
        <f>IF(BART_Rides[[#This Row],[FirstLetter]]="Y","Yes","No")</f>
        <v>No</v>
      </c>
      <c r="N12831" s="1" t="str">
        <f>IF(OR(BART_Rides[[#This Row],[Station Code]]="EM", BART_Rides[[#This Row],[Station Code]]="MT", BART_Rides[[#This Row],[Station Code]]="PL", BART_Rides[[#This Row],[Station Code]]="CC"), "Yes", "No")</f>
        <v>No</v>
      </c>
    </row>
    <row r="12832" spans="6:14">
      <c r="F12832" s="3">
        <v>44252</v>
      </c>
      <c r="G12832" s="1" t="s">
        <v>67</v>
      </c>
      <c r="H12832" s="1" t="s">
        <v>108</v>
      </c>
      <c r="I12832" s="1">
        <v>352</v>
      </c>
      <c r="J12832" s="1">
        <f>MONTH(BART_Rides[[#This Row],[Date]])</f>
        <v>2</v>
      </c>
      <c r="K12832" s="1">
        <f>WEEKDAY(BART_Rides[[#This Row],[Date]],2)</f>
        <v>4</v>
      </c>
      <c r="L12832" s="1" t="str">
        <f>LEFT(BART_Rides[[#This Row],[Lines]],1)</f>
        <v>B</v>
      </c>
      <c r="M12832" s="1" t="str">
        <f>IF(BART_Rides[[#This Row],[FirstLetter]]="Y","Yes","No")</f>
        <v>No</v>
      </c>
      <c r="N12832" s="1" t="str">
        <f>IF(OR(BART_Rides[[#This Row],[Station Code]]="EM", BART_Rides[[#This Row],[Station Code]]="MT", BART_Rides[[#This Row],[Station Code]]="PL", BART_Rides[[#This Row],[Station Code]]="CC"), "Yes", "No")</f>
        <v>No</v>
      </c>
    </row>
    <row r="12833" spans="6:14">
      <c r="F12833" s="3">
        <v>44253</v>
      </c>
      <c r="G12833" s="1" t="s">
        <v>67</v>
      </c>
      <c r="H12833" s="1" t="s">
        <v>108</v>
      </c>
      <c r="I12833" s="1">
        <v>350</v>
      </c>
      <c r="J12833" s="1">
        <f>MONTH(BART_Rides[[#This Row],[Date]])</f>
        <v>2</v>
      </c>
      <c r="K12833" s="1">
        <f>WEEKDAY(BART_Rides[[#This Row],[Date]],2)</f>
        <v>5</v>
      </c>
      <c r="L12833" s="1" t="str">
        <f>LEFT(BART_Rides[[#This Row],[Lines]],1)</f>
        <v>B</v>
      </c>
      <c r="M12833" s="1" t="str">
        <f>IF(BART_Rides[[#This Row],[FirstLetter]]="Y","Yes","No")</f>
        <v>No</v>
      </c>
      <c r="N12833" s="1" t="str">
        <f>IF(OR(BART_Rides[[#This Row],[Station Code]]="EM", BART_Rides[[#This Row],[Station Code]]="MT", BART_Rides[[#This Row],[Station Code]]="PL", BART_Rides[[#This Row],[Station Code]]="CC"), "Yes", "No")</f>
        <v>No</v>
      </c>
    </row>
    <row r="12834" spans="6:14">
      <c r="F12834" s="3">
        <v>44254</v>
      </c>
      <c r="G12834" s="1" t="s">
        <v>67</v>
      </c>
      <c r="H12834" s="1" t="s">
        <v>108</v>
      </c>
      <c r="I12834" s="1">
        <v>198</v>
      </c>
      <c r="J12834" s="1">
        <f>MONTH(BART_Rides[[#This Row],[Date]])</f>
        <v>2</v>
      </c>
      <c r="K12834" s="1">
        <f>WEEKDAY(BART_Rides[[#This Row],[Date]],2)</f>
        <v>6</v>
      </c>
      <c r="L12834" s="1" t="str">
        <f>LEFT(BART_Rides[[#This Row],[Lines]],1)</f>
        <v>B</v>
      </c>
      <c r="M12834" s="1" t="str">
        <f>IF(BART_Rides[[#This Row],[FirstLetter]]="Y","Yes","No")</f>
        <v>No</v>
      </c>
      <c r="N12834" s="1" t="str">
        <f>IF(OR(BART_Rides[[#This Row],[Station Code]]="EM", BART_Rides[[#This Row],[Station Code]]="MT", BART_Rides[[#This Row],[Station Code]]="PL", BART_Rides[[#This Row],[Station Code]]="CC"), "Yes", "No")</f>
        <v>No</v>
      </c>
    </row>
    <row r="12835" spans="6:14">
      <c r="F12835" s="3">
        <v>44255</v>
      </c>
      <c r="G12835" s="1" t="s">
        <v>67</v>
      </c>
      <c r="H12835" s="1" t="s">
        <v>108</v>
      </c>
      <c r="I12835" s="1">
        <v>154</v>
      </c>
      <c r="J12835" s="1">
        <f>MONTH(BART_Rides[[#This Row],[Date]])</f>
        <v>2</v>
      </c>
      <c r="K12835" s="1">
        <f>WEEKDAY(BART_Rides[[#This Row],[Date]],2)</f>
        <v>7</v>
      </c>
      <c r="L12835" s="1" t="str">
        <f>LEFT(BART_Rides[[#This Row],[Lines]],1)</f>
        <v>B</v>
      </c>
      <c r="M12835" s="1" t="str">
        <f>IF(BART_Rides[[#This Row],[FirstLetter]]="Y","Yes","No")</f>
        <v>No</v>
      </c>
      <c r="N12835" s="1" t="str">
        <f>IF(OR(BART_Rides[[#This Row],[Station Code]]="EM", BART_Rides[[#This Row],[Station Code]]="MT", BART_Rides[[#This Row],[Station Code]]="PL", BART_Rides[[#This Row],[Station Code]]="CC"), "Yes", "No")</f>
        <v>No</v>
      </c>
    </row>
    <row r="12836" spans="6:14">
      <c r="F12836" s="3">
        <v>44256</v>
      </c>
      <c r="G12836" s="1" t="s">
        <v>67</v>
      </c>
      <c r="H12836" s="1" t="s">
        <v>108</v>
      </c>
      <c r="I12836" s="1">
        <v>354</v>
      </c>
      <c r="J12836" s="1">
        <f>MONTH(BART_Rides[[#This Row],[Date]])</f>
        <v>3</v>
      </c>
      <c r="K12836" s="1">
        <f>WEEKDAY(BART_Rides[[#This Row],[Date]],2)</f>
        <v>1</v>
      </c>
      <c r="L12836" s="1" t="str">
        <f>LEFT(BART_Rides[[#This Row],[Lines]],1)</f>
        <v>B</v>
      </c>
      <c r="M12836" s="1" t="str">
        <f>IF(BART_Rides[[#This Row],[FirstLetter]]="Y","Yes","No")</f>
        <v>No</v>
      </c>
      <c r="N12836" s="1" t="str">
        <f>IF(OR(BART_Rides[[#This Row],[Station Code]]="EM", BART_Rides[[#This Row],[Station Code]]="MT", BART_Rides[[#This Row],[Station Code]]="PL", BART_Rides[[#This Row],[Station Code]]="CC"), "Yes", "No")</f>
        <v>No</v>
      </c>
    </row>
    <row r="12837" spans="6:14">
      <c r="F12837" s="3">
        <v>44257</v>
      </c>
      <c r="G12837" s="1" t="s">
        <v>67</v>
      </c>
      <c r="H12837" s="1" t="s">
        <v>108</v>
      </c>
      <c r="I12837" s="1">
        <v>375</v>
      </c>
      <c r="J12837" s="1">
        <f>MONTH(BART_Rides[[#This Row],[Date]])</f>
        <v>3</v>
      </c>
      <c r="K12837" s="1">
        <f>WEEKDAY(BART_Rides[[#This Row],[Date]],2)</f>
        <v>2</v>
      </c>
      <c r="L12837" s="1" t="str">
        <f>LEFT(BART_Rides[[#This Row],[Lines]],1)</f>
        <v>B</v>
      </c>
      <c r="M12837" s="1" t="str">
        <f>IF(BART_Rides[[#This Row],[FirstLetter]]="Y","Yes","No")</f>
        <v>No</v>
      </c>
      <c r="N12837" s="1" t="str">
        <f>IF(OR(BART_Rides[[#This Row],[Station Code]]="EM", BART_Rides[[#This Row],[Station Code]]="MT", BART_Rides[[#This Row],[Station Code]]="PL", BART_Rides[[#This Row],[Station Code]]="CC"), "Yes", "No")</f>
        <v>No</v>
      </c>
    </row>
    <row r="12838" spans="6:14">
      <c r="F12838" s="3">
        <v>44258</v>
      </c>
      <c r="G12838" s="1" t="s">
        <v>67</v>
      </c>
      <c r="H12838" s="1" t="s">
        <v>108</v>
      </c>
      <c r="I12838" s="1">
        <v>362</v>
      </c>
      <c r="J12838" s="1">
        <f>MONTH(BART_Rides[[#This Row],[Date]])</f>
        <v>3</v>
      </c>
      <c r="K12838" s="1">
        <f>WEEKDAY(BART_Rides[[#This Row],[Date]],2)</f>
        <v>3</v>
      </c>
      <c r="L12838" s="1" t="str">
        <f>LEFT(BART_Rides[[#This Row],[Lines]],1)</f>
        <v>B</v>
      </c>
      <c r="M12838" s="1" t="str">
        <f>IF(BART_Rides[[#This Row],[FirstLetter]]="Y","Yes","No")</f>
        <v>No</v>
      </c>
      <c r="N12838" s="1" t="str">
        <f>IF(OR(BART_Rides[[#This Row],[Station Code]]="EM", BART_Rides[[#This Row],[Station Code]]="MT", BART_Rides[[#This Row],[Station Code]]="PL", BART_Rides[[#This Row],[Station Code]]="CC"), "Yes", "No")</f>
        <v>No</v>
      </c>
    </row>
    <row r="12839" spans="6:14">
      <c r="F12839" s="3">
        <v>44259</v>
      </c>
      <c r="G12839" s="1" t="s">
        <v>67</v>
      </c>
      <c r="H12839" s="1" t="s">
        <v>108</v>
      </c>
      <c r="I12839" s="1">
        <v>356</v>
      </c>
      <c r="J12839" s="1">
        <f>MONTH(BART_Rides[[#This Row],[Date]])</f>
        <v>3</v>
      </c>
      <c r="K12839" s="1">
        <f>WEEKDAY(BART_Rides[[#This Row],[Date]],2)</f>
        <v>4</v>
      </c>
      <c r="L12839" s="1" t="str">
        <f>LEFT(BART_Rides[[#This Row],[Lines]],1)</f>
        <v>B</v>
      </c>
      <c r="M12839" s="1" t="str">
        <f>IF(BART_Rides[[#This Row],[FirstLetter]]="Y","Yes","No")</f>
        <v>No</v>
      </c>
      <c r="N12839" s="1" t="str">
        <f>IF(OR(BART_Rides[[#This Row],[Station Code]]="EM", BART_Rides[[#This Row],[Station Code]]="MT", BART_Rides[[#This Row],[Station Code]]="PL", BART_Rides[[#This Row],[Station Code]]="CC"), "Yes", "No")</f>
        <v>No</v>
      </c>
    </row>
    <row r="12840" spans="6:14">
      <c r="F12840" s="3">
        <v>44260</v>
      </c>
      <c r="G12840" s="1" t="s">
        <v>67</v>
      </c>
      <c r="H12840" s="1" t="s">
        <v>108</v>
      </c>
      <c r="I12840" s="1">
        <v>354</v>
      </c>
      <c r="J12840" s="1">
        <f>MONTH(BART_Rides[[#This Row],[Date]])</f>
        <v>3</v>
      </c>
      <c r="K12840" s="1">
        <f>WEEKDAY(BART_Rides[[#This Row],[Date]],2)</f>
        <v>5</v>
      </c>
      <c r="L12840" s="1" t="str">
        <f>LEFT(BART_Rides[[#This Row],[Lines]],1)</f>
        <v>B</v>
      </c>
      <c r="M12840" s="1" t="str">
        <f>IF(BART_Rides[[#This Row],[FirstLetter]]="Y","Yes","No")</f>
        <v>No</v>
      </c>
      <c r="N12840" s="1" t="str">
        <f>IF(OR(BART_Rides[[#This Row],[Station Code]]="EM", BART_Rides[[#This Row],[Station Code]]="MT", BART_Rides[[#This Row],[Station Code]]="PL", BART_Rides[[#This Row],[Station Code]]="CC"), "Yes", "No")</f>
        <v>No</v>
      </c>
    </row>
    <row r="12841" spans="6:14">
      <c r="F12841" s="3">
        <v>44261</v>
      </c>
      <c r="G12841" s="1" t="s">
        <v>67</v>
      </c>
      <c r="H12841" s="1" t="s">
        <v>108</v>
      </c>
      <c r="I12841" s="1">
        <v>176</v>
      </c>
      <c r="J12841" s="1">
        <f>MONTH(BART_Rides[[#This Row],[Date]])</f>
        <v>3</v>
      </c>
      <c r="K12841" s="1">
        <f>WEEKDAY(BART_Rides[[#This Row],[Date]],2)</f>
        <v>6</v>
      </c>
      <c r="L12841" s="1" t="str">
        <f>LEFT(BART_Rides[[#This Row],[Lines]],1)</f>
        <v>B</v>
      </c>
      <c r="M12841" s="1" t="str">
        <f>IF(BART_Rides[[#This Row],[FirstLetter]]="Y","Yes","No")</f>
        <v>No</v>
      </c>
      <c r="N12841" s="1" t="str">
        <f>IF(OR(BART_Rides[[#This Row],[Station Code]]="EM", BART_Rides[[#This Row],[Station Code]]="MT", BART_Rides[[#This Row],[Station Code]]="PL", BART_Rides[[#This Row],[Station Code]]="CC"), "Yes", "No")</f>
        <v>No</v>
      </c>
    </row>
    <row r="12842" spans="6:14">
      <c r="F12842" s="3">
        <v>44262</v>
      </c>
      <c r="G12842" s="1" t="s">
        <v>67</v>
      </c>
      <c r="H12842" s="1" t="s">
        <v>108</v>
      </c>
      <c r="I12842" s="1">
        <v>176</v>
      </c>
      <c r="J12842" s="1">
        <f>MONTH(BART_Rides[[#This Row],[Date]])</f>
        <v>3</v>
      </c>
      <c r="K12842" s="1">
        <f>WEEKDAY(BART_Rides[[#This Row],[Date]],2)</f>
        <v>7</v>
      </c>
      <c r="L12842" s="1" t="str">
        <f>LEFT(BART_Rides[[#This Row],[Lines]],1)</f>
        <v>B</v>
      </c>
      <c r="M12842" s="1" t="str">
        <f>IF(BART_Rides[[#This Row],[FirstLetter]]="Y","Yes","No")</f>
        <v>No</v>
      </c>
      <c r="N12842" s="1" t="str">
        <f>IF(OR(BART_Rides[[#This Row],[Station Code]]="EM", BART_Rides[[#This Row],[Station Code]]="MT", BART_Rides[[#This Row],[Station Code]]="PL", BART_Rides[[#This Row],[Station Code]]="CC"), "Yes", "No")</f>
        <v>No</v>
      </c>
    </row>
    <row r="12843" spans="6:14">
      <c r="F12843" s="3">
        <v>44263</v>
      </c>
      <c r="G12843" s="1" t="s">
        <v>67</v>
      </c>
      <c r="H12843" s="1" t="s">
        <v>108</v>
      </c>
      <c r="I12843" s="1">
        <v>344</v>
      </c>
      <c r="J12843" s="1">
        <f>MONTH(BART_Rides[[#This Row],[Date]])</f>
        <v>3</v>
      </c>
      <c r="K12843" s="1">
        <f>WEEKDAY(BART_Rides[[#This Row],[Date]],2)</f>
        <v>1</v>
      </c>
      <c r="L12843" s="1" t="str">
        <f>LEFT(BART_Rides[[#This Row],[Lines]],1)</f>
        <v>B</v>
      </c>
      <c r="M12843" s="1" t="str">
        <f>IF(BART_Rides[[#This Row],[FirstLetter]]="Y","Yes","No")</f>
        <v>No</v>
      </c>
      <c r="N12843" s="1" t="str">
        <f>IF(OR(BART_Rides[[#This Row],[Station Code]]="EM", BART_Rides[[#This Row],[Station Code]]="MT", BART_Rides[[#This Row],[Station Code]]="PL", BART_Rides[[#This Row],[Station Code]]="CC"), "Yes", "No")</f>
        <v>No</v>
      </c>
    </row>
    <row r="12844" spans="6:14">
      <c r="F12844" s="3">
        <v>44264</v>
      </c>
      <c r="G12844" s="1" t="s">
        <v>67</v>
      </c>
      <c r="H12844" s="1" t="s">
        <v>108</v>
      </c>
      <c r="I12844" s="1">
        <v>351</v>
      </c>
      <c r="J12844" s="1">
        <f>MONTH(BART_Rides[[#This Row],[Date]])</f>
        <v>3</v>
      </c>
      <c r="K12844" s="1">
        <f>WEEKDAY(BART_Rides[[#This Row],[Date]],2)</f>
        <v>2</v>
      </c>
      <c r="L12844" s="1" t="str">
        <f>LEFT(BART_Rides[[#This Row],[Lines]],1)</f>
        <v>B</v>
      </c>
      <c r="M12844" s="1" t="str">
        <f>IF(BART_Rides[[#This Row],[FirstLetter]]="Y","Yes","No")</f>
        <v>No</v>
      </c>
      <c r="N12844" s="1" t="str">
        <f>IF(OR(BART_Rides[[#This Row],[Station Code]]="EM", BART_Rides[[#This Row],[Station Code]]="MT", BART_Rides[[#This Row],[Station Code]]="PL", BART_Rides[[#This Row],[Station Code]]="CC"), "Yes", "No")</f>
        <v>No</v>
      </c>
    </row>
    <row r="12845" spans="6:14">
      <c r="F12845" s="3">
        <v>44265</v>
      </c>
      <c r="G12845" s="1" t="s">
        <v>67</v>
      </c>
      <c r="H12845" s="1" t="s">
        <v>108</v>
      </c>
      <c r="I12845" s="1">
        <v>319</v>
      </c>
      <c r="J12845" s="1">
        <f>MONTH(BART_Rides[[#This Row],[Date]])</f>
        <v>3</v>
      </c>
      <c r="K12845" s="1">
        <f>WEEKDAY(BART_Rides[[#This Row],[Date]],2)</f>
        <v>3</v>
      </c>
      <c r="L12845" s="1" t="str">
        <f>LEFT(BART_Rides[[#This Row],[Lines]],1)</f>
        <v>B</v>
      </c>
      <c r="M12845" s="1" t="str">
        <f>IF(BART_Rides[[#This Row],[FirstLetter]]="Y","Yes","No")</f>
        <v>No</v>
      </c>
      <c r="N12845" s="1" t="str">
        <f>IF(OR(BART_Rides[[#This Row],[Station Code]]="EM", BART_Rides[[#This Row],[Station Code]]="MT", BART_Rides[[#This Row],[Station Code]]="PL", BART_Rides[[#This Row],[Station Code]]="CC"), "Yes", "No")</f>
        <v>No</v>
      </c>
    </row>
    <row r="12846" spans="6:14">
      <c r="F12846" s="3">
        <v>44266</v>
      </c>
      <c r="G12846" s="1" t="s">
        <v>67</v>
      </c>
      <c r="H12846" s="1" t="s">
        <v>108</v>
      </c>
      <c r="I12846" s="1">
        <v>333</v>
      </c>
      <c r="J12846" s="1">
        <f>MONTH(BART_Rides[[#This Row],[Date]])</f>
        <v>3</v>
      </c>
      <c r="K12846" s="1">
        <f>WEEKDAY(BART_Rides[[#This Row],[Date]],2)</f>
        <v>4</v>
      </c>
      <c r="L12846" s="1" t="str">
        <f>LEFT(BART_Rides[[#This Row],[Lines]],1)</f>
        <v>B</v>
      </c>
      <c r="M12846" s="1" t="str">
        <f>IF(BART_Rides[[#This Row],[FirstLetter]]="Y","Yes","No")</f>
        <v>No</v>
      </c>
      <c r="N12846" s="1" t="str">
        <f>IF(OR(BART_Rides[[#This Row],[Station Code]]="EM", BART_Rides[[#This Row],[Station Code]]="MT", BART_Rides[[#This Row],[Station Code]]="PL", BART_Rides[[#This Row],[Station Code]]="CC"), "Yes", "No")</f>
        <v>No</v>
      </c>
    </row>
    <row r="12847" spans="6:14">
      <c r="F12847" s="3">
        <v>44267</v>
      </c>
      <c r="G12847" s="1" t="s">
        <v>67</v>
      </c>
      <c r="H12847" s="1" t="s">
        <v>108</v>
      </c>
      <c r="I12847" s="1">
        <v>343</v>
      </c>
      <c r="J12847" s="1">
        <f>MONTH(BART_Rides[[#This Row],[Date]])</f>
        <v>3</v>
      </c>
      <c r="K12847" s="1">
        <f>WEEKDAY(BART_Rides[[#This Row],[Date]],2)</f>
        <v>5</v>
      </c>
      <c r="L12847" s="1" t="str">
        <f>LEFT(BART_Rides[[#This Row],[Lines]],1)</f>
        <v>B</v>
      </c>
      <c r="M12847" s="1" t="str">
        <f>IF(BART_Rides[[#This Row],[FirstLetter]]="Y","Yes","No")</f>
        <v>No</v>
      </c>
      <c r="N12847" s="1" t="str">
        <f>IF(OR(BART_Rides[[#This Row],[Station Code]]="EM", BART_Rides[[#This Row],[Station Code]]="MT", BART_Rides[[#This Row],[Station Code]]="PL", BART_Rides[[#This Row],[Station Code]]="CC"), "Yes", "No")</f>
        <v>No</v>
      </c>
    </row>
    <row r="12848" spans="6:14">
      <c r="F12848" s="3">
        <v>44268</v>
      </c>
      <c r="G12848" s="1" t="s">
        <v>67</v>
      </c>
      <c r="H12848" s="1" t="s">
        <v>108</v>
      </c>
      <c r="I12848" s="1">
        <v>211</v>
      </c>
      <c r="J12848" s="1">
        <f>MONTH(BART_Rides[[#This Row],[Date]])</f>
        <v>3</v>
      </c>
      <c r="K12848" s="1">
        <f>WEEKDAY(BART_Rides[[#This Row],[Date]],2)</f>
        <v>6</v>
      </c>
      <c r="L12848" s="1" t="str">
        <f>LEFT(BART_Rides[[#This Row],[Lines]],1)</f>
        <v>B</v>
      </c>
      <c r="M12848" s="1" t="str">
        <f>IF(BART_Rides[[#This Row],[FirstLetter]]="Y","Yes","No")</f>
        <v>No</v>
      </c>
      <c r="N12848" s="1" t="str">
        <f>IF(OR(BART_Rides[[#This Row],[Station Code]]="EM", BART_Rides[[#This Row],[Station Code]]="MT", BART_Rides[[#This Row],[Station Code]]="PL", BART_Rides[[#This Row],[Station Code]]="CC"), "Yes", "No")</f>
        <v>No</v>
      </c>
    </row>
    <row r="12849" spans="6:14">
      <c r="F12849" s="3">
        <v>44269</v>
      </c>
      <c r="G12849" s="1" t="s">
        <v>67</v>
      </c>
      <c r="H12849" s="1" t="s">
        <v>108</v>
      </c>
      <c r="I12849" s="1">
        <v>130</v>
      </c>
      <c r="J12849" s="1">
        <f>MONTH(BART_Rides[[#This Row],[Date]])</f>
        <v>3</v>
      </c>
      <c r="K12849" s="1">
        <f>WEEKDAY(BART_Rides[[#This Row],[Date]],2)</f>
        <v>7</v>
      </c>
      <c r="L12849" s="1" t="str">
        <f>LEFT(BART_Rides[[#This Row],[Lines]],1)</f>
        <v>B</v>
      </c>
      <c r="M12849" s="1" t="str">
        <f>IF(BART_Rides[[#This Row],[FirstLetter]]="Y","Yes","No")</f>
        <v>No</v>
      </c>
      <c r="N12849" s="1" t="str">
        <f>IF(OR(BART_Rides[[#This Row],[Station Code]]="EM", BART_Rides[[#This Row],[Station Code]]="MT", BART_Rides[[#This Row],[Station Code]]="PL", BART_Rides[[#This Row],[Station Code]]="CC"), "Yes", "No")</f>
        <v>No</v>
      </c>
    </row>
    <row r="12850" spans="6:14">
      <c r="F12850" s="3">
        <v>44270</v>
      </c>
      <c r="G12850" s="1" t="s">
        <v>67</v>
      </c>
      <c r="H12850" s="1" t="s">
        <v>108</v>
      </c>
      <c r="I12850" s="1">
        <v>325</v>
      </c>
      <c r="J12850" s="1">
        <f>MONTH(BART_Rides[[#This Row],[Date]])</f>
        <v>3</v>
      </c>
      <c r="K12850" s="1">
        <f>WEEKDAY(BART_Rides[[#This Row],[Date]],2)</f>
        <v>1</v>
      </c>
      <c r="L12850" s="1" t="str">
        <f>LEFT(BART_Rides[[#This Row],[Lines]],1)</f>
        <v>B</v>
      </c>
      <c r="M12850" s="1" t="str">
        <f>IF(BART_Rides[[#This Row],[FirstLetter]]="Y","Yes","No")</f>
        <v>No</v>
      </c>
      <c r="N12850" s="1" t="str">
        <f>IF(OR(BART_Rides[[#This Row],[Station Code]]="EM", BART_Rides[[#This Row],[Station Code]]="MT", BART_Rides[[#This Row],[Station Code]]="PL", BART_Rides[[#This Row],[Station Code]]="CC"), "Yes", "No")</f>
        <v>No</v>
      </c>
    </row>
    <row r="12851" spans="6:14">
      <c r="F12851" s="3">
        <v>44271</v>
      </c>
      <c r="G12851" s="1" t="s">
        <v>67</v>
      </c>
      <c r="H12851" s="1" t="s">
        <v>108</v>
      </c>
      <c r="I12851" s="1">
        <v>385</v>
      </c>
      <c r="J12851" s="1">
        <f>MONTH(BART_Rides[[#This Row],[Date]])</f>
        <v>3</v>
      </c>
      <c r="K12851" s="1">
        <f>WEEKDAY(BART_Rides[[#This Row],[Date]],2)</f>
        <v>2</v>
      </c>
      <c r="L12851" s="1" t="str">
        <f>LEFT(BART_Rides[[#This Row],[Lines]],1)</f>
        <v>B</v>
      </c>
      <c r="M12851" s="1" t="str">
        <f>IF(BART_Rides[[#This Row],[FirstLetter]]="Y","Yes","No")</f>
        <v>No</v>
      </c>
      <c r="N12851" s="1" t="str">
        <f>IF(OR(BART_Rides[[#This Row],[Station Code]]="EM", BART_Rides[[#This Row],[Station Code]]="MT", BART_Rides[[#This Row],[Station Code]]="PL", BART_Rides[[#This Row],[Station Code]]="CC"), "Yes", "No")</f>
        <v>No</v>
      </c>
    </row>
    <row r="12852" spans="6:14">
      <c r="F12852" s="3">
        <v>44272</v>
      </c>
      <c r="G12852" s="1" t="s">
        <v>67</v>
      </c>
      <c r="H12852" s="1" t="s">
        <v>108</v>
      </c>
      <c r="I12852" s="1">
        <v>370</v>
      </c>
      <c r="J12852" s="1">
        <f>MONTH(BART_Rides[[#This Row],[Date]])</f>
        <v>3</v>
      </c>
      <c r="K12852" s="1">
        <f>WEEKDAY(BART_Rides[[#This Row],[Date]],2)</f>
        <v>3</v>
      </c>
      <c r="L12852" s="1" t="str">
        <f>LEFT(BART_Rides[[#This Row],[Lines]],1)</f>
        <v>B</v>
      </c>
      <c r="M12852" s="1" t="str">
        <f>IF(BART_Rides[[#This Row],[FirstLetter]]="Y","Yes","No")</f>
        <v>No</v>
      </c>
      <c r="N12852" s="1" t="str">
        <f>IF(OR(BART_Rides[[#This Row],[Station Code]]="EM", BART_Rides[[#This Row],[Station Code]]="MT", BART_Rides[[#This Row],[Station Code]]="PL", BART_Rides[[#This Row],[Station Code]]="CC"), "Yes", "No")</f>
        <v>No</v>
      </c>
    </row>
    <row r="12853" spans="6:14">
      <c r="F12853" s="3">
        <v>44273</v>
      </c>
      <c r="G12853" s="1" t="s">
        <v>67</v>
      </c>
      <c r="H12853" s="1" t="s">
        <v>108</v>
      </c>
      <c r="I12853" s="1">
        <v>326</v>
      </c>
      <c r="J12853" s="1">
        <f>MONTH(BART_Rides[[#This Row],[Date]])</f>
        <v>3</v>
      </c>
      <c r="K12853" s="1">
        <f>WEEKDAY(BART_Rides[[#This Row],[Date]],2)</f>
        <v>4</v>
      </c>
      <c r="L12853" s="1" t="str">
        <f>LEFT(BART_Rides[[#This Row],[Lines]],1)</f>
        <v>B</v>
      </c>
      <c r="M12853" s="1" t="str">
        <f>IF(BART_Rides[[#This Row],[FirstLetter]]="Y","Yes","No")</f>
        <v>No</v>
      </c>
      <c r="N12853" s="1" t="str">
        <f>IF(OR(BART_Rides[[#This Row],[Station Code]]="EM", BART_Rides[[#This Row],[Station Code]]="MT", BART_Rides[[#This Row],[Station Code]]="PL", BART_Rides[[#This Row],[Station Code]]="CC"), "Yes", "No")</f>
        <v>No</v>
      </c>
    </row>
    <row r="12854" spans="6:14">
      <c r="F12854" s="3">
        <v>44274</v>
      </c>
      <c r="G12854" s="1" t="s">
        <v>67</v>
      </c>
      <c r="H12854" s="1" t="s">
        <v>108</v>
      </c>
      <c r="I12854" s="1">
        <v>349</v>
      </c>
      <c r="J12854" s="1">
        <f>MONTH(BART_Rides[[#This Row],[Date]])</f>
        <v>3</v>
      </c>
      <c r="K12854" s="1">
        <f>WEEKDAY(BART_Rides[[#This Row],[Date]],2)</f>
        <v>5</v>
      </c>
      <c r="L12854" s="1" t="str">
        <f>LEFT(BART_Rides[[#This Row],[Lines]],1)</f>
        <v>B</v>
      </c>
      <c r="M12854" s="1" t="str">
        <f>IF(BART_Rides[[#This Row],[FirstLetter]]="Y","Yes","No")</f>
        <v>No</v>
      </c>
      <c r="N12854" s="1" t="str">
        <f>IF(OR(BART_Rides[[#This Row],[Station Code]]="EM", BART_Rides[[#This Row],[Station Code]]="MT", BART_Rides[[#This Row],[Station Code]]="PL", BART_Rides[[#This Row],[Station Code]]="CC"), "Yes", "No")</f>
        <v>No</v>
      </c>
    </row>
    <row r="12855" spans="6:14">
      <c r="F12855" s="3">
        <v>44275</v>
      </c>
      <c r="G12855" s="1" t="s">
        <v>67</v>
      </c>
      <c r="H12855" s="1" t="s">
        <v>108</v>
      </c>
      <c r="I12855" s="1">
        <v>215</v>
      </c>
      <c r="J12855" s="1">
        <f>MONTH(BART_Rides[[#This Row],[Date]])</f>
        <v>3</v>
      </c>
      <c r="K12855" s="1">
        <f>WEEKDAY(BART_Rides[[#This Row],[Date]],2)</f>
        <v>6</v>
      </c>
      <c r="L12855" s="1" t="str">
        <f>LEFT(BART_Rides[[#This Row],[Lines]],1)</f>
        <v>B</v>
      </c>
      <c r="M12855" s="1" t="str">
        <f>IF(BART_Rides[[#This Row],[FirstLetter]]="Y","Yes","No")</f>
        <v>No</v>
      </c>
      <c r="N12855" s="1" t="str">
        <f>IF(OR(BART_Rides[[#This Row],[Station Code]]="EM", BART_Rides[[#This Row],[Station Code]]="MT", BART_Rides[[#This Row],[Station Code]]="PL", BART_Rides[[#This Row],[Station Code]]="CC"), "Yes", "No")</f>
        <v>No</v>
      </c>
    </row>
    <row r="12856" spans="6:14">
      <c r="F12856" s="3">
        <v>44276</v>
      </c>
      <c r="G12856" s="1" t="s">
        <v>67</v>
      </c>
      <c r="H12856" s="1" t="s">
        <v>108</v>
      </c>
      <c r="I12856" s="1">
        <v>181</v>
      </c>
      <c r="J12856" s="1">
        <f>MONTH(BART_Rides[[#This Row],[Date]])</f>
        <v>3</v>
      </c>
      <c r="K12856" s="1">
        <f>WEEKDAY(BART_Rides[[#This Row],[Date]],2)</f>
        <v>7</v>
      </c>
      <c r="L12856" s="1" t="str">
        <f>LEFT(BART_Rides[[#This Row],[Lines]],1)</f>
        <v>B</v>
      </c>
      <c r="M12856" s="1" t="str">
        <f>IF(BART_Rides[[#This Row],[FirstLetter]]="Y","Yes","No")</f>
        <v>No</v>
      </c>
      <c r="N12856" s="1" t="str">
        <f>IF(OR(BART_Rides[[#This Row],[Station Code]]="EM", BART_Rides[[#This Row],[Station Code]]="MT", BART_Rides[[#This Row],[Station Code]]="PL", BART_Rides[[#This Row],[Station Code]]="CC"), "Yes", "No")</f>
        <v>No</v>
      </c>
    </row>
    <row r="12857" spans="6:14">
      <c r="F12857" s="3">
        <v>44277</v>
      </c>
      <c r="G12857" s="1" t="s">
        <v>67</v>
      </c>
      <c r="H12857" s="1" t="s">
        <v>108</v>
      </c>
      <c r="I12857" s="1">
        <v>327</v>
      </c>
      <c r="J12857" s="1">
        <f>MONTH(BART_Rides[[#This Row],[Date]])</f>
        <v>3</v>
      </c>
      <c r="K12857" s="1">
        <f>WEEKDAY(BART_Rides[[#This Row],[Date]],2)</f>
        <v>1</v>
      </c>
      <c r="L12857" s="1" t="str">
        <f>LEFT(BART_Rides[[#This Row],[Lines]],1)</f>
        <v>B</v>
      </c>
      <c r="M12857" s="1" t="str">
        <f>IF(BART_Rides[[#This Row],[FirstLetter]]="Y","Yes","No")</f>
        <v>No</v>
      </c>
      <c r="N12857" s="1" t="str">
        <f>IF(OR(BART_Rides[[#This Row],[Station Code]]="EM", BART_Rides[[#This Row],[Station Code]]="MT", BART_Rides[[#This Row],[Station Code]]="PL", BART_Rides[[#This Row],[Station Code]]="CC"), "Yes", "No")</f>
        <v>No</v>
      </c>
    </row>
    <row r="12858" spans="6:14">
      <c r="F12858" s="3">
        <v>44278</v>
      </c>
      <c r="G12858" s="1" t="s">
        <v>67</v>
      </c>
      <c r="H12858" s="1" t="s">
        <v>108</v>
      </c>
      <c r="I12858" s="1">
        <v>394</v>
      </c>
      <c r="J12858" s="1">
        <f>MONTH(BART_Rides[[#This Row],[Date]])</f>
        <v>3</v>
      </c>
      <c r="K12858" s="1">
        <f>WEEKDAY(BART_Rides[[#This Row],[Date]],2)</f>
        <v>2</v>
      </c>
      <c r="L12858" s="1" t="str">
        <f>LEFT(BART_Rides[[#This Row],[Lines]],1)</f>
        <v>B</v>
      </c>
      <c r="M12858" s="1" t="str">
        <f>IF(BART_Rides[[#This Row],[FirstLetter]]="Y","Yes","No")</f>
        <v>No</v>
      </c>
      <c r="N12858" s="1" t="str">
        <f>IF(OR(BART_Rides[[#This Row],[Station Code]]="EM", BART_Rides[[#This Row],[Station Code]]="MT", BART_Rides[[#This Row],[Station Code]]="PL", BART_Rides[[#This Row],[Station Code]]="CC"), "Yes", "No")</f>
        <v>No</v>
      </c>
    </row>
    <row r="12859" spans="6:14">
      <c r="F12859" s="3">
        <v>44279</v>
      </c>
      <c r="G12859" s="1" t="s">
        <v>67</v>
      </c>
      <c r="H12859" s="1" t="s">
        <v>108</v>
      </c>
      <c r="I12859" s="1">
        <v>384</v>
      </c>
      <c r="J12859" s="1">
        <f>MONTH(BART_Rides[[#This Row],[Date]])</f>
        <v>3</v>
      </c>
      <c r="K12859" s="1">
        <f>WEEKDAY(BART_Rides[[#This Row],[Date]],2)</f>
        <v>3</v>
      </c>
      <c r="L12859" s="1" t="str">
        <f>LEFT(BART_Rides[[#This Row],[Lines]],1)</f>
        <v>B</v>
      </c>
      <c r="M12859" s="1" t="str">
        <f>IF(BART_Rides[[#This Row],[FirstLetter]]="Y","Yes","No")</f>
        <v>No</v>
      </c>
      <c r="N12859" s="1" t="str">
        <f>IF(OR(BART_Rides[[#This Row],[Station Code]]="EM", BART_Rides[[#This Row],[Station Code]]="MT", BART_Rides[[#This Row],[Station Code]]="PL", BART_Rides[[#This Row],[Station Code]]="CC"), "Yes", "No")</f>
        <v>No</v>
      </c>
    </row>
    <row r="12860" spans="6:14">
      <c r="F12860" s="3">
        <v>44280</v>
      </c>
      <c r="G12860" s="1" t="s">
        <v>67</v>
      </c>
      <c r="H12860" s="1" t="s">
        <v>108</v>
      </c>
      <c r="I12860" s="1">
        <v>373</v>
      </c>
      <c r="J12860" s="1">
        <f>MONTH(BART_Rides[[#This Row],[Date]])</f>
        <v>3</v>
      </c>
      <c r="K12860" s="1">
        <f>WEEKDAY(BART_Rides[[#This Row],[Date]],2)</f>
        <v>4</v>
      </c>
      <c r="L12860" s="1" t="str">
        <f>LEFT(BART_Rides[[#This Row],[Lines]],1)</f>
        <v>B</v>
      </c>
      <c r="M12860" s="1" t="str">
        <f>IF(BART_Rides[[#This Row],[FirstLetter]]="Y","Yes","No")</f>
        <v>No</v>
      </c>
      <c r="N12860" s="1" t="str">
        <f>IF(OR(BART_Rides[[#This Row],[Station Code]]="EM", BART_Rides[[#This Row],[Station Code]]="MT", BART_Rides[[#This Row],[Station Code]]="PL", BART_Rides[[#This Row],[Station Code]]="CC"), "Yes", "No")</f>
        <v>No</v>
      </c>
    </row>
    <row r="12861" spans="6:14">
      <c r="F12861" s="3">
        <v>44281</v>
      </c>
      <c r="G12861" s="1" t="s">
        <v>67</v>
      </c>
      <c r="H12861" s="1" t="s">
        <v>108</v>
      </c>
      <c r="I12861" s="1">
        <v>511</v>
      </c>
      <c r="J12861" s="1">
        <f>MONTH(BART_Rides[[#This Row],[Date]])</f>
        <v>3</v>
      </c>
      <c r="K12861" s="1">
        <f>WEEKDAY(BART_Rides[[#This Row],[Date]],2)</f>
        <v>5</v>
      </c>
      <c r="L12861" s="1" t="str">
        <f>LEFT(BART_Rides[[#This Row],[Lines]],1)</f>
        <v>B</v>
      </c>
      <c r="M12861" s="1" t="str">
        <f>IF(BART_Rides[[#This Row],[FirstLetter]]="Y","Yes","No")</f>
        <v>No</v>
      </c>
      <c r="N12861" s="1" t="str">
        <f>IF(OR(BART_Rides[[#This Row],[Station Code]]="EM", BART_Rides[[#This Row],[Station Code]]="MT", BART_Rides[[#This Row],[Station Code]]="PL", BART_Rides[[#This Row],[Station Code]]="CC"), "Yes", "No")</f>
        <v>No</v>
      </c>
    </row>
    <row r="12862" spans="6:14">
      <c r="F12862" s="3">
        <v>44282</v>
      </c>
      <c r="G12862" s="1" t="s">
        <v>67</v>
      </c>
      <c r="H12862" s="1" t="s">
        <v>108</v>
      </c>
      <c r="I12862" s="1">
        <v>260</v>
      </c>
      <c r="J12862" s="1">
        <f>MONTH(BART_Rides[[#This Row],[Date]])</f>
        <v>3</v>
      </c>
      <c r="K12862" s="1">
        <f>WEEKDAY(BART_Rides[[#This Row],[Date]],2)</f>
        <v>6</v>
      </c>
      <c r="L12862" s="1" t="str">
        <f>LEFT(BART_Rides[[#This Row],[Lines]],1)</f>
        <v>B</v>
      </c>
      <c r="M12862" s="1" t="str">
        <f>IF(BART_Rides[[#This Row],[FirstLetter]]="Y","Yes","No")</f>
        <v>No</v>
      </c>
      <c r="N12862" s="1" t="str">
        <f>IF(OR(BART_Rides[[#This Row],[Station Code]]="EM", BART_Rides[[#This Row],[Station Code]]="MT", BART_Rides[[#This Row],[Station Code]]="PL", BART_Rides[[#This Row],[Station Code]]="CC"), "Yes", "No")</f>
        <v>No</v>
      </c>
    </row>
    <row r="12863" spans="6:14">
      <c r="F12863" s="3">
        <v>44283</v>
      </c>
      <c r="G12863" s="1" t="s">
        <v>67</v>
      </c>
      <c r="H12863" s="1" t="s">
        <v>108</v>
      </c>
      <c r="I12863" s="1">
        <v>168</v>
      </c>
      <c r="J12863" s="1">
        <f>MONTH(BART_Rides[[#This Row],[Date]])</f>
        <v>3</v>
      </c>
      <c r="K12863" s="1">
        <f>WEEKDAY(BART_Rides[[#This Row],[Date]],2)</f>
        <v>7</v>
      </c>
      <c r="L12863" s="1" t="str">
        <f>LEFT(BART_Rides[[#This Row],[Lines]],1)</f>
        <v>B</v>
      </c>
      <c r="M12863" s="1" t="str">
        <f>IF(BART_Rides[[#This Row],[FirstLetter]]="Y","Yes","No")</f>
        <v>No</v>
      </c>
      <c r="N12863" s="1" t="str">
        <f>IF(OR(BART_Rides[[#This Row],[Station Code]]="EM", BART_Rides[[#This Row],[Station Code]]="MT", BART_Rides[[#This Row],[Station Code]]="PL", BART_Rides[[#This Row],[Station Code]]="CC"), "Yes", "No")</f>
        <v>No</v>
      </c>
    </row>
    <row r="12864" spans="6:14">
      <c r="F12864" s="3">
        <v>44284</v>
      </c>
      <c r="G12864" s="1" t="s">
        <v>67</v>
      </c>
      <c r="H12864" s="1" t="s">
        <v>108</v>
      </c>
      <c r="I12864" s="1">
        <v>339</v>
      </c>
      <c r="J12864" s="1">
        <f>MONTH(BART_Rides[[#This Row],[Date]])</f>
        <v>3</v>
      </c>
      <c r="K12864" s="1">
        <f>WEEKDAY(BART_Rides[[#This Row],[Date]],2)</f>
        <v>1</v>
      </c>
      <c r="L12864" s="1" t="str">
        <f>LEFT(BART_Rides[[#This Row],[Lines]],1)</f>
        <v>B</v>
      </c>
      <c r="M12864" s="1" t="str">
        <f>IF(BART_Rides[[#This Row],[FirstLetter]]="Y","Yes","No")</f>
        <v>No</v>
      </c>
      <c r="N12864" s="1" t="str">
        <f>IF(OR(BART_Rides[[#This Row],[Station Code]]="EM", BART_Rides[[#This Row],[Station Code]]="MT", BART_Rides[[#This Row],[Station Code]]="PL", BART_Rides[[#This Row],[Station Code]]="CC"), "Yes", "No")</f>
        <v>No</v>
      </c>
    </row>
    <row r="12865" spans="6:14">
      <c r="F12865" s="3">
        <v>44285</v>
      </c>
      <c r="G12865" s="1" t="s">
        <v>67</v>
      </c>
      <c r="H12865" s="1" t="s">
        <v>108</v>
      </c>
      <c r="I12865" s="1">
        <v>381</v>
      </c>
      <c r="J12865" s="1">
        <f>MONTH(BART_Rides[[#This Row],[Date]])</f>
        <v>3</v>
      </c>
      <c r="K12865" s="1">
        <f>WEEKDAY(BART_Rides[[#This Row],[Date]],2)</f>
        <v>2</v>
      </c>
      <c r="L12865" s="1" t="str">
        <f>LEFT(BART_Rides[[#This Row],[Lines]],1)</f>
        <v>B</v>
      </c>
      <c r="M12865" s="1" t="str">
        <f>IF(BART_Rides[[#This Row],[FirstLetter]]="Y","Yes","No")</f>
        <v>No</v>
      </c>
      <c r="N12865" s="1" t="str">
        <f>IF(OR(BART_Rides[[#This Row],[Station Code]]="EM", BART_Rides[[#This Row],[Station Code]]="MT", BART_Rides[[#This Row],[Station Code]]="PL", BART_Rides[[#This Row],[Station Code]]="CC"), "Yes", "No")</f>
        <v>No</v>
      </c>
    </row>
    <row r="12866" spans="6:14">
      <c r="F12866" s="3">
        <v>44286</v>
      </c>
      <c r="G12866" s="1" t="s">
        <v>67</v>
      </c>
      <c r="H12866" s="1" t="s">
        <v>108</v>
      </c>
      <c r="I12866" s="1">
        <v>381</v>
      </c>
      <c r="J12866" s="1">
        <f>MONTH(BART_Rides[[#This Row],[Date]])</f>
        <v>3</v>
      </c>
      <c r="K12866" s="1">
        <f>WEEKDAY(BART_Rides[[#This Row],[Date]],2)</f>
        <v>3</v>
      </c>
      <c r="L12866" s="1" t="str">
        <f>LEFT(BART_Rides[[#This Row],[Lines]],1)</f>
        <v>B</v>
      </c>
      <c r="M12866" s="1" t="str">
        <f>IF(BART_Rides[[#This Row],[FirstLetter]]="Y","Yes","No")</f>
        <v>No</v>
      </c>
      <c r="N12866" s="1" t="str">
        <f>IF(OR(BART_Rides[[#This Row],[Station Code]]="EM", BART_Rides[[#This Row],[Station Code]]="MT", BART_Rides[[#This Row],[Station Code]]="PL", BART_Rides[[#This Row],[Station Code]]="CC"), "Yes", "No")</f>
        <v>No</v>
      </c>
    </row>
    <row r="12867" spans="6:14">
      <c r="F12867" s="3">
        <v>44287</v>
      </c>
      <c r="G12867" s="1" t="s">
        <v>67</v>
      </c>
      <c r="H12867" s="1" t="s">
        <v>108</v>
      </c>
      <c r="I12867" s="1">
        <v>365</v>
      </c>
      <c r="J12867" s="1">
        <f>MONTH(BART_Rides[[#This Row],[Date]])</f>
        <v>4</v>
      </c>
      <c r="K12867" s="1">
        <f>WEEKDAY(BART_Rides[[#This Row],[Date]],2)</f>
        <v>4</v>
      </c>
      <c r="L12867" s="1" t="str">
        <f>LEFT(BART_Rides[[#This Row],[Lines]],1)</f>
        <v>B</v>
      </c>
      <c r="M12867" s="1" t="str">
        <f>IF(BART_Rides[[#This Row],[FirstLetter]]="Y","Yes","No")</f>
        <v>No</v>
      </c>
      <c r="N12867" s="1" t="str">
        <f>IF(OR(BART_Rides[[#This Row],[Station Code]]="EM", BART_Rides[[#This Row],[Station Code]]="MT", BART_Rides[[#This Row],[Station Code]]="PL", BART_Rides[[#This Row],[Station Code]]="CC"), "Yes", "No")</f>
        <v>No</v>
      </c>
    </row>
    <row r="12868" spans="6:14">
      <c r="F12868" s="3">
        <v>44288</v>
      </c>
      <c r="G12868" s="1" t="s">
        <v>67</v>
      </c>
      <c r="H12868" s="1" t="s">
        <v>108</v>
      </c>
      <c r="I12868" s="1">
        <v>503</v>
      </c>
      <c r="J12868" s="1">
        <f>MONTH(BART_Rides[[#This Row],[Date]])</f>
        <v>4</v>
      </c>
      <c r="K12868" s="1">
        <f>WEEKDAY(BART_Rides[[#This Row],[Date]],2)</f>
        <v>5</v>
      </c>
      <c r="L12868" s="1" t="str">
        <f>LEFT(BART_Rides[[#This Row],[Lines]],1)</f>
        <v>B</v>
      </c>
      <c r="M12868" s="1" t="str">
        <f>IF(BART_Rides[[#This Row],[FirstLetter]]="Y","Yes","No")</f>
        <v>No</v>
      </c>
      <c r="N12868" s="1" t="str">
        <f>IF(OR(BART_Rides[[#This Row],[Station Code]]="EM", BART_Rides[[#This Row],[Station Code]]="MT", BART_Rides[[#This Row],[Station Code]]="PL", BART_Rides[[#This Row],[Station Code]]="CC"), "Yes", "No")</f>
        <v>No</v>
      </c>
    </row>
    <row r="12869" spans="6:14">
      <c r="F12869" s="3">
        <v>44289</v>
      </c>
      <c r="G12869" s="1" t="s">
        <v>67</v>
      </c>
      <c r="H12869" s="1" t="s">
        <v>108</v>
      </c>
      <c r="I12869" s="1">
        <v>245</v>
      </c>
      <c r="J12869" s="1">
        <f>MONTH(BART_Rides[[#This Row],[Date]])</f>
        <v>4</v>
      </c>
      <c r="K12869" s="1">
        <f>WEEKDAY(BART_Rides[[#This Row],[Date]],2)</f>
        <v>6</v>
      </c>
      <c r="L12869" s="1" t="str">
        <f>LEFT(BART_Rides[[#This Row],[Lines]],1)</f>
        <v>B</v>
      </c>
      <c r="M12869" s="1" t="str">
        <f>IF(BART_Rides[[#This Row],[FirstLetter]]="Y","Yes","No")</f>
        <v>No</v>
      </c>
      <c r="N12869" s="1" t="str">
        <f>IF(OR(BART_Rides[[#This Row],[Station Code]]="EM", BART_Rides[[#This Row],[Station Code]]="MT", BART_Rides[[#This Row],[Station Code]]="PL", BART_Rides[[#This Row],[Station Code]]="CC"), "Yes", "No")</f>
        <v>No</v>
      </c>
    </row>
    <row r="12870" spans="6:14">
      <c r="F12870" s="3">
        <v>44290</v>
      </c>
      <c r="G12870" s="1" t="s">
        <v>67</v>
      </c>
      <c r="H12870" s="1" t="s">
        <v>108</v>
      </c>
      <c r="I12870" s="1">
        <v>174</v>
      </c>
      <c r="J12870" s="1">
        <f>MONTH(BART_Rides[[#This Row],[Date]])</f>
        <v>4</v>
      </c>
      <c r="K12870" s="1">
        <f>WEEKDAY(BART_Rides[[#This Row],[Date]],2)</f>
        <v>7</v>
      </c>
      <c r="L12870" s="1" t="str">
        <f>LEFT(BART_Rides[[#This Row],[Lines]],1)</f>
        <v>B</v>
      </c>
      <c r="M12870" s="1" t="str">
        <f>IF(BART_Rides[[#This Row],[FirstLetter]]="Y","Yes","No")</f>
        <v>No</v>
      </c>
      <c r="N12870" s="1" t="str">
        <f>IF(OR(BART_Rides[[#This Row],[Station Code]]="EM", BART_Rides[[#This Row],[Station Code]]="MT", BART_Rides[[#This Row],[Station Code]]="PL", BART_Rides[[#This Row],[Station Code]]="CC"), "Yes", "No")</f>
        <v>No</v>
      </c>
    </row>
    <row r="12871" spans="6:14">
      <c r="F12871" s="3">
        <v>44291</v>
      </c>
      <c r="G12871" s="1" t="s">
        <v>67</v>
      </c>
      <c r="H12871" s="1" t="s">
        <v>108</v>
      </c>
      <c r="I12871" s="1">
        <v>376</v>
      </c>
      <c r="J12871" s="1">
        <f>MONTH(BART_Rides[[#This Row],[Date]])</f>
        <v>4</v>
      </c>
      <c r="K12871" s="1">
        <f>WEEKDAY(BART_Rides[[#This Row],[Date]],2)</f>
        <v>1</v>
      </c>
      <c r="L12871" s="1" t="str">
        <f>LEFT(BART_Rides[[#This Row],[Lines]],1)</f>
        <v>B</v>
      </c>
      <c r="M12871" s="1" t="str">
        <f>IF(BART_Rides[[#This Row],[FirstLetter]]="Y","Yes","No")</f>
        <v>No</v>
      </c>
      <c r="N12871" s="1" t="str">
        <f>IF(OR(BART_Rides[[#This Row],[Station Code]]="EM", BART_Rides[[#This Row],[Station Code]]="MT", BART_Rides[[#This Row],[Station Code]]="PL", BART_Rides[[#This Row],[Station Code]]="CC"), "Yes", "No")</f>
        <v>No</v>
      </c>
    </row>
    <row r="12872" spans="6:14">
      <c r="F12872" s="3">
        <v>44292</v>
      </c>
      <c r="G12872" s="1" t="s">
        <v>67</v>
      </c>
      <c r="H12872" s="1" t="s">
        <v>108</v>
      </c>
      <c r="I12872" s="1">
        <v>414</v>
      </c>
      <c r="J12872" s="1">
        <f>MONTH(BART_Rides[[#This Row],[Date]])</f>
        <v>4</v>
      </c>
      <c r="K12872" s="1">
        <f>WEEKDAY(BART_Rides[[#This Row],[Date]],2)</f>
        <v>2</v>
      </c>
      <c r="L12872" s="1" t="str">
        <f>LEFT(BART_Rides[[#This Row],[Lines]],1)</f>
        <v>B</v>
      </c>
      <c r="M12872" s="1" t="str">
        <f>IF(BART_Rides[[#This Row],[FirstLetter]]="Y","Yes","No")</f>
        <v>No</v>
      </c>
      <c r="N12872" s="1" t="str">
        <f>IF(OR(BART_Rides[[#This Row],[Station Code]]="EM", BART_Rides[[#This Row],[Station Code]]="MT", BART_Rides[[#This Row],[Station Code]]="PL", BART_Rides[[#This Row],[Station Code]]="CC"), "Yes", "No")</f>
        <v>No</v>
      </c>
    </row>
    <row r="12873" spans="6:14">
      <c r="F12873" s="3">
        <v>44293</v>
      </c>
      <c r="G12873" s="1" t="s">
        <v>67</v>
      </c>
      <c r="H12873" s="1" t="s">
        <v>108</v>
      </c>
      <c r="I12873" s="1">
        <v>413</v>
      </c>
      <c r="J12873" s="1">
        <f>MONTH(BART_Rides[[#This Row],[Date]])</f>
        <v>4</v>
      </c>
      <c r="K12873" s="1">
        <f>WEEKDAY(BART_Rides[[#This Row],[Date]],2)</f>
        <v>3</v>
      </c>
      <c r="L12873" s="1" t="str">
        <f>LEFT(BART_Rides[[#This Row],[Lines]],1)</f>
        <v>B</v>
      </c>
      <c r="M12873" s="1" t="str">
        <f>IF(BART_Rides[[#This Row],[FirstLetter]]="Y","Yes","No")</f>
        <v>No</v>
      </c>
      <c r="N12873" s="1" t="str">
        <f>IF(OR(BART_Rides[[#This Row],[Station Code]]="EM", BART_Rides[[#This Row],[Station Code]]="MT", BART_Rides[[#This Row],[Station Code]]="PL", BART_Rides[[#This Row],[Station Code]]="CC"), "Yes", "No")</f>
        <v>No</v>
      </c>
    </row>
    <row r="12874" spans="6:14">
      <c r="F12874" s="3">
        <v>44294</v>
      </c>
      <c r="G12874" s="1" t="s">
        <v>67</v>
      </c>
      <c r="H12874" s="1" t="s">
        <v>108</v>
      </c>
      <c r="I12874" s="1">
        <v>370</v>
      </c>
      <c r="J12874" s="1">
        <f>MONTH(BART_Rides[[#This Row],[Date]])</f>
        <v>4</v>
      </c>
      <c r="K12874" s="1">
        <f>WEEKDAY(BART_Rides[[#This Row],[Date]],2)</f>
        <v>4</v>
      </c>
      <c r="L12874" s="1" t="str">
        <f>LEFT(BART_Rides[[#This Row],[Lines]],1)</f>
        <v>B</v>
      </c>
      <c r="M12874" s="1" t="str">
        <f>IF(BART_Rides[[#This Row],[FirstLetter]]="Y","Yes","No")</f>
        <v>No</v>
      </c>
      <c r="N12874" s="1" t="str">
        <f>IF(OR(BART_Rides[[#This Row],[Station Code]]="EM", BART_Rides[[#This Row],[Station Code]]="MT", BART_Rides[[#This Row],[Station Code]]="PL", BART_Rides[[#This Row],[Station Code]]="CC"), "Yes", "No")</f>
        <v>No</v>
      </c>
    </row>
    <row r="12875" spans="6:14">
      <c r="F12875" s="3">
        <v>44295</v>
      </c>
      <c r="G12875" s="1" t="s">
        <v>67</v>
      </c>
      <c r="H12875" s="1" t="s">
        <v>108</v>
      </c>
      <c r="I12875" s="1">
        <v>418</v>
      </c>
      <c r="J12875" s="1">
        <f>MONTH(BART_Rides[[#This Row],[Date]])</f>
        <v>4</v>
      </c>
      <c r="K12875" s="1">
        <f>WEEKDAY(BART_Rides[[#This Row],[Date]],2)</f>
        <v>5</v>
      </c>
      <c r="L12875" s="1" t="str">
        <f>LEFT(BART_Rides[[#This Row],[Lines]],1)</f>
        <v>B</v>
      </c>
      <c r="M12875" s="1" t="str">
        <f>IF(BART_Rides[[#This Row],[FirstLetter]]="Y","Yes","No")</f>
        <v>No</v>
      </c>
      <c r="N12875" s="1" t="str">
        <f>IF(OR(BART_Rides[[#This Row],[Station Code]]="EM", BART_Rides[[#This Row],[Station Code]]="MT", BART_Rides[[#This Row],[Station Code]]="PL", BART_Rides[[#This Row],[Station Code]]="CC"), "Yes", "No")</f>
        <v>No</v>
      </c>
    </row>
    <row r="12876" spans="6:14">
      <c r="F12876" s="3">
        <v>44296</v>
      </c>
      <c r="G12876" s="1" t="s">
        <v>67</v>
      </c>
      <c r="H12876" s="1" t="s">
        <v>108</v>
      </c>
      <c r="I12876" s="1">
        <v>258</v>
      </c>
      <c r="J12876" s="1">
        <f>MONTH(BART_Rides[[#This Row],[Date]])</f>
        <v>4</v>
      </c>
      <c r="K12876" s="1">
        <f>WEEKDAY(BART_Rides[[#This Row],[Date]],2)</f>
        <v>6</v>
      </c>
      <c r="L12876" s="1" t="str">
        <f>LEFT(BART_Rides[[#This Row],[Lines]],1)</f>
        <v>B</v>
      </c>
      <c r="M12876" s="1" t="str">
        <f>IF(BART_Rides[[#This Row],[FirstLetter]]="Y","Yes","No")</f>
        <v>No</v>
      </c>
      <c r="N12876" s="1" t="str">
        <f>IF(OR(BART_Rides[[#This Row],[Station Code]]="EM", BART_Rides[[#This Row],[Station Code]]="MT", BART_Rides[[#This Row],[Station Code]]="PL", BART_Rides[[#This Row],[Station Code]]="CC"), "Yes", "No")</f>
        <v>No</v>
      </c>
    </row>
    <row r="12877" spans="6:14">
      <c r="F12877" s="3">
        <v>44297</v>
      </c>
      <c r="G12877" s="1" t="s">
        <v>67</v>
      </c>
      <c r="H12877" s="1" t="s">
        <v>108</v>
      </c>
      <c r="I12877" s="1">
        <v>201</v>
      </c>
      <c r="J12877" s="1">
        <f>MONTH(BART_Rides[[#This Row],[Date]])</f>
        <v>4</v>
      </c>
      <c r="K12877" s="1">
        <f>WEEKDAY(BART_Rides[[#This Row],[Date]],2)</f>
        <v>7</v>
      </c>
      <c r="L12877" s="1" t="str">
        <f>LEFT(BART_Rides[[#This Row],[Lines]],1)</f>
        <v>B</v>
      </c>
      <c r="M12877" s="1" t="str">
        <f>IF(BART_Rides[[#This Row],[FirstLetter]]="Y","Yes","No")</f>
        <v>No</v>
      </c>
      <c r="N12877" s="1" t="str">
        <f>IF(OR(BART_Rides[[#This Row],[Station Code]]="EM", BART_Rides[[#This Row],[Station Code]]="MT", BART_Rides[[#This Row],[Station Code]]="PL", BART_Rides[[#This Row],[Station Code]]="CC"), "Yes", "No")</f>
        <v>No</v>
      </c>
    </row>
    <row r="12878" spans="6:14">
      <c r="F12878" s="3">
        <v>44298</v>
      </c>
      <c r="G12878" s="1" t="s">
        <v>67</v>
      </c>
      <c r="H12878" s="1" t="s">
        <v>108</v>
      </c>
      <c r="I12878" s="1">
        <v>365</v>
      </c>
      <c r="J12878" s="1">
        <f>MONTH(BART_Rides[[#This Row],[Date]])</f>
        <v>4</v>
      </c>
      <c r="K12878" s="1">
        <f>WEEKDAY(BART_Rides[[#This Row],[Date]],2)</f>
        <v>1</v>
      </c>
      <c r="L12878" s="1" t="str">
        <f>LEFT(BART_Rides[[#This Row],[Lines]],1)</f>
        <v>B</v>
      </c>
      <c r="M12878" s="1" t="str">
        <f>IF(BART_Rides[[#This Row],[FirstLetter]]="Y","Yes","No")</f>
        <v>No</v>
      </c>
      <c r="N12878" s="1" t="str">
        <f>IF(OR(BART_Rides[[#This Row],[Station Code]]="EM", BART_Rides[[#This Row],[Station Code]]="MT", BART_Rides[[#This Row],[Station Code]]="PL", BART_Rides[[#This Row],[Station Code]]="CC"), "Yes", "No")</f>
        <v>No</v>
      </c>
    </row>
    <row r="12879" spans="6:14">
      <c r="F12879" s="3">
        <v>44299</v>
      </c>
      <c r="G12879" s="1" t="s">
        <v>67</v>
      </c>
      <c r="H12879" s="1" t="s">
        <v>108</v>
      </c>
      <c r="I12879" s="1">
        <v>383</v>
      </c>
      <c r="J12879" s="1">
        <f>MONTH(BART_Rides[[#This Row],[Date]])</f>
        <v>4</v>
      </c>
      <c r="K12879" s="1">
        <f>WEEKDAY(BART_Rides[[#This Row],[Date]],2)</f>
        <v>2</v>
      </c>
      <c r="L12879" s="1" t="str">
        <f>LEFT(BART_Rides[[#This Row],[Lines]],1)</f>
        <v>B</v>
      </c>
      <c r="M12879" s="1" t="str">
        <f>IF(BART_Rides[[#This Row],[FirstLetter]]="Y","Yes","No")</f>
        <v>No</v>
      </c>
      <c r="N12879" s="1" t="str">
        <f>IF(OR(BART_Rides[[#This Row],[Station Code]]="EM", BART_Rides[[#This Row],[Station Code]]="MT", BART_Rides[[#This Row],[Station Code]]="PL", BART_Rides[[#This Row],[Station Code]]="CC"), "Yes", "No")</f>
        <v>No</v>
      </c>
    </row>
    <row r="12880" spans="6:14">
      <c r="F12880" s="3">
        <v>44300</v>
      </c>
      <c r="G12880" s="1" t="s">
        <v>67</v>
      </c>
      <c r="H12880" s="1" t="s">
        <v>108</v>
      </c>
      <c r="I12880" s="1">
        <v>424</v>
      </c>
      <c r="J12880" s="1">
        <f>MONTH(BART_Rides[[#This Row],[Date]])</f>
        <v>4</v>
      </c>
      <c r="K12880" s="1">
        <f>WEEKDAY(BART_Rides[[#This Row],[Date]],2)</f>
        <v>3</v>
      </c>
      <c r="L12880" s="1" t="str">
        <f>LEFT(BART_Rides[[#This Row],[Lines]],1)</f>
        <v>B</v>
      </c>
      <c r="M12880" s="1" t="str">
        <f>IF(BART_Rides[[#This Row],[FirstLetter]]="Y","Yes","No")</f>
        <v>No</v>
      </c>
      <c r="N12880" s="1" t="str">
        <f>IF(OR(BART_Rides[[#This Row],[Station Code]]="EM", BART_Rides[[#This Row],[Station Code]]="MT", BART_Rides[[#This Row],[Station Code]]="PL", BART_Rides[[#This Row],[Station Code]]="CC"), "Yes", "No")</f>
        <v>No</v>
      </c>
    </row>
    <row r="12881" spans="6:14">
      <c r="F12881" s="3">
        <v>44301</v>
      </c>
      <c r="G12881" s="1" t="s">
        <v>67</v>
      </c>
      <c r="H12881" s="1" t="s">
        <v>108</v>
      </c>
      <c r="I12881" s="1">
        <v>379</v>
      </c>
      <c r="J12881" s="1">
        <f>MONTH(BART_Rides[[#This Row],[Date]])</f>
        <v>4</v>
      </c>
      <c r="K12881" s="1">
        <f>WEEKDAY(BART_Rides[[#This Row],[Date]],2)</f>
        <v>4</v>
      </c>
      <c r="L12881" s="1" t="str">
        <f>LEFT(BART_Rides[[#This Row],[Lines]],1)</f>
        <v>B</v>
      </c>
      <c r="M12881" s="1" t="str">
        <f>IF(BART_Rides[[#This Row],[FirstLetter]]="Y","Yes","No")</f>
        <v>No</v>
      </c>
      <c r="N12881" s="1" t="str">
        <f>IF(OR(BART_Rides[[#This Row],[Station Code]]="EM", BART_Rides[[#This Row],[Station Code]]="MT", BART_Rides[[#This Row],[Station Code]]="PL", BART_Rides[[#This Row],[Station Code]]="CC"), "Yes", "No")</f>
        <v>No</v>
      </c>
    </row>
    <row r="12882" spans="6:14">
      <c r="F12882" s="3">
        <v>44302</v>
      </c>
      <c r="G12882" s="1" t="s">
        <v>67</v>
      </c>
      <c r="H12882" s="1" t="s">
        <v>108</v>
      </c>
      <c r="I12882" s="1">
        <v>499</v>
      </c>
      <c r="J12882" s="1">
        <f>MONTH(BART_Rides[[#This Row],[Date]])</f>
        <v>4</v>
      </c>
      <c r="K12882" s="1">
        <f>WEEKDAY(BART_Rides[[#This Row],[Date]],2)</f>
        <v>5</v>
      </c>
      <c r="L12882" s="1" t="str">
        <f>LEFT(BART_Rides[[#This Row],[Lines]],1)</f>
        <v>B</v>
      </c>
      <c r="M12882" s="1" t="str">
        <f>IF(BART_Rides[[#This Row],[FirstLetter]]="Y","Yes","No")</f>
        <v>No</v>
      </c>
      <c r="N12882" s="1" t="str">
        <f>IF(OR(BART_Rides[[#This Row],[Station Code]]="EM", BART_Rides[[#This Row],[Station Code]]="MT", BART_Rides[[#This Row],[Station Code]]="PL", BART_Rides[[#This Row],[Station Code]]="CC"), "Yes", "No")</f>
        <v>No</v>
      </c>
    </row>
    <row r="12883" spans="6:14">
      <c r="F12883" s="3">
        <v>44303</v>
      </c>
      <c r="G12883" s="1" t="s">
        <v>67</v>
      </c>
      <c r="H12883" s="1" t="s">
        <v>108</v>
      </c>
      <c r="I12883" s="1">
        <v>302</v>
      </c>
      <c r="J12883" s="1">
        <f>MONTH(BART_Rides[[#This Row],[Date]])</f>
        <v>4</v>
      </c>
      <c r="K12883" s="1">
        <f>WEEKDAY(BART_Rides[[#This Row],[Date]],2)</f>
        <v>6</v>
      </c>
      <c r="L12883" s="1" t="str">
        <f>LEFT(BART_Rides[[#This Row],[Lines]],1)</f>
        <v>B</v>
      </c>
      <c r="M12883" s="1" t="str">
        <f>IF(BART_Rides[[#This Row],[FirstLetter]]="Y","Yes","No")</f>
        <v>No</v>
      </c>
      <c r="N12883" s="1" t="str">
        <f>IF(OR(BART_Rides[[#This Row],[Station Code]]="EM", BART_Rides[[#This Row],[Station Code]]="MT", BART_Rides[[#This Row],[Station Code]]="PL", BART_Rides[[#This Row],[Station Code]]="CC"), "Yes", "No")</f>
        <v>No</v>
      </c>
    </row>
    <row r="12884" spans="6:14">
      <c r="F12884" s="3">
        <v>44304</v>
      </c>
      <c r="G12884" s="1" t="s">
        <v>67</v>
      </c>
      <c r="H12884" s="1" t="s">
        <v>108</v>
      </c>
      <c r="I12884" s="1">
        <v>222</v>
      </c>
      <c r="J12884" s="1">
        <f>MONTH(BART_Rides[[#This Row],[Date]])</f>
        <v>4</v>
      </c>
      <c r="K12884" s="1">
        <f>WEEKDAY(BART_Rides[[#This Row],[Date]],2)</f>
        <v>7</v>
      </c>
      <c r="L12884" s="1" t="str">
        <f>LEFT(BART_Rides[[#This Row],[Lines]],1)</f>
        <v>B</v>
      </c>
      <c r="M12884" s="1" t="str">
        <f>IF(BART_Rides[[#This Row],[FirstLetter]]="Y","Yes","No")</f>
        <v>No</v>
      </c>
      <c r="N12884" s="1" t="str">
        <f>IF(OR(BART_Rides[[#This Row],[Station Code]]="EM", BART_Rides[[#This Row],[Station Code]]="MT", BART_Rides[[#This Row],[Station Code]]="PL", BART_Rides[[#This Row],[Station Code]]="CC"), "Yes", "No")</f>
        <v>No</v>
      </c>
    </row>
    <row r="12885" spans="6:14">
      <c r="F12885" s="3">
        <v>44305</v>
      </c>
      <c r="G12885" s="1" t="s">
        <v>67</v>
      </c>
      <c r="H12885" s="1" t="s">
        <v>108</v>
      </c>
      <c r="I12885" s="1">
        <v>358</v>
      </c>
      <c r="J12885" s="1">
        <f>MONTH(BART_Rides[[#This Row],[Date]])</f>
        <v>4</v>
      </c>
      <c r="K12885" s="1">
        <f>WEEKDAY(BART_Rides[[#This Row],[Date]],2)</f>
        <v>1</v>
      </c>
      <c r="L12885" s="1" t="str">
        <f>LEFT(BART_Rides[[#This Row],[Lines]],1)</f>
        <v>B</v>
      </c>
      <c r="M12885" s="1" t="str">
        <f>IF(BART_Rides[[#This Row],[FirstLetter]]="Y","Yes","No")</f>
        <v>No</v>
      </c>
      <c r="N12885" s="1" t="str">
        <f>IF(OR(BART_Rides[[#This Row],[Station Code]]="EM", BART_Rides[[#This Row],[Station Code]]="MT", BART_Rides[[#This Row],[Station Code]]="PL", BART_Rides[[#This Row],[Station Code]]="CC"), "Yes", "No")</f>
        <v>No</v>
      </c>
    </row>
    <row r="12886" spans="6:14">
      <c r="F12886" s="3">
        <v>44306</v>
      </c>
      <c r="G12886" s="1" t="s">
        <v>67</v>
      </c>
      <c r="H12886" s="1" t="s">
        <v>108</v>
      </c>
      <c r="I12886" s="1">
        <v>396</v>
      </c>
      <c r="J12886" s="1">
        <f>MONTH(BART_Rides[[#This Row],[Date]])</f>
        <v>4</v>
      </c>
      <c r="K12886" s="1">
        <f>WEEKDAY(BART_Rides[[#This Row],[Date]],2)</f>
        <v>2</v>
      </c>
      <c r="L12886" s="1" t="str">
        <f>LEFT(BART_Rides[[#This Row],[Lines]],1)</f>
        <v>B</v>
      </c>
      <c r="M12886" s="1" t="str">
        <f>IF(BART_Rides[[#This Row],[FirstLetter]]="Y","Yes","No")</f>
        <v>No</v>
      </c>
      <c r="N12886" s="1" t="str">
        <f>IF(OR(BART_Rides[[#This Row],[Station Code]]="EM", BART_Rides[[#This Row],[Station Code]]="MT", BART_Rides[[#This Row],[Station Code]]="PL", BART_Rides[[#This Row],[Station Code]]="CC"), "Yes", "No")</f>
        <v>No</v>
      </c>
    </row>
    <row r="12887" spans="6:14">
      <c r="F12887" s="3">
        <v>44307</v>
      </c>
      <c r="G12887" s="1" t="s">
        <v>67</v>
      </c>
      <c r="H12887" s="1" t="s">
        <v>108</v>
      </c>
      <c r="I12887" s="1">
        <v>408</v>
      </c>
      <c r="J12887" s="1">
        <f>MONTH(BART_Rides[[#This Row],[Date]])</f>
        <v>4</v>
      </c>
      <c r="K12887" s="1">
        <f>WEEKDAY(BART_Rides[[#This Row],[Date]],2)</f>
        <v>3</v>
      </c>
      <c r="L12887" s="1" t="str">
        <f>LEFT(BART_Rides[[#This Row],[Lines]],1)</f>
        <v>B</v>
      </c>
      <c r="M12887" s="1" t="str">
        <f>IF(BART_Rides[[#This Row],[FirstLetter]]="Y","Yes","No")</f>
        <v>No</v>
      </c>
      <c r="N12887" s="1" t="str">
        <f>IF(OR(BART_Rides[[#This Row],[Station Code]]="EM", BART_Rides[[#This Row],[Station Code]]="MT", BART_Rides[[#This Row],[Station Code]]="PL", BART_Rides[[#This Row],[Station Code]]="CC"), "Yes", "No")</f>
        <v>No</v>
      </c>
    </row>
    <row r="12888" spans="6:14">
      <c r="F12888" s="3">
        <v>44308</v>
      </c>
      <c r="G12888" s="1" t="s">
        <v>67</v>
      </c>
      <c r="H12888" s="1" t="s">
        <v>108</v>
      </c>
      <c r="I12888" s="1">
        <v>386</v>
      </c>
      <c r="J12888" s="1">
        <f>MONTH(BART_Rides[[#This Row],[Date]])</f>
        <v>4</v>
      </c>
      <c r="K12888" s="1">
        <f>WEEKDAY(BART_Rides[[#This Row],[Date]],2)</f>
        <v>4</v>
      </c>
      <c r="L12888" s="1" t="str">
        <f>LEFT(BART_Rides[[#This Row],[Lines]],1)</f>
        <v>B</v>
      </c>
      <c r="M12888" s="1" t="str">
        <f>IF(BART_Rides[[#This Row],[FirstLetter]]="Y","Yes","No")</f>
        <v>No</v>
      </c>
      <c r="N12888" s="1" t="str">
        <f>IF(OR(BART_Rides[[#This Row],[Station Code]]="EM", BART_Rides[[#This Row],[Station Code]]="MT", BART_Rides[[#This Row],[Station Code]]="PL", BART_Rides[[#This Row],[Station Code]]="CC"), "Yes", "No")</f>
        <v>No</v>
      </c>
    </row>
    <row r="12889" spans="6:14">
      <c r="F12889" s="3">
        <v>44309</v>
      </c>
      <c r="G12889" s="1" t="s">
        <v>67</v>
      </c>
      <c r="H12889" s="1" t="s">
        <v>108</v>
      </c>
      <c r="I12889" s="1">
        <v>456</v>
      </c>
      <c r="J12889" s="1">
        <f>MONTH(BART_Rides[[#This Row],[Date]])</f>
        <v>4</v>
      </c>
      <c r="K12889" s="1">
        <f>WEEKDAY(BART_Rides[[#This Row],[Date]],2)</f>
        <v>5</v>
      </c>
      <c r="L12889" s="1" t="str">
        <f>LEFT(BART_Rides[[#This Row],[Lines]],1)</f>
        <v>B</v>
      </c>
      <c r="M12889" s="1" t="str">
        <f>IF(BART_Rides[[#This Row],[FirstLetter]]="Y","Yes","No")</f>
        <v>No</v>
      </c>
      <c r="N12889" s="1" t="str">
        <f>IF(OR(BART_Rides[[#This Row],[Station Code]]="EM", BART_Rides[[#This Row],[Station Code]]="MT", BART_Rides[[#This Row],[Station Code]]="PL", BART_Rides[[#This Row],[Station Code]]="CC"), "Yes", "No")</f>
        <v>No</v>
      </c>
    </row>
    <row r="12890" spans="6:14">
      <c r="F12890" s="3">
        <v>44310</v>
      </c>
      <c r="G12890" s="1" t="s">
        <v>67</v>
      </c>
      <c r="H12890" s="1" t="s">
        <v>108</v>
      </c>
      <c r="I12890" s="1">
        <v>231</v>
      </c>
      <c r="J12890" s="1">
        <f>MONTH(BART_Rides[[#This Row],[Date]])</f>
        <v>4</v>
      </c>
      <c r="K12890" s="1">
        <f>WEEKDAY(BART_Rides[[#This Row],[Date]],2)</f>
        <v>6</v>
      </c>
      <c r="L12890" s="1" t="str">
        <f>LEFT(BART_Rides[[#This Row],[Lines]],1)</f>
        <v>B</v>
      </c>
      <c r="M12890" s="1" t="str">
        <f>IF(BART_Rides[[#This Row],[FirstLetter]]="Y","Yes","No")</f>
        <v>No</v>
      </c>
      <c r="N12890" s="1" t="str">
        <f>IF(OR(BART_Rides[[#This Row],[Station Code]]="EM", BART_Rides[[#This Row],[Station Code]]="MT", BART_Rides[[#This Row],[Station Code]]="PL", BART_Rides[[#This Row],[Station Code]]="CC"), "Yes", "No")</f>
        <v>No</v>
      </c>
    </row>
    <row r="12891" spans="6:14">
      <c r="F12891" s="3">
        <v>44311</v>
      </c>
      <c r="G12891" s="1" t="s">
        <v>67</v>
      </c>
      <c r="H12891" s="1" t="s">
        <v>108</v>
      </c>
      <c r="I12891" s="1">
        <v>162</v>
      </c>
      <c r="J12891" s="1">
        <f>MONTH(BART_Rides[[#This Row],[Date]])</f>
        <v>4</v>
      </c>
      <c r="K12891" s="1">
        <f>WEEKDAY(BART_Rides[[#This Row],[Date]],2)</f>
        <v>7</v>
      </c>
      <c r="L12891" s="1" t="str">
        <f>LEFT(BART_Rides[[#This Row],[Lines]],1)</f>
        <v>B</v>
      </c>
      <c r="M12891" s="1" t="str">
        <f>IF(BART_Rides[[#This Row],[FirstLetter]]="Y","Yes","No")</f>
        <v>No</v>
      </c>
      <c r="N12891" s="1" t="str">
        <f>IF(OR(BART_Rides[[#This Row],[Station Code]]="EM", BART_Rides[[#This Row],[Station Code]]="MT", BART_Rides[[#This Row],[Station Code]]="PL", BART_Rides[[#This Row],[Station Code]]="CC"), "Yes", "No")</f>
        <v>No</v>
      </c>
    </row>
    <row r="12892" spans="6:14">
      <c r="F12892" s="3">
        <v>44312</v>
      </c>
      <c r="G12892" s="1" t="s">
        <v>67</v>
      </c>
      <c r="H12892" s="1" t="s">
        <v>108</v>
      </c>
      <c r="I12892" s="1">
        <v>355</v>
      </c>
      <c r="J12892" s="1">
        <f>MONTH(BART_Rides[[#This Row],[Date]])</f>
        <v>4</v>
      </c>
      <c r="K12892" s="1">
        <f>WEEKDAY(BART_Rides[[#This Row],[Date]],2)</f>
        <v>1</v>
      </c>
      <c r="L12892" s="1" t="str">
        <f>LEFT(BART_Rides[[#This Row],[Lines]],1)</f>
        <v>B</v>
      </c>
      <c r="M12892" s="1" t="str">
        <f>IF(BART_Rides[[#This Row],[FirstLetter]]="Y","Yes","No")</f>
        <v>No</v>
      </c>
      <c r="N12892" s="1" t="str">
        <f>IF(OR(BART_Rides[[#This Row],[Station Code]]="EM", BART_Rides[[#This Row],[Station Code]]="MT", BART_Rides[[#This Row],[Station Code]]="PL", BART_Rides[[#This Row],[Station Code]]="CC"), "Yes", "No")</f>
        <v>No</v>
      </c>
    </row>
    <row r="12893" spans="6:14">
      <c r="F12893" s="3">
        <v>44313</v>
      </c>
      <c r="G12893" s="1" t="s">
        <v>67</v>
      </c>
      <c r="H12893" s="1" t="s">
        <v>108</v>
      </c>
      <c r="I12893" s="1">
        <v>411</v>
      </c>
      <c r="J12893" s="1">
        <f>MONTH(BART_Rides[[#This Row],[Date]])</f>
        <v>4</v>
      </c>
      <c r="K12893" s="1">
        <f>WEEKDAY(BART_Rides[[#This Row],[Date]],2)</f>
        <v>2</v>
      </c>
      <c r="L12893" s="1" t="str">
        <f>LEFT(BART_Rides[[#This Row],[Lines]],1)</f>
        <v>B</v>
      </c>
      <c r="M12893" s="1" t="str">
        <f>IF(BART_Rides[[#This Row],[FirstLetter]]="Y","Yes","No")</f>
        <v>No</v>
      </c>
      <c r="N12893" s="1" t="str">
        <f>IF(OR(BART_Rides[[#This Row],[Station Code]]="EM", BART_Rides[[#This Row],[Station Code]]="MT", BART_Rides[[#This Row],[Station Code]]="PL", BART_Rides[[#This Row],[Station Code]]="CC"), "Yes", "No")</f>
        <v>No</v>
      </c>
    </row>
    <row r="12894" spans="6:14">
      <c r="F12894" s="3">
        <v>44314</v>
      </c>
      <c r="G12894" s="1" t="s">
        <v>67</v>
      </c>
      <c r="H12894" s="1" t="s">
        <v>108</v>
      </c>
      <c r="I12894" s="1">
        <v>410</v>
      </c>
      <c r="J12894" s="1">
        <f>MONTH(BART_Rides[[#This Row],[Date]])</f>
        <v>4</v>
      </c>
      <c r="K12894" s="1">
        <f>WEEKDAY(BART_Rides[[#This Row],[Date]],2)</f>
        <v>3</v>
      </c>
      <c r="L12894" s="1" t="str">
        <f>LEFT(BART_Rides[[#This Row],[Lines]],1)</f>
        <v>B</v>
      </c>
      <c r="M12894" s="1" t="str">
        <f>IF(BART_Rides[[#This Row],[FirstLetter]]="Y","Yes","No")</f>
        <v>No</v>
      </c>
      <c r="N12894" s="1" t="str">
        <f>IF(OR(BART_Rides[[#This Row],[Station Code]]="EM", BART_Rides[[#This Row],[Station Code]]="MT", BART_Rides[[#This Row],[Station Code]]="PL", BART_Rides[[#This Row],[Station Code]]="CC"), "Yes", "No")</f>
        <v>No</v>
      </c>
    </row>
    <row r="12895" spans="6:14">
      <c r="F12895" s="3">
        <v>44315</v>
      </c>
      <c r="G12895" s="1" t="s">
        <v>67</v>
      </c>
      <c r="H12895" s="1" t="s">
        <v>108</v>
      </c>
      <c r="I12895" s="1">
        <v>395</v>
      </c>
      <c r="J12895" s="1">
        <f>MONTH(BART_Rides[[#This Row],[Date]])</f>
        <v>4</v>
      </c>
      <c r="K12895" s="1">
        <f>WEEKDAY(BART_Rides[[#This Row],[Date]],2)</f>
        <v>4</v>
      </c>
      <c r="L12895" s="1" t="str">
        <f>LEFT(BART_Rides[[#This Row],[Lines]],1)</f>
        <v>B</v>
      </c>
      <c r="M12895" s="1" t="str">
        <f>IF(BART_Rides[[#This Row],[FirstLetter]]="Y","Yes","No")</f>
        <v>No</v>
      </c>
      <c r="N12895" s="1" t="str">
        <f>IF(OR(BART_Rides[[#This Row],[Station Code]]="EM", BART_Rides[[#This Row],[Station Code]]="MT", BART_Rides[[#This Row],[Station Code]]="PL", BART_Rides[[#This Row],[Station Code]]="CC"), "Yes", "No")</f>
        <v>No</v>
      </c>
    </row>
    <row r="12896" spans="6:14">
      <c r="F12896" s="3">
        <v>44316</v>
      </c>
      <c r="G12896" s="1" t="s">
        <v>67</v>
      </c>
      <c r="H12896" s="1" t="s">
        <v>108</v>
      </c>
      <c r="I12896" s="1">
        <v>480</v>
      </c>
      <c r="J12896" s="1">
        <f>MONTH(BART_Rides[[#This Row],[Date]])</f>
        <v>4</v>
      </c>
      <c r="K12896" s="1">
        <f>WEEKDAY(BART_Rides[[#This Row],[Date]],2)</f>
        <v>5</v>
      </c>
      <c r="L12896" s="1" t="str">
        <f>LEFT(BART_Rides[[#This Row],[Lines]],1)</f>
        <v>B</v>
      </c>
      <c r="M12896" s="1" t="str">
        <f>IF(BART_Rides[[#This Row],[FirstLetter]]="Y","Yes","No")</f>
        <v>No</v>
      </c>
      <c r="N12896" s="1" t="str">
        <f>IF(OR(BART_Rides[[#This Row],[Station Code]]="EM", BART_Rides[[#This Row],[Station Code]]="MT", BART_Rides[[#This Row],[Station Code]]="PL", BART_Rides[[#This Row],[Station Code]]="CC"), "Yes", "No")</f>
        <v>No</v>
      </c>
    </row>
    <row r="12897" spans="6:14">
      <c r="F12897" s="3">
        <v>44317</v>
      </c>
      <c r="G12897" s="1" t="s">
        <v>67</v>
      </c>
      <c r="H12897" s="1" t="s">
        <v>108</v>
      </c>
      <c r="I12897" s="1">
        <v>259</v>
      </c>
      <c r="J12897" s="1">
        <f>MONTH(BART_Rides[[#This Row],[Date]])</f>
        <v>5</v>
      </c>
      <c r="K12897" s="1">
        <f>WEEKDAY(BART_Rides[[#This Row],[Date]],2)</f>
        <v>6</v>
      </c>
      <c r="L12897" s="1" t="str">
        <f>LEFT(BART_Rides[[#This Row],[Lines]],1)</f>
        <v>B</v>
      </c>
      <c r="M12897" s="1" t="str">
        <f>IF(BART_Rides[[#This Row],[FirstLetter]]="Y","Yes","No")</f>
        <v>No</v>
      </c>
      <c r="N12897" s="1" t="str">
        <f>IF(OR(BART_Rides[[#This Row],[Station Code]]="EM", BART_Rides[[#This Row],[Station Code]]="MT", BART_Rides[[#This Row],[Station Code]]="PL", BART_Rides[[#This Row],[Station Code]]="CC"), "Yes", "No")</f>
        <v>No</v>
      </c>
    </row>
    <row r="12898" spans="6:14">
      <c r="F12898" s="3">
        <v>44318</v>
      </c>
      <c r="G12898" s="1" t="s">
        <v>67</v>
      </c>
      <c r="H12898" s="1" t="s">
        <v>108</v>
      </c>
      <c r="I12898" s="1">
        <v>213</v>
      </c>
      <c r="J12898" s="1">
        <f>MONTH(BART_Rides[[#This Row],[Date]])</f>
        <v>5</v>
      </c>
      <c r="K12898" s="1">
        <f>WEEKDAY(BART_Rides[[#This Row],[Date]],2)</f>
        <v>7</v>
      </c>
      <c r="L12898" s="1" t="str">
        <f>LEFT(BART_Rides[[#This Row],[Lines]],1)</f>
        <v>B</v>
      </c>
      <c r="M12898" s="1" t="str">
        <f>IF(BART_Rides[[#This Row],[FirstLetter]]="Y","Yes","No")</f>
        <v>No</v>
      </c>
      <c r="N12898" s="1" t="str">
        <f>IF(OR(BART_Rides[[#This Row],[Station Code]]="EM", BART_Rides[[#This Row],[Station Code]]="MT", BART_Rides[[#This Row],[Station Code]]="PL", BART_Rides[[#This Row],[Station Code]]="CC"), "Yes", "No")</f>
        <v>No</v>
      </c>
    </row>
    <row r="12899" spans="6:14">
      <c r="F12899" s="3">
        <v>44319</v>
      </c>
      <c r="G12899" s="1" t="s">
        <v>67</v>
      </c>
      <c r="H12899" s="1" t="s">
        <v>108</v>
      </c>
      <c r="I12899" s="1">
        <v>401</v>
      </c>
      <c r="J12899" s="1">
        <f>MONTH(BART_Rides[[#This Row],[Date]])</f>
        <v>5</v>
      </c>
      <c r="K12899" s="1">
        <f>WEEKDAY(BART_Rides[[#This Row],[Date]],2)</f>
        <v>1</v>
      </c>
      <c r="L12899" s="1" t="str">
        <f>LEFT(BART_Rides[[#This Row],[Lines]],1)</f>
        <v>B</v>
      </c>
      <c r="M12899" s="1" t="str">
        <f>IF(BART_Rides[[#This Row],[FirstLetter]]="Y","Yes","No")</f>
        <v>No</v>
      </c>
      <c r="N12899" s="1" t="str">
        <f>IF(OR(BART_Rides[[#This Row],[Station Code]]="EM", BART_Rides[[#This Row],[Station Code]]="MT", BART_Rides[[#This Row],[Station Code]]="PL", BART_Rides[[#This Row],[Station Code]]="CC"), "Yes", "No")</f>
        <v>No</v>
      </c>
    </row>
    <row r="12900" spans="6:14">
      <c r="F12900" s="3">
        <v>44320</v>
      </c>
      <c r="G12900" s="1" t="s">
        <v>67</v>
      </c>
      <c r="H12900" s="1" t="s">
        <v>108</v>
      </c>
      <c r="I12900" s="1">
        <v>458</v>
      </c>
      <c r="J12900" s="1">
        <f>MONTH(BART_Rides[[#This Row],[Date]])</f>
        <v>5</v>
      </c>
      <c r="K12900" s="1">
        <f>WEEKDAY(BART_Rides[[#This Row],[Date]],2)</f>
        <v>2</v>
      </c>
      <c r="L12900" s="1" t="str">
        <f>LEFT(BART_Rides[[#This Row],[Lines]],1)</f>
        <v>B</v>
      </c>
      <c r="M12900" s="1" t="str">
        <f>IF(BART_Rides[[#This Row],[FirstLetter]]="Y","Yes","No")</f>
        <v>No</v>
      </c>
      <c r="N12900" s="1" t="str">
        <f>IF(OR(BART_Rides[[#This Row],[Station Code]]="EM", BART_Rides[[#This Row],[Station Code]]="MT", BART_Rides[[#This Row],[Station Code]]="PL", BART_Rides[[#This Row],[Station Code]]="CC"), "Yes", "No")</f>
        <v>No</v>
      </c>
    </row>
    <row r="12901" spans="6:14">
      <c r="F12901" s="3">
        <v>44321</v>
      </c>
      <c r="G12901" s="1" t="s">
        <v>67</v>
      </c>
      <c r="H12901" s="1" t="s">
        <v>108</v>
      </c>
      <c r="I12901" s="1">
        <v>436</v>
      </c>
      <c r="J12901" s="1">
        <f>MONTH(BART_Rides[[#This Row],[Date]])</f>
        <v>5</v>
      </c>
      <c r="K12901" s="1">
        <f>WEEKDAY(BART_Rides[[#This Row],[Date]],2)</f>
        <v>3</v>
      </c>
      <c r="L12901" s="1" t="str">
        <f>LEFT(BART_Rides[[#This Row],[Lines]],1)</f>
        <v>B</v>
      </c>
      <c r="M12901" s="1" t="str">
        <f>IF(BART_Rides[[#This Row],[FirstLetter]]="Y","Yes","No")</f>
        <v>No</v>
      </c>
      <c r="N12901" s="1" t="str">
        <f>IF(OR(BART_Rides[[#This Row],[Station Code]]="EM", BART_Rides[[#This Row],[Station Code]]="MT", BART_Rides[[#This Row],[Station Code]]="PL", BART_Rides[[#This Row],[Station Code]]="CC"), "Yes", "No")</f>
        <v>No</v>
      </c>
    </row>
    <row r="12902" spans="6:14">
      <c r="F12902" s="3">
        <v>44322</v>
      </c>
      <c r="G12902" s="1" t="s">
        <v>67</v>
      </c>
      <c r="H12902" s="1" t="s">
        <v>108</v>
      </c>
      <c r="I12902" s="1">
        <v>427</v>
      </c>
      <c r="J12902" s="1">
        <f>MONTH(BART_Rides[[#This Row],[Date]])</f>
        <v>5</v>
      </c>
      <c r="K12902" s="1">
        <f>WEEKDAY(BART_Rides[[#This Row],[Date]],2)</f>
        <v>4</v>
      </c>
      <c r="L12902" s="1" t="str">
        <f>LEFT(BART_Rides[[#This Row],[Lines]],1)</f>
        <v>B</v>
      </c>
      <c r="M12902" s="1" t="str">
        <f>IF(BART_Rides[[#This Row],[FirstLetter]]="Y","Yes","No")</f>
        <v>No</v>
      </c>
      <c r="N12902" s="1" t="str">
        <f>IF(OR(BART_Rides[[#This Row],[Station Code]]="EM", BART_Rides[[#This Row],[Station Code]]="MT", BART_Rides[[#This Row],[Station Code]]="PL", BART_Rides[[#This Row],[Station Code]]="CC"), "Yes", "No")</f>
        <v>No</v>
      </c>
    </row>
    <row r="12903" spans="6:14">
      <c r="F12903" s="3">
        <v>44323</v>
      </c>
      <c r="G12903" s="1" t="s">
        <v>67</v>
      </c>
      <c r="H12903" s="1" t="s">
        <v>108</v>
      </c>
      <c r="I12903" s="1">
        <v>473</v>
      </c>
      <c r="J12903" s="1">
        <f>MONTH(BART_Rides[[#This Row],[Date]])</f>
        <v>5</v>
      </c>
      <c r="K12903" s="1">
        <f>WEEKDAY(BART_Rides[[#This Row],[Date]],2)</f>
        <v>5</v>
      </c>
      <c r="L12903" s="1" t="str">
        <f>LEFT(BART_Rides[[#This Row],[Lines]],1)</f>
        <v>B</v>
      </c>
      <c r="M12903" s="1" t="str">
        <f>IF(BART_Rides[[#This Row],[FirstLetter]]="Y","Yes","No")</f>
        <v>No</v>
      </c>
      <c r="N12903" s="1" t="str">
        <f>IF(OR(BART_Rides[[#This Row],[Station Code]]="EM", BART_Rides[[#This Row],[Station Code]]="MT", BART_Rides[[#This Row],[Station Code]]="PL", BART_Rides[[#This Row],[Station Code]]="CC"), "Yes", "No")</f>
        <v>No</v>
      </c>
    </row>
    <row r="12904" spans="6:14">
      <c r="F12904" s="3">
        <v>44324</v>
      </c>
      <c r="G12904" s="1" t="s">
        <v>67</v>
      </c>
      <c r="H12904" s="1" t="s">
        <v>108</v>
      </c>
      <c r="I12904" s="1">
        <v>335</v>
      </c>
      <c r="J12904" s="1">
        <f>MONTH(BART_Rides[[#This Row],[Date]])</f>
        <v>5</v>
      </c>
      <c r="K12904" s="1">
        <f>WEEKDAY(BART_Rides[[#This Row],[Date]],2)</f>
        <v>6</v>
      </c>
      <c r="L12904" s="1" t="str">
        <f>LEFT(BART_Rides[[#This Row],[Lines]],1)</f>
        <v>B</v>
      </c>
      <c r="M12904" s="1" t="str">
        <f>IF(BART_Rides[[#This Row],[FirstLetter]]="Y","Yes","No")</f>
        <v>No</v>
      </c>
      <c r="N12904" s="1" t="str">
        <f>IF(OR(BART_Rides[[#This Row],[Station Code]]="EM", BART_Rides[[#This Row],[Station Code]]="MT", BART_Rides[[#This Row],[Station Code]]="PL", BART_Rides[[#This Row],[Station Code]]="CC"), "Yes", "No")</f>
        <v>No</v>
      </c>
    </row>
    <row r="12905" spans="6:14">
      <c r="F12905" s="3">
        <v>44325</v>
      </c>
      <c r="G12905" s="1" t="s">
        <v>67</v>
      </c>
      <c r="H12905" s="1" t="s">
        <v>108</v>
      </c>
      <c r="I12905" s="1">
        <v>224</v>
      </c>
      <c r="J12905" s="1">
        <f>MONTH(BART_Rides[[#This Row],[Date]])</f>
        <v>5</v>
      </c>
      <c r="K12905" s="1">
        <f>WEEKDAY(BART_Rides[[#This Row],[Date]],2)</f>
        <v>7</v>
      </c>
      <c r="L12905" s="1" t="str">
        <f>LEFT(BART_Rides[[#This Row],[Lines]],1)</f>
        <v>B</v>
      </c>
      <c r="M12905" s="1" t="str">
        <f>IF(BART_Rides[[#This Row],[FirstLetter]]="Y","Yes","No")</f>
        <v>No</v>
      </c>
      <c r="N12905" s="1" t="str">
        <f>IF(OR(BART_Rides[[#This Row],[Station Code]]="EM", BART_Rides[[#This Row],[Station Code]]="MT", BART_Rides[[#This Row],[Station Code]]="PL", BART_Rides[[#This Row],[Station Code]]="CC"), "Yes", "No")</f>
        <v>No</v>
      </c>
    </row>
    <row r="12906" spans="6:14">
      <c r="F12906" s="3">
        <v>44326</v>
      </c>
      <c r="G12906" s="1" t="s">
        <v>67</v>
      </c>
      <c r="H12906" s="1" t="s">
        <v>108</v>
      </c>
      <c r="I12906" s="1">
        <v>371</v>
      </c>
      <c r="J12906" s="1">
        <f>MONTH(BART_Rides[[#This Row],[Date]])</f>
        <v>5</v>
      </c>
      <c r="K12906" s="1">
        <f>WEEKDAY(BART_Rides[[#This Row],[Date]],2)</f>
        <v>1</v>
      </c>
      <c r="L12906" s="1" t="str">
        <f>LEFT(BART_Rides[[#This Row],[Lines]],1)</f>
        <v>B</v>
      </c>
      <c r="M12906" s="1" t="str">
        <f>IF(BART_Rides[[#This Row],[FirstLetter]]="Y","Yes","No")</f>
        <v>No</v>
      </c>
      <c r="N12906" s="1" t="str">
        <f>IF(OR(BART_Rides[[#This Row],[Station Code]]="EM", BART_Rides[[#This Row],[Station Code]]="MT", BART_Rides[[#This Row],[Station Code]]="PL", BART_Rides[[#This Row],[Station Code]]="CC"), "Yes", "No")</f>
        <v>No</v>
      </c>
    </row>
    <row r="12907" spans="6:14">
      <c r="F12907" s="3">
        <v>44327</v>
      </c>
      <c r="G12907" s="1" t="s">
        <v>67</v>
      </c>
      <c r="H12907" s="1" t="s">
        <v>108</v>
      </c>
      <c r="I12907" s="1">
        <v>450</v>
      </c>
      <c r="J12907" s="1">
        <f>MONTH(BART_Rides[[#This Row],[Date]])</f>
        <v>5</v>
      </c>
      <c r="K12907" s="1">
        <f>WEEKDAY(BART_Rides[[#This Row],[Date]],2)</f>
        <v>2</v>
      </c>
      <c r="L12907" s="1" t="str">
        <f>LEFT(BART_Rides[[#This Row],[Lines]],1)</f>
        <v>B</v>
      </c>
      <c r="M12907" s="1" t="str">
        <f>IF(BART_Rides[[#This Row],[FirstLetter]]="Y","Yes","No")</f>
        <v>No</v>
      </c>
      <c r="N12907" s="1" t="str">
        <f>IF(OR(BART_Rides[[#This Row],[Station Code]]="EM", BART_Rides[[#This Row],[Station Code]]="MT", BART_Rides[[#This Row],[Station Code]]="PL", BART_Rides[[#This Row],[Station Code]]="CC"), "Yes", "No")</f>
        <v>No</v>
      </c>
    </row>
    <row r="12908" spans="6:14">
      <c r="F12908" s="3">
        <v>44328</v>
      </c>
      <c r="G12908" s="1" t="s">
        <v>67</v>
      </c>
      <c r="H12908" s="1" t="s">
        <v>108</v>
      </c>
      <c r="I12908" s="1">
        <v>441</v>
      </c>
      <c r="J12908" s="1">
        <f>MONTH(BART_Rides[[#This Row],[Date]])</f>
        <v>5</v>
      </c>
      <c r="K12908" s="1">
        <f>WEEKDAY(BART_Rides[[#This Row],[Date]],2)</f>
        <v>3</v>
      </c>
      <c r="L12908" s="1" t="str">
        <f>LEFT(BART_Rides[[#This Row],[Lines]],1)</f>
        <v>B</v>
      </c>
      <c r="M12908" s="1" t="str">
        <f>IF(BART_Rides[[#This Row],[FirstLetter]]="Y","Yes","No")</f>
        <v>No</v>
      </c>
      <c r="N12908" s="1" t="str">
        <f>IF(OR(BART_Rides[[#This Row],[Station Code]]="EM", BART_Rides[[#This Row],[Station Code]]="MT", BART_Rides[[#This Row],[Station Code]]="PL", BART_Rides[[#This Row],[Station Code]]="CC"), "Yes", "No")</f>
        <v>No</v>
      </c>
    </row>
    <row r="12909" spans="6:14">
      <c r="F12909" s="3">
        <v>44329</v>
      </c>
      <c r="G12909" s="1" t="s">
        <v>67</v>
      </c>
      <c r="H12909" s="1" t="s">
        <v>108</v>
      </c>
      <c r="I12909" s="1">
        <v>395</v>
      </c>
      <c r="J12909" s="1">
        <f>MONTH(BART_Rides[[#This Row],[Date]])</f>
        <v>5</v>
      </c>
      <c r="K12909" s="1">
        <f>WEEKDAY(BART_Rides[[#This Row],[Date]],2)</f>
        <v>4</v>
      </c>
      <c r="L12909" s="1" t="str">
        <f>LEFT(BART_Rides[[#This Row],[Lines]],1)</f>
        <v>B</v>
      </c>
      <c r="M12909" s="1" t="str">
        <f>IF(BART_Rides[[#This Row],[FirstLetter]]="Y","Yes","No")</f>
        <v>No</v>
      </c>
      <c r="N12909" s="1" t="str">
        <f>IF(OR(BART_Rides[[#This Row],[Station Code]]="EM", BART_Rides[[#This Row],[Station Code]]="MT", BART_Rides[[#This Row],[Station Code]]="PL", BART_Rides[[#This Row],[Station Code]]="CC"), "Yes", "No")</f>
        <v>No</v>
      </c>
    </row>
    <row r="12910" spans="6:14">
      <c r="F12910" s="3">
        <v>44330</v>
      </c>
      <c r="G12910" s="1" t="s">
        <v>67</v>
      </c>
      <c r="H12910" s="1" t="s">
        <v>108</v>
      </c>
      <c r="I12910" s="1">
        <v>561</v>
      </c>
      <c r="J12910" s="1">
        <f>MONTH(BART_Rides[[#This Row],[Date]])</f>
        <v>5</v>
      </c>
      <c r="K12910" s="1">
        <f>WEEKDAY(BART_Rides[[#This Row],[Date]],2)</f>
        <v>5</v>
      </c>
      <c r="L12910" s="1" t="str">
        <f>LEFT(BART_Rides[[#This Row],[Lines]],1)</f>
        <v>B</v>
      </c>
      <c r="M12910" s="1" t="str">
        <f>IF(BART_Rides[[#This Row],[FirstLetter]]="Y","Yes","No")</f>
        <v>No</v>
      </c>
      <c r="N12910" s="1" t="str">
        <f>IF(OR(BART_Rides[[#This Row],[Station Code]]="EM", BART_Rides[[#This Row],[Station Code]]="MT", BART_Rides[[#This Row],[Station Code]]="PL", BART_Rides[[#This Row],[Station Code]]="CC"), "Yes", "No")</f>
        <v>No</v>
      </c>
    </row>
    <row r="12911" spans="6:14">
      <c r="F12911" s="3">
        <v>44331</v>
      </c>
      <c r="G12911" s="1" t="s">
        <v>67</v>
      </c>
      <c r="H12911" s="1" t="s">
        <v>108</v>
      </c>
      <c r="I12911" s="1">
        <v>305</v>
      </c>
      <c r="J12911" s="1">
        <f>MONTH(BART_Rides[[#This Row],[Date]])</f>
        <v>5</v>
      </c>
      <c r="K12911" s="1">
        <f>WEEKDAY(BART_Rides[[#This Row],[Date]],2)</f>
        <v>6</v>
      </c>
      <c r="L12911" s="1" t="str">
        <f>LEFT(BART_Rides[[#This Row],[Lines]],1)</f>
        <v>B</v>
      </c>
      <c r="M12911" s="1" t="str">
        <f>IF(BART_Rides[[#This Row],[FirstLetter]]="Y","Yes","No")</f>
        <v>No</v>
      </c>
      <c r="N12911" s="1" t="str">
        <f>IF(OR(BART_Rides[[#This Row],[Station Code]]="EM", BART_Rides[[#This Row],[Station Code]]="MT", BART_Rides[[#This Row],[Station Code]]="PL", BART_Rides[[#This Row],[Station Code]]="CC"), "Yes", "No")</f>
        <v>No</v>
      </c>
    </row>
    <row r="12912" spans="6:14">
      <c r="F12912" s="3">
        <v>44332</v>
      </c>
      <c r="G12912" s="1" t="s">
        <v>67</v>
      </c>
      <c r="H12912" s="1" t="s">
        <v>108</v>
      </c>
      <c r="I12912" s="1">
        <v>186</v>
      </c>
      <c r="J12912" s="1">
        <f>MONTH(BART_Rides[[#This Row],[Date]])</f>
        <v>5</v>
      </c>
      <c r="K12912" s="1">
        <f>WEEKDAY(BART_Rides[[#This Row],[Date]],2)</f>
        <v>7</v>
      </c>
      <c r="L12912" s="1" t="str">
        <f>LEFT(BART_Rides[[#This Row],[Lines]],1)</f>
        <v>B</v>
      </c>
      <c r="M12912" s="1" t="str">
        <f>IF(BART_Rides[[#This Row],[FirstLetter]]="Y","Yes","No")</f>
        <v>No</v>
      </c>
      <c r="N12912" s="1" t="str">
        <f>IF(OR(BART_Rides[[#This Row],[Station Code]]="EM", BART_Rides[[#This Row],[Station Code]]="MT", BART_Rides[[#This Row],[Station Code]]="PL", BART_Rides[[#This Row],[Station Code]]="CC"), "Yes", "No")</f>
        <v>No</v>
      </c>
    </row>
    <row r="12913" spans="6:14">
      <c r="F12913" s="3">
        <v>44333</v>
      </c>
      <c r="G12913" s="1" t="s">
        <v>67</v>
      </c>
      <c r="H12913" s="1" t="s">
        <v>108</v>
      </c>
      <c r="I12913" s="1">
        <v>379</v>
      </c>
      <c r="J12913" s="1">
        <f>MONTH(BART_Rides[[#This Row],[Date]])</f>
        <v>5</v>
      </c>
      <c r="K12913" s="1">
        <f>WEEKDAY(BART_Rides[[#This Row],[Date]],2)</f>
        <v>1</v>
      </c>
      <c r="L12913" s="1" t="str">
        <f>LEFT(BART_Rides[[#This Row],[Lines]],1)</f>
        <v>B</v>
      </c>
      <c r="M12913" s="1" t="str">
        <f>IF(BART_Rides[[#This Row],[FirstLetter]]="Y","Yes","No")</f>
        <v>No</v>
      </c>
      <c r="N12913" s="1" t="str">
        <f>IF(OR(BART_Rides[[#This Row],[Station Code]]="EM", BART_Rides[[#This Row],[Station Code]]="MT", BART_Rides[[#This Row],[Station Code]]="PL", BART_Rides[[#This Row],[Station Code]]="CC"), "Yes", "No")</f>
        <v>No</v>
      </c>
    </row>
    <row r="12914" spans="6:14">
      <c r="F12914" s="3">
        <v>44334</v>
      </c>
      <c r="G12914" s="1" t="s">
        <v>67</v>
      </c>
      <c r="H12914" s="1" t="s">
        <v>108</v>
      </c>
      <c r="I12914" s="1">
        <v>487</v>
      </c>
      <c r="J12914" s="1">
        <f>MONTH(BART_Rides[[#This Row],[Date]])</f>
        <v>5</v>
      </c>
      <c r="K12914" s="1">
        <f>WEEKDAY(BART_Rides[[#This Row],[Date]],2)</f>
        <v>2</v>
      </c>
      <c r="L12914" s="1" t="str">
        <f>LEFT(BART_Rides[[#This Row],[Lines]],1)</f>
        <v>B</v>
      </c>
      <c r="M12914" s="1" t="str">
        <f>IF(BART_Rides[[#This Row],[FirstLetter]]="Y","Yes","No")</f>
        <v>No</v>
      </c>
      <c r="N12914" s="1" t="str">
        <f>IF(OR(BART_Rides[[#This Row],[Station Code]]="EM", BART_Rides[[#This Row],[Station Code]]="MT", BART_Rides[[#This Row],[Station Code]]="PL", BART_Rides[[#This Row],[Station Code]]="CC"), "Yes", "No")</f>
        <v>No</v>
      </c>
    </row>
    <row r="12915" spans="6:14">
      <c r="F12915" s="3">
        <v>44335</v>
      </c>
      <c r="G12915" s="1" t="s">
        <v>67</v>
      </c>
      <c r="H12915" s="1" t="s">
        <v>108</v>
      </c>
      <c r="I12915" s="1">
        <v>454</v>
      </c>
      <c r="J12915" s="1">
        <f>MONTH(BART_Rides[[#This Row],[Date]])</f>
        <v>5</v>
      </c>
      <c r="K12915" s="1">
        <f>WEEKDAY(BART_Rides[[#This Row],[Date]],2)</f>
        <v>3</v>
      </c>
      <c r="L12915" s="1" t="str">
        <f>LEFT(BART_Rides[[#This Row],[Lines]],1)</f>
        <v>B</v>
      </c>
      <c r="M12915" s="1" t="str">
        <f>IF(BART_Rides[[#This Row],[FirstLetter]]="Y","Yes","No")</f>
        <v>No</v>
      </c>
      <c r="N12915" s="1" t="str">
        <f>IF(OR(BART_Rides[[#This Row],[Station Code]]="EM", BART_Rides[[#This Row],[Station Code]]="MT", BART_Rides[[#This Row],[Station Code]]="PL", BART_Rides[[#This Row],[Station Code]]="CC"), "Yes", "No")</f>
        <v>No</v>
      </c>
    </row>
    <row r="12916" spans="6:14">
      <c r="F12916" s="3">
        <v>44336</v>
      </c>
      <c r="G12916" s="1" t="s">
        <v>67</v>
      </c>
      <c r="H12916" s="1" t="s">
        <v>108</v>
      </c>
      <c r="I12916" s="1">
        <v>491</v>
      </c>
      <c r="J12916" s="1">
        <f>MONTH(BART_Rides[[#This Row],[Date]])</f>
        <v>5</v>
      </c>
      <c r="K12916" s="1">
        <f>WEEKDAY(BART_Rides[[#This Row],[Date]],2)</f>
        <v>4</v>
      </c>
      <c r="L12916" s="1" t="str">
        <f>LEFT(BART_Rides[[#This Row],[Lines]],1)</f>
        <v>B</v>
      </c>
      <c r="M12916" s="1" t="str">
        <f>IF(BART_Rides[[#This Row],[FirstLetter]]="Y","Yes","No")</f>
        <v>No</v>
      </c>
      <c r="N12916" s="1" t="str">
        <f>IF(OR(BART_Rides[[#This Row],[Station Code]]="EM", BART_Rides[[#This Row],[Station Code]]="MT", BART_Rides[[#This Row],[Station Code]]="PL", BART_Rides[[#This Row],[Station Code]]="CC"), "Yes", "No")</f>
        <v>No</v>
      </c>
    </row>
    <row r="12917" spans="6:14">
      <c r="F12917" s="3">
        <v>44337</v>
      </c>
      <c r="G12917" s="1" t="s">
        <v>67</v>
      </c>
      <c r="H12917" s="1" t="s">
        <v>108</v>
      </c>
      <c r="I12917" s="1">
        <v>510</v>
      </c>
      <c r="J12917" s="1">
        <f>MONTH(BART_Rides[[#This Row],[Date]])</f>
        <v>5</v>
      </c>
      <c r="K12917" s="1">
        <f>WEEKDAY(BART_Rides[[#This Row],[Date]],2)</f>
        <v>5</v>
      </c>
      <c r="L12917" s="1" t="str">
        <f>LEFT(BART_Rides[[#This Row],[Lines]],1)</f>
        <v>B</v>
      </c>
      <c r="M12917" s="1" t="str">
        <f>IF(BART_Rides[[#This Row],[FirstLetter]]="Y","Yes","No")</f>
        <v>No</v>
      </c>
      <c r="N12917" s="1" t="str">
        <f>IF(OR(BART_Rides[[#This Row],[Station Code]]="EM", BART_Rides[[#This Row],[Station Code]]="MT", BART_Rides[[#This Row],[Station Code]]="PL", BART_Rides[[#This Row],[Station Code]]="CC"), "Yes", "No")</f>
        <v>No</v>
      </c>
    </row>
    <row r="12918" spans="6:14">
      <c r="F12918" s="3">
        <v>44338</v>
      </c>
      <c r="G12918" s="1" t="s">
        <v>67</v>
      </c>
      <c r="H12918" s="1" t="s">
        <v>108</v>
      </c>
      <c r="I12918" s="1">
        <v>294</v>
      </c>
      <c r="J12918" s="1">
        <f>MONTH(BART_Rides[[#This Row],[Date]])</f>
        <v>5</v>
      </c>
      <c r="K12918" s="1">
        <f>WEEKDAY(BART_Rides[[#This Row],[Date]],2)</f>
        <v>6</v>
      </c>
      <c r="L12918" s="1" t="str">
        <f>LEFT(BART_Rides[[#This Row],[Lines]],1)</f>
        <v>B</v>
      </c>
      <c r="M12918" s="1" t="str">
        <f>IF(BART_Rides[[#This Row],[FirstLetter]]="Y","Yes","No")</f>
        <v>No</v>
      </c>
      <c r="N12918" s="1" t="str">
        <f>IF(OR(BART_Rides[[#This Row],[Station Code]]="EM", BART_Rides[[#This Row],[Station Code]]="MT", BART_Rides[[#This Row],[Station Code]]="PL", BART_Rides[[#This Row],[Station Code]]="CC"), "Yes", "No")</f>
        <v>No</v>
      </c>
    </row>
    <row r="12919" spans="6:14">
      <c r="F12919" s="3">
        <v>44339</v>
      </c>
      <c r="G12919" s="1" t="s">
        <v>67</v>
      </c>
      <c r="H12919" s="1" t="s">
        <v>108</v>
      </c>
      <c r="I12919" s="1">
        <v>239</v>
      </c>
      <c r="J12919" s="1">
        <f>MONTH(BART_Rides[[#This Row],[Date]])</f>
        <v>5</v>
      </c>
      <c r="K12919" s="1">
        <f>WEEKDAY(BART_Rides[[#This Row],[Date]],2)</f>
        <v>7</v>
      </c>
      <c r="L12919" s="1" t="str">
        <f>LEFT(BART_Rides[[#This Row],[Lines]],1)</f>
        <v>B</v>
      </c>
      <c r="M12919" s="1" t="str">
        <f>IF(BART_Rides[[#This Row],[FirstLetter]]="Y","Yes","No")</f>
        <v>No</v>
      </c>
      <c r="N12919" s="1" t="str">
        <f>IF(OR(BART_Rides[[#This Row],[Station Code]]="EM", BART_Rides[[#This Row],[Station Code]]="MT", BART_Rides[[#This Row],[Station Code]]="PL", BART_Rides[[#This Row],[Station Code]]="CC"), "Yes", "No")</f>
        <v>No</v>
      </c>
    </row>
    <row r="12920" spans="6:14">
      <c r="F12920" s="3">
        <v>44340</v>
      </c>
      <c r="G12920" s="1" t="s">
        <v>67</v>
      </c>
      <c r="H12920" s="1" t="s">
        <v>108</v>
      </c>
      <c r="I12920" s="1">
        <v>405</v>
      </c>
      <c r="J12920" s="1">
        <f>MONTH(BART_Rides[[#This Row],[Date]])</f>
        <v>5</v>
      </c>
      <c r="K12920" s="1">
        <f>WEEKDAY(BART_Rides[[#This Row],[Date]],2)</f>
        <v>1</v>
      </c>
      <c r="L12920" s="1" t="str">
        <f>LEFT(BART_Rides[[#This Row],[Lines]],1)</f>
        <v>B</v>
      </c>
      <c r="M12920" s="1" t="str">
        <f>IF(BART_Rides[[#This Row],[FirstLetter]]="Y","Yes","No")</f>
        <v>No</v>
      </c>
      <c r="N12920" s="1" t="str">
        <f>IF(OR(BART_Rides[[#This Row],[Station Code]]="EM", BART_Rides[[#This Row],[Station Code]]="MT", BART_Rides[[#This Row],[Station Code]]="PL", BART_Rides[[#This Row],[Station Code]]="CC"), "Yes", "No")</f>
        <v>No</v>
      </c>
    </row>
    <row r="12921" spans="6:14">
      <c r="F12921" s="3">
        <v>44341</v>
      </c>
      <c r="G12921" s="1" t="s">
        <v>67</v>
      </c>
      <c r="H12921" s="1" t="s">
        <v>108</v>
      </c>
      <c r="I12921" s="1">
        <v>468</v>
      </c>
      <c r="J12921" s="1">
        <f>MONTH(BART_Rides[[#This Row],[Date]])</f>
        <v>5</v>
      </c>
      <c r="K12921" s="1">
        <f>WEEKDAY(BART_Rides[[#This Row],[Date]],2)</f>
        <v>2</v>
      </c>
      <c r="L12921" s="1" t="str">
        <f>LEFT(BART_Rides[[#This Row],[Lines]],1)</f>
        <v>B</v>
      </c>
      <c r="M12921" s="1" t="str">
        <f>IF(BART_Rides[[#This Row],[FirstLetter]]="Y","Yes","No")</f>
        <v>No</v>
      </c>
      <c r="N12921" s="1" t="str">
        <f>IF(OR(BART_Rides[[#This Row],[Station Code]]="EM", BART_Rides[[#This Row],[Station Code]]="MT", BART_Rides[[#This Row],[Station Code]]="PL", BART_Rides[[#This Row],[Station Code]]="CC"), "Yes", "No")</f>
        <v>No</v>
      </c>
    </row>
    <row r="12922" spans="6:14">
      <c r="F12922" s="3">
        <v>44342</v>
      </c>
      <c r="G12922" s="1" t="s">
        <v>67</v>
      </c>
      <c r="H12922" s="1" t="s">
        <v>108</v>
      </c>
      <c r="I12922" s="1">
        <v>499</v>
      </c>
      <c r="J12922" s="1">
        <f>MONTH(BART_Rides[[#This Row],[Date]])</f>
        <v>5</v>
      </c>
      <c r="K12922" s="1">
        <f>WEEKDAY(BART_Rides[[#This Row],[Date]],2)</f>
        <v>3</v>
      </c>
      <c r="L12922" s="1" t="str">
        <f>LEFT(BART_Rides[[#This Row],[Lines]],1)</f>
        <v>B</v>
      </c>
      <c r="M12922" s="1" t="str">
        <f>IF(BART_Rides[[#This Row],[FirstLetter]]="Y","Yes","No")</f>
        <v>No</v>
      </c>
      <c r="N12922" s="1" t="str">
        <f>IF(OR(BART_Rides[[#This Row],[Station Code]]="EM", BART_Rides[[#This Row],[Station Code]]="MT", BART_Rides[[#This Row],[Station Code]]="PL", BART_Rides[[#This Row],[Station Code]]="CC"), "Yes", "No")</f>
        <v>No</v>
      </c>
    </row>
    <row r="12923" spans="6:14">
      <c r="F12923" s="3">
        <v>44343</v>
      </c>
      <c r="G12923" s="1" t="s">
        <v>67</v>
      </c>
      <c r="H12923" s="1" t="s">
        <v>108</v>
      </c>
      <c r="I12923" s="1">
        <v>459</v>
      </c>
      <c r="J12923" s="1">
        <f>MONTH(BART_Rides[[#This Row],[Date]])</f>
        <v>5</v>
      </c>
      <c r="K12923" s="1">
        <f>WEEKDAY(BART_Rides[[#This Row],[Date]],2)</f>
        <v>4</v>
      </c>
      <c r="L12923" s="1" t="str">
        <f>LEFT(BART_Rides[[#This Row],[Lines]],1)</f>
        <v>B</v>
      </c>
      <c r="M12923" s="1" t="str">
        <f>IF(BART_Rides[[#This Row],[FirstLetter]]="Y","Yes","No")</f>
        <v>No</v>
      </c>
      <c r="N12923" s="1" t="str">
        <f>IF(OR(BART_Rides[[#This Row],[Station Code]]="EM", BART_Rides[[#This Row],[Station Code]]="MT", BART_Rides[[#This Row],[Station Code]]="PL", BART_Rides[[#This Row],[Station Code]]="CC"), "Yes", "No")</f>
        <v>No</v>
      </c>
    </row>
    <row r="12924" spans="6:14">
      <c r="F12924" s="3">
        <v>44344</v>
      </c>
      <c r="G12924" s="1" t="s">
        <v>67</v>
      </c>
      <c r="H12924" s="1" t="s">
        <v>108</v>
      </c>
      <c r="I12924" s="1">
        <v>436</v>
      </c>
      <c r="J12924" s="1">
        <f>MONTH(BART_Rides[[#This Row],[Date]])</f>
        <v>5</v>
      </c>
      <c r="K12924" s="1">
        <f>WEEKDAY(BART_Rides[[#This Row],[Date]],2)</f>
        <v>5</v>
      </c>
      <c r="L12924" s="1" t="str">
        <f>LEFT(BART_Rides[[#This Row],[Lines]],1)</f>
        <v>B</v>
      </c>
      <c r="M12924" s="1" t="str">
        <f>IF(BART_Rides[[#This Row],[FirstLetter]]="Y","Yes","No")</f>
        <v>No</v>
      </c>
      <c r="N12924" s="1" t="str">
        <f>IF(OR(BART_Rides[[#This Row],[Station Code]]="EM", BART_Rides[[#This Row],[Station Code]]="MT", BART_Rides[[#This Row],[Station Code]]="PL", BART_Rides[[#This Row],[Station Code]]="CC"), "Yes", "No")</f>
        <v>No</v>
      </c>
    </row>
    <row r="12925" spans="6:14">
      <c r="F12925" s="3">
        <v>44345</v>
      </c>
      <c r="G12925" s="1" t="s">
        <v>67</v>
      </c>
      <c r="H12925" s="1" t="s">
        <v>108</v>
      </c>
      <c r="I12925" s="1">
        <v>339</v>
      </c>
      <c r="J12925" s="1">
        <f>MONTH(BART_Rides[[#This Row],[Date]])</f>
        <v>5</v>
      </c>
      <c r="K12925" s="1">
        <f>WEEKDAY(BART_Rides[[#This Row],[Date]],2)</f>
        <v>6</v>
      </c>
      <c r="L12925" s="1" t="str">
        <f>LEFT(BART_Rides[[#This Row],[Lines]],1)</f>
        <v>B</v>
      </c>
      <c r="M12925" s="1" t="str">
        <f>IF(BART_Rides[[#This Row],[FirstLetter]]="Y","Yes","No")</f>
        <v>No</v>
      </c>
      <c r="N12925" s="1" t="str">
        <f>IF(OR(BART_Rides[[#This Row],[Station Code]]="EM", BART_Rides[[#This Row],[Station Code]]="MT", BART_Rides[[#This Row],[Station Code]]="PL", BART_Rides[[#This Row],[Station Code]]="CC"), "Yes", "No")</f>
        <v>No</v>
      </c>
    </row>
    <row r="12926" spans="6:14">
      <c r="F12926" s="3">
        <v>44346</v>
      </c>
      <c r="G12926" s="1" t="s">
        <v>67</v>
      </c>
      <c r="H12926" s="1" t="s">
        <v>108</v>
      </c>
      <c r="I12926" s="1">
        <v>279</v>
      </c>
      <c r="J12926" s="1">
        <f>MONTH(BART_Rides[[#This Row],[Date]])</f>
        <v>5</v>
      </c>
      <c r="K12926" s="1">
        <f>WEEKDAY(BART_Rides[[#This Row],[Date]],2)</f>
        <v>7</v>
      </c>
      <c r="L12926" s="1" t="str">
        <f>LEFT(BART_Rides[[#This Row],[Lines]],1)</f>
        <v>B</v>
      </c>
      <c r="M12926" s="1" t="str">
        <f>IF(BART_Rides[[#This Row],[FirstLetter]]="Y","Yes","No")</f>
        <v>No</v>
      </c>
      <c r="N12926" s="1" t="str">
        <f>IF(OR(BART_Rides[[#This Row],[Station Code]]="EM", BART_Rides[[#This Row],[Station Code]]="MT", BART_Rides[[#This Row],[Station Code]]="PL", BART_Rides[[#This Row],[Station Code]]="CC"), "Yes", "No")</f>
        <v>No</v>
      </c>
    </row>
    <row r="12927" spans="6:14">
      <c r="F12927" s="3">
        <v>44347</v>
      </c>
      <c r="G12927" s="1" t="s">
        <v>67</v>
      </c>
      <c r="H12927" s="1" t="s">
        <v>108</v>
      </c>
      <c r="I12927" s="1">
        <v>256</v>
      </c>
      <c r="J12927" s="1">
        <f>MONTH(BART_Rides[[#This Row],[Date]])</f>
        <v>5</v>
      </c>
      <c r="K12927" s="1">
        <f>WEEKDAY(BART_Rides[[#This Row],[Date]],2)</f>
        <v>1</v>
      </c>
      <c r="L12927" s="1" t="str">
        <f>LEFT(BART_Rides[[#This Row],[Lines]],1)</f>
        <v>B</v>
      </c>
      <c r="M12927" s="1" t="str">
        <f>IF(BART_Rides[[#This Row],[FirstLetter]]="Y","Yes","No")</f>
        <v>No</v>
      </c>
      <c r="N12927" s="1" t="str">
        <f>IF(OR(BART_Rides[[#This Row],[Station Code]]="EM", BART_Rides[[#This Row],[Station Code]]="MT", BART_Rides[[#This Row],[Station Code]]="PL", BART_Rides[[#This Row],[Station Code]]="CC"), "Yes", "No")</f>
        <v>No</v>
      </c>
    </row>
    <row r="12928" spans="6:14">
      <c r="F12928" s="3">
        <v>44348</v>
      </c>
      <c r="G12928" s="1" t="s">
        <v>67</v>
      </c>
      <c r="H12928" s="1" t="s">
        <v>108</v>
      </c>
      <c r="I12928" s="1">
        <v>457</v>
      </c>
      <c r="J12928" s="1">
        <f>MONTH(BART_Rides[[#This Row],[Date]])</f>
        <v>6</v>
      </c>
      <c r="K12928" s="1">
        <f>WEEKDAY(BART_Rides[[#This Row],[Date]],2)</f>
        <v>2</v>
      </c>
      <c r="L12928" s="1" t="str">
        <f>LEFT(BART_Rides[[#This Row],[Lines]],1)</f>
        <v>B</v>
      </c>
      <c r="M12928" s="1" t="str">
        <f>IF(BART_Rides[[#This Row],[FirstLetter]]="Y","Yes","No")</f>
        <v>No</v>
      </c>
      <c r="N12928" s="1" t="str">
        <f>IF(OR(BART_Rides[[#This Row],[Station Code]]="EM", BART_Rides[[#This Row],[Station Code]]="MT", BART_Rides[[#This Row],[Station Code]]="PL", BART_Rides[[#This Row],[Station Code]]="CC"), "Yes", "No")</f>
        <v>No</v>
      </c>
    </row>
    <row r="12929" spans="6:14">
      <c r="F12929" s="3">
        <v>44349</v>
      </c>
      <c r="G12929" s="1" t="s">
        <v>67</v>
      </c>
      <c r="H12929" s="1" t="s">
        <v>108</v>
      </c>
      <c r="I12929" s="1">
        <v>456</v>
      </c>
      <c r="J12929" s="1">
        <f>MONTH(BART_Rides[[#This Row],[Date]])</f>
        <v>6</v>
      </c>
      <c r="K12929" s="1">
        <f>WEEKDAY(BART_Rides[[#This Row],[Date]],2)</f>
        <v>3</v>
      </c>
      <c r="L12929" s="1" t="str">
        <f>LEFT(BART_Rides[[#This Row],[Lines]],1)</f>
        <v>B</v>
      </c>
      <c r="M12929" s="1" t="str">
        <f>IF(BART_Rides[[#This Row],[FirstLetter]]="Y","Yes","No")</f>
        <v>No</v>
      </c>
      <c r="N12929" s="1" t="str">
        <f>IF(OR(BART_Rides[[#This Row],[Station Code]]="EM", BART_Rides[[#This Row],[Station Code]]="MT", BART_Rides[[#This Row],[Station Code]]="PL", BART_Rides[[#This Row],[Station Code]]="CC"), "Yes", "No")</f>
        <v>No</v>
      </c>
    </row>
    <row r="12930" spans="6:14">
      <c r="F12930" s="3">
        <v>44350</v>
      </c>
      <c r="G12930" s="1" t="s">
        <v>67</v>
      </c>
      <c r="H12930" s="1" t="s">
        <v>108</v>
      </c>
      <c r="I12930" s="1">
        <v>456</v>
      </c>
      <c r="J12930" s="1">
        <f>MONTH(BART_Rides[[#This Row],[Date]])</f>
        <v>6</v>
      </c>
      <c r="K12930" s="1">
        <f>WEEKDAY(BART_Rides[[#This Row],[Date]],2)</f>
        <v>4</v>
      </c>
      <c r="L12930" s="1" t="str">
        <f>LEFT(BART_Rides[[#This Row],[Lines]],1)</f>
        <v>B</v>
      </c>
      <c r="M12930" s="1" t="str">
        <f>IF(BART_Rides[[#This Row],[FirstLetter]]="Y","Yes","No")</f>
        <v>No</v>
      </c>
      <c r="N12930" s="1" t="str">
        <f>IF(OR(BART_Rides[[#This Row],[Station Code]]="EM", BART_Rides[[#This Row],[Station Code]]="MT", BART_Rides[[#This Row],[Station Code]]="PL", BART_Rides[[#This Row],[Station Code]]="CC"), "Yes", "No")</f>
        <v>No</v>
      </c>
    </row>
    <row r="12931" spans="6:14">
      <c r="F12931" s="3">
        <v>44351</v>
      </c>
      <c r="G12931" s="1" t="s">
        <v>67</v>
      </c>
      <c r="H12931" s="1" t="s">
        <v>108</v>
      </c>
      <c r="I12931" s="1">
        <v>466</v>
      </c>
      <c r="J12931" s="1">
        <f>MONTH(BART_Rides[[#This Row],[Date]])</f>
        <v>6</v>
      </c>
      <c r="K12931" s="1">
        <f>WEEKDAY(BART_Rides[[#This Row],[Date]],2)</f>
        <v>5</v>
      </c>
      <c r="L12931" s="1" t="str">
        <f>LEFT(BART_Rides[[#This Row],[Lines]],1)</f>
        <v>B</v>
      </c>
      <c r="M12931" s="1" t="str">
        <f>IF(BART_Rides[[#This Row],[FirstLetter]]="Y","Yes","No")</f>
        <v>No</v>
      </c>
      <c r="N12931" s="1" t="str">
        <f>IF(OR(BART_Rides[[#This Row],[Station Code]]="EM", BART_Rides[[#This Row],[Station Code]]="MT", BART_Rides[[#This Row],[Station Code]]="PL", BART_Rides[[#This Row],[Station Code]]="CC"), "Yes", "No")</f>
        <v>No</v>
      </c>
    </row>
    <row r="12932" spans="6:14">
      <c r="F12932" s="3">
        <v>44352</v>
      </c>
      <c r="G12932" s="1" t="s">
        <v>67</v>
      </c>
      <c r="H12932" s="1" t="s">
        <v>108</v>
      </c>
      <c r="I12932" s="1">
        <v>350</v>
      </c>
      <c r="J12932" s="1">
        <f>MONTH(BART_Rides[[#This Row],[Date]])</f>
        <v>6</v>
      </c>
      <c r="K12932" s="1">
        <f>WEEKDAY(BART_Rides[[#This Row],[Date]],2)</f>
        <v>6</v>
      </c>
      <c r="L12932" s="1" t="str">
        <f>LEFT(BART_Rides[[#This Row],[Lines]],1)</f>
        <v>B</v>
      </c>
      <c r="M12932" s="1" t="str">
        <f>IF(BART_Rides[[#This Row],[FirstLetter]]="Y","Yes","No")</f>
        <v>No</v>
      </c>
      <c r="N12932" s="1" t="str">
        <f>IF(OR(BART_Rides[[#This Row],[Station Code]]="EM", BART_Rides[[#This Row],[Station Code]]="MT", BART_Rides[[#This Row],[Station Code]]="PL", BART_Rides[[#This Row],[Station Code]]="CC"), "Yes", "No")</f>
        <v>No</v>
      </c>
    </row>
    <row r="12933" spans="6:14">
      <c r="F12933" s="3">
        <v>44353</v>
      </c>
      <c r="G12933" s="1" t="s">
        <v>67</v>
      </c>
      <c r="H12933" s="1" t="s">
        <v>108</v>
      </c>
      <c r="I12933" s="1">
        <v>274</v>
      </c>
      <c r="J12933" s="1">
        <f>MONTH(BART_Rides[[#This Row],[Date]])</f>
        <v>6</v>
      </c>
      <c r="K12933" s="1">
        <f>WEEKDAY(BART_Rides[[#This Row],[Date]],2)</f>
        <v>7</v>
      </c>
      <c r="L12933" s="1" t="str">
        <f>LEFT(BART_Rides[[#This Row],[Lines]],1)</f>
        <v>B</v>
      </c>
      <c r="M12933" s="1" t="str">
        <f>IF(BART_Rides[[#This Row],[FirstLetter]]="Y","Yes","No")</f>
        <v>No</v>
      </c>
      <c r="N12933" s="1" t="str">
        <f>IF(OR(BART_Rides[[#This Row],[Station Code]]="EM", BART_Rides[[#This Row],[Station Code]]="MT", BART_Rides[[#This Row],[Station Code]]="PL", BART_Rides[[#This Row],[Station Code]]="CC"), "Yes", "No")</f>
        <v>No</v>
      </c>
    </row>
    <row r="12934" spans="6:14">
      <c r="F12934" s="3">
        <v>44354</v>
      </c>
      <c r="G12934" s="1" t="s">
        <v>67</v>
      </c>
      <c r="H12934" s="1" t="s">
        <v>108</v>
      </c>
      <c r="I12934" s="1">
        <v>440</v>
      </c>
      <c r="J12934" s="1">
        <f>MONTH(BART_Rides[[#This Row],[Date]])</f>
        <v>6</v>
      </c>
      <c r="K12934" s="1">
        <f>WEEKDAY(BART_Rides[[#This Row],[Date]],2)</f>
        <v>1</v>
      </c>
      <c r="L12934" s="1" t="str">
        <f>LEFT(BART_Rides[[#This Row],[Lines]],1)</f>
        <v>B</v>
      </c>
      <c r="M12934" s="1" t="str">
        <f>IF(BART_Rides[[#This Row],[FirstLetter]]="Y","Yes","No")</f>
        <v>No</v>
      </c>
      <c r="N12934" s="1" t="str">
        <f>IF(OR(BART_Rides[[#This Row],[Station Code]]="EM", BART_Rides[[#This Row],[Station Code]]="MT", BART_Rides[[#This Row],[Station Code]]="PL", BART_Rides[[#This Row],[Station Code]]="CC"), "Yes", "No")</f>
        <v>No</v>
      </c>
    </row>
    <row r="12935" spans="6:14">
      <c r="F12935" s="3">
        <v>44355</v>
      </c>
      <c r="G12935" s="1" t="s">
        <v>67</v>
      </c>
      <c r="H12935" s="1" t="s">
        <v>108</v>
      </c>
      <c r="I12935" s="1">
        <v>500</v>
      </c>
      <c r="J12935" s="1">
        <f>MONTH(BART_Rides[[#This Row],[Date]])</f>
        <v>6</v>
      </c>
      <c r="K12935" s="1">
        <f>WEEKDAY(BART_Rides[[#This Row],[Date]],2)</f>
        <v>2</v>
      </c>
      <c r="L12935" s="1" t="str">
        <f>LEFT(BART_Rides[[#This Row],[Lines]],1)</f>
        <v>B</v>
      </c>
      <c r="M12935" s="1" t="str">
        <f>IF(BART_Rides[[#This Row],[FirstLetter]]="Y","Yes","No")</f>
        <v>No</v>
      </c>
      <c r="N12935" s="1" t="str">
        <f>IF(OR(BART_Rides[[#This Row],[Station Code]]="EM", BART_Rides[[#This Row],[Station Code]]="MT", BART_Rides[[#This Row],[Station Code]]="PL", BART_Rides[[#This Row],[Station Code]]="CC"), "Yes", "No")</f>
        <v>No</v>
      </c>
    </row>
    <row r="12936" spans="6:14">
      <c r="F12936" s="3">
        <v>44356</v>
      </c>
      <c r="G12936" s="1" t="s">
        <v>67</v>
      </c>
      <c r="H12936" s="1" t="s">
        <v>108</v>
      </c>
      <c r="I12936" s="1">
        <v>499</v>
      </c>
      <c r="J12936" s="1">
        <f>MONTH(BART_Rides[[#This Row],[Date]])</f>
        <v>6</v>
      </c>
      <c r="K12936" s="1">
        <f>WEEKDAY(BART_Rides[[#This Row],[Date]],2)</f>
        <v>3</v>
      </c>
      <c r="L12936" s="1" t="str">
        <f>LEFT(BART_Rides[[#This Row],[Lines]],1)</f>
        <v>B</v>
      </c>
      <c r="M12936" s="1" t="str">
        <f>IF(BART_Rides[[#This Row],[FirstLetter]]="Y","Yes","No")</f>
        <v>No</v>
      </c>
      <c r="N12936" s="1" t="str">
        <f>IF(OR(BART_Rides[[#This Row],[Station Code]]="EM", BART_Rides[[#This Row],[Station Code]]="MT", BART_Rides[[#This Row],[Station Code]]="PL", BART_Rides[[#This Row],[Station Code]]="CC"), "Yes", "No")</f>
        <v>No</v>
      </c>
    </row>
    <row r="12937" spans="6:14">
      <c r="F12937" s="3">
        <v>44357</v>
      </c>
      <c r="G12937" s="1" t="s">
        <v>67</v>
      </c>
      <c r="H12937" s="1" t="s">
        <v>108</v>
      </c>
      <c r="I12937" s="1">
        <v>518</v>
      </c>
      <c r="J12937" s="1">
        <f>MONTH(BART_Rides[[#This Row],[Date]])</f>
        <v>6</v>
      </c>
      <c r="K12937" s="1">
        <f>WEEKDAY(BART_Rides[[#This Row],[Date]],2)</f>
        <v>4</v>
      </c>
      <c r="L12937" s="1" t="str">
        <f>LEFT(BART_Rides[[#This Row],[Lines]],1)</f>
        <v>B</v>
      </c>
      <c r="M12937" s="1" t="str">
        <f>IF(BART_Rides[[#This Row],[FirstLetter]]="Y","Yes","No")</f>
        <v>No</v>
      </c>
      <c r="N12937" s="1" t="str">
        <f>IF(OR(BART_Rides[[#This Row],[Station Code]]="EM", BART_Rides[[#This Row],[Station Code]]="MT", BART_Rides[[#This Row],[Station Code]]="PL", BART_Rides[[#This Row],[Station Code]]="CC"), "Yes", "No")</f>
        <v>No</v>
      </c>
    </row>
    <row r="12938" spans="6:14">
      <c r="F12938" s="3">
        <v>44358</v>
      </c>
      <c r="G12938" s="1" t="s">
        <v>67</v>
      </c>
      <c r="H12938" s="1" t="s">
        <v>108</v>
      </c>
      <c r="I12938" s="1">
        <v>557</v>
      </c>
      <c r="J12938" s="1">
        <f>MONTH(BART_Rides[[#This Row],[Date]])</f>
        <v>6</v>
      </c>
      <c r="K12938" s="1">
        <f>WEEKDAY(BART_Rides[[#This Row],[Date]],2)</f>
        <v>5</v>
      </c>
      <c r="L12938" s="1" t="str">
        <f>LEFT(BART_Rides[[#This Row],[Lines]],1)</f>
        <v>B</v>
      </c>
      <c r="M12938" s="1" t="str">
        <f>IF(BART_Rides[[#This Row],[FirstLetter]]="Y","Yes","No")</f>
        <v>No</v>
      </c>
      <c r="N12938" s="1" t="str">
        <f>IF(OR(BART_Rides[[#This Row],[Station Code]]="EM", BART_Rides[[#This Row],[Station Code]]="MT", BART_Rides[[#This Row],[Station Code]]="PL", BART_Rides[[#This Row],[Station Code]]="CC"), "Yes", "No")</f>
        <v>No</v>
      </c>
    </row>
    <row r="12939" spans="6:14">
      <c r="F12939" s="3">
        <v>44359</v>
      </c>
      <c r="G12939" s="1" t="s">
        <v>67</v>
      </c>
      <c r="H12939" s="1" t="s">
        <v>108</v>
      </c>
      <c r="I12939" s="1">
        <v>349</v>
      </c>
      <c r="J12939" s="1">
        <f>MONTH(BART_Rides[[#This Row],[Date]])</f>
        <v>6</v>
      </c>
      <c r="K12939" s="1">
        <f>WEEKDAY(BART_Rides[[#This Row],[Date]],2)</f>
        <v>6</v>
      </c>
      <c r="L12939" s="1" t="str">
        <f>LEFT(BART_Rides[[#This Row],[Lines]],1)</f>
        <v>B</v>
      </c>
      <c r="M12939" s="1" t="str">
        <f>IF(BART_Rides[[#This Row],[FirstLetter]]="Y","Yes","No")</f>
        <v>No</v>
      </c>
      <c r="N12939" s="1" t="str">
        <f>IF(OR(BART_Rides[[#This Row],[Station Code]]="EM", BART_Rides[[#This Row],[Station Code]]="MT", BART_Rides[[#This Row],[Station Code]]="PL", BART_Rides[[#This Row],[Station Code]]="CC"), "Yes", "No")</f>
        <v>No</v>
      </c>
    </row>
    <row r="12940" spans="6:14">
      <c r="F12940" s="3">
        <v>44360</v>
      </c>
      <c r="G12940" s="1" t="s">
        <v>67</v>
      </c>
      <c r="H12940" s="1" t="s">
        <v>108</v>
      </c>
      <c r="I12940" s="1">
        <v>256</v>
      </c>
      <c r="J12940" s="1">
        <f>MONTH(BART_Rides[[#This Row],[Date]])</f>
        <v>6</v>
      </c>
      <c r="K12940" s="1">
        <f>WEEKDAY(BART_Rides[[#This Row],[Date]],2)</f>
        <v>7</v>
      </c>
      <c r="L12940" s="1" t="str">
        <f>LEFT(BART_Rides[[#This Row],[Lines]],1)</f>
        <v>B</v>
      </c>
      <c r="M12940" s="1" t="str">
        <f>IF(BART_Rides[[#This Row],[FirstLetter]]="Y","Yes","No")</f>
        <v>No</v>
      </c>
      <c r="N12940" s="1" t="str">
        <f>IF(OR(BART_Rides[[#This Row],[Station Code]]="EM", BART_Rides[[#This Row],[Station Code]]="MT", BART_Rides[[#This Row],[Station Code]]="PL", BART_Rides[[#This Row],[Station Code]]="CC"), "Yes", "No")</f>
        <v>No</v>
      </c>
    </row>
    <row r="12941" spans="6:14">
      <c r="F12941" s="3">
        <v>44361</v>
      </c>
      <c r="G12941" s="1" t="s">
        <v>67</v>
      </c>
      <c r="H12941" s="1" t="s">
        <v>108</v>
      </c>
      <c r="I12941" s="1">
        <v>486</v>
      </c>
      <c r="J12941" s="1">
        <f>MONTH(BART_Rides[[#This Row],[Date]])</f>
        <v>6</v>
      </c>
      <c r="K12941" s="1">
        <f>WEEKDAY(BART_Rides[[#This Row],[Date]],2)</f>
        <v>1</v>
      </c>
      <c r="L12941" s="1" t="str">
        <f>LEFT(BART_Rides[[#This Row],[Lines]],1)</f>
        <v>B</v>
      </c>
      <c r="M12941" s="1" t="str">
        <f>IF(BART_Rides[[#This Row],[FirstLetter]]="Y","Yes","No")</f>
        <v>No</v>
      </c>
      <c r="N12941" s="1" t="str">
        <f>IF(OR(BART_Rides[[#This Row],[Station Code]]="EM", BART_Rides[[#This Row],[Station Code]]="MT", BART_Rides[[#This Row],[Station Code]]="PL", BART_Rides[[#This Row],[Station Code]]="CC"), "Yes", "No")</f>
        <v>No</v>
      </c>
    </row>
    <row r="12942" spans="6:14">
      <c r="F12942" s="3">
        <v>44362</v>
      </c>
      <c r="G12942" s="1" t="s">
        <v>67</v>
      </c>
      <c r="H12942" s="1" t="s">
        <v>108</v>
      </c>
      <c r="I12942" s="1">
        <v>517</v>
      </c>
      <c r="J12942" s="1">
        <f>MONTH(BART_Rides[[#This Row],[Date]])</f>
        <v>6</v>
      </c>
      <c r="K12942" s="1">
        <f>WEEKDAY(BART_Rides[[#This Row],[Date]],2)</f>
        <v>2</v>
      </c>
      <c r="L12942" s="1" t="str">
        <f>LEFT(BART_Rides[[#This Row],[Lines]],1)</f>
        <v>B</v>
      </c>
      <c r="M12942" s="1" t="str">
        <f>IF(BART_Rides[[#This Row],[FirstLetter]]="Y","Yes","No")</f>
        <v>No</v>
      </c>
      <c r="N12942" s="1" t="str">
        <f>IF(OR(BART_Rides[[#This Row],[Station Code]]="EM", BART_Rides[[#This Row],[Station Code]]="MT", BART_Rides[[#This Row],[Station Code]]="PL", BART_Rides[[#This Row],[Station Code]]="CC"), "Yes", "No")</f>
        <v>No</v>
      </c>
    </row>
    <row r="12943" spans="6:14">
      <c r="F12943" s="3">
        <v>44363</v>
      </c>
      <c r="G12943" s="1" t="s">
        <v>67</v>
      </c>
      <c r="H12943" s="1" t="s">
        <v>108</v>
      </c>
      <c r="I12943" s="1">
        <v>568</v>
      </c>
      <c r="J12943" s="1">
        <f>MONTH(BART_Rides[[#This Row],[Date]])</f>
        <v>6</v>
      </c>
      <c r="K12943" s="1">
        <f>WEEKDAY(BART_Rides[[#This Row],[Date]],2)</f>
        <v>3</v>
      </c>
      <c r="L12943" s="1" t="str">
        <f>LEFT(BART_Rides[[#This Row],[Lines]],1)</f>
        <v>B</v>
      </c>
      <c r="M12943" s="1" t="str">
        <f>IF(BART_Rides[[#This Row],[FirstLetter]]="Y","Yes","No")</f>
        <v>No</v>
      </c>
      <c r="N12943" s="1" t="str">
        <f>IF(OR(BART_Rides[[#This Row],[Station Code]]="EM", BART_Rides[[#This Row],[Station Code]]="MT", BART_Rides[[#This Row],[Station Code]]="PL", BART_Rides[[#This Row],[Station Code]]="CC"), "Yes", "No")</f>
        <v>No</v>
      </c>
    </row>
    <row r="12944" spans="6:14">
      <c r="F12944" s="3">
        <v>44364</v>
      </c>
      <c r="G12944" s="1" t="s">
        <v>67</v>
      </c>
      <c r="H12944" s="1" t="s">
        <v>108</v>
      </c>
      <c r="I12944" s="1">
        <v>515</v>
      </c>
      <c r="J12944" s="1">
        <f>MONTH(BART_Rides[[#This Row],[Date]])</f>
        <v>6</v>
      </c>
      <c r="K12944" s="1">
        <f>WEEKDAY(BART_Rides[[#This Row],[Date]],2)</f>
        <v>4</v>
      </c>
      <c r="L12944" s="1" t="str">
        <f>LEFT(BART_Rides[[#This Row],[Lines]],1)</f>
        <v>B</v>
      </c>
      <c r="M12944" s="1" t="str">
        <f>IF(BART_Rides[[#This Row],[FirstLetter]]="Y","Yes","No")</f>
        <v>No</v>
      </c>
      <c r="N12944" s="1" t="str">
        <f>IF(OR(BART_Rides[[#This Row],[Station Code]]="EM", BART_Rides[[#This Row],[Station Code]]="MT", BART_Rides[[#This Row],[Station Code]]="PL", BART_Rides[[#This Row],[Station Code]]="CC"), "Yes", "No")</f>
        <v>No</v>
      </c>
    </row>
    <row r="12945" spans="6:14">
      <c r="F12945" s="3">
        <v>44365</v>
      </c>
      <c r="G12945" s="1" t="s">
        <v>67</v>
      </c>
      <c r="H12945" s="1" t="s">
        <v>108</v>
      </c>
      <c r="I12945" s="1">
        <v>441</v>
      </c>
      <c r="J12945" s="1">
        <f>MONTH(BART_Rides[[#This Row],[Date]])</f>
        <v>6</v>
      </c>
      <c r="K12945" s="1">
        <f>WEEKDAY(BART_Rides[[#This Row],[Date]],2)</f>
        <v>5</v>
      </c>
      <c r="L12945" s="1" t="str">
        <f>LEFT(BART_Rides[[#This Row],[Lines]],1)</f>
        <v>B</v>
      </c>
      <c r="M12945" s="1" t="str">
        <f>IF(BART_Rides[[#This Row],[FirstLetter]]="Y","Yes","No")</f>
        <v>No</v>
      </c>
      <c r="N12945" s="1" t="str">
        <f>IF(OR(BART_Rides[[#This Row],[Station Code]]="EM", BART_Rides[[#This Row],[Station Code]]="MT", BART_Rides[[#This Row],[Station Code]]="PL", BART_Rides[[#This Row],[Station Code]]="CC"), "Yes", "No")</f>
        <v>No</v>
      </c>
    </row>
    <row r="12946" spans="6:14">
      <c r="F12946" s="3">
        <v>44366</v>
      </c>
      <c r="G12946" s="1" t="s">
        <v>67</v>
      </c>
      <c r="H12946" s="1" t="s">
        <v>108</v>
      </c>
      <c r="I12946" s="1">
        <v>335</v>
      </c>
      <c r="J12946" s="1">
        <f>MONTH(BART_Rides[[#This Row],[Date]])</f>
        <v>6</v>
      </c>
      <c r="K12946" s="1">
        <f>WEEKDAY(BART_Rides[[#This Row],[Date]],2)</f>
        <v>6</v>
      </c>
      <c r="L12946" s="1" t="str">
        <f>LEFT(BART_Rides[[#This Row],[Lines]],1)</f>
        <v>B</v>
      </c>
      <c r="M12946" s="1" t="str">
        <f>IF(BART_Rides[[#This Row],[FirstLetter]]="Y","Yes","No")</f>
        <v>No</v>
      </c>
      <c r="N12946" s="1" t="str">
        <f>IF(OR(BART_Rides[[#This Row],[Station Code]]="EM", BART_Rides[[#This Row],[Station Code]]="MT", BART_Rides[[#This Row],[Station Code]]="PL", BART_Rides[[#This Row],[Station Code]]="CC"), "Yes", "No")</f>
        <v>No</v>
      </c>
    </row>
    <row r="12947" spans="6:14">
      <c r="F12947" s="3">
        <v>44367</v>
      </c>
      <c r="G12947" s="1" t="s">
        <v>67</v>
      </c>
      <c r="H12947" s="1" t="s">
        <v>108</v>
      </c>
      <c r="I12947" s="1">
        <v>213</v>
      </c>
      <c r="J12947" s="1">
        <f>MONTH(BART_Rides[[#This Row],[Date]])</f>
        <v>6</v>
      </c>
      <c r="K12947" s="1">
        <f>WEEKDAY(BART_Rides[[#This Row],[Date]],2)</f>
        <v>7</v>
      </c>
      <c r="L12947" s="1" t="str">
        <f>LEFT(BART_Rides[[#This Row],[Lines]],1)</f>
        <v>B</v>
      </c>
      <c r="M12947" s="1" t="str">
        <f>IF(BART_Rides[[#This Row],[FirstLetter]]="Y","Yes","No")</f>
        <v>No</v>
      </c>
      <c r="N12947" s="1" t="str">
        <f>IF(OR(BART_Rides[[#This Row],[Station Code]]="EM", BART_Rides[[#This Row],[Station Code]]="MT", BART_Rides[[#This Row],[Station Code]]="PL", BART_Rides[[#This Row],[Station Code]]="CC"), "Yes", "No")</f>
        <v>No</v>
      </c>
    </row>
    <row r="12948" spans="6:14">
      <c r="F12948" s="3">
        <v>44368</v>
      </c>
      <c r="G12948" s="1" t="s">
        <v>67</v>
      </c>
      <c r="H12948" s="1" t="s">
        <v>108</v>
      </c>
      <c r="I12948" s="1">
        <v>478</v>
      </c>
      <c r="J12948" s="1">
        <f>MONTH(BART_Rides[[#This Row],[Date]])</f>
        <v>6</v>
      </c>
      <c r="K12948" s="1">
        <f>WEEKDAY(BART_Rides[[#This Row],[Date]],2)</f>
        <v>1</v>
      </c>
      <c r="L12948" s="1" t="str">
        <f>LEFT(BART_Rides[[#This Row],[Lines]],1)</f>
        <v>B</v>
      </c>
      <c r="M12948" s="1" t="str">
        <f>IF(BART_Rides[[#This Row],[FirstLetter]]="Y","Yes","No")</f>
        <v>No</v>
      </c>
      <c r="N12948" s="1" t="str">
        <f>IF(OR(BART_Rides[[#This Row],[Station Code]]="EM", BART_Rides[[#This Row],[Station Code]]="MT", BART_Rides[[#This Row],[Station Code]]="PL", BART_Rides[[#This Row],[Station Code]]="CC"), "Yes", "No")</f>
        <v>No</v>
      </c>
    </row>
    <row r="12949" spans="6:14">
      <c r="F12949" s="3">
        <v>44369</v>
      </c>
      <c r="G12949" s="1" t="s">
        <v>67</v>
      </c>
      <c r="H12949" s="1" t="s">
        <v>108</v>
      </c>
      <c r="I12949" s="1">
        <v>506</v>
      </c>
      <c r="J12949" s="1">
        <f>MONTH(BART_Rides[[#This Row],[Date]])</f>
        <v>6</v>
      </c>
      <c r="K12949" s="1">
        <f>WEEKDAY(BART_Rides[[#This Row],[Date]],2)</f>
        <v>2</v>
      </c>
      <c r="L12949" s="1" t="str">
        <f>LEFT(BART_Rides[[#This Row],[Lines]],1)</f>
        <v>B</v>
      </c>
      <c r="M12949" s="1" t="str">
        <f>IF(BART_Rides[[#This Row],[FirstLetter]]="Y","Yes","No")</f>
        <v>No</v>
      </c>
      <c r="N12949" s="1" t="str">
        <f>IF(OR(BART_Rides[[#This Row],[Station Code]]="EM", BART_Rides[[#This Row],[Station Code]]="MT", BART_Rides[[#This Row],[Station Code]]="PL", BART_Rides[[#This Row],[Station Code]]="CC"), "Yes", "No")</f>
        <v>No</v>
      </c>
    </row>
    <row r="12950" spans="6:14">
      <c r="F12950" s="3">
        <v>44370</v>
      </c>
      <c r="G12950" s="1" t="s">
        <v>67</v>
      </c>
      <c r="H12950" s="1" t="s">
        <v>108</v>
      </c>
      <c r="I12950" s="1">
        <v>529</v>
      </c>
      <c r="J12950" s="1">
        <f>MONTH(BART_Rides[[#This Row],[Date]])</f>
        <v>6</v>
      </c>
      <c r="K12950" s="1">
        <f>WEEKDAY(BART_Rides[[#This Row],[Date]],2)</f>
        <v>3</v>
      </c>
      <c r="L12950" s="1" t="str">
        <f>LEFT(BART_Rides[[#This Row],[Lines]],1)</f>
        <v>B</v>
      </c>
      <c r="M12950" s="1" t="str">
        <f>IF(BART_Rides[[#This Row],[FirstLetter]]="Y","Yes","No")</f>
        <v>No</v>
      </c>
      <c r="N12950" s="1" t="str">
        <f>IF(OR(BART_Rides[[#This Row],[Station Code]]="EM", BART_Rides[[#This Row],[Station Code]]="MT", BART_Rides[[#This Row],[Station Code]]="PL", BART_Rides[[#This Row],[Station Code]]="CC"), "Yes", "No")</f>
        <v>No</v>
      </c>
    </row>
    <row r="12951" spans="6:14">
      <c r="F12951" s="3">
        <v>44371</v>
      </c>
      <c r="G12951" s="1" t="s">
        <v>67</v>
      </c>
      <c r="H12951" s="1" t="s">
        <v>108</v>
      </c>
      <c r="I12951" s="1">
        <v>548</v>
      </c>
      <c r="J12951" s="1">
        <f>MONTH(BART_Rides[[#This Row],[Date]])</f>
        <v>6</v>
      </c>
      <c r="K12951" s="1">
        <f>WEEKDAY(BART_Rides[[#This Row],[Date]],2)</f>
        <v>4</v>
      </c>
      <c r="L12951" s="1" t="str">
        <f>LEFT(BART_Rides[[#This Row],[Lines]],1)</f>
        <v>B</v>
      </c>
      <c r="M12951" s="1" t="str">
        <f>IF(BART_Rides[[#This Row],[FirstLetter]]="Y","Yes","No")</f>
        <v>No</v>
      </c>
      <c r="N12951" s="1" t="str">
        <f>IF(OR(BART_Rides[[#This Row],[Station Code]]="EM", BART_Rides[[#This Row],[Station Code]]="MT", BART_Rides[[#This Row],[Station Code]]="PL", BART_Rides[[#This Row],[Station Code]]="CC"), "Yes", "No")</f>
        <v>No</v>
      </c>
    </row>
    <row r="12952" spans="6:14">
      <c r="F12952" s="3">
        <v>44372</v>
      </c>
      <c r="G12952" s="1" t="s">
        <v>67</v>
      </c>
      <c r="H12952" s="1" t="s">
        <v>108</v>
      </c>
      <c r="I12952" s="1">
        <v>498</v>
      </c>
      <c r="J12952" s="1">
        <f>MONTH(BART_Rides[[#This Row],[Date]])</f>
        <v>6</v>
      </c>
      <c r="K12952" s="1">
        <f>WEEKDAY(BART_Rides[[#This Row],[Date]],2)</f>
        <v>5</v>
      </c>
      <c r="L12952" s="1" t="str">
        <f>LEFT(BART_Rides[[#This Row],[Lines]],1)</f>
        <v>B</v>
      </c>
      <c r="M12952" s="1" t="str">
        <f>IF(BART_Rides[[#This Row],[FirstLetter]]="Y","Yes","No")</f>
        <v>No</v>
      </c>
      <c r="N12952" s="1" t="str">
        <f>IF(OR(BART_Rides[[#This Row],[Station Code]]="EM", BART_Rides[[#This Row],[Station Code]]="MT", BART_Rides[[#This Row],[Station Code]]="PL", BART_Rides[[#This Row],[Station Code]]="CC"), "Yes", "No")</f>
        <v>No</v>
      </c>
    </row>
    <row r="12953" spans="6:14">
      <c r="F12953" s="3">
        <v>44373</v>
      </c>
      <c r="G12953" s="1" t="s">
        <v>67</v>
      </c>
      <c r="H12953" s="1" t="s">
        <v>108</v>
      </c>
      <c r="I12953" s="1">
        <v>353</v>
      </c>
      <c r="J12953" s="1">
        <f>MONTH(BART_Rides[[#This Row],[Date]])</f>
        <v>6</v>
      </c>
      <c r="K12953" s="1">
        <f>WEEKDAY(BART_Rides[[#This Row],[Date]],2)</f>
        <v>6</v>
      </c>
      <c r="L12953" s="1" t="str">
        <f>LEFT(BART_Rides[[#This Row],[Lines]],1)</f>
        <v>B</v>
      </c>
      <c r="M12953" s="1" t="str">
        <f>IF(BART_Rides[[#This Row],[FirstLetter]]="Y","Yes","No")</f>
        <v>No</v>
      </c>
      <c r="N12953" s="1" t="str">
        <f>IF(OR(BART_Rides[[#This Row],[Station Code]]="EM", BART_Rides[[#This Row],[Station Code]]="MT", BART_Rides[[#This Row],[Station Code]]="PL", BART_Rides[[#This Row],[Station Code]]="CC"), "Yes", "No")</f>
        <v>No</v>
      </c>
    </row>
    <row r="12954" spans="6:14">
      <c r="F12954" s="3">
        <v>44374</v>
      </c>
      <c r="G12954" s="1" t="s">
        <v>67</v>
      </c>
      <c r="H12954" s="1" t="s">
        <v>108</v>
      </c>
      <c r="I12954" s="1">
        <v>342</v>
      </c>
      <c r="J12954" s="1">
        <f>MONTH(BART_Rides[[#This Row],[Date]])</f>
        <v>6</v>
      </c>
      <c r="K12954" s="1">
        <f>WEEKDAY(BART_Rides[[#This Row],[Date]],2)</f>
        <v>7</v>
      </c>
      <c r="L12954" s="1" t="str">
        <f>LEFT(BART_Rides[[#This Row],[Lines]],1)</f>
        <v>B</v>
      </c>
      <c r="M12954" s="1" t="str">
        <f>IF(BART_Rides[[#This Row],[FirstLetter]]="Y","Yes","No")</f>
        <v>No</v>
      </c>
      <c r="N12954" s="1" t="str">
        <f>IF(OR(BART_Rides[[#This Row],[Station Code]]="EM", BART_Rides[[#This Row],[Station Code]]="MT", BART_Rides[[#This Row],[Station Code]]="PL", BART_Rides[[#This Row],[Station Code]]="CC"), "Yes", "No")</f>
        <v>No</v>
      </c>
    </row>
    <row r="12955" spans="6:14">
      <c r="F12955" s="3">
        <v>44375</v>
      </c>
      <c r="G12955" s="1" t="s">
        <v>67</v>
      </c>
      <c r="H12955" s="1" t="s">
        <v>108</v>
      </c>
      <c r="I12955" s="1">
        <v>490</v>
      </c>
      <c r="J12955" s="1">
        <f>MONTH(BART_Rides[[#This Row],[Date]])</f>
        <v>6</v>
      </c>
      <c r="K12955" s="1">
        <f>WEEKDAY(BART_Rides[[#This Row],[Date]],2)</f>
        <v>1</v>
      </c>
      <c r="L12955" s="1" t="str">
        <f>LEFT(BART_Rides[[#This Row],[Lines]],1)</f>
        <v>B</v>
      </c>
      <c r="M12955" s="1" t="str">
        <f>IF(BART_Rides[[#This Row],[FirstLetter]]="Y","Yes","No")</f>
        <v>No</v>
      </c>
      <c r="N12955" s="1" t="str">
        <f>IF(OR(BART_Rides[[#This Row],[Station Code]]="EM", BART_Rides[[#This Row],[Station Code]]="MT", BART_Rides[[#This Row],[Station Code]]="PL", BART_Rides[[#This Row],[Station Code]]="CC"), "Yes", "No")</f>
        <v>No</v>
      </c>
    </row>
    <row r="12956" spans="6:14">
      <c r="F12956" s="3">
        <v>44376</v>
      </c>
      <c r="G12956" s="1" t="s">
        <v>67</v>
      </c>
      <c r="H12956" s="1" t="s">
        <v>108</v>
      </c>
      <c r="I12956" s="1">
        <v>536</v>
      </c>
      <c r="J12956" s="1">
        <f>MONTH(BART_Rides[[#This Row],[Date]])</f>
        <v>6</v>
      </c>
      <c r="K12956" s="1">
        <f>WEEKDAY(BART_Rides[[#This Row],[Date]],2)</f>
        <v>2</v>
      </c>
      <c r="L12956" s="1" t="str">
        <f>LEFT(BART_Rides[[#This Row],[Lines]],1)</f>
        <v>B</v>
      </c>
      <c r="M12956" s="1" t="str">
        <f>IF(BART_Rides[[#This Row],[FirstLetter]]="Y","Yes","No")</f>
        <v>No</v>
      </c>
      <c r="N12956" s="1" t="str">
        <f>IF(OR(BART_Rides[[#This Row],[Station Code]]="EM", BART_Rides[[#This Row],[Station Code]]="MT", BART_Rides[[#This Row],[Station Code]]="PL", BART_Rides[[#This Row],[Station Code]]="CC"), "Yes", "No")</f>
        <v>No</v>
      </c>
    </row>
    <row r="12957" spans="6:14">
      <c r="F12957" s="3">
        <v>44377</v>
      </c>
      <c r="G12957" s="1" t="s">
        <v>67</v>
      </c>
      <c r="H12957" s="1" t="s">
        <v>108</v>
      </c>
      <c r="I12957" s="1">
        <v>562</v>
      </c>
      <c r="J12957" s="1">
        <f>MONTH(BART_Rides[[#This Row],[Date]])</f>
        <v>6</v>
      </c>
      <c r="K12957" s="1">
        <f>WEEKDAY(BART_Rides[[#This Row],[Date]],2)</f>
        <v>3</v>
      </c>
      <c r="L12957" s="1" t="str">
        <f>LEFT(BART_Rides[[#This Row],[Lines]],1)</f>
        <v>B</v>
      </c>
      <c r="M12957" s="1" t="str">
        <f>IF(BART_Rides[[#This Row],[FirstLetter]]="Y","Yes","No")</f>
        <v>No</v>
      </c>
      <c r="N12957" s="1" t="str">
        <f>IF(OR(BART_Rides[[#This Row],[Station Code]]="EM", BART_Rides[[#This Row],[Station Code]]="MT", BART_Rides[[#This Row],[Station Code]]="PL", BART_Rides[[#This Row],[Station Code]]="CC"), "Yes", "No")</f>
        <v>No</v>
      </c>
    </row>
    <row r="12958" spans="6:14">
      <c r="F12958" s="3">
        <v>44378</v>
      </c>
      <c r="G12958" s="1" t="s">
        <v>67</v>
      </c>
      <c r="H12958" s="1" t="s">
        <v>108</v>
      </c>
      <c r="I12958" s="1">
        <v>555</v>
      </c>
      <c r="J12958" s="1">
        <f>MONTH(BART_Rides[[#This Row],[Date]])</f>
        <v>7</v>
      </c>
      <c r="K12958" s="1">
        <f>WEEKDAY(BART_Rides[[#This Row],[Date]],2)</f>
        <v>4</v>
      </c>
      <c r="L12958" s="1" t="str">
        <f>LEFT(BART_Rides[[#This Row],[Lines]],1)</f>
        <v>B</v>
      </c>
      <c r="M12958" s="1" t="str">
        <f>IF(BART_Rides[[#This Row],[FirstLetter]]="Y","Yes","No")</f>
        <v>No</v>
      </c>
      <c r="N12958" s="1" t="str">
        <f>IF(OR(BART_Rides[[#This Row],[Station Code]]="EM", BART_Rides[[#This Row],[Station Code]]="MT", BART_Rides[[#This Row],[Station Code]]="PL", BART_Rides[[#This Row],[Station Code]]="CC"), "Yes", "No")</f>
        <v>No</v>
      </c>
    </row>
    <row r="12959" spans="6:14">
      <c r="F12959" s="3">
        <v>44379</v>
      </c>
      <c r="G12959" s="1" t="s">
        <v>67</v>
      </c>
      <c r="H12959" s="1" t="s">
        <v>108</v>
      </c>
      <c r="I12959" s="1">
        <v>506</v>
      </c>
      <c r="J12959" s="1">
        <f>MONTH(BART_Rides[[#This Row],[Date]])</f>
        <v>7</v>
      </c>
      <c r="K12959" s="1">
        <f>WEEKDAY(BART_Rides[[#This Row],[Date]],2)</f>
        <v>5</v>
      </c>
      <c r="L12959" s="1" t="str">
        <f>LEFT(BART_Rides[[#This Row],[Lines]],1)</f>
        <v>B</v>
      </c>
      <c r="M12959" s="1" t="str">
        <f>IF(BART_Rides[[#This Row],[FirstLetter]]="Y","Yes","No")</f>
        <v>No</v>
      </c>
      <c r="N12959" s="1" t="str">
        <f>IF(OR(BART_Rides[[#This Row],[Station Code]]="EM", BART_Rides[[#This Row],[Station Code]]="MT", BART_Rides[[#This Row],[Station Code]]="PL", BART_Rides[[#This Row],[Station Code]]="CC"), "Yes", "No")</f>
        <v>No</v>
      </c>
    </row>
    <row r="12960" spans="6:14">
      <c r="F12960" s="3">
        <v>44380</v>
      </c>
      <c r="G12960" s="1" t="s">
        <v>67</v>
      </c>
      <c r="H12960" s="1" t="s">
        <v>108</v>
      </c>
      <c r="I12960" s="1">
        <v>343</v>
      </c>
      <c r="J12960" s="1">
        <f>MONTH(BART_Rides[[#This Row],[Date]])</f>
        <v>7</v>
      </c>
      <c r="K12960" s="1">
        <f>WEEKDAY(BART_Rides[[#This Row],[Date]],2)</f>
        <v>6</v>
      </c>
      <c r="L12960" s="1" t="str">
        <f>LEFT(BART_Rides[[#This Row],[Lines]],1)</f>
        <v>B</v>
      </c>
      <c r="M12960" s="1" t="str">
        <f>IF(BART_Rides[[#This Row],[FirstLetter]]="Y","Yes","No")</f>
        <v>No</v>
      </c>
      <c r="N12960" s="1" t="str">
        <f>IF(OR(BART_Rides[[#This Row],[Station Code]]="EM", BART_Rides[[#This Row],[Station Code]]="MT", BART_Rides[[#This Row],[Station Code]]="PL", BART_Rides[[#This Row],[Station Code]]="CC"), "Yes", "No")</f>
        <v>No</v>
      </c>
    </row>
    <row r="12961" spans="6:14">
      <c r="F12961" s="3">
        <v>44381</v>
      </c>
      <c r="G12961" s="1" t="s">
        <v>67</v>
      </c>
      <c r="H12961" s="1" t="s">
        <v>108</v>
      </c>
      <c r="I12961" s="1">
        <v>322</v>
      </c>
      <c r="J12961" s="1">
        <f>MONTH(BART_Rides[[#This Row],[Date]])</f>
        <v>7</v>
      </c>
      <c r="K12961" s="1">
        <f>WEEKDAY(BART_Rides[[#This Row],[Date]],2)</f>
        <v>7</v>
      </c>
      <c r="L12961" s="1" t="str">
        <f>LEFT(BART_Rides[[#This Row],[Lines]],1)</f>
        <v>B</v>
      </c>
      <c r="M12961" s="1" t="str">
        <f>IF(BART_Rides[[#This Row],[FirstLetter]]="Y","Yes","No")</f>
        <v>No</v>
      </c>
      <c r="N12961" s="1" t="str">
        <f>IF(OR(BART_Rides[[#This Row],[Station Code]]="EM", BART_Rides[[#This Row],[Station Code]]="MT", BART_Rides[[#This Row],[Station Code]]="PL", BART_Rides[[#This Row],[Station Code]]="CC"), "Yes", "No")</f>
        <v>No</v>
      </c>
    </row>
    <row r="12962" spans="6:14">
      <c r="F12962" s="3">
        <v>44382</v>
      </c>
      <c r="G12962" s="1" t="s">
        <v>67</v>
      </c>
      <c r="H12962" s="1" t="s">
        <v>108</v>
      </c>
      <c r="I12962" s="1">
        <v>294</v>
      </c>
      <c r="J12962" s="1">
        <f>MONTH(BART_Rides[[#This Row],[Date]])</f>
        <v>7</v>
      </c>
      <c r="K12962" s="1">
        <f>WEEKDAY(BART_Rides[[#This Row],[Date]],2)</f>
        <v>1</v>
      </c>
      <c r="L12962" s="1" t="str">
        <f>LEFT(BART_Rides[[#This Row],[Lines]],1)</f>
        <v>B</v>
      </c>
      <c r="M12962" s="1" t="str">
        <f>IF(BART_Rides[[#This Row],[FirstLetter]]="Y","Yes","No")</f>
        <v>No</v>
      </c>
      <c r="N12962" s="1" t="str">
        <f>IF(OR(BART_Rides[[#This Row],[Station Code]]="EM", BART_Rides[[#This Row],[Station Code]]="MT", BART_Rides[[#This Row],[Station Code]]="PL", BART_Rides[[#This Row],[Station Code]]="CC"), "Yes", "No")</f>
        <v>No</v>
      </c>
    </row>
    <row r="12963" spans="6:14">
      <c r="F12963" s="3">
        <v>44383</v>
      </c>
      <c r="G12963" s="1" t="s">
        <v>67</v>
      </c>
      <c r="H12963" s="1" t="s">
        <v>108</v>
      </c>
      <c r="I12963" s="1">
        <v>543</v>
      </c>
      <c r="J12963" s="1">
        <f>MONTH(BART_Rides[[#This Row],[Date]])</f>
        <v>7</v>
      </c>
      <c r="K12963" s="1">
        <f>WEEKDAY(BART_Rides[[#This Row],[Date]],2)</f>
        <v>2</v>
      </c>
      <c r="L12963" s="1" t="str">
        <f>LEFT(BART_Rides[[#This Row],[Lines]],1)</f>
        <v>B</v>
      </c>
      <c r="M12963" s="1" t="str">
        <f>IF(BART_Rides[[#This Row],[FirstLetter]]="Y","Yes","No")</f>
        <v>No</v>
      </c>
      <c r="N12963" s="1" t="str">
        <f>IF(OR(BART_Rides[[#This Row],[Station Code]]="EM", BART_Rides[[#This Row],[Station Code]]="MT", BART_Rides[[#This Row],[Station Code]]="PL", BART_Rides[[#This Row],[Station Code]]="CC"), "Yes", "No")</f>
        <v>No</v>
      </c>
    </row>
    <row r="12964" spans="6:14">
      <c r="F12964" s="3">
        <v>44384</v>
      </c>
      <c r="G12964" s="1" t="s">
        <v>67</v>
      </c>
      <c r="H12964" s="1" t="s">
        <v>108</v>
      </c>
      <c r="I12964" s="1">
        <v>570</v>
      </c>
      <c r="J12964" s="1">
        <f>MONTH(BART_Rides[[#This Row],[Date]])</f>
        <v>7</v>
      </c>
      <c r="K12964" s="1">
        <f>WEEKDAY(BART_Rides[[#This Row],[Date]],2)</f>
        <v>3</v>
      </c>
      <c r="L12964" s="1" t="str">
        <f>LEFT(BART_Rides[[#This Row],[Lines]],1)</f>
        <v>B</v>
      </c>
      <c r="M12964" s="1" t="str">
        <f>IF(BART_Rides[[#This Row],[FirstLetter]]="Y","Yes","No")</f>
        <v>No</v>
      </c>
      <c r="N12964" s="1" t="str">
        <f>IF(OR(BART_Rides[[#This Row],[Station Code]]="EM", BART_Rides[[#This Row],[Station Code]]="MT", BART_Rides[[#This Row],[Station Code]]="PL", BART_Rides[[#This Row],[Station Code]]="CC"), "Yes", "No")</f>
        <v>No</v>
      </c>
    </row>
    <row r="12965" spans="6:14">
      <c r="F12965" s="3">
        <v>44385</v>
      </c>
      <c r="G12965" s="1" t="s">
        <v>67</v>
      </c>
      <c r="H12965" s="1" t="s">
        <v>108</v>
      </c>
      <c r="I12965" s="1">
        <v>556</v>
      </c>
      <c r="J12965" s="1">
        <f>MONTH(BART_Rides[[#This Row],[Date]])</f>
        <v>7</v>
      </c>
      <c r="K12965" s="1">
        <f>WEEKDAY(BART_Rides[[#This Row],[Date]],2)</f>
        <v>4</v>
      </c>
      <c r="L12965" s="1" t="str">
        <f>LEFT(BART_Rides[[#This Row],[Lines]],1)</f>
        <v>B</v>
      </c>
      <c r="M12965" s="1" t="str">
        <f>IF(BART_Rides[[#This Row],[FirstLetter]]="Y","Yes","No")</f>
        <v>No</v>
      </c>
      <c r="N12965" s="1" t="str">
        <f>IF(OR(BART_Rides[[#This Row],[Station Code]]="EM", BART_Rides[[#This Row],[Station Code]]="MT", BART_Rides[[#This Row],[Station Code]]="PL", BART_Rides[[#This Row],[Station Code]]="CC"), "Yes", "No")</f>
        <v>No</v>
      </c>
    </row>
    <row r="12966" spans="6:14">
      <c r="F12966" s="3">
        <v>44386</v>
      </c>
      <c r="G12966" s="1" t="s">
        <v>67</v>
      </c>
      <c r="H12966" s="1" t="s">
        <v>108</v>
      </c>
      <c r="I12966" s="1">
        <v>466</v>
      </c>
      <c r="J12966" s="1">
        <f>MONTH(BART_Rides[[#This Row],[Date]])</f>
        <v>7</v>
      </c>
      <c r="K12966" s="1">
        <f>WEEKDAY(BART_Rides[[#This Row],[Date]],2)</f>
        <v>5</v>
      </c>
      <c r="L12966" s="1" t="str">
        <f>LEFT(BART_Rides[[#This Row],[Lines]],1)</f>
        <v>B</v>
      </c>
      <c r="M12966" s="1" t="str">
        <f>IF(BART_Rides[[#This Row],[FirstLetter]]="Y","Yes","No")</f>
        <v>No</v>
      </c>
      <c r="N12966" s="1" t="str">
        <f>IF(OR(BART_Rides[[#This Row],[Station Code]]="EM", BART_Rides[[#This Row],[Station Code]]="MT", BART_Rides[[#This Row],[Station Code]]="PL", BART_Rides[[#This Row],[Station Code]]="CC"), "Yes", "No")</f>
        <v>No</v>
      </c>
    </row>
    <row r="12967" spans="6:14">
      <c r="F12967" s="3">
        <v>44387</v>
      </c>
      <c r="G12967" s="1" t="s">
        <v>67</v>
      </c>
      <c r="H12967" s="1" t="s">
        <v>108</v>
      </c>
      <c r="I12967" s="1">
        <v>361</v>
      </c>
      <c r="J12967" s="1">
        <f>MONTH(BART_Rides[[#This Row],[Date]])</f>
        <v>7</v>
      </c>
      <c r="K12967" s="1">
        <f>WEEKDAY(BART_Rides[[#This Row],[Date]],2)</f>
        <v>6</v>
      </c>
      <c r="L12967" s="1" t="str">
        <f>LEFT(BART_Rides[[#This Row],[Lines]],1)</f>
        <v>B</v>
      </c>
      <c r="M12967" s="1" t="str">
        <f>IF(BART_Rides[[#This Row],[FirstLetter]]="Y","Yes","No")</f>
        <v>No</v>
      </c>
      <c r="N12967" s="1" t="str">
        <f>IF(OR(BART_Rides[[#This Row],[Station Code]]="EM", BART_Rides[[#This Row],[Station Code]]="MT", BART_Rides[[#This Row],[Station Code]]="PL", BART_Rides[[#This Row],[Station Code]]="CC"), "Yes", "No")</f>
        <v>No</v>
      </c>
    </row>
    <row r="12968" spans="6:14">
      <c r="F12968" s="3">
        <v>44388</v>
      </c>
      <c r="G12968" s="1" t="s">
        <v>67</v>
      </c>
      <c r="H12968" s="1" t="s">
        <v>108</v>
      </c>
      <c r="I12968" s="1">
        <v>281</v>
      </c>
      <c r="J12968" s="1">
        <f>MONTH(BART_Rides[[#This Row],[Date]])</f>
        <v>7</v>
      </c>
      <c r="K12968" s="1">
        <f>WEEKDAY(BART_Rides[[#This Row],[Date]],2)</f>
        <v>7</v>
      </c>
      <c r="L12968" s="1" t="str">
        <f>LEFT(BART_Rides[[#This Row],[Lines]],1)</f>
        <v>B</v>
      </c>
      <c r="M12968" s="1" t="str">
        <f>IF(BART_Rides[[#This Row],[FirstLetter]]="Y","Yes","No")</f>
        <v>No</v>
      </c>
      <c r="N12968" s="1" t="str">
        <f>IF(OR(BART_Rides[[#This Row],[Station Code]]="EM", BART_Rides[[#This Row],[Station Code]]="MT", BART_Rides[[#This Row],[Station Code]]="PL", BART_Rides[[#This Row],[Station Code]]="CC"), "Yes", "No")</f>
        <v>No</v>
      </c>
    </row>
    <row r="12969" spans="6:14">
      <c r="F12969" s="3">
        <v>44389</v>
      </c>
      <c r="G12969" s="1" t="s">
        <v>67</v>
      </c>
      <c r="H12969" s="1" t="s">
        <v>108</v>
      </c>
      <c r="I12969" s="1">
        <v>526</v>
      </c>
      <c r="J12969" s="1">
        <f>MONTH(BART_Rides[[#This Row],[Date]])</f>
        <v>7</v>
      </c>
      <c r="K12969" s="1">
        <f>WEEKDAY(BART_Rides[[#This Row],[Date]],2)</f>
        <v>1</v>
      </c>
      <c r="L12969" s="1" t="str">
        <f>LEFT(BART_Rides[[#This Row],[Lines]],1)</f>
        <v>B</v>
      </c>
      <c r="M12969" s="1" t="str">
        <f>IF(BART_Rides[[#This Row],[FirstLetter]]="Y","Yes","No")</f>
        <v>No</v>
      </c>
      <c r="N12969" s="1" t="str">
        <f>IF(OR(BART_Rides[[#This Row],[Station Code]]="EM", BART_Rides[[#This Row],[Station Code]]="MT", BART_Rides[[#This Row],[Station Code]]="PL", BART_Rides[[#This Row],[Station Code]]="CC"), "Yes", "No")</f>
        <v>No</v>
      </c>
    </row>
    <row r="12970" spans="6:14">
      <c r="F12970" s="3">
        <v>44390</v>
      </c>
      <c r="G12970" s="1" t="s">
        <v>67</v>
      </c>
      <c r="H12970" s="1" t="s">
        <v>108</v>
      </c>
      <c r="I12970" s="1">
        <v>588</v>
      </c>
      <c r="J12970" s="1">
        <f>MONTH(BART_Rides[[#This Row],[Date]])</f>
        <v>7</v>
      </c>
      <c r="K12970" s="1">
        <f>WEEKDAY(BART_Rides[[#This Row],[Date]],2)</f>
        <v>2</v>
      </c>
      <c r="L12970" s="1" t="str">
        <f>LEFT(BART_Rides[[#This Row],[Lines]],1)</f>
        <v>B</v>
      </c>
      <c r="M12970" s="1" t="str">
        <f>IF(BART_Rides[[#This Row],[FirstLetter]]="Y","Yes","No")</f>
        <v>No</v>
      </c>
      <c r="N12970" s="1" t="str">
        <f>IF(OR(BART_Rides[[#This Row],[Station Code]]="EM", BART_Rides[[#This Row],[Station Code]]="MT", BART_Rides[[#This Row],[Station Code]]="PL", BART_Rides[[#This Row],[Station Code]]="CC"), "Yes", "No")</f>
        <v>No</v>
      </c>
    </row>
    <row r="12971" spans="6:14">
      <c r="F12971" s="3">
        <v>44391</v>
      </c>
      <c r="G12971" s="1" t="s">
        <v>67</v>
      </c>
      <c r="H12971" s="1" t="s">
        <v>108</v>
      </c>
      <c r="I12971" s="1">
        <v>555</v>
      </c>
      <c r="J12971" s="1">
        <f>MONTH(BART_Rides[[#This Row],[Date]])</f>
        <v>7</v>
      </c>
      <c r="K12971" s="1">
        <f>WEEKDAY(BART_Rides[[#This Row],[Date]],2)</f>
        <v>3</v>
      </c>
      <c r="L12971" s="1" t="str">
        <f>LEFT(BART_Rides[[#This Row],[Lines]],1)</f>
        <v>B</v>
      </c>
      <c r="M12971" s="1" t="str">
        <f>IF(BART_Rides[[#This Row],[FirstLetter]]="Y","Yes","No")</f>
        <v>No</v>
      </c>
      <c r="N12971" s="1" t="str">
        <f>IF(OR(BART_Rides[[#This Row],[Station Code]]="EM", BART_Rides[[#This Row],[Station Code]]="MT", BART_Rides[[#This Row],[Station Code]]="PL", BART_Rides[[#This Row],[Station Code]]="CC"), "Yes", "No")</f>
        <v>No</v>
      </c>
    </row>
    <row r="12972" spans="6:14">
      <c r="F12972" s="3">
        <v>44392</v>
      </c>
      <c r="G12972" s="1" t="s">
        <v>67</v>
      </c>
      <c r="H12972" s="1" t="s">
        <v>108</v>
      </c>
      <c r="I12972" s="1">
        <v>556</v>
      </c>
      <c r="J12972" s="1">
        <f>MONTH(BART_Rides[[#This Row],[Date]])</f>
        <v>7</v>
      </c>
      <c r="K12972" s="1">
        <f>WEEKDAY(BART_Rides[[#This Row],[Date]],2)</f>
        <v>4</v>
      </c>
      <c r="L12972" s="1" t="str">
        <f>LEFT(BART_Rides[[#This Row],[Lines]],1)</f>
        <v>B</v>
      </c>
      <c r="M12972" s="1" t="str">
        <f>IF(BART_Rides[[#This Row],[FirstLetter]]="Y","Yes","No")</f>
        <v>No</v>
      </c>
      <c r="N12972" s="1" t="str">
        <f>IF(OR(BART_Rides[[#This Row],[Station Code]]="EM", BART_Rides[[#This Row],[Station Code]]="MT", BART_Rides[[#This Row],[Station Code]]="PL", BART_Rides[[#This Row],[Station Code]]="CC"), "Yes", "No")</f>
        <v>No</v>
      </c>
    </row>
    <row r="12973" spans="6:14">
      <c r="F12973" s="3">
        <v>44393</v>
      </c>
      <c r="G12973" s="1" t="s">
        <v>67</v>
      </c>
      <c r="H12973" s="1" t="s">
        <v>108</v>
      </c>
      <c r="I12973" s="1">
        <v>583</v>
      </c>
      <c r="J12973" s="1">
        <f>MONTH(BART_Rides[[#This Row],[Date]])</f>
        <v>7</v>
      </c>
      <c r="K12973" s="1">
        <f>WEEKDAY(BART_Rides[[#This Row],[Date]],2)</f>
        <v>5</v>
      </c>
      <c r="L12973" s="1" t="str">
        <f>LEFT(BART_Rides[[#This Row],[Lines]],1)</f>
        <v>B</v>
      </c>
      <c r="M12973" s="1" t="str">
        <f>IF(BART_Rides[[#This Row],[FirstLetter]]="Y","Yes","No")</f>
        <v>No</v>
      </c>
      <c r="N12973" s="1" t="str">
        <f>IF(OR(BART_Rides[[#This Row],[Station Code]]="EM", BART_Rides[[#This Row],[Station Code]]="MT", BART_Rides[[#This Row],[Station Code]]="PL", BART_Rides[[#This Row],[Station Code]]="CC"), "Yes", "No")</f>
        <v>No</v>
      </c>
    </row>
    <row r="12974" spans="6:14">
      <c r="F12974" s="3">
        <v>44394</v>
      </c>
      <c r="G12974" s="1" t="s">
        <v>67</v>
      </c>
      <c r="H12974" s="1" t="s">
        <v>108</v>
      </c>
      <c r="I12974" s="1">
        <v>399</v>
      </c>
      <c r="J12974" s="1">
        <f>MONTH(BART_Rides[[#This Row],[Date]])</f>
        <v>7</v>
      </c>
      <c r="K12974" s="1">
        <f>WEEKDAY(BART_Rides[[#This Row],[Date]],2)</f>
        <v>6</v>
      </c>
      <c r="L12974" s="1" t="str">
        <f>LEFT(BART_Rides[[#This Row],[Lines]],1)</f>
        <v>B</v>
      </c>
      <c r="M12974" s="1" t="str">
        <f>IF(BART_Rides[[#This Row],[FirstLetter]]="Y","Yes","No")</f>
        <v>No</v>
      </c>
      <c r="N12974" s="1" t="str">
        <f>IF(OR(BART_Rides[[#This Row],[Station Code]]="EM", BART_Rides[[#This Row],[Station Code]]="MT", BART_Rides[[#This Row],[Station Code]]="PL", BART_Rides[[#This Row],[Station Code]]="CC"), "Yes", "No")</f>
        <v>No</v>
      </c>
    </row>
    <row r="12975" spans="6:14">
      <c r="F12975" s="3">
        <v>44395</v>
      </c>
      <c r="G12975" s="1" t="s">
        <v>67</v>
      </c>
      <c r="H12975" s="1" t="s">
        <v>108</v>
      </c>
      <c r="I12975" s="1">
        <v>293</v>
      </c>
      <c r="J12975" s="1">
        <f>MONTH(BART_Rides[[#This Row],[Date]])</f>
        <v>7</v>
      </c>
      <c r="K12975" s="1">
        <f>WEEKDAY(BART_Rides[[#This Row],[Date]],2)</f>
        <v>7</v>
      </c>
      <c r="L12975" s="1" t="str">
        <f>LEFT(BART_Rides[[#This Row],[Lines]],1)</f>
        <v>B</v>
      </c>
      <c r="M12975" s="1" t="str">
        <f>IF(BART_Rides[[#This Row],[FirstLetter]]="Y","Yes","No")</f>
        <v>No</v>
      </c>
      <c r="N12975" s="1" t="str">
        <f>IF(OR(BART_Rides[[#This Row],[Station Code]]="EM", BART_Rides[[#This Row],[Station Code]]="MT", BART_Rides[[#This Row],[Station Code]]="PL", BART_Rides[[#This Row],[Station Code]]="CC"), "Yes", "No")</f>
        <v>No</v>
      </c>
    </row>
    <row r="12976" spans="6:14">
      <c r="F12976" s="3">
        <v>44396</v>
      </c>
      <c r="G12976" s="1" t="s">
        <v>67</v>
      </c>
      <c r="H12976" s="1" t="s">
        <v>108</v>
      </c>
      <c r="I12976" s="1">
        <v>609</v>
      </c>
      <c r="J12976" s="1">
        <f>MONTH(BART_Rides[[#This Row],[Date]])</f>
        <v>7</v>
      </c>
      <c r="K12976" s="1">
        <f>WEEKDAY(BART_Rides[[#This Row],[Date]],2)</f>
        <v>1</v>
      </c>
      <c r="L12976" s="1" t="str">
        <f>LEFT(BART_Rides[[#This Row],[Lines]],1)</f>
        <v>B</v>
      </c>
      <c r="M12976" s="1" t="str">
        <f>IF(BART_Rides[[#This Row],[FirstLetter]]="Y","Yes","No")</f>
        <v>No</v>
      </c>
      <c r="N12976" s="1" t="str">
        <f>IF(OR(BART_Rides[[#This Row],[Station Code]]="EM", BART_Rides[[#This Row],[Station Code]]="MT", BART_Rides[[#This Row],[Station Code]]="PL", BART_Rides[[#This Row],[Station Code]]="CC"), "Yes", "No")</f>
        <v>No</v>
      </c>
    </row>
    <row r="12977" spans="6:14">
      <c r="F12977" s="3">
        <v>44397</v>
      </c>
      <c r="G12977" s="1" t="s">
        <v>67</v>
      </c>
      <c r="H12977" s="1" t="s">
        <v>108</v>
      </c>
      <c r="I12977" s="1">
        <v>594</v>
      </c>
      <c r="J12977" s="1">
        <f>MONTH(BART_Rides[[#This Row],[Date]])</f>
        <v>7</v>
      </c>
      <c r="K12977" s="1">
        <f>WEEKDAY(BART_Rides[[#This Row],[Date]],2)</f>
        <v>2</v>
      </c>
      <c r="L12977" s="1" t="str">
        <f>LEFT(BART_Rides[[#This Row],[Lines]],1)</f>
        <v>B</v>
      </c>
      <c r="M12977" s="1" t="str">
        <f>IF(BART_Rides[[#This Row],[FirstLetter]]="Y","Yes","No")</f>
        <v>No</v>
      </c>
      <c r="N12977" s="1" t="str">
        <f>IF(OR(BART_Rides[[#This Row],[Station Code]]="EM", BART_Rides[[#This Row],[Station Code]]="MT", BART_Rides[[#This Row],[Station Code]]="PL", BART_Rides[[#This Row],[Station Code]]="CC"), "Yes", "No")</f>
        <v>No</v>
      </c>
    </row>
    <row r="12978" spans="6:14">
      <c r="F12978" s="3">
        <v>44398</v>
      </c>
      <c r="G12978" s="1" t="s">
        <v>67</v>
      </c>
      <c r="H12978" s="1" t="s">
        <v>108</v>
      </c>
      <c r="I12978" s="1">
        <v>573</v>
      </c>
      <c r="J12978" s="1">
        <f>MONTH(BART_Rides[[#This Row],[Date]])</f>
        <v>7</v>
      </c>
      <c r="K12978" s="1">
        <f>WEEKDAY(BART_Rides[[#This Row],[Date]],2)</f>
        <v>3</v>
      </c>
      <c r="L12978" s="1" t="str">
        <f>LEFT(BART_Rides[[#This Row],[Lines]],1)</f>
        <v>B</v>
      </c>
      <c r="M12978" s="1" t="str">
        <f>IF(BART_Rides[[#This Row],[FirstLetter]]="Y","Yes","No")</f>
        <v>No</v>
      </c>
      <c r="N12978" s="1" t="str">
        <f>IF(OR(BART_Rides[[#This Row],[Station Code]]="EM", BART_Rides[[#This Row],[Station Code]]="MT", BART_Rides[[#This Row],[Station Code]]="PL", BART_Rides[[#This Row],[Station Code]]="CC"), "Yes", "No")</f>
        <v>No</v>
      </c>
    </row>
    <row r="12979" spans="6:14">
      <c r="F12979" s="3">
        <v>44399</v>
      </c>
      <c r="G12979" s="1" t="s">
        <v>67</v>
      </c>
      <c r="H12979" s="1" t="s">
        <v>108</v>
      </c>
      <c r="I12979" s="1">
        <v>542</v>
      </c>
      <c r="J12979" s="1">
        <f>MONTH(BART_Rides[[#This Row],[Date]])</f>
        <v>7</v>
      </c>
      <c r="K12979" s="1">
        <f>WEEKDAY(BART_Rides[[#This Row],[Date]],2)</f>
        <v>4</v>
      </c>
      <c r="L12979" s="1" t="str">
        <f>LEFT(BART_Rides[[#This Row],[Lines]],1)</f>
        <v>B</v>
      </c>
      <c r="M12979" s="1" t="str">
        <f>IF(BART_Rides[[#This Row],[FirstLetter]]="Y","Yes","No")</f>
        <v>No</v>
      </c>
      <c r="N12979" s="1" t="str">
        <f>IF(OR(BART_Rides[[#This Row],[Station Code]]="EM", BART_Rides[[#This Row],[Station Code]]="MT", BART_Rides[[#This Row],[Station Code]]="PL", BART_Rides[[#This Row],[Station Code]]="CC"), "Yes", "No")</f>
        <v>No</v>
      </c>
    </row>
    <row r="12980" spans="6:14">
      <c r="F12980" s="3">
        <v>44400</v>
      </c>
      <c r="G12980" s="1" t="s">
        <v>67</v>
      </c>
      <c r="H12980" s="1" t="s">
        <v>108</v>
      </c>
      <c r="I12980" s="1">
        <v>531</v>
      </c>
      <c r="J12980" s="1">
        <f>MONTH(BART_Rides[[#This Row],[Date]])</f>
        <v>7</v>
      </c>
      <c r="K12980" s="1">
        <f>WEEKDAY(BART_Rides[[#This Row],[Date]],2)</f>
        <v>5</v>
      </c>
      <c r="L12980" s="1" t="str">
        <f>LEFT(BART_Rides[[#This Row],[Lines]],1)</f>
        <v>B</v>
      </c>
      <c r="M12980" s="1" t="str">
        <f>IF(BART_Rides[[#This Row],[FirstLetter]]="Y","Yes","No")</f>
        <v>No</v>
      </c>
      <c r="N12980" s="1" t="str">
        <f>IF(OR(BART_Rides[[#This Row],[Station Code]]="EM", BART_Rides[[#This Row],[Station Code]]="MT", BART_Rides[[#This Row],[Station Code]]="PL", BART_Rides[[#This Row],[Station Code]]="CC"), "Yes", "No")</f>
        <v>No</v>
      </c>
    </row>
    <row r="12981" spans="6:14">
      <c r="F12981" s="3">
        <v>44401</v>
      </c>
      <c r="G12981" s="1" t="s">
        <v>67</v>
      </c>
      <c r="H12981" s="1" t="s">
        <v>108</v>
      </c>
      <c r="I12981" s="1">
        <v>349</v>
      </c>
      <c r="J12981" s="1">
        <f>MONTH(BART_Rides[[#This Row],[Date]])</f>
        <v>7</v>
      </c>
      <c r="K12981" s="1">
        <f>WEEKDAY(BART_Rides[[#This Row],[Date]],2)</f>
        <v>6</v>
      </c>
      <c r="L12981" s="1" t="str">
        <f>LEFT(BART_Rides[[#This Row],[Lines]],1)</f>
        <v>B</v>
      </c>
      <c r="M12981" s="1" t="str">
        <f>IF(BART_Rides[[#This Row],[FirstLetter]]="Y","Yes","No")</f>
        <v>No</v>
      </c>
      <c r="N12981" s="1" t="str">
        <f>IF(OR(BART_Rides[[#This Row],[Station Code]]="EM", BART_Rides[[#This Row],[Station Code]]="MT", BART_Rides[[#This Row],[Station Code]]="PL", BART_Rides[[#This Row],[Station Code]]="CC"), "Yes", "No")</f>
        <v>No</v>
      </c>
    </row>
    <row r="12982" spans="6:14">
      <c r="F12982" s="3">
        <v>44402</v>
      </c>
      <c r="G12982" s="1" t="s">
        <v>67</v>
      </c>
      <c r="H12982" s="1" t="s">
        <v>108</v>
      </c>
      <c r="I12982" s="1">
        <v>293</v>
      </c>
      <c r="J12982" s="1">
        <f>MONTH(BART_Rides[[#This Row],[Date]])</f>
        <v>7</v>
      </c>
      <c r="K12982" s="1">
        <f>WEEKDAY(BART_Rides[[#This Row],[Date]],2)</f>
        <v>7</v>
      </c>
      <c r="L12982" s="1" t="str">
        <f>LEFT(BART_Rides[[#This Row],[Lines]],1)</f>
        <v>B</v>
      </c>
      <c r="M12982" s="1" t="str">
        <f>IF(BART_Rides[[#This Row],[FirstLetter]]="Y","Yes","No")</f>
        <v>No</v>
      </c>
      <c r="N12982" s="1" t="str">
        <f>IF(OR(BART_Rides[[#This Row],[Station Code]]="EM", BART_Rides[[#This Row],[Station Code]]="MT", BART_Rides[[#This Row],[Station Code]]="PL", BART_Rides[[#This Row],[Station Code]]="CC"), "Yes", "No")</f>
        <v>No</v>
      </c>
    </row>
    <row r="12983" spans="6:14">
      <c r="F12983" s="3">
        <v>44403</v>
      </c>
      <c r="G12983" s="1" t="s">
        <v>67</v>
      </c>
      <c r="H12983" s="1" t="s">
        <v>108</v>
      </c>
      <c r="I12983" s="1">
        <v>516</v>
      </c>
      <c r="J12983" s="1">
        <f>MONTH(BART_Rides[[#This Row],[Date]])</f>
        <v>7</v>
      </c>
      <c r="K12983" s="1">
        <f>WEEKDAY(BART_Rides[[#This Row],[Date]],2)</f>
        <v>1</v>
      </c>
      <c r="L12983" s="1" t="str">
        <f>LEFT(BART_Rides[[#This Row],[Lines]],1)</f>
        <v>B</v>
      </c>
      <c r="M12983" s="1" t="str">
        <f>IF(BART_Rides[[#This Row],[FirstLetter]]="Y","Yes","No")</f>
        <v>No</v>
      </c>
      <c r="N12983" s="1" t="str">
        <f>IF(OR(BART_Rides[[#This Row],[Station Code]]="EM", BART_Rides[[#This Row],[Station Code]]="MT", BART_Rides[[#This Row],[Station Code]]="PL", BART_Rides[[#This Row],[Station Code]]="CC"), "Yes", "No")</f>
        <v>No</v>
      </c>
    </row>
    <row r="12984" spans="6:14">
      <c r="F12984" s="3">
        <v>44404</v>
      </c>
      <c r="G12984" s="1" t="s">
        <v>67</v>
      </c>
      <c r="H12984" s="1" t="s">
        <v>108</v>
      </c>
      <c r="I12984" s="1">
        <v>603</v>
      </c>
      <c r="J12984" s="1">
        <f>MONTH(BART_Rides[[#This Row],[Date]])</f>
        <v>7</v>
      </c>
      <c r="K12984" s="1">
        <f>WEEKDAY(BART_Rides[[#This Row],[Date]],2)</f>
        <v>2</v>
      </c>
      <c r="L12984" s="1" t="str">
        <f>LEFT(BART_Rides[[#This Row],[Lines]],1)</f>
        <v>B</v>
      </c>
      <c r="M12984" s="1" t="str">
        <f>IF(BART_Rides[[#This Row],[FirstLetter]]="Y","Yes","No")</f>
        <v>No</v>
      </c>
      <c r="N12984" s="1" t="str">
        <f>IF(OR(BART_Rides[[#This Row],[Station Code]]="EM", BART_Rides[[#This Row],[Station Code]]="MT", BART_Rides[[#This Row],[Station Code]]="PL", BART_Rides[[#This Row],[Station Code]]="CC"), "Yes", "No")</f>
        <v>No</v>
      </c>
    </row>
    <row r="12985" spans="6:14">
      <c r="F12985" s="3">
        <v>44405</v>
      </c>
      <c r="G12985" s="1" t="s">
        <v>67</v>
      </c>
      <c r="H12985" s="1" t="s">
        <v>108</v>
      </c>
      <c r="I12985" s="1">
        <v>584</v>
      </c>
      <c r="J12985" s="1">
        <f>MONTH(BART_Rides[[#This Row],[Date]])</f>
        <v>7</v>
      </c>
      <c r="K12985" s="1">
        <f>WEEKDAY(BART_Rides[[#This Row],[Date]],2)</f>
        <v>3</v>
      </c>
      <c r="L12985" s="1" t="str">
        <f>LEFT(BART_Rides[[#This Row],[Lines]],1)</f>
        <v>B</v>
      </c>
      <c r="M12985" s="1" t="str">
        <f>IF(BART_Rides[[#This Row],[FirstLetter]]="Y","Yes","No")</f>
        <v>No</v>
      </c>
      <c r="N12985" s="1" t="str">
        <f>IF(OR(BART_Rides[[#This Row],[Station Code]]="EM", BART_Rides[[#This Row],[Station Code]]="MT", BART_Rides[[#This Row],[Station Code]]="PL", BART_Rides[[#This Row],[Station Code]]="CC"), "Yes", "No")</f>
        <v>No</v>
      </c>
    </row>
    <row r="12986" spans="6:14">
      <c r="F12986" s="3">
        <v>44406</v>
      </c>
      <c r="G12986" s="1" t="s">
        <v>67</v>
      </c>
      <c r="H12986" s="1" t="s">
        <v>108</v>
      </c>
      <c r="I12986" s="1">
        <v>564</v>
      </c>
      <c r="J12986" s="1">
        <f>MONTH(BART_Rides[[#This Row],[Date]])</f>
        <v>7</v>
      </c>
      <c r="K12986" s="1">
        <f>WEEKDAY(BART_Rides[[#This Row],[Date]],2)</f>
        <v>4</v>
      </c>
      <c r="L12986" s="1" t="str">
        <f>LEFT(BART_Rides[[#This Row],[Lines]],1)</f>
        <v>B</v>
      </c>
      <c r="M12986" s="1" t="str">
        <f>IF(BART_Rides[[#This Row],[FirstLetter]]="Y","Yes","No")</f>
        <v>No</v>
      </c>
      <c r="N12986" s="1" t="str">
        <f>IF(OR(BART_Rides[[#This Row],[Station Code]]="EM", BART_Rides[[#This Row],[Station Code]]="MT", BART_Rides[[#This Row],[Station Code]]="PL", BART_Rides[[#This Row],[Station Code]]="CC"), "Yes", "No")</f>
        <v>No</v>
      </c>
    </row>
    <row r="12987" spans="6:14">
      <c r="F12987" s="3">
        <v>44407</v>
      </c>
      <c r="G12987" s="1" t="s">
        <v>67</v>
      </c>
      <c r="H12987" s="1" t="s">
        <v>108</v>
      </c>
      <c r="I12987" s="1">
        <v>543</v>
      </c>
      <c r="J12987" s="1">
        <f>MONTH(BART_Rides[[#This Row],[Date]])</f>
        <v>7</v>
      </c>
      <c r="K12987" s="1">
        <f>WEEKDAY(BART_Rides[[#This Row],[Date]],2)</f>
        <v>5</v>
      </c>
      <c r="L12987" s="1" t="str">
        <f>LEFT(BART_Rides[[#This Row],[Lines]],1)</f>
        <v>B</v>
      </c>
      <c r="M12987" s="1" t="str">
        <f>IF(BART_Rides[[#This Row],[FirstLetter]]="Y","Yes","No")</f>
        <v>No</v>
      </c>
      <c r="N12987" s="1" t="str">
        <f>IF(OR(BART_Rides[[#This Row],[Station Code]]="EM", BART_Rides[[#This Row],[Station Code]]="MT", BART_Rides[[#This Row],[Station Code]]="PL", BART_Rides[[#This Row],[Station Code]]="CC"), "Yes", "No")</f>
        <v>No</v>
      </c>
    </row>
    <row r="12988" spans="6:14">
      <c r="F12988" s="3">
        <v>44408</v>
      </c>
      <c r="G12988" s="1" t="s">
        <v>67</v>
      </c>
      <c r="H12988" s="1" t="s">
        <v>108</v>
      </c>
      <c r="I12988" s="1">
        <v>386</v>
      </c>
      <c r="J12988" s="1">
        <f>MONTH(BART_Rides[[#This Row],[Date]])</f>
        <v>7</v>
      </c>
      <c r="K12988" s="1">
        <f>WEEKDAY(BART_Rides[[#This Row],[Date]],2)</f>
        <v>6</v>
      </c>
      <c r="L12988" s="1" t="str">
        <f>LEFT(BART_Rides[[#This Row],[Lines]],1)</f>
        <v>B</v>
      </c>
      <c r="M12988" s="1" t="str">
        <f>IF(BART_Rides[[#This Row],[FirstLetter]]="Y","Yes","No")</f>
        <v>No</v>
      </c>
      <c r="N12988" s="1" t="str">
        <f>IF(OR(BART_Rides[[#This Row],[Station Code]]="EM", BART_Rides[[#This Row],[Station Code]]="MT", BART_Rides[[#This Row],[Station Code]]="PL", BART_Rides[[#This Row],[Station Code]]="CC"), "Yes", "No")</f>
        <v>No</v>
      </c>
    </row>
    <row r="12989" spans="6:14">
      <c r="F12989" s="3">
        <v>44409</v>
      </c>
      <c r="G12989" s="1" t="s">
        <v>67</v>
      </c>
      <c r="H12989" s="1" t="s">
        <v>108</v>
      </c>
      <c r="I12989" s="1">
        <v>293</v>
      </c>
      <c r="J12989" s="1">
        <f>MONTH(BART_Rides[[#This Row],[Date]])</f>
        <v>8</v>
      </c>
      <c r="K12989" s="1">
        <f>WEEKDAY(BART_Rides[[#This Row],[Date]],2)</f>
        <v>7</v>
      </c>
      <c r="L12989" s="1" t="str">
        <f>LEFT(BART_Rides[[#This Row],[Lines]],1)</f>
        <v>B</v>
      </c>
      <c r="M12989" s="1" t="str">
        <f>IF(BART_Rides[[#This Row],[FirstLetter]]="Y","Yes","No")</f>
        <v>No</v>
      </c>
      <c r="N12989" s="1" t="str">
        <f>IF(OR(BART_Rides[[#This Row],[Station Code]]="EM", BART_Rides[[#This Row],[Station Code]]="MT", BART_Rides[[#This Row],[Station Code]]="PL", BART_Rides[[#This Row],[Station Code]]="CC"), "Yes", "No")</f>
        <v>No</v>
      </c>
    </row>
    <row r="12990" spans="6:14">
      <c r="F12990" s="3">
        <v>44410</v>
      </c>
      <c r="G12990" s="1" t="s">
        <v>67</v>
      </c>
      <c r="H12990" s="1" t="s">
        <v>108</v>
      </c>
      <c r="I12990" s="1">
        <v>553</v>
      </c>
      <c r="J12990" s="1">
        <f>MONTH(BART_Rides[[#This Row],[Date]])</f>
        <v>8</v>
      </c>
      <c r="K12990" s="1">
        <f>WEEKDAY(BART_Rides[[#This Row],[Date]],2)</f>
        <v>1</v>
      </c>
      <c r="L12990" s="1" t="str">
        <f>LEFT(BART_Rides[[#This Row],[Lines]],1)</f>
        <v>B</v>
      </c>
      <c r="M12990" s="1" t="str">
        <f>IF(BART_Rides[[#This Row],[FirstLetter]]="Y","Yes","No")</f>
        <v>No</v>
      </c>
      <c r="N12990" s="1" t="str">
        <f>IF(OR(BART_Rides[[#This Row],[Station Code]]="EM", BART_Rides[[#This Row],[Station Code]]="MT", BART_Rides[[#This Row],[Station Code]]="PL", BART_Rides[[#This Row],[Station Code]]="CC"), "Yes", "No")</f>
        <v>No</v>
      </c>
    </row>
    <row r="12991" spans="6:14">
      <c r="F12991" s="3">
        <v>44411</v>
      </c>
      <c r="G12991" s="1" t="s">
        <v>67</v>
      </c>
      <c r="H12991" s="1" t="s">
        <v>108</v>
      </c>
      <c r="I12991" s="1">
        <v>671</v>
      </c>
      <c r="J12991" s="1">
        <f>MONTH(BART_Rides[[#This Row],[Date]])</f>
        <v>8</v>
      </c>
      <c r="K12991" s="1">
        <f>WEEKDAY(BART_Rides[[#This Row],[Date]],2)</f>
        <v>2</v>
      </c>
      <c r="L12991" s="1" t="str">
        <f>LEFT(BART_Rides[[#This Row],[Lines]],1)</f>
        <v>B</v>
      </c>
      <c r="M12991" s="1" t="str">
        <f>IF(BART_Rides[[#This Row],[FirstLetter]]="Y","Yes","No")</f>
        <v>No</v>
      </c>
      <c r="N12991" s="1" t="str">
        <f>IF(OR(BART_Rides[[#This Row],[Station Code]]="EM", BART_Rides[[#This Row],[Station Code]]="MT", BART_Rides[[#This Row],[Station Code]]="PL", BART_Rides[[#This Row],[Station Code]]="CC"), "Yes", "No")</f>
        <v>No</v>
      </c>
    </row>
    <row r="12992" spans="6:14">
      <c r="F12992" s="3">
        <v>44412</v>
      </c>
      <c r="G12992" s="1" t="s">
        <v>67</v>
      </c>
      <c r="H12992" s="1" t="s">
        <v>108</v>
      </c>
      <c r="I12992" s="1">
        <v>661</v>
      </c>
      <c r="J12992" s="1">
        <f>MONTH(BART_Rides[[#This Row],[Date]])</f>
        <v>8</v>
      </c>
      <c r="K12992" s="1">
        <f>WEEKDAY(BART_Rides[[#This Row],[Date]],2)</f>
        <v>3</v>
      </c>
      <c r="L12992" s="1" t="str">
        <f>LEFT(BART_Rides[[#This Row],[Lines]],1)</f>
        <v>B</v>
      </c>
      <c r="M12992" s="1" t="str">
        <f>IF(BART_Rides[[#This Row],[FirstLetter]]="Y","Yes","No")</f>
        <v>No</v>
      </c>
      <c r="N12992" s="1" t="str">
        <f>IF(OR(BART_Rides[[#This Row],[Station Code]]="EM", BART_Rides[[#This Row],[Station Code]]="MT", BART_Rides[[#This Row],[Station Code]]="PL", BART_Rides[[#This Row],[Station Code]]="CC"), "Yes", "No")</f>
        <v>No</v>
      </c>
    </row>
    <row r="12993" spans="6:14">
      <c r="F12993" s="3">
        <v>44413</v>
      </c>
      <c r="G12993" s="1" t="s">
        <v>67</v>
      </c>
      <c r="H12993" s="1" t="s">
        <v>108</v>
      </c>
      <c r="I12993" s="1">
        <v>621</v>
      </c>
      <c r="J12993" s="1">
        <f>MONTH(BART_Rides[[#This Row],[Date]])</f>
        <v>8</v>
      </c>
      <c r="K12993" s="1">
        <f>WEEKDAY(BART_Rides[[#This Row],[Date]],2)</f>
        <v>4</v>
      </c>
      <c r="L12993" s="1" t="str">
        <f>LEFT(BART_Rides[[#This Row],[Lines]],1)</f>
        <v>B</v>
      </c>
      <c r="M12993" s="1" t="str">
        <f>IF(BART_Rides[[#This Row],[FirstLetter]]="Y","Yes","No")</f>
        <v>No</v>
      </c>
      <c r="N12993" s="1" t="str">
        <f>IF(OR(BART_Rides[[#This Row],[Station Code]]="EM", BART_Rides[[#This Row],[Station Code]]="MT", BART_Rides[[#This Row],[Station Code]]="PL", BART_Rides[[#This Row],[Station Code]]="CC"), "Yes", "No")</f>
        <v>No</v>
      </c>
    </row>
    <row r="12994" spans="6:14">
      <c r="F12994" s="3">
        <v>44414</v>
      </c>
      <c r="G12994" s="1" t="s">
        <v>67</v>
      </c>
      <c r="H12994" s="1" t="s">
        <v>108</v>
      </c>
      <c r="I12994" s="1">
        <v>614</v>
      </c>
      <c r="J12994" s="1">
        <f>MONTH(BART_Rides[[#This Row],[Date]])</f>
        <v>8</v>
      </c>
      <c r="K12994" s="1">
        <f>WEEKDAY(BART_Rides[[#This Row],[Date]],2)</f>
        <v>5</v>
      </c>
      <c r="L12994" s="1" t="str">
        <f>LEFT(BART_Rides[[#This Row],[Lines]],1)</f>
        <v>B</v>
      </c>
      <c r="M12994" s="1" t="str">
        <f>IF(BART_Rides[[#This Row],[FirstLetter]]="Y","Yes","No")</f>
        <v>No</v>
      </c>
      <c r="N12994" s="1" t="str">
        <f>IF(OR(BART_Rides[[#This Row],[Station Code]]="EM", BART_Rides[[#This Row],[Station Code]]="MT", BART_Rides[[#This Row],[Station Code]]="PL", BART_Rides[[#This Row],[Station Code]]="CC"), "Yes", "No")</f>
        <v>No</v>
      </c>
    </row>
    <row r="12995" spans="6:14">
      <c r="F12995" s="3">
        <v>44415</v>
      </c>
      <c r="G12995" s="1" t="s">
        <v>67</v>
      </c>
      <c r="H12995" s="1" t="s">
        <v>108</v>
      </c>
      <c r="I12995" s="1">
        <v>393</v>
      </c>
      <c r="J12995" s="1">
        <f>MONTH(BART_Rides[[#This Row],[Date]])</f>
        <v>8</v>
      </c>
      <c r="K12995" s="1">
        <f>WEEKDAY(BART_Rides[[#This Row],[Date]],2)</f>
        <v>6</v>
      </c>
      <c r="L12995" s="1" t="str">
        <f>LEFT(BART_Rides[[#This Row],[Lines]],1)</f>
        <v>B</v>
      </c>
      <c r="M12995" s="1" t="str">
        <f>IF(BART_Rides[[#This Row],[FirstLetter]]="Y","Yes","No")</f>
        <v>No</v>
      </c>
      <c r="N12995" s="1" t="str">
        <f>IF(OR(BART_Rides[[#This Row],[Station Code]]="EM", BART_Rides[[#This Row],[Station Code]]="MT", BART_Rides[[#This Row],[Station Code]]="PL", BART_Rides[[#This Row],[Station Code]]="CC"), "Yes", "No")</f>
        <v>No</v>
      </c>
    </row>
    <row r="12996" spans="6:14">
      <c r="F12996" s="3">
        <v>44416</v>
      </c>
      <c r="G12996" s="1" t="s">
        <v>67</v>
      </c>
      <c r="H12996" s="1" t="s">
        <v>108</v>
      </c>
      <c r="I12996" s="1">
        <v>302</v>
      </c>
      <c r="J12996" s="1">
        <f>MONTH(BART_Rides[[#This Row],[Date]])</f>
        <v>8</v>
      </c>
      <c r="K12996" s="1">
        <f>WEEKDAY(BART_Rides[[#This Row],[Date]],2)</f>
        <v>7</v>
      </c>
      <c r="L12996" s="1" t="str">
        <f>LEFT(BART_Rides[[#This Row],[Lines]],1)</f>
        <v>B</v>
      </c>
      <c r="M12996" s="1" t="str">
        <f>IF(BART_Rides[[#This Row],[FirstLetter]]="Y","Yes","No")</f>
        <v>No</v>
      </c>
      <c r="N12996" s="1" t="str">
        <f>IF(OR(BART_Rides[[#This Row],[Station Code]]="EM", BART_Rides[[#This Row],[Station Code]]="MT", BART_Rides[[#This Row],[Station Code]]="PL", BART_Rides[[#This Row],[Station Code]]="CC"), "Yes", "No")</f>
        <v>No</v>
      </c>
    </row>
    <row r="12997" spans="6:14">
      <c r="F12997" s="3">
        <v>44417</v>
      </c>
      <c r="G12997" s="1" t="s">
        <v>67</v>
      </c>
      <c r="H12997" s="1" t="s">
        <v>108</v>
      </c>
      <c r="I12997" s="1">
        <v>582</v>
      </c>
      <c r="J12997" s="1">
        <f>MONTH(BART_Rides[[#This Row],[Date]])</f>
        <v>8</v>
      </c>
      <c r="K12997" s="1">
        <f>WEEKDAY(BART_Rides[[#This Row],[Date]],2)</f>
        <v>1</v>
      </c>
      <c r="L12997" s="1" t="str">
        <f>LEFT(BART_Rides[[#This Row],[Lines]],1)</f>
        <v>B</v>
      </c>
      <c r="M12997" s="1" t="str">
        <f>IF(BART_Rides[[#This Row],[FirstLetter]]="Y","Yes","No")</f>
        <v>No</v>
      </c>
      <c r="N12997" s="1" t="str">
        <f>IF(OR(BART_Rides[[#This Row],[Station Code]]="EM", BART_Rides[[#This Row],[Station Code]]="MT", BART_Rides[[#This Row],[Station Code]]="PL", BART_Rides[[#This Row],[Station Code]]="CC"), "Yes", "No")</f>
        <v>No</v>
      </c>
    </row>
    <row r="12998" spans="6:14">
      <c r="F12998" s="3">
        <v>44418</v>
      </c>
      <c r="G12998" s="1" t="s">
        <v>67</v>
      </c>
      <c r="H12998" s="1" t="s">
        <v>108</v>
      </c>
      <c r="I12998" s="1">
        <v>609</v>
      </c>
      <c r="J12998" s="1">
        <f>MONTH(BART_Rides[[#This Row],[Date]])</f>
        <v>8</v>
      </c>
      <c r="K12998" s="1">
        <f>WEEKDAY(BART_Rides[[#This Row],[Date]],2)</f>
        <v>2</v>
      </c>
      <c r="L12998" s="1" t="str">
        <f>LEFT(BART_Rides[[#This Row],[Lines]],1)</f>
        <v>B</v>
      </c>
      <c r="M12998" s="1" t="str">
        <f>IF(BART_Rides[[#This Row],[FirstLetter]]="Y","Yes","No")</f>
        <v>No</v>
      </c>
      <c r="N12998" s="1" t="str">
        <f>IF(OR(BART_Rides[[#This Row],[Station Code]]="EM", BART_Rides[[#This Row],[Station Code]]="MT", BART_Rides[[#This Row],[Station Code]]="PL", BART_Rides[[#This Row],[Station Code]]="CC"), "Yes", "No")</f>
        <v>No</v>
      </c>
    </row>
    <row r="12999" spans="6:14">
      <c r="F12999" s="3">
        <v>44419</v>
      </c>
      <c r="G12999" s="1" t="s">
        <v>67</v>
      </c>
      <c r="H12999" s="1" t="s">
        <v>108</v>
      </c>
      <c r="I12999" s="1">
        <v>628</v>
      </c>
      <c r="J12999" s="1">
        <f>MONTH(BART_Rides[[#This Row],[Date]])</f>
        <v>8</v>
      </c>
      <c r="K12999" s="1">
        <f>WEEKDAY(BART_Rides[[#This Row],[Date]],2)</f>
        <v>3</v>
      </c>
      <c r="L12999" s="1" t="str">
        <f>LEFT(BART_Rides[[#This Row],[Lines]],1)</f>
        <v>B</v>
      </c>
      <c r="M12999" s="1" t="str">
        <f>IF(BART_Rides[[#This Row],[FirstLetter]]="Y","Yes","No")</f>
        <v>No</v>
      </c>
      <c r="N12999" s="1" t="str">
        <f>IF(OR(BART_Rides[[#This Row],[Station Code]]="EM", BART_Rides[[#This Row],[Station Code]]="MT", BART_Rides[[#This Row],[Station Code]]="PL", BART_Rides[[#This Row],[Station Code]]="CC"), "Yes", "No")</f>
        <v>No</v>
      </c>
    </row>
    <row r="13000" spans="6:14">
      <c r="F13000" s="3">
        <v>44420</v>
      </c>
      <c r="G13000" s="1" t="s">
        <v>67</v>
      </c>
      <c r="H13000" s="1" t="s">
        <v>108</v>
      </c>
      <c r="I13000" s="1">
        <v>592</v>
      </c>
      <c r="J13000" s="1">
        <f>MONTH(BART_Rides[[#This Row],[Date]])</f>
        <v>8</v>
      </c>
      <c r="K13000" s="1">
        <f>WEEKDAY(BART_Rides[[#This Row],[Date]],2)</f>
        <v>4</v>
      </c>
      <c r="L13000" s="1" t="str">
        <f>LEFT(BART_Rides[[#This Row],[Lines]],1)</f>
        <v>B</v>
      </c>
      <c r="M13000" s="1" t="str">
        <f>IF(BART_Rides[[#This Row],[FirstLetter]]="Y","Yes","No")</f>
        <v>No</v>
      </c>
      <c r="N13000" s="1" t="str">
        <f>IF(OR(BART_Rides[[#This Row],[Station Code]]="EM", BART_Rides[[#This Row],[Station Code]]="MT", BART_Rides[[#This Row],[Station Code]]="PL", BART_Rides[[#This Row],[Station Code]]="CC"), "Yes", "No")</f>
        <v>No</v>
      </c>
    </row>
    <row r="13001" spans="6:14">
      <c r="F13001" s="3">
        <v>44421</v>
      </c>
      <c r="G13001" s="1" t="s">
        <v>67</v>
      </c>
      <c r="H13001" s="1" t="s">
        <v>108</v>
      </c>
      <c r="I13001" s="1">
        <v>592</v>
      </c>
      <c r="J13001" s="1">
        <f>MONTH(BART_Rides[[#This Row],[Date]])</f>
        <v>8</v>
      </c>
      <c r="K13001" s="1">
        <f>WEEKDAY(BART_Rides[[#This Row],[Date]],2)</f>
        <v>5</v>
      </c>
      <c r="L13001" s="1" t="str">
        <f>LEFT(BART_Rides[[#This Row],[Lines]],1)</f>
        <v>B</v>
      </c>
      <c r="M13001" s="1" t="str">
        <f>IF(BART_Rides[[#This Row],[FirstLetter]]="Y","Yes","No")</f>
        <v>No</v>
      </c>
      <c r="N13001" s="1" t="str">
        <f>IF(OR(BART_Rides[[#This Row],[Station Code]]="EM", BART_Rides[[#This Row],[Station Code]]="MT", BART_Rides[[#This Row],[Station Code]]="PL", BART_Rides[[#This Row],[Station Code]]="CC"), "Yes", "No")</f>
        <v>No</v>
      </c>
    </row>
    <row r="13002" spans="6:14">
      <c r="F13002" s="3">
        <v>44422</v>
      </c>
      <c r="G13002" s="1" t="s">
        <v>67</v>
      </c>
      <c r="H13002" s="1" t="s">
        <v>108</v>
      </c>
      <c r="I13002" s="1">
        <v>349</v>
      </c>
      <c r="J13002" s="1">
        <f>MONTH(BART_Rides[[#This Row],[Date]])</f>
        <v>8</v>
      </c>
      <c r="K13002" s="1">
        <f>WEEKDAY(BART_Rides[[#This Row],[Date]],2)</f>
        <v>6</v>
      </c>
      <c r="L13002" s="1" t="str">
        <f>LEFT(BART_Rides[[#This Row],[Lines]],1)</f>
        <v>B</v>
      </c>
      <c r="M13002" s="1" t="str">
        <f>IF(BART_Rides[[#This Row],[FirstLetter]]="Y","Yes","No")</f>
        <v>No</v>
      </c>
      <c r="N13002" s="1" t="str">
        <f>IF(OR(BART_Rides[[#This Row],[Station Code]]="EM", BART_Rides[[#This Row],[Station Code]]="MT", BART_Rides[[#This Row],[Station Code]]="PL", BART_Rides[[#This Row],[Station Code]]="CC"), "Yes", "No")</f>
        <v>No</v>
      </c>
    </row>
    <row r="13003" spans="6:14">
      <c r="F13003" s="3">
        <v>44423</v>
      </c>
      <c r="G13003" s="1" t="s">
        <v>67</v>
      </c>
      <c r="H13003" s="1" t="s">
        <v>108</v>
      </c>
      <c r="I13003" s="1">
        <v>300</v>
      </c>
      <c r="J13003" s="1">
        <f>MONTH(BART_Rides[[#This Row],[Date]])</f>
        <v>8</v>
      </c>
      <c r="K13003" s="1">
        <f>WEEKDAY(BART_Rides[[#This Row],[Date]],2)</f>
        <v>7</v>
      </c>
      <c r="L13003" s="1" t="str">
        <f>LEFT(BART_Rides[[#This Row],[Lines]],1)</f>
        <v>B</v>
      </c>
      <c r="M13003" s="1" t="str">
        <f>IF(BART_Rides[[#This Row],[FirstLetter]]="Y","Yes","No")</f>
        <v>No</v>
      </c>
      <c r="N13003" s="1" t="str">
        <f>IF(OR(BART_Rides[[#This Row],[Station Code]]="EM", BART_Rides[[#This Row],[Station Code]]="MT", BART_Rides[[#This Row],[Station Code]]="PL", BART_Rides[[#This Row],[Station Code]]="CC"), "Yes", "No")</f>
        <v>No</v>
      </c>
    </row>
    <row r="13004" spans="6:14">
      <c r="F13004" s="3">
        <v>44424</v>
      </c>
      <c r="G13004" s="1" t="s">
        <v>67</v>
      </c>
      <c r="H13004" s="1" t="s">
        <v>108</v>
      </c>
      <c r="I13004" s="1">
        <v>565</v>
      </c>
      <c r="J13004" s="1">
        <f>MONTH(BART_Rides[[#This Row],[Date]])</f>
        <v>8</v>
      </c>
      <c r="K13004" s="1">
        <f>WEEKDAY(BART_Rides[[#This Row],[Date]],2)</f>
        <v>1</v>
      </c>
      <c r="L13004" s="1" t="str">
        <f>LEFT(BART_Rides[[#This Row],[Lines]],1)</f>
        <v>B</v>
      </c>
      <c r="M13004" s="1" t="str">
        <f>IF(BART_Rides[[#This Row],[FirstLetter]]="Y","Yes","No")</f>
        <v>No</v>
      </c>
      <c r="N13004" s="1" t="str">
        <f>IF(OR(BART_Rides[[#This Row],[Station Code]]="EM", BART_Rides[[#This Row],[Station Code]]="MT", BART_Rides[[#This Row],[Station Code]]="PL", BART_Rides[[#This Row],[Station Code]]="CC"), "Yes", "No")</f>
        <v>No</v>
      </c>
    </row>
    <row r="13005" spans="6:14">
      <c r="F13005" s="3">
        <v>44425</v>
      </c>
      <c r="G13005" s="1" t="s">
        <v>67</v>
      </c>
      <c r="H13005" s="1" t="s">
        <v>108</v>
      </c>
      <c r="I13005" s="1">
        <v>637</v>
      </c>
      <c r="J13005" s="1">
        <f>MONTH(BART_Rides[[#This Row],[Date]])</f>
        <v>8</v>
      </c>
      <c r="K13005" s="1">
        <f>WEEKDAY(BART_Rides[[#This Row],[Date]],2)</f>
        <v>2</v>
      </c>
      <c r="L13005" s="1" t="str">
        <f>LEFT(BART_Rides[[#This Row],[Lines]],1)</f>
        <v>B</v>
      </c>
      <c r="M13005" s="1" t="str">
        <f>IF(BART_Rides[[#This Row],[FirstLetter]]="Y","Yes","No")</f>
        <v>No</v>
      </c>
      <c r="N13005" s="1" t="str">
        <f>IF(OR(BART_Rides[[#This Row],[Station Code]]="EM", BART_Rides[[#This Row],[Station Code]]="MT", BART_Rides[[#This Row],[Station Code]]="PL", BART_Rides[[#This Row],[Station Code]]="CC"), "Yes", "No")</f>
        <v>No</v>
      </c>
    </row>
    <row r="13006" spans="6:14">
      <c r="F13006" s="3">
        <v>44426</v>
      </c>
      <c r="G13006" s="1" t="s">
        <v>67</v>
      </c>
      <c r="H13006" s="1" t="s">
        <v>108</v>
      </c>
      <c r="I13006" s="1">
        <v>683</v>
      </c>
      <c r="J13006" s="1">
        <f>MONTH(BART_Rides[[#This Row],[Date]])</f>
        <v>8</v>
      </c>
      <c r="K13006" s="1">
        <f>WEEKDAY(BART_Rides[[#This Row],[Date]],2)</f>
        <v>3</v>
      </c>
      <c r="L13006" s="1" t="str">
        <f>LEFT(BART_Rides[[#This Row],[Lines]],1)</f>
        <v>B</v>
      </c>
      <c r="M13006" s="1" t="str">
        <f>IF(BART_Rides[[#This Row],[FirstLetter]]="Y","Yes","No")</f>
        <v>No</v>
      </c>
      <c r="N13006" s="1" t="str">
        <f>IF(OR(BART_Rides[[#This Row],[Station Code]]="EM", BART_Rides[[#This Row],[Station Code]]="MT", BART_Rides[[#This Row],[Station Code]]="PL", BART_Rides[[#This Row],[Station Code]]="CC"), "Yes", "No")</f>
        <v>No</v>
      </c>
    </row>
    <row r="13007" spans="6:14">
      <c r="F13007" s="3">
        <v>44427</v>
      </c>
      <c r="G13007" s="1" t="s">
        <v>67</v>
      </c>
      <c r="H13007" s="1" t="s">
        <v>108</v>
      </c>
      <c r="I13007" s="1">
        <v>626</v>
      </c>
      <c r="J13007" s="1">
        <f>MONTH(BART_Rides[[#This Row],[Date]])</f>
        <v>8</v>
      </c>
      <c r="K13007" s="1">
        <f>WEEKDAY(BART_Rides[[#This Row],[Date]],2)</f>
        <v>4</v>
      </c>
      <c r="L13007" s="1" t="str">
        <f>LEFT(BART_Rides[[#This Row],[Lines]],1)</f>
        <v>B</v>
      </c>
      <c r="M13007" s="1" t="str">
        <f>IF(BART_Rides[[#This Row],[FirstLetter]]="Y","Yes","No")</f>
        <v>No</v>
      </c>
      <c r="N13007" s="1" t="str">
        <f>IF(OR(BART_Rides[[#This Row],[Station Code]]="EM", BART_Rides[[#This Row],[Station Code]]="MT", BART_Rides[[#This Row],[Station Code]]="PL", BART_Rides[[#This Row],[Station Code]]="CC"), "Yes", "No")</f>
        <v>No</v>
      </c>
    </row>
    <row r="13008" spans="6:14">
      <c r="F13008" s="3">
        <v>44428</v>
      </c>
      <c r="G13008" s="1" t="s">
        <v>67</v>
      </c>
      <c r="H13008" s="1" t="s">
        <v>108</v>
      </c>
      <c r="I13008" s="1">
        <v>740</v>
      </c>
      <c r="J13008" s="1">
        <f>MONTH(BART_Rides[[#This Row],[Date]])</f>
        <v>8</v>
      </c>
      <c r="K13008" s="1">
        <f>WEEKDAY(BART_Rides[[#This Row],[Date]],2)</f>
        <v>5</v>
      </c>
      <c r="L13008" s="1" t="str">
        <f>LEFT(BART_Rides[[#This Row],[Lines]],1)</f>
        <v>B</v>
      </c>
      <c r="M13008" s="1" t="str">
        <f>IF(BART_Rides[[#This Row],[FirstLetter]]="Y","Yes","No")</f>
        <v>No</v>
      </c>
      <c r="N13008" s="1" t="str">
        <f>IF(OR(BART_Rides[[#This Row],[Station Code]]="EM", BART_Rides[[#This Row],[Station Code]]="MT", BART_Rides[[#This Row],[Station Code]]="PL", BART_Rides[[#This Row],[Station Code]]="CC"), "Yes", "No")</f>
        <v>No</v>
      </c>
    </row>
    <row r="13009" spans="6:14">
      <c r="F13009" s="3">
        <v>44429</v>
      </c>
      <c r="G13009" s="1" t="s">
        <v>67</v>
      </c>
      <c r="H13009" s="1" t="s">
        <v>108</v>
      </c>
      <c r="I13009" s="1">
        <v>445</v>
      </c>
      <c r="J13009" s="1">
        <f>MONTH(BART_Rides[[#This Row],[Date]])</f>
        <v>8</v>
      </c>
      <c r="K13009" s="1">
        <f>WEEKDAY(BART_Rides[[#This Row],[Date]],2)</f>
        <v>6</v>
      </c>
      <c r="L13009" s="1" t="str">
        <f>LEFT(BART_Rides[[#This Row],[Lines]],1)</f>
        <v>B</v>
      </c>
      <c r="M13009" s="1" t="str">
        <f>IF(BART_Rides[[#This Row],[FirstLetter]]="Y","Yes","No")</f>
        <v>No</v>
      </c>
      <c r="N13009" s="1" t="str">
        <f>IF(OR(BART_Rides[[#This Row],[Station Code]]="EM", BART_Rides[[#This Row],[Station Code]]="MT", BART_Rides[[#This Row],[Station Code]]="PL", BART_Rides[[#This Row],[Station Code]]="CC"), "Yes", "No")</f>
        <v>No</v>
      </c>
    </row>
    <row r="13010" spans="6:14">
      <c r="F13010" s="3">
        <v>44430</v>
      </c>
      <c r="G13010" s="1" t="s">
        <v>67</v>
      </c>
      <c r="H13010" s="1" t="s">
        <v>108</v>
      </c>
      <c r="I13010" s="1">
        <v>341</v>
      </c>
      <c r="J13010" s="1">
        <f>MONTH(BART_Rides[[#This Row],[Date]])</f>
        <v>8</v>
      </c>
      <c r="K13010" s="1">
        <f>WEEKDAY(BART_Rides[[#This Row],[Date]],2)</f>
        <v>7</v>
      </c>
      <c r="L13010" s="1" t="str">
        <f>LEFT(BART_Rides[[#This Row],[Lines]],1)</f>
        <v>B</v>
      </c>
      <c r="M13010" s="1" t="str">
        <f>IF(BART_Rides[[#This Row],[FirstLetter]]="Y","Yes","No")</f>
        <v>No</v>
      </c>
      <c r="N13010" s="1" t="str">
        <f>IF(OR(BART_Rides[[#This Row],[Station Code]]="EM", BART_Rides[[#This Row],[Station Code]]="MT", BART_Rides[[#This Row],[Station Code]]="PL", BART_Rides[[#This Row],[Station Code]]="CC"), "Yes", "No")</f>
        <v>No</v>
      </c>
    </row>
    <row r="13011" spans="6:14">
      <c r="F13011" s="3">
        <v>44431</v>
      </c>
      <c r="G13011" s="1" t="s">
        <v>67</v>
      </c>
      <c r="H13011" s="1" t="s">
        <v>108</v>
      </c>
      <c r="I13011" s="1">
        <v>611</v>
      </c>
      <c r="J13011" s="1">
        <f>MONTH(BART_Rides[[#This Row],[Date]])</f>
        <v>8</v>
      </c>
      <c r="K13011" s="1">
        <f>WEEKDAY(BART_Rides[[#This Row],[Date]],2)</f>
        <v>1</v>
      </c>
      <c r="L13011" s="1" t="str">
        <f>LEFT(BART_Rides[[#This Row],[Lines]],1)</f>
        <v>B</v>
      </c>
      <c r="M13011" s="1" t="str">
        <f>IF(BART_Rides[[#This Row],[FirstLetter]]="Y","Yes","No")</f>
        <v>No</v>
      </c>
      <c r="N13011" s="1" t="str">
        <f>IF(OR(BART_Rides[[#This Row],[Station Code]]="EM", BART_Rides[[#This Row],[Station Code]]="MT", BART_Rides[[#This Row],[Station Code]]="PL", BART_Rides[[#This Row],[Station Code]]="CC"), "Yes", "No")</f>
        <v>No</v>
      </c>
    </row>
    <row r="13012" spans="6:14">
      <c r="F13012" s="3">
        <v>44432</v>
      </c>
      <c r="G13012" s="1" t="s">
        <v>67</v>
      </c>
      <c r="H13012" s="1" t="s">
        <v>108</v>
      </c>
      <c r="I13012" s="1">
        <v>654</v>
      </c>
      <c r="J13012" s="1">
        <f>MONTH(BART_Rides[[#This Row],[Date]])</f>
        <v>8</v>
      </c>
      <c r="K13012" s="1">
        <f>WEEKDAY(BART_Rides[[#This Row],[Date]],2)</f>
        <v>2</v>
      </c>
      <c r="L13012" s="1" t="str">
        <f>LEFT(BART_Rides[[#This Row],[Lines]],1)</f>
        <v>B</v>
      </c>
      <c r="M13012" s="1" t="str">
        <f>IF(BART_Rides[[#This Row],[FirstLetter]]="Y","Yes","No")</f>
        <v>No</v>
      </c>
      <c r="N13012" s="1" t="str">
        <f>IF(OR(BART_Rides[[#This Row],[Station Code]]="EM", BART_Rides[[#This Row],[Station Code]]="MT", BART_Rides[[#This Row],[Station Code]]="PL", BART_Rides[[#This Row],[Station Code]]="CC"), "Yes", "No")</f>
        <v>No</v>
      </c>
    </row>
    <row r="13013" spans="6:14">
      <c r="F13013" s="3">
        <v>44433</v>
      </c>
      <c r="G13013" s="1" t="s">
        <v>67</v>
      </c>
      <c r="H13013" s="1" t="s">
        <v>108</v>
      </c>
      <c r="I13013" s="1">
        <v>636</v>
      </c>
      <c r="J13013" s="1">
        <f>MONTH(BART_Rides[[#This Row],[Date]])</f>
        <v>8</v>
      </c>
      <c r="K13013" s="1">
        <f>WEEKDAY(BART_Rides[[#This Row],[Date]],2)</f>
        <v>3</v>
      </c>
      <c r="L13013" s="1" t="str">
        <f>LEFT(BART_Rides[[#This Row],[Lines]],1)</f>
        <v>B</v>
      </c>
      <c r="M13013" s="1" t="str">
        <f>IF(BART_Rides[[#This Row],[FirstLetter]]="Y","Yes","No")</f>
        <v>No</v>
      </c>
      <c r="N13013" s="1" t="str">
        <f>IF(OR(BART_Rides[[#This Row],[Station Code]]="EM", BART_Rides[[#This Row],[Station Code]]="MT", BART_Rides[[#This Row],[Station Code]]="PL", BART_Rides[[#This Row],[Station Code]]="CC"), "Yes", "No")</f>
        <v>No</v>
      </c>
    </row>
    <row r="13014" spans="6:14">
      <c r="F13014" s="3">
        <v>44434</v>
      </c>
      <c r="G13014" s="1" t="s">
        <v>67</v>
      </c>
      <c r="H13014" s="1" t="s">
        <v>108</v>
      </c>
      <c r="I13014" s="1">
        <v>709</v>
      </c>
      <c r="J13014" s="1">
        <f>MONTH(BART_Rides[[#This Row],[Date]])</f>
        <v>8</v>
      </c>
      <c r="K13014" s="1">
        <f>WEEKDAY(BART_Rides[[#This Row],[Date]],2)</f>
        <v>4</v>
      </c>
      <c r="L13014" s="1" t="str">
        <f>LEFT(BART_Rides[[#This Row],[Lines]],1)</f>
        <v>B</v>
      </c>
      <c r="M13014" s="1" t="str">
        <f>IF(BART_Rides[[#This Row],[FirstLetter]]="Y","Yes","No")</f>
        <v>No</v>
      </c>
      <c r="N13014" s="1" t="str">
        <f>IF(OR(BART_Rides[[#This Row],[Station Code]]="EM", BART_Rides[[#This Row],[Station Code]]="MT", BART_Rides[[#This Row],[Station Code]]="PL", BART_Rides[[#This Row],[Station Code]]="CC"), "Yes", "No")</f>
        <v>No</v>
      </c>
    </row>
    <row r="13015" spans="6:14">
      <c r="F13015" s="3">
        <v>44435</v>
      </c>
      <c r="G13015" s="1" t="s">
        <v>67</v>
      </c>
      <c r="H13015" s="1" t="s">
        <v>108</v>
      </c>
      <c r="I13015" s="1">
        <v>716</v>
      </c>
      <c r="J13015" s="1">
        <f>MONTH(BART_Rides[[#This Row],[Date]])</f>
        <v>8</v>
      </c>
      <c r="K13015" s="1">
        <f>WEEKDAY(BART_Rides[[#This Row],[Date]],2)</f>
        <v>5</v>
      </c>
      <c r="L13015" s="1" t="str">
        <f>LEFT(BART_Rides[[#This Row],[Lines]],1)</f>
        <v>B</v>
      </c>
      <c r="M13015" s="1" t="str">
        <f>IF(BART_Rides[[#This Row],[FirstLetter]]="Y","Yes","No")</f>
        <v>No</v>
      </c>
      <c r="N13015" s="1" t="str">
        <f>IF(OR(BART_Rides[[#This Row],[Station Code]]="EM", BART_Rides[[#This Row],[Station Code]]="MT", BART_Rides[[#This Row],[Station Code]]="PL", BART_Rides[[#This Row],[Station Code]]="CC"), "Yes", "No")</f>
        <v>No</v>
      </c>
    </row>
    <row r="13016" spans="6:14">
      <c r="F13016" s="3">
        <v>44436</v>
      </c>
      <c r="G13016" s="1" t="s">
        <v>67</v>
      </c>
      <c r="H13016" s="1" t="s">
        <v>108</v>
      </c>
      <c r="I13016" s="1">
        <v>370</v>
      </c>
      <c r="J13016" s="1">
        <f>MONTH(BART_Rides[[#This Row],[Date]])</f>
        <v>8</v>
      </c>
      <c r="K13016" s="1">
        <f>WEEKDAY(BART_Rides[[#This Row],[Date]],2)</f>
        <v>6</v>
      </c>
      <c r="L13016" s="1" t="str">
        <f>LEFT(BART_Rides[[#This Row],[Lines]],1)</f>
        <v>B</v>
      </c>
      <c r="M13016" s="1" t="str">
        <f>IF(BART_Rides[[#This Row],[FirstLetter]]="Y","Yes","No")</f>
        <v>No</v>
      </c>
      <c r="N13016" s="1" t="str">
        <f>IF(OR(BART_Rides[[#This Row],[Station Code]]="EM", BART_Rides[[#This Row],[Station Code]]="MT", BART_Rides[[#This Row],[Station Code]]="PL", BART_Rides[[#This Row],[Station Code]]="CC"), "Yes", "No")</f>
        <v>No</v>
      </c>
    </row>
    <row r="13017" spans="6:14">
      <c r="F13017" s="3">
        <v>44437</v>
      </c>
      <c r="G13017" s="1" t="s">
        <v>67</v>
      </c>
      <c r="H13017" s="1" t="s">
        <v>108</v>
      </c>
      <c r="I13017" s="1">
        <v>292</v>
      </c>
      <c r="J13017" s="1">
        <f>MONTH(BART_Rides[[#This Row],[Date]])</f>
        <v>8</v>
      </c>
      <c r="K13017" s="1">
        <f>WEEKDAY(BART_Rides[[#This Row],[Date]],2)</f>
        <v>7</v>
      </c>
      <c r="L13017" s="1" t="str">
        <f>LEFT(BART_Rides[[#This Row],[Lines]],1)</f>
        <v>B</v>
      </c>
      <c r="M13017" s="1" t="str">
        <f>IF(BART_Rides[[#This Row],[FirstLetter]]="Y","Yes","No")</f>
        <v>No</v>
      </c>
      <c r="N13017" s="1" t="str">
        <f>IF(OR(BART_Rides[[#This Row],[Station Code]]="EM", BART_Rides[[#This Row],[Station Code]]="MT", BART_Rides[[#This Row],[Station Code]]="PL", BART_Rides[[#This Row],[Station Code]]="CC"), "Yes", "No")</f>
        <v>No</v>
      </c>
    </row>
    <row r="13018" spans="6:14">
      <c r="F13018" s="3">
        <v>44438</v>
      </c>
      <c r="G13018" s="1" t="s">
        <v>67</v>
      </c>
      <c r="H13018" s="1" t="s">
        <v>108</v>
      </c>
      <c r="I13018" s="1">
        <v>658</v>
      </c>
      <c r="J13018" s="1">
        <f>MONTH(BART_Rides[[#This Row],[Date]])</f>
        <v>8</v>
      </c>
      <c r="K13018" s="1">
        <f>WEEKDAY(BART_Rides[[#This Row],[Date]],2)</f>
        <v>1</v>
      </c>
      <c r="L13018" s="1" t="str">
        <f>LEFT(BART_Rides[[#This Row],[Lines]],1)</f>
        <v>B</v>
      </c>
      <c r="M13018" s="1" t="str">
        <f>IF(BART_Rides[[#This Row],[FirstLetter]]="Y","Yes","No")</f>
        <v>No</v>
      </c>
      <c r="N13018" s="1" t="str">
        <f>IF(OR(BART_Rides[[#This Row],[Station Code]]="EM", BART_Rides[[#This Row],[Station Code]]="MT", BART_Rides[[#This Row],[Station Code]]="PL", BART_Rides[[#This Row],[Station Code]]="CC"), "Yes", "No")</f>
        <v>No</v>
      </c>
    </row>
    <row r="13019" spans="6:14">
      <c r="F13019" s="3">
        <v>44439</v>
      </c>
      <c r="G13019" s="1" t="s">
        <v>67</v>
      </c>
      <c r="H13019" s="1" t="s">
        <v>108</v>
      </c>
      <c r="I13019" s="1">
        <v>754</v>
      </c>
      <c r="J13019" s="1">
        <f>MONTH(BART_Rides[[#This Row],[Date]])</f>
        <v>8</v>
      </c>
      <c r="K13019" s="1">
        <f>WEEKDAY(BART_Rides[[#This Row],[Date]],2)</f>
        <v>2</v>
      </c>
      <c r="L13019" s="1" t="str">
        <f>LEFT(BART_Rides[[#This Row],[Lines]],1)</f>
        <v>B</v>
      </c>
      <c r="M13019" s="1" t="str">
        <f>IF(BART_Rides[[#This Row],[FirstLetter]]="Y","Yes","No")</f>
        <v>No</v>
      </c>
      <c r="N13019" s="1" t="str">
        <f>IF(OR(BART_Rides[[#This Row],[Station Code]]="EM", BART_Rides[[#This Row],[Station Code]]="MT", BART_Rides[[#This Row],[Station Code]]="PL", BART_Rides[[#This Row],[Station Code]]="CC"), "Yes", "No")</f>
        <v>No</v>
      </c>
    </row>
    <row r="13020" spans="6:14">
      <c r="F13020" s="3">
        <v>44440</v>
      </c>
      <c r="G13020" s="1" t="s">
        <v>67</v>
      </c>
      <c r="H13020" s="1" t="s">
        <v>108</v>
      </c>
      <c r="I13020" s="1">
        <v>655</v>
      </c>
      <c r="J13020" s="1">
        <f>MONTH(BART_Rides[[#This Row],[Date]])</f>
        <v>9</v>
      </c>
      <c r="K13020" s="1">
        <f>WEEKDAY(BART_Rides[[#This Row],[Date]],2)</f>
        <v>3</v>
      </c>
      <c r="L13020" s="1" t="str">
        <f>LEFT(BART_Rides[[#This Row],[Lines]],1)</f>
        <v>B</v>
      </c>
      <c r="M13020" s="1" t="str">
        <f>IF(BART_Rides[[#This Row],[FirstLetter]]="Y","Yes","No")</f>
        <v>No</v>
      </c>
      <c r="N13020" s="1" t="str">
        <f>IF(OR(BART_Rides[[#This Row],[Station Code]]="EM", BART_Rides[[#This Row],[Station Code]]="MT", BART_Rides[[#This Row],[Station Code]]="PL", BART_Rides[[#This Row],[Station Code]]="CC"), "Yes", "No")</f>
        <v>No</v>
      </c>
    </row>
    <row r="13021" spans="6:14">
      <c r="F13021" s="3">
        <v>44441</v>
      </c>
      <c r="G13021" s="1" t="s">
        <v>67</v>
      </c>
      <c r="H13021" s="1" t="s">
        <v>108</v>
      </c>
      <c r="I13021" s="1">
        <v>683</v>
      </c>
      <c r="J13021" s="1">
        <f>MONTH(BART_Rides[[#This Row],[Date]])</f>
        <v>9</v>
      </c>
      <c r="K13021" s="1">
        <f>WEEKDAY(BART_Rides[[#This Row],[Date]],2)</f>
        <v>4</v>
      </c>
      <c r="L13021" s="1" t="str">
        <f>LEFT(BART_Rides[[#This Row],[Lines]],1)</f>
        <v>B</v>
      </c>
      <c r="M13021" s="1" t="str">
        <f>IF(BART_Rides[[#This Row],[FirstLetter]]="Y","Yes","No")</f>
        <v>No</v>
      </c>
      <c r="N13021" s="1" t="str">
        <f>IF(OR(BART_Rides[[#This Row],[Station Code]]="EM", BART_Rides[[#This Row],[Station Code]]="MT", BART_Rides[[#This Row],[Station Code]]="PL", BART_Rides[[#This Row],[Station Code]]="CC"), "Yes", "No")</f>
        <v>No</v>
      </c>
    </row>
    <row r="13022" spans="6:14">
      <c r="F13022" s="3">
        <v>44442</v>
      </c>
      <c r="G13022" s="1" t="s">
        <v>67</v>
      </c>
      <c r="H13022" s="1" t="s">
        <v>108</v>
      </c>
      <c r="I13022" s="1">
        <v>626</v>
      </c>
      <c r="J13022" s="1">
        <f>MONTH(BART_Rides[[#This Row],[Date]])</f>
        <v>9</v>
      </c>
      <c r="K13022" s="1">
        <f>WEEKDAY(BART_Rides[[#This Row],[Date]],2)</f>
        <v>5</v>
      </c>
      <c r="L13022" s="1" t="str">
        <f>LEFT(BART_Rides[[#This Row],[Lines]],1)</f>
        <v>B</v>
      </c>
      <c r="M13022" s="1" t="str">
        <f>IF(BART_Rides[[#This Row],[FirstLetter]]="Y","Yes","No")</f>
        <v>No</v>
      </c>
      <c r="N13022" s="1" t="str">
        <f>IF(OR(BART_Rides[[#This Row],[Station Code]]="EM", BART_Rides[[#This Row],[Station Code]]="MT", BART_Rides[[#This Row],[Station Code]]="PL", BART_Rides[[#This Row],[Station Code]]="CC"), "Yes", "No")</f>
        <v>No</v>
      </c>
    </row>
    <row r="13023" spans="6:14">
      <c r="F13023" s="3">
        <v>44443</v>
      </c>
      <c r="G13023" s="1" t="s">
        <v>67</v>
      </c>
      <c r="H13023" s="1" t="s">
        <v>108</v>
      </c>
      <c r="I13023" s="1">
        <v>415</v>
      </c>
      <c r="J13023" s="1">
        <f>MONTH(BART_Rides[[#This Row],[Date]])</f>
        <v>9</v>
      </c>
      <c r="K13023" s="1">
        <f>WEEKDAY(BART_Rides[[#This Row],[Date]],2)</f>
        <v>6</v>
      </c>
      <c r="L13023" s="1" t="str">
        <f>LEFT(BART_Rides[[#This Row],[Lines]],1)</f>
        <v>B</v>
      </c>
      <c r="M13023" s="1" t="str">
        <f>IF(BART_Rides[[#This Row],[FirstLetter]]="Y","Yes","No")</f>
        <v>No</v>
      </c>
      <c r="N13023" s="1" t="str">
        <f>IF(OR(BART_Rides[[#This Row],[Station Code]]="EM", BART_Rides[[#This Row],[Station Code]]="MT", BART_Rides[[#This Row],[Station Code]]="PL", BART_Rides[[#This Row],[Station Code]]="CC"), "Yes", "No")</f>
        <v>No</v>
      </c>
    </row>
    <row r="13024" spans="6:14">
      <c r="F13024" s="3">
        <v>44444</v>
      </c>
      <c r="G13024" s="1" t="s">
        <v>67</v>
      </c>
      <c r="H13024" s="1" t="s">
        <v>108</v>
      </c>
      <c r="I13024" s="1">
        <v>339</v>
      </c>
      <c r="J13024" s="1">
        <f>MONTH(BART_Rides[[#This Row],[Date]])</f>
        <v>9</v>
      </c>
      <c r="K13024" s="1">
        <f>WEEKDAY(BART_Rides[[#This Row],[Date]],2)</f>
        <v>7</v>
      </c>
      <c r="L13024" s="1" t="str">
        <f>LEFT(BART_Rides[[#This Row],[Lines]],1)</f>
        <v>B</v>
      </c>
      <c r="M13024" s="1" t="str">
        <f>IF(BART_Rides[[#This Row],[FirstLetter]]="Y","Yes","No")</f>
        <v>No</v>
      </c>
      <c r="N13024" s="1" t="str">
        <f>IF(OR(BART_Rides[[#This Row],[Station Code]]="EM", BART_Rides[[#This Row],[Station Code]]="MT", BART_Rides[[#This Row],[Station Code]]="PL", BART_Rides[[#This Row],[Station Code]]="CC"), "Yes", "No")</f>
        <v>No</v>
      </c>
    </row>
    <row r="13025" spans="6:14">
      <c r="F13025" s="3">
        <v>44445</v>
      </c>
      <c r="G13025" s="1" t="s">
        <v>67</v>
      </c>
      <c r="H13025" s="1" t="s">
        <v>108</v>
      </c>
      <c r="I13025" s="1">
        <v>283</v>
      </c>
      <c r="J13025" s="1">
        <f>MONTH(BART_Rides[[#This Row],[Date]])</f>
        <v>9</v>
      </c>
      <c r="K13025" s="1">
        <f>WEEKDAY(BART_Rides[[#This Row],[Date]],2)</f>
        <v>1</v>
      </c>
      <c r="L13025" s="1" t="str">
        <f>LEFT(BART_Rides[[#This Row],[Lines]],1)</f>
        <v>B</v>
      </c>
      <c r="M13025" s="1" t="str">
        <f>IF(BART_Rides[[#This Row],[FirstLetter]]="Y","Yes","No")</f>
        <v>No</v>
      </c>
      <c r="N13025" s="1" t="str">
        <f>IF(OR(BART_Rides[[#This Row],[Station Code]]="EM", BART_Rides[[#This Row],[Station Code]]="MT", BART_Rides[[#This Row],[Station Code]]="PL", BART_Rides[[#This Row],[Station Code]]="CC"), "Yes", "No")</f>
        <v>No</v>
      </c>
    </row>
    <row r="13026" spans="6:14">
      <c r="F13026" s="3">
        <v>44446</v>
      </c>
      <c r="G13026" s="1" t="s">
        <v>67</v>
      </c>
      <c r="H13026" s="1" t="s">
        <v>108</v>
      </c>
      <c r="I13026" s="1">
        <v>706</v>
      </c>
      <c r="J13026" s="1">
        <f>MONTH(BART_Rides[[#This Row],[Date]])</f>
        <v>9</v>
      </c>
      <c r="K13026" s="1">
        <f>WEEKDAY(BART_Rides[[#This Row],[Date]],2)</f>
        <v>2</v>
      </c>
      <c r="L13026" s="1" t="str">
        <f>LEFT(BART_Rides[[#This Row],[Lines]],1)</f>
        <v>B</v>
      </c>
      <c r="M13026" s="1" t="str">
        <f>IF(BART_Rides[[#This Row],[FirstLetter]]="Y","Yes","No")</f>
        <v>No</v>
      </c>
      <c r="N13026" s="1" t="str">
        <f>IF(OR(BART_Rides[[#This Row],[Station Code]]="EM", BART_Rides[[#This Row],[Station Code]]="MT", BART_Rides[[#This Row],[Station Code]]="PL", BART_Rides[[#This Row],[Station Code]]="CC"), "Yes", "No")</f>
        <v>No</v>
      </c>
    </row>
    <row r="13027" spans="6:14">
      <c r="F13027" s="3">
        <v>44447</v>
      </c>
      <c r="G13027" s="1" t="s">
        <v>67</v>
      </c>
      <c r="H13027" s="1" t="s">
        <v>108</v>
      </c>
      <c r="I13027" s="1">
        <v>720</v>
      </c>
      <c r="J13027" s="1">
        <f>MONTH(BART_Rides[[#This Row],[Date]])</f>
        <v>9</v>
      </c>
      <c r="K13027" s="1">
        <f>WEEKDAY(BART_Rides[[#This Row],[Date]],2)</f>
        <v>3</v>
      </c>
      <c r="L13027" s="1" t="str">
        <f>LEFT(BART_Rides[[#This Row],[Lines]],1)</f>
        <v>B</v>
      </c>
      <c r="M13027" s="1" t="str">
        <f>IF(BART_Rides[[#This Row],[FirstLetter]]="Y","Yes","No")</f>
        <v>No</v>
      </c>
      <c r="N13027" s="1" t="str">
        <f>IF(OR(BART_Rides[[#This Row],[Station Code]]="EM", BART_Rides[[#This Row],[Station Code]]="MT", BART_Rides[[#This Row],[Station Code]]="PL", BART_Rides[[#This Row],[Station Code]]="CC"), "Yes", "No")</f>
        <v>No</v>
      </c>
    </row>
    <row r="13028" spans="6:14">
      <c r="F13028" s="3">
        <v>44448</v>
      </c>
      <c r="G13028" s="1" t="s">
        <v>67</v>
      </c>
      <c r="H13028" s="1" t="s">
        <v>108</v>
      </c>
      <c r="I13028" s="1">
        <v>765</v>
      </c>
      <c r="J13028" s="1">
        <f>MONTH(BART_Rides[[#This Row],[Date]])</f>
        <v>9</v>
      </c>
      <c r="K13028" s="1">
        <f>WEEKDAY(BART_Rides[[#This Row],[Date]],2)</f>
        <v>4</v>
      </c>
      <c r="L13028" s="1" t="str">
        <f>LEFT(BART_Rides[[#This Row],[Lines]],1)</f>
        <v>B</v>
      </c>
      <c r="M13028" s="1" t="str">
        <f>IF(BART_Rides[[#This Row],[FirstLetter]]="Y","Yes","No")</f>
        <v>No</v>
      </c>
      <c r="N13028" s="1" t="str">
        <f>IF(OR(BART_Rides[[#This Row],[Station Code]]="EM", BART_Rides[[#This Row],[Station Code]]="MT", BART_Rides[[#This Row],[Station Code]]="PL", BART_Rides[[#This Row],[Station Code]]="CC"), "Yes", "No")</f>
        <v>No</v>
      </c>
    </row>
    <row r="13029" spans="6:14">
      <c r="F13029" s="3">
        <v>44449</v>
      </c>
      <c r="G13029" s="1" t="s">
        <v>67</v>
      </c>
      <c r="H13029" s="1" t="s">
        <v>108</v>
      </c>
      <c r="I13029" s="1">
        <v>686</v>
      </c>
      <c r="J13029" s="1">
        <f>MONTH(BART_Rides[[#This Row],[Date]])</f>
        <v>9</v>
      </c>
      <c r="K13029" s="1">
        <f>WEEKDAY(BART_Rides[[#This Row],[Date]],2)</f>
        <v>5</v>
      </c>
      <c r="L13029" s="1" t="str">
        <f>LEFT(BART_Rides[[#This Row],[Lines]],1)</f>
        <v>B</v>
      </c>
      <c r="M13029" s="1" t="str">
        <f>IF(BART_Rides[[#This Row],[FirstLetter]]="Y","Yes","No")</f>
        <v>No</v>
      </c>
      <c r="N13029" s="1" t="str">
        <f>IF(OR(BART_Rides[[#This Row],[Station Code]]="EM", BART_Rides[[#This Row],[Station Code]]="MT", BART_Rides[[#This Row],[Station Code]]="PL", BART_Rides[[#This Row],[Station Code]]="CC"), "Yes", "No")</f>
        <v>No</v>
      </c>
    </row>
    <row r="13030" spans="6:14">
      <c r="F13030" s="3">
        <v>44450</v>
      </c>
      <c r="G13030" s="1" t="s">
        <v>67</v>
      </c>
      <c r="H13030" s="1" t="s">
        <v>108</v>
      </c>
      <c r="I13030" s="1">
        <v>370</v>
      </c>
      <c r="J13030" s="1">
        <f>MONTH(BART_Rides[[#This Row],[Date]])</f>
        <v>9</v>
      </c>
      <c r="K13030" s="1">
        <f>WEEKDAY(BART_Rides[[#This Row],[Date]],2)</f>
        <v>6</v>
      </c>
      <c r="L13030" s="1" t="str">
        <f>LEFT(BART_Rides[[#This Row],[Lines]],1)</f>
        <v>B</v>
      </c>
      <c r="M13030" s="1" t="str">
        <f>IF(BART_Rides[[#This Row],[FirstLetter]]="Y","Yes","No")</f>
        <v>No</v>
      </c>
      <c r="N13030" s="1" t="str">
        <f>IF(OR(BART_Rides[[#This Row],[Station Code]]="EM", BART_Rides[[#This Row],[Station Code]]="MT", BART_Rides[[#This Row],[Station Code]]="PL", BART_Rides[[#This Row],[Station Code]]="CC"), "Yes", "No")</f>
        <v>No</v>
      </c>
    </row>
    <row r="13031" spans="6:14">
      <c r="F13031" s="3">
        <v>44451</v>
      </c>
      <c r="G13031" s="1" t="s">
        <v>67</v>
      </c>
      <c r="H13031" s="1" t="s">
        <v>108</v>
      </c>
      <c r="I13031" s="1">
        <v>304</v>
      </c>
      <c r="J13031" s="1">
        <f>MONTH(BART_Rides[[#This Row],[Date]])</f>
        <v>9</v>
      </c>
      <c r="K13031" s="1">
        <f>WEEKDAY(BART_Rides[[#This Row],[Date]],2)</f>
        <v>7</v>
      </c>
      <c r="L13031" s="1" t="str">
        <f>LEFT(BART_Rides[[#This Row],[Lines]],1)</f>
        <v>B</v>
      </c>
      <c r="M13031" s="1" t="str">
        <f>IF(BART_Rides[[#This Row],[FirstLetter]]="Y","Yes","No")</f>
        <v>No</v>
      </c>
      <c r="N13031" s="1" t="str">
        <f>IF(OR(BART_Rides[[#This Row],[Station Code]]="EM", BART_Rides[[#This Row],[Station Code]]="MT", BART_Rides[[#This Row],[Station Code]]="PL", BART_Rides[[#This Row],[Station Code]]="CC"), "Yes", "No")</f>
        <v>No</v>
      </c>
    </row>
    <row r="13032" spans="6:14">
      <c r="F13032" s="3">
        <v>44452</v>
      </c>
      <c r="G13032" s="1" t="s">
        <v>67</v>
      </c>
      <c r="H13032" s="1" t="s">
        <v>108</v>
      </c>
      <c r="I13032" s="1">
        <v>583</v>
      </c>
      <c r="J13032" s="1">
        <f>MONTH(BART_Rides[[#This Row],[Date]])</f>
        <v>9</v>
      </c>
      <c r="K13032" s="1">
        <f>WEEKDAY(BART_Rides[[#This Row],[Date]],2)</f>
        <v>1</v>
      </c>
      <c r="L13032" s="1" t="str">
        <f>LEFT(BART_Rides[[#This Row],[Lines]],1)</f>
        <v>B</v>
      </c>
      <c r="M13032" s="1" t="str">
        <f>IF(BART_Rides[[#This Row],[FirstLetter]]="Y","Yes","No")</f>
        <v>No</v>
      </c>
      <c r="N13032" s="1" t="str">
        <f>IF(OR(BART_Rides[[#This Row],[Station Code]]="EM", BART_Rides[[#This Row],[Station Code]]="MT", BART_Rides[[#This Row],[Station Code]]="PL", BART_Rides[[#This Row],[Station Code]]="CC"), "Yes", "No")</f>
        <v>No</v>
      </c>
    </row>
    <row r="13033" spans="6:14">
      <c r="F13033" s="3">
        <v>44453</v>
      </c>
      <c r="G13033" s="1" t="s">
        <v>67</v>
      </c>
      <c r="H13033" s="1" t="s">
        <v>108</v>
      </c>
      <c r="I13033" s="1">
        <v>704</v>
      </c>
      <c r="J13033" s="1">
        <f>MONTH(BART_Rides[[#This Row],[Date]])</f>
        <v>9</v>
      </c>
      <c r="K13033" s="1">
        <f>WEEKDAY(BART_Rides[[#This Row],[Date]],2)</f>
        <v>2</v>
      </c>
      <c r="L13033" s="1" t="str">
        <f>LEFT(BART_Rides[[#This Row],[Lines]],1)</f>
        <v>B</v>
      </c>
      <c r="M13033" s="1" t="str">
        <f>IF(BART_Rides[[#This Row],[FirstLetter]]="Y","Yes","No")</f>
        <v>No</v>
      </c>
      <c r="N13033" s="1" t="str">
        <f>IF(OR(BART_Rides[[#This Row],[Station Code]]="EM", BART_Rides[[#This Row],[Station Code]]="MT", BART_Rides[[#This Row],[Station Code]]="PL", BART_Rides[[#This Row],[Station Code]]="CC"), "Yes", "No")</f>
        <v>No</v>
      </c>
    </row>
    <row r="13034" spans="6:14">
      <c r="F13034" s="3">
        <v>44454</v>
      </c>
      <c r="G13034" s="1" t="s">
        <v>67</v>
      </c>
      <c r="H13034" s="1" t="s">
        <v>108</v>
      </c>
      <c r="I13034" s="1">
        <v>697</v>
      </c>
      <c r="J13034" s="1">
        <f>MONTH(BART_Rides[[#This Row],[Date]])</f>
        <v>9</v>
      </c>
      <c r="K13034" s="1">
        <f>WEEKDAY(BART_Rides[[#This Row],[Date]],2)</f>
        <v>3</v>
      </c>
      <c r="L13034" s="1" t="str">
        <f>LEFT(BART_Rides[[#This Row],[Lines]],1)</f>
        <v>B</v>
      </c>
      <c r="M13034" s="1" t="str">
        <f>IF(BART_Rides[[#This Row],[FirstLetter]]="Y","Yes","No")</f>
        <v>No</v>
      </c>
      <c r="N13034" s="1" t="str">
        <f>IF(OR(BART_Rides[[#This Row],[Station Code]]="EM", BART_Rides[[#This Row],[Station Code]]="MT", BART_Rides[[#This Row],[Station Code]]="PL", BART_Rides[[#This Row],[Station Code]]="CC"), "Yes", "No")</f>
        <v>No</v>
      </c>
    </row>
    <row r="13035" spans="6:14">
      <c r="F13035" s="3">
        <v>44455</v>
      </c>
      <c r="G13035" s="1" t="s">
        <v>67</v>
      </c>
      <c r="H13035" s="1" t="s">
        <v>108</v>
      </c>
      <c r="I13035" s="1">
        <v>718</v>
      </c>
      <c r="J13035" s="1">
        <f>MONTH(BART_Rides[[#This Row],[Date]])</f>
        <v>9</v>
      </c>
      <c r="K13035" s="1">
        <f>WEEKDAY(BART_Rides[[#This Row],[Date]],2)</f>
        <v>4</v>
      </c>
      <c r="L13035" s="1" t="str">
        <f>LEFT(BART_Rides[[#This Row],[Lines]],1)</f>
        <v>B</v>
      </c>
      <c r="M13035" s="1" t="str">
        <f>IF(BART_Rides[[#This Row],[FirstLetter]]="Y","Yes","No")</f>
        <v>No</v>
      </c>
      <c r="N13035" s="1" t="str">
        <f>IF(OR(BART_Rides[[#This Row],[Station Code]]="EM", BART_Rides[[#This Row],[Station Code]]="MT", BART_Rides[[#This Row],[Station Code]]="PL", BART_Rides[[#This Row],[Station Code]]="CC"), "Yes", "No")</f>
        <v>No</v>
      </c>
    </row>
    <row r="13036" spans="6:14">
      <c r="F13036" s="3">
        <v>44456</v>
      </c>
      <c r="G13036" s="1" t="s">
        <v>67</v>
      </c>
      <c r="H13036" s="1" t="s">
        <v>108</v>
      </c>
      <c r="I13036" s="1">
        <v>693</v>
      </c>
      <c r="J13036" s="1">
        <f>MONTH(BART_Rides[[#This Row],[Date]])</f>
        <v>9</v>
      </c>
      <c r="K13036" s="1">
        <f>WEEKDAY(BART_Rides[[#This Row],[Date]],2)</f>
        <v>5</v>
      </c>
      <c r="L13036" s="1" t="str">
        <f>LEFT(BART_Rides[[#This Row],[Lines]],1)</f>
        <v>B</v>
      </c>
      <c r="M13036" s="1" t="str">
        <f>IF(BART_Rides[[#This Row],[FirstLetter]]="Y","Yes","No")</f>
        <v>No</v>
      </c>
      <c r="N13036" s="1" t="str">
        <f>IF(OR(BART_Rides[[#This Row],[Station Code]]="EM", BART_Rides[[#This Row],[Station Code]]="MT", BART_Rides[[#This Row],[Station Code]]="PL", BART_Rides[[#This Row],[Station Code]]="CC"), "Yes", "No")</f>
        <v>No</v>
      </c>
    </row>
    <row r="13037" spans="6:14">
      <c r="F13037" s="3">
        <v>44457</v>
      </c>
      <c r="G13037" s="1" t="s">
        <v>67</v>
      </c>
      <c r="H13037" s="1" t="s">
        <v>108</v>
      </c>
      <c r="I13037" s="1">
        <v>463</v>
      </c>
      <c r="J13037" s="1">
        <f>MONTH(BART_Rides[[#This Row],[Date]])</f>
        <v>9</v>
      </c>
      <c r="K13037" s="1">
        <f>WEEKDAY(BART_Rides[[#This Row],[Date]],2)</f>
        <v>6</v>
      </c>
      <c r="L13037" s="1" t="str">
        <f>LEFT(BART_Rides[[#This Row],[Lines]],1)</f>
        <v>B</v>
      </c>
      <c r="M13037" s="1" t="str">
        <f>IF(BART_Rides[[#This Row],[FirstLetter]]="Y","Yes","No")</f>
        <v>No</v>
      </c>
      <c r="N13037" s="1" t="str">
        <f>IF(OR(BART_Rides[[#This Row],[Station Code]]="EM", BART_Rides[[#This Row],[Station Code]]="MT", BART_Rides[[#This Row],[Station Code]]="PL", BART_Rides[[#This Row],[Station Code]]="CC"), "Yes", "No")</f>
        <v>No</v>
      </c>
    </row>
    <row r="13038" spans="6:14">
      <c r="F13038" s="3">
        <v>44458</v>
      </c>
      <c r="G13038" s="1" t="s">
        <v>67</v>
      </c>
      <c r="H13038" s="1" t="s">
        <v>108</v>
      </c>
      <c r="I13038" s="1">
        <v>333</v>
      </c>
      <c r="J13038" s="1">
        <f>MONTH(BART_Rides[[#This Row],[Date]])</f>
        <v>9</v>
      </c>
      <c r="K13038" s="1">
        <f>WEEKDAY(BART_Rides[[#This Row],[Date]],2)</f>
        <v>7</v>
      </c>
      <c r="L13038" s="1" t="str">
        <f>LEFT(BART_Rides[[#This Row],[Lines]],1)</f>
        <v>B</v>
      </c>
      <c r="M13038" s="1" t="str">
        <f>IF(BART_Rides[[#This Row],[FirstLetter]]="Y","Yes","No")</f>
        <v>No</v>
      </c>
      <c r="N13038" s="1" t="str">
        <f>IF(OR(BART_Rides[[#This Row],[Station Code]]="EM", BART_Rides[[#This Row],[Station Code]]="MT", BART_Rides[[#This Row],[Station Code]]="PL", BART_Rides[[#This Row],[Station Code]]="CC"), "Yes", "No")</f>
        <v>No</v>
      </c>
    </row>
    <row r="13039" spans="6:14">
      <c r="F13039" s="3">
        <v>44459</v>
      </c>
      <c r="G13039" s="1" t="s">
        <v>67</v>
      </c>
      <c r="H13039" s="1" t="s">
        <v>108</v>
      </c>
      <c r="I13039" s="1">
        <v>663</v>
      </c>
      <c r="J13039" s="1">
        <f>MONTH(BART_Rides[[#This Row],[Date]])</f>
        <v>9</v>
      </c>
      <c r="K13039" s="1">
        <f>WEEKDAY(BART_Rides[[#This Row],[Date]],2)</f>
        <v>1</v>
      </c>
      <c r="L13039" s="1" t="str">
        <f>LEFT(BART_Rides[[#This Row],[Lines]],1)</f>
        <v>B</v>
      </c>
      <c r="M13039" s="1" t="str">
        <f>IF(BART_Rides[[#This Row],[FirstLetter]]="Y","Yes","No")</f>
        <v>No</v>
      </c>
      <c r="N13039" s="1" t="str">
        <f>IF(OR(BART_Rides[[#This Row],[Station Code]]="EM", BART_Rides[[#This Row],[Station Code]]="MT", BART_Rides[[#This Row],[Station Code]]="PL", BART_Rides[[#This Row],[Station Code]]="CC"), "Yes", "No")</f>
        <v>No</v>
      </c>
    </row>
    <row r="13040" spans="6:14">
      <c r="F13040" s="3">
        <v>44460</v>
      </c>
      <c r="G13040" s="1" t="s">
        <v>67</v>
      </c>
      <c r="H13040" s="1" t="s">
        <v>108</v>
      </c>
      <c r="I13040" s="1">
        <v>744</v>
      </c>
      <c r="J13040" s="1">
        <f>MONTH(BART_Rides[[#This Row],[Date]])</f>
        <v>9</v>
      </c>
      <c r="K13040" s="1">
        <f>WEEKDAY(BART_Rides[[#This Row],[Date]],2)</f>
        <v>2</v>
      </c>
      <c r="L13040" s="1" t="str">
        <f>LEFT(BART_Rides[[#This Row],[Lines]],1)</f>
        <v>B</v>
      </c>
      <c r="M13040" s="1" t="str">
        <f>IF(BART_Rides[[#This Row],[FirstLetter]]="Y","Yes","No")</f>
        <v>No</v>
      </c>
      <c r="N13040" s="1" t="str">
        <f>IF(OR(BART_Rides[[#This Row],[Station Code]]="EM", BART_Rides[[#This Row],[Station Code]]="MT", BART_Rides[[#This Row],[Station Code]]="PL", BART_Rides[[#This Row],[Station Code]]="CC"), "Yes", "No")</f>
        <v>No</v>
      </c>
    </row>
    <row r="13041" spans="6:14">
      <c r="F13041" s="3">
        <v>44461</v>
      </c>
      <c r="G13041" s="1" t="s">
        <v>67</v>
      </c>
      <c r="H13041" s="1" t="s">
        <v>108</v>
      </c>
      <c r="I13041" s="1">
        <v>722</v>
      </c>
      <c r="J13041" s="1">
        <f>MONTH(BART_Rides[[#This Row],[Date]])</f>
        <v>9</v>
      </c>
      <c r="K13041" s="1">
        <f>WEEKDAY(BART_Rides[[#This Row],[Date]],2)</f>
        <v>3</v>
      </c>
      <c r="L13041" s="1" t="str">
        <f>LEFT(BART_Rides[[#This Row],[Lines]],1)</f>
        <v>B</v>
      </c>
      <c r="M13041" s="1" t="str">
        <f>IF(BART_Rides[[#This Row],[FirstLetter]]="Y","Yes","No")</f>
        <v>No</v>
      </c>
      <c r="N13041" s="1" t="str">
        <f>IF(OR(BART_Rides[[#This Row],[Station Code]]="EM", BART_Rides[[#This Row],[Station Code]]="MT", BART_Rides[[#This Row],[Station Code]]="PL", BART_Rides[[#This Row],[Station Code]]="CC"), "Yes", "No")</f>
        <v>No</v>
      </c>
    </row>
    <row r="13042" spans="6:14">
      <c r="F13042" s="3">
        <v>44462</v>
      </c>
      <c r="G13042" s="1" t="s">
        <v>67</v>
      </c>
      <c r="H13042" s="1" t="s">
        <v>108</v>
      </c>
      <c r="I13042" s="1">
        <v>788</v>
      </c>
      <c r="J13042" s="1">
        <f>MONTH(BART_Rides[[#This Row],[Date]])</f>
        <v>9</v>
      </c>
      <c r="K13042" s="1">
        <f>WEEKDAY(BART_Rides[[#This Row],[Date]],2)</f>
        <v>4</v>
      </c>
      <c r="L13042" s="1" t="str">
        <f>LEFT(BART_Rides[[#This Row],[Lines]],1)</f>
        <v>B</v>
      </c>
      <c r="M13042" s="1" t="str">
        <f>IF(BART_Rides[[#This Row],[FirstLetter]]="Y","Yes","No")</f>
        <v>No</v>
      </c>
      <c r="N13042" s="1" t="str">
        <f>IF(OR(BART_Rides[[#This Row],[Station Code]]="EM", BART_Rides[[#This Row],[Station Code]]="MT", BART_Rides[[#This Row],[Station Code]]="PL", BART_Rides[[#This Row],[Station Code]]="CC"), "Yes", "No")</f>
        <v>No</v>
      </c>
    </row>
    <row r="13043" spans="6:14">
      <c r="F13043" s="3">
        <v>44463</v>
      </c>
      <c r="G13043" s="1" t="s">
        <v>67</v>
      </c>
      <c r="H13043" s="1" t="s">
        <v>108</v>
      </c>
      <c r="I13043" s="1">
        <v>772</v>
      </c>
      <c r="J13043" s="1">
        <f>MONTH(BART_Rides[[#This Row],[Date]])</f>
        <v>9</v>
      </c>
      <c r="K13043" s="1">
        <f>WEEKDAY(BART_Rides[[#This Row],[Date]],2)</f>
        <v>5</v>
      </c>
      <c r="L13043" s="1" t="str">
        <f>LEFT(BART_Rides[[#This Row],[Lines]],1)</f>
        <v>B</v>
      </c>
      <c r="M13043" s="1" t="str">
        <f>IF(BART_Rides[[#This Row],[FirstLetter]]="Y","Yes","No")</f>
        <v>No</v>
      </c>
      <c r="N13043" s="1" t="str">
        <f>IF(OR(BART_Rides[[#This Row],[Station Code]]="EM", BART_Rides[[#This Row],[Station Code]]="MT", BART_Rides[[#This Row],[Station Code]]="PL", BART_Rides[[#This Row],[Station Code]]="CC"), "Yes", "No")</f>
        <v>No</v>
      </c>
    </row>
    <row r="13044" spans="6:14">
      <c r="F13044" s="3">
        <v>44464</v>
      </c>
      <c r="G13044" s="1" t="s">
        <v>67</v>
      </c>
      <c r="H13044" s="1" t="s">
        <v>108</v>
      </c>
      <c r="I13044" s="1">
        <v>378</v>
      </c>
      <c r="J13044" s="1">
        <f>MONTH(BART_Rides[[#This Row],[Date]])</f>
        <v>9</v>
      </c>
      <c r="K13044" s="1">
        <f>WEEKDAY(BART_Rides[[#This Row],[Date]],2)</f>
        <v>6</v>
      </c>
      <c r="L13044" s="1" t="str">
        <f>LEFT(BART_Rides[[#This Row],[Lines]],1)</f>
        <v>B</v>
      </c>
      <c r="M13044" s="1" t="str">
        <f>IF(BART_Rides[[#This Row],[FirstLetter]]="Y","Yes","No")</f>
        <v>No</v>
      </c>
      <c r="N13044" s="1" t="str">
        <f>IF(OR(BART_Rides[[#This Row],[Station Code]]="EM", BART_Rides[[#This Row],[Station Code]]="MT", BART_Rides[[#This Row],[Station Code]]="PL", BART_Rides[[#This Row],[Station Code]]="CC"), "Yes", "No")</f>
        <v>No</v>
      </c>
    </row>
    <row r="13045" spans="6:14">
      <c r="F13045" s="3">
        <v>44465</v>
      </c>
      <c r="G13045" s="1" t="s">
        <v>67</v>
      </c>
      <c r="H13045" s="1" t="s">
        <v>108</v>
      </c>
      <c r="I13045" s="1">
        <v>364</v>
      </c>
      <c r="J13045" s="1">
        <f>MONTH(BART_Rides[[#This Row],[Date]])</f>
        <v>9</v>
      </c>
      <c r="K13045" s="1">
        <f>WEEKDAY(BART_Rides[[#This Row],[Date]],2)</f>
        <v>7</v>
      </c>
      <c r="L13045" s="1" t="str">
        <f>LEFT(BART_Rides[[#This Row],[Lines]],1)</f>
        <v>B</v>
      </c>
      <c r="M13045" s="1" t="str">
        <f>IF(BART_Rides[[#This Row],[FirstLetter]]="Y","Yes","No")</f>
        <v>No</v>
      </c>
      <c r="N13045" s="1" t="str">
        <f>IF(OR(BART_Rides[[#This Row],[Station Code]]="EM", BART_Rides[[#This Row],[Station Code]]="MT", BART_Rides[[#This Row],[Station Code]]="PL", BART_Rides[[#This Row],[Station Code]]="CC"), "Yes", "No")</f>
        <v>No</v>
      </c>
    </row>
    <row r="13046" spans="6:14">
      <c r="F13046" s="3">
        <v>44466</v>
      </c>
      <c r="G13046" s="1" t="s">
        <v>67</v>
      </c>
      <c r="H13046" s="1" t="s">
        <v>108</v>
      </c>
      <c r="I13046" s="1">
        <v>703</v>
      </c>
      <c r="J13046" s="1">
        <f>MONTH(BART_Rides[[#This Row],[Date]])</f>
        <v>9</v>
      </c>
      <c r="K13046" s="1">
        <f>WEEKDAY(BART_Rides[[#This Row],[Date]],2)</f>
        <v>1</v>
      </c>
      <c r="L13046" s="1" t="str">
        <f>LEFT(BART_Rides[[#This Row],[Lines]],1)</f>
        <v>B</v>
      </c>
      <c r="M13046" s="1" t="str">
        <f>IF(BART_Rides[[#This Row],[FirstLetter]]="Y","Yes","No")</f>
        <v>No</v>
      </c>
      <c r="N13046" s="1" t="str">
        <f>IF(OR(BART_Rides[[#This Row],[Station Code]]="EM", BART_Rides[[#This Row],[Station Code]]="MT", BART_Rides[[#This Row],[Station Code]]="PL", BART_Rides[[#This Row],[Station Code]]="CC"), "Yes", "No")</f>
        <v>No</v>
      </c>
    </row>
    <row r="13047" spans="6:14">
      <c r="F13047" s="3">
        <v>44467</v>
      </c>
      <c r="G13047" s="1" t="s">
        <v>67</v>
      </c>
      <c r="H13047" s="1" t="s">
        <v>108</v>
      </c>
      <c r="I13047" s="1">
        <v>753</v>
      </c>
      <c r="J13047" s="1">
        <f>MONTH(BART_Rides[[#This Row],[Date]])</f>
        <v>9</v>
      </c>
      <c r="K13047" s="1">
        <f>WEEKDAY(BART_Rides[[#This Row],[Date]],2)</f>
        <v>2</v>
      </c>
      <c r="L13047" s="1" t="str">
        <f>LEFT(BART_Rides[[#This Row],[Lines]],1)</f>
        <v>B</v>
      </c>
      <c r="M13047" s="1" t="str">
        <f>IF(BART_Rides[[#This Row],[FirstLetter]]="Y","Yes","No")</f>
        <v>No</v>
      </c>
      <c r="N13047" s="1" t="str">
        <f>IF(OR(BART_Rides[[#This Row],[Station Code]]="EM", BART_Rides[[#This Row],[Station Code]]="MT", BART_Rides[[#This Row],[Station Code]]="PL", BART_Rides[[#This Row],[Station Code]]="CC"), "Yes", "No")</f>
        <v>No</v>
      </c>
    </row>
    <row r="13048" spans="6:14">
      <c r="F13048" s="3">
        <v>44468</v>
      </c>
      <c r="G13048" s="1" t="s">
        <v>67</v>
      </c>
      <c r="H13048" s="1" t="s">
        <v>108</v>
      </c>
      <c r="I13048" s="1">
        <v>753</v>
      </c>
      <c r="J13048" s="1">
        <f>MONTH(BART_Rides[[#This Row],[Date]])</f>
        <v>9</v>
      </c>
      <c r="K13048" s="1">
        <f>WEEKDAY(BART_Rides[[#This Row],[Date]],2)</f>
        <v>3</v>
      </c>
      <c r="L13048" s="1" t="str">
        <f>LEFT(BART_Rides[[#This Row],[Lines]],1)</f>
        <v>B</v>
      </c>
      <c r="M13048" s="1" t="str">
        <f>IF(BART_Rides[[#This Row],[FirstLetter]]="Y","Yes","No")</f>
        <v>No</v>
      </c>
      <c r="N13048" s="1" t="str">
        <f>IF(OR(BART_Rides[[#This Row],[Station Code]]="EM", BART_Rides[[#This Row],[Station Code]]="MT", BART_Rides[[#This Row],[Station Code]]="PL", BART_Rides[[#This Row],[Station Code]]="CC"), "Yes", "No")</f>
        <v>No</v>
      </c>
    </row>
    <row r="13049" spans="6:14">
      <c r="F13049" s="3">
        <v>44469</v>
      </c>
      <c r="G13049" s="1" t="s">
        <v>67</v>
      </c>
      <c r="H13049" s="1" t="s">
        <v>108</v>
      </c>
      <c r="I13049" s="1">
        <v>801</v>
      </c>
      <c r="J13049" s="1">
        <f>MONTH(BART_Rides[[#This Row],[Date]])</f>
        <v>9</v>
      </c>
      <c r="K13049" s="1">
        <f>WEEKDAY(BART_Rides[[#This Row],[Date]],2)</f>
        <v>4</v>
      </c>
      <c r="L13049" s="1" t="str">
        <f>LEFT(BART_Rides[[#This Row],[Lines]],1)</f>
        <v>B</v>
      </c>
      <c r="M13049" s="1" t="str">
        <f>IF(BART_Rides[[#This Row],[FirstLetter]]="Y","Yes","No")</f>
        <v>No</v>
      </c>
      <c r="N13049" s="1" t="str">
        <f>IF(OR(BART_Rides[[#This Row],[Station Code]]="EM", BART_Rides[[#This Row],[Station Code]]="MT", BART_Rides[[#This Row],[Station Code]]="PL", BART_Rides[[#This Row],[Station Code]]="CC"), "Yes", "No")</f>
        <v>No</v>
      </c>
    </row>
    <row r="13050" spans="6:14">
      <c r="F13050" s="3">
        <v>44470</v>
      </c>
      <c r="G13050" s="1" t="s">
        <v>67</v>
      </c>
      <c r="H13050" s="1" t="s">
        <v>108</v>
      </c>
      <c r="I13050" s="1">
        <v>792</v>
      </c>
      <c r="J13050" s="1">
        <f>MONTH(BART_Rides[[#This Row],[Date]])</f>
        <v>10</v>
      </c>
      <c r="K13050" s="1">
        <f>WEEKDAY(BART_Rides[[#This Row],[Date]],2)</f>
        <v>5</v>
      </c>
      <c r="L13050" s="1" t="str">
        <f>LEFT(BART_Rides[[#This Row],[Lines]],1)</f>
        <v>B</v>
      </c>
      <c r="M13050" s="1" t="str">
        <f>IF(BART_Rides[[#This Row],[FirstLetter]]="Y","Yes","No")</f>
        <v>No</v>
      </c>
      <c r="N13050" s="1" t="str">
        <f>IF(OR(BART_Rides[[#This Row],[Station Code]]="EM", BART_Rides[[#This Row],[Station Code]]="MT", BART_Rides[[#This Row],[Station Code]]="PL", BART_Rides[[#This Row],[Station Code]]="CC"), "Yes", "No")</f>
        <v>No</v>
      </c>
    </row>
    <row r="13051" spans="6:14">
      <c r="F13051" s="3">
        <v>44471</v>
      </c>
      <c r="G13051" s="1" t="s">
        <v>67</v>
      </c>
      <c r="H13051" s="1" t="s">
        <v>108</v>
      </c>
      <c r="I13051" s="1">
        <v>526</v>
      </c>
      <c r="J13051" s="1">
        <f>MONTH(BART_Rides[[#This Row],[Date]])</f>
        <v>10</v>
      </c>
      <c r="K13051" s="1">
        <f>WEEKDAY(BART_Rides[[#This Row],[Date]],2)</f>
        <v>6</v>
      </c>
      <c r="L13051" s="1" t="str">
        <f>LEFT(BART_Rides[[#This Row],[Lines]],1)</f>
        <v>B</v>
      </c>
      <c r="M13051" s="1" t="str">
        <f>IF(BART_Rides[[#This Row],[FirstLetter]]="Y","Yes","No")</f>
        <v>No</v>
      </c>
      <c r="N13051" s="1" t="str">
        <f>IF(OR(BART_Rides[[#This Row],[Station Code]]="EM", BART_Rides[[#This Row],[Station Code]]="MT", BART_Rides[[#This Row],[Station Code]]="PL", BART_Rides[[#This Row],[Station Code]]="CC"), "Yes", "No")</f>
        <v>No</v>
      </c>
    </row>
    <row r="13052" spans="6:14">
      <c r="F13052" s="3">
        <v>44472</v>
      </c>
      <c r="G13052" s="1" t="s">
        <v>67</v>
      </c>
      <c r="H13052" s="1" t="s">
        <v>108</v>
      </c>
      <c r="I13052" s="1">
        <v>326</v>
      </c>
      <c r="J13052" s="1">
        <f>MONTH(BART_Rides[[#This Row],[Date]])</f>
        <v>10</v>
      </c>
      <c r="K13052" s="1">
        <f>WEEKDAY(BART_Rides[[#This Row],[Date]],2)</f>
        <v>7</v>
      </c>
      <c r="L13052" s="1" t="str">
        <f>LEFT(BART_Rides[[#This Row],[Lines]],1)</f>
        <v>B</v>
      </c>
      <c r="M13052" s="1" t="str">
        <f>IF(BART_Rides[[#This Row],[FirstLetter]]="Y","Yes","No")</f>
        <v>No</v>
      </c>
      <c r="N13052" s="1" t="str">
        <f>IF(OR(BART_Rides[[#This Row],[Station Code]]="EM", BART_Rides[[#This Row],[Station Code]]="MT", BART_Rides[[#This Row],[Station Code]]="PL", BART_Rides[[#This Row],[Station Code]]="CC"), "Yes", "No")</f>
        <v>No</v>
      </c>
    </row>
    <row r="13053" spans="6:14">
      <c r="F13053" s="3">
        <v>44473</v>
      </c>
      <c r="G13053" s="1" t="s">
        <v>67</v>
      </c>
      <c r="H13053" s="1" t="s">
        <v>108</v>
      </c>
      <c r="I13053" s="1">
        <v>699</v>
      </c>
      <c r="J13053" s="1">
        <f>MONTH(BART_Rides[[#This Row],[Date]])</f>
        <v>10</v>
      </c>
      <c r="K13053" s="1">
        <f>WEEKDAY(BART_Rides[[#This Row],[Date]],2)</f>
        <v>1</v>
      </c>
      <c r="L13053" s="1" t="str">
        <f>LEFT(BART_Rides[[#This Row],[Lines]],1)</f>
        <v>B</v>
      </c>
      <c r="M13053" s="1" t="str">
        <f>IF(BART_Rides[[#This Row],[FirstLetter]]="Y","Yes","No")</f>
        <v>No</v>
      </c>
      <c r="N13053" s="1" t="str">
        <f>IF(OR(BART_Rides[[#This Row],[Station Code]]="EM", BART_Rides[[#This Row],[Station Code]]="MT", BART_Rides[[#This Row],[Station Code]]="PL", BART_Rides[[#This Row],[Station Code]]="CC"), "Yes", "No")</f>
        <v>No</v>
      </c>
    </row>
    <row r="13054" spans="6:14">
      <c r="F13054" s="3">
        <v>44474</v>
      </c>
      <c r="G13054" s="1" t="s">
        <v>67</v>
      </c>
      <c r="H13054" s="1" t="s">
        <v>108</v>
      </c>
      <c r="I13054" s="1">
        <v>746</v>
      </c>
      <c r="J13054" s="1">
        <f>MONTH(BART_Rides[[#This Row],[Date]])</f>
        <v>10</v>
      </c>
      <c r="K13054" s="1">
        <f>WEEKDAY(BART_Rides[[#This Row],[Date]],2)</f>
        <v>2</v>
      </c>
      <c r="L13054" s="1" t="str">
        <f>LEFT(BART_Rides[[#This Row],[Lines]],1)</f>
        <v>B</v>
      </c>
      <c r="M13054" s="1" t="str">
        <f>IF(BART_Rides[[#This Row],[FirstLetter]]="Y","Yes","No")</f>
        <v>No</v>
      </c>
      <c r="N13054" s="1" t="str">
        <f>IF(OR(BART_Rides[[#This Row],[Station Code]]="EM", BART_Rides[[#This Row],[Station Code]]="MT", BART_Rides[[#This Row],[Station Code]]="PL", BART_Rides[[#This Row],[Station Code]]="CC"), "Yes", "No")</f>
        <v>No</v>
      </c>
    </row>
    <row r="13055" spans="6:14">
      <c r="F13055" s="3">
        <v>44475</v>
      </c>
      <c r="G13055" s="1" t="s">
        <v>67</v>
      </c>
      <c r="H13055" s="1" t="s">
        <v>108</v>
      </c>
      <c r="I13055" s="1">
        <v>729</v>
      </c>
      <c r="J13055" s="1">
        <f>MONTH(BART_Rides[[#This Row],[Date]])</f>
        <v>10</v>
      </c>
      <c r="K13055" s="1">
        <f>WEEKDAY(BART_Rides[[#This Row],[Date]],2)</f>
        <v>3</v>
      </c>
      <c r="L13055" s="1" t="str">
        <f>LEFT(BART_Rides[[#This Row],[Lines]],1)</f>
        <v>B</v>
      </c>
      <c r="M13055" s="1" t="str">
        <f>IF(BART_Rides[[#This Row],[FirstLetter]]="Y","Yes","No")</f>
        <v>No</v>
      </c>
      <c r="N13055" s="1" t="str">
        <f>IF(OR(BART_Rides[[#This Row],[Station Code]]="EM", BART_Rides[[#This Row],[Station Code]]="MT", BART_Rides[[#This Row],[Station Code]]="PL", BART_Rides[[#This Row],[Station Code]]="CC"), "Yes", "No")</f>
        <v>No</v>
      </c>
    </row>
    <row r="13056" spans="6:14">
      <c r="F13056" s="3">
        <v>44476</v>
      </c>
      <c r="G13056" s="1" t="s">
        <v>67</v>
      </c>
      <c r="H13056" s="1" t="s">
        <v>108</v>
      </c>
      <c r="I13056" s="1">
        <v>749</v>
      </c>
      <c r="J13056" s="1">
        <f>MONTH(BART_Rides[[#This Row],[Date]])</f>
        <v>10</v>
      </c>
      <c r="K13056" s="1">
        <f>WEEKDAY(BART_Rides[[#This Row],[Date]],2)</f>
        <v>4</v>
      </c>
      <c r="L13056" s="1" t="str">
        <f>LEFT(BART_Rides[[#This Row],[Lines]],1)</f>
        <v>B</v>
      </c>
      <c r="M13056" s="1" t="str">
        <f>IF(BART_Rides[[#This Row],[FirstLetter]]="Y","Yes","No")</f>
        <v>No</v>
      </c>
      <c r="N13056" s="1" t="str">
        <f>IF(OR(BART_Rides[[#This Row],[Station Code]]="EM", BART_Rides[[#This Row],[Station Code]]="MT", BART_Rides[[#This Row],[Station Code]]="PL", BART_Rides[[#This Row],[Station Code]]="CC"), "Yes", "No")</f>
        <v>No</v>
      </c>
    </row>
    <row r="13057" spans="6:14">
      <c r="F13057" s="3">
        <v>44477</v>
      </c>
      <c r="G13057" s="1" t="s">
        <v>67</v>
      </c>
      <c r="H13057" s="1" t="s">
        <v>108</v>
      </c>
      <c r="I13057" s="1">
        <v>797</v>
      </c>
      <c r="J13057" s="1">
        <f>MONTH(BART_Rides[[#This Row],[Date]])</f>
        <v>10</v>
      </c>
      <c r="K13057" s="1">
        <f>WEEKDAY(BART_Rides[[#This Row],[Date]],2)</f>
        <v>5</v>
      </c>
      <c r="L13057" s="1" t="str">
        <f>LEFT(BART_Rides[[#This Row],[Lines]],1)</f>
        <v>B</v>
      </c>
      <c r="M13057" s="1" t="str">
        <f>IF(BART_Rides[[#This Row],[FirstLetter]]="Y","Yes","No")</f>
        <v>No</v>
      </c>
      <c r="N13057" s="1" t="str">
        <f>IF(OR(BART_Rides[[#This Row],[Station Code]]="EM", BART_Rides[[#This Row],[Station Code]]="MT", BART_Rides[[#This Row],[Station Code]]="PL", BART_Rides[[#This Row],[Station Code]]="CC"), "Yes", "No")</f>
        <v>No</v>
      </c>
    </row>
    <row r="13058" spans="6:14">
      <c r="F13058" s="3">
        <v>44478</v>
      </c>
      <c r="G13058" s="1" t="s">
        <v>67</v>
      </c>
      <c r="H13058" s="1" t="s">
        <v>108</v>
      </c>
      <c r="I13058" s="1">
        <v>635</v>
      </c>
      <c r="J13058" s="1">
        <f>MONTH(BART_Rides[[#This Row],[Date]])</f>
        <v>10</v>
      </c>
      <c r="K13058" s="1">
        <f>WEEKDAY(BART_Rides[[#This Row],[Date]],2)</f>
        <v>6</v>
      </c>
      <c r="L13058" s="1" t="str">
        <f>LEFT(BART_Rides[[#This Row],[Lines]],1)</f>
        <v>B</v>
      </c>
      <c r="M13058" s="1" t="str">
        <f>IF(BART_Rides[[#This Row],[FirstLetter]]="Y","Yes","No")</f>
        <v>No</v>
      </c>
      <c r="N13058" s="1" t="str">
        <f>IF(OR(BART_Rides[[#This Row],[Station Code]]="EM", BART_Rides[[#This Row],[Station Code]]="MT", BART_Rides[[#This Row],[Station Code]]="PL", BART_Rides[[#This Row],[Station Code]]="CC"), "Yes", "No")</f>
        <v>No</v>
      </c>
    </row>
    <row r="13059" spans="6:14">
      <c r="F13059" s="3">
        <v>44479</v>
      </c>
      <c r="G13059" s="1" t="s">
        <v>67</v>
      </c>
      <c r="H13059" s="1" t="s">
        <v>108</v>
      </c>
      <c r="I13059" s="1">
        <v>419</v>
      </c>
      <c r="J13059" s="1">
        <f>MONTH(BART_Rides[[#This Row],[Date]])</f>
        <v>10</v>
      </c>
      <c r="K13059" s="1">
        <f>WEEKDAY(BART_Rides[[#This Row],[Date]],2)</f>
        <v>7</v>
      </c>
      <c r="L13059" s="1" t="str">
        <f>LEFT(BART_Rides[[#This Row],[Lines]],1)</f>
        <v>B</v>
      </c>
      <c r="M13059" s="1" t="str">
        <f>IF(BART_Rides[[#This Row],[FirstLetter]]="Y","Yes","No")</f>
        <v>No</v>
      </c>
      <c r="N13059" s="1" t="str">
        <f>IF(OR(BART_Rides[[#This Row],[Station Code]]="EM", BART_Rides[[#This Row],[Station Code]]="MT", BART_Rides[[#This Row],[Station Code]]="PL", BART_Rides[[#This Row],[Station Code]]="CC"), "Yes", "No")</f>
        <v>No</v>
      </c>
    </row>
    <row r="13060" spans="6:14">
      <c r="F13060" s="3">
        <v>44480</v>
      </c>
      <c r="G13060" s="1" t="s">
        <v>67</v>
      </c>
      <c r="H13060" s="1" t="s">
        <v>108</v>
      </c>
      <c r="I13060" s="1">
        <v>595</v>
      </c>
      <c r="J13060" s="1">
        <f>MONTH(BART_Rides[[#This Row],[Date]])</f>
        <v>10</v>
      </c>
      <c r="K13060" s="1">
        <f>WEEKDAY(BART_Rides[[#This Row],[Date]],2)</f>
        <v>1</v>
      </c>
      <c r="L13060" s="1" t="str">
        <f>LEFT(BART_Rides[[#This Row],[Lines]],1)</f>
        <v>B</v>
      </c>
      <c r="M13060" s="1" t="str">
        <f>IF(BART_Rides[[#This Row],[FirstLetter]]="Y","Yes","No")</f>
        <v>No</v>
      </c>
      <c r="N13060" s="1" t="str">
        <f>IF(OR(BART_Rides[[#This Row],[Station Code]]="EM", BART_Rides[[#This Row],[Station Code]]="MT", BART_Rides[[#This Row],[Station Code]]="PL", BART_Rides[[#This Row],[Station Code]]="CC"), "Yes", "No")</f>
        <v>No</v>
      </c>
    </row>
    <row r="13061" spans="6:14">
      <c r="F13061" s="3">
        <v>44481</v>
      </c>
      <c r="G13061" s="1" t="s">
        <v>67</v>
      </c>
      <c r="H13061" s="1" t="s">
        <v>108</v>
      </c>
      <c r="I13061" s="1">
        <v>714</v>
      </c>
      <c r="J13061" s="1">
        <f>MONTH(BART_Rides[[#This Row],[Date]])</f>
        <v>10</v>
      </c>
      <c r="K13061" s="1">
        <f>WEEKDAY(BART_Rides[[#This Row],[Date]],2)</f>
        <v>2</v>
      </c>
      <c r="L13061" s="1" t="str">
        <f>LEFT(BART_Rides[[#This Row],[Lines]],1)</f>
        <v>B</v>
      </c>
      <c r="M13061" s="1" t="str">
        <f>IF(BART_Rides[[#This Row],[FirstLetter]]="Y","Yes","No")</f>
        <v>No</v>
      </c>
      <c r="N13061" s="1" t="str">
        <f>IF(OR(BART_Rides[[#This Row],[Station Code]]="EM", BART_Rides[[#This Row],[Station Code]]="MT", BART_Rides[[#This Row],[Station Code]]="PL", BART_Rides[[#This Row],[Station Code]]="CC"), "Yes", "No")</f>
        <v>No</v>
      </c>
    </row>
    <row r="13062" spans="6:14">
      <c r="F13062" s="3">
        <v>44482</v>
      </c>
      <c r="G13062" s="1" t="s">
        <v>67</v>
      </c>
      <c r="H13062" s="1" t="s">
        <v>108</v>
      </c>
      <c r="I13062" s="1">
        <v>746</v>
      </c>
      <c r="J13062" s="1">
        <f>MONTH(BART_Rides[[#This Row],[Date]])</f>
        <v>10</v>
      </c>
      <c r="K13062" s="1">
        <f>WEEKDAY(BART_Rides[[#This Row],[Date]],2)</f>
        <v>3</v>
      </c>
      <c r="L13062" s="1" t="str">
        <f>LEFT(BART_Rides[[#This Row],[Lines]],1)</f>
        <v>B</v>
      </c>
      <c r="M13062" s="1" t="str">
        <f>IF(BART_Rides[[#This Row],[FirstLetter]]="Y","Yes","No")</f>
        <v>No</v>
      </c>
      <c r="N13062" s="1" t="str">
        <f>IF(OR(BART_Rides[[#This Row],[Station Code]]="EM", BART_Rides[[#This Row],[Station Code]]="MT", BART_Rides[[#This Row],[Station Code]]="PL", BART_Rides[[#This Row],[Station Code]]="CC"), "Yes", "No")</f>
        <v>No</v>
      </c>
    </row>
    <row r="13063" spans="6:14">
      <c r="F13063" s="3">
        <v>44483</v>
      </c>
      <c r="G13063" s="1" t="s">
        <v>67</v>
      </c>
      <c r="H13063" s="1" t="s">
        <v>108</v>
      </c>
      <c r="I13063" s="1">
        <v>791</v>
      </c>
      <c r="J13063" s="1">
        <f>MONTH(BART_Rides[[#This Row],[Date]])</f>
        <v>10</v>
      </c>
      <c r="K13063" s="1">
        <f>WEEKDAY(BART_Rides[[#This Row],[Date]],2)</f>
        <v>4</v>
      </c>
      <c r="L13063" s="1" t="str">
        <f>LEFT(BART_Rides[[#This Row],[Lines]],1)</f>
        <v>B</v>
      </c>
      <c r="M13063" s="1" t="str">
        <f>IF(BART_Rides[[#This Row],[FirstLetter]]="Y","Yes","No")</f>
        <v>No</v>
      </c>
      <c r="N13063" s="1" t="str">
        <f>IF(OR(BART_Rides[[#This Row],[Station Code]]="EM", BART_Rides[[#This Row],[Station Code]]="MT", BART_Rides[[#This Row],[Station Code]]="PL", BART_Rides[[#This Row],[Station Code]]="CC"), "Yes", "No")</f>
        <v>No</v>
      </c>
    </row>
    <row r="13064" spans="6:14">
      <c r="F13064" s="3">
        <v>44484</v>
      </c>
      <c r="G13064" s="1" t="s">
        <v>67</v>
      </c>
      <c r="H13064" s="1" t="s">
        <v>108</v>
      </c>
      <c r="I13064" s="1">
        <v>743</v>
      </c>
      <c r="J13064" s="1">
        <f>MONTH(BART_Rides[[#This Row],[Date]])</f>
        <v>10</v>
      </c>
      <c r="K13064" s="1">
        <f>WEEKDAY(BART_Rides[[#This Row],[Date]],2)</f>
        <v>5</v>
      </c>
      <c r="L13064" s="1" t="str">
        <f>LEFT(BART_Rides[[#This Row],[Lines]],1)</f>
        <v>B</v>
      </c>
      <c r="M13064" s="1" t="str">
        <f>IF(BART_Rides[[#This Row],[FirstLetter]]="Y","Yes","No")</f>
        <v>No</v>
      </c>
      <c r="N13064" s="1" t="str">
        <f>IF(OR(BART_Rides[[#This Row],[Station Code]]="EM", BART_Rides[[#This Row],[Station Code]]="MT", BART_Rides[[#This Row],[Station Code]]="PL", BART_Rides[[#This Row],[Station Code]]="CC"), "Yes", "No")</f>
        <v>No</v>
      </c>
    </row>
    <row r="13065" spans="6:14">
      <c r="F13065" s="3">
        <v>44485</v>
      </c>
      <c r="G13065" s="1" t="s">
        <v>67</v>
      </c>
      <c r="H13065" s="1" t="s">
        <v>108</v>
      </c>
      <c r="I13065" s="1">
        <v>395</v>
      </c>
      <c r="J13065" s="1">
        <f>MONTH(BART_Rides[[#This Row],[Date]])</f>
        <v>10</v>
      </c>
      <c r="K13065" s="1">
        <f>WEEKDAY(BART_Rides[[#This Row],[Date]],2)</f>
        <v>6</v>
      </c>
      <c r="L13065" s="1" t="str">
        <f>LEFT(BART_Rides[[#This Row],[Lines]],1)</f>
        <v>B</v>
      </c>
      <c r="M13065" s="1" t="str">
        <f>IF(BART_Rides[[#This Row],[FirstLetter]]="Y","Yes","No")</f>
        <v>No</v>
      </c>
      <c r="N13065" s="1" t="str">
        <f>IF(OR(BART_Rides[[#This Row],[Station Code]]="EM", BART_Rides[[#This Row],[Station Code]]="MT", BART_Rides[[#This Row],[Station Code]]="PL", BART_Rides[[#This Row],[Station Code]]="CC"), "Yes", "No")</f>
        <v>No</v>
      </c>
    </row>
    <row r="13066" spans="6:14">
      <c r="F13066" s="3">
        <v>44486</v>
      </c>
      <c r="G13066" s="1" t="s">
        <v>67</v>
      </c>
      <c r="H13066" s="1" t="s">
        <v>108</v>
      </c>
      <c r="I13066" s="1">
        <v>277</v>
      </c>
      <c r="J13066" s="1">
        <f>MONTH(BART_Rides[[#This Row],[Date]])</f>
        <v>10</v>
      </c>
      <c r="K13066" s="1">
        <f>WEEKDAY(BART_Rides[[#This Row],[Date]],2)</f>
        <v>7</v>
      </c>
      <c r="L13066" s="1" t="str">
        <f>LEFT(BART_Rides[[#This Row],[Lines]],1)</f>
        <v>B</v>
      </c>
      <c r="M13066" s="1" t="str">
        <f>IF(BART_Rides[[#This Row],[FirstLetter]]="Y","Yes","No")</f>
        <v>No</v>
      </c>
      <c r="N13066" s="1" t="str">
        <f>IF(OR(BART_Rides[[#This Row],[Station Code]]="EM", BART_Rides[[#This Row],[Station Code]]="MT", BART_Rides[[#This Row],[Station Code]]="PL", BART_Rides[[#This Row],[Station Code]]="CC"), "Yes", "No")</f>
        <v>No</v>
      </c>
    </row>
    <row r="13067" spans="6:14">
      <c r="F13067" s="3">
        <v>44487</v>
      </c>
      <c r="G13067" s="1" t="s">
        <v>67</v>
      </c>
      <c r="H13067" s="1" t="s">
        <v>108</v>
      </c>
      <c r="I13067" s="1">
        <v>707</v>
      </c>
      <c r="J13067" s="1">
        <f>MONTH(BART_Rides[[#This Row],[Date]])</f>
        <v>10</v>
      </c>
      <c r="K13067" s="1">
        <f>WEEKDAY(BART_Rides[[#This Row],[Date]],2)</f>
        <v>1</v>
      </c>
      <c r="L13067" s="1" t="str">
        <f>LEFT(BART_Rides[[#This Row],[Lines]],1)</f>
        <v>B</v>
      </c>
      <c r="M13067" s="1" t="str">
        <f>IF(BART_Rides[[#This Row],[FirstLetter]]="Y","Yes","No")</f>
        <v>No</v>
      </c>
      <c r="N13067" s="1" t="str">
        <f>IF(OR(BART_Rides[[#This Row],[Station Code]]="EM", BART_Rides[[#This Row],[Station Code]]="MT", BART_Rides[[#This Row],[Station Code]]="PL", BART_Rides[[#This Row],[Station Code]]="CC"), "Yes", "No")</f>
        <v>No</v>
      </c>
    </row>
    <row r="13068" spans="6:14">
      <c r="F13068" s="3">
        <v>44488</v>
      </c>
      <c r="G13068" s="1" t="s">
        <v>67</v>
      </c>
      <c r="H13068" s="1" t="s">
        <v>108</v>
      </c>
      <c r="I13068" s="1">
        <v>730</v>
      </c>
      <c r="J13068" s="1">
        <f>MONTH(BART_Rides[[#This Row],[Date]])</f>
        <v>10</v>
      </c>
      <c r="K13068" s="1">
        <f>WEEKDAY(BART_Rides[[#This Row],[Date]],2)</f>
        <v>2</v>
      </c>
      <c r="L13068" s="1" t="str">
        <f>LEFT(BART_Rides[[#This Row],[Lines]],1)</f>
        <v>B</v>
      </c>
      <c r="M13068" s="1" t="str">
        <f>IF(BART_Rides[[#This Row],[FirstLetter]]="Y","Yes","No")</f>
        <v>No</v>
      </c>
      <c r="N13068" s="1" t="str">
        <f>IF(OR(BART_Rides[[#This Row],[Station Code]]="EM", BART_Rides[[#This Row],[Station Code]]="MT", BART_Rides[[#This Row],[Station Code]]="PL", BART_Rides[[#This Row],[Station Code]]="CC"), "Yes", "No")</f>
        <v>No</v>
      </c>
    </row>
    <row r="13069" spans="6:14">
      <c r="F13069" s="3">
        <v>44489</v>
      </c>
      <c r="G13069" s="1" t="s">
        <v>67</v>
      </c>
      <c r="H13069" s="1" t="s">
        <v>108</v>
      </c>
      <c r="I13069" s="1">
        <v>738</v>
      </c>
      <c r="J13069" s="1">
        <f>MONTH(BART_Rides[[#This Row],[Date]])</f>
        <v>10</v>
      </c>
      <c r="K13069" s="1">
        <f>WEEKDAY(BART_Rides[[#This Row],[Date]],2)</f>
        <v>3</v>
      </c>
      <c r="L13069" s="1" t="str">
        <f>LEFT(BART_Rides[[#This Row],[Lines]],1)</f>
        <v>B</v>
      </c>
      <c r="M13069" s="1" t="str">
        <f>IF(BART_Rides[[#This Row],[FirstLetter]]="Y","Yes","No")</f>
        <v>No</v>
      </c>
      <c r="N13069" s="1" t="str">
        <f>IF(OR(BART_Rides[[#This Row],[Station Code]]="EM", BART_Rides[[#This Row],[Station Code]]="MT", BART_Rides[[#This Row],[Station Code]]="PL", BART_Rides[[#This Row],[Station Code]]="CC"), "Yes", "No")</f>
        <v>No</v>
      </c>
    </row>
    <row r="13070" spans="6:14">
      <c r="F13070" s="3">
        <v>44490</v>
      </c>
      <c r="G13070" s="1" t="s">
        <v>67</v>
      </c>
      <c r="H13070" s="1" t="s">
        <v>108</v>
      </c>
      <c r="I13070" s="1">
        <v>734</v>
      </c>
      <c r="J13070" s="1">
        <f>MONTH(BART_Rides[[#This Row],[Date]])</f>
        <v>10</v>
      </c>
      <c r="K13070" s="1">
        <f>WEEKDAY(BART_Rides[[#This Row],[Date]],2)</f>
        <v>4</v>
      </c>
      <c r="L13070" s="1" t="str">
        <f>LEFT(BART_Rides[[#This Row],[Lines]],1)</f>
        <v>B</v>
      </c>
      <c r="M13070" s="1" t="str">
        <f>IF(BART_Rides[[#This Row],[FirstLetter]]="Y","Yes","No")</f>
        <v>No</v>
      </c>
      <c r="N13070" s="1" t="str">
        <f>IF(OR(BART_Rides[[#This Row],[Station Code]]="EM", BART_Rides[[#This Row],[Station Code]]="MT", BART_Rides[[#This Row],[Station Code]]="PL", BART_Rides[[#This Row],[Station Code]]="CC"), "Yes", "No")</f>
        <v>No</v>
      </c>
    </row>
    <row r="13071" spans="6:14">
      <c r="F13071" s="3">
        <v>44491</v>
      </c>
      <c r="G13071" s="1" t="s">
        <v>67</v>
      </c>
      <c r="H13071" s="1" t="s">
        <v>108</v>
      </c>
      <c r="I13071" s="1">
        <v>689</v>
      </c>
      <c r="J13071" s="1">
        <f>MONTH(BART_Rides[[#This Row],[Date]])</f>
        <v>10</v>
      </c>
      <c r="K13071" s="1">
        <f>WEEKDAY(BART_Rides[[#This Row],[Date]],2)</f>
        <v>5</v>
      </c>
      <c r="L13071" s="1" t="str">
        <f>LEFT(BART_Rides[[#This Row],[Lines]],1)</f>
        <v>B</v>
      </c>
      <c r="M13071" s="1" t="str">
        <f>IF(BART_Rides[[#This Row],[FirstLetter]]="Y","Yes","No")</f>
        <v>No</v>
      </c>
      <c r="N13071" s="1" t="str">
        <f>IF(OR(BART_Rides[[#This Row],[Station Code]]="EM", BART_Rides[[#This Row],[Station Code]]="MT", BART_Rides[[#This Row],[Station Code]]="PL", BART_Rides[[#This Row],[Station Code]]="CC"), "Yes", "No")</f>
        <v>No</v>
      </c>
    </row>
    <row r="13072" spans="6:14">
      <c r="F13072" s="3">
        <v>44492</v>
      </c>
      <c r="G13072" s="1" t="s">
        <v>67</v>
      </c>
      <c r="H13072" s="1" t="s">
        <v>108</v>
      </c>
      <c r="I13072" s="1">
        <v>377</v>
      </c>
      <c r="J13072" s="1">
        <f>MONTH(BART_Rides[[#This Row],[Date]])</f>
        <v>10</v>
      </c>
      <c r="K13072" s="1">
        <f>WEEKDAY(BART_Rides[[#This Row],[Date]],2)</f>
        <v>6</v>
      </c>
      <c r="L13072" s="1" t="str">
        <f>LEFT(BART_Rides[[#This Row],[Lines]],1)</f>
        <v>B</v>
      </c>
      <c r="M13072" s="1" t="str">
        <f>IF(BART_Rides[[#This Row],[FirstLetter]]="Y","Yes","No")</f>
        <v>No</v>
      </c>
      <c r="N13072" s="1" t="str">
        <f>IF(OR(BART_Rides[[#This Row],[Station Code]]="EM", BART_Rides[[#This Row],[Station Code]]="MT", BART_Rides[[#This Row],[Station Code]]="PL", BART_Rides[[#This Row],[Station Code]]="CC"), "Yes", "No")</f>
        <v>No</v>
      </c>
    </row>
    <row r="13073" spans="6:14">
      <c r="F13073" s="3">
        <v>44493</v>
      </c>
      <c r="G13073" s="1" t="s">
        <v>67</v>
      </c>
      <c r="H13073" s="1" t="s">
        <v>108</v>
      </c>
      <c r="I13073" s="1">
        <v>166</v>
      </c>
      <c r="J13073" s="1">
        <f>MONTH(BART_Rides[[#This Row],[Date]])</f>
        <v>10</v>
      </c>
      <c r="K13073" s="1">
        <f>WEEKDAY(BART_Rides[[#This Row],[Date]],2)</f>
        <v>7</v>
      </c>
      <c r="L13073" s="1" t="str">
        <f>LEFT(BART_Rides[[#This Row],[Lines]],1)</f>
        <v>B</v>
      </c>
      <c r="M13073" s="1" t="str">
        <f>IF(BART_Rides[[#This Row],[FirstLetter]]="Y","Yes","No")</f>
        <v>No</v>
      </c>
      <c r="N13073" s="1" t="str">
        <f>IF(OR(BART_Rides[[#This Row],[Station Code]]="EM", BART_Rides[[#This Row],[Station Code]]="MT", BART_Rides[[#This Row],[Station Code]]="PL", BART_Rides[[#This Row],[Station Code]]="CC"), "Yes", "No")</f>
        <v>No</v>
      </c>
    </row>
    <row r="13074" spans="6:14">
      <c r="F13074" s="3">
        <v>44494</v>
      </c>
      <c r="G13074" s="1" t="s">
        <v>67</v>
      </c>
      <c r="H13074" s="1" t="s">
        <v>108</v>
      </c>
      <c r="I13074" s="1">
        <v>610</v>
      </c>
      <c r="J13074" s="1">
        <f>MONTH(BART_Rides[[#This Row],[Date]])</f>
        <v>10</v>
      </c>
      <c r="K13074" s="1">
        <f>WEEKDAY(BART_Rides[[#This Row],[Date]],2)</f>
        <v>1</v>
      </c>
      <c r="L13074" s="1" t="str">
        <f>LEFT(BART_Rides[[#This Row],[Lines]],1)</f>
        <v>B</v>
      </c>
      <c r="M13074" s="1" t="str">
        <f>IF(BART_Rides[[#This Row],[FirstLetter]]="Y","Yes","No")</f>
        <v>No</v>
      </c>
      <c r="N13074" s="1" t="str">
        <f>IF(OR(BART_Rides[[#This Row],[Station Code]]="EM", BART_Rides[[#This Row],[Station Code]]="MT", BART_Rides[[#This Row],[Station Code]]="PL", BART_Rides[[#This Row],[Station Code]]="CC"), "Yes", "No")</f>
        <v>No</v>
      </c>
    </row>
    <row r="13075" spans="6:14">
      <c r="F13075" s="3">
        <v>44495</v>
      </c>
      <c r="G13075" s="1" t="s">
        <v>67</v>
      </c>
      <c r="H13075" s="1" t="s">
        <v>108</v>
      </c>
      <c r="I13075" s="1">
        <v>751</v>
      </c>
      <c r="J13075" s="1">
        <f>MONTH(BART_Rides[[#This Row],[Date]])</f>
        <v>10</v>
      </c>
      <c r="K13075" s="1">
        <f>WEEKDAY(BART_Rides[[#This Row],[Date]],2)</f>
        <v>2</v>
      </c>
      <c r="L13075" s="1" t="str">
        <f>LEFT(BART_Rides[[#This Row],[Lines]],1)</f>
        <v>B</v>
      </c>
      <c r="M13075" s="1" t="str">
        <f>IF(BART_Rides[[#This Row],[FirstLetter]]="Y","Yes","No")</f>
        <v>No</v>
      </c>
      <c r="N13075" s="1" t="str">
        <f>IF(OR(BART_Rides[[#This Row],[Station Code]]="EM", BART_Rides[[#This Row],[Station Code]]="MT", BART_Rides[[#This Row],[Station Code]]="PL", BART_Rides[[#This Row],[Station Code]]="CC"), "Yes", "No")</f>
        <v>No</v>
      </c>
    </row>
    <row r="13076" spans="6:14">
      <c r="F13076" s="3">
        <v>44496</v>
      </c>
      <c r="G13076" s="1" t="s">
        <v>67</v>
      </c>
      <c r="H13076" s="1" t="s">
        <v>108</v>
      </c>
      <c r="I13076" s="1">
        <v>772</v>
      </c>
      <c r="J13076" s="1">
        <f>MONTH(BART_Rides[[#This Row],[Date]])</f>
        <v>10</v>
      </c>
      <c r="K13076" s="1">
        <f>WEEKDAY(BART_Rides[[#This Row],[Date]],2)</f>
        <v>3</v>
      </c>
      <c r="L13076" s="1" t="str">
        <f>LEFT(BART_Rides[[#This Row],[Lines]],1)</f>
        <v>B</v>
      </c>
      <c r="M13076" s="1" t="str">
        <f>IF(BART_Rides[[#This Row],[FirstLetter]]="Y","Yes","No")</f>
        <v>No</v>
      </c>
      <c r="N13076" s="1" t="str">
        <f>IF(OR(BART_Rides[[#This Row],[Station Code]]="EM", BART_Rides[[#This Row],[Station Code]]="MT", BART_Rides[[#This Row],[Station Code]]="PL", BART_Rides[[#This Row],[Station Code]]="CC"), "Yes", "No")</f>
        <v>No</v>
      </c>
    </row>
    <row r="13077" spans="6:14">
      <c r="F13077" s="3">
        <v>44497</v>
      </c>
      <c r="G13077" s="1" t="s">
        <v>67</v>
      </c>
      <c r="H13077" s="1" t="s">
        <v>108</v>
      </c>
      <c r="I13077" s="1">
        <v>797</v>
      </c>
      <c r="J13077" s="1">
        <f>MONTH(BART_Rides[[#This Row],[Date]])</f>
        <v>10</v>
      </c>
      <c r="K13077" s="1">
        <f>WEEKDAY(BART_Rides[[#This Row],[Date]],2)</f>
        <v>4</v>
      </c>
      <c r="L13077" s="1" t="str">
        <f>LEFT(BART_Rides[[#This Row],[Lines]],1)</f>
        <v>B</v>
      </c>
      <c r="M13077" s="1" t="str">
        <f>IF(BART_Rides[[#This Row],[FirstLetter]]="Y","Yes","No")</f>
        <v>No</v>
      </c>
      <c r="N13077" s="1" t="str">
        <f>IF(OR(BART_Rides[[#This Row],[Station Code]]="EM", BART_Rides[[#This Row],[Station Code]]="MT", BART_Rides[[#This Row],[Station Code]]="PL", BART_Rides[[#This Row],[Station Code]]="CC"), "Yes", "No")</f>
        <v>No</v>
      </c>
    </row>
    <row r="13078" spans="6:14">
      <c r="F13078" s="3">
        <v>44498</v>
      </c>
      <c r="G13078" s="1" t="s">
        <v>67</v>
      </c>
      <c r="H13078" s="1" t="s">
        <v>108</v>
      </c>
      <c r="I13078" s="1">
        <v>801</v>
      </c>
      <c r="J13078" s="1">
        <f>MONTH(BART_Rides[[#This Row],[Date]])</f>
        <v>10</v>
      </c>
      <c r="K13078" s="1">
        <f>WEEKDAY(BART_Rides[[#This Row],[Date]],2)</f>
        <v>5</v>
      </c>
      <c r="L13078" s="1" t="str">
        <f>LEFT(BART_Rides[[#This Row],[Lines]],1)</f>
        <v>B</v>
      </c>
      <c r="M13078" s="1" t="str">
        <f>IF(BART_Rides[[#This Row],[FirstLetter]]="Y","Yes","No")</f>
        <v>No</v>
      </c>
      <c r="N13078" s="1" t="str">
        <f>IF(OR(BART_Rides[[#This Row],[Station Code]]="EM", BART_Rides[[#This Row],[Station Code]]="MT", BART_Rides[[#This Row],[Station Code]]="PL", BART_Rides[[#This Row],[Station Code]]="CC"), "Yes", "No")</f>
        <v>No</v>
      </c>
    </row>
    <row r="13079" spans="6:14">
      <c r="F13079" s="3">
        <v>44499</v>
      </c>
      <c r="G13079" s="1" t="s">
        <v>67</v>
      </c>
      <c r="H13079" s="1" t="s">
        <v>108</v>
      </c>
      <c r="I13079" s="1">
        <v>406</v>
      </c>
      <c r="J13079" s="1">
        <f>MONTH(BART_Rides[[#This Row],[Date]])</f>
        <v>10</v>
      </c>
      <c r="K13079" s="1">
        <f>WEEKDAY(BART_Rides[[#This Row],[Date]],2)</f>
        <v>6</v>
      </c>
      <c r="L13079" s="1" t="str">
        <f>LEFT(BART_Rides[[#This Row],[Lines]],1)</f>
        <v>B</v>
      </c>
      <c r="M13079" s="1" t="str">
        <f>IF(BART_Rides[[#This Row],[FirstLetter]]="Y","Yes","No")</f>
        <v>No</v>
      </c>
      <c r="N13079" s="1" t="str">
        <f>IF(OR(BART_Rides[[#This Row],[Station Code]]="EM", BART_Rides[[#This Row],[Station Code]]="MT", BART_Rides[[#This Row],[Station Code]]="PL", BART_Rides[[#This Row],[Station Code]]="CC"), "Yes", "No")</f>
        <v>No</v>
      </c>
    </row>
    <row r="13080" spans="6:14">
      <c r="F13080" s="3">
        <v>44500</v>
      </c>
      <c r="G13080" s="1" t="s">
        <v>67</v>
      </c>
      <c r="H13080" s="1" t="s">
        <v>108</v>
      </c>
      <c r="I13080" s="1">
        <v>328</v>
      </c>
      <c r="J13080" s="1">
        <f>MONTH(BART_Rides[[#This Row],[Date]])</f>
        <v>10</v>
      </c>
      <c r="K13080" s="1">
        <f>WEEKDAY(BART_Rides[[#This Row],[Date]],2)</f>
        <v>7</v>
      </c>
      <c r="L13080" s="1" t="str">
        <f>LEFT(BART_Rides[[#This Row],[Lines]],1)</f>
        <v>B</v>
      </c>
      <c r="M13080" s="1" t="str">
        <f>IF(BART_Rides[[#This Row],[FirstLetter]]="Y","Yes","No")</f>
        <v>No</v>
      </c>
      <c r="N13080" s="1" t="str">
        <f>IF(OR(BART_Rides[[#This Row],[Station Code]]="EM", BART_Rides[[#This Row],[Station Code]]="MT", BART_Rides[[#This Row],[Station Code]]="PL", BART_Rides[[#This Row],[Station Code]]="CC"), "Yes", "No")</f>
        <v>No</v>
      </c>
    </row>
    <row r="13081" spans="6:14">
      <c r="F13081" s="3">
        <v>44501</v>
      </c>
      <c r="G13081" s="1" t="s">
        <v>67</v>
      </c>
      <c r="H13081" s="1" t="s">
        <v>108</v>
      </c>
      <c r="I13081" s="1">
        <v>686</v>
      </c>
      <c r="J13081" s="1">
        <f>MONTH(BART_Rides[[#This Row],[Date]])</f>
        <v>11</v>
      </c>
      <c r="K13081" s="1">
        <f>WEEKDAY(BART_Rides[[#This Row],[Date]],2)</f>
        <v>1</v>
      </c>
      <c r="L13081" s="1" t="str">
        <f>LEFT(BART_Rides[[#This Row],[Lines]],1)</f>
        <v>B</v>
      </c>
      <c r="M13081" s="1" t="str">
        <f>IF(BART_Rides[[#This Row],[FirstLetter]]="Y","Yes","No")</f>
        <v>No</v>
      </c>
      <c r="N13081" s="1" t="str">
        <f>IF(OR(BART_Rides[[#This Row],[Station Code]]="EM", BART_Rides[[#This Row],[Station Code]]="MT", BART_Rides[[#This Row],[Station Code]]="PL", BART_Rides[[#This Row],[Station Code]]="CC"), "Yes", "No")</f>
        <v>No</v>
      </c>
    </row>
    <row r="13082" spans="6:14">
      <c r="F13082" s="3">
        <v>44502</v>
      </c>
      <c r="G13082" s="1" t="s">
        <v>67</v>
      </c>
      <c r="H13082" s="1" t="s">
        <v>108</v>
      </c>
      <c r="I13082" s="1">
        <v>870</v>
      </c>
      <c r="J13082" s="1">
        <f>MONTH(BART_Rides[[#This Row],[Date]])</f>
        <v>11</v>
      </c>
      <c r="K13082" s="1">
        <f>WEEKDAY(BART_Rides[[#This Row],[Date]],2)</f>
        <v>2</v>
      </c>
      <c r="L13082" s="1" t="str">
        <f>LEFT(BART_Rides[[#This Row],[Lines]],1)</f>
        <v>B</v>
      </c>
      <c r="M13082" s="1" t="str">
        <f>IF(BART_Rides[[#This Row],[FirstLetter]]="Y","Yes","No")</f>
        <v>No</v>
      </c>
      <c r="N13082" s="1" t="str">
        <f>IF(OR(BART_Rides[[#This Row],[Station Code]]="EM", BART_Rides[[#This Row],[Station Code]]="MT", BART_Rides[[#This Row],[Station Code]]="PL", BART_Rides[[#This Row],[Station Code]]="CC"), "Yes", "No")</f>
        <v>No</v>
      </c>
    </row>
    <row r="13083" spans="6:14">
      <c r="F13083" s="3">
        <v>44503</v>
      </c>
      <c r="G13083" s="1" t="s">
        <v>67</v>
      </c>
      <c r="H13083" s="1" t="s">
        <v>108</v>
      </c>
      <c r="I13083" s="1">
        <v>807</v>
      </c>
      <c r="J13083" s="1">
        <f>MONTH(BART_Rides[[#This Row],[Date]])</f>
        <v>11</v>
      </c>
      <c r="K13083" s="1">
        <f>WEEKDAY(BART_Rides[[#This Row],[Date]],2)</f>
        <v>3</v>
      </c>
      <c r="L13083" s="1" t="str">
        <f>LEFT(BART_Rides[[#This Row],[Lines]],1)</f>
        <v>B</v>
      </c>
      <c r="M13083" s="1" t="str">
        <f>IF(BART_Rides[[#This Row],[FirstLetter]]="Y","Yes","No")</f>
        <v>No</v>
      </c>
      <c r="N13083" s="1" t="str">
        <f>IF(OR(BART_Rides[[#This Row],[Station Code]]="EM", BART_Rides[[#This Row],[Station Code]]="MT", BART_Rides[[#This Row],[Station Code]]="PL", BART_Rides[[#This Row],[Station Code]]="CC"), "Yes", "No")</f>
        <v>No</v>
      </c>
    </row>
    <row r="13084" spans="6:14">
      <c r="F13084" s="3">
        <v>44504</v>
      </c>
      <c r="G13084" s="1" t="s">
        <v>67</v>
      </c>
      <c r="H13084" s="1" t="s">
        <v>108</v>
      </c>
      <c r="I13084" s="1">
        <v>799</v>
      </c>
      <c r="J13084" s="1">
        <f>MONTH(BART_Rides[[#This Row],[Date]])</f>
        <v>11</v>
      </c>
      <c r="K13084" s="1">
        <f>WEEKDAY(BART_Rides[[#This Row],[Date]],2)</f>
        <v>4</v>
      </c>
      <c r="L13084" s="1" t="str">
        <f>LEFT(BART_Rides[[#This Row],[Lines]],1)</f>
        <v>B</v>
      </c>
      <c r="M13084" s="1" t="str">
        <f>IF(BART_Rides[[#This Row],[FirstLetter]]="Y","Yes","No")</f>
        <v>No</v>
      </c>
      <c r="N13084" s="1" t="str">
        <f>IF(OR(BART_Rides[[#This Row],[Station Code]]="EM", BART_Rides[[#This Row],[Station Code]]="MT", BART_Rides[[#This Row],[Station Code]]="PL", BART_Rides[[#This Row],[Station Code]]="CC"), "Yes", "No")</f>
        <v>No</v>
      </c>
    </row>
    <row r="13085" spans="6:14">
      <c r="F13085" s="3">
        <v>44505</v>
      </c>
      <c r="G13085" s="1" t="s">
        <v>67</v>
      </c>
      <c r="H13085" s="1" t="s">
        <v>108</v>
      </c>
      <c r="I13085" s="1">
        <v>769</v>
      </c>
      <c r="J13085" s="1">
        <f>MONTH(BART_Rides[[#This Row],[Date]])</f>
        <v>11</v>
      </c>
      <c r="K13085" s="1">
        <f>WEEKDAY(BART_Rides[[#This Row],[Date]],2)</f>
        <v>5</v>
      </c>
      <c r="L13085" s="1" t="str">
        <f>LEFT(BART_Rides[[#This Row],[Lines]],1)</f>
        <v>B</v>
      </c>
      <c r="M13085" s="1" t="str">
        <f>IF(BART_Rides[[#This Row],[FirstLetter]]="Y","Yes","No")</f>
        <v>No</v>
      </c>
      <c r="N13085" s="1" t="str">
        <f>IF(OR(BART_Rides[[#This Row],[Station Code]]="EM", BART_Rides[[#This Row],[Station Code]]="MT", BART_Rides[[#This Row],[Station Code]]="PL", BART_Rides[[#This Row],[Station Code]]="CC"), "Yes", "No")</f>
        <v>No</v>
      </c>
    </row>
    <row r="13086" spans="6:14">
      <c r="F13086" s="3">
        <v>44506</v>
      </c>
      <c r="G13086" s="1" t="s">
        <v>67</v>
      </c>
      <c r="H13086" s="1" t="s">
        <v>108</v>
      </c>
      <c r="I13086" s="1">
        <v>433</v>
      </c>
      <c r="J13086" s="1">
        <f>MONTH(BART_Rides[[#This Row],[Date]])</f>
        <v>11</v>
      </c>
      <c r="K13086" s="1">
        <f>WEEKDAY(BART_Rides[[#This Row],[Date]],2)</f>
        <v>6</v>
      </c>
      <c r="L13086" s="1" t="str">
        <f>LEFT(BART_Rides[[#This Row],[Lines]],1)</f>
        <v>B</v>
      </c>
      <c r="M13086" s="1" t="str">
        <f>IF(BART_Rides[[#This Row],[FirstLetter]]="Y","Yes","No")</f>
        <v>No</v>
      </c>
      <c r="N13086" s="1" t="str">
        <f>IF(OR(BART_Rides[[#This Row],[Station Code]]="EM", BART_Rides[[#This Row],[Station Code]]="MT", BART_Rides[[#This Row],[Station Code]]="PL", BART_Rides[[#This Row],[Station Code]]="CC"), "Yes", "No")</f>
        <v>No</v>
      </c>
    </row>
    <row r="13087" spans="6:14">
      <c r="F13087" s="3">
        <v>44507</v>
      </c>
      <c r="G13087" s="1" t="s">
        <v>67</v>
      </c>
      <c r="H13087" s="1" t="s">
        <v>108</v>
      </c>
      <c r="I13087" s="1">
        <v>278</v>
      </c>
      <c r="J13087" s="1">
        <f>MONTH(BART_Rides[[#This Row],[Date]])</f>
        <v>11</v>
      </c>
      <c r="K13087" s="1">
        <f>WEEKDAY(BART_Rides[[#This Row],[Date]],2)</f>
        <v>7</v>
      </c>
      <c r="L13087" s="1" t="str">
        <f>LEFT(BART_Rides[[#This Row],[Lines]],1)</f>
        <v>B</v>
      </c>
      <c r="M13087" s="1" t="str">
        <f>IF(BART_Rides[[#This Row],[FirstLetter]]="Y","Yes","No")</f>
        <v>No</v>
      </c>
      <c r="N13087" s="1" t="str">
        <f>IF(OR(BART_Rides[[#This Row],[Station Code]]="EM", BART_Rides[[#This Row],[Station Code]]="MT", BART_Rides[[#This Row],[Station Code]]="PL", BART_Rides[[#This Row],[Station Code]]="CC"), "Yes", "No")</f>
        <v>No</v>
      </c>
    </row>
    <row r="13088" spans="6:14">
      <c r="F13088" s="3">
        <v>44508</v>
      </c>
      <c r="G13088" s="1" t="s">
        <v>67</v>
      </c>
      <c r="H13088" s="1" t="s">
        <v>108</v>
      </c>
      <c r="I13088" s="1">
        <v>718</v>
      </c>
      <c r="J13088" s="1">
        <f>MONTH(BART_Rides[[#This Row],[Date]])</f>
        <v>11</v>
      </c>
      <c r="K13088" s="1">
        <f>WEEKDAY(BART_Rides[[#This Row],[Date]],2)</f>
        <v>1</v>
      </c>
      <c r="L13088" s="1" t="str">
        <f>LEFT(BART_Rides[[#This Row],[Lines]],1)</f>
        <v>B</v>
      </c>
      <c r="M13088" s="1" t="str">
        <f>IF(BART_Rides[[#This Row],[FirstLetter]]="Y","Yes","No")</f>
        <v>No</v>
      </c>
      <c r="N13088" s="1" t="str">
        <f>IF(OR(BART_Rides[[#This Row],[Station Code]]="EM", BART_Rides[[#This Row],[Station Code]]="MT", BART_Rides[[#This Row],[Station Code]]="PL", BART_Rides[[#This Row],[Station Code]]="CC"), "Yes", "No")</f>
        <v>No</v>
      </c>
    </row>
    <row r="13089" spans="6:14">
      <c r="F13089" s="3">
        <v>44509</v>
      </c>
      <c r="G13089" s="1" t="s">
        <v>67</v>
      </c>
      <c r="H13089" s="1" t="s">
        <v>108</v>
      </c>
      <c r="I13089" s="1">
        <v>789</v>
      </c>
      <c r="J13089" s="1">
        <f>MONTH(BART_Rides[[#This Row],[Date]])</f>
        <v>11</v>
      </c>
      <c r="K13089" s="1">
        <f>WEEKDAY(BART_Rides[[#This Row],[Date]],2)</f>
        <v>2</v>
      </c>
      <c r="L13089" s="1" t="str">
        <f>LEFT(BART_Rides[[#This Row],[Lines]],1)</f>
        <v>B</v>
      </c>
      <c r="M13089" s="1" t="str">
        <f>IF(BART_Rides[[#This Row],[FirstLetter]]="Y","Yes","No")</f>
        <v>No</v>
      </c>
      <c r="N13089" s="1" t="str">
        <f>IF(OR(BART_Rides[[#This Row],[Station Code]]="EM", BART_Rides[[#This Row],[Station Code]]="MT", BART_Rides[[#This Row],[Station Code]]="PL", BART_Rides[[#This Row],[Station Code]]="CC"), "Yes", "No")</f>
        <v>No</v>
      </c>
    </row>
    <row r="13090" spans="6:14">
      <c r="F13090" s="3">
        <v>44510</v>
      </c>
      <c r="G13090" s="1" t="s">
        <v>67</v>
      </c>
      <c r="H13090" s="1" t="s">
        <v>108</v>
      </c>
      <c r="I13090" s="1">
        <v>884</v>
      </c>
      <c r="J13090" s="1">
        <f>MONTH(BART_Rides[[#This Row],[Date]])</f>
        <v>11</v>
      </c>
      <c r="K13090" s="1">
        <f>WEEKDAY(BART_Rides[[#This Row],[Date]],2)</f>
        <v>3</v>
      </c>
      <c r="L13090" s="1" t="str">
        <f>LEFT(BART_Rides[[#This Row],[Lines]],1)</f>
        <v>B</v>
      </c>
      <c r="M13090" s="1" t="str">
        <f>IF(BART_Rides[[#This Row],[FirstLetter]]="Y","Yes","No")</f>
        <v>No</v>
      </c>
      <c r="N13090" s="1" t="str">
        <f>IF(OR(BART_Rides[[#This Row],[Station Code]]="EM", BART_Rides[[#This Row],[Station Code]]="MT", BART_Rides[[#This Row],[Station Code]]="PL", BART_Rides[[#This Row],[Station Code]]="CC"), "Yes", "No")</f>
        <v>No</v>
      </c>
    </row>
    <row r="13091" spans="6:14">
      <c r="F13091" s="3">
        <v>44511</v>
      </c>
      <c r="G13091" s="1" t="s">
        <v>67</v>
      </c>
      <c r="H13091" s="1" t="s">
        <v>108</v>
      </c>
      <c r="I13091" s="1">
        <v>617</v>
      </c>
      <c r="J13091" s="1">
        <f>MONTH(BART_Rides[[#This Row],[Date]])</f>
        <v>11</v>
      </c>
      <c r="K13091" s="1">
        <f>WEEKDAY(BART_Rides[[#This Row],[Date]],2)</f>
        <v>4</v>
      </c>
      <c r="L13091" s="1" t="str">
        <f>LEFT(BART_Rides[[#This Row],[Lines]],1)</f>
        <v>B</v>
      </c>
      <c r="M13091" s="1" t="str">
        <f>IF(BART_Rides[[#This Row],[FirstLetter]]="Y","Yes","No")</f>
        <v>No</v>
      </c>
      <c r="N13091" s="1" t="str">
        <f>IF(OR(BART_Rides[[#This Row],[Station Code]]="EM", BART_Rides[[#This Row],[Station Code]]="MT", BART_Rides[[#This Row],[Station Code]]="PL", BART_Rides[[#This Row],[Station Code]]="CC"), "Yes", "No")</f>
        <v>No</v>
      </c>
    </row>
    <row r="13092" spans="6:14">
      <c r="F13092" s="3">
        <v>44512</v>
      </c>
      <c r="G13092" s="1" t="s">
        <v>67</v>
      </c>
      <c r="H13092" s="1" t="s">
        <v>108</v>
      </c>
      <c r="I13092" s="1">
        <v>754</v>
      </c>
      <c r="J13092" s="1">
        <f>MONTH(BART_Rides[[#This Row],[Date]])</f>
        <v>11</v>
      </c>
      <c r="K13092" s="1">
        <f>WEEKDAY(BART_Rides[[#This Row],[Date]],2)</f>
        <v>5</v>
      </c>
      <c r="L13092" s="1" t="str">
        <f>LEFT(BART_Rides[[#This Row],[Lines]],1)</f>
        <v>B</v>
      </c>
      <c r="M13092" s="1" t="str">
        <f>IF(BART_Rides[[#This Row],[FirstLetter]]="Y","Yes","No")</f>
        <v>No</v>
      </c>
      <c r="N13092" s="1" t="str">
        <f>IF(OR(BART_Rides[[#This Row],[Station Code]]="EM", BART_Rides[[#This Row],[Station Code]]="MT", BART_Rides[[#This Row],[Station Code]]="PL", BART_Rides[[#This Row],[Station Code]]="CC"), "Yes", "No")</f>
        <v>No</v>
      </c>
    </row>
    <row r="13093" spans="6:14">
      <c r="F13093" s="3">
        <v>44513</v>
      </c>
      <c r="G13093" s="1" t="s">
        <v>67</v>
      </c>
      <c r="H13093" s="1" t="s">
        <v>108</v>
      </c>
      <c r="I13093" s="1">
        <v>453</v>
      </c>
      <c r="J13093" s="1">
        <f>MONTH(BART_Rides[[#This Row],[Date]])</f>
        <v>11</v>
      </c>
      <c r="K13093" s="1">
        <f>WEEKDAY(BART_Rides[[#This Row],[Date]],2)</f>
        <v>6</v>
      </c>
      <c r="L13093" s="1" t="str">
        <f>LEFT(BART_Rides[[#This Row],[Lines]],1)</f>
        <v>B</v>
      </c>
      <c r="M13093" s="1" t="str">
        <f>IF(BART_Rides[[#This Row],[FirstLetter]]="Y","Yes","No")</f>
        <v>No</v>
      </c>
      <c r="N13093" s="1" t="str">
        <f>IF(OR(BART_Rides[[#This Row],[Station Code]]="EM", BART_Rides[[#This Row],[Station Code]]="MT", BART_Rides[[#This Row],[Station Code]]="PL", BART_Rides[[#This Row],[Station Code]]="CC"), "Yes", "No")</f>
        <v>No</v>
      </c>
    </row>
    <row r="13094" spans="6:14">
      <c r="F13094" s="3">
        <v>44514</v>
      </c>
      <c r="G13094" s="1" t="s">
        <v>67</v>
      </c>
      <c r="H13094" s="1" t="s">
        <v>108</v>
      </c>
      <c r="I13094" s="1">
        <v>314</v>
      </c>
      <c r="J13094" s="1">
        <f>MONTH(BART_Rides[[#This Row],[Date]])</f>
        <v>11</v>
      </c>
      <c r="K13094" s="1">
        <f>WEEKDAY(BART_Rides[[#This Row],[Date]],2)</f>
        <v>7</v>
      </c>
      <c r="L13094" s="1" t="str">
        <f>LEFT(BART_Rides[[#This Row],[Lines]],1)</f>
        <v>B</v>
      </c>
      <c r="M13094" s="1" t="str">
        <f>IF(BART_Rides[[#This Row],[FirstLetter]]="Y","Yes","No")</f>
        <v>No</v>
      </c>
      <c r="N13094" s="1" t="str">
        <f>IF(OR(BART_Rides[[#This Row],[Station Code]]="EM", BART_Rides[[#This Row],[Station Code]]="MT", BART_Rides[[#This Row],[Station Code]]="PL", BART_Rides[[#This Row],[Station Code]]="CC"), "Yes", "No")</f>
        <v>No</v>
      </c>
    </row>
    <row r="13095" spans="6:14">
      <c r="F13095" s="3">
        <v>44515</v>
      </c>
      <c r="G13095" s="1" t="s">
        <v>67</v>
      </c>
      <c r="H13095" s="1" t="s">
        <v>108</v>
      </c>
      <c r="I13095" s="1">
        <v>761</v>
      </c>
      <c r="J13095" s="1">
        <f>MONTH(BART_Rides[[#This Row],[Date]])</f>
        <v>11</v>
      </c>
      <c r="K13095" s="1">
        <f>WEEKDAY(BART_Rides[[#This Row],[Date]],2)</f>
        <v>1</v>
      </c>
      <c r="L13095" s="1" t="str">
        <f>LEFT(BART_Rides[[#This Row],[Lines]],1)</f>
        <v>B</v>
      </c>
      <c r="M13095" s="1" t="str">
        <f>IF(BART_Rides[[#This Row],[FirstLetter]]="Y","Yes","No")</f>
        <v>No</v>
      </c>
      <c r="N13095" s="1" t="str">
        <f>IF(OR(BART_Rides[[#This Row],[Station Code]]="EM", BART_Rides[[#This Row],[Station Code]]="MT", BART_Rides[[#This Row],[Station Code]]="PL", BART_Rides[[#This Row],[Station Code]]="CC"), "Yes", "No")</f>
        <v>No</v>
      </c>
    </row>
    <row r="13096" spans="6:14">
      <c r="F13096" s="3">
        <v>44516</v>
      </c>
      <c r="G13096" s="1" t="s">
        <v>67</v>
      </c>
      <c r="H13096" s="1" t="s">
        <v>108</v>
      </c>
      <c r="I13096" s="1">
        <v>825</v>
      </c>
      <c r="J13096" s="1">
        <f>MONTH(BART_Rides[[#This Row],[Date]])</f>
        <v>11</v>
      </c>
      <c r="K13096" s="1">
        <f>WEEKDAY(BART_Rides[[#This Row],[Date]],2)</f>
        <v>2</v>
      </c>
      <c r="L13096" s="1" t="str">
        <f>LEFT(BART_Rides[[#This Row],[Lines]],1)</f>
        <v>B</v>
      </c>
      <c r="M13096" s="1" t="str">
        <f>IF(BART_Rides[[#This Row],[FirstLetter]]="Y","Yes","No")</f>
        <v>No</v>
      </c>
      <c r="N13096" s="1" t="str">
        <f>IF(OR(BART_Rides[[#This Row],[Station Code]]="EM", BART_Rides[[#This Row],[Station Code]]="MT", BART_Rides[[#This Row],[Station Code]]="PL", BART_Rides[[#This Row],[Station Code]]="CC"), "Yes", "No")</f>
        <v>No</v>
      </c>
    </row>
    <row r="13097" spans="6:14">
      <c r="F13097" s="3">
        <v>44517</v>
      </c>
      <c r="G13097" s="1" t="s">
        <v>67</v>
      </c>
      <c r="H13097" s="1" t="s">
        <v>108</v>
      </c>
      <c r="I13097" s="1">
        <v>846</v>
      </c>
      <c r="J13097" s="1">
        <f>MONTH(BART_Rides[[#This Row],[Date]])</f>
        <v>11</v>
      </c>
      <c r="K13097" s="1">
        <f>WEEKDAY(BART_Rides[[#This Row],[Date]],2)</f>
        <v>3</v>
      </c>
      <c r="L13097" s="1" t="str">
        <f>LEFT(BART_Rides[[#This Row],[Lines]],1)</f>
        <v>B</v>
      </c>
      <c r="M13097" s="1" t="str">
        <f>IF(BART_Rides[[#This Row],[FirstLetter]]="Y","Yes","No")</f>
        <v>No</v>
      </c>
      <c r="N13097" s="1" t="str">
        <f>IF(OR(BART_Rides[[#This Row],[Station Code]]="EM", BART_Rides[[#This Row],[Station Code]]="MT", BART_Rides[[#This Row],[Station Code]]="PL", BART_Rides[[#This Row],[Station Code]]="CC"), "Yes", "No")</f>
        <v>No</v>
      </c>
    </row>
    <row r="13098" spans="6:14">
      <c r="F13098" s="3">
        <v>44518</v>
      </c>
      <c r="G13098" s="1" t="s">
        <v>67</v>
      </c>
      <c r="H13098" s="1" t="s">
        <v>108</v>
      </c>
      <c r="I13098" s="1">
        <v>840</v>
      </c>
      <c r="J13098" s="1">
        <f>MONTH(BART_Rides[[#This Row],[Date]])</f>
        <v>11</v>
      </c>
      <c r="K13098" s="1">
        <f>WEEKDAY(BART_Rides[[#This Row],[Date]],2)</f>
        <v>4</v>
      </c>
      <c r="L13098" s="1" t="str">
        <f>LEFT(BART_Rides[[#This Row],[Lines]],1)</f>
        <v>B</v>
      </c>
      <c r="M13098" s="1" t="str">
        <f>IF(BART_Rides[[#This Row],[FirstLetter]]="Y","Yes","No")</f>
        <v>No</v>
      </c>
      <c r="N13098" s="1" t="str">
        <f>IF(OR(BART_Rides[[#This Row],[Station Code]]="EM", BART_Rides[[#This Row],[Station Code]]="MT", BART_Rides[[#This Row],[Station Code]]="PL", BART_Rides[[#This Row],[Station Code]]="CC"), "Yes", "No")</f>
        <v>No</v>
      </c>
    </row>
    <row r="13099" spans="6:14">
      <c r="F13099" s="3">
        <v>44519</v>
      </c>
      <c r="G13099" s="1" t="s">
        <v>67</v>
      </c>
      <c r="H13099" s="1" t="s">
        <v>108</v>
      </c>
      <c r="I13099" s="1">
        <v>744</v>
      </c>
      <c r="J13099" s="1">
        <f>MONTH(BART_Rides[[#This Row],[Date]])</f>
        <v>11</v>
      </c>
      <c r="K13099" s="1">
        <f>WEEKDAY(BART_Rides[[#This Row],[Date]],2)</f>
        <v>5</v>
      </c>
      <c r="L13099" s="1" t="str">
        <f>LEFT(BART_Rides[[#This Row],[Lines]],1)</f>
        <v>B</v>
      </c>
      <c r="M13099" s="1" t="str">
        <f>IF(BART_Rides[[#This Row],[FirstLetter]]="Y","Yes","No")</f>
        <v>No</v>
      </c>
      <c r="N13099" s="1" t="str">
        <f>IF(OR(BART_Rides[[#This Row],[Station Code]]="EM", BART_Rides[[#This Row],[Station Code]]="MT", BART_Rides[[#This Row],[Station Code]]="PL", BART_Rides[[#This Row],[Station Code]]="CC"), "Yes", "No")</f>
        <v>No</v>
      </c>
    </row>
    <row r="13100" spans="6:14">
      <c r="F13100" s="3">
        <v>44520</v>
      </c>
      <c r="G13100" s="1" t="s">
        <v>67</v>
      </c>
      <c r="H13100" s="1" t="s">
        <v>108</v>
      </c>
      <c r="I13100" s="1">
        <v>418</v>
      </c>
      <c r="J13100" s="1">
        <f>MONTH(BART_Rides[[#This Row],[Date]])</f>
        <v>11</v>
      </c>
      <c r="K13100" s="1">
        <f>WEEKDAY(BART_Rides[[#This Row],[Date]],2)</f>
        <v>6</v>
      </c>
      <c r="L13100" s="1" t="str">
        <f>LEFT(BART_Rides[[#This Row],[Lines]],1)</f>
        <v>B</v>
      </c>
      <c r="M13100" s="1" t="str">
        <f>IF(BART_Rides[[#This Row],[FirstLetter]]="Y","Yes","No")</f>
        <v>No</v>
      </c>
      <c r="N13100" s="1" t="str">
        <f>IF(OR(BART_Rides[[#This Row],[Station Code]]="EM", BART_Rides[[#This Row],[Station Code]]="MT", BART_Rides[[#This Row],[Station Code]]="PL", BART_Rides[[#This Row],[Station Code]]="CC"), "Yes", "No")</f>
        <v>No</v>
      </c>
    </row>
    <row r="13101" spans="6:14">
      <c r="F13101" s="3">
        <v>44521</v>
      </c>
      <c r="G13101" s="1" t="s">
        <v>67</v>
      </c>
      <c r="H13101" s="1" t="s">
        <v>108</v>
      </c>
      <c r="I13101" s="1">
        <v>309</v>
      </c>
      <c r="J13101" s="1">
        <f>MONTH(BART_Rides[[#This Row],[Date]])</f>
        <v>11</v>
      </c>
      <c r="K13101" s="1">
        <f>WEEKDAY(BART_Rides[[#This Row],[Date]],2)</f>
        <v>7</v>
      </c>
      <c r="L13101" s="1" t="str">
        <f>LEFT(BART_Rides[[#This Row],[Lines]],1)</f>
        <v>B</v>
      </c>
      <c r="M13101" s="1" t="str">
        <f>IF(BART_Rides[[#This Row],[FirstLetter]]="Y","Yes","No")</f>
        <v>No</v>
      </c>
      <c r="N13101" s="1" t="str">
        <f>IF(OR(BART_Rides[[#This Row],[Station Code]]="EM", BART_Rides[[#This Row],[Station Code]]="MT", BART_Rides[[#This Row],[Station Code]]="PL", BART_Rides[[#This Row],[Station Code]]="CC"), "Yes", "No")</f>
        <v>No</v>
      </c>
    </row>
    <row r="13102" spans="6:14">
      <c r="F13102" s="3">
        <v>44522</v>
      </c>
      <c r="G13102" s="1" t="s">
        <v>67</v>
      </c>
      <c r="H13102" s="1" t="s">
        <v>108</v>
      </c>
      <c r="I13102" s="1">
        <v>699</v>
      </c>
      <c r="J13102" s="1">
        <f>MONTH(BART_Rides[[#This Row],[Date]])</f>
        <v>11</v>
      </c>
      <c r="K13102" s="1">
        <f>WEEKDAY(BART_Rides[[#This Row],[Date]],2)</f>
        <v>1</v>
      </c>
      <c r="L13102" s="1" t="str">
        <f>LEFT(BART_Rides[[#This Row],[Lines]],1)</f>
        <v>B</v>
      </c>
      <c r="M13102" s="1" t="str">
        <f>IF(BART_Rides[[#This Row],[FirstLetter]]="Y","Yes","No")</f>
        <v>No</v>
      </c>
      <c r="N13102" s="1" t="str">
        <f>IF(OR(BART_Rides[[#This Row],[Station Code]]="EM", BART_Rides[[#This Row],[Station Code]]="MT", BART_Rides[[#This Row],[Station Code]]="PL", BART_Rides[[#This Row],[Station Code]]="CC"), "Yes", "No")</f>
        <v>No</v>
      </c>
    </row>
    <row r="13103" spans="6:14">
      <c r="F13103" s="3">
        <v>44523</v>
      </c>
      <c r="G13103" s="1" t="s">
        <v>67</v>
      </c>
      <c r="H13103" s="1" t="s">
        <v>108</v>
      </c>
      <c r="I13103" s="1">
        <v>774</v>
      </c>
      <c r="J13103" s="1">
        <f>MONTH(BART_Rides[[#This Row],[Date]])</f>
        <v>11</v>
      </c>
      <c r="K13103" s="1">
        <f>WEEKDAY(BART_Rides[[#This Row],[Date]],2)</f>
        <v>2</v>
      </c>
      <c r="L13103" s="1" t="str">
        <f>LEFT(BART_Rides[[#This Row],[Lines]],1)</f>
        <v>B</v>
      </c>
      <c r="M13103" s="1" t="str">
        <f>IF(BART_Rides[[#This Row],[FirstLetter]]="Y","Yes","No")</f>
        <v>No</v>
      </c>
      <c r="N13103" s="1" t="str">
        <f>IF(OR(BART_Rides[[#This Row],[Station Code]]="EM", BART_Rides[[#This Row],[Station Code]]="MT", BART_Rides[[#This Row],[Station Code]]="PL", BART_Rides[[#This Row],[Station Code]]="CC"), "Yes", "No")</f>
        <v>No</v>
      </c>
    </row>
    <row r="13104" spans="6:14">
      <c r="F13104" s="3">
        <v>44524</v>
      </c>
      <c r="G13104" s="1" t="s">
        <v>67</v>
      </c>
      <c r="H13104" s="1" t="s">
        <v>108</v>
      </c>
      <c r="I13104" s="1">
        <v>710</v>
      </c>
      <c r="J13104" s="1">
        <f>MONTH(BART_Rides[[#This Row],[Date]])</f>
        <v>11</v>
      </c>
      <c r="K13104" s="1">
        <f>WEEKDAY(BART_Rides[[#This Row],[Date]],2)</f>
        <v>3</v>
      </c>
      <c r="L13104" s="1" t="str">
        <f>LEFT(BART_Rides[[#This Row],[Lines]],1)</f>
        <v>B</v>
      </c>
      <c r="M13104" s="1" t="str">
        <f>IF(BART_Rides[[#This Row],[FirstLetter]]="Y","Yes","No")</f>
        <v>No</v>
      </c>
      <c r="N13104" s="1" t="str">
        <f>IF(OR(BART_Rides[[#This Row],[Station Code]]="EM", BART_Rides[[#This Row],[Station Code]]="MT", BART_Rides[[#This Row],[Station Code]]="PL", BART_Rides[[#This Row],[Station Code]]="CC"), "Yes", "No")</f>
        <v>No</v>
      </c>
    </row>
    <row r="13105" spans="6:14">
      <c r="F13105" s="3">
        <v>44525</v>
      </c>
      <c r="G13105" s="1" t="s">
        <v>67</v>
      </c>
      <c r="H13105" s="1" t="s">
        <v>108</v>
      </c>
      <c r="I13105" s="1">
        <v>252</v>
      </c>
      <c r="J13105" s="1">
        <f>MONTH(BART_Rides[[#This Row],[Date]])</f>
        <v>11</v>
      </c>
      <c r="K13105" s="1">
        <f>WEEKDAY(BART_Rides[[#This Row],[Date]],2)</f>
        <v>4</v>
      </c>
      <c r="L13105" s="1" t="str">
        <f>LEFT(BART_Rides[[#This Row],[Lines]],1)</f>
        <v>B</v>
      </c>
      <c r="M13105" s="1" t="str">
        <f>IF(BART_Rides[[#This Row],[FirstLetter]]="Y","Yes","No")</f>
        <v>No</v>
      </c>
      <c r="N13105" s="1" t="str">
        <f>IF(OR(BART_Rides[[#This Row],[Station Code]]="EM", BART_Rides[[#This Row],[Station Code]]="MT", BART_Rides[[#This Row],[Station Code]]="PL", BART_Rides[[#This Row],[Station Code]]="CC"), "Yes", "No")</f>
        <v>No</v>
      </c>
    </row>
    <row r="13106" spans="6:14">
      <c r="F13106" s="3">
        <v>44526</v>
      </c>
      <c r="G13106" s="1" t="s">
        <v>67</v>
      </c>
      <c r="H13106" s="1" t="s">
        <v>108</v>
      </c>
      <c r="I13106" s="1">
        <v>452</v>
      </c>
      <c r="J13106" s="1">
        <f>MONTH(BART_Rides[[#This Row],[Date]])</f>
        <v>11</v>
      </c>
      <c r="K13106" s="1">
        <f>WEEKDAY(BART_Rides[[#This Row],[Date]],2)</f>
        <v>5</v>
      </c>
      <c r="L13106" s="1" t="str">
        <f>LEFT(BART_Rides[[#This Row],[Lines]],1)</f>
        <v>B</v>
      </c>
      <c r="M13106" s="1" t="str">
        <f>IF(BART_Rides[[#This Row],[FirstLetter]]="Y","Yes","No")</f>
        <v>No</v>
      </c>
      <c r="N13106" s="1" t="str">
        <f>IF(OR(BART_Rides[[#This Row],[Station Code]]="EM", BART_Rides[[#This Row],[Station Code]]="MT", BART_Rides[[#This Row],[Station Code]]="PL", BART_Rides[[#This Row],[Station Code]]="CC"), "Yes", "No")</f>
        <v>No</v>
      </c>
    </row>
    <row r="13107" spans="6:14">
      <c r="F13107" s="3">
        <v>44527</v>
      </c>
      <c r="G13107" s="1" t="s">
        <v>67</v>
      </c>
      <c r="H13107" s="1" t="s">
        <v>108</v>
      </c>
      <c r="I13107" s="1">
        <v>457</v>
      </c>
      <c r="J13107" s="1">
        <f>MONTH(BART_Rides[[#This Row],[Date]])</f>
        <v>11</v>
      </c>
      <c r="K13107" s="1">
        <f>WEEKDAY(BART_Rides[[#This Row],[Date]],2)</f>
        <v>6</v>
      </c>
      <c r="L13107" s="1" t="str">
        <f>LEFT(BART_Rides[[#This Row],[Lines]],1)</f>
        <v>B</v>
      </c>
      <c r="M13107" s="1" t="str">
        <f>IF(BART_Rides[[#This Row],[FirstLetter]]="Y","Yes","No")</f>
        <v>No</v>
      </c>
      <c r="N13107" s="1" t="str">
        <f>IF(OR(BART_Rides[[#This Row],[Station Code]]="EM", BART_Rides[[#This Row],[Station Code]]="MT", BART_Rides[[#This Row],[Station Code]]="PL", BART_Rides[[#This Row],[Station Code]]="CC"), "Yes", "No")</f>
        <v>No</v>
      </c>
    </row>
    <row r="13108" spans="6:14">
      <c r="F13108" s="3">
        <v>44528</v>
      </c>
      <c r="G13108" s="1" t="s">
        <v>67</v>
      </c>
      <c r="H13108" s="1" t="s">
        <v>108</v>
      </c>
      <c r="I13108" s="1">
        <v>305</v>
      </c>
      <c r="J13108" s="1">
        <f>MONTH(BART_Rides[[#This Row],[Date]])</f>
        <v>11</v>
      </c>
      <c r="K13108" s="1">
        <f>WEEKDAY(BART_Rides[[#This Row],[Date]],2)</f>
        <v>7</v>
      </c>
      <c r="L13108" s="1" t="str">
        <f>LEFT(BART_Rides[[#This Row],[Lines]],1)</f>
        <v>B</v>
      </c>
      <c r="M13108" s="1" t="str">
        <f>IF(BART_Rides[[#This Row],[FirstLetter]]="Y","Yes","No")</f>
        <v>No</v>
      </c>
      <c r="N13108" s="1" t="str">
        <f>IF(OR(BART_Rides[[#This Row],[Station Code]]="EM", BART_Rides[[#This Row],[Station Code]]="MT", BART_Rides[[#This Row],[Station Code]]="PL", BART_Rides[[#This Row],[Station Code]]="CC"), "Yes", "No")</f>
        <v>No</v>
      </c>
    </row>
    <row r="13109" spans="6:14">
      <c r="F13109" s="3">
        <v>44529</v>
      </c>
      <c r="G13109" s="1" t="s">
        <v>67</v>
      </c>
      <c r="H13109" s="1" t="s">
        <v>108</v>
      </c>
      <c r="I13109" s="1">
        <v>706</v>
      </c>
      <c r="J13109" s="1">
        <f>MONTH(BART_Rides[[#This Row],[Date]])</f>
        <v>11</v>
      </c>
      <c r="K13109" s="1">
        <f>WEEKDAY(BART_Rides[[#This Row],[Date]],2)</f>
        <v>1</v>
      </c>
      <c r="L13109" s="1" t="str">
        <f>LEFT(BART_Rides[[#This Row],[Lines]],1)</f>
        <v>B</v>
      </c>
      <c r="M13109" s="1" t="str">
        <f>IF(BART_Rides[[#This Row],[FirstLetter]]="Y","Yes","No")</f>
        <v>No</v>
      </c>
      <c r="N13109" s="1" t="str">
        <f>IF(OR(BART_Rides[[#This Row],[Station Code]]="EM", BART_Rides[[#This Row],[Station Code]]="MT", BART_Rides[[#This Row],[Station Code]]="PL", BART_Rides[[#This Row],[Station Code]]="CC"), "Yes", "No")</f>
        <v>No</v>
      </c>
    </row>
    <row r="13110" spans="6:14">
      <c r="F13110" s="3">
        <v>44530</v>
      </c>
      <c r="G13110" s="1" t="s">
        <v>67</v>
      </c>
      <c r="H13110" s="1" t="s">
        <v>108</v>
      </c>
      <c r="I13110" s="1">
        <v>815</v>
      </c>
      <c r="J13110" s="1">
        <f>MONTH(BART_Rides[[#This Row],[Date]])</f>
        <v>11</v>
      </c>
      <c r="K13110" s="1">
        <f>WEEKDAY(BART_Rides[[#This Row],[Date]],2)</f>
        <v>2</v>
      </c>
      <c r="L13110" s="1" t="str">
        <f>LEFT(BART_Rides[[#This Row],[Lines]],1)</f>
        <v>B</v>
      </c>
      <c r="M13110" s="1" t="str">
        <f>IF(BART_Rides[[#This Row],[FirstLetter]]="Y","Yes","No")</f>
        <v>No</v>
      </c>
      <c r="N13110" s="1" t="str">
        <f>IF(OR(BART_Rides[[#This Row],[Station Code]]="EM", BART_Rides[[#This Row],[Station Code]]="MT", BART_Rides[[#This Row],[Station Code]]="PL", BART_Rides[[#This Row],[Station Code]]="CC"), "Yes", "No")</f>
        <v>No</v>
      </c>
    </row>
    <row r="13111" spans="6:14">
      <c r="F13111" s="3">
        <v>44531</v>
      </c>
      <c r="G13111" s="1" t="s">
        <v>67</v>
      </c>
      <c r="H13111" s="1" t="s">
        <v>108</v>
      </c>
      <c r="I13111" s="1">
        <v>817</v>
      </c>
      <c r="J13111" s="1">
        <f>MONTH(BART_Rides[[#This Row],[Date]])</f>
        <v>12</v>
      </c>
      <c r="K13111" s="1">
        <f>WEEKDAY(BART_Rides[[#This Row],[Date]],2)</f>
        <v>3</v>
      </c>
      <c r="L13111" s="1" t="str">
        <f>LEFT(BART_Rides[[#This Row],[Lines]],1)</f>
        <v>B</v>
      </c>
      <c r="M13111" s="1" t="str">
        <f>IF(BART_Rides[[#This Row],[FirstLetter]]="Y","Yes","No")</f>
        <v>No</v>
      </c>
      <c r="N13111" s="1" t="str">
        <f>IF(OR(BART_Rides[[#This Row],[Station Code]]="EM", BART_Rides[[#This Row],[Station Code]]="MT", BART_Rides[[#This Row],[Station Code]]="PL", BART_Rides[[#This Row],[Station Code]]="CC"), "Yes", "No")</f>
        <v>No</v>
      </c>
    </row>
    <row r="13112" spans="6:14">
      <c r="F13112" s="3">
        <v>44532</v>
      </c>
      <c r="G13112" s="1" t="s">
        <v>67</v>
      </c>
      <c r="H13112" s="1" t="s">
        <v>108</v>
      </c>
      <c r="I13112" s="1">
        <v>845</v>
      </c>
      <c r="J13112" s="1">
        <f>MONTH(BART_Rides[[#This Row],[Date]])</f>
        <v>12</v>
      </c>
      <c r="K13112" s="1">
        <f>WEEKDAY(BART_Rides[[#This Row],[Date]],2)</f>
        <v>4</v>
      </c>
      <c r="L13112" s="1" t="str">
        <f>LEFT(BART_Rides[[#This Row],[Lines]],1)</f>
        <v>B</v>
      </c>
      <c r="M13112" s="1" t="str">
        <f>IF(BART_Rides[[#This Row],[FirstLetter]]="Y","Yes","No")</f>
        <v>No</v>
      </c>
      <c r="N13112" s="1" t="str">
        <f>IF(OR(BART_Rides[[#This Row],[Station Code]]="EM", BART_Rides[[#This Row],[Station Code]]="MT", BART_Rides[[#This Row],[Station Code]]="PL", BART_Rides[[#This Row],[Station Code]]="CC"), "Yes", "No")</f>
        <v>No</v>
      </c>
    </row>
    <row r="13113" spans="6:14">
      <c r="F13113" s="3">
        <v>44533</v>
      </c>
      <c r="G13113" s="1" t="s">
        <v>67</v>
      </c>
      <c r="H13113" s="1" t="s">
        <v>108</v>
      </c>
      <c r="I13113" s="1">
        <v>813</v>
      </c>
      <c r="J13113" s="1">
        <f>MONTH(BART_Rides[[#This Row],[Date]])</f>
        <v>12</v>
      </c>
      <c r="K13113" s="1">
        <f>WEEKDAY(BART_Rides[[#This Row],[Date]],2)</f>
        <v>5</v>
      </c>
      <c r="L13113" s="1" t="str">
        <f>LEFT(BART_Rides[[#This Row],[Lines]],1)</f>
        <v>B</v>
      </c>
      <c r="M13113" s="1" t="str">
        <f>IF(BART_Rides[[#This Row],[FirstLetter]]="Y","Yes","No")</f>
        <v>No</v>
      </c>
      <c r="N13113" s="1" t="str">
        <f>IF(OR(BART_Rides[[#This Row],[Station Code]]="EM", BART_Rides[[#This Row],[Station Code]]="MT", BART_Rides[[#This Row],[Station Code]]="PL", BART_Rides[[#This Row],[Station Code]]="CC"), "Yes", "No")</f>
        <v>No</v>
      </c>
    </row>
    <row r="13114" spans="6:14">
      <c r="F13114" s="3">
        <v>44534</v>
      </c>
      <c r="G13114" s="1" t="s">
        <v>67</v>
      </c>
      <c r="H13114" s="1" t="s">
        <v>108</v>
      </c>
      <c r="I13114" s="1">
        <v>446</v>
      </c>
      <c r="J13114" s="1">
        <f>MONTH(BART_Rides[[#This Row],[Date]])</f>
        <v>12</v>
      </c>
      <c r="K13114" s="1">
        <f>WEEKDAY(BART_Rides[[#This Row],[Date]],2)</f>
        <v>6</v>
      </c>
      <c r="L13114" s="1" t="str">
        <f>LEFT(BART_Rides[[#This Row],[Lines]],1)</f>
        <v>B</v>
      </c>
      <c r="M13114" s="1" t="str">
        <f>IF(BART_Rides[[#This Row],[FirstLetter]]="Y","Yes","No")</f>
        <v>No</v>
      </c>
      <c r="N13114" s="1" t="str">
        <f>IF(OR(BART_Rides[[#This Row],[Station Code]]="EM", BART_Rides[[#This Row],[Station Code]]="MT", BART_Rides[[#This Row],[Station Code]]="PL", BART_Rides[[#This Row],[Station Code]]="CC"), "Yes", "No")</f>
        <v>No</v>
      </c>
    </row>
    <row r="13115" spans="6:14">
      <c r="F13115" s="3">
        <v>44535</v>
      </c>
      <c r="G13115" s="1" t="s">
        <v>67</v>
      </c>
      <c r="H13115" s="1" t="s">
        <v>108</v>
      </c>
      <c r="I13115" s="1">
        <v>303</v>
      </c>
      <c r="J13115" s="1">
        <f>MONTH(BART_Rides[[#This Row],[Date]])</f>
        <v>12</v>
      </c>
      <c r="K13115" s="1">
        <f>WEEKDAY(BART_Rides[[#This Row],[Date]],2)</f>
        <v>7</v>
      </c>
      <c r="L13115" s="1" t="str">
        <f>LEFT(BART_Rides[[#This Row],[Lines]],1)</f>
        <v>B</v>
      </c>
      <c r="M13115" s="1" t="str">
        <f>IF(BART_Rides[[#This Row],[FirstLetter]]="Y","Yes","No")</f>
        <v>No</v>
      </c>
      <c r="N13115" s="1" t="str">
        <f>IF(OR(BART_Rides[[#This Row],[Station Code]]="EM", BART_Rides[[#This Row],[Station Code]]="MT", BART_Rides[[#This Row],[Station Code]]="PL", BART_Rides[[#This Row],[Station Code]]="CC"), "Yes", "No")</f>
        <v>No</v>
      </c>
    </row>
    <row r="13116" spans="6:14">
      <c r="F13116" s="3">
        <v>44536</v>
      </c>
      <c r="G13116" s="1" t="s">
        <v>67</v>
      </c>
      <c r="H13116" s="1" t="s">
        <v>108</v>
      </c>
      <c r="I13116" s="1">
        <v>882</v>
      </c>
      <c r="J13116" s="1">
        <f>MONTH(BART_Rides[[#This Row],[Date]])</f>
        <v>12</v>
      </c>
      <c r="K13116" s="1">
        <f>WEEKDAY(BART_Rides[[#This Row],[Date]],2)</f>
        <v>1</v>
      </c>
      <c r="L13116" s="1" t="str">
        <f>LEFT(BART_Rides[[#This Row],[Lines]],1)</f>
        <v>B</v>
      </c>
      <c r="M13116" s="1" t="str">
        <f>IF(BART_Rides[[#This Row],[FirstLetter]]="Y","Yes","No")</f>
        <v>No</v>
      </c>
      <c r="N13116" s="1" t="str">
        <f>IF(OR(BART_Rides[[#This Row],[Station Code]]="EM", BART_Rides[[#This Row],[Station Code]]="MT", BART_Rides[[#This Row],[Station Code]]="PL", BART_Rides[[#This Row],[Station Code]]="CC"), "Yes", "No")</f>
        <v>No</v>
      </c>
    </row>
    <row r="13117" spans="6:14">
      <c r="F13117" s="3">
        <v>44537</v>
      </c>
      <c r="G13117" s="1" t="s">
        <v>67</v>
      </c>
      <c r="H13117" s="1" t="s">
        <v>108</v>
      </c>
      <c r="I13117" s="1">
        <v>831</v>
      </c>
      <c r="J13117" s="1">
        <f>MONTH(BART_Rides[[#This Row],[Date]])</f>
        <v>12</v>
      </c>
      <c r="K13117" s="1">
        <f>WEEKDAY(BART_Rides[[#This Row],[Date]],2)</f>
        <v>2</v>
      </c>
      <c r="L13117" s="1" t="str">
        <f>LEFT(BART_Rides[[#This Row],[Lines]],1)</f>
        <v>B</v>
      </c>
      <c r="M13117" s="1" t="str">
        <f>IF(BART_Rides[[#This Row],[FirstLetter]]="Y","Yes","No")</f>
        <v>No</v>
      </c>
      <c r="N13117" s="1" t="str">
        <f>IF(OR(BART_Rides[[#This Row],[Station Code]]="EM", BART_Rides[[#This Row],[Station Code]]="MT", BART_Rides[[#This Row],[Station Code]]="PL", BART_Rides[[#This Row],[Station Code]]="CC"), "Yes", "No")</f>
        <v>No</v>
      </c>
    </row>
    <row r="13118" spans="6:14">
      <c r="F13118" s="3">
        <v>44538</v>
      </c>
      <c r="G13118" s="1" t="s">
        <v>67</v>
      </c>
      <c r="H13118" s="1" t="s">
        <v>108</v>
      </c>
      <c r="I13118" s="1">
        <v>866</v>
      </c>
      <c r="J13118" s="1">
        <f>MONTH(BART_Rides[[#This Row],[Date]])</f>
        <v>12</v>
      </c>
      <c r="K13118" s="1">
        <f>WEEKDAY(BART_Rides[[#This Row],[Date]],2)</f>
        <v>3</v>
      </c>
      <c r="L13118" s="1" t="str">
        <f>LEFT(BART_Rides[[#This Row],[Lines]],1)</f>
        <v>B</v>
      </c>
      <c r="M13118" s="1" t="str">
        <f>IF(BART_Rides[[#This Row],[FirstLetter]]="Y","Yes","No")</f>
        <v>No</v>
      </c>
      <c r="N13118" s="1" t="str">
        <f>IF(OR(BART_Rides[[#This Row],[Station Code]]="EM", BART_Rides[[#This Row],[Station Code]]="MT", BART_Rides[[#This Row],[Station Code]]="PL", BART_Rides[[#This Row],[Station Code]]="CC"), "Yes", "No")</f>
        <v>No</v>
      </c>
    </row>
    <row r="13119" spans="6:14">
      <c r="F13119" s="3">
        <v>44539</v>
      </c>
      <c r="G13119" s="1" t="s">
        <v>67</v>
      </c>
      <c r="H13119" s="1" t="s">
        <v>108</v>
      </c>
      <c r="I13119" s="1">
        <v>864</v>
      </c>
      <c r="J13119" s="1">
        <f>MONTH(BART_Rides[[#This Row],[Date]])</f>
        <v>12</v>
      </c>
      <c r="K13119" s="1">
        <f>WEEKDAY(BART_Rides[[#This Row],[Date]],2)</f>
        <v>4</v>
      </c>
      <c r="L13119" s="1" t="str">
        <f>LEFT(BART_Rides[[#This Row],[Lines]],1)</f>
        <v>B</v>
      </c>
      <c r="M13119" s="1" t="str">
        <f>IF(BART_Rides[[#This Row],[FirstLetter]]="Y","Yes","No")</f>
        <v>No</v>
      </c>
      <c r="N13119" s="1" t="str">
        <f>IF(OR(BART_Rides[[#This Row],[Station Code]]="EM", BART_Rides[[#This Row],[Station Code]]="MT", BART_Rides[[#This Row],[Station Code]]="PL", BART_Rides[[#This Row],[Station Code]]="CC"), "Yes", "No")</f>
        <v>No</v>
      </c>
    </row>
    <row r="13120" spans="6:14">
      <c r="F13120" s="3">
        <v>44540</v>
      </c>
      <c r="G13120" s="1" t="s">
        <v>67</v>
      </c>
      <c r="H13120" s="1" t="s">
        <v>108</v>
      </c>
      <c r="I13120" s="1">
        <v>775</v>
      </c>
      <c r="J13120" s="1">
        <f>MONTH(BART_Rides[[#This Row],[Date]])</f>
        <v>12</v>
      </c>
      <c r="K13120" s="1">
        <f>WEEKDAY(BART_Rides[[#This Row],[Date]],2)</f>
        <v>5</v>
      </c>
      <c r="L13120" s="1" t="str">
        <f>LEFT(BART_Rides[[#This Row],[Lines]],1)</f>
        <v>B</v>
      </c>
      <c r="M13120" s="1" t="str">
        <f>IF(BART_Rides[[#This Row],[FirstLetter]]="Y","Yes","No")</f>
        <v>No</v>
      </c>
      <c r="N13120" s="1" t="str">
        <f>IF(OR(BART_Rides[[#This Row],[Station Code]]="EM", BART_Rides[[#This Row],[Station Code]]="MT", BART_Rides[[#This Row],[Station Code]]="PL", BART_Rides[[#This Row],[Station Code]]="CC"), "Yes", "No")</f>
        <v>No</v>
      </c>
    </row>
    <row r="13121" spans="6:14">
      <c r="F13121" s="3">
        <v>44541</v>
      </c>
      <c r="G13121" s="1" t="s">
        <v>67</v>
      </c>
      <c r="H13121" s="1" t="s">
        <v>108</v>
      </c>
      <c r="I13121" s="1">
        <v>507</v>
      </c>
      <c r="J13121" s="1">
        <f>MONTH(BART_Rides[[#This Row],[Date]])</f>
        <v>12</v>
      </c>
      <c r="K13121" s="1">
        <f>WEEKDAY(BART_Rides[[#This Row],[Date]],2)</f>
        <v>6</v>
      </c>
      <c r="L13121" s="1" t="str">
        <f>LEFT(BART_Rides[[#This Row],[Lines]],1)</f>
        <v>B</v>
      </c>
      <c r="M13121" s="1" t="str">
        <f>IF(BART_Rides[[#This Row],[FirstLetter]]="Y","Yes","No")</f>
        <v>No</v>
      </c>
      <c r="N13121" s="1" t="str">
        <f>IF(OR(BART_Rides[[#This Row],[Station Code]]="EM", BART_Rides[[#This Row],[Station Code]]="MT", BART_Rides[[#This Row],[Station Code]]="PL", BART_Rides[[#This Row],[Station Code]]="CC"), "Yes", "No")</f>
        <v>No</v>
      </c>
    </row>
    <row r="13122" spans="6:14">
      <c r="F13122" s="3">
        <v>44542</v>
      </c>
      <c r="G13122" s="1" t="s">
        <v>67</v>
      </c>
      <c r="H13122" s="1" t="s">
        <v>108</v>
      </c>
      <c r="I13122" s="1">
        <v>255</v>
      </c>
      <c r="J13122" s="1">
        <f>MONTH(BART_Rides[[#This Row],[Date]])</f>
        <v>12</v>
      </c>
      <c r="K13122" s="1">
        <f>WEEKDAY(BART_Rides[[#This Row],[Date]],2)</f>
        <v>7</v>
      </c>
      <c r="L13122" s="1" t="str">
        <f>LEFT(BART_Rides[[#This Row],[Lines]],1)</f>
        <v>B</v>
      </c>
      <c r="M13122" s="1" t="str">
        <f>IF(BART_Rides[[#This Row],[FirstLetter]]="Y","Yes","No")</f>
        <v>No</v>
      </c>
      <c r="N13122" s="1" t="str">
        <f>IF(OR(BART_Rides[[#This Row],[Station Code]]="EM", BART_Rides[[#This Row],[Station Code]]="MT", BART_Rides[[#This Row],[Station Code]]="PL", BART_Rides[[#This Row],[Station Code]]="CC"), "Yes", "No")</f>
        <v>No</v>
      </c>
    </row>
    <row r="13123" spans="6:14">
      <c r="F13123" s="3">
        <v>44543</v>
      </c>
      <c r="G13123" s="1" t="s">
        <v>67</v>
      </c>
      <c r="H13123" s="1" t="s">
        <v>108</v>
      </c>
      <c r="I13123" s="1">
        <v>638</v>
      </c>
      <c r="J13123" s="1">
        <f>MONTH(BART_Rides[[#This Row],[Date]])</f>
        <v>12</v>
      </c>
      <c r="K13123" s="1">
        <f>WEEKDAY(BART_Rides[[#This Row],[Date]],2)</f>
        <v>1</v>
      </c>
      <c r="L13123" s="1" t="str">
        <f>LEFT(BART_Rides[[#This Row],[Lines]],1)</f>
        <v>B</v>
      </c>
      <c r="M13123" s="1" t="str">
        <f>IF(BART_Rides[[#This Row],[FirstLetter]]="Y","Yes","No")</f>
        <v>No</v>
      </c>
      <c r="N13123" s="1" t="str">
        <f>IF(OR(BART_Rides[[#This Row],[Station Code]]="EM", BART_Rides[[#This Row],[Station Code]]="MT", BART_Rides[[#This Row],[Station Code]]="PL", BART_Rides[[#This Row],[Station Code]]="CC"), "Yes", "No")</f>
        <v>No</v>
      </c>
    </row>
    <row r="13124" spans="6:14">
      <c r="F13124" s="3">
        <v>44544</v>
      </c>
      <c r="G13124" s="1" t="s">
        <v>67</v>
      </c>
      <c r="H13124" s="1" t="s">
        <v>108</v>
      </c>
      <c r="I13124" s="1">
        <v>825</v>
      </c>
      <c r="J13124" s="1">
        <f>MONTH(BART_Rides[[#This Row],[Date]])</f>
        <v>12</v>
      </c>
      <c r="K13124" s="1">
        <f>WEEKDAY(BART_Rides[[#This Row],[Date]],2)</f>
        <v>2</v>
      </c>
      <c r="L13124" s="1" t="str">
        <f>LEFT(BART_Rides[[#This Row],[Lines]],1)</f>
        <v>B</v>
      </c>
      <c r="M13124" s="1" t="str">
        <f>IF(BART_Rides[[#This Row],[FirstLetter]]="Y","Yes","No")</f>
        <v>No</v>
      </c>
      <c r="N13124" s="1" t="str">
        <f>IF(OR(BART_Rides[[#This Row],[Station Code]]="EM", BART_Rides[[#This Row],[Station Code]]="MT", BART_Rides[[#This Row],[Station Code]]="PL", BART_Rides[[#This Row],[Station Code]]="CC"), "Yes", "No")</f>
        <v>No</v>
      </c>
    </row>
    <row r="13125" spans="6:14">
      <c r="F13125" s="3">
        <v>44545</v>
      </c>
      <c r="G13125" s="1" t="s">
        <v>67</v>
      </c>
      <c r="H13125" s="1" t="s">
        <v>108</v>
      </c>
      <c r="I13125" s="1">
        <v>805</v>
      </c>
      <c r="J13125" s="1">
        <f>MONTH(BART_Rides[[#This Row],[Date]])</f>
        <v>12</v>
      </c>
      <c r="K13125" s="1">
        <f>WEEKDAY(BART_Rides[[#This Row],[Date]],2)</f>
        <v>3</v>
      </c>
      <c r="L13125" s="1" t="str">
        <f>LEFT(BART_Rides[[#This Row],[Lines]],1)</f>
        <v>B</v>
      </c>
      <c r="M13125" s="1" t="str">
        <f>IF(BART_Rides[[#This Row],[FirstLetter]]="Y","Yes","No")</f>
        <v>No</v>
      </c>
      <c r="N13125" s="1" t="str">
        <f>IF(OR(BART_Rides[[#This Row],[Station Code]]="EM", BART_Rides[[#This Row],[Station Code]]="MT", BART_Rides[[#This Row],[Station Code]]="PL", BART_Rides[[#This Row],[Station Code]]="CC"), "Yes", "No")</f>
        <v>No</v>
      </c>
    </row>
    <row r="13126" spans="6:14">
      <c r="F13126" s="3">
        <v>44546</v>
      </c>
      <c r="G13126" s="1" t="s">
        <v>67</v>
      </c>
      <c r="H13126" s="1" t="s">
        <v>108</v>
      </c>
      <c r="I13126" s="1">
        <v>875</v>
      </c>
      <c r="J13126" s="1">
        <f>MONTH(BART_Rides[[#This Row],[Date]])</f>
        <v>12</v>
      </c>
      <c r="K13126" s="1">
        <f>WEEKDAY(BART_Rides[[#This Row],[Date]],2)</f>
        <v>4</v>
      </c>
      <c r="L13126" s="1" t="str">
        <f>LEFT(BART_Rides[[#This Row],[Lines]],1)</f>
        <v>B</v>
      </c>
      <c r="M13126" s="1" t="str">
        <f>IF(BART_Rides[[#This Row],[FirstLetter]]="Y","Yes","No")</f>
        <v>No</v>
      </c>
      <c r="N13126" s="1" t="str">
        <f>IF(OR(BART_Rides[[#This Row],[Station Code]]="EM", BART_Rides[[#This Row],[Station Code]]="MT", BART_Rides[[#This Row],[Station Code]]="PL", BART_Rides[[#This Row],[Station Code]]="CC"), "Yes", "No")</f>
        <v>No</v>
      </c>
    </row>
    <row r="13127" spans="6:14">
      <c r="F13127" s="3">
        <v>44547</v>
      </c>
      <c r="G13127" s="1" t="s">
        <v>67</v>
      </c>
      <c r="H13127" s="1" t="s">
        <v>108</v>
      </c>
      <c r="I13127" s="1">
        <v>824</v>
      </c>
      <c r="J13127" s="1">
        <f>MONTH(BART_Rides[[#This Row],[Date]])</f>
        <v>12</v>
      </c>
      <c r="K13127" s="1">
        <f>WEEKDAY(BART_Rides[[#This Row],[Date]],2)</f>
        <v>5</v>
      </c>
      <c r="L13127" s="1" t="str">
        <f>LEFT(BART_Rides[[#This Row],[Lines]],1)</f>
        <v>B</v>
      </c>
      <c r="M13127" s="1" t="str">
        <f>IF(BART_Rides[[#This Row],[FirstLetter]]="Y","Yes","No")</f>
        <v>No</v>
      </c>
      <c r="N13127" s="1" t="str">
        <f>IF(OR(BART_Rides[[#This Row],[Station Code]]="EM", BART_Rides[[#This Row],[Station Code]]="MT", BART_Rides[[#This Row],[Station Code]]="PL", BART_Rides[[#This Row],[Station Code]]="CC"), "Yes", "No")</f>
        <v>No</v>
      </c>
    </row>
    <row r="13128" spans="6:14">
      <c r="F13128" s="3">
        <v>44548</v>
      </c>
      <c r="G13128" s="1" t="s">
        <v>67</v>
      </c>
      <c r="H13128" s="1" t="s">
        <v>108</v>
      </c>
      <c r="I13128" s="1">
        <v>501</v>
      </c>
      <c r="J13128" s="1">
        <f>MONTH(BART_Rides[[#This Row],[Date]])</f>
        <v>12</v>
      </c>
      <c r="K13128" s="1">
        <f>WEEKDAY(BART_Rides[[#This Row],[Date]],2)</f>
        <v>6</v>
      </c>
      <c r="L13128" s="1" t="str">
        <f>LEFT(BART_Rides[[#This Row],[Lines]],1)</f>
        <v>B</v>
      </c>
      <c r="M13128" s="1" t="str">
        <f>IF(BART_Rides[[#This Row],[FirstLetter]]="Y","Yes","No")</f>
        <v>No</v>
      </c>
      <c r="N13128" s="1" t="str">
        <f>IF(OR(BART_Rides[[#This Row],[Station Code]]="EM", BART_Rides[[#This Row],[Station Code]]="MT", BART_Rides[[#This Row],[Station Code]]="PL", BART_Rides[[#This Row],[Station Code]]="CC"), "Yes", "No")</f>
        <v>No</v>
      </c>
    </row>
    <row r="13129" spans="6:14">
      <c r="F13129" s="3">
        <v>44549</v>
      </c>
      <c r="G13129" s="1" t="s">
        <v>67</v>
      </c>
      <c r="H13129" s="1" t="s">
        <v>108</v>
      </c>
      <c r="I13129" s="1">
        <v>284</v>
      </c>
      <c r="J13129" s="1">
        <f>MONTH(BART_Rides[[#This Row],[Date]])</f>
        <v>12</v>
      </c>
      <c r="K13129" s="1">
        <f>WEEKDAY(BART_Rides[[#This Row],[Date]],2)</f>
        <v>7</v>
      </c>
      <c r="L13129" s="1" t="str">
        <f>LEFT(BART_Rides[[#This Row],[Lines]],1)</f>
        <v>B</v>
      </c>
      <c r="M13129" s="1" t="str">
        <f>IF(BART_Rides[[#This Row],[FirstLetter]]="Y","Yes","No")</f>
        <v>No</v>
      </c>
      <c r="N13129" s="1" t="str">
        <f>IF(OR(BART_Rides[[#This Row],[Station Code]]="EM", BART_Rides[[#This Row],[Station Code]]="MT", BART_Rides[[#This Row],[Station Code]]="PL", BART_Rides[[#This Row],[Station Code]]="CC"), "Yes", "No")</f>
        <v>No</v>
      </c>
    </row>
    <row r="13130" spans="6:14">
      <c r="F13130" s="3">
        <v>44550</v>
      </c>
      <c r="G13130" s="1" t="s">
        <v>67</v>
      </c>
      <c r="H13130" s="1" t="s">
        <v>108</v>
      </c>
      <c r="I13130" s="1">
        <v>753</v>
      </c>
      <c r="J13130" s="1">
        <f>MONTH(BART_Rides[[#This Row],[Date]])</f>
        <v>12</v>
      </c>
      <c r="K13130" s="1">
        <f>WEEKDAY(BART_Rides[[#This Row],[Date]],2)</f>
        <v>1</v>
      </c>
      <c r="L13130" s="1" t="str">
        <f>LEFT(BART_Rides[[#This Row],[Lines]],1)</f>
        <v>B</v>
      </c>
      <c r="M13130" s="1" t="str">
        <f>IF(BART_Rides[[#This Row],[FirstLetter]]="Y","Yes","No")</f>
        <v>No</v>
      </c>
      <c r="N13130" s="1" t="str">
        <f>IF(OR(BART_Rides[[#This Row],[Station Code]]="EM", BART_Rides[[#This Row],[Station Code]]="MT", BART_Rides[[#This Row],[Station Code]]="PL", BART_Rides[[#This Row],[Station Code]]="CC"), "Yes", "No")</f>
        <v>No</v>
      </c>
    </row>
    <row r="13131" spans="6:14">
      <c r="F13131" s="3">
        <v>44551</v>
      </c>
      <c r="G13131" s="1" t="s">
        <v>67</v>
      </c>
      <c r="H13131" s="1" t="s">
        <v>108</v>
      </c>
      <c r="I13131" s="1">
        <v>662</v>
      </c>
      <c r="J13131" s="1">
        <f>MONTH(BART_Rides[[#This Row],[Date]])</f>
        <v>12</v>
      </c>
      <c r="K13131" s="1">
        <f>WEEKDAY(BART_Rides[[#This Row],[Date]],2)</f>
        <v>2</v>
      </c>
      <c r="L13131" s="1" t="str">
        <f>LEFT(BART_Rides[[#This Row],[Lines]],1)</f>
        <v>B</v>
      </c>
      <c r="M13131" s="1" t="str">
        <f>IF(BART_Rides[[#This Row],[FirstLetter]]="Y","Yes","No")</f>
        <v>No</v>
      </c>
      <c r="N13131" s="1" t="str">
        <f>IF(OR(BART_Rides[[#This Row],[Station Code]]="EM", BART_Rides[[#This Row],[Station Code]]="MT", BART_Rides[[#This Row],[Station Code]]="PL", BART_Rides[[#This Row],[Station Code]]="CC"), "Yes", "No")</f>
        <v>No</v>
      </c>
    </row>
    <row r="13132" spans="6:14">
      <c r="F13132" s="3">
        <v>44552</v>
      </c>
      <c r="G13132" s="1" t="s">
        <v>67</v>
      </c>
      <c r="H13132" s="1" t="s">
        <v>108</v>
      </c>
      <c r="I13132" s="1">
        <v>607</v>
      </c>
      <c r="J13132" s="1">
        <f>MONTH(BART_Rides[[#This Row],[Date]])</f>
        <v>12</v>
      </c>
      <c r="K13132" s="1">
        <f>WEEKDAY(BART_Rides[[#This Row],[Date]],2)</f>
        <v>3</v>
      </c>
      <c r="L13132" s="1" t="str">
        <f>LEFT(BART_Rides[[#This Row],[Lines]],1)</f>
        <v>B</v>
      </c>
      <c r="M13132" s="1" t="str">
        <f>IF(BART_Rides[[#This Row],[FirstLetter]]="Y","Yes","No")</f>
        <v>No</v>
      </c>
      <c r="N13132" s="1" t="str">
        <f>IF(OR(BART_Rides[[#This Row],[Station Code]]="EM", BART_Rides[[#This Row],[Station Code]]="MT", BART_Rides[[#This Row],[Station Code]]="PL", BART_Rides[[#This Row],[Station Code]]="CC"), "Yes", "No")</f>
        <v>No</v>
      </c>
    </row>
    <row r="13133" spans="6:14">
      <c r="F13133" s="3">
        <v>44553</v>
      </c>
      <c r="G13133" s="1" t="s">
        <v>67</v>
      </c>
      <c r="H13133" s="1" t="s">
        <v>108</v>
      </c>
      <c r="I13133" s="1">
        <v>590</v>
      </c>
      <c r="J13133" s="1">
        <f>MONTH(BART_Rides[[#This Row],[Date]])</f>
        <v>12</v>
      </c>
      <c r="K13133" s="1">
        <f>WEEKDAY(BART_Rides[[#This Row],[Date]],2)</f>
        <v>4</v>
      </c>
      <c r="L13133" s="1" t="str">
        <f>LEFT(BART_Rides[[#This Row],[Lines]],1)</f>
        <v>B</v>
      </c>
      <c r="M13133" s="1" t="str">
        <f>IF(BART_Rides[[#This Row],[FirstLetter]]="Y","Yes","No")</f>
        <v>No</v>
      </c>
      <c r="N13133" s="1" t="str">
        <f>IF(OR(BART_Rides[[#This Row],[Station Code]]="EM", BART_Rides[[#This Row],[Station Code]]="MT", BART_Rides[[#This Row],[Station Code]]="PL", BART_Rides[[#This Row],[Station Code]]="CC"), "Yes", "No")</f>
        <v>No</v>
      </c>
    </row>
    <row r="13134" spans="6:14">
      <c r="F13134" s="3">
        <v>44554</v>
      </c>
      <c r="G13134" s="1" t="s">
        <v>67</v>
      </c>
      <c r="H13134" s="1" t="s">
        <v>108</v>
      </c>
      <c r="I13134" s="1">
        <v>339</v>
      </c>
      <c r="J13134" s="1">
        <f>MONTH(BART_Rides[[#This Row],[Date]])</f>
        <v>12</v>
      </c>
      <c r="K13134" s="1">
        <f>WEEKDAY(BART_Rides[[#This Row],[Date]],2)</f>
        <v>5</v>
      </c>
      <c r="L13134" s="1" t="str">
        <f>LEFT(BART_Rides[[#This Row],[Lines]],1)</f>
        <v>B</v>
      </c>
      <c r="M13134" s="1" t="str">
        <f>IF(BART_Rides[[#This Row],[FirstLetter]]="Y","Yes","No")</f>
        <v>No</v>
      </c>
      <c r="N13134" s="1" t="str">
        <f>IF(OR(BART_Rides[[#This Row],[Station Code]]="EM", BART_Rides[[#This Row],[Station Code]]="MT", BART_Rides[[#This Row],[Station Code]]="PL", BART_Rides[[#This Row],[Station Code]]="CC"), "Yes", "No")</f>
        <v>No</v>
      </c>
    </row>
    <row r="13135" spans="6:14">
      <c r="F13135" s="3">
        <v>44555</v>
      </c>
      <c r="G13135" s="1" t="s">
        <v>67</v>
      </c>
      <c r="H13135" s="1" t="s">
        <v>108</v>
      </c>
      <c r="I13135" s="1">
        <v>136</v>
      </c>
      <c r="J13135" s="1">
        <f>MONTH(BART_Rides[[#This Row],[Date]])</f>
        <v>12</v>
      </c>
      <c r="K13135" s="1">
        <f>WEEKDAY(BART_Rides[[#This Row],[Date]],2)</f>
        <v>6</v>
      </c>
      <c r="L13135" s="1" t="str">
        <f>LEFT(BART_Rides[[#This Row],[Lines]],1)</f>
        <v>B</v>
      </c>
      <c r="M13135" s="1" t="str">
        <f>IF(BART_Rides[[#This Row],[FirstLetter]]="Y","Yes","No")</f>
        <v>No</v>
      </c>
      <c r="N13135" s="1" t="str">
        <f>IF(OR(BART_Rides[[#This Row],[Station Code]]="EM", BART_Rides[[#This Row],[Station Code]]="MT", BART_Rides[[#This Row],[Station Code]]="PL", BART_Rides[[#This Row],[Station Code]]="CC"), "Yes", "No")</f>
        <v>No</v>
      </c>
    </row>
    <row r="13136" spans="6:14">
      <c r="F13136" s="3">
        <v>44556</v>
      </c>
      <c r="G13136" s="1" t="s">
        <v>67</v>
      </c>
      <c r="H13136" s="1" t="s">
        <v>108</v>
      </c>
      <c r="I13136" s="1">
        <v>202</v>
      </c>
      <c r="J13136" s="1">
        <f>MONTH(BART_Rides[[#This Row],[Date]])</f>
        <v>12</v>
      </c>
      <c r="K13136" s="1">
        <f>WEEKDAY(BART_Rides[[#This Row],[Date]],2)</f>
        <v>7</v>
      </c>
      <c r="L13136" s="1" t="str">
        <f>LEFT(BART_Rides[[#This Row],[Lines]],1)</f>
        <v>B</v>
      </c>
      <c r="M13136" s="1" t="str">
        <f>IF(BART_Rides[[#This Row],[FirstLetter]]="Y","Yes","No")</f>
        <v>No</v>
      </c>
      <c r="N13136" s="1" t="str">
        <f>IF(OR(BART_Rides[[#This Row],[Station Code]]="EM", BART_Rides[[#This Row],[Station Code]]="MT", BART_Rides[[#This Row],[Station Code]]="PL", BART_Rides[[#This Row],[Station Code]]="CC"), "Yes", "No")</f>
        <v>No</v>
      </c>
    </row>
    <row r="13137" spans="6:14">
      <c r="F13137" s="3">
        <v>44557</v>
      </c>
      <c r="G13137" s="1" t="s">
        <v>67</v>
      </c>
      <c r="H13137" s="1" t="s">
        <v>108</v>
      </c>
      <c r="I13137" s="1">
        <v>543</v>
      </c>
      <c r="J13137" s="1">
        <f>MONTH(BART_Rides[[#This Row],[Date]])</f>
        <v>12</v>
      </c>
      <c r="K13137" s="1">
        <f>WEEKDAY(BART_Rides[[#This Row],[Date]],2)</f>
        <v>1</v>
      </c>
      <c r="L13137" s="1" t="str">
        <f>LEFT(BART_Rides[[#This Row],[Lines]],1)</f>
        <v>B</v>
      </c>
      <c r="M13137" s="1" t="str">
        <f>IF(BART_Rides[[#This Row],[FirstLetter]]="Y","Yes","No")</f>
        <v>No</v>
      </c>
      <c r="N13137" s="1" t="str">
        <f>IF(OR(BART_Rides[[#This Row],[Station Code]]="EM", BART_Rides[[#This Row],[Station Code]]="MT", BART_Rides[[#This Row],[Station Code]]="PL", BART_Rides[[#This Row],[Station Code]]="CC"), "Yes", "No")</f>
        <v>No</v>
      </c>
    </row>
    <row r="13138" spans="6:14">
      <c r="F13138" s="3">
        <v>44558</v>
      </c>
      <c r="G13138" s="1" t="s">
        <v>67</v>
      </c>
      <c r="H13138" s="1" t="s">
        <v>108</v>
      </c>
      <c r="I13138" s="1">
        <v>573</v>
      </c>
      <c r="J13138" s="1">
        <f>MONTH(BART_Rides[[#This Row],[Date]])</f>
        <v>12</v>
      </c>
      <c r="K13138" s="1">
        <f>WEEKDAY(BART_Rides[[#This Row],[Date]],2)</f>
        <v>2</v>
      </c>
      <c r="L13138" s="1" t="str">
        <f>LEFT(BART_Rides[[#This Row],[Lines]],1)</f>
        <v>B</v>
      </c>
      <c r="M13138" s="1" t="str">
        <f>IF(BART_Rides[[#This Row],[FirstLetter]]="Y","Yes","No")</f>
        <v>No</v>
      </c>
      <c r="N13138" s="1" t="str">
        <f>IF(OR(BART_Rides[[#This Row],[Station Code]]="EM", BART_Rides[[#This Row],[Station Code]]="MT", BART_Rides[[#This Row],[Station Code]]="PL", BART_Rides[[#This Row],[Station Code]]="CC"), "Yes", "No")</f>
        <v>No</v>
      </c>
    </row>
    <row r="13139" spans="6:14">
      <c r="F13139" s="3">
        <v>44559</v>
      </c>
      <c r="G13139" s="1" t="s">
        <v>67</v>
      </c>
      <c r="H13139" s="1" t="s">
        <v>108</v>
      </c>
      <c r="I13139" s="1">
        <v>521</v>
      </c>
      <c r="J13139" s="1">
        <f>MONTH(BART_Rides[[#This Row],[Date]])</f>
        <v>12</v>
      </c>
      <c r="K13139" s="1">
        <f>WEEKDAY(BART_Rides[[#This Row],[Date]],2)</f>
        <v>3</v>
      </c>
      <c r="L13139" s="1" t="str">
        <f>LEFT(BART_Rides[[#This Row],[Lines]],1)</f>
        <v>B</v>
      </c>
      <c r="M13139" s="1" t="str">
        <f>IF(BART_Rides[[#This Row],[FirstLetter]]="Y","Yes","No")</f>
        <v>No</v>
      </c>
      <c r="N13139" s="1" t="str">
        <f>IF(OR(BART_Rides[[#This Row],[Station Code]]="EM", BART_Rides[[#This Row],[Station Code]]="MT", BART_Rides[[#This Row],[Station Code]]="PL", BART_Rides[[#This Row],[Station Code]]="CC"), "Yes", "No")</f>
        <v>No</v>
      </c>
    </row>
    <row r="13140" spans="6:14">
      <c r="F13140" s="3">
        <v>44560</v>
      </c>
      <c r="G13140" s="1" t="s">
        <v>67</v>
      </c>
      <c r="H13140" s="1" t="s">
        <v>108</v>
      </c>
      <c r="I13140" s="1">
        <v>556</v>
      </c>
      <c r="J13140" s="1">
        <f>MONTH(BART_Rides[[#This Row],[Date]])</f>
        <v>12</v>
      </c>
      <c r="K13140" s="1">
        <f>WEEKDAY(BART_Rides[[#This Row],[Date]],2)</f>
        <v>4</v>
      </c>
      <c r="L13140" s="1" t="str">
        <f>LEFT(BART_Rides[[#This Row],[Lines]],1)</f>
        <v>B</v>
      </c>
      <c r="M13140" s="1" t="str">
        <f>IF(BART_Rides[[#This Row],[FirstLetter]]="Y","Yes","No")</f>
        <v>No</v>
      </c>
      <c r="N13140" s="1" t="str">
        <f>IF(OR(BART_Rides[[#This Row],[Station Code]]="EM", BART_Rides[[#This Row],[Station Code]]="MT", BART_Rides[[#This Row],[Station Code]]="PL", BART_Rides[[#This Row],[Station Code]]="CC"), "Yes", "No")</f>
        <v>No</v>
      </c>
    </row>
    <row r="13141" spans="6:14">
      <c r="F13141" s="3">
        <v>44561</v>
      </c>
      <c r="G13141" s="1" t="s">
        <v>67</v>
      </c>
      <c r="H13141" s="1" t="s">
        <v>108</v>
      </c>
      <c r="I13141" s="1">
        <v>395</v>
      </c>
      <c r="J13141" s="1">
        <f>MONTH(BART_Rides[[#This Row],[Date]])</f>
        <v>12</v>
      </c>
      <c r="K13141" s="1">
        <f>WEEKDAY(BART_Rides[[#This Row],[Date]],2)</f>
        <v>5</v>
      </c>
      <c r="L13141" s="1" t="str">
        <f>LEFT(BART_Rides[[#This Row],[Lines]],1)</f>
        <v>B</v>
      </c>
      <c r="M13141" s="1" t="str">
        <f>IF(BART_Rides[[#This Row],[FirstLetter]]="Y","Yes","No")</f>
        <v>No</v>
      </c>
      <c r="N13141" s="1" t="str">
        <f>IF(OR(BART_Rides[[#This Row],[Station Code]]="EM", BART_Rides[[#This Row],[Station Code]]="MT", BART_Rides[[#This Row],[Station Code]]="PL", BART_Rides[[#This Row],[Station Code]]="CC"), "Yes", "No")</f>
        <v>No</v>
      </c>
    </row>
    <row r="13142" spans="6:14">
      <c r="F13142" s="3">
        <v>44197</v>
      </c>
      <c r="G13142" s="1" t="s">
        <v>69</v>
      </c>
      <c r="H13142" s="1" t="s">
        <v>108</v>
      </c>
      <c r="I13142" s="1">
        <v>196</v>
      </c>
      <c r="J13142" s="1">
        <f>MONTH(BART_Rides[[#This Row],[Date]])</f>
        <v>1</v>
      </c>
      <c r="K13142" s="1">
        <f>WEEKDAY(BART_Rides[[#This Row],[Date]],2)</f>
        <v>5</v>
      </c>
      <c r="L13142" s="1" t="str">
        <f>LEFT(BART_Rides[[#This Row],[Lines]],1)</f>
        <v>B</v>
      </c>
      <c r="M13142" s="1" t="str">
        <f>IF(BART_Rides[[#This Row],[FirstLetter]]="Y","Yes","No")</f>
        <v>No</v>
      </c>
      <c r="N13142" s="1" t="str">
        <f>IF(OR(BART_Rides[[#This Row],[Station Code]]="EM", BART_Rides[[#This Row],[Station Code]]="MT", BART_Rides[[#This Row],[Station Code]]="PL", BART_Rides[[#This Row],[Station Code]]="CC"), "Yes", "No")</f>
        <v>No</v>
      </c>
    </row>
    <row r="13143" spans="6:14">
      <c r="F13143" s="3">
        <v>44198</v>
      </c>
      <c r="G13143" s="1" t="s">
        <v>69</v>
      </c>
      <c r="H13143" s="1" t="s">
        <v>108</v>
      </c>
      <c r="I13143" s="1">
        <v>237</v>
      </c>
      <c r="J13143" s="1">
        <f>MONTH(BART_Rides[[#This Row],[Date]])</f>
        <v>1</v>
      </c>
      <c r="K13143" s="1">
        <f>WEEKDAY(BART_Rides[[#This Row],[Date]],2)</f>
        <v>6</v>
      </c>
      <c r="L13143" s="1" t="str">
        <f>LEFT(BART_Rides[[#This Row],[Lines]],1)</f>
        <v>B</v>
      </c>
      <c r="M13143" s="1" t="str">
        <f>IF(BART_Rides[[#This Row],[FirstLetter]]="Y","Yes","No")</f>
        <v>No</v>
      </c>
      <c r="N13143" s="1" t="str">
        <f>IF(OR(BART_Rides[[#This Row],[Station Code]]="EM", BART_Rides[[#This Row],[Station Code]]="MT", BART_Rides[[#This Row],[Station Code]]="PL", BART_Rides[[#This Row],[Station Code]]="CC"), "Yes", "No")</f>
        <v>No</v>
      </c>
    </row>
    <row r="13144" spans="6:14">
      <c r="F13144" s="3">
        <v>44199</v>
      </c>
      <c r="G13144" s="1" t="s">
        <v>69</v>
      </c>
      <c r="H13144" s="1" t="s">
        <v>108</v>
      </c>
      <c r="I13144" s="1">
        <v>193</v>
      </c>
      <c r="J13144" s="1">
        <f>MONTH(BART_Rides[[#This Row],[Date]])</f>
        <v>1</v>
      </c>
      <c r="K13144" s="1">
        <f>WEEKDAY(BART_Rides[[#This Row],[Date]],2)</f>
        <v>7</v>
      </c>
      <c r="L13144" s="1" t="str">
        <f>LEFT(BART_Rides[[#This Row],[Lines]],1)</f>
        <v>B</v>
      </c>
      <c r="M13144" s="1" t="str">
        <f>IF(BART_Rides[[#This Row],[FirstLetter]]="Y","Yes","No")</f>
        <v>No</v>
      </c>
      <c r="N13144" s="1" t="str">
        <f>IF(OR(BART_Rides[[#This Row],[Station Code]]="EM", BART_Rides[[#This Row],[Station Code]]="MT", BART_Rides[[#This Row],[Station Code]]="PL", BART_Rides[[#This Row],[Station Code]]="CC"), "Yes", "No")</f>
        <v>No</v>
      </c>
    </row>
    <row r="13145" spans="6:14">
      <c r="F13145" s="3">
        <v>44200</v>
      </c>
      <c r="G13145" s="1" t="s">
        <v>69</v>
      </c>
      <c r="H13145" s="1" t="s">
        <v>108</v>
      </c>
      <c r="I13145" s="1">
        <v>598</v>
      </c>
      <c r="J13145" s="1">
        <f>MONTH(BART_Rides[[#This Row],[Date]])</f>
        <v>1</v>
      </c>
      <c r="K13145" s="1">
        <f>WEEKDAY(BART_Rides[[#This Row],[Date]],2)</f>
        <v>1</v>
      </c>
      <c r="L13145" s="1" t="str">
        <f>LEFT(BART_Rides[[#This Row],[Lines]],1)</f>
        <v>B</v>
      </c>
      <c r="M13145" s="1" t="str">
        <f>IF(BART_Rides[[#This Row],[FirstLetter]]="Y","Yes","No")</f>
        <v>No</v>
      </c>
      <c r="N13145" s="1" t="str">
        <f>IF(OR(BART_Rides[[#This Row],[Station Code]]="EM", BART_Rides[[#This Row],[Station Code]]="MT", BART_Rides[[#This Row],[Station Code]]="PL", BART_Rides[[#This Row],[Station Code]]="CC"), "Yes", "No")</f>
        <v>No</v>
      </c>
    </row>
    <row r="13146" spans="6:14">
      <c r="F13146" s="3">
        <v>44201</v>
      </c>
      <c r="G13146" s="1" t="s">
        <v>69</v>
      </c>
      <c r="H13146" s="1" t="s">
        <v>108</v>
      </c>
      <c r="I13146" s="1">
        <v>654</v>
      </c>
      <c r="J13146" s="1">
        <f>MONTH(BART_Rides[[#This Row],[Date]])</f>
        <v>1</v>
      </c>
      <c r="K13146" s="1">
        <f>WEEKDAY(BART_Rides[[#This Row],[Date]],2)</f>
        <v>2</v>
      </c>
      <c r="L13146" s="1" t="str">
        <f>LEFT(BART_Rides[[#This Row],[Lines]],1)</f>
        <v>B</v>
      </c>
      <c r="M13146" s="1" t="str">
        <f>IF(BART_Rides[[#This Row],[FirstLetter]]="Y","Yes","No")</f>
        <v>No</v>
      </c>
      <c r="N13146" s="1" t="str">
        <f>IF(OR(BART_Rides[[#This Row],[Station Code]]="EM", BART_Rides[[#This Row],[Station Code]]="MT", BART_Rides[[#This Row],[Station Code]]="PL", BART_Rides[[#This Row],[Station Code]]="CC"), "Yes", "No")</f>
        <v>No</v>
      </c>
    </row>
    <row r="13147" spans="6:14">
      <c r="F13147" s="3">
        <v>44202</v>
      </c>
      <c r="G13147" s="1" t="s">
        <v>69</v>
      </c>
      <c r="H13147" s="1" t="s">
        <v>108</v>
      </c>
      <c r="I13147" s="1">
        <v>616</v>
      </c>
      <c r="J13147" s="1">
        <f>MONTH(BART_Rides[[#This Row],[Date]])</f>
        <v>1</v>
      </c>
      <c r="K13147" s="1">
        <f>WEEKDAY(BART_Rides[[#This Row],[Date]],2)</f>
        <v>3</v>
      </c>
      <c r="L13147" s="1" t="str">
        <f>LEFT(BART_Rides[[#This Row],[Lines]],1)</f>
        <v>B</v>
      </c>
      <c r="M13147" s="1" t="str">
        <f>IF(BART_Rides[[#This Row],[FirstLetter]]="Y","Yes","No")</f>
        <v>No</v>
      </c>
      <c r="N13147" s="1" t="str">
        <f>IF(OR(BART_Rides[[#This Row],[Station Code]]="EM", BART_Rides[[#This Row],[Station Code]]="MT", BART_Rides[[#This Row],[Station Code]]="PL", BART_Rides[[#This Row],[Station Code]]="CC"), "Yes", "No")</f>
        <v>No</v>
      </c>
    </row>
    <row r="13148" spans="6:14">
      <c r="F13148" s="3">
        <v>44203</v>
      </c>
      <c r="G13148" s="1" t="s">
        <v>69</v>
      </c>
      <c r="H13148" s="1" t="s">
        <v>108</v>
      </c>
      <c r="I13148" s="1">
        <v>625</v>
      </c>
      <c r="J13148" s="1">
        <f>MONTH(BART_Rides[[#This Row],[Date]])</f>
        <v>1</v>
      </c>
      <c r="K13148" s="1">
        <f>WEEKDAY(BART_Rides[[#This Row],[Date]],2)</f>
        <v>4</v>
      </c>
      <c r="L13148" s="1" t="str">
        <f>LEFT(BART_Rides[[#This Row],[Lines]],1)</f>
        <v>B</v>
      </c>
      <c r="M13148" s="1" t="str">
        <f>IF(BART_Rides[[#This Row],[FirstLetter]]="Y","Yes","No")</f>
        <v>No</v>
      </c>
      <c r="N13148" s="1" t="str">
        <f>IF(OR(BART_Rides[[#This Row],[Station Code]]="EM", BART_Rides[[#This Row],[Station Code]]="MT", BART_Rides[[#This Row],[Station Code]]="PL", BART_Rides[[#This Row],[Station Code]]="CC"), "Yes", "No")</f>
        <v>No</v>
      </c>
    </row>
    <row r="13149" spans="6:14">
      <c r="F13149" s="3">
        <v>44204</v>
      </c>
      <c r="G13149" s="1" t="s">
        <v>69</v>
      </c>
      <c r="H13149" s="1" t="s">
        <v>108</v>
      </c>
      <c r="I13149" s="1">
        <v>639</v>
      </c>
      <c r="J13149" s="1">
        <f>MONTH(BART_Rides[[#This Row],[Date]])</f>
        <v>1</v>
      </c>
      <c r="K13149" s="1">
        <f>WEEKDAY(BART_Rides[[#This Row],[Date]],2)</f>
        <v>5</v>
      </c>
      <c r="L13149" s="1" t="str">
        <f>LEFT(BART_Rides[[#This Row],[Lines]],1)</f>
        <v>B</v>
      </c>
      <c r="M13149" s="1" t="str">
        <f>IF(BART_Rides[[#This Row],[FirstLetter]]="Y","Yes","No")</f>
        <v>No</v>
      </c>
      <c r="N13149" s="1" t="str">
        <f>IF(OR(BART_Rides[[#This Row],[Station Code]]="EM", BART_Rides[[#This Row],[Station Code]]="MT", BART_Rides[[#This Row],[Station Code]]="PL", BART_Rides[[#This Row],[Station Code]]="CC"), "Yes", "No")</f>
        <v>No</v>
      </c>
    </row>
    <row r="13150" spans="6:14">
      <c r="F13150" s="3">
        <v>44205</v>
      </c>
      <c r="G13150" s="1" t="s">
        <v>69</v>
      </c>
      <c r="H13150" s="1" t="s">
        <v>108</v>
      </c>
      <c r="I13150" s="1">
        <v>265</v>
      </c>
      <c r="J13150" s="1">
        <f>MONTH(BART_Rides[[#This Row],[Date]])</f>
        <v>1</v>
      </c>
      <c r="K13150" s="1">
        <f>WEEKDAY(BART_Rides[[#This Row],[Date]],2)</f>
        <v>6</v>
      </c>
      <c r="L13150" s="1" t="str">
        <f>LEFT(BART_Rides[[#This Row],[Lines]],1)</f>
        <v>B</v>
      </c>
      <c r="M13150" s="1" t="str">
        <f>IF(BART_Rides[[#This Row],[FirstLetter]]="Y","Yes","No")</f>
        <v>No</v>
      </c>
      <c r="N13150" s="1" t="str">
        <f>IF(OR(BART_Rides[[#This Row],[Station Code]]="EM", BART_Rides[[#This Row],[Station Code]]="MT", BART_Rides[[#This Row],[Station Code]]="PL", BART_Rides[[#This Row],[Station Code]]="CC"), "Yes", "No")</f>
        <v>No</v>
      </c>
    </row>
    <row r="13151" spans="6:14">
      <c r="F13151" s="3">
        <v>44206</v>
      </c>
      <c r="G13151" s="1" t="s">
        <v>69</v>
      </c>
      <c r="H13151" s="1" t="s">
        <v>108</v>
      </c>
      <c r="I13151" s="1">
        <v>230</v>
      </c>
      <c r="J13151" s="1">
        <f>MONTH(BART_Rides[[#This Row],[Date]])</f>
        <v>1</v>
      </c>
      <c r="K13151" s="1">
        <f>WEEKDAY(BART_Rides[[#This Row],[Date]],2)</f>
        <v>7</v>
      </c>
      <c r="L13151" s="1" t="str">
        <f>LEFT(BART_Rides[[#This Row],[Lines]],1)</f>
        <v>B</v>
      </c>
      <c r="M13151" s="1" t="str">
        <f>IF(BART_Rides[[#This Row],[FirstLetter]]="Y","Yes","No")</f>
        <v>No</v>
      </c>
      <c r="N13151" s="1" t="str">
        <f>IF(OR(BART_Rides[[#This Row],[Station Code]]="EM", BART_Rides[[#This Row],[Station Code]]="MT", BART_Rides[[#This Row],[Station Code]]="PL", BART_Rides[[#This Row],[Station Code]]="CC"), "Yes", "No")</f>
        <v>No</v>
      </c>
    </row>
    <row r="13152" spans="6:14">
      <c r="F13152" s="3">
        <v>44207</v>
      </c>
      <c r="G13152" s="1" t="s">
        <v>69</v>
      </c>
      <c r="H13152" s="1" t="s">
        <v>108</v>
      </c>
      <c r="I13152" s="1">
        <v>629</v>
      </c>
      <c r="J13152" s="1">
        <f>MONTH(BART_Rides[[#This Row],[Date]])</f>
        <v>1</v>
      </c>
      <c r="K13152" s="1">
        <f>WEEKDAY(BART_Rides[[#This Row],[Date]],2)</f>
        <v>1</v>
      </c>
      <c r="L13152" s="1" t="str">
        <f>LEFT(BART_Rides[[#This Row],[Lines]],1)</f>
        <v>B</v>
      </c>
      <c r="M13152" s="1" t="str">
        <f>IF(BART_Rides[[#This Row],[FirstLetter]]="Y","Yes","No")</f>
        <v>No</v>
      </c>
      <c r="N13152" s="1" t="str">
        <f>IF(OR(BART_Rides[[#This Row],[Station Code]]="EM", BART_Rides[[#This Row],[Station Code]]="MT", BART_Rides[[#This Row],[Station Code]]="PL", BART_Rides[[#This Row],[Station Code]]="CC"), "Yes", "No")</f>
        <v>No</v>
      </c>
    </row>
    <row r="13153" spans="6:14">
      <c r="F13153" s="3">
        <v>44208</v>
      </c>
      <c r="G13153" s="1" t="s">
        <v>69</v>
      </c>
      <c r="H13153" s="1" t="s">
        <v>108</v>
      </c>
      <c r="I13153" s="1">
        <v>674</v>
      </c>
      <c r="J13153" s="1">
        <f>MONTH(BART_Rides[[#This Row],[Date]])</f>
        <v>1</v>
      </c>
      <c r="K13153" s="1">
        <f>WEEKDAY(BART_Rides[[#This Row],[Date]],2)</f>
        <v>2</v>
      </c>
      <c r="L13153" s="1" t="str">
        <f>LEFT(BART_Rides[[#This Row],[Lines]],1)</f>
        <v>B</v>
      </c>
      <c r="M13153" s="1" t="str">
        <f>IF(BART_Rides[[#This Row],[FirstLetter]]="Y","Yes","No")</f>
        <v>No</v>
      </c>
      <c r="N13153" s="1" t="str">
        <f>IF(OR(BART_Rides[[#This Row],[Station Code]]="EM", BART_Rides[[#This Row],[Station Code]]="MT", BART_Rides[[#This Row],[Station Code]]="PL", BART_Rides[[#This Row],[Station Code]]="CC"), "Yes", "No")</f>
        <v>No</v>
      </c>
    </row>
    <row r="13154" spans="6:14">
      <c r="F13154" s="3">
        <v>44209</v>
      </c>
      <c r="G13154" s="1" t="s">
        <v>69</v>
      </c>
      <c r="H13154" s="1" t="s">
        <v>108</v>
      </c>
      <c r="I13154" s="1">
        <v>640</v>
      </c>
      <c r="J13154" s="1">
        <f>MONTH(BART_Rides[[#This Row],[Date]])</f>
        <v>1</v>
      </c>
      <c r="K13154" s="1">
        <f>WEEKDAY(BART_Rides[[#This Row],[Date]],2)</f>
        <v>3</v>
      </c>
      <c r="L13154" s="1" t="str">
        <f>LEFT(BART_Rides[[#This Row],[Lines]],1)</f>
        <v>B</v>
      </c>
      <c r="M13154" s="1" t="str">
        <f>IF(BART_Rides[[#This Row],[FirstLetter]]="Y","Yes","No")</f>
        <v>No</v>
      </c>
      <c r="N13154" s="1" t="str">
        <f>IF(OR(BART_Rides[[#This Row],[Station Code]]="EM", BART_Rides[[#This Row],[Station Code]]="MT", BART_Rides[[#This Row],[Station Code]]="PL", BART_Rides[[#This Row],[Station Code]]="CC"), "Yes", "No")</f>
        <v>No</v>
      </c>
    </row>
    <row r="13155" spans="6:14">
      <c r="F13155" s="3">
        <v>44210</v>
      </c>
      <c r="G13155" s="1" t="s">
        <v>69</v>
      </c>
      <c r="H13155" s="1" t="s">
        <v>108</v>
      </c>
      <c r="I13155" s="1">
        <v>636</v>
      </c>
      <c r="J13155" s="1">
        <f>MONTH(BART_Rides[[#This Row],[Date]])</f>
        <v>1</v>
      </c>
      <c r="K13155" s="1">
        <f>WEEKDAY(BART_Rides[[#This Row],[Date]],2)</f>
        <v>4</v>
      </c>
      <c r="L13155" s="1" t="str">
        <f>LEFT(BART_Rides[[#This Row],[Lines]],1)</f>
        <v>B</v>
      </c>
      <c r="M13155" s="1" t="str">
        <f>IF(BART_Rides[[#This Row],[FirstLetter]]="Y","Yes","No")</f>
        <v>No</v>
      </c>
      <c r="N13155" s="1" t="str">
        <f>IF(OR(BART_Rides[[#This Row],[Station Code]]="EM", BART_Rides[[#This Row],[Station Code]]="MT", BART_Rides[[#This Row],[Station Code]]="PL", BART_Rides[[#This Row],[Station Code]]="CC"), "Yes", "No")</f>
        <v>No</v>
      </c>
    </row>
    <row r="13156" spans="6:14">
      <c r="F13156" s="3">
        <v>44211</v>
      </c>
      <c r="G13156" s="1" t="s">
        <v>69</v>
      </c>
      <c r="H13156" s="1" t="s">
        <v>108</v>
      </c>
      <c r="I13156" s="1">
        <v>606</v>
      </c>
      <c r="J13156" s="1">
        <f>MONTH(BART_Rides[[#This Row],[Date]])</f>
        <v>1</v>
      </c>
      <c r="K13156" s="1">
        <f>WEEKDAY(BART_Rides[[#This Row],[Date]],2)</f>
        <v>5</v>
      </c>
      <c r="L13156" s="1" t="str">
        <f>LEFT(BART_Rides[[#This Row],[Lines]],1)</f>
        <v>B</v>
      </c>
      <c r="M13156" s="1" t="str">
        <f>IF(BART_Rides[[#This Row],[FirstLetter]]="Y","Yes","No")</f>
        <v>No</v>
      </c>
      <c r="N13156" s="1" t="str">
        <f>IF(OR(BART_Rides[[#This Row],[Station Code]]="EM", BART_Rides[[#This Row],[Station Code]]="MT", BART_Rides[[#This Row],[Station Code]]="PL", BART_Rides[[#This Row],[Station Code]]="CC"), "Yes", "No")</f>
        <v>No</v>
      </c>
    </row>
    <row r="13157" spans="6:14">
      <c r="F13157" s="3">
        <v>44212</v>
      </c>
      <c r="G13157" s="1" t="s">
        <v>69</v>
      </c>
      <c r="H13157" s="1" t="s">
        <v>108</v>
      </c>
      <c r="I13157" s="1">
        <v>324</v>
      </c>
      <c r="J13157" s="1">
        <f>MONTH(BART_Rides[[#This Row],[Date]])</f>
        <v>1</v>
      </c>
      <c r="K13157" s="1">
        <f>WEEKDAY(BART_Rides[[#This Row],[Date]],2)</f>
        <v>6</v>
      </c>
      <c r="L13157" s="1" t="str">
        <f>LEFT(BART_Rides[[#This Row],[Lines]],1)</f>
        <v>B</v>
      </c>
      <c r="M13157" s="1" t="str">
        <f>IF(BART_Rides[[#This Row],[FirstLetter]]="Y","Yes","No")</f>
        <v>No</v>
      </c>
      <c r="N13157" s="1" t="str">
        <f>IF(OR(BART_Rides[[#This Row],[Station Code]]="EM", BART_Rides[[#This Row],[Station Code]]="MT", BART_Rides[[#This Row],[Station Code]]="PL", BART_Rides[[#This Row],[Station Code]]="CC"), "Yes", "No")</f>
        <v>No</v>
      </c>
    </row>
    <row r="13158" spans="6:14">
      <c r="F13158" s="3">
        <v>44213</v>
      </c>
      <c r="G13158" s="1" t="s">
        <v>69</v>
      </c>
      <c r="H13158" s="1" t="s">
        <v>108</v>
      </c>
      <c r="I13158" s="1">
        <v>214</v>
      </c>
      <c r="J13158" s="1">
        <f>MONTH(BART_Rides[[#This Row],[Date]])</f>
        <v>1</v>
      </c>
      <c r="K13158" s="1">
        <f>WEEKDAY(BART_Rides[[#This Row],[Date]],2)</f>
        <v>7</v>
      </c>
      <c r="L13158" s="1" t="str">
        <f>LEFT(BART_Rides[[#This Row],[Lines]],1)</f>
        <v>B</v>
      </c>
      <c r="M13158" s="1" t="str">
        <f>IF(BART_Rides[[#This Row],[FirstLetter]]="Y","Yes","No")</f>
        <v>No</v>
      </c>
      <c r="N13158" s="1" t="str">
        <f>IF(OR(BART_Rides[[#This Row],[Station Code]]="EM", BART_Rides[[#This Row],[Station Code]]="MT", BART_Rides[[#This Row],[Station Code]]="PL", BART_Rides[[#This Row],[Station Code]]="CC"), "Yes", "No")</f>
        <v>No</v>
      </c>
    </row>
    <row r="13159" spans="6:14">
      <c r="F13159" s="3">
        <v>44214</v>
      </c>
      <c r="G13159" s="1" t="s">
        <v>69</v>
      </c>
      <c r="H13159" s="1" t="s">
        <v>108</v>
      </c>
      <c r="I13159" s="1">
        <v>347</v>
      </c>
      <c r="J13159" s="1">
        <f>MONTH(BART_Rides[[#This Row],[Date]])</f>
        <v>1</v>
      </c>
      <c r="K13159" s="1">
        <f>WEEKDAY(BART_Rides[[#This Row],[Date]],2)</f>
        <v>1</v>
      </c>
      <c r="L13159" s="1" t="str">
        <f>LEFT(BART_Rides[[#This Row],[Lines]],1)</f>
        <v>B</v>
      </c>
      <c r="M13159" s="1" t="str">
        <f>IF(BART_Rides[[#This Row],[FirstLetter]]="Y","Yes","No")</f>
        <v>No</v>
      </c>
      <c r="N13159" s="1" t="str">
        <f>IF(OR(BART_Rides[[#This Row],[Station Code]]="EM", BART_Rides[[#This Row],[Station Code]]="MT", BART_Rides[[#This Row],[Station Code]]="PL", BART_Rides[[#This Row],[Station Code]]="CC"), "Yes", "No")</f>
        <v>No</v>
      </c>
    </row>
    <row r="13160" spans="6:14">
      <c r="F13160" s="3">
        <v>44215</v>
      </c>
      <c r="G13160" s="1" t="s">
        <v>69</v>
      </c>
      <c r="H13160" s="1" t="s">
        <v>108</v>
      </c>
      <c r="I13160" s="1">
        <v>629</v>
      </c>
      <c r="J13160" s="1">
        <f>MONTH(BART_Rides[[#This Row],[Date]])</f>
        <v>1</v>
      </c>
      <c r="K13160" s="1">
        <f>WEEKDAY(BART_Rides[[#This Row],[Date]],2)</f>
        <v>2</v>
      </c>
      <c r="L13160" s="1" t="str">
        <f>LEFT(BART_Rides[[#This Row],[Lines]],1)</f>
        <v>B</v>
      </c>
      <c r="M13160" s="1" t="str">
        <f>IF(BART_Rides[[#This Row],[FirstLetter]]="Y","Yes","No")</f>
        <v>No</v>
      </c>
      <c r="N13160" s="1" t="str">
        <f>IF(OR(BART_Rides[[#This Row],[Station Code]]="EM", BART_Rides[[#This Row],[Station Code]]="MT", BART_Rides[[#This Row],[Station Code]]="PL", BART_Rides[[#This Row],[Station Code]]="CC"), "Yes", "No")</f>
        <v>No</v>
      </c>
    </row>
    <row r="13161" spans="6:14">
      <c r="F13161" s="3">
        <v>44216</v>
      </c>
      <c r="G13161" s="1" t="s">
        <v>69</v>
      </c>
      <c r="H13161" s="1" t="s">
        <v>108</v>
      </c>
      <c r="I13161" s="1">
        <v>578</v>
      </c>
      <c r="J13161" s="1">
        <f>MONTH(BART_Rides[[#This Row],[Date]])</f>
        <v>1</v>
      </c>
      <c r="K13161" s="1">
        <f>WEEKDAY(BART_Rides[[#This Row],[Date]],2)</f>
        <v>3</v>
      </c>
      <c r="L13161" s="1" t="str">
        <f>LEFT(BART_Rides[[#This Row],[Lines]],1)</f>
        <v>B</v>
      </c>
      <c r="M13161" s="1" t="str">
        <f>IF(BART_Rides[[#This Row],[FirstLetter]]="Y","Yes","No")</f>
        <v>No</v>
      </c>
      <c r="N13161" s="1" t="str">
        <f>IF(OR(BART_Rides[[#This Row],[Station Code]]="EM", BART_Rides[[#This Row],[Station Code]]="MT", BART_Rides[[#This Row],[Station Code]]="PL", BART_Rides[[#This Row],[Station Code]]="CC"), "Yes", "No")</f>
        <v>No</v>
      </c>
    </row>
    <row r="13162" spans="6:14">
      <c r="F13162" s="3">
        <v>44217</v>
      </c>
      <c r="G13162" s="1" t="s">
        <v>69</v>
      </c>
      <c r="H13162" s="1" t="s">
        <v>108</v>
      </c>
      <c r="I13162" s="1">
        <v>666</v>
      </c>
      <c r="J13162" s="1">
        <f>MONTH(BART_Rides[[#This Row],[Date]])</f>
        <v>1</v>
      </c>
      <c r="K13162" s="1">
        <f>WEEKDAY(BART_Rides[[#This Row],[Date]],2)</f>
        <v>4</v>
      </c>
      <c r="L13162" s="1" t="str">
        <f>LEFT(BART_Rides[[#This Row],[Lines]],1)</f>
        <v>B</v>
      </c>
      <c r="M13162" s="1" t="str">
        <f>IF(BART_Rides[[#This Row],[FirstLetter]]="Y","Yes","No")</f>
        <v>No</v>
      </c>
      <c r="N13162" s="1" t="str">
        <f>IF(OR(BART_Rides[[#This Row],[Station Code]]="EM", BART_Rides[[#This Row],[Station Code]]="MT", BART_Rides[[#This Row],[Station Code]]="PL", BART_Rides[[#This Row],[Station Code]]="CC"), "Yes", "No")</f>
        <v>No</v>
      </c>
    </row>
    <row r="13163" spans="6:14">
      <c r="F13163" s="3">
        <v>44218</v>
      </c>
      <c r="G13163" s="1" t="s">
        <v>69</v>
      </c>
      <c r="H13163" s="1" t="s">
        <v>108</v>
      </c>
      <c r="I13163" s="1">
        <v>604</v>
      </c>
      <c r="J13163" s="1">
        <f>MONTH(BART_Rides[[#This Row],[Date]])</f>
        <v>1</v>
      </c>
      <c r="K13163" s="1">
        <f>WEEKDAY(BART_Rides[[#This Row],[Date]],2)</f>
        <v>5</v>
      </c>
      <c r="L13163" s="1" t="str">
        <f>LEFT(BART_Rides[[#This Row],[Lines]],1)</f>
        <v>B</v>
      </c>
      <c r="M13163" s="1" t="str">
        <f>IF(BART_Rides[[#This Row],[FirstLetter]]="Y","Yes","No")</f>
        <v>No</v>
      </c>
      <c r="N13163" s="1" t="str">
        <f>IF(OR(BART_Rides[[#This Row],[Station Code]]="EM", BART_Rides[[#This Row],[Station Code]]="MT", BART_Rides[[#This Row],[Station Code]]="PL", BART_Rides[[#This Row],[Station Code]]="CC"), "Yes", "No")</f>
        <v>No</v>
      </c>
    </row>
    <row r="13164" spans="6:14">
      <c r="F13164" s="3">
        <v>44219</v>
      </c>
      <c r="G13164" s="1" t="s">
        <v>69</v>
      </c>
      <c r="H13164" s="1" t="s">
        <v>108</v>
      </c>
      <c r="I13164" s="1">
        <v>339</v>
      </c>
      <c r="J13164" s="1">
        <f>MONTH(BART_Rides[[#This Row],[Date]])</f>
        <v>1</v>
      </c>
      <c r="K13164" s="1">
        <f>WEEKDAY(BART_Rides[[#This Row],[Date]],2)</f>
        <v>6</v>
      </c>
      <c r="L13164" s="1" t="str">
        <f>LEFT(BART_Rides[[#This Row],[Lines]],1)</f>
        <v>B</v>
      </c>
      <c r="M13164" s="1" t="str">
        <f>IF(BART_Rides[[#This Row],[FirstLetter]]="Y","Yes","No")</f>
        <v>No</v>
      </c>
      <c r="N13164" s="1" t="str">
        <f>IF(OR(BART_Rides[[#This Row],[Station Code]]="EM", BART_Rides[[#This Row],[Station Code]]="MT", BART_Rides[[#This Row],[Station Code]]="PL", BART_Rides[[#This Row],[Station Code]]="CC"), "Yes", "No")</f>
        <v>No</v>
      </c>
    </row>
    <row r="13165" spans="6:14">
      <c r="F13165" s="3">
        <v>44220</v>
      </c>
      <c r="G13165" s="1" t="s">
        <v>69</v>
      </c>
      <c r="H13165" s="1" t="s">
        <v>108</v>
      </c>
      <c r="I13165" s="1">
        <v>215</v>
      </c>
      <c r="J13165" s="1">
        <f>MONTH(BART_Rides[[#This Row],[Date]])</f>
        <v>1</v>
      </c>
      <c r="K13165" s="1">
        <f>WEEKDAY(BART_Rides[[#This Row],[Date]],2)</f>
        <v>7</v>
      </c>
      <c r="L13165" s="1" t="str">
        <f>LEFT(BART_Rides[[#This Row],[Lines]],1)</f>
        <v>B</v>
      </c>
      <c r="M13165" s="1" t="str">
        <f>IF(BART_Rides[[#This Row],[FirstLetter]]="Y","Yes","No")</f>
        <v>No</v>
      </c>
      <c r="N13165" s="1" t="str">
        <f>IF(OR(BART_Rides[[#This Row],[Station Code]]="EM", BART_Rides[[#This Row],[Station Code]]="MT", BART_Rides[[#This Row],[Station Code]]="PL", BART_Rides[[#This Row],[Station Code]]="CC"), "Yes", "No")</f>
        <v>No</v>
      </c>
    </row>
    <row r="13166" spans="6:14">
      <c r="F13166" s="3">
        <v>44221</v>
      </c>
      <c r="G13166" s="1" t="s">
        <v>69</v>
      </c>
      <c r="H13166" s="1" t="s">
        <v>108</v>
      </c>
      <c r="I13166" s="1">
        <v>626</v>
      </c>
      <c r="J13166" s="1">
        <f>MONTH(BART_Rides[[#This Row],[Date]])</f>
        <v>1</v>
      </c>
      <c r="K13166" s="1">
        <f>WEEKDAY(BART_Rides[[#This Row],[Date]],2)</f>
        <v>1</v>
      </c>
      <c r="L13166" s="1" t="str">
        <f>LEFT(BART_Rides[[#This Row],[Lines]],1)</f>
        <v>B</v>
      </c>
      <c r="M13166" s="1" t="str">
        <f>IF(BART_Rides[[#This Row],[FirstLetter]]="Y","Yes","No")</f>
        <v>No</v>
      </c>
      <c r="N13166" s="1" t="str">
        <f>IF(OR(BART_Rides[[#This Row],[Station Code]]="EM", BART_Rides[[#This Row],[Station Code]]="MT", BART_Rides[[#This Row],[Station Code]]="PL", BART_Rides[[#This Row],[Station Code]]="CC"), "Yes", "No")</f>
        <v>No</v>
      </c>
    </row>
    <row r="13167" spans="6:14">
      <c r="F13167" s="3">
        <v>44222</v>
      </c>
      <c r="G13167" s="1" t="s">
        <v>69</v>
      </c>
      <c r="H13167" s="1" t="s">
        <v>108</v>
      </c>
      <c r="I13167" s="1">
        <v>627</v>
      </c>
      <c r="J13167" s="1">
        <f>MONTH(BART_Rides[[#This Row],[Date]])</f>
        <v>1</v>
      </c>
      <c r="K13167" s="1">
        <f>WEEKDAY(BART_Rides[[#This Row],[Date]],2)</f>
        <v>2</v>
      </c>
      <c r="L13167" s="1" t="str">
        <f>LEFT(BART_Rides[[#This Row],[Lines]],1)</f>
        <v>B</v>
      </c>
      <c r="M13167" s="1" t="str">
        <f>IF(BART_Rides[[#This Row],[FirstLetter]]="Y","Yes","No")</f>
        <v>No</v>
      </c>
      <c r="N13167" s="1" t="str">
        <f>IF(OR(BART_Rides[[#This Row],[Station Code]]="EM", BART_Rides[[#This Row],[Station Code]]="MT", BART_Rides[[#This Row],[Station Code]]="PL", BART_Rides[[#This Row],[Station Code]]="CC"), "Yes", "No")</f>
        <v>No</v>
      </c>
    </row>
    <row r="13168" spans="6:14">
      <c r="F13168" s="3">
        <v>44223</v>
      </c>
      <c r="G13168" s="1" t="s">
        <v>69</v>
      </c>
      <c r="H13168" s="1" t="s">
        <v>108</v>
      </c>
      <c r="I13168" s="1">
        <v>577</v>
      </c>
      <c r="J13168" s="1">
        <f>MONTH(BART_Rides[[#This Row],[Date]])</f>
        <v>1</v>
      </c>
      <c r="K13168" s="1">
        <f>WEEKDAY(BART_Rides[[#This Row],[Date]],2)</f>
        <v>3</v>
      </c>
      <c r="L13168" s="1" t="str">
        <f>LEFT(BART_Rides[[#This Row],[Lines]],1)</f>
        <v>B</v>
      </c>
      <c r="M13168" s="1" t="str">
        <f>IF(BART_Rides[[#This Row],[FirstLetter]]="Y","Yes","No")</f>
        <v>No</v>
      </c>
      <c r="N13168" s="1" t="str">
        <f>IF(OR(BART_Rides[[#This Row],[Station Code]]="EM", BART_Rides[[#This Row],[Station Code]]="MT", BART_Rides[[#This Row],[Station Code]]="PL", BART_Rides[[#This Row],[Station Code]]="CC"), "Yes", "No")</f>
        <v>No</v>
      </c>
    </row>
    <row r="13169" spans="6:14">
      <c r="F13169" s="3">
        <v>44224</v>
      </c>
      <c r="G13169" s="1" t="s">
        <v>69</v>
      </c>
      <c r="H13169" s="1" t="s">
        <v>108</v>
      </c>
      <c r="I13169" s="1">
        <v>583</v>
      </c>
      <c r="J13169" s="1">
        <f>MONTH(BART_Rides[[#This Row],[Date]])</f>
        <v>1</v>
      </c>
      <c r="K13169" s="1">
        <f>WEEKDAY(BART_Rides[[#This Row],[Date]],2)</f>
        <v>4</v>
      </c>
      <c r="L13169" s="1" t="str">
        <f>LEFT(BART_Rides[[#This Row],[Lines]],1)</f>
        <v>B</v>
      </c>
      <c r="M13169" s="1" t="str">
        <f>IF(BART_Rides[[#This Row],[FirstLetter]]="Y","Yes","No")</f>
        <v>No</v>
      </c>
      <c r="N13169" s="1" t="str">
        <f>IF(OR(BART_Rides[[#This Row],[Station Code]]="EM", BART_Rides[[#This Row],[Station Code]]="MT", BART_Rides[[#This Row],[Station Code]]="PL", BART_Rides[[#This Row],[Station Code]]="CC"), "Yes", "No")</f>
        <v>No</v>
      </c>
    </row>
    <row r="13170" spans="6:14">
      <c r="F13170" s="3">
        <v>44225</v>
      </c>
      <c r="G13170" s="1" t="s">
        <v>69</v>
      </c>
      <c r="H13170" s="1" t="s">
        <v>108</v>
      </c>
      <c r="I13170" s="1">
        <v>604</v>
      </c>
      <c r="J13170" s="1">
        <f>MONTH(BART_Rides[[#This Row],[Date]])</f>
        <v>1</v>
      </c>
      <c r="K13170" s="1">
        <f>WEEKDAY(BART_Rides[[#This Row],[Date]],2)</f>
        <v>5</v>
      </c>
      <c r="L13170" s="1" t="str">
        <f>LEFT(BART_Rides[[#This Row],[Lines]],1)</f>
        <v>B</v>
      </c>
      <c r="M13170" s="1" t="str">
        <f>IF(BART_Rides[[#This Row],[FirstLetter]]="Y","Yes","No")</f>
        <v>No</v>
      </c>
      <c r="N13170" s="1" t="str">
        <f>IF(OR(BART_Rides[[#This Row],[Station Code]]="EM", BART_Rides[[#This Row],[Station Code]]="MT", BART_Rides[[#This Row],[Station Code]]="PL", BART_Rides[[#This Row],[Station Code]]="CC"), "Yes", "No")</f>
        <v>No</v>
      </c>
    </row>
    <row r="13171" spans="6:14">
      <c r="F13171" s="3">
        <v>44226</v>
      </c>
      <c r="G13171" s="1" t="s">
        <v>69</v>
      </c>
      <c r="H13171" s="1" t="s">
        <v>108</v>
      </c>
      <c r="I13171" s="1">
        <v>291</v>
      </c>
      <c r="J13171" s="1">
        <f>MONTH(BART_Rides[[#This Row],[Date]])</f>
        <v>1</v>
      </c>
      <c r="K13171" s="1">
        <f>WEEKDAY(BART_Rides[[#This Row],[Date]],2)</f>
        <v>6</v>
      </c>
      <c r="L13171" s="1" t="str">
        <f>LEFT(BART_Rides[[#This Row],[Lines]],1)</f>
        <v>B</v>
      </c>
      <c r="M13171" s="1" t="str">
        <f>IF(BART_Rides[[#This Row],[FirstLetter]]="Y","Yes","No")</f>
        <v>No</v>
      </c>
      <c r="N13171" s="1" t="str">
        <f>IF(OR(BART_Rides[[#This Row],[Station Code]]="EM", BART_Rides[[#This Row],[Station Code]]="MT", BART_Rides[[#This Row],[Station Code]]="PL", BART_Rides[[#This Row],[Station Code]]="CC"), "Yes", "No")</f>
        <v>No</v>
      </c>
    </row>
    <row r="13172" spans="6:14">
      <c r="F13172" s="3">
        <v>44227</v>
      </c>
      <c r="G13172" s="1" t="s">
        <v>69</v>
      </c>
      <c r="H13172" s="1" t="s">
        <v>108</v>
      </c>
      <c r="I13172" s="1">
        <v>267</v>
      </c>
      <c r="J13172" s="1">
        <f>MONTH(BART_Rides[[#This Row],[Date]])</f>
        <v>1</v>
      </c>
      <c r="K13172" s="1">
        <f>WEEKDAY(BART_Rides[[#This Row],[Date]],2)</f>
        <v>7</v>
      </c>
      <c r="L13172" s="1" t="str">
        <f>LEFT(BART_Rides[[#This Row],[Lines]],1)</f>
        <v>B</v>
      </c>
      <c r="M13172" s="1" t="str">
        <f>IF(BART_Rides[[#This Row],[FirstLetter]]="Y","Yes","No")</f>
        <v>No</v>
      </c>
      <c r="N13172" s="1" t="str">
        <f>IF(OR(BART_Rides[[#This Row],[Station Code]]="EM", BART_Rides[[#This Row],[Station Code]]="MT", BART_Rides[[#This Row],[Station Code]]="PL", BART_Rides[[#This Row],[Station Code]]="CC"), "Yes", "No")</f>
        <v>No</v>
      </c>
    </row>
    <row r="13173" spans="6:14">
      <c r="F13173" s="3">
        <v>44228</v>
      </c>
      <c r="G13173" s="1" t="s">
        <v>69</v>
      </c>
      <c r="H13173" s="1" t="s">
        <v>108</v>
      </c>
      <c r="I13173" s="1">
        <v>649</v>
      </c>
      <c r="J13173" s="1">
        <f>MONTH(BART_Rides[[#This Row],[Date]])</f>
        <v>2</v>
      </c>
      <c r="K13173" s="1">
        <f>WEEKDAY(BART_Rides[[#This Row],[Date]],2)</f>
        <v>1</v>
      </c>
      <c r="L13173" s="1" t="str">
        <f>LEFT(BART_Rides[[#This Row],[Lines]],1)</f>
        <v>B</v>
      </c>
      <c r="M13173" s="1" t="str">
        <f>IF(BART_Rides[[#This Row],[FirstLetter]]="Y","Yes","No")</f>
        <v>No</v>
      </c>
      <c r="N13173" s="1" t="str">
        <f>IF(OR(BART_Rides[[#This Row],[Station Code]]="EM", BART_Rides[[#This Row],[Station Code]]="MT", BART_Rides[[#This Row],[Station Code]]="PL", BART_Rides[[#This Row],[Station Code]]="CC"), "Yes", "No")</f>
        <v>No</v>
      </c>
    </row>
    <row r="13174" spans="6:14">
      <c r="F13174" s="3">
        <v>44229</v>
      </c>
      <c r="G13174" s="1" t="s">
        <v>69</v>
      </c>
      <c r="H13174" s="1" t="s">
        <v>108</v>
      </c>
      <c r="I13174" s="1">
        <v>641</v>
      </c>
      <c r="J13174" s="1">
        <f>MONTH(BART_Rides[[#This Row],[Date]])</f>
        <v>2</v>
      </c>
      <c r="K13174" s="1">
        <f>WEEKDAY(BART_Rides[[#This Row],[Date]],2)</f>
        <v>2</v>
      </c>
      <c r="L13174" s="1" t="str">
        <f>LEFT(BART_Rides[[#This Row],[Lines]],1)</f>
        <v>B</v>
      </c>
      <c r="M13174" s="1" t="str">
        <f>IF(BART_Rides[[#This Row],[FirstLetter]]="Y","Yes","No")</f>
        <v>No</v>
      </c>
      <c r="N13174" s="1" t="str">
        <f>IF(OR(BART_Rides[[#This Row],[Station Code]]="EM", BART_Rides[[#This Row],[Station Code]]="MT", BART_Rides[[#This Row],[Station Code]]="PL", BART_Rides[[#This Row],[Station Code]]="CC"), "Yes", "No")</f>
        <v>No</v>
      </c>
    </row>
    <row r="13175" spans="6:14">
      <c r="F13175" s="3">
        <v>44230</v>
      </c>
      <c r="G13175" s="1" t="s">
        <v>69</v>
      </c>
      <c r="H13175" s="1" t="s">
        <v>108</v>
      </c>
      <c r="I13175" s="1">
        <v>673</v>
      </c>
      <c r="J13175" s="1">
        <f>MONTH(BART_Rides[[#This Row],[Date]])</f>
        <v>2</v>
      </c>
      <c r="K13175" s="1">
        <f>WEEKDAY(BART_Rides[[#This Row],[Date]],2)</f>
        <v>3</v>
      </c>
      <c r="L13175" s="1" t="str">
        <f>LEFT(BART_Rides[[#This Row],[Lines]],1)</f>
        <v>B</v>
      </c>
      <c r="M13175" s="1" t="str">
        <f>IF(BART_Rides[[#This Row],[FirstLetter]]="Y","Yes","No")</f>
        <v>No</v>
      </c>
      <c r="N13175" s="1" t="str">
        <f>IF(OR(BART_Rides[[#This Row],[Station Code]]="EM", BART_Rides[[#This Row],[Station Code]]="MT", BART_Rides[[#This Row],[Station Code]]="PL", BART_Rides[[#This Row],[Station Code]]="CC"), "Yes", "No")</f>
        <v>No</v>
      </c>
    </row>
    <row r="13176" spans="6:14">
      <c r="F13176" s="3">
        <v>44231</v>
      </c>
      <c r="G13176" s="1" t="s">
        <v>69</v>
      </c>
      <c r="H13176" s="1" t="s">
        <v>108</v>
      </c>
      <c r="I13176" s="1">
        <v>675</v>
      </c>
      <c r="J13176" s="1">
        <f>MONTH(BART_Rides[[#This Row],[Date]])</f>
        <v>2</v>
      </c>
      <c r="K13176" s="1">
        <f>WEEKDAY(BART_Rides[[#This Row],[Date]],2)</f>
        <v>4</v>
      </c>
      <c r="L13176" s="1" t="str">
        <f>LEFT(BART_Rides[[#This Row],[Lines]],1)</f>
        <v>B</v>
      </c>
      <c r="M13176" s="1" t="str">
        <f>IF(BART_Rides[[#This Row],[FirstLetter]]="Y","Yes","No")</f>
        <v>No</v>
      </c>
      <c r="N13176" s="1" t="str">
        <f>IF(OR(BART_Rides[[#This Row],[Station Code]]="EM", BART_Rides[[#This Row],[Station Code]]="MT", BART_Rides[[#This Row],[Station Code]]="PL", BART_Rides[[#This Row],[Station Code]]="CC"), "Yes", "No")</f>
        <v>No</v>
      </c>
    </row>
    <row r="13177" spans="6:14">
      <c r="F13177" s="3">
        <v>44232</v>
      </c>
      <c r="G13177" s="1" t="s">
        <v>69</v>
      </c>
      <c r="H13177" s="1" t="s">
        <v>108</v>
      </c>
      <c r="I13177" s="1">
        <v>685</v>
      </c>
      <c r="J13177" s="1">
        <f>MONTH(BART_Rides[[#This Row],[Date]])</f>
        <v>2</v>
      </c>
      <c r="K13177" s="1">
        <f>WEEKDAY(BART_Rides[[#This Row],[Date]],2)</f>
        <v>5</v>
      </c>
      <c r="L13177" s="1" t="str">
        <f>LEFT(BART_Rides[[#This Row],[Lines]],1)</f>
        <v>B</v>
      </c>
      <c r="M13177" s="1" t="str">
        <f>IF(BART_Rides[[#This Row],[FirstLetter]]="Y","Yes","No")</f>
        <v>No</v>
      </c>
      <c r="N13177" s="1" t="str">
        <f>IF(OR(BART_Rides[[#This Row],[Station Code]]="EM", BART_Rides[[#This Row],[Station Code]]="MT", BART_Rides[[#This Row],[Station Code]]="PL", BART_Rides[[#This Row],[Station Code]]="CC"), "Yes", "No")</f>
        <v>No</v>
      </c>
    </row>
    <row r="13178" spans="6:14">
      <c r="F13178" s="3">
        <v>44233</v>
      </c>
      <c r="G13178" s="1" t="s">
        <v>69</v>
      </c>
      <c r="H13178" s="1" t="s">
        <v>108</v>
      </c>
      <c r="I13178" s="1">
        <v>365</v>
      </c>
      <c r="J13178" s="1">
        <f>MONTH(BART_Rides[[#This Row],[Date]])</f>
        <v>2</v>
      </c>
      <c r="K13178" s="1">
        <f>WEEKDAY(BART_Rides[[#This Row],[Date]],2)</f>
        <v>6</v>
      </c>
      <c r="L13178" s="1" t="str">
        <f>LEFT(BART_Rides[[#This Row],[Lines]],1)</f>
        <v>B</v>
      </c>
      <c r="M13178" s="1" t="str">
        <f>IF(BART_Rides[[#This Row],[FirstLetter]]="Y","Yes","No")</f>
        <v>No</v>
      </c>
      <c r="N13178" s="1" t="str">
        <f>IF(OR(BART_Rides[[#This Row],[Station Code]]="EM", BART_Rides[[#This Row],[Station Code]]="MT", BART_Rides[[#This Row],[Station Code]]="PL", BART_Rides[[#This Row],[Station Code]]="CC"), "Yes", "No")</f>
        <v>No</v>
      </c>
    </row>
    <row r="13179" spans="6:14">
      <c r="F13179" s="3">
        <v>44234</v>
      </c>
      <c r="G13179" s="1" t="s">
        <v>69</v>
      </c>
      <c r="H13179" s="1" t="s">
        <v>108</v>
      </c>
      <c r="I13179" s="1">
        <v>223</v>
      </c>
      <c r="J13179" s="1">
        <f>MONTH(BART_Rides[[#This Row],[Date]])</f>
        <v>2</v>
      </c>
      <c r="K13179" s="1">
        <f>WEEKDAY(BART_Rides[[#This Row],[Date]],2)</f>
        <v>7</v>
      </c>
      <c r="L13179" s="1" t="str">
        <f>LEFT(BART_Rides[[#This Row],[Lines]],1)</f>
        <v>B</v>
      </c>
      <c r="M13179" s="1" t="str">
        <f>IF(BART_Rides[[#This Row],[FirstLetter]]="Y","Yes","No")</f>
        <v>No</v>
      </c>
      <c r="N13179" s="1" t="str">
        <f>IF(OR(BART_Rides[[#This Row],[Station Code]]="EM", BART_Rides[[#This Row],[Station Code]]="MT", BART_Rides[[#This Row],[Station Code]]="PL", BART_Rides[[#This Row],[Station Code]]="CC"), "Yes", "No")</f>
        <v>No</v>
      </c>
    </row>
    <row r="13180" spans="6:14">
      <c r="F13180" s="3">
        <v>44235</v>
      </c>
      <c r="G13180" s="1" t="s">
        <v>69</v>
      </c>
      <c r="H13180" s="1" t="s">
        <v>108</v>
      </c>
      <c r="I13180" s="1">
        <v>651</v>
      </c>
      <c r="J13180" s="1">
        <f>MONTH(BART_Rides[[#This Row],[Date]])</f>
        <v>2</v>
      </c>
      <c r="K13180" s="1">
        <f>WEEKDAY(BART_Rides[[#This Row],[Date]],2)</f>
        <v>1</v>
      </c>
      <c r="L13180" s="1" t="str">
        <f>LEFT(BART_Rides[[#This Row],[Lines]],1)</f>
        <v>B</v>
      </c>
      <c r="M13180" s="1" t="str">
        <f>IF(BART_Rides[[#This Row],[FirstLetter]]="Y","Yes","No")</f>
        <v>No</v>
      </c>
      <c r="N13180" s="1" t="str">
        <f>IF(OR(BART_Rides[[#This Row],[Station Code]]="EM", BART_Rides[[#This Row],[Station Code]]="MT", BART_Rides[[#This Row],[Station Code]]="PL", BART_Rides[[#This Row],[Station Code]]="CC"), "Yes", "No")</f>
        <v>No</v>
      </c>
    </row>
    <row r="13181" spans="6:14">
      <c r="F13181" s="3">
        <v>44236</v>
      </c>
      <c r="G13181" s="1" t="s">
        <v>69</v>
      </c>
      <c r="H13181" s="1" t="s">
        <v>108</v>
      </c>
      <c r="I13181" s="1">
        <v>696</v>
      </c>
      <c r="J13181" s="1">
        <f>MONTH(BART_Rides[[#This Row],[Date]])</f>
        <v>2</v>
      </c>
      <c r="K13181" s="1">
        <f>WEEKDAY(BART_Rides[[#This Row],[Date]],2)</f>
        <v>2</v>
      </c>
      <c r="L13181" s="1" t="str">
        <f>LEFT(BART_Rides[[#This Row],[Lines]],1)</f>
        <v>B</v>
      </c>
      <c r="M13181" s="1" t="str">
        <f>IF(BART_Rides[[#This Row],[FirstLetter]]="Y","Yes","No")</f>
        <v>No</v>
      </c>
      <c r="N13181" s="1" t="str">
        <f>IF(OR(BART_Rides[[#This Row],[Station Code]]="EM", BART_Rides[[#This Row],[Station Code]]="MT", BART_Rides[[#This Row],[Station Code]]="PL", BART_Rides[[#This Row],[Station Code]]="CC"), "Yes", "No")</f>
        <v>No</v>
      </c>
    </row>
    <row r="13182" spans="6:14">
      <c r="F13182" s="3">
        <v>44237</v>
      </c>
      <c r="G13182" s="1" t="s">
        <v>69</v>
      </c>
      <c r="H13182" s="1" t="s">
        <v>108</v>
      </c>
      <c r="I13182" s="1">
        <v>732</v>
      </c>
      <c r="J13182" s="1">
        <f>MONTH(BART_Rides[[#This Row],[Date]])</f>
        <v>2</v>
      </c>
      <c r="K13182" s="1">
        <f>WEEKDAY(BART_Rides[[#This Row],[Date]],2)</f>
        <v>3</v>
      </c>
      <c r="L13182" s="1" t="str">
        <f>LEFT(BART_Rides[[#This Row],[Lines]],1)</f>
        <v>B</v>
      </c>
      <c r="M13182" s="1" t="str">
        <f>IF(BART_Rides[[#This Row],[FirstLetter]]="Y","Yes","No")</f>
        <v>No</v>
      </c>
      <c r="N13182" s="1" t="str">
        <f>IF(OR(BART_Rides[[#This Row],[Station Code]]="EM", BART_Rides[[#This Row],[Station Code]]="MT", BART_Rides[[#This Row],[Station Code]]="PL", BART_Rides[[#This Row],[Station Code]]="CC"), "Yes", "No")</f>
        <v>No</v>
      </c>
    </row>
    <row r="13183" spans="6:14">
      <c r="F13183" s="3">
        <v>44238</v>
      </c>
      <c r="G13183" s="1" t="s">
        <v>69</v>
      </c>
      <c r="H13183" s="1" t="s">
        <v>108</v>
      </c>
      <c r="I13183" s="1">
        <v>675</v>
      </c>
      <c r="J13183" s="1">
        <f>MONTH(BART_Rides[[#This Row],[Date]])</f>
        <v>2</v>
      </c>
      <c r="K13183" s="1">
        <f>WEEKDAY(BART_Rides[[#This Row],[Date]],2)</f>
        <v>4</v>
      </c>
      <c r="L13183" s="1" t="str">
        <f>LEFT(BART_Rides[[#This Row],[Lines]],1)</f>
        <v>B</v>
      </c>
      <c r="M13183" s="1" t="str">
        <f>IF(BART_Rides[[#This Row],[FirstLetter]]="Y","Yes","No")</f>
        <v>No</v>
      </c>
      <c r="N13183" s="1" t="str">
        <f>IF(OR(BART_Rides[[#This Row],[Station Code]]="EM", BART_Rides[[#This Row],[Station Code]]="MT", BART_Rides[[#This Row],[Station Code]]="PL", BART_Rides[[#This Row],[Station Code]]="CC"), "Yes", "No")</f>
        <v>No</v>
      </c>
    </row>
    <row r="13184" spans="6:14">
      <c r="F13184" s="3">
        <v>44239</v>
      </c>
      <c r="G13184" s="1" t="s">
        <v>69</v>
      </c>
      <c r="H13184" s="1" t="s">
        <v>108</v>
      </c>
      <c r="I13184" s="1">
        <v>648</v>
      </c>
      <c r="J13184" s="1">
        <f>MONTH(BART_Rides[[#This Row],[Date]])</f>
        <v>2</v>
      </c>
      <c r="K13184" s="1">
        <f>WEEKDAY(BART_Rides[[#This Row],[Date]],2)</f>
        <v>5</v>
      </c>
      <c r="L13184" s="1" t="str">
        <f>LEFT(BART_Rides[[#This Row],[Lines]],1)</f>
        <v>B</v>
      </c>
      <c r="M13184" s="1" t="str">
        <f>IF(BART_Rides[[#This Row],[FirstLetter]]="Y","Yes","No")</f>
        <v>No</v>
      </c>
      <c r="N13184" s="1" t="str">
        <f>IF(OR(BART_Rides[[#This Row],[Station Code]]="EM", BART_Rides[[#This Row],[Station Code]]="MT", BART_Rides[[#This Row],[Station Code]]="PL", BART_Rides[[#This Row],[Station Code]]="CC"), "Yes", "No")</f>
        <v>No</v>
      </c>
    </row>
    <row r="13185" spans="6:14">
      <c r="F13185" s="3">
        <v>44240</v>
      </c>
      <c r="G13185" s="1" t="s">
        <v>69</v>
      </c>
      <c r="H13185" s="1" t="s">
        <v>108</v>
      </c>
      <c r="I13185" s="1">
        <v>343</v>
      </c>
      <c r="J13185" s="1">
        <f>MONTH(BART_Rides[[#This Row],[Date]])</f>
        <v>2</v>
      </c>
      <c r="K13185" s="1">
        <f>WEEKDAY(BART_Rides[[#This Row],[Date]],2)</f>
        <v>6</v>
      </c>
      <c r="L13185" s="1" t="str">
        <f>LEFT(BART_Rides[[#This Row],[Lines]],1)</f>
        <v>B</v>
      </c>
      <c r="M13185" s="1" t="str">
        <f>IF(BART_Rides[[#This Row],[FirstLetter]]="Y","Yes","No")</f>
        <v>No</v>
      </c>
      <c r="N13185" s="1" t="str">
        <f>IF(OR(BART_Rides[[#This Row],[Station Code]]="EM", BART_Rides[[#This Row],[Station Code]]="MT", BART_Rides[[#This Row],[Station Code]]="PL", BART_Rides[[#This Row],[Station Code]]="CC"), "Yes", "No")</f>
        <v>No</v>
      </c>
    </row>
    <row r="13186" spans="6:14">
      <c r="F13186" s="3">
        <v>44241</v>
      </c>
      <c r="G13186" s="1" t="s">
        <v>69</v>
      </c>
      <c r="H13186" s="1" t="s">
        <v>108</v>
      </c>
      <c r="I13186" s="1">
        <v>355</v>
      </c>
      <c r="J13186" s="1">
        <f>MONTH(BART_Rides[[#This Row],[Date]])</f>
        <v>2</v>
      </c>
      <c r="K13186" s="1">
        <f>WEEKDAY(BART_Rides[[#This Row],[Date]],2)</f>
        <v>7</v>
      </c>
      <c r="L13186" s="1" t="str">
        <f>LEFT(BART_Rides[[#This Row],[Lines]],1)</f>
        <v>B</v>
      </c>
      <c r="M13186" s="1" t="str">
        <f>IF(BART_Rides[[#This Row],[FirstLetter]]="Y","Yes","No")</f>
        <v>No</v>
      </c>
      <c r="N13186" s="1" t="str">
        <f>IF(OR(BART_Rides[[#This Row],[Station Code]]="EM", BART_Rides[[#This Row],[Station Code]]="MT", BART_Rides[[#This Row],[Station Code]]="PL", BART_Rides[[#This Row],[Station Code]]="CC"), "Yes", "No")</f>
        <v>No</v>
      </c>
    </row>
    <row r="13187" spans="6:14">
      <c r="F13187" s="3">
        <v>44242</v>
      </c>
      <c r="G13187" s="1" t="s">
        <v>69</v>
      </c>
      <c r="H13187" s="1" t="s">
        <v>108</v>
      </c>
      <c r="I13187" s="1">
        <v>329</v>
      </c>
      <c r="J13187" s="1">
        <f>MONTH(BART_Rides[[#This Row],[Date]])</f>
        <v>2</v>
      </c>
      <c r="K13187" s="1">
        <f>WEEKDAY(BART_Rides[[#This Row],[Date]],2)</f>
        <v>1</v>
      </c>
      <c r="L13187" s="1" t="str">
        <f>LEFT(BART_Rides[[#This Row],[Lines]],1)</f>
        <v>B</v>
      </c>
      <c r="M13187" s="1" t="str">
        <f>IF(BART_Rides[[#This Row],[FirstLetter]]="Y","Yes","No")</f>
        <v>No</v>
      </c>
      <c r="N13187" s="1" t="str">
        <f>IF(OR(BART_Rides[[#This Row],[Station Code]]="EM", BART_Rides[[#This Row],[Station Code]]="MT", BART_Rides[[#This Row],[Station Code]]="PL", BART_Rides[[#This Row],[Station Code]]="CC"), "Yes", "No")</f>
        <v>No</v>
      </c>
    </row>
    <row r="13188" spans="6:14">
      <c r="F13188" s="3">
        <v>44243</v>
      </c>
      <c r="G13188" s="1" t="s">
        <v>69</v>
      </c>
      <c r="H13188" s="1" t="s">
        <v>108</v>
      </c>
      <c r="I13188" s="1">
        <v>698</v>
      </c>
      <c r="J13188" s="1">
        <f>MONTH(BART_Rides[[#This Row],[Date]])</f>
        <v>2</v>
      </c>
      <c r="K13188" s="1">
        <f>WEEKDAY(BART_Rides[[#This Row],[Date]],2)</f>
        <v>2</v>
      </c>
      <c r="L13188" s="1" t="str">
        <f>LEFT(BART_Rides[[#This Row],[Lines]],1)</f>
        <v>B</v>
      </c>
      <c r="M13188" s="1" t="str">
        <f>IF(BART_Rides[[#This Row],[FirstLetter]]="Y","Yes","No")</f>
        <v>No</v>
      </c>
      <c r="N13188" s="1" t="str">
        <f>IF(OR(BART_Rides[[#This Row],[Station Code]]="EM", BART_Rides[[#This Row],[Station Code]]="MT", BART_Rides[[#This Row],[Station Code]]="PL", BART_Rides[[#This Row],[Station Code]]="CC"), "Yes", "No")</f>
        <v>No</v>
      </c>
    </row>
    <row r="13189" spans="6:14">
      <c r="F13189" s="3">
        <v>44244</v>
      </c>
      <c r="G13189" s="1" t="s">
        <v>69</v>
      </c>
      <c r="H13189" s="1" t="s">
        <v>108</v>
      </c>
      <c r="I13189" s="1">
        <v>728</v>
      </c>
      <c r="J13189" s="1">
        <f>MONTH(BART_Rides[[#This Row],[Date]])</f>
        <v>2</v>
      </c>
      <c r="K13189" s="1">
        <f>WEEKDAY(BART_Rides[[#This Row],[Date]],2)</f>
        <v>3</v>
      </c>
      <c r="L13189" s="1" t="str">
        <f>LEFT(BART_Rides[[#This Row],[Lines]],1)</f>
        <v>B</v>
      </c>
      <c r="M13189" s="1" t="str">
        <f>IF(BART_Rides[[#This Row],[FirstLetter]]="Y","Yes","No")</f>
        <v>No</v>
      </c>
      <c r="N13189" s="1" t="str">
        <f>IF(OR(BART_Rides[[#This Row],[Station Code]]="EM", BART_Rides[[#This Row],[Station Code]]="MT", BART_Rides[[#This Row],[Station Code]]="PL", BART_Rides[[#This Row],[Station Code]]="CC"), "Yes", "No")</f>
        <v>No</v>
      </c>
    </row>
    <row r="13190" spans="6:14">
      <c r="F13190" s="3">
        <v>44245</v>
      </c>
      <c r="G13190" s="1" t="s">
        <v>69</v>
      </c>
      <c r="H13190" s="1" t="s">
        <v>108</v>
      </c>
      <c r="I13190" s="1">
        <v>708</v>
      </c>
      <c r="J13190" s="1">
        <f>MONTH(BART_Rides[[#This Row],[Date]])</f>
        <v>2</v>
      </c>
      <c r="K13190" s="1">
        <f>WEEKDAY(BART_Rides[[#This Row],[Date]],2)</f>
        <v>4</v>
      </c>
      <c r="L13190" s="1" t="str">
        <f>LEFT(BART_Rides[[#This Row],[Lines]],1)</f>
        <v>B</v>
      </c>
      <c r="M13190" s="1" t="str">
        <f>IF(BART_Rides[[#This Row],[FirstLetter]]="Y","Yes","No")</f>
        <v>No</v>
      </c>
      <c r="N13190" s="1" t="str">
        <f>IF(OR(BART_Rides[[#This Row],[Station Code]]="EM", BART_Rides[[#This Row],[Station Code]]="MT", BART_Rides[[#This Row],[Station Code]]="PL", BART_Rides[[#This Row],[Station Code]]="CC"), "Yes", "No")</f>
        <v>No</v>
      </c>
    </row>
    <row r="13191" spans="6:14">
      <c r="F13191" s="3">
        <v>44246</v>
      </c>
      <c r="G13191" s="1" t="s">
        <v>69</v>
      </c>
      <c r="H13191" s="1" t="s">
        <v>108</v>
      </c>
      <c r="I13191" s="1">
        <v>648</v>
      </c>
      <c r="J13191" s="1">
        <f>MONTH(BART_Rides[[#This Row],[Date]])</f>
        <v>2</v>
      </c>
      <c r="K13191" s="1">
        <f>WEEKDAY(BART_Rides[[#This Row],[Date]],2)</f>
        <v>5</v>
      </c>
      <c r="L13191" s="1" t="str">
        <f>LEFT(BART_Rides[[#This Row],[Lines]],1)</f>
        <v>B</v>
      </c>
      <c r="M13191" s="1" t="str">
        <f>IF(BART_Rides[[#This Row],[FirstLetter]]="Y","Yes","No")</f>
        <v>No</v>
      </c>
      <c r="N13191" s="1" t="str">
        <f>IF(OR(BART_Rides[[#This Row],[Station Code]]="EM", BART_Rides[[#This Row],[Station Code]]="MT", BART_Rides[[#This Row],[Station Code]]="PL", BART_Rides[[#This Row],[Station Code]]="CC"), "Yes", "No")</f>
        <v>No</v>
      </c>
    </row>
    <row r="13192" spans="6:14">
      <c r="F13192" s="3">
        <v>44247</v>
      </c>
      <c r="G13192" s="1" t="s">
        <v>69</v>
      </c>
      <c r="H13192" s="1" t="s">
        <v>108</v>
      </c>
      <c r="I13192" s="1">
        <v>380</v>
      </c>
      <c r="J13192" s="1">
        <f>MONTH(BART_Rides[[#This Row],[Date]])</f>
        <v>2</v>
      </c>
      <c r="K13192" s="1">
        <f>WEEKDAY(BART_Rides[[#This Row],[Date]],2)</f>
        <v>6</v>
      </c>
      <c r="L13192" s="1" t="str">
        <f>LEFT(BART_Rides[[#This Row],[Lines]],1)</f>
        <v>B</v>
      </c>
      <c r="M13192" s="1" t="str">
        <f>IF(BART_Rides[[#This Row],[FirstLetter]]="Y","Yes","No")</f>
        <v>No</v>
      </c>
      <c r="N13192" s="1" t="str">
        <f>IF(OR(BART_Rides[[#This Row],[Station Code]]="EM", BART_Rides[[#This Row],[Station Code]]="MT", BART_Rides[[#This Row],[Station Code]]="PL", BART_Rides[[#This Row],[Station Code]]="CC"), "Yes", "No")</f>
        <v>No</v>
      </c>
    </row>
    <row r="13193" spans="6:14">
      <c r="F13193" s="3">
        <v>44248</v>
      </c>
      <c r="G13193" s="1" t="s">
        <v>69</v>
      </c>
      <c r="H13193" s="1" t="s">
        <v>108</v>
      </c>
      <c r="I13193" s="1">
        <v>263</v>
      </c>
      <c r="J13193" s="1">
        <f>MONTH(BART_Rides[[#This Row],[Date]])</f>
        <v>2</v>
      </c>
      <c r="K13193" s="1">
        <f>WEEKDAY(BART_Rides[[#This Row],[Date]],2)</f>
        <v>7</v>
      </c>
      <c r="L13193" s="1" t="str">
        <f>LEFT(BART_Rides[[#This Row],[Lines]],1)</f>
        <v>B</v>
      </c>
      <c r="M13193" s="1" t="str">
        <f>IF(BART_Rides[[#This Row],[FirstLetter]]="Y","Yes","No")</f>
        <v>No</v>
      </c>
      <c r="N13193" s="1" t="str">
        <f>IF(OR(BART_Rides[[#This Row],[Station Code]]="EM", BART_Rides[[#This Row],[Station Code]]="MT", BART_Rides[[#This Row],[Station Code]]="PL", BART_Rides[[#This Row],[Station Code]]="CC"), "Yes", "No")</f>
        <v>No</v>
      </c>
    </row>
    <row r="13194" spans="6:14">
      <c r="F13194" s="3">
        <v>44249</v>
      </c>
      <c r="G13194" s="1" t="s">
        <v>69</v>
      </c>
      <c r="H13194" s="1" t="s">
        <v>108</v>
      </c>
      <c r="I13194" s="1">
        <v>676</v>
      </c>
      <c r="J13194" s="1">
        <f>MONTH(BART_Rides[[#This Row],[Date]])</f>
        <v>2</v>
      </c>
      <c r="K13194" s="1">
        <f>WEEKDAY(BART_Rides[[#This Row],[Date]],2)</f>
        <v>1</v>
      </c>
      <c r="L13194" s="1" t="str">
        <f>LEFT(BART_Rides[[#This Row],[Lines]],1)</f>
        <v>B</v>
      </c>
      <c r="M13194" s="1" t="str">
        <f>IF(BART_Rides[[#This Row],[FirstLetter]]="Y","Yes","No")</f>
        <v>No</v>
      </c>
      <c r="N13194" s="1" t="str">
        <f>IF(OR(BART_Rides[[#This Row],[Station Code]]="EM", BART_Rides[[#This Row],[Station Code]]="MT", BART_Rides[[#This Row],[Station Code]]="PL", BART_Rides[[#This Row],[Station Code]]="CC"), "Yes", "No")</f>
        <v>No</v>
      </c>
    </row>
    <row r="13195" spans="6:14">
      <c r="F13195" s="3">
        <v>44250</v>
      </c>
      <c r="G13195" s="1" t="s">
        <v>69</v>
      </c>
      <c r="H13195" s="1" t="s">
        <v>108</v>
      </c>
      <c r="I13195" s="1">
        <v>736</v>
      </c>
      <c r="J13195" s="1">
        <f>MONTH(BART_Rides[[#This Row],[Date]])</f>
        <v>2</v>
      </c>
      <c r="K13195" s="1">
        <f>WEEKDAY(BART_Rides[[#This Row],[Date]],2)</f>
        <v>2</v>
      </c>
      <c r="L13195" s="1" t="str">
        <f>LEFT(BART_Rides[[#This Row],[Lines]],1)</f>
        <v>B</v>
      </c>
      <c r="M13195" s="1" t="str">
        <f>IF(BART_Rides[[#This Row],[FirstLetter]]="Y","Yes","No")</f>
        <v>No</v>
      </c>
      <c r="N13195" s="1" t="str">
        <f>IF(OR(BART_Rides[[#This Row],[Station Code]]="EM", BART_Rides[[#This Row],[Station Code]]="MT", BART_Rides[[#This Row],[Station Code]]="PL", BART_Rides[[#This Row],[Station Code]]="CC"), "Yes", "No")</f>
        <v>No</v>
      </c>
    </row>
    <row r="13196" spans="6:14">
      <c r="F13196" s="3">
        <v>44251</v>
      </c>
      <c r="G13196" s="1" t="s">
        <v>69</v>
      </c>
      <c r="H13196" s="1" t="s">
        <v>108</v>
      </c>
      <c r="I13196" s="1">
        <v>744</v>
      </c>
      <c r="J13196" s="1">
        <f>MONTH(BART_Rides[[#This Row],[Date]])</f>
        <v>2</v>
      </c>
      <c r="K13196" s="1">
        <f>WEEKDAY(BART_Rides[[#This Row],[Date]],2)</f>
        <v>3</v>
      </c>
      <c r="L13196" s="1" t="str">
        <f>LEFT(BART_Rides[[#This Row],[Lines]],1)</f>
        <v>B</v>
      </c>
      <c r="M13196" s="1" t="str">
        <f>IF(BART_Rides[[#This Row],[FirstLetter]]="Y","Yes","No")</f>
        <v>No</v>
      </c>
      <c r="N13196" s="1" t="str">
        <f>IF(OR(BART_Rides[[#This Row],[Station Code]]="EM", BART_Rides[[#This Row],[Station Code]]="MT", BART_Rides[[#This Row],[Station Code]]="PL", BART_Rides[[#This Row],[Station Code]]="CC"), "Yes", "No")</f>
        <v>No</v>
      </c>
    </row>
    <row r="13197" spans="6:14">
      <c r="F13197" s="3">
        <v>44252</v>
      </c>
      <c r="G13197" s="1" t="s">
        <v>69</v>
      </c>
      <c r="H13197" s="1" t="s">
        <v>108</v>
      </c>
      <c r="I13197" s="1">
        <v>717</v>
      </c>
      <c r="J13197" s="1">
        <f>MONTH(BART_Rides[[#This Row],[Date]])</f>
        <v>2</v>
      </c>
      <c r="K13197" s="1">
        <f>WEEKDAY(BART_Rides[[#This Row],[Date]],2)</f>
        <v>4</v>
      </c>
      <c r="L13197" s="1" t="str">
        <f>LEFT(BART_Rides[[#This Row],[Lines]],1)</f>
        <v>B</v>
      </c>
      <c r="M13197" s="1" t="str">
        <f>IF(BART_Rides[[#This Row],[FirstLetter]]="Y","Yes","No")</f>
        <v>No</v>
      </c>
      <c r="N13197" s="1" t="str">
        <f>IF(OR(BART_Rides[[#This Row],[Station Code]]="EM", BART_Rides[[#This Row],[Station Code]]="MT", BART_Rides[[#This Row],[Station Code]]="PL", BART_Rides[[#This Row],[Station Code]]="CC"), "Yes", "No")</f>
        <v>No</v>
      </c>
    </row>
    <row r="13198" spans="6:14">
      <c r="F13198" s="3">
        <v>44253</v>
      </c>
      <c r="G13198" s="1" t="s">
        <v>69</v>
      </c>
      <c r="H13198" s="1" t="s">
        <v>108</v>
      </c>
      <c r="I13198" s="1">
        <v>697</v>
      </c>
      <c r="J13198" s="1">
        <f>MONTH(BART_Rides[[#This Row],[Date]])</f>
        <v>2</v>
      </c>
      <c r="K13198" s="1">
        <f>WEEKDAY(BART_Rides[[#This Row],[Date]],2)</f>
        <v>5</v>
      </c>
      <c r="L13198" s="1" t="str">
        <f>LEFT(BART_Rides[[#This Row],[Lines]],1)</f>
        <v>B</v>
      </c>
      <c r="M13198" s="1" t="str">
        <f>IF(BART_Rides[[#This Row],[FirstLetter]]="Y","Yes","No")</f>
        <v>No</v>
      </c>
      <c r="N13198" s="1" t="str">
        <f>IF(OR(BART_Rides[[#This Row],[Station Code]]="EM", BART_Rides[[#This Row],[Station Code]]="MT", BART_Rides[[#This Row],[Station Code]]="PL", BART_Rides[[#This Row],[Station Code]]="CC"), "Yes", "No")</f>
        <v>No</v>
      </c>
    </row>
    <row r="13199" spans="6:14">
      <c r="F13199" s="3">
        <v>44254</v>
      </c>
      <c r="G13199" s="1" t="s">
        <v>69</v>
      </c>
      <c r="H13199" s="1" t="s">
        <v>108</v>
      </c>
      <c r="I13199" s="1">
        <v>393</v>
      </c>
      <c r="J13199" s="1">
        <f>MONTH(BART_Rides[[#This Row],[Date]])</f>
        <v>2</v>
      </c>
      <c r="K13199" s="1">
        <f>WEEKDAY(BART_Rides[[#This Row],[Date]],2)</f>
        <v>6</v>
      </c>
      <c r="L13199" s="1" t="str">
        <f>LEFT(BART_Rides[[#This Row],[Lines]],1)</f>
        <v>B</v>
      </c>
      <c r="M13199" s="1" t="str">
        <f>IF(BART_Rides[[#This Row],[FirstLetter]]="Y","Yes","No")</f>
        <v>No</v>
      </c>
      <c r="N13199" s="1" t="str">
        <f>IF(OR(BART_Rides[[#This Row],[Station Code]]="EM", BART_Rides[[#This Row],[Station Code]]="MT", BART_Rides[[#This Row],[Station Code]]="PL", BART_Rides[[#This Row],[Station Code]]="CC"), "Yes", "No")</f>
        <v>No</v>
      </c>
    </row>
    <row r="13200" spans="6:14">
      <c r="F13200" s="3">
        <v>44255</v>
      </c>
      <c r="G13200" s="1" t="s">
        <v>69</v>
      </c>
      <c r="H13200" s="1" t="s">
        <v>108</v>
      </c>
      <c r="I13200" s="1">
        <v>315</v>
      </c>
      <c r="J13200" s="1">
        <f>MONTH(BART_Rides[[#This Row],[Date]])</f>
        <v>2</v>
      </c>
      <c r="K13200" s="1">
        <f>WEEKDAY(BART_Rides[[#This Row],[Date]],2)</f>
        <v>7</v>
      </c>
      <c r="L13200" s="1" t="str">
        <f>LEFT(BART_Rides[[#This Row],[Lines]],1)</f>
        <v>B</v>
      </c>
      <c r="M13200" s="1" t="str">
        <f>IF(BART_Rides[[#This Row],[FirstLetter]]="Y","Yes","No")</f>
        <v>No</v>
      </c>
      <c r="N13200" s="1" t="str">
        <f>IF(OR(BART_Rides[[#This Row],[Station Code]]="EM", BART_Rides[[#This Row],[Station Code]]="MT", BART_Rides[[#This Row],[Station Code]]="PL", BART_Rides[[#This Row],[Station Code]]="CC"), "Yes", "No")</f>
        <v>No</v>
      </c>
    </row>
    <row r="13201" spans="6:14">
      <c r="F13201" s="3">
        <v>44256</v>
      </c>
      <c r="G13201" s="1" t="s">
        <v>69</v>
      </c>
      <c r="H13201" s="1" t="s">
        <v>108</v>
      </c>
      <c r="I13201" s="1">
        <v>725</v>
      </c>
      <c r="J13201" s="1">
        <f>MONTH(BART_Rides[[#This Row],[Date]])</f>
        <v>3</v>
      </c>
      <c r="K13201" s="1">
        <f>WEEKDAY(BART_Rides[[#This Row],[Date]],2)</f>
        <v>1</v>
      </c>
      <c r="L13201" s="1" t="str">
        <f>LEFT(BART_Rides[[#This Row],[Lines]],1)</f>
        <v>B</v>
      </c>
      <c r="M13201" s="1" t="str">
        <f>IF(BART_Rides[[#This Row],[FirstLetter]]="Y","Yes","No")</f>
        <v>No</v>
      </c>
      <c r="N13201" s="1" t="str">
        <f>IF(OR(BART_Rides[[#This Row],[Station Code]]="EM", BART_Rides[[#This Row],[Station Code]]="MT", BART_Rides[[#This Row],[Station Code]]="PL", BART_Rides[[#This Row],[Station Code]]="CC"), "Yes", "No")</f>
        <v>No</v>
      </c>
    </row>
    <row r="13202" spans="6:14">
      <c r="F13202" s="3">
        <v>44257</v>
      </c>
      <c r="G13202" s="1" t="s">
        <v>69</v>
      </c>
      <c r="H13202" s="1" t="s">
        <v>108</v>
      </c>
      <c r="I13202" s="1">
        <v>771</v>
      </c>
      <c r="J13202" s="1">
        <f>MONTH(BART_Rides[[#This Row],[Date]])</f>
        <v>3</v>
      </c>
      <c r="K13202" s="1">
        <f>WEEKDAY(BART_Rides[[#This Row],[Date]],2)</f>
        <v>2</v>
      </c>
      <c r="L13202" s="1" t="str">
        <f>LEFT(BART_Rides[[#This Row],[Lines]],1)</f>
        <v>B</v>
      </c>
      <c r="M13202" s="1" t="str">
        <f>IF(BART_Rides[[#This Row],[FirstLetter]]="Y","Yes","No")</f>
        <v>No</v>
      </c>
      <c r="N13202" s="1" t="str">
        <f>IF(OR(BART_Rides[[#This Row],[Station Code]]="EM", BART_Rides[[#This Row],[Station Code]]="MT", BART_Rides[[#This Row],[Station Code]]="PL", BART_Rides[[#This Row],[Station Code]]="CC"), "Yes", "No")</f>
        <v>No</v>
      </c>
    </row>
    <row r="13203" spans="6:14">
      <c r="F13203" s="3">
        <v>44258</v>
      </c>
      <c r="G13203" s="1" t="s">
        <v>69</v>
      </c>
      <c r="H13203" s="1" t="s">
        <v>108</v>
      </c>
      <c r="I13203" s="1">
        <v>706</v>
      </c>
      <c r="J13203" s="1">
        <f>MONTH(BART_Rides[[#This Row],[Date]])</f>
        <v>3</v>
      </c>
      <c r="K13203" s="1">
        <f>WEEKDAY(BART_Rides[[#This Row],[Date]],2)</f>
        <v>3</v>
      </c>
      <c r="L13203" s="1" t="str">
        <f>LEFT(BART_Rides[[#This Row],[Lines]],1)</f>
        <v>B</v>
      </c>
      <c r="M13203" s="1" t="str">
        <f>IF(BART_Rides[[#This Row],[FirstLetter]]="Y","Yes","No")</f>
        <v>No</v>
      </c>
      <c r="N13203" s="1" t="str">
        <f>IF(OR(BART_Rides[[#This Row],[Station Code]]="EM", BART_Rides[[#This Row],[Station Code]]="MT", BART_Rides[[#This Row],[Station Code]]="PL", BART_Rides[[#This Row],[Station Code]]="CC"), "Yes", "No")</f>
        <v>No</v>
      </c>
    </row>
    <row r="13204" spans="6:14">
      <c r="F13204" s="3">
        <v>44259</v>
      </c>
      <c r="G13204" s="1" t="s">
        <v>69</v>
      </c>
      <c r="H13204" s="1" t="s">
        <v>108</v>
      </c>
      <c r="I13204" s="1">
        <v>727</v>
      </c>
      <c r="J13204" s="1">
        <f>MONTH(BART_Rides[[#This Row],[Date]])</f>
        <v>3</v>
      </c>
      <c r="K13204" s="1">
        <f>WEEKDAY(BART_Rides[[#This Row],[Date]],2)</f>
        <v>4</v>
      </c>
      <c r="L13204" s="1" t="str">
        <f>LEFT(BART_Rides[[#This Row],[Lines]],1)</f>
        <v>B</v>
      </c>
      <c r="M13204" s="1" t="str">
        <f>IF(BART_Rides[[#This Row],[FirstLetter]]="Y","Yes","No")</f>
        <v>No</v>
      </c>
      <c r="N13204" s="1" t="str">
        <f>IF(OR(BART_Rides[[#This Row],[Station Code]]="EM", BART_Rides[[#This Row],[Station Code]]="MT", BART_Rides[[#This Row],[Station Code]]="PL", BART_Rides[[#This Row],[Station Code]]="CC"), "Yes", "No")</f>
        <v>No</v>
      </c>
    </row>
    <row r="13205" spans="6:14">
      <c r="F13205" s="3">
        <v>44260</v>
      </c>
      <c r="G13205" s="1" t="s">
        <v>69</v>
      </c>
      <c r="H13205" s="1" t="s">
        <v>108</v>
      </c>
      <c r="I13205" s="1">
        <v>695</v>
      </c>
      <c r="J13205" s="1">
        <f>MONTH(BART_Rides[[#This Row],[Date]])</f>
        <v>3</v>
      </c>
      <c r="K13205" s="1">
        <f>WEEKDAY(BART_Rides[[#This Row],[Date]],2)</f>
        <v>5</v>
      </c>
      <c r="L13205" s="1" t="str">
        <f>LEFT(BART_Rides[[#This Row],[Lines]],1)</f>
        <v>B</v>
      </c>
      <c r="M13205" s="1" t="str">
        <f>IF(BART_Rides[[#This Row],[FirstLetter]]="Y","Yes","No")</f>
        <v>No</v>
      </c>
      <c r="N13205" s="1" t="str">
        <f>IF(OR(BART_Rides[[#This Row],[Station Code]]="EM", BART_Rides[[#This Row],[Station Code]]="MT", BART_Rides[[#This Row],[Station Code]]="PL", BART_Rides[[#This Row],[Station Code]]="CC"), "Yes", "No")</f>
        <v>No</v>
      </c>
    </row>
    <row r="13206" spans="6:14">
      <c r="F13206" s="3">
        <v>44261</v>
      </c>
      <c r="G13206" s="1" t="s">
        <v>69</v>
      </c>
      <c r="H13206" s="1" t="s">
        <v>108</v>
      </c>
      <c r="I13206" s="1">
        <v>416</v>
      </c>
      <c r="J13206" s="1">
        <f>MONTH(BART_Rides[[#This Row],[Date]])</f>
        <v>3</v>
      </c>
      <c r="K13206" s="1">
        <f>WEEKDAY(BART_Rides[[#This Row],[Date]],2)</f>
        <v>6</v>
      </c>
      <c r="L13206" s="1" t="str">
        <f>LEFT(BART_Rides[[#This Row],[Lines]],1)</f>
        <v>B</v>
      </c>
      <c r="M13206" s="1" t="str">
        <f>IF(BART_Rides[[#This Row],[FirstLetter]]="Y","Yes","No")</f>
        <v>No</v>
      </c>
      <c r="N13206" s="1" t="str">
        <f>IF(OR(BART_Rides[[#This Row],[Station Code]]="EM", BART_Rides[[#This Row],[Station Code]]="MT", BART_Rides[[#This Row],[Station Code]]="PL", BART_Rides[[#This Row],[Station Code]]="CC"), "Yes", "No")</f>
        <v>No</v>
      </c>
    </row>
    <row r="13207" spans="6:14">
      <c r="F13207" s="3">
        <v>44262</v>
      </c>
      <c r="G13207" s="1" t="s">
        <v>69</v>
      </c>
      <c r="H13207" s="1" t="s">
        <v>108</v>
      </c>
      <c r="I13207" s="1">
        <v>300</v>
      </c>
      <c r="J13207" s="1">
        <f>MONTH(BART_Rides[[#This Row],[Date]])</f>
        <v>3</v>
      </c>
      <c r="K13207" s="1">
        <f>WEEKDAY(BART_Rides[[#This Row],[Date]],2)</f>
        <v>7</v>
      </c>
      <c r="L13207" s="1" t="str">
        <f>LEFT(BART_Rides[[#This Row],[Lines]],1)</f>
        <v>B</v>
      </c>
      <c r="M13207" s="1" t="str">
        <f>IF(BART_Rides[[#This Row],[FirstLetter]]="Y","Yes","No")</f>
        <v>No</v>
      </c>
      <c r="N13207" s="1" t="str">
        <f>IF(OR(BART_Rides[[#This Row],[Station Code]]="EM", BART_Rides[[#This Row],[Station Code]]="MT", BART_Rides[[#This Row],[Station Code]]="PL", BART_Rides[[#This Row],[Station Code]]="CC"), "Yes", "No")</f>
        <v>No</v>
      </c>
    </row>
    <row r="13208" spans="6:14">
      <c r="F13208" s="3">
        <v>44263</v>
      </c>
      <c r="G13208" s="1" t="s">
        <v>69</v>
      </c>
      <c r="H13208" s="1" t="s">
        <v>108</v>
      </c>
      <c r="I13208" s="1">
        <v>703</v>
      </c>
      <c r="J13208" s="1">
        <f>MONTH(BART_Rides[[#This Row],[Date]])</f>
        <v>3</v>
      </c>
      <c r="K13208" s="1">
        <f>WEEKDAY(BART_Rides[[#This Row],[Date]],2)</f>
        <v>1</v>
      </c>
      <c r="L13208" s="1" t="str">
        <f>LEFT(BART_Rides[[#This Row],[Lines]],1)</f>
        <v>B</v>
      </c>
      <c r="M13208" s="1" t="str">
        <f>IF(BART_Rides[[#This Row],[FirstLetter]]="Y","Yes","No")</f>
        <v>No</v>
      </c>
      <c r="N13208" s="1" t="str">
        <f>IF(OR(BART_Rides[[#This Row],[Station Code]]="EM", BART_Rides[[#This Row],[Station Code]]="MT", BART_Rides[[#This Row],[Station Code]]="PL", BART_Rides[[#This Row],[Station Code]]="CC"), "Yes", "No")</f>
        <v>No</v>
      </c>
    </row>
    <row r="13209" spans="6:14">
      <c r="F13209" s="3">
        <v>44264</v>
      </c>
      <c r="G13209" s="1" t="s">
        <v>69</v>
      </c>
      <c r="H13209" s="1" t="s">
        <v>108</v>
      </c>
      <c r="I13209" s="1">
        <v>698</v>
      </c>
      <c r="J13209" s="1">
        <f>MONTH(BART_Rides[[#This Row],[Date]])</f>
        <v>3</v>
      </c>
      <c r="K13209" s="1">
        <f>WEEKDAY(BART_Rides[[#This Row],[Date]],2)</f>
        <v>2</v>
      </c>
      <c r="L13209" s="1" t="str">
        <f>LEFT(BART_Rides[[#This Row],[Lines]],1)</f>
        <v>B</v>
      </c>
      <c r="M13209" s="1" t="str">
        <f>IF(BART_Rides[[#This Row],[FirstLetter]]="Y","Yes","No")</f>
        <v>No</v>
      </c>
      <c r="N13209" s="1" t="str">
        <f>IF(OR(BART_Rides[[#This Row],[Station Code]]="EM", BART_Rides[[#This Row],[Station Code]]="MT", BART_Rides[[#This Row],[Station Code]]="PL", BART_Rides[[#This Row],[Station Code]]="CC"), "Yes", "No")</f>
        <v>No</v>
      </c>
    </row>
    <row r="13210" spans="6:14">
      <c r="F13210" s="3">
        <v>44265</v>
      </c>
      <c r="G13210" s="1" t="s">
        <v>69</v>
      </c>
      <c r="H13210" s="1" t="s">
        <v>108</v>
      </c>
      <c r="I13210" s="1">
        <v>643</v>
      </c>
      <c r="J13210" s="1">
        <f>MONTH(BART_Rides[[#This Row],[Date]])</f>
        <v>3</v>
      </c>
      <c r="K13210" s="1">
        <f>WEEKDAY(BART_Rides[[#This Row],[Date]],2)</f>
        <v>3</v>
      </c>
      <c r="L13210" s="1" t="str">
        <f>LEFT(BART_Rides[[#This Row],[Lines]],1)</f>
        <v>B</v>
      </c>
      <c r="M13210" s="1" t="str">
        <f>IF(BART_Rides[[#This Row],[FirstLetter]]="Y","Yes","No")</f>
        <v>No</v>
      </c>
      <c r="N13210" s="1" t="str">
        <f>IF(OR(BART_Rides[[#This Row],[Station Code]]="EM", BART_Rides[[#This Row],[Station Code]]="MT", BART_Rides[[#This Row],[Station Code]]="PL", BART_Rides[[#This Row],[Station Code]]="CC"), "Yes", "No")</f>
        <v>No</v>
      </c>
    </row>
    <row r="13211" spans="6:14">
      <c r="F13211" s="3">
        <v>44266</v>
      </c>
      <c r="G13211" s="1" t="s">
        <v>69</v>
      </c>
      <c r="H13211" s="1" t="s">
        <v>108</v>
      </c>
      <c r="I13211" s="1">
        <v>690</v>
      </c>
      <c r="J13211" s="1">
        <f>MONTH(BART_Rides[[#This Row],[Date]])</f>
        <v>3</v>
      </c>
      <c r="K13211" s="1">
        <f>WEEKDAY(BART_Rides[[#This Row],[Date]],2)</f>
        <v>4</v>
      </c>
      <c r="L13211" s="1" t="str">
        <f>LEFT(BART_Rides[[#This Row],[Lines]],1)</f>
        <v>B</v>
      </c>
      <c r="M13211" s="1" t="str">
        <f>IF(BART_Rides[[#This Row],[FirstLetter]]="Y","Yes","No")</f>
        <v>No</v>
      </c>
      <c r="N13211" s="1" t="str">
        <f>IF(OR(BART_Rides[[#This Row],[Station Code]]="EM", BART_Rides[[#This Row],[Station Code]]="MT", BART_Rides[[#This Row],[Station Code]]="PL", BART_Rides[[#This Row],[Station Code]]="CC"), "Yes", "No")</f>
        <v>No</v>
      </c>
    </row>
    <row r="13212" spans="6:14">
      <c r="F13212" s="3">
        <v>44267</v>
      </c>
      <c r="G13212" s="1" t="s">
        <v>69</v>
      </c>
      <c r="H13212" s="1" t="s">
        <v>108</v>
      </c>
      <c r="I13212" s="1">
        <v>731</v>
      </c>
      <c r="J13212" s="1">
        <f>MONTH(BART_Rides[[#This Row],[Date]])</f>
        <v>3</v>
      </c>
      <c r="K13212" s="1">
        <f>WEEKDAY(BART_Rides[[#This Row],[Date]],2)</f>
        <v>5</v>
      </c>
      <c r="L13212" s="1" t="str">
        <f>LEFT(BART_Rides[[#This Row],[Lines]],1)</f>
        <v>B</v>
      </c>
      <c r="M13212" s="1" t="str">
        <f>IF(BART_Rides[[#This Row],[FirstLetter]]="Y","Yes","No")</f>
        <v>No</v>
      </c>
      <c r="N13212" s="1" t="str">
        <f>IF(OR(BART_Rides[[#This Row],[Station Code]]="EM", BART_Rides[[#This Row],[Station Code]]="MT", BART_Rides[[#This Row],[Station Code]]="PL", BART_Rides[[#This Row],[Station Code]]="CC"), "Yes", "No")</f>
        <v>No</v>
      </c>
    </row>
    <row r="13213" spans="6:14">
      <c r="F13213" s="3">
        <v>44268</v>
      </c>
      <c r="G13213" s="1" t="s">
        <v>69</v>
      </c>
      <c r="H13213" s="1" t="s">
        <v>108</v>
      </c>
      <c r="I13213" s="1">
        <v>452</v>
      </c>
      <c r="J13213" s="1">
        <f>MONTH(BART_Rides[[#This Row],[Date]])</f>
        <v>3</v>
      </c>
      <c r="K13213" s="1">
        <f>WEEKDAY(BART_Rides[[#This Row],[Date]],2)</f>
        <v>6</v>
      </c>
      <c r="L13213" s="1" t="str">
        <f>LEFT(BART_Rides[[#This Row],[Lines]],1)</f>
        <v>B</v>
      </c>
      <c r="M13213" s="1" t="str">
        <f>IF(BART_Rides[[#This Row],[FirstLetter]]="Y","Yes","No")</f>
        <v>No</v>
      </c>
      <c r="N13213" s="1" t="str">
        <f>IF(OR(BART_Rides[[#This Row],[Station Code]]="EM", BART_Rides[[#This Row],[Station Code]]="MT", BART_Rides[[#This Row],[Station Code]]="PL", BART_Rides[[#This Row],[Station Code]]="CC"), "Yes", "No")</f>
        <v>No</v>
      </c>
    </row>
    <row r="13214" spans="6:14">
      <c r="F13214" s="3">
        <v>44269</v>
      </c>
      <c r="G13214" s="1" t="s">
        <v>69</v>
      </c>
      <c r="H13214" s="1" t="s">
        <v>108</v>
      </c>
      <c r="I13214" s="1">
        <v>286</v>
      </c>
      <c r="J13214" s="1">
        <f>MONTH(BART_Rides[[#This Row],[Date]])</f>
        <v>3</v>
      </c>
      <c r="K13214" s="1">
        <f>WEEKDAY(BART_Rides[[#This Row],[Date]],2)</f>
        <v>7</v>
      </c>
      <c r="L13214" s="1" t="str">
        <f>LEFT(BART_Rides[[#This Row],[Lines]],1)</f>
        <v>B</v>
      </c>
      <c r="M13214" s="1" t="str">
        <f>IF(BART_Rides[[#This Row],[FirstLetter]]="Y","Yes","No")</f>
        <v>No</v>
      </c>
      <c r="N13214" s="1" t="str">
        <f>IF(OR(BART_Rides[[#This Row],[Station Code]]="EM", BART_Rides[[#This Row],[Station Code]]="MT", BART_Rides[[#This Row],[Station Code]]="PL", BART_Rides[[#This Row],[Station Code]]="CC"), "Yes", "No")</f>
        <v>No</v>
      </c>
    </row>
    <row r="13215" spans="6:14">
      <c r="F13215" s="3">
        <v>44270</v>
      </c>
      <c r="G13215" s="1" t="s">
        <v>69</v>
      </c>
      <c r="H13215" s="1" t="s">
        <v>108</v>
      </c>
      <c r="I13215" s="1">
        <v>694</v>
      </c>
      <c r="J13215" s="1">
        <f>MONTH(BART_Rides[[#This Row],[Date]])</f>
        <v>3</v>
      </c>
      <c r="K13215" s="1">
        <f>WEEKDAY(BART_Rides[[#This Row],[Date]],2)</f>
        <v>1</v>
      </c>
      <c r="L13215" s="1" t="str">
        <f>LEFT(BART_Rides[[#This Row],[Lines]],1)</f>
        <v>B</v>
      </c>
      <c r="M13215" s="1" t="str">
        <f>IF(BART_Rides[[#This Row],[FirstLetter]]="Y","Yes","No")</f>
        <v>No</v>
      </c>
      <c r="N13215" s="1" t="str">
        <f>IF(OR(BART_Rides[[#This Row],[Station Code]]="EM", BART_Rides[[#This Row],[Station Code]]="MT", BART_Rides[[#This Row],[Station Code]]="PL", BART_Rides[[#This Row],[Station Code]]="CC"), "Yes", "No")</f>
        <v>No</v>
      </c>
    </row>
    <row r="13216" spans="6:14">
      <c r="F13216" s="3">
        <v>44271</v>
      </c>
      <c r="G13216" s="1" t="s">
        <v>69</v>
      </c>
      <c r="H13216" s="1" t="s">
        <v>108</v>
      </c>
      <c r="I13216" s="1">
        <v>744</v>
      </c>
      <c r="J13216" s="1">
        <f>MONTH(BART_Rides[[#This Row],[Date]])</f>
        <v>3</v>
      </c>
      <c r="K13216" s="1">
        <f>WEEKDAY(BART_Rides[[#This Row],[Date]],2)</f>
        <v>2</v>
      </c>
      <c r="L13216" s="1" t="str">
        <f>LEFT(BART_Rides[[#This Row],[Lines]],1)</f>
        <v>B</v>
      </c>
      <c r="M13216" s="1" t="str">
        <f>IF(BART_Rides[[#This Row],[FirstLetter]]="Y","Yes","No")</f>
        <v>No</v>
      </c>
      <c r="N13216" s="1" t="str">
        <f>IF(OR(BART_Rides[[#This Row],[Station Code]]="EM", BART_Rides[[#This Row],[Station Code]]="MT", BART_Rides[[#This Row],[Station Code]]="PL", BART_Rides[[#This Row],[Station Code]]="CC"), "Yes", "No")</f>
        <v>No</v>
      </c>
    </row>
    <row r="13217" spans="6:14">
      <c r="F13217" s="3">
        <v>44272</v>
      </c>
      <c r="G13217" s="1" t="s">
        <v>69</v>
      </c>
      <c r="H13217" s="1" t="s">
        <v>108</v>
      </c>
      <c r="I13217" s="1">
        <v>741</v>
      </c>
      <c r="J13217" s="1">
        <f>MONTH(BART_Rides[[#This Row],[Date]])</f>
        <v>3</v>
      </c>
      <c r="K13217" s="1">
        <f>WEEKDAY(BART_Rides[[#This Row],[Date]],2)</f>
        <v>3</v>
      </c>
      <c r="L13217" s="1" t="str">
        <f>LEFT(BART_Rides[[#This Row],[Lines]],1)</f>
        <v>B</v>
      </c>
      <c r="M13217" s="1" t="str">
        <f>IF(BART_Rides[[#This Row],[FirstLetter]]="Y","Yes","No")</f>
        <v>No</v>
      </c>
      <c r="N13217" s="1" t="str">
        <f>IF(OR(BART_Rides[[#This Row],[Station Code]]="EM", BART_Rides[[#This Row],[Station Code]]="MT", BART_Rides[[#This Row],[Station Code]]="PL", BART_Rides[[#This Row],[Station Code]]="CC"), "Yes", "No")</f>
        <v>No</v>
      </c>
    </row>
    <row r="13218" spans="6:14">
      <c r="F13218" s="3">
        <v>44273</v>
      </c>
      <c r="G13218" s="1" t="s">
        <v>69</v>
      </c>
      <c r="H13218" s="1" t="s">
        <v>108</v>
      </c>
      <c r="I13218" s="1">
        <v>736</v>
      </c>
      <c r="J13218" s="1">
        <f>MONTH(BART_Rides[[#This Row],[Date]])</f>
        <v>3</v>
      </c>
      <c r="K13218" s="1">
        <f>WEEKDAY(BART_Rides[[#This Row],[Date]],2)</f>
        <v>4</v>
      </c>
      <c r="L13218" s="1" t="str">
        <f>LEFT(BART_Rides[[#This Row],[Lines]],1)</f>
        <v>B</v>
      </c>
      <c r="M13218" s="1" t="str">
        <f>IF(BART_Rides[[#This Row],[FirstLetter]]="Y","Yes","No")</f>
        <v>No</v>
      </c>
      <c r="N13218" s="1" t="str">
        <f>IF(OR(BART_Rides[[#This Row],[Station Code]]="EM", BART_Rides[[#This Row],[Station Code]]="MT", BART_Rides[[#This Row],[Station Code]]="PL", BART_Rides[[#This Row],[Station Code]]="CC"), "Yes", "No")</f>
        <v>No</v>
      </c>
    </row>
    <row r="13219" spans="6:14">
      <c r="F13219" s="3">
        <v>44274</v>
      </c>
      <c r="G13219" s="1" t="s">
        <v>69</v>
      </c>
      <c r="H13219" s="1" t="s">
        <v>108</v>
      </c>
      <c r="I13219" s="1">
        <v>732</v>
      </c>
      <c r="J13219" s="1">
        <f>MONTH(BART_Rides[[#This Row],[Date]])</f>
        <v>3</v>
      </c>
      <c r="K13219" s="1">
        <f>WEEKDAY(BART_Rides[[#This Row],[Date]],2)</f>
        <v>5</v>
      </c>
      <c r="L13219" s="1" t="str">
        <f>LEFT(BART_Rides[[#This Row],[Lines]],1)</f>
        <v>B</v>
      </c>
      <c r="M13219" s="1" t="str">
        <f>IF(BART_Rides[[#This Row],[FirstLetter]]="Y","Yes","No")</f>
        <v>No</v>
      </c>
      <c r="N13219" s="1" t="str">
        <f>IF(OR(BART_Rides[[#This Row],[Station Code]]="EM", BART_Rides[[#This Row],[Station Code]]="MT", BART_Rides[[#This Row],[Station Code]]="PL", BART_Rides[[#This Row],[Station Code]]="CC"), "Yes", "No")</f>
        <v>No</v>
      </c>
    </row>
    <row r="13220" spans="6:14">
      <c r="F13220" s="3">
        <v>44275</v>
      </c>
      <c r="G13220" s="1" t="s">
        <v>69</v>
      </c>
      <c r="H13220" s="1" t="s">
        <v>108</v>
      </c>
      <c r="I13220" s="1">
        <v>482</v>
      </c>
      <c r="J13220" s="1">
        <f>MONTH(BART_Rides[[#This Row],[Date]])</f>
        <v>3</v>
      </c>
      <c r="K13220" s="1">
        <f>WEEKDAY(BART_Rides[[#This Row],[Date]],2)</f>
        <v>6</v>
      </c>
      <c r="L13220" s="1" t="str">
        <f>LEFT(BART_Rides[[#This Row],[Lines]],1)</f>
        <v>B</v>
      </c>
      <c r="M13220" s="1" t="str">
        <f>IF(BART_Rides[[#This Row],[FirstLetter]]="Y","Yes","No")</f>
        <v>No</v>
      </c>
      <c r="N13220" s="1" t="str">
        <f>IF(OR(BART_Rides[[#This Row],[Station Code]]="EM", BART_Rides[[#This Row],[Station Code]]="MT", BART_Rides[[#This Row],[Station Code]]="PL", BART_Rides[[#This Row],[Station Code]]="CC"), "Yes", "No")</f>
        <v>No</v>
      </c>
    </row>
    <row r="13221" spans="6:14">
      <c r="F13221" s="3">
        <v>44276</v>
      </c>
      <c r="G13221" s="1" t="s">
        <v>69</v>
      </c>
      <c r="H13221" s="1" t="s">
        <v>108</v>
      </c>
      <c r="I13221" s="1">
        <v>353</v>
      </c>
      <c r="J13221" s="1">
        <f>MONTH(BART_Rides[[#This Row],[Date]])</f>
        <v>3</v>
      </c>
      <c r="K13221" s="1">
        <f>WEEKDAY(BART_Rides[[#This Row],[Date]],2)</f>
        <v>7</v>
      </c>
      <c r="L13221" s="1" t="str">
        <f>LEFT(BART_Rides[[#This Row],[Lines]],1)</f>
        <v>B</v>
      </c>
      <c r="M13221" s="1" t="str">
        <f>IF(BART_Rides[[#This Row],[FirstLetter]]="Y","Yes","No")</f>
        <v>No</v>
      </c>
      <c r="N13221" s="1" t="str">
        <f>IF(OR(BART_Rides[[#This Row],[Station Code]]="EM", BART_Rides[[#This Row],[Station Code]]="MT", BART_Rides[[#This Row],[Station Code]]="PL", BART_Rides[[#This Row],[Station Code]]="CC"), "Yes", "No")</f>
        <v>No</v>
      </c>
    </row>
    <row r="13222" spans="6:14">
      <c r="F13222" s="3">
        <v>44277</v>
      </c>
      <c r="G13222" s="1" t="s">
        <v>69</v>
      </c>
      <c r="H13222" s="1" t="s">
        <v>108</v>
      </c>
      <c r="I13222" s="1">
        <v>778</v>
      </c>
      <c r="J13222" s="1">
        <f>MONTH(BART_Rides[[#This Row],[Date]])</f>
        <v>3</v>
      </c>
      <c r="K13222" s="1">
        <f>WEEKDAY(BART_Rides[[#This Row],[Date]],2)</f>
        <v>1</v>
      </c>
      <c r="L13222" s="1" t="str">
        <f>LEFT(BART_Rides[[#This Row],[Lines]],1)</f>
        <v>B</v>
      </c>
      <c r="M13222" s="1" t="str">
        <f>IF(BART_Rides[[#This Row],[FirstLetter]]="Y","Yes","No")</f>
        <v>No</v>
      </c>
      <c r="N13222" s="1" t="str">
        <f>IF(OR(BART_Rides[[#This Row],[Station Code]]="EM", BART_Rides[[#This Row],[Station Code]]="MT", BART_Rides[[#This Row],[Station Code]]="PL", BART_Rides[[#This Row],[Station Code]]="CC"), "Yes", "No")</f>
        <v>No</v>
      </c>
    </row>
    <row r="13223" spans="6:14">
      <c r="F13223" s="3">
        <v>44278</v>
      </c>
      <c r="G13223" s="1" t="s">
        <v>69</v>
      </c>
      <c r="H13223" s="1" t="s">
        <v>108</v>
      </c>
      <c r="I13223" s="1">
        <v>808</v>
      </c>
      <c r="J13223" s="1">
        <f>MONTH(BART_Rides[[#This Row],[Date]])</f>
        <v>3</v>
      </c>
      <c r="K13223" s="1">
        <f>WEEKDAY(BART_Rides[[#This Row],[Date]],2)</f>
        <v>2</v>
      </c>
      <c r="L13223" s="1" t="str">
        <f>LEFT(BART_Rides[[#This Row],[Lines]],1)</f>
        <v>B</v>
      </c>
      <c r="M13223" s="1" t="str">
        <f>IF(BART_Rides[[#This Row],[FirstLetter]]="Y","Yes","No")</f>
        <v>No</v>
      </c>
      <c r="N13223" s="1" t="str">
        <f>IF(OR(BART_Rides[[#This Row],[Station Code]]="EM", BART_Rides[[#This Row],[Station Code]]="MT", BART_Rides[[#This Row],[Station Code]]="PL", BART_Rides[[#This Row],[Station Code]]="CC"), "Yes", "No")</f>
        <v>No</v>
      </c>
    </row>
    <row r="13224" spans="6:14">
      <c r="F13224" s="3">
        <v>44279</v>
      </c>
      <c r="G13224" s="1" t="s">
        <v>69</v>
      </c>
      <c r="H13224" s="1" t="s">
        <v>108</v>
      </c>
      <c r="I13224" s="1">
        <v>786</v>
      </c>
      <c r="J13224" s="1">
        <f>MONTH(BART_Rides[[#This Row],[Date]])</f>
        <v>3</v>
      </c>
      <c r="K13224" s="1">
        <f>WEEKDAY(BART_Rides[[#This Row],[Date]],2)</f>
        <v>3</v>
      </c>
      <c r="L13224" s="1" t="str">
        <f>LEFT(BART_Rides[[#This Row],[Lines]],1)</f>
        <v>B</v>
      </c>
      <c r="M13224" s="1" t="str">
        <f>IF(BART_Rides[[#This Row],[FirstLetter]]="Y","Yes","No")</f>
        <v>No</v>
      </c>
      <c r="N13224" s="1" t="str">
        <f>IF(OR(BART_Rides[[#This Row],[Station Code]]="EM", BART_Rides[[#This Row],[Station Code]]="MT", BART_Rides[[#This Row],[Station Code]]="PL", BART_Rides[[#This Row],[Station Code]]="CC"), "Yes", "No")</f>
        <v>No</v>
      </c>
    </row>
    <row r="13225" spans="6:14">
      <c r="F13225" s="3">
        <v>44280</v>
      </c>
      <c r="G13225" s="1" t="s">
        <v>69</v>
      </c>
      <c r="H13225" s="1" t="s">
        <v>108</v>
      </c>
      <c r="I13225" s="1">
        <v>780</v>
      </c>
      <c r="J13225" s="1">
        <f>MONTH(BART_Rides[[#This Row],[Date]])</f>
        <v>3</v>
      </c>
      <c r="K13225" s="1">
        <f>WEEKDAY(BART_Rides[[#This Row],[Date]],2)</f>
        <v>4</v>
      </c>
      <c r="L13225" s="1" t="str">
        <f>LEFT(BART_Rides[[#This Row],[Lines]],1)</f>
        <v>B</v>
      </c>
      <c r="M13225" s="1" t="str">
        <f>IF(BART_Rides[[#This Row],[FirstLetter]]="Y","Yes","No")</f>
        <v>No</v>
      </c>
      <c r="N13225" s="1" t="str">
        <f>IF(OR(BART_Rides[[#This Row],[Station Code]]="EM", BART_Rides[[#This Row],[Station Code]]="MT", BART_Rides[[#This Row],[Station Code]]="PL", BART_Rides[[#This Row],[Station Code]]="CC"), "Yes", "No")</f>
        <v>No</v>
      </c>
    </row>
    <row r="13226" spans="6:14">
      <c r="F13226" s="3">
        <v>44281</v>
      </c>
      <c r="G13226" s="1" t="s">
        <v>69</v>
      </c>
      <c r="H13226" s="1" t="s">
        <v>108</v>
      </c>
      <c r="I13226" s="1">
        <v>806</v>
      </c>
      <c r="J13226" s="1">
        <f>MONTH(BART_Rides[[#This Row],[Date]])</f>
        <v>3</v>
      </c>
      <c r="K13226" s="1">
        <f>WEEKDAY(BART_Rides[[#This Row],[Date]],2)</f>
        <v>5</v>
      </c>
      <c r="L13226" s="1" t="str">
        <f>LEFT(BART_Rides[[#This Row],[Lines]],1)</f>
        <v>B</v>
      </c>
      <c r="M13226" s="1" t="str">
        <f>IF(BART_Rides[[#This Row],[FirstLetter]]="Y","Yes","No")</f>
        <v>No</v>
      </c>
      <c r="N13226" s="1" t="str">
        <f>IF(OR(BART_Rides[[#This Row],[Station Code]]="EM", BART_Rides[[#This Row],[Station Code]]="MT", BART_Rides[[#This Row],[Station Code]]="PL", BART_Rides[[#This Row],[Station Code]]="CC"), "Yes", "No")</f>
        <v>No</v>
      </c>
    </row>
    <row r="13227" spans="6:14">
      <c r="F13227" s="3">
        <v>44282</v>
      </c>
      <c r="G13227" s="1" t="s">
        <v>69</v>
      </c>
      <c r="H13227" s="1" t="s">
        <v>108</v>
      </c>
      <c r="I13227" s="1">
        <v>473</v>
      </c>
      <c r="J13227" s="1">
        <f>MONTH(BART_Rides[[#This Row],[Date]])</f>
        <v>3</v>
      </c>
      <c r="K13227" s="1">
        <f>WEEKDAY(BART_Rides[[#This Row],[Date]],2)</f>
        <v>6</v>
      </c>
      <c r="L13227" s="1" t="str">
        <f>LEFT(BART_Rides[[#This Row],[Lines]],1)</f>
        <v>B</v>
      </c>
      <c r="M13227" s="1" t="str">
        <f>IF(BART_Rides[[#This Row],[FirstLetter]]="Y","Yes","No")</f>
        <v>No</v>
      </c>
      <c r="N13227" s="1" t="str">
        <f>IF(OR(BART_Rides[[#This Row],[Station Code]]="EM", BART_Rides[[#This Row],[Station Code]]="MT", BART_Rides[[#This Row],[Station Code]]="PL", BART_Rides[[#This Row],[Station Code]]="CC"), "Yes", "No")</f>
        <v>No</v>
      </c>
    </row>
    <row r="13228" spans="6:14">
      <c r="F13228" s="3">
        <v>44283</v>
      </c>
      <c r="G13228" s="1" t="s">
        <v>69</v>
      </c>
      <c r="H13228" s="1" t="s">
        <v>108</v>
      </c>
      <c r="I13228" s="1">
        <v>336</v>
      </c>
      <c r="J13228" s="1">
        <f>MONTH(BART_Rides[[#This Row],[Date]])</f>
        <v>3</v>
      </c>
      <c r="K13228" s="1">
        <f>WEEKDAY(BART_Rides[[#This Row],[Date]],2)</f>
        <v>7</v>
      </c>
      <c r="L13228" s="1" t="str">
        <f>LEFT(BART_Rides[[#This Row],[Lines]],1)</f>
        <v>B</v>
      </c>
      <c r="M13228" s="1" t="str">
        <f>IF(BART_Rides[[#This Row],[FirstLetter]]="Y","Yes","No")</f>
        <v>No</v>
      </c>
      <c r="N13228" s="1" t="str">
        <f>IF(OR(BART_Rides[[#This Row],[Station Code]]="EM", BART_Rides[[#This Row],[Station Code]]="MT", BART_Rides[[#This Row],[Station Code]]="PL", BART_Rides[[#This Row],[Station Code]]="CC"), "Yes", "No")</f>
        <v>No</v>
      </c>
    </row>
    <row r="13229" spans="6:14">
      <c r="F13229" s="3">
        <v>44284</v>
      </c>
      <c r="G13229" s="1" t="s">
        <v>69</v>
      </c>
      <c r="H13229" s="1" t="s">
        <v>108</v>
      </c>
      <c r="I13229" s="1">
        <v>733</v>
      </c>
      <c r="J13229" s="1">
        <f>MONTH(BART_Rides[[#This Row],[Date]])</f>
        <v>3</v>
      </c>
      <c r="K13229" s="1">
        <f>WEEKDAY(BART_Rides[[#This Row],[Date]],2)</f>
        <v>1</v>
      </c>
      <c r="L13229" s="1" t="str">
        <f>LEFT(BART_Rides[[#This Row],[Lines]],1)</f>
        <v>B</v>
      </c>
      <c r="M13229" s="1" t="str">
        <f>IF(BART_Rides[[#This Row],[FirstLetter]]="Y","Yes","No")</f>
        <v>No</v>
      </c>
      <c r="N13229" s="1" t="str">
        <f>IF(OR(BART_Rides[[#This Row],[Station Code]]="EM", BART_Rides[[#This Row],[Station Code]]="MT", BART_Rides[[#This Row],[Station Code]]="PL", BART_Rides[[#This Row],[Station Code]]="CC"), "Yes", "No")</f>
        <v>No</v>
      </c>
    </row>
    <row r="13230" spans="6:14">
      <c r="F13230" s="3">
        <v>44285</v>
      </c>
      <c r="G13230" s="1" t="s">
        <v>69</v>
      </c>
      <c r="H13230" s="1" t="s">
        <v>108</v>
      </c>
      <c r="I13230" s="1">
        <v>821</v>
      </c>
      <c r="J13230" s="1">
        <f>MONTH(BART_Rides[[#This Row],[Date]])</f>
        <v>3</v>
      </c>
      <c r="K13230" s="1">
        <f>WEEKDAY(BART_Rides[[#This Row],[Date]],2)</f>
        <v>2</v>
      </c>
      <c r="L13230" s="1" t="str">
        <f>LEFT(BART_Rides[[#This Row],[Lines]],1)</f>
        <v>B</v>
      </c>
      <c r="M13230" s="1" t="str">
        <f>IF(BART_Rides[[#This Row],[FirstLetter]]="Y","Yes","No")</f>
        <v>No</v>
      </c>
      <c r="N13230" s="1" t="str">
        <f>IF(OR(BART_Rides[[#This Row],[Station Code]]="EM", BART_Rides[[#This Row],[Station Code]]="MT", BART_Rides[[#This Row],[Station Code]]="PL", BART_Rides[[#This Row],[Station Code]]="CC"), "Yes", "No")</f>
        <v>No</v>
      </c>
    </row>
    <row r="13231" spans="6:14">
      <c r="F13231" s="3">
        <v>44286</v>
      </c>
      <c r="G13231" s="1" t="s">
        <v>69</v>
      </c>
      <c r="H13231" s="1" t="s">
        <v>108</v>
      </c>
      <c r="I13231" s="1">
        <v>815</v>
      </c>
      <c r="J13231" s="1">
        <f>MONTH(BART_Rides[[#This Row],[Date]])</f>
        <v>3</v>
      </c>
      <c r="K13231" s="1">
        <f>WEEKDAY(BART_Rides[[#This Row],[Date]],2)</f>
        <v>3</v>
      </c>
      <c r="L13231" s="1" t="str">
        <f>LEFT(BART_Rides[[#This Row],[Lines]],1)</f>
        <v>B</v>
      </c>
      <c r="M13231" s="1" t="str">
        <f>IF(BART_Rides[[#This Row],[FirstLetter]]="Y","Yes","No")</f>
        <v>No</v>
      </c>
      <c r="N13231" s="1" t="str">
        <f>IF(OR(BART_Rides[[#This Row],[Station Code]]="EM", BART_Rides[[#This Row],[Station Code]]="MT", BART_Rides[[#This Row],[Station Code]]="PL", BART_Rides[[#This Row],[Station Code]]="CC"), "Yes", "No")</f>
        <v>No</v>
      </c>
    </row>
    <row r="13232" spans="6:14">
      <c r="F13232" s="3">
        <v>44287</v>
      </c>
      <c r="G13232" s="1" t="s">
        <v>69</v>
      </c>
      <c r="H13232" s="1" t="s">
        <v>108</v>
      </c>
      <c r="I13232" s="1">
        <v>887</v>
      </c>
      <c r="J13232" s="1">
        <f>MONTH(BART_Rides[[#This Row],[Date]])</f>
        <v>4</v>
      </c>
      <c r="K13232" s="1">
        <f>WEEKDAY(BART_Rides[[#This Row],[Date]],2)</f>
        <v>4</v>
      </c>
      <c r="L13232" s="1" t="str">
        <f>LEFT(BART_Rides[[#This Row],[Lines]],1)</f>
        <v>B</v>
      </c>
      <c r="M13232" s="1" t="str">
        <f>IF(BART_Rides[[#This Row],[FirstLetter]]="Y","Yes","No")</f>
        <v>No</v>
      </c>
      <c r="N13232" s="1" t="str">
        <f>IF(OR(BART_Rides[[#This Row],[Station Code]]="EM", BART_Rides[[#This Row],[Station Code]]="MT", BART_Rides[[#This Row],[Station Code]]="PL", BART_Rides[[#This Row],[Station Code]]="CC"), "Yes", "No")</f>
        <v>No</v>
      </c>
    </row>
    <row r="13233" spans="6:14">
      <c r="F13233" s="3">
        <v>44288</v>
      </c>
      <c r="G13233" s="1" t="s">
        <v>69</v>
      </c>
      <c r="H13233" s="1" t="s">
        <v>108</v>
      </c>
      <c r="I13233" s="1">
        <v>900</v>
      </c>
      <c r="J13233" s="1">
        <f>MONTH(BART_Rides[[#This Row],[Date]])</f>
        <v>4</v>
      </c>
      <c r="K13233" s="1">
        <f>WEEKDAY(BART_Rides[[#This Row],[Date]],2)</f>
        <v>5</v>
      </c>
      <c r="L13233" s="1" t="str">
        <f>LEFT(BART_Rides[[#This Row],[Lines]],1)</f>
        <v>B</v>
      </c>
      <c r="M13233" s="1" t="str">
        <f>IF(BART_Rides[[#This Row],[FirstLetter]]="Y","Yes","No")</f>
        <v>No</v>
      </c>
      <c r="N13233" s="1" t="str">
        <f>IF(OR(BART_Rides[[#This Row],[Station Code]]="EM", BART_Rides[[#This Row],[Station Code]]="MT", BART_Rides[[#This Row],[Station Code]]="PL", BART_Rides[[#This Row],[Station Code]]="CC"), "Yes", "No")</f>
        <v>No</v>
      </c>
    </row>
    <row r="13234" spans="6:14">
      <c r="F13234" s="3">
        <v>44289</v>
      </c>
      <c r="G13234" s="1" t="s">
        <v>69</v>
      </c>
      <c r="H13234" s="1" t="s">
        <v>108</v>
      </c>
      <c r="I13234" s="1">
        <v>548</v>
      </c>
      <c r="J13234" s="1">
        <f>MONTH(BART_Rides[[#This Row],[Date]])</f>
        <v>4</v>
      </c>
      <c r="K13234" s="1">
        <f>WEEKDAY(BART_Rides[[#This Row],[Date]],2)</f>
        <v>6</v>
      </c>
      <c r="L13234" s="1" t="str">
        <f>LEFT(BART_Rides[[#This Row],[Lines]],1)</f>
        <v>B</v>
      </c>
      <c r="M13234" s="1" t="str">
        <f>IF(BART_Rides[[#This Row],[FirstLetter]]="Y","Yes","No")</f>
        <v>No</v>
      </c>
      <c r="N13234" s="1" t="str">
        <f>IF(OR(BART_Rides[[#This Row],[Station Code]]="EM", BART_Rides[[#This Row],[Station Code]]="MT", BART_Rides[[#This Row],[Station Code]]="PL", BART_Rides[[#This Row],[Station Code]]="CC"), "Yes", "No")</f>
        <v>No</v>
      </c>
    </row>
    <row r="13235" spans="6:14">
      <c r="F13235" s="3">
        <v>44290</v>
      </c>
      <c r="G13235" s="1" t="s">
        <v>69</v>
      </c>
      <c r="H13235" s="1" t="s">
        <v>108</v>
      </c>
      <c r="I13235" s="1">
        <v>448</v>
      </c>
      <c r="J13235" s="1">
        <f>MONTH(BART_Rides[[#This Row],[Date]])</f>
        <v>4</v>
      </c>
      <c r="K13235" s="1">
        <f>WEEKDAY(BART_Rides[[#This Row],[Date]],2)</f>
        <v>7</v>
      </c>
      <c r="L13235" s="1" t="str">
        <f>LEFT(BART_Rides[[#This Row],[Lines]],1)</f>
        <v>B</v>
      </c>
      <c r="M13235" s="1" t="str">
        <f>IF(BART_Rides[[#This Row],[FirstLetter]]="Y","Yes","No")</f>
        <v>No</v>
      </c>
      <c r="N13235" s="1" t="str">
        <f>IF(OR(BART_Rides[[#This Row],[Station Code]]="EM", BART_Rides[[#This Row],[Station Code]]="MT", BART_Rides[[#This Row],[Station Code]]="PL", BART_Rides[[#This Row],[Station Code]]="CC"), "Yes", "No")</f>
        <v>No</v>
      </c>
    </row>
    <row r="13236" spans="6:14">
      <c r="F13236" s="3">
        <v>44291</v>
      </c>
      <c r="G13236" s="1" t="s">
        <v>69</v>
      </c>
      <c r="H13236" s="1" t="s">
        <v>108</v>
      </c>
      <c r="I13236" s="1">
        <v>849</v>
      </c>
      <c r="J13236" s="1">
        <f>MONTH(BART_Rides[[#This Row],[Date]])</f>
        <v>4</v>
      </c>
      <c r="K13236" s="1">
        <f>WEEKDAY(BART_Rides[[#This Row],[Date]],2)</f>
        <v>1</v>
      </c>
      <c r="L13236" s="1" t="str">
        <f>LEFT(BART_Rides[[#This Row],[Lines]],1)</f>
        <v>B</v>
      </c>
      <c r="M13236" s="1" t="str">
        <f>IF(BART_Rides[[#This Row],[FirstLetter]]="Y","Yes","No")</f>
        <v>No</v>
      </c>
      <c r="N13236" s="1" t="str">
        <f>IF(OR(BART_Rides[[#This Row],[Station Code]]="EM", BART_Rides[[#This Row],[Station Code]]="MT", BART_Rides[[#This Row],[Station Code]]="PL", BART_Rides[[#This Row],[Station Code]]="CC"), "Yes", "No")</f>
        <v>No</v>
      </c>
    </row>
    <row r="13237" spans="6:14">
      <c r="F13237" s="3">
        <v>44292</v>
      </c>
      <c r="G13237" s="1" t="s">
        <v>69</v>
      </c>
      <c r="H13237" s="1" t="s">
        <v>108</v>
      </c>
      <c r="I13237" s="1">
        <v>985</v>
      </c>
      <c r="J13237" s="1">
        <f>MONTH(BART_Rides[[#This Row],[Date]])</f>
        <v>4</v>
      </c>
      <c r="K13237" s="1">
        <f>WEEKDAY(BART_Rides[[#This Row],[Date]],2)</f>
        <v>2</v>
      </c>
      <c r="L13237" s="1" t="str">
        <f>LEFT(BART_Rides[[#This Row],[Lines]],1)</f>
        <v>B</v>
      </c>
      <c r="M13237" s="1" t="str">
        <f>IF(BART_Rides[[#This Row],[FirstLetter]]="Y","Yes","No")</f>
        <v>No</v>
      </c>
      <c r="N13237" s="1" t="str">
        <f>IF(OR(BART_Rides[[#This Row],[Station Code]]="EM", BART_Rides[[#This Row],[Station Code]]="MT", BART_Rides[[#This Row],[Station Code]]="PL", BART_Rides[[#This Row],[Station Code]]="CC"), "Yes", "No")</f>
        <v>No</v>
      </c>
    </row>
    <row r="13238" spans="6:14">
      <c r="F13238" s="3">
        <v>44293</v>
      </c>
      <c r="G13238" s="1" t="s">
        <v>69</v>
      </c>
      <c r="H13238" s="1" t="s">
        <v>108</v>
      </c>
      <c r="I13238" s="1">
        <v>1045</v>
      </c>
      <c r="J13238" s="1">
        <f>MONTH(BART_Rides[[#This Row],[Date]])</f>
        <v>4</v>
      </c>
      <c r="K13238" s="1">
        <f>WEEKDAY(BART_Rides[[#This Row],[Date]],2)</f>
        <v>3</v>
      </c>
      <c r="L13238" s="1" t="str">
        <f>LEFT(BART_Rides[[#This Row],[Lines]],1)</f>
        <v>B</v>
      </c>
      <c r="M13238" s="1" t="str">
        <f>IF(BART_Rides[[#This Row],[FirstLetter]]="Y","Yes","No")</f>
        <v>No</v>
      </c>
      <c r="N13238" s="1" t="str">
        <f>IF(OR(BART_Rides[[#This Row],[Station Code]]="EM", BART_Rides[[#This Row],[Station Code]]="MT", BART_Rides[[#This Row],[Station Code]]="PL", BART_Rides[[#This Row],[Station Code]]="CC"), "Yes", "No")</f>
        <v>No</v>
      </c>
    </row>
    <row r="13239" spans="6:14">
      <c r="F13239" s="3">
        <v>44294</v>
      </c>
      <c r="G13239" s="1" t="s">
        <v>69</v>
      </c>
      <c r="H13239" s="1" t="s">
        <v>108</v>
      </c>
      <c r="I13239" s="1">
        <v>843</v>
      </c>
      <c r="J13239" s="1">
        <f>MONTH(BART_Rides[[#This Row],[Date]])</f>
        <v>4</v>
      </c>
      <c r="K13239" s="1">
        <f>WEEKDAY(BART_Rides[[#This Row],[Date]],2)</f>
        <v>4</v>
      </c>
      <c r="L13239" s="1" t="str">
        <f>LEFT(BART_Rides[[#This Row],[Lines]],1)</f>
        <v>B</v>
      </c>
      <c r="M13239" s="1" t="str">
        <f>IF(BART_Rides[[#This Row],[FirstLetter]]="Y","Yes","No")</f>
        <v>No</v>
      </c>
      <c r="N13239" s="1" t="str">
        <f>IF(OR(BART_Rides[[#This Row],[Station Code]]="EM", BART_Rides[[#This Row],[Station Code]]="MT", BART_Rides[[#This Row],[Station Code]]="PL", BART_Rides[[#This Row],[Station Code]]="CC"), "Yes", "No")</f>
        <v>No</v>
      </c>
    </row>
    <row r="13240" spans="6:14">
      <c r="F13240" s="3">
        <v>44295</v>
      </c>
      <c r="G13240" s="1" t="s">
        <v>69</v>
      </c>
      <c r="H13240" s="1" t="s">
        <v>108</v>
      </c>
      <c r="I13240" s="1">
        <v>904</v>
      </c>
      <c r="J13240" s="1">
        <f>MONTH(BART_Rides[[#This Row],[Date]])</f>
        <v>4</v>
      </c>
      <c r="K13240" s="1">
        <f>WEEKDAY(BART_Rides[[#This Row],[Date]],2)</f>
        <v>5</v>
      </c>
      <c r="L13240" s="1" t="str">
        <f>LEFT(BART_Rides[[#This Row],[Lines]],1)</f>
        <v>B</v>
      </c>
      <c r="M13240" s="1" t="str">
        <f>IF(BART_Rides[[#This Row],[FirstLetter]]="Y","Yes","No")</f>
        <v>No</v>
      </c>
      <c r="N13240" s="1" t="str">
        <f>IF(OR(BART_Rides[[#This Row],[Station Code]]="EM", BART_Rides[[#This Row],[Station Code]]="MT", BART_Rides[[#This Row],[Station Code]]="PL", BART_Rides[[#This Row],[Station Code]]="CC"), "Yes", "No")</f>
        <v>No</v>
      </c>
    </row>
    <row r="13241" spans="6:14">
      <c r="F13241" s="3">
        <v>44296</v>
      </c>
      <c r="G13241" s="1" t="s">
        <v>69</v>
      </c>
      <c r="H13241" s="1" t="s">
        <v>108</v>
      </c>
      <c r="I13241" s="1">
        <v>575</v>
      </c>
      <c r="J13241" s="1">
        <f>MONTH(BART_Rides[[#This Row],[Date]])</f>
        <v>4</v>
      </c>
      <c r="K13241" s="1">
        <f>WEEKDAY(BART_Rides[[#This Row],[Date]],2)</f>
        <v>6</v>
      </c>
      <c r="L13241" s="1" t="str">
        <f>LEFT(BART_Rides[[#This Row],[Lines]],1)</f>
        <v>B</v>
      </c>
      <c r="M13241" s="1" t="str">
        <f>IF(BART_Rides[[#This Row],[FirstLetter]]="Y","Yes","No")</f>
        <v>No</v>
      </c>
      <c r="N13241" s="1" t="str">
        <f>IF(OR(BART_Rides[[#This Row],[Station Code]]="EM", BART_Rides[[#This Row],[Station Code]]="MT", BART_Rides[[#This Row],[Station Code]]="PL", BART_Rides[[#This Row],[Station Code]]="CC"), "Yes", "No")</f>
        <v>No</v>
      </c>
    </row>
    <row r="13242" spans="6:14">
      <c r="F13242" s="3">
        <v>44297</v>
      </c>
      <c r="G13242" s="1" t="s">
        <v>69</v>
      </c>
      <c r="H13242" s="1" t="s">
        <v>108</v>
      </c>
      <c r="I13242" s="1">
        <v>446</v>
      </c>
      <c r="J13242" s="1">
        <f>MONTH(BART_Rides[[#This Row],[Date]])</f>
        <v>4</v>
      </c>
      <c r="K13242" s="1">
        <f>WEEKDAY(BART_Rides[[#This Row],[Date]],2)</f>
        <v>7</v>
      </c>
      <c r="L13242" s="1" t="str">
        <f>LEFT(BART_Rides[[#This Row],[Lines]],1)</f>
        <v>B</v>
      </c>
      <c r="M13242" s="1" t="str">
        <f>IF(BART_Rides[[#This Row],[FirstLetter]]="Y","Yes","No")</f>
        <v>No</v>
      </c>
      <c r="N13242" s="1" t="str">
        <f>IF(OR(BART_Rides[[#This Row],[Station Code]]="EM", BART_Rides[[#This Row],[Station Code]]="MT", BART_Rides[[#This Row],[Station Code]]="PL", BART_Rides[[#This Row],[Station Code]]="CC"), "Yes", "No")</f>
        <v>No</v>
      </c>
    </row>
    <row r="13243" spans="6:14">
      <c r="F13243" s="3">
        <v>44298</v>
      </c>
      <c r="G13243" s="1" t="s">
        <v>69</v>
      </c>
      <c r="H13243" s="1" t="s">
        <v>108</v>
      </c>
      <c r="I13243" s="1">
        <v>837</v>
      </c>
      <c r="J13243" s="1">
        <f>MONTH(BART_Rides[[#This Row],[Date]])</f>
        <v>4</v>
      </c>
      <c r="K13243" s="1">
        <f>WEEKDAY(BART_Rides[[#This Row],[Date]],2)</f>
        <v>1</v>
      </c>
      <c r="L13243" s="1" t="str">
        <f>LEFT(BART_Rides[[#This Row],[Lines]],1)</f>
        <v>B</v>
      </c>
      <c r="M13243" s="1" t="str">
        <f>IF(BART_Rides[[#This Row],[FirstLetter]]="Y","Yes","No")</f>
        <v>No</v>
      </c>
      <c r="N13243" s="1" t="str">
        <f>IF(OR(BART_Rides[[#This Row],[Station Code]]="EM", BART_Rides[[#This Row],[Station Code]]="MT", BART_Rides[[#This Row],[Station Code]]="PL", BART_Rides[[#This Row],[Station Code]]="CC"), "Yes", "No")</f>
        <v>No</v>
      </c>
    </row>
    <row r="13244" spans="6:14">
      <c r="F13244" s="3">
        <v>44299</v>
      </c>
      <c r="G13244" s="1" t="s">
        <v>69</v>
      </c>
      <c r="H13244" s="1" t="s">
        <v>108</v>
      </c>
      <c r="I13244" s="1">
        <v>831</v>
      </c>
      <c r="J13244" s="1">
        <f>MONTH(BART_Rides[[#This Row],[Date]])</f>
        <v>4</v>
      </c>
      <c r="K13244" s="1">
        <f>WEEKDAY(BART_Rides[[#This Row],[Date]],2)</f>
        <v>2</v>
      </c>
      <c r="L13244" s="1" t="str">
        <f>LEFT(BART_Rides[[#This Row],[Lines]],1)</f>
        <v>B</v>
      </c>
      <c r="M13244" s="1" t="str">
        <f>IF(BART_Rides[[#This Row],[FirstLetter]]="Y","Yes","No")</f>
        <v>No</v>
      </c>
      <c r="N13244" s="1" t="str">
        <f>IF(OR(BART_Rides[[#This Row],[Station Code]]="EM", BART_Rides[[#This Row],[Station Code]]="MT", BART_Rides[[#This Row],[Station Code]]="PL", BART_Rides[[#This Row],[Station Code]]="CC"), "Yes", "No")</f>
        <v>No</v>
      </c>
    </row>
    <row r="13245" spans="6:14">
      <c r="F13245" s="3">
        <v>44300</v>
      </c>
      <c r="G13245" s="1" t="s">
        <v>69</v>
      </c>
      <c r="H13245" s="1" t="s">
        <v>108</v>
      </c>
      <c r="I13245" s="1">
        <v>837</v>
      </c>
      <c r="J13245" s="1">
        <f>MONTH(BART_Rides[[#This Row],[Date]])</f>
        <v>4</v>
      </c>
      <c r="K13245" s="1">
        <f>WEEKDAY(BART_Rides[[#This Row],[Date]],2)</f>
        <v>3</v>
      </c>
      <c r="L13245" s="1" t="str">
        <f>LEFT(BART_Rides[[#This Row],[Lines]],1)</f>
        <v>B</v>
      </c>
      <c r="M13245" s="1" t="str">
        <f>IF(BART_Rides[[#This Row],[FirstLetter]]="Y","Yes","No")</f>
        <v>No</v>
      </c>
      <c r="N13245" s="1" t="str">
        <f>IF(OR(BART_Rides[[#This Row],[Station Code]]="EM", BART_Rides[[#This Row],[Station Code]]="MT", BART_Rides[[#This Row],[Station Code]]="PL", BART_Rides[[#This Row],[Station Code]]="CC"), "Yes", "No")</f>
        <v>No</v>
      </c>
    </row>
    <row r="13246" spans="6:14">
      <c r="F13246" s="3">
        <v>44301</v>
      </c>
      <c r="G13246" s="1" t="s">
        <v>69</v>
      </c>
      <c r="H13246" s="1" t="s">
        <v>108</v>
      </c>
      <c r="I13246" s="1">
        <v>851</v>
      </c>
      <c r="J13246" s="1">
        <f>MONTH(BART_Rides[[#This Row],[Date]])</f>
        <v>4</v>
      </c>
      <c r="K13246" s="1">
        <f>WEEKDAY(BART_Rides[[#This Row],[Date]],2)</f>
        <v>4</v>
      </c>
      <c r="L13246" s="1" t="str">
        <f>LEFT(BART_Rides[[#This Row],[Lines]],1)</f>
        <v>B</v>
      </c>
      <c r="M13246" s="1" t="str">
        <f>IF(BART_Rides[[#This Row],[FirstLetter]]="Y","Yes","No")</f>
        <v>No</v>
      </c>
      <c r="N13246" s="1" t="str">
        <f>IF(OR(BART_Rides[[#This Row],[Station Code]]="EM", BART_Rides[[#This Row],[Station Code]]="MT", BART_Rides[[#This Row],[Station Code]]="PL", BART_Rides[[#This Row],[Station Code]]="CC"), "Yes", "No")</f>
        <v>No</v>
      </c>
    </row>
    <row r="13247" spans="6:14">
      <c r="F13247" s="3">
        <v>44302</v>
      </c>
      <c r="G13247" s="1" t="s">
        <v>69</v>
      </c>
      <c r="H13247" s="1" t="s">
        <v>108</v>
      </c>
      <c r="I13247" s="1">
        <v>900</v>
      </c>
      <c r="J13247" s="1">
        <f>MONTH(BART_Rides[[#This Row],[Date]])</f>
        <v>4</v>
      </c>
      <c r="K13247" s="1">
        <f>WEEKDAY(BART_Rides[[#This Row],[Date]],2)</f>
        <v>5</v>
      </c>
      <c r="L13247" s="1" t="str">
        <f>LEFT(BART_Rides[[#This Row],[Lines]],1)</f>
        <v>B</v>
      </c>
      <c r="M13247" s="1" t="str">
        <f>IF(BART_Rides[[#This Row],[FirstLetter]]="Y","Yes","No")</f>
        <v>No</v>
      </c>
      <c r="N13247" s="1" t="str">
        <f>IF(OR(BART_Rides[[#This Row],[Station Code]]="EM", BART_Rides[[#This Row],[Station Code]]="MT", BART_Rides[[#This Row],[Station Code]]="PL", BART_Rides[[#This Row],[Station Code]]="CC"), "Yes", "No")</f>
        <v>No</v>
      </c>
    </row>
    <row r="13248" spans="6:14">
      <c r="F13248" s="3">
        <v>44303</v>
      </c>
      <c r="G13248" s="1" t="s">
        <v>69</v>
      </c>
      <c r="H13248" s="1" t="s">
        <v>108</v>
      </c>
      <c r="I13248" s="1">
        <v>630</v>
      </c>
      <c r="J13248" s="1">
        <f>MONTH(BART_Rides[[#This Row],[Date]])</f>
        <v>4</v>
      </c>
      <c r="K13248" s="1">
        <f>WEEKDAY(BART_Rides[[#This Row],[Date]],2)</f>
        <v>6</v>
      </c>
      <c r="L13248" s="1" t="str">
        <f>LEFT(BART_Rides[[#This Row],[Lines]],1)</f>
        <v>B</v>
      </c>
      <c r="M13248" s="1" t="str">
        <f>IF(BART_Rides[[#This Row],[FirstLetter]]="Y","Yes","No")</f>
        <v>No</v>
      </c>
      <c r="N13248" s="1" t="str">
        <f>IF(OR(BART_Rides[[#This Row],[Station Code]]="EM", BART_Rides[[#This Row],[Station Code]]="MT", BART_Rides[[#This Row],[Station Code]]="PL", BART_Rides[[#This Row],[Station Code]]="CC"), "Yes", "No")</f>
        <v>No</v>
      </c>
    </row>
    <row r="13249" spans="6:14">
      <c r="F13249" s="3">
        <v>44304</v>
      </c>
      <c r="G13249" s="1" t="s">
        <v>69</v>
      </c>
      <c r="H13249" s="1" t="s">
        <v>108</v>
      </c>
      <c r="I13249" s="1">
        <v>481</v>
      </c>
      <c r="J13249" s="1">
        <f>MONTH(BART_Rides[[#This Row],[Date]])</f>
        <v>4</v>
      </c>
      <c r="K13249" s="1">
        <f>WEEKDAY(BART_Rides[[#This Row],[Date]],2)</f>
        <v>7</v>
      </c>
      <c r="L13249" s="1" t="str">
        <f>LEFT(BART_Rides[[#This Row],[Lines]],1)</f>
        <v>B</v>
      </c>
      <c r="M13249" s="1" t="str">
        <f>IF(BART_Rides[[#This Row],[FirstLetter]]="Y","Yes","No")</f>
        <v>No</v>
      </c>
      <c r="N13249" s="1" t="str">
        <f>IF(OR(BART_Rides[[#This Row],[Station Code]]="EM", BART_Rides[[#This Row],[Station Code]]="MT", BART_Rides[[#This Row],[Station Code]]="PL", BART_Rides[[#This Row],[Station Code]]="CC"), "Yes", "No")</f>
        <v>No</v>
      </c>
    </row>
    <row r="13250" spans="6:14">
      <c r="F13250" s="3">
        <v>44305</v>
      </c>
      <c r="G13250" s="1" t="s">
        <v>69</v>
      </c>
      <c r="H13250" s="1" t="s">
        <v>108</v>
      </c>
      <c r="I13250" s="1">
        <v>819</v>
      </c>
      <c r="J13250" s="1">
        <f>MONTH(BART_Rides[[#This Row],[Date]])</f>
        <v>4</v>
      </c>
      <c r="K13250" s="1">
        <f>WEEKDAY(BART_Rides[[#This Row],[Date]],2)</f>
        <v>1</v>
      </c>
      <c r="L13250" s="1" t="str">
        <f>LEFT(BART_Rides[[#This Row],[Lines]],1)</f>
        <v>B</v>
      </c>
      <c r="M13250" s="1" t="str">
        <f>IF(BART_Rides[[#This Row],[FirstLetter]]="Y","Yes","No")</f>
        <v>No</v>
      </c>
      <c r="N13250" s="1" t="str">
        <f>IF(OR(BART_Rides[[#This Row],[Station Code]]="EM", BART_Rides[[#This Row],[Station Code]]="MT", BART_Rides[[#This Row],[Station Code]]="PL", BART_Rides[[#This Row],[Station Code]]="CC"), "Yes", "No")</f>
        <v>No</v>
      </c>
    </row>
    <row r="13251" spans="6:14">
      <c r="F13251" s="3">
        <v>44306</v>
      </c>
      <c r="G13251" s="1" t="s">
        <v>69</v>
      </c>
      <c r="H13251" s="1" t="s">
        <v>108</v>
      </c>
      <c r="I13251" s="1">
        <v>916</v>
      </c>
      <c r="J13251" s="1">
        <f>MONTH(BART_Rides[[#This Row],[Date]])</f>
        <v>4</v>
      </c>
      <c r="K13251" s="1">
        <f>WEEKDAY(BART_Rides[[#This Row],[Date]],2)</f>
        <v>2</v>
      </c>
      <c r="L13251" s="1" t="str">
        <f>LEFT(BART_Rides[[#This Row],[Lines]],1)</f>
        <v>B</v>
      </c>
      <c r="M13251" s="1" t="str">
        <f>IF(BART_Rides[[#This Row],[FirstLetter]]="Y","Yes","No")</f>
        <v>No</v>
      </c>
      <c r="N13251" s="1" t="str">
        <f>IF(OR(BART_Rides[[#This Row],[Station Code]]="EM", BART_Rides[[#This Row],[Station Code]]="MT", BART_Rides[[#This Row],[Station Code]]="PL", BART_Rides[[#This Row],[Station Code]]="CC"), "Yes", "No")</f>
        <v>No</v>
      </c>
    </row>
    <row r="13252" spans="6:14">
      <c r="F13252" s="3">
        <v>44307</v>
      </c>
      <c r="G13252" s="1" t="s">
        <v>69</v>
      </c>
      <c r="H13252" s="1" t="s">
        <v>108</v>
      </c>
      <c r="I13252" s="1">
        <v>851</v>
      </c>
      <c r="J13252" s="1">
        <f>MONTH(BART_Rides[[#This Row],[Date]])</f>
        <v>4</v>
      </c>
      <c r="K13252" s="1">
        <f>WEEKDAY(BART_Rides[[#This Row],[Date]],2)</f>
        <v>3</v>
      </c>
      <c r="L13252" s="1" t="str">
        <f>LEFT(BART_Rides[[#This Row],[Lines]],1)</f>
        <v>B</v>
      </c>
      <c r="M13252" s="1" t="str">
        <f>IF(BART_Rides[[#This Row],[FirstLetter]]="Y","Yes","No")</f>
        <v>No</v>
      </c>
      <c r="N13252" s="1" t="str">
        <f>IF(OR(BART_Rides[[#This Row],[Station Code]]="EM", BART_Rides[[#This Row],[Station Code]]="MT", BART_Rides[[#This Row],[Station Code]]="PL", BART_Rides[[#This Row],[Station Code]]="CC"), "Yes", "No")</f>
        <v>No</v>
      </c>
    </row>
    <row r="13253" spans="6:14">
      <c r="F13253" s="3">
        <v>44308</v>
      </c>
      <c r="G13253" s="1" t="s">
        <v>69</v>
      </c>
      <c r="H13253" s="1" t="s">
        <v>108</v>
      </c>
      <c r="I13253" s="1">
        <v>818</v>
      </c>
      <c r="J13253" s="1">
        <f>MONTH(BART_Rides[[#This Row],[Date]])</f>
        <v>4</v>
      </c>
      <c r="K13253" s="1">
        <f>WEEKDAY(BART_Rides[[#This Row],[Date]],2)</f>
        <v>4</v>
      </c>
      <c r="L13253" s="1" t="str">
        <f>LEFT(BART_Rides[[#This Row],[Lines]],1)</f>
        <v>B</v>
      </c>
      <c r="M13253" s="1" t="str">
        <f>IF(BART_Rides[[#This Row],[FirstLetter]]="Y","Yes","No")</f>
        <v>No</v>
      </c>
      <c r="N13253" s="1" t="str">
        <f>IF(OR(BART_Rides[[#This Row],[Station Code]]="EM", BART_Rides[[#This Row],[Station Code]]="MT", BART_Rides[[#This Row],[Station Code]]="PL", BART_Rides[[#This Row],[Station Code]]="CC"), "Yes", "No")</f>
        <v>No</v>
      </c>
    </row>
    <row r="13254" spans="6:14">
      <c r="F13254" s="3">
        <v>44309</v>
      </c>
      <c r="G13254" s="1" t="s">
        <v>69</v>
      </c>
      <c r="H13254" s="1" t="s">
        <v>108</v>
      </c>
      <c r="I13254" s="1">
        <v>808</v>
      </c>
      <c r="J13254" s="1">
        <f>MONTH(BART_Rides[[#This Row],[Date]])</f>
        <v>4</v>
      </c>
      <c r="K13254" s="1">
        <f>WEEKDAY(BART_Rides[[#This Row],[Date]],2)</f>
        <v>5</v>
      </c>
      <c r="L13254" s="1" t="str">
        <f>LEFT(BART_Rides[[#This Row],[Lines]],1)</f>
        <v>B</v>
      </c>
      <c r="M13254" s="1" t="str">
        <f>IF(BART_Rides[[#This Row],[FirstLetter]]="Y","Yes","No")</f>
        <v>No</v>
      </c>
      <c r="N13254" s="1" t="str">
        <f>IF(OR(BART_Rides[[#This Row],[Station Code]]="EM", BART_Rides[[#This Row],[Station Code]]="MT", BART_Rides[[#This Row],[Station Code]]="PL", BART_Rides[[#This Row],[Station Code]]="CC"), "Yes", "No")</f>
        <v>No</v>
      </c>
    </row>
    <row r="13255" spans="6:14">
      <c r="F13255" s="3">
        <v>44310</v>
      </c>
      <c r="G13255" s="1" t="s">
        <v>69</v>
      </c>
      <c r="H13255" s="1" t="s">
        <v>108</v>
      </c>
      <c r="I13255" s="1">
        <v>515</v>
      </c>
      <c r="J13255" s="1">
        <f>MONTH(BART_Rides[[#This Row],[Date]])</f>
        <v>4</v>
      </c>
      <c r="K13255" s="1">
        <f>WEEKDAY(BART_Rides[[#This Row],[Date]],2)</f>
        <v>6</v>
      </c>
      <c r="L13255" s="1" t="str">
        <f>LEFT(BART_Rides[[#This Row],[Lines]],1)</f>
        <v>B</v>
      </c>
      <c r="M13255" s="1" t="str">
        <f>IF(BART_Rides[[#This Row],[FirstLetter]]="Y","Yes","No")</f>
        <v>No</v>
      </c>
      <c r="N13255" s="1" t="str">
        <f>IF(OR(BART_Rides[[#This Row],[Station Code]]="EM", BART_Rides[[#This Row],[Station Code]]="MT", BART_Rides[[#This Row],[Station Code]]="PL", BART_Rides[[#This Row],[Station Code]]="CC"), "Yes", "No")</f>
        <v>No</v>
      </c>
    </row>
    <row r="13256" spans="6:14">
      <c r="F13256" s="3">
        <v>44311</v>
      </c>
      <c r="G13256" s="1" t="s">
        <v>69</v>
      </c>
      <c r="H13256" s="1" t="s">
        <v>108</v>
      </c>
      <c r="I13256" s="1">
        <v>407</v>
      </c>
      <c r="J13256" s="1">
        <f>MONTH(BART_Rides[[#This Row],[Date]])</f>
        <v>4</v>
      </c>
      <c r="K13256" s="1">
        <f>WEEKDAY(BART_Rides[[#This Row],[Date]],2)</f>
        <v>7</v>
      </c>
      <c r="L13256" s="1" t="str">
        <f>LEFT(BART_Rides[[#This Row],[Lines]],1)</f>
        <v>B</v>
      </c>
      <c r="M13256" s="1" t="str">
        <f>IF(BART_Rides[[#This Row],[FirstLetter]]="Y","Yes","No")</f>
        <v>No</v>
      </c>
      <c r="N13256" s="1" t="str">
        <f>IF(OR(BART_Rides[[#This Row],[Station Code]]="EM", BART_Rides[[#This Row],[Station Code]]="MT", BART_Rides[[#This Row],[Station Code]]="PL", BART_Rides[[#This Row],[Station Code]]="CC"), "Yes", "No")</f>
        <v>No</v>
      </c>
    </row>
    <row r="13257" spans="6:14">
      <c r="F13257" s="3">
        <v>44312</v>
      </c>
      <c r="G13257" s="1" t="s">
        <v>69</v>
      </c>
      <c r="H13257" s="1" t="s">
        <v>108</v>
      </c>
      <c r="I13257" s="1">
        <v>844</v>
      </c>
      <c r="J13257" s="1">
        <f>MONTH(BART_Rides[[#This Row],[Date]])</f>
        <v>4</v>
      </c>
      <c r="K13257" s="1">
        <f>WEEKDAY(BART_Rides[[#This Row],[Date]],2)</f>
        <v>1</v>
      </c>
      <c r="L13257" s="1" t="str">
        <f>LEFT(BART_Rides[[#This Row],[Lines]],1)</f>
        <v>B</v>
      </c>
      <c r="M13257" s="1" t="str">
        <f>IF(BART_Rides[[#This Row],[FirstLetter]]="Y","Yes","No")</f>
        <v>No</v>
      </c>
      <c r="N13257" s="1" t="str">
        <f>IF(OR(BART_Rides[[#This Row],[Station Code]]="EM", BART_Rides[[#This Row],[Station Code]]="MT", BART_Rides[[#This Row],[Station Code]]="PL", BART_Rides[[#This Row],[Station Code]]="CC"), "Yes", "No")</f>
        <v>No</v>
      </c>
    </row>
    <row r="13258" spans="6:14">
      <c r="F13258" s="3">
        <v>44313</v>
      </c>
      <c r="G13258" s="1" t="s">
        <v>69</v>
      </c>
      <c r="H13258" s="1" t="s">
        <v>108</v>
      </c>
      <c r="I13258" s="1">
        <v>841</v>
      </c>
      <c r="J13258" s="1">
        <f>MONTH(BART_Rides[[#This Row],[Date]])</f>
        <v>4</v>
      </c>
      <c r="K13258" s="1">
        <f>WEEKDAY(BART_Rides[[#This Row],[Date]],2)</f>
        <v>2</v>
      </c>
      <c r="L13258" s="1" t="str">
        <f>LEFT(BART_Rides[[#This Row],[Lines]],1)</f>
        <v>B</v>
      </c>
      <c r="M13258" s="1" t="str">
        <f>IF(BART_Rides[[#This Row],[FirstLetter]]="Y","Yes","No")</f>
        <v>No</v>
      </c>
      <c r="N13258" s="1" t="str">
        <f>IF(OR(BART_Rides[[#This Row],[Station Code]]="EM", BART_Rides[[#This Row],[Station Code]]="MT", BART_Rides[[#This Row],[Station Code]]="PL", BART_Rides[[#This Row],[Station Code]]="CC"), "Yes", "No")</f>
        <v>No</v>
      </c>
    </row>
    <row r="13259" spans="6:14">
      <c r="F13259" s="3">
        <v>44314</v>
      </c>
      <c r="G13259" s="1" t="s">
        <v>69</v>
      </c>
      <c r="H13259" s="1" t="s">
        <v>108</v>
      </c>
      <c r="I13259" s="1">
        <v>830</v>
      </c>
      <c r="J13259" s="1">
        <f>MONTH(BART_Rides[[#This Row],[Date]])</f>
        <v>4</v>
      </c>
      <c r="K13259" s="1">
        <f>WEEKDAY(BART_Rides[[#This Row],[Date]],2)</f>
        <v>3</v>
      </c>
      <c r="L13259" s="1" t="str">
        <f>LEFT(BART_Rides[[#This Row],[Lines]],1)</f>
        <v>B</v>
      </c>
      <c r="M13259" s="1" t="str">
        <f>IF(BART_Rides[[#This Row],[FirstLetter]]="Y","Yes","No")</f>
        <v>No</v>
      </c>
      <c r="N13259" s="1" t="str">
        <f>IF(OR(BART_Rides[[#This Row],[Station Code]]="EM", BART_Rides[[#This Row],[Station Code]]="MT", BART_Rides[[#This Row],[Station Code]]="PL", BART_Rides[[#This Row],[Station Code]]="CC"), "Yes", "No")</f>
        <v>No</v>
      </c>
    </row>
    <row r="13260" spans="6:14">
      <c r="F13260" s="3">
        <v>44315</v>
      </c>
      <c r="G13260" s="1" t="s">
        <v>69</v>
      </c>
      <c r="H13260" s="1" t="s">
        <v>108</v>
      </c>
      <c r="I13260" s="1">
        <v>844</v>
      </c>
      <c r="J13260" s="1">
        <f>MONTH(BART_Rides[[#This Row],[Date]])</f>
        <v>4</v>
      </c>
      <c r="K13260" s="1">
        <f>WEEKDAY(BART_Rides[[#This Row],[Date]],2)</f>
        <v>4</v>
      </c>
      <c r="L13260" s="1" t="str">
        <f>LEFT(BART_Rides[[#This Row],[Lines]],1)</f>
        <v>B</v>
      </c>
      <c r="M13260" s="1" t="str">
        <f>IF(BART_Rides[[#This Row],[FirstLetter]]="Y","Yes","No")</f>
        <v>No</v>
      </c>
      <c r="N13260" s="1" t="str">
        <f>IF(OR(BART_Rides[[#This Row],[Station Code]]="EM", BART_Rides[[#This Row],[Station Code]]="MT", BART_Rides[[#This Row],[Station Code]]="PL", BART_Rides[[#This Row],[Station Code]]="CC"), "Yes", "No")</f>
        <v>No</v>
      </c>
    </row>
    <row r="13261" spans="6:14">
      <c r="F13261" s="3">
        <v>44316</v>
      </c>
      <c r="G13261" s="1" t="s">
        <v>69</v>
      </c>
      <c r="H13261" s="1" t="s">
        <v>108</v>
      </c>
      <c r="I13261" s="1">
        <v>913</v>
      </c>
      <c r="J13261" s="1">
        <f>MONTH(BART_Rides[[#This Row],[Date]])</f>
        <v>4</v>
      </c>
      <c r="K13261" s="1">
        <f>WEEKDAY(BART_Rides[[#This Row],[Date]],2)</f>
        <v>5</v>
      </c>
      <c r="L13261" s="1" t="str">
        <f>LEFT(BART_Rides[[#This Row],[Lines]],1)</f>
        <v>B</v>
      </c>
      <c r="M13261" s="1" t="str">
        <f>IF(BART_Rides[[#This Row],[FirstLetter]]="Y","Yes","No")</f>
        <v>No</v>
      </c>
      <c r="N13261" s="1" t="str">
        <f>IF(OR(BART_Rides[[#This Row],[Station Code]]="EM", BART_Rides[[#This Row],[Station Code]]="MT", BART_Rides[[#This Row],[Station Code]]="PL", BART_Rides[[#This Row],[Station Code]]="CC"), "Yes", "No")</f>
        <v>No</v>
      </c>
    </row>
    <row r="13262" spans="6:14">
      <c r="F13262" s="3">
        <v>44317</v>
      </c>
      <c r="G13262" s="1" t="s">
        <v>69</v>
      </c>
      <c r="H13262" s="1" t="s">
        <v>108</v>
      </c>
      <c r="I13262" s="1">
        <v>602</v>
      </c>
      <c r="J13262" s="1">
        <f>MONTH(BART_Rides[[#This Row],[Date]])</f>
        <v>5</v>
      </c>
      <c r="K13262" s="1">
        <f>WEEKDAY(BART_Rides[[#This Row],[Date]],2)</f>
        <v>6</v>
      </c>
      <c r="L13262" s="1" t="str">
        <f>LEFT(BART_Rides[[#This Row],[Lines]],1)</f>
        <v>B</v>
      </c>
      <c r="M13262" s="1" t="str">
        <f>IF(BART_Rides[[#This Row],[FirstLetter]]="Y","Yes","No")</f>
        <v>No</v>
      </c>
      <c r="N13262" s="1" t="str">
        <f>IF(OR(BART_Rides[[#This Row],[Station Code]]="EM", BART_Rides[[#This Row],[Station Code]]="MT", BART_Rides[[#This Row],[Station Code]]="PL", BART_Rides[[#This Row],[Station Code]]="CC"), "Yes", "No")</f>
        <v>No</v>
      </c>
    </row>
    <row r="13263" spans="6:14">
      <c r="F13263" s="3">
        <v>44318</v>
      </c>
      <c r="G13263" s="1" t="s">
        <v>69</v>
      </c>
      <c r="H13263" s="1" t="s">
        <v>108</v>
      </c>
      <c r="I13263" s="1">
        <v>508</v>
      </c>
      <c r="J13263" s="1">
        <f>MONTH(BART_Rides[[#This Row],[Date]])</f>
        <v>5</v>
      </c>
      <c r="K13263" s="1">
        <f>WEEKDAY(BART_Rides[[#This Row],[Date]],2)</f>
        <v>7</v>
      </c>
      <c r="L13263" s="1" t="str">
        <f>LEFT(BART_Rides[[#This Row],[Lines]],1)</f>
        <v>B</v>
      </c>
      <c r="M13263" s="1" t="str">
        <f>IF(BART_Rides[[#This Row],[FirstLetter]]="Y","Yes","No")</f>
        <v>No</v>
      </c>
      <c r="N13263" s="1" t="str">
        <f>IF(OR(BART_Rides[[#This Row],[Station Code]]="EM", BART_Rides[[#This Row],[Station Code]]="MT", BART_Rides[[#This Row],[Station Code]]="PL", BART_Rides[[#This Row],[Station Code]]="CC"), "Yes", "No")</f>
        <v>No</v>
      </c>
    </row>
    <row r="13264" spans="6:14">
      <c r="F13264" s="3">
        <v>44319</v>
      </c>
      <c r="G13264" s="1" t="s">
        <v>69</v>
      </c>
      <c r="H13264" s="1" t="s">
        <v>108</v>
      </c>
      <c r="I13264" s="1">
        <v>868</v>
      </c>
      <c r="J13264" s="1">
        <f>MONTH(BART_Rides[[#This Row],[Date]])</f>
        <v>5</v>
      </c>
      <c r="K13264" s="1">
        <f>WEEKDAY(BART_Rides[[#This Row],[Date]],2)</f>
        <v>1</v>
      </c>
      <c r="L13264" s="1" t="str">
        <f>LEFT(BART_Rides[[#This Row],[Lines]],1)</f>
        <v>B</v>
      </c>
      <c r="M13264" s="1" t="str">
        <f>IF(BART_Rides[[#This Row],[FirstLetter]]="Y","Yes","No")</f>
        <v>No</v>
      </c>
      <c r="N13264" s="1" t="str">
        <f>IF(OR(BART_Rides[[#This Row],[Station Code]]="EM", BART_Rides[[#This Row],[Station Code]]="MT", BART_Rides[[#This Row],[Station Code]]="PL", BART_Rides[[#This Row],[Station Code]]="CC"), "Yes", "No")</f>
        <v>No</v>
      </c>
    </row>
    <row r="13265" spans="6:14">
      <c r="F13265" s="3">
        <v>44320</v>
      </c>
      <c r="G13265" s="1" t="s">
        <v>69</v>
      </c>
      <c r="H13265" s="1" t="s">
        <v>108</v>
      </c>
      <c r="I13265" s="1">
        <v>864</v>
      </c>
      <c r="J13265" s="1">
        <f>MONTH(BART_Rides[[#This Row],[Date]])</f>
        <v>5</v>
      </c>
      <c r="K13265" s="1">
        <f>WEEKDAY(BART_Rides[[#This Row],[Date]],2)</f>
        <v>2</v>
      </c>
      <c r="L13265" s="1" t="str">
        <f>LEFT(BART_Rides[[#This Row],[Lines]],1)</f>
        <v>B</v>
      </c>
      <c r="M13265" s="1" t="str">
        <f>IF(BART_Rides[[#This Row],[FirstLetter]]="Y","Yes","No")</f>
        <v>No</v>
      </c>
      <c r="N13265" s="1" t="str">
        <f>IF(OR(BART_Rides[[#This Row],[Station Code]]="EM", BART_Rides[[#This Row],[Station Code]]="MT", BART_Rides[[#This Row],[Station Code]]="PL", BART_Rides[[#This Row],[Station Code]]="CC"), "Yes", "No")</f>
        <v>No</v>
      </c>
    </row>
    <row r="13266" spans="6:14">
      <c r="F13266" s="3">
        <v>44321</v>
      </c>
      <c r="G13266" s="1" t="s">
        <v>69</v>
      </c>
      <c r="H13266" s="1" t="s">
        <v>108</v>
      </c>
      <c r="I13266" s="1">
        <v>924</v>
      </c>
      <c r="J13266" s="1">
        <f>MONTH(BART_Rides[[#This Row],[Date]])</f>
        <v>5</v>
      </c>
      <c r="K13266" s="1">
        <f>WEEKDAY(BART_Rides[[#This Row],[Date]],2)</f>
        <v>3</v>
      </c>
      <c r="L13266" s="1" t="str">
        <f>LEFT(BART_Rides[[#This Row],[Lines]],1)</f>
        <v>B</v>
      </c>
      <c r="M13266" s="1" t="str">
        <f>IF(BART_Rides[[#This Row],[FirstLetter]]="Y","Yes","No")</f>
        <v>No</v>
      </c>
      <c r="N13266" s="1" t="str">
        <f>IF(OR(BART_Rides[[#This Row],[Station Code]]="EM", BART_Rides[[#This Row],[Station Code]]="MT", BART_Rides[[#This Row],[Station Code]]="PL", BART_Rides[[#This Row],[Station Code]]="CC"), "Yes", "No")</f>
        <v>No</v>
      </c>
    </row>
    <row r="13267" spans="6:14">
      <c r="F13267" s="3">
        <v>44322</v>
      </c>
      <c r="G13267" s="1" t="s">
        <v>69</v>
      </c>
      <c r="H13267" s="1" t="s">
        <v>108</v>
      </c>
      <c r="I13267" s="1">
        <v>916</v>
      </c>
      <c r="J13267" s="1">
        <f>MONTH(BART_Rides[[#This Row],[Date]])</f>
        <v>5</v>
      </c>
      <c r="K13267" s="1">
        <f>WEEKDAY(BART_Rides[[#This Row],[Date]],2)</f>
        <v>4</v>
      </c>
      <c r="L13267" s="1" t="str">
        <f>LEFT(BART_Rides[[#This Row],[Lines]],1)</f>
        <v>B</v>
      </c>
      <c r="M13267" s="1" t="str">
        <f>IF(BART_Rides[[#This Row],[FirstLetter]]="Y","Yes","No")</f>
        <v>No</v>
      </c>
      <c r="N13267" s="1" t="str">
        <f>IF(OR(BART_Rides[[#This Row],[Station Code]]="EM", BART_Rides[[#This Row],[Station Code]]="MT", BART_Rides[[#This Row],[Station Code]]="PL", BART_Rides[[#This Row],[Station Code]]="CC"), "Yes", "No")</f>
        <v>No</v>
      </c>
    </row>
    <row r="13268" spans="6:14">
      <c r="F13268" s="3">
        <v>44323</v>
      </c>
      <c r="G13268" s="1" t="s">
        <v>69</v>
      </c>
      <c r="H13268" s="1" t="s">
        <v>108</v>
      </c>
      <c r="I13268" s="1">
        <v>961</v>
      </c>
      <c r="J13268" s="1">
        <f>MONTH(BART_Rides[[#This Row],[Date]])</f>
        <v>5</v>
      </c>
      <c r="K13268" s="1">
        <f>WEEKDAY(BART_Rides[[#This Row],[Date]],2)</f>
        <v>5</v>
      </c>
      <c r="L13268" s="1" t="str">
        <f>LEFT(BART_Rides[[#This Row],[Lines]],1)</f>
        <v>B</v>
      </c>
      <c r="M13268" s="1" t="str">
        <f>IF(BART_Rides[[#This Row],[FirstLetter]]="Y","Yes","No")</f>
        <v>No</v>
      </c>
      <c r="N13268" s="1" t="str">
        <f>IF(OR(BART_Rides[[#This Row],[Station Code]]="EM", BART_Rides[[#This Row],[Station Code]]="MT", BART_Rides[[#This Row],[Station Code]]="PL", BART_Rides[[#This Row],[Station Code]]="CC"), "Yes", "No")</f>
        <v>No</v>
      </c>
    </row>
    <row r="13269" spans="6:14">
      <c r="F13269" s="3">
        <v>44324</v>
      </c>
      <c r="G13269" s="1" t="s">
        <v>69</v>
      </c>
      <c r="H13269" s="1" t="s">
        <v>108</v>
      </c>
      <c r="I13269" s="1">
        <v>791</v>
      </c>
      <c r="J13269" s="1">
        <f>MONTH(BART_Rides[[#This Row],[Date]])</f>
        <v>5</v>
      </c>
      <c r="K13269" s="1">
        <f>WEEKDAY(BART_Rides[[#This Row],[Date]],2)</f>
        <v>6</v>
      </c>
      <c r="L13269" s="1" t="str">
        <f>LEFT(BART_Rides[[#This Row],[Lines]],1)</f>
        <v>B</v>
      </c>
      <c r="M13269" s="1" t="str">
        <f>IF(BART_Rides[[#This Row],[FirstLetter]]="Y","Yes","No")</f>
        <v>No</v>
      </c>
      <c r="N13269" s="1" t="str">
        <f>IF(OR(BART_Rides[[#This Row],[Station Code]]="EM", BART_Rides[[#This Row],[Station Code]]="MT", BART_Rides[[#This Row],[Station Code]]="PL", BART_Rides[[#This Row],[Station Code]]="CC"), "Yes", "No")</f>
        <v>No</v>
      </c>
    </row>
    <row r="13270" spans="6:14">
      <c r="F13270" s="3">
        <v>44325</v>
      </c>
      <c r="G13270" s="1" t="s">
        <v>69</v>
      </c>
      <c r="H13270" s="1" t="s">
        <v>108</v>
      </c>
      <c r="I13270" s="1">
        <v>565</v>
      </c>
      <c r="J13270" s="1">
        <f>MONTH(BART_Rides[[#This Row],[Date]])</f>
        <v>5</v>
      </c>
      <c r="K13270" s="1">
        <f>WEEKDAY(BART_Rides[[#This Row],[Date]],2)</f>
        <v>7</v>
      </c>
      <c r="L13270" s="1" t="str">
        <f>LEFT(BART_Rides[[#This Row],[Lines]],1)</f>
        <v>B</v>
      </c>
      <c r="M13270" s="1" t="str">
        <f>IF(BART_Rides[[#This Row],[FirstLetter]]="Y","Yes","No")</f>
        <v>No</v>
      </c>
      <c r="N13270" s="1" t="str">
        <f>IF(OR(BART_Rides[[#This Row],[Station Code]]="EM", BART_Rides[[#This Row],[Station Code]]="MT", BART_Rides[[#This Row],[Station Code]]="PL", BART_Rides[[#This Row],[Station Code]]="CC"), "Yes", "No")</f>
        <v>No</v>
      </c>
    </row>
    <row r="13271" spans="6:14">
      <c r="F13271" s="3">
        <v>44326</v>
      </c>
      <c r="G13271" s="1" t="s">
        <v>69</v>
      </c>
      <c r="H13271" s="1" t="s">
        <v>108</v>
      </c>
      <c r="I13271" s="1">
        <v>829</v>
      </c>
      <c r="J13271" s="1">
        <f>MONTH(BART_Rides[[#This Row],[Date]])</f>
        <v>5</v>
      </c>
      <c r="K13271" s="1">
        <f>WEEKDAY(BART_Rides[[#This Row],[Date]],2)</f>
        <v>1</v>
      </c>
      <c r="L13271" s="1" t="str">
        <f>LEFT(BART_Rides[[#This Row],[Lines]],1)</f>
        <v>B</v>
      </c>
      <c r="M13271" s="1" t="str">
        <f>IF(BART_Rides[[#This Row],[FirstLetter]]="Y","Yes","No")</f>
        <v>No</v>
      </c>
      <c r="N13271" s="1" t="str">
        <f>IF(OR(BART_Rides[[#This Row],[Station Code]]="EM", BART_Rides[[#This Row],[Station Code]]="MT", BART_Rides[[#This Row],[Station Code]]="PL", BART_Rides[[#This Row],[Station Code]]="CC"), "Yes", "No")</f>
        <v>No</v>
      </c>
    </row>
    <row r="13272" spans="6:14">
      <c r="F13272" s="3">
        <v>44327</v>
      </c>
      <c r="G13272" s="1" t="s">
        <v>69</v>
      </c>
      <c r="H13272" s="1" t="s">
        <v>108</v>
      </c>
      <c r="I13272" s="1">
        <v>850</v>
      </c>
      <c r="J13272" s="1">
        <f>MONTH(BART_Rides[[#This Row],[Date]])</f>
        <v>5</v>
      </c>
      <c r="K13272" s="1">
        <f>WEEKDAY(BART_Rides[[#This Row],[Date]],2)</f>
        <v>2</v>
      </c>
      <c r="L13272" s="1" t="str">
        <f>LEFT(BART_Rides[[#This Row],[Lines]],1)</f>
        <v>B</v>
      </c>
      <c r="M13272" s="1" t="str">
        <f>IF(BART_Rides[[#This Row],[FirstLetter]]="Y","Yes","No")</f>
        <v>No</v>
      </c>
      <c r="N13272" s="1" t="str">
        <f>IF(OR(BART_Rides[[#This Row],[Station Code]]="EM", BART_Rides[[#This Row],[Station Code]]="MT", BART_Rides[[#This Row],[Station Code]]="PL", BART_Rides[[#This Row],[Station Code]]="CC"), "Yes", "No")</f>
        <v>No</v>
      </c>
    </row>
    <row r="13273" spans="6:14">
      <c r="F13273" s="3">
        <v>44328</v>
      </c>
      <c r="G13273" s="1" t="s">
        <v>69</v>
      </c>
      <c r="H13273" s="1" t="s">
        <v>108</v>
      </c>
      <c r="I13273" s="1">
        <v>874</v>
      </c>
      <c r="J13273" s="1">
        <f>MONTH(BART_Rides[[#This Row],[Date]])</f>
        <v>5</v>
      </c>
      <c r="K13273" s="1">
        <f>WEEKDAY(BART_Rides[[#This Row],[Date]],2)</f>
        <v>3</v>
      </c>
      <c r="L13273" s="1" t="str">
        <f>LEFT(BART_Rides[[#This Row],[Lines]],1)</f>
        <v>B</v>
      </c>
      <c r="M13273" s="1" t="str">
        <f>IF(BART_Rides[[#This Row],[FirstLetter]]="Y","Yes","No")</f>
        <v>No</v>
      </c>
      <c r="N13273" s="1" t="str">
        <f>IF(OR(BART_Rides[[#This Row],[Station Code]]="EM", BART_Rides[[#This Row],[Station Code]]="MT", BART_Rides[[#This Row],[Station Code]]="PL", BART_Rides[[#This Row],[Station Code]]="CC"), "Yes", "No")</f>
        <v>No</v>
      </c>
    </row>
    <row r="13274" spans="6:14">
      <c r="F13274" s="3">
        <v>44329</v>
      </c>
      <c r="G13274" s="1" t="s">
        <v>69</v>
      </c>
      <c r="H13274" s="1" t="s">
        <v>108</v>
      </c>
      <c r="I13274" s="1">
        <v>881</v>
      </c>
      <c r="J13274" s="1">
        <f>MONTH(BART_Rides[[#This Row],[Date]])</f>
        <v>5</v>
      </c>
      <c r="K13274" s="1">
        <f>WEEKDAY(BART_Rides[[#This Row],[Date]],2)</f>
        <v>4</v>
      </c>
      <c r="L13274" s="1" t="str">
        <f>LEFT(BART_Rides[[#This Row],[Lines]],1)</f>
        <v>B</v>
      </c>
      <c r="M13274" s="1" t="str">
        <f>IF(BART_Rides[[#This Row],[FirstLetter]]="Y","Yes","No")</f>
        <v>No</v>
      </c>
      <c r="N13274" s="1" t="str">
        <f>IF(OR(BART_Rides[[#This Row],[Station Code]]="EM", BART_Rides[[#This Row],[Station Code]]="MT", BART_Rides[[#This Row],[Station Code]]="PL", BART_Rides[[#This Row],[Station Code]]="CC"), "Yes", "No")</f>
        <v>No</v>
      </c>
    </row>
    <row r="13275" spans="6:14">
      <c r="F13275" s="3">
        <v>44330</v>
      </c>
      <c r="G13275" s="1" t="s">
        <v>69</v>
      </c>
      <c r="H13275" s="1" t="s">
        <v>108</v>
      </c>
      <c r="I13275" s="1">
        <v>927</v>
      </c>
      <c r="J13275" s="1">
        <f>MONTH(BART_Rides[[#This Row],[Date]])</f>
        <v>5</v>
      </c>
      <c r="K13275" s="1">
        <f>WEEKDAY(BART_Rides[[#This Row],[Date]],2)</f>
        <v>5</v>
      </c>
      <c r="L13275" s="1" t="str">
        <f>LEFT(BART_Rides[[#This Row],[Lines]],1)</f>
        <v>B</v>
      </c>
      <c r="M13275" s="1" t="str">
        <f>IF(BART_Rides[[#This Row],[FirstLetter]]="Y","Yes","No")</f>
        <v>No</v>
      </c>
      <c r="N13275" s="1" t="str">
        <f>IF(OR(BART_Rides[[#This Row],[Station Code]]="EM", BART_Rides[[#This Row],[Station Code]]="MT", BART_Rides[[#This Row],[Station Code]]="PL", BART_Rides[[#This Row],[Station Code]]="CC"), "Yes", "No")</f>
        <v>No</v>
      </c>
    </row>
    <row r="13276" spans="6:14">
      <c r="F13276" s="3">
        <v>44331</v>
      </c>
      <c r="G13276" s="1" t="s">
        <v>69</v>
      </c>
      <c r="H13276" s="1" t="s">
        <v>108</v>
      </c>
      <c r="I13276" s="1">
        <v>588</v>
      </c>
      <c r="J13276" s="1">
        <f>MONTH(BART_Rides[[#This Row],[Date]])</f>
        <v>5</v>
      </c>
      <c r="K13276" s="1">
        <f>WEEKDAY(BART_Rides[[#This Row],[Date]],2)</f>
        <v>6</v>
      </c>
      <c r="L13276" s="1" t="str">
        <f>LEFT(BART_Rides[[#This Row],[Lines]],1)</f>
        <v>B</v>
      </c>
      <c r="M13276" s="1" t="str">
        <f>IF(BART_Rides[[#This Row],[FirstLetter]]="Y","Yes","No")</f>
        <v>No</v>
      </c>
      <c r="N13276" s="1" t="str">
        <f>IF(OR(BART_Rides[[#This Row],[Station Code]]="EM", BART_Rides[[#This Row],[Station Code]]="MT", BART_Rides[[#This Row],[Station Code]]="PL", BART_Rides[[#This Row],[Station Code]]="CC"), "Yes", "No")</f>
        <v>No</v>
      </c>
    </row>
    <row r="13277" spans="6:14">
      <c r="F13277" s="3">
        <v>44332</v>
      </c>
      <c r="G13277" s="1" t="s">
        <v>69</v>
      </c>
      <c r="H13277" s="1" t="s">
        <v>108</v>
      </c>
      <c r="I13277" s="1">
        <v>453</v>
      </c>
      <c r="J13277" s="1">
        <f>MONTH(BART_Rides[[#This Row],[Date]])</f>
        <v>5</v>
      </c>
      <c r="K13277" s="1">
        <f>WEEKDAY(BART_Rides[[#This Row],[Date]],2)</f>
        <v>7</v>
      </c>
      <c r="L13277" s="1" t="str">
        <f>LEFT(BART_Rides[[#This Row],[Lines]],1)</f>
        <v>B</v>
      </c>
      <c r="M13277" s="1" t="str">
        <f>IF(BART_Rides[[#This Row],[FirstLetter]]="Y","Yes","No")</f>
        <v>No</v>
      </c>
      <c r="N13277" s="1" t="str">
        <f>IF(OR(BART_Rides[[#This Row],[Station Code]]="EM", BART_Rides[[#This Row],[Station Code]]="MT", BART_Rides[[#This Row],[Station Code]]="PL", BART_Rides[[#This Row],[Station Code]]="CC"), "Yes", "No")</f>
        <v>No</v>
      </c>
    </row>
    <row r="13278" spans="6:14">
      <c r="F13278" s="3">
        <v>44333</v>
      </c>
      <c r="G13278" s="1" t="s">
        <v>69</v>
      </c>
      <c r="H13278" s="1" t="s">
        <v>108</v>
      </c>
      <c r="I13278" s="1">
        <v>884</v>
      </c>
      <c r="J13278" s="1">
        <f>MONTH(BART_Rides[[#This Row],[Date]])</f>
        <v>5</v>
      </c>
      <c r="K13278" s="1">
        <f>WEEKDAY(BART_Rides[[#This Row],[Date]],2)</f>
        <v>1</v>
      </c>
      <c r="L13278" s="1" t="str">
        <f>LEFT(BART_Rides[[#This Row],[Lines]],1)</f>
        <v>B</v>
      </c>
      <c r="M13278" s="1" t="str">
        <f>IF(BART_Rides[[#This Row],[FirstLetter]]="Y","Yes","No")</f>
        <v>No</v>
      </c>
      <c r="N13278" s="1" t="str">
        <f>IF(OR(BART_Rides[[#This Row],[Station Code]]="EM", BART_Rides[[#This Row],[Station Code]]="MT", BART_Rides[[#This Row],[Station Code]]="PL", BART_Rides[[#This Row],[Station Code]]="CC"), "Yes", "No")</f>
        <v>No</v>
      </c>
    </row>
    <row r="13279" spans="6:14">
      <c r="F13279" s="3">
        <v>44334</v>
      </c>
      <c r="G13279" s="1" t="s">
        <v>69</v>
      </c>
      <c r="H13279" s="1" t="s">
        <v>108</v>
      </c>
      <c r="I13279" s="1">
        <v>990</v>
      </c>
      <c r="J13279" s="1">
        <f>MONTH(BART_Rides[[#This Row],[Date]])</f>
        <v>5</v>
      </c>
      <c r="K13279" s="1">
        <f>WEEKDAY(BART_Rides[[#This Row],[Date]],2)</f>
        <v>2</v>
      </c>
      <c r="L13279" s="1" t="str">
        <f>LEFT(BART_Rides[[#This Row],[Lines]],1)</f>
        <v>B</v>
      </c>
      <c r="M13279" s="1" t="str">
        <f>IF(BART_Rides[[#This Row],[FirstLetter]]="Y","Yes","No")</f>
        <v>No</v>
      </c>
      <c r="N13279" s="1" t="str">
        <f>IF(OR(BART_Rides[[#This Row],[Station Code]]="EM", BART_Rides[[#This Row],[Station Code]]="MT", BART_Rides[[#This Row],[Station Code]]="PL", BART_Rides[[#This Row],[Station Code]]="CC"), "Yes", "No")</f>
        <v>No</v>
      </c>
    </row>
    <row r="13280" spans="6:14">
      <c r="F13280" s="3">
        <v>44335</v>
      </c>
      <c r="G13280" s="1" t="s">
        <v>69</v>
      </c>
      <c r="H13280" s="1" t="s">
        <v>108</v>
      </c>
      <c r="I13280" s="1">
        <v>954</v>
      </c>
      <c r="J13280" s="1">
        <f>MONTH(BART_Rides[[#This Row],[Date]])</f>
        <v>5</v>
      </c>
      <c r="K13280" s="1">
        <f>WEEKDAY(BART_Rides[[#This Row],[Date]],2)</f>
        <v>3</v>
      </c>
      <c r="L13280" s="1" t="str">
        <f>LEFT(BART_Rides[[#This Row],[Lines]],1)</f>
        <v>B</v>
      </c>
      <c r="M13280" s="1" t="str">
        <f>IF(BART_Rides[[#This Row],[FirstLetter]]="Y","Yes","No")</f>
        <v>No</v>
      </c>
      <c r="N13280" s="1" t="str">
        <f>IF(OR(BART_Rides[[#This Row],[Station Code]]="EM", BART_Rides[[#This Row],[Station Code]]="MT", BART_Rides[[#This Row],[Station Code]]="PL", BART_Rides[[#This Row],[Station Code]]="CC"), "Yes", "No")</f>
        <v>No</v>
      </c>
    </row>
    <row r="13281" spans="6:14">
      <c r="F13281" s="3">
        <v>44336</v>
      </c>
      <c r="G13281" s="1" t="s">
        <v>69</v>
      </c>
      <c r="H13281" s="1" t="s">
        <v>108</v>
      </c>
      <c r="I13281" s="1">
        <v>1005</v>
      </c>
      <c r="J13281" s="1">
        <f>MONTH(BART_Rides[[#This Row],[Date]])</f>
        <v>5</v>
      </c>
      <c r="K13281" s="1">
        <f>WEEKDAY(BART_Rides[[#This Row],[Date]],2)</f>
        <v>4</v>
      </c>
      <c r="L13281" s="1" t="str">
        <f>LEFT(BART_Rides[[#This Row],[Lines]],1)</f>
        <v>B</v>
      </c>
      <c r="M13281" s="1" t="str">
        <f>IF(BART_Rides[[#This Row],[FirstLetter]]="Y","Yes","No")</f>
        <v>No</v>
      </c>
      <c r="N13281" s="1" t="str">
        <f>IF(OR(BART_Rides[[#This Row],[Station Code]]="EM", BART_Rides[[#This Row],[Station Code]]="MT", BART_Rides[[#This Row],[Station Code]]="PL", BART_Rides[[#This Row],[Station Code]]="CC"), "Yes", "No")</f>
        <v>No</v>
      </c>
    </row>
    <row r="13282" spans="6:14">
      <c r="F13282" s="3">
        <v>44337</v>
      </c>
      <c r="G13282" s="1" t="s">
        <v>69</v>
      </c>
      <c r="H13282" s="1" t="s">
        <v>108</v>
      </c>
      <c r="I13282" s="1">
        <v>884</v>
      </c>
      <c r="J13282" s="1">
        <f>MONTH(BART_Rides[[#This Row],[Date]])</f>
        <v>5</v>
      </c>
      <c r="K13282" s="1">
        <f>WEEKDAY(BART_Rides[[#This Row],[Date]],2)</f>
        <v>5</v>
      </c>
      <c r="L13282" s="1" t="str">
        <f>LEFT(BART_Rides[[#This Row],[Lines]],1)</f>
        <v>B</v>
      </c>
      <c r="M13282" s="1" t="str">
        <f>IF(BART_Rides[[#This Row],[FirstLetter]]="Y","Yes","No")</f>
        <v>No</v>
      </c>
      <c r="N13282" s="1" t="str">
        <f>IF(OR(BART_Rides[[#This Row],[Station Code]]="EM", BART_Rides[[#This Row],[Station Code]]="MT", BART_Rides[[#This Row],[Station Code]]="PL", BART_Rides[[#This Row],[Station Code]]="CC"), "Yes", "No")</f>
        <v>No</v>
      </c>
    </row>
    <row r="13283" spans="6:14">
      <c r="F13283" s="3">
        <v>44338</v>
      </c>
      <c r="G13283" s="1" t="s">
        <v>69</v>
      </c>
      <c r="H13283" s="1" t="s">
        <v>108</v>
      </c>
      <c r="I13283" s="1">
        <v>696</v>
      </c>
      <c r="J13283" s="1">
        <f>MONTH(BART_Rides[[#This Row],[Date]])</f>
        <v>5</v>
      </c>
      <c r="K13283" s="1">
        <f>WEEKDAY(BART_Rides[[#This Row],[Date]],2)</f>
        <v>6</v>
      </c>
      <c r="L13283" s="1" t="str">
        <f>LEFT(BART_Rides[[#This Row],[Lines]],1)</f>
        <v>B</v>
      </c>
      <c r="M13283" s="1" t="str">
        <f>IF(BART_Rides[[#This Row],[FirstLetter]]="Y","Yes","No")</f>
        <v>No</v>
      </c>
      <c r="N13283" s="1" t="str">
        <f>IF(OR(BART_Rides[[#This Row],[Station Code]]="EM", BART_Rides[[#This Row],[Station Code]]="MT", BART_Rides[[#This Row],[Station Code]]="PL", BART_Rides[[#This Row],[Station Code]]="CC"), "Yes", "No")</f>
        <v>No</v>
      </c>
    </row>
    <row r="13284" spans="6:14">
      <c r="F13284" s="3">
        <v>44339</v>
      </c>
      <c r="G13284" s="1" t="s">
        <v>69</v>
      </c>
      <c r="H13284" s="1" t="s">
        <v>108</v>
      </c>
      <c r="I13284" s="1">
        <v>581</v>
      </c>
      <c r="J13284" s="1">
        <f>MONTH(BART_Rides[[#This Row],[Date]])</f>
        <v>5</v>
      </c>
      <c r="K13284" s="1">
        <f>WEEKDAY(BART_Rides[[#This Row],[Date]],2)</f>
        <v>7</v>
      </c>
      <c r="L13284" s="1" t="str">
        <f>LEFT(BART_Rides[[#This Row],[Lines]],1)</f>
        <v>B</v>
      </c>
      <c r="M13284" s="1" t="str">
        <f>IF(BART_Rides[[#This Row],[FirstLetter]]="Y","Yes","No")</f>
        <v>No</v>
      </c>
      <c r="N13284" s="1" t="str">
        <f>IF(OR(BART_Rides[[#This Row],[Station Code]]="EM", BART_Rides[[#This Row],[Station Code]]="MT", BART_Rides[[#This Row],[Station Code]]="PL", BART_Rides[[#This Row],[Station Code]]="CC"), "Yes", "No")</f>
        <v>No</v>
      </c>
    </row>
    <row r="13285" spans="6:14">
      <c r="F13285" s="3">
        <v>44340</v>
      </c>
      <c r="G13285" s="1" t="s">
        <v>69</v>
      </c>
      <c r="H13285" s="1" t="s">
        <v>108</v>
      </c>
      <c r="I13285" s="1">
        <v>1004</v>
      </c>
      <c r="J13285" s="1">
        <f>MONTH(BART_Rides[[#This Row],[Date]])</f>
        <v>5</v>
      </c>
      <c r="K13285" s="1">
        <f>WEEKDAY(BART_Rides[[#This Row],[Date]],2)</f>
        <v>1</v>
      </c>
      <c r="L13285" s="1" t="str">
        <f>LEFT(BART_Rides[[#This Row],[Lines]],1)</f>
        <v>B</v>
      </c>
      <c r="M13285" s="1" t="str">
        <f>IF(BART_Rides[[#This Row],[FirstLetter]]="Y","Yes","No")</f>
        <v>No</v>
      </c>
      <c r="N13285" s="1" t="str">
        <f>IF(OR(BART_Rides[[#This Row],[Station Code]]="EM", BART_Rides[[#This Row],[Station Code]]="MT", BART_Rides[[#This Row],[Station Code]]="PL", BART_Rides[[#This Row],[Station Code]]="CC"), "Yes", "No")</f>
        <v>No</v>
      </c>
    </row>
    <row r="13286" spans="6:14">
      <c r="F13286" s="3">
        <v>44341</v>
      </c>
      <c r="G13286" s="1" t="s">
        <v>69</v>
      </c>
      <c r="H13286" s="1" t="s">
        <v>108</v>
      </c>
      <c r="I13286" s="1">
        <v>954</v>
      </c>
      <c r="J13286" s="1">
        <f>MONTH(BART_Rides[[#This Row],[Date]])</f>
        <v>5</v>
      </c>
      <c r="K13286" s="1">
        <f>WEEKDAY(BART_Rides[[#This Row],[Date]],2)</f>
        <v>2</v>
      </c>
      <c r="L13286" s="1" t="str">
        <f>LEFT(BART_Rides[[#This Row],[Lines]],1)</f>
        <v>B</v>
      </c>
      <c r="M13286" s="1" t="str">
        <f>IF(BART_Rides[[#This Row],[FirstLetter]]="Y","Yes","No")</f>
        <v>No</v>
      </c>
      <c r="N13286" s="1" t="str">
        <f>IF(OR(BART_Rides[[#This Row],[Station Code]]="EM", BART_Rides[[#This Row],[Station Code]]="MT", BART_Rides[[#This Row],[Station Code]]="PL", BART_Rides[[#This Row],[Station Code]]="CC"), "Yes", "No")</f>
        <v>No</v>
      </c>
    </row>
    <row r="13287" spans="6:14">
      <c r="F13287" s="3">
        <v>44342</v>
      </c>
      <c r="G13287" s="1" t="s">
        <v>69</v>
      </c>
      <c r="H13287" s="1" t="s">
        <v>108</v>
      </c>
      <c r="I13287" s="1">
        <v>1030</v>
      </c>
      <c r="J13287" s="1">
        <f>MONTH(BART_Rides[[#This Row],[Date]])</f>
        <v>5</v>
      </c>
      <c r="K13287" s="1">
        <f>WEEKDAY(BART_Rides[[#This Row],[Date]],2)</f>
        <v>3</v>
      </c>
      <c r="L13287" s="1" t="str">
        <f>LEFT(BART_Rides[[#This Row],[Lines]],1)</f>
        <v>B</v>
      </c>
      <c r="M13287" s="1" t="str">
        <f>IF(BART_Rides[[#This Row],[FirstLetter]]="Y","Yes","No")</f>
        <v>No</v>
      </c>
      <c r="N13287" s="1" t="str">
        <f>IF(OR(BART_Rides[[#This Row],[Station Code]]="EM", BART_Rides[[#This Row],[Station Code]]="MT", BART_Rides[[#This Row],[Station Code]]="PL", BART_Rides[[#This Row],[Station Code]]="CC"), "Yes", "No")</f>
        <v>No</v>
      </c>
    </row>
    <row r="13288" spans="6:14">
      <c r="F13288" s="3">
        <v>44343</v>
      </c>
      <c r="G13288" s="1" t="s">
        <v>69</v>
      </c>
      <c r="H13288" s="1" t="s">
        <v>108</v>
      </c>
      <c r="I13288" s="1">
        <v>1011</v>
      </c>
      <c r="J13288" s="1">
        <f>MONTH(BART_Rides[[#This Row],[Date]])</f>
        <v>5</v>
      </c>
      <c r="K13288" s="1">
        <f>WEEKDAY(BART_Rides[[#This Row],[Date]],2)</f>
        <v>4</v>
      </c>
      <c r="L13288" s="1" t="str">
        <f>LEFT(BART_Rides[[#This Row],[Lines]],1)</f>
        <v>B</v>
      </c>
      <c r="M13288" s="1" t="str">
        <f>IF(BART_Rides[[#This Row],[FirstLetter]]="Y","Yes","No")</f>
        <v>No</v>
      </c>
      <c r="N13288" s="1" t="str">
        <f>IF(OR(BART_Rides[[#This Row],[Station Code]]="EM", BART_Rides[[#This Row],[Station Code]]="MT", BART_Rides[[#This Row],[Station Code]]="PL", BART_Rides[[#This Row],[Station Code]]="CC"), "Yes", "No")</f>
        <v>No</v>
      </c>
    </row>
    <row r="13289" spans="6:14">
      <c r="F13289" s="3">
        <v>44344</v>
      </c>
      <c r="G13289" s="1" t="s">
        <v>69</v>
      </c>
      <c r="H13289" s="1" t="s">
        <v>108</v>
      </c>
      <c r="I13289" s="1">
        <v>1103</v>
      </c>
      <c r="J13289" s="1">
        <f>MONTH(BART_Rides[[#This Row],[Date]])</f>
        <v>5</v>
      </c>
      <c r="K13289" s="1">
        <f>WEEKDAY(BART_Rides[[#This Row],[Date]],2)</f>
        <v>5</v>
      </c>
      <c r="L13289" s="1" t="str">
        <f>LEFT(BART_Rides[[#This Row],[Lines]],1)</f>
        <v>B</v>
      </c>
      <c r="M13289" s="1" t="str">
        <f>IF(BART_Rides[[#This Row],[FirstLetter]]="Y","Yes","No")</f>
        <v>No</v>
      </c>
      <c r="N13289" s="1" t="str">
        <f>IF(OR(BART_Rides[[#This Row],[Station Code]]="EM", BART_Rides[[#This Row],[Station Code]]="MT", BART_Rides[[#This Row],[Station Code]]="PL", BART_Rides[[#This Row],[Station Code]]="CC"), "Yes", "No")</f>
        <v>No</v>
      </c>
    </row>
    <row r="13290" spans="6:14">
      <c r="F13290" s="3">
        <v>44345</v>
      </c>
      <c r="G13290" s="1" t="s">
        <v>69</v>
      </c>
      <c r="H13290" s="1" t="s">
        <v>108</v>
      </c>
      <c r="I13290" s="1">
        <v>847</v>
      </c>
      <c r="J13290" s="1">
        <f>MONTH(BART_Rides[[#This Row],[Date]])</f>
        <v>5</v>
      </c>
      <c r="K13290" s="1">
        <f>WEEKDAY(BART_Rides[[#This Row],[Date]],2)</f>
        <v>6</v>
      </c>
      <c r="L13290" s="1" t="str">
        <f>LEFT(BART_Rides[[#This Row],[Lines]],1)</f>
        <v>B</v>
      </c>
      <c r="M13290" s="1" t="str">
        <f>IF(BART_Rides[[#This Row],[FirstLetter]]="Y","Yes","No")</f>
        <v>No</v>
      </c>
      <c r="N13290" s="1" t="str">
        <f>IF(OR(BART_Rides[[#This Row],[Station Code]]="EM", BART_Rides[[#This Row],[Station Code]]="MT", BART_Rides[[#This Row],[Station Code]]="PL", BART_Rides[[#This Row],[Station Code]]="CC"), "Yes", "No")</f>
        <v>No</v>
      </c>
    </row>
    <row r="13291" spans="6:14">
      <c r="F13291" s="3">
        <v>44346</v>
      </c>
      <c r="G13291" s="1" t="s">
        <v>69</v>
      </c>
      <c r="H13291" s="1" t="s">
        <v>108</v>
      </c>
      <c r="I13291" s="1">
        <v>775</v>
      </c>
      <c r="J13291" s="1">
        <f>MONTH(BART_Rides[[#This Row],[Date]])</f>
        <v>5</v>
      </c>
      <c r="K13291" s="1">
        <f>WEEKDAY(BART_Rides[[#This Row],[Date]],2)</f>
        <v>7</v>
      </c>
      <c r="L13291" s="1" t="str">
        <f>LEFT(BART_Rides[[#This Row],[Lines]],1)</f>
        <v>B</v>
      </c>
      <c r="M13291" s="1" t="str">
        <f>IF(BART_Rides[[#This Row],[FirstLetter]]="Y","Yes","No")</f>
        <v>No</v>
      </c>
      <c r="N13291" s="1" t="str">
        <f>IF(OR(BART_Rides[[#This Row],[Station Code]]="EM", BART_Rides[[#This Row],[Station Code]]="MT", BART_Rides[[#This Row],[Station Code]]="PL", BART_Rides[[#This Row],[Station Code]]="CC"), "Yes", "No")</f>
        <v>No</v>
      </c>
    </row>
    <row r="13292" spans="6:14">
      <c r="F13292" s="3">
        <v>44347</v>
      </c>
      <c r="G13292" s="1" t="s">
        <v>69</v>
      </c>
      <c r="H13292" s="1" t="s">
        <v>108</v>
      </c>
      <c r="I13292" s="1">
        <v>588</v>
      </c>
      <c r="J13292" s="1">
        <f>MONTH(BART_Rides[[#This Row],[Date]])</f>
        <v>5</v>
      </c>
      <c r="K13292" s="1">
        <f>WEEKDAY(BART_Rides[[#This Row],[Date]],2)</f>
        <v>1</v>
      </c>
      <c r="L13292" s="1" t="str">
        <f>LEFT(BART_Rides[[#This Row],[Lines]],1)</f>
        <v>B</v>
      </c>
      <c r="M13292" s="1" t="str">
        <f>IF(BART_Rides[[#This Row],[FirstLetter]]="Y","Yes","No")</f>
        <v>No</v>
      </c>
      <c r="N13292" s="1" t="str">
        <f>IF(OR(BART_Rides[[#This Row],[Station Code]]="EM", BART_Rides[[#This Row],[Station Code]]="MT", BART_Rides[[#This Row],[Station Code]]="PL", BART_Rides[[#This Row],[Station Code]]="CC"), "Yes", "No")</f>
        <v>No</v>
      </c>
    </row>
    <row r="13293" spans="6:14">
      <c r="F13293" s="3">
        <v>44348</v>
      </c>
      <c r="G13293" s="1" t="s">
        <v>69</v>
      </c>
      <c r="H13293" s="1" t="s">
        <v>108</v>
      </c>
      <c r="I13293" s="1">
        <v>1042</v>
      </c>
      <c r="J13293" s="1">
        <f>MONTH(BART_Rides[[#This Row],[Date]])</f>
        <v>6</v>
      </c>
      <c r="K13293" s="1">
        <f>WEEKDAY(BART_Rides[[#This Row],[Date]],2)</f>
        <v>2</v>
      </c>
      <c r="L13293" s="1" t="str">
        <f>LEFT(BART_Rides[[#This Row],[Lines]],1)</f>
        <v>B</v>
      </c>
      <c r="M13293" s="1" t="str">
        <f>IF(BART_Rides[[#This Row],[FirstLetter]]="Y","Yes","No")</f>
        <v>No</v>
      </c>
      <c r="N13293" s="1" t="str">
        <f>IF(OR(BART_Rides[[#This Row],[Station Code]]="EM", BART_Rides[[#This Row],[Station Code]]="MT", BART_Rides[[#This Row],[Station Code]]="PL", BART_Rides[[#This Row],[Station Code]]="CC"), "Yes", "No")</f>
        <v>No</v>
      </c>
    </row>
    <row r="13294" spans="6:14">
      <c r="F13294" s="3">
        <v>44349</v>
      </c>
      <c r="G13294" s="1" t="s">
        <v>69</v>
      </c>
      <c r="H13294" s="1" t="s">
        <v>108</v>
      </c>
      <c r="I13294" s="1">
        <v>1035</v>
      </c>
      <c r="J13294" s="1">
        <f>MONTH(BART_Rides[[#This Row],[Date]])</f>
        <v>6</v>
      </c>
      <c r="K13294" s="1">
        <f>WEEKDAY(BART_Rides[[#This Row],[Date]],2)</f>
        <v>3</v>
      </c>
      <c r="L13294" s="1" t="str">
        <f>LEFT(BART_Rides[[#This Row],[Lines]],1)</f>
        <v>B</v>
      </c>
      <c r="M13294" s="1" t="str">
        <f>IF(BART_Rides[[#This Row],[FirstLetter]]="Y","Yes","No")</f>
        <v>No</v>
      </c>
      <c r="N13294" s="1" t="str">
        <f>IF(OR(BART_Rides[[#This Row],[Station Code]]="EM", BART_Rides[[#This Row],[Station Code]]="MT", BART_Rides[[#This Row],[Station Code]]="PL", BART_Rides[[#This Row],[Station Code]]="CC"), "Yes", "No")</f>
        <v>No</v>
      </c>
    </row>
    <row r="13295" spans="6:14">
      <c r="F13295" s="3">
        <v>44350</v>
      </c>
      <c r="G13295" s="1" t="s">
        <v>69</v>
      </c>
      <c r="H13295" s="1" t="s">
        <v>108</v>
      </c>
      <c r="I13295" s="1">
        <v>1061</v>
      </c>
      <c r="J13295" s="1">
        <f>MONTH(BART_Rides[[#This Row],[Date]])</f>
        <v>6</v>
      </c>
      <c r="K13295" s="1">
        <f>WEEKDAY(BART_Rides[[#This Row],[Date]],2)</f>
        <v>4</v>
      </c>
      <c r="L13295" s="1" t="str">
        <f>LEFT(BART_Rides[[#This Row],[Lines]],1)</f>
        <v>B</v>
      </c>
      <c r="M13295" s="1" t="str">
        <f>IF(BART_Rides[[#This Row],[FirstLetter]]="Y","Yes","No")</f>
        <v>No</v>
      </c>
      <c r="N13295" s="1" t="str">
        <f>IF(OR(BART_Rides[[#This Row],[Station Code]]="EM", BART_Rides[[#This Row],[Station Code]]="MT", BART_Rides[[#This Row],[Station Code]]="PL", BART_Rides[[#This Row],[Station Code]]="CC"), "Yes", "No")</f>
        <v>No</v>
      </c>
    </row>
    <row r="13296" spans="6:14">
      <c r="F13296" s="3">
        <v>44351</v>
      </c>
      <c r="G13296" s="1" t="s">
        <v>69</v>
      </c>
      <c r="H13296" s="1" t="s">
        <v>108</v>
      </c>
      <c r="I13296" s="1">
        <v>1060</v>
      </c>
      <c r="J13296" s="1">
        <f>MONTH(BART_Rides[[#This Row],[Date]])</f>
        <v>6</v>
      </c>
      <c r="K13296" s="1">
        <f>WEEKDAY(BART_Rides[[#This Row],[Date]],2)</f>
        <v>5</v>
      </c>
      <c r="L13296" s="1" t="str">
        <f>LEFT(BART_Rides[[#This Row],[Lines]],1)</f>
        <v>B</v>
      </c>
      <c r="M13296" s="1" t="str">
        <f>IF(BART_Rides[[#This Row],[FirstLetter]]="Y","Yes","No")</f>
        <v>No</v>
      </c>
      <c r="N13296" s="1" t="str">
        <f>IF(OR(BART_Rides[[#This Row],[Station Code]]="EM", BART_Rides[[#This Row],[Station Code]]="MT", BART_Rides[[#This Row],[Station Code]]="PL", BART_Rides[[#This Row],[Station Code]]="CC"), "Yes", "No")</f>
        <v>No</v>
      </c>
    </row>
    <row r="13297" spans="6:14">
      <c r="F13297" s="3">
        <v>44352</v>
      </c>
      <c r="G13297" s="1" t="s">
        <v>69</v>
      </c>
      <c r="H13297" s="1" t="s">
        <v>108</v>
      </c>
      <c r="I13297" s="1">
        <v>730</v>
      </c>
      <c r="J13297" s="1">
        <f>MONTH(BART_Rides[[#This Row],[Date]])</f>
        <v>6</v>
      </c>
      <c r="K13297" s="1">
        <f>WEEKDAY(BART_Rides[[#This Row],[Date]],2)</f>
        <v>6</v>
      </c>
      <c r="L13297" s="1" t="str">
        <f>LEFT(BART_Rides[[#This Row],[Lines]],1)</f>
        <v>B</v>
      </c>
      <c r="M13297" s="1" t="str">
        <f>IF(BART_Rides[[#This Row],[FirstLetter]]="Y","Yes","No")</f>
        <v>No</v>
      </c>
      <c r="N13297" s="1" t="str">
        <f>IF(OR(BART_Rides[[#This Row],[Station Code]]="EM", BART_Rides[[#This Row],[Station Code]]="MT", BART_Rides[[#This Row],[Station Code]]="PL", BART_Rides[[#This Row],[Station Code]]="CC"), "Yes", "No")</f>
        <v>No</v>
      </c>
    </row>
    <row r="13298" spans="6:14">
      <c r="F13298" s="3">
        <v>44353</v>
      </c>
      <c r="G13298" s="1" t="s">
        <v>69</v>
      </c>
      <c r="H13298" s="1" t="s">
        <v>108</v>
      </c>
      <c r="I13298" s="1">
        <v>668</v>
      </c>
      <c r="J13298" s="1">
        <f>MONTH(BART_Rides[[#This Row],[Date]])</f>
        <v>6</v>
      </c>
      <c r="K13298" s="1">
        <f>WEEKDAY(BART_Rides[[#This Row],[Date]],2)</f>
        <v>7</v>
      </c>
      <c r="L13298" s="1" t="str">
        <f>LEFT(BART_Rides[[#This Row],[Lines]],1)</f>
        <v>B</v>
      </c>
      <c r="M13298" s="1" t="str">
        <f>IF(BART_Rides[[#This Row],[FirstLetter]]="Y","Yes","No")</f>
        <v>No</v>
      </c>
      <c r="N13298" s="1" t="str">
        <f>IF(OR(BART_Rides[[#This Row],[Station Code]]="EM", BART_Rides[[#This Row],[Station Code]]="MT", BART_Rides[[#This Row],[Station Code]]="PL", BART_Rides[[#This Row],[Station Code]]="CC"), "Yes", "No")</f>
        <v>No</v>
      </c>
    </row>
    <row r="13299" spans="6:14">
      <c r="F13299" s="3">
        <v>44354</v>
      </c>
      <c r="G13299" s="1" t="s">
        <v>69</v>
      </c>
      <c r="H13299" s="1" t="s">
        <v>108</v>
      </c>
      <c r="I13299" s="1">
        <v>977</v>
      </c>
      <c r="J13299" s="1">
        <f>MONTH(BART_Rides[[#This Row],[Date]])</f>
        <v>6</v>
      </c>
      <c r="K13299" s="1">
        <f>WEEKDAY(BART_Rides[[#This Row],[Date]],2)</f>
        <v>1</v>
      </c>
      <c r="L13299" s="1" t="str">
        <f>LEFT(BART_Rides[[#This Row],[Lines]],1)</f>
        <v>B</v>
      </c>
      <c r="M13299" s="1" t="str">
        <f>IF(BART_Rides[[#This Row],[FirstLetter]]="Y","Yes","No")</f>
        <v>No</v>
      </c>
      <c r="N13299" s="1" t="str">
        <f>IF(OR(BART_Rides[[#This Row],[Station Code]]="EM", BART_Rides[[#This Row],[Station Code]]="MT", BART_Rides[[#This Row],[Station Code]]="PL", BART_Rides[[#This Row],[Station Code]]="CC"), "Yes", "No")</f>
        <v>No</v>
      </c>
    </row>
    <row r="13300" spans="6:14">
      <c r="F13300" s="3">
        <v>44355</v>
      </c>
      <c r="G13300" s="1" t="s">
        <v>69</v>
      </c>
      <c r="H13300" s="1" t="s">
        <v>108</v>
      </c>
      <c r="I13300" s="1">
        <v>1049</v>
      </c>
      <c r="J13300" s="1">
        <f>MONTH(BART_Rides[[#This Row],[Date]])</f>
        <v>6</v>
      </c>
      <c r="K13300" s="1">
        <f>WEEKDAY(BART_Rides[[#This Row],[Date]],2)</f>
        <v>2</v>
      </c>
      <c r="L13300" s="1" t="str">
        <f>LEFT(BART_Rides[[#This Row],[Lines]],1)</f>
        <v>B</v>
      </c>
      <c r="M13300" s="1" t="str">
        <f>IF(BART_Rides[[#This Row],[FirstLetter]]="Y","Yes","No")</f>
        <v>No</v>
      </c>
      <c r="N13300" s="1" t="str">
        <f>IF(OR(BART_Rides[[#This Row],[Station Code]]="EM", BART_Rides[[#This Row],[Station Code]]="MT", BART_Rides[[#This Row],[Station Code]]="PL", BART_Rides[[#This Row],[Station Code]]="CC"), "Yes", "No")</f>
        <v>No</v>
      </c>
    </row>
    <row r="13301" spans="6:14">
      <c r="F13301" s="3">
        <v>44356</v>
      </c>
      <c r="G13301" s="1" t="s">
        <v>69</v>
      </c>
      <c r="H13301" s="1" t="s">
        <v>108</v>
      </c>
      <c r="I13301" s="1">
        <v>1035</v>
      </c>
      <c r="J13301" s="1">
        <f>MONTH(BART_Rides[[#This Row],[Date]])</f>
        <v>6</v>
      </c>
      <c r="K13301" s="1">
        <f>WEEKDAY(BART_Rides[[#This Row],[Date]],2)</f>
        <v>3</v>
      </c>
      <c r="L13301" s="1" t="str">
        <f>LEFT(BART_Rides[[#This Row],[Lines]],1)</f>
        <v>B</v>
      </c>
      <c r="M13301" s="1" t="str">
        <f>IF(BART_Rides[[#This Row],[FirstLetter]]="Y","Yes","No")</f>
        <v>No</v>
      </c>
      <c r="N13301" s="1" t="str">
        <f>IF(OR(BART_Rides[[#This Row],[Station Code]]="EM", BART_Rides[[#This Row],[Station Code]]="MT", BART_Rides[[#This Row],[Station Code]]="PL", BART_Rides[[#This Row],[Station Code]]="CC"), "Yes", "No")</f>
        <v>No</v>
      </c>
    </row>
    <row r="13302" spans="6:14">
      <c r="F13302" s="3">
        <v>44357</v>
      </c>
      <c r="G13302" s="1" t="s">
        <v>69</v>
      </c>
      <c r="H13302" s="1" t="s">
        <v>108</v>
      </c>
      <c r="I13302" s="1">
        <v>1171</v>
      </c>
      <c r="J13302" s="1">
        <f>MONTH(BART_Rides[[#This Row],[Date]])</f>
        <v>6</v>
      </c>
      <c r="K13302" s="1">
        <f>WEEKDAY(BART_Rides[[#This Row],[Date]],2)</f>
        <v>4</v>
      </c>
      <c r="L13302" s="1" t="str">
        <f>LEFT(BART_Rides[[#This Row],[Lines]],1)</f>
        <v>B</v>
      </c>
      <c r="M13302" s="1" t="str">
        <f>IF(BART_Rides[[#This Row],[FirstLetter]]="Y","Yes","No")</f>
        <v>No</v>
      </c>
      <c r="N13302" s="1" t="str">
        <f>IF(OR(BART_Rides[[#This Row],[Station Code]]="EM", BART_Rides[[#This Row],[Station Code]]="MT", BART_Rides[[#This Row],[Station Code]]="PL", BART_Rides[[#This Row],[Station Code]]="CC"), "Yes", "No")</f>
        <v>No</v>
      </c>
    </row>
    <row r="13303" spans="6:14">
      <c r="F13303" s="3">
        <v>44358</v>
      </c>
      <c r="G13303" s="1" t="s">
        <v>69</v>
      </c>
      <c r="H13303" s="1" t="s">
        <v>108</v>
      </c>
      <c r="I13303" s="1">
        <v>1140</v>
      </c>
      <c r="J13303" s="1">
        <f>MONTH(BART_Rides[[#This Row],[Date]])</f>
        <v>6</v>
      </c>
      <c r="K13303" s="1">
        <f>WEEKDAY(BART_Rides[[#This Row],[Date]],2)</f>
        <v>5</v>
      </c>
      <c r="L13303" s="1" t="str">
        <f>LEFT(BART_Rides[[#This Row],[Lines]],1)</f>
        <v>B</v>
      </c>
      <c r="M13303" s="1" t="str">
        <f>IF(BART_Rides[[#This Row],[FirstLetter]]="Y","Yes","No")</f>
        <v>No</v>
      </c>
      <c r="N13303" s="1" t="str">
        <f>IF(OR(BART_Rides[[#This Row],[Station Code]]="EM", BART_Rides[[#This Row],[Station Code]]="MT", BART_Rides[[#This Row],[Station Code]]="PL", BART_Rides[[#This Row],[Station Code]]="CC"), "Yes", "No")</f>
        <v>No</v>
      </c>
    </row>
    <row r="13304" spans="6:14">
      <c r="F13304" s="3">
        <v>44359</v>
      </c>
      <c r="G13304" s="1" t="s">
        <v>69</v>
      </c>
      <c r="H13304" s="1" t="s">
        <v>108</v>
      </c>
      <c r="I13304" s="1">
        <v>826</v>
      </c>
      <c r="J13304" s="1">
        <f>MONTH(BART_Rides[[#This Row],[Date]])</f>
        <v>6</v>
      </c>
      <c r="K13304" s="1">
        <f>WEEKDAY(BART_Rides[[#This Row],[Date]],2)</f>
        <v>6</v>
      </c>
      <c r="L13304" s="1" t="str">
        <f>LEFT(BART_Rides[[#This Row],[Lines]],1)</f>
        <v>B</v>
      </c>
      <c r="M13304" s="1" t="str">
        <f>IF(BART_Rides[[#This Row],[FirstLetter]]="Y","Yes","No")</f>
        <v>No</v>
      </c>
      <c r="N13304" s="1" t="str">
        <f>IF(OR(BART_Rides[[#This Row],[Station Code]]="EM", BART_Rides[[#This Row],[Station Code]]="MT", BART_Rides[[#This Row],[Station Code]]="PL", BART_Rides[[#This Row],[Station Code]]="CC"), "Yes", "No")</f>
        <v>No</v>
      </c>
    </row>
    <row r="13305" spans="6:14">
      <c r="F13305" s="3">
        <v>44360</v>
      </c>
      <c r="G13305" s="1" t="s">
        <v>69</v>
      </c>
      <c r="H13305" s="1" t="s">
        <v>108</v>
      </c>
      <c r="I13305" s="1">
        <v>648</v>
      </c>
      <c r="J13305" s="1">
        <f>MONTH(BART_Rides[[#This Row],[Date]])</f>
        <v>6</v>
      </c>
      <c r="K13305" s="1">
        <f>WEEKDAY(BART_Rides[[#This Row],[Date]],2)</f>
        <v>7</v>
      </c>
      <c r="L13305" s="1" t="str">
        <f>LEFT(BART_Rides[[#This Row],[Lines]],1)</f>
        <v>B</v>
      </c>
      <c r="M13305" s="1" t="str">
        <f>IF(BART_Rides[[#This Row],[FirstLetter]]="Y","Yes","No")</f>
        <v>No</v>
      </c>
      <c r="N13305" s="1" t="str">
        <f>IF(OR(BART_Rides[[#This Row],[Station Code]]="EM", BART_Rides[[#This Row],[Station Code]]="MT", BART_Rides[[#This Row],[Station Code]]="PL", BART_Rides[[#This Row],[Station Code]]="CC"), "Yes", "No")</f>
        <v>No</v>
      </c>
    </row>
    <row r="13306" spans="6:14">
      <c r="F13306" s="3">
        <v>44361</v>
      </c>
      <c r="G13306" s="1" t="s">
        <v>69</v>
      </c>
      <c r="H13306" s="1" t="s">
        <v>108</v>
      </c>
      <c r="I13306" s="1">
        <v>1069</v>
      </c>
      <c r="J13306" s="1">
        <f>MONTH(BART_Rides[[#This Row],[Date]])</f>
        <v>6</v>
      </c>
      <c r="K13306" s="1">
        <f>WEEKDAY(BART_Rides[[#This Row],[Date]],2)</f>
        <v>1</v>
      </c>
      <c r="L13306" s="1" t="str">
        <f>LEFT(BART_Rides[[#This Row],[Lines]],1)</f>
        <v>B</v>
      </c>
      <c r="M13306" s="1" t="str">
        <f>IF(BART_Rides[[#This Row],[FirstLetter]]="Y","Yes","No")</f>
        <v>No</v>
      </c>
      <c r="N13306" s="1" t="str">
        <f>IF(OR(BART_Rides[[#This Row],[Station Code]]="EM", BART_Rides[[#This Row],[Station Code]]="MT", BART_Rides[[#This Row],[Station Code]]="PL", BART_Rides[[#This Row],[Station Code]]="CC"), "Yes", "No")</f>
        <v>No</v>
      </c>
    </row>
    <row r="13307" spans="6:14">
      <c r="F13307" s="3">
        <v>44362</v>
      </c>
      <c r="G13307" s="1" t="s">
        <v>69</v>
      </c>
      <c r="H13307" s="1" t="s">
        <v>108</v>
      </c>
      <c r="I13307" s="1">
        <v>1204</v>
      </c>
      <c r="J13307" s="1">
        <f>MONTH(BART_Rides[[#This Row],[Date]])</f>
        <v>6</v>
      </c>
      <c r="K13307" s="1">
        <f>WEEKDAY(BART_Rides[[#This Row],[Date]],2)</f>
        <v>2</v>
      </c>
      <c r="L13307" s="1" t="str">
        <f>LEFT(BART_Rides[[#This Row],[Lines]],1)</f>
        <v>B</v>
      </c>
      <c r="M13307" s="1" t="str">
        <f>IF(BART_Rides[[#This Row],[FirstLetter]]="Y","Yes","No")</f>
        <v>No</v>
      </c>
      <c r="N13307" s="1" t="str">
        <f>IF(OR(BART_Rides[[#This Row],[Station Code]]="EM", BART_Rides[[#This Row],[Station Code]]="MT", BART_Rides[[#This Row],[Station Code]]="PL", BART_Rides[[#This Row],[Station Code]]="CC"), "Yes", "No")</f>
        <v>No</v>
      </c>
    </row>
    <row r="13308" spans="6:14">
      <c r="F13308" s="3">
        <v>44363</v>
      </c>
      <c r="G13308" s="1" t="s">
        <v>69</v>
      </c>
      <c r="H13308" s="1" t="s">
        <v>108</v>
      </c>
      <c r="I13308" s="1">
        <v>1278</v>
      </c>
      <c r="J13308" s="1">
        <f>MONTH(BART_Rides[[#This Row],[Date]])</f>
        <v>6</v>
      </c>
      <c r="K13308" s="1">
        <f>WEEKDAY(BART_Rides[[#This Row],[Date]],2)</f>
        <v>3</v>
      </c>
      <c r="L13308" s="1" t="str">
        <f>LEFT(BART_Rides[[#This Row],[Lines]],1)</f>
        <v>B</v>
      </c>
      <c r="M13308" s="1" t="str">
        <f>IF(BART_Rides[[#This Row],[FirstLetter]]="Y","Yes","No")</f>
        <v>No</v>
      </c>
      <c r="N13308" s="1" t="str">
        <f>IF(OR(BART_Rides[[#This Row],[Station Code]]="EM", BART_Rides[[#This Row],[Station Code]]="MT", BART_Rides[[#This Row],[Station Code]]="PL", BART_Rides[[#This Row],[Station Code]]="CC"), "Yes", "No")</f>
        <v>No</v>
      </c>
    </row>
    <row r="13309" spans="6:14">
      <c r="F13309" s="3">
        <v>44364</v>
      </c>
      <c r="G13309" s="1" t="s">
        <v>69</v>
      </c>
      <c r="H13309" s="1" t="s">
        <v>108</v>
      </c>
      <c r="I13309" s="1">
        <v>1312</v>
      </c>
      <c r="J13309" s="1">
        <f>MONTH(BART_Rides[[#This Row],[Date]])</f>
        <v>6</v>
      </c>
      <c r="K13309" s="1">
        <f>WEEKDAY(BART_Rides[[#This Row],[Date]],2)</f>
        <v>4</v>
      </c>
      <c r="L13309" s="1" t="str">
        <f>LEFT(BART_Rides[[#This Row],[Lines]],1)</f>
        <v>B</v>
      </c>
      <c r="M13309" s="1" t="str">
        <f>IF(BART_Rides[[#This Row],[FirstLetter]]="Y","Yes","No")</f>
        <v>No</v>
      </c>
      <c r="N13309" s="1" t="str">
        <f>IF(OR(BART_Rides[[#This Row],[Station Code]]="EM", BART_Rides[[#This Row],[Station Code]]="MT", BART_Rides[[#This Row],[Station Code]]="PL", BART_Rides[[#This Row],[Station Code]]="CC"), "Yes", "No")</f>
        <v>No</v>
      </c>
    </row>
    <row r="13310" spans="6:14">
      <c r="F13310" s="3">
        <v>44365</v>
      </c>
      <c r="G13310" s="1" t="s">
        <v>69</v>
      </c>
      <c r="H13310" s="1" t="s">
        <v>108</v>
      </c>
      <c r="I13310" s="1">
        <v>1102</v>
      </c>
      <c r="J13310" s="1">
        <f>MONTH(BART_Rides[[#This Row],[Date]])</f>
        <v>6</v>
      </c>
      <c r="K13310" s="1">
        <f>WEEKDAY(BART_Rides[[#This Row],[Date]],2)</f>
        <v>5</v>
      </c>
      <c r="L13310" s="1" t="str">
        <f>LEFT(BART_Rides[[#This Row],[Lines]],1)</f>
        <v>B</v>
      </c>
      <c r="M13310" s="1" t="str">
        <f>IF(BART_Rides[[#This Row],[FirstLetter]]="Y","Yes","No")</f>
        <v>No</v>
      </c>
      <c r="N13310" s="1" t="str">
        <f>IF(OR(BART_Rides[[#This Row],[Station Code]]="EM", BART_Rides[[#This Row],[Station Code]]="MT", BART_Rides[[#This Row],[Station Code]]="PL", BART_Rides[[#This Row],[Station Code]]="CC"), "Yes", "No")</f>
        <v>No</v>
      </c>
    </row>
    <row r="13311" spans="6:14">
      <c r="F13311" s="3">
        <v>44366</v>
      </c>
      <c r="G13311" s="1" t="s">
        <v>69</v>
      </c>
      <c r="H13311" s="1" t="s">
        <v>108</v>
      </c>
      <c r="I13311" s="1">
        <v>963</v>
      </c>
      <c r="J13311" s="1">
        <f>MONTH(BART_Rides[[#This Row],[Date]])</f>
        <v>6</v>
      </c>
      <c r="K13311" s="1">
        <f>WEEKDAY(BART_Rides[[#This Row],[Date]],2)</f>
        <v>6</v>
      </c>
      <c r="L13311" s="1" t="str">
        <f>LEFT(BART_Rides[[#This Row],[Lines]],1)</f>
        <v>B</v>
      </c>
      <c r="M13311" s="1" t="str">
        <f>IF(BART_Rides[[#This Row],[FirstLetter]]="Y","Yes","No")</f>
        <v>No</v>
      </c>
      <c r="N13311" s="1" t="str">
        <f>IF(OR(BART_Rides[[#This Row],[Station Code]]="EM", BART_Rides[[#This Row],[Station Code]]="MT", BART_Rides[[#This Row],[Station Code]]="PL", BART_Rides[[#This Row],[Station Code]]="CC"), "Yes", "No")</f>
        <v>No</v>
      </c>
    </row>
    <row r="13312" spans="6:14">
      <c r="F13312" s="3">
        <v>44367</v>
      </c>
      <c r="G13312" s="1" t="s">
        <v>69</v>
      </c>
      <c r="H13312" s="1" t="s">
        <v>108</v>
      </c>
      <c r="I13312" s="1">
        <v>714</v>
      </c>
      <c r="J13312" s="1">
        <f>MONTH(BART_Rides[[#This Row],[Date]])</f>
        <v>6</v>
      </c>
      <c r="K13312" s="1">
        <f>WEEKDAY(BART_Rides[[#This Row],[Date]],2)</f>
        <v>7</v>
      </c>
      <c r="L13312" s="1" t="str">
        <f>LEFT(BART_Rides[[#This Row],[Lines]],1)</f>
        <v>B</v>
      </c>
      <c r="M13312" s="1" t="str">
        <f>IF(BART_Rides[[#This Row],[FirstLetter]]="Y","Yes","No")</f>
        <v>No</v>
      </c>
      <c r="N13312" s="1" t="str">
        <f>IF(OR(BART_Rides[[#This Row],[Station Code]]="EM", BART_Rides[[#This Row],[Station Code]]="MT", BART_Rides[[#This Row],[Station Code]]="PL", BART_Rides[[#This Row],[Station Code]]="CC"), "Yes", "No")</f>
        <v>No</v>
      </c>
    </row>
    <row r="13313" spans="6:14">
      <c r="F13313" s="3">
        <v>44368</v>
      </c>
      <c r="G13313" s="1" t="s">
        <v>69</v>
      </c>
      <c r="H13313" s="1" t="s">
        <v>108</v>
      </c>
      <c r="I13313" s="1">
        <v>1098</v>
      </c>
      <c r="J13313" s="1">
        <f>MONTH(BART_Rides[[#This Row],[Date]])</f>
        <v>6</v>
      </c>
      <c r="K13313" s="1">
        <f>WEEKDAY(BART_Rides[[#This Row],[Date]],2)</f>
        <v>1</v>
      </c>
      <c r="L13313" s="1" t="str">
        <f>LEFT(BART_Rides[[#This Row],[Lines]],1)</f>
        <v>B</v>
      </c>
      <c r="M13313" s="1" t="str">
        <f>IF(BART_Rides[[#This Row],[FirstLetter]]="Y","Yes","No")</f>
        <v>No</v>
      </c>
      <c r="N13313" s="1" t="str">
        <f>IF(OR(BART_Rides[[#This Row],[Station Code]]="EM", BART_Rides[[#This Row],[Station Code]]="MT", BART_Rides[[#This Row],[Station Code]]="PL", BART_Rides[[#This Row],[Station Code]]="CC"), "Yes", "No")</f>
        <v>No</v>
      </c>
    </row>
    <row r="13314" spans="6:14">
      <c r="F13314" s="3">
        <v>44369</v>
      </c>
      <c r="G13314" s="1" t="s">
        <v>69</v>
      </c>
      <c r="H13314" s="1" t="s">
        <v>108</v>
      </c>
      <c r="I13314" s="1">
        <v>1146</v>
      </c>
      <c r="J13314" s="1">
        <f>MONTH(BART_Rides[[#This Row],[Date]])</f>
        <v>6</v>
      </c>
      <c r="K13314" s="1">
        <f>WEEKDAY(BART_Rides[[#This Row],[Date]],2)</f>
        <v>2</v>
      </c>
      <c r="L13314" s="1" t="str">
        <f>LEFT(BART_Rides[[#This Row],[Lines]],1)</f>
        <v>B</v>
      </c>
      <c r="M13314" s="1" t="str">
        <f>IF(BART_Rides[[#This Row],[FirstLetter]]="Y","Yes","No")</f>
        <v>No</v>
      </c>
      <c r="N13314" s="1" t="str">
        <f>IF(OR(BART_Rides[[#This Row],[Station Code]]="EM", BART_Rides[[#This Row],[Station Code]]="MT", BART_Rides[[#This Row],[Station Code]]="PL", BART_Rides[[#This Row],[Station Code]]="CC"), "Yes", "No")</f>
        <v>No</v>
      </c>
    </row>
    <row r="13315" spans="6:14">
      <c r="F13315" s="3">
        <v>44370</v>
      </c>
      <c r="G13315" s="1" t="s">
        <v>69</v>
      </c>
      <c r="H13315" s="1" t="s">
        <v>108</v>
      </c>
      <c r="I13315" s="1">
        <v>1145</v>
      </c>
      <c r="J13315" s="1">
        <f>MONTH(BART_Rides[[#This Row],[Date]])</f>
        <v>6</v>
      </c>
      <c r="K13315" s="1">
        <f>WEEKDAY(BART_Rides[[#This Row],[Date]],2)</f>
        <v>3</v>
      </c>
      <c r="L13315" s="1" t="str">
        <f>LEFT(BART_Rides[[#This Row],[Lines]],1)</f>
        <v>B</v>
      </c>
      <c r="M13315" s="1" t="str">
        <f>IF(BART_Rides[[#This Row],[FirstLetter]]="Y","Yes","No")</f>
        <v>No</v>
      </c>
      <c r="N13315" s="1" t="str">
        <f>IF(OR(BART_Rides[[#This Row],[Station Code]]="EM", BART_Rides[[#This Row],[Station Code]]="MT", BART_Rides[[#This Row],[Station Code]]="PL", BART_Rides[[#This Row],[Station Code]]="CC"), "Yes", "No")</f>
        <v>No</v>
      </c>
    </row>
    <row r="13316" spans="6:14">
      <c r="F13316" s="3">
        <v>44371</v>
      </c>
      <c r="G13316" s="1" t="s">
        <v>69</v>
      </c>
      <c r="H13316" s="1" t="s">
        <v>108</v>
      </c>
      <c r="I13316" s="1">
        <v>1194</v>
      </c>
      <c r="J13316" s="1">
        <f>MONTH(BART_Rides[[#This Row],[Date]])</f>
        <v>6</v>
      </c>
      <c r="K13316" s="1">
        <f>WEEKDAY(BART_Rides[[#This Row],[Date]],2)</f>
        <v>4</v>
      </c>
      <c r="L13316" s="1" t="str">
        <f>LEFT(BART_Rides[[#This Row],[Lines]],1)</f>
        <v>B</v>
      </c>
      <c r="M13316" s="1" t="str">
        <f>IF(BART_Rides[[#This Row],[FirstLetter]]="Y","Yes","No")</f>
        <v>No</v>
      </c>
      <c r="N13316" s="1" t="str">
        <f>IF(OR(BART_Rides[[#This Row],[Station Code]]="EM", BART_Rides[[#This Row],[Station Code]]="MT", BART_Rides[[#This Row],[Station Code]]="PL", BART_Rides[[#This Row],[Station Code]]="CC"), "Yes", "No")</f>
        <v>No</v>
      </c>
    </row>
    <row r="13317" spans="6:14">
      <c r="F13317" s="3">
        <v>44372</v>
      </c>
      <c r="G13317" s="1" t="s">
        <v>69</v>
      </c>
      <c r="H13317" s="1" t="s">
        <v>108</v>
      </c>
      <c r="I13317" s="1">
        <v>1115</v>
      </c>
      <c r="J13317" s="1">
        <f>MONTH(BART_Rides[[#This Row],[Date]])</f>
        <v>6</v>
      </c>
      <c r="K13317" s="1">
        <f>WEEKDAY(BART_Rides[[#This Row],[Date]],2)</f>
        <v>5</v>
      </c>
      <c r="L13317" s="1" t="str">
        <f>LEFT(BART_Rides[[#This Row],[Lines]],1)</f>
        <v>B</v>
      </c>
      <c r="M13317" s="1" t="str">
        <f>IF(BART_Rides[[#This Row],[FirstLetter]]="Y","Yes","No")</f>
        <v>No</v>
      </c>
      <c r="N13317" s="1" t="str">
        <f>IF(OR(BART_Rides[[#This Row],[Station Code]]="EM", BART_Rides[[#This Row],[Station Code]]="MT", BART_Rides[[#This Row],[Station Code]]="PL", BART_Rides[[#This Row],[Station Code]]="CC"), "Yes", "No")</f>
        <v>No</v>
      </c>
    </row>
    <row r="13318" spans="6:14">
      <c r="F13318" s="3">
        <v>44373</v>
      </c>
      <c r="G13318" s="1" t="s">
        <v>69</v>
      </c>
      <c r="H13318" s="1" t="s">
        <v>108</v>
      </c>
      <c r="I13318" s="1">
        <v>870</v>
      </c>
      <c r="J13318" s="1">
        <f>MONTH(BART_Rides[[#This Row],[Date]])</f>
        <v>6</v>
      </c>
      <c r="K13318" s="1">
        <f>WEEKDAY(BART_Rides[[#This Row],[Date]],2)</f>
        <v>6</v>
      </c>
      <c r="L13318" s="1" t="str">
        <f>LEFT(BART_Rides[[#This Row],[Lines]],1)</f>
        <v>B</v>
      </c>
      <c r="M13318" s="1" t="str">
        <f>IF(BART_Rides[[#This Row],[FirstLetter]]="Y","Yes","No")</f>
        <v>No</v>
      </c>
      <c r="N13318" s="1" t="str">
        <f>IF(OR(BART_Rides[[#This Row],[Station Code]]="EM", BART_Rides[[#This Row],[Station Code]]="MT", BART_Rides[[#This Row],[Station Code]]="PL", BART_Rides[[#This Row],[Station Code]]="CC"), "Yes", "No")</f>
        <v>No</v>
      </c>
    </row>
    <row r="13319" spans="6:14">
      <c r="F13319" s="3">
        <v>44374</v>
      </c>
      <c r="G13319" s="1" t="s">
        <v>69</v>
      </c>
      <c r="H13319" s="1" t="s">
        <v>108</v>
      </c>
      <c r="I13319" s="1">
        <v>1095</v>
      </c>
      <c r="J13319" s="1">
        <f>MONTH(BART_Rides[[#This Row],[Date]])</f>
        <v>6</v>
      </c>
      <c r="K13319" s="1">
        <f>WEEKDAY(BART_Rides[[#This Row],[Date]],2)</f>
        <v>7</v>
      </c>
      <c r="L13319" s="1" t="str">
        <f>LEFT(BART_Rides[[#This Row],[Lines]],1)</f>
        <v>B</v>
      </c>
      <c r="M13319" s="1" t="str">
        <f>IF(BART_Rides[[#This Row],[FirstLetter]]="Y","Yes","No")</f>
        <v>No</v>
      </c>
      <c r="N13319" s="1" t="str">
        <f>IF(OR(BART_Rides[[#This Row],[Station Code]]="EM", BART_Rides[[#This Row],[Station Code]]="MT", BART_Rides[[#This Row],[Station Code]]="PL", BART_Rides[[#This Row],[Station Code]]="CC"), "Yes", "No")</f>
        <v>No</v>
      </c>
    </row>
    <row r="13320" spans="6:14">
      <c r="F13320" s="3">
        <v>44375</v>
      </c>
      <c r="G13320" s="1" t="s">
        <v>69</v>
      </c>
      <c r="H13320" s="1" t="s">
        <v>108</v>
      </c>
      <c r="I13320" s="1">
        <v>1091</v>
      </c>
      <c r="J13320" s="1">
        <f>MONTH(BART_Rides[[#This Row],[Date]])</f>
        <v>6</v>
      </c>
      <c r="K13320" s="1">
        <f>WEEKDAY(BART_Rides[[#This Row],[Date]],2)</f>
        <v>1</v>
      </c>
      <c r="L13320" s="1" t="str">
        <f>LEFT(BART_Rides[[#This Row],[Lines]],1)</f>
        <v>B</v>
      </c>
      <c r="M13320" s="1" t="str">
        <f>IF(BART_Rides[[#This Row],[FirstLetter]]="Y","Yes","No")</f>
        <v>No</v>
      </c>
      <c r="N13320" s="1" t="str">
        <f>IF(OR(BART_Rides[[#This Row],[Station Code]]="EM", BART_Rides[[#This Row],[Station Code]]="MT", BART_Rides[[#This Row],[Station Code]]="PL", BART_Rides[[#This Row],[Station Code]]="CC"), "Yes", "No")</f>
        <v>No</v>
      </c>
    </row>
    <row r="13321" spans="6:14">
      <c r="F13321" s="3">
        <v>44376</v>
      </c>
      <c r="G13321" s="1" t="s">
        <v>69</v>
      </c>
      <c r="H13321" s="1" t="s">
        <v>108</v>
      </c>
      <c r="I13321" s="1">
        <v>1302</v>
      </c>
      <c r="J13321" s="1">
        <f>MONTH(BART_Rides[[#This Row],[Date]])</f>
        <v>6</v>
      </c>
      <c r="K13321" s="1">
        <f>WEEKDAY(BART_Rides[[#This Row],[Date]],2)</f>
        <v>2</v>
      </c>
      <c r="L13321" s="1" t="str">
        <f>LEFT(BART_Rides[[#This Row],[Lines]],1)</f>
        <v>B</v>
      </c>
      <c r="M13321" s="1" t="str">
        <f>IF(BART_Rides[[#This Row],[FirstLetter]]="Y","Yes","No")</f>
        <v>No</v>
      </c>
      <c r="N13321" s="1" t="str">
        <f>IF(OR(BART_Rides[[#This Row],[Station Code]]="EM", BART_Rides[[#This Row],[Station Code]]="MT", BART_Rides[[#This Row],[Station Code]]="PL", BART_Rides[[#This Row],[Station Code]]="CC"), "Yes", "No")</f>
        <v>No</v>
      </c>
    </row>
    <row r="13322" spans="6:14">
      <c r="F13322" s="3">
        <v>44377</v>
      </c>
      <c r="G13322" s="1" t="s">
        <v>69</v>
      </c>
      <c r="H13322" s="1" t="s">
        <v>108</v>
      </c>
      <c r="I13322" s="1">
        <v>1241</v>
      </c>
      <c r="J13322" s="1">
        <f>MONTH(BART_Rides[[#This Row],[Date]])</f>
        <v>6</v>
      </c>
      <c r="K13322" s="1">
        <f>WEEKDAY(BART_Rides[[#This Row],[Date]],2)</f>
        <v>3</v>
      </c>
      <c r="L13322" s="1" t="str">
        <f>LEFT(BART_Rides[[#This Row],[Lines]],1)</f>
        <v>B</v>
      </c>
      <c r="M13322" s="1" t="str">
        <f>IF(BART_Rides[[#This Row],[FirstLetter]]="Y","Yes","No")</f>
        <v>No</v>
      </c>
      <c r="N13322" s="1" t="str">
        <f>IF(OR(BART_Rides[[#This Row],[Station Code]]="EM", BART_Rides[[#This Row],[Station Code]]="MT", BART_Rides[[#This Row],[Station Code]]="PL", BART_Rides[[#This Row],[Station Code]]="CC"), "Yes", "No")</f>
        <v>No</v>
      </c>
    </row>
    <row r="13323" spans="6:14">
      <c r="F13323" s="3">
        <v>44378</v>
      </c>
      <c r="G13323" s="1" t="s">
        <v>69</v>
      </c>
      <c r="H13323" s="1" t="s">
        <v>108</v>
      </c>
      <c r="I13323" s="1">
        <v>1384</v>
      </c>
      <c r="J13323" s="1">
        <f>MONTH(BART_Rides[[#This Row],[Date]])</f>
        <v>7</v>
      </c>
      <c r="K13323" s="1">
        <f>WEEKDAY(BART_Rides[[#This Row],[Date]],2)</f>
        <v>4</v>
      </c>
      <c r="L13323" s="1" t="str">
        <f>LEFT(BART_Rides[[#This Row],[Lines]],1)</f>
        <v>B</v>
      </c>
      <c r="M13323" s="1" t="str">
        <f>IF(BART_Rides[[#This Row],[FirstLetter]]="Y","Yes","No")</f>
        <v>No</v>
      </c>
      <c r="N13323" s="1" t="str">
        <f>IF(OR(BART_Rides[[#This Row],[Station Code]]="EM", BART_Rides[[#This Row],[Station Code]]="MT", BART_Rides[[#This Row],[Station Code]]="PL", BART_Rides[[#This Row],[Station Code]]="CC"), "Yes", "No")</f>
        <v>No</v>
      </c>
    </row>
    <row r="13324" spans="6:14">
      <c r="F13324" s="3">
        <v>44379</v>
      </c>
      <c r="G13324" s="1" t="s">
        <v>69</v>
      </c>
      <c r="H13324" s="1" t="s">
        <v>108</v>
      </c>
      <c r="I13324" s="1">
        <v>1260</v>
      </c>
      <c r="J13324" s="1">
        <f>MONTH(BART_Rides[[#This Row],[Date]])</f>
        <v>7</v>
      </c>
      <c r="K13324" s="1">
        <f>WEEKDAY(BART_Rides[[#This Row],[Date]],2)</f>
        <v>5</v>
      </c>
      <c r="L13324" s="1" t="str">
        <f>LEFT(BART_Rides[[#This Row],[Lines]],1)</f>
        <v>B</v>
      </c>
      <c r="M13324" s="1" t="str">
        <f>IF(BART_Rides[[#This Row],[FirstLetter]]="Y","Yes","No")</f>
        <v>No</v>
      </c>
      <c r="N13324" s="1" t="str">
        <f>IF(OR(BART_Rides[[#This Row],[Station Code]]="EM", BART_Rides[[#This Row],[Station Code]]="MT", BART_Rides[[#This Row],[Station Code]]="PL", BART_Rides[[#This Row],[Station Code]]="CC"), "Yes", "No")</f>
        <v>No</v>
      </c>
    </row>
    <row r="13325" spans="6:14">
      <c r="F13325" s="3">
        <v>44380</v>
      </c>
      <c r="G13325" s="1" t="s">
        <v>69</v>
      </c>
      <c r="H13325" s="1" t="s">
        <v>108</v>
      </c>
      <c r="I13325" s="1">
        <v>1057</v>
      </c>
      <c r="J13325" s="1">
        <f>MONTH(BART_Rides[[#This Row],[Date]])</f>
        <v>7</v>
      </c>
      <c r="K13325" s="1">
        <f>WEEKDAY(BART_Rides[[#This Row],[Date]],2)</f>
        <v>6</v>
      </c>
      <c r="L13325" s="1" t="str">
        <f>LEFT(BART_Rides[[#This Row],[Lines]],1)</f>
        <v>B</v>
      </c>
      <c r="M13325" s="1" t="str">
        <f>IF(BART_Rides[[#This Row],[FirstLetter]]="Y","Yes","No")</f>
        <v>No</v>
      </c>
      <c r="N13325" s="1" t="str">
        <f>IF(OR(BART_Rides[[#This Row],[Station Code]]="EM", BART_Rides[[#This Row],[Station Code]]="MT", BART_Rides[[#This Row],[Station Code]]="PL", BART_Rides[[#This Row],[Station Code]]="CC"), "Yes", "No")</f>
        <v>No</v>
      </c>
    </row>
    <row r="13326" spans="6:14">
      <c r="F13326" s="3">
        <v>44381</v>
      </c>
      <c r="G13326" s="1" t="s">
        <v>69</v>
      </c>
      <c r="H13326" s="1" t="s">
        <v>108</v>
      </c>
      <c r="I13326" s="1">
        <v>844</v>
      </c>
      <c r="J13326" s="1">
        <f>MONTH(BART_Rides[[#This Row],[Date]])</f>
        <v>7</v>
      </c>
      <c r="K13326" s="1">
        <f>WEEKDAY(BART_Rides[[#This Row],[Date]],2)</f>
        <v>7</v>
      </c>
      <c r="L13326" s="1" t="str">
        <f>LEFT(BART_Rides[[#This Row],[Lines]],1)</f>
        <v>B</v>
      </c>
      <c r="M13326" s="1" t="str">
        <f>IF(BART_Rides[[#This Row],[FirstLetter]]="Y","Yes","No")</f>
        <v>No</v>
      </c>
      <c r="N13326" s="1" t="str">
        <f>IF(OR(BART_Rides[[#This Row],[Station Code]]="EM", BART_Rides[[#This Row],[Station Code]]="MT", BART_Rides[[#This Row],[Station Code]]="PL", BART_Rides[[#This Row],[Station Code]]="CC"), "Yes", "No")</f>
        <v>No</v>
      </c>
    </row>
    <row r="13327" spans="6:14">
      <c r="F13327" s="3">
        <v>44382</v>
      </c>
      <c r="G13327" s="1" t="s">
        <v>69</v>
      </c>
      <c r="H13327" s="1" t="s">
        <v>108</v>
      </c>
      <c r="I13327" s="1">
        <v>974</v>
      </c>
      <c r="J13327" s="1">
        <f>MONTH(BART_Rides[[#This Row],[Date]])</f>
        <v>7</v>
      </c>
      <c r="K13327" s="1">
        <f>WEEKDAY(BART_Rides[[#This Row],[Date]],2)</f>
        <v>1</v>
      </c>
      <c r="L13327" s="1" t="str">
        <f>LEFT(BART_Rides[[#This Row],[Lines]],1)</f>
        <v>B</v>
      </c>
      <c r="M13327" s="1" t="str">
        <f>IF(BART_Rides[[#This Row],[FirstLetter]]="Y","Yes","No")</f>
        <v>No</v>
      </c>
      <c r="N13327" s="1" t="str">
        <f>IF(OR(BART_Rides[[#This Row],[Station Code]]="EM", BART_Rides[[#This Row],[Station Code]]="MT", BART_Rides[[#This Row],[Station Code]]="PL", BART_Rides[[#This Row],[Station Code]]="CC"), "Yes", "No")</f>
        <v>No</v>
      </c>
    </row>
    <row r="13328" spans="6:14">
      <c r="F13328" s="3">
        <v>44383</v>
      </c>
      <c r="G13328" s="1" t="s">
        <v>69</v>
      </c>
      <c r="H13328" s="1" t="s">
        <v>108</v>
      </c>
      <c r="I13328" s="1">
        <v>1277</v>
      </c>
      <c r="J13328" s="1">
        <f>MONTH(BART_Rides[[#This Row],[Date]])</f>
        <v>7</v>
      </c>
      <c r="K13328" s="1">
        <f>WEEKDAY(BART_Rides[[#This Row],[Date]],2)</f>
        <v>2</v>
      </c>
      <c r="L13328" s="1" t="str">
        <f>LEFT(BART_Rides[[#This Row],[Lines]],1)</f>
        <v>B</v>
      </c>
      <c r="M13328" s="1" t="str">
        <f>IF(BART_Rides[[#This Row],[FirstLetter]]="Y","Yes","No")</f>
        <v>No</v>
      </c>
      <c r="N13328" s="1" t="str">
        <f>IF(OR(BART_Rides[[#This Row],[Station Code]]="EM", BART_Rides[[#This Row],[Station Code]]="MT", BART_Rides[[#This Row],[Station Code]]="PL", BART_Rides[[#This Row],[Station Code]]="CC"), "Yes", "No")</f>
        <v>No</v>
      </c>
    </row>
    <row r="13329" spans="6:14">
      <c r="F13329" s="3">
        <v>44384</v>
      </c>
      <c r="G13329" s="1" t="s">
        <v>69</v>
      </c>
      <c r="H13329" s="1" t="s">
        <v>108</v>
      </c>
      <c r="I13329" s="1">
        <v>1225</v>
      </c>
      <c r="J13329" s="1">
        <f>MONTH(BART_Rides[[#This Row],[Date]])</f>
        <v>7</v>
      </c>
      <c r="K13329" s="1">
        <f>WEEKDAY(BART_Rides[[#This Row],[Date]],2)</f>
        <v>3</v>
      </c>
      <c r="L13329" s="1" t="str">
        <f>LEFT(BART_Rides[[#This Row],[Lines]],1)</f>
        <v>B</v>
      </c>
      <c r="M13329" s="1" t="str">
        <f>IF(BART_Rides[[#This Row],[FirstLetter]]="Y","Yes","No")</f>
        <v>No</v>
      </c>
      <c r="N13329" s="1" t="str">
        <f>IF(OR(BART_Rides[[#This Row],[Station Code]]="EM", BART_Rides[[#This Row],[Station Code]]="MT", BART_Rides[[#This Row],[Station Code]]="PL", BART_Rides[[#This Row],[Station Code]]="CC"), "Yes", "No")</f>
        <v>No</v>
      </c>
    </row>
    <row r="13330" spans="6:14">
      <c r="F13330" s="3">
        <v>44385</v>
      </c>
      <c r="G13330" s="1" t="s">
        <v>69</v>
      </c>
      <c r="H13330" s="1" t="s">
        <v>108</v>
      </c>
      <c r="I13330" s="1">
        <v>1283</v>
      </c>
      <c r="J13330" s="1">
        <f>MONTH(BART_Rides[[#This Row],[Date]])</f>
        <v>7</v>
      </c>
      <c r="K13330" s="1">
        <f>WEEKDAY(BART_Rides[[#This Row],[Date]],2)</f>
        <v>4</v>
      </c>
      <c r="L13330" s="1" t="str">
        <f>LEFT(BART_Rides[[#This Row],[Lines]],1)</f>
        <v>B</v>
      </c>
      <c r="M13330" s="1" t="str">
        <f>IF(BART_Rides[[#This Row],[FirstLetter]]="Y","Yes","No")</f>
        <v>No</v>
      </c>
      <c r="N13330" s="1" t="str">
        <f>IF(OR(BART_Rides[[#This Row],[Station Code]]="EM", BART_Rides[[#This Row],[Station Code]]="MT", BART_Rides[[#This Row],[Station Code]]="PL", BART_Rides[[#This Row],[Station Code]]="CC"), "Yes", "No")</f>
        <v>No</v>
      </c>
    </row>
    <row r="13331" spans="6:14">
      <c r="F13331" s="3">
        <v>44386</v>
      </c>
      <c r="G13331" s="1" t="s">
        <v>69</v>
      </c>
      <c r="H13331" s="1" t="s">
        <v>108</v>
      </c>
      <c r="I13331" s="1">
        <v>1170</v>
      </c>
      <c r="J13331" s="1">
        <f>MONTH(BART_Rides[[#This Row],[Date]])</f>
        <v>7</v>
      </c>
      <c r="K13331" s="1">
        <f>WEEKDAY(BART_Rides[[#This Row],[Date]],2)</f>
        <v>5</v>
      </c>
      <c r="L13331" s="1" t="str">
        <f>LEFT(BART_Rides[[#This Row],[Lines]],1)</f>
        <v>B</v>
      </c>
      <c r="M13331" s="1" t="str">
        <f>IF(BART_Rides[[#This Row],[FirstLetter]]="Y","Yes","No")</f>
        <v>No</v>
      </c>
      <c r="N13331" s="1" t="str">
        <f>IF(OR(BART_Rides[[#This Row],[Station Code]]="EM", BART_Rides[[#This Row],[Station Code]]="MT", BART_Rides[[#This Row],[Station Code]]="PL", BART_Rides[[#This Row],[Station Code]]="CC"), "Yes", "No")</f>
        <v>No</v>
      </c>
    </row>
    <row r="13332" spans="6:14">
      <c r="F13332" s="3">
        <v>44387</v>
      </c>
      <c r="G13332" s="1" t="s">
        <v>69</v>
      </c>
      <c r="H13332" s="1" t="s">
        <v>108</v>
      </c>
      <c r="I13332" s="1">
        <v>1028</v>
      </c>
      <c r="J13332" s="1">
        <f>MONTH(BART_Rides[[#This Row],[Date]])</f>
        <v>7</v>
      </c>
      <c r="K13332" s="1">
        <f>WEEKDAY(BART_Rides[[#This Row],[Date]],2)</f>
        <v>6</v>
      </c>
      <c r="L13332" s="1" t="str">
        <f>LEFT(BART_Rides[[#This Row],[Lines]],1)</f>
        <v>B</v>
      </c>
      <c r="M13332" s="1" t="str">
        <f>IF(BART_Rides[[#This Row],[FirstLetter]]="Y","Yes","No")</f>
        <v>No</v>
      </c>
      <c r="N13332" s="1" t="str">
        <f>IF(OR(BART_Rides[[#This Row],[Station Code]]="EM", BART_Rides[[#This Row],[Station Code]]="MT", BART_Rides[[#This Row],[Station Code]]="PL", BART_Rides[[#This Row],[Station Code]]="CC"), "Yes", "No")</f>
        <v>No</v>
      </c>
    </row>
    <row r="13333" spans="6:14">
      <c r="F13333" s="3">
        <v>44388</v>
      </c>
      <c r="G13333" s="1" t="s">
        <v>69</v>
      </c>
      <c r="H13333" s="1" t="s">
        <v>108</v>
      </c>
      <c r="I13333" s="1">
        <v>838</v>
      </c>
      <c r="J13333" s="1">
        <f>MONTH(BART_Rides[[#This Row],[Date]])</f>
        <v>7</v>
      </c>
      <c r="K13333" s="1">
        <f>WEEKDAY(BART_Rides[[#This Row],[Date]],2)</f>
        <v>7</v>
      </c>
      <c r="L13333" s="1" t="str">
        <f>LEFT(BART_Rides[[#This Row],[Lines]],1)</f>
        <v>B</v>
      </c>
      <c r="M13333" s="1" t="str">
        <f>IF(BART_Rides[[#This Row],[FirstLetter]]="Y","Yes","No")</f>
        <v>No</v>
      </c>
      <c r="N13333" s="1" t="str">
        <f>IF(OR(BART_Rides[[#This Row],[Station Code]]="EM", BART_Rides[[#This Row],[Station Code]]="MT", BART_Rides[[#This Row],[Station Code]]="PL", BART_Rides[[#This Row],[Station Code]]="CC"), "Yes", "No")</f>
        <v>No</v>
      </c>
    </row>
    <row r="13334" spans="6:14">
      <c r="F13334" s="3">
        <v>44389</v>
      </c>
      <c r="G13334" s="1" t="s">
        <v>69</v>
      </c>
      <c r="H13334" s="1" t="s">
        <v>108</v>
      </c>
      <c r="I13334" s="1">
        <v>1239</v>
      </c>
      <c r="J13334" s="1">
        <f>MONTH(BART_Rides[[#This Row],[Date]])</f>
        <v>7</v>
      </c>
      <c r="K13334" s="1">
        <f>WEEKDAY(BART_Rides[[#This Row],[Date]],2)</f>
        <v>1</v>
      </c>
      <c r="L13334" s="1" t="str">
        <f>LEFT(BART_Rides[[#This Row],[Lines]],1)</f>
        <v>B</v>
      </c>
      <c r="M13334" s="1" t="str">
        <f>IF(BART_Rides[[#This Row],[FirstLetter]]="Y","Yes","No")</f>
        <v>No</v>
      </c>
      <c r="N13334" s="1" t="str">
        <f>IF(OR(BART_Rides[[#This Row],[Station Code]]="EM", BART_Rides[[#This Row],[Station Code]]="MT", BART_Rides[[#This Row],[Station Code]]="PL", BART_Rides[[#This Row],[Station Code]]="CC"), "Yes", "No")</f>
        <v>No</v>
      </c>
    </row>
    <row r="13335" spans="6:14">
      <c r="F13335" s="3">
        <v>44390</v>
      </c>
      <c r="G13335" s="1" t="s">
        <v>69</v>
      </c>
      <c r="H13335" s="1" t="s">
        <v>108</v>
      </c>
      <c r="I13335" s="1">
        <v>1325</v>
      </c>
      <c r="J13335" s="1">
        <f>MONTH(BART_Rides[[#This Row],[Date]])</f>
        <v>7</v>
      </c>
      <c r="K13335" s="1">
        <f>WEEKDAY(BART_Rides[[#This Row],[Date]],2)</f>
        <v>2</v>
      </c>
      <c r="L13335" s="1" t="str">
        <f>LEFT(BART_Rides[[#This Row],[Lines]],1)</f>
        <v>B</v>
      </c>
      <c r="M13335" s="1" t="str">
        <f>IF(BART_Rides[[#This Row],[FirstLetter]]="Y","Yes","No")</f>
        <v>No</v>
      </c>
      <c r="N13335" s="1" t="str">
        <f>IF(OR(BART_Rides[[#This Row],[Station Code]]="EM", BART_Rides[[#This Row],[Station Code]]="MT", BART_Rides[[#This Row],[Station Code]]="PL", BART_Rides[[#This Row],[Station Code]]="CC"), "Yes", "No")</f>
        <v>No</v>
      </c>
    </row>
    <row r="13336" spans="6:14">
      <c r="F13336" s="3">
        <v>44391</v>
      </c>
      <c r="G13336" s="1" t="s">
        <v>69</v>
      </c>
      <c r="H13336" s="1" t="s">
        <v>108</v>
      </c>
      <c r="I13336" s="1">
        <v>1322</v>
      </c>
      <c r="J13336" s="1">
        <f>MONTH(BART_Rides[[#This Row],[Date]])</f>
        <v>7</v>
      </c>
      <c r="K13336" s="1">
        <f>WEEKDAY(BART_Rides[[#This Row],[Date]],2)</f>
        <v>3</v>
      </c>
      <c r="L13336" s="1" t="str">
        <f>LEFT(BART_Rides[[#This Row],[Lines]],1)</f>
        <v>B</v>
      </c>
      <c r="M13336" s="1" t="str">
        <f>IF(BART_Rides[[#This Row],[FirstLetter]]="Y","Yes","No")</f>
        <v>No</v>
      </c>
      <c r="N13336" s="1" t="str">
        <f>IF(OR(BART_Rides[[#This Row],[Station Code]]="EM", BART_Rides[[#This Row],[Station Code]]="MT", BART_Rides[[#This Row],[Station Code]]="PL", BART_Rides[[#This Row],[Station Code]]="CC"), "Yes", "No")</f>
        <v>No</v>
      </c>
    </row>
    <row r="13337" spans="6:14">
      <c r="F13337" s="3">
        <v>44392</v>
      </c>
      <c r="G13337" s="1" t="s">
        <v>69</v>
      </c>
      <c r="H13337" s="1" t="s">
        <v>108</v>
      </c>
      <c r="I13337" s="1">
        <v>1371</v>
      </c>
      <c r="J13337" s="1">
        <f>MONTH(BART_Rides[[#This Row],[Date]])</f>
        <v>7</v>
      </c>
      <c r="K13337" s="1">
        <f>WEEKDAY(BART_Rides[[#This Row],[Date]],2)</f>
        <v>4</v>
      </c>
      <c r="L13337" s="1" t="str">
        <f>LEFT(BART_Rides[[#This Row],[Lines]],1)</f>
        <v>B</v>
      </c>
      <c r="M13337" s="1" t="str">
        <f>IF(BART_Rides[[#This Row],[FirstLetter]]="Y","Yes","No")</f>
        <v>No</v>
      </c>
      <c r="N13337" s="1" t="str">
        <f>IF(OR(BART_Rides[[#This Row],[Station Code]]="EM", BART_Rides[[#This Row],[Station Code]]="MT", BART_Rides[[#This Row],[Station Code]]="PL", BART_Rides[[#This Row],[Station Code]]="CC"), "Yes", "No")</f>
        <v>No</v>
      </c>
    </row>
    <row r="13338" spans="6:14">
      <c r="F13338" s="3">
        <v>44393</v>
      </c>
      <c r="G13338" s="1" t="s">
        <v>69</v>
      </c>
      <c r="H13338" s="1" t="s">
        <v>108</v>
      </c>
      <c r="I13338" s="1">
        <v>1441</v>
      </c>
      <c r="J13338" s="1">
        <f>MONTH(BART_Rides[[#This Row],[Date]])</f>
        <v>7</v>
      </c>
      <c r="K13338" s="1">
        <f>WEEKDAY(BART_Rides[[#This Row],[Date]],2)</f>
        <v>5</v>
      </c>
      <c r="L13338" s="1" t="str">
        <f>LEFT(BART_Rides[[#This Row],[Lines]],1)</f>
        <v>B</v>
      </c>
      <c r="M13338" s="1" t="str">
        <f>IF(BART_Rides[[#This Row],[FirstLetter]]="Y","Yes","No")</f>
        <v>No</v>
      </c>
      <c r="N13338" s="1" t="str">
        <f>IF(OR(BART_Rides[[#This Row],[Station Code]]="EM", BART_Rides[[#This Row],[Station Code]]="MT", BART_Rides[[#This Row],[Station Code]]="PL", BART_Rides[[#This Row],[Station Code]]="CC"), "Yes", "No")</f>
        <v>No</v>
      </c>
    </row>
    <row r="13339" spans="6:14">
      <c r="F13339" s="3">
        <v>44394</v>
      </c>
      <c r="G13339" s="1" t="s">
        <v>69</v>
      </c>
      <c r="H13339" s="1" t="s">
        <v>108</v>
      </c>
      <c r="I13339" s="1">
        <v>1043</v>
      </c>
      <c r="J13339" s="1">
        <f>MONTH(BART_Rides[[#This Row],[Date]])</f>
        <v>7</v>
      </c>
      <c r="K13339" s="1">
        <f>WEEKDAY(BART_Rides[[#This Row],[Date]],2)</f>
        <v>6</v>
      </c>
      <c r="L13339" s="1" t="str">
        <f>LEFT(BART_Rides[[#This Row],[Lines]],1)</f>
        <v>B</v>
      </c>
      <c r="M13339" s="1" t="str">
        <f>IF(BART_Rides[[#This Row],[FirstLetter]]="Y","Yes","No")</f>
        <v>No</v>
      </c>
      <c r="N13339" s="1" t="str">
        <f>IF(OR(BART_Rides[[#This Row],[Station Code]]="EM", BART_Rides[[#This Row],[Station Code]]="MT", BART_Rides[[#This Row],[Station Code]]="PL", BART_Rides[[#This Row],[Station Code]]="CC"), "Yes", "No")</f>
        <v>No</v>
      </c>
    </row>
    <row r="13340" spans="6:14">
      <c r="F13340" s="3">
        <v>44395</v>
      </c>
      <c r="G13340" s="1" t="s">
        <v>69</v>
      </c>
      <c r="H13340" s="1" t="s">
        <v>108</v>
      </c>
      <c r="I13340" s="1">
        <v>828</v>
      </c>
      <c r="J13340" s="1">
        <f>MONTH(BART_Rides[[#This Row],[Date]])</f>
        <v>7</v>
      </c>
      <c r="K13340" s="1">
        <f>WEEKDAY(BART_Rides[[#This Row],[Date]],2)</f>
        <v>7</v>
      </c>
      <c r="L13340" s="1" t="str">
        <f>LEFT(BART_Rides[[#This Row],[Lines]],1)</f>
        <v>B</v>
      </c>
      <c r="M13340" s="1" t="str">
        <f>IF(BART_Rides[[#This Row],[FirstLetter]]="Y","Yes","No")</f>
        <v>No</v>
      </c>
      <c r="N13340" s="1" t="str">
        <f>IF(OR(BART_Rides[[#This Row],[Station Code]]="EM", BART_Rides[[#This Row],[Station Code]]="MT", BART_Rides[[#This Row],[Station Code]]="PL", BART_Rides[[#This Row],[Station Code]]="CC"), "Yes", "No")</f>
        <v>No</v>
      </c>
    </row>
    <row r="13341" spans="6:14">
      <c r="F13341" s="3">
        <v>44396</v>
      </c>
      <c r="G13341" s="1" t="s">
        <v>69</v>
      </c>
      <c r="H13341" s="1" t="s">
        <v>108</v>
      </c>
      <c r="I13341" s="1">
        <v>1395</v>
      </c>
      <c r="J13341" s="1">
        <f>MONTH(BART_Rides[[#This Row],[Date]])</f>
        <v>7</v>
      </c>
      <c r="K13341" s="1">
        <f>WEEKDAY(BART_Rides[[#This Row],[Date]],2)</f>
        <v>1</v>
      </c>
      <c r="L13341" s="1" t="str">
        <f>LEFT(BART_Rides[[#This Row],[Lines]],1)</f>
        <v>B</v>
      </c>
      <c r="M13341" s="1" t="str">
        <f>IF(BART_Rides[[#This Row],[FirstLetter]]="Y","Yes","No")</f>
        <v>No</v>
      </c>
      <c r="N13341" s="1" t="str">
        <f>IF(OR(BART_Rides[[#This Row],[Station Code]]="EM", BART_Rides[[#This Row],[Station Code]]="MT", BART_Rides[[#This Row],[Station Code]]="PL", BART_Rides[[#This Row],[Station Code]]="CC"), "Yes", "No")</f>
        <v>No</v>
      </c>
    </row>
    <row r="13342" spans="6:14">
      <c r="F13342" s="3">
        <v>44397</v>
      </c>
      <c r="G13342" s="1" t="s">
        <v>69</v>
      </c>
      <c r="H13342" s="1" t="s">
        <v>108</v>
      </c>
      <c r="I13342" s="1">
        <v>1377</v>
      </c>
      <c r="J13342" s="1">
        <f>MONTH(BART_Rides[[#This Row],[Date]])</f>
        <v>7</v>
      </c>
      <c r="K13342" s="1">
        <f>WEEKDAY(BART_Rides[[#This Row],[Date]],2)</f>
        <v>2</v>
      </c>
      <c r="L13342" s="1" t="str">
        <f>LEFT(BART_Rides[[#This Row],[Lines]],1)</f>
        <v>B</v>
      </c>
      <c r="M13342" s="1" t="str">
        <f>IF(BART_Rides[[#This Row],[FirstLetter]]="Y","Yes","No")</f>
        <v>No</v>
      </c>
      <c r="N13342" s="1" t="str">
        <f>IF(OR(BART_Rides[[#This Row],[Station Code]]="EM", BART_Rides[[#This Row],[Station Code]]="MT", BART_Rides[[#This Row],[Station Code]]="PL", BART_Rides[[#This Row],[Station Code]]="CC"), "Yes", "No")</f>
        <v>No</v>
      </c>
    </row>
    <row r="13343" spans="6:14">
      <c r="F13343" s="3">
        <v>44398</v>
      </c>
      <c r="G13343" s="1" t="s">
        <v>69</v>
      </c>
      <c r="H13343" s="1" t="s">
        <v>108</v>
      </c>
      <c r="I13343" s="1">
        <v>1311</v>
      </c>
      <c r="J13343" s="1">
        <f>MONTH(BART_Rides[[#This Row],[Date]])</f>
        <v>7</v>
      </c>
      <c r="K13343" s="1">
        <f>WEEKDAY(BART_Rides[[#This Row],[Date]],2)</f>
        <v>3</v>
      </c>
      <c r="L13343" s="1" t="str">
        <f>LEFT(BART_Rides[[#This Row],[Lines]],1)</f>
        <v>B</v>
      </c>
      <c r="M13343" s="1" t="str">
        <f>IF(BART_Rides[[#This Row],[FirstLetter]]="Y","Yes","No")</f>
        <v>No</v>
      </c>
      <c r="N13343" s="1" t="str">
        <f>IF(OR(BART_Rides[[#This Row],[Station Code]]="EM", BART_Rides[[#This Row],[Station Code]]="MT", BART_Rides[[#This Row],[Station Code]]="PL", BART_Rides[[#This Row],[Station Code]]="CC"), "Yes", "No")</f>
        <v>No</v>
      </c>
    </row>
    <row r="13344" spans="6:14">
      <c r="F13344" s="3">
        <v>44399</v>
      </c>
      <c r="G13344" s="1" t="s">
        <v>69</v>
      </c>
      <c r="H13344" s="1" t="s">
        <v>108</v>
      </c>
      <c r="I13344" s="1">
        <v>1277</v>
      </c>
      <c r="J13344" s="1">
        <f>MONTH(BART_Rides[[#This Row],[Date]])</f>
        <v>7</v>
      </c>
      <c r="K13344" s="1">
        <f>WEEKDAY(BART_Rides[[#This Row],[Date]],2)</f>
        <v>4</v>
      </c>
      <c r="L13344" s="1" t="str">
        <f>LEFT(BART_Rides[[#This Row],[Lines]],1)</f>
        <v>B</v>
      </c>
      <c r="M13344" s="1" t="str">
        <f>IF(BART_Rides[[#This Row],[FirstLetter]]="Y","Yes","No")</f>
        <v>No</v>
      </c>
      <c r="N13344" s="1" t="str">
        <f>IF(OR(BART_Rides[[#This Row],[Station Code]]="EM", BART_Rides[[#This Row],[Station Code]]="MT", BART_Rides[[#This Row],[Station Code]]="PL", BART_Rides[[#This Row],[Station Code]]="CC"), "Yes", "No")</f>
        <v>No</v>
      </c>
    </row>
    <row r="13345" spans="6:14">
      <c r="F13345" s="3">
        <v>44400</v>
      </c>
      <c r="G13345" s="1" t="s">
        <v>69</v>
      </c>
      <c r="H13345" s="1" t="s">
        <v>108</v>
      </c>
      <c r="I13345" s="1">
        <v>1248</v>
      </c>
      <c r="J13345" s="1">
        <f>MONTH(BART_Rides[[#This Row],[Date]])</f>
        <v>7</v>
      </c>
      <c r="K13345" s="1">
        <f>WEEKDAY(BART_Rides[[#This Row],[Date]],2)</f>
        <v>5</v>
      </c>
      <c r="L13345" s="1" t="str">
        <f>LEFT(BART_Rides[[#This Row],[Lines]],1)</f>
        <v>B</v>
      </c>
      <c r="M13345" s="1" t="str">
        <f>IF(BART_Rides[[#This Row],[FirstLetter]]="Y","Yes","No")</f>
        <v>No</v>
      </c>
      <c r="N13345" s="1" t="str">
        <f>IF(OR(BART_Rides[[#This Row],[Station Code]]="EM", BART_Rides[[#This Row],[Station Code]]="MT", BART_Rides[[#This Row],[Station Code]]="PL", BART_Rides[[#This Row],[Station Code]]="CC"), "Yes", "No")</f>
        <v>No</v>
      </c>
    </row>
    <row r="13346" spans="6:14">
      <c r="F13346" s="3">
        <v>44401</v>
      </c>
      <c r="G13346" s="1" t="s">
        <v>69</v>
      </c>
      <c r="H13346" s="1" t="s">
        <v>108</v>
      </c>
      <c r="I13346" s="1">
        <v>917</v>
      </c>
      <c r="J13346" s="1">
        <f>MONTH(BART_Rides[[#This Row],[Date]])</f>
        <v>7</v>
      </c>
      <c r="K13346" s="1">
        <f>WEEKDAY(BART_Rides[[#This Row],[Date]],2)</f>
        <v>6</v>
      </c>
      <c r="L13346" s="1" t="str">
        <f>LEFT(BART_Rides[[#This Row],[Lines]],1)</f>
        <v>B</v>
      </c>
      <c r="M13346" s="1" t="str">
        <f>IF(BART_Rides[[#This Row],[FirstLetter]]="Y","Yes","No")</f>
        <v>No</v>
      </c>
      <c r="N13346" s="1" t="str">
        <f>IF(OR(BART_Rides[[#This Row],[Station Code]]="EM", BART_Rides[[#This Row],[Station Code]]="MT", BART_Rides[[#This Row],[Station Code]]="PL", BART_Rides[[#This Row],[Station Code]]="CC"), "Yes", "No")</f>
        <v>No</v>
      </c>
    </row>
    <row r="13347" spans="6:14">
      <c r="F13347" s="3">
        <v>44402</v>
      </c>
      <c r="G13347" s="1" t="s">
        <v>69</v>
      </c>
      <c r="H13347" s="1" t="s">
        <v>108</v>
      </c>
      <c r="I13347" s="1">
        <v>1036</v>
      </c>
      <c r="J13347" s="1">
        <f>MONTH(BART_Rides[[#This Row],[Date]])</f>
        <v>7</v>
      </c>
      <c r="K13347" s="1">
        <f>WEEKDAY(BART_Rides[[#This Row],[Date]],2)</f>
        <v>7</v>
      </c>
      <c r="L13347" s="1" t="str">
        <f>LEFT(BART_Rides[[#This Row],[Lines]],1)</f>
        <v>B</v>
      </c>
      <c r="M13347" s="1" t="str">
        <f>IF(BART_Rides[[#This Row],[FirstLetter]]="Y","Yes","No")</f>
        <v>No</v>
      </c>
      <c r="N13347" s="1" t="str">
        <f>IF(OR(BART_Rides[[#This Row],[Station Code]]="EM", BART_Rides[[#This Row],[Station Code]]="MT", BART_Rides[[#This Row],[Station Code]]="PL", BART_Rides[[#This Row],[Station Code]]="CC"), "Yes", "No")</f>
        <v>No</v>
      </c>
    </row>
    <row r="13348" spans="6:14">
      <c r="F13348" s="3">
        <v>44403</v>
      </c>
      <c r="G13348" s="1" t="s">
        <v>69</v>
      </c>
      <c r="H13348" s="1" t="s">
        <v>108</v>
      </c>
      <c r="I13348" s="1">
        <v>1305</v>
      </c>
      <c r="J13348" s="1">
        <f>MONTH(BART_Rides[[#This Row],[Date]])</f>
        <v>7</v>
      </c>
      <c r="K13348" s="1">
        <f>WEEKDAY(BART_Rides[[#This Row],[Date]],2)</f>
        <v>1</v>
      </c>
      <c r="L13348" s="1" t="str">
        <f>LEFT(BART_Rides[[#This Row],[Lines]],1)</f>
        <v>B</v>
      </c>
      <c r="M13348" s="1" t="str">
        <f>IF(BART_Rides[[#This Row],[FirstLetter]]="Y","Yes","No")</f>
        <v>No</v>
      </c>
      <c r="N13348" s="1" t="str">
        <f>IF(OR(BART_Rides[[#This Row],[Station Code]]="EM", BART_Rides[[#This Row],[Station Code]]="MT", BART_Rides[[#This Row],[Station Code]]="PL", BART_Rides[[#This Row],[Station Code]]="CC"), "Yes", "No")</f>
        <v>No</v>
      </c>
    </row>
    <row r="13349" spans="6:14">
      <c r="F13349" s="3">
        <v>44404</v>
      </c>
      <c r="G13349" s="1" t="s">
        <v>69</v>
      </c>
      <c r="H13349" s="1" t="s">
        <v>108</v>
      </c>
      <c r="I13349" s="1">
        <v>1365</v>
      </c>
      <c r="J13349" s="1">
        <f>MONTH(BART_Rides[[#This Row],[Date]])</f>
        <v>7</v>
      </c>
      <c r="K13349" s="1">
        <f>WEEKDAY(BART_Rides[[#This Row],[Date]],2)</f>
        <v>2</v>
      </c>
      <c r="L13349" s="1" t="str">
        <f>LEFT(BART_Rides[[#This Row],[Lines]],1)</f>
        <v>B</v>
      </c>
      <c r="M13349" s="1" t="str">
        <f>IF(BART_Rides[[#This Row],[FirstLetter]]="Y","Yes","No")</f>
        <v>No</v>
      </c>
      <c r="N13349" s="1" t="str">
        <f>IF(OR(BART_Rides[[#This Row],[Station Code]]="EM", BART_Rides[[#This Row],[Station Code]]="MT", BART_Rides[[#This Row],[Station Code]]="PL", BART_Rides[[#This Row],[Station Code]]="CC"), "Yes", "No")</f>
        <v>No</v>
      </c>
    </row>
    <row r="13350" spans="6:14">
      <c r="F13350" s="3">
        <v>44405</v>
      </c>
      <c r="G13350" s="1" t="s">
        <v>69</v>
      </c>
      <c r="H13350" s="1" t="s">
        <v>108</v>
      </c>
      <c r="I13350" s="1">
        <v>1329</v>
      </c>
      <c r="J13350" s="1">
        <f>MONTH(BART_Rides[[#This Row],[Date]])</f>
        <v>7</v>
      </c>
      <c r="K13350" s="1">
        <f>WEEKDAY(BART_Rides[[#This Row],[Date]],2)</f>
        <v>3</v>
      </c>
      <c r="L13350" s="1" t="str">
        <f>LEFT(BART_Rides[[#This Row],[Lines]],1)</f>
        <v>B</v>
      </c>
      <c r="M13350" s="1" t="str">
        <f>IF(BART_Rides[[#This Row],[FirstLetter]]="Y","Yes","No")</f>
        <v>No</v>
      </c>
      <c r="N13350" s="1" t="str">
        <f>IF(OR(BART_Rides[[#This Row],[Station Code]]="EM", BART_Rides[[#This Row],[Station Code]]="MT", BART_Rides[[#This Row],[Station Code]]="PL", BART_Rides[[#This Row],[Station Code]]="CC"), "Yes", "No")</f>
        <v>No</v>
      </c>
    </row>
    <row r="13351" spans="6:14">
      <c r="F13351" s="3">
        <v>44406</v>
      </c>
      <c r="G13351" s="1" t="s">
        <v>69</v>
      </c>
      <c r="H13351" s="1" t="s">
        <v>108</v>
      </c>
      <c r="I13351" s="1">
        <v>1830</v>
      </c>
      <c r="J13351" s="1">
        <f>MONTH(BART_Rides[[#This Row],[Date]])</f>
        <v>7</v>
      </c>
      <c r="K13351" s="1">
        <f>WEEKDAY(BART_Rides[[#This Row],[Date]],2)</f>
        <v>4</v>
      </c>
      <c r="L13351" s="1" t="str">
        <f>LEFT(BART_Rides[[#This Row],[Lines]],1)</f>
        <v>B</v>
      </c>
      <c r="M13351" s="1" t="str">
        <f>IF(BART_Rides[[#This Row],[FirstLetter]]="Y","Yes","No")</f>
        <v>No</v>
      </c>
      <c r="N13351" s="1" t="str">
        <f>IF(OR(BART_Rides[[#This Row],[Station Code]]="EM", BART_Rides[[#This Row],[Station Code]]="MT", BART_Rides[[#This Row],[Station Code]]="PL", BART_Rides[[#This Row],[Station Code]]="CC"), "Yes", "No")</f>
        <v>No</v>
      </c>
    </row>
    <row r="13352" spans="6:14">
      <c r="F13352" s="3">
        <v>44407</v>
      </c>
      <c r="G13352" s="1" t="s">
        <v>69</v>
      </c>
      <c r="H13352" s="1" t="s">
        <v>108</v>
      </c>
      <c r="I13352" s="1">
        <v>1331</v>
      </c>
      <c r="J13352" s="1">
        <f>MONTH(BART_Rides[[#This Row],[Date]])</f>
        <v>7</v>
      </c>
      <c r="K13352" s="1">
        <f>WEEKDAY(BART_Rides[[#This Row],[Date]],2)</f>
        <v>5</v>
      </c>
      <c r="L13352" s="1" t="str">
        <f>LEFT(BART_Rides[[#This Row],[Lines]],1)</f>
        <v>B</v>
      </c>
      <c r="M13352" s="1" t="str">
        <f>IF(BART_Rides[[#This Row],[FirstLetter]]="Y","Yes","No")</f>
        <v>No</v>
      </c>
      <c r="N13352" s="1" t="str">
        <f>IF(OR(BART_Rides[[#This Row],[Station Code]]="EM", BART_Rides[[#This Row],[Station Code]]="MT", BART_Rides[[#This Row],[Station Code]]="PL", BART_Rides[[#This Row],[Station Code]]="CC"), "Yes", "No")</f>
        <v>No</v>
      </c>
    </row>
    <row r="13353" spans="6:14">
      <c r="F13353" s="3">
        <v>44408</v>
      </c>
      <c r="G13353" s="1" t="s">
        <v>69</v>
      </c>
      <c r="H13353" s="1" t="s">
        <v>108</v>
      </c>
      <c r="I13353" s="1">
        <v>1070</v>
      </c>
      <c r="J13353" s="1">
        <f>MONTH(BART_Rides[[#This Row],[Date]])</f>
        <v>7</v>
      </c>
      <c r="K13353" s="1">
        <f>WEEKDAY(BART_Rides[[#This Row],[Date]],2)</f>
        <v>6</v>
      </c>
      <c r="L13353" s="1" t="str">
        <f>LEFT(BART_Rides[[#This Row],[Lines]],1)</f>
        <v>B</v>
      </c>
      <c r="M13353" s="1" t="str">
        <f>IF(BART_Rides[[#This Row],[FirstLetter]]="Y","Yes","No")</f>
        <v>No</v>
      </c>
      <c r="N13353" s="1" t="str">
        <f>IF(OR(BART_Rides[[#This Row],[Station Code]]="EM", BART_Rides[[#This Row],[Station Code]]="MT", BART_Rides[[#This Row],[Station Code]]="PL", BART_Rides[[#This Row],[Station Code]]="CC"), "Yes", "No")</f>
        <v>No</v>
      </c>
    </row>
    <row r="13354" spans="6:14">
      <c r="F13354" s="3">
        <v>44409</v>
      </c>
      <c r="G13354" s="1" t="s">
        <v>69</v>
      </c>
      <c r="H13354" s="1" t="s">
        <v>108</v>
      </c>
      <c r="I13354" s="1">
        <v>889</v>
      </c>
      <c r="J13354" s="1">
        <f>MONTH(BART_Rides[[#This Row],[Date]])</f>
        <v>8</v>
      </c>
      <c r="K13354" s="1">
        <f>WEEKDAY(BART_Rides[[#This Row],[Date]],2)</f>
        <v>7</v>
      </c>
      <c r="L13354" s="1" t="str">
        <f>LEFT(BART_Rides[[#This Row],[Lines]],1)</f>
        <v>B</v>
      </c>
      <c r="M13354" s="1" t="str">
        <f>IF(BART_Rides[[#This Row],[FirstLetter]]="Y","Yes","No")</f>
        <v>No</v>
      </c>
      <c r="N13354" s="1" t="str">
        <f>IF(OR(BART_Rides[[#This Row],[Station Code]]="EM", BART_Rides[[#This Row],[Station Code]]="MT", BART_Rides[[#This Row],[Station Code]]="PL", BART_Rides[[#This Row],[Station Code]]="CC"), "Yes", "No")</f>
        <v>No</v>
      </c>
    </row>
    <row r="13355" spans="6:14">
      <c r="F13355" s="3">
        <v>44410</v>
      </c>
      <c r="G13355" s="1" t="s">
        <v>69</v>
      </c>
      <c r="H13355" s="1" t="s">
        <v>108</v>
      </c>
      <c r="I13355" s="1">
        <v>1238</v>
      </c>
      <c r="J13355" s="1">
        <f>MONTH(BART_Rides[[#This Row],[Date]])</f>
        <v>8</v>
      </c>
      <c r="K13355" s="1">
        <f>WEEKDAY(BART_Rides[[#This Row],[Date]],2)</f>
        <v>1</v>
      </c>
      <c r="L13355" s="1" t="str">
        <f>LEFT(BART_Rides[[#This Row],[Lines]],1)</f>
        <v>B</v>
      </c>
      <c r="M13355" s="1" t="str">
        <f>IF(BART_Rides[[#This Row],[FirstLetter]]="Y","Yes","No")</f>
        <v>No</v>
      </c>
      <c r="N13355" s="1" t="str">
        <f>IF(OR(BART_Rides[[#This Row],[Station Code]]="EM", BART_Rides[[#This Row],[Station Code]]="MT", BART_Rides[[#This Row],[Station Code]]="PL", BART_Rides[[#This Row],[Station Code]]="CC"), "Yes", "No")</f>
        <v>No</v>
      </c>
    </row>
    <row r="13356" spans="6:14">
      <c r="F13356" s="3">
        <v>44411</v>
      </c>
      <c r="G13356" s="1" t="s">
        <v>69</v>
      </c>
      <c r="H13356" s="1" t="s">
        <v>108</v>
      </c>
      <c r="I13356" s="1">
        <v>1432</v>
      </c>
      <c r="J13356" s="1">
        <f>MONTH(BART_Rides[[#This Row],[Date]])</f>
        <v>8</v>
      </c>
      <c r="K13356" s="1">
        <f>WEEKDAY(BART_Rides[[#This Row],[Date]],2)</f>
        <v>2</v>
      </c>
      <c r="L13356" s="1" t="str">
        <f>LEFT(BART_Rides[[#This Row],[Lines]],1)</f>
        <v>B</v>
      </c>
      <c r="M13356" s="1" t="str">
        <f>IF(BART_Rides[[#This Row],[FirstLetter]]="Y","Yes","No")</f>
        <v>No</v>
      </c>
      <c r="N13356" s="1" t="str">
        <f>IF(OR(BART_Rides[[#This Row],[Station Code]]="EM", BART_Rides[[#This Row],[Station Code]]="MT", BART_Rides[[#This Row],[Station Code]]="PL", BART_Rides[[#This Row],[Station Code]]="CC"), "Yes", "No")</f>
        <v>No</v>
      </c>
    </row>
    <row r="13357" spans="6:14">
      <c r="F13357" s="3">
        <v>44412</v>
      </c>
      <c r="G13357" s="1" t="s">
        <v>69</v>
      </c>
      <c r="H13357" s="1" t="s">
        <v>108</v>
      </c>
      <c r="I13357" s="1">
        <v>1442</v>
      </c>
      <c r="J13357" s="1">
        <f>MONTH(BART_Rides[[#This Row],[Date]])</f>
        <v>8</v>
      </c>
      <c r="K13357" s="1">
        <f>WEEKDAY(BART_Rides[[#This Row],[Date]],2)</f>
        <v>3</v>
      </c>
      <c r="L13357" s="1" t="str">
        <f>LEFT(BART_Rides[[#This Row],[Lines]],1)</f>
        <v>B</v>
      </c>
      <c r="M13357" s="1" t="str">
        <f>IF(BART_Rides[[#This Row],[FirstLetter]]="Y","Yes","No")</f>
        <v>No</v>
      </c>
      <c r="N13357" s="1" t="str">
        <f>IF(OR(BART_Rides[[#This Row],[Station Code]]="EM", BART_Rides[[#This Row],[Station Code]]="MT", BART_Rides[[#This Row],[Station Code]]="PL", BART_Rides[[#This Row],[Station Code]]="CC"), "Yes", "No")</f>
        <v>No</v>
      </c>
    </row>
    <row r="13358" spans="6:14">
      <c r="F13358" s="3">
        <v>44413</v>
      </c>
      <c r="G13358" s="1" t="s">
        <v>69</v>
      </c>
      <c r="H13358" s="1" t="s">
        <v>108</v>
      </c>
      <c r="I13358" s="1">
        <v>1362</v>
      </c>
      <c r="J13358" s="1">
        <f>MONTH(BART_Rides[[#This Row],[Date]])</f>
        <v>8</v>
      </c>
      <c r="K13358" s="1">
        <f>WEEKDAY(BART_Rides[[#This Row],[Date]],2)</f>
        <v>4</v>
      </c>
      <c r="L13358" s="1" t="str">
        <f>LEFT(BART_Rides[[#This Row],[Lines]],1)</f>
        <v>B</v>
      </c>
      <c r="M13358" s="1" t="str">
        <f>IF(BART_Rides[[#This Row],[FirstLetter]]="Y","Yes","No")</f>
        <v>No</v>
      </c>
      <c r="N13358" s="1" t="str">
        <f>IF(OR(BART_Rides[[#This Row],[Station Code]]="EM", BART_Rides[[#This Row],[Station Code]]="MT", BART_Rides[[#This Row],[Station Code]]="PL", BART_Rides[[#This Row],[Station Code]]="CC"), "Yes", "No")</f>
        <v>No</v>
      </c>
    </row>
    <row r="13359" spans="6:14">
      <c r="F13359" s="3">
        <v>44414</v>
      </c>
      <c r="G13359" s="1" t="s">
        <v>69</v>
      </c>
      <c r="H13359" s="1" t="s">
        <v>108</v>
      </c>
      <c r="I13359" s="1">
        <v>1345</v>
      </c>
      <c r="J13359" s="1">
        <f>MONTH(BART_Rides[[#This Row],[Date]])</f>
        <v>8</v>
      </c>
      <c r="K13359" s="1">
        <f>WEEKDAY(BART_Rides[[#This Row],[Date]],2)</f>
        <v>5</v>
      </c>
      <c r="L13359" s="1" t="str">
        <f>LEFT(BART_Rides[[#This Row],[Lines]],1)</f>
        <v>B</v>
      </c>
      <c r="M13359" s="1" t="str">
        <f>IF(BART_Rides[[#This Row],[FirstLetter]]="Y","Yes","No")</f>
        <v>No</v>
      </c>
      <c r="N13359" s="1" t="str">
        <f>IF(OR(BART_Rides[[#This Row],[Station Code]]="EM", BART_Rides[[#This Row],[Station Code]]="MT", BART_Rides[[#This Row],[Station Code]]="PL", BART_Rides[[#This Row],[Station Code]]="CC"), "Yes", "No")</f>
        <v>No</v>
      </c>
    </row>
    <row r="13360" spans="6:14">
      <c r="F13360" s="3">
        <v>44415</v>
      </c>
      <c r="G13360" s="1" t="s">
        <v>69</v>
      </c>
      <c r="H13360" s="1" t="s">
        <v>108</v>
      </c>
      <c r="I13360" s="1">
        <v>1028</v>
      </c>
      <c r="J13360" s="1">
        <f>MONTH(BART_Rides[[#This Row],[Date]])</f>
        <v>8</v>
      </c>
      <c r="K13360" s="1">
        <f>WEEKDAY(BART_Rides[[#This Row],[Date]],2)</f>
        <v>6</v>
      </c>
      <c r="L13360" s="1" t="str">
        <f>LEFT(BART_Rides[[#This Row],[Lines]],1)</f>
        <v>B</v>
      </c>
      <c r="M13360" s="1" t="str">
        <f>IF(BART_Rides[[#This Row],[FirstLetter]]="Y","Yes","No")</f>
        <v>No</v>
      </c>
      <c r="N13360" s="1" t="str">
        <f>IF(OR(BART_Rides[[#This Row],[Station Code]]="EM", BART_Rides[[#This Row],[Station Code]]="MT", BART_Rides[[#This Row],[Station Code]]="PL", BART_Rides[[#This Row],[Station Code]]="CC"), "Yes", "No")</f>
        <v>No</v>
      </c>
    </row>
    <row r="13361" spans="6:14">
      <c r="F13361" s="3">
        <v>44416</v>
      </c>
      <c r="G13361" s="1" t="s">
        <v>69</v>
      </c>
      <c r="H13361" s="1" t="s">
        <v>108</v>
      </c>
      <c r="I13361" s="1">
        <v>774</v>
      </c>
      <c r="J13361" s="1">
        <f>MONTH(BART_Rides[[#This Row],[Date]])</f>
        <v>8</v>
      </c>
      <c r="K13361" s="1">
        <f>WEEKDAY(BART_Rides[[#This Row],[Date]],2)</f>
        <v>7</v>
      </c>
      <c r="L13361" s="1" t="str">
        <f>LEFT(BART_Rides[[#This Row],[Lines]],1)</f>
        <v>B</v>
      </c>
      <c r="M13361" s="1" t="str">
        <f>IF(BART_Rides[[#This Row],[FirstLetter]]="Y","Yes","No")</f>
        <v>No</v>
      </c>
      <c r="N13361" s="1" t="str">
        <f>IF(OR(BART_Rides[[#This Row],[Station Code]]="EM", BART_Rides[[#This Row],[Station Code]]="MT", BART_Rides[[#This Row],[Station Code]]="PL", BART_Rides[[#This Row],[Station Code]]="CC"), "Yes", "No")</f>
        <v>No</v>
      </c>
    </row>
    <row r="13362" spans="6:14">
      <c r="F13362" s="3">
        <v>44417</v>
      </c>
      <c r="G13362" s="1" t="s">
        <v>69</v>
      </c>
      <c r="H13362" s="1" t="s">
        <v>108</v>
      </c>
      <c r="I13362" s="1">
        <v>1216</v>
      </c>
      <c r="J13362" s="1">
        <f>MONTH(BART_Rides[[#This Row],[Date]])</f>
        <v>8</v>
      </c>
      <c r="K13362" s="1">
        <f>WEEKDAY(BART_Rides[[#This Row],[Date]],2)</f>
        <v>1</v>
      </c>
      <c r="L13362" s="1" t="str">
        <f>LEFT(BART_Rides[[#This Row],[Lines]],1)</f>
        <v>B</v>
      </c>
      <c r="M13362" s="1" t="str">
        <f>IF(BART_Rides[[#This Row],[FirstLetter]]="Y","Yes","No")</f>
        <v>No</v>
      </c>
      <c r="N13362" s="1" t="str">
        <f>IF(OR(BART_Rides[[#This Row],[Station Code]]="EM", BART_Rides[[#This Row],[Station Code]]="MT", BART_Rides[[#This Row],[Station Code]]="PL", BART_Rides[[#This Row],[Station Code]]="CC"), "Yes", "No")</f>
        <v>No</v>
      </c>
    </row>
    <row r="13363" spans="6:14">
      <c r="F13363" s="3">
        <v>44418</v>
      </c>
      <c r="G13363" s="1" t="s">
        <v>69</v>
      </c>
      <c r="H13363" s="1" t="s">
        <v>108</v>
      </c>
      <c r="I13363" s="1">
        <v>1359</v>
      </c>
      <c r="J13363" s="1">
        <f>MONTH(BART_Rides[[#This Row],[Date]])</f>
        <v>8</v>
      </c>
      <c r="K13363" s="1">
        <f>WEEKDAY(BART_Rides[[#This Row],[Date]],2)</f>
        <v>2</v>
      </c>
      <c r="L13363" s="1" t="str">
        <f>LEFT(BART_Rides[[#This Row],[Lines]],1)</f>
        <v>B</v>
      </c>
      <c r="M13363" s="1" t="str">
        <f>IF(BART_Rides[[#This Row],[FirstLetter]]="Y","Yes","No")</f>
        <v>No</v>
      </c>
      <c r="N13363" s="1" t="str">
        <f>IF(OR(BART_Rides[[#This Row],[Station Code]]="EM", BART_Rides[[#This Row],[Station Code]]="MT", BART_Rides[[#This Row],[Station Code]]="PL", BART_Rides[[#This Row],[Station Code]]="CC"), "Yes", "No")</f>
        <v>No</v>
      </c>
    </row>
    <row r="13364" spans="6:14">
      <c r="F13364" s="3">
        <v>44419</v>
      </c>
      <c r="G13364" s="1" t="s">
        <v>69</v>
      </c>
      <c r="H13364" s="1" t="s">
        <v>108</v>
      </c>
      <c r="I13364" s="1">
        <v>1361</v>
      </c>
      <c r="J13364" s="1">
        <f>MONTH(BART_Rides[[#This Row],[Date]])</f>
        <v>8</v>
      </c>
      <c r="K13364" s="1">
        <f>WEEKDAY(BART_Rides[[#This Row],[Date]],2)</f>
        <v>3</v>
      </c>
      <c r="L13364" s="1" t="str">
        <f>LEFT(BART_Rides[[#This Row],[Lines]],1)</f>
        <v>B</v>
      </c>
      <c r="M13364" s="1" t="str">
        <f>IF(BART_Rides[[#This Row],[FirstLetter]]="Y","Yes","No")</f>
        <v>No</v>
      </c>
      <c r="N13364" s="1" t="str">
        <f>IF(OR(BART_Rides[[#This Row],[Station Code]]="EM", BART_Rides[[#This Row],[Station Code]]="MT", BART_Rides[[#This Row],[Station Code]]="PL", BART_Rides[[#This Row],[Station Code]]="CC"), "Yes", "No")</f>
        <v>No</v>
      </c>
    </row>
    <row r="13365" spans="6:14">
      <c r="F13365" s="3">
        <v>44420</v>
      </c>
      <c r="G13365" s="1" t="s">
        <v>69</v>
      </c>
      <c r="H13365" s="1" t="s">
        <v>108</v>
      </c>
      <c r="I13365" s="1">
        <v>1381</v>
      </c>
      <c r="J13365" s="1">
        <f>MONTH(BART_Rides[[#This Row],[Date]])</f>
        <v>8</v>
      </c>
      <c r="K13365" s="1">
        <f>WEEKDAY(BART_Rides[[#This Row],[Date]],2)</f>
        <v>4</v>
      </c>
      <c r="L13365" s="1" t="str">
        <f>LEFT(BART_Rides[[#This Row],[Lines]],1)</f>
        <v>B</v>
      </c>
      <c r="M13365" s="1" t="str">
        <f>IF(BART_Rides[[#This Row],[FirstLetter]]="Y","Yes","No")</f>
        <v>No</v>
      </c>
      <c r="N13365" s="1" t="str">
        <f>IF(OR(BART_Rides[[#This Row],[Station Code]]="EM", BART_Rides[[#This Row],[Station Code]]="MT", BART_Rides[[#This Row],[Station Code]]="PL", BART_Rides[[#This Row],[Station Code]]="CC"), "Yes", "No")</f>
        <v>No</v>
      </c>
    </row>
    <row r="13366" spans="6:14">
      <c r="F13366" s="3">
        <v>44421</v>
      </c>
      <c r="G13366" s="1" t="s">
        <v>69</v>
      </c>
      <c r="H13366" s="1" t="s">
        <v>108</v>
      </c>
      <c r="I13366" s="1">
        <v>1414</v>
      </c>
      <c r="J13366" s="1">
        <f>MONTH(BART_Rides[[#This Row],[Date]])</f>
        <v>8</v>
      </c>
      <c r="K13366" s="1">
        <f>WEEKDAY(BART_Rides[[#This Row],[Date]],2)</f>
        <v>5</v>
      </c>
      <c r="L13366" s="1" t="str">
        <f>LEFT(BART_Rides[[#This Row],[Lines]],1)</f>
        <v>B</v>
      </c>
      <c r="M13366" s="1" t="str">
        <f>IF(BART_Rides[[#This Row],[FirstLetter]]="Y","Yes","No")</f>
        <v>No</v>
      </c>
      <c r="N13366" s="1" t="str">
        <f>IF(OR(BART_Rides[[#This Row],[Station Code]]="EM", BART_Rides[[#This Row],[Station Code]]="MT", BART_Rides[[#This Row],[Station Code]]="PL", BART_Rides[[#This Row],[Station Code]]="CC"), "Yes", "No")</f>
        <v>No</v>
      </c>
    </row>
    <row r="13367" spans="6:14">
      <c r="F13367" s="3">
        <v>44422</v>
      </c>
      <c r="G13367" s="1" t="s">
        <v>69</v>
      </c>
      <c r="H13367" s="1" t="s">
        <v>108</v>
      </c>
      <c r="I13367" s="1">
        <v>1091</v>
      </c>
      <c r="J13367" s="1">
        <f>MONTH(BART_Rides[[#This Row],[Date]])</f>
        <v>8</v>
      </c>
      <c r="K13367" s="1">
        <f>WEEKDAY(BART_Rides[[#This Row],[Date]],2)</f>
        <v>6</v>
      </c>
      <c r="L13367" s="1" t="str">
        <f>LEFT(BART_Rides[[#This Row],[Lines]],1)</f>
        <v>B</v>
      </c>
      <c r="M13367" s="1" t="str">
        <f>IF(BART_Rides[[#This Row],[FirstLetter]]="Y","Yes","No")</f>
        <v>No</v>
      </c>
      <c r="N13367" s="1" t="str">
        <f>IF(OR(BART_Rides[[#This Row],[Station Code]]="EM", BART_Rides[[#This Row],[Station Code]]="MT", BART_Rides[[#This Row],[Station Code]]="PL", BART_Rides[[#This Row],[Station Code]]="CC"), "Yes", "No")</f>
        <v>No</v>
      </c>
    </row>
    <row r="13368" spans="6:14">
      <c r="F13368" s="3">
        <v>44423</v>
      </c>
      <c r="G13368" s="1" t="s">
        <v>69</v>
      </c>
      <c r="H13368" s="1" t="s">
        <v>108</v>
      </c>
      <c r="I13368" s="1">
        <v>966</v>
      </c>
      <c r="J13368" s="1">
        <f>MONTH(BART_Rides[[#This Row],[Date]])</f>
        <v>8</v>
      </c>
      <c r="K13368" s="1">
        <f>WEEKDAY(BART_Rides[[#This Row],[Date]],2)</f>
        <v>7</v>
      </c>
      <c r="L13368" s="1" t="str">
        <f>LEFT(BART_Rides[[#This Row],[Lines]],1)</f>
        <v>B</v>
      </c>
      <c r="M13368" s="1" t="str">
        <f>IF(BART_Rides[[#This Row],[FirstLetter]]="Y","Yes","No")</f>
        <v>No</v>
      </c>
      <c r="N13368" s="1" t="str">
        <f>IF(OR(BART_Rides[[#This Row],[Station Code]]="EM", BART_Rides[[#This Row],[Station Code]]="MT", BART_Rides[[#This Row],[Station Code]]="PL", BART_Rides[[#This Row],[Station Code]]="CC"), "Yes", "No")</f>
        <v>No</v>
      </c>
    </row>
    <row r="13369" spans="6:14">
      <c r="F13369" s="3">
        <v>44424</v>
      </c>
      <c r="G13369" s="1" t="s">
        <v>69</v>
      </c>
      <c r="H13369" s="1" t="s">
        <v>108</v>
      </c>
      <c r="I13369" s="1">
        <v>1346</v>
      </c>
      <c r="J13369" s="1">
        <f>MONTH(BART_Rides[[#This Row],[Date]])</f>
        <v>8</v>
      </c>
      <c r="K13369" s="1">
        <f>WEEKDAY(BART_Rides[[#This Row],[Date]],2)</f>
        <v>1</v>
      </c>
      <c r="L13369" s="1" t="str">
        <f>LEFT(BART_Rides[[#This Row],[Lines]],1)</f>
        <v>B</v>
      </c>
      <c r="M13369" s="1" t="str">
        <f>IF(BART_Rides[[#This Row],[FirstLetter]]="Y","Yes","No")</f>
        <v>No</v>
      </c>
      <c r="N13369" s="1" t="str">
        <f>IF(OR(BART_Rides[[#This Row],[Station Code]]="EM", BART_Rides[[#This Row],[Station Code]]="MT", BART_Rides[[#This Row],[Station Code]]="PL", BART_Rides[[#This Row],[Station Code]]="CC"), "Yes", "No")</f>
        <v>No</v>
      </c>
    </row>
    <row r="13370" spans="6:14">
      <c r="F13370" s="3">
        <v>44425</v>
      </c>
      <c r="G13370" s="1" t="s">
        <v>69</v>
      </c>
      <c r="H13370" s="1" t="s">
        <v>108</v>
      </c>
      <c r="I13370" s="1">
        <v>1340</v>
      </c>
      <c r="J13370" s="1">
        <f>MONTH(BART_Rides[[#This Row],[Date]])</f>
        <v>8</v>
      </c>
      <c r="K13370" s="1">
        <f>WEEKDAY(BART_Rides[[#This Row],[Date]],2)</f>
        <v>2</v>
      </c>
      <c r="L13370" s="1" t="str">
        <f>LEFT(BART_Rides[[#This Row],[Lines]],1)</f>
        <v>B</v>
      </c>
      <c r="M13370" s="1" t="str">
        <f>IF(BART_Rides[[#This Row],[FirstLetter]]="Y","Yes","No")</f>
        <v>No</v>
      </c>
      <c r="N13370" s="1" t="str">
        <f>IF(OR(BART_Rides[[#This Row],[Station Code]]="EM", BART_Rides[[#This Row],[Station Code]]="MT", BART_Rides[[#This Row],[Station Code]]="PL", BART_Rides[[#This Row],[Station Code]]="CC"), "Yes", "No")</f>
        <v>No</v>
      </c>
    </row>
    <row r="13371" spans="6:14">
      <c r="F13371" s="3">
        <v>44426</v>
      </c>
      <c r="G13371" s="1" t="s">
        <v>69</v>
      </c>
      <c r="H13371" s="1" t="s">
        <v>108</v>
      </c>
      <c r="I13371" s="1">
        <v>1518</v>
      </c>
      <c r="J13371" s="1">
        <f>MONTH(BART_Rides[[#This Row],[Date]])</f>
        <v>8</v>
      </c>
      <c r="K13371" s="1">
        <f>WEEKDAY(BART_Rides[[#This Row],[Date]],2)</f>
        <v>3</v>
      </c>
      <c r="L13371" s="1" t="str">
        <f>LEFT(BART_Rides[[#This Row],[Lines]],1)</f>
        <v>B</v>
      </c>
      <c r="M13371" s="1" t="str">
        <f>IF(BART_Rides[[#This Row],[FirstLetter]]="Y","Yes","No")</f>
        <v>No</v>
      </c>
      <c r="N13371" s="1" t="str">
        <f>IF(OR(BART_Rides[[#This Row],[Station Code]]="EM", BART_Rides[[#This Row],[Station Code]]="MT", BART_Rides[[#This Row],[Station Code]]="PL", BART_Rides[[#This Row],[Station Code]]="CC"), "Yes", "No")</f>
        <v>No</v>
      </c>
    </row>
    <row r="13372" spans="6:14">
      <c r="F13372" s="3">
        <v>44427</v>
      </c>
      <c r="G13372" s="1" t="s">
        <v>69</v>
      </c>
      <c r="H13372" s="1" t="s">
        <v>108</v>
      </c>
      <c r="I13372" s="1">
        <v>1328</v>
      </c>
      <c r="J13372" s="1">
        <f>MONTH(BART_Rides[[#This Row],[Date]])</f>
        <v>8</v>
      </c>
      <c r="K13372" s="1">
        <f>WEEKDAY(BART_Rides[[#This Row],[Date]],2)</f>
        <v>4</v>
      </c>
      <c r="L13372" s="1" t="str">
        <f>LEFT(BART_Rides[[#This Row],[Lines]],1)</f>
        <v>B</v>
      </c>
      <c r="M13372" s="1" t="str">
        <f>IF(BART_Rides[[#This Row],[FirstLetter]]="Y","Yes","No")</f>
        <v>No</v>
      </c>
      <c r="N13372" s="1" t="str">
        <f>IF(OR(BART_Rides[[#This Row],[Station Code]]="EM", BART_Rides[[#This Row],[Station Code]]="MT", BART_Rides[[#This Row],[Station Code]]="PL", BART_Rides[[#This Row],[Station Code]]="CC"), "Yes", "No")</f>
        <v>No</v>
      </c>
    </row>
    <row r="13373" spans="6:14">
      <c r="F13373" s="3">
        <v>44428</v>
      </c>
      <c r="G13373" s="1" t="s">
        <v>69</v>
      </c>
      <c r="H13373" s="1" t="s">
        <v>108</v>
      </c>
      <c r="I13373" s="1">
        <v>1863</v>
      </c>
      <c r="J13373" s="1">
        <f>MONTH(BART_Rides[[#This Row],[Date]])</f>
        <v>8</v>
      </c>
      <c r="K13373" s="1">
        <f>WEEKDAY(BART_Rides[[#This Row],[Date]],2)</f>
        <v>5</v>
      </c>
      <c r="L13373" s="1" t="str">
        <f>LEFT(BART_Rides[[#This Row],[Lines]],1)</f>
        <v>B</v>
      </c>
      <c r="M13373" s="1" t="str">
        <f>IF(BART_Rides[[#This Row],[FirstLetter]]="Y","Yes","No")</f>
        <v>No</v>
      </c>
      <c r="N13373" s="1" t="str">
        <f>IF(OR(BART_Rides[[#This Row],[Station Code]]="EM", BART_Rides[[#This Row],[Station Code]]="MT", BART_Rides[[#This Row],[Station Code]]="PL", BART_Rides[[#This Row],[Station Code]]="CC"), "Yes", "No")</f>
        <v>No</v>
      </c>
    </row>
    <row r="13374" spans="6:14">
      <c r="F13374" s="3">
        <v>44429</v>
      </c>
      <c r="G13374" s="1" t="s">
        <v>69</v>
      </c>
      <c r="H13374" s="1" t="s">
        <v>108</v>
      </c>
      <c r="I13374" s="1">
        <v>1537</v>
      </c>
      <c r="J13374" s="1">
        <f>MONTH(BART_Rides[[#This Row],[Date]])</f>
        <v>8</v>
      </c>
      <c r="K13374" s="1">
        <f>WEEKDAY(BART_Rides[[#This Row],[Date]],2)</f>
        <v>6</v>
      </c>
      <c r="L13374" s="1" t="str">
        <f>LEFT(BART_Rides[[#This Row],[Lines]],1)</f>
        <v>B</v>
      </c>
      <c r="M13374" s="1" t="str">
        <f>IF(BART_Rides[[#This Row],[FirstLetter]]="Y","Yes","No")</f>
        <v>No</v>
      </c>
      <c r="N13374" s="1" t="str">
        <f>IF(OR(BART_Rides[[#This Row],[Station Code]]="EM", BART_Rides[[#This Row],[Station Code]]="MT", BART_Rides[[#This Row],[Station Code]]="PL", BART_Rides[[#This Row],[Station Code]]="CC"), "Yes", "No")</f>
        <v>No</v>
      </c>
    </row>
    <row r="13375" spans="6:14">
      <c r="F13375" s="3">
        <v>44430</v>
      </c>
      <c r="G13375" s="1" t="s">
        <v>69</v>
      </c>
      <c r="H13375" s="1" t="s">
        <v>108</v>
      </c>
      <c r="I13375" s="1">
        <v>1360</v>
      </c>
      <c r="J13375" s="1">
        <f>MONTH(BART_Rides[[#This Row],[Date]])</f>
        <v>8</v>
      </c>
      <c r="K13375" s="1">
        <f>WEEKDAY(BART_Rides[[#This Row],[Date]],2)</f>
        <v>7</v>
      </c>
      <c r="L13375" s="1" t="str">
        <f>LEFT(BART_Rides[[#This Row],[Lines]],1)</f>
        <v>B</v>
      </c>
      <c r="M13375" s="1" t="str">
        <f>IF(BART_Rides[[#This Row],[FirstLetter]]="Y","Yes","No")</f>
        <v>No</v>
      </c>
      <c r="N13375" s="1" t="str">
        <f>IF(OR(BART_Rides[[#This Row],[Station Code]]="EM", BART_Rides[[#This Row],[Station Code]]="MT", BART_Rides[[#This Row],[Station Code]]="PL", BART_Rides[[#This Row],[Station Code]]="CC"), "Yes", "No")</f>
        <v>No</v>
      </c>
    </row>
    <row r="13376" spans="6:14">
      <c r="F13376" s="3">
        <v>44431</v>
      </c>
      <c r="G13376" s="1" t="s">
        <v>69</v>
      </c>
      <c r="H13376" s="1" t="s">
        <v>108</v>
      </c>
      <c r="I13376" s="1">
        <v>1319</v>
      </c>
      <c r="J13376" s="1">
        <f>MONTH(BART_Rides[[#This Row],[Date]])</f>
        <v>8</v>
      </c>
      <c r="K13376" s="1">
        <f>WEEKDAY(BART_Rides[[#This Row],[Date]],2)</f>
        <v>1</v>
      </c>
      <c r="L13376" s="1" t="str">
        <f>LEFT(BART_Rides[[#This Row],[Lines]],1)</f>
        <v>B</v>
      </c>
      <c r="M13376" s="1" t="str">
        <f>IF(BART_Rides[[#This Row],[FirstLetter]]="Y","Yes","No")</f>
        <v>No</v>
      </c>
      <c r="N13376" s="1" t="str">
        <f>IF(OR(BART_Rides[[#This Row],[Station Code]]="EM", BART_Rides[[#This Row],[Station Code]]="MT", BART_Rides[[#This Row],[Station Code]]="PL", BART_Rides[[#This Row],[Station Code]]="CC"), "Yes", "No")</f>
        <v>No</v>
      </c>
    </row>
    <row r="13377" spans="6:14">
      <c r="F13377" s="3">
        <v>44432</v>
      </c>
      <c r="G13377" s="1" t="s">
        <v>69</v>
      </c>
      <c r="H13377" s="1" t="s">
        <v>108</v>
      </c>
      <c r="I13377" s="1">
        <v>1446</v>
      </c>
      <c r="J13377" s="1">
        <f>MONTH(BART_Rides[[#This Row],[Date]])</f>
        <v>8</v>
      </c>
      <c r="K13377" s="1">
        <f>WEEKDAY(BART_Rides[[#This Row],[Date]],2)</f>
        <v>2</v>
      </c>
      <c r="L13377" s="1" t="str">
        <f>LEFT(BART_Rides[[#This Row],[Lines]],1)</f>
        <v>B</v>
      </c>
      <c r="M13377" s="1" t="str">
        <f>IF(BART_Rides[[#This Row],[FirstLetter]]="Y","Yes","No")</f>
        <v>No</v>
      </c>
      <c r="N13377" s="1" t="str">
        <f>IF(OR(BART_Rides[[#This Row],[Station Code]]="EM", BART_Rides[[#This Row],[Station Code]]="MT", BART_Rides[[#This Row],[Station Code]]="PL", BART_Rides[[#This Row],[Station Code]]="CC"), "Yes", "No")</f>
        <v>No</v>
      </c>
    </row>
    <row r="13378" spans="6:14">
      <c r="F13378" s="3">
        <v>44433</v>
      </c>
      <c r="G13378" s="1" t="s">
        <v>69</v>
      </c>
      <c r="H13378" s="1" t="s">
        <v>108</v>
      </c>
      <c r="I13378" s="1">
        <v>1391</v>
      </c>
      <c r="J13378" s="1">
        <f>MONTH(BART_Rides[[#This Row],[Date]])</f>
        <v>8</v>
      </c>
      <c r="K13378" s="1">
        <f>WEEKDAY(BART_Rides[[#This Row],[Date]],2)</f>
        <v>3</v>
      </c>
      <c r="L13378" s="1" t="str">
        <f>LEFT(BART_Rides[[#This Row],[Lines]],1)</f>
        <v>B</v>
      </c>
      <c r="M13378" s="1" t="str">
        <f>IF(BART_Rides[[#This Row],[FirstLetter]]="Y","Yes","No")</f>
        <v>No</v>
      </c>
      <c r="N13378" s="1" t="str">
        <f>IF(OR(BART_Rides[[#This Row],[Station Code]]="EM", BART_Rides[[#This Row],[Station Code]]="MT", BART_Rides[[#This Row],[Station Code]]="PL", BART_Rides[[#This Row],[Station Code]]="CC"), "Yes", "No")</f>
        <v>No</v>
      </c>
    </row>
    <row r="13379" spans="6:14">
      <c r="F13379" s="3">
        <v>44434</v>
      </c>
      <c r="G13379" s="1" t="s">
        <v>69</v>
      </c>
      <c r="H13379" s="1" t="s">
        <v>108</v>
      </c>
      <c r="I13379" s="1">
        <v>1514</v>
      </c>
      <c r="J13379" s="1">
        <f>MONTH(BART_Rides[[#This Row],[Date]])</f>
        <v>8</v>
      </c>
      <c r="K13379" s="1">
        <f>WEEKDAY(BART_Rides[[#This Row],[Date]],2)</f>
        <v>4</v>
      </c>
      <c r="L13379" s="1" t="str">
        <f>LEFT(BART_Rides[[#This Row],[Lines]],1)</f>
        <v>B</v>
      </c>
      <c r="M13379" s="1" t="str">
        <f>IF(BART_Rides[[#This Row],[FirstLetter]]="Y","Yes","No")</f>
        <v>No</v>
      </c>
      <c r="N13379" s="1" t="str">
        <f>IF(OR(BART_Rides[[#This Row],[Station Code]]="EM", BART_Rides[[#This Row],[Station Code]]="MT", BART_Rides[[#This Row],[Station Code]]="PL", BART_Rides[[#This Row],[Station Code]]="CC"), "Yes", "No")</f>
        <v>No</v>
      </c>
    </row>
    <row r="13380" spans="6:14">
      <c r="F13380" s="3">
        <v>44435</v>
      </c>
      <c r="G13380" s="1" t="s">
        <v>69</v>
      </c>
      <c r="H13380" s="1" t="s">
        <v>108</v>
      </c>
      <c r="I13380" s="1">
        <v>1876</v>
      </c>
      <c r="J13380" s="1">
        <f>MONTH(BART_Rides[[#This Row],[Date]])</f>
        <v>8</v>
      </c>
      <c r="K13380" s="1">
        <f>WEEKDAY(BART_Rides[[#This Row],[Date]],2)</f>
        <v>5</v>
      </c>
      <c r="L13380" s="1" t="str">
        <f>LEFT(BART_Rides[[#This Row],[Lines]],1)</f>
        <v>B</v>
      </c>
      <c r="M13380" s="1" t="str">
        <f>IF(BART_Rides[[#This Row],[FirstLetter]]="Y","Yes","No")</f>
        <v>No</v>
      </c>
      <c r="N13380" s="1" t="str">
        <f>IF(OR(BART_Rides[[#This Row],[Station Code]]="EM", BART_Rides[[#This Row],[Station Code]]="MT", BART_Rides[[#This Row],[Station Code]]="PL", BART_Rides[[#This Row],[Station Code]]="CC"), "Yes", "No")</f>
        <v>No</v>
      </c>
    </row>
    <row r="13381" spans="6:14">
      <c r="F13381" s="3">
        <v>44436</v>
      </c>
      <c r="G13381" s="1" t="s">
        <v>69</v>
      </c>
      <c r="H13381" s="1" t="s">
        <v>108</v>
      </c>
      <c r="I13381" s="1">
        <v>1177</v>
      </c>
      <c r="J13381" s="1">
        <f>MONTH(BART_Rides[[#This Row],[Date]])</f>
        <v>8</v>
      </c>
      <c r="K13381" s="1">
        <f>WEEKDAY(BART_Rides[[#This Row],[Date]],2)</f>
        <v>6</v>
      </c>
      <c r="L13381" s="1" t="str">
        <f>LEFT(BART_Rides[[#This Row],[Lines]],1)</f>
        <v>B</v>
      </c>
      <c r="M13381" s="1" t="str">
        <f>IF(BART_Rides[[#This Row],[FirstLetter]]="Y","Yes","No")</f>
        <v>No</v>
      </c>
      <c r="N13381" s="1" t="str">
        <f>IF(OR(BART_Rides[[#This Row],[Station Code]]="EM", BART_Rides[[#This Row],[Station Code]]="MT", BART_Rides[[#This Row],[Station Code]]="PL", BART_Rides[[#This Row],[Station Code]]="CC"), "Yes", "No")</f>
        <v>No</v>
      </c>
    </row>
    <row r="13382" spans="6:14">
      <c r="F13382" s="3">
        <v>44437</v>
      </c>
      <c r="G13382" s="1" t="s">
        <v>69</v>
      </c>
      <c r="H13382" s="1" t="s">
        <v>108</v>
      </c>
      <c r="I13382" s="1">
        <v>963</v>
      </c>
      <c r="J13382" s="1">
        <f>MONTH(BART_Rides[[#This Row],[Date]])</f>
        <v>8</v>
      </c>
      <c r="K13382" s="1">
        <f>WEEKDAY(BART_Rides[[#This Row],[Date]],2)</f>
        <v>7</v>
      </c>
      <c r="L13382" s="1" t="str">
        <f>LEFT(BART_Rides[[#This Row],[Lines]],1)</f>
        <v>B</v>
      </c>
      <c r="M13382" s="1" t="str">
        <f>IF(BART_Rides[[#This Row],[FirstLetter]]="Y","Yes","No")</f>
        <v>No</v>
      </c>
      <c r="N13382" s="1" t="str">
        <f>IF(OR(BART_Rides[[#This Row],[Station Code]]="EM", BART_Rides[[#This Row],[Station Code]]="MT", BART_Rides[[#This Row],[Station Code]]="PL", BART_Rides[[#This Row],[Station Code]]="CC"), "Yes", "No")</f>
        <v>No</v>
      </c>
    </row>
    <row r="13383" spans="6:14">
      <c r="F13383" s="3">
        <v>44438</v>
      </c>
      <c r="G13383" s="1" t="s">
        <v>69</v>
      </c>
      <c r="H13383" s="1" t="s">
        <v>108</v>
      </c>
      <c r="I13383" s="1">
        <v>1315</v>
      </c>
      <c r="J13383" s="1">
        <f>MONTH(BART_Rides[[#This Row],[Date]])</f>
        <v>8</v>
      </c>
      <c r="K13383" s="1">
        <f>WEEKDAY(BART_Rides[[#This Row],[Date]],2)</f>
        <v>1</v>
      </c>
      <c r="L13383" s="1" t="str">
        <f>LEFT(BART_Rides[[#This Row],[Lines]],1)</f>
        <v>B</v>
      </c>
      <c r="M13383" s="1" t="str">
        <f>IF(BART_Rides[[#This Row],[FirstLetter]]="Y","Yes","No")</f>
        <v>No</v>
      </c>
      <c r="N13383" s="1" t="str">
        <f>IF(OR(BART_Rides[[#This Row],[Station Code]]="EM", BART_Rides[[#This Row],[Station Code]]="MT", BART_Rides[[#This Row],[Station Code]]="PL", BART_Rides[[#This Row],[Station Code]]="CC"), "Yes", "No")</f>
        <v>No</v>
      </c>
    </row>
    <row r="13384" spans="6:14">
      <c r="F13384" s="3">
        <v>44439</v>
      </c>
      <c r="G13384" s="1" t="s">
        <v>69</v>
      </c>
      <c r="H13384" s="1" t="s">
        <v>108</v>
      </c>
      <c r="I13384" s="1">
        <v>1366</v>
      </c>
      <c r="J13384" s="1">
        <f>MONTH(BART_Rides[[#This Row],[Date]])</f>
        <v>8</v>
      </c>
      <c r="K13384" s="1">
        <f>WEEKDAY(BART_Rides[[#This Row],[Date]],2)</f>
        <v>2</v>
      </c>
      <c r="L13384" s="1" t="str">
        <f>LEFT(BART_Rides[[#This Row],[Lines]],1)</f>
        <v>B</v>
      </c>
      <c r="M13384" s="1" t="str">
        <f>IF(BART_Rides[[#This Row],[FirstLetter]]="Y","Yes","No")</f>
        <v>No</v>
      </c>
      <c r="N13384" s="1" t="str">
        <f>IF(OR(BART_Rides[[#This Row],[Station Code]]="EM", BART_Rides[[#This Row],[Station Code]]="MT", BART_Rides[[#This Row],[Station Code]]="PL", BART_Rides[[#This Row],[Station Code]]="CC"), "Yes", "No")</f>
        <v>No</v>
      </c>
    </row>
    <row r="13385" spans="6:14">
      <c r="F13385" s="3">
        <v>44440</v>
      </c>
      <c r="G13385" s="1" t="s">
        <v>69</v>
      </c>
      <c r="H13385" s="1" t="s">
        <v>108</v>
      </c>
      <c r="I13385" s="1">
        <v>1431</v>
      </c>
      <c r="J13385" s="1">
        <f>MONTH(BART_Rides[[#This Row],[Date]])</f>
        <v>9</v>
      </c>
      <c r="K13385" s="1">
        <f>WEEKDAY(BART_Rides[[#This Row],[Date]],2)</f>
        <v>3</v>
      </c>
      <c r="L13385" s="1" t="str">
        <f>LEFT(BART_Rides[[#This Row],[Lines]],1)</f>
        <v>B</v>
      </c>
      <c r="M13385" s="1" t="str">
        <f>IF(BART_Rides[[#This Row],[FirstLetter]]="Y","Yes","No")</f>
        <v>No</v>
      </c>
      <c r="N13385" s="1" t="str">
        <f>IF(OR(BART_Rides[[#This Row],[Station Code]]="EM", BART_Rides[[#This Row],[Station Code]]="MT", BART_Rides[[#This Row],[Station Code]]="PL", BART_Rides[[#This Row],[Station Code]]="CC"), "Yes", "No")</f>
        <v>No</v>
      </c>
    </row>
    <row r="13386" spans="6:14">
      <c r="F13386" s="3">
        <v>44441</v>
      </c>
      <c r="G13386" s="1" t="s">
        <v>69</v>
      </c>
      <c r="H13386" s="1" t="s">
        <v>108</v>
      </c>
      <c r="I13386" s="1">
        <v>1612</v>
      </c>
      <c r="J13386" s="1">
        <f>MONTH(BART_Rides[[#This Row],[Date]])</f>
        <v>9</v>
      </c>
      <c r="K13386" s="1">
        <f>WEEKDAY(BART_Rides[[#This Row],[Date]],2)</f>
        <v>4</v>
      </c>
      <c r="L13386" s="1" t="str">
        <f>LEFT(BART_Rides[[#This Row],[Lines]],1)</f>
        <v>B</v>
      </c>
      <c r="M13386" s="1" t="str">
        <f>IF(BART_Rides[[#This Row],[FirstLetter]]="Y","Yes","No")</f>
        <v>No</v>
      </c>
      <c r="N13386" s="1" t="str">
        <f>IF(OR(BART_Rides[[#This Row],[Station Code]]="EM", BART_Rides[[#This Row],[Station Code]]="MT", BART_Rides[[#This Row],[Station Code]]="PL", BART_Rides[[#This Row],[Station Code]]="CC"), "Yes", "No")</f>
        <v>No</v>
      </c>
    </row>
    <row r="13387" spans="6:14">
      <c r="F13387" s="3">
        <v>44442</v>
      </c>
      <c r="G13387" s="1" t="s">
        <v>69</v>
      </c>
      <c r="H13387" s="1" t="s">
        <v>108</v>
      </c>
      <c r="I13387" s="1">
        <v>1633</v>
      </c>
      <c r="J13387" s="1">
        <f>MONTH(BART_Rides[[#This Row],[Date]])</f>
        <v>9</v>
      </c>
      <c r="K13387" s="1">
        <f>WEEKDAY(BART_Rides[[#This Row],[Date]],2)</f>
        <v>5</v>
      </c>
      <c r="L13387" s="1" t="str">
        <f>LEFT(BART_Rides[[#This Row],[Lines]],1)</f>
        <v>B</v>
      </c>
      <c r="M13387" s="1" t="str">
        <f>IF(BART_Rides[[#This Row],[FirstLetter]]="Y","Yes","No")</f>
        <v>No</v>
      </c>
      <c r="N13387" s="1" t="str">
        <f>IF(OR(BART_Rides[[#This Row],[Station Code]]="EM", BART_Rides[[#This Row],[Station Code]]="MT", BART_Rides[[#This Row],[Station Code]]="PL", BART_Rides[[#This Row],[Station Code]]="CC"), "Yes", "No")</f>
        <v>No</v>
      </c>
    </row>
    <row r="13388" spans="6:14">
      <c r="F13388" s="3">
        <v>44443</v>
      </c>
      <c r="G13388" s="1" t="s">
        <v>69</v>
      </c>
      <c r="H13388" s="1" t="s">
        <v>108</v>
      </c>
      <c r="I13388" s="1">
        <v>1318</v>
      </c>
      <c r="J13388" s="1">
        <f>MONTH(BART_Rides[[#This Row],[Date]])</f>
        <v>9</v>
      </c>
      <c r="K13388" s="1">
        <f>WEEKDAY(BART_Rides[[#This Row],[Date]],2)</f>
        <v>6</v>
      </c>
      <c r="L13388" s="1" t="str">
        <f>LEFT(BART_Rides[[#This Row],[Lines]],1)</f>
        <v>B</v>
      </c>
      <c r="M13388" s="1" t="str">
        <f>IF(BART_Rides[[#This Row],[FirstLetter]]="Y","Yes","No")</f>
        <v>No</v>
      </c>
      <c r="N13388" s="1" t="str">
        <f>IF(OR(BART_Rides[[#This Row],[Station Code]]="EM", BART_Rides[[#This Row],[Station Code]]="MT", BART_Rides[[#This Row],[Station Code]]="PL", BART_Rides[[#This Row],[Station Code]]="CC"), "Yes", "No")</f>
        <v>No</v>
      </c>
    </row>
    <row r="13389" spans="6:14">
      <c r="F13389" s="3">
        <v>44444</v>
      </c>
      <c r="G13389" s="1" t="s">
        <v>69</v>
      </c>
      <c r="H13389" s="1" t="s">
        <v>108</v>
      </c>
      <c r="I13389" s="1">
        <v>1191</v>
      </c>
      <c r="J13389" s="1">
        <f>MONTH(BART_Rides[[#This Row],[Date]])</f>
        <v>9</v>
      </c>
      <c r="K13389" s="1">
        <f>WEEKDAY(BART_Rides[[#This Row],[Date]],2)</f>
        <v>7</v>
      </c>
      <c r="L13389" s="1" t="str">
        <f>LEFT(BART_Rides[[#This Row],[Lines]],1)</f>
        <v>B</v>
      </c>
      <c r="M13389" s="1" t="str">
        <f>IF(BART_Rides[[#This Row],[FirstLetter]]="Y","Yes","No")</f>
        <v>No</v>
      </c>
      <c r="N13389" s="1" t="str">
        <f>IF(OR(BART_Rides[[#This Row],[Station Code]]="EM", BART_Rides[[#This Row],[Station Code]]="MT", BART_Rides[[#This Row],[Station Code]]="PL", BART_Rides[[#This Row],[Station Code]]="CC"), "Yes", "No")</f>
        <v>No</v>
      </c>
    </row>
    <row r="13390" spans="6:14">
      <c r="F13390" s="3">
        <v>44445</v>
      </c>
      <c r="G13390" s="1" t="s">
        <v>69</v>
      </c>
      <c r="H13390" s="1" t="s">
        <v>108</v>
      </c>
      <c r="I13390" s="1">
        <v>768</v>
      </c>
      <c r="J13390" s="1">
        <f>MONTH(BART_Rides[[#This Row],[Date]])</f>
        <v>9</v>
      </c>
      <c r="K13390" s="1">
        <f>WEEKDAY(BART_Rides[[#This Row],[Date]],2)</f>
        <v>1</v>
      </c>
      <c r="L13390" s="1" t="str">
        <f>LEFT(BART_Rides[[#This Row],[Lines]],1)</f>
        <v>B</v>
      </c>
      <c r="M13390" s="1" t="str">
        <f>IF(BART_Rides[[#This Row],[FirstLetter]]="Y","Yes","No")</f>
        <v>No</v>
      </c>
      <c r="N13390" s="1" t="str">
        <f>IF(OR(BART_Rides[[#This Row],[Station Code]]="EM", BART_Rides[[#This Row],[Station Code]]="MT", BART_Rides[[#This Row],[Station Code]]="PL", BART_Rides[[#This Row],[Station Code]]="CC"), "Yes", "No")</f>
        <v>No</v>
      </c>
    </row>
    <row r="13391" spans="6:14">
      <c r="F13391" s="3">
        <v>44446</v>
      </c>
      <c r="G13391" s="1" t="s">
        <v>69</v>
      </c>
      <c r="H13391" s="1" t="s">
        <v>108</v>
      </c>
      <c r="I13391" s="1">
        <v>1436</v>
      </c>
      <c r="J13391" s="1">
        <f>MONTH(BART_Rides[[#This Row],[Date]])</f>
        <v>9</v>
      </c>
      <c r="K13391" s="1">
        <f>WEEKDAY(BART_Rides[[#This Row],[Date]],2)</f>
        <v>2</v>
      </c>
      <c r="L13391" s="1" t="str">
        <f>LEFT(BART_Rides[[#This Row],[Lines]],1)</f>
        <v>B</v>
      </c>
      <c r="M13391" s="1" t="str">
        <f>IF(BART_Rides[[#This Row],[FirstLetter]]="Y","Yes","No")</f>
        <v>No</v>
      </c>
      <c r="N13391" s="1" t="str">
        <f>IF(OR(BART_Rides[[#This Row],[Station Code]]="EM", BART_Rides[[#This Row],[Station Code]]="MT", BART_Rides[[#This Row],[Station Code]]="PL", BART_Rides[[#This Row],[Station Code]]="CC"), "Yes", "No")</f>
        <v>No</v>
      </c>
    </row>
    <row r="13392" spans="6:14">
      <c r="F13392" s="3">
        <v>44447</v>
      </c>
      <c r="G13392" s="1" t="s">
        <v>69</v>
      </c>
      <c r="H13392" s="1" t="s">
        <v>108</v>
      </c>
      <c r="I13392" s="1">
        <v>1375</v>
      </c>
      <c r="J13392" s="1">
        <f>MONTH(BART_Rides[[#This Row],[Date]])</f>
        <v>9</v>
      </c>
      <c r="K13392" s="1">
        <f>WEEKDAY(BART_Rides[[#This Row],[Date]],2)</f>
        <v>3</v>
      </c>
      <c r="L13392" s="1" t="str">
        <f>LEFT(BART_Rides[[#This Row],[Lines]],1)</f>
        <v>B</v>
      </c>
      <c r="M13392" s="1" t="str">
        <f>IF(BART_Rides[[#This Row],[FirstLetter]]="Y","Yes","No")</f>
        <v>No</v>
      </c>
      <c r="N13392" s="1" t="str">
        <f>IF(OR(BART_Rides[[#This Row],[Station Code]]="EM", BART_Rides[[#This Row],[Station Code]]="MT", BART_Rides[[#This Row],[Station Code]]="PL", BART_Rides[[#This Row],[Station Code]]="CC"), "Yes", "No")</f>
        <v>No</v>
      </c>
    </row>
    <row r="13393" spans="6:14">
      <c r="F13393" s="3">
        <v>44448</v>
      </c>
      <c r="G13393" s="1" t="s">
        <v>69</v>
      </c>
      <c r="H13393" s="1" t="s">
        <v>108</v>
      </c>
      <c r="I13393" s="1">
        <v>1589</v>
      </c>
      <c r="J13393" s="1">
        <f>MONTH(BART_Rides[[#This Row],[Date]])</f>
        <v>9</v>
      </c>
      <c r="K13393" s="1">
        <f>WEEKDAY(BART_Rides[[#This Row],[Date]],2)</f>
        <v>4</v>
      </c>
      <c r="L13393" s="1" t="str">
        <f>LEFT(BART_Rides[[#This Row],[Lines]],1)</f>
        <v>B</v>
      </c>
      <c r="M13393" s="1" t="str">
        <f>IF(BART_Rides[[#This Row],[FirstLetter]]="Y","Yes","No")</f>
        <v>No</v>
      </c>
      <c r="N13393" s="1" t="str">
        <f>IF(OR(BART_Rides[[#This Row],[Station Code]]="EM", BART_Rides[[#This Row],[Station Code]]="MT", BART_Rides[[#This Row],[Station Code]]="PL", BART_Rides[[#This Row],[Station Code]]="CC"), "Yes", "No")</f>
        <v>No</v>
      </c>
    </row>
    <row r="13394" spans="6:14">
      <c r="F13394" s="3">
        <v>44449</v>
      </c>
      <c r="G13394" s="1" t="s">
        <v>69</v>
      </c>
      <c r="H13394" s="1" t="s">
        <v>108</v>
      </c>
      <c r="I13394" s="1">
        <v>1515</v>
      </c>
      <c r="J13394" s="1">
        <f>MONTH(BART_Rides[[#This Row],[Date]])</f>
        <v>9</v>
      </c>
      <c r="K13394" s="1">
        <f>WEEKDAY(BART_Rides[[#This Row],[Date]],2)</f>
        <v>5</v>
      </c>
      <c r="L13394" s="1" t="str">
        <f>LEFT(BART_Rides[[#This Row],[Lines]],1)</f>
        <v>B</v>
      </c>
      <c r="M13394" s="1" t="str">
        <f>IF(BART_Rides[[#This Row],[FirstLetter]]="Y","Yes","No")</f>
        <v>No</v>
      </c>
      <c r="N13394" s="1" t="str">
        <f>IF(OR(BART_Rides[[#This Row],[Station Code]]="EM", BART_Rides[[#This Row],[Station Code]]="MT", BART_Rides[[#This Row],[Station Code]]="PL", BART_Rides[[#This Row],[Station Code]]="CC"), "Yes", "No")</f>
        <v>No</v>
      </c>
    </row>
    <row r="13395" spans="6:14">
      <c r="F13395" s="3">
        <v>44450</v>
      </c>
      <c r="G13395" s="1" t="s">
        <v>69</v>
      </c>
      <c r="H13395" s="1" t="s">
        <v>108</v>
      </c>
      <c r="I13395" s="1">
        <v>1032</v>
      </c>
      <c r="J13395" s="1">
        <f>MONTH(BART_Rides[[#This Row],[Date]])</f>
        <v>9</v>
      </c>
      <c r="K13395" s="1">
        <f>WEEKDAY(BART_Rides[[#This Row],[Date]],2)</f>
        <v>6</v>
      </c>
      <c r="L13395" s="1" t="str">
        <f>LEFT(BART_Rides[[#This Row],[Lines]],1)</f>
        <v>B</v>
      </c>
      <c r="M13395" s="1" t="str">
        <f>IF(BART_Rides[[#This Row],[FirstLetter]]="Y","Yes","No")</f>
        <v>No</v>
      </c>
      <c r="N13395" s="1" t="str">
        <f>IF(OR(BART_Rides[[#This Row],[Station Code]]="EM", BART_Rides[[#This Row],[Station Code]]="MT", BART_Rides[[#This Row],[Station Code]]="PL", BART_Rides[[#This Row],[Station Code]]="CC"), "Yes", "No")</f>
        <v>No</v>
      </c>
    </row>
    <row r="13396" spans="6:14">
      <c r="F13396" s="3">
        <v>44451</v>
      </c>
      <c r="G13396" s="1" t="s">
        <v>69</v>
      </c>
      <c r="H13396" s="1" t="s">
        <v>108</v>
      </c>
      <c r="I13396" s="1">
        <v>786</v>
      </c>
      <c r="J13396" s="1">
        <f>MONTH(BART_Rides[[#This Row],[Date]])</f>
        <v>9</v>
      </c>
      <c r="K13396" s="1">
        <f>WEEKDAY(BART_Rides[[#This Row],[Date]],2)</f>
        <v>7</v>
      </c>
      <c r="L13396" s="1" t="str">
        <f>LEFT(BART_Rides[[#This Row],[Lines]],1)</f>
        <v>B</v>
      </c>
      <c r="M13396" s="1" t="str">
        <f>IF(BART_Rides[[#This Row],[FirstLetter]]="Y","Yes","No")</f>
        <v>No</v>
      </c>
      <c r="N13396" s="1" t="str">
        <f>IF(OR(BART_Rides[[#This Row],[Station Code]]="EM", BART_Rides[[#This Row],[Station Code]]="MT", BART_Rides[[#This Row],[Station Code]]="PL", BART_Rides[[#This Row],[Station Code]]="CC"), "Yes", "No")</f>
        <v>No</v>
      </c>
    </row>
    <row r="13397" spans="6:14">
      <c r="F13397" s="3">
        <v>44452</v>
      </c>
      <c r="G13397" s="1" t="s">
        <v>69</v>
      </c>
      <c r="H13397" s="1" t="s">
        <v>108</v>
      </c>
      <c r="I13397" s="1">
        <v>1394</v>
      </c>
      <c r="J13397" s="1">
        <f>MONTH(BART_Rides[[#This Row],[Date]])</f>
        <v>9</v>
      </c>
      <c r="K13397" s="1">
        <f>WEEKDAY(BART_Rides[[#This Row],[Date]],2)</f>
        <v>1</v>
      </c>
      <c r="L13397" s="1" t="str">
        <f>LEFT(BART_Rides[[#This Row],[Lines]],1)</f>
        <v>B</v>
      </c>
      <c r="M13397" s="1" t="str">
        <f>IF(BART_Rides[[#This Row],[FirstLetter]]="Y","Yes","No")</f>
        <v>No</v>
      </c>
      <c r="N13397" s="1" t="str">
        <f>IF(OR(BART_Rides[[#This Row],[Station Code]]="EM", BART_Rides[[#This Row],[Station Code]]="MT", BART_Rides[[#This Row],[Station Code]]="PL", BART_Rides[[#This Row],[Station Code]]="CC"), "Yes", "No")</f>
        <v>No</v>
      </c>
    </row>
    <row r="13398" spans="6:14">
      <c r="F13398" s="3">
        <v>44453</v>
      </c>
      <c r="G13398" s="1" t="s">
        <v>69</v>
      </c>
      <c r="H13398" s="1" t="s">
        <v>108</v>
      </c>
      <c r="I13398" s="1">
        <v>1451</v>
      </c>
      <c r="J13398" s="1">
        <f>MONTH(BART_Rides[[#This Row],[Date]])</f>
        <v>9</v>
      </c>
      <c r="K13398" s="1">
        <f>WEEKDAY(BART_Rides[[#This Row],[Date]],2)</f>
        <v>2</v>
      </c>
      <c r="L13398" s="1" t="str">
        <f>LEFT(BART_Rides[[#This Row],[Lines]],1)</f>
        <v>B</v>
      </c>
      <c r="M13398" s="1" t="str">
        <f>IF(BART_Rides[[#This Row],[FirstLetter]]="Y","Yes","No")</f>
        <v>No</v>
      </c>
      <c r="N13398" s="1" t="str">
        <f>IF(OR(BART_Rides[[#This Row],[Station Code]]="EM", BART_Rides[[#This Row],[Station Code]]="MT", BART_Rides[[#This Row],[Station Code]]="PL", BART_Rides[[#This Row],[Station Code]]="CC"), "Yes", "No")</f>
        <v>No</v>
      </c>
    </row>
    <row r="13399" spans="6:14">
      <c r="F13399" s="3">
        <v>44454</v>
      </c>
      <c r="G13399" s="1" t="s">
        <v>69</v>
      </c>
      <c r="H13399" s="1" t="s">
        <v>108</v>
      </c>
      <c r="I13399" s="1">
        <v>1537</v>
      </c>
      <c r="J13399" s="1">
        <f>MONTH(BART_Rides[[#This Row],[Date]])</f>
        <v>9</v>
      </c>
      <c r="K13399" s="1">
        <f>WEEKDAY(BART_Rides[[#This Row],[Date]],2)</f>
        <v>3</v>
      </c>
      <c r="L13399" s="1" t="str">
        <f>LEFT(BART_Rides[[#This Row],[Lines]],1)</f>
        <v>B</v>
      </c>
      <c r="M13399" s="1" t="str">
        <f>IF(BART_Rides[[#This Row],[FirstLetter]]="Y","Yes","No")</f>
        <v>No</v>
      </c>
      <c r="N13399" s="1" t="str">
        <f>IF(OR(BART_Rides[[#This Row],[Station Code]]="EM", BART_Rides[[#This Row],[Station Code]]="MT", BART_Rides[[#This Row],[Station Code]]="PL", BART_Rides[[#This Row],[Station Code]]="CC"), "Yes", "No")</f>
        <v>No</v>
      </c>
    </row>
    <row r="13400" spans="6:14">
      <c r="F13400" s="3">
        <v>44455</v>
      </c>
      <c r="G13400" s="1" t="s">
        <v>69</v>
      </c>
      <c r="H13400" s="1" t="s">
        <v>108</v>
      </c>
      <c r="I13400" s="1">
        <v>1743</v>
      </c>
      <c r="J13400" s="1">
        <f>MONTH(BART_Rides[[#This Row],[Date]])</f>
        <v>9</v>
      </c>
      <c r="K13400" s="1">
        <f>WEEKDAY(BART_Rides[[#This Row],[Date]],2)</f>
        <v>4</v>
      </c>
      <c r="L13400" s="1" t="str">
        <f>LEFT(BART_Rides[[#This Row],[Lines]],1)</f>
        <v>B</v>
      </c>
      <c r="M13400" s="1" t="str">
        <f>IF(BART_Rides[[#This Row],[FirstLetter]]="Y","Yes","No")</f>
        <v>No</v>
      </c>
      <c r="N13400" s="1" t="str">
        <f>IF(OR(BART_Rides[[#This Row],[Station Code]]="EM", BART_Rides[[#This Row],[Station Code]]="MT", BART_Rides[[#This Row],[Station Code]]="PL", BART_Rides[[#This Row],[Station Code]]="CC"), "Yes", "No")</f>
        <v>No</v>
      </c>
    </row>
    <row r="13401" spans="6:14">
      <c r="F13401" s="3">
        <v>44456</v>
      </c>
      <c r="G13401" s="1" t="s">
        <v>69</v>
      </c>
      <c r="H13401" s="1" t="s">
        <v>108</v>
      </c>
      <c r="I13401" s="1">
        <v>1593</v>
      </c>
      <c r="J13401" s="1">
        <f>MONTH(BART_Rides[[#This Row],[Date]])</f>
        <v>9</v>
      </c>
      <c r="K13401" s="1">
        <f>WEEKDAY(BART_Rides[[#This Row],[Date]],2)</f>
        <v>5</v>
      </c>
      <c r="L13401" s="1" t="str">
        <f>LEFT(BART_Rides[[#This Row],[Lines]],1)</f>
        <v>B</v>
      </c>
      <c r="M13401" s="1" t="str">
        <f>IF(BART_Rides[[#This Row],[FirstLetter]]="Y","Yes","No")</f>
        <v>No</v>
      </c>
      <c r="N13401" s="1" t="str">
        <f>IF(OR(BART_Rides[[#This Row],[Station Code]]="EM", BART_Rides[[#This Row],[Station Code]]="MT", BART_Rides[[#This Row],[Station Code]]="PL", BART_Rides[[#This Row],[Station Code]]="CC"), "Yes", "No")</f>
        <v>No</v>
      </c>
    </row>
    <row r="13402" spans="6:14">
      <c r="F13402" s="3">
        <v>44457</v>
      </c>
      <c r="G13402" s="1" t="s">
        <v>69</v>
      </c>
      <c r="H13402" s="1" t="s">
        <v>108</v>
      </c>
      <c r="I13402" s="1">
        <v>1276</v>
      </c>
      <c r="J13402" s="1">
        <f>MONTH(BART_Rides[[#This Row],[Date]])</f>
        <v>9</v>
      </c>
      <c r="K13402" s="1">
        <f>WEEKDAY(BART_Rides[[#This Row],[Date]],2)</f>
        <v>6</v>
      </c>
      <c r="L13402" s="1" t="str">
        <f>LEFT(BART_Rides[[#This Row],[Lines]],1)</f>
        <v>B</v>
      </c>
      <c r="M13402" s="1" t="str">
        <f>IF(BART_Rides[[#This Row],[FirstLetter]]="Y","Yes","No")</f>
        <v>No</v>
      </c>
      <c r="N13402" s="1" t="str">
        <f>IF(OR(BART_Rides[[#This Row],[Station Code]]="EM", BART_Rides[[#This Row],[Station Code]]="MT", BART_Rides[[#This Row],[Station Code]]="PL", BART_Rides[[#This Row],[Station Code]]="CC"), "Yes", "No")</f>
        <v>No</v>
      </c>
    </row>
    <row r="13403" spans="6:14">
      <c r="F13403" s="3">
        <v>44458</v>
      </c>
      <c r="G13403" s="1" t="s">
        <v>69</v>
      </c>
      <c r="H13403" s="1" t="s">
        <v>108</v>
      </c>
      <c r="I13403" s="1">
        <v>1161</v>
      </c>
      <c r="J13403" s="1">
        <f>MONTH(BART_Rides[[#This Row],[Date]])</f>
        <v>9</v>
      </c>
      <c r="K13403" s="1">
        <f>WEEKDAY(BART_Rides[[#This Row],[Date]],2)</f>
        <v>7</v>
      </c>
      <c r="L13403" s="1" t="str">
        <f>LEFT(BART_Rides[[#This Row],[Lines]],1)</f>
        <v>B</v>
      </c>
      <c r="M13403" s="1" t="str">
        <f>IF(BART_Rides[[#This Row],[FirstLetter]]="Y","Yes","No")</f>
        <v>No</v>
      </c>
      <c r="N13403" s="1" t="str">
        <f>IF(OR(BART_Rides[[#This Row],[Station Code]]="EM", BART_Rides[[#This Row],[Station Code]]="MT", BART_Rides[[#This Row],[Station Code]]="PL", BART_Rides[[#This Row],[Station Code]]="CC"), "Yes", "No")</f>
        <v>No</v>
      </c>
    </row>
    <row r="13404" spans="6:14">
      <c r="F13404" s="3">
        <v>44459</v>
      </c>
      <c r="G13404" s="1" t="s">
        <v>69</v>
      </c>
      <c r="H13404" s="1" t="s">
        <v>108</v>
      </c>
      <c r="I13404" s="1">
        <v>1426</v>
      </c>
      <c r="J13404" s="1">
        <f>MONTH(BART_Rides[[#This Row],[Date]])</f>
        <v>9</v>
      </c>
      <c r="K13404" s="1">
        <f>WEEKDAY(BART_Rides[[#This Row],[Date]],2)</f>
        <v>1</v>
      </c>
      <c r="L13404" s="1" t="str">
        <f>LEFT(BART_Rides[[#This Row],[Lines]],1)</f>
        <v>B</v>
      </c>
      <c r="M13404" s="1" t="str">
        <f>IF(BART_Rides[[#This Row],[FirstLetter]]="Y","Yes","No")</f>
        <v>No</v>
      </c>
      <c r="N13404" s="1" t="str">
        <f>IF(OR(BART_Rides[[#This Row],[Station Code]]="EM", BART_Rides[[#This Row],[Station Code]]="MT", BART_Rides[[#This Row],[Station Code]]="PL", BART_Rides[[#This Row],[Station Code]]="CC"), "Yes", "No")</f>
        <v>No</v>
      </c>
    </row>
    <row r="13405" spans="6:14">
      <c r="F13405" s="3">
        <v>44460</v>
      </c>
      <c r="G13405" s="1" t="s">
        <v>69</v>
      </c>
      <c r="H13405" s="1" t="s">
        <v>108</v>
      </c>
      <c r="I13405" s="1">
        <v>1433</v>
      </c>
      <c r="J13405" s="1">
        <f>MONTH(BART_Rides[[#This Row],[Date]])</f>
        <v>9</v>
      </c>
      <c r="K13405" s="1">
        <f>WEEKDAY(BART_Rides[[#This Row],[Date]],2)</f>
        <v>2</v>
      </c>
      <c r="L13405" s="1" t="str">
        <f>LEFT(BART_Rides[[#This Row],[Lines]],1)</f>
        <v>B</v>
      </c>
      <c r="M13405" s="1" t="str">
        <f>IF(BART_Rides[[#This Row],[FirstLetter]]="Y","Yes","No")</f>
        <v>No</v>
      </c>
      <c r="N13405" s="1" t="str">
        <f>IF(OR(BART_Rides[[#This Row],[Station Code]]="EM", BART_Rides[[#This Row],[Station Code]]="MT", BART_Rides[[#This Row],[Station Code]]="PL", BART_Rides[[#This Row],[Station Code]]="CC"), "Yes", "No")</f>
        <v>No</v>
      </c>
    </row>
    <row r="13406" spans="6:14">
      <c r="F13406" s="3">
        <v>44461</v>
      </c>
      <c r="G13406" s="1" t="s">
        <v>69</v>
      </c>
      <c r="H13406" s="1" t="s">
        <v>108</v>
      </c>
      <c r="I13406" s="1">
        <v>1464</v>
      </c>
      <c r="J13406" s="1">
        <f>MONTH(BART_Rides[[#This Row],[Date]])</f>
        <v>9</v>
      </c>
      <c r="K13406" s="1">
        <f>WEEKDAY(BART_Rides[[#This Row],[Date]],2)</f>
        <v>3</v>
      </c>
      <c r="L13406" s="1" t="str">
        <f>LEFT(BART_Rides[[#This Row],[Lines]],1)</f>
        <v>B</v>
      </c>
      <c r="M13406" s="1" t="str">
        <f>IF(BART_Rides[[#This Row],[FirstLetter]]="Y","Yes","No")</f>
        <v>No</v>
      </c>
      <c r="N13406" s="1" t="str">
        <f>IF(OR(BART_Rides[[#This Row],[Station Code]]="EM", BART_Rides[[#This Row],[Station Code]]="MT", BART_Rides[[#This Row],[Station Code]]="PL", BART_Rides[[#This Row],[Station Code]]="CC"), "Yes", "No")</f>
        <v>No</v>
      </c>
    </row>
    <row r="13407" spans="6:14">
      <c r="F13407" s="3">
        <v>44462</v>
      </c>
      <c r="G13407" s="1" t="s">
        <v>69</v>
      </c>
      <c r="H13407" s="1" t="s">
        <v>108</v>
      </c>
      <c r="I13407" s="1">
        <v>1565</v>
      </c>
      <c r="J13407" s="1">
        <f>MONTH(BART_Rides[[#This Row],[Date]])</f>
        <v>9</v>
      </c>
      <c r="K13407" s="1">
        <f>WEEKDAY(BART_Rides[[#This Row],[Date]],2)</f>
        <v>4</v>
      </c>
      <c r="L13407" s="1" t="str">
        <f>LEFT(BART_Rides[[#This Row],[Lines]],1)</f>
        <v>B</v>
      </c>
      <c r="M13407" s="1" t="str">
        <f>IF(BART_Rides[[#This Row],[FirstLetter]]="Y","Yes","No")</f>
        <v>No</v>
      </c>
      <c r="N13407" s="1" t="str">
        <f>IF(OR(BART_Rides[[#This Row],[Station Code]]="EM", BART_Rides[[#This Row],[Station Code]]="MT", BART_Rides[[#This Row],[Station Code]]="PL", BART_Rides[[#This Row],[Station Code]]="CC"), "Yes", "No")</f>
        <v>No</v>
      </c>
    </row>
    <row r="13408" spans="6:14">
      <c r="F13408" s="3">
        <v>44463</v>
      </c>
      <c r="G13408" s="1" t="s">
        <v>69</v>
      </c>
      <c r="H13408" s="1" t="s">
        <v>108</v>
      </c>
      <c r="I13408" s="1">
        <v>1609</v>
      </c>
      <c r="J13408" s="1">
        <f>MONTH(BART_Rides[[#This Row],[Date]])</f>
        <v>9</v>
      </c>
      <c r="K13408" s="1">
        <f>WEEKDAY(BART_Rides[[#This Row],[Date]],2)</f>
        <v>5</v>
      </c>
      <c r="L13408" s="1" t="str">
        <f>LEFT(BART_Rides[[#This Row],[Lines]],1)</f>
        <v>B</v>
      </c>
      <c r="M13408" s="1" t="str">
        <f>IF(BART_Rides[[#This Row],[FirstLetter]]="Y","Yes","No")</f>
        <v>No</v>
      </c>
      <c r="N13408" s="1" t="str">
        <f>IF(OR(BART_Rides[[#This Row],[Station Code]]="EM", BART_Rides[[#This Row],[Station Code]]="MT", BART_Rides[[#This Row],[Station Code]]="PL", BART_Rides[[#This Row],[Station Code]]="CC"), "Yes", "No")</f>
        <v>No</v>
      </c>
    </row>
    <row r="13409" spans="6:14">
      <c r="F13409" s="3">
        <v>44464</v>
      </c>
      <c r="G13409" s="1" t="s">
        <v>69</v>
      </c>
      <c r="H13409" s="1" t="s">
        <v>108</v>
      </c>
      <c r="I13409" s="1">
        <v>1255</v>
      </c>
      <c r="J13409" s="1">
        <f>MONTH(BART_Rides[[#This Row],[Date]])</f>
        <v>9</v>
      </c>
      <c r="K13409" s="1">
        <f>WEEKDAY(BART_Rides[[#This Row],[Date]],2)</f>
        <v>6</v>
      </c>
      <c r="L13409" s="1" t="str">
        <f>LEFT(BART_Rides[[#This Row],[Lines]],1)</f>
        <v>B</v>
      </c>
      <c r="M13409" s="1" t="str">
        <f>IF(BART_Rides[[#This Row],[FirstLetter]]="Y","Yes","No")</f>
        <v>No</v>
      </c>
      <c r="N13409" s="1" t="str">
        <f>IF(OR(BART_Rides[[#This Row],[Station Code]]="EM", BART_Rides[[#This Row],[Station Code]]="MT", BART_Rides[[#This Row],[Station Code]]="PL", BART_Rides[[#This Row],[Station Code]]="CC"), "Yes", "No")</f>
        <v>No</v>
      </c>
    </row>
    <row r="13410" spans="6:14">
      <c r="F13410" s="3">
        <v>44465</v>
      </c>
      <c r="G13410" s="1" t="s">
        <v>69</v>
      </c>
      <c r="H13410" s="1" t="s">
        <v>108</v>
      </c>
      <c r="I13410" s="1">
        <v>930</v>
      </c>
      <c r="J13410" s="1">
        <f>MONTH(BART_Rides[[#This Row],[Date]])</f>
        <v>9</v>
      </c>
      <c r="K13410" s="1">
        <f>WEEKDAY(BART_Rides[[#This Row],[Date]],2)</f>
        <v>7</v>
      </c>
      <c r="L13410" s="1" t="str">
        <f>LEFT(BART_Rides[[#This Row],[Lines]],1)</f>
        <v>B</v>
      </c>
      <c r="M13410" s="1" t="str">
        <f>IF(BART_Rides[[#This Row],[FirstLetter]]="Y","Yes","No")</f>
        <v>No</v>
      </c>
      <c r="N13410" s="1" t="str">
        <f>IF(OR(BART_Rides[[#This Row],[Station Code]]="EM", BART_Rides[[#This Row],[Station Code]]="MT", BART_Rides[[#This Row],[Station Code]]="PL", BART_Rides[[#This Row],[Station Code]]="CC"), "Yes", "No")</f>
        <v>No</v>
      </c>
    </row>
    <row r="13411" spans="6:14">
      <c r="F13411" s="3">
        <v>44466</v>
      </c>
      <c r="G13411" s="1" t="s">
        <v>69</v>
      </c>
      <c r="H13411" s="1" t="s">
        <v>108</v>
      </c>
      <c r="I13411" s="1">
        <v>1357</v>
      </c>
      <c r="J13411" s="1">
        <f>MONTH(BART_Rides[[#This Row],[Date]])</f>
        <v>9</v>
      </c>
      <c r="K13411" s="1">
        <f>WEEKDAY(BART_Rides[[#This Row],[Date]],2)</f>
        <v>1</v>
      </c>
      <c r="L13411" s="1" t="str">
        <f>LEFT(BART_Rides[[#This Row],[Lines]],1)</f>
        <v>B</v>
      </c>
      <c r="M13411" s="1" t="str">
        <f>IF(BART_Rides[[#This Row],[FirstLetter]]="Y","Yes","No")</f>
        <v>No</v>
      </c>
      <c r="N13411" s="1" t="str">
        <f>IF(OR(BART_Rides[[#This Row],[Station Code]]="EM", BART_Rides[[#This Row],[Station Code]]="MT", BART_Rides[[#This Row],[Station Code]]="PL", BART_Rides[[#This Row],[Station Code]]="CC"), "Yes", "No")</f>
        <v>No</v>
      </c>
    </row>
    <row r="13412" spans="6:14">
      <c r="F13412" s="3">
        <v>44467</v>
      </c>
      <c r="G13412" s="1" t="s">
        <v>69</v>
      </c>
      <c r="H13412" s="1" t="s">
        <v>108</v>
      </c>
      <c r="I13412" s="1">
        <v>1597</v>
      </c>
      <c r="J13412" s="1">
        <f>MONTH(BART_Rides[[#This Row],[Date]])</f>
        <v>9</v>
      </c>
      <c r="K13412" s="1">
        <f>WEEKDAY(BART_Rides[[#This Row],[Date]],2)</f>
        <v>2</v>
      </c>
      <c r="L13412" s="1" t="str">
        <f>LEFT(BART_Rides[[#This Row],[Lines]],1)</f>
        <v>B</v>
      </c>
      <c r="M13412" s="1" t="str">
        <f>IF(BART_Rides[[#This Row],[FirstLetter]]="Y","Yes","No")</f>
        <v>No</v>
      </c>
      <c r="N13412" s="1" t="str">
        <f>IF(OR(BART_Rides[[#This Row],[Station Code]]="EM", BART_Rides[[#This Row],[Station Code]]="MT", BART_Rides[[#This Row],[Station Code]]="PL", BART_Rides[[#This Row],[Station Code]]="CC"), "Yes", "No")</f>
        <v>No</v>
      </c>
    </row>
    <row r="13413" spans="6:14">
      <c r="F13413" s="3">
        <v>44468</v>
      </c>
      <c r="G13413" s="1" t="s">
        <v>69</v>
      </c>
      <c r="H13413" s="1" t="s">
        <v>108</v>
      </c>
      <c r="I13413" s="1">
        <v>1560</v>
      </c>
      <c r="J13413" s="1">
        <f>MONTH(BART_Rides[[#This Row],[Date]])</f>
        <v>9</v>
      </c>
      <c r="K13413" s="1">
        <f>WEEKDAY(BART_Rides[[#This Row],[Date]],2)</f>
        <v>3</v>
      </c>
      <c r="L13413" s="1" t="str">
        <f>LEFT(BART_Rides[[#This Row],[Lines]],1)</f>
        <v>B</v>
      </c>
      <c r="M13413" s="1" t="str">
        <f>IF(BART_Rides[[#This Row],[FirstLetter]]="Y","Yes","No")</f>
        <v>No</v>
      </c>
      <c r="N13413" s="1" t="str">
        <f>IF(OR(BART_Rides[[#This Row],[Station Code]]="EM", BART_Rides[[#This Row],[Station Code]]="MT", BART_Rides[[#This Row],[Station Code]]="PL", BART_Rides[[#This Row],[Station Code]]="CC"), "Yes", "No")</f>
        <v>No</v>
      </c>
    </row>
    <row r="13414" spans="6:14">
      <c r="F13414" s="3">
        <v>44469</v>
      </c>
      <c r="G13414" s="1" t="s">
        <v>69</v>
      </c>
      <c r="H13414" s="1" t="s">
        <v>108</v>
      </c>
      <c r="I13414" s="1">
        <v>1692</v>
      </c>
      <c r="J13414" s="1">
        <f>MONTH(BART_Rides[[#This Row],[Date]])</f>
        <v>9</v>
      </c>
      <c r="K13414" s="1">
        <f>WEEKDAY(BART_Rides[[#This Row],[Date]],2)</f>
        <v>4</v>
      </c>
      <c r="L13414" s="1" t="str">
        <f>LEFT(BART_Rides[[#This Row],[Lines]],1)</f>
        <v>B</v>
      </c>
      <c r="M13414" s="1" t="str">
        <f>IF(BART_Rides[[#This Row],[FirstLetter]]="Y","Yes","No")</f>
        <v>No</v>
      </c>
      <c r="N13414" s="1" t="str">
        <f>IF(OR(BART_Rides[[#This Row],[Station Code]]="EM", BART_Rides[[#This Row],[Station Code]]="MT", BART_Rides[[#This Row],[Station Code]]="PL", BART_Rides[[#This Row],[Station Code]]="CC"), "Yes", "No")</f>
        <v>No</v>
      </c>
    </row>
    <row r="13415" spans="6:14">
      <c r="F13415" s="3">
        <v>44470</v>
      </c>
      <c r="G13415" s="1" t="s">
        <v>69</v>
      </c>
      <c r="H13415" s="1" t="s">
        <v>108</v>
      </c>
      <c r="I13415" s="1">
        <v>1997</v>
      </c>
      <c r="J13415" s="1">
        <f>MONTH(BART_Rides[[#This Row],[Date]])</f>
        <v>10</v>
      </c>
      <c r="K13415" s="1">
        <f>WEEKDAY(BART_Rides[[#This Row],[Date]],2)</f>
        <v>5</v>
      </c>
      <c r="L13415" s="1" t="str">
        <f>LEFT(BART_Rides[[#This Row],[Lines]],1)</f>
        <v>B</v>
      </c>
      <c r="M13415" s="1" t="str">
        <f>IF(BART_Rides[[#This Row],[FirstLetter]]="Y","Yes","No")</f>
        <v>No</v>
      </c>
      <c r="N13415" s="1" t="str">
        <f>IF(OR(BART_Rides[[#This Row],[Station Code]]="EM", BART_Rides[[#This Row],[Station Code]]="MT", BART_Rides[[#This Row],[Station Code]]="PL", BART_Rides[[#This Row],[Station Code]]="CC"), "Yes", "No")</f>
        <v>No</v>
      </c>
    </row>
    <row r="13416" spans="6:14">
      <c r="F13416" s="3">
        <v>44471</v>
      </c>
      <c r="G13416" s="1" t="s">
        <v>69</v>
      </c>
      <c r="H13416" s="1" t="s">
        <v>108</v>
      </c>
      <c r="I13416" s="1">
        <v>1770</v>
      </c>
      <c r="J13416" s="1">
        <f>MONTH(BART_Rides[[#This Row],[Date]])</f>
        <v>10</v>
      </c>
      <c r="K13416" s="1">
        <f>WEEKDAY(BART_Rides[[#This Row],[Date]],2)</f>
        <v>6</v>
      </c>
      <c r="L13416" s="1" t="str">
        <f>LEFT(BART_Rides[[#This Row],[Lines]],1)</f>
        <v>B</v>
      </c>
      <c r="M13416" s="1" t="str">
        <f>IF(BART_Rides[[#This Row],[FirstLetter]]="Y","Yes","No")</f>
        <v>No</v>
      </c>
      <c r="N13416" s="1" t="str">
        <f>IF(OR(BART_Rides[[#This Row],[Station Code]]="EM", BART_Rides[[#This Row],[Station Code]]="MT", BART_Rides[[#This Row],[Station Code]]="PL", BART_Rides[[#This Row],[Station Code]]="CC"), "Yes", "No")</f>
        <v>No</v>
      </c>
    </row>
    <row r="13417" spans="6:14">
      <c r="F13417" s="3">
        <v>44472</v>
      </c>
      <c r="G13417" s="1" t="s">
        <v>69</v>
      </c>
      <c r="H13417" s="1" t="s">
        <v>108</v>
      </c>
      <c r="I13417" s="1">
        <v>1059</v>
      </c>
      <c r="J13417" s="1">
        <f>MONTH(BART_Rides[[#This Row],[Date]])</f>
        <v>10</v>
      </c>
      <c r="K13417" s="1">
        <f>WEEKDAY(BART_Rides[[#This Row],[Date]],2)</f>
        <v>7</v>
      </c>
      <c r="L13417" s="1" t="str">
        <f>LEFT(BART_Rides[[#This Row],[Lines]],1)</f>
        <v>B</v>
      </c>
      <c r="M13417" s="1" t="str">
        <f>IF(BART_Rides[[#This Row],[FirstLetter]]="Y","Yes","No")</f>
        <v>No</v>
      </c>
      <c r="N13417" s="1" t="str">
        <f>IF(OR(BART_Rides[[#This Row],[Station Code]]="EM", BART_Rides[[#This Row],[Station Code]]="MT", BART_Rides[[#This Row],[Station Code]]="PL", BART_Rides[[#This Row],[Station Code]]="CC"), "Yes", "No")</f>
        <v>No</v>
      </c>
    </row>
    <row r="13418" spans="6:14">
      <c r="F13418" s="3">
        <v>44473</v>
      </c>
      <c r="G13418" s="1" t="s">
        <v>69</v>
      </c>
      <c r="H13418" s="1" t="s">
        <v>108</v>
      </c>
      <c r="I13418" s="1">
        <v>1387</v>
      </c>
      <c r="J13418" s="1">
        <f>MONTH(BART_Rides[[#This Row],[Date]])</f>
        <v>10</v>
      </c>
      <c r="K13418" s="1">
        <f>WEEKDAY(BART_Rides[[#This Row],[Date]],2)</f>
        <v>1</v>
      </c>
      <c r="L13418" s="1" t="str">
        <f>LEFT(BART_Rides[[#This Row],[Lines]],1)</f>
        <v>B</v>
      </c>
      <c r="M13418" s="1" t="str">
        <f>IF(BART_Rides[[#This Row],[FirstLetter]]="Y","Yes","No")</f>
        <v>No</v>
      </c>
      <c r="N13418" s="1" t="str">
        <f>IF(OR(BART_Rides[[#This Row],[Station Code]]="EM", BART_Rides[[#This Row],[Station Code]]="MT", BART_Rides[[#This Row],[Station Code]]="PL", BART_Rides[[#This Row],[Station Code]]="CC"), "Yes", "No")</f>
        <v>No</v>
      </c>
    </row>
    <row r="13419" spans="6:14">
      <c r="F13419" s="3">
        <v>44474</v>
      </c>
      <c r="G13419" s="1" t="s">
        <v>69</v>
      </c>
      <c r="H13419" s="1" t="s">
        <v>108</v>
      </c>
      <c r="I13419" s="1">
        <v>1455</v>
      </c>
      <c r="J13419" s="1">
        <f>MONTH(BART_Rides[[#This Row],[Date]])</f>
        <v>10</v>
      </c>
      <c r="K13419" s="1">
        <f>WEEKDAY(BART_Rides[[#This Row],[Date]],2)</f>
        <v>2</v>
      </c>
      <c r="L13419" s="1" t="str">
        <f>LEFT(BART_Rides[[#This Row],[Lines]],1)</f>
        <v>B</v>
      </c>
      <c r="M13419" s="1" t="str">
        <f>IF(BART_Rides[[#This Row],[FirstLetter]]="Y","Yes","No")</f>
        <v>No</v>
      </c>
      <c r="N13419" s="1" t="str">
        <f>IF(OR(BART_Rides[[#This Row],[Station Code]]="EM", BART_Rides[[#This Row],[Station Code]]="MT", BART_Rides[[#This Row],[Station Code]]="PL", BART_Rides[[#This Row],[Station Code]]="CC"), "Yes", "No")</f>
        <v>No</v>
      </c>
    </row>
    <row r="13420" spans="6:14">
      <c r="F13420" s="3">
        <v>44475</v>
      </c>
      <c r="G13420" s="1" t="s">
        <v>69</v>
      </c>
      <c r="H13420" s="1" t="s">
        <v>108</v>
      </c>
      <c r="I13420" s="1">
        <v>1429</v>
      </c>
      <c r="J13420" s="1">
        <f>MONTH(BART_Rides[[#This Row],[Date]])</f>
        <v>10</v>
      </c>
      <c r="K13420" s="1">
        <f>WEEKDAY(BART_Rides[[#This Row],[Date]],2)</f>
        <v>3</v>
      </c>
      <c r="L13420" s="1" t="str">
        <f>LEFT(BART_Rides[[#This Row],[Lines]],1)</f>
        <v>B</v>
      </c>
      <c r="M13420" s="1" t="str">
        <f>IF(BART_Rides[[#This Row],[FirstLetter]]="Y","Yes","No")</f>
        <v>No</v>
      </c>
      <c r="N13420" s="1" t="str">
        <f>IF(OR(BART_Rides[[#This Row],[Station Code]]="EM", BART_Rides[[#This Row],[Station Code]]="MT", BART_Rides[[#This Row],[Station Code]]="PL", BART_Rides[[#This Row],[Station Code]]="CC"), "Yes", "No")</f>
        <v>No</v>
      </c>
    </row>
    <row r="13421" spans="6:14">
      <c r="F13421" s="3">
        <v>44476</v>
      </c>
      <c r="G13421" s="1" t="s">
        <v>69</v>
      </c>
      <c r="H13421" s="1" t="s">
        <v>108</v>
      </c>
      <c r="I13421" s="1">
        <v>1470</v>
      </c>
      <c r="J13421" s="1">
        <f>MONTH(BART_Rides[[#This Row],[Date]])</f>
        <v>10</v>
      </c>
      <c r="K13421" s="1">
        <f>WEEKDAY(BART_Rides[[#This Row],[Date]],2)</f>
        <v>4</v>
      </c>
      <c r="L13421" s="1" t="str">
        <f>LEFT(BART_Rides[[#This Row],[Lines]],1)</f>
        <v>B</v>
      </c>
      <c r="M13421" s="1" t="str">
        <f>IF(BART_Rides[[#This Row],[FirstLetter]]="Y","Yes","No")</f>
        <v>No</v>
      </c>
      <c r="N13421" s="1" t="str">
        <f>IF(OR(BART_Rides[[#This Row],[Station Code]]="EM", BART_Rides[[#This Row],[Station Code]]="MT", BART_Rides[[#This Row],[Station Code]]="PL", BART_Rides[[#This Row],[Station Code]]="CC"), "Yes", "No")</f>
        <v>No</v>
      </c>
    </row>
    <row r="13422" spans="6:14">
      <c r="F13422" s="3">
        <v>44477</v>
      </c>
      <c r="G13422" s="1" t="s">
        <v>69</v>
      </c>
      <c r="H13422" s="1" t="s">
        <v>108</v>
      </c>
      <c r="I13422" s="1">
        <v>2032</v>
      </c>
      <c r="J13422" s="1">
        <f>MONTH(BART_Rides[[#This Row],[Date]])</f>
        <v>10</v>
      </c>
      <c r="K13422" s="1">
        <f>WEEKDAY(BART_Rides[[#This Row],[Date]],2)</f>
        <v>5</v>
      </c>
      <c r="L13422" s="1" t="str">
        <f>LEFT(BART_Rides[[#This Row],[Lines]],1)</f>
        <v>B</v>
      </c>
      <c r="M13422" s="1" t="str">
        <f>IF(BART_Rides[[#This Row],[FirstLetter]]="Y","Yes","No")</f>
        <v>No</v>
      </c>
      <c r="N13422" s="1" t="str">
        <f>IF(OR(BART_Rides[[#This Row],[Station Code]]="EM", BART_Rides[[#This Row],[Station Code]]="MT", BART_Rides[[#This Row],[Station Code]]="PL", BART_Rides[[#This Row],[Station Code]]="CC"), "Yes", "No")</f>
        <v>No</v>
      </c>
    </row>
    <row r="13423" spans="6:14">
      <c r="F13423" s="3">
        <v>44478</v>
      </c>
      <c r="G13423" s="1" t="s">
        <v>69</v>
      </c>
      <c r="H13423" s="1" t="s">
        <v>108</v>
      </c>
      <c r="I13423" s="1">
        <v>2007</v>
      </c>
      <c r="J13423" s="1">
        <f>MONTH(BART_Rides[[#This Row],[Date]])</f>
        <v>10</v>
      </c>
      <c r="K13423" s="1">
        <f>WEEKDAY(BART_Rides[[#This Row],[Date]],2)</f>
        <v>6</v>
      </c>
      <c r="L13423" s="1" t="str">
        <f>LEFT(BART_Rides[[#This Row],[Lines]],1)</f>
        <v>B</v>
      </c>
      <c r="M13423" s="1" t="str">
        <f>IF(BART_Rides[[#This Row],[FirstLetter]]="Y","Yes","No")</f>
        <v>No</v>
      </c>
      <c r="N13423" s="1" t="str">
        <f>IF(OR(BART_Rides[[#This Row],[Station Code]]="EM", BART_Rides[[#This Row],[Station Code]]="MT", BART_Rides[[#This Row],[Station Code]]="PL", BART_Rides[[#This Row],[Station Code]]="CC"), "Yes", "No")</f>
        <v>No</v>
      </c>
    </row>
    <row r="13424" spans="6:14">
      <c r="F13424" s="3">
        <v>44479</v>
      </c>
      <c r="G13424" s="1" t="s">
        <v>69</v>
      </c>
      <c r="H13424" s="1" t="s">
        <v>108</v>
      </c>
      <c r="I13424" s="1">
        <v>1084</v>
      </c>
      <c r="J13424" s="1">
        <f>MONTH(BART_Rides[[#This Row],[Date]])</f>
        <v>10</v>
      </c>
      <c r="K13424" s="1">
        <f>WEEKDAY(BART_Rides[[#This Row],[Date]],2)</f>
        <v>7</v>
      </c>
      <c r="L13424" s="1" t="str">
        <f>LEFT(BART_Rides[[#This Row],[Lines]],1)</f>
        <v>B</v>
      </c>
      <c r="M13424" s="1" t="str">
        <f>IF(BART_Rides[[#This Row],[FirstLetter]]="Y","Yes","No")</f>
        <v>No</v>
      </c>
      <c r="N13424" s="1" t="str">
        <f>IF(OR(BART_Rides[[#This Row],[Station Code]]="EM", BART_Rides[[#This Row],[Station Code]]="MT", BART_Rides[[#This Row],[Station Code]]="PL", BART_Rides[[#This Row],[Station Code]]="CC"), "Yes", "No")</f>
        <v>No</v>
      </c>
    </row>
    <row r="13425" spans="6:14">
      <c r="F13425" s="3">
        <v>44480</v>
      </c>
      <c r="G13425" s="1" t="s">
        <v>69</v>
      </c>
      <c r="H13425" s="1" t="s">
        <v>108</v>
      </c>
      <c r="I13425" s="1">
        <v>1185</v>
      </c>
      <c r="J13425" s="1">
        <f>MONTH(BART_Rides[[#This Row],[Date]])</f>
        <v>10</v>
      </c>
      <c r="K13425" s="1">
        <f>WEEKDAY(BART_Rides[[#This Row],[Date]],2)</f>
        <v>1</v>
      </c>
      <c r="L13425" s="1" t="str">
        <f>LEFT(BART_Rides[[#This Row],[Lines]],1)</f>
        <v>B</v>
      </c>
      <c r="M13425" s="1" t="str">
        <f>IF(BART_Rides[[#This Row],[FirstLetter]]="Y","Yes","No")</f>
        <v>No</v>
      </c>
      <c r="N13425" s="1" t="str">
        <f>IF(OR(BART_Rides[[#This Row],[Station Code]]="EM", BART_Rides[[#This Row],[Station Code]]="MT", BART_Rides[[#This Row],[Station Code]]="PL", BART_Rides[[#This Row],[Station Code]]="CC"), "Yes", "No")</f>
        <v>No</v>
      </c>
    </row>
    <row r="13426" spans="6:14">
      <c r="F13426" s="3">
        <v>44481</v>
      </c>
      <c r="G13426" s="1" t="s">
        <v>69</v>
      </c>
      <c r="H13426" s="1" t="s">
        <v>108</v>
      </c>
      <c r="I13426" s="1">
        <v>1408</v>
      </c>
      <c r="J13426" s="1">
        <f>MONTH(BART_Rides[[#This Row],[Date]])</f>
        <v>10</v>
      </c>
      <c r="K13426" s="1">
        <f>WEEKDAY(BART_Rides[[#This Row],[Date]],2)</f>
        <v>2</v>
      </c>
      <c r="L13426" s="1" t="str">
        <f>LEFT(BART_Rides[[#This Row],[Lines]],1)</f>
        <v>B</v>
      </c>
      <c r="M13426" s="1" t="str">
        <f>IF(BART_Rides[[#This Row],[FirstLetter]]="Y","Yes","No")</f>
        <v>No</v>
      </c>
      <c r="N13426" s="1" t="str">
        <f>IF(OR(BART_Rides[[#This Row],[Station Code]]="EM", BART_Rides[[#This Row],[Station Code]]="MT", BART_Rides[[#This Row],[Station Code]]="PL", BART_Rides[[#This Row],[Station Code]]="CC"), "Yes", "No")</f>
        <v>No</v>
      </c>
    </row>
    <row r="13427" spans="6:14">
      <c r="F13427" s="3">
        <v>44482</v>
      </c>
      <c r="G13427" s="1" t="s">
        <v>69</v>
      </c>
      <c r="H13427" s="1" t="s">
        <v>108</v>
      </c>
      <c r="I13427" s="1">
        <v>1496</v>
      </c>
      <c r="J13427" s="1">
        <f>MONTH(BART_Rides[[#This Row],[Date]])</f>
        <v>10</v>
      </c>
      <c r="K13427" s="1">
        <f>WEEKDAY(BART_Rides[[#This Row],[Date]],2)</f>
        <v>3</v>
      </c>
      <c r="L13427" s="1" t="str">
        <f>LEFT(BART_Rides[[#This Row],[Lines]],1)</f>
        <v>B</v>
      </c>
      <c r="M13427" s="1" t="str">
        <f>IF(BART_Rides[[#This Row],[FirstLetter]]="Y","Yes","No")</f>
        <v>No</v>
      </c>
      <c r="N13427" s="1" t="str">
        <f>IF(OR(BART_Rides[[#This Row],[Station Code]]="EM", BART_Rides[[#This Row],[Station Code]]="MT", BART_Rides[[#This Row],[Station Code]]="PL", BART_Rides[[#This Row],[Station Code]]="CC"), "Yes", "No")</f>
        <v>No</v>
      </c>
    </row>
    <row r="13428" spans="6:14">
      <c r="F13428" s="3">
        <v>44483</v>
      </c>
      <c r="G13428" s="1" t="s">
        <v>69</v>
      </c>
      <c r="H13428" s="1" t="s">
        <v>108</v>
      </c>
      <c r="I13428" s="1">
        <v>1908</v>
      </c>
      <c r="J13428" s="1">
        <f>MONTH(BART_Rides[[#This Row],[Date]])</f>
        <v>10</v>
      </c>
      <c r="K13428" s="1">
        <f>WEEKDAY(BART_Rides[[#This Row],[Date]],2)</f>
        <v>4</v>
      </c>
      <c r="L13428" s="1" t="str">
        <f>LEFT(BART_Rides[[#This Row],[Lines]],1)</f>
        <v>B</v>
      </c>
      <c r="M13428" s="1" t="str">
        <f>IF(BART_Rides[[#This Row],[FirstLetter]]="Y","Yes","No")</f>
        <v>No</v>
      </c>
      <c r="N13428" s="1" t="str">
        <f>IF(OR(BART_Rides[[#This Row],[Station Code]]="EM", BART_Rides[[#This Row],[Station Code]]="MT", BART_Rides[[#This Row],[Station Code]]="PL", BART_Rides[[#This Row],[Station Code]]="CC"), "Yes", "No")</f>
        <v>No</v>
      </c>
    </row>
    <row r="13429" spans="6:14">
      <c r="F13429" s="3">
        <v>44484</v>
      </c>
      <c r="G13429" s="1" t="s">
        <v>69</v>
      </c>
      <c r="H13429" s="1" t="s">
        <v>108</v>
      </c>
      <c r="I13429" s="1">
        <v>1550</v>
      </c>
      <c r="J13429" s="1">
        <f>MONTH(BART_Rides[[#This Row],[Date]])</f>
        <v>10</v>
      </c>
      <c r="K13429" s="1">
        <f>WEEKDAY(BART_Rides[[#This Row],[Date]],2)</f>
        <v>5</v>
      </c>
      <c r="L13429" s="1" t="str">
        <f>LEFT(BART_Rides[[#This Row],[Lines]],1)</f>
        <v>B</v>
      </c>
      <c r="M13429" s="1" t="str">
        <f>IF(BART_Rides[[#This Row],[FirstLetter]]="Y","Yes","No")</f>
        <v>No</v>
      </c>
      <c r="N13429" s="1" t="str">
        <f>IF(OR(BART_Rides[[#This Row],[Station Code]]="EM", BART_Rides[[#This Row],[Station Code]]="MT", BART_Rides[[#This Row],[Station Code]]="PL", BART_Rides[[#This Row],[Station Code]]="CC"), "Yes", "No")</f>
        <v>No</v>
      </c>
    </row>
    <row r="13430" spans="6:14">
      <c r="F13430" s="3">
        <v>44485</v>
      </c>
      <c r="G13430" s="1" t="s">
        <v>69</v>
      </c>
      <c r="H13430" s="1" t="s">
        <v>108</v>
      </c>
      <c r="I13430" s="1">
        <v>957</v>
      </c>
      <c r="J13430" s="1">
        <f>MONTH(BART_Rides[[#This Row],[Date]])</f>
        <v>10</v>
      </c>
      <c r="K13430" s="1">
        <f>WEEKDAY(BART_Rides[[#This Row],[Date]],2)</f>
        <v>6</v>
      </c>
      <c r="L13430" s="1" t="str">
        <f>LEFT(BART_Rides[[#This Row],[Lines]],1)</f>
        <v>B</v>
      </c>
      <c r="M13430" s="1" t="str">
        <f>IF(BART_Rides[[#This Row],[FirstLetter]]="Y","Yes","No")</f>
        <v>No</v>
      </c>
      <c r="N13430" s="1" t="str">
        <f>IF(OR(BART_Rides[[#This Row],[Station Code]]="EM", BART_Rides[[#This Row],[Station Code]]="MT", BART_Rides[[#This Row],[Station Code]]="PL", BART_Rides[[#This Row],[Station Code]]="CC"), "Yes", "No")</f>
        <v>No</v>
      </c>
    </row>
    <row r="13431" spans="6:14">
      <c r="F13431" s="3">
        <v>44486</v>
      </c>
      <c r="G13431" s="1" t="s">
        <v>69</v>
      </c>
      <c r="H13431" s="1" t="s">
        <v>108</v>
      </c>
      <c r="I13431" s="1">
        <v>626</v>
      </c>
      <c r="J13431" s="1">
        <f>MONTH(BART_Rides[[#This Row],[Date]])</f>
        <v>10</v>
      </c>
      <c r="K13431" s="1">
        <f>WEEKDAY(BART_Rides[[#This Row],[Date]],2)</f>
        <v>7</v>
      </c>
      <c r="L13431" s="1" t="str">
        <f>LEFT(BART_Rides[[#This Row],[Lines]],1)</f>
        <v>B</v>
      </c>
      <c r="M13431" s="1" t="str">
        <f>IF(BART_Rides[[#This Row],[FirstLetter]]="Y","Yes","No")</f>
        <v>No</v>
      </c>
      <c r="N13431" s="1" t="str">
        <f>IF(OR(BART_Rides[[#This Row],[Station Code]]="EM", BART_Rides[[#This Row],[Station Code]]="MT", BART_Rides[[#This Row],[Station Code]]="PL", BART_Rides[[#This Row],[Station Code]]="CC"), "Yes", "No")</f>
        <v>No</v>
      </c>
    </row>
    <row r="13432" spans="6:14">
      <c r="F13432" s="3">
        <v>44487</v>
      </c>
      <c r="G13432" s="1" t="s">
        <v>69</v>
      </c>
      <c r="H13432" s="1" t="s">
        <v>108</v>
      </c>
      <c r="I13432" s="1">
        <v>1446</v>
      </c>
      <c r="J13432" s="1">
        <f>MONTH(BART_Rides[[#This Row],[Date]])</f>
        <v>10</v>
      </c>
      <c r="K13432" s="1">
        <f>WEEKDAY(BART_Rides[[#This Row],[Date]],2)</f>
        <v>1</v>
      </c>
      <c r="L13432" s="1" t="str">
        <f>LEFT(BART_Rides[[#This Row],[Lines]],1)</f>
        <v>B</v>
      </c>
      <c r="M13432" s="1" t="str">
        <f>IF(BART_Rides[[#This Row],[FirstLetter]]="Y","Yes","No")</f>
        <v>No</v>
      </c>
      <c r="N13432" s="1" t="str">
        <f>IF(OR(BART_Rides[[#This Row],[Station Code]]="EM", BART_Rides[[#This Row],[Station Code]]="MT", BART_Rides[[#This Row],[Station Code]]="PL", BART_Rides[[#This Row],[Station Code]]="CC"), "Yes", "No")</f>
        <v>No</v>
      </c>
    </row>
    <row r="13433" spans="6:14">
      <c r="F13433" s="3">
        <v>44488</v>
      </c>
      <c r="G13433" s="1" t="s">
        <v>69</v>
      </c>
      <c r="H13433" s="1" t="s">
        <v>108</v>
      </c>
      <c r="I13433" s="1">
        <v>1460</v>
      </c>
      <c r="J13433" s="1">
        <f>MONTH(BART_Rides[[#This Row],[Date]])</f>
        <v>10</v>
      </c>
      <c r="K13433" s="1">
        <f>WEEKDAY(BART_Rides[[#This Row],[Date]],2)</f>
        <v>2</v>
      </c>
      <c r="L13433" s="1" t="str">
        <f>LEFT(BART_Rides[[#This Row],[Lines]],1)</f>
        <v>B</v>
      </c>
      <c r="M13433" s="1" t="str">
        <f>IF(BART_Rides[[#This Row],[FirstLetter]]="Y","Yes","No")</f>
        <v>No</v>
      </c>
      <c r="N13433" s="1" t="str">
        <f>IF(OR(BART_Rides[[#This Row],[Station Code]]="EM", BART_Rides[[#This Row],[Station Code]]="MT", BART_Rides[[#This Row],[Station Code]]="PL", BART_Rides[[#This Row],[Station Code]]="CC"), "Yes", "No")</f>
        <v>No</v>
      </c>
    </row>
    <row r="13434" spans="6:14">
      <c r="F13434" s="3">
        <v>44489</v>
      </c>
      <c r="G13434" s="1" t="s">
        <v>69</v>
      </c>
      <c r="H13434" s="1" t="s">
        <v>108</v>
      </c>
      <c r="I13434" s="1">
        <v>1520</v>
      </c>
      <c r="J13434" s="1">
        <f>MONTH(BART_Rides[[#This Row],[Date]])</f>
        <v>10</v>
      </c>
      <c r="K13434" s="1">
        <f>WEEKDAY(BART_Rides[[#This Row],[Date]],2)</f>
        <v>3</v>
      </c>
      <c r="L13434" s="1" t="str">
        <f>LEFT(BART_Rides[[#This Row],[Lines]],1)</f>
        <v>B</v>
      </c>
      <c r="M13434" s="1" t="str">
        <f>IF(BART_Rides[[#This Row],[FirstLetter]]="Y","Yes","No")</f>
        <v>No</v>
      </c>
      <c r="N13434" s="1" t="str">
        <f>IF(OR(BART_Rides[[#This Row],[Station Code]]="EM", BART_Rides[[#This Row],[Station Code]]="MT", BART_Rides[[#This Row],[Station Code]]="PL", BART_Rides[[#This Row],[Station Code]]="CC"), "Yes", "No")</f>
        <v>No</v>
      </c>
    </row>
    <row r="13435" spans="6:14">
      <c r="F13435" s="3">
        <v>44490</v>
      </c>
      <c r="G13435" s="1" t="s">
        <v>69</v>
      </c>
      <c r="H13435" s="1" t="s">
        <v>108</v>
      </c>
      <c r="I13435" s="1">
        <v>1562</v>
      </c>
      <c r="J13435" s="1">
        <f>MONTH(BART_Rides[[#This Row],[Date]])</f>
        <v>10</v>
      </c>
      <c r="K13435" s="1">
        <f>WEEKDAY(BART_Rides[[#This Row],[Date]],2)</f>
        <v>4</v>
      </c>
      <c r="L13435" s="1" t="str">
        <f>LEFT(BART_Rides[[#This Row],[Lines]],1)</f>
        <v>B</v>
      </c>
      <c r="M13435" s="1" t="str">
        <f>IF(BART_Rides[[#This Row],[FirstLetter]]="Y","Yes","No")</f>
        <v>No</v>
      </c>
      <c r="N13435" s="1" t="str">
        <f>IF(OR(BART_Rides[[#This Row],[Station Code]]="EM", BART_Rides[[#This Row],[Station Code]]="MT", BART_Rides[[#This Row],[Station Code]]="PL", BART_Rides[[#This Row],[Station Code]]="CC"), "Yes", "No")</f>
        <v>No</v>
      </c>
    </row>
    <row r="13436" spans="6:14">
      <c r="F13436" s="3">
        <v>44491</v>
      </c>
      <c r="G13436" s="1" t="s">
        <v>69</v>
      </c>
      <c r="H13436" s="1" t="s">
        <v>108</v>
      </c>
      <c r="I13436" s="1">
        <v>1434</v>
      </c>
      <c r="J13436" s="1">
        <f>MONTH(BART_Rides[[#This Row],[Date]])</f>
        <v>10</v>
      </c>
      <c r="K13436" s="1">
        <f>WEEKDAY(BART_Rides[[#This Row],[Date]],2)</f>
        <v>5</v>
      </c>
      <c r="L13436" s="1" t="str">
        <f>LEFT(BART_Rides[[#This Row],[Lines]],1)</f>
        <v>B</v>
      </c>
      <c r="M13436" s="1" t="str">
        <f>IF(BART_Rides[[#This Row],[FirstLetter]]="Y","Yes","No")</f>
        <v>No</v>
      </c>
      <c r="N13436" s="1" t="str">
        <f>IF(OR(BART_Rides[[#This Row],[Station Code]]="EM", BART_Rides[[#This Row],[Station Code]]="MT", BART_Rides[[#This Row],[Station Code]]="PL", BART_Rides[[#This Row],[Station Code]]="CC"), "Yes", "No")</f>
        <v>No</v>
      </c>
    </row>
    <row r="13437" spans="6:14">
      <c r="F13437" s="3">
        <v>44492</v>
      </c>
      <c r="G13437" s="1" t="s">
        <v>69</v>
      </c>
      <c r="H13437" s="1" t="s">
        <v>108</v>
      </c>
      <c r="I13437" s="1">
        <v>997</v>
      </c>
      <c r="J13437" s="1">
        <f>MONTH(BART_Rides[[#This Row],[Date]])</f>
        <v>10</v>
      </c>
      <c r="K13437" s="1">
        <f>WEEKDAY(BART_Rides[[#This Row],[Date]],2)</f>
        <v>6</v>
      </c>
      <c r="L13437" s="1" t="str">
        <f>LEFT(BART_Rides[[#This Row],[Lines]],1)</f>
        <v>B</v>
      </c>
      <c r="M13437" s="1" t="str">
        <f>IF(BART_Rides[[#This Row],[FirstLetter]]="Y","Yes","No")</f>
        <v>No</v>
      </c>
      <c r="N13437" s="1" t="str">
        <f>IF(OR(BART_Rides[[#This Row],[Station Code]]="EM", BART_Rides[[#This Row],[Station Code]]="MT", BART_Rides[[#This Row],[Station Code]]="PL", BART_Rides[[#This Row],[Station Code]]="CC"), "Yes", "No")</f>
        <v>No</v>
      </c>
    </row>
    <row r="13438" spans="6:14">
      <c r="F13438" s="3">
        <v>44493</v>
      </c>
      <c r="G13438" s="1" t="s">
        <v>69</v>
      </c>
      <c r="H13438" s="1" t="s">
        <v>108</v>
      </c>
      <c r="I13438" s="1">
        <v>453</v>
      </c>
      <c r="J13438" s="1">
        <f>MONTH(BART_Rides[[#This Row],[Date]])</f>
        <v>10</v>
      </c>
      <c r="K13438" s="1">
        <f>WEEKDAY(BART_Rides[[#This Row],[Date]],2)</f>
        <v>7</v>
      </c>
      <c r="L13438" s="1" t="str">
        <f>LEFT(BART_Rides[[#This Row],[Lines]],1)</f>
        <v>B</v>
      </c>
      <c r="M13438" s="1" t="str">
        <f>IF(BART_Rides[[#This Row],[FirstLetter]]="Y","Yes","No")</f>
        <v>No</v>
      </c>
      <c r="N13438" s="1" t="str">
        <f>IF(OR(BART_Rides[[#This Row],[Station Code]]="EM", BART_Rides[[#This Row],[Station Code]]="MT", BART_Rides[[#This Row],[Station Code]]="PL", BART_Rides[[#This Row],[Station Code]]="CC"), "Yes", "No")</f>
        <v>No</v>
      </c>
    </row>
    <row r="13439" spans="6:14">
      <c r="F13439" s="3">
        <v>44494</v>
      </c>
      <c r="G13439" s="1" t="s">
        <v>69</v>
      </c>
      <c r="H13439" s="1" t="s">
        <v>108</v>
      </c>
      <c r="I13439" s="1">
        <v>1305</v>
      </c>
      <c r="J13439" s="1">
        <f>MONTH(BART_Rides[[#This Row],[Date]])</f>
        <v>10</v>
      </c>
      <c r="K13439" s="1">
        <f>WEEKDAY(BART_Rides[[#This Row],[Date]],2)</f>
        <v>1</v>
      </c>
      <c r="L13439" s="1" t="str">
        <f>LEFT(BART_Rides[[#This Row],[Lines]],1)</f>
        <v>B</v>
      </c>
      <c r="M13439" s="1" t="str">
        <f>IF(BART_Rides[[#This Row],[FirstLetter]]="Y","Yes","No")</f>
        <v>No</v>
      </c>
      <c r="N13439" s="1" t="str">
        <f>IF(OR(BART_Rides[[#This Row],[Station Code]]="EM", BART_Rides[[#This Row],[Station Code]]="MT", BART_Rides[[#This Row],[Station Code]]="PL", BART_Rides[[#This Row],[Station Code]]="CC"), "Yes", "No")</f>
        <v>No</v>
      </c>
    </row>
    <row r="13440" spans="6:14">
      <c r="F13440" s="3">
        <v>44495</v>
      </c>
      <c r="G13440" s="1" t="s">
        <v>69</v>
      </c>
      <c r="H13440" s="1" t="s">
        <v>108</v>
      </c>
      <c r="I13440" s="1">
        <v>1493</v>
      </c>
      <c r="J13440" s="1">
        <f>MONTH(BART_Rides[[#This Row],[Date]])</f>
        <v>10</v>
      </c>
      <c r="K13440" s="1">
        <f>WEEKDAY(BART_Rides[[#This Row],[Date]],2)</f>
        <v>2</v>
      </c>
      <c r="L13440" s="1" t="str">
        <f>LEFT(BART_Rides[[#This Row],[Lines]],1)</f>
        <v>B</v>
      </c>
      <c r="M13440" s="1" t="str">
        <f>IF(BART_Rides[[#This Row],[FirstLetter]]="Y","Yes","No")</f>
        <v>No</v>
      </c>
      <c r="N13440" s="1" t="str">
        <f>IF(OR(BART_Rides[[#This Row],[Station Code]]="EM", BART_Rides[[#This Row],[Station Code]]="MT", BART_Rides[[#This Row],[Station Code]]="PL", BART_Rides[[#This Row],[Station Code]]="CC"), "Yes", "No")</f>
        <v>No</v>
      </c>
    </row>
    <row r="13441" spans="6:14">
      <c r="F13441" s="3">
        <v>44496</v>
      </c>
      <c r="G13441" s="1" t="s">
        <v>69</v>
      </c>
      <c r="H13441" s="1" t="s">
        <v>108</v>
      </c>
      <c r="I13441" s="1">
        <v>1521</v>
      </c>
      <c r="J13441" s="1">
        <f>MONTH(BART_Rides[[#This Row],[Date]])</f>
        <v>10</v>
      </c>
      <c r="K13441" s="1">
        <f>WEEKDAY(BART_Rides[[#This Row],[Date]],2)</f>
        <v>3</v>
      </c>
      <c r="L13441" s="1" t="str">
        <f>LEFT(BART_Rides[[#This Row],[Lines]],1)</f>
        <v>B</v>
      </c>
      <c r="M13441" s="1" t="str">
        <f>IF(BART_Rides[[#This Row],[FirstLetter]]="Y","Yes","No")</f>
        <v>No</v>
      </c>
      <c r="N13441" s="1" t="str">
        <f>IF(OR(BART_Rides[[#This Row],[Station Code]]="EM", BART_Rides[[#This Row],[Station Code]]="MT", BART_Rides[[#This Row],[Station Code]]="PL", BART_Rides[[#This Row],[Station Code]]="CC"), "Yes", "No")</f>
        <v>No</v>
      </c>
    </row>
    <row r="13442" spans="6:14">
      <c r="F13442" s="3">
        <v>44497</v>
      </c>
      <c r="G13442" s="1" t="s">
        <v>69</v>
      </c>
      <c r="H13442" s="1" t="s">
        <v>108</v>
      </c>
      <c r="I13442" s="1">
        <v>1695</v>
      </c>
      <c r="J13442" s="1">
        <f>MONTH(BART_Rides[[#This Row],[Date]])</f>
        <v>10</v>
      </c>
      <c r="K13442" s="1">
        <f>WEEKDAY(BART_Rides[[#This Row],[Date]],2)</f>
        <v>4</v>
      </c>
      <c r="L13442" s="1" t="str">
        <f>LEFT(BART_Rides[[#This Row],[Lines]],1)</f>
        <v>B</v>
      </c>
      <c r="M13442" s="1" t="str">
        <f>IF(BART_Rides[[#This Row],[FirstLetter]]="Y","Yes","No")</f>
        <v>No</v>
      </c>
      <c r="N13442" s="1" t="str">
        <f>IF(OR(BART_Rides[[#This Row],[Station Code]]="EM", BART_Rides[[#This Row],[Station Code]]="MT", BART_Rides[[#This Row],[Station Code]]="PL", BART_Rides[[#This Row],[Station Code]]="CC"), "Yes", "No")</f>
        <v>No</v>
      </c>
    </row>
    <row r="13443" spans="6:14">
      <c r="F13443" s="3">
        <v>44498</v>
      </c>
      <c r="G13443" s="1" t="s">
        <v>69</v>
      </c>
      <c r="H13443" s="1" t="s">
        <v>108</v>
      </c>
      <c r="I13443" s="1">
        <v>1549</v>
      </c>
      <c r="J13443" s="1">
        <f>MONTH(BART_Rides[[#This Row],[Date]])</f>
        <v>10</v>
      </c>
      <c r="K13443" s="1">
        <f>WEEKDAY(BART_Rides[[#This Row],[Date]],2)</f>
        <v>5</v>
      </c>
      <c r="L13443" s="1" t="str">
        <f>LEFT(BART_Rides[[#This Row],[Lines]],1)</f>
        <v>B</v>
      </c>
      <c r="M13443" s="1" t="str">
        <f>IF(BART_Rides[[#This Row],[FirstLetter]]="Y","Yes","No")</f>
        <v>No</v>
      </c>
      <c r="N13443" s="1" t="str">
        <f>IF(OR(BART_Rides[[#This Row],[Station Code]]="EM", BART_Rides[[#This Row],[Station Code]]="MT", BART_Rides[[#This Row],[Station Code]]="PL", BART_Rides[[#This Row],[Station Code]]="CC"), "Yes", "No")</f>
        <v>No</v>
      </c>
    </row>
    <row r="13444" spans="6:14">
      <c r="F13444" s="3">
        <v>44499</v>
      </c>
      <c r="G13444" s="1" t="s">
        <v>69</v>
      </c>
      <c r="H13444" s="1" t="s">
        <v>108</v>
      </c>
      <c r="I13444" s="1">
        <v>1088</v>
      </c>
      <c r="J13444" s="1">
        <f>MONTH(BART_Rides[[#This Row],[Date]])</f>
        <v>10</v>
      </c>
      <c r="K13444" s="1">
        <f>WEEKDAY(BART_Rides[[#This Row],[Date]],2)</f>
        <v>6</v>
      </c>
      <c r="L13444" s="1" t="str">
        <f>LEFT(BART_Rides[[#This Row],[Lines]],1)</f>
        <v>B</v>
      </c>
      <c r="M13444" s="1" t="str">
        <f>IF(BART_Rides[[#This Row],[FirstLetter]]="Y","Yes","No")</f>
        <v>No</v>
      </c>
      <c r="N13444" s="1" t="str">
        <f>IF(OR(BART_Rides[[#This Row],[Station Code]]="EM", BART_Rides[[#This Row],[Station Code]]="MT", BART_Rides[[#This Row],[Station Code]]="PL", BART_Rides[[#This Row],[Station Code]]="CC"), "Yes", "No")</f>
        <v>No</v>
      </c>
    </row>
    <row r="13445" spans="6:14">
      <c r="F13445" s="3">
        <v>44500</v>
      </c>
      <c r="G13445" s="1" t="s">
        <v>69</v>
      </c>
      <c r="H13445" s="1" t="s">
        <v>108</v>
      </c>
      <c r="I13445" s="1">
        <v>753</v>
      </c>
      <c r="J13445" s="1">
        <f>MONTH(BART_Rides[[#This Row],[Date]])</f>
        <v>10</v>
      </c>
      <c r="K13445" s="1">
        <f>WEEKDAY(BART_Rides[[#This Row],[Date]],2)</f>
        <v>7</v>
      </c>
      <c r="L13445" s="1" t="str">
        <f>LEFT(BART_Rides[[#This Row],[Lines]],1)</f>
        <v>B</v>
      </c>
      <c r="M13445" s="1" t="str">
        <f>IF(BART_Rides[[#This Row],[FirstLetter]]="Y","Yes","No")</f>
        <v>No</v>
      </c>
      <c r="N13445" s="1" t="str">
        <f>IF(OR(BART_Rides[[#This Row],[Station Code]]="EM", BART_Rides[[#This Row],[Station Code]]="MT", BART_Rides[[#This Row],[Station Code]]="PL", BART_Rides[[#This Row],[Station Code]]="CC"), "Yes", "No")</f>
        <v>No</v>
      </c>
    </row>
    <row r="13446" spans="6:14">
      <c r="F13446" s="3">
        <v>44501</v>
      </c>
      <c r="G13446" s="1" t="s">
        <v>69</v>
      </c>
      <c r="H13446" s="1" t="s">
        <v>108</v>
      </c>
      <c r="I13446" s="1">
        <v>1329</v>
      </c>
      <c r="J13446" s="1">
        <f>MONTH(BART_Rides[[#This Row],[Date]])</f>
        <v>11</v>
      </c>
      <c r="K13446" s="1">
        <f>WEEKDAY(BART_Rides[[#This Row],[Date]],2)</f>
        <v>1</v>
      </c>
      <c r="L13446" s="1" t="str">
        <f>LEFT(BART_Rides[[#This Row],[Lines]],1)</f>
        <v>B</v>
      </c>
      <c r="M13446" s="1" t="str">
        <f>IF(BART_Rides[[#This Row],[FirstLetter]]="Y","Yes","No")</f>
        <v>No</v>
      </c>
      <c r="N13446" s="1" t="str">
        <f>IF(OR(BART_Rides[[#This Row],[Station Code]]="EM", BART_Rides[[#This Row],[Station Code]]="MT", BART_Rides[[#This Row],[Station Code]]="PL", BART_Rides[[#This Row],[Station Code]]="CC"), "Yes", "No")</f>
        <v>No</v>
      </c>
    </row>
    <row r="13447" spans="6:14">
      <c r="F13447" s="3">
        <v>44502</v>
      </c>
      <c r="G13447" s="1" t="s">
        <v>69</v>
      </c>
      <c r="H13447" s="1" t="s">
        <v>108</v>
      </c>
      <c r="I13447" s="1">
        <v>1586</v>
      </c>
      <c r="J13447" s="1">
        <f>MONTH(BART_Rides[[#This Row],[Date]])</f>
        <v>11</v>
      </c>
      <c r="K13447" s="1">
        <f>WEEKDAY(BART_Rides[[#This Row],[Date]],2)</f>
        <v>2</v>
      </c>
      <c r="L13447" s="1" t="str">
        <f>LEFT(BART_Rides[[#This Row],[Lines]],1)</f>
        <v>B</v>
      </c>
      <c r="M13447" s="1" t="str">
        <f>IF(BART_Rides[[#This Row],[FirstLetter]]="Y","Yes","No")</f>
        <v>No</v>
      </c>
      <c r="N13447" s="1" t="str">
        <f>IF(OR(BART_Rides[[#This Row],[Station Code]]="EM", BART_Rides[[#This Row],[Station Code]]="MT", BART_Rides[[#This Row],[Station Code]]="PL", BART_Rides[[#This Row],[Station Code]]="CC"), "Yes", "No")</f>
        <v>No</v>
      </c>
    </row>
    <row r="13448" spans="6:14">
      <c r="F13448" s="3">
        <v>44503</v>
      </c>
      <c r="G13448" s="1" t="s">
        <v>69</v>
      </c>
      <c r="H13448" s="1" t="s">
        <v>108</v>
      </c>
      <c r="I13448" s="1">
        <v>1684</v>
      </c>
      <c r="J13448" s="1">
        <f>MONTH(BART_Rides[[#This Row],[Date]])</f>
        <v>11</v>
      </c>
      <c r="K13448" s="1">
        <f>WEEKDAY(BART_Rides[[#This Row],[Date]],2)</f>
        <v>3</v>
      </c>
      <c r="L13448" s="1" t="str">
        <f>LEFT(BART_Rides[[#This Row],[Lines]],1)</f>
        <v>B</v>
      </c>
      <c r="M13448" s="1" t="str">
        <f>IF(BART_Rides[[#This Row],[FirstLetter]]="Y","Yes","No")</f>
        <v>No</v>
      </c>
      <c r="N13448" s="1" t="str">
        <f>IF(OR(BART_Rides[[#This Row],[Station Code]]="EM", BART_Rides[[#This Row],[Station Code]]="MT", BART_Rides[[#This Row],[Station Code]]="PL", BART_Rides[[#This Row],[Station Code]]="CC"), "Yes", "No")</f>
        <v>No</v>
      </c>
    </row>
    <row r="13449" spans="6:14">
      <c r="F13449" s="3">
        <v>44504</v>
      </c>
      <c r="G13449" s="1" t="s">
        <v>69</v>
      </c>
      <c r="H13449" s="1" t="s">
        <v>108</v>
      </c>
      <c r="I13449" s="1">
        <v>1646</v>
      </c>
      <c r="J13449" s="1">
        <f>MONTH(BART_Rides[[#This Row],[Date]])</f>
        <v>11</v>
      </c>
      <c r="K13449" s="1">
        <f>WEEKDAY(BART_Rides[[#This Row],[Date]],2)</f>
        <v>4</v>
      </c>
      <c r="L13449" s="1" t="str">
        <f>LEFT(BART_Rides[[#This Row],[Lines]],1)</f>
        <v>B</v>
      </c>
      <c r="M13449" s="1" t="str">
        <f>IF(BART_Rides[[#This Row],[FirstLetter]]="Y","Yes","No")</f>
        <v>No</v>
      </c>
      <c r="N13449" s="1" t="str">
        <f>IF(OR(BART_Rides[[#This Row],[Station Code]]="EM", BART_Rides[[#This Row],[Station Code]]="MT", BART_Rides[[#This Row],[Station Code]]="PL", BART_Rides[[#This Row],[Station Code]]="CC"), "Yes", "No")</f>
        <v>No</v>
      </c>
    </row>
    <row r="13450" spans="6:14">
      <c r="F13450" s="3">
        <v>44505</v>
      </c>
      <c r="G13450" s="1" t="s">
        <v>69</v>
      </c>
      <c r="H13450" s="1" t="s">
        <v>108</v>
      </c>
      <c r="I13450" s="1">
        <v>1614</v>
      </c>
      <c r="J13450" s="1">
        <f>MONTH(BART_Rides[[#This Row],[Date]])</f>
        <v>11</v>
      </c>
      <c r="K13450" s="1">
        <f>WEEKDAY(BART_Rides[[#This Row],[Date]],2)</f>
        <v>5</v>
      </c>
      <c r="L13450" s="1" t="str">
        <f>LEFT(BART_Rides[[#This Row],[Lines]],1)</f>
        <v>B</v>
      </c>
      <c r="M13450" s="1" t="str">
        <f>IF(BART_Rides[[#This Row],[FirstLetter]]="Y","Yes","No")</f>
        <v>No</v>
      </c>
      <c r="N13450" s="1" t="str">
        <f>IF(OR(BART_Rides[[#This Row],[Station Code]]="EM", BART_Rides[[#This Row],[Station Code]]="MT", BART_Rides[[#This Row],[Station Code]]="PL", BART_Rides[[#This Row],[Station Code]]="CC"), "Yes", "No")</f>
        <v>No</v>
      </c>
    </row>
    <row r="13451" spans="6:14">
      <c r="F13451" s="3">
        <v>44506</v>
      </c>
      <c r="G13451" s="1" t="s">
        <v>69</v>
      </c>
      <c r="H13451" s="1" t="s">
        <v>108</v>
      </c>
      <c r="I13451" s="1">
        <v>942</v>
      </c>
      <c r="J13451" s="1">
        <f>MONTH(BART_Rides[[#This Row],[Date]])</f>
        <v>11</v>
      </c>
      <c r="K13451" s="1">
        <f>WEEKDAY(BART_Rides[[#This Row],[Date]],2)</f>
        <v>6</v>
      </c>
      <c r="L13451" s="1" t="str">
        <f>LEFT(BART_Rides[[#This Row],[Lines]],1)</f>
        <v>B</v>
      </c>
      <c r="M13451" s="1" t="str">
        <f>IF(BART_Rides[[#This Row],[FirstLetter]]="Y","Yes","No")</f>
        <v>No</v>
      </c>
      <c r="N13451" s="1" t="str">
        <f>IF(OR(BART_Rides[[#This Row],[Station Code]]="EM", BART_Rides[[#This Row],[Station Code]]="MT", BART_Rides[[#This Row],[Station Code]]="PL", BART_Rides[[#This Row],[Station Code]]="CC"), "Yes", "No")</f>
        <v>No</v>
      </c>
    </row>
    <row r="13452" spans="6:14">
      <c r="F13452" s="3">
        <v>44507</v>
      </c>
      <c r="G13452" s="1" t="s">
        <v>69</v>
      </c>
      <c r="H13452" s="1" t="s">
        <v>108</v>
      </c>
      <c r="I13452" s="1">
        <v>753</v>
      </c>
      <c r="J13452" s="1">
        <f>MONTH(BART_Rides[[#This Row],[Date]])</f>
        <v>11</v>
      </c>
      <c r="K13452" s="1">
        <f>WEEKDAY(BART_Rides[[#This Row],[Date]],2)</f>
        <v>7</v>
      </c>
      <c r="L13452" s="1" t="str">
        <f>LEFT(BART_Rides[[#This Row],[Lines]],1)</f>
        <v>B</v>
      </c>
      <c r="M13452" s="1" t="str">
        <f>IF(BART_Rides[[#This Row],[FirstLetter]]="Y","Yes","No")</f>
        <v>No</v>
      </c>
      <c r="N13452" s="1" t="str">
        <f>IF(OR(BART_Rides[[#This Row],[Station Code]]="EM", BART_Rides[[#This Row],[Station Code]]="MT", BART_Rides[[#This Row],[Station Code]]="PL", BART_Rides[[#This Row],[Station Code]]="CC"), "Yes", "No")</f>
        <v>No</v>
      </c>
    </row>
    <row r="13453" spans="6:14">
      <c r="F13453" s="3">
        <v>44508</v>
      </c>
      <c r="G13453" s="1" t="s">
        <v>69</v>
      </c>
      <c r="H13453" s="1" t="s">
        <v>108</v>
      </c>
      <c r="I13453" s="1">
        <v>1521</v>
      </c>
      <c r="J13453" s="1">
        <f>MONTH(BART_Rides[[#This Row],[Date]])</f>
        <v>11</v>
      </c>
      <c r="K13453" s="1">
        <f>WEEKDAY(BART_Rides[[#This Row],[Date]],2)</f>
        <v>1</v>
      </c>
      <c r="L13453" s="1" t="str">
        <f>LEFT(BART_Rides[[#This Row],[Lines]],1)</f>
        <v>B</v>
      </c>
      <c r="M13453" s="1" t="str">
        <f>IF(BART_Rides[[#This Row],[FirstLetter]]="Y","Yes","No")</f>
        <v>No</v>
      </c>
      <c r="N13453" s="1" t="str">
        <f>IF(OR(BART_Rides[[#This Row],[Station Code]]="EM", BART_Rides[[#This Row],[Station Code]]="MT", BART_Rides[[#This Row],[Station Code]]="PL", BART_Rides[[#This Row],[Station Code]]="CC"), "Yes", "No")</f>
        <v>No</v>
      </c>
    </row>
    <row r="13454" spans="6:14">
      <c r="F13454" s="3">
        <v>44509</v>
      </c>
      <c r="G13454" s="1" t="s">
        <v>69</v>
      </c>
      <c r="H13454" s="1" t="s">
        <v>108</v>
      </c>
      <c r="I13454" s="1">
        <v>1550</v>
      </c>
      <c r="J13454" s="1">
        <f>MONTH(BART_Rides[[#This Row],[Date]])</f>
        <v>11</v>
      </c>
      <c r="K13454" s="1">
        <f>WEEKDAY(BART_Rides[[#This Row],[Date]],2)</f>
        <v>2</v>
      </c>
      <c r="L13454" s="1" t="str">
        <f>LEFT(BART_Rides[[#This Row],[Lines]],1)</f>
        <v>B</v>
      </c>
      <c r="M13454" s="1" t="str">
        <f>IF(BART_Rides[[#This Row],[FirstLetter]]="Y","Yes","No")</f>
        <v>No</v>
      </c>
      <c r="N13454" s="1" t="str">
        <f>IF(OR(BART_Rides[[#This Row],[Station Code]]="EM", BART_Rides[[#This Row],[Station Code]]="MT", BART_Rides[[#This Row],[Station Code]]="PL", BART_Rides[[#This Row],[Station Code]]="CC"), "Yes", "No")</f>
        <v>No</v>
      </c>
    </row>
    <row r="13455" spans="6:14">
      <c r="F13455" s="3">
        <v>44510</v>
      </c>
      <c r="G13455" s="1" t="s">
        <v>69</v>
      </c>
      <c r="H13455" s="1" t="s">
        <v>108</v>
      </c>
      <c r="I13455" s="1">
        <v>1731</v>
      </c>
      <c r="J13455" s="1">
        <f>MONTH(BART_Rides[[#This Row],[Date]])</f>
        <v>11</v>
      </c>
      <c r="K13455" s="1">
        <f>WEEKDAY(BART_Rides[[#This Row],[Date]],2)</f>
        <v>3</v>
      </c>
      <c r="L13455" s="1" t="str">
        <f>LEFT(BART_Rides[[#This Row],[Lines]],1)</f>
        <v>B</v>
      </c>
      <c r="M13455" s="1" t="str">
        <f>IF(BART_Rides[[#This Row],[FirstLetter]]="Y","Yes","No")</f>
        <v>No</v>
      </c>
      <c r="N13455" s="1" t="str">
        <f>IF(OR(BART_Rides[[#This Row],[Station Code]]="EM", BART_Rides[[#This Row],[Station Code]]="MT", BART_Rides[[#This Row],[Station Code]]="PL", BART_Rides[[#This Row],[Station Code]]="CC"), "Yes", "No")</f>
        <v>No</v>
      </c>
    </row>
    <row r="13456" spans="6:14">
      <c r="F13456" s="3">
        <v>44511</v>
      </c>
      <c r="G13456" s="1" t="s">
        <v>69</v>
      </c>
      <c r="H13456" s="1" t="s">
        <v>108</v>
      </c>
      <c r="I13456" s="1">
        <v>1485</v>
      </c>
      <c r="J13456" s="1">
        <f>MONTH(BART_Rides[[#This Row],[Date]])</f>
        <v>11</v>
      </c>
      <c r="K13456" s="1">
        <f>WEEKDAY(BART_Rides[[#This Row],[Date]],2)</f>
        <v>4</v>
      </c>
      <c r="L13456" s="1" t="str">
        <f>LEFT(BART_Rides[[#This Row],[Lines]],1)</f>
        <v>B</v>
      </c>
      <c r="M13456" s="1" t="str">
        <f>IF(BART_Rides[[#This Row],[FirstLetter]]="Y","Yes","No")</f>
        <v>No</v>
      </c>
      <c r="N13456" s="1" t="str">
        <f>IF(OR(BART_Rides[[#This Row],[Station Code]]="EM", BART_Rides[[#This Row],[Station Code]]="MT", BART_Rides[[#This Row],[Station Code]]="PL", BART_Rides[[#This Row],[Station Code]]="CC"), "Yes", "No")</f>
        <v>No</v>
      </c>
    </row>
    <row r="13457" spans="6:14">
      <c r="F13457" s="3">
        <v>44512</v>
      </c>
      <c r="G13457" s="1" t="s">
        <v>69</v>
      </c>
      <c r="H13457" s="1" t="s">
        <v>108</v>
      </c>
      <c r="I13457" s="1">
        <v>1628</v>
      </c>
      <c r="J13457" s="1">
        <f>MONTH(BART_Rides[[#This Row],[Date]])</f>
        <v>11</v>
      </c>
      <c r="K13457" s="1">
        <f>WEEKDAY(BART_Rides[[#This Row],[Date]],2)</f>
        <v>5</v>
      </c>
      <c r="L13457" s="1" t="str">
        <f>LEFT(BART_Rides[[#This Row],[Lines]],1)</f>
        <v>B</v>
      </c>
      <c r="M13457" s="1" t="str">
        <f>IF(BART_Rides[[#This Row],[FirstLetter]]="Y","Yes","No")</f>
        <v>No</v>
      </c>
      <c r="N13457" s="1" t="str">
        <f>IF(OR(BART_Rides[[#This Row],[Station Code]]="EM", BART_Rides[[#This Row],[Station Code]]="MT", BART_Rides[[#This Row],[Station Code]]="PL", BART_Rides[[#This Row],[Station Code]]="CC"), "Yes", "No")</f>
        <v>No</v>
      </c>
    </row>
    <row r="13458" spans="6:14">
      <c r="F13458" s="3">
        <v>44513</v>
      </c>
      <c r="G13458" s="1" t="s">
        <v>69</v>
      </c>
      <c r="H13458" s="1" t="s">
        <v>108</v>
      </c>
      <c r="I13458" s="1">
        <v>1083</v>
      </c>
      <c r="J13458" s="1">
        <f>MONTH(BART_Rides[[#This Row],[Date]])</f>
        <v>11</v>
      </c>
      <c r="K13458" s="1">
        <f>WEEKDAY(BART_Rides[[#This Row],[Date]],2)</f>
        <v>6</v>
      </c>
      <c r="L13458" s="1" t="str">
        <f>LEFT(BART_Rides[[#This Row],[Lines]],1)</f>
        <v>B</v>
      </c>
      <c r="M13458" s="1" t="str">
        <f>IF(BART_Rides[[#This Row],[FirstLetter]]="Y","Yes","No")</f>
        <v>No</v>
      </c>
      <c r="N13458" s="1" t="str">
        <f>IF(OR(BART_Rides[[#This Row],[Station Code]]="EM", BART_Rides[[#This Row],[Station Code]]="MT", BART_Rides[[#This Row],[Station Code]]="PL", BART_Rides[[#This Row],[Station Code]]="CC"), "Yes", "No")</f>
        <v>No</v>
      </c>
    </row>
    <row r="13459" spans="6:14">
      <c r="F13459" s="3">
        <v>44514</v>
      </c>
      <c r="G13459" s="1" t="s">
        <v>69</v>
      </c>
      <c r="H13459" s="1" t="s">
        <v>108</v>
      </c>
      <c r="I13459" s="1">
        <v>727</v>
      </c>
      <c r="J13459" s="1">
        <f>MONTH(BART_Rides[[#This Row],[Date]])</f>
        <v>11</v>
      </c>
      <c r="K13459" s="1">
        <f>WEEKDAY(BART_Rides[[#This Row],[Date]],2)</f>
        <v>7</v>
      </c>
      <c r="L13459" s="1" t="str">
        <f>LEFT(BART_Rides[[#This Row],[Lines]],1)</f>
        <v>B</v>
      </c>
      <c r="M13459" s="1" t="str">
        <f>IF(BART_Rides[[#This Row],[FirstLetter]]="Y","Yes","No")</f>
        <v>No</v>
      </c>
      <c r="N13459" s="1" t="str">
        <f>IF(OR(BART_Rides[[#This Row],[Station Code]]="EM", BART_Rides[[#This Row],[Station Code]]="MT", BART_Rides[[#This Row],[Station Code]]="PL", BART_Rides[[#This Row],[Station Code]]="CC"), "Yes", "No")</f>
        <v>No</v>
      </c>
    </row>
    <row r="13460" spans="6:14">
      <c r="F13460" s="3">
        <v>44515</v>
      </c>
      <c r="G13460" s="1" t="s">
        <v>69</v>
      </c>
      <c r="H13460" s="1" t="s">
        <v>108</v>
      </c>
      <c r="I13460" s="1">
        <v>1482</v>
      </c>
      <c r="J13460" s="1">
        <f>MONTH(BART_Rides[[#This Row],[Date]])</f>
        <v>11</v>
      </c>
      <c r="K13460" s="1">
        <f>WEEKDAY(BART_Rides[[#This Row],[Date]],2)</f>
        <v>1</v>
      </c>
      <c r="L13460" s="1" t="str">
        <f>LEFT(BART_Rides[[#This Row],[Lines]],1)</f>
        <v>B</v>
      </c>
      <c r="M13460" s="1" t="str">
        <f>IF(BART_Rides[[#This Row],[FirstLetter]]="Y","Yes","No")</f>
        <v>No</v>
      </c>
      <c r="N13460" s="1" t="str">
        <f>IF(OR(BART_Rides[[#This Row],[Station Code]]="EM", BART_Rides[[#This Row],[Station Code]]="MT", BART_Rides[[#This Row],[Station Code]]="PL", BART_Rides[[#This Row],[Station Code]]="CC"), "Yes", "No")</f>
        <v>No</v>
      </c>
    </row>
    <row r="13461" spans="6:14">
      <c r="F13461" s="3">
        <v>44516</v>
      </c>
      <c r="G13461" s="1" t="s">
        <v>69</v>
      </c>
      <c r="H13461" s="1" t="s">
        <v>108</v>
      </c>
      <c r="I13461" s="1">
        <v>1642</v>
      </c>
      <c r="J13461" s="1">
        <f>MONTH(BART_Rides[[#This Row],[Date]])</f>
        <v>11</v>
      </c>
      <c r="K13461" s="1">
        <f>WEEKDAY(BART_Rides[[#This Row],[Date]],2)</f>
        <v>2</v>
      </c>
      <c r="L13461" s="1" t="str">
        <f>LEFT(BART_Rides[[#This Row],[Lines]],1)</f>
        <v>B</v>
      </c>
      <c r="M13461" s="1" t="str">
        <f>IF(BART_Rides[[#This Row],[FirstLetter]]="Y","Yes","No")</f>
        <v>No</v>
      </c>
      <c r="N13461" s="1" t="str">
        <f>IF(OR(BART_Rides[[#This Row],[Station Code]]="EM", BART_Rides[[#This Row],[Station Code]]="MT", BART_Rides[[#This Row],[Station Code]]="PL", BART_Rides[[#This Row],[Station Code]]="CC"), "Yes", "No")</f>
        <v>No</v>
      </c>
    </row>
    <row r="13462" spans="6:14">
      <c r="F13462" s="3">
        <v>44517</v>
      </c>
      <c r="G13462" s="1" t="s">
        <v>69</v>
      </c>
      <c r="H13462" s="1" t="s">
        <v>108</v>
      </c>
      <c r="I13462" s="1">
        <v>1733</v>
      </c>
      <c r="J13462" s="1">
        <f>MONTH(BART_Rides[[#This Row],[Date]])</f>
        <v>11</v>
      </c>
      <c r="K13462" s="1">
        <f>WEEKDAY(BART_Rides[[#This Row],[Date]],2)</f>
        <v>3</v>
      </c>
      <c r="L13462" s="1" t="str">
        <f>LEFT(BART_Rides[[#This Row],[Lines]],1)</f>
        <v>B</v>
      </c>
      <c r="M13462" s="1" t="str">
        <f>IF(BART_Rides[[#This Row],[FirstLetter]]="Y","Yes","No")</f>
        <v>No</v>
      </c>
      <c r="N13462" s="1" t="str">
        <f>IF(OR(BART_Rides[[#This Row],[Station Code]]="EM", BART_Rides[[#This Row],[Station Code]]="MT", BART_Rides[[#This Row],[Station Code]]="PL", BART_Rides[[#This Row],[Station Code]]="CC"), "Yes", "No")</f>
        <v>No</v>
      </c>
    </row>
    <row r="13463" spans="6:14">
      <c r="F13463" s="3">
        <v>44518</v>
      </c>
      <c r="G13463" s="1" t="s">
        <v>69</v>
      </c>
      <c r="H13463" s="1" t="s">
        <v>108</v>
      </c>
      <c r="I13463" s="1">
        <v>1803</v>
      </c>
      <c r="J13463" s="1">
        <f>MONTH(BART_Rides[[#This Row],[Date]])</f>
        <v>11</v>
      </c>
      <c r="K13463" s="1">
        <f>WEEKDAY(BART_Rides[[#This Row],[Date]],2)</f>
        <v>4</v>
      </c>
      <c r="L13463" s="1" t="str">
        <f>LEFT(BART_Rides[[#This Row],[Lines]],1)</f>
        <v>B</v>
      </c>
      <c r="M13463" s="1" t="str">
        <f>IF(BART_Rides[[#This Row],[FirstLetter]]="Y","Yes","No")</f>
        <v>No</v>
      </c>
      <c r="N13463" s="1" t="str">
        <f>IF(OR(BART_Rides[[#This Row],[Station Code]]="EM", BART_Rides[[#This Row],[Station Code]]="MT", BART_Rides[[#This Row],[Station Code]]="PL", BART_Rides[[#This Row],[Station Code]]="CC"), "Yes", "No")</f>
        <v>No</v>
      </c>
    </row>
    <row r="13464" spans="6:14">
      <c r="F13464" s="3">
        <v>44519</v>
      </c>
      <c r="G13464" s="1" t="s">
        <v>69</v>
      </c>
      <c r="H13464" s="1" t="s">
        <v>108</v>
      </c>
      <c r="I13464" s="1">
        <v>1509</v>
      </c>
      <c r="J13464" s="1">
        <f>MONTH(BART_Rides[[#This Row],[Date]])</f>
        <v>11</v>
      </c>
      <c r="K13464" s="1">
        <f>WEEKDAY(BART_Rides[[#This Row],[Date]],2)</f>
        <v>5</v>
      </c>
      <c r="L13464" s="1" t="str">
        <f>LEFT(BART_Rides[[#This Row],[Lines]],1)</f>
        <v>B</v>
      </c>
      <c r="M13464" s="1" t="str">
        <f>IF(BART_Rides[[#This Row],[FirstLetter]]="Y","Yes","No")</f>
        <v>No</v>
      </c>
      <c r="N13464" s="1" t="str">
        <f>IF(OR(BART_Rides[[#This Row],[Station Code]]="EM", BART_Rides[[#This Row],[Station Code]]="MT", BART_Rides[[#This Row],[Station Code]]="PL", BART_Rides[[#This Row],[Station Code]]="CC"), "Yes", "No")</f>
        <v>No</v>
      </c>
    </row>
    <row r="13465" spans="6:14">
      <c r="F13465" s="3">
        <v>44520</v>
      </c>
      <c r="G13465" s="1" t="s">
        <v>69</v>
      </c>
      <c r="H13465" s="1" t="s">
        <v>108</v>
      </c>
      <c r="I13465" s="1">
        <v>995</v>
      </c>
      <c r="J13465" s="1">
        <f>MONTH(BART_Rides[[#This Row],[Date]])</f>
        <v>11</v>
      </c>
      <c r="K13465" s="1">
        <f>WEEKDAY(BART_Rides[[#This Row],[Date]],2)</f>
        <v>6</v>
      </c>
      <c r="L13465" s="1" t="str">
        <f>LEFT(BART_Rides[[#This Row],[Lines]],1)</f>
        <v>B</v>
      </c>
      <c r="M13465" s="1" t="str">
        <f>IF(BART_Rides[[#This Row],[FirstLetter]]="Y","Yes","No")</f>
        <v>No</v>
      </c>
      <c r="N13465" s="1" t="str">
        <f>IF(OR(BART_Rides[[#This Row],[Station Code]]="EM", BART_Rides[[#This Row],[Station Code]]="MT", BART_Rides[[#This Row],[Station Code]]="PL", BART_Rides[[#This Row],[Station Code]]="CC"), "Yes", "No")</f>
        <v>No</v>
      </c>
    </row>
    <row r="13466" spans="6:14">
      <c r="F13466" s="3">
        <v>44521</v>
      </c>
      <c r="G13466" s="1" t="s">
        <v>69</v>
      </c>
      <c r="H13466" s="1" t="s">
        <v>108</v>
      </c>
      <c r="I13466" s="1">
        <v>844</v>
      </c>
      <c r="J13466" s="1">
        <f>MONTH(BART_Rides[[#This Row],[Date]])</f>
        <v>11</v>
      </c>
      <c r="K13466" s="1">
        <f>WEEKDAY(BART_Rides[[#This Row],[Date]],2)</f>
        <v>7</v>
      </c>
      <c r="L13466" s="1" t="str">
        <f>LEFT(BART_Rides[[#This Row],[Lines]],1)</f>
        <v>B</v>
      </c>
      <c r="M13466" s="1" t="str">
        <f>IF(BART_Rides[[#This Row],[FirstLetter]]="Y","Yes","No")</f>
        <v>No</v>
      </c>
      <c r="N13466" s="1" t="str">
        <f>IF(OR(BART_Rides[[#This Row],[Station Code]]="EM", BART_Rides[[#This Row],[Station Code]]="MT", BART_Rides[[#This Row],[Station Code]]="PL", BART_Rides[[#This Row],[Station Code]]="CC"), "Yes", "No")</f>
        <v>No</v>
      </c>
    </row>
    <row r="13467" spans="6:14">
      <c r="F13467" s="3">
        <v>44522</v>
      </c>
      <c r="G13467" s="1" t="s">
        <v>69</v>
      </c>
      <c r="H13467" s="1" t="s">
        <v>108</v>
      </c>
      <c r="I13467" s="1">
        <v>1569</v>
      </c>
      <c r="J13467" s="1">
        <f>MONTH(BART_Rides[[#This Row],[Date]])</f>
        <v>11</v>
      </c>
      <c r="K13467" s="1">
        <f>WEEKDAY(BART_Rides[[#This Row],[Date]],2)</f>
        <v>1</v>
      </c>
      <c r="L13467" s="1" t="str">
        <f>LEFT(BART_Rides[[#This Row],[Lines]],1)</f>
        <v>B</v>
      </c>
      <c r="M13467" s="1" t="str">
        <f>IF(BART_Rides[[#This Row],[FirstLetter]]="Y","Yes","No")</f>
        <v>No</v>
      </c>
      <c r="N13467" s="1" t="str">
        <f>IF(OR(BART_Rides[[#This Row],[Station Code]]="EM", BART_Rides[[#This Row],[Station Code]]="MT", BART_Rides[[#This Row],[Station Code]]="PL", BART_Rides[[#This Row],[Station Code]]="CC"), "Yes", "No")</f>
        <v>No</v>
      </c>
    </row>
    <row r="13468" spans="6:14">
      <c r="F13468" s="3">
        <v>44523</v>
      </c>
      <c r="G13468" s="1" t="s">
        <v>69</v>
      </c>
      <c r="H13468" s="1" t="s">
        <v>108</v>
      </c>
      <c r="I13468" s="1">
        <v>1637</v>
      </c>
      <c r="J13468" s="1">
        <f>MONTH(BART_Rides[[#This Row],[Date]])</f>
        <v>11</v>
      </c>
      <c r="K13468" s="1">
        <f>WEEKDAY(BART_Rides[[#This Row],[Date]],2)</f>
        <v>2</v>
      </c>
      <c r="L13468" s="1" t="str">
        <f>LEFT(BART_Rides[[#This Row],[Lines]],1)</f>
        <v>B</v>
      </c>
      <c r="M13468" s="1" t="str">
        <f>IF(BART_Rides[[#This Row],[FirstLetter]]="Y","Yes","No")</f>
        <v>No</v>
      </c>
      <c r="N13468" s="1" t="str">
        <f>IF(OR(BART_Rides[[#This Row],[Station Code]]="EM", BART_Rides[[#This Row],[Station Code]]="MT", BART_Rides[[#This Row],[Station Code]]="PL", BART_Rides[[#This Row],[Station Code]]="CC"), "Yes", "No")</f>
        <v>No</v>
      </c>
    </row>
    <row r="13469" spans="6:14">
      <c r="F13469" s="3">
        <v>44524</v>
      </c>
      <c r="G13469" s="1" t="s">
        <v>69</v>
      </c>
      <c r="H13469" s="1" t="s">
        <v>108</v>
      </c>
      <c r="I13469" s="1">
        <v>1881</v>
      </c>
      <c r="J13469" s="1">
        <f>MONTH(BART_Rides[[#This Row],[Date]])</f>
        <v>11</v>
      </c>
      <c r="K13469" s="1">
        <f>WEEKDAY(BART_Rides[[#This Row],[Date]],2)</f>
        <v>3</v>
      </c>
      <c r="L13469" s="1" t="str">
        <f>LEFT(BART_Rides[[#This Row],[Lines]],1)</f>
        <v>B</v>
      </c>
      <c r="M13469" s="1" t="str">
        <f>IF(BART_Rides[[#This Row],[FirstLetter]]="Y","Yes","No")</f>
        <v>No</v>
      </c>
      <c r="N13469" s="1" t="str">
        <f>IF(OR(BART_Rides[[#This Row],[Station Code]]="EM", BART_Rides[[#This Row],[Station Code]]="MT", BART_Rides[[#This Row],[Station Code]]="PL", BART_Rides[[#This Row],[Station Code]]="CC"), "Yes", "No")</f>
        <v>No</v>
      </c>
    </row>
    <row r="13470" spans="6:14">
      <c r="F13470" s="3">
        <v>44525</v>
      </c>
      <c r="G13470" s="1" t="s">
        <v>69</v>
      </c>
      <c r="H13470" s="1" t="s">
        <v>108</v>
      </c>
      <c r="I13470" s="1">
        <v>711</v>
      </c>
      <c r="J13470" s="1">
        <f>MONTH(BART_Rides[[#This Row],[Date]])</f>
        <v>11</v>
      </c>
      <c r="K13470" s="1">
        <f>WEEKDAY(BART_Rides[[#This Row],[Date]],2)</f>
        <v>4</v>
      </c>
      <c r="L13470" s="1" t="str">
        <f>LEFT(BART_Rides[[#This Row],[Lines]],1)</f>
        <v>B</v>
      </c>
      <c r="M13470" s="1" t="str">
        <f>IF(BART_Rides[[#This Row],[FirstLetter]]="Y","Yes","No")</f>
        <v>No</v>
      </c>
      <c r="N13470" s="1" t="str">
        <f>IF(OR(BART_Rides[[#This Row],[Station Code]]="EM", BART_Rides[[#This Row],[Station Code]]="MT", BART_Rides[[#This Row],[Station Code]]="PL", BART_Rides[[#This Row],[Station Code]]="CC"), "Yes", "No")</f>
        <v>No</v>
      </c>
    </row>
    <row r="13471" spans="6:14">
      <c r="F13471" s="3">
        <v>44526</v>
      </c>
      <c r="G13471" s="1" t="s">
        <v>69</v>
      </c>
      <c r="H13471" s="1" t="s">
        <v>108</v>
      </c>
      <c r="I13471" s="1">
        <v>1337</v>
      </c>
      <c r="J13471" s="1">
        <f>MONTH(BART_Rides[[#This Row],[Date]])</f>
        <v>11</v>
      </c>
      <c r="K13471" s="1">
        <f>WEEKDAY(BART_Rides[[#This Row],[Date]],2)</f>
        <v>5</v>
      </c>
      <c r="L13471" s="1" t="str">
        <f>LEFT(BART_Rides[[#This Row],[Lines]],1)</f>
        <v>B</v>
      </c>
      <c r="M13471" s="1" t="str">
        <f>IF(BART_Rides[[#This Row],[FirstLetter]]="Y","Yes","No")</f>
        <v>No</v>
      </c>
      <c r="N13471" s="1" t="str">
        <f>IF(OR(BART_Rides[[#This Row],[Station Code]]="EM", BART_Rides[[#This Row],[Station Code]]="MT", BART_Rides[[#This Row],[Station Code]]="PL", BART_Rides[[#This Row],[Station Code]]="CC"), "Yes", "No")</f>
        <v>No</v>
      </c>
    </row>
    <row r="13472" spans="6:14">
      <c r="F13472" s="3">
        <v>44527</v>
      </c>
      <c r="G13472" s="1" t="s">
        <v>69</v>
      </c>
      <c r="H13472" s="1" t="s">
        <v>108</v>
      </c>
      <c r="I13472" s="1">
        <v>1063</v>
      </c>
      <c r="J13472" s="1">
        <f>MONTH(BART_Rides[[#This Row],[Date]])</f>
        <v>11</v>
      </c>
      <c r="K13472" s="1">
        <f>WEEKDAY(BART_Rides[[#This Row],[Date]],2)</f>
        <v>6</v>
      </c>
      <c r="L13472" s="1" t="str">
        <f>LEFT(BART_Rides[[#This Row],[Lines]],1)</f>
        <v>B</v>
      </c>
      <c r="M13472" s="1" t="str">
        <f>IF(BART_Rides[[#This Row],[FirstLetter]]="Y","Yes","No")</f>
        <v>No</v>
      </c>
      <c r="N13472" s="1" t="str">
        <f>IF(OR(BART_Rides[[#This Row],[Station Code]]="EM", BART_Rides[[#This Row],[Station Code]]="MT", BART_Rides[[#This Row],[Station Code]]="PL", BART_Rides[[#This Row],[Station Code]]="CC"), "Yes", "No")</f>
        <v>No</v>
      </c>
    </row>
    <row r="13473" spans="6:14">
      <c r="F13473" s="3">
        <v>44528</v>
      </c>
      <c r="G13473" s="1" t="s">
        <v>69</v>
      </c>
      <c r="H13473" s="1" t="s">
        <v>108</v>
      </c>
      <c r="I13473" s="1">
        <v>723</v>
      </c>
      <c r="J13473" s="1">
        <f>MONTH(BART_Rides[[#This Row],[Date]])</f>
        <v>11</v>
      </c>
      <c r="K13473" s="1">
        <f>WEEKDAY(BART_Rides[[#This Row],[Date]],2)</f>
        <v>7</v>
      </c>
      <c r="L13473" s="1" t="str">
        <f>LEFT(BART_Rides[[#This Row],[Lines]],1)</f>
        <v>B</v>
      </c>
      <c r="M13473" s="1" t="str">
        <f>IF(BART_Rides[[#This Row],[FirstLetter]]="Y","Yes","No")</f>
        <v>No</v>
      </c>
      <c r="N13473" s="1" t="str">
        <f>IF(OR(BART_Rides[[#This Row],[Station Code]]="EM", BART_Rides[[#This Row],[Station Code]]="MT", BART_Rides[[#This Row],[Station Code]]="PL", BART_Rides[[#This Row],[Station Code]]="CC"), "Yes", "No")</f>
        <v>No</v>
      </c>
    </row>
    <row r="13474" spans="6:14">
      <c r="F13474" s="3">
        <v>44529</v>
      </c>
      <c r="G13474" s="1" t="s">
        <v>69</v>
      </c>
      <c r="H13474" s="1" t="s">
        <v>108</v>
      </c>
      <c r="I13474" s="1">
        <v>1481</v>
      </c>
      <c r="J13474" s="1">
        <f>MONTH(BART_Rides[[#This Row],[Date]])</f>
        <v>11</v>
      </c>
      <c r="K13474" s="1">
        <f>WEEKDAY(BART_Rides[[#This Row],[Date]],2)</f>
        <v>1</v>
      </c>
      <c r="L13474" s="1" t="str">
        <f>LEFT(BART_Rides[[#This Row],[Lines]],1)</f>
        <v>B</v>
      </c>
      <c r="M13474" s="1" t="str">
        <f>IF(BART_Rides[[#This Row],[FirstLetter]]="Y","Yes","No")</f>
        <v>No</v>
      </c>
      <c r="N13474" s="1" t="str">
        <f>IF(OR(BART_Rides[[#This Row],[Station Code]]="EM", BART_Rides[[#This Row],[Station Code]]="MT", BART_Rides[[#This Row],[Station Code]]="PL", BART_Rides[[#This Row],[Station Code]]="CC"), "Yes", "No")</f>
        <v>No</v>
      </c>
    </row>
    <row r="13475" spans="6:14">
      <c r="F13475" s="3">
        <v>44530</v>
      </c>
      <c r="G13475" s="1" t="s">
        <v>69</v>
      </c>
      <c r="H13475" s="1" t="s">
        <v>108</v>
      </c>
      <c r="I13475" s="1">
        <v>1679</v>
      </c>
      <c r="J13475" s="1">
        <f>MONTH(BART_Rides[[#This Row],[Date]])</f>
        <v>11</v>
      </c>
      <c r="K13475" s="1">
        <f>WEEKDAY(BART_Rides[[#This Row],[Date]],2)</f>
        <v>2</v>
      </c>
      <c r="L13475" s="1" t="str">
        <f>LEFT(BART_Rides[[#This Row],[Lines]],1)</f>
        <v>B</v>
      </c>
      <c r="M13475" s="1" t="str">
        <f>IF(BART_Rides[[#This Row],[FirstLetter]]="Y","Yes","No")</f>
        <v>No</v>
      </c>
      <c r="N13475" s="1" t="str">
        <f>IF(OR(BART_Rides[[#This Row],[Station Code]]="EM", BART_Rides[[#This Row],[Station Code]]="MT", BART_Rides[[#This Row],[Station Code]]="PL", BART_Rides[[#This Row],[Station Code]]="CC"), "Yes", "No")</f>
        <v>No</v>
      </c>
    </row>
    <row r="13476" spans="6:14">
      <c r="F13476" s="3">
        <v>44531</v>
      </c>
      <c r="G13476" s="1" t="s">
        <v>69</v>
      </c>
      <c r="H13476" s="1" t="s">
        <v>108</v>
      </c>
      <c r="I13476" s="1">
        <v>1631</v>
      </c>
      <c r="J13476" s="1">
        <f>MONTH(BART_Rides[[#This Row],[Date]])</f>
        <v>12</v>
      </c>
      <c r="K13476" s="1">
        <f>WEEKDAY(BART_Rides[[#This Row],[Date]],2)</f>
        <v>3</v>
      </c>
      <c r="L13476" s="1" t="str">
        <f>LEFT(BART_Rides[[#This Row],[Lines]],1)</f>
        <v>B</v>
      </c>
      <c r="M13476" s="1" t="str">
        <f>IF(BART_Rides[[#This Row],[FirstLetter]]="Y","Yes","No")</f>
        <v>No</v>
      </c>
      <c r="N13476" s="1" t="str">
        <f>IF(OR(BART_Rides[[#This Row],[Station Code]]="EM", BART_Rides[[#This Row],[Station Code]]="MT", BART_Rides[[#This Row],[Station Code]]="PL", BART_Rides[[#This Row],[Station Code]]="CC"), "Yes", "No")</f>
        <v>No</v>
      </c>
    </row>
    <row r="13477" spans="6:14">
      <c r="F13477" s="3">
        <v>44532</v>
      </c>
      <c r="G13477" s="1" t="s">
        <v>69</v>
      </c>
      <c r="H13477" s="1" t="s">
        <v>108</v>
      </c>
      <c r="I13477" s="1">
        <v>1666</v>
      </c>
      <c r="J13477" s="1">
        <f>MONTH(BART_Rides[[#This Row],[Date]])</f>
        <v>12</v>
      </c>
      <c r="K13477" s="1">
        <f>WEEKDAY(BART_Rides[[#This Row],[Date]],2)</f>
        <v>4</v>
      </c>
      <c r="L13477" s="1" t="str">
        <f>LEFT(BART_Rides[[#This Row],[Lines]],1)</f>
        <v>B</v>
      </c>
      <c r="M13477" s="1" t="str">
        <f>IF(BART_Rides[[#This Row],[FirstLetter]]="Y","Yes","No")</f>
        <v>No</v>
      </c>
      <c r="N13477" s="1" t="str">
        <f>IF(OR(BART_Rides[[#This Row],[Station Code]]="EM", BART_Rides[[#This Row],[Station Code]]="MT", BART_Rides[[#This Row],[Station Code]]="PL", BART_Rides[[#This Row],[Station Code]]="CC"), "Yes", "No")</f>
        <v>No</v>
      </c>
    </row>
    <row r="13478" spans="6:14">
      <c r="F13478" s="3">
        <v>44533</v>
      </c>
      <c r="G13478" s="1" t="s">
        <v>69</v>
      </c>
      <c r="H13478" s="1" t="s">
        <v>108</v>
      </c>
      <c r="I13478" s="1">
        <v>1620</v>
      </c>
      <c r="J13478" s="1">
        <f>MONTH(BART_Rides[[#This Row],[Date]])</f>
        <v>12</v>
      </c>
      <c r="K13478" s="1">
        <f>WEEKDAY(BART_Rides[[#This Row],[Date]],2)</f>
        <v>5</v>
      </c>
      <c r="L13478" s="1" t="str">
        <f>LEFT(BART_Rides[[#This Row],[Lines]],1)</f>
        <v>B</v>
      </c>
      <c r="M13478" s="1" t="str">
        <f>IF(BART_Rides[[#This Row],[FirstLetter]]="Y","Yes","No")</f>
        <v>No</v>
      </c>
      <c r="N13478" s="1" t="str">
        <f>IF(OR(BART_Rides[[#This Row],[Station Code]]="EM", BART_Rides[[#This Row],[Station Code]]="MT", BART_Rides[[#This Row],[Station Code]]="PL", BART_Rides[[#This Row],[Station Code]]="CC"), "Yes", "No")</f>
        <v>No</v>
      </c>
    </row>
    <row r="13479" spans="6:14">
      <c r="F13479" s="3">
        <v>44534</v>
      </c>
      <c r="G13479" s="1" t="s">
        <v>69</v>
      </c>
      <c r="H13479" s="1" t="s">
        <v>108</v>
      </c>
      <c r="I13479" s="1">
        <v>1077</v>
      </c>
      <c r="J13479" s="1">
        <f>MONTH(BART_Rides[[#This Row],[Date]])</f>
        <v>12</v>
      </c>
      <c r="K13479" s="1">
        <f>WEEKDAY(BART_Rides[[#This Row],[Date]],2)</f>
        <v>6</v>
      </c>
      <c r="L13479" s="1" t="str">
        <f>LEFT(BART_Rides[[#This Row],[Lines]],1)</f>
        <v>B</v>
      </c>
      <c r="M13479" s="1" t="str">
        <f>IF(BART_Rides[[#This Row],[FirstLetter]]="Y","Yes","No")</f>
        <v>No</v>
      </c>
      <c r="N13479" s="1" t="str">
        <f>IF(OR(BART_Rides[[#This Row],[Station Code]]="EM", BART_Rides[[#This Row],[Station Code]]="MT", BART_Rides[[#This Row],[Station Code]]="PL", BART_Rides[[#This Row],[Station Code]]="CC"), "Yes", "No")</f>
        <v>No</v>
      </c>
    </row>
    <row r="13480" spans="6:14">
      <c r="F13480" s="3">
        <v>44535</v>
      </c>
      <c r="G13480" s="1" t="s">
        <v>69</v>
      </c>
      <c r="H13480" s="1" t="s">
        <v>108</v>
      </c>
      <c r="I13480" s="1">
        <v>693</v>
      </c>
      <c r="J13480" s="1">
        <f>MONTH(BART_Rides[[#This Row],[Date]])</f>
        <v>12</v>
      </c>
      <c r="K13480" s="1">
        <f>WEEKDAY(BART_Rides[[#This Row],[Date]],2)</f>
        <v>7</v>
      </c>
      <c r="L13480" s="1" t="str">
        <f>LEFT(BART_Rides[[#This Row],[Lines]],1)</f>
        <v>B</v>
      </c>
      <c r="M13480" s="1" t="str">
        <f>IF(BART_Rides[[#This Row],[FirstLetter]]="Y","Yes","No")</f>
        <v>No</v>
      </c>
      <c r="N13480" s="1" t="str">
        <f>IF(OR(BART_Rides[[#This Row],[Station Code]]="EM", BART_Rides[[#This Row],[Station Code]]="MT", BART_Rides[[#This Row],[Station Code]]="PL", BART_Rides[[#This Row],[Station Code]]="CC"), "Yes", "No")</f>
        <v>No</v>
      </c>
    </row>
    <row r="13481" spans="6:14">
      <c r="F13481" s="3">
        <v>44536</v>
      </c>
      <c r="G13481" s="1" t="s">
        <v>69</v>
      </c>
      <c r="H13481" s="1" t="s">
        <v>108</v>
      </c>
      <c r="I13481" s="1">
        <v>1534</v>
      </c>
      <c r="J13481" s="1">
        <f>MONTH(BART_Rides[[#This Row],[Date]])</f>
        <v>12</v>
      </c>
      <c r="K13481" s="1">
        <f>WEEKDAY(BART_Rides[[#This Row],[Date]],2)</f>
        <v>1</v>
      </c>
      <c r="L13481" s="1" t="str">
        <f>LEFT(BART_Rides[[#This Row],[Lines]],1)</f>
        <v>B</v>
      </c>
      <c r="M13481" s="1" t="str">
        <f>IF(BART_Rides[[#This Row],[FirstLetter]]="Y","Yes","No")</f>
        <v>No</v>
      </c>
      <c r="N13481" s="1" t="str">
        <f>IF(OR(BART_Rides[[#This Row],[Station Code]]="EM", BART_Rides[[#This Row],[Station Code]]="MT", BART_Rides[[#This Row],[Station Code]]="PL", BART_Rides[[#This Row],[Station Code]]="CC"), "Yes", "No")</f>
        <v>No</v>
      </c>
    </row>
    <row r="13482" spans="6:14">
      <c r="F13482" s="3">
        <v>44537</v>
      </c>
      <c r="G13482" s="1" t="s">
        <v>69</v>
      </c>
      <c r="H13482" s="1" t="s">
        <v>108</v>
      </c>
      <c r="I13482" s="1">
        <v>1699</v>
      </c>
      <c r="J13482" s="1">
        <f>MONTH(BART_Rides[[#This Row],[Date]])</f>
        <v>12</v>
      </c>
      <c r="K13482" s="1">
        <f>WEEKDAY(BART_Rides[[#This Row],[Date]],2)</f>
        <v>2</v>
      </c>
      <c r="L13482" s="1" t="str">
        <f>LEFT(BART_Rides[[#This Row],[Lines]],1)</f>
        <v>B</v>
      </c>
      <c r="M13482" s="1" t="str">
        <f>IF(BART_Rides[[#This Row],[FirstLetter]]="Y","Yes","No")</f>
        <v>No</v>
      </c>
      <c r="N13482" s="1" t="str">
        <f>IF(OR(BART_Rides[[#This Row],[Station Code]]="EM", BART_Rides[[#This Row],[Station Code]]="MT", BART_Rides[[#This Row],[Station Code]]="PL", BART_Rides[[#This Row],[Station Code]]="CC"), "Yes", "No")</f>
        <v>No</v>
      </c>
    </row>
    <row r="13483" spans="6:14">
      <c r="F13483" s="3">
        <v>44538</v>
      </c>
      <c r="G13483" s="1" t="s">
        <v>69</v>
      </c>
      <c r="H13483" s="1" t="s">
        <v>108</v>
      </c>
      <c r="I13483" s="1">
        <v>1879</v>
      </c>
      <c r="J13483" s="1">
        <f>MONTH(BART_Rides[[#This Row],[Date]])</f>
        <v>12</v>
      </c>
      <c r="K13483" s="1">
        <f>WEEKDAY(BART_Rides[[#This Row],[Date]],2)</f>
        <v>3</v>
      </c>
      <c r="L13483" s="1" t="str">
        <f>LEFT(BART_Rides[[#This Row],[Lines]],1)</f>
        <v>B</v>
      </c>
      <c r="M13483" s="1" t="str">
        <f>IF(BART_Rides[[#This Row],[FirstLetter]]="Y","Yes","No")</f>
        <v>No</v>
      </c>
      <c r="N13483" s="1" t="str">
        <f>IF(OR(BART_Rides[[#This Row],[Station Code]]="EM", BART_Rides[[#This Row],[Station Code]]="MT", BART_Rides[[#This Row],[Station Code]]="PL", BART_Rides[[#This Row],[Station Code]]="CC"), "Yes", "No")</f>
        <v>No</v>
      </c>
    </row>
    <row r="13484" spans="6:14">
      <c r="F13484" s="3">
        <v>44539</v>
      </c>
      <c r="G13484" s="1" t="s">
        <v>69</v>
      </c>
      <c r="H13484" s="1" t="s">
        <v>108</v>
      </c>
      <c r="I13484" s="1">
        <v>1711</v>
      </c>
      <c r="J13484" s="1">
        <f>MONTH(BART_Rides[[#This Row],[Date]])</f>
        <v>12</v>
      </c>
      <c r="K13484" s="1">
        <f>WEEKDAY(BART_Rides[[#This Row],[Date]],2)</f>
        <v>4</v>
      </c>
      <c r="L13484" s="1" t="str">
        <f>LEFT(BART_Rides[[#This Row],[Lines]],1)</f>
        <v>B</v>
      </c>
      <c r="M13484" s="1" t="str">
        <f>IF(BART_Rides[[#This Row],[FirstLetter]]="Y","Yes","No")</f>
        <v>No</v>
      </c>
      <c r="N13484" s="1" t="str">
        <f>IF(OR(BART_Rides[[#This Row],[Station Code]]="EM", BART_Rides[[#This Row],[Station Code]]="MT", BART_Rides[[#This Row],[Station Code]]="PL", BART_Rides[[#This Row],[Station Code]]="CC"), "Yes", "No")</f>
        <v>No</v>
      </c>
    </row>
    <row r="13485" spans="6:14">
      <c r="F13485" s="3">
        <v>44540</v>
      </c>
      <c r="G13485" s="1" t="s">
        <v>69</v>
      </c>
      <c r="H13485" s="1" t="s">
        <v>108</v>
      </c>
      <c r="I13485" s="1">
        <v>1652</v>
      </c>
      <c r="J13485" s="1">
        <f>MONTH(BART_Rides[[#This Row],[Date]])</f>
        <v>12</v>
      </c>
      <c r="K13485" s="1">
        <f>WEEKDAY(BART_Rides[[#This Row],[Date]],2)</f>
        <v>5</v>
      </c>
      <c r="L13485" s="1" t="str">
        <f>LEFT(BART_Rides[[#This Row],[Lines]],1)</f>
        <v>B</v>
      </c>
      <c r="M13485" s="1" t="str">
        <f>IF(BART_Rides[[#This Row],[FirstLetter]]="Y","Yes","No")</f>
        <v>No</v>
      </c>
      <c r="N13485" s="1" t="str">
        <f>IF(OR(BART_Rides[[#This Row],[Station Code]]="EM", BART_Rides[[#This Row],[Station Code]]="MT", BART_Rides[[#This Row],[Station Code]]="PL", BART_Rides[[#This Row],[Station Code]]="CC"), "Yes", "No")</f>
        <v>No</v>
      </c>
    </row>
    <row r="13486" spans="6:14">
      <c r="F13486" s="3">
        <v>44541</v>
      </c>
      <c r="G13486" s="1" t="s">
        <v>69</v>
      </c>
      <c r="H13486" s="1" t="s">
        <v>108</v>
      </c>
      <c r="I13486" s="1">
        <v>1257</v>
      </c>
      <c r="J13486" s="1">
        <f>MONTH(BART_Rides[[#This Row],[Date]])</f>
        <v>12</v>
      </c>
      <c r="K13486" s="1">
        <f>WEEKDAY(BART_Rides[[#This Row],[Date]],2)</f>
        <v>6</v>
      </c>
      <c r="L13486" s="1" t="str">
        <f>LEFT(BART_Rides[[#This Row],[Lines]],1)</f>
        <v>B</v>
      </c>
      <c r="M13486" s="1" t="str">
        <f>IF(BART_Rides[[#This Row],[FirstLetter]]="Y","Yes","No")</f>
        <v>No</v>
      </c>
      <c r="N13486" s="1" t="str">
        <f>IF(OR(BART_Rides[[#This Row],[Station Code]]="EM", BART_Rides[[#This Row],[Station Code]]="MT", BART_Rides[[#This Row],[Station Code]]="PL", BART_Rides[[#This Row],[Station Code]]="CC"), "Yes", "No")</f>
        <v>No</v>
      </c>
    </row>
    <row r="13487" spans="6:14">
      <c r="F13487" s="3">
        <v>44542</v>
      </c>
      <c r="G13487" s="1" t="s">
        <v>69</v>
      </c>
      <c r="H13487" s="1" t="s">
        <v>108</v>
      </c>
      <c r="I13487" s="1">
        <v>714</v>
      </c>
      <c r="J13487" s="1">
        <f>MONTH(BART_Rides[[#This Row],[Date]])</f>
        <v>12</v>
      </c>
      <c r="K13487" s="1">
        <f>WEEKDAY(BART_Rides[[#This Row],[Date]],2)</f>
        <v>7</v>
      </c>
      <c r="L13487" s="1" t="str">
        <f>LEFT(BART_Rides[[#This Row],[Lines]],1)</f>
        <v>B</v>
      </c>
      <c r="M13487" s="1" t="str">
        <f>IF(BART_Rides[[#This Row],[FirstLetter]]="Y","Yes","No")</f>
        <v>No</v>
      </c>
      <c r="N13487" s="1" t="str">
        <f>IF(OR(BART_Rides[[#This Row],[Station Code]]="EM", BART_Rides[[#This Row],[Station Code]]="MT", BART_Rides[[#This Row],[Station Code]]="PL", BART_Rides[[#This Row],[Station Code]]="CC"), "Yes", "No")</f>
        <v>No</v>
      </c>
    </row>
    <row r="13488" spans="6:14">
      <c r="F13488" s="3">
        <v>44543</v>
      </c>
      <c r="G13488" s="1" t="s">
        <v>69</v>
      </c>
      <c r="H13488" s="1" t="s">
        <v>108</v>
      </c>
      <c r="I13488" s="1">
        <v>1363</v>
      </c>
      <c r="J13488" s="1">
        <f>MONTH(BART_Rides[[#This Row],[Date]])</f>
        <v>12</v>
      </c>
      <c r="K13488" s="1">
        <f>WEEKDAY(BART_Rides[[#This Row],[Date]],2)</f>
        <v>1</v>
      </c>
      <c r="L13488" s="1" t="str">
        <f>LEFT(BART_Rides[[#This Row],[Lines]],1)</f>
        <v>B</v>
      </c>
      <c r="M13488" s="1" t="str">
        <f>IF(BART_Rides[[#This Row],[FirstLetter]]="Y","Yes","No")</f>
        <v>No</v>
      </c>
      <c r="N13488" s="1" t="str">
        <f>IF(OR(BART_Rides[[#This Row],[Station Code]]="EM", BART_Rides[[#This Row],[Station Code]]="MT", BART_Rides[[#This Row],[Station Code]]="PL", BART_Rides[[#This Row],[Station Code]]="CC"), "Yes", "No")</f>
        <v>No</v>
      </c>
    </row>
    <row r="13489" spans="6:14">
      <c r="F13489" s="3">
        <v>44544</v>
      </c>
      <c r="G13489" s="1" t="s">
        <v>69</v>
      </c>
      <c r="H13489" s="1" t="s">
        <v>108</v>
      </c>
      <c r="I13489" s="1">
        <v>1600</v>
      </c>
      <c r="J13489" s="1">
        <f>MONTH(BART_Rides[[#This Row],[Date]])</f>
        <v>12</v>
      </c>
      <c r="K13489" s="1">
        <f>WEEKDAY(BART_Rides[[#This Row],[Date]],2)</f>
        <v>2</v>
      </c>
      <c r="L13489" s="1" t="str">
        <f>LEFT(BART_Rides[[#This Row],[Lines]],1)</f>
        <v>B</v>
      </c>
      <c r="M13489" s="1" t="str">
        <f>IF(BART_Rides[[#This Row],[FirstLetter]]="Y","Yes","No")</f>
        <v>No</v>
      </c>
      <c r="N13489" s="1" t="str">
        <f>IF(OR(BART_Rides[[#This Row],[Station Code]]="EM", BART_Rides[[#This Row],[Station Code]]="MT", BART_Rides[[#This Row],[Station Code]]="PL", BART_Rides[[#This Row],[Station Code]]="CC"), "Yes", "No")</f>
        <v>No</v>
      </c>
    </row>
    <row r="13490" spans="6:14">
      <c r="F13490" s="3">
        <v>44545</v>
      </c>
      <c r="G13490" s="1" t="s">
        <v>69</v>
      </c>
      <c r="H13490" s="1" t="s">
        <v>108</v>
      </c>
      <c r="I13490" s="1">
        <v>1692</v>
      </c>
      <c r="J13490" s="1">
        <f>MONTH(BART_Rides[[#This Row],[Date]])</f>
        <v>12</v>
      </c>
      <c r="K13490" s="1">
        <f>WEEKDAY(BART_Rides[[#This Row],[Date]],2)</f>
        <v>3</v>
      </c>
      <c r="L13490" s="1" t="str">
        <f>LEFT(BART_Rides[[#This Row],[Lines]],1)</f>
        <v>B</v>
      </c>
      <c r="M13490" s="1" t="str">
        <f>IF(BART_Rides[[#This Row],[FirstLetter]]="Y","Yes","No")</f>
        <v>No</v>
      </c>
      <c r="N13490" s="1" t="str">
        <f>IF(OR(BART_Rides[[#This Row],[Station Code]]="EM", BART_Rides[[#This Row],[Station Code]]="MT", BART_Rides[[#This Row],[Station Code]]="PL", BART_Rides[[#This Row],[Station Code]]="CC"), "Yes", "No")</f>
        <v>No</v>
      </c>
    </row>
    <row r="13491" spans="6:14">
      <c r="F13491" s="3">
        <v>44546</v>
      </c>
      <c r="G13491" s="1" t="s">
        <v>69</v>
      </c>
      <c r="H13491" s="1" t="s">
        <v>108</v>
      </c>
      <c r="I13491" s="1">
        <v>1728</v>
      </c>
      <c r="J13491" s="1">
        <f>MONTH(BART_Rides[[#This Row],[Date]])</f>
        <v>12</v>
      </c>
      <c r="K13491" s="1">
        <f>WEEKDAY(BART_Rides[[#This Row],[Date]],2)</f>
        <v>4</v>
      </c>
      <c r="L13491" s="1" t="str">
        <f>LEFT(BART_Rides[[#This Row],[Lines]],1)</f>
        <v>B</v>
      </c>
      <c r="M13491" s="1" t="str">
        <f>IF(BART_Rides[[#This Row],[FirstLetter]]="Y","Yes","No")</f>
        <v>No</v>
      </c>
      <c r="N13491" s="1" t="str">
        <f>IF(OR(BART_Rides[[#This Row],[Station Code]]="EM", BART_Rides[[#This Row],[Station Code]]="MT", BART_Rides[[#This Row],[Station Code]]="PL", BART_Rides[[#This Row],[Station Code]]="CC"), "Yes", "No")</f>
        <v>No</v>
      </c>
    </row>
    <row r="13492" spans="6:14">
      <c r="F13492" s="3">
        <v>44547</v>
      </c>
      <c r="G13492" s="1" t="s">
        <v>69</v>
      </c>
      <c r="H13492" s="1" t="s">
        <v>108</v>
      </c>
      <c r="I13492" s="1">
        <v>1726</v>
      </c>
      <c r="J13492" s="1">
        <f>MONTH(BART_Rides[[#This Row],[Date]])</f>
        <v>12</v>
      </c>
      <c r="K13492" s="1">
        <f>WEEKDAY(BART_Rides[[#This Row],[Date]],2)</f>
        <v>5</v>
      </c>
      <c r="L13492" s="1" t="str">
        <f>LEFT(BART_Rides[[#This Row],[Lines]],1)</f>
        <v>B</v>
      </c>
      <c r="M13492" s="1" t="str">
        <f>IF(BART_Rides[[#This Row],[FirstLetter]]="Y","Yes","No")</f>
        <v>No</v>
      </c>
      <c r="N13492" s="1" t="str">
        <f>IF(OR(BART_Rides[[#This Row],[Station Code]]="EM", BART_Rides[[#This Row],[Station Code]]="MT", BART_Rides[[#This Row],[Station Code]]="PL", BART_Rides[[#This Row],[Station Code]]="CC"), "Yes", "No")</f>
        <v>No</v>
      </c>
    </row>
    <row r="13493" spans="6:14">
      <c r="F13493" s="3">
        <v>44548</v>
      </c>
      <c r="G13493" s="1" t="s">
        <v>69</v>
      </c>
      <c r="H13493" s="1" t="s">
        <v>108</v>
      </c>
      <c r="I13493" s="1">
        <v>1174</v>
      </c>
      <c r="J13493" s="1">
        <f>MONTH(BART_Rides[[#This Row],[Date]])</f>
        <v>12</v>
      </c>
      <c r="K13493" s="1">
        <f>WEEKDAY(BART_Rides[[#This Row],[Date]],2)</f>
        <v>6</v>
      </c>
      <c r="L13493" s="1" t="str">
        <f>LEFT(BART_Rides[[#This Row],[Lines]],1)</f>
        <v>B</v>
      </c>
      <c r="M13493" s="1" t="str">
        <f>IF(BART_Rides[[#This Row],[FirstLetter]]="Y","Yes","No")</f>
        <v>No</v>
      </c>
      <c r="N13493" s="1" t="str">
        <f>IF(OR(BART_Rides[[#This Row],[Station Code]]="EM", BART_Rides[[#This Row],[Station Code]]="MT", BART_Rides[[#This Row],[Station Code]]="PL", BART_Rides[[#This Row],[Station Code]]="CC"), "Yes", "No")</f>
        <v>No</v>
      </c>
    </row>
    <row r="13494" spans="6:14">
      <c r="F13494" s="3">
        <v>44549</v>
      </c>
      <c r="G13494" s="1" t="s">
        <v>69</v>
      </c>
      <c r="H13494" s="1" t="s">
        <v>108</v>
      </c>
      <c r="I13494" s="1">
        <v>873</v>
      </c>
      <c r="J13494" s="1">
        <f>MONTH(BART_Rides[[#This Row],[Date]])</f>
        <v>12</v>
      </c>
      <c r="K13494" s="1">
        <f>WEEKDAY(BART_Rides[[#This Row],[Date]],2)</f>
        <v>7</v>
      </c>
      <c r="L13494" s="1" t="str">
        <f>LEFT(BART_Rides[[#This Row],[Lines]],1)</f>
        <v>B</v>
      </c>
      <c r="M13494" s="1" t="str">
        <f>IF(BART_Rides[[#This Row],[FirstLetter]]="Y","Yes","No")</f>
        <v>No</v>
      </c>
      <c r="N13494" s="1" t="str">
        <f>IF(OR(BART_Rides[[#This Row],[Station Code]]="EM", BART_Rides[[#This Row],[Station Code]]="MT", BART_Rides[[#This Row],[Station Code]]="PL", BART_Rides[[#This Row],[Station Code]]="CC"), "Yes", "No")</f>
        <v>No</v>
      </c>
    </row>
    <row r="13495" spans="6:14">
      <c r="F13495" s="3">
        <v>44550</v>
      </c>
      <c r="G13495" s="1" t="s">
        <v>69</v>
      </c>
      <c r="H13495" s="1" t="s">
        <v>108</v>
      </c>
      <c r="I13495" s="1">
        <v>1630</v>
      </c>
      <c r="J13495" s="1">
        <f>MONTH(BART_Rides[[#This Row],[Date]])</f>
        <v>12</v>
      </c>
      <c r="K13495" s="1">
        <f>WEEKDAY(BART_Rides[[#This Row],[Date]],2)</f>
        <v>1</v>
      </c>
      <c r="L13495" s="1" t="str">
        <f>LEFT(BART_Rides[[#This Row],[Lines]],1)</f>
        <v>B</v>
      </c>
      <c r="M13495" s="1" t="str">
        <f>IF(BART_Rides[[#This Row],[FirstLetter]]="Y","Yes","No")</f>
        <v>No</v>
      </c>
      <c r="N13495" s="1" t="str">
        <f>IF(OR(BART_Rides[[#This Row],[Station Code]]="EM", BART_Rides[[#This Row],[Station Code]]="MT", BART_Rides[[#This Row],[Station Code]]="PL", BART_Rides[[#This Row],[Station Code]]="CC"), "Yes", "No")</f>
        <v>No</v>
      </c>
    </row>
    <row r="13496" spans="6:14">
      <c r="F13496" s="3">
        <v>44551</v>
      </c>
      <c r="G13496" s="1" t="s">
        <v>69</v>
      </c>
      <c r="H13496" s="1" t="s">
        <v>108</v>
      </c>
      <c r="I13496" s="1">
        <v>1459</v>
      </c>
      <c r="J13496" s="1">
        <f>MONTH(BART_Rides[[#This Row],[Date]])</f>
        <v>12</v>
      </c>
      <c r="K13496" s="1">
        <f>WEEKDAY(BART_Rides[[#This Row],[Date]],2)</f>
        <v>2</v>
      </c>
      <c r="L13496" s="1" t="str">
        <f>LEFT(BART_Rides[[#This Row],[Lines]],1)</f>
        <v>B</v>
      </c>
      <c r="M13496" s="1" t="str">
        <f>IF(BART_Rides[[#This Row],[FirstLetter]]="Y","Yes","No")</f>
        <v>No</v>
      </c>
      <c r="N13496" s="1" t="str">
        <f>IF(OR(BART_Rides[[#This Row],[Station Code]]="EM", BART_Rides[[#This Row],[Station Code]]="MT", BART_Rides[[#This Row],[Station Code]]="PL", BART_Rides[[#This Row],[Station Code]]="CC"), "Yes", "No")</f>
        <v>No</v>
      </c>
    </row>
    <row r="13497" spans="6:14">
      <c r="F13497" s="3">
        <v>44552</v>
      </c>
      <c r="G13497" s="1" t="s">
        <v>69</v>
      </c>
      <c r="H13497" s="1" t="s">
        <v>108</v>
      </c>
      <c r="I13497" s="1">
        <v>1454</v>
      </c>
      <c r="J13497" s="1">
        <f>MONTH(BART_Rides[[#This Row],[Date]])</f>
        <v>12</v>
      </c>
      <c r="K13497" s="1">
        <f>WEEKDAY(BART_Rides[[#This Row],[Date]],2)</f>
        <v>3</v>
      </c>
      <c r="L13497" s="1" t="str">
        <f>LEFT(BART_Rides[[#This Row],[Lines]],1)</f>
        <v>B</v>
      </c>
      <c r="M13497" s="1" t="str">
        <f>IF(BART_Rides[[#This Row],[FirstLetter]]="Y","Yes","No")</f>
        <v>No</v>
      </c>
      <c r="N13497" s="1" t="str">
        <f>IF(OR(BART_Rides[[#This Row],[Station Code]]="EM", BART_Rides[[#This Row],[Station Code]]="MT", BART_Rides[[#This Row],[Station Code]]="PL", BART_Rides[[#This Row],[Station Code]]="CC"), "Yes", "No")</f>
        <v>No</v>
      </c>
    </row>
    <row r="13498" spans="6:14">
      <c r="F13498" s="3">
        <v>44553</v>
      </c>
      <c r="G13498" s="1" t="s">
        <v>69</v>
      </c>
      <c r="H13498" s="1" t="s">
        <v>108</v>
      </c>
      <c r="I13498" s="1">
        <v>1361</v>
      </c>
      <c r="J13498" s="1">
        <f>MONTH(BART_Rides[[#This Row],[Date]])</f>
        <v>12</v>
      </c>
      <c r="K13498" s="1">
        <f>WEEKDAY(BART_Rides[[#This Row],[Date]],2)</f>
        <v>4</v>
      </c>
      <c r="L13498" s="1" t="str">
        <f>LEFT(BART_Rides[[#This Row],[Lines]],1)</f>
        <v>B</v>
      </c>
      <c r="M13498" s="1" t="str">
        <f>IF(BART_Rides[[#This Row],[FirstLetter]]="Y","Yes","No")</f>
        <v>No</v>
      </c>
      <c r="N13498" s="1" t="str">
        <f>IF(OR(BART_Rides[[#This Row],[Station Code]]="EM", BART_Rides[[#This Row],[Station Code]]="MT", BART_Rides[[#This Row],[Station Code]]="PL", BART_Rides[[#This Row],[Station Code]]="CC"), "Yes", "No")</f>
        <v>No</v>
      </c>
    </row>
    <row r="13499" spans="6:14">
      <c r="F13499" s="3">
        <v>44554</v>
      </c>
      <c r="G13499" s="1" t="s">
        <v>69</v>
      </c>
      <c r="H13499" s="1" t="s">
        <v>108</v>
      </c>
      <c r="I13499" s="1">
        <v>852</v>
      </c>
      <c r="J13499" s="1">
        <f>MONTH(BART_Rides[[#This Row],[Date]])</f>
        <v>12</v>
      </c>
      <c r="K13499" s="1">
        <f>WEEKDAY(BART_Rides[[#This Row],[Date]],2)</f>
        <v>5</v>
      </c>
      <c r="L13499" s="1" t="str">
        <f>LEFT(BART_Rides[[#This Row],[Lines]],1)</f>
        <v>B</v>
      </c>
      <c r="M13499" s="1" t="str">
        <f>IF(BART_Rides[[#This Row],[FirstLetter]]="Y","Yes","No")</f>
        <v>No</v>
      </c>
      <c r="N13499" s="1" t="str">
        <f>IF(OR(BART_Rides[[#This Row],[Station Code]]="EM", BART_Rides[[#This Row],[Station Code]]="MT", BART_Rides[[#This Row],[Station Code]]="PL", BART_Rides[[#This Row],[Station Code]]="CC"), "Yes", "No")</f>
        <v>No</v>
      </c>
    </row>
    <row r="13500" spans="6:14">
      <c r="F13500" s="3">
        <v>44555</v>
      </c>
      <c r="G13500" s="1" t="s">
        <v>69</v>
      </c>
      <c r="H13500" s="1" t="s">
        <v>108</v>
      </c>
      <c r="I13500" s="1">
        <v>291</v>
      </c>
      <c r="J13500" s="1">
        <f>MONTH(BART_Rides[[#This Row],[Date]])</f>
        <v>12</v>
      </c>
      <c r="K13500" s="1">
        <f>WEEKDAY(BART_Rides[[#This Row],[Date]],2)</f>
        <v>6</v>
      </c>
      <c r="L13500" s="1" t="str">
        <f>LEFT(BART_Rides[[#This Row],[Lines]],1)</f>
        <v>B</v>
      </c>
      <c r="M13500" s="1" t="str">
        <f>IF(BART_Rides[[#This Row],[FirstLetter]]="Y","Yes","No")</f>
        <v>No</v>
      </c>
      <c r="N13500" s="1" t="str">
        <f>IF(OR(BART_Rides[[#This Row],[Station Code]]="EM", BART_Rides[[#This Row],[Station Code]]="MT", BART_Rides[[#This Row],[Station Code]]="PL", BART_Rides[[#This Row],[Station Code]]="CC"), "Yes", "No")</f>
        <v>No</v>
      </c>
    </row>
    <row r="13501" spans="6:14">
      <c r="F13501" s="3">
        <v>44556</v>
      </c>
      <c r="G13501" s="1" t="s">
        <v>69</v>
      </c>
      <c r="H13501" s="1" t="s">
        <v>108</v>
      </c>
      <c r="I13501" s="1">
        <v>522</v>
      </c>
      <c r="J13501" s="1">
        <f>MONTH(BART_Rides[[#This Row],[Date]])</f>
        <v>12</v>
      </c>
      <c r="K13501" s="1">
        <f>WEEKDAY(BART_Rides[[#This Row],[Date]],2)</f>
        <v>7</v>
      </c>
      <c r="L13501" s="1" t="str">
        <f>LEFT(BART_Rides[[#This Row],[Lines]],1)</f>
        <v>B</v>
      </c>
      <c r="M13501" s="1" t="str">
        <f>IF(BART_Rides[[#This Row],[FirstLetter]]="Y","Yes","No")</f>
        <v>No</v>
      </c>
      <c r="N13501" s="1" t="str">
        <f>IF(OR(BART_Rides[[#This Row],[Station Code]]="EM", BART_Rides[[#This Row],[Station Code]]="MT", BART_Rides[[#This Row],[Station Code]]="PL", BART_Rides[[#This Row],[Station Code]]="CC"), "Yes", "No")</f>
        <v>No</v>
      </c>
    </row>
    <row r="13502" spans="6:14">
      <c r="F13502" s="3">
        <v>44557</v>
      </c>
      <c r="G13502" s="1" t="s">
        <v>69</v>
      </c>
      <c r="H13502" s="1" t="s">
        <v>108</v>
      </c>
      <c r="I13502" s="1">
        <v>1084</v>
      </c>
      <c r="J13502" s="1">
        <f>MONTH(BART_Rides[[#This Row],[Date]])</f>
        <v>12</v>
      </c>
      <c r="K13502" s="1">
        <f>WEEKDAY(BART_Rides[[#This Row],[Date]],2)</f>
        <v>1</v>
      </c>
      <c r="L13502" s="1" t="str">
        <f>LEFT(BART_Rides[[#This Row],[Lines]],1)</f>
        <v>B</v>
      </c>
      <c r="M13502" s="1" t="str">
        <f>IF(BART_Rides[[#This Row],[FirstLetter]]="Y","Yes","No")</f>
        <v>No</v>
      </c>
      <c r="N13502" s="1" t="str">
        <f>IF(OR(BART_Rides[[#This Row],[Station Code]]="EM", BART_Rides[[#This Row],[Station Code]]="MT", BART_Rides[[#This Row],[Station Code]]="PL", BART_Rides[[#This Row],[Station Code]]="CC"), "Yes", "No")</f>
        <v>No</v>
      </c>
    </row>
    <row r="13503" spans="6:14">
      <c r="F13503" s="3">
        <v>44558</v>
      </c>
      <c r="G13503" s="1" t="s">
        <v>69</v>
      </c>
      <c r="H13503" s="1" t="s">
        <v>108</v>
      </c>
      <c r="I13503" s="1">
        <v>1219</v>
      </c>
      <c r="J13503" s="1">
        <f>MONTH(BART_Rides[[#This Row],[Date]])</f>
        <v>12</v>
      </c>
      <c r="K13503" s="1">
        <f>WEEKDAY(BART_Rides[[#This Row],[Date]],2)</f>
        <v>2</v>
      </c>
      <c r="L13503" s="1" t="str">
        <f>LEFT(BART_Rides[[#This Row],[Lines]],1)</f>
        <v>B</v>
      </c>
      <c r="M13503" s="1" t="str">
        <f>IF(BART_Rides[[#This Row],[FirstLetter]]="Y","Yes","No")</f>
        <v>No</v>
      </c>
      <c r="N13503" s="1" t="str">
        <f>IF(OR(BART_Rides[[#This Row],[Station Code]]="EM", BART_Rides[[#This Row],[Station Code]]="MT", BART_Rides[[#This Row],[Station Code]]="PL", BART_Rides[[#This Row],[Station Code]]="CC"), "Yes", "No")</f>
        <v>No</v>
      </c>
    </row>
    <row r="13504" spans="6:14">
      <c r="F13504" s="3">
        <v>44559</v>
      </c>
      <c r="G13504" s="1" t="s">
        <v>69</v>
      </c>
      <c r="H13504" s="1" t="s">
        <v>108</v>
      </c>
      <c r="I13504" s="1">
        <v>1104</v>
      </c>
      <c r="J13504" s="1">
        <f>MONTH(BART_Rides[[#This Row],[Date]])</f>
        <v>12</v>
      </c>
      <c r="K13504" s="1">
        <f>WEEKDAY(BART_Rides[[#This Row],[Date]],2)</f>
        <v>3</v>
      </c>
      <c r="L13504" s="1" t="str">
        <f>LEFT(BART_Rides[[#This Row],[Lines]],1)</f>
        <v>B</v>
      </c>
      <c r="M13504" s="1" t="str">
        <f>IF(BART_Rides[[#This Row],[FirstLetter]]="Y","Yes","No")</f>
        <v>No</v>
      </c>
      <c r="N13504" s="1" t="str">
        <f>IF(OR(BART_Rides[[#This Row],[Station Code]]="EM", BART_Rides[[#This Row],[Station Code]]="MT", BART_Rides[[#This Row],[Station Code]]="PL", BART_Rides[[#This Row],[Station Code]]="CC"), "Yes", "No")</f>
        <v>No</v>
      </c>
    </row>
    <row r="13505" spans="6:14">
      <c r="F13505" s="3">
        <v>44560</v>
      </c>
      <c r="G13505" s="1" t="s">
        <v>69</v>
      </c>
      <c r="H13505" s="1" t="s">
        <v>108</v>
      </c>
      <c r="I13505" s="1">
        <v>1275</v>
      </c>
      <c r="J13505" s="1">
        <f>MONTH(BART_Rides[[#This Row],[Date]])</f>
        <v>12</v>
      </c>
      <c r="K13505" s="1">
        <f>WEEKDAY(BART_Rides[[#This Row],[Date]],2)</f>
        <v>4</v>
      </c>
      <c r="L13505" s="1" t="str">
        <f>LEFT(BART_Rides[[#This Row],[Lines]],1)</f>
        <v>B</v>
      </c>
      <c r="M13505" s="1" t="str">
        <f>IF(BART_Rides[[#This Row],[FirstLetter]]="Y","Yes","No")</f>
        <v>No</v>
      </c>
      <c r="N13505" s="1" t="str">
        <f>IF(OR(BART_Rides[[#This Row],[Station Code]]="EM", BART_Rides[[#This Row],[Station Code]]="MT", BART_Rides[[#This Row],[Station Code]]="PL", BART_Rides[[#This Row],[Station Code]]="CC"), "Yes", "No")</f>
        <v>No</v>
      </c>
    </row>
    <row r="13506" spans="6:14">
      <c r="F13506" s="3">
        <v>44561</v>
      </c>
      <c r="G13506" s="1" t="s">
        <v>69</v>
      </c>
      <c r="H13506" s="1" t="s">
        <v>108</v>
      </c>
      <c r="I13506" s="1">
        <v>894</v>
      </c>
      <c r="J13506" s="1">
        <f>MONTH(BART_Rides[[#This Row],[Date]])</f>
        <v>12</v>
      </c>
      <c r="K13506" s="1">
        <f>WEEKDAY(BART_Rides[[#This Row],[Date]],2)</f>
        <v>5</v>
      </c>
      <c r="L13506" s="1" t="str">
        <f>LEFT(BART_Rides[[#This Row],[Lines]],1)</f>
        <v>B</v>
      </c>
      <c r="M13506" s="1" t="str">
        <f>IF(BART_Rides[[#This Row],[FirstLetter]]="Y","Yes","No")</f>
        <v>No</v>
      </c>
      <c r="N13506" s="1" t="str">
        <f>IF(OR(BART_Rides[[#This Row],[Station Code]]="EM", BART_Rides[[#This Row],[Station Code]]="MT", BART_Rides[[#This Row],[Station Code]]="PL", BART_Rides[[#This Row],[Station Code]]="CC"), "Yes", "No")</f>
        <v>No</v>
      </c>
    </row>
    <row r="13507" spans="6:14">
      <c r="F13507" s="3">
        <v>44197</v>
      </c>
      <c r="G13507" s="1" t="s">
        <v>71</v>
      </c>
      <c r="H13507" s="1" t="s">
        <v>105</v>
      </c>
      <c r="I13507" s="1">
        <v>44</v>
      </c>
      <c r="J13507" s="1">
        <f>MONTH(BART_Rides[[#This Row],[Date]])</f>
        <v>1</v>
      </c>
      <c r="K13507" s="1">
        <f>WEEKDAY(BART_Rides[[#This Row],[Date]],2)</f>
        <v>5</v>
      </c>
      <c r="L13507" s="1" t="str">
        <f>LEFT(BART_Rides[[#This Row],[Lines]],1)</f>
        <v>Y</v>
      </c>
      <c r="M13507" s="1" t="str">
        <f>IF(BART_Rides[[#This Row],[FirstLetter]]="Y","Yes","No")</f>
        <v>Yes</v>
      </c>
      <c r="N13507" s="1" t="str">
        <f>IF(OR(BART_Rides[[#This Row],[Station Code]]="EM", BART_Rides[[#This Row],[Station Code]]="MT", BART_Rides[[#This Row],[Station Code]]="PL", BART_Rides[[#This Row],[Station Code]]="CC"), "Yes", "No")</f>
        <v>No</v>
      </c>
    </row>
    <row r="13508" spans="6:14">
      <c r="F13508" s="3">
        <v>44198</v>
      </c>
      <c r="G13508" s="1" t="s">
        <v>71</v>
      </c>
      <c r="H13508" s="1" t="s">
        <v>105</v>
      </c>
      <c r="I13508" s="1">
        <v>48</v>
      </c>
      <c r="J13508" s="1">
        <f>MONTH(BART_Rides[[#This Row],[Date]])</f>
        <v>1</v>
      </c>
      <c r="K13508" s="1">
        <f>WEEKDAY(BART_Rides[[#This Row],[Date]],2)</f>
        <v>6</v>
      </c>
      <c r="L13508" s="1" t="str">
        <f>LEFT(BART_Rides[[#This Row],[Lines]],1)</f>
        <v>Y</v>
      </c>
      <c r="M13508" s="1" t="str">
        <f>IF(BART_Rides[[#This Row],[FirstLetter]]="Y","Yes","No")</f>
        <v>Yes</v>
      </c>
      <c r="N13508" s="1" t="str">
        <f>IF(OR(BART_Rides[[#This Row],[Station Code]]="EM", BART_Rides[[#This Row],[Station Code]]="MT", BART_Rides[[#This Row],[Station Code]]="PL", BART_Rides[[#This Row],[Station Code]]="CC"), "Yes", "No")</f>
        <v>No</v>
      </c>
    </row>
    <row r="13509" spans="6:14">
      <c r="F13509" s="3">
        <v>44199</v>
      </c>
      <c r="G13509" s="1" t="s">
        <v>71</v>
      </c>
      <c r="H13509" s="1" t="s">
        <v>105</v>
      </c>
      <c r="I13509" s="1">
        <v>60</v>
      </c>
      <c r="J13509" s="1">
        <f>MONTH(BART_Rides[[#This Row],[Date]])</f>
        <v>1</v>
      </c>
      <c r="K13509" s="1">
        <f>WEEKDAY(BART_Rides[[#This Row],[Date]],2)</f>
        <v>7</v>
      </c>
      <c r="L13509" s="1" t="str">
        <f>LEFT(BART_Rides[[#This Row],[Lines]],1)</f>
        <v>Y</v>
      </c>
      <c r="M13509" s="1" t="str">
        <f>IF(BART_Rides[[#This Row],[FirstLetter]]="Y","Yes","No")</f>
        <v>Yes</v>
      </c>
      <c r="N13509" s="1" t="str">
        <f>IF(OR(BART_Rides[[#This Row],[Station Code]]="EM", BART_Rides[[#This Row],[Station Code]]="MT", BART_Rides[[#This Row],[Station Code]]="PL", BART_Rides[[#This Row],[Station Code]]="CC"), "Yes", "No")</f>
        <v>No</v>
      </c>
    </row>
    <row r="13510" spans="6:14">
      <c r="F13510" s="3">
        <v>44200</v>
      </c>
      <c r="G13510" s="1" t="s">
        <v>71</v>
      </c>
      <c r="H13510" s="1" t="s">
        <v>105</v>
      </c>
      <c r="I13510" s="1">
        <v>164</v>
      </c>
      <c r="J13510" s="1">
        <f>MONTH(BART_Rides[[#This Row],[Date]])</f>
        <v>1</v>
      </c>
      <c r="K13510" s="1">
        <f>WEEKDAY(BART_Rides[[#This Row],[Date]],2)</f>
        <v>1</v>
      </c>
      <c r="L13510" s="1" t="str">
        <f>LEFT(BART_Rides[[#This Row],[Lines]],1)</f>
        <v>Y</v>
      </c>
      <c r="M13510" s="1" t="str">
        <f>IF(BART_Rides[[#This Row],[FirstLetter]]="Y","Yes","No")</f>
        <v>Yes</v>
      </c>
      <c r="N13510" s="1" t="str">
        <f>IF(OR(BART_Rides[[#This Row],[Station Code]]="EM", BART_Rides[[#This Row],[Station Code]]="MT", BART_Rides[[#This Row],[Station Code]]="PL", BART_Rides[[#This Row],[Station Code]]="CC"), "Yes", "No")</f>
        <v>No</v>
      </c>
    </row>
    <row r="13511" spans="6:14">
      <c r="F13511" s="3">
        <v>44201</v>
      </c>
      <c r="G13511" s="1" t="s">
        <v>71</v>
      </c>
      <c r="H13511" s="1" t="s">
        <v>105</v>
      </c>
      <c r="I13511" s="1">
        <v>201</v>
      </c>
      <c r="J13511" s="1">
        <f>MONTH(BART_Rides[[#This Row],[Date]])</f>
        <v>1</v>
      </c>
      <c r="K13511" s="1">
        <f>WEEKDAY(BART_Rides[[#This Row],[Date]],2)</f>
        <v>2</v>
      </c>
      <c r="L13511" s="1" t="str">
        <f>LEFT(BART_Rides[[#This Row],[Lines]],1)</f>
        <v>Y</v>
      </c>
      <c r="M13511" s="1" t="str">
        <f>IF(BART_Rides[[#This Row],[FirstLetter]]="Y","Yes","No")</f>
        <v>Yes</v>
      </c>
      <c r="N13511" s="1" t="str">
        <f>IF(OR(BART_Rides[[#This Row],[Station Code]]="EM", BART_Rides[[#This Row],[Station Code]]="MT", BART_Rides[[#This Row],[Station Code]]="PL", BART_Rides[[#This Row],[Station Code]]="CC"), "Yes", "No")</f>
        <v>No</v>
      </c>
    </row>
    <row r="13512" spans="6:14">
      <c r="F13512" s="3">
        <v>44202</v>
      </c>
      <c r="G13512" s="1" t="s">
        <v>71</v>
      </c>
      <c r="H13512" s="1" t="s">
        <v>105</v>
      </c>
      <c r="I13512" s="1">
        <v>197</v>
      </c>
      <c r="J13512" s="1">
        <f>MONTH(BART_Rides[[#This Row],[Date]])</f>
        <v>1</v>
      </c>
      <c r="K13512" s="1">
        <f>WEEKDAY(BART_Rides[[#This Row],[Date]],2)</f>
        <v>3</v>
      </c>
      <c r="L13512" s="1" t="str">
        <f>LEFT(BART_Rides[[#This Row],[Lines]],1)</f>
        <v>Y</v>
      </c>
      <c r="M13512" s="1" t="str">
        <f>IF(BART_Rides[[#This Row],[FirstLetter]]="Y","Yes","No")</f>
        <v>Yes</v>
      </c>
      <c r="N13512" s="1" t="str">
        <f>IF(OR(BART_Rides[[#This Row],[Station Code]]="EM", BART_Rides[[#This Row],[Station Code]]="MT", BART_Rides[[#This Row],[Station Code]]="PL", BART_Rides[[#This Row],[Station Code]]="CC"), "Yes", "No")</f>
        <v>No</v>
      </c>
    </row>
    <row r="13513" spans="6:14">
      <c r="F13513" s="3">
        <v>44203</v>
      </c>
      <c r="G13513" s="1" t="s">
        <v>71</v>
      </c>
      <c r="H13513" s="1" t="s">
        <v>105</v>
      </c>
      <c r="I13513" s="1">
        <v>189</v>
      </c>
      <c r="J13513" s="1">
        <f>MONTH(BART_Rides[[#This Row],[Date]])</f>
        <v>1</v>
      </c>
      <c r="K13513" s="1">
        <f>WEEKDAY(BART_Rides[[#This Row],[Date]],2)</f>
        <v>4</v>
      </c>
      <c r="L13513" s="1" t="str">
        <f>LEFT(BART_Rides[[#This Row],[Lines]],1)</f>
        <v>Y</v>
      </c>
      <c r="M13513" s="1" t="str">
        <f>IF(BART_Rides[[#This Row],[FirstLetter]]="Y","Yes","No")</f>
        <v>Yes</v>
      </c>
      <c r="N13513" s="1" t="str">
        <f>IF(OR(BART_Rides[[#This Row],[Station Code]]="EM", BART_Rides[[#This Row],[Station Code]]="MT", BART_Rides[[#This Row],[Station Code]]="PL", BART_Rides[[#This Row],[Station Code]]="CC"), "Yes", "No")</f>
        <v>No</v>
      </c>
    </row>
    <row r="13514" spans="6:14">
      <c r="F13514" s="3">
        <v>44204</v>
      </c>
      <c r="G13514" s="1" t="s">
        <v>71</v>
      </c>
      <c r="H13514" s="1" t="s">
        <v>105</v>
      </c>
      <c r="I13514" s="1">
        <v>177</v>
      </c>
      <c r="J13514" s="1">
        <f>MONTH(BART_Rides[[#This Row],[Date]])</f>
        <v>1</v>
      </c>
      <c r="K13514" s="1">
        <f>WEEKDAY(BART_Rides[[#This Row],[Date]],2)</f>
        <v>5</v>
      </c>
      <c r="L13514" s="1" t="str">
        <f>LEFT(BART_Rides[[#This Row],[Lines]],1)</f>
        <v>Y</v>
      </c>
      <c r="M13514" s="1" t="str">
        <f>IF(BART_Rides[[#This Row],[FirstLetter]]="Y","Yes","No")</f>
        <v>Yes</v>
      </c>
      <c r="N13514" s="1" t="str">
        <f>IF(OR(BART_Rides[[#This Row],[Station Code]]="EM", BART_Rides[[#This Row],[Station Code]]="MT", BART_Rides[[#This Row],[Station Code]]="PL", BART_Rides[[#This Row],[Station Code]]="CC"), "Yes", "No")</f>
        <v>No</v>
      </c>
    </row>
    <row r="13515" spans="6:14">
      <c r="F13515" s="3">
        <v>44205</v>
      </c>
      <c r="G13515" s="1" t="s">
        <v>71</v>
      </c>
      <c r="H13515" s="1" t="s">
        <v>105</v>
      </c>
      <c r="I13515" s="1">
        <v>70</v>
      </c>
      <c r="J13515" s="1">
        <f>MONTH(BART_Rides[[#This Row],[Date]])</f>
        <v>1</v>
      </c>
      <c r="K13515" s="1">
        <f>WEEKDAY(BART_Rides[[#This Row],[Date]],2)</f>
        <v>6</v>
      </c>
      <c r="L13515" s="1" t="str">
        <f>LEFT(BART_Rides[[#This Row],[Lines]],1)</f>
        <v>Y</v>
      </c>
      <c r="M13515" s="1" t="str">
        <f>IF(BART_Rides[[#This Row],[FirstLetter]]="Y","Yes","No")</f>
        <v>Yes</v>
      </c>
      <c r="N13515" s="1" t="str">
        <f>IF(OR(BART_Rides[[#This Row],[Station Code]]="EM", BART_Rides[[#This Row],[Station Code]]="MT", BART_Rides[[#This Row],[Station Code]]="PL", BART_Rides[[#This Row],[Station Code]]="CC"), "Yes", "No")</f>
        <v>No</v>
      </c>
    </row>
    <row r="13516" spans="6:14">
      <c r="F13516" s="3">
        <v>44206</v>
      </c>
      <c r="G13516" s="1" t="s">
        <v>71</v>
      </c>
      <c r="H13516" s="1" t="s">
        <v>105</v>
      </c>
      <c r="I13516" s="1">
        <v>48</v>
      </c>
      <c r="J13516" s="1">
        <f>MONTH(BART_Rides[[#This Row],[Date]])</f>
        <v>1</v>
      </c>
      <c r="K13516" s="1">
        <f>WEEKDAY(BART_Rides[[#This Row],[Date]],2)</f>
        <v>7</v>
      </c>
      <c r="L13516" s="1" t="str">
        <f>LEFT(BART_Rides[[#This Row],[Lines]],1)</f>
        <v>Y</v>
      </c>
      <c r="M13516" s="1" t="str">
        <f>IF(BART_Rides[[#This Row],[FirstLetter]]="Y","Yes","No")</f>
        <v>Yes</v>
      </c>
      <c r="N13516" s="1" t="str">
        <f>IF(OR(BART_Rides[[#This Row],[Station Code]]="EM", BART_Rides[[#This Row],[Station Code]]="MT", BART_Rides[[#This Row],[Station Code]]="PL", BART_Rides[[#This Row],[Station Code]]="CC"), "Yes", "No")</f>
        <v>No</v>
      </c>
    </row>
    <row r="13517" spans="6:14">
      <c r="F13517" s="3">
        <v>44207</v>
      </c>
      <c r="G13517" s="1" t="s">
        <v>71</v>
      </c>
      <c r="H13517" s="1" t="s">
        <v>105</v>
      </c>
      <c r="I13517" s="1">
        <v>184</v>
      </c>
      <c r="J13517" s="1">
        <f>MONTH(BART_Rides[[#This Row],[Date]])</f>
        <v>1</v>
      </c>
      <c r="K13517" s="1">
        <f>WEEKDAY(BART_Rides[[#This Row],[Date]],2)</f>
        <v>1</v>
      </c>
      <c r="L13517" s="1" t="str">
        <f>LEFT(BART_Rides[[#This Row],[Lines]],1)</f>
        <v>Y</v>
      </c>
      <c r="M13517" s="1" t="str">
        <f>IF(BART_Rides[[#This Row],[FirstLetter]]="Y","Yes","No")</f>
        <v>Yes</v>
      </c>
      <c r="N13517" s="1" t="str">
        <f>IF(OR(BART_Rides[[#This Row],[Station Code]]="EM", BART_Rides[[#This Row],[Station Code]]="MT", BART_Rides[[#This Row],[Station Code]]="PL", BART_Rides[[#This Row],[Station Code]]="CC"), "Yes", "No")</f>
        <v>No</v>
      </c>
    </row>
    <row r="13518" spans="6:14">
      <c r="F13518" s="3">
        <v>44208</v>
      </c>
      <c r="G13518" s="1" t="s">
        <v>71</v>
      </c>
      <c r="H13518" s="1" t="s">
        <v>105</v>
      </c>
      <c r="I13518" s="1">
        <v>197</v>
      </c>
      <c r="J13518" s="1">
        <f>MONTH(BART_Rides[[#This Row],[Date]])</f>
        <v>1</v>
      </c>
      <c r="K13518" s="1">
        <f>WEEKDAY(BART_Rides[[#This Row],[Date]],2)</f>
        <v>2</v>
      </c>
      <c r="L13518" s="1" t="str">
        <f>LEFT(BART_Rides[[#This Row],[Lines]],1)</f>
        <v>Y</v>
      </c>
      <c r="M13518" s="1" t="str">
        <f>IF(BART_Rides[[#This Row],[FirstLetter]]="Y","Yes","No")</f>
        <v>Yes</v>
      </c>
      <c r="N13518" s="1" t="str">
        <f>IF(OR(BART_Rides[[#This Row],[Station Code]]="EM", BART_Rides[[#This Row],[Station Code]]="MT", BART_Rides[[#This Row],[Station Code]]="PL", BART_Rides[[#This Row],[Station Code]]="CC"), "Yes", "No")</f>
        <v>No</v>
      </c>
    </row>
    <row r="13519" spans="6:14">
      <c r="F13519" s="3">
        <v>44209</v>
      </c>
      <c r="G13519" s="1" t="s">
        <v>71</v>
      </c>
      <c r="H13519" s="1" t="s">
        <v>105</v>
      </c>
      <c r="I13519" s="1">
        <v>203</v>
      </c>
      <c r="J13519" s="1">
        <f>MONTH(BART_Rides[[#This Row],[Date]])</f>
        <v>1</v>
      </c>
      <c r="K13519" s="1">
        <f>WEEKDAY(BART_Rides[[#This Row],[Date]],2)</f>
        <v>3</v>
      </c>
      <c r="L13519" s="1" t="str">
        <f>LEFT(BART_Rides[[#This Row],[Lines]],1)</f>
        <v>Y</v>
      </c>
      <c r="M13519" s="1" t="str">
        <f>IF(BART_Rides[[#This Row],[FirstLetter]]="Y","Yes","No")</f>
        <v>Yes</v>
      </c>
      <c r="N13519" s="1" t="str">
        <f>IF(OR(BART_Rides[[#This Row],[Station Code]]="EM", BART_Rides[[#This Row],[Station Code]]="MT", BART_Rides[[#This Row],[Station Code]]="PL", BART_Rides[[#This Row],[Station Code]]="CC"), "Yes", "No")</f>
        <v>No</v>
      </c>
    </row>
    <row r="13520" spans="6:14">
      <c r="F13520" s="3">
        <v>44210</v>
      </c>
      <c r="G13520" s="1" t="s">
        <v>71</v>
      </c>
      <c r="H13520" s="1" t="s">
        <v>105</v>
      </c>
      <c r="I13520" s="1">
        <v>187</v>
      </c>
      <c r="J13520" s="1">
        <f>MONTH(BART_Rides[[#This Row],[Date]])</f>
        <v>1</v>
      </c>
      <c r="K13520" s="1">
        <f>WEEKDAY(BART_Rides[[#This Row],[Date]],2)</f>
        <v>4</v>
      </c>
      <c r="L13520" s="1" t="str">
        <f>LEFT(BART_Rides[[#This Row],[Lines]],1)</f>
        <v>Y</v>
      </c>
      <c r="M13520" s="1" t="str">
        <f>IF(BART_Rides[[#This Row],[FirstLetter]]="Y","Yes","No")</f>
        <v>Yes</v>
      </c>
      <c r="N13520" s="1" t="str">
        <f>IF(OR(BART_Rides[[#This Row],[Station Code]]="EM", BART_Rides[[#This Row],[Station Code]]="MT", BART_Rides[[#This Row],[Station Code]]="PL", BART_Rides[[#This Row],[Station Code]]="CC"), "Yes", "No")</f>
        <v>No</v>
      </c>
    </row>
    <row r="13521" spans="6:14">
      <c r="F13521" s="3">
        <v>44211</v>
      </c>
      <c r="G13521" s="1" t="s">
        <v>71</v>
      </c>
      <c r="H13521" s="1" t="s">
        <v>105</v>
      </c>
      <c r="I13521" s="1">
        <v>182</v>
      </c>
      <c r="J13521" s="1">
        <f>MONTH(BART_Rides[[#This Row],[Date]])</f>
        <v>1</v>
      </c>
      <c r="K13521" s="1">
        <f>WEEKDAY(BART_Rides[[#This Row],[Date]],2)</f>
        <v>5</v>
      </c>
      <c r="L13521" s="1" t="str">
        <f>LEFT(BART_Rides[[#This Row],[Lines]],1)</f>
        <v>Y</v>
      </c>
      <c r="M13521" s="1" t="str">
        <f>IF(BART_Rides[[#This Row],[FirstLetter]]="Y","Yes","No")</f>
        <v>Yes</v>
      </c>
      <c r="N13521" s="1" t="str">
        <f>IF(OR(BART_Rides[[#This Row],[Station Code]]="EM", BART_Rides[[#This Row],[Station Code]]="MT", BART_Rides[[#This Row],[Station Code]]="PL", BART_Rides[[#This Row],[Station Code]]="CC"), "Yes", "No")</f>
        <v>No</v>
      </c>
    </row>
    <row r="13522" spans="6:14">
      <c r="F13522" s="3">
        <v>44212</v>
      </c>
      <c r="G13522" s="1" t="s">
        <v>71</v>
      </c>
      <c r="H13522" s="1" t="s">
        <v>105</v>
      </c>
      <c r="I13522" s="1">
        <v>75</v>
      </c>
      <c r="J13522" s="1">
        <f>MONTH(BART_Rides[[#This Row],[Date]])</f>
        <v>1</v>
      </c>
      <c r="K13522" s="1">
        <f>WEEKDAY(BART_Rides[[#This Row],[Date]],2)</f>
        <v>6</v>
      </c>
      <c r="L13522" s="1" t="str">
        <f>LEFT(BART_Rides[[#This Row],[Lines]],1)</f>
        <v>Y</v>
      </c>
      <c r="M13522" s="1" t="str">
        <f>IF(BART_Rides[[#This Row],[FirstLetter]]="Y","Yes","No")</f>
        <v>Yes</v>
      </c>
      <c r="N13522" s="1" t="str">
        <f>IF(OR(BART_Rides[[#This Row],[Station Code]]="EM", BART_Rides[[#This Row],[Station Code]]="MT", BART_Rides[[#This Row],[Station Code]]="PL", BART_Rides[[#This Row],[Station Code]]="CC"), "Yes", "No")</f>
        <v>No</v>
      </c>
    </row>
    <row r="13523" spans="6:14">
      <c r="F13523" s="3">
        <v>44213</v>
      </c>
      <c r="G13523" s="1" t="s">
        <v>71</v>
      </c>
      <c r="H13523" s="1" t="s">
        <v>105</v>
      </c>
      <c r="I13523" s="1">
        <v>79</v>
      </c>
      <c r="J13523" s="1">
        <f>MONTH(BART_Rides[[#This Row],[Date]])</f>
        <v>1</v>
      </c>
      <c r="K13523" s="1">
        <f>WEEKDAY(BART_Rides[[#This Row],[Date]],2)</f>
        <v>7</v>
      </c>
      <c r="L13523" s="1" t="str">
        <f>LEFT(BART_Rides[[#This Row],[Lines]],1)</f>
        <v>Y</v>
      </c>
      <c r="M13523" s="1" t="str">
        <f>IF(BART_Rides[[#This Row],[FirstLetter]]="Y","Yes","No")</f>
        <v>Yes</v>
      </c>
      <c r="N13523" s="1" t="str">
        <f>IF(OR(BART_Rides[[#This Row],[Station Code]]="EM", BART_Rides[[#This Row],[Station Code]]="MT", BART_Rides[[#This Row],[Station Code]]="PL", BART_Rides[[#This Row],[Station Code]]="CC"), "Yes", "No")</f>
        <v>No</v>
      </c>
    </row>
    <row r="13524" spans="6:14">
      <c r="F13524" s="3">
        <v>44214</v>
      </c>
      <c r="G13524" s="1" t="s">
        <v>71</v>
      </c>
      <c r="H13524" s="1" t="s">
        <v>105</v>
      </c>
      <c r="I13524" s="1">
        <v>84</v>
      </c>
      <c r="J13524" s="1">
        <f>MONTH(BART_Rides[[#This Row],[Date]])</f>
        <v>1</v>
      </c>
      <c r="K13524" s="1">
        <f>WEEKDAY(BART_Rides[[#This Row],[Date]],2)</f>
        <v>1</v>
      </c>
      <c r="L13524" s="1" t="str">
        <f>LEFT(BART_Rides[[#This Row],[Lines]],1)</f>
        <v>Y</v>
      </c>
      <c r="M13524" s="1" t="str">
        <f>IF(BART_Rides[[#This Row],[FirstLetter]]="Y","Yes","No")</f>
        <v>Yes</v>
      </c>
      <c r="N13524" s="1" t="str">
        <f>IF(OR(BART_Rides[[#This Row],[Station Code]]="EM", BART_Rides[[#This Row],[Station Code]]="MT", BART_Rides[[#This Row],[Station Code]]="PL", BART_Rides[[#This Row],[Station Code]]="CC"), "Yes", "No")</f>
        <v>No</v>
      </c>
    </row>
    <row r="13525" spans="6:14">
      <c r="F13525" s="3">
        <v>44215</v>
      </c>
      <c r="G13525" s="1" t="s">
        <v>71</v>
      </c>
      <c r="H13525" s="1" t="s">
        <v>105</v>
      </c>
      <c r="I13525" s="1">
        <v>162</v>
      </c>
      <c r="J13525" s="1">
        <f>MONTH(BART_Rides[[#This Row],[Date]])</f>
        <v>1</v>
      </c>
      <c r="K13525" s="1">
        <f>WEEKDAY(BART_Rides[[#This Row],[Date]],2)</f>
        <v>2</v>
      </c>
      <c r="L13525" s="1" t="str">
        <f>LEFT(BART_Rides[[#This Row],[Lines]],1)</f>
        <v>Y</v>
      </c>
      <c r="M13525" s="1" t="str">
        <f>IF(BART_Rides[[#This Row],[FirstLetter]]="Y","Yes","No")</f>
        <v>Yes</v>
      </c>
      <c r="N13525" s="1" t="str">
        <f>IF(OR(BART_Rides[[#This Row],[Station Code]]="EM", BART_Rides[[#This Row],[Station Code]]="MT", BART_Rides[[#This Row],[Station Code]]="PL", BART_Rides[[#This Row],[Station Code]]="CC"), "Yes", "No")</f>
        <v>No</v>
      </c>
    </row>
    <row r="13526" spans="6:14">
      <c r="F13526" s="3">
        <v>44216</v>
      </c>
      <c r="G13526" s="1" t="s">
        <v>71</v>
      </c>
      <c r="H13526" s="1" t="s">
        <v>105</v>
      </c>
      <c r="I13526" s="1">
        <v>188</v>
      </c>
      <c r="J13526" s="1">
        <f>MONTH(BART_Rides[[#This Row],[Date]])</f>
        <v>1</v>
      </c>
      <c r="K13526" s="1">
        <f>WEEKDAY(BART_Rides[[#This Row],[Date]],2)</f>
        <v>3</v>
      </c>
      <c r="L13526" s="1" t="str">
        <f>LEFT(BART_Rides[[#This Row],[Lines]],1)</f>
        <v>Y</v>
      </c>
      <c r="M13526" s="1" t="str">
        <f>IF(BART_Rides[[#This Row],[FirstLetter]]="Y","Yes","No")</f>
        <v>Yes</v>
      </c>
      <c r="N13526" s="1" t="str">
        <f>IF(OR(BART_Rides[[#This Row],[Station Code]]="EM", BART_Rides[[#This Row],[Station Code]]="MT", BART_Rides[[#This Row],[Station Code]]="PL", BART_Rides[[#This Row],[Station Code]]="CC"), "Yes", "No")</f>
        <v>No</v>
      </c>
    </row>
    <row r="13527" spans="6:14">
      <c r="F13527" s="3">
        <v>44217</v>
      </c>
      <c r="G13527" s="1" t="s">
        <v>71</v>
      </c>
      <c r="H13527" s="1" t="s">
        <v>105</v>
      </c>
      <c r="I13527" s="1">
        <v>176</v>
      </c>
      <c r="J13527" s="1">
        <f>MONTH(BART_Rides[[#This Row],[Date]])</f>
        <v>1</v>
      </c>
      <c r="K13527" s="1">
        <f>WEEKDAY(BART_Rides[[#This Row],[Date]],2)</f>
        <v>4</v>
      </c>
      <c r="L13527" s="1" t="str">
        <f>LEFT(BART_Rides[[#This Row],[Lines]],1)</f>
        <v>Y</v>
      </c>
      <c r="M13527" s="1" t="str">
        <f>IF(BART_Rides[[#This Row],[FirstLetter]]="Y","Yes","No")</f>
        <v>Yes</v>
      </c>
      <c r="N13527" s="1" t="str">
        <f>IF(OR(BART_Rides[[#This Row],[Station Code]]="EM", BART_Rides[[#This Row],[Station Code]]="MT", BART_Rides[[#This Row],[Station Code]]="PL", BART_Rides[[#This Row],[Station Code]]="CC"), "Yes", "No")</f>
        <v>No</v>
      </c>
    </row>
    <row r="13528" spans="6:14">
      <c r="F13528" s="3">
        <v>44218</v>
      </c>
      <c r="G13528" s="1" t="s">
        <v>71</v>
      </c>
      <c r="H13528" s="1" t="s">
        <v>105</v>
      </c>
      <c r="I13528" s="1">
        <v>184</v>
      </c>
      <c r="J13528" s="1">
        <f>MONTH(BART_Rides[[#This Row],[Date]])</f>
        <v>1</v>
      </c>
      <c r="K13528" s="1">
        <f>WEEKDAY(BART_Rides[[#This Row],[Date]],2)</f>
        <v>5</v>
      </c>
      <c r="L13528" s="1" t="str">
        <f>LEFT(BART_Rides[[#This Row],[Lines]],1)</f>
        <v>Y</v>
      </c>
      <c r="M13528" s="1" t="str">
        <f>IF(BART_Rides[[#This Row],[FirstLetter]]="Y","Yes","No")</f>
        <v>Yes</v>
      </c>
      <c r="N13528" s="1" t="str">
        <f>IF(OR(BART_Rides[[#This Row],[Station Code]]="EM", BART_Rides[[#This Row],[Station Code]]="MT", BART_Rides[[#This Row],[Station Code]]="PL", BART_Rides[[#This Row],[Station Code]]="CC"), "Yes", "No")</f>
        <v>No</v>
      </c>
    </row>
    <row r="13529" spans="6:14">
      <c r="F13529" s="3">
        <v>44219</v>
      </c>
      <c r="G13529" s="1" t="s">
        <v>71</v>
      </c>
      <c r="H13529" s="1" t="s">
        <v>105</v>
      </c>
      <c r="I13529" s="1">
        <v>68</v>
      </c>
      <c r="J13529" s="1">
        <f>MONTH(BART_Rides[[#This Row],[Date]])</f>
        <v>1</v>
      </c>
      <c r="K13529" s="1">
        <f>WEEKDAY(BART_Rides[[#This Row],[Date]],2)</f>
        <v>6</v>
      </c>
      <c r="L13529" s="1" t="str">
        <f>LEFT(BART_Rides[[#This Row],[Lines]],1)</f>
        <v>Y</v>
      </c>
      <c r="M13529" s="1" t="str">
        <f>IF(BART_Rides[[#This Row],[FirstLetter]]="Y","Yes","No")</f>
        <v>Yes</v>
      </c>
      <c r="N13529" s="1" t="str">
        <f>IF(OR(BART_Rides[[#This Row],[Station Code]]="EM", BART_Rides[[#This Row],[Station Code]]="MT", BART_Rides[[#This Row],[Station Code]]="PL", BART_Rides[[#This Row],[Station Code]]="CC"), "Yes", "No")</f>
        <v>No</v>
      </c>
    </row>
    <row r="13530" spans="6:14">
      <c r="F13530" s="3">
        <v>44220</v>
      </c>
      <c r="G13530" s="1" t="s">
        <v>71</v>
      </c>
      <c r="H13530" s="1" t="s">
        <v>105</v>
      </c>
      <c r="I13530" s="1">
        <v>44</v>
      </c>
      <c r="J13530" s="1">
        <f>MONTH(BART_Rides[[#This Row],[Date]])</f>
        <v>1</v>
      </c>
      <c r="K13530" s="1">
        <f>WEEKDAY(BART_Rides[[#This Row],[Date]],2)</f>
        <v>7</v>
      </c>
      <c r="L13530" s="1" t="str">
        <f>LEFT(BART_Rides[[#This Row],[Lines]],1)</f>
        <v>Y</v>
      </c>
      <c r="M13530" s="1" t="str">
        <f>IF(BART_Rides[[#This Row],[FirstLetter]]="Y","Yes","No")</f>
        <v>Yes</v>
      </c>
      <c r="N13530" s="1" t="str">
        <f>IF(OR(BART_Rides[[#This Row],[Station Code]]="EM", BART_Rides[[#This Row],[Station Code]]="MT", BART_Rides[[#This Row],[Station Code]]="PL", BART_Rides[[#This Row],[Station Code]]="CC"), "Yes", "No")</f>
        <v>No</v>
      </c>
    </row>
    <row r="13531" spans="6:14">
      <c r="F13531" s="3">
        <v>44221</v>
      </c>
      <c r="G13531" s="1" t="s">
        <v>71</v>
      </c>
      <c r="H13531" s="1" t="s">
        <v>105</v>
      </c>
      <c r="I13531" s="1">
        <v>189</v>
      </c>
      <c r="J13531" s="1">
        <f>MONTH(BART_Rides[[#This Row],[Date]])</f>
        <v>1</v>
      </c>
      <c r="K13531" s="1">
        <f>WEEKDAY(BART_Rides[[#This Row],[Date]],2)</f>
        <v>1</v>
      </c>
      <c r="L13531" s="1" t="str">
        <f>LEFT(BART_Rides[[#This Row],[Lines]],1)</f>
        <v>Y</v>
      </c>
      <c r="M13531" s="1" t="str">
        <f>IF(BART_Rides[[#This Row],[FirstLetter]]="Y","Yes","No")</f>
        <v>Yes</v>
      </c>
      <c r="N13531" s="1" t="str">
        <f>IF(OR(BART_Rides[[#This Row],[Station Code]]="EM", BART_Rides[[#This Row],[Station Code]]="MT", BART_Rides[[#This Row],[Station Code]]="PL", BART_Rides[[#This Row],[Station Code]]="CC"), "Yes", "No")</f>
        <v>No</v>
      </c>
    </row>
    <row r="13532" spans="6:14">
      <c r="F13532" s="3">
        <v>44222</v>
      </c>
      <c r="G13532" s="1" t="s">
        <v>71</v>
      </c>
      <c r="H13532" s="1" t="s">
        <v>105</v>
      </c>
      <c r="I13532" s="1">
        <v>191</v>
      </c>
      <c r="J13532" s="1">
        <f>MONTH(BART_Rides[[#This Row],[Date]])</f>
        <v>1</v>
      </c>
      <c r="K13532" s="1">
        <f>WEEKDAY(BART_Rides[[#This Row],[Date]],2)</f>
        <v>2</v>
      </c>
      <c r="L13532" s="1" t="str">
        <f>LEFT(BART_Rides[[#This Row],[Lines]],1)</f>
        <v>Y</v>
      </c>
      <c r="M13532" s="1" t="str">
        <f>IF(BART_Rides[[#This Row],[FirstLetter]]="Y","Yes","No")</f>
        <v>Yes</v>
      </c>
      <c r="N13532" s="1" t="str">
        <f>IF(OR(BART_Rides[[#This Row],[Station Code]]="EM", BART_Rides[[#This Row],[Station Code]]="MT", BART_Rides[[#This Row],[Station Code]]="PL", BART_Rides[[#This Row],[Station Code]]="CC"), "Yes", "No")</f>
        <v>No</v>
      </c>
    </row>
    <row r="13533" spans="6:14">
      <c r="F13533" s="3">
        <v>44223</v>
      </c>
      <c r="G13533" s="1" t="s">
        <v>71</v>
      </c>
      <c r="H13533" s="1" t="s">
        <v>105</v>
      </c>
      <c r="I13533" s="1">
        <v>199</v>
      </c>
      <c r="J13533" s="1">
        <f>MONTH(BART_Rides[[#This Row],[Date]])</f>
        <v>1</v>
      </c>
      <c r="K13533" s="1">
        <f>WEEKDAY(BART_Rides[[#This Row],[Date]],2)</f>
        <v>3</v>
      </c>
      <c r="L13533" s="1" t="str">
        <f>LEFT(BART_Rides[[#This Row],[Lines]],1)</f>
        <v>Y</v>
      </c>
      <c r="M13533" s="1" t="str">
        <f>IF(BART_Rides[[#This Row],[FirstLetter]]="Y","Yes","No")</f>
        <v>Yes</v>
      </c>
      <c r="N13533" s="1" t="str">
        <f>IF(OR(BART_Rides[[#This Row],[Station Code]]="EM", BART_Rides[[#This Row],[Station Code]]="MT", BART_Rides[[#This Row],[Station Code]]="PL", BART_Rides[[#This Row],[Station Code]]="CC"), "Yes", "No")</f>
        <v>No</v>
      </c>
    </row>
    <row r="13534" spans="6:14">
      <c r="F13534" s="3">
        <v>44224</v>
      </c>
      <c r="G13534" s="1" t="s">
        <v>71</v>
      </c>
      <c r="H13534" s="1" t="s">
        <v>105</v>
      </c>
      <c r="I13534" s="1">
        <v>179</v>
      </c>
      <c r="J13534" s="1">
        <f>MONTH(BART_Rides[[#This Row],[Date]])</f>
        <v>1</v>
      </c>
      <c r="K13534" s="1">
        <f>WEEKDAY(BART_Rides[[#This Row],[Date]],2)</f>
        <v>4</v>
      </c>
      <c r="L13534" s="1" t="str">
        <f>LEFT(BART_Rides[[#This Row],[Lines]],1)</f>
        <v>Y</v>
      </c>
      <c r="M13534" s="1" t="str">
        <f>IF(BART_Rides[[#This Row],[FirstLetter]]="Y","Yes","No")</f>
        <v>Yes</v>
      </c>
      <c r="N13534" s="1" t="str">
        <f>IF(OR(BART_Rides[[#This Row],[Station Code]]="EM", BART_Rides[[#This Row],[Station Code]]="MT", BART_Rides[[#This Row],[Station Code]]="PL", BART_Rides[[#This Row],[Station Code]]="CC"), "Yes", "No")</f>
        <v>No</v>
      </c>
    </row>
    <row r="13535" spans="6:14">
      <c r="F13535" s="3">
        <v>44225</v>
      </c>
      <c r="G13535" s="1" t="s">
        <v>71</v>
      </c>
      <c r="H13535" s="1" t="s">
        <v>105</v>
      </c>
      <c r="I13535" s="1">
        <v>179</v>
      </c>
      <c r="J13535" s="1">
        <f>MONTH(BART_Rides[[#This Row],[Date]])</f>
        <v>1</v>
      </c>
      <c r="K13535" s="1">
        <f>WEEKDAY(BART_Rides[[#This Row],[Date]],2)</f>
        <v>5</v>
      </c>
      <c r="L13535" s="1" t="str">
        <f>LEFT(BART_Rides[[#This Row],[Lines]],1)</f>
        <v>Y</v>
      </c>
      <c r="M13535" s="1" t="str">
        <f>IF(BART_Rides[[#This Row],[FirstLetter]]="Y","Yes","No")</f>
        <v>Yes</v>
      </c>
      <c r="N13535" s="1" t="str">
        <f>IF(OR(BART_Rides[[#This Row],[Station Code]]="EM", BART_Rides[[#This Row],[Station Code]]="MT", BART_Rides[[#This Row],[Station Code]]="PL", BART_Rides[[#This Row],[Station Code]]="CC"), "Yes", "No")</f>
        <v>No</v>
      </c>
    </row>
    <row r="13536" spans="6:14">
      <c r="F13536" s="3">
        <v>44226</v>
      </c>
      <c r="G13536" s="1" t="s">
        <v>71</v>
      </c>
      <c r="H13536" s="1" t="s">
        <v>105</v>
      </c>
      <c r="I13536" s="1">
        <v>73</v>
      </c>
      <c r="J13536" s="1">
        <f>MONTH(BART_Rides[[#This Row],[Date]])</f>
        <v>1</v>
      </c>
      <c r="K13536" s="1">
        <f>WEEKDAY(BART_Rides[[#This Row],[Date]],2)</f>
        <v>6</v>
      </c>
      <c r="L13536" s="1" t="str">
        <f>LEFT(BART_Rides[[#This Row],[Lines]],1)</f>
        <v>Y</v>
      </c>
      <c r="M13536" s="1" t="str">
        <f>IF(BART_Rides[[#This Row],[FirstLetter]]="Y","Yes","No")</f>
        <v>Yes</v>
      </c>
      <c r="N13536" s="1" t="str">
        <f>IF(OR(BART_Rides[[#This Row],[Station Code]]="EM", BART_Rides[[#This Row],[Station Code]]="MT", BART_Rides[[#This Row],[Station Code]]="PL", BART_Rides[[#This Row],[Station Code]]="CC"), "Yes", "No")</f>
        <v>No</v>
      </c>
    </row>
    <row r="13537" spans="6:14">
      <c r="F13537" s="3">
        <v>44227</v>
      </c>
      <c r="G13537" s="1" t="s">
        <v>71</v>
      </c>
      <c r="H13537" s="1" t="s">
        <v>105</v>
      </c>
      <c r="I13537" s="1">
        <v>81</v>
      </c>
      <c r="J13537" s="1">
        <f>MONTH(BART_Rides[[#This Row],[Date]])</f>
        <v>1</v>
      </c>
      <c r="K13537" s="1">
        <f>WEEKDAY(BART_Rides[[#This Row],[Date]],2)</f>
        <v>7</v>
      </c>
      <c r="L13537" s="1" t="str">
        <f>LEFT(BART_Rides[[#This Row],[Lines]],1)</f>
        <v>Y</v>
      </c>
      <c r="M13537" s="1" t="str">
        <f>IF(BART_Rides[[#This Row],[FirstLetter]]="Y","Yes","No")</f>
        <v>Yes</v>
      </c>
      <c r="N13537" s="1" t="str">
        <f>IF(OR(BART_Rides[[#This Row],[Station Code]]="EM", BART_Rides[[#This Row],[Station Code]]="MT", BART_Rides[[#This Row],[Station Code]]="PL", BART_Rides[[#This Row],[Station Code]]="CC"), "Yes", "No")</f>
        <v>No</v>
      </c>
    </row>
    <row r="13538" spans="6:14">
      <c r="F13538" s="3">
        <v>44228</v>
      </c>
      <c r="G13538" s="1" t="s">
        <v>71</v>
      </c>
      <c r="H13538" s="1" t="s">
        <v>105</v>
      </c>
      <c r="I13538" s="1">
        <v>204</v>
      </c>
      <c r="J13538" s="1">
        <f>MONTH(BART_Rides[[#This Row],[Date]])</f>
        <v>2</v>
      </c>
      <c r="K13538" s="1">
        <f>WEEKDAY(BART_Rides[[#This Row],[Date]],2)</f>
        <v>1</v>
      </c>
      <c r="L13538" s="1" t="str">
        <f>LEFT(BART_Rides[[#This Row],[Lines]],1)</f>
        <v>Y</v>
      </c>
      <c r="M13538" s="1" t="str">
        <f>IF(BART_Rides[[#This Row],[FirstLetter]]="Y","Yes","No")</f>
        <v>Yes</v>
      </c>
      <c r="N13538" s="1" t="str">
        <f>IF(OR(BART_Rides[[#This Row],[Station Code]]="EM", BART_Rides[[#This Row],[Station Code]]="MT", BART_Rides[[#This Row],[Station Code]]="PL", BART_Rides[[#This Row],[Station Code]]="CC"), "Yes", "No")</f>
        <v>No</v>
      </c>
    </row>
    <row r="13539" spans="6:14">
      <c r="F13539" s="3">
        <v>44229</v>
      </c>
      <c r="G13539" s="1" t="s">
        <v>71</v>
      </c>
      <c r="H13539" s="1" t="s">
        <v>105</v>
      </c>
      <c r="I13539" s="1">
        <v>204</v>
      </c>
      <c r="J13539" s="1">
        <f>MONTH(BART_Rides[[#This Row],[Date]])</f>
        <v>2</v>
      </c>
      <c r="K13539" s="1">
        <f>WEEKDAY(BART_Rides[[#This Row],[Date]],2)</f>
        <v>2</v>
      </c>
      <c r="L13539" s="1" t="str">
        <f>LEFT(BART_Rides[[#This Row],[Lines]],1)</f>
        <v>Y</v>
      </c>
      <c r="M13539" s="1" t="str">
        <f>IF(BART_Rides[[#This Row],[FirstLetter]]="Y","Yes","No")</f>
        <v>Yes</v>
      </c>
      <c r="N13539" s="1" t="str">
        <f>IF(OR(BART_Rides[[#This Row],[Station Code]]="EM", BART_Rides[[#This Row],[Station Code]]="MT", BART_Rides[[#This Row],[Station Code]]="PL", BART_Rides[[#This Row],[Station Code]]="CC"), "Yes", "No")</f>
        <v>No</v>
      </c>
    </row>
    <row r="13540" spans="6:14">
      <c r="F13540" s="3">
        <v>44230</v>
      </c>
      <c r="G13540" s="1" t="s">
        <v>71</v>
      </c>
      <c r="H13540" s="1" t="s">
        <v>105</v>
      </c>
      <c r="I13540" s="1">
        <v>203</v>
      </c>
      <c r="J13540" s="1">
        <f>MONTH(BART_Rides[[#This Row],[Date]])</f>
        <v>2</v>
      </c>
      <c r="K13540" s="1">
        <f>WEEKDAY(BART_Rides[[#This Row],[Date]],2)</f>
        <v>3</v>
      </c>
      <c r="L13540" s="1" t="str">
        <f>LEFT(BART_Rides[[#This Row],[Lines]],1)</f>
        <v>Y</v>
      </c>
      <c r="M13540" s="1" t="str">
        <f>IF(BART_Rides[[#This Row],[FirstLetter]]="Y","Yes","No")</f>
        <v>Yes</v>
      </c>
      <c r="N13540" s="1" t="str">
        <f>IF(OR(BART_Rides[[#This Row],[Station Code]]="EM", BART_Rides[[#This Row],[Station Code]]="MT", BART_Rides[[#This Row],[Station Code]]="PL", BART_Rides[[#This Row],[Station Code]]="CC"), "Yes", "No")</f>
        <v>No</v>
      </c>
    </row>
    <row r="13541" spans="6:14">
      <c r="F13541" s="3">
        <v>44231</v>
      </c>
      <c r="G13541" s="1" t="s">
        <v>71</v>
      </c>
      <c r="H13541" s="1" t="s">
        <v>105</v>
      </c>
      <c r="I13541" s="1">
        <v>194</v>
      </c>
      <c r="J13541" s="1">
        <f>MONTH(BART_Rides[[#This Row],[Date]])</f>
        <v>2</v>
      </c>
      <c r="K13541" s="1">
        <f>WEEKDAY(BART_Rides[[#This Row],[Date]],2)</f>
        <v>4</v>
      </c>
      <c r="L13541" s="1" t="str">
        <f>LEFT(BART_Rides[[#This Row],[Lines]],1)</f>
        <v>Y</v>
      </c>
      <c r="M13541" s="1" t="str">
        <f>IF(BART_Rides[[#This Row],[FirstLetter]]="Y","Yes","No")</f>
        <v>Yes</v>
      </c>
      <c r="N13541" s="1" t="str">
        <f>IF(OR(BART_Rides[[#This Row],[Station Code]]="EM", BART_Rides[[#This Row],[Station Code]]="MT", BART_Rides[[#This Row],[Station Code]]="PL", BART_Rides[[#This Row],[Station Code]]="CC"), "Yes", "No")</f>
        <v>No</v>
      </c>
    </row>
    <row r="13542" spans="6:14">
      <c r="F13542" s="3">
        <v>44232</v>
      </c>
      <c r="G13542" s="1" t="s">
        <v>71</v>
      </c>
      <c r="H13542" s="1" t="s">
        <v>105</v>
      </c>
      <c r="I13542" s="1">
        <v>208</v>
      </c>
      <c r="J13542" s="1">
        <f>MONTH(BART_Rides[[#This Row],[Date]])</f>
        <v>2</v>
      </c>
      <c r="K13542" s="1">
        <f>WEEKDAY(BART_Rides[[#This Row],[Date]],2)</f>
        <v>5</v>
      </c>
      <c r="L13542" s="1" t="str">
        <f>LEFT(BART_Rides[[#This Row],[Lines]],1)</f>
        <v>Y</v>
      </c>
      <c r="M13542" s="1" t="str">
        <f>IF(BART_Rides[[#This Row],[FirstLetter]]="Y","Yes","No")</f>
        <v>Yes</v>
      </c>
      <c r="N13542" s="1" t="str">
        <f>IF(OR(BART_Rides[[#This Row],[Station Code]]="EM", BART_Rides[[#This Row],[Station Code]]="MT", BART_Rides[[#This Row],[Station Code]]="PL", BART_Rides[[#This Row],[Station Code]]="CC"), "Yes", "No")</f>
        <v>No</v>
      </c>
    </row>
    <row r="13543" spans="6:14">
      <c r="F13543" s="3">
        <v>44233</v>
      </c>
      <c r="G13543" s="1" t="s">
        <v>71</v>
      </c>
      <c r="H13543" s="1" t="s">
        <v>105</v>
      </c>
      <c r="I13543" s="1">
        <v>91</v>
      </c>
      <c r="J13543" s="1">
        <f>MONTH(BART_Rides[[#This Row],[Date]])</f>
        <v>2</v>
      </c>
      <c r="K13543" s="1">
        <f>WEEKDAY(BART_Rides[[#This Row],[Date]],2)</f>
        <v>6</v>
      </c>
      <c r="L13543" s="1" t="str">
        <f>LEFT(BART_Rides[[#This Row],[Lines]],1)</f>
        <v>Y</v>
      </c>
      <c r="M13543" s="1" t="str">
        <f>IF(BART_Rides[[#This Row],[FirstLetter]]="Y","Yes","No")</f>
        <v>Yes</v>
      </c>
      <c r="N13543" s="1" t="str">
        <f>IF(OR(BART_Rides[[#This Row],[Station Code]]="EM", BART_Rides[[#This Row],[Station Code]]="MT", BART_Rides[[#This Row],[Station Code]]="PL", BART_Rides[[#This Row],[Station Code]]="CC"), "Yes", "No")</f>
        <v>No</v>
      </c>
    </row>
    <row r="13544" spans="6:14">
      <c r="F13544" s="3">
        <v>44234</v>
      </c>
      <c r="G13544" s="1" t="s">
        <v>71</v>
      </c>
      <c r="H13544" s="1" t="s">
        <v>105</v>
      </c>
      <c r="I13544" s="1">
        <v>56</v>
      </c>
      <c r="J13544" s="1">
        <f>MONTH(BART_Rides[[#This Row],[Date]])</f>
        <v>2</v>
      </c>
      <c r="K13544" s="1">
        <f>WEEKDAY(BART_Rides[[#This Row],[Date]],2)</f>
        <v>7</v>
      </c>
      <c r="L13544" s="1" t="str">
        <f>LEFT(BART_Rides[[#This Row],[Lines]],1)</f>
        <v>Y</v>
      </c>
      <c r="M13544" s="1" t="str">
        <f>IF(BART_Rides[[#This Row],[FirstLetter]]="Y","Yes","No")</f>
        <v>Yes</v>
      </c>
      <c r="N13544" s="1" t="str">
        <f>IF(OR(BART_Rides[[#This Row],[Station Code]]="EM", BART_Rides[[#This Row],[Station Code]]="MT", BART_Rides[[#This Row],[Station Code]]="PL", BART_Rides[[#This Row],[Station Code]]="CC"), "Yes", "No")</f>
        <v>No</v>
      </c>
    </row>
    <row r="13545" spans="6:14">
      <c r="F13545" s="3">
        <v>44235</v>
      </c>
      <c r="G13545" s="1" t="s">
        <v>71</v>
      </c>
      <c r="H13545" s="1" t="s">
        <v>105</v>
      </c>
      <c r="I13545" s="1">
        <v>184</v>
      </c>
      <c r="J13545" s="1">
        <f>MONTH(BART_Rides[[#This Row],[Date]])</f>
        <v>2</v>
      </c>
      <c r="K13545" s="1">
        <f>WEEKDAY(BART_Rides[[#This Row],[Date]],2)</f>
        <v>1</v>
      </c>
      <c r="L13545" s="1" t="str">
        <f>LEFT(BART_Rides[[#This Row],[Lines]],1)</f>
        <v>Y</v>
      </c>
      <c r="M13545" s="1" t="str">
        <f>IF(BART_Rides[[#This Row],[FirstLetter]]="Y","Yes","No")</f>
        <v>Yes</v>
      </c>
      <c r="N13545" s="1" t="str">
        <f>IF(OR(BART_Rides[[#This Row],[Station Code]]="EM", BART_Rides[[#This Row],[Station Code]]="MT", BART_Rides[[#This Row],[Station Code]]="PL", BART_Rides[[#This Row],[Station Code]]="CC"), "Yes", "No")</f>
        <v>No</v>
      </c>
    </row>
    <row r="13546" spans="6:14">
      <c r="F13546" s="3">
        <v>44236</v>
      </c>
      <c r="G13546" s="1" t="s">
        <v>71</v>
      </c>
      <c r="H13546" s="1" t="s">
        <v>105</v>
      </c>
      <c r="I13546" s="1">
        <v>204</v>
      </c>
      <c r="J13546" s="1">
        <f>MONTH(BART_Rides[[#This Row],[Date]])</f>
        <v>2</v>
      </c>
      <c r="K13546" s="1">
        <f>WEEKDAY(BART_Rides[[#This Row],[Date]],2)</f>
        <v>2</v>
      </c>
      <c r="L13546" s="1" t="str">
        <f>LEFT(BART_Rides[[#This Row],[Lines]],1)</f>
        <v>Y</v>
      </c>
      <c r="M13546" s="1" t="str">
        <f>IF(BART_Rides[[#This Row],[FirstLetter]]="Y","Yes","No")</f>
        <v>Yes</v>
      </c>
      <c r="N13546" s="1" t="str">
        <f>IF(OR(BART_Rides[[#This Row],[Station Code]]="EM", BART_Rides[[#This Row],[Station Code]]="MT", BART_Rides[[#This Row],[Station Code]]="PL", BART_Rides[[#This Row],[Station Code]]="CC"), "Yes", "No")</f>
        <v>No</v>
      </c>
    </row>
    <row r="13547" spans="6:14">
      <c r="F13547" s="3">
        <v>44237</v>
      </c>
      <c r="G13547" s="1" t="s">
        <v>71</v>
      </c>
      <c r="H13547" s="1" t="s">
        <v>105</v>
      </c>
      <c r="I13547" s="1">
        <v>222</v>
      </c>
      <c r="J13547" s="1">
        <f>MONTH(BART_Rides[[#This Row],[Date]])</f>
        <v>2</v>
      </c>
      <c r="K13547" s="1">
        <f>WEEKDAY(BART_Rides[[#This Row],[Date]],2)</f>
        <v>3</v>
      </c>
      <c r="L13547" s="1" t="str">
        <f>LEFT(BART_Rides[[#This Row],[Lines]],1)</f>
        <v>Y</v>
      </c>
      <c r="M13547" s="1" t="str">
        <f>IF(BART_Rides[[#This Row],[FirstLetter]]="Y","Yes","No")</f>
        <v>Yes</v>
      </c>
      <c r="N13547" s="1" t="str">
        <f>IF(OR(BART_Rides[[#This Row],[Station Code]]="EM", BART_Rides[[#This Row],[Station Code]]="MT", BART_Rides[[#This Row],[Station Code]]="PL", BART_Rides[[#This Row],[Station Code]]="CC"), "Yes", "No")</f>
        <v>No</v>
      </c>
    </row>
    <row r="13548" spans="6:14">
      <c r="F13548" s="3">
        <v>44238</v>
      </c>
      <c r="G13548" s="1" t="s">
        <v>71</v>
      </c>
      <c r="H13548" s="1" t="s">
        <v>105</v>
      </c>
      <c r="I13548" s="1">
        <v>204</v>
      </c>
      <c r="J13548" s="1">
        <f>MONTH(BART_Rides[[#This Row],[Date]])</f>
        <v>2</v>
      </c>
      <c r="K13548" s="1">
        <f>WEEKDAY(BART_Rides[[#This Row],[Date]],2)</f>
        <v>4</v>
      </c>
      <c r="L13548" s="1" t="str">
        <f>LEFT(BART_Rides[[#This Row],[Lines]],1)</f>
        <v>Y</v>
      </c>
      <c r="M13548" s="1" t="str">
        <f>IF(BART_Rides[[#This Row],[FirstLetter]]="Y","Yes","No")</f>
        <v>Yes</v>
      </c>
      <c r="N13548" s="1" t="str">
        <f>IF(OR(BART_Rides[[#This Row],[Station Code]]="EM", BART_Rides[[#This Row],[Station Code]]="MT", BART_Rides[[#This Row],[Station Code]]="PL", BART_Rides[[#This Row],[Station Code]]="CC"), "Yes", "No")</f>
        <v>No</v>
      </c>
    </row>
    <row r="13549" spans="6:14">
      <c r="F13549" s="3">
        <v>44239</v>
      </c>
      <c r="G13549" s="1" t="s">
        <v>71</v>
      </c>
      <c r="H13549" s="1" t="s">
        <v>105</v>
      </c>
      <c r="I13549" s="1">
        <v>170</v>
      </c>
      <c r="J13549" s="1">
        <f>MONTH(BART_Rides[[#This Row],[Date]])</f>
        <v>2</v>
      </c>
      <c r="K13549" s="1">
        <f>WEEKDAY(BART_Rides[[#This Row],[Date]],2)</f>
        <v>5</v>
      </c>
      <c r="L13549" s="1" t="str">
        <f>LEFT(BART_Rides[[#This Row],[Lines]],1)</f>
        <v>Y</v>
      </c>
      <c r="M13549" s="1" t="str">
        <f>IF(BART_Rides[[#This Row],[FirstLetter]]="Y","Yes","No")</f>
        <v>Yes</v>
      </c>
      <c r="N13549" s="1" t="str">
        <f>IF(OR(BART_Rides[[#This Row],[Station Code]]="EM", BART_Rides[[#This Row],[Station Code]]="MT", BART_Rides[[#This Row],[Station Code]]="PL", BART_Rides[[#This Row],[Station Code]]="CC"), "Yes", "No")</f>
        <v>No</v>
      </c>
    </row>
    <row r="13550" spans="6:14">
      <c r="F13550" s="3">
        <v>44240</v>
      </c>
      <c r="G13550" s="1" t="s">
        <v>71</v>
      </c>
      <c r="H13550" s="1" t="s">
        <v>105</v>
      </c>
      <c r="I13550" s="1">
        <v>86</v>
      </c>
      <c r="J13550" s="1">
        <f>MONTH(BART_Rides[[#This Row],[Date]])</f>
        <v>2</v>
      </c>
      <c r="K13550" s="1">
        <f>WEEKDAY(BART_Rides[[#This Row],[Date]],2)</f>
        <v>6</v>
      </c>
      <c r="L13550" s="1" t="str">
        <f>LEFT(BART_Rides[[#This Row],[Lines]],1)</f>
        <v>Y</v>
      </c>
      <c r="M13550" s="1" t="str">
        <f>IF(BART_Rides[[#This Row],[FirstLetter]]="Y","Yes","No")</f>
        <v>Yes</v>
      </c>
      <c r="N13550" s="1" t="str">
        <f>IF(OR(BART_Rides[[#This Row],[Station Code]]="EM", BART_Rides[[#This Row],[Station Code]]="MT", BART_Rides[[#This Row],[Station Code]]="PL", BART_Rides[[#This Row],[Station Code]]="CC"), "Yes", "No")</f>
        <v>No</v>
      </c>
    </row>
    <row r="13551" spans="6:14">
      <c r="F13551" s="3">
        <v>44241</v>
      </c>
      <c r="G13551" s="1" t="s">
        <v>71</v>
      </c>
      <c r="H13551" s="1" t="s">
        <v>105</v>
      </c>
      <c r="I13551" s="1">
        <v>64</v>
      </c>
      <c r="J13551" s="1">
        <f>MONTH(BART_Rides[[#This Row],[Date]])</f>
        <v>2</v>
      </c>
      <c r="K13551" s="1">
        <f>WEEKDAY(BART_Rides[[#This Row],[Date]],2)</f>
        <v>7</v>
      </c>
      <c r="L13551" s="1" t="str">
        <f>LEFT(BART_Rides[[#This Row],[Lines]],1)</f>
        <v>Y</v>
      </c>
      <c r="M13551" s="1" t="str">
        <f>IF(BART_Rides[[#This Row],[FirstLetter]]="Y","Yes","No")</f>
        <v>Yes</v>
      </c>
      <c r="N13551" s="1" t="str">
        <f>IF(OR(BART_Rides[[#This Row],[Station Code]]="EM", BART_Rides[[#This Row],[Station Code]]="MT", BART_Rides[[#This Row],[Station Code]]="PL", BART_Rides[[#This Row],[Station Code]]="CC"), "Yes", "No")</f>
        <v>No</v>
      </c>
    </row>
    <row r="13552" spans="6:14">
      <c r="F13552" s="3">
        <v>44242</v>
      </c>
      <c r="G13552" s="1" t="s">
        <v>71</v>
      </c>
      <c r="H13552" s="1" t="s">
        <v>105</v>
      </c>
      <c r="I13552" s="1">
        <v>74</v>
      </c>
      <c r="J13552" s="1">
        <f>MONTH(BART_Rides[[#This Row],[Date]])</f>
        <v>2</v>
      </c>
      <c r="K13552" s="1">
        <f>WEEKDAY(BART_Rides[[#This Row],[Date]],2)</f>
        <v>1</v>
      </c>
      <c r="L13552" s="1" t="str">
        <f>LEFT(BART_Rides[[#This Row],[Lines]],1)</f>
        <v>Y</v>
      </c>
      <c r="M13552" s="1" t="str">
        <f>IF(BART_Rides[[#This Row],[FirstLetter]]="Y","Yes","No")</f>
        <v>Yes</v>
      </c>
      <c r="N13552" s="1" t="str">
        <f>IF(OR(BART_Rides[[#This Row],[Station Code]]="EM", BART_Rides[[#This Row],[Station Code]]="MT", BART_Rides[[#This Row],[Station Code]]="PL", BART_Rides[[#This Row],[Station Code]]="CC"), "Yes", "No")</f>
        <v>No</v>
      </c>
    </row>
    <row r="13553" spans="6:14">
      <c r="F13553" s="3">
        <v>44243</v>
      </c>
      <c r="G13553" s="1" t="s">
        <v>71</v>
      </c>
      <c r="H13553" s="1" t="s">
        <v>105</v>
      </c>
      <c r="I13553" s="1">
        <v>217</v>
      </c>
      <c r="J13553" s="1">
        <f>MONTH(BART_Rides[[#This Row],[Date]])</f>
        <v>2</v>
      </c>
      <c r="K13553" s="1">
        <f>WEEKDAY(BART_Rides[[#This Row],[Date]],2)</f>
        <v>2</v>
      </c>
      <c r="L13553" s="1" t="str">
        <f>LEFT(BART_Rides[[#This Row],[Lines]],1)</f>
        <v>Y</v>
      </c>
      <c r="M13553" s="1" t="str">
        <f>IF(BART_Rides[[#This Row],[FirstLetter]]="Y","Yes","No")</f>
        <v>Yes</v>
      </c>
      <c r="N13553" s="1" t="str">
        <f>IF(OR(BART_Rides[[#This Row],[Station Code]]="EM", BART_Rides[[#This Row],[Station Code]]="MT", BART_Rides[[#This Row],[Station Code]]="PL", BART_Rides[[#This Row],[Station Code]]="CC"), "Yes", "No")</f>
        <v>No</v>
      </c>
    </row>
    <row r="13554" spans="6:14">
      <c r="F13554" s="3">
        <v>44244</v>
      </c>
      <c r="G13554" s="1" t="s">
        <v>71</v>
      </c>
      <c r="H13554" s="1" t="s">
        <v>105</v>
      </c>
      <c r="I13554" s="1">
        <v>219</v>
      </c>
      <c r="J13554" s="1">
        <f>MONTH(BART_Rides[[#This Row],[Date]])</f>
        <v>2</v>
      </c>
      <c r="K13554" s="1">
        <f>WEEKDAY(BART_Rides[[#This Row],[Date]],2)</f>
        <v>3</v>
      </c>
      <c r="L13554" s="1" t="str">
        <f>LEFT(BART_Rides[[#This Row],[Lines]],1)</f>
        <v>Y</v>
      </c>
      <c r="M13554" s="1" t="str">
        <f>IF(BART_Rides[[#This Row],[FirstLetter]]="Y","Yes","No")</f>
        <v>Yes</v>
      </c>
      <c r="N13554" s="1" t="str">
        <f>IF(OR(BART_Rides[[#This Row],[Station Code]]="EM", BART_Rides[[#This Row],[Station Code]]="MT", BART_Rides[[#This Row],[Station Code]]="PL", BART_Rides[[#This Row],[Station Code]]="CC"), "Yes", "No")</f>
        <v>No</v>
      </c>
    </row>
    <row r="13555" spans="6:14">
      <c r="F13555" s="3">
        <v>44245</v>
      </c>
      <c r="G13555" s="1" t="s">
        <v>71</v>
      </c>
      <c r="H13555" s="1" t="s">
        <v>105</v>
      </c>
      <c r="I13555" s="1">
        <v>210</v>
      </c>
      <c r="J13555" s="1">
        <f>MONTH(BART_Rides[[#This Row],[Date]])</f>
        <v>2</v>
      </c>
      <c r="K13555" s="1">
        <f>WEEKDAY(BART_Rides[[#This Row],[Date]],2)</f>
        <v>4</v>
      </c>
      <c r="L13555" s="1" t="str">
        <f>LEFT(BART_Rides[[#This Row],[Lines]],1)</f>
        <v>Y</v>
      </c>
      <c r="M13555" s="1" t="str">
        <f>IF(BART_Rides[[#This Row],[FirstLetter]]="Y","Yes","No")</f>
        <v>Yes</v>
      </c>
      <c r="N13555" s="1" t="str">
        <f>IF(OR(BART_Rides[[#This Row],[Station Code]]="EM", BART_Rides[[#This Row],[Station Code]]="MT", BART_Rides[[#This Row],[Station Code]]="PL", BART_Rides[[#This Row],[Station Code]]="CC"), "Yes", "No")</f>
        <v>No</v>
      </c>
    </row>
    <row r="13556" spans="6:14">
      <c r="F13556" s="3">
        <v>44246</v>
      </c>
      <c r="G13556" s="1" t="s">
        <v>71</v>
      </c>
      <c r="H13556" s="1" t="s">
        <v>105</v>
      </c>
      <c r="I13556" s="1">
        <v>184</v>
      </c>
      <c r="J13556" s="1">
        <f>MONTH(BART_Rides[[#This Row],[Date]])</f>
        <v>2</v>
      </c>
      <c r="K13556" s="1">
        <f>WEEKDAY(BART_Rides[[#This Row],[Date]],2)</f>
        <v>5</v>
      </c>
      <c r="L13556" s="1" t="str">
        <f>LEFT(BART_Rides[[#This Row],[Lines]],1)</f>
        <v>Y</v>
      </c>
      <c r="M13556" s="1" t="str">
        <f>IF(BART_Rides[[#This Row],[FirstLetter]]="Y","Yes","No")</f>
        <v>Yes</v>
      </c>
      <c r="N13556" s="1" t="str">
        <f>IF(OR(BART_Rides[[#This Row],[Station Code]]="EM", BART_Rides[[#This Row],[Station Code]]="MT", BART_Rides[[#This Row],[Station Code]]="PL", BART_Rides[[#This Row],[Station Code]]="CC"), "Yes", "No")</f>
        <v>No</v>
      </c>
    </row>
    <row r="13557" spans="6:14">
      <c r="F13557" s="3">
        <v>44247</v>
      </c>
      <c r="G13557" s="1" t="s">
        <v>71</v>
      </c>
      <c r="H13557" s="1" t="s">
        <v>105</v>
      </c>
      <c r="I13557" s="1">
        <v>82</v>
      </c>
      <c r="J13557" s="1">
        <f>MONTH(BART_Rides[[#This Row],[Date]])</f>
        <v>2</v>
      </c>
      <c r="K13557" s="1">
        <f>WEEKDAY(BART_Rides[[#This Row],[Date]],2)</f>
        <v>6</v>
      </c>
      <c r="L13557" s="1" t="str">
        <f>LEFT(BART_Rides[[#This Row],[Lines]],1)</f>
        <v>Y</v>
      </c>
      <c r="M13557" s="1" t="str">
        <f>IF(BART_Rides[[#This Row],[FirstLetter]]="Y","Yes","No")</f>
        <v>Yes</v>
      </c>
      <c r="N13557" s="1" t="str">
        <f>IF(OR(BART_Rides[[#This Row],[Station Code]]="EM", BART_Rides[[#This Row],[Station Code]]="MT", BART_Rides[[#This Row],[Station Code]]="PL", BART_Rides[[#This Row],[Station Code]]="CC"), "Yes", "No")</f>
        <v>No</v>
      </c>
    </row>
    <row r="13558" spans="6:14">
      <c r="F13558" s="3">
        <v>44248</v>
      </c>
      <c r="G13558" s="1" t="s">
        <v>71</v>
      </c>
      <c r="H13558" s="1" t="s">
        <v>105</v>
      </c>
      <c r="I13558" s="1">
        <v>44</v>
      </c>
      <c r="J13558" s="1">
        <f>MONTH(BART_Rides[[#This Row],[Date]])</f>
        <v>2</v>
      </c>
      <c r="K13558" s="1">
        <f>WEEKDAY(BART_Rides[[#This Row],[Date]],2)</f>
        <v>7</v>
      </c>
      <c r="L13558" s="1" t="str">
        <f>LEFT(BART_Rides[[#This Row],[Lines]],1)</f>
        <v>Y</v>
      </c>
      <c r="M13558" s="1" t="str">
        <f>IF(BART_Rides[[#This Row],[FirstLetter]]="Y","Yes","No")</f>
        <v>Yes</v>
      </c>
      <c r="N13558" s="1" t="str">
        <f>IF(OR(BART_Rides[[#This Row],[Station Code]]="EM", BART_Rides[[#This Row],[Station Code]]="MT", BART_Rides[[#This Row],[Station Code]]="PL", BART_Rides[[#This Row],[Station Code]]="CC"), "Yes", "No")</f>
        <v>No</v>
      </c>
    </row>
    <row r="13559" spans="6:14">
      <c r="F13559" s="3">
        <v>44249</v>
      </c>
      <c r="G13559" s="1" t="s">
        <v>71</v>
      </c>
      <c r="H13559" s="1" t="s">
        <v>105</v>
      </c>
      <c r="I13559" s="1">
        <v>190</v>
      </c>
      <c r="J13559" s="1">
        <f>MONTH(BART_Rides[[#This Row],[Date]])</f>
        <v>2</v>
      </c>
      <c r="K13559" s="1">
        <f>WEEKDAY(BART_Rides[[#This Row],[Date]],2)</f>
        <v>1</v>
      </c>
      <c r="L13559" s="1" t="str">
        <f>LEFT(BART_Rides[[#This Row],[Lines]],1)</f>
        <v>Y</v>
      </c>
      <c r="M13559" s="1" t="str">
        <f>IF(BART_Rides[[#This Row],[FirstLetter]]="Y","Yes","No")</f>
        <v>Yes</v>
      </c>
      <c r="N13559" s="1" t="str">
        <f>IF(OR(BART_Rides[[#This Row],[Station Code]]="EM", BART_Rides[[#This Row],[Station Code]]="MT", BART_Rides[[#This Row],[Station Code]]="PL", BART_Rides[[#This Row],[Station Code]]="CC"), "Yes", "No")</f>
        <v>No</v>
      </c>
    </row>
    <row r="13560" spans="6:14">
      <c r="F13560" s="3">
        <v>44250</v>
      </c>
      <c r="G13560" s="1" t="s">
        <v>71</v>
      </c>
      <c r="H13560" s="1" t="s">
        <v>105</v>
      </c>
      <c r="I13560" s="1">
        <v>234</v>
      </c>
      <c r="J13560" s="1">
        <f>MONTH(BART_Rides[[#This Row],[Date]])</f>
        <v>2</v>
      </c>
      <c r="K13560" s="1">
        <f>WEEKDAY(BART_Rides[[#This Row],[Date]],2)</f>
        <v>2</v>
      </c>
      <c r="L13560" s="1" t="str">
        <f>LEFT(BART_Rides[[#This Row],[Lines]],1)</f>
        <v>Y</v>
      </c>
      <c r="M13560" s="1" t="str">
        <f>IF(BART_Rides[[#This Row],[FirstLetter]]="Y","Yes","No")</f>
        <v>Yes</v>
      </c>
      <c r="N13560" s="1" t="str">
        <f>IF(OR(BART_Rides[[#This Row],[Station Code]]="EM", BART_Rides[[#This Row],[Station Code]]="MT", BART_Rides[[#This Row],[Station Code]]="PL", BART_Rides[[#This Row],[Station Code]]="CC"), "Yes", "No")</f>
        <v>No</v>
      </c>
    </row>
    <row r="13561" spans="6:14">
      <c r="F13561" s="3">
        <v>44251</v>
      </c>
      <c r="G13561" s="1" t="s">
        <v>71</v>
      </c>
      <c r="H13561" s="1" t="s">
        <v>105</v>
      </c>
      <c r="I13561" s="1">
        <v>223</v>
      </c>
      <c r="J13561" s="1">
        <f>MONTH(BART_Rides[[#This Row],[Date]])</f>
        <v>2</v>
      </c>
      <c r="K13561" s="1">
        <f>WEEKDAY(BART_Rides[[#This Row],[Date]],2)</f>
        <v>3</v>
      </c>
      <c r="L13561" s="1" t="str">
        <f>LEFT(BART_Rides[[#This Row],[Lines]],1)</f>
        <v>Y</v>
      </c>
      <c r="M13561" s="1" t="str">
        <f>IF(BART_Rides[[#This Row],[FirstLetter]]="Y","Yes","No")</f>
        <v>Yes</v>
      </c>
      <c r="N13561" s="1" t="str">
        <f>IF(OR(BART_Rides[[#This Row],[Station Code]]="EM", BART_Rides[[#This Row],[Station Code]]="MT", BART_Rides[[#This Row],[Station Code]]="PL", BART_Rides[[#This Row],[Station Code]]="CC"), "Yes", "No")</f>
        <v>No</v>
      </c>
    </row>
    <row r="13562" spans="6:14">
      <c r="F13562" s="3">
        <v>44252</v>
      </c>
      <c r="G13562" s="1" t="s">
        <v>71</v>
      </c>
      <c r="H13562" s="1" t="s">
        <v>105</v>
      </c>
      <c r="I13562" s="1">
        <v>226</v>
      </c>
      <c r="J13562" s="1">
        <f>MONTH(BART_Rides[[#This Row],[Date]])</f>
        <v>2</v>
      </c>
      <c r="K13562" s="1">
        <f>WEEKDAY(BART_Rides[[#This Row],[Date]],2)</f>
        <v>4</v>
      </c>
      <c r="L13562" s="1" t="str">
        <f>LEFT(BART_Rides[[#This Row],[Lines]],1)</f>
        <v>Y</v>
      </c>
      <c r="M13562" s="1" t="str">
        <f>IF(BART_Rides[[#This Row],[FirstLetter]]="Y","Yes","No")</f>
        <v>Yes</v>
      </c>
      <c r="N13562" s="1" t="str">
        <f>IF(OR(BART_Rides[[#This Row],[Station Code]]="EM", BART_Rides[[#This Row],[Station Code]]="MT", BART_Rides[[#This Row],[Station Code]]="PL", BART_Rides[[#This Row],[Station Code]]="CC"), "Yes", "No")</f>
        <v>No</v>
      </c>
    </row>
    <row r="13563" spans="6:14">
      <c r="F13563" s="3">
        <v>44253</v>
      </c>
      <c r="G13563" s="1" t="s">
        <v>71</v>
      </c>
      <c r="H13563" s="1" t="s">
        <v>105</v>
      </c>
      <c r="I13563" s="1">
        <v>202</v>
      </c>
      <c r="J13563" s="1">
        <f>MONTH(BART_Rides[[#This Row],[Date]])</f>
        <v>2</v>
      </c>
      <c r="K13563" s="1">
        <f>WEEKDAY(BART_Rides[[#This Row],[Date]],2)</f>
        <v>5</v>
      </c>
      <c r="L13563" s="1" t="str">
        <f>LEFT(BART_Rides[[#This Row],[Lines]],1)</f>
        <v>Y</v>
      </c>
      <c r="M13563" s="1" t="str">
        <f>IF(BART_Rides[[#This Row],[FirstLetter]]="Y","Yes","No")</f>
        <v>Yes</v>
      </c>
      <c r="N13563" s="1" t="str">
        <f>IF(OR(BART_Rides[[#This Row],[Station Code]]="EM", BART_Rides[[#This Row],[Station Code]]="MT", BART_Rides[[#This Row],[Station Code]]="PL", BART_Rides[[#This Row],[Station Code]]="CC"), "Yes", "No")</f>
        <v>No</v>
      </c>
    </row>
    <row r="13564" spans="6:14">
      <c r="F13564" s="3">
        <v>44254</v>
      </c>
      <c r="G13564" s="1" t="s">
        <v>71</v>
      </c>
      <c r="H13564" s="1" t="s">
        <v>105</v>
      </c>
      <c r="I13564" s="1">
        <v>81</v>
      </c>
      <c r="J13564" s="1">
        <f>MONTH(BART_Rides[[#This Row],[Date]])</f>
        <v>2</v>
      </c>
      <c r="K13564" s="1">
        <f>WEEKDAY(BART_Rides[[#This Row],[Date]],2)</f>
        <v>6</v>
      </c>
      <c r="L13564" s="1" t="str">
        <f>LEFT(BART_Rides[[#This Row],[Lines]],1)</f>
        <v>Y</v>
      </c>
      <c r="M13564" s="1" t="str">
        <f>IF(BART_Rides[[#This Row],[FirstLetter]]="Y","Yes","No")</f>
        <v>Yes</v>
      </c>
      <c r="N13564" s="1" t="str">
        <f>IF(OR(BART_Rides[[#This Row],[Station Code]]="EM", BART_Rides[[#This Row],[Station Code]]="MT", BART_Rides[[#This Row],[Station Code]]="PL", BART_Rides[[#This Row],[Station Code]]="CC"), "Yes", "No")</f>
        <v>No</v>
      </c>
    </row>
    <row r="13565" spans="6:14">
      <c r="F13565" s="3">
        <v>44255</v>
      </c>
      <c r="G13565" s="1" t="s">
        <v>71</v>
      </c>
      <c r="H13565" s="1" t="s">
        <v>105</v>
      </c>
      <c r="I13565" s="1">
        <v>76</v>
      </c>
      <c r="J13565" s="1">
        <f>MONTH(BART_Rides[[#This Row],[Date]])</f>
        <v>2</v>
      </c>
      <c r="K13565" s="1">
        <f>WEEKDAY(BART_Rides[[#This Row],[Date]],2)</f>
        <v>7</v>
      </c>
      <c r="L13565" s="1" t="str">
        <f>LEFT(BART_Rides[[#This Row],[Lines]],1)</f>
        <v>Y</v>
      </c>
      <c r="M13565" s="1" t="str">
        <f>IF(BART_Rides[[#This Row],[FirstLetter]]="Y","Yes","No")</f>
        <v>Yes</v>
      </c>
      <c r="N13565" s="1" t="str">
        <f>IF(OR(BART_Rides[[#This Row],[Station Code]]="EM", BART_Rides[[#This Row],[Station Code]]="MT", BART_Rides[[#This Row],[Station Code]]="PL", BART_Rides[[#This Row],[Station Code]]="CC"), "Yes", "No")</f>
        <v>No</v>
      </c>
    </row>
    <row r="13566" spans="6:14">
      <c r="F13566" s="3">
        <v>44256</v>
      </c>
      <c r="G13566" s="1" t="s">
        <v>71</v>
      </c>
      <c r="H13566" s="1" t="s">
        <v>105</v>
      </c>
      <c r="I13566" s="1">
        <v>198</v>
      </c>
      <c r="J13566" s="1">
        <f>MONTH(BART_Rides[[#This Row],[Date]])</f>
        <v>3</v>
      </c>
      <c r="K13566" s="1">
        <f>WEEKDAY(BART_Rides[[#This Row],[Date]],2)</f>
        <v>1</v>
      </c>
      <c r="L13566" s="1" t="str">
        <f>LEFT(BART_Rides[[#This Row],[Lines]],1)</f>
        <v>Y</v>
      </c>
      <c r="M13566" s="1" t="str">
        <f>IF(BART_Rides[[#This Row],[FirstLetter]]="Y","Yes","No")</f>
        <v>Yes</v>
      </c>
      <c r="N13566" s="1" t="str">
        <f>IF(OR(BART_Rides[[#This Row],[Station Code]]="EM", BART_Rides[[#This Row],[Station Code]]="MT", BART_Rides[[#This Row],[Station Code]]="PL", BART_Rides[[#This Row],[Station Code]]="CC"), "Yes", "No")</f>
        <v>No</v>
      </c>
    </row>
    <row r="13567" spans="6:14">
      <c r="F13567" s="3">
        <v>44257</v>
      </c>
      <c r="G13567" s="1" t="s">
        <v>71</v>
      </c>
      <c r="H13567" s="1" t="s">
        <v>105</v>
      </c>
      <c r="I13567" s="1">
        <v>232</v>
      </c>
      <c r="J13567" s="1">
        <f>MONTH(BART_Rides[[#This Row],[Date]])</f>
        <v>3</v>
      </c>
      <c r="K13567" s="1">
        <f>WEEKDAY(BART_Rides[[#This Row],[Date]],2)</f>
        <v>2</v>
      </c>
      <c r="L13567" s="1" t="str">
        <f>LEFT(BART_Rides[[#This Row],[Lines]],1)</f>
        <v>Y</v>
      </c>
      <c r="M13567" s="1" t="str">
        <f>IF(BART_Rides[[#This Row],[FirstLetter]]="Y","Yes","No")</f>
        <v>Yes</v>
      </c>
      <c r="N13567" s="1" t="str">
        <f>IF(OR(BART_Rides[[#This Row],[Station Code]]="EM", BART_Rides[[#This Row],[Station Code]]="MT", BART_Rides[[#This Row],[Station Code]]="PL", BART_Rides[[#This Row],[Station Code]]="CC"), "Yes", "No")</f>
        <v>No</v>
      </c>
    </row>
    <row r="13568" spans="6:14">
      <c r="F13568" s="3">
        <v>44258</v>
      </c>
      <c r="G13568" s="1" t="s">
        <v>71</v>
      </c>
      <c r="H13568" s="1" t="s">
        <v>105</v>
      </c>
      <c r="I13568" s="1">
        <v>243</v>
      </c>
      <c r="J13568" s="1">
        <f>MONTH(BART_Rides[[#This Row],[Date]])</f>
        <v>3</v>
      </c>
      <c r="K13568" s="1">
        <f>WEEKDAY(BART_Rides[[#This Row],[Date]],2)</f>
        <v>3</v>
      </c>
      <c r="L13568" s="1" t="str">
        <f>LEFT(BART_Rides[[#This Row],[Lines]],1)</f>
        <v>Y</v>
      </c>
      <c r="M13568" s="1" t="str">
        <f>IF(BART_Rides[[#This Row],[FirstLetter]]="Y","Yes","No")</f>
        <v>Yes</v>
      </c>
      <c r="N13568" s="1" t="str">
        <f>IF(OR(BART_Rides[[#This Row],[Station Code]]="EM", BART_Rides[[#This Row],[Station Code]]="MT", BART_Rides[[#This Row],[Station Code]]="PL", BART_Rides[[#This Row],[Station Code]]="CC"), "Yes", "No")</f>
        <v>No</v>
      </c>
    </row>
    <row r="13569" spans="6:14">
      <c r="F13569" s="3">
        <v>44259</v>
      </c>
      <c r="G13569" s="1" t="s">
        <v>71</v>
      </c>
      <c r="H13569" s="1" t="s">
        <v>105</v>
      </c>
      <c r="I13569" s="1">
        <v>215</v>
      </c>
      <c r="J13569" s="1">
        <f>MONTH(BART_Rides[[#This Row],[Date]])</f>
        <v>3</v>
      </c>
      <c r="K13569" s="1">
        <f>WEEKDAY(BART_Rides[[#This Row],[Date]],2)</f>
        <v>4</v>
      </c>
      <c r="L13569" s="1" t="str">
        <f>LEFT(BART_Rides[[#This Row],[Lines]],1)</f>
        <v>Y</v>
      </c>
      <c r="M13569" s="1" t="str">
        <f>IF(BART_Rides[[#This Row],[FirstLetter]]="Y","Yes","No")</f>
        <v>Yes</v>
      </c>
      <c r="N13569" s="1" t="str">
        <f>IF(OR(BART_Rides[[#This Row],[Station Code]]="EM", BART_Rides[[#This Row],[Station Code]]="MT", BART_Rides[[#This Row],[Station Code]]="PL", BART_Rides[[#This Row],[Station Code]]="CC"), "Yes", "No")</f>
        <v>No</v>
      </c>
    </row>
    <row r="13570" spans="6:14">
      <c r="F13570" s="3">
        <v>44260</v>
      </c>
      <c r="G13570" s="1" t="s">
        <v>71</v>
      </c>
      <c r="H13570" s="1" t="s">
        <v>105</v>
      </c>
      <c r="I13570" s="1">
        <v>208</v>
      </c>
      <c r="J13570" s="1">
        <f>MONTH(BART_Rides[[#This Row],[Date]])</f>
        <v>3</v>
      </c>
      <c r="K13570" s="1">
        <f>WEEKDAY(BART_Rides[[#This Row],[Date]],2)</f>
        <v>5</v>
      </c>
      <c r="L13570" s="1" t="str">
        <f>LEFT(BART_Rides[[#This Row],[Lines]],1)</f>
        <v>Y</v>
      </c>
      <c r="M13570" s="1" t="str">
        <f>IF(BART_Rides[[#This Row],[FirstLetter]]="Y","Yes","No")</f>
        <v>Yes</v>
      </c>
      <c r="N13570" s="1" t="str">
        <f>IF(OR(BART_Rides[[#This Row],[Station Code]]="EM", BART_Rides[[#This Row],[Station Code]]="MT", BART_Rides[[#This Row],[Station Code]]="PL", BART_Rides[[#This Row],[Station Code]]="CC"), "Yes", "No")</f>
        <v>No</v>
      </c>
    </row>
    <row r="13571" spans="6:14">
      <c r="F13571" s="3">
        <v>44261</v>
      </c>
      <c r="G13571" s="1" t="s">
        <v>71</v>
      </c>
      <c r="H13571" s="1" t="s">
        <v>105</v>
      </c>
      <c r="I13571" s="1">
        <v>90</v>
      </c>
      <c r="J13571" s="1">
        <f>MONTH(BART_Rides[[#This Row],[Date]])</f>
        <v>3</v>
      </c>
      <c r="K13571" s="1">
        <f>WEEKDAY(BART_Rides[[#This Row],[Date]],2)</f>
        <v>6</v>
      </c>
      <c r="L13571" s="1" t="str">
        <f>LEFT(BART_Rides[[#This Row],[Lines]],1)</f>
        <v>Y</v>
      </c>
      <c r="M13571" s="1" t="str">
        <f>IF(BART_Rides[[#This Row],[FirstLetter]]="Y","Yes","No")</f>
        <v>Yes</v>
      </c>
      <c r="N13571" s="1" t="str">
        <f>IF(OR(BART_Rides[[#This Row],[Station Code]]="EM", BART_Rides[[#This Row],[Station Code]]="MT", BART_Rides[[#This Row],[Station Code]]="PL", BART_Rides[[#This Row],[Station Code]]="CC"), "Yes", "No")</f>
        <v>No</v>
      </c>
    </row>
    <row r="13572" spans="6:14">
      <c r="F13572" s="3">
        <v>44262</v>
      </c>
      <c r="G13572" s="1" t="s">
        <v>71</v>
      </c>
      <c r="H13572" s="1" t="s">
        <v>105</v>
      </c>
      <c r="I13572" s="1">
        <v>72</v>
      </c>
      <c r="J13572" s="1">
        <f>MONTH(BART_Rides[[#This Row],[Date]])</f>
        <v>3</v>
      </c>
      <c r="K13572" s="1">
        <f>WEEKDAY(BART_Rides[[#This Row],[Date]],2)</f>
        <v>7</v>
      </c>
      <c r="L13572" s="1" t="str">
        <f>LEFT(BART_Rides[[#This Row],[Lines]],1)</f>
        <v>Y</v>
      </c>
      <c r="M13572" s="1" t="str">
        <f>IF(BART_Rides[[#This Row],[FirstLetter]]="Y","Yes","No")</f>
        <v>Yes</v>
      </c>
      <c r="N13572" s="1" t="str">
        <f>IF(OR(BART_Rides[[#This Row],[Station Code]]="EM", BART_Rides[[#This Row],[Station Code]]="MT", BART_Rides[[#This Row],[Station Code]]="PL", BART_Rides[[#This Row],[Station Code]]="CC"), "Yes", "No")</f>
        <v>No</v>
      </c>
    </row>
    <row r="13573" spans="6:14">
      <c r="F13573" s="3">
        <v>44263</v>
      </c>
      <c r="G13573" s="1" t="s">
        <v>71</v>
      </c>
      <c r="H13573" s="1" t="s">
        <v>105</v>
      </c>
      <c r="I13573" s="1">
        <v>200</v>
      </c>
      <c r="J13573" s="1">
        <f>MONTH(BART_Rides[[#This Row],[Date]])</f>
        <v>3</v>
      </c>
      <c r="K13573" s="1">
        <f>WEEKDAY(BART_Rides[[#This Row],[Date]],2)</f>
        <v>1</v>
      </c>
      <c r="L13573" s="1" t="str">
        <f>LEFT(BART_Rides[[#This Row],[Lines]],1)</f>
        <v>Y</v>
      </c>
      <c r="M13573" s="1" t="str">
        <f>IF(BART_Rides[[#This Row],[FirstLetter]]="Y","Yes","No")</f>
        <v>Yes</v>
      </c>
      <c r="N13573" s="1" t="str">
        <f>IF(OR(BART_Rides[[#This Row],[Station Code]]="EM", BART_Rides[[#This Row],[Station Code]]="MT", BART_Rides[[#This Row],[Station Code]]="PL", BART_Rides[[#This Row],[Station Code]]="CC"), "Yes", "No")</f>
        <v>No</v>
      </c>
    </row>
    <row r="13574" spans="6:14">
      <c r="F13574" s="3">
        <v>44264</v>
      </c>
      <c r="G13574" s="1" t="s">
        <v>71</v>
      </c>
      <c r="H13574" s="1" t="s">
        <v>105</v>
      </c>
      <c r="I13574" s="1">
        <v>204</v>
      </c>
      <c r="J13574" s="1">
        <f>MONTH(BART_Rides[[#This Row],[Date]])</f>
        <v>3</v>
      </c>
      <c r="K13574" s="1">
        <f>WEEKDAY(BART_Rides[[#This Row],[Date]],2)</f>
        <v>2</v>
      </c>
      <c r="L13574" s="1" t="str">
        <f>LEFT(BART_Rides[[#This Row],[Lines]],1)</f>
        <v>Y</v>
      </c>
      <c r="M13574" s="1" t="str">
        <f>IF(BART_Rides[[#This Row],[FirstLetter]]="Y","Yes","No")</f>
        <v>Yes</v>
      </c>
      <c r="N13574" s="1" t="str">
        <f>IF(OR(BART_Rides[[#This Row],[Station Code]]="EM", BART_Rides[[#This Row],[Station Code]]="MT", BART_Rides[[#This Row],[Station Code]]="PL", BART_Rides[[#This Row],[Station Code]]="CC"), "Yes", "No")</f>
        <v>No</v>
      </c>
    </row>
    <row r="13575" spans="6:14">
      <c r="F13575" s="3">
        <v>44265</v>
      </c>
      <c r="G13575" s="1" t="s">
        <v>71</v>
      </c>
      <c r="H13575" s="1" t="s">
        <v>105</v>
      </c>
      <c r="I13575" s="1">
        <v>218</v>
      </c>
      <c r="J13575" s="1">
        <f>MONTH(BART_Rides[[#This Row],[Date]])</f>
        <v>3</v>
      </c>
      <c r="K13575" s="1">
        <f>WEEKDAY(BART_Rides[[#This Row],[Date]],2)</f>
        <v>3</v>
      </c>
      <c r="L13575" s="1" t="str">
        <f>LEFT(BART_Rides[[#This Row],[Lines]],1)</f>
        <v>Y</v>
      </c>
      <c r="M13575" s="1" t="str">
        <f>IF(BART_Rides[[#This Row],[FirstLetter]]="Y","Yes","No")</f>
        <v>Yes</v>
      </c>
      <c r="N13575" s="1" t="str">
        <f>IF(OR(BART_Rides[[#This Row],[Station Code]]="EM", BART_Rides[[#This Row],[Station Code]]="MT", BART_Rides[[#This Row],[Station Code]]="PL", BART_Rides[[#This Row],[Station Code]]="CC"), "Yes", "No")</f>
        <v>No</v>
      </c>
    </row>
    <row r="13576" spans="6:14">
      <c r="F13576" s="3">
        <v>44266</v>
      </c>
      <c r="G13576" s="1" t="s">
        <v>71</v>
      </c>
      <c r="H13576" s="1" t="s">
        <v>105</v>
      </c>
      <c r="I13576" s="1">
        <v>209</v>
      </c>
      <c r="J13576" s="1">
        <f>MONTH(BART_Rides[[#This Row],[Date]])</f>
        <v>3</v>
      </c>
      <c r="K13576" s="1">
        <f>WEEKDAY(BART_Rides[[#This Row],[Date]],2)</f>
        <v>4</v>
      </c>
      <c r="L13576" s="1" t="str">
        <f>LEFT(BART_Rides[[#This Row],[Lines]],1)</f>
        <v>Y</v>
      </c>
      <c r="M13576" s="1" t="str">
        <f>IF(BART_Rides[[#This Row],[FirstLetter]]="Y","Yes","No")</f>
        <v>Yes</v>
      </c>
      <c r="N13576" s="1" t="str">
        <f>IF(OR(BART_Rides[[#This Row],[Station Code]]="EM", BART_Rides[[#This Row],[Station Code]]="MT", BART_Rides[[#This Row],[Station Code]]="PL", BART_Rides[[#This Row],[Station Code]]="CC"), "Yes", "No")</f>
        <v>No</v>
      </c>
    </row>
    <row r="13577" spans="6:14">
      <c r="F13577" s="3">
        <v>44267</v>
      </c>
      <c r="G13577" s="1" t="s">
        <v>71</v>
      </c>
      <c r="H13577" s="1" t="s">
        <v>105</v>
      </c>
      <c r="I13577" s="1">
        <v>209</v>
      </c>
      <c r="J13577" s="1">
        <f>MONTH(BART_Rides[[#This Row],[Date]])</f>
        <v>3</v>
      </c>
      <c r="K13577" s="1">
        <f>WEEKDAY(BART_Rides[[#This Row],[Date]],2)</f>
        <v>5</v>
      </c>
      <c r="L13577" s="1" t="str">
        <f>LEFT(BART_Rides[[#This Row],[Lines]],1)</f>
        <v>Y</v>
      </c>
      <c r="M13577" s="1" t="str">
        <f>IF(BART_Rides[[#This Row],[FirstLetter]]="Y","Yes","No")</f>
        <v>Yes</v>
      </c>
      <c r="N13577" s="1" t="str">
        <f>IF(OR(BART_Rides[[#This Row],[Station Code]]="EM", BART_Rides[[#This Row],[Station Code]]="MT", BART_Rides[[#This Row],[Station Code]]="PL", BART_Rides[[#This Row],[Station Code]]="CC"), "Yes", "No")</f>
        <v>No</v>
      </c>
    </row>
    <row r="13578" spans="6:14">
      <c r="F13578" s="3">
        <v>44268</v>
      </c>
      <c r="G13578" s="1" t="s">
        <v>71</v>
      </c>
      <c r="H13578" s="1" t="s">
        <v>105</v>
      </c>
      <c r="I13578" s="1">
        <v>81</v>
      </c>
      <c r="J13578" s="1">
        <f>MONTH(BART_Rides[[#This Row],[Date]])</f>
        <v>3</v>
      </c>
      <c r="K13578" s="1">
        <f>WEEKDAY(BART_Rides[[#This Row],[Date]],2)</f>
        <v>6</v>
      </c>
      <c r="L13578" s="1" t="str">
        <f>LEFT(BART_Rides[[#This Row],[Lines]],1)</f>
        <v>Y</v>
      </c>
      <c r="M13578" s="1" t="str">
        <f>IF(BART_Rides[[#This Row],[FirstLetter]]="Y","Yes","No")</f>
        <v>Yes</v>
      </c>
      <c r="N13578" s="1" t="str">
        <f>IF(OR(BART_Rides[[#This Row],[Station Code]]="EM", BART_Rides[[#This Row],[Station Code]]="MT", BART_Rides[[#This Row],[Station Code]]="PL", BART_Rides[[#This Row],[Station Code]]="CC"), "Yes", "No")</f>
        <v>No</v>
      </c>
    </row>
    <row r="13579" spans="6:14">
      <c r="F13579" s="3">
        <v>44269</v>
      </c>
      <c r="G13579" s="1" t="s">
        <v>71</v>
      </c>
      <c r="H13579" s="1" t="s">
        <v>105</v>
      </c>
      <c r="I13579" s="1">
        <v>60</v>
      </c>
      <c r="J13579" s="1">
        <f>MONTH(BART_Rides[[#This Row],[Date]])</f>
        <v>3</v>
      </c>
      <c r="K13579" s="1">
        <f>WEEKDAY(BART_Rides[[#This Row],[Date]],2)</f>
        <v>7</v>
      </c>
      <c r="L13579" s="1" t="str">
        <f>LEFT(BART_Rides[[#This Row],[Lines]],1)</f>
        <v>Y</v>
      </c>
      <c r="M13579" s="1" t="str">
        <f>IF(BART_Rides[[#This Row],[FirstLetter]]="Y","Yes","No")</f>
        <v>Yes</v>
      </c>
      <c r="N13579" s="1" t="str">
        <f>IF(OR(BART_Rides[[#This Row],[Station Code]]="EM", BART_Rides[[#This Row],[Station Code]]="MT", BART_Rides[[#This Row],[Station Code]]="PL", BART_Rides[[#This Row],[Station Code]]="CC"), "Yes", "No")</f>
        <v>No</v>
      </c>
    </row>
    <row r="13580" spans="6:14">
      <c r="F13580" s="3">
        <v>44270</v>
      </c>
      <c r="G13580" s="1" t="s">
        <v>71</v>
      </c>
      <c r="H13580" s="1" t="s">
        <v>105</v>
      </c>
      <c r="I13580" s="1">
        <v>214</v>
      </c>
      <c r="J13580" s="1">
        <f>MONTH(BART_Rides[[#This Row],[Date]])</f>
        <v>3</v>
      </c>
      <c r="K13580" s="1">
        <f>WEEKDAY(BART_Rides[[#This Row],[Date]],2)</f>
        <v>1</v>
      </c>
      <c r="L13580" s="1" t="str">
        <f>LEFT(BART_Rides[[#This Row],[Lines]],1)</f>
        <v>Y</v>
      </c>
      <c r="M13580" s="1" t="str">
        <f>IF(BART_Rides[[#This Row],[FirstLetter]]="Y","Yes","No")</f>
        <v>Yes</v>
      </c>
      <c r="N13580" s="1" t="str">
        <f>IF(OR(BART_Rides[[#This Row],[Station Code]]="EM", BART_Rides[[#This Row],[Station Code]]="MT", BART_Rides[[#This Row],[Station Code]]="PL", BART_Rides[[#This Row],[Station Code]]="CC"), "Yes", "No")</f>
        <v>No</v>
      </c>
    </row>
    <row r="13581" spans="6:14">
      <c r="F13581" s="3">
        <v>44271</v>
      </c>
      <c r="G13581" s="1" t="s">
        <v>71</v>
      </c>
      <c r="H13581" s="1" t="s">
        <v>105</v>
      </c>
      <c r="I13581" s="1">
        <v>234</v>
      </c>
      <c r="J13581" s="1">
        <f>MONTH(BART_Rides[[#This Row],[Date]])</f>
        <v>3</v>
      </c>
      <c r="K13581" s="1">
        <f>WEEKDAY(BART_Rides[[#This Row],[Date]],2)</f>
        <v>2</v>
      </c>
      <c r="L13581" s="1" t="str">
        <f>LEFT(BART_Rides[[#This Row],[Lines]],1)</f>
        <v>Y</v>
      </c>
      <c r="M13581" s="1" t="str">
        <f>IF(BART_Rides[[#This Row],[FirstLetter]]="Y","Yes","No")</f>
        <v>Yes</v>
      </c>
      <c r="N13581" s="1" t="str">
        <f>IF(OR(BART_Rides[[#This Row],[Station Code]]="EM", BART_Rides[[#This Row],[Station Code]]="MT", BART_Rides[[#This Row],[Station Code]]="PL", BART_Rides[[#This Row],[Station Code]]="CC"), "Yes", "No")</f>
        <v>No</v>
      </c>
    </row>
    <row r="13582" spans="6:14">
      <c r="F13582" s="3">
        <v>44272</v>
      </c>
      <c r="G13582" s="1" t="s">
        <v>71</v>
      </c>
      <c r="H13582" s="1" t="s">
        <v>105</v>
      </c>
      <c r="I13582" s="1">
        <v>224</v>
      </c>
      <c r="J13582" s="1">
        <f>MONTH(BART_Rides[[#This Row],[Date]])</f>
        <v>3</v>
      </c>
      <c r="K13582" s="1">
        <f>WEEKDAY(BART_Rides[[#This Row],[Date]],2)</f>
        <v>3</v>
      </c>
      <c r="L13582" s="1" t="str">
        <f>LEFT(BART_Rides[[#This Row],[Lines]],1)</f>
        <v>Y</v>
      </c>
      <c r="M13582" s="1" t="str">
        <f>IF(BART_Rides[[#This Row],[FirstLetter]]="Y","Yes","No")</f>
        <v>Yes</v>
      </c>
      <c r="N13582" s="1" t="str">
        <f>IF(OR(BART_Rides[[#This Row],[Station Code]]="EM", BART_Rides[[#This Row],[Station Code]]="MT", BART_Rides[[#This Row],[Station Code]]="PL", BART_Rides[[#This Row],[Station Code]]="CC"), "Yes", "No")</f>
        <v>No</v>
      </c>
    </row>
    <row r="13583" spans="6:14">
      <c r="F13583" s="3">
        <v>44273</v>
      </c>
      <c r="G13583" s="1" t="s">
        <v>71</v>
      </c>
      <c r="H13583" s="1" t="s">
        <v>105</v>
      </c>
      <c r="I13583" s="1">
        <v>196</v>
      </c>
      <c r="J13583" s="1">
        <f>MONTH(BART_Rides[[#This Row],[Date]])</f>
        <v>3</v>
      </c>
      <c r="K13583" s="1">
        <f>WEEKDAY(BART_Rides[[#This Row],[Date]],2)</f>
        <v>4</v>
      </c>
      <c r="L13583" s="1" t="str">
        <f>LEFT(BART_Rides[[#This Row],[Lines]],1)</f>
        <v>Y</v>
      </c>
      <c r="M13583" s="1" t="str">
        <f>IF(BART_Rides[[#This Row],[FirstLetter]]="Y","Yes","No")</f>
        <v>Yes</v>
      </c>
      <c r="N13583" s="1" t="str">
        <f>IF(OR(BART_Rides[[#This Row],[Station Code]]="EM", BART_Rides[[#This Row],[Station Code]]="MT", BART_Rides[[#This Row],[Station Code]]="PL", BART_Rides[[#This Row],[Station Code]]="CC"), "Yes", "No")</f>
        <v>No</v>
      </c>
    </row>
    <row r="13584" spans="6:14">
      <c r="F13584" s="3">
        <v>44274</v>
      </c>
      <c r="G13584" s="1" t="s">
        <v>71</v>
      </c>
      <c r="H13584" s="1" t="s">
        <v>105</v>
      </c>
      <c r="I13584" s="1">
        <v>217</v>
      </c>
      <c r="J13584" s="1">
        <f>MONTH(BART_Rides[[#This Row],[Date]])</f>
        <v>3</v>
      </c>
      <c r="K13584" s="1">
        <f>WEEKDAY(BART_Rides[[#This Row],[Date]],2)</f>
        <v>5</v>
      </c>
      <c r="L13584" s="1" t="str">
        <f>LEFT(BART_Rides[[#This Row],[Lines]],1)</f>
        <v>Y</v>
      </c>
      <c r="M13584" s="1" t="str">
        <f>IF(BART_Rides[[#This Row],[FirstLetter]]="Y","Yes","No")</f>
        <v>Yes</v>
      </c>
      <c r="N13584" s="1" t="str">
        <f>IF(OR(BART_Rides[[#This Row],[Station Code]]="EM", BART_Rides[[#This Row],[Station Code]]="MT", BART_Rides[[#This Row],[Station Code]]="PL", BART_Rides[[#This Row],[Station Code]]="CC"), "Yes", "No")</f>
        <v>No</v>
      </c>
    </row>
    <row r="13585" spans="6:14">
      <c r="F13585" s="3">
        <v>44275</v>
      </c>
      <c r="G13585" s="1" t="s">
        <v>71</v>
      </c>
      <c r="H13585" s="1" t="s">
        <v>105</v>
      </c>
      <c r="I13585" s="1">
        <v>93</v>
      </c>
      <c r="J13585" s="1">
        <f>MONTH(BART_Rides[[#This Row],[Date]])</f>
        <v>3</v>
      </c>
      <c r="K13585" s="1">
        <f>WEEKDAY(BART_Rides[[#This Row],[Date]],2)</f>
        <v>6</v>
      </c>
      <c r="L13585" s="1" t="str">
        <f>LEFT(BART_Rides[[#This Row],[Lines]],1)</f>
        <v>Y</v>
      </c>
      <c r="M13585" s="1" t="str">
        <f>IF(BART_Rides[[#This Row],[FirstLetter]]="Y","Yes","No")</f>
        <v>Yes</v>
      </c>
      <c r="N13585" s="1" t="str">
        <f>IF(OR(BART_Rides[[#This Row],[Station Code]]="EM", BART_Rides[[#This Row],[Station Code]]="MT", BART_Rides[[#This Row],[Station Code]]="PL", BART_Rides[[#This Row],[Station Code]]="CC"), "Yes", "No")</f>
        <v>No</v>
      </c>
    </row>
    <row r="13586" spans="6:14">
      <c r="F13586" s="3">
        <v>44276</v>
      </c>
      <c r="G13586" s="1" t="s">
        <v>71</v>
      </c>
      <c r="H13586" s="1" t="s">
        <v>105</v>
      </c>
      <c r="I13586" s="1">
        <v>61</v>
      </c>
      <c r="J13586" s="1">
        <f>MONTH(BART_Rides[[#This Row],[Date]])</f>
        <v>3</v>
      </c>
      <c r="K13586" s="1">
        <f>WEEKDAY(BART_Rides[[#This Row],[Date]],2)</f>
        <v>7</v>
      </c>
      <c r="L13586" s="1" t="str">
        <f>LEFT(BART_Rides[[#This Row],[Lines]],1)</f>
        <v>Y</v>
      </c>
      <c r="M13586" s="1" t="str">
        <f>IF(BART_Rides[[#This Row],[FirstLetter]]="Y","Yes","No")</f>
        <v>Yes</v>
      </c>
      <c r="N13586" s="1" t="str">
        <f>IF(OR(BART_Rides[[#This Row],[Station Code]]="EM", BART_Rides[[#This Row],[Station Code]]="MT", BART_Rides[[#This Row],[Station Code]]="PL", BART_Rides[[#This Row],[Station Code]]="CC"), "Yes", "No")</f>
        <v>No</v>
      </c>
    </row>
    <row r="13587" spans="6:14">
      <c r="F13587" s="3">
        <v>44277</v>
      </c>
      <c r="G13587" s="1" t="s">
        <v>71</v>
      </c>
      <c r="H13587" s="1" t="s">
        <v>105</v>
      </c>
      <c r="I13587" s="1">
        <v>203</v>
      </c>
      <c r="J13587" s="1">
        <f>MONTH(BART_Rides[[#This Row],[Date]])</f>
        <v>3</v>
      </c>
      <c r="K13587" s="1">
        <f>WEEKDAY(BART_Rides[[#This Row],[Date]],2)</f>
        <v>1</v>
      </c>
      <c r="L13587" s="1" t="str">
        <f>LEFT(BART_Rides[[#This Row],[Lines]],1)</f>
        <v>Y</v>
      </c>
      <c r="M13587" s="1" t="str">
        <f>IF(BART_Rides[[#This Row],[FirstLetter]]="Y","Yes","No")</f>
        <v>Yes</v>
      </c>
      <c r="N13587" s="1" t="str">
        <f>IF(OR(BART_Rides[[#This Row],[Station Code]]="EM", BART_Rides[[#This Row],[Station Code]]="MT", BART_Rides[[#This Row],[Station Code]]="PL", BART_Rides[[#This Row],[Station Code]]="CC"), "Yes", "No")</f>
        <v>No</v>
      </c>
    </row>
    <row r="13588" spans="6:14">
      <c r="F13588" s="3">
        <v>44278</v>
      </c>
      <c r="G13588" s="1" t="s">
        <v>71</v>
      </c>
      <c r="H13588" s="1" t="s">
        <v>105</v>
      </c>
      <c r="I13588" s="1">
        <v>210</v>
      </c>
      <c r="J13588" s="1">
        <f>MONTH(BART_Rides[[#This Row],[Date]])</f>
        <v>3</v>
      </c>
      <c r="K13588" s="1">
        <f>WEEKDAY(BART_Rides[[#This Row],[Date]],2)</f>
        <v>2</v>
      </c>
      <c r="L13588" s="1" t="str">
        <f>LEFT(BART_Rides[[#This Row],[Lines]],1)</f>
        <v>Y</v>
      </c>
      <c r="M13588" s="1" t="str">
        <f>IF(BART_Rides[[#This Row],[FirstLetter]]="Y","Yes","No")</f>
        <v>Yes</v>
      </c>
      <c r="N13588" s="1" t="str">
        <f>IF(OR(BART_Rides[[#This Row],[Station Code]]="EM", BART_Rides[[#This Row],[Station Code]]="MT", BART_Rides[[#This Row],[Station Code]]="PL", BART_Rides[[#This Row],[Station Code]]="CC"), "Yes", "No")</f>
        <v>No</v>
      </c>
    </row>
    <row r="13589" spans="6:14">
      <c r="F13589" s="3">
        <v>44279</v>
      </c>
      <c r="G13589" s="1" t="s">
        <v>71</v>
      </c>
      <c r="H13589" s="1" t="s">
        <v>105</v>
      </c>
      <c r="I13589" s="1">
        <v>234</v>
      </c>
      <c r="J13589" s="1">
        <f>MONTH(BART_Rides[[#This Row],[Date]])</f>
        <v>3</v>
      </c>
      <c r="K13589" s="1">
        <f>WEEKDAY(BART_Rides[[#This Row],[Date]],2)</f>
        <v>3</v>
      </c>
      <c r="L13589" s="1" t="str">
        <f>LEFT(BART_Rides[[#This Row],[Lines]],1)</f>
        <v>Y</v>
      </c>
      <c r="M13589" s="1" t="str">
        <f>IF(BART_Rides[[#This Row],[FirstLetter]]="Y","Yes","No")</f>
        <v>Yes</v>
      </c>
      <c r="N13589" s="1" t="str">
        <f>IF(OR(BART_Rides[[#This Row],[Station Code]]="EM", BART_Rides[[#This Row],[Station Code]]="MT", BART_Rides[[#This Row],[Station Code]]="PL", BART_Rides[[#This Row],[Station Code]]="CC"), "Yes", "No")</f>
        <v>No</v>
      </c>
    </row>
    <row r="13590" spans="6:14">
      <c r="F13590" s="3">
        <v>44280</v>
      </c>
      <c r="G13590" s="1" t="s">
        <v>71</v>
      </c>
      <c r="H13590" s="1" t="s">
        <v>105</v>
      </c>
      <c r="I13590" s="1">
        <v>227</v>
      </c>
      <c r="J13590" s="1">
        <f>MONTH(BART_Rides[[#This Row],[Date]])</f>
        <v>3</v>
      </c>
      <c r="K13590" s="1">
        <f>WEEKDAY(BART_Rides[[#This Row],[Date]],2)</f>
        <v>4</v>
      </c>
      <c r="L13590" s="1" t="str">
        <f>LEFT(BART_Rides[[#This Row],[Lines]],1)</f>
        <v>Y</v>
      </c>
      <c r="M13590" s="1" t="str">
        <f>IF(BART_Rides[[#This Row],[FirstLetter]]="Y","Yes","No")</f>
        <v>Yes</v>
      </c>
      <c r="N13590" s="1" t="str">
        <f>IF(OR(BART_Rides[[#This Row],[Station Code]]="EM", BART_Rides[[#This Row],[Station Code]]="MT", BART_Rides[[#This Row],[Station Code]]="PL", BART_Rides[[#This Row],[Station Code]]="CC"), "Yes", "No")</f>
        <v>No</v>
      </c>
    </row>
    <row r="13591" spans="6:14">
      <c r="F13591" s="3">
        <v>44281</v>
      </c>
      <c r="G13591" s="1" t="s">
        <v>71</v>
      </c>
      <c r="H13591" s="1" t="s">
        <v>105</v>
      </c>
      <c r="I13591" s="1">
        <v>212</v>
      </c>
      <c r="J13591" s="1">
        <f>MONTH(BART_Rides[[#This Row],[Date]])</f>
        <v>3</v>
      </c>
      <c r="K13591" s="1">
        <f>WEEKDAY(BART_Rides[[#This Row],[Date]],2)</f>
        <v>5</v>
      </c>
      <c r="L13591" s="1" t="str">
        <f>LEFT(BART_Rides[[#This Row],[Lines]],1)</f>
        <v>Y</v>
      </c>
      <c r="M13591" s="1" t="str">
        <f>IF(BART_Rides[[#This Row],[FirstLetter]]="Y","Yes","No")</f>
        <v>Yes</v>
      </c>
      <c r="N13591" s="1" t="str">
        <f>IF(OR(BART_Rides[[#This Row],[Station Code]]="EM", BART_Rides[[#This Row],[Station Code]]="MT", BART_Rides[[#This Row],[Station Code]]="PL", BART_Rides[[#This Row],[Station Code]]="CC"), "Yes", "No")</f>
        <v>No</v>
      </c>
    </row>
    <row r="13592" spans="6:14">
      <c r="F13592" s="3">
        <v>44282</v>
      </c>
      <c r="G13592" s="1" t="s">
        <v>71</v>
      </c>
      <c r="H13592" s="1" t="s">
        <v>105</v>
      </c>
      <c r="I13592" s="1">
        <v>110</v>
      </c>
      <c r="J13592" s="1">
        <f>MONTH(BART_Rides[[#This Row],[Date]])</f>
        <v>3</v>
      </c>
      <c r="K13592" s="1">
        <f>WEEKDAY(BART_Rides[[#This Row],[Date]],2)</f>
        <v>6</v>
      </c>
      <c r="L13592" s="1" t="str">
        <f>LEFT(BART_Rides[[#This Row],[Lines]],1)</f>
        <v>Y</v>
      </c>
      <c r="M13592" s="1" t="str">
        <f>IF(BART_Rides[[#This Row],[FirstLetter]]="Y","Yes","No")</f>
        <v>Yes</v>
      </c>
      <c r="N13592" s="1" t="str">
        <f>IF(OR(BART_Rides[[#This Row],[Station Code]]="EM", BART_Rides[[#This Row],[Station Code]]="MT", BART_Rides[[#This Row],[Station Code]]="PL", BART_Rides[[#This Row],[Station Code]]="CC"), "Yes", "No")</f>
        <v>No</v>
      </c>
    </row>
    <row r="13593" spans="6:14">
      <c r="F13593" s="3">
        <v>44283</v>
      </c>
      <c r="G13593" s="1" t="s">
        <v>71</v>
      </c>
      <c r="H13593" s="1" t="s">
        <v>105</v>
      </c>
      <c r="I13593" s="1">
        <v>76</v>
      </c>
      <c r="J13593" s="1">
        <f>MONTH(BART_Rides[[#This Row],[Date]])</f>
        <v>3</v>
      </c>
      <c r="K13593" s="1">
        <f>WEEKDAY(BART_Rides[[#This Row],[Date]],2)</f>
        <v>7</v>
      </c>
      <c r="L13593" s="1" t="str">
        <f>LEFT(BART_Rides[[#This Row],[Lines]],1)</f>
        <v>Y</v>
      </c>
      <c r="M13593" s="1" t="str">
        <f>IF(BART_Rides[[#This Row],[FirstLetter]]="Y","Yes","No")</f>
        <v>Yes</v>
      </c>
      <c r="N13593" s="1" t="str">
        <f>IF(OR(BART_Rides[[#This Row],[Station Code]]="EM", BART_Rides[[#This Row],[Station Code]]="MT", BART_Rides[[#This Row],[Station Code]]="PL", BART_Rides[[#This Row],[Station Code]]="CC"), "Yes", "No")</f>
        <v>No</v>
      </c>
    </row>
    <row r="13594" spans="6:14">
      <c r="F13594" s="3">
        <v>44284</v>
      </c>
      <c r="G13594" s="1" t="s">
        <v>71</v>
      </c>
      <c r="H13594" s="1" t="s">
        <v>105</v>
      </c>
      <c r="I13594" s="1">
        <v>225</v>
      </c>
      <c r="J13594" s="1">
        <f>MONTH(BART_Rides[[#This Row],[Date]])</f>
        <v>3</v>
      </c>
      <c r="K13594" s="1">
        <f>WEEKDAY(BART_Rides[[#This Row],[Date]],2)</f>
        <v>1</v>
      </c>
      <c r="L13594" s="1" t="str">
        <f>LEFT(BART_Rides[[#This Row],[Lines]],1)</f>
        <v>Y</v>
      </c>
      <c r="M13594" s="1" t="str">
        <f>IF(BART_Rides[[#This Row],[FirstLetter]]="Y","Yes","No")</f>
        <v>Yes</v>
      </c>
      <c r="N13594" s="1" t="str">
        <f>IF(OR(BART_Rides[[#This Row],[Station Code]]="EM", BART_Rides[[#This Row],[Station Code]]="MT", BART_Rides[[#This Row],[Station Code]]="PL", BART_Rides[[#This Row],[Station Code]]="CC"), "Yes", "No")</f>
        <v>No</v>
      </c>
    </row>
    <row r="13595" spans="6:14">
      <c r="F13595" s="3">
        <v>44285</v>
      </c>
      <c r="G13595" s="1" t="s">
        <v>71</v>
      </c>
      <c r="H13595" s="1" t="s">
        <v>105</v>
      </c>
      <c r="I13595" s="1">
        <v>235</v>
      </c>
      <c r="J13595" s="1">
        <f>MONTH(BART_Rides[[#This Row],[Date]])</f>
        <v>3</v>
      </c>
      <c r="K13595" s="1">
        <f>WEEKDAY(BART_Rides[[#This Row],[Date]],2)</f>
        <v>2</v>
      </c>
      <c r="L13595" s="1" t="str">
        <f>LEFT(BART_Rides[[#This Row],[Lines]],1)</f>
        <v>Y</v>
      </c>
      <c r="M13595" s="1" t="str">
        <f>IF(BART_Rides[[#This Row],[FirstLetter]]="Y","Yes","No")</f>
        <v>Yes</v>
      </c>
      <c r="N13595" s="1" t="str">
        <f>IF(OR(BART_Rides[[#This Row],[Station Code]]="EM", BART_Rides[[#This Row],[Station Code]]="MT", BART_Rides[[#This Row],[Station Code]]="PL", BART_Rides[[#This Row],[Station Code]]="CC"), "Yes", "No")</f>
        <v>No</v>
      </c>
    </row>
    <row r="13596" spans="6:14">
      <c r="F13596" s="3">
        <v>44286</v>
      </c>
      <c r="G13596" s="1" t="s">
        <v>71</v>
      </c>
      <c r="H13596" s="1" t="s">
        <v>105</v>
      </c>
      <c r="I13596" s="1">
        <v>260</v>
      </c>
      <c r="J13596" s="1">
        <f>MONTH(BART_Rides[[#This Row],[Date]])</f>
        <v>3</v>
      </c>
      <c r="K13596" s="1">
        <f>WEEKDAY(BART_Rides[[#This Row],[Date]],2)</f>
        <v>3</v>
      </c>
      <c r="L13596" s="1" t="str">
        <f>LEFT(BART_Rides[[#This Row],[Lines]],1)</f>
        <v>Y</v>
      </c>
      <c r="M13596" s="1" t="str">
        <f>IF(BART_Rides[[#This Row],[FirstLetter]]="Y","Yes","No")</f>
        <v>Yes</v>
      </c>
      <c r="N13596" s="1" t="str">
        <f>IF(OR(BART_Rides[[#This Row],[Station Code]]="EM", BART_Rides[[#This Row],[Station Code]]="MT", BART_Rides[[#This Row],[Station Code]]="PL", BART_Rides[[#This Row],[Station Code]]="CC"), "Yes", "No")</f>
        <v>No</v>
      </c>
    </row>
    <row r="13597" spans="6:14">
      <c r="F13597" s="3">
        <v>44287</v>
      </c>
      <c r="G13597" s="1" t="s">
        <v>71</v>
      </c>
      <c r="H13597" s="1" t="s">
        <v>105</v>
      </c>
      <c r="I13597" s="1">
        <v>241</v>
      </c>
      <c r="J13597" s="1">
        <f>MONTH(BART_Rides[[#This Row],[Date]])</f>
        <v>4</v>
      </c>
      <c r="K13597" s="1">
        <f>WEEKDAY(BART_Rides[[#This Row],[Date]],2)</f>
        <v>4</v>
      </c>
      <c r="L13597" s="1" t="str">
        <f>LEFT(BART_Rides[[#This Row],[Lines]],1)</f>
        <v>Y</v>
      </c>
      <c r="M13597" s="1" t="str">
        <f>IF(BART_Rides[[#This Row],[FirstLetter]]="Y","Yes","No")</f>
        <v>Yes</v>
      </c>
      <c r="N13597" s="1" t="str">
        <f>IF(OR(BART_Rides[[#This Row],[Station Code]]="EM", BART_Rides[[#This Row],[Station Code]]="MT", BART_Rides[[#This Row],[Station Code]]="PL", BART_Rides[[#This Row],[Station Code]]="CC"), "Yes", "No")</f>
        <v>No</v>
      </c>
    </row>
    <row r="13598" spans="6:14">
      <c r="F13598" s="3">
        <v>44288</v>
      </c>
      <c r="G13598" s="1" t="s">
        <v>71</v>
      </c>
      <c r="H13598" s="1" t="s">
        <v>105</v>
      </c>
      <c r="I13598" s="1">
        <v>222</v>
      </c>
      <c r="J13598" s="1">
        <f>MONTH(BART_Rides[[#This Row],[Date]])</f>
        <v>4</v>
      </c>
      <c r="K13598" s="1">
        <f>WEEKDAY(BART_Rides[[#This Row],[Date]],2)</f>
        <v>5</v>
      </c>
      <c r="L13598" s="1" t="str">
        <f>LEFT(BART_Rides[[#This Row],[Lines]],1)</f>
        <v>Y</v>
      </c>
      <c r="M13598" s="1" t="str">
        <f>IF(BART_Rides[[#This Row],[FirstLetter]]="Y","Yes","No")</f>
        <v>Yes</v>
      </c>
      <c r="N13598" s="1" t="str">
        <f>IF(OR(BART_Rides[[#This Row],[Station Code]]="EM", BART_Rides[[#This Row],[Station Code]]="MT", BART_Rides[[#This Row],[Station Code]]="PL", BART_Rides[[#This Row],[Station Code]]="CC"), "Yes", "No")</f>
        <v>No</v>
      </c>
    </row>
    <row r="13599" spans="6:14">
      <c r="F13599" s="3">
        <v>44289</v>
      </c>
      <c r="G13599" s="1" t="s">
        <v>71</v>
      </c>
      <c r="H13599" s="1" t="s">
        <v>105</v>
      </c>
      <c r="I13599" s="1">
        <v>118</v>
      </c>
      <c r="J13599" s="1">
        <f>MONTH(BART_Rides[[#This Row],[Date]])</f>
        <v>4</v>
      </c>
      <c r="K13599" s="1">
        <f>WEEKDAY(BART_Rides[[#This Row],[Date]],2)</f>
        <v>6</v>
      </c>
      <c r="L13599" s="1" t="str">
        <f>LEFT(BART_Rides[[#This Row],[Lines]],1)</f>
        <v>Y</v>
      </c>
      <c r="M13599" s="1" t="str">
        <f>IF(BART_Rides[[#This Row],[FirstLetter]]="Y","Yes","No")</f>
        <v>Yes</v>
      </c>
      <c r="N13599" s="1" t="str">
        <f>IF(OR(BART_Rides[[#This Row],[Station Code]]="EM", BART_Rides[[#This Row],[Station Code]]="MT", BART_Rides[[#This Row],[Station Code]]="PL", BART_Rides[[#This Row],[Station Code]]="CC"), "Yes", "No")</f>
        <v>No</v>
      </c>
    </row>
    <row r="13600" spans="6:14">
      <c r="F13600" s="3">
        <v>44290</v>
      </c>
      <c r="G13600" s="1" t="s">
        <v>71</v>
      </c>
      <c r="H13600" s="1" t="s">
        <v>105</v>
      </c>
      <c r="I13600" s="1">
        <v>82</v>
      </c>
      <c r="J13600" s="1">
        <f>MONTH(BART_Rides[[#This Row],[Date]])</f>
        <v>4</v>
      </c>
      <c r="K13600" s="1">
        <f>WEEKDAY(BART_Rides[[#This Row],[Date]],2)</f>
        <v>7</v>
      </c>
      <c r="L13600" s="1" t="str">
        <f>LEFT(BART_Rides[[#This Row],[Lines]],1)</f>
        <v>Y</v>
      </c>
      <c r="M13600" s="1" t="str">
        <f>IF(BART_Rides[[#This Row],[FirstLetter]]="Y","Yes","No")</f>
        <v>Yes</v>
      </c>
      <c r="N13600" s="1" t="str">
        <f>IF(OR(BART_Rides[[#This Row],[Station Code]]="EM", BART_Rides[[#This Row],[Station Code]]="MT", BART_Rides[[#This Row],[Station Code]]="PL", BART_Rides[[#This Row],[Station Code]]="CC"), "Yes", "No")</f>
        <v>No</v>
      </c>
    </row>
    <row r="13601" spans="6:14">
      <c r="F13601" s="3">
        <v>44291</v>
      </c>
      <c r="G13601" s="1" t="s">
        <v>71</v>
      </c>
      <c r="H13601" s="1" t="s">
        <v>105</v>
      </c>
      <c r="I13601" s="1">
        <v>227</v>
      </c>
      <c r="J13601" s="1">
        <f>MONTH(BART_Rides[[#This Row],[Date]])</f>
        <v>4</v>
      </c>
      <c r="K13601" s="1">
        <f>WEEKDAY(BART_Rides[[#This Row],[Date]],2)</f>
        <v>1</v>
      </c>
      <c r="L13601" s="1" t="str">
        <f>LEFT(BART_Rides[[#This Row],[Lines]],1)</f>
        <v>Y</v>
      </c>
      <c r="M13601" s="1" t="str">
        <f>IF(BART_Rides[[#This Row],[FirstLetter]]="Y","Yes","No")</f>
        <v>Yes</v>
      </c>
      <c r="N13601" s="1" t="str">
        <f>IF(OR(BART_Rides[[#This Row],[Station Code]]="EM", BART_Rides[[#This Row],[Station Code]]="MT", BART_Rides[[#This Row],[Station Code]]="PL", BART_Rides[[#This Row],[Station Code]]="CC"), "Yes", "No")</f>
        <v>No</v>
      </c>
    </row>
    <row r="13602" spans="6:14">
      <c r="F13602" s="3">
        <v>44292</v>
      </c>
      <c r="G13602" s="1" t="s">
        <v>71</v>
      </c>
      <c r="H13602" s="1" t="s">
        <v>105</v>
      </c>
      <c r="I13602" s="1">
        <v>270</v>
      </c>
      <c r="J13602" s="1">
        <f>MONTH(BART_Rides[[#This Row],[Date]])</f>
        <v>4</v>
      </c>
      <c r="K13602" s="1">
        <f>WEEKDAY(BART_Rides[[#This Row],[Date]],2)</f>
        <v>2</v>
      </c>
      <c r="L13602" s="1" t="str">
        <f>LEFT(BART_Rides[[#This Row],[Lines]],1)</f>
        <v>Y</v>
      </c>
      <c r="M13602" s="1" t="str">
        <f>IF(BART_Rides[[#This Row],[FirstLetter]]="Y","Yes","No")</f>
        <v>Yes</v>
      </c>
      <c r="N13602" s="1" t="str">
        <f>IF(OR(BART_Rides[[#This Row],[Station Code]]="EM", BART_Rides[[#This Row],[Station Code]]="MT", BART_Rides[[#This Row],[Station Code]]="PL", BART_Rides[[#This Row],[Station Code]]="CC"), "Yes", "No")</f>
        <v>No</v>
      </c>
    </row>
    <row r="13603" spans="6:14">
      <c r="F13603" s="3">
        <v>44293</v>
      </c>
      <c r="G13603" s="1" t="s">
        <v>71</v>
      </c>
      <c r="H13603" s="1" t="s">
        <v>105</v>
      </c>
      <c r="I13603" s="1">
        <v>260</v>
      </c>
      <c r="J13603" s="1">
        <f>MONTH(BART_Rides[[#This Row],[Date]])</f>
        <v>4</v>
      </c>
      <c r="K13603" s="1">
        <f>WEEKDAY(BART_Rides[[#This Row],[Date]],2)</f>
        <v>3</v>
      </c>
      <c r="L13603" s="1" t="str">
        <f>LEFT(BART_Rides[[#This Row],[Lines]],1)</f>
        <v>Y</v>
      </c>
      <c r="M13603" s="1" t="str">
        <f>IF(BART_Rides[[#This Row],[FirstLetter]]="Y","Yes","No")</f>
        <v>Yes</v>
      </c>
      <c r="N13603" s="1" t="str">
        <f>IF(OR(BART_Rides[[#This Row],[Station Code]]="EM", BART_Rides[[#This Row],[Station Code]]="MT", BART_Rides[[#This Row],[Station Code]]="PL", BART_Rides[[#This Row],[Station Code]]="CC"), "Yes", "No")</f>
        <v>No</v>
      </c>
    </row>
    <row r="13604" spans="6:14">
      <c r="F13604" s="3">
        <v>44294</v>
      </c>
      <c r="G13604" s="1" t="s">
        <v>71</v>
      </c>
      <c r="H13604" s="1" t="s">
        <v>105</v>
      </c>
      <c r="I13604" s="1">
        <v>263</v>
      </c>
      <c r="J13604" s="1">
        <f>MONTH(BART_Rides[[#This Row],[Date]])</f>
        <v>4</v>
      </c>
      <c r="K13604" s="1">
        <f>WEEKDAY(BART_Rides[[#This Row],[Date]],2)</f>
        <v>4</v>
      </c>
      <c r="L13604" s="1" t="str">
        <f>LEFT(BART_Rides[[#This Row],[Lines]],1)</f>
        <v>Y</v>
      </c>
      <c r="M13604" s="1" t="str">
        <f>IF(BART_Rides[[#This Row],[FirstLetter]]="Y","Yes","No")</f>
        <v>Yes</v>
      </c>
      <c r="N13604" s="1" t="str">
        <f>IF(OR(BART_Rides[[#This Row],[Station Code]]="EM", BART_Rides[[#This Row],[Station Code]]="MT", BART_Rides[[#This Row],[Station Code]]="PL", BART_Rides[[#This Row],[Station Code]]="CC"), "Yes", "No")</f>
        <v>No</v>
      </c>
    </row>
    <row r="13605" spans="6:14">
      <c r="F13605" s="3">
        <v>44295</v>
      </c>
      <c r="G13605" s="1" t="s">
        <v>71</v>
      </c>
      <c r="H13605" s="1" t="s">
        <v>105</v>
      </c>
      <c r="I13605" s="1">
        <v>232</v>
      </c>
      <c r="J13605" s="1">
        <f>MONTH(BART_Rides[[#This Row],[Date]])</f>
        <v>4</v>
      </c>
      <c r="K13605" s="1">
        <f>WEEKDAY(BART_Rides[[#This Row],[Date]],2)</f>
        <v>5</v>
      </c>
      <c r="L13605" s="1" t="str">
        <f>LEFT(BART_Rides[[#This Row],[Lines]],1)</f>
        <v>Y</v>
      </c>
      <c r="M13605" s="1" t="str">
        <f>IF(BART_Rides[[#This Row],[FirstLetter]]="Y","Yes","No")</f>
        <v>Yes</v>
      </c>
      <c r="N13605" s="1" t="str">
        <f>IF(OR(BART_Rides[[#This Row],[Station Code]]="EM", BART_Rides[[#This Row],[Station Code]]="MT", BART_Rides[[#This Row],[Station Code]]="PL", BART_Rides[[#This Row],[Station Code]]="CC"), "Yes", "No")</f>
        <v>No</v>
      </c>
    </row>
    <row r="13606" spans="6:14">
      <c r="F13606" s="3">
        <v>44296</v>
      </c>
      <c r="G13606" s="1" t="s">
        <v>71</v>
      </c>
      <c r="H13606" s="1" t="s">
        <v>105</v>
      </c>
      <c r="I13606" s="1">
        <v>111</v>
      </c>
      <c r="J13606" s="1">
        <f>MONTH(BART_Rides[[#This Row],[Date]])</f>
        <v>4</v>
      </c>
      <c r="K13606" s="1">
        <f>WEEKDAY(BART_Rides[[#This Row],[Date]],2)</f>
        <v>6</v>
      </c>
      <c r="L13606" s="1" t="str">
        <f>LEFT(BART_Rides[[#This Row],[Lines]],1)</f>
        <v>Y</v>
      </c>
      <c r="M13606" s="1" t="str">
        <f>IF(BART_Rides[[#This Row],[FirstLetter]]="Y","Yes","No")</f>
        <v>Yes</v>
      </c>
      <c r="N13606" s="1" t="str">
        <f>IF(OR(BART_Rides[[#This Row],[Station Code]]="EM", BART_Rides[[#This Row],[Station Code]]="MT", BART_Rides[[#This Row],[Station Code]]="PL", BART_Rides[[#This Row],[Station Code]]="CC"), "Yes", "No")</f>
        <v>No</v>
      </c>
    </row>
    <row r="13607" spans="6:14">
      <c r="F13607" s="3">
        <v>44297</v>
      </c>
      <c r="G13607" s="1" t="s">
        <v>71</v>
      </c>
      <c r="H13607" s="1" t="s">
        <v>105</v>
      </c>
      <c r="I13607" s="1">
        <v>87</v>
      </c>
      <c r="J13607" s="1">
        <f>MONTH(BART_Rides[[#This Row],[Date]])</f>
        <v>4</v>
      </c>
      <c r="K13607" s="1">
        <f>WEEKDAY(BART_Rides[[#This Row],[Date]],2)</f>
        <v>7</v>
      </c>
      <c r="L13607" s="1" t="str">
        <f>LEFT(BART_Rides[[#This Row],[Lines]],1)</f>
        <v>Y</v>
      </c>
      <c r="M13607" s="1" t="str">
        <f>IF(BART_Rides[[#This Row],[FirstLetter]]="Y","Yes","No")</f>
        <v>Yes</v>
      </c>
      <c r="N13607" s="1" t="str">
        <f>IF(OR(BART_Rides[[#This Row],[Station Code]]="EM", BART_Rides[[#This Row],[Station Code]]="MT", BART_Rides[[#This Row],[Station Code]]="PL", BART_Rides[[#This Row],[Station Code]]="CC"), "Yes", "No")</f>
        <v>No</v>
      </c>
    </row>
    <row r="13608" spans="6:14">
      <c r="F13608" s="3">
        <v>44298</v>
      </c>
      <c r="G13608" s="1" t="s">
        <v>71</v>
      </c>
      <c r="H13608" s="1" t="s">
        <v>105</v>
      </c>
      <c r="I13608" s="1">
        <v>243</v>
      </c>
      <c r="J13608" s="1">
        <f>MONTH(BART_Rides[[#This Row],[Date]])</f>
        <v>4</v>
      </c>
      <c r="K13608" s="1">
        <f>WEEKDAY(BART_Rides[[#This Row],[Date]],2)</f>
        <v>1</v>
      </c>
      <c r="L13608" s="1" t="str">
        <f>LEFT(BART_Rides[[#This Row],[Lines]],1)</f>
        <v>Y</v>
      </c>
      <c r="M13608" s="1" t="str">
        <f>IF(BART_Rides[[#This Row],[FirstLetter]]="Y","Yes","No")</f>
        <v>Yes</v>
      </c>
      <c r="N13608" s="1" t="str">
        <f>IF(OR(BART_Rides[[#This Row],[Station Code]]="EM", BART_Rides[[#This Row],[Station Code]]="MT", BART_Rides[[#This Row],[Station Code]]="PL", BART_Rides[[#This Row],[Station Code]]="CC"), "Yes", "No")</f>
        <v>No</v>
      </c>
    </row>
    <row r="13609" spans="6:14">
      <c r="F13609" s="3">
        <v>44299</v>
      </c>
      <c r="G13609" s="1" t="s">
        <v>71</v>
      </c>
      <c r="H13609" s="1" t="s">
        <v>105</v>
      </c>
      <c r="I13609" s="1">
        <v>241</v>
      </c>
      <c r="J13609" s="1">
        <f>MONTH(BART_Rides[[#This Row],[Date]])</f>
        <v>4</v>
      </c>
      <c r="K13609" s="1">
        <f>WEEKDAY(BART_Rides[[#This Row],[Date]],2)</f>
        <v>2</v>
      </c>
      <c r="L13609" s="1" t="str">
        <f>LEFT(BART_Rides[[#This Row],[Lines]],1)</f>
        <v>Y</v>
      </c>
      <c r="M13609" s="1" t="str">
        <f>IF(BART_Rides[[#This Row],[FirstLetter]]="Y","Yes","No")</f>
        <v>Yes</v>
      </c>
      <c r="N13609" s="1" t="str">
        <f>IF(OR(BART_Rides[[#This Row],[Station Code]]="EM", BART_Rides[[#This Row],[Station Code]]="MT", BART_Rides[[#This Row],[Station Code]]="PL", BART_Rides[[#This Row],[Station Code]]="CC"), "Yes", "No")</f>
        <v>No</v>
      </c>
    </row>
    <row r="13610" spans="6:14">
      <c r="F13610" s="3">
        <v>44300</v>
      </c>
      <c r="G13610" s="1" t="s">
        <v>71</v>
      </c>
      <c r="H13610" s="1" t="s">
        <v>105</v>
      </c>
      <c r="I13610" s="1">
        <v>257</v>
      </c>
      <c r="J13610" s="1">
        <f>MONTH(BART_Rides[[#This Row],[Date]])</f>
        <v>4</v>
      </c>
      <c r="K13610" s="1">
        <f>WEEKDAY(BART_Rides[[#This Row],[Date]],2)</f>
        <v>3</v>
      </c>
      <c r="L13610" s="1" t="str">
        <f>LEFT(BART_Rides[[#This Row],[Lines]],1)</f>
        <v>Y</v>
      </c>
      <c r="M13610" s="1" t="str">
        <f>IF(BART_Rides[[#This Row],[FirstLetter]]="Y","Yes","No")</f>
        <v>Yes</v>
      </c>
      <c r="N13610" s="1" t="str">
        <f>IF(OR(BART_Rides[[#This Row],[Station Code]]="EM", BART_Rides[[#This Row],[Station Code]]="MT", BART_Rides[[#This Row],[Station Code]]="PL", BART_Rides[[#This Row],[Station Code]]="CC"), "Yes", "No")</f>
        <v>No</v>
      </c>
    </row>
    <row r="13611" spans="6:14">
      <c r="F13611" s="3">
        <v>44301</v>
      </c>
      <c r="G13611" s="1" t="s">
        <v>71</v>
      </c>
      <c r="H13611" s="1" t="s">
        <v>105</v>
      </c>
      <c r="I13611" s="1">
        <v>261</v>
      </c>
      <c r="J13611" s="1">
        <f>MONTH(BART_Rides[[#This Row],[Date]])</f>
        <v>4</v>
      </c>
      <c r="K13611" s="1">
        <f>WEEKDAY(BART_Rides[[#This Row],[Date]],2)</f>
        <v>4</v>
      </c>
      <c r="L13611" s="1" t="str">
        <f>LEFT(BART_Rides[[#This Row],[Lines]],1)</f>
        <v>Y</v>
      </c>
      <c r="M13611" s="1" t="str">
        <f>IF(BART_Rides[[#This Row],[FirstLetter]]="Y","Yes","No")</f>
        <v>Yes</v>
      </c>
      <c r="N13611" s="1" t="str">
        <f>IF(OR(BART_Rides[[#This Row],[Station Code]]="EM", BART_Rides[[#This Row],[Station Code]]="MT", BART_Rides[[#This Row],[Station Code]]="PL", BART_Rides[[#This Row],[Station Code]]="CC"), "Yes", "No")</f>
        <v>No</v>
      </c>
    </row>
    <row r="13612" spans="6:14">
      <c r="F13612" s="3">
        <v>44302</v>
      </c>
      <c r="G13612" s="1" t="s">
        <v>71</v>
      </c>
      <c r="H13612" s="1" t="s">
        <v>105</v>
      </c>
      <c r="I13612" s="1">
        <v>240</v>
      </c>
      <c r="J13612" s="1">
        <f>MONTH(BART_Rides[[#This Row],[Date]])</f>
        <v>4</v>
      </c>
      <c r="K13612" s="1">
        <f>WEEKDAY(BART_Rides[[#This Row],[Date]],2)</f>
        <v>5</v>
      </c>
      <c r="L13612" s="1" t="str">
        <f>LEFT(BART_Rides[[#This Row],[Lines]],1)</f>
        <v>Y</v>
      </c>
      <c r="M13612" s="1" t="str">
        <f>IF(BART_Rides[[#This Row],[FirstLetter]]="Y","Yes","No")</f>
        <v>Yes</v>
      </c>
      <c r="N13612" s="1" t="str">
        <f>IF(OR(BART_Rides[[#This Row],[Station Code]]="EM", BART_Rides[[#This Row],[Station Code]]="MT", BART_Rides[[#This Row],[Station Code]]="PL", BART_Rides[[#This Row],[Station Code]]="CC"), "Yes", "No")</f>
        <v>No</v>
      </c>
    </row>
    <row r="13613" spans="6:14">
      <c r="F13613" s="3">
        <v>44303</v>
      </c>
      <c r="G13613" s="1" t="s">
        <v>71</v>
      </c>
      <c r="H13613" s="1" t="s">
        <v>105</v>
      </c>
      <c r="I13613" s="1">
        <v>113</v>
      </c>
      <c r="J13613" s="1">
        <f>MONTH(BART_Rides[[#This Row],[Date]])</f>
        <v>4</v>
      </c>
      <c r="K13613" s="1">
        <f>WEEKDAY(BART_Rides[[#This Row],[Date]],2)</f>
        <v>6</v>
      </c>
      <c r="L13613" s="1" t="str">
        <f>LEFT(BART_Rides[[#This Row],[Lines]],1)</f>
        <v>Y</v>
      </c>
      <c r="M13613" s="1" t="str">
        <f>IF(BART_Rides[[#This Row],[FirstLetter]]="Y","Yes","No")</f>
        <v>Yes</v>
      </c>
      <c r="N13613" s="1" t="str">
        <f>IF(OR(BART_Rides[[#This Row],[Station Code]]="EM", BART_Rides[[#This Row],[Station Code]]="MT", BART_Rides[[#This Row],[Station Code]]="PL", BART_Rides[[#This Row],[Station Code]]="CC"), "Yes", "No")</f>
        <v>No</v>
      </c>
    </row>
    <row r="13614" spans="6:14">
      <c r="F13614" s="3">
        <v>44304</v>
      </c>
      <c r="G13614" s="1" t="s">
        <v>71</v>
      </c>
      <c r="H13614" s="1" t="s">
        <v>105</v>
      </c>
      <c r="I13614" s="1">
        <v>88</v>
      </c>
      <c r="J13614" s="1">
        <f>MONTH(BART_Rides[[#This Row],[Date]])</f>
        <v>4</v>
      </c>
      <c r="K13614" s="1">
        <f>WEEKDAY(BART_Rides[[#This Row],[Date]],2)</f>
        <v>7</v>
      </c>
      <c r="L13614" s="1" t="str">
        <f>LEFT(BART_Rides[[#This Row],[Lines]],1)</f>
        <v>Y</v>
      </c>
      <c r="M13614" s="1" t="str">
        <f>IF(BART_Rides[[#This Row],[FirstLetter]]="Y","Yes","No")</f>
        <v>Yes</v>
      </c>
      <c r="N13614" s="1" t="str">
        <f>IF(OR(BART_Rides[[#This Row],[Station Code]]="EM", BART_Rides[[#This Row],[Station Code]]="MT", BART_Rides[[#This Row],[Station Code]]="PL", BART_Rides[[#This Row],[Station Code]]="CC"), "Yes", "No")</f>
        <v>No</v>
      </c>
    </row>
    <row r="13615" spans="6:14">
      <c r="F13615" s="3">
        <v>44305</v>
      </c>
      <c r="G13615" s="1" t="s">
        <v>71</v>
      </c>
      <c r="H13615" s="1" t="s">
        <v>105</v>
      </c>
      <c r="I13615" s="1">
        <v>237</v>
      </c>
      <c r="J13615" s="1">
        <f>MONTH(BART_Rides[[#This Row],[Date]])</f>
        <v>4</v>
      </c>
      <c r="K13615" s="1">
        <f>WEEKDAY(BART_Rides[[#This Row],[Date]],2)</f>
        <v>1</v>
      </c>
      <c r="L13615" s="1" t="str">
        <f>LEFT(BART_Rides[[#This Row],[Lines]],1)</f>
        <v>Y</v>
      </c>
      <c r="M13615" s="1" t="str">
        <f>IF(BART_Rides[[#This Row],[FirstLetter]]="Y","Yes","No")</f>
        <v>Yes</v>
      </c>
      <c r="N13615" s="1" t="str">
        <f>IF(OR(BART_Rides[[#This Row],[Station Code]]="EM", BART_Rides[[#This Row],[Station Code]]="MT", BART_Rides[[#This Row],[Station Code]]="PL", BART_Rides[[#This Row],[Station Code]]="CC"), "Yes", "No")</f>
        <v>No</v>
      </c>
    </row>
    <row r="13616" spans="6:14">
      <c r="F13616" s="3">
        <v>44306</v>
      </c>
      <c r="G13616" s="1" t="s">
        <v>71</v>
      </c>
      <c r="H13616" s="1" t="s">
        <v>105</v>
      </c>
      <c r="I13616" s="1">
        <v>260</v>
      </c>
      <c r="J13616" s="1">
        <f>MONTH(BART_Rides[[#This Row],[Date]])</f>
        <v>4</v>
      </c>
      <c r="K13616" s="1">
        <f>WEEKDAY(BART_Rides[[#This Row],[Date]],2)</f>
        <v>2</v>
      </c>
      <c r="L13616" s="1" t="str">
        <f>LEFT(BART_Rides[[#This Row],[Lines]],1)</f>
        <v>Y</v>
      </c>
      <c r="M13616" s="1" t="str">
        <f>IF(BART_Rides[[#This Row],[FirstLetter]]="Y","Yes","No")</f>
        <v>Yes</v>
      </c>
      <c r="N13616" s="1" t="str">
        <f>IF(OR(BART_Rides[[#This Row],[Station Code]]="EM", BART_Rides[[#This Row],[Station Code]]="MT", BART_Rides[[#This Row],[Station Code]]="PL", BART_Rides[[#This Row],[Station Code]]="CC"), "Yes", "No")</f>
        <v>No</v>
      </c>
    </row>
    <row r="13617" spans="6:14">
      <c r="F13617" s="3">
        <v>44307</v>
      </c>
      <c r="G13617" s="1" t="s">
        <v>71</v>
      </c>
      <c r="H13617" s="1" t="s">
        <v>105</v>
      </c>
      <c r="I13617" s="1">
        <v>263</v>
      </c>
      <c r="J13617" s="1">
        <f>MONTH(BART_Rides[[#This Row],[Date]])</f>
        <v>4</v>
      </c>
      <c r="K13617" s="1">
        <f>WEEKDAY(BART_Rides[[#This Row],[Date]],2)</f>
        <v>3</v>
      </c>
      <c r="L13617" s="1" t="str">
        <f>LEFT(BART_Rides[[#This Row],[Lines]],1)</f>
        <v>Y</v>
      </c>
      <c r="M13617" s="1" t="str">
        <f>IF(BART_Rides[[#This Row],[FirstLetter]]="Y","Yes","No")</f>
        <v>Yes</v>
      </c>
      <c r="N13617" s="1" t="str">
        <f>IF(OR(BART_Rides[[#This Row],[Station Code]]="EM", BART_Rides[[#This Row],[Station Code]]="MT", BART_Rides[[#This Row],[Station Code]]="PL", BART_Rides[[#This Row],[Station Code]]="CC"), "Yes", "No")</f>
        <v>No</v>
      </c>
    </row>
    <row r="13618" spans="6:14">
      <c r="F13618" s="3">
        <v>44308</v>
      </c>
      <c r="G13618" s="1" t="s">
        <v>71</v>
      </c>
      <c r="H13618" s="1" t="s">
        <v>105</v>
      </c>
      <c r="I13618" s="1">
        <v>268</v>
      </c>
      <c r="J13618" s="1">
        <f>MONTH(BART_Rides[[#This Row],[Date]])</f>
        <v>4</v>
      </c>
      <c r="K13618" s="1">
        <f>WEEKDAY(BART_Rides[[#This Row],[Date]],2)</f>
        <v>4</v>
      </c>
      <c r="L13618" s="1" t="str">
        <f>LEFT(BART_Rides[[#This Row],[Lines]],1)</f>
        <v>Y</v>
      </c>
      <c r="M13618" s="1" t="str">
        <f>IF(BART_Rides[[#This Row],[FirstLetter]]="Y","Yes","No")</f>
        <v>Yes</v>
      </c>
      <c r="N13618" s="1" t="str">
        <f>IF(OR(BART_Rides[[#This Row],[Station Code]]="EM", BART_Rides[[#This Row],[Station Code]]="MT", BART_Rides[[#This Row],[Station Code]]="PL", BART_Rides[[#This Row],[Station Code]]="CC"), "Yes", "No")</f>
        <v>No</v>
      </c>
    </row>
    <row r="13619" spans="6:14">
      <c r="F13619" s="3">
        <v>44309</v>
      </c>
      <c r="G13619" s="1" t="s">
        <v>71</v>
      </c>
      <c r="H13619" s="1" t="s">
        <v>105</v>
      </c>
      <c r="I13619" s="1">
        <v>250</v>
      </c>
      <c r="J13619" s="1">
        <f>MONTH(BART_Rides[[#This Row],[Date]])</f>
        <v>4</v>
      </c>
      <c r="K13619" s="1">
        <f>WEEKDAY(BART_Rides[[#This Row],[Date]],2)</f>
        <v>5</v>
      </c>
      <c r="L13619" s="1" t="str">
        <f>LEFT(BART_Rides[[#This Row],[Lines]],1)</f>
        <v>Y</v>
      </c>
      <c r="M13619" s="1" t="str">
        <f>IF(BART_Rides[[#This Row],[FirstLetter]]="Y","Yes","No")</f>
        <v>Yes</v>
      </c>
      <c r="N13619" s="1" t="str">
        <f>IF(OR(BART_Rides[[#This Row],[Station Code]]="EM", BART_Rides[[#This Row],[Station Code]]="MT", BART_Rides[[#This Row],[Station Code]]="PL", BART_Rides[[#This Row],[Station Code]]="CC"), "Yes", "No")</f>
        <v>No</v>
      </c>
    </row>
    <row r="13620" spans="6:14">
      <c r="F13620" s="3">
        <v>44310</v>
      </c>
      <c r="G13620" s="1" t="s">
        <v>71</v>
      </c>
      <c r="H13620" s="1" t="s">
        <v>105</v>
      </c>
      <c r="I13620" s="1">
        <v>111</v>
      </c>
      <c r="J13620" s="1">
        <f>MONTH(BART_Rides[[#This Row],[Date]])</f>
        <v>4</v>
      </c>
      <c r="K13620" s="1">
        <f>WEEKDAY(BART_Rides[[#This Row],[Date]],2)</f>
        <v>6</v>
      </c>
      <c r="L13620" s="1" t="str">
        <f>LEFT(BART_Rides[[#This Row],[Lines]],1)</f>
        <v>Y</v>
      </c>
      <c r="M13620" s="1" t="str">
        <f>IF(BART_Rides[[#This Row],[FirstLetter]]="Y","Yes","No")</f>
        <v>Yes</v>
      </c>
      <c r="N13620" s="1" t="str">
        <f>IF(OR(BART_Rides[[#This Row],[Station Code]]="EM", BART_Rides[[#This Row],[Station Code]]="MT", BART_Rides[[#This Row],[Station Code]]="PL", BART_Rides[[#This Row],[Station Code]]="CC"), "Yes", "No")</f>
        <v>No</v>
      </c>
    </row>
    <row r="13621" spans="6:14">
      <c r="F13621" s="3">
        <v>44311</v>
      </c>
      <c r="G13621" s="1" t="s">
        <v>71</v>
      </c>
      <c r="H13621" s="1" t="s">
        <v>105</v>
      </c>
      <c r="I13621" s="1">
        <v>81</v>
      </c>
      <c r="J13621" s="1">
        <f>MONTH(BART_Rides[[#This Row],[Date]])</f>
        <v>4</v>
      </c>
      <c r="K13621" s="1">
        <f>WEEKDAY(BART_Rides[[#This Row],[Date]],2)</f>
        <v>7</v>
      </c>
      <c r="L13621" s="1" t="str">
        <f>LEFT(BART_Rides[[#This Row],[Lines]],1)</f>
        <v>Y</v>
      </c>
      <c r="M13621" s="1" t="str">
        <f>IF(BART_Rides[[#This Row],[FirstLetter]]="Y","Yes","No")</f>
        <v>Yes</v>
      </c>
      <c r="N13621" s="1" t="str">
        <f>IF(OR(BART_Rides[[#This Row],[Station Code]]="EM", BART_Rides[[#This Row],[Station Code]]="MT", BART_Rides[[#This Row],[Station Code]]="PL", BART_Rides[[#This Row],[Station Code]]="CC"), "Yes", "No")</f>
        <v>No</v>
      </c>
    </row>
    <row r="13622" spans="6:14">
      <c r="F13622" s="3">
        <v>44312</v>
      </c>
      <c r="G13622" s="1" t="s">
        <v>71</v>
      </c>
      <c r="H13622" s="1" t="s">
        <v>105</v>
      </c>
      <c r="I13622" s="1">
        <v>212</v>
      </c>
      <c r="J13622" s="1">
        <f>MONTH(BART_Rides[[#This Row],[Date]])</f>
        <v>4</v>
      </c>
      <c r="K13622" s="1">
        <f>WEEKDAY(BART_Rides[[#This Row],[Date]],2)</f>
        <v>1</v>
      </c>
      <c r="L13622" s="1" t="str">
        <f>LEFT(BART_Rides[[#This Row],[Lines]],1)</f>
        <v>Y</v>
      </c>
      <c r="M13622" s="1" t="str">
        <f>IF(BART_Rides[[#This Row],[FirstLetter]]="Y","Yes","No")</f>
        <v>Yes</v>
      </c>
      <c r="N13622" s="1" t="str">
        <f>IF(OR(BART_Rides[[#This Row],[Station Code]]="EM", BART_Rides[[#This Row],[Station Code]]="MT", BART_Rides[[#This Row],[Station Code]]="PL", BART_Rides[[#This Row],[Station Code]]="CC"), "Yes", "No")</f>
        <v>No</v>
      </c>
    </row>
    <row r="13623" spans="6:14">
      <c r="F13623" s="3">
        <v>44313</v>
      </c>
      <c r="G13623" s="1" t="s">
        <v>71</v>
      </c>
      <c r="H13623" s="1" t="s">
        <v>105</v>
      </c>
      <c r="I13623" s="1">
        <v>264</v>
      </c>
      <c r="J13623" s="1">
        <f>MONTH(BART_Rides[[#This Row],[Date]])</f>
        <v>4</v>
      </c>
      <c r="K13623" s="1">
        <f>WEEKDAY(BART_Rides[[#This Row],[Date]],2)</f>
        <v>2</v>
      </c>
      <c r="L13623" s="1" t="str">
        <f>LEFT(BART_Rides[[#This Row],[Lines]],1)</f>
        <v>Y</v>
      </c>
      <c r="M13623" s="1" t="str">
        <f>IF(BART_Rides[[#This Row],[FirstLetter]]="Y","Yes","No")</f>
        <v>Yes</v>
      </c>
      <c r="N13623" s="1" t="str">
        <f>IF(OR(BART_Rides[[#This Row],[Station Code]]="EM", BART_Rides[[#This Row],[Station Code]]="MT", BART_Rides[[#This Row],[Station Code]]="PL", BART_Rides[[#This Row],[Station Code]]="CC"), "Yes", "No")</f>
        <v>No</v>
      </c>
    </row>
    <row r="13624" spans="6:14">
      <c r="F13624" s="3">
        <v>44314</v>
      </c>
      <c r="G13624" s="1" t="s">
        <v>71</v>
      </c>
      <c r="H13624" s="1" t="s">
        <v>105</v>
      </c>
      <c r="I13624" s="1">
        <v>249</v>
      </c>
      <c r="J13624" s="1">
        <f>MONTH(BART_Rides[[#This Row],[Date]])</f>
        <v>4</v>
      </c>
      <c r="K13624" s="1">
        <f>WEEKDAY(BART_Rides[[#This Row],[Date]],2)</f>
        <v>3</v>
      </c>
      <c r="L13624" s="1" t="str">
        <f>LEFT(BART_Rides[[#This Row],[Lines]],1)</f>
        <v>Y</v>
      </c>
      <c r="M13624" s="1" t="str">
        <f>IF(BART_Rides[[#This Row],[FirstLetter]]="Y","Yes","No")</f>
        <v>Yes</v>
      </c>
      <c r="N13624" s="1" t="str">
        <f>IF(OR(BART_Rides[[#This Row],[Station Code]]="EM", BART_Rides[[#This Row],[Station Code]]="MT", BART_Rides[[#This Row],[Station Code]]="PL", BART_Rides[[#This Row],[Station Code]]="CC"), "Yes", "No")</f>
        <v>No</v>
      </c>
    </row>
    <row r="13625" spans="6:14">
      <c r="F13625" s="3">
        <v>44315</v>
      </c>
      <c r="G13625" s="1" t="s">
        <v>71</v>
      </c>
      <c r="H13625" s="1" t="s">
        <v>105</v>
      </c>
      <c r="I13625" s="1">
        <v>256</v>
      </c>
      <c r="J13625" s="1">
        <f>MONTH(BART_Rides[[#This Row],[Date]])</f>
        <v>4</v>
      </c>
      <c r="K13625" s="1">
        <f>WEEKDAY(BART_Rides[[#This Row],[Date]],2)</f>
        <v>4</v>
      </c>
      <c r="L13625" s="1" t="str">
        <f>LEFT(BART_Rides[[#This Row],[Lines]],1)</f>
        <v>Y</v>
      </c>
      <c r="M13625" s="1" t="str">
        <f>IF(BART_Rides[[#This Row],[FirstLetter]]="Y","Yes","No")</f>
        <v>Yes</v>
      </c>
      <c r="N13625" s="1" t="str">
        <f>IF(OR(BART_Rides[[#This Row],[Station Code]]="EM", BART_Rides[[#This Row],[Station Code]]="MT", BART_Rides[[#This Row],[Station Code]]="PL", BART_Rides[[#This Row],[Station Code]]="CC"), "Yes", "No")</f>
        <v>No</v>
      </c>
    </row>
    <row r="13626" spans="6:14">
      <c r="F13626" s="3">
        <v>44316</v>
      </c>
      <c r="G13626" s="1" t="s">
        <v>71</v>
      </c>
      <c r="H13626" s="1" t="s">
        <v>105</v>
      </c>
      <c r="I13626" s="1">
        <v>227</v>
      </c>
      <c r="J13626" s="1">
        <f>MONTH(BART_Rides[[#This Row],[Date]])</f>
        <v>4</v>
      </c>
      <c r="K13626" s="1">
        <f>WEEKDAY(BART_Rides[[#This Row],[Date]],2)</f>
        <v>5</v>
      </c>
      <c r="L13626" s="1" t="str">
        <f>LEFT(BART_Rides[[#This Row],[Lines]],1)</f>
        <v>Y</v>
      </c>
      <c r="M13626" s="1" t="str">
        <f>IF(BART_Rides[[#This Row],[FirstLetter]]="Y","Yes","No")</f>
        <v>Yes</v>
      </c>
      <c r="N13626" s="1" t="str">
        <f>IF(OR(BART_Rides[[#This Row],[Station Code]]="EM", BART_Rides[[#This Row],[Station Code]]="MT", BART_Rides[[#This Row],[Station Code]]="PL", BART_Rides[[#This Row],[Station Code]]="CC"), "Yes", "No")</f>
        <v>No</v>
      </c>
    </row>
    <row r="13627" spans="6:14">
      <c r="F13627" s="3">
        <v>44317</v>
      </c>
      <c r="G13627" s="1" t="s">
        <v>71</v>
      </c>
      <c r="H13627" s="1" t="s">
        <v>105</v>
      </c>
      <c r="I13627" s="1">
        <v>126</v>
      </c>
      <c r="J13627" s="1">
        <f>MONTH(BART_Rides[[#This Row],[Date]])</f>
        <v>5</v>
      </c>
      <c r="K13627" s="1">
        <f>WEEKDAY(BART_Rides[[#This Row],[Date]],2)</f>
        <v>6</v>
      </c>
      <c r="L13627" s="1" t="str">
        <f>LEFT(BART_Rides[[#This Row],[Lines]],1)</f>
        <v>Y</v>
      </c>
      <c r="M13627" s="1" t="str">
        <f>IF(BART_Rides[[#This Row],[FirstLetter]]="Y","Yes","No")</f>
        <v>Yes</v>
      </c>
      <c r="N13627" s="1" t="str">
        <f>IF(OR(BART_Rides[[#This Row],[Station Code]]="EM", BART_Rides[[#This Row],[Station Code]]="MT", BART_Rides[[#This Row],[Station Code]]="PL", BART_Rides[[#This Row],[Station Code]]="CC"), "Yes", "No")</f>
        <v>No</v>
      </c>
    </row>
    <row r="13628" spans="6:14">
      <c r="F13628" s="3">
        <v>44318</v>
      </c>
      <c r="G13628" s="1" t="s">
        <v>71</v>
      </c>
      <c r="H13628" s="1" t="s">
        <v>105</v>
      </c>
      <c r="I13628" s="1">
        <v>89</v>
      </c>
      <c r="J13628" s="1">
        <f>MONTH(BART_Rides[[#This Row],[Date]])</f>
        <v>5</v>
      </c>
      <c r="K13628" s="1">
        <f>WEEKDAY(BART_Rides[[#This Row],[Date]],2)</f>
        <v>7</v>
      </c>
      <c r="L13628" s="1" t="str">
        <f>LEFT(BART_Rides[[#This Row],[Lines]],1)</f>
        <v>Y</v>
      </c>
      <c r="M13628" s="1" t="str">
        <f>IF(BART_Rides[[#This Row],[FirstLetter]]="Y","Yes","No")</f>
        <v>Yes</v>
      </c>
      <c r="N13628" s="1" t="str">
        <f>IF(OR(BART_Rides[[#This Row],[Station Code]]="EM", BART_Rides[[#This Row],[Station Code]]="MT", BART_Rides[[#This Row],[Station Code]]="PL", BART_Rides[[#This Row],[Station Code]]="CC"), "Yes", "No")</f>
        <v>No</v>
      </c>
    </row>
    <row r="13629" spans="6:14">
      <c r="F13629" s="3">
        <v>44319</v>
      </c>
      <c r="G13629" s="1" t="s">
        <v>71</v>
      </c>
      <c r="H13629" s="1" t="s">
        <v>105</v>
      </c>
      <c r="I13629" s="1">
        <v>257</v>
      </c>
      <c r="J13629" s="1">
        <f>MONTH(BART_Rides[[#This Row],[Date]])</f>
        <v>5</v>
      </c>
      <c r="K13629" s="1">
        <f>WEEKDAY(BART_Rides[[#This Row],[Date]],2)</f>
        <v>1</v>
      </c>
      <c r="L13629" s="1" t="str">
        <f>LEFT(BART_Rides[[#This Row],[Lines]],1)</f>
        <v>Y</v>
      </c>
      <c r="M13629" s="1" t="str">
        <f>IF(BART_Rides[[#This Row],[FirstLetter]]="Y","Yes","No")</f>
        <v>Yes</v>
      </c>
      <c r="N13629" s="1" t="str">
        <f>IF(OR(BART_Rides[[#This Row],[Station Code]]="EM", BART_Rides[[#This Row],[Station Code]]="MT", BART_Rides[[#This Row],[Station Code]]="PL", BART_Rides[[#This Row],[Station Code]]="CC"), "Yes", "No")</f>
        <v>No</v>
      </c>
    </row>
    <row r="13630" spans="6:14">
      <c r="F13630" s="3">
        <v>44320</v>
      </c>
      <c r="G13630" s="1" t="s">
        <v>71</v>
      </c>
      <c r="H13630" s="1" t="s">
        <v>105</v>
      </c>
      <c r="I13630" s="1">
        <v>257</v>
      </c>
      <c r="J13630" s="1">
        <f>MONTH(BART_Rides[[#This Row],[Date]])</f>
        <v>5</v>
      </c>
      <c r="K13630" s="1">
        <f>WEEKDAY(BART_Rides[[#This Row],[Date]],2)</f>
        <v>2</v>
      </c>
      <c r="L13630" s="1" t="str">
        <f>LEFT(BART_Rides[[#This Row],[Lines]],1)</f>
        <v>Y</v>
      </c>
      <c r="M13630" s="1" t="str">
        <f>IF(BART_Rides[[#This Row],[FirstLetter]]="Y","Yes","No")</f>
        <v>Yes</v>
      </c>
      <c r="N13630" s="1" t="str">
        <f>IF(OR(BART_Rides[[#This Row],[Station Code]]="EM", BART_Rides[[#This Row],[Station Code]]="MT", BART_Rides[[#This Row],[Station Code]]="PL", BART_Rides[[#This Row],[Station Code]]="CC"), "Yes", "No")</f>
        <v>No</v>
      </c>
    </row>
    <row r="13631" spans="6:14">
      <c r="F13631" s="3">
        <v>44321</v>
      </c>
      <c r="G13631" s="1" t="s">
        <v>71</v>
      </c>
      <c r="H13631" s="1" t="s">
        <v>105</v>
      </c>
      <c r="I13631" s="1">
        <v>272</v>
      </c>
      <c r="J13631" s="1">
        <f>MONTH(BART_Rides[[#This Row],[Date]])</f>
        <v>5</v>
      </c>
      <c r="K13631" s="1">
        <f>WEEKDAY(BART_Rides[[#This Row],[Date]],2)</f>
        <v>3</v>
      </c>
      <c r="L13631" s="1" t="str">
        <f>LEFT(BART_Rides[[#This Row],[Lines]],1)</f>
        <v>Y</v>
      </c>
      <c r="M13631" s="1" t="str">
        <f>IF(BART_Rides[[#This Row],[FirstLetter]]="Y","Yes","No")</f>
        <v>Yes</v>
      </c>
      <c r="N13631" s="1" t="str">
        <f>IF(OR(BART_Rides[[#This Row],[Station Code]]="EM", BART_Rides[[#This Row],[Station Code]]="MT", BART_Rides[[#This Row],[Station Code]]="PL", BART_Rides[[#This Row],[Station Code]]="CC"), "Yes", "No")</f>
        <v>No</v>
      </c>
    </row>
    <row r="13632" spans="6:14">
      <c r="F13632" s="3">
        <v>44322</v>
      </c>
      <c r="G13632" s="1" t="s">
        <v>71</v>
      </c>
      <c r="H13632" s="1" t="s">
        <v>105</v>
      </c>
      <c r="I13632" s="1">
        <v>279</v>
      </c>
      <c r="J13632" s="1">
        <f>MONTH(BART_Rides[[#This Row],[Date]])</f>
        <v>5</v>
      </c>
      <c r="K13632" s="1">
        <f>WEEKDAY(BART_Rides[[#This Row],[Date]],2)</f>
        <v>4</v>
      </c>
      <c r="L13632" s="1" t="str">
        <f>LEFT(BART_Rides[[#This Row],[Lines]],1)</f>
        <v>Y</v>
      </c>
      <c r="M13632" s="1" t="str">
        <f>IF(BART_Rides[[#This Row],[FirstLetter]]="Y","Yes","No")</f>
        <v>Yes</v>
      </c>
      <c r="N13632" s="1" t="str">
        <f>IF(OR(BART_Rides[[#This Row],[Station Code]]="EM", BART_Rides[[#This Row],[Station Code]]="MT", BART_Rides[[#This Row],[Station Code]]="PL", BART_Rides[[#This Row],[Station Code]]="CC"), "Yes", "No")</f>
        <v>No</v>
      </c>
    </row>
    <row r="13633" spans="6:14">
      <c r="F13633" s="3">
        <v>44323</v>
      </c>
      <c r="G13633" s="1" t="s">
        <v>71</v>
      </c>
      <c r="H13633" s="1" t="s">
        <v>105</v>
      </c>
      <c r="I13633" s="1">
        <v>248</v>
      </c>
      <c r="J13633" s="1">
        <f>MONTH(BART_Rides[[#This Row],[Date]])</f>
        <v>5</v>
      </c>
      <c r="K13633" s="1">
        <f>WEEKDAY(BART_Rides[[#This Row],[Date]],2)</f>
        <v>5</v>
      </c>
      <c r="L13633" s="1" t="str">
        <f>LEFT(BART_Rides[[#This Row],[Lines]],1)</f>
        <v>Y</v>
      </c>
      <c r="M13633" s="1" t="str">
        <f>IF(BART_Rides[[#This Row],[FirstLetter]]="Y","Yes","No")</f>
        <v>Yes</v>
      </c>
      <c r="N13633" s="1" t="str">
        <f>IF(OR(BART_Rides[[#This Row],[Station Code]]="EM", BART_Rides[[#This Row],[Station Code]]="MT", BART_Rides[[#This Row],[Station Code]]="PL", BART_Rides[[#This Row],[Station Code]]="CC"), "Yes", "No")</f>
        <v>No</v>
      </c>
    </row>
    <row r="13634" spans="6:14">
      <c r="F13634" s="3">
        <v>44324</v>
      </c>
      <c r="G13634" s="1" t="s">
        <v>71</v>
      </c>
      <c r="H13634" s="1" t="s">
        <v>105</v>
      </c>
      <c r="I13634" s="1">
        <v>183</v>
      </c>
      <c r="J13634" s="1">
        <f>MONTH(BART_Rides[[#This Row],[Date]])</f>
        <v>5</v>
      </c>
      <c r="K13634" s="1">
        <f>WEEKDAY(BART_Rides[[#This Row],[Date]],2)</f>
        <v>6</v>
      </c>
      <c r="L13634" s="1" t="str">
        <f>LEFT(BART_Rides[[#This Row],[Lines]],1)</f>
        <v>Y</v>
      </c>
      <c r="M13634" s="1" t="str">
        <f>IF(BART_Rides[[#This Row],[FirstLetter]]="Y","Yes","No")</f>
        <v>Yes</v>
      </c>
      <c r="N13634" s="1" t="str">
        <f>IF(OR(BART_Rides[[#This Row],[Station Code]]="EM", BART_Rides[[#This Row],[Station Code]]="MT", BART_Rides[[#This Row],[Station Code]]="PL", BART_Rides[[#This Row],[Station Code]]="CC"), "Yes", "No")</f>
        <v>No</v>
      </c>
    </row>
    <row r="13635" spans="6:14">
      <c r="F13635" s="3">
        <v>44325</v>
      </c>
      <c r="G13635" s="1" t="s">
        <v>71</v>
      </c>
      <c r="H13635" s="1" t="s">
        <v>105</v>
      </c>
      <c r="I13635" s="1">
        <v>112</v>
      </c>
      <c r="J13635" s="1">
        <f>MONTH(BART_Rides[[#This Row],[Date]])</f>
        <v>5</v>
      </c>
      <c r="K13635" s="1">
        <f>WEEKDAY(BART_Rides[[#This Row],[Date]],2)</f>
        <v>7</v>
      </c>
      <c r="L13635" s="1" t="str">
        <f>LEFT(BART_Rides[[#This Row],[Lines]],1)</f>
        <v>Y</v>
      </c>
      <c r="M13635" s="1" t="str">
        <f>IF(BART_Rides[[#This Row],[FirstLetter]]="Y","Yes","No")</f>
        <v>Yes</v>
      </c>
      <c r="N13635" s="1" t="str">
        <f>IF(OR(BART_Rides[[#This Row],[Station Code]]="EM", BART_Rides[[#This Row],[Station Code]]="MT", BART_Rides[[#This Row],[Station Code]]="PL", BART_Rides[[#This Row],[Station Code]]="CC"), "Yes", "No")</f>
        <v>No</v>
      </c>
    </row>
    <row r="13636" spans="6:14">
      <c r="F13636" s="3">
        <v>44326</v>
      </c>
      <c r="G13636" s="1" t="s">
        <v>71</v>
      </c>
      <c r="H13636" s="1" t="s">
        <v>105</v>
      </c>
      <c r="I13636" s="1">
        <v>249</v>
      </c>
      <c r="J13636" s="1">
        <f>MONTH(BART_Rides[[#This Row],[Date]])</f>
        <v>5</v>
      </c>
      <c r="K13636" s="1">
        <f>WEEKDAY(BART_Rides[[#This Row],[Date]],2)</f>
        <v>1</v>
      </c>
      <c r="L13636" s="1" t="str">
        <f>LEFT(BART_Rides[[#This Row],[Lines]],1)</f>
        <v>Y</v>
      </c>
      <c r="M13636" s="1" t="str">
        <f>IF(BART_Rides[[#This Row],[FirstLetter]]="Y","Yes","No")</f>
        <v>Yes</v>
      </c>
      <c r="N13636" s="1" t="str">
        <f>IF(OR(BART_Rides[[#This Row],[Station Code]]="EM", BART_Rides[[#This Row],[Station Code]]="MT", BART_Rides[[#This Row],[Station Code]]="PL", BART_Rides[[#This Row],[Station Code]]="CC"), "Yes", "No")</f>
        <v>No</v>
      </c>
    </row>
    <row r="13637" spans="6:14">
      <c r="F13637" s="3">
        <v>44327</v>
      </c>
      <c r="G13637" s="1" t="s">
        <v>71</v>
      </c>
      <c r="H13637" s="1" t="s">
        <v>105</v>
      </c>
      <c r="I13637" s="1">
        <v>277</v>
      </c>
      <c r="J13637" s="1">
        <f>MONTH(BART_Rides[[#This Row],[Date]])</f>
        <v>5</v>
      </c>
      <c r="K13637" s="1">
        <f>WEEKDAY(BART_Rides[[#This Row],[Date]],2)</f>
        <v>2</v>
      </c>
      <c r="L13637" s="1" t="str">
        <f>LEFT(BART_Rides[[#This Row],[Lines]],1)</f>
        <v>Y</v>
      </c>
      <c r="M13637" s="1" t="str">
        <f>IF(BART_Rides[[#This Row],[FirstLetter]]="Y","Yes","No")</f>
        <v>Yes</v>
      </c>
      <c r="N13637" s="1" t="str">
        <f>IF(OR(BART_Rides[[#This Row],[Station Code]]="EM", BART_Rides[[#This Row],[Station Code]]="MT", BART_Rides[[#This Row],[Station Code]]="PL", BART_Rides[[#This Row],[Station Code]]="CC"), "Yes", "No")</f>
        <v>No</v>
      </c>
    </row>
    <row r="13638" spans="6:14">
      <c r="F13638" s="3">
        <v>44328</v>
      </c>
      <c r="G13638" s="1" t="s">
        <v>71</v>
      </c>
      <c r="H13638" s="1" t="s">
        <v>105</v>
      </c>
      <c r="I13638" s="1">
        <v>265</v>
      </c>
      <c r="J13638" s="1">
        <f>MONTH(BART_Rides[[#This Row],[Date]])</f>
        <v>5</v>
      </c>
      <c r="K13638" s="1">
        <f>WEEKDAY(BART_Rides[[#This Row],[Date]],2)</f>
        <v>3</v>
      </c>
      <c r="L13638" s="1" t="str">
        <f>LEFT(BART_Rides[[#This Row],[Lines]],1)</f>
        <v>Y</v>
      </c>
      <c r="M13638" s="1" t="str">
        <f>IF(BART_Rides[[#This Row],[FirstLetter]]="Y","Yes","No")</f>
        <v>Yes</v>
      </c>
      <c r="N13638" s="1" t="str">
        <f>IF(OR(BART_Rides[[#This Row],[Station Code]]="EM", BART_Rides[[#This Row],[Station Code]]="MT", BART_Rides[[#This Row],[Station Code]]="PL", BART_Rides[[#This Row],[Station Code]]="CC"), "Yes", "No")</f>
        <v>No</v>
      </c>
    </row>
    <row r="13639" spans="6:14">
      <c r="F13639" s="3">
        <v>44329</v>
      </c>
      <c r="G13639" s="1" t="s">
        <v>71</v>
      </c>
      <c r="H13639" s="1" t="s">
        <v>105</v>
      </c>
      <c r="I13639" s="1">
        <v>263</v>
      </c>
      <c r="J13639" s="1">
        <f>MONTH(BART_Rides[[#This Row],[Date]])</f>
        <v>5</v>
      </c>
      <c r="K13639" s="1">
        <f>WEEKDAY(BART_Rides[[#This Row],[Date]],2)</f>
        <v>4</v>
      </c>
      <c r="L13639" s="1" t="str">
        <f>LEFT(BART_Rides[[#This Row],[Lines]],1)</f>
        <v>Y</v>
      </c>
      <c r="M13639" s="1" t="str">
        <f>IF(BART_Rides[[#This Row],[FirstLetter]]="Y","Yes","No")</f>
        <v>Yes</v>
      </c>
      <c r="N13639" s="1" t="str">
        <f>IF(OR(BART_Rides[[#This Row],[Station Code]]="EM", BART_Rides[[#This Row],[Station Code]]="MT", BART_Rides[[#This Row],[Station Code]]="PL", BART_Rides[[#This Row],[Station Code]]="CC"), "Yes", "No")</f>
        <v>No</v>
      </c>
    </row>
    <row r="13640" spans="6:14">
      <c r="F13640" s="3">
        <v>44330</v>
      </c>
      <c r="G13640" s="1" t="s">
        <v>71</v>
      </c>
      <c r="H13640" s="1" t="s">
        <v>105</v>
      </c>
      <c r="I13640" s="1">
        <v>243</v>
      </c>
      <c r="J13640" s="1">
        <f>MONTH(BART_Rides[[#This Row],[Date]])</f>
        <v>5</v>
      </c>
      <c r="K13640" s="1">
        <f>WEEKDAY(BART_Rides[[#This Row],[Date]],2)</f>
        <v>5</v>
      </c>
      <c r="L13640" s="1" t="str">
        <f>LEFT(BART_Rides[[#This Row],[Lines]],1)</f>
        <v>Y</v>
      </c>
      <c r="M13640" s="1" t="str">
        <f>IF(BART_Rides[[#This Row],[FirstLetter]]="Y","Yes","No")</f>
        <v>Yes</v>
      </c>
      <c r="N13640" s="1" t="str">
        <f>IF(OR(BART_Rides[[#This Row],[Station Code]]="EM", BART_Rides[[#This Row],[Station Code]]="MT", BART_Rides[[#This Row],[Station Code]]="PL", BART_Rides[[#This Row],[Station Code]]="CC"), "Yes", "No")</f>
        <v>No</v>
      </c>
    </row>
    <row r="13641" spans="6:14">
      <c r="F13641" s="3">
        <v>44331</v>
      </c>
      <c r="G13641" s="1" t="s">
        <v>71</v>
      </c>
      <c r="H13641" s="1" t="s">
        <v>105</v>
      </c>
      <c r="I13641" s="1">
        <v>127</v>
      </c>
      <c r="J13641" s="1">
        <f>MONTH(BART_Rides[[#This Row],[Date]])</f>
        <v>5</v>
      </c>
      <c r="K13641" s="1">
        <f>WEEKDAY(BART_Rides[[#This Row],[Date]],2)</f>
        <v>6</v>
      </c>
      <c r="L13641" s="1" t="str">
        <f>LEFT(BART_Rides[[#This Row],[Lines]],1)</f>
        <v>Y</v>
      </c>
      <c r="M13641" s="1" t="str">
        <f>IF(BART_Rides[[#This Row],[FirstLetter]]="Y","Yes","No")</f>
        <v>Yes</v>
      </c>
      <c r="N13641" s="1" t="str">
        <f>IF(OR(BART_Rides[[#This Row],[Station Code]]="EM", BART_Rides[[#This Row],[Station Code]]="MT", BART_Rides[[#This Row],[Station Code]]="PL", BART_Rides[[#This Row],[Station Code]]="CC"), "Yes", "No")</f>
        <v>No</v>
      </c>
    </row>
    <row r="13642" spans="6:14">
      <c r="F13642" s="3">
        <v>44332</v>
      </c>
      <c r="G13642" s="1" t="s">
        <v>71</v>
      </c>
      <c r="H13642" s="1" t="s">
        <v>105</v>
      </c>
      <c r="I13642" s="1">
        <v>105</v>
      </c>
      <c r="J13642" s="1">
        <f>MONTH(BART_Rides[[#This Row],[Date]])</f>
        <v>5</v>
      </c>
      <c r="K13642" s="1">
        <f>WEEKDAY(BART_Rides[[#This Row],[Date]],2)</f>
        <v>7</v>
      </c>
      <c r="L13642" s="1" t="str">
        <f>LEFT(BART_Rides[[#This Row],[Lines]],1)</f>
        <v>Y</v>
      </c>
      <c r="M13642" s="1" t="str">
        <f>IF(BART_Rides[[#This Row],[FirstLetter]]="Y","Yes","No")</f>
        <v>Yes</v>
      </c>
      <c r="N13642" s="1" t="str">
        <f>IF(OR(BART_Rides[[#This Row],[Station Code]]="EM", BART_Rides[[#This Row],[Station Code]]="MT", BART_Rides[[#This Row],[Station Code]]="PL", BART_Rides[[#This Row],[Station Code]]="CC"), "Yes", "No")</f>
        <v>No</v>
      </c>
    </row>
    <row r="13643" spans="6:14">
      <c r="F13643" s="3">
        <v>44333</v>
      </c>
      <c r="G13643" s="1" t="s">
        <v>71</v>
      </c>
      <c r="H13643" s="1" t="s">
        <v>105</v>
      </c>
      <c r="I13643" s="1">
        <v>270</v>
      </c>
      <c r="J13643" s="1">
        <f>MONTH(BART_Rides[[#This Row],[Date]])</f>
        <v>5</v>
      </c>
      <c r="K13643" s="1">
        <f>WEEKDAY(BART_Rides[[#This Row],[Date]],2)</f>
        <v>1</v>
      </c>
      <c r="L13643" s="1" t="str">
        <f>LEFT(BART_Rides[[#This Row],[Lines]],1)</f>
        <v>Y</v>
      </c>
      <c r="M13643" s="1" t="str">
        <f>IF(BART_Rides[[#This Row],[FirstLetter]]="Y","Yes","No")</f>
        <v>Yes</v>
      </c>
      <c r="N13643" s="1" t="str">
        <f>IF(OR(BART_Rides[[#This Row],[Station Code]]="EM", BART_Rides[[#This Row],[Station Code]]="MT", BART_Rides[[#This Row],[Station Code]]="PL", BART_Rides[[#This Row],[Station Code]]="CC"), "Yes", "No")</f>
        <v>No</v>
      </c>
    </row>
    <row r="13644" spans="6:14">
      <c r="F13644" s="3">
        <v>44334</v>
      </c>
      <c r="G13644" s="1" t="s">
        <v>71</v>
      </c>
      <c r="H13644" s="1" t="s">
        <v>105</v>
      </c>
      <c r="I13644" s="1">
        <v>279</v>
      </c>
      <c r="J13644" s="1">
        <f>MONTH(BART_Rides[[#This Row],[Date]])</f>
        <v>5</v>
      </c>
      <c r="K13644" s="1">
        <f>WEEKDAY(BART_Rides[[#This Row],[Date]],2)</f>
        <v>2</v>
      </c>
      <c r="L13644" s="1" t="str">
        <f>LEFT(BART_Rides[[#This Row],[Lines]],1)</f>
        <v>Y</v>
      </c>
      <c r="M13644" s="1" t="str">
        <f>IF(BART_Rides[[#This Row],[FirstLetter]]="Y","Yes","No")</f>
        <v>Yes</v>
      </c>
      <c r="N13644" s="1" t="str">
        <f>IF(OR(BART_Rides[[#This Row],[Station Code]]="EM", BART_Rides[[#This Row],[Station Code]]="MT", BART_Rides[[#This Row],[Station Code]]="PL", BART_Rides[[#This Row],[Station Code]]="CC"), "Yes", "No")</f>
        <v>No</v>
      </c>
    </row>
    <row r="13645" spans="6:14">
      <c r="F13645" s="3">
        <v>44335</v>
      </c>
      <c r="G13645" s="1" t="s">
        <v>71</v>
      </c>
      <c r="H13645" s="1" t="s">
        <v>105</v>
      </c>
      <c r="I13645" s="1">
        <v>271</v>
      </c>
      <c r="J13645" s="1">
        <f>MONTH(BART_Rides[[#This Row],[Date]])</f>
        <v>5</v>
      </c>
      <c r="K13645" s="1">
        <f>WEEKDAY(BART_Rides[[#This Row],[Date]],2)</f>
        <v>3</v>
      </c>
      <c r="L13645" s="1" t="str">
        <f>LEFT(BART_Rides[[#This Row],[Lines]],1)</f>
        <v>Y</v>
      </c>
      <c r="M13645" s="1" t="str">
        <f>IF(BART_Rides[[#This Row],[FirstLetter]]="Y","Yes","No")</f>
        <v>Yes</v>
      </c>
      <c r="N13645" s="1" t="str">
        <f>IF(OR(BART_Rides[[#This Row],[Station Code]]="EM", BART_Rides[[#This Row],[Station Code]]="MT", BART_Rides[[#This Row],[Station Code]]="PL", BART_Rides[[#This Row],[Station Code]]="CC"), "Yes", "No")</f>
        <v>No</v>
      </c>
    </row>
    <row r="13646" spans="6:14">
      <c r="F13646" s="3">
        <v>44336</v>
      </c>
      <c r="G13646" s="1" t="s">
        <v>71</v>
      </c>
      <c r="H13646" s="1" t="s">
        <v>105</v>
      </c>
      <c r="I13646" s="1">
        <v>242</v>
      </c>
      <c r="J13646" s="1">
        <f>MONTH(BART_Rides[[#This Row],[Date]])</f>
        <v>5</v>
      </c>
      <c r="K13646" s="1">
        <f>WEEKDAY(BART_Rides[[#This Row],[Date]],2)</f>
        <v>4</v>
      </c>
      <c r="L13646" s="1" t="str">
        <f>LEFT(BART_Rides[[#This Row],[Lines]],1)</f>
        <v>Y</v>
      </c>
      <c r="M13646" s="1" t="str">
        <f>IF(BART_Rides[[#This Row],[FirstLetter]]="Y","Yes","No")</f>
        <v>Yes</v>
      </c>
      <c r="N13646" s="1" t="str">
        <f>IF(OR(BART_Rides[[#This Row],[Station Code]]="EM", BART_Rides[[#This Row],[Station Code]]="MT", BART_Rides[[#This Row],[Station Code]]="PL", BART_Rides[[#This Row],[Station Code]]="CC"), "Yes", "No")</f>
        <v>No</v>
      </c>
    </row>
    <row r="13647" spans="6:14">
      <c r="F13647" s="3">
        <v>44337</v>
      </c>
      <c r="G13647" s="1" t="s">
        <v>71</v>
      </c>
      <c r="H13647" s="1" t="s">
        <v>105</v>
      </c>
      <c r="I13647" s="1">
        <v>277</v>
      </c>
      <c r="J13647" s="1">
        <f>MONTH(BART_Rides[[#This Row],[Date]])</f>
        <v>5</v>
      </c>
      <c r="K13647" s="1">
        <f>WEEKDAY(BART_Rides[[#This Row],[Date]],2)</f>
        <v>5</v>
      </c>
      <c r="L13647" s="1" t="str">
        <f>LEFT(BART_Rides[[#This Row],[Lines]],1)</f>
        <v>Y</v>
      </c>
      <c r="M13647" s="1" t="str">
        <f>IF(BART_Rides[[#This Row],[FirstLetter]]="Y","Yes","No")</f>
        <v>Yes</v>
      </c>
      <c r="N13647" s="1" t="str">
        <f>IF(OR(BART_Rides[[#This Row],[Station Code]]="EM", BART_Rides[[#This Row],[Station Code]]="MT", BART_Rides[[#This Row],[Station Code]]="PL", BART_Rides[[#This Row],[Station Code]]="CC"), "Yes", "No")</f>
        <v>No</v>
      </c>
    </row>
    <row r="13648" spans="6:14">
      <c r="F13648" s="3">
        <v>44338</v>
      </c>
      <c r="G13648" s="1" t="s">
        <v>71</v>
      </c>
      <c r="H13648" s="1" t="s">
        <v>105</v>
      </c>
      <c r="I13648" s="1">
        <v>148</v>
      </c>
      <c r="J13648" s="1">
        <f>MONTH(BART_Rides[[#This Row],[Date]])</f>
        <v>5</v>
      </c>
      <c r="K13648" s="1">
        <f>WEEKDAY(BART_Rides[[#This Row],[Date]],2)</f>
        <v>6</v>
      </c>
      <c r="L13648" s="1" t="str">
        <f>LEFT(BART_Rides[[#This Row],[Lines]],1)</f>
        <v>Y</v>
      </c>
      <c r="M13648" s="1" t="str">
        <f>IF(BART_Rides[[#This Row],[FirstLetter]]="Y","Yes","No")</f>
        <v>Yes</v>
      </c>
      <c r="N13648" s="1" t="str">
        <f>IF(OR(BART_Rides[[#This Row],[Station Code]]="EM", BART_Rides[[#This Row],[Station Code]]="MT", BART_Rides[[#This Row],[Station Code]]="PL", BART_Rides[[#This Row],[Station Code]]="CC"), "Yes", "No")</f>
        <v>No</v>
      </c>
    </row>
    <row r="13649" spans="6:14">
      <c r="F13649" s="3">
        <v>44339</v>
      </c>
      <c r="G13649" s="1" t="s">
        <v>71</v>
      </c>
      <c r="H13649" s="1" t="s">
        <v>105</v>
      </c>
      <c r="I13649" s="1">
        <v>105</v>
      </c>
      <c r="J13649" s="1">
        <f>MONTH(BART_Rides[[#This Row],[Date]])</f>
        <v>5</v>
      </c>
      <c r="K13649" s="1">
        <f>WEEKDAY(BART_Rides[[#This Row],[Date]],2)</f>
        <v>7</v>
      </c>
      <c r="L13649" s="1" t="str">
        <f>LEFT(BART_Rides[[#This Row],[Lines]],1)</f>
        <v>Y</v>
      </c>
      <c r="M13649" s="1" t="str">
        <f>IF(BART_Rides[[#This Row],[FirstLetter]]="Y","Yes","No")</f>
        <v>Yes</v>
      </c>
      <c r="N13649" s="1" t="str">
        <f>IF(OR(BART_Rides[[#This Row],[Station Code]]="EM", BART_Rides[[#This Row],[Station Code]]="MT", BART_Rides[[#This Row],[Station Code]]="PL", BART_Rides[[#This Row],[Station Code]]="CC"), "Yes", "No")</f>
        <v>No</v>
      </c>
    </row>
    <row r="13650" spans="6:14">
      <c r="F13650" s="3">
        <v>44340</v>
      </c>
      <c r="G13650" s="1" t="s">
        <v>71</v>
      </c>
      <c r="H13650" s="1" t="s">
        <v>105</v>
      </c>
      <c r="I13650" s="1">
        <v>299</v>
      </c>
      <c r="J13650" s="1">
        <f>MONTH(BART_Rides[[#This Row],[Date]])</f>
        <v>5</v>
      </c>
      <c r="K13650" s="1">
        <f>WEEKDAY(BART_Rides[[#This Row],[Date]],2)</f>
        <v>1</v>
      </c>
      <c r="L13650" s="1" t="str">
        <f>LEFT(BART_Rides[[#This Row],[Lines]],1)</f>
        <v>Y</v>
      </c>
      <c r="M13650" s="1" t="str">
        <f>IF(BART_Rides[[#This Row],[FirstLetter]]="Y","Yes","No")</f>
        <v>Yes</v>
      </c>
      <c r="N13650" s="1" t="str">
        <f>IF(OR(BART_Rides[[#This Row],[Station Code]]="EM", BART_Rides[[#This Row],[Station Code]]="MT", BART_Rides[[#This Row],[Station Code]]="PL", BART_Rides[[#This Row],[Station Code]]="CC"), "Yes", "No")</f>
        <v>No</v>
      </c>
    </row>
    <row r="13651" spans="6:14">
      <c r="F13651" s="3">
        <v>44341</v>
      </c>
      <c r="G13651" s="1" t="s">
        <v>71</v>
      </c>
      <c r="H13651" s="1" t="s">
        <v>105</v>
      </c>
      <c r="I13651" s="1">
        <v>283</v>
      </c>
      <c r="J13651" s="1">
        <f>MONTH(BART_Rides[[#This Row],[Date]])</f>
        <v>5</v>
      </c>
      <c r="K13651" s="1">
        <f>WEEKDAY(BART_Rides[[#This Row],[Date]],2)</f>
        <v>2</v>
      </c>
      <c r="L13651" s="1" t="str">
        <f>LEFT(BART_Rides[[#This Row],[Lines]],1)</f>
        <v>Y</v>
      </c>
      <c r="M13651" s="1" t="str">
        <f>IF(BART_Rides[[#This Row],[FirstLetter]]="Y","Yes","No")</f>
        <v>Yes</v>
      </c>
      <c r="N13651" s="1" t="str">
        <f>IF(OR(BART_Rides[[#This Row],[Station Code]]="EM", BART_Rides[[#This Row],[Station Code]]="MT", BART_Rides[[#This Row],[Station Code]]="PL", BART_Rides[[#This Row],[Station Code]]="CC"), "Yes", "No")</f>
        <v>No</v>
      </c>
    </row>
    <row r="13652" spans="6:14">
      <c r="F13652" s="3">
        <v>44342</v>
      </c>
      <c r="G13652" s="1" t="s">
        <v>71</v>
      </c>
      <c r="H13652" s="1" t="s">
        <v>105</v>
      </c>
      <c r="I13652" s="1">
        <v>280</v>
      </c>
      <c r="J13652" s="1">
        <f>MONTH(BART_Rides[[#This Row],[Date]])</f>
        <v>5</v>
      </c>
      <c r="K13652" s="1">
        <f>WEEKDAY(BART_Rides[[#This Row],[Date]],2)</f>
        <v>3</v>
      </c>
      <c r="L13652" s="1" t="str">
        <f>LEFT(BART_Rides[[#This Row],[Lines]],1)</f>
        <v>Y</v>
      </c>
      <c r="M13652" s="1" t="str">
        <f>IF(BART_Rides[[#This Row],[FirstLetter]]="Y","Yes","No")</f>
        <v>Yes</v>
      </c>
      <c r="N13652" s="1" t="str">
        <f>IF(OR(BART_Rides[[#This Row],[Station Code]]="EM", BART_Rides[[#This Row],[Station Code]]="MT", BART_Rides[[#This Row],[Station Code]]="PL", BART_Rides[[#This Row],[Station Code]]="CC"), "Yes", "No")</f>
        <v>No</v>
      </c>
    </row>
    <row r="13653" spans="6:14">
      <c r="F13653" s="3">
        <v>44343</v>
      </c>
      <c r="G13653" s="1" t="s">
        <v>71</v>
      </c>
      <c r="H13653" s="1" t="s">
        <v>105</v>
      </c>
      <c r="I13653" s="1">
        <v>283</v>
      </c>
      <c r="J13653" s="1">
        <f>MONTH(BART_Rides[[#This Row],[Date]])</f>
        <v>5</v>
      </c>
      <c r="K13653" s="1">
        <f>WEEKDAY(BART_Rides[[#This Row],[Date]],2)</f>
        <v>4</v>
      </c>
      <c r="L13653" s="1" t="str">
        <f>LEFT(BART_Rides[[#This Row],[Lines]],1)</f>
        <v>Y</v>
      </c>
      <c r="M13653" s="1" t="str">
        <f>IF(BART_Rides[[#This Row],[FirstLetter]]="Y","Yes","No")</f>
        <v>Yes</v>
      </c>
      <c r="N13653" s="1" t="str">
        <f>IF(OR(BART_Rides[[#This Row],[Station Code]]="EM", BART_Rides[[#This Row],[Station Code]]="MT", BART_Rides[[#This Row],[Station Code]]="PL", BART_Rides[[#This Row],[Station Code]]="CC"), "Yes", "No")</f>
        <v>No</v>
      </c>
    </row>
    <row r="13654" spans="6:14">
      <c r="F13654" s="3">
        <v>44344</v>
      </c>
      <c r="G13654" s="1" t="s">
        <v>71</v>
      </c>
      <c r="H13654" s="1" t="s">
        <v>105</v>
      </c>
      <c r="I13654" s="1">
        <v>270</v>
      </c>
      <c r="J13654" s="1">
        <f>MONTH(BART_Rides[[#This Row],[Date]])</f>
        <v>5</v>
      </c>
      <c r="K13654" s="1">
        <f>WEEKDAY(BART_Rides[[#This Row],[Date]],2)</f>
        <v>5</v>
      </c>
      <c r="L13654" s="1" t="str">
        <f>LEFT(BART_Rides[[#This Row],[Lines]],1)</f>
        <v>Y</v>
      </c>
      <c r="M13654" s="1" t="str">
        <f>IF(BART_Rides[[#This Row],[FirstLetter]]="Y","Yes","No")</f>
        <v>Yes</v>
      </c>
      <c r="N13654" s="1" t="str">
        <f>IF(OR(BART_Rides[[#This Row],[Station Code]]="EM", BART_Rides[[#This Row],[Station Code]]="MT", BART_Rides[[#This Row],[Station Code]]="PL", BART_Rides[[#This Row],[Station Code]]="CC"), "Yes", "No")</f>
        <v>No</v>
      </c>
    </row>
    <row r="13655" spans="6:14">
      <c r="F13655" s="3">
        <v>44345</v>
      </c>
      <c r="G13655" s="1" t="s">
        <v>71</v>
      </c>
      <c r="H13655" s="1" t="s">
        <v>105</v>
      </c>
      <c r="I13655" s="1">
        <v>159</v>
      </c>
      <c r="J13655" s="1">
        <f>MONTH(BART_Rides[[#This Row],[Date]])</f>
        <v>5</v>
      </c>
      <c r="K13655" s="1">
        <f>WEEKDAY(BART_Rides[[#This Row],[Date]],2)</f>
        <v>6</v>
      </c>
      <c r="L13655" s="1" t="str">
        <f>LEFT(BART_Rides[[#This Row],[Lines]],1)</f>
        <v>Y</v>
      </c>
      <c r="M13655" s="1" t="str">
        <f>IF(BART_Rides[[#This Row],[FirstLetter]]="Y","Yes","No")</f>
        <v>Yes</v>
      </c>
      <c r="N13655" s="1" t="str">
        <f>IF(OR(BART_Rides[[#This Row],[Station Code]]="EM", BART_Rides[[#This Row],[Station Code]]="MT", BART_Rides[[#This Row],[Station Code]]="PL", BART_Rides[[#This Row],[Station Code]]="CC"), "Yes", "No")</f>
        <v>No</v>
      </c>
    </row>
    <row r="13656" spans="6:14">
      <c r="F13656" s="3">
        <v>44346</v>
      </c>
      <c r="G13656" s="1" t="s">
        <v>71</v>
      </c>
      <c r="H13656" s="1" t="s">
        <v>105</v>
      </c>
      <c r="I13656" s="1">
        <v>132</v>
      </c>
      <c r="J13656" s="1">
        <f>MONTH(BART_Rides[[#This Row],[Date]])</f>
        <v>5</v>
      </c>
      <c r="K13656" s="1">
        <f>WEEKDAY(BART_Rides[[#This Row],[Date]],2)</f>
        <v>7</v>
      </c>
      <c r="L13656" s="1" t="str">
        <f>LEFT(BART_Rides[[#This Row],[Lines]],1)</f>
        <v>Y</v>
      </c>
      <c r="M13656" s="1" t="str">
        <f>IF(BART_Rides[[#This Row],[FirstLetter]]="Y","Yes","No")</f>
        <v>Yes</v>
      </c>
      <c r="N13656" s="1" t="str">
        <f>IF(OR(BART_Rides[[#This Row],[Station Code]]="EM", BART_Rides[[#This Row],[Station Code]]="MT", BART_Rides[[#This Row],[Station Code]]="PL", BART_Rides[[#This Row],[Station Code]]="CC"), "Yes", "No")</f>
        <v>No</v>
      </c>
    </row>
    <row r="13657" spans="6:14">
      <c r="F13657" s="3">
        <v>44347</v>
      </c>
      <c r="G13657" s="1" t="s">
        <v>71</v>
      </c>
      <c r="H13657" s="1" t="s">
        <v>105</v>
      </c>
      <c r="I13657" s="1">
        <v>121</v>
      </c>
      <c r="J13657" s="1">
        <f>MONTH(BART_Rides[[#This Row],[Date]])</f>
        <v>5</v>
      </c>
      <c r="K13657" s="1">
        <f>WEEKDAY(BART_Rides[[#This Row],[Date]],2)</f>
        <v>1</v>
      </c>
      <c r="L13657" s="1" t="str">
        <f>LEFT(BART_Rides[[#This Row],[Lines]],1)</f>
        <v>Y</v>
      </c>
      <c r="M13657" s="1" t="str">
        <f>IF(BART_Rides[[#This Row],[FirstLetter]]="Y","Yes","No")</f>
        <v>Yes</v>
      </c>
      <c r="N13657" s="1" t="str">
        <f>IF(OR(BART_Rides[[#This Row],[Station Code]]="EM", BART_Rides[[#This Row],[Station Code]]="MT", BART_Rides[[#This Row],[Station Code]]="PL", BART_Rides[[#This Row],[Station Code]]="CC"), "Yes", "No")</f>
        <v>No</v>
      </c>
    </row>
    <row r="13658" spans="6:14">
      <c r="F13658" s="3">
        <v>44348</v>
      </c>
      <c r="G13658" s="1" t="s">
        <v>71</v>
      </c>
      <c r="H13658" s="1" t="s">
        <v>105</v>
      </c>
      <c r="I13658" s="1">
        <v>284</v>
      </c>
      <c r="J13658" s="1">
        <f>MONTH(BART_Rides[[#This Row],[Date]])</f>
        <v>6</v>
      </c>
      <c r="K13658" s="1">
        <f>WEEKDAY(BART_Rides[[#This Row],[Date]],2)</f>
        <v>2</v>
      </c>
      <c r="L13658" s="1" t="str">
        <f>LEFT(BART_Rides[[#This Row],[Lines]],1)</f>
        <v>Y</v>
      </c>
      <c r="M13658" s="1" t="str">
        <f>IF(BART_Rides[[#This Row],[FirstLetter]]="Y","Yes","No")</f>
        <v>Yes</v>
      </c>
      <c r="N13658" s="1" t="str">
        <f>IF(OR(BART_Rides[[#This Row],[Station Code]]="EM", BART_Rides[[#This Row],[Station Code]]="MT", BART_Rides[[#This Row],[Station Code]]="PL", BART_Rides[[#This Row],[Station Code]]="CC"), "Yes", "No")</f>
        <v>No</v>
      </c>
    </row>
    <row r="13659" spans="6:14">
      <c r="F13659" s="3">
        <v>44349</v>
      </c>
      <c r="G13659" s="1" t="s">
        <v>71</v>
      </c>
      <c r="H13659" s="1" t="s">
        <v>105</v>
      </c>
      <c r="I13659" s="1">
        <v>301</v>
      </c>
      <c r="J13659" s="1">
        <f>MONTH(BART_Rides[[#This Row],[Date]])</f>
        <v>6</v>
      </c>
      <c r="K13659" s="1">
        <f>WEEKDAY(BART_Rides[[#This Row],[Date]],2)</f>
        <v>3</v>
      </c>
      <c r="L13659" s="1" t="str">
        <f>LEFT(BART_Rides[[#This Row],[Lines]],1)</f>
        <v>Y</v>
      </c>
      <c r="M13659" s="1" t="str">
        <f>IF(BART_Rides[[#This Row],[FirstLetter]]="Y","Yes","No")</f>
        <v>Yes</v>
      </c>
      <c r="N13659" s="1" t="str">
        <f>IF(OR(BART_Rides[[#This Row],[Station Code]]="EM", BART_Rides[[#This Row],[Station Code]]="MT", BART_Rides[[#This Row],[Station Code]]="PL", BART_Rides[[#This Row],[Station Code]]="CC"), "Yes", "No")</f>
        <v>No</v>
      </c>
    </row>
    <row r="13660" spans="6:14">
      <c r="F13660" s="3">
        <v>44350</v>
      </c>
      <c r="G13660" s="1" t="s">
        <v>71</v>
      </c>
      <c r="H13660" s="1" t="s">
        <v>105</v>
      </c>
      <c r="I13660" s="1">
        <v>309</v>
      </c>
      <c r="J13660" s="1">
        <f>MONTH(BART_Rides[[#This Row],[Date]])</f>
        <v>6</v>
      </c>
      <c r="K13660" s="1">
        <f>WEEKDAY(BART_Rides[[#This Row],[Date]],2)</f>
        <v>4</v>
      </c>
      <c r="L13660" s="1" t="str">
        <f>LEFT(BART_Rides[[#This Row],[Lines]],1)</f>
        <v>Y</v>
      </c>
      <c r="M13660" s="1" t="str">
        <f>IF(BART_Rides[[#This Row],[FirstLetter]]="Y","Yes","No")</f>
        <v>Yes</v>
      </c>
      <c r="N13660" s="1" t="str">
        <f>IF(OR(BART_Rides[[#This Row],[Station Code]]="EM", BART_Rides[[#This Row],[Station Code]]="MT", BART_Rides[[#This Row],[Station Code]]="PL", BART_Rides[[#This Row],[Station Code]]="CC"), "Yes", "No")</f>
        <v>No</v>
      </c>
    </row>
    <row r="13661" spans="6:14">
      <c r="F13661" s="3">
        <v>44351</v>
      </c>
      <c r="G13661" s="1" t="s">
        <v>71</v>
      </c>
      <c r="H13661" s="1" t="s">
        <v>105</v>
      </c>
      <c r="I13661" s="1">
        <v>274</v>
      </c>
      <c r="J13661" s="1">
        <f>MONTH(BART_Rides[[#This Row],[Date]])</f>
        <v>6</v>
      </c>
      <c r="K13661" s="1">
        <f>WEEKDAY(BART_Rides[[#This Row],[Date]],2)</f>
        <v>5</v>
      </c>
      <c r="L13661" s="1" t="str">
        <f>LEFT(BART_Rides[[#This Row],[Lines]],1)</f>
        <v>Y</v>
      </c>
      <c r="M13661" s="1" t="str">
        <f>IF(BART_Rides[[#This Row],[FirstLetter]]="Y","Yes","No")</f>
        <v>Yes</v>
      </c>
      <c r="N13661" s="1" t="str">
        <f>IF(OR(BART_Rides[[#This Row],[Station Code]]="EM", BART_Rides[[#This Row],[Station Code]]="MT", BART_Rides[[#This Row],[Station Code]]="PL", BART_Rides[[#This Row],[Station Code]]="CC"), "Yes", "No")</f>
        <v>No</v>
      </c>
    </row>
    <row r="13662" spans="6:14">
      <c r="F13662" s="3">
        <v>44352</v>
      </c>
      <c r="G13662" s="1" t="s">
        <v>71</v>
      </c>
      <c r="H13662" s="1" t="s">
        <v>105</v>
      </c>
      <c r="I13662" s="1">
        <v>139</v>
      </c>
      <c r="J13662" s="1">
        <f>MONTH(BART_Rides[[#This Row],[Date]])</f>
        <v>6</v>
      </c>
      <c r="K13662" s="1">
        <f>WEEKDAY(BART_Rides[[#This Row],[Date]],2)</f>
        <v>6</v>
      </c>
      <c r="L13662" s="1" t="str">
        <f>LEFT(BART_Rides[[#This Row],[Lines]],1)</f>
        <v>Y</v>
      </c>
      <c r="M13662" s="1" t="str">
        <f>IF(BART_Rides[[#This Row],[FirstLetter]]="Y","Yes","No")</f>
        <v>Yes</v>
      </c>
      <c r="N13662" s="1" t="str">
        <f>IF(OR(BART_Rides[[#This Row],[Station Code]]="EM", BART_Rides[[#This Row],[Station Code]]="MT", BART_Rides[[#This Row],[Station Code]]="PL", BART_Rides[[#This Row],[Station Code]]="CC"), "Yes", "No")</f>
        <v>No</v>
      </c>
    </row>
    <row r="13663" spans="6:14">
      <c r="F13663" s="3">
        <v>44353</v>
      </c>
      <c r="G13663" s="1" t="s">
        <v>71</v>
      </c>
      <c r="H13663" s="1" t="s">
        <v>105</v>
      </c>
      <c r="I13663" s="1">
        <v>119</v>
      </c>
      <c r="J13663" s="1">
        <f>MONTH(BART_Rides[[#This Row],[Date]])</f>
        <v>6</v>
      </c>
      <c r="K13663" s="1">
        <f>WEEKDAY(BART_Rides[[#This Row],[Date]],2)</f>
        <v>7</v>
      </c>
      <c r="L13663" s="1" t="str">
        <f>LEFT(BART_Rides[[#This Row],[Lines]],1)</f>
        <v>Y</v>
      </c>
      <c r="M13663" s="1" t="str">
        <f>IF(BART_Rides[[#This Row],[FirstLetter]]="Y","Yes","No")</f>
        <v>Yes</v>
      </c>
      <c r="N13663" s="1" t="str">
        <f>IF(OR(BART_Rides[[#This Row],[Station Code]]="EM", BART_Rides[[#This Row],[Station Code]]="MT", BART_Rides[[#This Row],[Station Code]]="PL", BART_Rides[[#This Row],[Station Code]]="CC"), "Yes", "No")</f>
        <v>No</v>
      </c>
    </row>
    <row r="13664" spans="6:14">
      <c r="F13664" s="3">
        <v>44354</v>
      </c>
      <c r="G13664" s="1" t="s">
        <v>71</v>
      </c>
      <c r="H13664" s="1" t="s">
        <v>105</v>
      </c>
      <c r="I13664" s="1">
        <v>298</v>
      </c>
      <c r="J13664" s="1">
        <f>MONTH(BART_Rides[[#This Row],[Date]])</f>
        <v>6</v>
      </c>
      <c r="K13664" s="1">
        <f>WEEKDAY(BART_Rides[[#This Row],[Date]],2)</f>
        <v>1</v>
      </c>
      <c r="L13664" s="1" t="str">
        <f>LEFT(BART_Rides[[#This Row],[Lines]],1)</f>
        <v>Y</v>
      </c>
      <c r="M13664" s="1" t="str">
        <f>IF(BART_Rides[[#This Row],[FirstLetter]]="Y","Yes","No")</f>
        <v>Yes</v>
      </c>
      <c r="N13664" s="1" t="str">
        <f>IF(OR(BART_Rides[[#This Row],[Station Code]]="EM", BART_Rides[[#This Row],[Station Code]]="MT", BART_Rides[[#This Row],[Station Code]]="PL", BART_Rides[[#This Row],[Station Code]]="CC"), "Yes", "No")</f>
        <v>No</v>
      </c>
    </row>
    <row r="13665" spans="6:14">
      <c r="F13665" s="3">
        <v>44355</v>
      </c>
      <c r="G13665" s="1" t="s">
        <v>71</v>
      </c>
      <c r="H13665" s="1" t="s">
        <v>105</v>
      </c>
      <c r="I13665" s="1">
        <v>304</v>
      </c>
      <c r="J13665" s="1">
        <f>MONTH(BART_Rides[[#This Row],[Date]])</f>
        <v>6</v>
      </c>
      <c r="K13665" s="1">
        <f>WEEKDAY(BART_Rides[[#This Row],[Date]],2)</f>
        <v>2</v>
      </c>
      <c r="L13665" s="1" t="str">
        <f>LEFT(BART_Rides[[#This Row],[Lines]],1)</f>
        <v>Y</v>
      </c>
      <c r="M13665" s="1" t="str">
        <f>IF(BART_Rides[[#This Row],[FirstLetter]]="Y","Yes","No")</f>
        <v>Yes</v>
      </c>
      <c r="N13665" s="1" t="str">
        <f>IF(OR(BART_Rides[[#This Row],[Station Code]]="EM", BART_Rides[[#This Row],[Station Code]]="MT", BART_Rides[[#This Row],[Station Code]]="PL", BART_Rides[[#This Row],[Station Code]]="CC"), "Yes", "No")</f>
        <v>No</v>
      </c>
    </row>
    <row r="13666" spans="6:14">
      <c r="F13666" s="3">
        <v>44356</v>
      </c>
      <c r="G13666" s="1" t="s">
        <v>71</v>
      </c>
      <c r="H13666" s="1" t="s">
        <v>105</v>
      </c>
      <c r="I13666" s="1">
        <v>326</v>
      </c>
      <c r="J13666" s="1">
        <f>MONTH(BART_Rides[[#This Row],[Date]])</f>
        <v>6</v>
      </c>
      <c r="K13666" s="1">
        <f>WEEKDAY(BART_Rides[[#This Row],[Date]],2)</f>
        <v>3</v>
      </c>
      <c r="L13666" s="1" t="str">
        <f>LEFT(BART_Rides[[#This Row],[Lines]],1)</f>
        <v>Y</v>
      </c>
      <c r="M13666" s="1" t="str">
        <f>IF(BART_Rides[[#This Row],[FirstLetter]]="Y","Yes","No")</f>
        <v>Yes</v>
      </c>
      <c r="N13666" s="1" t="str">
        <f>IF(OR(BART_Rides[[#This Row],[Station Code]]="EM", BART_Rides[[#This Row],[Station Code]]="MT", BART_Rides[[#This Row],[Station Code]]="PL", BART_Rides[[#This Row],[Station Code]]="CC"), "Yes", "No")</f>
        <v>No</v>
      </c>
    </row>
    <row r="13667" spans="6:14">
      <c r="F13667" s="3">
        <v>44357</v>
      </c>
      <c r="G13667" s="1" t="s">
        <v>71</v>
      </c>
      <c r="H13667" s="1" t="s">
        <v>105</v>
      </c>
      <c r="I13667" s="1">
        <v>278</v>
      </c>
      <c r="J13667" s="1">
        <f>MONTH(BART_Rides[[#This Row],[Date]])</f>
        <v>6</v>
      </c>
      <c r="K13667" s="1">
        <f>WEEKDAY(BART_Rides[[#This Row],[Date]],2)</f>
        <v>4</v>
      </c>
      <c r="L13667" s="1" t="str">
        <f>LEFT(BART_Rides[[#This Row],[Lines]],1)</f>
        <v>Y</v>
      </c>
      <c r="M13667" s="1" t="str">
        <f>IF(BART_Rides[[#This Row],[FirstLetter]]="Y","Yes","No")</f>
        <v>Yes</v>
      </c>
      <c r="N13667" s="1" t="str">
        <f>IF(OR(BART_Rides[[#This Row],[Station Code]]="EM", BART_Rides[[#This Row],[Station Code]]="MT", BART_Rides[[#This Row],[Station Code]]="PL", BART_Rides[[#This Row],[Station Code]]="CC"), "Yes", "No")</f>
        <v>No</v>
      </c>
    </row>
    <row r="13668" spans="6:14">
      <c r="F13668" s="3">
        <v>44358</v>
      </c>
      <c r="G13668" s="1" t="s">
        <v>71</v>
      </c>
      <c r="H13668" s="1" t="s">
        <v>105</v>
      </c>
      <c r="I13668" s="1">
        <v>268</v>
      </c>
      <c r="J13668" s="1">
        <f>MONTH(BART_Rides[[#This Row],[Date]])</f>
        <v>6</v>
      </c>
      <c r="K13668" s="1">
        <f>WEEKDAY(BART_Rides[[#This Row],[Date]],2)</f>
        <v>5</v>
      </c>
      <c r="L13668" s="1" t="str">
        <f>LEFT(BART_Rides[[#This Row],[Lines]],1)</f>
        <v>Y</v>
      </c>
      <c r="M13668" s="1" t="str">
        <f>IF(BART_Rides[[#This Row],[FirstLetter]]="Y","Yes","No")</f>
        <v>Yes</v>
      </c>
      <c r="N13668" s="1" t="str">
        <f>IF(OR(BART_Rides[[#This Row],[Station Code]]="EM", BART_Rides[[#This Row],[Station Code]]="MT", BART_Rides[[#This Row],[Station Code]]="PL", BART_Rides[[#This Row],[Station Code]]="CC"), "Yes", "No")</f>
        <v>No</v>
      </c>
    </row>
    <row r="13669" spans="6:14">
      <c r="F13669" s="3">
        <v>44359</v>
      </c>
      <c r="G13669" s="1" t="s">
        <v>71</v>
      </c>
      <c r="H13669" s="1" t="s">
        <v>105</v>
      </c>
      <c r="I13669" s="1">
        <v>155</v>
      </c>
      <c r="J13669" s="1">
        <f>MONTH(BART_Rides[[#This Row],[Date]])</f>
        <v>6</v>
      </c>
      <c r="K13669" s="1">
        <f>WEEKDAY(BART_Rides[[#This Row],[Date]],2)</f>
        <v>6</v>
      </c>
      <c r="L13669" s="1" t="str">
        <f>LEFT(BART_Rides[[#This Row],[Lines]],1)</f>
        <v>Y</v>
      </c>
      <c r="M13669" s="1" t="str">
        <f>IF(BART_Rides[[#This Row],[FirstLetter]]="Y","Yes","No")</f>
        <v>Yes</v>
      </c>
      <c r="N13669" s="1" t="str">
        <f>IF(OR(BART_Rides[[#This Row],[Station Code]]="EM", BART_Rides[[#This Row],[Station Code]]="MT", BART_Rides[[#This Row],[Station Code]]="PL", BART_Rides[[#This Row],[Station Code]]="CC"), "Yes", "No")</f>
        <v>No</v>
      </c>
    </row>
    <row r="13670" spans="6:14">
      <c r="F13670" s="3">
        <v>44360</v>
      </c>
      <c r="G13670" s="1" t="s">
        <v>71</v>
      </c>
      <c r="H13670" s="1" t="s">
        <v>105</v>
      </c>
      <c r="I13670" s="1">
        <v>139</v>
      </c>
      <c r="J13670" s="1">
        <f>MONTH(BART_Rides[[#This Row],[Date]])</f>
        <v>6</v>
      </c>
      <c r="K13670" s="1">
        <f>WEEKDAY(BART_Rides[[#This Row],[Date]],2)</f>
        <v>7</v>
      </c>
      <c r="L13670" s="1" t="str">
        <f>LEFT(BART_Rides[[#This Row],[Lines]],1)</f>
        <v>Y</v>
      </c>
      <c r="M13670" s="1" t="str">
        <f>IF(BART_Rides[[#This Row],[FirstLetter]]="Y","Yes","No")</f>
        <v>Yes</v>
      </c>
      <c r="N13670" s="1" t="str">
        <f>IF(OR(BART_Rides[[#This Row],[Station Code]]="EM", BART_Rides[[#This Row],[Station Code]]="MT", BART_Rides[[#This Row],[Station Code]]="PL", BART_Rides[[#This Row],[Station Code]]="CC"), "Yes", "No")</f>
        <v>No</v>
      </c>
    </row>
    <row r="13671" spans="6:14">
      <c r="F13671" s="3">
        <v>44361</v>
      </c>
      <c r="G13671" s="1" t="s">
        <v>71</v>
      </c>
      <c r="H13671" s="1" t="s">
        <v>105</v>
      </c>
      <c r="I13671" s="1">
        <v>285</v>
      </c>
      <c r="J13671" s="1">
        <f>MONTH(BART_Rides[[#This Row],[Date]])</f>
        <v>6</v>
      </c>
      <c r="K13671" s="1">
        <f>WEEKDAY(BART_Rides[[#This Row],[Date]],2)</f>
        <v>1</v>
      </c>
      <c r="L13671" s="1" t="str">
        <f>LEFT(BART_Rides[[#This Row],[Lines]],1)</f>
        <v>Y</v>
      </c>
      <c r="M13671" s="1" t="str">
        <f>IF(BART_Rides[[#This Row],[FirstLetter]]="Y","Yes","No")</f>
        <v>Yes</v>
      </c>
      <c r="N13671" s="1" t="str">
        <f>IF(OR(BART_Rides[[#This Row],[Station Code]]="EM", BART_Rides[[#This Row],[Station Code]]="MT", BART_Rides[[#This Row],[Station Code]]="PL", BART_Rides[[#This Row],[Station Code]]="CC"), "Yes", "No")</f>
        <v>No</v>
      </c>
    </row>
    <row r="13672" spans="6:14">
      <c r="F13672" s="3">
        <v>44362</v>
      </c>
      <c r="G13672" s="1" t="s">
        <v>71</v>
      </c>
      <c r="H13672" s="1" t="s">
        <v>105</v>
      </c>
      <c r="I13672" s="1">
        <v>336</v>
      </c>
      <c r="J13672" s="1">
        <f>MONTH(BART_Rides[[#This Row],[Date]])</f>
        <v>6</v>
      </c>
      <c r="K13672" s="1">
        <f>WEEKDAY(BART_Rides[[#This Row],[Date]],2)</f>
        <v>2</v>
      </c>
      <c r="L13672" s="1" t="str">
        <f>LEFT(BART_Rides[[#This Row],[Lines]],1)</f>
        <v>Y</v>
      </c>
      <c r="M13672" s="1" t="str">
        <f>IF(BART_Rides[[#This Row],[FirstLetter]]="Y","Yes","No")</f>
        <v>Yes</v>
      </c>
      <c r="N13672" s="1" t="str">
        <f>IF(OR(BART_Rides[[#This Row],[Station Code]]="EM", BART_Rides[[#This Row],[Station Code]]="MT", BART_Rides[[#This Row],[Station Code]]="PL", BART_Rides[[#This Row],[Station Code]]="CC"), "Yes", "No")</f>
        <v>No</v>
      </c>
    </row>
    <row r="13673" spans="6:14">
      <c r="F13673" s="3">
        <v>44363</v>
      </c>
      <c r="G13673" s="1" t="s">
        <v>71</v>
      </c>
      <c r="H13673" s="1" t="s">
        <v>105</v>
      </c>
      <c r="I13673" s="1">
        <v>354</v>
      </c>
      <c r="J13673" s="1">
        <f>MONTH(BART_Rides[[#This Row],[Date]])</f>
        <v>6</v>
      </c>
      <c r="K13673" s="1">
        <f>WEEKDAY(BART_Rides[[#This Row],[Date]],2)</f>
        <v>3</v>
      </c>
      <c r="L13673" s="1" t="str">
        <f>LEFT(BART_Rides[[#This Row],[Lines]],1)</f>
        <v>Y</v>
      </c>
      <c r="M13673" s="1" t="str">
        <f>IF(BART_Rides[[#This Row],[FirstLetter]]="Y","Yes","No")</f>
        <v>Yes</v>
      </c>
      <c r="N13673" s="1" t="str">
        <f>IF(OR(BART_Rides[[#This Row],[Station Code]]="EM", BART_Rides[[#This Row],[Station Code]]="MT", BART_Rides[[#This Row],[Station Code]]="PL", BART_Rides[[#This Row],[Station Code]]="CC"), "Yes", "No")</f>
        <v>No</v>
      </c>
    </row>
    <row r="13674" spans="6:14">
      <c r="F13674" s="3">
        <v>44364</v>
      </c>
      <c r="G13674" s="1" t="s">
        <v>71</v>
      </c>
      <c r="H13674" s="1" t="s">
        <v>105</v>
      </c>
      <c r="I13674" s="1">
        <v>328</v>
      </c>
      <c r="J13674" s="1">
        <f>MONTH(BART_Rides[[#This Row],[Date]])</f>
        <v>6</v>
      </c>
      <c r="K13674" s="1">
        <f>WEEKDAY(BART_Rides[[#This Row],[Date]],2)</f>
        <v>4</v>
      </c>
      <c r="L13674" s="1" t="str">
        <f>LEFT(BART_Rides[[#This Row],[Lines]],1)</f>
        <v>Y</v>
      </c>
      <c r="M13674" s="1" t="str">
        <f>IF(BART_Rides[[#This Row],[FirstLetter]]="Y","Yes","No")</f>
        <v>Yes</v>
      </c>
      <c r="N13674" s="1" t="str">
        <f>IF(OR(BART_Rides[[#This Row],[Station Code]]="EM", BART_Rides[[#This Row],[Station Code]]="MT", BART_Rides[[#This Row],[Station Code]]="PL", BART_Rides[[#This Row],[Station Code]]="CC"), "Yes", "No")</f>
        <v>No</v>
      </c>
    </row>
    <row r="13675" spans="6:14">
      <c r="F13675" s="3">
        <v>44365</v>
      </c>
      <c r="G13675" s="1" t="s">
        <v>71</v>
      </c>
      <c r="H13675" s="1" t="s">
        <v>105</v>
      </c>
      <c r="I13675" s="1">
        <v>274</v>
      </c>
      <c r="J13675" s="1">
        <f>MONTH(BART_Rides[[#This Row],[Date]])</f>
        <v>6</v>
      </c>
      <c r="K13675" s="1">
        <f>WEEKDAY(BART_Rides[[#This Row],[Date]],2)</f>
        <v>5</v>
      </c>
      <c r="L13675" s="1" t="str">
        <f>LEFT(BART_Rides[[#This Row],[Lines]],1)</f>
        <v>Y</v>
      </c>
      <c r="M13675" s="1" t="str">
        <f>IF(BART_Rides[[#This Row],[FirstLetter]]="Y","Yes","No")</f>
        <v>Yes</v>
      </c>
      <c r="N13675" s="1" t="str">
        <f>IF(OR(BART_Rides[[#This Row],[Station Code]]="EM", BART_Rides[[#This Row],[Station Code]]="MT", BART_Rides[[#This Row],[Station Code]]="PL", BART_Rides[[#This Row],[Station Code]]="CC"), "Yes", "No")</f>
        <v>No</v>
      </c>
    </row>
    <row r="13676" spans="6:14">
      <c r="F13676" s="3">
        <v>44366</v>
      </c>
      <c r="G13676" s="1" t="s">
        <v>71</v>
      </c>
      <c r="H13676" s="1" t="s">
        <v>105</v>
      </c>
      <c r="I13676" s="1">
        <v>176</v>
      </c>
      <c r="J13676" s="1">
        <f>MONTH(BART_Rides[[#This Row],[Date]])</f>
        <v>6</v>
      </c>
      <c r="K13676" s="1">
        <f>WEEKDAY(BART_Rides[[#This Row],[Date]],2)</f>
        <v>6</v>
      </c>
      <c r="L13676" s="1" t="str">
        <f>LEFT(BART_Rides[[#This Row],[Lines]],1)</f>
        <v>Y</v>
      </c>
      <c r="M13676" s="1" t="str">
        <f>IF(BART_Rides[[#This Row],[FirstLetter]]="Y","Yes","No")</f>
        <v>Yes</v>
      </c>
      <c r="N13676" s="1" t="str">
        <f>IF(OR(BART_Rides[[#This Row],[Station Code]]="EM", BART_Rides[[#This Row],[Station Code]]="MT", BART_Rides[[#This Row],[Station Code]]="PL", BART_Rides[[#This Row],[Station Code]]="CC"), "Yes", "No")</f>
        <v>No</v>
      </c>
    </row>
    <row r="13677" spans="6:14">
      <c r="F13677" s="3">
        <v>44367</v>
      </c>
      <c r="G13677" s="1" t="s">
        <v>71</v>
      </c>
      <c r="H13677" s="1" t="s">
        <v>105</v>
      </c>
      <c r="I13677" s="1">
        <v>125</v>
      </c>
      <c r="J13677" s="1">
        <f>MONTH(BART_Rides[[#This Row],[Date]])</f>
        <v>6</v>
      </c>
      <c r="K13677" s="1">
        <f>WEEKDAY(BART_Rides[[#This Row],[Date]],2)</f>
        <v>7</v>
      </c>
      <c r="L13677" s="1" t="str">
        <f>LEFT(BART_Rides[[#This Row],[Lines]],1)</f>
        <v>Y</v>
      </c>
      <c r="M13677" s="1" t="str">
        <f>IF(BART_Rides[[#This Row],[FirstLetter]]="Y","Yes","No")</f>
        <v>Yes</v>
      </c>
      <c r="N13677" s="1" t="str">
        <f>IF(OR(BART_Rides[[#This Row],[Station Code]]="EM", BART_Rides[[#This Row],[Station Code]]="MT", BART_Rides[[#This Row],[Station Code]]="PL", BART_Rides[[#This Row],[Station Code]]="CC"), "Yes", "No")</f>
        <v>No</v>
      </c>
    </row>
    <row r="13678" spans="6:14">
      <c r="F13678" s="3">
        <v>44368</v>
      </c>
      <c r="G13678" s="1" t="s">
        <v>71</v>
      </c>
      <c r="H13678" s="1" t="s">
        <v>105</v>
      </c>
      <c r="I13678" s="1">
        <v>340</v>
      </c>
      <c r="J13678" s="1">
        <f>MONTH(BART_Rides[[#This Row],[Date]])</f>
        <v>6</v>
      </c>
      <c r="K13678" s="1">
        <f>WEEKDAY(BART_Rides[[#This Row],[Date]],2)</f>
        <v>1</v>
      </c>
      <c r="L13678" s="1" t="str">
        <f>LEFT(BART_Rides[[#This Row],[Lines]],1)</f>
        <v>Y</v>
      </c>
      <c r="M13678" s="1" t="str">
        <f>IF(BART_Rides[[#This Row],[FirstLetter]]="Y","Yes","No")</f>
        <v>Yes</v>
      </c>
      <c r="N13678" s="1" t="str">
        <f>IF(OR(BART_Rides[[#This Row],[Station Code]]="EM", BART_Rides[[#This Row],[Station Code]]="MT", BART_Rides[[#This Row],[Station Code]]="PL", BART_Rides[[#This Row],[Station Code]]="CC"), "Yes", "No")</f>
        <v>No</v>
      </c>
    </row>
    <row r="13679" spans="6:14">
      <c r="F13679" s="3">
        <v>44369</v>
      </c>
      <c r="G13679" s="1" t="s">
        <v>71</v>
      </c>
      <c r="H13679" s="1" t="s">
        <v>105</v>
      </c>
      <c r="I13679" s="1">
        <v>319</v>
      </c>
      <c r="J13679" s="1">
        <f>MONTH(BART_Rides[[#This Row],[Date]])</f>
        <v>6</v>
      </c>
      <c r="K13679" s="1">
        <f>WEEKDAY(BART_Rides[[#This Row],[Date]],2)</f>
        <v>2</v>
      </c>
      <c r="L13679" s="1" t="str">
        <f>LEFT(BART_Rides[[#This Row],[Lines]],1)</f>
        <v>Y</v>
      </c>
      <c r="M13679" s="1" t="str">
        <f>IF(BART_Rides[[#This Row],[FirstLetter]]="Y","Yes","No")</f>
        <v>Yes</v>
      </c>
      <c r="N13679" s="1" t="str">
        <f>IF(OR(BART_Rides[[#This Row],[Station Code]]="EM", BART_Rides[[#This Row],[Station Code]]="MT", BART_Rides[[#This Row],[Station Code]]="PL", BART_Rides[[#This Row],[Station Code]]="CC"), "Yes", "No")</f>
        <v>No</v>
      </c>
    </row>
    <row r="13680" spans="6:14">
      <c r="F13680" s="3">
        <v>44370</v>
      </c>
      <c r="G13680" s="1" t="s">
        <v>71</v>
      </c>
      <c r="H13680" s="1" t="s">
        <v>105</v>
      </c>
      <c r="I13680" s="1">
        <v>340</v>
      </c>
      <c r="J13680" s="1">
        <f>MONTH(BART_Rides[[#This Row],[Date]])</f>
        <v>6</v>
      </c>
      <c r="K13680" s="1">
        <f>WEEKDAY(BART_Rides[[#This Row],[Date]],2)</f>
        <v>3</v>
      </c>
      <c r="L13680" s="1" t="str">
        <f>LEFT(BART_Rides[[#This Row],[Lines]],1)</f>
        <v>Y</v>
      </c>
      <c r="M13680" s="1" t="str">
        <f>IF(BART_Rides[[#This Row],[FirstLetter]]="Y","Yes","No")</f>
        <v>Yes</v>
      </c>
      <c r="N13680" s="1" t="str">
        <f>IF(OR(BART_Rides[[#This Row],[Station Code]]="EM", BART_Rides[[#This Row],[Station Code]]="MT", BART_Rides[[#This Row],[Station Code]]="PL", BART_Rides[[#This Row],[Station Code]]="CC"), "Yes", "No")</f>
        <v>No</v>
      </c>
    </row>
    <row r="13681" spans="6:14">
      <c r="F13681" s="3">
        <v>44371</v>
      </c>
      <c r="G13681" s="1" t="s">
        <v>71</v>
      </c>
      <c r="H13681" s="1" t="s">
        <v>105</v>
      </c>
      <c r="I13681" s="1">
        <v>348</v>
      </c>
      <c r="J13681" s="1">
        <f>MONTH(BART_Rides[[#This Row],[Date]])</f>
        <v>6</v>
      </c>
      <c r="K13681" s="1">
        <f>WEEKDAY(BART_Rides[[#This Row],[Date]],2)</f>
        <v>4</v>
      </c>
      <c r="L13681" s="1" t="str">
        <f>LEFT(BART_Rides[[#This Row],[Lines]],1)</f>
        <v>Y</v>
      </c>
      <c r="M13681" s="1" t="str">
        <f>IF(BART_Rides[[#This Row],[FirstLetter]]="Y","Yes","No")</f>
        <v>Yes</v>
      </c>
      <c r="N13681" s="1" t="str">
        <f>IF(OR(BART_Rides[[#This Row],[Station Code]]="EM", BART_Rides[[#This Row],[Station Code]]="MT", BART_Rides[[#This Row],[Station Code]]="PL", BART_Rides[[#This Row],[Station Code]]="CC"), "Yes", "No")</f>
        <v>No</v>
      </c>
    </row>
    <row r="13682" spans="6:14">
      <c r="F13682" s="3">
        <v>44372</v>
      </c>
      <c r="G13682" s="1" t="s">
        <v>71</v>
      </c>
      <c r="H13682" s="1" t="s">
        <v>105</v>
      </c>
      <c r="I13682" s="1">
        <v>315</v>
      </c>
      <c r="J13682" s="1">
        <f>MONTH(BART_Rides[[#This Row],[Date]])</f>
        <v>6</v>
      </c>
      <c r="K13682" s="1">
        <f>WEEKDAY(BART_Rides[[#This Row],[Date]],2)</f>
        <v>5</v>
      </c>
      <c r="L13682" s="1" t="str">
        <f>LEFT(BART_Rides[[#This Row],[Lines]],1)</f>
        <v>Y</v>
      </c>
      <c r="M13682" s="1" t="str">
        <f>IF(BART_Rides[[#This Row],[FirstLetter]]="Y","Yes","No")</f>
        <v>Yes</v>
      </c>
      <c r="N13682" s="1" t="str">
        <f>IF(OR(BART_Rides[[#This Row],[Station Code]]="EM", BART_Rides[[#This Row],[Station Code]]="MT", BART_Rides[[#This Row],[Station Code]]="PL", BART_Rides[[#This Row],[Station Code]]="CC"), "Yes", "No")</f>
        <v>No</v>
      </c>
    </row>
    <row r="13683" spans="6:14">
      <c r="F13683" s="3">
        <v>44373</v>
      </c>
      <c r="G13683" s="1" t="s">
        <v>71</v>
      </c>
      <c r="H13683" s="1" t="s">
        <v>105</v>
      </c>
      <c r="I13683" s="1">
        <v>193</v>
      </c>
      <c r="J13683" s="1">
        <f>MONTH(BART_Rides[[#This Row],[Date]])</f>
        <v>6</v>
      </c>
      <c r="K13683" s="1">
        <f>WEEKDAY(BART_Rides[[#This Row],[Date]],2)</f>
        <v>6</v>
      </c>
      <c r="L13683" s="1" t="str">
        <f>LEFT(BART_Rides[[#This Row],[Lines]],1)</f>
        <v>Y</v>
      </c>
      <c r="M13683" s="1" t="str">
        <f>IF(BART_Rides[[#This Row],[FirstLetter]]="Y","Yes","No")</f>
        <v>Yes</v>
      </c>
      <c r="N13683" s="1" t="str">
        <f>IF(OR(BART_Rides[[#This Row],[Station Code]]="EM", BART_Rides[[#This Row],[Station Code]]="MT", BART_Rides[[#This Row],[Station Code]]="PL", BART_Rides[[#This Row],[Station Code]]="CC"), "Yes", "No")</f>
        <v>No</v>
      </c>
    </row>
    <row r="13684" spans="6:14">
      <c r="F13684" s="3">
        <v>44374</v>
      </c>
      <c r="G13684" s="1" t="s">
        <v>71</v>
      </c>
      <c r="H13684" s="1" t="s">
        <v>105</v>
      </c>
      <c r="I13684" s="1">
        <v>160</v>
      </c>
      <c r="J13684" s="1">
        <f>MONTH(BART_Rides[[#This Row],[Date]])</f>
        <v>6</v>
      </c>
      <c r="K13684" s="1">
        <f>WEEKDAY(BART_Rides[[#This Row],[Date]],2)</f>
        <v>7</v>
      </c>
      <c r="L13684" s="1" t="str">
        <f>LEFT(BART_Rides[[#This Row],[Lines]],1)</f>
        <v>Y</v>
      </c>
      <c r="M13684" s="1" t="str">
        <f>IF(BART_Rides[[#This Row],[FirstLetter]]="Y","Yes","No")</f>
        <v>Yes</v>
      </c>
      <c r="N13684" s="1" t="str">
        <f>IF(OR(BART_Rides[[#This Row],[Station Code]]="EM", BART_Rides[[#This Row],[Station Code]]="MT", BART_Rides[[#This Row],[Station Code]]="PL", BART_Rides[[#This Row],[Station Code]]="CC"), "Yes", "No")</f>
        <v>No</v>
      </c>
    </row>
    <row r="13685" spans="6:14">
      <c r="F13685" s="3">
        <v>44375</v>
      </c>
      <c r="G13685" s="1" t="s">
        <v>71</v>
      </c>
      <c r="H13685" s="1" t="s">
        <v>105</v>
      </c>
      <c r="I13685" s="1">
        <v>315</v>
      </c>
      <c r="J13685" s="1">
        <f>MONTH(BART_Rides[[#This Row],[Date]])</f>
        <v>6</v>
      </c>
      <c r="K13685" s="1">
        <f>WEEKDAY(BART_Rides[[#This Row],[Date]],2)</f>
        <v>1</v>
      </c>
      <c r="L13685" s="1" t="str">
        <f>LEFT(BART_Rides[[#This Row],[Lines]],1)</f>
        <v>Y</v>
      </c>
      <c r="M13685" s="1" t="str">
        <f>IF(BART_Rides[[#This Row],[FirstLetter]]="Y","Yes","No")</f>
        <v>Yes</v>
      </c>
      <c r="N13685" s="1" t="str">
        <f>IF(OR(BART_Rides[[#This Row],[Station Code]]="EM", BART_Rides[[#This Row],[Station Code]]="MT", BART_Rides[[#This Row],[Station Code]]="PL", BART_Rides[[#This Row],[Station Code]]="CC"), "Yes", "No")</f>
        <v>No</v>
      </c>
    </row>
    <row r="13686" spans="6:14">
      <c r="F13686" s="3">
        <v>44376</v>
      </c>
      <c r="G13686" s="1" t="s">
        <v>71</v>
      </c>
      <c r="H13686" s="1" t="s">
        <v>105</v>
      </c>
      <c r="I13686" s="1">
        <v>357</v>
      </c>
      <c r="J13686" s="1">
        <f>MONTH(BART_Rides[[#This Row],[Date]])</f>
        <v>6</v>
      </c>
      <c r="K13686" s="1">
        <f>WEEKDAY(BART_Rides[[#This Row],[Date]],2)</f>
        <v>2</v>
      </c>
      <c r="L13686" s="1" t="str">
        <f>LEFT(BART_Rides[[#This Row],[Lines]],1)</f>
        <v>Y</v>
      </c>
      <c r="M13686" s="1" t="str">
        <f>IF(BART_Rides[[#This Row],[FirstLetter]]="Y","Yes","No")</f>
        <v>Yes</v>
      </c>
      <c r="N13686" s="1" t="str">
        <f>IF(OR(BART_Rides[[#This Row],[Station Code]]="EM", BART_Rides[[#This Row],[Station Code]]="MT", BART_Rides[[#This Row],[Station Code]]="PL", BART_Rides[[#This Row],[Station Code]]="CC"), "Yes", "No")</f>
        <v>No</v>
      </c>
    </row>
    <row r="13687" spans="6:14">
      <c r="F13687" s="3">
        <v>44377</v>
      </c>
      <c r="G13687" s="1" t="s">
        <v>71</v>
      </c>
      <c r="H13687" s="1" t="s">
        <v>105</v>
      </c>
      <c r="I13687" s="1">
        <v>337</v>
      </c>
      <c r="J13687" s="1">
        <f>MONTH(BART_Rides[[#This Row],[Date]])</f>
        <v>6</v>
      </c>
      <c r="K13687" s="1">
        <f>WEEKDAY(BART_Rides[[#This Row],[Date]],2)</f>
        <v>3</v>
      </c>
      <c r="L13687" s="1" t="str">
        <f>LEFT(BART_Rides[[#This Row],[Lines]],1)</f>
        <v>Y</v>
      </c>
      <c r="M13687" s="1" t="str">
        <f>IF(BART_Rides[[#This Row],[FirstLetter]]="Y","Yes","No")</f>
        <v>Yes</v>
      </c>
      <c r="N13687" s="1" t="str">
        <f>IF(OR(BART_Rides[[#This Row],[Station Code]]="EM", BART_Rides[[#This Row],[Station Code]]="MT", BART_Rides[[#This Row],[Station Code]]="PL", BART_Rides[[#This Row],[Station Code]]="CC"), "Yes", "No")</f>
        <v>No</v>
      </c>
    </row>
    <row r="13688" spans="6:14">
      <c r="F13688" s="3">
        <v>44378</v>
      </c>
      <c r="G13688" s="1" t="s">
        <v>71</v>
      </c>
      <c r="H13688" s="1" t="s">
        <v>105</v>
      </c>
      <c r="I13688" s="1">
        <v>351</v>
      </c>
      <c r="J13688" s="1">
        <f>MONTH(BART_Rides[[#This Row],[Date]])</f>
        <v>7</v>
      </c>
      <c r="K13688" s="1">
        <f>WEEKDAY(BART_Rides[[#This Row],[Date]],2)</f>
        <v>4</v>
      </c>
      <c r="L13688" s="1" t="str">
        <f>LEFT(BART_Rides[[#This Row],[Lines]],1)</f>
        <v>Y</v>
      </c>
      <c r="M13688" s="1" t="str">
        <f>IF(BART_Rides[[#This Row],[FirstLetter]]="Y","Yes","No")</f>
        <v>Yes</v>
      </c>
      <c r="N13688" s="1" t="str">
        <f>IF(OR(BART_Rides[[#This Row],[Station Code]]="EM", BART_Rides[[#This Row],[Station Code]]="MT", BART_Rides[[#This Row],[Station Code]]="PL", BART_Rides[[#This Row],[Station Code]]="CC"), "Yes", "No")</f>
        <v>No</v>
      </c>
    </row>
    <row r="13689" spans="6:14">
      <c r="F13689" s="3">
        <v>44379</v>
      </c>
      <c r="G13689" s="1" t="s">
        <v>71</v>
      </c>
      <c r="H13689" s="1" t="s">
        <v>105</v>
      </c>
      <c r="I13689" s="1">
        <v>283</v>
      </c>
      <c r="J13689" s="1">
        <f>MONTH(BART_Rides[[#This Row],[Date]])</f>
        <v>7</v>
      </c>
      <c r="K13689" s="1">
        <f>WEEKDAY(BART_Rides[[#This Row],[Date]],2)</f>
        <v>5</v>
      </c>
      <c r="L13689" s="1" t="str">
        <f>LEFT(BART_Rides[[#This Row],[Lines]],1)</f>
        <v>Y</v>
      </c>
      <c r="M13689" s="1" t="str">
        <f>IF(BART_Rides[[#This Row],[FirstLetter]]="Y","Yes","No")</f>
        <v>Yes</v>
      </c>
      <c r="N13689" s="1" t="str">
        <f>IF(OR(BART_Rides[[#This Row],[Station Code]]="EM", BART_Rides[[#This Row],[Station Code]]="MT", BART_Rides[[#This Row],[Station Code]]="PL", BART_Rides[[#This Row],[Station Code]]="CC"), "Yes", "No")</f>
        <v>No</v>
      </c>
    </row>
    <row r="13690" spans="6:14">
      <c r="F13690" s="3">
        <v>44380</v>
      </c>
      <c r="G13690" s="1" t="s">
        <v>71</v>
      </c>
      <c r="H13690" s="1" t="s">
        <v>105</v>
      </c>
      <c r="I13690" s="1">
        <v>146</v>
      </c>
      <c r="J13690" s="1">
        <f>MONTH(BART_Rides[[#This Row],[Date]])</f>
        <v>7</v>
      </c>
      <c r="K13690" s="1">
        <f>WEEKDAY(BART_Rides[[#This Row],[Date]],2)</f>
        <v>6</v>
      </c>
      <c r="L13690" s="1" t="str">
        <f>LEFT(BART_Rides[[#This Row],[Lines]],1)</f>
        <v>Y</v>
      </c>
      <c r="M13690" s="1" t="str">
        <f>IF(BART_Rides[[#This Row],[FirstLetter]]="Y","Yes","No")</f>
        <v>Yes</v>
      </c>
      <c r="N13690" s="1" t="str">
        <f>IF(OR(BART_Rides[[#This Row],[Station Code]]="EM", BART_Rides[[#This Row],[Station Code]]="MT", BART_Rides[[#This Row],[Station Code]]="PL", BART_Rides[[#This Row],[Station Code]]="CC"), "Yes", "No")</f>
        <v>No</v>
      </c>
    </row>
    <row r="13691" spans="6:14">
      <c r="F13691" s="3">
        <v>44381</v>
      </c>
      <c r="G13691" s="1" t="s">
        <v>71</v>
      </c>
      <c r="H13691" s="1" t="s">
        <v>105</v>
      </c>
      <c r="I13691" s="1">
        <v>149</v>
      </c>
      <c r="J13691" s="1">
        <f>MONTH(BART_Rides[[#This Row],[Date]])</f>
        <v>7</v>
      </c>
      <c r="K13691" s="1">
        <f>WEEKDAY(BART_Rides[[#This Row],[Date]],2)</f>
        <v>7</v>
      </c>
      <c r="L13691" s="1" t="str">
        <f>LEFT(BART_Rides[[#This Row],[Lines]],1)</f>
        <v>Y</v>
      </c>
      <c r="M13691" s="1" t="str">
        <f>IF(BART_Rides[[#This Row],[FirstLetter]]="Y","Yes","No")</f>
        <v>Yes</v>
      </c>
      <c r="N13691" s="1" t="str">
        <f>IF(OR(BART_Rides[[#This Row],[Station Code]]="EM", BART_Rides[[#This Row],[Station Code]]="MT", BART_Rides[[#This Row],[Station Code]]="PL", BART_Rides[[#This Row],[Station Code]]="CC"), "Yes", "No")</f>
        <v>No</v>
      </c>
    </row>
    <row r="13692" spans="6:14">
      <c r="F13692" s="3">
        <v>44382</v>
      </c>
      <c r="G13692" s="1" t="s">
        <v>71</v>
      </c>
      <c r="H13692" s="1" t="s">
        <v>105</v>
      </c>
      <c r="I13692" s="1">
        <v>209</v>
      </c>
      <c r="J13692" s="1">
        <f>MONTH(BART_Rides[[#This Row],[Date]])</f>
        <v>7</v>
      </c>
      <c r="K13692" s="1">
        <f>WEEKDAY(BART_Rides[[#This Row],[Date]],2)</f>
        <v>1</v>
      </c>
      <c r="L13692" s="1" t="str">
        <f>LEFT(BART_Rides[[#This Row],[Lines]],1)</f>
        <v>Y</v>
      </c>
      <c r="M13692" s="1" t="str">
        <f>IF(BART_Rides[[#This Row],[FirstLetter]]="Y","Yes","No")</f>
        <v>Yes</v>
      </c>
      <c r="N13692" s="1" t="str">
        <f>IF(OR(BART_Rides[[#This Row],[Station Code]]="EM", BART_Rides[[#This Row],[Station Code]]="MT", BART_Rides[[#This Row],[Station Code]]="PL", BART_Rides[[#This Row],[Station Code]]="CC"), "Yes", "No")</f>
        <v>No</v>
      </c>
    </row>
    <row r="13693" spans="6:14">
      <c r="F13693" s="3">
        <v>44383</v>
      </c>
      <c r="G13693" s="1" t="s">
        <v>71</v>
      </c>
      <c r="H13693" s="1" t="s">
        <v>105</v>
      </c>
      <c r="I13693" s="1">
        <v>306</v>
      </c>
      <c r="J13693" s="1">
        <f>MONTH(BART_Rides[[#This Row],[Date]])</f>
        <v>7</v>
      </c>
      <c r="K13693" s="1">
        <f>WEEKDAY(BART_Rides[[#This Row],[Date]],2)</f>
        <v>2</v>
      </c>
      <c r="L13693" s="1" t="str">
        <f>LEFT(BART_Rides[[#This Row],[Lines]],1)</f>
        <v>Y</v>
      </c>
      <c r="M13693" s="1" t="str">
        <f>IF(BART_Rides[[#This Row],[FirstLetter]]="Y","Yes","No")</f>
        <v>Yes</v>
      </c>
      <c r="N13693" s="1" t="str">
        <f>IF(OR(BART_Rides[[#This Row],[Station Code]]="EM", BART_Rides[[#This Row],[Station Code]]="MT", BART_Rides[[#This Row],[Station Code]]="PL", BART_Rides[[#This Row],[Station Code]]="CC"), "Yes", "No")</f>
        <v>No</v>
      </c>
    </row>
    <row r="13694" spans="6:14">
      <c r="F13694" s="3">
        <v>44384</v>
      </c>
      <c r="G13694" s="1" t="s">
        <v>71</v>
      </c>
      <c r="H13694" s="1" t="s">
        <v>105</v>
      </c>
      <c r="I13694" s="1">
        <v>385</v>
      </c>
      <c r="J13694" s="1">
        <f>MONTH(BART_Rides[[#This Row],[Date]])</f>
        <v>7</v>
      </c>
      <c r="K13694" s="1">
        <f>WEEKDAY(BART_Rides[[#This Row],[Date]],2)</f>
        <v>3</v>
      </c>
      <c r="L13694" s="1" t="str">
        <f>LEFT(BART_Rides[[#This Row],[Lines]],1)</f>
        <v>Y</v>
      </c>
      <c r="M13694" s="1" t="str">
        <f>IF(BART_Rides[[#This Row],[FirstLetter]]="Y","Yes","No")</f>
        <v>Yes</v>
      </c>
      <c r="N13694" s="1" t="str">
        <f>IF(OR(BART_Rides[[#This Row],[Station Code]]="EM", BART_Rides[[#This Row],[Station Code]]="MT", BART_Rides[[#This Row],[Station Code]]="PL", BART_Rides[[#This Row],[Station Code]]="CC"), "Yes", "No")</f>
        <v>No</v>
      </c>
    </row>
    <row r="13695" spans="6:14">
      <c r="F13695" s="3">
        <v>44385</v>
      </c>
      <c r="G13695" s="1" t="s">
        <v>71</v>
      </c>
      <c r="H13695" s="1" t="s">
        <v>105</v>
      </c>
      <c r="I13695" s="1">
        <v>309</v>
      </c>
      <c r="J13695" s="1">
        <f>MONTH(BART_Rides[[#This Row],[Date]])</f>
        <v>7</v>
      </c>
      <c r="K13695" s="1">
        <f>WEEKDAY(BART_Rides[[#This Row],[Date]],2)</f>
        <v>4</v>
      </c>
      <c r="L13695" s="1" t="str">
        <f>LEFT(BART_Rides[[#This Row],[Lines]],1)</f>
        <v>Y</v>
      </c>
      <c r="M13695" s="1" t="str">
        <f>IF(BART_Rides[[#This Row],[FirstLetter]]="Y","Yes","No")</f>
        <v>Yes</v>
      </c>
      <c r="N13695" s="1" t="str">
        <f>IF(OR(BART_Rides[[#This Row],[Station Code]]="EM", BART_Rides[[#This Row],[Station Code]]="MT", BART_Rides[[#This Row],[Station Code]]="PL", BART_Rides[[#This Row],[Station Code]]="CC"), "Yes", "No")</f>
        <v>No</v>
      </c>
    </row>
    <row r="13696" spans="6:14">
      <c r="F13696" s="3">
        <v>44386</v>
      </c>
      <c r="G13696" s="1" t="s">
        <v>71</v>
      </c>
      <c r="H13696" s="1" t="s">
        <v>105</v>
      </c>
      <c r="I13696" s="1">
        <v>321</v>
      </c>
      <c r="J13696" s="1">
        <f>MONTH(BART_Rides[[#This Row],[Date]])</f>
        <v>7</v>
      </c>
      <c r="K13696" s="1">
        <f>WEEKDAY(BART_Rides[[#This Row],[Date]],2)</f>
        <v>5</v>
      </c>
      <c r="L13696" s="1" t="str">
        <f>LEFT(BART_Rides[[#This Row],[Lines]],1)</f>
        <v>Y</v>
      </c>
      <c r="M13696" s="1" t="str">
        <f>IF(BART_Rides[[#This Row],[FirstLetter]]="Y","Yes","No")</f>
        <v>Yes</v>
      </c>
      <c r="N13696" s="1" t="str">
        <f>IF(OR(BART_Rides[[#This Row],[Station Code]]="EM", BART_Rides[[#This Row],[Station Code]]="MT", BART_Rides[[#This Row],[Station Code]]="PL", BART_Rides[[#This Row],[Station Code]]="CC"), "Yes", "No")</f>
        <v>No</v>
      </c>
    </row>
    <row r="13697" spans="6:14">
      <c r="F13697" s="3">
        <v>44387</v>
      </c>
      <c r="G13697" s="1" t="s">
        <v>71</v>
      </c>
      <c r="H13697" s="1" t="s">
        <v>105</v>
      </c>
      <c r="I13697" s="1">
        <v>149</v>
      </c>
      <c r="J13697" s="1">
        <f>MONTH(BART_Rides[[#This Row],[Date]])</f>
        <v>7</v>
      </c>
      <c r="K13697" s="1">
        <f>WEEKDAY(BART_Rides[[#This Row],[Date]],2)</f>
        <v>6</v>
      </c>
      <c r="L13697" s="1" t="str">
        <f>LEFT(BART_Rides[[#This Row],[Lines]],1)</f>
        <v>Y</v>
      </c>
      <c r="M13697" s="1" t="str">
        <f>IF(BART_Rides[[#This Row],[FirstLetter]]="Y","Yes","No")</f>
        <v>Yes</v>
      </c>
      <c r="N13697" s="1" t="str">
        <f>IF(OR(BART_Rides[[#This Row],[Station Code]]="EM", BART_Rides[[#This Row],[Station Code]]="MT", BART_Rides[[#This Row],[Station Code]]="PL", BART_Rides[[#This Row],[Station Code]]="CC"), "Yes", "No")</f>
        <v>No</v>
      </c>
    </row>
    <row r="13698" spans="6:14">
      <c r="F13698" s="3">
        <v>44388</v>
      </c>
      <c r="G13698" s="1" t="s">
        <v>71</v>
      </c>
      <c r="H13698" s="1" t="s">
        <v>105</v>
      </c>
      <c r="I13698" s="1">
        <v>151</v>
      </c>
      <c r="J13698" s="1">
        <f>MONTH(BART_Rides[[#This Row],[Date]])</f>
        <v>7</v>
      </c>
      <c r="K13698" s="1">
        <f>WEEKDAY(BART_Rides[[#This Row],[Date]],2)</f>
        <v>7</v>
      </c>
      <c r="L13698" s="1" t="str">
        <f>LEFT(BART_Rides[[#This Row],[Lines]],1)</f>
        <v>Y</v>
      </c>
      <c r="M13698" s="1" t="str">
        <f>IF(BART_Rides[[#This Row],[FirstLetter]]="Y","Yes","No")</f>
        <v>Yes</v>
      </c>
      <c r="N13698" s="1" t="str">
        <f>IF(OR(BART_Rides[[#This Row],[Station Code]]="EM", BART_Rides[[#This Row],[Station Code]]="MT", BART_Rides[[#This Row],[Station Code]]="PL", BART_Rides[[#This Row],[Station Code]]="CC"), "Yes", "No")</f>
        <v>No</v>
      </c>
    </row>
    <row r="13699" spans="6:14">
      <c r="F13699" s="3">
        <v>44389</v>
      </c>
      <c r="G13699" s="1" t="s">
        <v>71</v>
      </c>
      <c r="H13699" s="1" t="s">
        <v>105</v>
      </c>
      <c r="I13699" s="1">
        <v>348</v>
      </c>
      <c r="J13699" s="1">
        <f>MONTH(BART_Rides[[#This Row],[Date]])</f>
        <v>7</v>
      </c>
      <c r="K13699" s="1">
        <f>WEEKDAY(BART_Rides[[#This Row],[Date]],2)</f>
        <v>1</v>
      </c>
      <c r="L13699" s="1" t="str">
        <f>LEFT(BART_Rides[[#This Row],[Lines]],1)</f>
        <v>Y</v>
      </c>
      <c r="M13699" s="1" t="str">
        <f>IF(BART_Rides[[#This Row],[FirstLetter]]="Y","Yes","No")</f>
        <v>Yes</v>
      </c>
      <c r="N13699" s="1" t="str">
        <f>IF(OR(BART_Rides[[#This Row],[Station Code]]="EM", BART_Rides[[#This Row],[Station Code]]="MT", BART_Rides[[#This Row],[Station Code]]="PL", BART_Rides[[#This Row],[Station Code]]="CC"), "Yes", "No")</f>
        <v>No</v>
      </c>
    </row>
    <row r="13700" spans="6:14">
      <c r="F13700" s="3">
        <v>44390</v>
      </c>
      <c r="G13700" s="1" t="s">
        <v>71</v>
      </c>
      <c r="H13700" s="1" t="s">
        <v>105</v>
      </c>
      <c r="I13700" s="1">
        <v>383</v>
      </c>
      <c r="J13700" s="1">
        <f>MONTH(BART_Rides[[#This Row],[Date]])</f>
        <v>7</v>
      </c>
      <c r="K13700" s="1">
        <f>WEEKDAY(BART_Rides[[#This Row],[Date]],2)</f>
        <v>2</v>
      </c>
      <c r="L13700" s="1" t="str">
        <f>LEFT(BART_Rides[[#This Row],[Lines]],1)</f>
        <v>Y</v>
      </c>
      <c r="M13700" s="1" t="str">
        <f>IF(BART_Rides[[#This Row],[FirstLetter]]="Y","Yes","No")</f>
        <v>Yes</v>
      </c>
      <c r="N13700" s="1" t="str">
        <f>IF(OR(BART_Rides[[#This Row],[Station Code]]="EM", BART_Rides[[#This Row],[Station Code]]="MT", BART_Rides[[#This Row],[Station Code]]="PL", BART_Rides[[#This Row],[Station Code]]="CC"), "Yes", "No")</f>
        <v>No</v>
      </c>
    </row>
    <row r="13701" spans="6:14">
      <c r="F13701" s="3">
        <v>44391</v>
      </c>
      <c r="G13701" s="1" t="s">
        <v>71</v>
      </c>
      <c r="H13701" s="1" t="s">
        <v>105</v>
      </c>
      <c r="I13701" s="1">
        <v>361</v>
      </c>
      <c r="J13701" s="1">
        <f>MONTH(BART_Rides[[#This Row],[Date]])</f>
        <v>7</v>
      </c>
      <c r="K13701" s="1">
        <f>WEEKDAY(BART_Rides[[#This Row],[Date]],2)</f>
        <v>3</v>
      </c>
      <c r="L13701" s="1" t="str">
        <f>LEFT(BART_Rides[[#This Row],[Lines]],1)</f>
        <v>Y</v>
      </c>
      <c r="M13701" s="1" t="str">
        <f>IF(BART_Rides[[#This Row],[FirstLetter]]="Y","Yes","No")</f>
        <v>Yes</v>
      </c>
      <c r="N13701" s="1" t="str">
        <f>IF(OR(BART_Rides[[#This Row],[Station Code]]="EM", BART_Rides[[#This Row],[Station Code]]="MT", BART_Rides[[#This Row],[Station Code]]="PL", BART_Rides[[#This Row],[Station Code]]="CC"), "Yes", "No")</f>
        <v>No</v>
      </c>
    </row>
    <row r="13702" spans="6:14">
      <c r="F13702" s="3">
        <v>44392</v>
      </c>
      <c r="G13702" s="1" t="s">
        <v>71</v>
      </c>
      <c r="H13702" s="1" t="s">
        <v>105</v>
      </c>
      <c r="I13702" s="1">
        <v>356</v>
      </c>
      <c r="J13702" s="1">
        <f>MONTH(BART_Rides[[#This Row],[Date]])</f>
        <v>7</v>
      </c>
      <c r="K13702" s="1">
        <f>WEEKDAY(BART_Rides[[#This Row],[Date]],2)</f>
        <v>4</v>
      </c>
      <c r="L13702" s="1" t="str">
        <f>LEFT(BART_Rides[[#This Row],[Lines]],1)</f>
        <v>Y</v>
      </c>
      <c r="M13702" s="1" t="str">
        <f>IF(BART_Rides[[#This Row],[FirstLetter]]="Y","Yes","No")</f>
        <v>Yes</v>
      </c>
      <c r="N13702" s="1" t="str">
        <f>IF(OR(BART_Rides[[#This Row],[Station Code]]="EM", BART_Rides[[#This Row],[Station Code]]="MT", BART_Rides[[#This Row],[Station Code]]="PL", BART_Rides[[#This Row],[Station Code]]="CC"), "Yes", "No")</f>
        <v>No</v>
      </c>
    </row>
    <row r="13703" spans="6:14">
      <c r="F13703" s="3">
        <v>44393</v>
      </c>
      <c r="G13703" s="1" t="s">
        <v>71</v>
      </c>
      <c r="H13703" s="1" t="s">
        <v>105</v>
      </c>
      <c r="I13703" s="1">
        <v>294</v>
      </c>
      <c r="J13703" s="1">
        <f>MONTH(BART_Rides[[#This Row],[Date]])</f>
        <v>7</v>
      </c>
      <c r="K13703" s="1">
        <f>WEEKDAY(BART_Rides[[#This Row],[Date]],2)</f>
        <v>5</v>
      </c>
      <c r="L13703" s="1" t="str">
        <f>LEFT(BART_Rides[[#This Row],[Lines]],1)</f>
        <v>Y</v>
      </c>
      <c r="M13703" s="1" t="str">
        <f>IF(BART_Rides[[#This Row],[FirstLetter]]="Y","Yes","No")</f>
        <v>Yes</v>
      </c>
      <c r="N13703" s="1" t="str">
        <f>IF(OR(BART_Rides[[#This Row],[Station Code]]="EM", BART_Rides[[#This Row],[Station Code]]="MT", BART_Rides[[#This Row],[Station Code]]="PL", BART_Rides[[#This Row],[Station Code]]="CC"), "Yes", "No")</f>
        <v>No</v>
      </c>
    </row>
    <row r="13704" spans="6:14">
      <c r="F13704" s="3">
        <v>44394</v>
      </c>
      <c r="G13704" s="1" t="s">
        <v>71</v>
      </c>
      <c r="H13704" s="1" t="s">
        <v>105</v>
      </c>
      <c r="I13704" s="1">
        <v>169</v>
      </c>
      <c r="J13704" s="1">
        <f>MONTH(BART_Rides[[#This Row],[Date]])</f>
        <v>7</v>
      </c>
      <c r="K13704" s="1">
        <f>WEEKDAY(BART_Rides[[#This Row],[Date]],2)</f>
        <v>6</v>
      </c>
      <c r="L13704" s="1" t="str">
        <f>LEFT(BART_Rides[[#This Row],[Lines]],1)</f>
        <v>Y</v>
      </c>
      <c r="M13704" s="1" t="str">
        <f>IF(BART_Rides[[#This Row],[FirstLetter]]="Y","Yes","No")</f>
        <v>Yes</v>
      </c>
      <c r="N13704" s="1" t="str">
        <f>IF(OR(BART_Rides[[#This Row],[Station Code]]="EM", BART_Rides[[#This Row],[Station Code]]="MT", BART_Rides[[#This Row],[Station Code]]="PL", BART_Rides[[#This Row],[Station Code]]="CC"), "Yes", "No")</f>
        <v>No</v>
      </c>
    </row>
    <row r="13705" spans="6:14">
      <c r="F13705" s="3">
        <v>44395</v>
      </c>
      <c r="G13705" s="1" t="s">
        <v>71</v>
      </c>
      <c r="H13705" s="1" t="s">
        <v>105</v>
      </c>
      <c r="I13705" s="1">
        <v>116</v>
      </c>
      <c r="J13705" s="1">
        <f>MONTH(BART_Rides[[#This Row],[Date]])</f>
        <v>7</v>
      </c>
      <c r="K13705" s="1">
        <f>WEEKDAY(BART_Rides[[#This Row],[Date]],2)</f>
        <v>7</v>
      </c>
      <c r="L13705" s="1" t="str">
        <f>LEFT(BART_Rides[[#This Row],[Lines]],1)</f>
        <v>Y</v>
      </c>
      <c r="M13705" s="1" t="str">
        <f>IF(BART_Rides[[#This Row],[FirstLetter]]="Y","Yes","No")</f>
        <v>Yes</v>
      </c>
      <c r="N13705" s="1" t="str">
        <f>IF(OR(BART_Rides[[#This Row],[Station Code]]="EM", BART_Rides[[#This Row],[Station Code]]="MT", BART_Rides[[#This Row],[Station Code]]="PL", BART_Rides[[#This Row],[Station Code]]="CC"), "Yes", "No")</f>
        <v>No</v>
      </c>
    </row>
    <row r="13706" spans="6:14">
      <c r="F13706" s="3">
        <v>44396</v>
      </c>
      <c r="G13706" s="1" t="s">
        <v>71</v>
      </c>
      <c r="H13706" s="1" t="s">
        <v>105</v>
      </c>
      <c r="I13706" s="1">
        <v>345</v>
      </c>
      <c r="J13706" s="1">
        <f>MONTH(BART_Rides[[#This Row],[Date]])</f>
        <v>7</v>
      </c>
      <c r="K13706" s="1">
        <f>WEEKDAY(BART_Rides[[#This Row],[Date]],2)</f>
        <v>1</v>
      </c>
      <c r="L13706" s="1" t="str">
        <f>LEFT(BART_Rides[[#This Row],[Lines]],1)</f>
        <v>Y</v>
      </c>
      <c r="M13706" s="1" t="str">
        <f>IF(BART_Rides[[#This Row],[FirstLetter]]="Y","Yes","No")</f>
        <v>Yes</v>
      </c>
      <c r="N13706" s="1" t="str">
        <f>IF(OR(BART_Rides[[#This Row],[Station Code]]="EM", BART_Rides[[#This Row],[Station Code]]="MT", BART_Rides[[#This Row],[Station Code]]="PL", BART_Rides[[#This Row],[Station Code]]="CC"), "Yes", "No")</f>
        <v>No</v>
      </c>
    </row>
    <row r="13707" spans="6:14">
      <c r="F13707" s="3">
        <v>44397</v>
      </c>
      <c r="G13707" s="1" t="s">
        <v>71</v>
      </c>
      <c r="H13707" s="1" t="s">
        <v>105</v>
      </c>
      <c r="I13707" s="1">
        <v>387</v>
      </c>
      <c r="J13707" s="1">
        <f>MONTH(BART_Rides[[#This Row],[Date]])</f>
        <v>7</v>
      </c>
      <c r="K13707" s="1">
        <f>WEEKDAY(BART_Rides[[#This Row],[Date]],2)</f>
        <v>2</v>
      </c>
      <c r="L13707" s="1" t="str">
        <f>LEFT(BART_Rides[[#This Row],[Lines]],1)</f>
        <v>Y</v>
      </c>
      <c r="M13707" s="1" t="str">
        <f>IF(BART_Rides[[#This Row],[FirstLetter]]="Y","Yes","No")</f>
        <v>Yes</v>
      </c>
      <c r="N13707" s="1" t="str">
        <f>IF(OR(BART_Rides[[#This Row],[Station Code]]="EM", BART_Rides[[#This Row],[Station Code]]="MT", BART_Rides[[#This Row],[Station Code]]="PL", BART_Rides[[#This Row],[Station Code]]="CC"), "Yes", "No")</f>
        <v>No</v>
      </c>
    </row>
    <row r="13708" spans="6:14">
      <c r="F13708" s="3">
        <v>44398</v>
      </c>
      <c r="G13708" s="1" t="s">
        <v>71</v>
      </c>
      <c r="H13708" s="1" t="s">
        <v>105</v>
      </c>
      <c r="I13708" s="1">
        <v>359</v>
      </c>
      <c r="J13708" s="1">
        <f>MONTH(BART_Rides[[#This Row],[Date]])</f>
        <v>7</v>
      </c>
      <c r="K13708" s="1">
        <f>WEEKDAY(BART_Rides[[#This Row],[Date]],2)</f>
        <v>3</v>
      </c>
      <c r="L13708" s="1" t="str">
        <f>LEFT(BART_Rides[[#This Row],[Lines]],1)</f>
        <v>Y</v>
      </c>
      <c r="M13708" s="1" t="str">
        <f>IF(BART_Rides[[#This Row],[FirstLetter]]="Y","Yes","No")</f>
        <v>Yes</v>
      </c>
      <c r="N13708" s="1" t="str">
        <f>IF(OR(BART_Rides[[#This Row],[Station Code]]="EM", BART_Rides[[#This Row],[Station Code]]="MT", BART_Rides[[#This Row],[Station Code]]="PL", BART_Rides[[#This Row],[Station Code]]="CC"), "Yes", "No")</f>
        <v>No</v>
      </c>
    </row>
    <row r="13709" spans="6:14">
      <c r="F13709" s="3">
        <v>44399</v>
      </c>
      <c r="G13709" s="1" t="s">
        <v>71</v>
      </c>
      <c r="H13709" s="1" t="s">
        <v>105</v>
      </c>
      <c r="I13709" s="1">
        <v>386</v>
      </c>
      <c r="J13709" s="1">
        <f>MONTH(BART_Rides[[#This Row],[Date]])</f>
        <v>7</v>
      </c>
      <c r="K13709" s="1">
        <f>WEEKDAY(BART_Rides[[#This Row],[Date]],2)</f>
        <v>4</v>
      </c>
      <c r="L13709" s="1" t="str">
        <f>LEFT(BART_Rides[[#This Row],[Lines]],1)</f>
        <v>Y</v>
      </c>
      <c r="M13709" s="1" t="str">
        <f>IF(BART_Rides[[#This Row],[FirstLetter]]="Y","Yes","No")</f>
        <v>Yes</v>
      </c>
      <c r="N13709" s="1" t="str">
        <f>IF(OR(BART_Rides[[#This Row],[Station Code]]="EM", BART_Rides[[#This Row],[Station Code]]="MT", BART_Rides[[#This Row],[Station Code]]="PL", BART_Rides[[#This Row],[Station Code]]="CC"), "Yes", "No")</f>
        <v>No</v>
      </c>
    </row>
    <row r="13710" spans="6:14">
      <c r="F13710" s="3">
        <v>44400</v>
      </c>
      <c r="G13710" s="1" t="s">
        <v>71</v>
      </c>
      <c r="H13710" s="1" t="s">
        <v>105</v>
      </c>
      <c r="I13710" s="1">
        <v>360</v>
      </c>
      <c r="J13710" s="1">
        <f>MONTH(BART_Rides[[#This Row],[Date]])</f>
        <v>7</v>
      </c>
      <c r="K13710" s="1">
        <f>WEEKDAY(BART_Rides[[#This Row],[Date]],2)</f>
        <v>5</v>
      </c>
      <c r="L13710" s="1" t="str">
        <f>LEFT(BART_Rides[[#This Row],[Lines]],1)</f>
        <v>Y</v>
      </c>
      <c r="M13710" s="1" t="str">
        <f>IF(BART_Rides[[#This Row],[FirstLetter]]="Y","Yes","No")</f>
        <v>Yes</v>
      </c>
      <c r="N13710" s="1" t="str">
        <f>IF(OR(BART_Rides[[#This Row],[Station Code]]="EM", BART_Rides[[#This Row],[Station Code]]="MT", BART_Rides[[#This Row],[Station Code]]="PL", BART_Rides[[#This Row],[Station Code]]="CC"), "Yes", "No")</f>
        <v>No</v>
      </c>
    </row>
    <row r="13711" spans="6:14">
      <c r="F13711" s="3">
        <v>44401</v>
      </c>
      <c r="G13711" s="1" t="s">
        <v>71</v>
      </c>
      <c r="H13711" s="1" t="s">
        <v>105</v>
      </c>
      <c r="I13711" s="1">
        <v>162</v>
      </c>
      <c r="J13711" s="1">
        <f>MONTH(BART_Rides[[#This Row],[Date]])</f>
        <v>7</v>
      </c>
      <c r="K13711" s="1">
        <f>WEEKDAY(BART_Rides[[#This Row],[Date]],2)</f>
        <v>6</v>
      </c>
      <c r="L13711" s="1" t="str">
        <f>LEFT(BART_Rides[[#This Row],[Lines]],1)</f>
        <v>Y</v>
      </c>
      <c r="M13711" s="1" t="str">
        <f>IF(BART_Rides[[#This Row],[FirstLetter]]="Y","Yes","No")</f>
        <v>Yes</v>
      </c>
      <c r="N13711" s="1" t="str">
        <f>IF(OR(BART_Rides[[#This Row],[Station Code]]="EM", BART_Rides[[#This Row],[Station Code]]="MT", BART_Rides[[#This Row],[Station Code]]="PL", BART_Rides[[#This Row],[Station Code]]="CC"), "Yes", "No")</f>
        <v>No</v>
      </c>
    </row>
    <row r="13712" spans="6:14">
      <c r="F13712" s="3">
        <v>44402</v>
      </c>
      <c r="G13712" s="1" t="s">
        <v>71</v>
      </c>
      <c r="H13712" s="1" t="s">
        <v>105</v>
      </c>
      <c r="I13712" s="1">
        <v>157</v>
      </c>
      <c r="J13712" s="1">
        <f>MONTH(BART_Rides[[#This Row],[Date]])</f>
        <v>7</v>
      </c>
      <c r="K13712" s="1">
        <f>WEEKDAY(BART_Rides[[#This Row],[Date]],2)</f>
        <v>7</v>
      </c>
      <c r="L13712" s="1" t="str">
        <f>LEFT(BART_Rides[[#This Row],[Lines]],1)</f>
        <v>Y</v>
      </c>
      <c r="M13712" s="1" t="str">
        <f>IF(BART_Rides[[#This Row],[FirstLetter]]="Y","Yes","No")</f>
        <v>Yes</v>
      </c>
      <c r="N13712" s="1" t="str">
        <f>IF(OR(BART_Rides[[#This Row],[Station Code]]="EM", BART_Rides[[#This Row],[Station Code]]="MT", BART_Rides[[#This Row],[Station Code]]="PL", BART_Rides[[#This Row],[Station Code]]="CC"), "Yes", "No")</f>
        <v>No</v>
      </c>
    </row>
    <row r="13713" spans="6:14">
      <c r="F13713" s="3">
        <v>44403</v>
      </c>
      <c r="G13713" s="1" t="s">
        <v>71</v>
      </c>
      <c r="H13713" s="1" t="s">
        <v>105</v>
      </c>
      <c r="I13713" s="1">
        <v>349</v>
      </c>
      <c r="J13713" s="1">
        <f>MONTH(BART_Rides[[#This Row],[Date]])</f>
        <v>7</v>
      </c>
      <c r="K13713" s="1">
        <f>WEEKDAY(BART_Rides[[#This Row],[Date]],2)</f>
        <v>1</v>
      </c>
      <c r="L13713" s="1" t="str">
        <f>LEFT(BART_Rides[[#This Row],[Lines]],1)</f>
        <v>Y</v>
      </c>
      <c r="M13713" s="1" t="str">
        <f>IF(BART_Rides[[#This Row],[FirstLetter]]="Y","Yes","No")</f>
        <v>Yes</v>
      </c>
      <c r="N13713" s="1" t="str">
        <f>IF(OR(BART_Rides[[#This Row],[Station Code]]="EM", BART_Rides[[#This Row],[Station Code]]="MT", BART_Rides[[#This Row],[Station Code]]="PL", BART_Rides[[#This Row],[Station Code]]="CC"), "Yes", "No")</f>
        <v>No</v>
      </c>
    </row>
    <row r="13714" spans="6:14">
      <c r="F13714" s="3">
        <v>44404</v>
      </c>
      <c r="G13714" s="1" t="s">
        <v>71</v>
      </c>
      <c r="H13714" s="1" t="s">
        <v>105</v>
      </c>
      <c r="I13714" s="1">
        <v>369</v>
      </c>
      <c r="J13714" s="1">
        <f>MONTH(BART_Rides[[#This Row],[Date]])</f>
        <v>7</v>
      </c>
      <c r="K13714" s="1">
        <f>WEEKDAY(BART_Rides[[#This Row],[Date]],2)</f>
        <v>2</v>
      </c>
      <c r="L13714" s="1" t="str">
        <f>LEFT(BART_Rides[[#This Row],[Lines]],1)</f>
        <v>Y</v>
      </c>
      <c r="M13714" s="1" t="str">
        <f>IF(BART_Rides[[#This Row],[FirstLetter]]="Y","Yes","No")</f>
        <v>Yes</v>
      </c>
      <c r="N13714" s="1" t="str">
        <f>IF(OR(BART_Rides[[#This Row],[Station Code]]="EM", BART_Rides[[#This Row],[Station Code]]="MT", BART_Rides[[#This Row],[Station Code]]="PL", BART_Rides[[#This Row],[Station Code]]="CC"), "Yes", "No")</f>
        <v>No</v>
      </c>
    </row>
    <row r="13715" spans="6:14">
      <c r="F13715" s="3">
        <v>44405</v>
      </c>
      <c r="G13715" s="1" t="s">
        <v>71</v>
      </c>
      <c r="H13715" s="1" t="s">
        <v>105</v>
      </c>
      <c r="I13715" s="1">
        <v>390</v>
      </c>
      <c r="J13715" s="1">
        <f>MONTH(BART_Rides[[#This Row],[Date]])</f>
        <v>7</v>
      </c>
      <c r="K13715" s="1">
        <f>WEEKDAY(BART_Rides[[#This Row],[Date]],2)</f>
        <v>3</v>
      </c>
      <c r="L13715" s="1" t="str">
        <f>LEFT(BART_Rides[[#This Row],[Lines]],1)</f>
        <v>Y</v>
      </c>
      <c r="M13715" s="1" t="str">
        <f>IF(BART_Rides[[#This Row],[FirstLetter]]="Y","Yes","No")</f>
        <v>Yes</v>
      </c>
      <c r="N13715" s="1" t="str">
        <f>IF(OR(BART_Rides[[#This Row],[Station Code]]="EM", BART_Rides[[#This Row],[Station Code]]="MT", BART_Rides[[#This Row],[Station Code]]="PL", BART_Rides[[#This Row],[Station Code]]="CC"), "Yes", "No")</f>
        <v>No</v>
      </c>
    </row>
    <row r="13716" spans="6:14">
      <c r="F13716" s="3">
        <v>44406</v>
      </c>
      <c r="G13716" s="1" t="s">
        <v>71</v>
      </c>
      <c r="H13716" s="1" t="s">
        <v>105</v>
      </c>
      <c r="I13716" s="1">
        <v>425</v>
      </c>
      <c r="J13716" s="1">
        <f>MONTH(BART_Rides[[#This Row],[Date]])</f>
        <v>7</v>
      </c>
      <c r="K13716" s="1">
        <f>WEEKDAY(BART_Rides[[#This Row],[Date]],2)</f>
        <v>4</v>
      </c>
      <c r="L13716" s="1" t="str">
        <f>LEFT(BART_Rides[[#This Row],[Lines]],1)</f>
        <v>Y</v>
      </c>
      <c r="M13716" s="1" t="str">
        <f>IF(BART_Rides[[#This Row],[FirstLetter]]="Y","Yes","No")</f>
        <v>Yes</v>
      </c>
      <c r="N13716" s="1" t="str">
        <f>IF(OR(BART_Rides[[#This Row],[Station Code]]="EM", BART_Rides[[#This Row],[Station Code]]="MT", BART_Rides[[#This Row],[Station Code]]="PL", BART_Rides[[#This Row],[Station Code]]="CC"), "Yes", "No")</f>
        <v>No</v>
      </c>
    </row>
    <row r="13717" spans="6:14">
      <c r="F13717" s="3">
        <v>44407</v>
      </c>
      <c r="G13717" s="1" t="s">
        <v>71</v>
      </c>
      <c r="H13717" s="1" t="s">
        <v>105</v>
      </c>
      <c r="I13717" s="1">
        <v>341</v>
      </c>
      <c r="J13717" s="1">
        <f>MONTH(BART_Rides[[#This Row],[Date]])</f>
        <v>7</v>
      </c>
      <c r="K13717" s="1">
        <f>WEEKDAY(BART_Rides[[#This Row],[Date]],2)</f>
        <v>5</v>
      </c>
      <c r="L13717" s="1" t="str">
        <f>LEFT(BART_Rides[[#This Row],[Lines]],1)</f>
        <v>Y</v>
      </c>
      <c r="M13717" s="1" t="str">
        <f>IF(BART_Rides[[#This Row],[FirstLetter]]="Y","Yes","No")</f>
        <v>Yes</v>
      </c>
      <c r="N13717" s="1" t="str">
        <f>IF(OR(BART_Rides[[#This Row],[Station Code]]="EM", BART_Rides[[#This Row],[Station Code]]="MT", BART_Rides[[#This Row],[Station Code]]="PL", BART_Rides[[#This Row],[Station Code]]="CC"), "Yes", "No")</f>
        <v>No</v>
      </c>
    </row>
    <row r="13718" spans="6:14">
      <c r="F13718" s="3">
        <v>44408</v>
      </c>
      <c r="G13718" s="1" t="s">
        <v>71</v>
      </c>
      <c r="H13718" s="1" t="s">
        <v>105</v>
      </c>
      <c r="I13718" s="1">
        <v>171</v>
      </c>
      <c r="J13718" s="1">
        <f>MONTH(BART_Rides[[#This Row],[Date]])</f>
        <v>7</v>
      </c>
      <c r="K13718" s="1">
        <f>WEEKDAY(BART_Rides[[#This Row],[Date]],2)</f>
        <v>6</v>
      </c>
      <c r="L13718" s="1" t="str">
        <f>LEFT(BART_Rides[[#This Row],[Lines]],1)</f>
        <v>Y</v>
      </c>
      <c r="M13718" s="1" t="str">
        <f>IF(BART_Rides[[#This Row],[FirstLetter]]="Y","Yes","No")</f>
        <v>Yes</v>
      </c>
      <c r="N13718" s="1" t="str">
        <f>IF(OR(BART_Rides[[#This Row],[Station Code]]="EM", BART_Rides[[#This Row],[Station Code]]="MT", BART_Rides[[#This Row],[Station Code]]="PL", BART_Rides[[#This Row],[Station Code]]="CC"), "Yes", "No")</f>
        <v>No</v>
      </c>
    </row>
    <row r="13719" spans="6:14">
      <c r="F13719" s="3">
        <v>44409</v>
      </c>
      <c r="G13719" s="1" t="s">
        <v>71</v>
      </c>
      <c r="H13719" s="1" t="s">
        <v>105</v>
      </c>
      <c r="I13719" s="1">
        <v>180</v>
      </c>
      <c r="J13719" s="1">
        <f>MONTH(BART_Rides[[#This Row],[Date]])</f>
        <v>8</v>
      </c>
      <c r="K13719" s="1">
        <f>WEEKDAY(BART_Rides[[#This Row],[Date]],2)</f>
        <v>7</v>
      </c>
      <c r="L13719" s="1" t="str">
        <f>LEFT(BART_Rides[[#This Row],[Lines]],1)</f>
        <v>Y</v>
      </c>
      <c r="M13719" s="1" t="str">
        <f>IF(BART_Rides[[#This Row],[FirstLetter]]="Y","Yes","No")</f>
        <v>Yes</v>
      </c>
      <c r="N13719" s="1" t="str">
        <f>IF(OR(BART_Rides[[#This Row],[Station Code]]="EM", BART_Rides[[#This Row],[Station Code]]="MT", BART_Rides[[#This Row],[Station Code]]="PL", BART_Rides[[#This Row],[Station Code]]="CC"), "Yes", "No")</f>
        <v>No</v>
      </c>
    </row>
    <row r="13720" spans="6:14">
      <c r="F13720" s="3">
        <v>44410</v>
      </c>
      <c r="G13720" s="1" t="s">
        <v>71</v>
      </c>
      <c r="H13720" s="1" t="s">
        <v>105</v>
      </c>
      <c r="I13720" s="1">
        <v>378</v>
      </c>
      <c r="J13720" s="1">
        <f>MONTH(BART_Rides[[#This Row],[Date]])</f>
        <v>8</v>
      </c>
      <c r="K13720" s="1">
        <f>WEEKDAY(BART_Rides[[#This Row],[Date]],2)</f>
        <v>1</v>
      </c>
      <c r="L13720" s="1" t="str">
        <f>LEFT(BART_Rides[[#This Row],[Lines]],1)</f>
        <v>Y</v>
      </c>
      <c r="M13720" s="1" t="str">
        <f>IF(BART_Rides[[#This Row],[FirstLetter]]="Y","Yes","No")</f>
        <v>Yes</v>
      </c>
      <c r="N13720" s="1" t="str">
        <f>IF(OR(BART_Rides[[#This Row],[Station Code]]="EM", BART_Rides[[#This Row],[Station Code]]="MT", BART_Rides[[#This Row],[Station Code]]="PL", BART_Rides[[#This Row],[Station Code]]="CC"), "Yes", "No")</f>
        <v>No</v>
      </c>
    </row>
    <row r="13721" spans="6:14">
      <c r="F13721" s="3">
        <v>44411</v>
      </c>
      <c r="G13721" s="1" t="s">
        <v>71</v>
      </c>
      <c r="H13721" s="1" t="s">
        <v>105</v>
      </c>
      <c r="I13721" s="1">
        <v>403</v>
      </c>
      <c r="J13721" s="1">
        <f>MONTH(BART_Rides[[#This Row],[Date]])</f>
        <v>8</v>
      </c>
      <c r="K13721" s="1">
        <f>WEEKDAY(BART_Rides[[#This Row],[Date]],2)</f>
        <v>2</v>
      </c>
      <c r="L13721" s="1" t="str">
        <f>LEFT(BART_Rides[[#This Row],[Lines]],1)</f>
        <v>Y</v>
      </c>
      <c r="M13721" s="1" t="str">
        <f>IF(BART_Rides[[#This Row],[FirstLetter]]="Y","Yes","No")</f>
        <v>Yes</v>
      </c>
      <c r="N13721" s="1" t="str">
        <f>IF(OR(BART_Rides[[#This Row],[Station Code]]="EM", BART_Rides[[#This Row],[Station Code]]="MT", BART_Rides[[#This Row],[Station Code]]="PL", BART_Rides[[#This Row],[Station Code]]="CC"), "Yes", "No")</f>
        <v>No</v>
      </c>
    </row>
    <row r="13722" spans="6:14">
      <c r="F13722" s="3">
        <v>44412</v>
      </c>
      <c r="G13722" s="1" t="s">
        <v>71</v>
      </c>
      <c r="H13722" s="1" t="s">
        <v>105</v>
      </c>
      <c r="I13722" s="1">
        <v>402</v>
      </c>
      <c r="J13722" s="1">
        <f>MONTH(BART_Rides[[#This Row],[Date]])</f>
        <v>8</v>
      </c>
      <c r="K13722" s="1">
        <f>WEEKDAY(BART_Rides[[#This Row],[Date]],2)</f>
        <v>3</v>
      </c>
      <c r="L13722" s="1" t="str">
        <f>LEFT(BART_Rides[[#This Row],[Lines]],1)</f>
        <v>Y</v>
      </c>
      <c r="M13722" s="1" t="str">
        <f>IF(BART_Rides[[#This Row],[FirstLetter]]="Y","Yes","No")</f>
        <v>Yes</v>
      </c>
      <c r="N13722" s="1" t="str">
        <f>IF(OR(BART_Rides[[#This Row],[Station Code]]="EM", BART_Rides[[#This Row],[Station Code]]="MT", BART_Rides[[#This Row],[Station Code]]="PL", BART_Rides[[#This Row],[Station Code]]="CC"), "Yes", "No")</f>
        <v>No</v>
      </c>
    </row>
    <row r="13723" spans="6:14">
      <c r="F13723" s="3">
        <v>44413</v>
      </c>
      <c r="G13723" s="1" t="s">
        <v>71</v>
      </c>
      <c r="H13723" s="1" t="s">
        <v>105</v>
      </c>
      <c r="I13723" s="1">
        <v>376</v>
      </c>
      <c r="J13723" s="1">
        <f>MONTH(BART_Rides[[#This Row],[Date]])</f>
        <v>8</v>
      </c>
      <c r="K13723" s="1">
        <f>WEEKDAY(BART_Rides[[#This Row],[Date]],2)</f>
        <v>4</v>
      </c>
      <c r="L13723" s="1" t="str">
        <f>LEFT(BART_Rides[[#This Row],[Lines]],1)</f>
        <v>Y</v>
      </c>
      <c r="M13723" s="1" t="str">
        <f>IF(BART_Rides[[#This Row],[FirstLetter]]="Y","Yes","No")</f>
        <v>Yes</v>
      </c>
      <c r="N13723" s="1" t="str">
        <f>IF(OR(BART_Rides[[#This Row],[Station Code]]="EM", BART_Rides[[#This Row],[Station Code]]="MT", BART_Rides[[#This Row],[Station Code]]="PL", BART_Rides[[#This Row],[Station Code]]="CC"), "Yes", "No")</f>
        <v>No</v>
      </c>
    </row>
    <row r="13724" spans="6:14">
      <c r="F13724" s="3">
        <v>44414</v>
      </c>
      <c r="G13724" s="1" t="s">
        <v>71</v>
      </c>
      <c r="H13724" s="1" t="s">
        <v>105</v>
      </c>
      <c r="I13724" s="1">
        <v>369</v>
      </c>
      <c r="J13724" s="1">
        <f>MONTH(BART_Rides[[#This Row],[Date]])</f>
        <v>8</v>
      </c>
      <c r="K13724" s="1">
        <f>WEEKDAY(BART_Rides[[#This Row],[Date]],2)</f>
        <v>5</v>
      </c>
      <c r="L13724" s="1" t="str">
        <f>LEFT(BART_Rides[[#This Row],[Lines]],1)</f>
        <v>Y</v>
      </c>
      <c r="M13724" s="1" t="str">
        <f>IF(BART_Rides[[#This Row],[FirstLetter]]="Y","Yes","No")</f>
        <v>Yes</v>
      </c>
      <c r="N13724" s="1" t="str">
        <f>IF(OR(BART_Rides[[#This Row],[Station Code]]="EM", BART_Rides[[#This Row],[Station Code]]="MT", BART_Rides[[#This Row],[Station Code]]="PL", BART_Rides[[#This Row],[Station Code]]="CC"), "Yes", "No")</f>
        <v>No</v>
      </c>
    </row>
    <row r="13725" spans="6:14">
      <c r="F13725" s="3">
        <v>44415</v>
      </c>
      <c r="G13725" s="1" t="s">
        <v>71</v>
      </c>
      <c r="H13725" s="1" t="s">
        <v>105</v>
      </c>
      <c r="I13725" s="1">
        <v>182</v>
      </c>
      <c r="J13725" s="1">
        <f>MONTH(BART_Rides[[#This Row],[Date]])</f>
        <v>8</v>
      </c>
      <c r="K13725" s="1">
        <f>WEEKDAY(BART_Rides[[#This Row],[Date]],2)</f>
        <v>6</v>
      </c>
      <c r="L13725" s="1" t="str">
        <f>LEFT(BART_Rides[[#This Row],[Lines]],1)</f>
        <v>Y</v>
      </c>
      <c r="M13725" s="1" t="str">
        <f>IF(BART_Rides[[#This Row],[FirstLetter]]="Y","Yes","No")</f>
        <v>Yes</v>
      </c>
      <c r="N13725" s="1" t="str">
        <f>IF(OR(BART_Rides[[#This Row],[Station Code]]="EM", BART_Rides[[#This Row],[Station Code]]="MT", BART_Rides[[#This Row],[Station Code]]="PL", BART_Rides[[#This Row],[Station Code]]="CC"), "Yes", "No")</f>
        <v>No</v>
      </c>
    </row>
    <row r="13726" spans="6:14">
      <c r="F13726" s="3">
        <v>44416</v>
      </c>
      <c r="G13726" s="1" t="s">
        <v>71</v>
      </c>
      <c r="H13726" s="1" t="s">
        <v>105</v>
      </c>
      <c r="I13726" s="1">
        <v>114</v>
      </c>
      <c r="J13726" s="1">
        <f>MONTH(BART_Rides[[#This Row],[Date]])</f>
        <v>8</v>
      </c>
      <c r="K13726" s="1">
        <f>WEEKDAY(BART_Rides[[#This Row],[Date]],2)</f>
        <v>7</v>
      </c>
      <c r="L13726" s="1" t="str">
        <f>LEFT(BART_Rides[[#This Row],[Lines]],1)</f>
        <v>Y</v>
      </c>
      <c r="M13726" s="1" t="str">
        <f>IF(BART_Rides[[#This Row],[FirstLetter]]="Y","Yes","No")</f>
        <v>Yes</v>
      </c>
      <c r="N13726" s="1" t="str">
        <f>IF(OR(BART_Rides[[#This Row],[Station Code]]="EM", BART_Rides[[#This Row],[Station Code]]="MT", BART_Rides[[#This Row],[Station Code]]="PL", BART_Rides[[#This Row],[Station Code]]="CC"), "Yes", "No")</f>
        <v>No</v>
      </c>
    </row>
    <row r="13727" spans="6:14">
      <c r="F13727" s="3">
        <v>44417</v>
      </c>
      <c r="G13727" s="1" t="s">
        <v>71</v>
      </c>
      <c r="H13727" s="1" t="s">
        <v>105</v>
      </c>
      <c r="I13727" s="1">
        <v>372</v>
      </c>
      <c r="J13727" s="1">
        <f>MONTH(BART_Rides[[#This Row],[Date]])</f>
        <v>8</v>
      </c>
      <c r="K13727" s="1">
        <f>WEEKDAY(BART_Rides[[#This Row],[Date]],2)</f>
        <v>1</v>
      </c>
      <c r="L13727" s="1" t="str">
        <f>LEFT(BART_Rides[[#This Row],[Lines]],1)</f>
        <v>Y</v>
      </c>
      <c r="M13727" s="1" t="str">
        <f>IF(BART_Rides[[#This Row],[FirstLetter]]="Y","Yes","No")</f>
        <v>Yes</v>
      </c>
      <c r="N13727" s="1" t="str">
        <f>IF(OR(BART_Rides[[#This Row],[Station Code]]="EM", BART_Rides[[#This Row],[Station Code]]="MT", BART_Rides[[#This Row],[Station Code]]="PL", BART_Rides[[#This Row],[Station Code]]="CC"), "Yes", "No")</f>
        <v>No</v>
      </c>
    </row>
    <row r="13728" spans="6:14">
      <c r="F13728" s="3">
        <v>44418</v>
      </c>
      <c r="G13728" s="1" t="s">
        <v>71</v>
      </c>
      <c r="H13728" s="1" t="s">
        <v>105</v>
      </c>
      <c r="I13728" s="1">
        <v>416</v>
      </c>
      <c r="J13728" s="1">
        <f>MONTH(BART_Rides[[#This Row],[Date]])</f>
        <v>8</v>
      </c>
      <c r="K13728" s="1">
        <f>WEEKDAY(BART_Rides[[#This Row],[Date]],2)</f>
        <v>2</v>
      </c>
      <c r="L13728" s="1" t="str">
        <f>LEFT(BART_Rides[[#This Row],[Lines]],1)</f>
        <v>Y</v>
      </c>
      <c r="M13728" s="1" t="str">
        <f>IF(BART_Rides[[#This Row],[FirstLetter]]="Y","Yes","No")</f>
        <v>Yes</v>
      </c>
      <c r="N13728" s="1" t="str">
        <f>IF(OR(BART_Rides[[#This Row],[Station Code]]="EM", BART_Rides[[#This Row],[Station Code]]="MT", BART_Rides[[#This Row],[Station Code]]="PL", BART_Rides[[#This Row],[Station Code]]="CC"), "Yes", "No")</f>
        <v>No</v>
      </c>
    </row>
    <row r="13729" spans="6:14">
      <c r="F13729" s="3">
        <v>44419</v>
      </c>
      <c r="G13729" s="1" t="s">
        <v>71</v>
      </c>
      <c r="H13729" s="1" t="s">
        <v>105</v>
      </c>
      <c r="I13729" s="1">
        <v>378</v>
      </c>
      <c r="J13729" s="1">
        <f>MONTH(BART_Rides[[#This Row],[Date]])</f>
        <v>8</v>
      </c>
      <c r="K13729" s="1">
        <f>WEEKDAY(BART_Rides[[#This Row],[Date]],2)</f>
        <v>3</v>
      </c>
      <c r="L13729" s="1" t="str">
        <f>LEFT(BART_Rides[[#This Row],[Lines]],1)</f>
        <v>Y</v>
      </c>
      <c r="M13729" s="1" t="str">
        <f>IF(BART_Rides[[#This Row],[FirstLetter]]="Y","Yes","No")</f>
        <v>Yes</v>
      </c>
      <c r="N13729" s="1" t="str">
        <f>IF(OR(BART_Rides[[#This Row],[Station Code]]="EM", BART_Rides[[#This Row],[Station Code]]="MT", BART_Rides[[#This Row],[Station Code]]="PL", BART_Rides[[#This Row],[Station Code]]="CC"), "Yes", "No")</f>
        <v>No</v>
      </c>
    </row>
    <row r="13730" spans="6:14">
      <c r="F13730" s="3">
        <v>44420</v>
      </c>
      <c r="G13730" s="1" t="s">
        <v>71</v>
      </c>
      <c r="H13730" s="1" t="s">
        <v>105</v>
      </c>
      <c r="I13730" s="1">
        <v>413</v>
      </c>
      <c r="J13730" s="1">
        <f>MONTH(BART_Rides[[#This Row],[Date]])</f>
        <v>8</v>
      </c>
      <c r="K13730" s="1">
        <f>WEEKDAY(BART_Rides[[#This Row],[Date]],2)</f>
        <v>4</v>
      </c>
      <c r="L13730" s="1" t="str">
        <f>LEFT(BART_Rides[[#This Row],[Lines]],1)</f>
        <v>Y</v>
      </c>
      <c r="M13730" s="1" t="str">
        <f>IF(BART_Rides[[#This Row],[FirstLetter]]="Y","Yes","No")</f>
        <v>Yes</v>
      </c>
      <c r="N13730" s="1" t="str">
        <f>IF(OR(BART_Rides[[#This Row],[Station Code]]="EM", BART_Rides[[#This Row],[Station Code]]="MT", BART_Rides[[#This Row],[Station Code]]="PL", BART_Rides[[#This Row],[Station Code]]="CC"), "Yes", "No")</f>
        <v>No</v>
      </c>
    </row>
    <row r="13731" spans="6:14">
      <c r="F13731" s="3">
        <v>44421</v>
      </c>
      <c r="G13731" s="1" t="s">
        <v>71</v>
      </c>
      <c r="H13731" s="1" t="s">
        <v>105</v>
      </c>
      <c r="I13731" s="1">
        <v>387</v>
      </c>
      <c r="J13731" s="1">
        <f>MONTH(BART_Rides[[#This Row],[Date]])</f>
        <v>8</v>
      </c>
      <c r="K13731" s="1">
        <f>WEEKDAY(BART_Rides[[#This Row],[Date]],2)</f>
        <v>5</v>
      </c>
      <c r="L13731" s="1" t="str">
        <f>LEFT(BART_Rides[[#This Row],[Lines]],1)</f>
        <v>Y</v>
      </c>
      <c r="M13731" s="1" t="str">
        <f>IF(BART_Rides[[#This Row],[FirstLetter]]="Y","Yes","No")</f>
        <v>Yes</v>
      </c>
      <c r="N13731" s="1" t="str">
        <f>IF(OR(BART_Rides[[#This Row],[Station Code]]="EM", BART_Rides[[#This Row],[Station Code]]="MT", BART_Rides[[#This Row],[Station Code]]="PL", BART_Rides[[#This Row],[Station Code]]="CC"), "Yes", "No")</f>
        <v>No</v>
      </c>
    </row>
    <row r="13732" spans="6:14">
      <c r="F13732" s="3">
        <v>44422</v>
      </c>
      <c r="G13732" s="1" t="s">
        <v>71</v>
      </c>
      <c r="H13732" s="1" t="s">
        <v>105</v>
      </c>
      <c r="I13732" s="1">
        <v>186</v>
      </c>
      <c r="J13732" s="1">
        <f>MONTH(BART_Rides[[#This Row],[Date]])</f>
        <v>8</v>
      </c>
      <c r="K13732" s="1">
        <f>WEEKDAY(BART_Rides[[#This Row],[Date]],2)</f>
        <v>6</v>
      </c>
      <c r="L13732" s="1" t="str">
        <f>LEFT(BART_Rides[[#This Row],[Lines]],1)</f>
        <v>Y</v>
      </c>
      <c r="M13732" s="1" t="str">
        <f>IF(BART_Rides[[#This Row],[FirstLetter]]="Y","Yes","No")</f>
        <v>Yes</v>
      </c>
      <c r="N13732" s="1" t="str">
        <f>IF(OR(BART_Rides[[#This Row],[Station Code]]="EM", BART_Rides[[#This Row],[Station Code]]="MT", BART_Rides[[#This Row],[Station Code]]="PL", BART_Rides[[#This Row],[Station Code]]="CC"), "Yes", "No")</f>
        <v>No</v>
      </c>
    </row>
    <row r="13733" spans="6:14">
      <c r="F13733" s="3">
        <v>44423</v>
      </c>
      <c r="G13733" s="1" t="s">
        <v>71</v>
      </c>
      <c r="H13733" s="1" t="s">
        <v>105</v>
      </c>
      <c r="I13733" s="1">
        <v>145</v>
      </c>
      <c r="J13733" s="1">
        <f>MONTH(BART_Rides[[#This Row],[Date]])</f>
        <v>8</v>
      </c>
      <c r="K13733" s="1">
        <f>WEEKDAY(BART_Rides[[#This Row],[Date]],2)</f>
        <v>7</v>
      </c>
      <c r="L13733" s="1" t="str">
        <f>LEFT(BART_Rides[[#This Row],[Lines]],1)</f>
        <v>Y</v>
      </c>
      <c r="M13733" s="1" t="str">
        <f>IF(BART_Rides[[#This Row],[FirstLetter]]="Y","Yes","No")</f>
        <v>Yes</v>
      </c>
      <c r="N13733" s="1" t="str">
        <f>IF(OR(BART_Rides[[#This Row],[Station Code]]="EM", BART_Rides[[#This Row],[Station Code]]="MT", BART_Rides[[#This Row],[Station Code]]="PL", BART_Rides[[#This Row],[Station Code]]="CC"), "Yes", "No")</f>
        <v>No</v>
      </c>
    </row>
    <row r="13734" spans="6:14">
      <c r="F13734" s="3">
        <v>44424</v>
      </c>
      <c r="G13734" s="1" t="s">
        <v>71</v>
      </c>
      <c r="H13734" s="1" t="s">
        <v>105</v>
      </c>
      <c r="I13734" s="1">
        <v>345</v>
      </c>
      <c r="J13734" s="1">
        <f>MONTH(BART_Rides[[#This Row],[Date]])</f>
        <v>8</v>
      </c>
      <c r="K13734" s="1">
        <f>WEEKDAY(BART_Rides[[#This Row],[Date]],2)</f>
        <v>1</v>
      </c>
      <c r="L13734" s="1" t="str">
        <f>LEFT(BART_Rides[[#This Row],[Lines]],1)</f>
        <v>Y</v>
      </c>
      <c r="M13734" s="1" t="str">
        <f>IF(BART_Rides[[#This Row],[FirstLetter]]="Y","Yes","No")</f>
        <v>Yes</v>
      </c>
      <c r="N13734" s="1" t="str">
        <f>IF(OR(BART_Rides[[#This Row],[Station Code]]="EM", BART_Rides[[#This Row],[Station Code]]="MT", BART_Rides[[#This Row],[Station Code]]="PL", BART_Rides[[#This Row],[Station Code]]="CC"), "Yes", "No")</f>
        <v>No</v>
      </c>
    </row>
    <row r="13735" spans="6:14">
      <c r="F13735" s="3">
        <v>44425</v>
      </c>
      <c r="G13735" s="1" t="s">
        <v>71</v>
      </c>
      <c r="H13735" s="1" t="s">
        <v>105</v>
      </c>
      <c r="I13735" s="1">
        <v>394</v>
      </c>
      <c r="J13735" s="1">
        <f>MONTH(BART_Rides[[#This Row],[Date]])</f>
        <v>8</v>
      </c>
      <c r="K13735" s="1">
        <f>WEEKDAY(BART_Rides[[#This Row],[Date]],2)</f>
        <v>2</v>
      </c>
      <c r="L13735" s="1" t="str">
        <f>LEFT(BART_Rides[[#This Row],[Lines]],1)</f>
        <v>Y</v>
      </c>
      <c r="M13735" s="1" t="str">
        <f>IF(BART_Rides[[#This Row],[FirstLetter]]="Y","Yes","No")</f>
        <v>Yes</v>
      </c>
      <c r="N13735" s="1" t="str">
        <f>IF(OR(BART_Rides[[#This Row],[Station Code]]="EM", BART_Rides[[#This Row],[Station Code]]="MT", BART_Rides[[#This Row],[Station Code]]="PL", BART_Rides[[#This Row],[Station Code]]="CC"), "Yes", "No")</f>
        <v>No</v>
      </c>
    </row>
    <row r="13736" spans="6:14">
      <c r="F13736" s="3">
        <v>44426</v>
      </c>
      <c r="G13736" s="1" t="s">
        <v>71</v>
      </c>
      <c r="H13736" s="1" t="s">
        <v>105</v>
      </c>
      <c r="I13736" s="1">
        <v>410</v>
      </c>
      <c r="J13736" s="1">
        <f>MONTH(BART_Rides[[#This Row],[Date]])</f>
        <v>8</v>
      </c>
      <c r="K13736" s="1">
        <f>WEEKDAY(BART_Rides[[#This Row],[Date]],2)</f>
        <v>3</v>
      </c>
      <c r="L13736" s="1" t="str">
        <f>LEFT(BART_Rides[[#This Row],[Lines]],1)</f>
        <v>Y</v>
      </c>
      <c r="M13736" s="1" t="str">
        <f>IF(BART_Rides[[#This Row],[FirstLetter]]="Y","Yes","No")</f>
        <v>Yes</v>
      </c>
      <c r="N13736" s="1" t="str">
        <f>IF(OR(BART_Rides[[#This Row],[Station Code]]="EM", BART_Rides[[#This Row],[Station Code]]="MT", BART_Rides[[#This Row],[Station Code]]="PL", BART_Rides[[#This Row],[Station Code]]="CC"), "Yes", "No")</f>
        <v>No</v>
      </c>
    </row>
    <row r="13737" spans="6:14">
      <c r="F13737" s="3">
        <v>44427</v>
      </c>
      <c r="G13737" s="1" t="s">
        <v>71</v>
      </c>
      <c r="H13737" s="1" t="s">
        <v>105</v>
      </c>
      <c r="I13737" s="1">
        <v>380</v>
      </c>
      <c r="J13737" s="1">
        <f>MONTH(BART_Rides[[#This Row],[Date]])</f>
        <v>8</v>
      </c>
      <c r="K13737" s="1">
        <f>WEEKDAY(BART_Rides[[#This Row],[Date]],2)</f>
        <v>4</v>
      </c>
      <c r="L13737" s="1" t="str">
        <f>LEFT(BART_Rides[[#This Row],[Lines]],1)</f>
        <v>Y</v>
      </c>
      <c r="M13737" s="1" t="str">
        <f>IF(BART_Rides[[#This Row],[FirstLetter]]="Y","Yes","No")</f>
        <v>Yes</v>
      </c>
      <c r="N13737" s="1" t="str">
        <f>IF(OR(BART_Rides[[#This Row],[Station Code]]="EM", BART_Rides[[#This Row],[Station Code]]="MT", BART_Rides[[#This Row],[Station Code]]="PL", BART_Rides[[#This Row],[Station Code]]="CC"), "Yes", "No")</f>
        <v>No</v>
      </c>
    </row>
    <row r="13738" spans="6:14">
      <c r="F13738" s="3">
        <v>44428</v>
      </c>
      <c r="G13738" s="1" t="s">
        <v>71</v>
      </c>
      <c r="H13738" s="1" t="s">
        <v>105</v>
      </c>
      <c r="I13738" s="1">
        <v>371</v>
      </c>
      <c r="J13738" s="1">
        <f>MONTH(BART_Rides[[#This Row],[Date]])</f>
        <v>8</v>
      </c>
      <c r="K13738" s="1">
        <f>WEEKDAY(BART_Rides[[#This Row],[Date]],2)</f>
        <v>5</v>
      </c>
      <c r="L13738" s="1" t="str">
        <f>LEFT(BART_Rides[[#This Row],[Lines]],1)</f>
        <v>Y</v>
      </c>
      <c r="M13738" s="1" t="str">
        <f>IF(BART_Rides[[#This Row],[FirstLetter]]="Y","Yes","No")</f>
        <v>Yes</v>
      </c>
      <c r="N13738" s="1" t="str">
        <f>IF(OR(BART_Rides[[#This Row],[Station Code]]="EM", BART_Rides[[#This Row],[Station Code]]="MT", BART_Rides[[#This Row],[Station Code]]="PL", BART_Rides[[#This Row],[Station Code]]="CC"), "Yes", "No")</f>
        <v>No</v>
      </c>
    </row>
    <row r="13739" spans="6:14">
      <c r="F13739" s="3">
        <v>44429</v>
      </c>
      <c r="G13739" s="1" t="s">
        <v>71</v>
      </c>
      <c r="H13739" s="1" t="s">
        <v>105</v>
      </c>
      <c r="I13739" s="1">
        <v>212</v>
      </c>
      <c r="J13739" s="1">
        <f>MONTH(BART_Rides[[#This Row],[Date]])</f>
        <v>8</v>
      </c>
      <c r="K13739" s="1">
        <f>WEEKDAY(BART_Rides[[#This Row],[Date]],2)</f>
        <v>6</v>
      </c>
      <c r="L13739" s="1" t="str">
        <f>LEFT(BART_Rides[[#This Row],[Lines]],1)</f>
        <v>Y</v>
      </c>
      <c r="M13739" s="1" t="str">
        <f>IF(BART_Rides[[#This Row],[FirstLetter]]="Y","Yes","No")</f>
        <v>Yes</v>
      </c>
      <c r="N13739" s="1" t="str">
        <f>IF(OR(BART_Rides[[#This Row],[Station Code]]="EM", BART_Rides[[#This Row],[Station Code]]="MT", BART_Rides[[#This Row],[Station Code]]="PL", BART_Rides[[#This Row],[Station Code]]="CC"), "Yes", "No")</f>
        <v>No</v>
      </c>
    </row>
    <row r="13740" spans="6:14">
      <c r="F13740" s="3">
        <v>44430</v>
      </c>
      <c r="G13740" s="1" t="s">
        <v>71</v>
      </c>
      <c r="H13740" s="1" t="s">
        <v>105</v>
      </c>
      <c r="I13740" s="1">
        <v>139</v>
      </c>
      <c r="J13740" s="1">
        <f>MONTH(BART_Rides[[#This Row],[Date]])</f>
        <v>8</v>
      </c>
      <c r="K13740" s="1">
        <f>WEEKDAY(BART_Rides[[#This Row],[Date]],2)</f>
        <v>7</v>
      </c>
      <c r="L13740" s="1" t="str">
        <f>LEFT(BART_Rides[[#This Row],[Lines]],1)</f>
        <v>Y</v>
      </c>
      <c r="M13740" s="1" t="str">
        <f>IF(BART_Rides[[#This Row],[FirstLetter]]="Y","Yes","No")</f>
        <v>Yes</v>
      </c>
      <c r="N13740" s="1" t="str">
        <f>IF(OR(BART_Rides[[#This Row],[Station Code]]="EM", BART_Rides[[#This Row],[Station Code]]="MT", BART_Rides[[#This Row],[Station Code]]="PL", BART_Rides[[#This Row],[Station Code]]="CC"), "Yes", "No")</f>
        <v>No</v>
      </c>
    </row>
    <row r="13741" spans="6:14">
      <c r="F13741" s="3">
        <v>44431</v>
      </c>
      <c r="G13741" s="1" t="s">
        <v>71</v>
      </c>
      <c r="H13741" s="1" t="s">
        <v>105</v>
      </c>
      <c r="I13741" s="1">
        <v>374</v>
      </c>
      <c r="J13741" s="1">
        <f>MONTH(BART_Rides[[#This Row],[Date]])</f>
        <v>8</v>
      </c>
      <c r="K13741" s="1">
        <f>WEEKDAY(BART_Rides[[#This Row],[Date]],2)</f>
        <v>1</v>
      </c>
      <c r="L13741" s="1" t="str">
        <f>LEFT(BART_Rides[[#This Row],[Lines]],1)</f>
        <v>Y</v>
      </c>
      <c r="M13741" s="1" t="str">
        <f>IF(BART_Rides[[#This Row],[FirstLetter]]="Y","Yes","No")</f>
        <v>Yes</v>
      </c>
      <c r="N13741" s="1" t="str">
        <f>IF(OR(BART_Rides[[#This Row],[Station Code]]="EM", BART_Rides[[#This Row],[Station Code]]="MT", BART_Rides[[#This Row],[Station Code]]="PL", BART_Rides[[#This Row],[Station Code]]="CC"), "Yes", "No")</f>
        <v>No</v>
      </c>
    </row>
    <row r="13742" spans="6:14">
      <c r="F13742" s="3">
        <v>44432</v>
      </c>
      <c r="G13742" s="1" t="s">
        <v>71</v>
      </c>
      <c r="H13742" s="1" t="s">
        <v>105</v>
      </c>
      <c r="I13742" s="1">
        <v>412</v>
      </c>
      <c r="J13742" s="1">
        <f>MONTH(BART_Rides[[#This Row],[Date]])</f>
        <v>8</v>
      </c>
      <c r="K13742" s="1">
        <f>WEEKDAY(BART_Rides[[#This Row],[Date]],2)</f>
        <v>2</v>
      </c>
      <c r="L13742" s="1" t="str">
        <f>LEFT(BART_Rides[[#This Row],[Lines]],1)</f>
        <v>Y</v>
      </c>
      <c r="M13742" s="1" t="str">
        <f>IF(BART_Rides[[#This Row],[FirstLetter]]="Y","Yes","No")</f>
        <v>Yes</v>
      </c>
      <c r="N13742" s="1" t="str">
        <f>IF(OR(BART_Rides[[#This Row],[Station Code]]="EM", BART_Rides[[#This Row],[Station Code]]="MT", BART_Rides[[#This Row],[Station Code]]="PL", BART_Rides[[#This Row],[Station Code]]="CC"), "Yes", "No")</f>
        <v>No</v>
      </c>
    </row>
    <row r="13743" spans="6:14">
      <c r="F13743" s="3">
        <v>44433</v>
      </c>
      <c r="G13743" s="1" t="s">
        <v>71</v>
      </c>
      <c r="H13743" s="1" t="s">
        <v>105</v>
      </c>
      <c r="I13743" s="1">
        <v>387</v>
      </c>
      <c r="J13743" s="1">
        <f>MONTH(BART_Rides[[#This Row],[Date]])</f>
        <v>8</v>
      </c>
      <c r="K13743" s="1">
        <f>WEEKDAY(BART_Rides[[#This Row],[Date]],2)</f>
        <v>3</v>
      </c>
      <c r="L13743" s="1" t="str">
        <f>LEFT(BART_Rides[[#This Row],[Lines]],1)</f>
        <v>Y</v>
      </c>
      <c r="M13743" s="1" t="str">
        <f>IF(BART_Rides[[#This Row],[FirstLetter]]="Y","Yes","No")</f>
        <v>Yes</v>
      </c>
      <c r="N13743" s="1" t="str">
        <f>IF(OR(BART_Rides[[#This Row],[Station Code]]="EM", BART_Rides[[#This Row],[Station Code]]="MT", BART_Rides[[#This Row],[Station Code]]="PL", BART_Rides[[#This Row],[Station Code]]="CC"), "Yes", "No")</f>
        <v>No</v>
      </c>
    </row>
    <row r="13744" spans="6:14">
      <c r="F13744" s="3">
        <v>44434</v>
      </c>
      <c r="G13744" s="1" t="s">
        <v>71</v>
      </c>
      <c r="H13744" s="1" t="s">
        <v>105</v>
      </c>
      <c r="I13744" s="1">
        <v>430</v>
      </c>
      <c r="J13744" s="1">
        <f>MONTH(BART_Rides[[#This Row],[Date]])</f>
        <v>8</v>
      </c>
      <c r="K13744" s="1">
        <f>WEEKDAY(BART_Rides[[#This Row],[Date]],2)</f>
        <v>4</v>
      </c>
      <c r="L13744" s="1" t="str">
        <f>LEFT(BART_Rides[[#This Row],[Lines]],1)</f>
        <v>Y</v>
      </c>
      <c r="M13744" s="1" t="str">
        <f>IF(BART_Rides[[#This Row],[FirstLetter]]="Y","Yes","No")</f>
        <v>Yes</v>
      </c>
      <c r="N13744" s="1" t="str">
        <f>IF(OR(BART_Rides[[#This Row],[Station Code]]="EM", BART_Rides[[#This Row],[Station Code]]="MT", BART_Rides[[#This Row],[Station Code]]="PL", BART_Rides[[#This Row],[Station Code]]="CC"), "Yes", "No")</f>
        <v>No</v>
      </c>
    </row>
    <row r="13745" spans="6:14">
      <c r="F13745" s="3">
        <v>44435</v>
      </c>
      <c r="G13745" s="1" t="s">
        <v>71</v>
      </c>
      <c r="H13745" s="1" t="s">
        <v>105</v>
      </c>
      <c r="I13745" s="1">
        <v>390</v>
      </c>
      <c r="J13745" s="1">
        <f>MONTH(BART_Rides[[#This Row],[Date]])</f>
        <v>8</v>
      </c>
      <c r="K13745" s="1">
        <f>WEEKDAY(BART_Rides[[#This Row],[Date]],2)</f>
        <v>5</v>
      </c>
      <c r="L13745" s="1" t="str">
        <f>LEFT(BART_Rides[[#This Row],[Lines]],1)</f>
        <v>Y</v>
      </c>
      <c r="M13745" s="1" t="str">
        <f>IF(BART_Rides[[#This Row],[FirstLetter]]="Y","Yes","No")</f>
        <v>Yes</v>
      </c>
      <c r="N13745" s="1" t="str">
        <f>IF(OR(BART_Rides[[#This Row],[Station Code]]="EM", BART_Rides[[#This Row],[Station Code]]="MT", BART_Rides[[#This Row],[Station Code]]="PL", BART_Rides[[#This Row],[Station Code]]="CC"), "Yes", "No")</f>
        <v>No</v>
      </c>
    </row>
    <row r="13746" spans="6:14">
      <c r="F13746" s="3">
        <v>44436</v>
      </c>
      <c r="G13746" s="1" t="s">
        <v>71</v>
      </c>
      <c r="H13746" s="1" t="s">
        <v>105</v>
      </c>
      <c r="I13746" s="1">
        <v>189</v>
      </c>
      <c r="J13746" s="1">
        <f>MONTH(BART_Rides[[#This Row],[Date]])</f>
        <v>8</v>
      </c>
      <c r="K13746" s="1">
        <f>WEEKDAY(BART_Rides[[#This Row],[Date]],2)</f>
        <v>6</v>
      </c>
      <c r="L13746" s="1" t="str">
        <f>LEFT(BART_Rides[[#This Row],[Lines]],1)</f>
        <v>Y</v>
      </c>
      <c r="M13746" s="1" t="str">
        <f>IF(BART_Rides[[#This Row],[FirstLetter]]="Y","Yes","No")</f>
        <v>Yes</v>
      </c>
      <c r="N13746" s="1" t="str">
        <f>IF(OR(BART_Rides[[#This Row],[Station Code]]="EM", BART_Rides[[#This Row],[Station Code]]="MT", BART_Rides[[#This Row],[Station Code]]="PL", BART_Rides[[#This Row],[Station Code]]="CC"), "Yes", "No")</f>
        <v>No</v>
      </c>
    </row>
    <row r="13747" spans="6:14">
      <c r="F13747" s="3">
        <v>44437</v>
      </c>
      <c r="G13747" s="1" t="s">
        <v>71</v>
      </c>
      <c r="H13747" s="1" t="s">
        <v>105</v>
      </c>
      <c r="I13747" s="1">
        <v>152</v>
      </c>
      <c r="J13747" s="1">
        <f>MONTH(BART_Rides[[#This Row],[Date]])</f>
        <v>8</v>
      </c>
      <c r="K13747" s="1">
        <f>WEEKDAY(BART_Rides[[#This Row],[Date]],2)</f>
        <v>7</v>
      </c>
      <c r="L13747" s="1" t="str">
        <f>LEFT(BART_Rides[[#This Row],[Lines]],1)</f>
        <v>Y</v>
      </c>
      <c r="M13747" s="1" t="str">
        <f>IF(BART_Rides[[#This Row],[FirstLetter]]="Y","Yes","No")</f>
        <v>Yes</v>
      </c>
      <c r="N13747" s="1" t="str">
        <f>IF(OR(BART_Rides[[#This Row],[Station Code]]="EM", BART_Rides[[#This Row],[Station Code]]="MT", BART_Rides[[#This Row],[Station Code]]="PL", BART_Rides[[#This Row],[Station Code]]="CC"), "Yes", "No")</f>
        <v>No</v>
      </c>
    </row>
    <row r="13748" spans="6:14">
      <c r="F13748" s="3">
        <v>44438</v>
      </c>
      <c r="G13748" s="1" t="s">
        <v>71</v>
      </c>
      <c r="H13748" s="1" t="s">
        <v>105</v>
      </c>
      <c r="I13748" s="1">
        <v>384</v>
      </c>
      <c r="J13748" s="1">
        <f>MONTH(BART_Rides[[#This Row],[Date]])</f>
        <v>8</v>
      </c>
      <c r="K13748" s="1">
        <f>WEEKDAY(BART_Rides[[#This Row],[Date]],2)</f>
        <v>1</v>
      </c>
      <c r="L13748" s="1" t="str">
        <f>LEFT(BART_Rides[[#This Row],[Lines]],1)</f>
        <v>Y</v>
      </c>
      <c r="M13748" s="1" t="str">
        <f>IF(BART_Rides[[#This Row],[FirstLetter]]="Y","Yes","No")</f>
        <v>Yes</v>
      </c>
      <c r="N13748" s="1" t="str">
        <f>IF(OR(BART_Rides[[#This Row],[Station Code]]="EM", BART_Rides[[#This Row],[Station Code]]="MT", BART_Rides[[#This Row],[Station Code]]="PL", BART_Rides[[#This Row],[Station Code]]="CC"), "Yes", "No")</f>
        <v>No</v>
      </c>
    </row>
    <row r="13749" spans="6:14">
      <c r="F13749" s="3">
        <v>44439</v>
      </c>
      <c r="G13749" s="1" t="s">
        <v>71</v>
      </c>
      <c r="H13749" s="1" t="s">
        <v>105</v>
      </c>
      <c r="I13749" s="1">
        <v>375</v>
      </c>
      <c r="J13749" s="1">
        <f>MONTH(BART_Rides[[#This Row],[Date]])</f>
        <v>8</v>
      </c>
      <c r="K13749" s="1">
        <f>WEEKDAY(BART_Rides[[#This Row],[Date]],2)</f>
        <v>2</v>
      </c>
      <c r="L13749" s="1" t="str">
        <f>LEFT(BART_Rides[[#This Row],[Lines]],1)</f>
        <v>Y</v>
      </c>
      <c r="M13749" s="1" t="str">
        <f>IF(BART_Rides[[#This Row],[FirstLetter]]="Y","Yes","No")</f>
        <v>Yes</v>
      </c>
      <c r="N13749" s="1" t="str">
        <f>IF(OR(BART_Rides[[#This Row],[Station Code]]="EM", BART_Rides[[#This Row],[Station Code]]="MT", BART_Rides[[#This Row],[Station Code]]="PL", BART_Rides[[#This Row],[Station Code]]="CC"), "Yes", "No")</f>
        <v>No</v>
      </c>
    </row>
    <row r="13750" spans="6:14">
      <c r="F13750" s="3">
        <v>44440</v>
      </c>
      <c r="G13750" s="1" t="s">
        <v>71</v>
      </c>
      <c r="H13750" s="1" t="s">
        <v>105</v>
      </c>
      <c r="I13750" s="1">
        <v>403</v>
      </c>
      <c r="J13750" s="1">
        <f>MONTH(BART_Rides[[#This Row],[Date]])</f>
        <v>9</v>
      </c>
      <c r="K13750" s="1">
        <f>WEEKDAY(BART_Rides[[#This Row],[Date]],2)</f>
        <v>3</v>
      </c>
      <c r="L13750" s="1" t="str">
        <f>LEFT(BART_Rides[[#This Row],[Lines]],1)</f>
        <v>Y</v>
      </c>
      <c r="M13750" s="1" t="str">
        <f>IF(BART_Rides[[#This Row],[FirstLetter]]="Y","Yes","No")</f>
        <v>Yes</v>
      </c>
      <c r="N13750" s="1" t="str">
        <f>IF(OR(BART_Rides[[#This Row],[Station Code]]="EM", BART_Rides[[#This Row],[Station Code]]="MT", BART_Rides[[#This Row],[Station Code]]="PL", BART_Rides[[#This Row],[Station Code]]="CC"), "Yes", "No")</f>
        <v>No</v>
      </c>
    </row>
    <row r="13751" spans="6:14">
      <c r="F13751" s="3">
        <v>44441</v>
      </c>
      <c r="G13751" s="1" t="s">
        <v>71</v>
      </c>
      <c r="H13751" s="1" t="s">
        <v>105</v>
      </c>
      <c r="I13751" s="1">
        <v>435</v>
      </c>
      <c r="J13751" s="1">
        <f>MONTH(BART_Rides[[#This Row],[Date]])</f>
        <v>9</v>
      </c>
      <c r="K13751" s="1">
        <f>WEEKDAY(BART_Rides[[#This Row],[Date]],2)</f>
        <v>4</v>
      </c>
      <c r="L13751" s="1" t="str">
        <f>LEFT(BART_Rides[[#This Row],[Lines]],1)</f>
        <v>Y</v>
      </c>
      <c r="M13751" s="1" t="str">
        <f>IF(BART_Rides[[#This Row],[FirstLetter]]="Y","Yes","No")</f>
        <v>Yes</v>
      </c>
      <c r="N13751" s="1" t="str">
        <f>IF(OR(BART_Rides[[#This Row],[Station Code]]="EM", BART_Rides[[#This Row],[Station Code]]="MT", BART_Rides[[#This Row],[Station Code]]="PL", BART_Rides[[#This Row],[Station Code]]="CC"), "Yes", "No")</f>
        <v>No</v>
      </c>
    </row>
    <row r="13752" spans="6:14">
      <c r="F13752" s="3">
        <v>44442</v>
      </c>
      <c r="G13752" s="1" t="s">
        <v>71</v>
      </c>
      <c r="H13752" s="1" t="s">
        <v>105</v>
      </c>
      <c r="I13752" s="1">
        <v>388</v>
      </c>
      <c r="J13752" s="1">
        <f>MONTH(BART_Rides[[#This Row],[Date]])</f>
        <v>9</v>
      </c>
      <c r="K13752" s="1">
        <f>WEEKDAY(BART_Rides[[#This Row],[Date]],2)</f>
        <v>5</v>
      </c>
      <c r="L13752" s="1" t="str">
        <f>LEFT(BART_Rides[[#This Row],[Lines]],1)</f>
        <v>Y</v>
      </c>
      <c r="M13752" s="1" t="str">
        <f>IF(BART_Rides[[#This Row],[FirstLetter]]="Y","Yes","No")</f>
        <v>Yes</v>
      </c>
      <c r="N13752" s="1" t="str">
        <f>IF(OR(BART_Rides[[#This Row],[Station Code]]="EM", BART_Rides[[#This Row],[Station Code]]="MT", BART_Rides[[#This Row],[Station Code]]="PL", BART_Rides[[#This Row],[Station Code]]="CC"), "Yes", "No")</f>
        <v>No</v>
      </c>
    </row>
    <row r="13753" spans="6:14">
      <c r="F13753" s="3">
        <v>44443</v>
      </c>
      <c r="G13753" s="1" t="s">
        <v>71</v>
      </c>
      <c r="H13753" s="1" t="s">
        <v>105</v>
      </c>
      <c r="I13753" s="1">
        <v>232</v>
      </c>
      <c r="J13753" s="1">
        <f>MONTH(BART_Rides[[#This Row],[Date]])</f>
        <v>9</v>
      </c>
      <c r="K13753" s="1">
        <f>WEEKDAY(BART_Rides[[#This Row],[Date]],2)</f>
        <v>6</v>
      </c>
      <c r="L13753" s="1" t="str">
        <f>LEFT(BART_Rides[[#This Row],[Lines]],1)</f>
        <v>Y</v>
      </c>
      <c r="M13753" s="1" t="str">
        <f>IF(BART_Rides[[#This Row],[FirstLetter]]="Y","Yes","No")</f>
        <v>Yes</v>
      </c>
      <c r="N13753" s="1" t="str">
        <f>IF(OR(BART_Rides[[#This Row],[Station Code]]="EM", BART_Rides[[#This Row],[Station Code]]="MT", BART_Rides[[#This Row],[Station Code]]="PL", BART_Rides[[#This Row],[Station Code]]="CC"), "Yes", "No")</f>
        <v>No</v>
      </c>
    </row>
    <row r="13754" spans="6:14">
      <c r="F13754" s="3">
        <v>44444</v>
      </c>
      <c r="G13754" s="1" t="s">
        <v>71</v>
      </c>
      <c r="H13754" s="1" t="s">
        <v>105</v>
      </c>
      <c r="I13754" s="1">
        <v>169</v>
      </c>
      <c r="J13754" s="1">
        <f>MONTH(BART_Rides[[#This Row],[Date]])</f>
        <v>9</v>
      </c>
      <c r="K13754" s="1">
        <f>WEEKDAY(BART_Rides[[#This Row],[Date]],2)</f>
        <v>7</v>
      </c>
      <c r="L13754" s="1" t="str">
        <f>LEFT(BART_Rides[[#This Row],[Lines]],1)</f>
        <v>Y</v>
      </c>
      <c r="M13754" s="1" t="str">
        <f>IF(BART_Rides[[#This Row],[FirstLetter]]="Y","Yes","No")</f>
        <v>Yes</v>
      </c>
      <c r="N13754" s="1" t="str">
        <f>IF(OR(BART_Rides[[#This Row],[Station Code]]="EM", BART_Rides[[#This Row],[Station Code]]="MT", BART_Rides[[#This Row],[Station Code]]="PL", BART_Rides[[#This Row],[Station Code]]="CC"), "Yes", "No")</f>
        <v>No</v>
      </c>
    </row>
    <row r="13755" spans="6:14">
      <c r="F13755" s="3">
        <v>44445</v>
      </c>
      <c r="G13755" s="1" t="s">
        <v>71</v>
      </c>
      <c r="H13755" s="1" t="s">
        <v>105</v>
      </c>
      <c r="I13755" s="1">
        <v>124</v>
      </c>
      <c r="J13755" s="1">
        <f>MONTH(BART_Rides[[#This Row],[Date]])</f>
        <v>9</v>
      </c>
      <c r="K13755" s="1">
        <f>WEEKDAY(BART_Rides[[#This Row],[Date]],2)</f>
        <v>1</v>
      </c>
      <c r="L13755" s="1" t="str">
        <f>LEFT(BART_Rides[[#This Row],[Lines]],1)</f>
        <v>Y</v>
      </c>
      <c r="M13755" s="1" t="str">
        <f>IF(BART_Rides[[#This Row],[FirstLetter]]="Y","Yes","No")</f>
        <v>Yes</v>
      </c>
      <c r="N13755" s="1" t="str">
        <f>IF(OR(BART_Rides[[#This Row],[Station Code]]="EM", BART_Rides[[#This Row],[Station Code]]="MT", BART_Rides[[#This Row],[Station Code]]="PL", BART_Rides[[#This Row],[Station Code]]="CC"), "Yes", "No")</f>
        <v>No</v>
      </c>
    </row>
    <row r="13756" spans="6:14">
      <c r="F13756" s="3">
        <v>44446</v>
      </c>
      <c r="G13756" s="1" t="s">
        <v>71</v>
      </c>
      <c r="H13756" s="1" t="s">
        <v>105</v>
      </c>
      <c r="I13756" s="1">
        <v>418</v>
      </c>
      <c r="J13756" s="1">
        <f>MONTH(BART_Rides[[#This Row],[Date]])</f>
        <v>9</v>
      </c>
      <c r="K13756" s="1">
        <f>WEEKDAY(BART_Rides[[#This Row],[Date]],2)</f>
        <v>2</v>
      </c>
      <c r="L13756" s="1" t="str">
        <f>LEFT(BART_Rides[[#This Row],[Lines]],1)</f>
        <v>Y</v>
      </c>
      <c r="M13756" s="1" t="str">
        <f>IF(BART_Rides[[#This Row],[FirstLetter]]="Y","Yes","No")</f>
        <v>Yes</v>
      </c>
      <c r="N13756" s="1" t="str">
        <f>IF(OR(BART_Rides[[#This Row],[Station Code]]="EM", BART_Rides[[#This Row],[Station Code]]="MT", BART_Rides[[#This Row],[Station Code]]="PL", BART_Rides[[#This Row],[Station Code]]="CC"), "Yes", "No")</f>
        <v>No</v>
      </c>
    </row>
    <row r="13757" spans="6:14">
      <c r="F13757" s="3">
        <v>44447</v>
      </c>
      <c r="G13757" s="1" t="s">
        <v>71</v>
      </c>
      <c r="H13757" s="1" t="s">
        <v>105</v>
      </c>
      <c r="I13757" s="1">
        <v>419</v>
      </c>
      <c r="J13757" s="1">
        <f>MONTH(BART_Rides[[#This Row],[Date]])</f>
        <v>9</v>
      </c>
      <c r="K13757" s="1">
        <f>WEEKDAY(BART_Rides[[#This Row],[Date]],2)</f>
        <v>3</v>
      </c>
      <c r="L13757" s="1" t="str">
        <f>LEFT(BART_Rides[[#This Row],[Lines]],1)</f>
        <v>Y</v>
      </c>
      <c r="M13757" s="1" t="str">
        <f>IF(BART_Rides[[#This Row],[FirstLetter]]="Y","Yes","No")</f>
        <v>Yes</v>
      </c>
      <c r="N13757" s="1" t="str">
        <f>IF(OR(BART_Rides[[#This Row],[Station Code]]="EM", BART_Rides[[#This Row],[Station Code]]="MT", BART_Rides[[#This Row],[Station Code]]="PL", BART_Rides[[#This Row],[Station Code]]="CC"), "Yes", "No")</f>
        <v>No</v>
      </c>
    </row>
    <row r="13758" spans="6:14">
      <c r="F13758" s="3">
        <v>44448</v>
      </c>
      <c r="G13758" s="1" t="s">
        <v>71</v>
      </c>
      <c r="H13758" s="1" t="s">
        <v>105</v>
      </c>
      <c r="I13758" s="1">
        <v>414</v>
      </c>
      <c r="J13758" s="1">
        <f>MONTH(BART_Rides[[#This Row],[Date]])</f>
        <v>9</v>
      </c>
      <c r="K13758" s="1">
        <f>WEEKDAY(BART_Rides[[#This Row],[Date]],2)</f>
        <v>4</v>
      </c>
      <c r="L13758" s="1" t="str">
        <f>LEFT(BART_Rides[[#This Row],[Lines]],1)</f>
        <v>Y</v>
      </c>
      <c r="M13758" s="1" t="str">
        <f>IF(BART_Rides[[#This Row],[FirstLetter]]="Y","Yes","No")</f>
        <v>Yes</v>
      </c>
      <c r="N13758" s="1" t="str">
        <f>IF(OR(BART_Rides[[#This Row],[Station Code]]="EM", BART_Rides[[#This Row],[Station Code]]="MT", BART_Rides[[#This Row],[Station Code]]="PL", BART_Rides[[#This Row],[Station Code]]="CC"), "Yes", "No")</f>
        <v>No</v>
      </c>
    </row>
    <row r="13759" spans="6:14">
      <c r="F13759" s="3">
        <v>44449</v>
      </c>
      <c r="G13759" s="1" t="s">
        <v>71</v>
      </c>
      <c r="H13759" s="1" t="s">
        <v>105</v>
      </c>
      <c r="I13759" s="1">
        <v>408</v>
      </c>
      <c r="J13759" s="1">
        <f>MONTH(BART_Rides[[#This Row],[Date]])</f>
        <v>9</v>
      </c>
      <c r="K13759" s="1">
        <f>WEEKDAY(BART_Rides[[#This Row],[Date]],2)</f>
        <v>5</v>
      </c>
      <c r="L13759" s="1" t="str">
        <f>LEFT(BART_Rides[[#This Row],[Lines]],1)</f>
        <v>Y</v>
      </c>
      <c r="M13759" s="1" t="str">
        <f>IF(BART_Rides[[#This Row],[FirstLetter]]="Y","Yes","No")</f>
        <v>Yes</v>
      </c>
      <c r="N13759" s="1" t="str">
        <f>IF(OR(BART_Rides[[#This Row],[Station Code]]="EM", BART_Rides[[#This Row],[Station Code]]="MT", BART_Rides[[#This Row],[Station Code]]="PL", BART_Rides[[#This Row],[Station Code]]="CC"), "Yes", "No")</f>
        <v>No</v>
      </c>
    </row>
    <row r="13760" spans="6:14">
      <c r="F13760" s="3">
        <v>44450</v>
      </c>
      <c r="G13760" s="1" t="s">
        <v>71</v>
      </c>
      <c r="H13760" s="1" t="s">
        <v>105</v>
      </c>
      <c r="I13760" s="1">
        <v>217</v>
      </c>
      <c r="J13760" s="1">
        <f>MONTH(BART_Rides[[#This Row],[Date]])</f>
        <v>9</v>
      </c>
      <c r="K13760" s="1">
        <f>WEEKDAY(BART_Rides[[#This Row],[Date]],2)</f>
        <v>6</v>
      </c>
      <c r="L13760" s="1" t="str">
        <f>LEFT(BART_Rides[[#This Row],[Lines]],1)</f>
        <v>Y</v>
      </c>
      <c r="M13760" s="1" t="str">
        <f>IF(BART_Rides[[#This Row],[FirstLetter]]="Y","Yes","No")</f>
        <v>Yes</v>
      </c>
      <c r="N13760" s="1" t="str">
        <f>IF(OR(BART_Rides[[#This Row],[Station Code]]="EM", BART_Rides[[#This Row],[Station Code]]="MT", BART_Rides[[#This Row],[Station Code]]="PL", BART_Rides[[#This Row],[Station Code]]="CC"), "Yes", "No")</f>
        <v>No</v>
      </c>
    </row>
    <row r="13761" spans="6:14">
      <c r="F13761" s="3">
        <v>44451</v>
      </c>
      <c r="G13761" s="1" t="s">
        <v>71</v>
      </c>
      <c r="H13761" s="1" t="s">
        <v>105</v>
      </c>
      <c r="I13761" s="1">
        <v>158</v>
      </c>
      <c r="J13761" s="1">
        <f>MONTH(BART_Rides[[#This Row],[Date]])</f>
        <v>9</v>
      </c>
      <c r="K13761" s="1">
        <f>WEEKDAY(BART_Rides[[#This Row],[Date]],2)</f>
        <v>7</v>
      </c>
      <c r="L13761" s="1" t="str">
        <f>LEFT(BART_Rides[[#This Row],[Lines]],1)</f>
        <v>Y</v>
      </c>
      <c r="M13761" s="1" t="str">
        <f>IF(BART_Rides[[#This Row],[FirstLetter]]="Y","Yes","No")</f>
        <v>Yes</v>
      </c>
      <c r="N13761" s="1" t="str">
        <f>IF(OR(BART_Rides[[#This Row],[Station Code]]="EM", BART_Rides[[#This Row],[Station Code]]="MT", BART_Rides[[#This Row],[Station Code]]="PL", BART_Rides[[#This Row],[Station Code]]="CC"), "Yes", "No")</f>
        <v>No</v>
      </c>
    </row>
    <row r="13762" spans="6:14">
      <c r="F13762" s="3">
        <v>44452</v>
      </c>
      <c r="G13762" s="1" t="s">
        <v>71</v>
      </c>
      <c r="H13762" s="1" t="s">
        <v>105</v>
      </c>
      <c r="I13762" s="1">
        <v>396</v>
      </c>
      <c r="J13762" s="1">
        <f>MONTH(BART_Rides[[#This Row],[Date]])</f>
        <v>9</v>
      </c>
      <c r="K13762" s="1">
        <f>WEEKDAY(BART_Rides[[#This Row],[Date]],2)</f>
        <v>1</v>
      </c>
      <c r="L13762" s="1" t="str">
        <f>LEFT(BART_Rides[[#This Row],[Lines]],1)</f>
        <v>Y</v>
      </c>
      <c r="M13762" s="1" t="str">
        <f>IF(BART_Rides[[#This Row],[FirstLetter]]="Y","Yes","No")</f>
        <v>Yes</v>
      </c>
      <c r="N13762" s="1" t="str">
        <f>IF(OR(BART_Rides[[#This Row],[Station Code]]="EM", BART_Rides[[#This Row],[Station Code]]="MT", BART_Rides[[#This Row],[Station Code]]="PL", BART_Rides[[#This Row],[Station Code]]="CC"), "Yes", "No")</f>
        <v>No</v>
      </c>
    </row>
    <row r="13763" spans="6:14">
      <c r="F13763" s="3">
        <v>44453</v>
      </c>
      <c r="G13763" s="1" t="s">
        <v>71</v>
      </c>
      <c r="H13763" s="1" t="s">
        <v>105</v>
      </c>
      <c r="I13763" s="1">
        <v>426</v>
      </c>
      <c r="J13763" s="1">
        <f>MONTH(BART_Rides[[#This Row],[Date]])</f>
        <v>9</v>
      </c>
      <c r="K13763" s="1">
        <f>WEEKDAY(BART_Rides[[#This Row],[Date]],2)</f>
        <v>2</v>
      </c>
      <c r="L13763" s="1" t="str">
        <f>LEFT(BART_Rides[[#This Row],[Lines]],1)</f>
        <v>Y</v>
      </c>
      <c r="M13763" s="1" t="str">
        <f>IF(BART_Rides[[#This Row],[FirstLetter]]="Y","Yes","No")</f>
        <v>Yes</v>
      </c>
      <c r="N13763" s="1" t="str">
        <f>IF(OR(BART_Rides[[#This Row],[Station Code]]="EM", BART_Rides[[#This Row],[Station Code]]="MT", BART_Rides[[#This Row],[Station Code]]="PL", BART_Rides[[#This Row],[Station Code]]="CC"), "Yes", "No")</f>
        <v>No</v>
      </c>
    </row>
    <row r="13764" spans="6:14">
      <c r="F13764" s="3">
        <v>44454</v>
      </c>
      <c r="G13764" s="1" t="s">
        <v>71</v>
      </c>
      <c r="H13764" s="1" t="s">
        <v>105</v>
      </c>
      <c r="I13764" s="1">
        <v>426</v>
      </c>
      <c r="J13764" s="1">
        <f>MONTH(BART_Rides[[#This Row],[Date]])</f>
        <v>9</v>
      </c>
      <c r="K13764" s="1">
        <f>WEEKDAY(BART_Rides[[#This Row],[Date]],2)</f>
        <v>3</v>
      </c>
      <c r="L13764" s="1" t="str">
        <f>LEFT(BART_Rides[[#This Row],[Lines]],1)</f>
        <v>Y</v>
      </c>
      <c r="M13764" s="1" t="str">
        <f>IF(BART_Rides[[#This Row],[FirstLetter]]="Y","Yes","No")</f>
        <v>Yes</v>
      </c>
      <c r="N13764" s="1" t="str">
        <f>IF(OR(BART_Rides[[#This Row],[Station Code]]="EM", BART_Rides[[#This Row],[Station Code]]="MT", BART_Rides[[#This Row],[Station Code]]="PL", BART_Rides[[#This Row],[Station Code]]="CC"), "Yes", "No")</f>
        <v>No</v>
      </c>
    </row>
    <row r="13765" spans="6:14">
      <c r="F13765" s="3">
        <v>44455</v>
      </c>
      <c r="G13765" s="1" t="s">
        <v>71</v>
      </c>
      <c r="H13765" s="1" t="s">
        <v>105</v>
      </c>
      <c r="I13765" s="1">
        <v>440</v>
      </c>
      <c r="J13765" s="1">
        <f>MONTH(BART_Rides[[#This Row],[Date]])</f>
        <v>9</v>
      </c>
      <c r="K13765" s="1">
        <f>WEEKDAY(BART_Rides[[#This Row],[Date]],2)</f>
        <v>4</v>
      </c>
      <c r="L13765" s="1" t="str">
        <f>LEFT(BART_Rides[[#This Row],[Lines]],1)</f>
        <v>Y</v>
      </c>
      <c r="M13765" s="1" t="str">
        <f>IF(BART_Rides[[#This Row],[FirstLetter]]="Y","Yes","No")</f>
        <v>Yes</v>
      </c>
      <c r="N13765" s="1" t="str">
        <f>IF(OR(BART_Rides[[#This Row],[Station Code]]="EM", BART_Rides[[#This Row],[Station Code]]="MT", BART_Rides[[#This Row],[Station Code]]="PL", BART_Rides[[#This Row],[Station Code]]="CC"), "Yes", "No")</f>
        <v>No</v>
      </c>
    </row>
    <row r="13766" spans="6:14">
      <c r="F13766" s="3">
        <v>44456</v>
      </c>
      <c r="G13766" s="1" t="s">
        <v>71</v>
      </c>
      <c r="H13766" s="1" t="s">
        <v>105</v>
      </c>
      <c r="I13766" s="1">
        <v>412</v>
      </c>
      <c r="J13766" s="1">
        <f>MONTH(BART_Rides[[#This Row],[Date]])</f>
        <v>9</v>
      </c>
      <c r="K13766" s="1">
        <f>WEEKDAY(BART_Rides[[#This Row],[Date]],2)</f>
        <v>5</v>
      </c>
      <c r="L13766" s="1" t="str">
        <f>LEFT(BART_Rides[[#This Row],[Lines]],1)</f>
        <v>Y</v>
      </c>
      <c r="M13766" s="1" t="str">
        <f>IF(BART_Rides[[#This Row],[FirstLetter]]="Y","Yes","No")</f>
        <v>Yes</v>
      </c>
      <c r="N13766" s="1" t="str">
        <f>IF(OR(BART_Rides[[#This Row],[Station Code]]="EM", BART_Rides[[#This Row],[Station Code]]="MT", BART_Rides[[#This Row],[Station Code]]="PL", BART_Rides[[#This Row],[Station Code]]="CC"), "Yes", "No")</f>
        <v>No</v>
      </c>
    </row>
    <row r="13767" spans="6:14">
      <c r="F13767" s="3">
        <v>44457</v>
      </c>
      <c r="G13767" s="1" t="s">
        <v>71</v>
      </c>
      <c r="H13767" s="1" t="s">
        <v>105</v>
      </c>
      <c r="I13767" s="1">
        <v>244</v>
      </c>
      <c r="J13767" s="1">
        <f>MONTH(BART_Rides[[#This Row],[Date]])</f>
        <v>9</v>
      </c>
      <c r="K13767" s="1">
        <f>WEEKDAY(BART_Rides[[#This Row],[Date]],2)</f>
        <v>6</v>
      </c>
      <c r="L13767" s="1" t="str">
        <f>LEFT(BART_Rides[[#This Row],[Lines]],1)</f>
        <v>Y</v>
      </c>
      <c r="M13767" s="1" t="str">
        <f>IF(BART_Rides[[#This Row],[FirstLetter]]="Y","Yes","No")</f>
        <v>Yes</v>
      </c>
      <c r="N13767" s="1" t="str">
        <f>IF(OR(BART_Rides[[#This Row],[Station Code]]="EM", BART_Rides[[#This Row],[Station Code]]="MT", BART_Rides[[#This Row],[Station Code]]="PL", BART_Rides[[#This Row],[Station Code]]="CC"), "Yes", "No")</f>
        <v>No</v>
      </c>
    </row>
    <row r="13768" spans="6:14">
      <c r="F13768" s="3">
        <v>44458</v>
      </c>
      <c r="G13768" s="1" t="s">
        <v>71</v>
      </c>
      <c r="H13768" s="1" t="s">
        <v>105</v>
      </c>
      <c r="I13768" s="1">
        <v>140</v>
      </c>
      <c r="J13768" s="1">
        <f>MONTH(BART_Rides[[#This Row],[Date]])</f>
        <v>9</v>
      </c>
      <c r="K13768" s="1">
        <f>WEEKDAY(BART_Rides[[#This Row],[Date]],2)</f>
        <v>7</v>
      </c>
      <c r="L13768" s="1" t="str">
        <f>LEFT(BART_Rides[[#This Row],[Lines]],1)</f>
        <v>Y</v>
      </c>
      <c r="M13768" s="1" t="str">
        <f>IF(BART_Rides[[#This Row],[FirstLetter]]="Y","Yes","No")</f>
        <v>Yes</v>
      </c>
      <c r="N13768" s="1" t="str">
        <f>IF(OR(BART_Rides[[#This Row],[Station Code]]="EM", BART_Rides[[#This Row],[Station Code]]="MT", BART_Rides[[#This Row],[Station Code]]="PL", BART_Rides[[#This Row],[Station Code]]="CC"), "Yes", "No")</f>
        <v>No</v>
      </c>
    </row>
    <row r="13769" spans="6:14">
      <c r="F13769" s="3">
        <v>44459</v>
      </c>
      <c r="G13769" s="1" t="s">
        <v>71</v>
      </c>
      <c r="H13769" s="1" t="s">
        <v>105</v>
      </c>
      <c r="I13769" s="1">
        <v>416</v>
      </c>
      <c r="J13769" s="1">
        <f>MONTH(BART_Rides[[#This Row],[Date]])</f>
        <v>9</v>
      </c>
      <c r="K13769" s="1">
        <f>WEEKDAY(BART_Rides[[#This Row],[Date]],2)</f>
        <v>1</v>
      </c>
      <c r="L13769" s="1" t="str">
        <f>LEFT(BART_Rides[[#This Row],[Lines]],1)</f>
        <v>Y</v>
      </c>
      <c r="M13769" s="1" t="str">
        <f>IF(BART_Rides[[#This Row],[FirstLetter]]="Y","Yes","No")</f>
        <v>Yes</v>
      </c>
      <c r="N13769" s="1" t="str">
        <f>IF(OR(BART_Rides[[#This Row],[Station Code]]="EM", BART_Rides[[#This Row],[Station Code]]="MT", BART_Rides[[#This Row],[Station Code]]="PL", BART_Rides[[#This Row],[Station Code]]="CC"), "Yes", "No")</f>
        <v>No</v>
      </c>
    </row>
    <row r="13770" spans="6:14">
      <c r="F13770" s="3">
        <v>44460</v>
      </c>
      <c r="G13770" s="1" t="s">
        <v>71</v>
      </c>
      <c r="H13770" s="1" t="s">
        <v>105</v>
      </c>
      <c r="I13770" s="1">
        <v>405</v>
      </c>
      <c r="J13770" s="1">
        <f>MONTH(BART_Rides[[#This Row],[Date]])</f>
        <v>9</v>
      </c>
      <c r="K13770" s="1">
        <f>WEEKDAY(BART_Rides[[#This Row],[Date]],2)</f>
        <v>2</v>
      </c>
      <c r="L13770" s="1" t="str">
        <f>LEFT(BART_Rides[[#This Row],[Lines]],1)</f>
        <v>Y</v>
      </c>
      <c r="M13770" s="1" t="str">
        <f>IF(BART_Rides[[#This Row],[FirstLetter]]="Y","Yes","No")</f>
        <v>Yes</v>
      </c>
      <c r="N13770" s="1" t="str">
        <f>IF(OR(BART_Rides[[#This Row],[Station Code]]="EM", BART_Rides[[#This Row],[Station Code]]="MT", BART_Rides[[#This Row],[Station Code]]="PL", BART_Rides[[#This Row],[Station Code]]="CC"), "Yes", "No")</f>
        <v>No</v>
      </c>
    </row>
    <row r="13771" spans="6:14">
      <c r="F13771" s="3">
        <v>44461</v>
      </c>
      <c r="G13771" s="1" t="s">
        <v>71</v>
      </c>
      <c r="H13771" s="1" t="s">
        <v>105</v>
      </c>
      <c r="I13771" s="1">
        <v>429</v>
      </c>
      <c r="J13771" s="1">
        <f>MONTH(BART_Rides[[#This Row],[Date]])</f>
        <v>9</v>
      </c>
      <c r="K13771" s="1">
        <f>WEEKDAY(BART_Rides[[#This Row],[Date]],2)</f>
        <v>3</v>
      </c>
      <c r="L13771" s="1" t="str">
        <f>LEFT(BART_Rides[[#This Row],[Lines]],1)</f>
        <v>Y</v>
      </c>
      <c r="M13771" s="1" t="str">
        <f>IF(BART_Rides[[#This Row],[FirstLetter]]="Y","Yes","No")</f>
        <v>Yes</v>
      </c>
      <c r="N13771" s="1" t="str">
        <f>IF(OR(BART_Rides[[#This Row],[Station Code]]="EM", BART_Rides[[#This Row],[Station Code]]="MT", BART_Rides[[#This Row],[Station Code]]="PL", BART_Rides[[#This Row],[Station Code]]="CC"), "Yes", "No")</f>
        <v>No</v>
      </c>
    </row>
    <row r="13772" spans="6:14">
      <c r="F13772" s="3">
        <v>44462</v>
      </c>
      <c r="G13772" s="1" t="s">
        <v>71</v>
      </c>
      <c r="H13772" s="1" t="s">
        <v>105</v>
      </c>
      <c r="I13772" s="1">
        <v>437</v>
      </c>
      <c r="J13772" s="1">
        <f>MONTH(BART_Rides[[#This Row],[Date]])</f>
        <v>9</v>
      </c>
      <c r="K13772" s="1">
        <f>WEEKDAY(BART_Rides[[#This Row],[Date]],2)</f>
        <v>4</v>
      </c>
      <c r="L13772" s="1" t="str">
        <f>LEFT(BART_Rides[[#This Row],[Lines]],1)</f>
        <v>Y</v>
      </c>
      <c r="M13772" s="1" t="str">
        <f>IF(BART_Rides[[#This Row],[FirstLetter]]="Y","Yes","No")</f>
        <v>Yes</v>
      </c>
      <c r="N13772" s="1" t="str">
        <f>IF(OR(BART_Rides[[#This Row],[Station Code]]="EM", BART_Rides[[#This Row],[Station Code]]="MT", BART_Rides[[#This Row],[Station Code]]="PL", BART_Rides[[#This Row],[Station Code]]="CC"), "Yes", "No")</f>
        <v>No</v>
      </c>
    </row>
    <row r="13773" spans="6:14">
      <c r="F13773" s="3">
        <v>44463</v>
      </c>
      <c r="G13773" s="1" t="s">
        <v>71</v>
      </c>
      <c r="H13773" s="1" t="s">
        <v>105</v>
      </c>
      <c r="I13773" s="1">
        <v>403</v>
      </c>
      <c r="J13773" s="1">
        <f>MONTH(BART_Rides[[#This Row],[Date]])</f>
        <v>9</v>
      </c>
      <c r="K13773" s="1">
        <f>WEEKDAY(BART_Rides[[#This Row],[Date]],2)</f>
        <v>5</v>
      </c>
      <c r="L13773" s="1" t="str">
        <f>LEFT(BART_Rides[[#This Row],[Lines]],1)</f>
        <v>Y</v>
      </c>
      <c r="M13773" s="1" t="str">
        <f>IF(BART_Rides[[#This Row],[FirstLetter]]="Y","Yes","No")</f>
        <v>Yes</v>
      </c>
      <c r="N13773" s="1" t="str">
        <f>IF(OR(BART_Rides[[#This Row],[Station Code]]="EM", BART_Rides[[#This Row],[Station Code]]="MT", BART_Rides[[#This Row],[Station Code]]="PL", BART_Rides[[#This Row],[Station Code]]="CC"), "Yes", "No")</f>
        <v>No</v>
      </c>
    </row>
    <row r="13774" spans="6:14">
      <c r="F13774" s="3">
        <v>44464</v>
      </c>
      <c r="G13774" s="1" t="s">
        <v>71</v>
      </c>
      <c r="H13774" s="1" t="s">
        <v>105</v>
      </c>
      <c r="I13774" s="1">
        <v>236</v>
      </c>
      <c r="J13774" s="1">
        <f>MONTH(BART_Rides[[#This Row],[Date]])</f>
        <v>9</v>
      </c>
      <c r="K13774" s="1">
        <f>WEEKDAY(BART_Rides[[#This Row],[Date]],2)</f>
        <v>6</v>
      </c>
      <c r="L13774" s="1" t="str">
        <f>LEFT(BART_Rides[[#This Row],[Lines]],1)</f>
        <v>Y</v>
      </c>
      <c r="M13774" s="1" t="str">
        <f>IF(BART_Rides[[#This Row],[FirstLetter]]="Y","Yes","No")</f>
        <v>Yes</v>
      </c>
      <c r="N13774" s="1" t="str">
        <f>IF(OR(BART_Rides[[#This Row],[Station Code]]="EM", BART_Rides[[#This Row],[Station Code]]="MT", BART_Rides[[#This Row],[Station Code]]="PL", BART_Rides[[#This Row],[Station Code]]="CC"), "Yes", "No")</f>
        <v>No</v>
      </c>
    </row>
    <row r="13775" spans="6:14">
      <c r="F13775" s="3">
        <v>44465</v>
      </c>
      <c r="G13775" s="1" t="s">
        <v>71</v>
      </c>
      <c r="H13775" s="1" t="s">
        <v>105</v>
      </c>
      <c r="I13775" s="1">
        <v>141</v>
      </c>
      <c r="J13775" s="1">
        <f>MONTH(BART_Rides[[#This Row],[Date]])</f>
        <v>9</v>
      </c>
      <c r="K13775" s="1">
        <f>WEEKDAY(BART_Rides[[#This Row],[Date]],2)</f>
        <v>7</v>
      </c>
      <c r="L13775" s="1" t="str">
        <f>LEFT(BART_Rides[[#This Row],[Lines]],1)</f>
        <v>Y</v>
      </c>
      <c r="M13775" s="1" t="str">
        <f>IF(BART_Rides[[#This Row],[FirstLetter]]="Y","Yes","No")</f>
        <v>Yes</v>
      </c>
      <c r="N13775" s="1" t="str">
        <f>IF(OR(BART_Rides[[#This Row],[Station Code]]="EM", BART_Rides[[#This Row],[Station Code]]="MT", BART_Rides[[#This Row],[Station Code]]="PL", BART_Rides[[#This Row],[Station Code]]="CC"), "Yes", "No")</f>
        <v>No</v>
      </c>
    </row>
    <row r="13776" spans="6:14">
      <c r="F13776" s="3">
        <v>44466</v>
      </c>
      <c r="G13776" s="1" t="s">
        <v>71</v>
      </c>
      <c r="H13776" s="1" t="s">
        <v>105</v>
      </c>
      <c r="I13776" s="1">
        <v>406</v>
      </c>
      <c r="J13776" s="1">
        <f>MONTH(BART_Rides[[#This Row],[Date]])</f>
        <v>9</v>
      </c>
      <c r="K13776" s="1">
        <f>WEEKDAY(BART_Rides[[#This Row],[Date]],2)</f>
        <v>1</v>
      </c>
      <c r="L13776" s="1" t="str">
        <f>LEFT(BART_Rides[[#This Row],[Lines]],1)</f>
        <v>Y</v>
      </c>
      <c r="M13776" s="1" t="str">
        <f>IF(BART_Rides[[#This Row],[FirstLetter]]="Y","Yes","No")</f>
        <v>Yes</v>
      </c>
      <c r="N13776" s="1" t="str">
        <f>IF(OR(BART_Rides[[#This Row],[Station Code]]="EM", BART_Rides[[#This Row],[Station Code]]="MT", BART_Rides[[#This Row],[Station Code]]="PL", BART_Rides[[#This Row],[Station Code]]="CC"), "Yes", "No")</f>
        <v>No</v>
      </c>
    </row>
    <row r="13777" spans="6:14">
      <c r="F13777" s="3">
        <v>44467</v>
      </c>
      <c r="G13777" s="1" t="s">
        <v>71</v>
      </c>
      <c r="H13777" s="1" t="s">
        <v>105</v>
      </c>
      <c r="I13777" s="1">
        <v>461</v>
      </c>
      <c r="J13777" s="1">
        <f>MONTH(BART_Rides[[#This Row],[Date]])</f>
        <v>9</v>
      </c>
      <c r="K13777" s="1">
        <f>WEEKDAY(BART_Rides[[#This Row],[Date]],2)</f>
        <v>2</v>
      </c>
      <c r="L13777" s="1" t="str">
        <f>LEFT(BART_Rides[[#This Row],[Lines]],1)</f>
        <v>Y</v>
      </c>
      <c r="M13777" s="1" t="str">
        <f>IF(BART_Rides[[#This Row],[FirstLetter]]="Y","Yes","No")</f>
        <v>Yes</v>
      </c>
      <c r="N13777" s="1" t="str">
        <f>IF(OR(BART_Rides[[#This Row],[Station Code]]="EM", BART_Rides[[#This Row],[Station Code]]="MT", BART_Rides[[#This Row],[Station Code]]="PL", BART_Rides[[#This Row],[Station Code]]="CC"), "Yes", "No")</f>
        <v>No</v>
      </c>
    </row>
    <row r="13778" spans="6:14">
      <c r="F13778" s="3">
        <v>44468</v>
      </c>
      <c r="G13778" s="1" t="s">
        <v>71</v>
      </c>
      <c r="H13778" s="1" t="s">
        <v>105</v>
      </c>
      <c r="I13778" s="1">
        <v>438</v>
      </c>
      <c r="J13778" s="1">
        <f>MONTH(BART_Rides[[#This Row],[Date]])</f>
        <v>9</v>
      </c>
      <c r="K13778" s="1">
        <f>WEEKDAY(BART_Rides[[#This Row],[Date]],2)</f>
        <v>3</v>
      </c>
      <c r="L13778" s="1" t="str">
        <f>LEFT(BART_Rides[[#This Row],[Lines]],1)</f>
        <v>Y</v>
      </c>
      <c r="M13778" s="1" t="str">
        <f>IF(BART_Rides[[#This Row],[FirstLetter]]="Y","Yes","No")</f>
        <v>Yes</v>
      </c>
      <c r="N13778" s="1" t="str">
        <f>IF(OR(BART_Rides[[#This Row],[Station Code]]="EM", BART_Rides[[#This Row],[Station Code]]="MT", BART_Rides[[#This Row],[Station Code]]="PL", BART_Rides[[#This Row],[Station Code]]="CC"), "Yes", "No")</f>
        <v>No</v>
      </c>
    </row>
    <row r="13779" spans="6:14">
      <c r="F13779" s="3">
        <v>44469</v>
      </c>
      <c r="G13779" s="1" t="s">
        <v>71</v>
      </c>
      <c r="H13779" s="1" t="s">
        <v>105</v>
      </c>
      <c r="I13779" s="1">
        <v>463</v>
      </c>
      <c r="J13779" s="1">
        <f>MONTH(BART_Rides[[#This Row],[Date]])</f>
        <v>9</v>
      </c>
      <c r="K13779" s="1">
        <f>WEEKDAY(BART_Rides[[#This Row],[Date]],2)</f>
        <v>4</v>
      </c>
      <c r="L13779" s="1" t="str">
        <f>LEFT(BART_Rides[[#This Row],[Lines]],1)</f>
        <v>Y</v>
      </c>
      <c r="M13779" s="1" t="str">
        <f>IF(BART_Rides[[#This Row],[FirstLetter]]="Y","Yes","No")</f>
        <v>Yes</v>
      </c>
      <c r="N13779" s="1" t="str">
        <f>IF(OR(BART_Rides[[#This Row],[Station Code]]="EM", BART_Rides[[#This Row],[Station Code]]="MT", BART_Rides[[#This Row],[Station Code]]="PL", BART_Rides[[#This Row],[Station Code]]="CC"), "Yes", "No")</f>
        <v>No</v>
      </c>
    </row>
    <row r="13780" spans="6:14">
      <c r="F13780" s="3">
        <v>44470</v>
      </c>
      <c r="G13780" s="1" t="s">
        <v>71</v>
      </c>
      <c r="H13780" s="1" t="s">
        <v>105</v>
      </c>
      <c r="I13780" s="1">
        <v>443</v>
      </c>
      <c r="J13780" s="1">
        <f>MONTH(BART_Rides[[#This Row],[Date]])</f>
        <v>10</v>
      </c>
      <c r="K13780" s="1">
        <f>WEEKDAY(BART_Rides[[#This Row],[Date]],2)</f>
        <v>5</v>
      </c>
      <c r="L13780" s="1" t="str">
        <f>LEFT(BART_Rides[[#This Row],[Lines]],1)</f>
        <v>Y</v>
      </c>
      <c r="M13780" s="1" t="str">
        <f>IF(BART_Rides[[#This Row],[FirstLetter]]="Y","Yes","No")</f>
        <v>Yes</v>
      </c>
      <c r="N13780" s="1" t="str">
        <f>IF(OR(BART_Rides[[#This Row],[Station Code]]="EM", BART_Rides[[#This Row],[Station Code]]="MT", BART_Rides[[#This Row],[Station Code]]="PL", BART_Rides[[#This Row],[Station Code]]="CC"), "Yes", "No")</f>
        <v>No</v>
      </c>
    </row>
    <row r="13781" spans="6:14">
      <c r="F13781" s="3">
        <v>44471</v>
      </c>
      <c r="G13781" s="1" t="s">
        <v>71</v>
      </c>
      <c r="H13781" s="1" t="s">
        <v>105</v>
      </c>
      <c r="I13781" s="1">
        <v>260</v>
      </c>
      <c r="J13781" s="1">
        <f>MONTH(BART_Rides[[#This Row],[Date]])</f>
        <v>10</v>
      </c>
      <c r="K13781" s="1">
        <f>WEEKDAY(BART_Rides[[#This Row],[Date]],2)</f>
        <v>6</v>
      </c>
      <c r="L13781" s="1" t="str">
        <f>LEFT(BART_Rides[[#This Row],[Lines]],1)</f>
        <v>Y</v>
      </c>
      <c r="M13781" s="1" t="str">
        <f>IF(BART_Rides[[#This Row],[FirstLetter]]="Y","Yes","No")</f>
        <v>Yes</v>
      </c>
      <c r="N13781" s="1" t="str">
        <f>IF(OR(BART_Rides[[#This Row],[Station Code]]="EM", BART_Rides[[#This Row],[Station Code]]="MT", BART_Rides[[#This Row],[Station Code]]="PL", BART_Rides[[#This Row],[Station Code]]="CC"), "Yes", "No")</f>
        <v>No</v>
      </c>
    </row>
    <row r="13782" spans="6:14">
      <c r="F13782" s="3">
        <v>44472</v>
      </c>
      <c r="G13782" s="1" t="s">
        <v>71</v>
      </c>
      <c r="H13782" s="1" t="s">
        <v>105</v>
      </c>
      <c r="I13782" s="1">
        <v>183</v>
      </c>
      <c r="J13782" s="1">
        <f>MONTH(BART_Rides[[#This Row],[Date]])</f>
        <v>10</v>
      </c>
      <c r="K13782" s="1">
        <f>WEEKDAY(BART_Rides[[#This Row],[Date]],2)</f>
        <v>7</v>
      </c>
      <c r="L13782" s="1" t="str">
        <f>LEFT(BART_Rides[[#This Row],[Lines]],1)</f>
        <v>Y</v>
      </c>
      <c r="M13782" s="1" t="str">
        <f>IF(BART_Rides[[#This Row],[FirstLetter]]="Y","Yes","No")</f>
        <v>Yes</v>
      </c>
      <c r="N13782" s="1" t="str">
        <f>IF(OR(BART_Rides[[#This Row],[Station Code]]="EM", BART_Rides[[#This Row],[Station Code]]="MT", BART_Rides[[#This Row],[Station Code]]="PL", BART_Rides[[#This Row],[Station Code]]="CC"), "Yes", "No")</f>
        <v>No</v>
      </c>
    </row>
    <row r="13783" spans="6:14">
      <c r="F13783" s="3">
        <v>44473</v>
      </c>
      <c r="G13783" s="1" t="s">
        <v>71</v>
      </c>
      <c r="H13783" s="1" t="s">
        <v>105</v>
      </c>
      <c r="I13783" s="1">
        <v>386</v>
      </c>
      <c r="J13783" s="1">
        <f>MONTH(BART_Rides[[#This Row],[Date]])</f>
        <v>10</v>
      </c>
      <c r="K13783" s="1">
        <f>WEEKDAY(BART_Rides[[#This Row],[Date]],2)</f>
        <v>1</v>
      </c>
      <c r="L13783" s="1" t="str">
        <f>LEFT(BART_Rides[[#This Row],[Lines]],1)</f>
        <v>Y</v>
      </c>
      <c r="M13783" s="1" t="str">
        <f>IF(BART_Rides[[#This Row],[FirstLetter]]="Y","Yes","No")</f>
        <v>Yes</v>
      </c>
      <c r="N13783" s="1" t="str">
        <f>IF(OR(BART_Rides[[#This Row],[Station Code]]="EM", BART_Rides[[#This Row],[Station Code]]="MT", BART_Rides[[#This Row],[Station Code]]="PL", BART_Rides[[#This Row],[Station Code]]="CC"), "Yes", "No")</f>
        <v>No</v>
      </c>
    </row>
    <row r="13784" spans="6:14">
      <c r="F13784" s="3">
        <v>44474</v>
      </c>
      <c r="G13784" s="1" t="s">
        <v>71</v>
      </c>
      <c r="H13784" s="1" t="s">
        <v>105</v>
      </c>
      <c r="I13784" s="1">
        <v>439</v>
      </c>
      <c r="J13784" s="1">
        <f>MONTH(BART_Rides[[#This Row],[Date]])</f>
        <v>10</v>
      </c>
      <c r="K13784" s="1">
        <f>WEEKDAY(BART_Rides[[#This Row],[Date]],2)</f>
        <v>2</v>
      </c>
      <c r="L13784" s="1" t="str">
        <f>LEFT(BART_Rides[[#This Row],[Lines]],1)</f>
        <v>Y</v>
      </c>
      <c r="M13784" s="1" t="str">
        <f>IF(BART_Rides[[#This Row],[FirstLetter]]="Y","Yes","No")</f>
        <v>Yes</v>
      </c>
      <c r="N13784" s="1" t="str">
        <f>IF(OR(BART_Rides[[#This Row],[Station Code]]="EM", BART_Rides[[#This Row],[Station Code]]="MT", BART_Rides[[#This Row],[Station Code]]="PL", BART_Rides[[#This Row],[Station Code]]="CC"), "Yes", "No")</f>
        <v>No</v>
      </c>
    </row>
    <row r="13785" spans="6:14">
      <c r="F13785" s="3">
        <v>44475</v>
      </c>
      <c r="G13785" s="1" t="s">
        <v>71</v>
      </c>
      <c r="H13785" s="1" t="s">
        <v>105</v>
      </c>
      <c r="I13785" s="1">
        <v>443</v>
      </c>
      <c r="J13785" s="1">
        <f>MONTH(BART_Rides[[#This Row],[Date]])</f>
        <v>10</v>
      </c>
      <c r="K13785" s="1">
        <f>WEEKDAY(BART_Rides[[#This Row],[Date]],2)</f>
        <v>3</v>
      </c>
      <c r="L13785" s="1" t="str">
        <f>LEFT(BART_Rides[[#This Row],[Lines]],1)</f>
        <v>Y</v>
      </c>
      <c r="M13785" s="1" t="str">
        <f>IF(BART_Rides[[#This Row],[FirstLetter]]="Y","Yes","No")</f>
        <v>Yes</v>
      </c>
      <c r="N13785" s="1" t="str">
        <f>IF(OR(BART_Rides[[#This Row],[Station Code]]="EM", BART_Rides[[#This Row],[Station Code]]="MT", BART_Rides[[#This Row],[Station Code]]="PL", BART_Rides[[#This Row],[Station Code]]="CC"), "Yes", "No")</f>
        <v>No</v>
      </c>
    </row>
    <row r="13786" spans="6:14">
      <c r="F13786" s="3">
        <v>44476</v>
      </c>
      <c r="G13786" s="1" t="s">
        <v>71</v>
      </c>
      <c r="H13786" s="1" t="s">
        <v>105</v>
      </c>
      <c r="I13786" s="1">
        <v>413</v>
      </c>
      <c r="J13786" s="1">
        <f>MONTH(BART_Rides[[#This Row],[Date]])</f>
        <v>10</v>
      </c>
      <c r="K13786" s="1">
        <f>WEEKDAY(BART_Rides[[#This Row],[Date]],2)</f>
        <v>4</v>
      </c>
      <c r="L13786" s="1" t="str">
        <f>LEFT(BART_Rides[[#This Row],[Lines]],1)</f>
        <v>Y</v>
      </c>
      <c r="M13786" s="1" t="str">
        <f>IF(BART_Rides[[#This Row],[FirstLetter]]="Y","Yes","No")</f>
        <v>Yes</v>
      </c>
      <c r="N13786" s="1" t="str">
        <f>IF(OR(BART_Rides[[#This Row],[Station Code]]="EM", BART_Rides[[#This Row],[Station Code]]="MT", BART_Rides[[#This Row],[Station Code]]="PL", BART_Rides[[#This Row],[Station Code]]="CC"), "Yes", "No")</f>
        <v>No</v>
      </c>
    </row>
    <row r="13787" spans="6:14">
      <c r="F13787" s="3">
        <v>44477</v>
      </c>
      <c r="G13787" s="1" t="s">
        <v>71</v>
      </c>
      <c r="H13787" s="1" t="s">
        <v>105</v>
      </c>
      <c r="I13787" s="1">
        <v>513</v>
      </c>
      <c r="J13787" s="1">
        <f>MONTH(BART_Rides[[#This Row],[Date]])</f>
        <v>10</v>
      </c>
      <c r="K13787" s="1">
        <f>WEEKDAY(BART_Rides[[#This Row],[Date]],2)</f>
        <v>5</v>
      </c>
      <c r="L13787" s="1" t="str">
        <f>LEFT(BART_Rides[[#This Row],[Lines]],1)</f>
        <v>Y</v>
      </c>
      <c r="M13787" s="1" t="str">
        <f>IF(BART_Rides[[#This Row],[FirstLetter]]="Y","Yes","No")</f>
        <v>Yes</v>
      </c>
      <c r="N13787" s="1" t="str">
        <f>IF(OR(BART_Rides[[#This Row],[Station Code]]="EM", BART_Rides[[#This Row],[Station Code]]="MT", BART_Rides[[#This Row],[Station Code]]="PL", BART_Rides[[#This Row],[Station Code]]="CC"), "Yes", "No")</f>
        <v>No</v>
      </c>
    </row>
    <row r="13788" spans="6:14">
      <c r="F13788" s="3">
        <v>44478</v>
      </c>
      <c r="G13788" s="1" t="s">
        <v>71</v>
      </c>
      <c r="H13788" s="1" t="s">
        <v>105</v>
      </c>
      <c r="I13788" s="1">
        <v>323</v>
      </c>
      <c r="J13788" s="1">
        <f>MONTH(BART_Rides[[#This Row],[Date]])</f>
        <v>10</v>
      </c>
      <c r="K13788" s="1">
        <f>WEEKDAY(BART_Rides[[#This Row],[Date]],2)</f>
        <v>6</v>
      </c>
      <c r="L13788" s="1" t="str">
        <f>LEFT(BART_Rides[[#This Row],[Lines]],1)</f>
        <v>Y</v>
      </c>
      <c r="M13788" s="1" t="str">
        <f>IF(BART_Rides[[#This Row],[FirstLetter]]="Y","Yes","No")</f>
        <v>Yes</v>
      </c>
      <c r="N13788" s="1" t="str">
        <f>IF(OR(BART_Rides[[#This Row],[Station Code]]="EM", BART_Rides[[#This Row],[Station Code]]="MT", BART_Rides[[#This Row],[Station Code]]="PL", BART_Rides[[#This Row],[Station Code]]="CC"), "Yes", "No")</f>
        <v>No</v>
      </c>
    </row>
    <row r="13789" spans="6:14">
      <c r="F13789" s="3">
        <v>44479</v>
      </c>
      <c r="G13789" s="1" t="s">
        <v>71</v>
      </c>
      <c r="H13789" s="1" t="s">
        <v>105</v>
      </c>
      <c r="I13789" s="1">
        <v>176</v>
      </c>
      <c r="J13789" s="1">
        <f>MONTH(BART_Rides[[#This Row],[Date]])</f>
        <v>10</v>
      </c>
      <c r="K13789" s="1">
        <f>WEEKDAY(BART_Rides[[#This Row],[Date]],2)</f>
        <v>7</v>
      </c>
      <c r="L13789" s="1" t="str">
        <f>LEFT(BART_Rides[[#This Row],[Lines]],1)</f>
        <v>Y</v>
      </c>
      <c r="M13789" s="1" t="str">
        <f>IF(BART_Rides[[#This Row],[FirstLetter]]="Y","Yes","No")</f>
        <v>Yes</v>
      </c>
      <c r="N13789" s="1" t="str">
        <f>IF(OR(BART_Rides[[#This Row],[Station Code]]="EM", BART_Rides[[#This Row],[Station Code]]="MT", BART_Rides[[#This Row],[Station Code]]="PL", BART_Rides[[#This Row],[Station Code]]="CC"), "Yes", "No")</f>
        <v>No</v>
      </c>
    </row>
    <row r="13790" spans="6:14">
      <c r="F13790" s="3">
        <v>44480</v>
      </c>
      <c r="G13790" s="1" t="s">
        <v>71</v>
      </c>
      <c r="H13790" s="1" t="s">
        <v>105</v>
      </c>
      <c r="I13790" s="1">
        <v>317</v>
      </c>
      <c r="J13790" s="1">
        <f>MONTH(BART_Rides[[#This Row],[Date]])</f>
        <v>10</v>
      </c>
      <c r="K13790" s="1">
        <f>WEEKDAY(BART_Rides[[#This Row],[Date]],2)</f>
        <v>1</v>
      </c>
      <c r="L13790" s="1" t="str">
        <f>LEFT(BART_Rides[[#This Row],[Lines]],1)</f>
        <v>Y</v>
      </c>
      <c r="M13790" s="1" t="str">
        <f>IF(BART_Rides[[#This Row],[FirstLetter]]="Y","Yes","No")</f>
        <v>Yes</v>
      </c>
      <c r="N13790" s="1" t="str">
        <f>IF(OR(BART_Rides[[#This Row],[Station Code]]="EM", BART_Rides[[#This Row],[Station Code]]="MT", BART_Rides[[#This Row],[Station Code]]="PL", BART_Rides[[#This Row],[Station Code]]="CC"), "Yes", "No")</f>
        <v>No</v>
      </c>
    </row>
    <row r="13791" spans="6:14">
      <c r="F13791" s="3">
        <v>44481</v>
      </c>
      <c r="G13791" s="1" t="s">
        <v>71</v>
      </c>
      <c r="H13791" s="1" t="s">
        <v>105</v>
      </c>
      <c r="I13791" s="1">
        <v>432</v>
      </c>
      <c r="J13791" s="1">
        <f>MONTH(BART_Rides[[#This Row],[Date]])</f>
        <v>10</v>
      </c>
      <c r="K13791" s="1">
        <f>WEEKDAY(BART_Rides[[#This Row],[Date]],2)</f>
        <v>2</v>
      </c>
      <c r="L13791" s="1" t="str">
        <f>LEFT(BART_Rides[[#This Row],[Lines]],1)</f>
        <v>Y</v>
      </c>
      <c r="M13791" s="1" t="str">
        <f>IF(BART_Rides[[#This Row],[FirstLetter]]="Y","Yes","No")</f>
        <v>Yes</v>
      </c>
      <c r="N13791" s="1" t="str">
        <f>IF(OR(BART_Rides[[#This Row],[Station Code]]="EM", BART_Rides[[#This Row],[Station Code]]="MT", BART_Rides[[#This Row],[Station Code]]="PL", BART_Rides[[#This Row],[Station Code]]="CC"), "Yes", "No")</f>
        <v>No</v>
      </c>
    </row>
    <row r="13792" spans="6:14">
      <c r="F13792" s="3">
        <v>44482</v>
      </c>
      <c r="G13792" s="1" t="s">
        <v>71</v>
      </c>
      <c r="H13792" s="1" t="s">
        <v>105</v>
      </c>
      <c r="I13792" s="1">
        <v>445</v>
      </c>
      <c r="J13792" s="1">
        <f>MONTH(BART_Rides[[#This Row],[Date]])</f>
        <v>10</v>
      </c>
      <c r="K13792" s="1">
        <f>WEEKDAY(BART_Rides[[#This Row],[Date]],2)</f>
        <v>3</v>
      </c>
      <c r="L13792" s="1" t="str">
        <f>LEFT(BART_Rides[[#This Row],[Lines]],1)</f>
        <v>Y</v>
      </c>
      <c r="M13792" s="1" t="str">
        <f>IF(BART_Rides[[#This Row],[FirstLetter]]="Y","Yes","No")</f>
        <v>Yes</v>
      </c>
      <c r="N13792" s="1" t="str">
        <f>IF(OR(BART_Rides[[#This Row],[Station Code]]="EM", BART_Rides[[#This Row],[Station Code]]="MT", BART_Rides[[#This Row],[Station Code]]="PL", BART_Rides[[#This Row],[Station Code]]="CC"), "Yes", "No")</f>
        <v>No</v>
      </c>
    </row>
    <row r="13793" spans="6:14">
      <c r="F13793" s="3">
        <v>44483</v>
      </c>
      <c r="G13793" s="1" t="s">
        <v>71</v>
      </c>
      <c r="H13793" s="1" t="s">
        <v>105</v>
      </c>
      <c r="I13793" s="1">
        <v>481</v>
      </c>
      <c r="J13793" s="1">
        <f>MONTH(BART_Rides[[#This Row],[Date]])</f>
        <v>10</v>
      </c>
      <c r="K13793" s="1">
        <f>WEEKDAY(BART_Rides[[#This Row],[Date]],2)</f>
        <v>4</v>
      </c>
      <c r="L13793" s="1" t="str">
        <f>LEFT(BART_Rides[[#This Row],[Lines]],1)</f>
        <v>Y</v>
      </c>
      <c r="M13793" s="1" t="str">
        <f>IF(BART_Rides[[#This Row],[FirstLetter]]="Y","Yes","No")</f>
        <v>Yes</v>
      </c>
      <c r="N13793" s="1" t="str">
        <f>IF(OR(BART_Rides[[#This Row],[Station Code]]="EM", BART_Rides[[#This Row],[Station Code]]="MT", BART_Rides[[#This Row],[Station Code]]="PL", BART_Rides[[#This Row],[Station Code]]="CC"), "Yes", "No")</f>
        <v>No</v>
      </c>
    </row>
    <row r="13794" spans="6:14">
      <c r="F13794" s="3">
        <v>44484</v>
      </c>
      <c r="G13794" s="1" t="s">
        <v>71</v>
      </c>
      <c r="H13794" s="1" t="s">
        <v>105</v>
      </c>
      <c r="I13794" s="1">
        <v>424</v>
      </c>
      <c r="J13794" s="1">
        <f>MONTH(BART_Rides[[#This Row],[Date]])</f>
        <v>10</v>
      </c>
      <c r="K13794" s="1">
        <f>WEEKDAY(BART_Rides[[#This Row],[Date]],2)</f>
        <v>5</v>
      </c>
      <c r="L13794" s="1" t="str">
        <f>LEFT(BART_Rides[[#This Row],[Lines]],1)</f>
        <v>Y</v>
      </c>
      <c r="M13794" s="1" t="str">
        <f>IF(BART_Rides[[#This Row],[FirstLetter]]="Y","Yes","No")</f>
        <v>Yes</v>
      </c>
      <c r="N13794" s="1" t="str">
        <f>IF(OR(BART_Rides[[#This Row],[Station Code]]="EM", BART_Rides[[#This Row],[Station Code]]="MT", BART_Rides[[#This Row],[Station Code]]="PL", BART_Rides[[#This Row],[Station Code]]="CC"), "Yes", "No")</f>
        <v>No</v>
      </c>
    </row>
    <row r="13795" spans="6:14">
      <c r="F13795" s="3">
        <v>44485</v>
      </c>
      <c r="G13795" s="1" t="s">
        <v>71</v>
      </c>
      <c r="H13795" s="1" t="s">
        <v>105</v>
      </c>
      <c r="I13795" s="1">
        <v>241</v>
      </c>
      <c r="J13795" s="1">
        <f>MONTH(BART_Rides[[#This Row],[Date]])</f>
        <v>10</v>
      </c>
      <c r="K13795" s="1">
        <f>WEEKDAY(BART_Rides[[#This Row],[Date]],2)</f>
        <v>6</v>
      </c>
      <c r="L13795" s="1" t="str">
        <f>LEFT(BART_Rides[[#This Row],[Lines]],1)</f>
        <v>Y</v>
      </c>
      <c r="M13795" s="1" t="str">
        <f>IF(BART_Rides[[#This Row],[FirstLetter]]="Y","Yes","No")</f>
        <v>Yes</v>
      </c>
      <c r="N13795" s="1" t="str">
        <f>IF(OR(BART_Rides[[#This Row],[Station Code]]="EM", BART_Rides[[#This Row],[Station Code]]="MT", BART_Rides[[#This Row],[Station Code]]="PL", BART_Rides[[#This Row],[Station Code]]="CC"), "Yes", "No")</f>
        <v>No</v>
      </c>
    </row>
    <row r="13796" spans="6:14">
      <c r="F13796" s="3">
        <v>44486</v>
      </c>
      <c r="G13796" s="1" t="s">
        <v>71</v>
      </c>
      <c r="H13796" s="1" t="s">
        <v>105</v>
      </c>
      <c r="I13796" s="1">
        <v>133</v>
      </c>
      <c r="J13796" s="1">
        <f>MONTH(BART_Rides[[#This Row],[Date]])</f>
        <v>10</v>
      </c>
      <c r="K13796" s="1">
        <f>WEEKDAY(BART_Rides[[#This Row],[Date]],2)</f>
        <v>7</v>
      </c>
      <c r="L13796" s="1" t="str">
        <f>LEFT(BART_Rides[[#This Row],[Lines]],1)</f>
        <v>Y</v>
      </c>
      <c r="M13796" s="1" t="str">
        <f>IF(BART_Rides[[#This Row],[FirstLetter]]="Y","Yes","No")</f>
        <v>Yes</v>
      </c>
      <c r="N13796" s="1" t="str">
        <f>IF(OR(BART_Rides[[#This Row],[Station Code]]="EM", BART_Rides[[#This Row],[Station Code]]="MT", BART_Rides[[#This Row],[Station Code]]="PL", BART_Rides[[#This Row],[Station Code]]="CC"), "Yes", "No")</f>
        <v>No</v>
      </c>
    </row>
    <row r="13797" spans="6:14">
      <c r="F13797" s="3">
        <v>44487</v>
      </c>
      <c r="G13797" s="1" t="s">
        <v>71</v>
      </c>
      <c r="H13797" s="1" t="s">
        <v>105</v>
      </c>
      <c r="I13797" s="1">
        <v>386</v>
      </c>
      <c r="J13797" s="1">
        <f>MONTH(BART_Rides[[#This Row],[Date]])</f>
        <v>10</v>
      </c>
      <c r="K13797" s="1">
        <f>WEEKDAY(BART_Rides[[#This Row],[Date]],2)</f>
        <v>1</v>
      </c>
      <c r="L13797" s="1" t="str">
        <f>LEFT(BART_Rides[[#This Row],[Lines]],1)</f>
        <v>Y</v>
      </c>
      <c r="M13797" s="1" t="str">
        <f>IF(BART_Rides[[#This Row],[FirstLetter]]="Y","Yes","No")</f>
        <v>Yes</v>
      </c>
      <c r="N13797" s="1" t="str">
        <f>IF(OR(BART_Rides[[#This Row],[Station Code]]="EM", BART_Rides[[#This Row],[Station Code]]="MT", BART_Rides[[#This Row],[Station Code]]="PL", BART_Rides[[#This Row],[Station Code]]="CC"), "Yes", "No")</f>
        <v>No</v>
      </c>
    </row>
    <row r="13798" spans="6:14">
      <c r="F13798" s="3">
        <v>44488</v>
      </c>
      <c r="G13798" s="1" t="s">
        <v>71</v>
      </c>
      <c r="H13798" s="1" t="s">
        <v>105</v>
      </c>
      <c r="I13798" s="1">
        <v>417</v>
      </c>
      <c r="J13798" s="1">
        <f>MONTH(BART_Rides[[#This Row],[Date]])</f>
        <v>10</v>
      </c>
      <c r="K13798" s="1">
        <f>WEEKDAY(BART_Rides[[#This Row],[Date]],2)</f>
        <v>2</v>
      </c>
      <c r="L13798" s="1" t="str">
        <f>LEFT(BART_Rides[[#This Row],[Lines]],1)</f>
        <v>Y</v>
      </c>
      <c r="M13798" s="1" t="str">
        <f>IF(BART_Rides[[#This Row],[FirstLetter]]="Y","Yes","No")</f>
        <v>Yes</v>
      </c>
      <c r="N13798" s="1" t="str">
        <f>IF(OR(BART_Rides[[#This Row],[Station Code]]="EM", BART_Rides[[#This Row],[Station Code]]="MT", BART_Rides[[#This Row],[Station Code]]="PL", BART_Rides[[#This Row],[Station Code]]="CC"), "Yes", "No")</f>
        <v>No</v>
      </c>
    </row>
    <row r="13799" spans="6:14">
      <c r="F13799" s="3">
        <v>44489</v>
      </c>
      <c r="G13799" s="1" t="s">
        <v>71</v>
      </c>
      <c r="H13799" s="1" t="s">
        <v>105</v>
      </c>
      <c r="I13799" s="1">
        <v>446</v>
      </c>
      <c r="J13799" s="1">
        <f>MONTH(BART_Rides[[#This Row],[Date]])</f>
        <v>10</v>
      </c>
      <c r="K13799" s="1">
        <f>WEEKDAY(BART_Rides[[#This Row],[Date]],2)</f>
        <v>3</v>
      </c>
      <c r="L13799" s="1" t="str">
        <f>LEFT(BART_Rides[[#This Row],[Lines]],1)</f>
        <v>Y</v>
      </c>
      <c r="M13799" s="1" t="str">
        <f>IF(BART_Rides[[#This Row],[FirstLetter]]="Y","Yes","No")</f>
        <v>Yes</v>
      </c>
      <c r="N13799" s="1" t="str">
        <f>IF(OR(BART_Rides[[#This Row],[Station Code]]="EM", BART_Rides[[#This Row],[Station Code]]="MT", BART_Rides[[#This Row],[Station Code]]="PL", BART_Rides[[#This Row],[Station Code]]="CC"), "Yes", "No")</f>
        <v>No</v>
      </c>
    </row>
    <row r="13800" spans="6:14">
      <c r="F13800" s="3">
        <v>44490</v>
      </c>
      <c r="G13800" s="1" t="s">
        <v>71</v>
      </c>
      <c r="H13800" s="1" t="s">
        <v>105</v>
      </c>
      <c r="I13800" s="1">
        <v>428</v>
      </c>
      <c r="J13800" s="1">
        <f>MONTH(BART_Rides[[#This Row],[Date]])</f>
        <v>10</v>
      </c>
      <c r="K13800" s="1">
        <f>WEEKDAY(BART_Rides[[#This Row],[Date]],2)</f>
        <v>4</v>
      </c>
      <c r="L13800" s="1" t="str">
        <f>LEFT(BART_Rides[[#This Row],[Lines]],1)</f>
        <v>Y</v>
      </c>
      <c r="M13800" s="1" t="str">
        <f>IF(BART_Rides[[#This Row],[FirstLetter]]="Y","Yes","No")</f>
        <v>Yes</v>
      </c>
      <c r="N13800" s="1" t="str">
        <f>IF(OR(BART_Rides[[#This Row],[Station Code]]="EM", BART_Rides[[#This Row],[Station Code]]="MT", BART_Rides[[#This Row],[Station Code]]="PL", BART_Rides[[#This Row],[Station Code]]="CC"), "Yes", "No")</f>
        <v>No</v>
      </c>
    </row>
    <row r="13801" spans="6:14">
      <c r="F13801" s="3">
        <v>44491</v>
      </c>
      <c r="G13801" s="1" t="s">
        <v>71</v>
      </c>
      <c r="H13801" s="1" t="s">
        <v>105</v>
      </c>
      <c r="I13801" s="1">
        <v>433</v>
      </c>
      <c r="J13801" s="1">
        <f>MONTH(BART_Rides[[#This Row],[Date]])</f>
        <v>10</v>
      </c>
      <c r="K13801" s="1">
        <f>WEEKDAY(BART_Rides[[#This Row],[Date]],2)</f>
        <v>5</v>
      </c>
      <c r="L13801" s="1" t="str">
        <f>LEFT(BART_Rides[[#This Row],[Lines]],1)</f>
        <v>Y</v>
      </c>
      <c r="M13801" s="1" t="str">
        <f>IF(BART_Rides[[#This Row],[FirstLetter]]="Y","Yes","No")</f>
        <v>Yes</v>
      </c>
      <c r="N13801" s="1" t="str">
        <f>IF(OR(BART_Rides[[#This Row],[Station Code]]="EM", BART_Rides[[#This Row],[Station Code]]="MT", BART_Rides[[#This Row],[Station Code]]="PL", BART_Rides[[#This Row],[Station Code]]="CC"), "Yes", "No")</f>
        <v>No</v>
      </c>
    </row>
    <row r="13802" spans="6:14">
      <c r="F13802" s="3">
        <v>44492</v>
      </c>
      <c r="G13802" s="1" t="s">
        <v>71</v>
      </c>
      <c r="H13802" s="1" t="s">
        <v>105</v>
      </c>
      <c r="I13802" s="1">
        <v>215</v>
      </c>
      <c r="J13802" s="1">
        <f>MONTH(BART_Rides[[#This Row],[Date]])</f>
        <v>10</v>
      </c>
      <c r="K13802" s="1">
        <f>WEEKDAY(BART_Rides[[#This Row],[Date]],2)</f>
        <v>6</v>
      </c>
      <c r="L13802" s="1" t="str">
        <f>LEFT(BART_Rides[[#This Row],[Lines]],1)</f>
        <v>Y</v>
      </c>
      <c r="M13802" s="1" t="str">
        <f>IF(BART_Rides[[#This Row],[FirstLetter]]="Y","Yes","No")</f>
        <v>Yes</v>
      </c>
      <c r="N13802" s="1" t="str">
        <f>IF(OR(BART_Rides[[#This Row],[Station Code]]="EM", BART_Rides[[#This Row],[Station Code]]="MT", BART_Rides[[#This Row],[Station Code]]="PL", BART_Rides[[#This Row],[Station Code]]="CC"), "Yes", "No")</f>
        <v>No</v>
      </c>
    </row>
    <row r="13803" spans="6:14">
      <c r="F13803" s="3">
        <v>44493</v>
      </c>
      <c r="G13803" s="1" t="s">
        <v>71</v>
      </c>
      <c r="H13803" s="1" t="s">
        <v>105</v>
      </c>
      <c r="I13803" s="1">
        <v>83</v>
      </c>
      <c r="J13803" s="1">
        <f>MONTH(BART_Rides[[#This Row],[Date]])</f>
        <v>10</v>
      </c>
      <c r="K13803" s="1">
        <f>WEEKDAY(BART_Rides[[#This Row],[Date]],2)</f>
        <v>7</v>
      </c>
      <c r="L13803" s="1" t="str">
        <f>LEFT(BART_Rides[[#This Row],[Lines]],1)</f>
        <v>Y</v>
      </c>
      <c r="M13803" s="1" t="str">
        <f>IF(BART_Rides[[#This Row],[FirstLetter]]="Y","Yes","No")</f>
        <v>Yes</v>
      </c>
      <c r="N13803" s="1" t="str">
        <f>IF(OR(BART_Rides[[#This Row],[Station Code]]="EM", BART_Rides[[#This Row],[Station Code]]="MT", BART_Rides[[#This Row],[Station Code]]="PL", BART_Rides[[#This Row],[Station Code]]="CC"), "Yes", "No")</f>
        <v>No</v>
      </c>
    </row>
    <row r="13804" spans="6:14">
      <c r="F13804" s="3">
        <v>44494</v>
      </c>
      <c r="G13804" s="1" t="s">
        <v>71</v>
      </c>
      <c r="H13804" s="1" t="s">
        <v>105</v>
      </c>
      <c r="I13804" s="1">
        <v>359</v>
      </c>
      <c r="J13804" s="1">
        <f>MONTH(BART_Rides[[#This Row],[Date]])</f>
        <v>10</v>
      </c>
      <c r="K13804" s="1">
        <f>WEEKDAY(BART_Rides[[#This Row],[Date]],2)</f>
        <v>1</v>
      </c>
      <c r="L13804" s="1" t="str">
        <f>LEFT(BART_Rides[[#This Row],[Lines]],1)</f>
        <v>Y</v>
      </c>
      <c r="M13804" s="1" t="str">
        <f>IF(BART_Rides[[#This Row],[FirstLetter]]="Y","Yes","No")</f>
        <v>Yes</v>
      </c>
      <c r="N13804" s="1" t="str">
        <f>IF(OR(BART_Rides[[#This Row],[Station Code]]="EM", BART_Rides[[#This Row],[Station Code]]="MT", BART_Rides[[#This Row],[Station Code]]="PL", BART_Rides[[#This Row],[Station Code]]="CC"), "Yes", "No")</f>
        <v>No</v>
      </c>
    </row>
    <row r="13805" spans="6:14">
      <c r="F13805" s="3">
        <v>44495</v>
      </c>
      <c r="G13805" s="1" t="s">
        <v>71</v>
      </c>
      <c r="H13805" s="1" t="s">
        <v>105</v>
      </c>
      <c r="I13805" s="1">
        <v>439</v>
      </c>
      <c r="J13805" s="1">
        <f>MONTH(BART_Rides[[#This Row],[Date]])</f>
        <v>10</v>
      </c>
      <c r="K13805" s="1">
        <f>WEEKDAY(BART_Rides[[#This Row],[Date]],2)</f>
        <v>2</v>
      </c>
      <c r="L13805" s="1" t="str">
        <f>LEFT(BART_Rides[[#This Row],[Lines]],1)</f>
        <v>Y</v>
      </c>
      <c r="M13805" s="1" t="str">
        <f>IF(BART_Rides[[#This Row],[FirstLetter]]="Y","Yes","No")</f>
        <v>Yes</v>
      </c>
      <c r="N13805" s="1" t="str">
        <f>IF(OR(BART_Rides[[#This Row],[Station Code]]="EM", BART_Rides[[#This Row],[Station Code]]="MT", BART_Rides[[#This Row],[Station Code]]="PL", BART_Rides[[#This Row],[Station Code]]="CC"), "Yes", "No")</f>
        <v>No</v>
      </c>
    </row>
    <row r="13806" spans="6:14">
      <c r="F13806" s="3">
        <v>44496</v>
      </c>
      <c r="G13806" s="1" t="s">
        <v>71</v>
      </c>
      <c r="H13806" s="1" t="s">
        <v>105</v>
      </c>
      <c r="I13806" s="1">
        <v>434</v>
      </c>
      <c r="J13806" s="1">
        <f>MONTH(BART_Rides[[#This Row],[Date]])</f>
        <v>10</v>
      </c>
      <c r="K13806" s="1">
        <f>WEEKDAY(BART_Rides[[#This Row],[Date]],2)</f>
        <v>3</v>
      </c>
      <c r="L13806" s="1" t="str">
        <f>LEFT(BART_Rides[[#This Row],[Lines]],1)</f>
        <v>Y</v>
      </c>
      <c r="M13806" s="1" t="str">
        <f>IF(BART_Rides[[#This Row],[FirstLetter]]="Y","Yes","No")</f>
        <v>Yes</v>
      </c>
      <c r="N13806" s="1" t="str">
        <f>IF(OR(BART_Rides[[#This Row],[Station Code]]="EM", BART_Rides[[#This Row],[Station Code]]="MT", BART_Rides[[#This Row],[Station Code]]="PL", BART_Rides[[#This Row],[Station Code]]="CC"), "Yes", "No")</f>
        <v>No</v>
      </c>
    </row>
    <row r="13807" spans="6:14">
      <c r="F13807" s="3">
        <v>44497</v>
      </c>
      <c r="G13807" s="1" t="s">
        <v>71</v>
      </c>
      <c r="H13807" s="1" t="s">
        <v>105</v>
      </c>
      <c r="I13807" s="1">
        <v>440</v>
      </c>
      <c r="J13807" s="1">
        <f>MONTH(BART_Rides[[#This Row],[Date]])</f>
        <v>10</v>
      </c>
      <c r="K13807" s="1">
        <f>WEEKDAY(BART_Rides[[#This Row],[Date]],2)</f>
        <v>4</v>
      </c>
      <c r="L13807" s="1" t="str">
        <f>LEFT(BART_Rides[[#This Row],[Lines]],1)</f>
        <v>Y</v>
      </c>
      <c r="M13807" s="1" t="str">
        <f>IF(BART_Rides[[#This Row],[FirstLetter]]="Y","Yes","No")</f>
        <v>Yes</v>
      </c>
      <c r="N13807" s="1" t="str">
        <f>IF(OR(BART_Rides[[#This Row],[Station Code]]="EM", BART_Rides[[#This Row],[Station Code]]="MT", BART_Rides[[#This Row],[Station Code]]="PL", BART_Rides[[#This Row],[Station Code]]="CC"), "Yes", "No")</f>
        <v>No</v>
      </c>
    </row>
    <row r="13808" spans="6:14">
      <c r="F13808" s="3">
        <v>44498</v>
      </c>
      <c r="G13808" s="1" t="s">
        <v>71</v>
      </c>
      <c r="H13808" s="1" t="s">
        <v>105</v>
      </c>
      <c r="I13808" s="1">
        <v>355</v>
      </c>
      <c r="J13808" s="1">
        <f>MONTH(BART_Rides[[#This Row],[Date]])</f>
        <v>10</v>
      </c>
      <c r="K13808" s="1">
        <f>WEEKDAY(BART_Rides[[#This Row],[Date]],2)</f>
        <v>5</v>
      </c>
      <c r="L13808" s="1" t="str">
        <f>LEFT(BART_Rides[[#This Row],[Lines]],1)</f>
        <v>Y</v>
      </c>
      <c r="M13808" s="1" t="str">
        <f>IF(BART_Rides[[#This Row],[FirstLetter]]="Y","Yes","No")</f>
        <v>Yes</v>
      </c>
      <c r="N13808" s="1" t="str">
        <f>IF(OR(BART_Rides[[#This Row],[Station Code]]="EM", BART_Rides[[#This Row],[Station Code]]="MT", BART_Rides[[#This Row],[Station Code]]="PL", BART_Rides[[#This Row],[Station Code]]="CC"), "Yes", "No")</f>
        <v>No</v>
      </c>
    </row>
    <row r="13809" spans="6:14">
      <c r="F13809" s="3">
        <v>44499</v>
      </c>
      <c r="G13809" s="1" t="s">
        <v>71</v>
      </c>
      <c r="H13809" s="1" t="s">
        <v>105</v>
      </c>
      <c r="I13809" s="1">
        <v>185</v>
      </c>
      <c r="J13809" s="1">
        <f>MONTH(BART_Rides[[#This Row],[Date]])</f>
        <v>10</v>
      </c>
      <c r="K13809" s="1">
        <f>WEEKDAY(BART_Rides[[#This Row],[Date]],2)</f>
        <v>6</v>
      </c>
      <c r="L13809" s="1" t="str">
        <f>LEFT(BART_Rides[[#This Row],[Lines]],1)</f>
        <v>Y</v>
      </c>
      <c r="M13809" s="1" t="str">
        <f>IF(BART_Rides[[#This Row],[FirstLetter]]="Y","Yes","No")</f>
        <v>Yes</v>
      </c>
      <c r="N13809" s="1" t="str">
        <f>IF(OR(BART_Rides[[#This Row],[Station Code]]="EM", BART_Rides[[#This Row],[Station Code]]="MT", BART_Rides[[#This Row],[Station Code]]="PL", BART_Rides[[#This Row],[Station Code]]="CC"), "Yes", "No")</f>
        <v>No</v>
      </c>
    </row>
    <row r="13810" spans="6:14">
      <c r="F13810" s="3">
        <v>44500</v>
      </c>
      <c r="G13810" s="1" t="s">
        <v>71</v>
      </c>
      <c r="H13810" s="1" t="s">
        <v>105</v>
      </c>
      <c r="I13810" s="1">
        <v>114</v>
      </c>
      <c r="J13810" s="1">
        <f>MONTH(BART_Rides[[#This Row],[Date]])</f>
        <v>10</v>
      </c>
      <c r="K13810" s="1">
        <f>WEEKDAY(BART_Rides[[#This Row],[Date]],2)</f>
        <v>7</v>
      </c>
      <c r="L13810" s="1" t="str">
        <f>LEFT(BART_Rides[[#This Row],[Lines]],1)</f>
        <v>Y</v>
      </c>
      <c r="M13810" s="1" t="str">
        <f>IF(BART_Rides[[#This Row],[FirstLetter]]="Y","Yes","No")</f>
        <v>Yes</v>
      </c>
      <c r="N13810" s="1" t="str">
        <f>IF(OR(BART_Rides[[#This Row],[Station Code]]="EM", BART_Rides[[#This Row],[Station Code]]="MT", BART_Rides[[#This Row],[Station Code]]="PL", BART_Rides[[#This Row],[Station Code]]="CC"), "Yes", "No")</f>
        <v>No</v>
      </c>
    </row>
    <row r="13811" spans="6:14">
      <c r="F13811" s="3">
        <v>44501</v>
      </c>
      <c r="G13811" s="1" t="s">
        <v>71</v>
      </c>
      <c r="H13811" s="1" t="s">
        <v>105</v>
      </c>
      <c r="I13811" s="1">
        <v>406</v>
      </c>
      <c r="J13811" s="1">
        <f>MONTH(BART_Rides[[#This Row],[Date]])</f>
        <v>11</v>
      </c>
      <c r="K13811" s="1">
        <f>WEEKDAY(BART_Rides[[#This Row],[Date]],2)</f>
        <v>1</v>
      </c>
      <c r="L13811" s="1" t="str">
        <f>LEFT(BART_Rides[[#This Row],[Lines]],1)</f>
        <v>Y</v>
      </c>
      <c r="M13811" s="1" t="str">
        <f>IF(BART_Rides[[#This Row],[FirstLetter]]="Y","Yes","No")</f>
        <v>Yes</v>
      </c>
      <c r="N13811" s="1" t="str">
        <f>IF(OR(BART_Rides[[#This Row],[Station Code]]="EM", BART_Rides[[#This Row],[Station Code]]="MT", BART_Rides[[#This Row],[Station Code]]="PL", BART_Rides[[#This Row],[Station Code]]="CC"), "Yes", "No")</f>
        <v>No</v>
      </c>
    </row>
    <row r="13812" spans="6:14">
      <c r="F13812" s="3">
        <v>44502</v>
      </c>
      <c r="G13812" s="1" t="s">
        <v>71</v>
      </c>
      <c r="H13812" s="1" t="s">
        <v>105</v>
      </c>
      <c r="I13812" s="1">
        <v>490</v>
      </c>
      <c r="J13812" s="1">
        <f>MONTH(BART_Rides[[#This Row],[Date]])</f>
        <v>11</v>
      </c>
      <c r="K13812" s="1">
        <f>WEEKDAY(BART_Rides[[#This Row],[Date]],2)</f>
        <v>2</v>
      </c>
      <c r="L13812" s="1" t="str">
        <f>LEFT(BART_Rides[[#This Row],[Lines]],1)</f>
        <v>Y</v>
      </c>
      <c r="M13812" s="1" t="str">
        <f>IF(BART_Rides[[#This Row],[FirstLetter]]="Y","Yes","No")</f>
        <v>Yes</v>
      </c>
      <c r="N13812" s="1" t="str">
        <f>IF(OR(BART_Rides[[#This Row],[Station Code]]="EM", BART_Rides[[#This Row],[Station Code]]="MT", BART_Rides[[#This Row],[Station Code]]="PL", BART_Rides[[#This Row],[Station Code]]="CC"), "Yes", "No")</f>
        <v>No</v>
      </c>
    </row>
    <row r="13813" spans="6:14">
      <c r="F13813" s="3">
        <v>44503</v>
      </c>
      <c r="G13813" s="1" t="s">
        <v>71</v>
      </c>
      <c r="H13813" s="1" t="s">
        <v>105</v>
      </c>
      <c r="I13813" s="1">
        <v>489</v>
      </c>
      <c r="J13813" s="1">
        <f>MONTH(BART_Rides[[#This Row],[Date]])</f>
        <v>11</v>
      </c>
      <c r="K13813" s="1">
        <f>WEEKDAY(BART_Rides[[#This Row],[Date]],2)</f>
        <v>3</v>
      </c>
      <c r="L13813" s="1" t="str">
        <f>LEFT(BART_Rides[[#This Row],[Lines]],1)</f>
        <v>Y</v>
      </c>
      <c r="M13813" s="1" t="str">
        <f>IF(BART_Rides[[#This Row],[FirstLetter]]="Y","Yes","No")</f>
        <v>Yes</v>
      </c>
      <c r="N13813" s="1" t="str">
        <f>IF(OR(BART_Rides[[#This Row],[Station Code]]="EM", BART_Rides[[#This Row],[Station Code]]="MT", BART_Rides[[#This Row],[Station Code]]="PL", BART_Rides[[#This Row],[Station Code]]="CC"), "Yes", "No")</f>
        <v>No</v>
      </c>
    </row>
    <row r="13814" spans="6:14">
      <c r="F13814" s="3">
        <v>44504</v>
      </c>
      <c r="G13814" s="1" t="s">
        <v>71</v>
      </c>
      <c r="H13814" s="1" t="s">
        <v>105</v>
      </c>
      <c r="I13814" s="1">
        <v>482</v>
      </c>
      <c r="J13814" s="1">
        <f>MONTH(BART_Rides[[#This Row],[Date]])</f>
        <v>11</v>
      </c>
      <c r="K13814" s="1">
        <f>WEEKDAY(BART_Rides[[#This Row],[Date]],2)</f>
        <v>4</v>
      </c>
      <c r="L13814" s="1" t="str">
        <f>LEFT(BART_Rides[[#This Row],[Lines]],1)</f>
        <v>Y</v>
      </c>
      <c r="M13814" s="1" t="str">
        <f>IF(BART_Rides[[#This Row],[FirstLetter]]="Y","Yes","No")</f>
        <v>Yes</v>
      </c>
      <c r="N13814" s="1" t="str">
        <f>IF(OR(BART_Rides[[#This Row],[Station Code]]="EM", BART_Rides[[#This Row],[Station Code]]="MT", BART_Rides[[#This Row],[Station Code]]="PL", BART_Rides[[#This Row],[Station Code]]="CC"), "Yes", "No")</f>
        <v>No</v>
      </c>
    </row>
    <row r="13815" spans="6:14">
      <c r="F13815" s="3">
        <v>44505</v>
      </c>
      <c r="G13815" s="1" t="s">
        <v>71</v>
      </c>
      <c r="H13815" s="1" t="s">
        <v>105</v>
      </c>
      <c r="I13815" s="1">
        <v>450</v>
      </c>
      <c r="J13815" s="1">
        <f>MONTH(BART_Rides[[#This Row],[Date]])</f>
        <v>11</v>
      </c>
      <c r="K13815" s="1">
        <f>WEEKDAY(BART_Rides[[#This Row],[Date]],2)</f>
        <v>5</v>
      </c>
      <c r="L13815" s="1" t="str">
        <f>LEFT(BART_Rides[[#This Row],[Lines]],1)</f>
        <v>Y</v>
      </c>
      <c r="M13815" s="1" t="str">
        <f>IF(BART_Rides[[#This Row],[FirstLetter]]="Y","Yes","No")</f>
        <v>Yes</v>
      </c>
      <c r="N13815" s="1" t="str">
        <f>IF(OR(BART_Rides[[#This Row],[Station Code]]="EM", BART_Rides[[#This Row],[Station Code]]="MT", BART_Rides[[#This Row],[Station Code]]="PL", BART_Rides[[#This Row],[Station Code]]="CC"), "Yes", "No")</f>
        <v>No</v>
      </c>
    </row>
    <row r="13816" spans="6:14">
      <c r="F13816" s="3">
        <v>44506</v>
      </c>
      <c r="G13816" s="1" t="s">
        <v>71</v>
      </c>
      <c r="H13816" s="1" t="s">
        <v>105</v>
      </c>
      <c r="I13816" s="1">
        <v>214</v>
      </c>
      <c r="J13816" s="1">
        <f>MONTH(BART_Rides[[#This Row],[Date]])</f>
        <v>11</v>
      </c>
      <c r="K13816" s="1">
        <f>WEEKDAY(BART_Rides[[#This Row],[Date]],2)</f>
        <v>6</v>
      </c>
      <c r="L13816" s="1" t="str">
        <f>LEFT(BART_Rides[[#This Row],[Lines]],1)</f>
        <v>Y</v>
      </c>
      <c r="M13816" s="1" t="str">
        <f>IF(BART_Rides[[#This Row],[FirstLetter]]="Y","Yes","No")</f>
        <v>Yes</v>
      </c>
      <c r="N13816" s="1" t="str">
        <f>IF(OR(BART_Rides[[#This Row],[Station Code]]="EM", BART_Rides[[#This Row],[Station Code]]="MT", BART_Rides[[#This Row],[Station Code]]="PL", BART_Rides[[#This Row],[Station Code]]="CC"), "Yes", "No")</f>
        <v>No</v>
      </c>
    </row>
    <row r="13817" spans="6:14">
      <c r="F13817" s="3">
        <v>44507</v>
      </c>
      <c r="G13817" s="1" t="s">
        <v>71</v>
      </c>
      <c r="H13817" s="1" t="s">
        <v>105</v>
      </c>
      <c r="I13817" s="1">
        <v>164</v>
      </c>
      <c r="J13817" s="1">
        <f>MONTH(BART_Rides[[#This Row],[Date]])</f>
        <v>11</v>
      </c>
      <c r="K13817" s="1">
        <f>WEEKDAY(BART_Rides[[#This Row],[Date]],2)</f>
        <v>7</v>
      </c>
      <c r="L13817" s="1" t="str">
        <f>LEFT(BART_Rides[[#This Row],[Lines]],1)</f>
        <v>Y</v>
      </c>
      <c r="M13817" s="1" t="str">
        <f>IF(BART_Rides[[#This Row],[FirstLetter]]="Y","Yes","No")</f>
        <v>Yes</v>
      </c>
      <c r="N13817" s="1" t="str">
        <f>IF(OR(BART_Rides[[#This Row],[Station Code]]="EM", BART_Rides[[#This Row],[Station Code]]="MT", BART_Rides[[#This Row],[Station Code]]="PL", BART_Rides[[#This Row],[Station Code]]="CC"), "Yes", "No")</f>
        <v>No</v>
      </c>
    </row>
    <row r="13818" spans="6:14">
      <c r="F13818" s="3">
        <v>44508</v>
      </c>
      <c r="G13818" s="1" t="s">
        <v>71</v>
      </c>
      <c r="H13818" s="1" t="s">
        <v>105</v>
      </c>
      <c r="I13818" s="1">
        <v>433</v>
      </c>
      <c r="J13818" s="1">
        <f>MONTH(BART_Rides[[#This Row],[Date]])</f>
        <v>11</v>
      </c>
      <c r="K13818" s="1">
        <f>WEEKDAY(BART_Rides[[#This Row],[Date]],2)</f>
        <v>1</v>
      </c>
      <c r="L13818" s="1" t="str">
        <f>LEFT(BART_Rides[[#This Row],[Lines]],1)</f>
        <v>Y</v>
      </c>
      <c r="M13818" s="1" t="str">
        <f>IF(BART_Rides[[#This Row],[FirstLetter]]="Y","Yes","No")</f>
        <v>Yes</v>
      </c>
      <c r="N13818" s="1" t="str">
        <f>IF(OR(BART_Rides[[#This Row],[Station Code]]="EM", BART_Rides[[#This Row],[Station Code]]="MT", BART_Rides[[#This Row],[Station Code]]="PL", BART_Rides[[#This Row],[Station Code]]="CC"), "Yes", "No")</f>
        <v>No</v>
      </c>
    </row>
    <row r="13819" spans="6:14">
      <c r="F13819" s="3">
        <v>44509</v>
      </c>
      <c r="G13819" s="1" t="s">
        <v>71</v>
      </c>
      <c r="H13819" s="1" t="s">
        <v>105</v>
      </c>
      <c r="I13819" s="1">
        <v>456</v>
      </c>
      <c r="J13819" s="1">
        <f>MONTH(BART_Rides[[#This Row],[Date]])</f>
        <v>11</v>
      </c>
      <c r="K13819" s="1">
        <f>WEEKDAY(BART_Rides[[#This Row],[Date]],2)</f>
        <v>2</v>
      </c>
      <c r="L13819" s="1" t="str">
        <f>LEFT(BART_Rides[[#This Row],[Lines]],1)</f>
        <v>Y</v>
      </c>
      <c r="M13819" s="1" t="str">
        <f>IF(BART_Rides[[#This Row],[FirstLetter]]="Y","Yes","No")</f>
        <v>Yes</v>
      </c>
      <c r="N13819" s="1" t="str">
        <f>IF(OR(BART_Rides[[#This Row],[Station Code]]="EM", BART_Rides[[#This Row],[Station Code]]="MT", BART_Rides[[#This Row],[Station Code]]="PL", BART_Rides[[#This Row],[Station Code]]="CC"), "Yes", "No")</f>
        <v>No</v>
      </c>
    </row>
    <row r="13820" spans="6:14">
      <c r="F13820" s="3">
        <v>44510</v>
      </c>
      <c r="G13820" s="1" t="s">
        <v>71</v>
      </c>
      <c r="H13820" s="1" t="s">
        <v>105</v>
      </c>
      <c r="I13820" s="1">
        <v>463</v>
      </c>
      <c r="J13820" s="1">
        <f>MONTH(BART_Rides[[#This Row],[Date]])</f>
        <v>11</v>
      </c>
      <c r="K13820" s="1">
        <f>WEEKDAY(BART_Rides[[#This Row],[Date]],2)</f>
        <v>3</v>
      </c>
      <c r="L13820" s="1" t="str">
        <f>LEFT(BART_Rides[[#This Row],[Lines]],1)</f>
        <v>Y</v>
      </c>
      <c r="M13820" s="1" t="str">
        <f>IF(BART_Rides[[#This Row],[FirstLetter]]="Y","Yes","No")</f>
        <v>Yes</v>
      </c>
      <c r="N13820" s="1" t="str">
        <f>IF(OR(BART_Rides[[#This Row],[Station Code]]="EM", BART_Rides[[#This Row],[Station Code]]="MT", BART_Rides[[#This Row],[Station Code]]="PL", BART_Rides[[#This Row],[Station Code]]="CC"), "Yes", "No")</f>
        <v>No</v>
      </c>
    </row>
    <row r="13821" spans="6:14">
      <c r="F13821" s="3">
        <v>44511</v>
      </c>
      <c r="G13821" s="1" t="s">
        <v>71</v>
      </c>
      <c r="H13821" s="1" t="s">
        <v>105</v>
      </c>
      <c r="I13821" s="1">
        <v>394</v>
      </c>
      <c r="J13821" s="1">
        <f>MONTH(BART_Rides[[#This Row],[Date]])</f>
        <v>11</v>
      </c>
      <c r="K13821" s="1">
        <f>WEEKDAY(BART_Rides[[#This Row],[Date]],2)</f>
        <v>4</v>
      </c>
      <c r="L13821" s="1" t="str">
        <f>LEFT(BART_Rides[[#This Row],[Lines]],1)</f>
        <v>Y</v>
      </c>
      <c r="M13821" s="1" t="str">
        <f>IF(BART_Rides[[#This Row],[FirstLetter]]="Y","Yes","No")</f>
        <v>Yes</v>
      </c>
      <c r="N13821" s="1" t="str">
        <f>IF(OR(BART_Rides[[#This Row],[Station Code]]="EM", BART_Rides[[#This Row],[Station Code]]="MT", BART_Rides[[#This Row],[Station Code]]="PL", BART_Rides[[#This Row],[Station Code]]="CC"), "Yes", "No")</f>
        <v>No</v>
      </c>
    </row>
    <row r="13822" spans="6:14">
      <c r="F13822" s="3">
        <v>44512</v>
      </c>
      <c r="G13822" s="1" t="s">
        <v>71</v>
      </c>
      <c r="H13822" s="1" t="s">
        <v>105</v>
      </c>
      <c r="I13822" s="1">
        <v>422</v>
      </c>
      <c r="J13822" s="1">
        <f>MONTH(BART_Rides[[#This Row],[Date]])</f>
        <v>11</v>
      </c>
      <c r="K13822" s="1">
        <f>WEEKDAY(BART_Rides[[#This Row],[Date]],2)</f>
        <v>5</v>
      </c>
      <c r="L13822" s="1" t="str">
        <f>LEFT(BART_Rides[[#This Row],[Lines]],1)</f>
        <v>Y</v>
      </c>
      <c r="M13822" s="1" t="str">
        <f>IF(BART_Rides[[#This Row],[FirstLetter]]="Y","Yes","No")</f>
        <v>Yes</v>
      </c>
      <c r="N13822" s="1" t="str">
        <f>IF(OR(BART_Rides[[#This Row],[Station Code]]="EM", BART_Rides[[#This Row],[Station Code]]="MT", BART_Rides[[#This Row],[Station Code]]="PL", BART_Rides[[#This Row],[Station Code]]="CC"), "Yes", "No")</f>
        <v>No</v>
      </c>
    </row>
    <row r="13823" spans="6:14">
      <c r="F13823" s="3">
        <v>44513</v>
      </c>
      <c r="G13823" s="1" t="s">
        <v>71</v>
      </c>
      <c r="H13823" s="1" t="s">
        <v>105</v>
      </c>
      <c r="I13823" s="1">
        <v>211</v>
      </c>
      <c r="J13823" s="1">
        <f>MONTH(BART_Rides[[#This Row],[Date]])</f>
        <v>11</v>
      </c>
      <c r="K13823" s="1">
        <f>WEEKDAY(BART_Rides[[#This Row],[Date]],2)</f>
        <v>6</v>
      </c>
      <c r="L13823" s="1" t="str">
        <f>LEFT(BART_Rides[[#This Row],[Lines]],1)</f>
        <v>Y</v>
      </c>
      <c r="M13823" s="1" t="str">
        <f>IF(BART_Rides[[#This Row],[FirstLetter]]="Y","Yes","No")</f>
        <v>Yes</v>
      </c>
      <c r="N13823" s="1" t="str">
        <f>IF(OR(BART_Rides[[#This Row],[Station Code]]="EM", BART_Rides[[#This Row],[Station Code]]="MT", BART_Rides[[#This Row],[Station Code]]="PL", BART_Rides[[#This Row],[Station Code]]="CC"), "Yes", "No")</f>
        <v>No</v>
      </c>
    </row>
    <row r="13824" spans="6:14">
      <c r="F13824" s="3">
        <v>44514</v>
      </c>
      <c r="G13824" s="1" t="s">
        <v>71</v>
      </c>
      <c r="H13824" s="1" t="s">
        <v>105</v>
      </c>
      <c r="I13824" s="1">
        <v>154</v>
      </c>
      <c r="J13824" s="1">
        <f>MONTH(BART_Rides[[#This Row],[Date]])</f>
        <v>11</v>
      </c>
      <c r="K13824" s="1">
        <f>WEEKDAY(BART_Rides[[#This Row],[Date]],2)</f>
        <v>7</v>
      </c>
      <c r="L13824" s="1" t="str">
        <f>LEFT(BART_Rides[[#This Row],[Lines]],1)</f>
        <v>Y</v>
      </c>
      <c r="M13824" s="1" t="str">
        <f>IF(BART_Rides[[#This Row],[FirstLetter]]="Y","Yes","No")</f>
        <v>Yes</v>
      </c>
      <c r="N13824" s="1" t="str">
        <f>IF(OR(BART_Rides[[#This Row],[Station Code]]="EM", BART_Rides[[#This Row],[Station Code]]="MT", BART_Rides[[#This Row],[Station Code]]="PL", BART_Rides[[#This Row],[Station Code]]="CC"), "Yes", "No")</f>
        <v>No</v>
      </c>
    </row>
    <row r="13825" spans="6:14">
      <c r="F13825" s="3">
        <v>44515</v>
      </c>
      <c r="G13825" s="1" t="s">
        <v>71</v>
      </c>
      <c r="H13825" s="1" t="s">
        <v>105</v>
      </c>
      <c r="I13825" s="1">
        <v>446</v>
      </c>
      <c r="J13825" s="1">
        <f>MONTH(BART_Rides[[#This Row],[Date]])</f>
        <v>11</v>
      </c>
      <c r="K13825" s="1">
        <f>WEEKDAY(BART_Rides[[#This Row],[Date]],2)</f>
        <v>1</v>
      </c>
      <c r="L13825" s="1" t="str">
        <f>LEFT(BART_Rides[[#This Row],[Lines]],1)</f>
        <v>Y</v>
      </c>
      <c r="M13825" s="1" t="str">
        <f>IF(BART_Rides[[#This Row],[FirstLetter]]="Y","Yes","No")</f>
        <v>Yes</v>
      </c>
      <c r="N13825" s="1" t="str">
        <f>IF(OR(BART_Rides[[#This Row],[Station Code]]="EM", BART_Rides[[#This Row],[Station Code]]="MT", BART_Rides[[#This Row],[Station Code]]="PL", BART_Rides[[#This Row],[Station Code]]="CC"), "Yes", "No")</f>
        <v>No</v>
      </c>
    </row>
    <row r="13826" spans="6:14">
      <c r="F13826" s="3">
        <v>44516</v>
      </c>
      <c r="G13826" s="1" t="s">
        <v>71</v>
      </c>
      <c r="H13826" s="1" t="s">
        <v>105</v>
      </c>
      <c r="I13826" s="1">
        <v>487</v>
      </c>
      <c r="J13826" s="1">
        <f>MONTH(BART_Rides[[#This Row],[Date]])</f>
        <v>11</v>
      </c>
      <c r="K13826" s="1">
        <f>WEEKDAY(BART_Rides[[#This Row],[Date]],2)</f>
        <v>2</v>
      </c>
      <c r="L13826" s="1" t="str">
        <f>LEFT(BART_Rides[[#This Row],[Lines]],1)</f>
        <v>Y</v>
      </c>
      <c r="M13826" s="1" t="str">
        <f>IF(BART_Rides[[#This Row],[FirstLetter]]="Y","Yes","No")</f>
        <v>Yes</v>
      </c>
      <c r="N13826" s="1" t="str">
        <f>IF(OR(BART_Rides[[#This Row],[Station Code]]="EM", BART_Rides[[#This Row],[Station Code]]="MT", BART_Rides[[#This Row],[Station Code]]="PL", BART_Rides[[#This Row],[Station Code]]="CC"), "Yes", "No")</f>
        <v>No</v>
      </c>
    </row>
    <row r="13827" spans="6:14">
      <c r="F13827" s="3">
        <v>44517</v>
      </c>
      <c r="G13827" s="1" t="s">
        <v>71</v>
      </c>
      <c r="H13827" s="1" t="s">
        <v>105</v>
      </c>
      <c r="I13827" s="1">
        <v>499</v>
      </c>
      <c r="J13827" s="1">
        <f>MONTH(BART_Rides[[#This Row],[Date]])</f>
        <v>11</v>
      </c>
      <c r="K13827" s="1">
        <f>WEEKDAY(BART_Rides[[#This Row],[Date]],2)</f>
        <v>3</v>
      </c>
      <c r="L13827" s="1" t="str">
        <f>LEFT(BART_Rides[[#This Row],[Lines]],1)</f>
        <v>Y</v>
      </c>
      <c r="M13827" s="1" t="str">
        <f>IF(BART_Rides[[#This Row],[FirstLetter]]="Y","Yes","No")</f>
        <v>Yes</v>
      </c>
      <c r="N13827" s="1" t="str">
        <f>IF(OR(BART_Rides[[#This Row],[Station Code]]="EM", BART_Rides[[#This Row],[Station Code]]="MT", BART_Rides[[#This Row],[Station Code]]="PL", BART_Rides[[#This Row],[Station Code]]="CC"), "Yes", "No")</f>
        <v>No</v>
      </c>
    </row>
    <row r="13828" spans="6:14">
      <c r="F13828" s="3">
        <v>44518</v>
      </c>
      <c r="G13828" s="1" t="s">
        <v>71</v>
      </c>
      <c r="H13828" s="1" t="s">
        <v>105</v>
      </c>
      <c r="I13828" s="1">
        <v>472</v>
      </c>
      <c r="J13828" s="1">
        <f>MONTH(BART_Rides[[#This Row],[Date]])</f>
        <v>11</v>
      </c>
      <c r="K13828" s="1">
        <f>WEEKDAY(BART_Rides[[#This Row],[Date]],2)</f>
        <v>4</v>
      </c>
      <c r="L13828" s="1" t="str">
        <f>LEFT(BART_Rides[[#This Row],[Lines]],1)</f>
        <v>Y</v>
      </c>
      <c r="M13828" s="1" t="str">
        <f>IF(BART_Rides[[#This Row],[FirstLetter]]="Y","Yes","No")</f>
        <v>Yes</v>
      </c>
      <c r="N13828" s="1" t="str">
        <f>IF(OR(BART_Rides[[#This Row],[Station Code]]="EM", BART_Rides[[#This Row],[Station Code]]="MT", BART_Rides[[#This Row],[Station Code]]="PL", BART_Rides[[#This Row],[Station Code]]="CC"), "Yes", "No")</f>
        <v>No</v>
      </c>
    </row>
    <row r="13829" spans="6:14">
      <c r="F13829" s="3">
        <v>44519</v>
      </c>
      <c r="G13829" s="1" t="s">
        <v>71</v>
      </c>
      <c r="H13829" s="1" t="s">
        <v>105</v>
      </c>
      <c r="I13829" s="1">
        <v>484</v>
      </c>
      <c r="J13829" s="1">
        <f>MONTH(BART_Rides[[#This Row],[Date]])</f>
        <v>11</v>
      </c>
      <c r="K13829" s="1">
        <f>WEEKDAY(BART_Rides[[#This Row],[Date]],2)</f>
        <v>5</v>
      </c>
      <c r="L13829" s="1" t="str">
        <f>LEFT(BART_Rides[[#This Row],[Lines]],1)</f>
        <v>Y</v>
      </c>
      <c r="M13829" s="1" t="str">
        <f>IF(BART_Rides[[#This Row],[FirstLetter]]="Y","Yes","No")</f>
        <v>Yes</v>
      </c>
      <c r="N13829" s="1" t="str">
        <f>IF(OR(BART_Rides[[#This Row],[Station Code]]="EM", BART_Rides[[#This Row],[Station Code]]="MT", BART_Rides[[#This Row],[Station Code]]="PL", BART_Rides[[#This Row],[Station Code]]="CC"), "Yes", "No")</f>
        <v>No</v>
      </c>
    </row>
    <row r="13830" spans="6:14">
      <c r="F13830" s="3">
        <v>44520</v>
      </c>
      <c r="G13830" s="1" t="s">
        <v>71</v>
      </c>
      <c r="H13830" s="1" t="s">
        <v>105</v>
      </c>
      <c r="I13830" s="1">
        <v>227</v>
      </c>
      <c r="J13830" s="1">
        <f>MONTH(BART_Rides[[#This Row],[Date]])</f>
        <v>11</v>
      </c>
      <c r="K13830" s="1">
        <f>WEEKDAY(BART_Rides[[#This Row],[Date]],2)</f>
        <v>6</v>
      </c>
      <c r="L13830" s="1" t="str">
        <f>LEFT(BART_Rides[[#This Row],[Lines]],1)</f>
        <v>Y</v>
      </c>
      <c r="M13830" s="1" t="str">
        <f>IF(BART_Rides[[#This Row],[FirstLetter]]="Y","Yes","No")</f>
        <v>Yes</v>
      </c>
      <c r="N13830" s="1" t="str">
        <f>IF(OR(BART_Rides[[#This Row],[Station Code]]="EM", BART_Rides[[#This Row],[Station Code]]="MT", BART_Rides[[#This Row],[Station Code]]="PL", BART_Rides[[#This Row],[Station Code]]="CC"), "Yes", "No")</f>
        <v>No</v>
      </c>
    </row>
    <row r="13831" spans="6:14">
      <c r="F13831" s="3">
        <v>44521</v>
      </c>
      <c r="G13831" s="1" t="s">
        <v>71</v>
      </c>
      <c r="H13831" s="1" t="s">
        <v>105</v>
      </c>
      <c r="I13831" s="1">
        <v>133</v>
      </c>
      <c r="J13831" s="1">
        <f>MONTH(BART_Rides[[#This Row],[Date]])</f>
        <v>11</v>
      </c>
      <c r="K13831" s="1">
        <f>WEEKDAY(BART_Rides[[#This Row],[Date]],2)</f>
        <v>7</v>
      </c>
      <c r="L13831" s="1" t="str">
        <f>LEFT(BART_Rides[[#This Row],[Lines]],1)</f>
        <v>Y</v>
      </c>
      <c r="M13831" s="1" t="str">
        <f>IF(BART_Rides[[#This Row],[FirstLetter]]="Y","Yes","No")</f>
        <v>Yes</v>
      </c>
      <c r="N13831" s="1" t="str">
        <f>IF(OR(BART_Rides[[#This Row],[Station Code]]="EM", BART_Rides[[#This Row],[Station Code]]="MT", BART_Rides[[#This Row],[Station Code]]="PL", BART_Rides[[#This Row],[Station Code]]="CC"), "Yes", "No")</f>
        <v>No</v>
      </c>
    </row>
    <row r="13832" spans="6:14">
      <c r="F13832" s="3">
        <v>44522</v>
      </c>
      <c r="G13832" s="1" t="s">
        <v>71</v>
      </c>
      <c r="H13832" s="1" t="s">
        <v>105</v>
      </c>
      <c r="I13832" s="1">
        <v>413</v>
      </c>
      <c r="J13832" s="1">
        <f>MONTH(BART_Rides[[#This Row],[Date]])</f>
        <v>11</v>
      </c>
      <c r="K13832" s="1">
        <f>WEEKDAY(BART_Rides[[#This Row],[Date]],2)</f>
        <v>1</v>
      </c>
      <c r="L13832" s="1" t="str">
        <f>LEFT(BART_Rides[[#This Row],[Lines]],1)</f>
        <v>Y</v>
      </c>
      <c r="M13832" s="1" t="str">
        <f>IF(BART_Rides[[#This Row],[FirstLetter]]="Y","Yes","No")</f>
        <v>Yes</v>
      </c>
      <c r="N13832" s="1" t="str">
        <f>IF(OR(BART_Rides[[#This Row],[Station Code]]="EM", BART_Rides[[#This Row],[Station Code]]="MT", BART_Rides[[#This Row],[Station Code]]="PL", BART_Rides[[#This Row],[Station Code]]="CC"), "Yes", "No")</f>
        <v>No</v>
      </c>
    </row>
    <row r="13833" spans="6:14">
      <c r="F13833" s="3">
        <v>44523</v>
      </c>
      <c r="G13833" s="1" t="s">
        <v>71</v>
      </c>
      <c r="H13833" s="1" t="s">
        <v>105</v>
      </c>
      <c r="I13833" s="1">
        <v>436</v>
      </c>
      <c r="J13833" s="1">
        <f>MONTH(BART_Rides[[#This Row],[Date]])</f>
        <v>11</v>
      </c>
      <c r="K13833" s="1">
        <f>WEEKDAY(BART_Rides[[#This Row],[Date]],2)</f>
        <v>2</v>
      </c>
      <c r="L13833" s="1" t="str">
        <f>LEFT(BART_Rides[[#This Row],[Lines]],1)</f>
        <v>Y</v>
      </c>
      <c r="M13833" s="1" t="str">
        <f>IF(BART_Rides[[#This Row],[FirstLetter]]="Y","Yes","No")</f>
        <v>Yes</v>
      </c>
      <c r="N13833" s="1" t="str">
        <f>IF(OR(BART_Rides[[#This Row],[Station Code]]="EM", BART_Rides[[#This Row],[Station Code]]="MT", BART_Rides[[#This Row],[Station Code]]="PL", BART_Rides[[#This Row],[Station Code]]="CC"), "Yes", "No")</f>
        <v>No</v>
      </c>
    </row>
    <row r="13834" spans="6:14">
      <c r="F13834" s="3">
        <v>44524</v>
      </c>
      <c r="G13834" s="1" t="s">
        <v>71</v>
      </c>
      <c r="H13834" s="1" t="s">
        <v>105</v>
      </c>
      <c r="I13834" s="1">
        <v>390</v>
      </c>
      <c r="J13834" s="1">
        <f>MONTH(BART_Rides[[#This Row],[Date]])</f>
        <v>11</v>
      </c>
      <c r="K13834" s="1">
        <f>WEEKDAY(BART_Rides[[#This Row],[Date]],2)</f>
        <v>3</v>
      </c>
      <c r="L13834" s="1" t="str">
        <f>LEFT(BART_Rides[[#This Row],[Lines]],1)</f>
        <v>Y</v>
      </c>
      <c r="M13834" s="1" t="str">
        <f>IF(BART_Rides[[#This Row],[FirstLetter]]="Y","Yes","No")</f>
        <v>Yes</v>
      </c>
      <c r="N13834" s="1" t="str">
        <f>IF(OR(BART_Rides[[#This Row],[Station Code]]="EM", BART_Rides[[#This Row],[Station Code]]="MT", BART_Rides[[#This Row],[Station Code]]="PL", BART_Rides[[#This Row],[Station Code]]="CC"), "Yes", "No")</f>
        <v>No</v>
      </c>
    </row>
    <row r="13835" spans="6:14">
      <c r="F13835" s="3">
        <v>44525</v>
      </c>
      <c r="G13835" s="1" t="s">
        <v>71</v>
      </c>
      <c r="H13835" s="1" t="s">
        <v>105</v>
      </c>
      <c r="I13835" s="1">
        <v>166</v>
      </c>
      <c r="J13835" s="1">
        <f>MONTH(BART_Rides[[#This Row],[Date]])</f>
        <v>11</v>
      </c>
      <c r="K13835" s="1">
        <f>WEEKDAY(BART_Rides[[#This Row],[Date]],2)</f>
        <v>4</v>
      </c>
      <c r="L13835" s="1" t="str">
        <f>LEFT(BART_Rides[[#This Row],[Lines]],1)</f>
        <v>Y</v>
      </c>
      <c r="M13835" s="1" t="str">
        <f>IF(BART_Rides[[#This Row],[FirstLetter]]="Y","Yes","No")</f>
        <v>Yes</v>
      </c>
      <c r="N13835" s="1" t="str">
        <f>IF(OR(BART_Rides[[#This Row],[Station Code]]="EM", BART_Rides[[#This Row],[Station Code]]="MT", BART_Rides[[#This Row],[Station Code]]="PL", BART_Rides[[#This Row],[Station Code]]="CC"), "Yes", "No")</f>
        <v>No</v>
      </c>
    </row>
    <row r="13836" spans="6:14">
      <c r="F13836" s="3">
        <v>44526</v>
      </c>
      <c r="G13836" s="1" t="s">
        <v>71</v>
      </c>
      <c r="H13836" s="1" t="s">
        <v>105</v>
      </c>
      <c r="I13836" s="1">
        <v>225</v>
      </c>
      <c r="J13836" s="1">
        <f>MONTH(BART_Rides[[#This Row],[Date]])</f>
        <v>11</v>
      </c>
      <c r="K13836" s="1">
        <f>WEEKDAY(BART_Rides[[#This Row],[Date]],2)</f>
        <v>5</v>
      </c>
      <c r="L13836" s="1" t="str">
        <f>LEFT(BART_Rides[[#This Row],[Lines]],1)</f>
        <v>Y</v>
      </c>
      <c r="M13836" s="1" t="str">
        <f>IF(BART_Rides[[#This Row],[FirstLetter]]="Y","Yes","No")</f>
        <v>Yes</v>
      </c>
      <c r="N13836" s="1" t="str">
        <f>IF(OR(BART_Rides[[#This Row],[Station Code]]="EM", BART_Rides[[#This Row],[Station Code]]="MT", BART_Rides[[#This Row],[Station Code]]="PL", BART_Rides[[#This Row],[Station Code]]="CC"), "Yes", "No")</f>
        <v>No</v>
      </c>
    </row>
    <row r="13837" spans="6:14">
      <c r="F13837" s="3">
        <v>44527</v>
      </c>
      <c r="G13837" s="1" t="s">
        <v>71</v>
      </c>
      <c r="H13837" s="1" t="s">
        <v>105</v>
      </c>
      <c r="I13837" s="1">
        <v>218</v>
      </c>
      <c r="J13837" s="1">
        <f>MONTH(BART_Rides[[#This Row],[Date]])</f>
        <v>11</v>
      </c>
      <c r="K13837" s="1">
        <f>WEEKDAY(BART_Rides[[#This Row],[Date]],2)</f>
        <v>6</v>
      </c>
      <c r="L13837" s="1" t="str">
        <f>LEFT(BART_Rides[[#This Row],[Lines]],1)</f>
        <v>Y</v>
      </c>
      <c r="M13837" s="1" t="str">
        <f>IF(BART_Rides[[#This Row],[FirstLetter]]="Y","Yes","No")</f>
        <v>Yes</v>
      </c>
      <c r="N13837" s="1" t="str">
        <f>IF(OR(BART_Rides[[#This Row],[Station Code]]="EM", BART_Rides[[#This Row],[Station Code]]="MT", BART_Rides[[#This Row],[Station Code]]="PL", BART_Rides[[#This Row],[Station Code]]="CC"), "Yes", "No")</f>
        <v>No</v>
      </c>
    </row>
    <row r="13838" spans="6:14">
      <c r="F13838" s="3">
        <v>44528</v>
      </c>
      <c r="G13838" s="1" t="s">
        <v>71</v>
      </c>
      <c r="H13838" s="1" t="s">
        <v>105</v>
      </c>
      <c r="I13838" s="1">
        <v>147</v>
      </c>
      <c r="J13838" s="1">
        <f>MONTH(BART_Rides[[#This Row],[Date]])</f>
        <v>11</v>
      </c>
      <c r="K13838" s="1">
        <f>WEEKDAY(BART_Rides[[#This Row],[Date]],2)</f>
        <v>7</v>
      </c>
      <c r="L13838" s="1" t="str">
        <f>LEFT(BART_Rides[[#This Row],[Lines]],1)</f>
        <v>Y</v>
      </c>
      <c r="M13838" s="1" t="str">
        <f>IF(BART_Rides[[#This Row],[FirstLetter]]="Y","Yes","No")</f>
        <v>Yes</v>
      </c>
      <c r="N13838" s="1" t="str">
        <f>IF(OR(BART_Rides[[#This Row],[Station Code]]="EM", BART_Rides[[#This Row],[Station Code]]="MT", BART_Rides[[#This Row],[Station Code]]="PL", BART_Rides[[#This Row],[Station Code]]="CC"), "Yes", "No")</f>
        <v>No</v>
      </c>
    </row>
    <row r="13839" spans="6:14">
      <c r="F13839" s="3">
        <v>44529</v>
      </c>
      <c r="G13839" s="1" t="s">
        <v>71</v>
      </c>
      <c r="H13839" s="1" t="s">
        <v>105</v>
      </c>
      <c r="I13839" s="1">
        <v>445</v>
      </c>
      <c r="J13839" s="1">
        <f>MONTH(BART_Rides[[#This Row],[Date]])</f>
        <v>11</v>
      </c>
      <c r="K13839" s="1">
        <f>WEEKDAY(BART_Rides[[#This Row],[Date]],2)</f>
        <v>1</v>
      </c>
      <c r="L13839" s="1" t="str">
        <f>LEFT(BART_Rides[[#This Row],[Lines]],1)</f>
        <v>Y</v>
      </c>
      <c r="M13839" s="1" t="str">
        <f>IF(BART_Rides[[#This Row],[FirstLetter]]="Y","Yes","No")</f>
        <v>Yes</v>
      </c>
      <c r="N13839" s="1" t="str">
        <f>IF(OR(BART_Rides[[#This Row],[Station Code]]="EM", BART_Rides[[#This Row],[Station Code]]="MT", BART_Rides[[#This Row],[Station Code]]="PL", BART_Rides[[#This Row],[Station Code]]="CC"), "Yes", "No")</f>
        <v>No</v>
      </c>
    </row>
    <row r="13840" spans="6:14">
      <c r="F13840" s="3">
        <v>44530</v>
      </c>
      <c r="G13840" s="1" t="s">
        <v>71</v>
      </c>
      <c r="H13840" s="1" t="s">
        <v>105</v>
      </c>
      <c r="I13840" s="1">
        <v>485</v>
      </c>
      <c r="J13840" s="1">
        <f>MONTH(BART_Rides[[#This Row],[Date]])</f>
        <v>11</v>
      </c>
      <c r="K13840" s="1">
        <f>WEEKDAY(BART_Rides[[#This Row],[Date]],2)</f>
        <v>2</v>
      </c>
      <c r="L13840" s="1" t="str">
        <f>LEFT(BART_Rides[[#This Row],[Lines]],1)</f>
        <v>Y</v>
      </c>
      <c r="M13840" s="1" t="str">
        <f>IF(BART_Rides[[#This Row],[FirstLetter]]="Y","Yes","No")</f>
        <v>Yes</v>
      </c>
      <c r="N13840" s="1" t="str">
        <f>IF(OR(BART_Rides[[#This Row],[Station Code]]="EM", BART_Rides[[#This Row],[Station Code]]="MT", BART_Rides[[#This Row],[Station Code]]="PL", BART_Rides[[#This Row],[Station Code]]="CC"), "Yes", "No")</f>
        <v>No</v>
      </c>
    </row>
    <row r="13841" spans="6:14">
      <c r="F13841" s="3">
        <v>44531</v>
      </c>
      <c r="G13841" s="1" t="s">
        <v>71</v>
      </c>
      <c r="H13841" s="1" t="s">
        <v>105</v>
      </c>
      <c r="I13841" s="1">
        <v>486</v>
      </c>
      <c r="J13841" s="1">
        <f>MONTH(BART_Rides[[#This Row],[Date]])</f>
        <v>12</v>
      </c>
      <c r="K13841" s="1">
        <f>WEEKDAY(BART_Rides[[#This Row],[Date]],2)</f>
        <v>3</v>
      </c>
      <c r="L13841" s="1" t="str">
        <f>LEFT(BART_Rides[[#This Row],[Lines]],1)</f>
        <v>Y</v>
      </c>
      <c r="M13841" s="1" t="str">
        <f>IF(BART_Rides[[#This Row],[FirstLetter]]="Y","Yes","No")</f>
        <v>Yes</v>
      </c>
      <c r="N13841" s="1" t="str">
        <f>IF(OR(BART_Rides[[#This Row],[Station Code]]="EM", BART_Rides[[#This Row],[Station Code]]="MT", BART_Rides[[#This Row],[Station Code]]="PL", BART_Rides[[#This Row],[Station Code]]="CC"), "Yes", "No")</f>
        <v>No</v>
      </c>
    </row>
    <row r="13842" spans="6:14">
      <c r="F13842" s="3">
        <v>44532</v>
      </c>
      <c r="G13842" s="1" t="s">
        <v>71</v>
      </c>
      <c r="H13842" s="1" t="s">
        <v>105</v>
      </c>
      <c r="I13842" s="1">
        <v>472</v>
      </c>
      <c r="J13842" s="1">
        <f>MONTH(BART_Rides[[#This Row],[Date]])</f>
        <v>12</v>
      </c>
      <c r="K13842" s="1">
        <f>WEEKDAY(BART_Rides[[#This Row],[Date]],2)</f>
        <v>4</v>
      </c>
      <c r="L13842" s="1" t="str">
        <f>LEFT(BART_Rides[[#This Row],[Lines]],1)</f>
        <v>Y</v>
      </c>
      <c r="M13842" s="1" t="str">
        <f>IF(BART_Rides[[#This Row],[FirstLetter]]="Y","Yes","No")</f>
        <v>Yes</v>
      </c>
      <c r="N13842" s="1" t="str">
        <f>IF(OR(BART_Rides[[#This Row],[Station Code]]="EM", BART_Rides[[#This Row],[Station Code]]="MT", BART_Rides[[#This Row],[Station Code]]="PL", BART_Rides[[#This Row],[Station Code]]="CC"), "Yes", "No")</f>
        <v>No</v>
      </c>
    </row>
    <row r="13843" spans="6:14">
      <c r="F13843" s="3">
        <v>44533</v>
      </c>
      <c r="G13843" s="1" t="s">
        <v>71</v>
      </c>
      <c r="H13843" s="1" t="s">
        <v>105</v>
      </c>
      <c r="I13843" s="1">
        <v>449</v>
      </c>
      <c r="J13843" s="1">
        <f>MONTH(BART_Rides[[#This Row],[Date]])</f>
        <v>12</v>
      </c>
      <c r="K13843" s="1">
        <f>WEEKDAY(BART_Rides[[#This Row],[Date]],2)</f>
        <v>5</v>
      </c>
      <c r="L13843" s="1" t="str">
        <f>LEFT(BART_Rides[[#This Row],[Lines]],1)</f>
        <v>Y</v>
      </c>
      <c r="M13843" s="1" t="str">
        <f>IF(BART_Rides[[#This Row],[FirstLetter]]="Y","Yes","No")</f>
        <v>Yes</v>
      </c>
      <c r="N13843" s="1" t="str">
        <f>IF(OR(BART_Rides[[#This Row],[Station Code]]="EM", BART_Rides[[#This Row],[Station Code]]="MT", BART_Rides[[#This Row],[Station Code]]="PL", BART_Rides[[#This Row],[Station Code]]="CC"), "Yes", "No")</f>
        <v>No</v>
      </c>
    </row>
    <row r="13844" spans="6:14">
      <c r="F13844" s="3">
        <v>44534</v>
      </c>
      <c r="G13844" s="1" t="s">
        <v>71</v>
      </c>
      <c r="H13844" s="1" t="s">
        <v>105</v>
      </c>
      <c r="I13844" s="1">
        <v>241</v>
      </c>
      <c r="J13844" s="1">
        <f>MONTH(BART_Rides[[#This Row],[Date]])</f>
        <v>12</v>
      </c>
      <c r="K13844" s="1">
        <f>WEEKDAY(BART_Rides[[#This Row],[Date]],2)</f>
        <v>6</v>
      </c>
      <c r="L13844" s="1" t="str">
        <f>LEFT(BART_Rides[[#This Row],[Lines]],1)</f>
        <v>Y</v>
      </c>
      <c r="M13844" s="1" t="str">
        <f>IF(BART_Rides[[#This Row],[FirstLetter]]="Y","Yes","No")</f>
        <v>Yes</v>
      </c>
      <c r="N13844" s="1" t="str">
        <f>IF(OR(BART_Rides[[#This Row],[Station Code]]="EM", BART_Rides[[#This Row],[Station Code]]="MT", BART_Rides[[#This Row],[Station Code]]="PL", BART_Rides[[#This Row],[Station Code]]="CC"), "Yes", "No")</f>
        <v>No</v>
      </c>
    </row>
    <row r="13845" spans="6:14">
      <c r="F13845" s="3">
        <v>44535</v>
      </c>
      <c r="G13845" s="1" t="s">
        <v>71</v>
      </c>
      <c r="H13845" s="1" t="s">
        <v>105</v>
      </c>
      <c r="I13845" s="1">
        <v>126</v>
      </c>
      <c r="J13845" s="1">
        <f>MONTH(BART_Rides[[#This Row],[Date]])</f>
        <v>12</v>
      </c>
      <c r="K13845" s="1">
        <f>WEEKDAY(BART_Rides[[#This Row],[Date]],2)</f>
        <v>7</v>
      </c>
      <c r="L13845" s="1" t="str">
        <f>LEFT(BART_Rides[[#This Row],[Lines]],1)</f>
        <v>Y</v>
      </c>
      <c r="M13845" s="1" t="str">
        <f>IF(BART_Rides[[#This Row],[FirstLetter]]="Y","Yes","No")</f>
        <v>Yes</v>
      </c>
      <c r="N13845" s="1" t="str">
        <f>IF(OR(BART_Rides[[#This Row],[Station Code]]="EM", BART_Rides[[#This Row],[Station Code]]="MT", BART_Rides[[#This Row],[Station Code]]="PL", BART_Rides[[#This Row],[Station Code]]="CC"), "Yes", "No")</f>
        <v>No</v>
      </c>
    </row>
    <row r="13846" spans="6:14">
      <c r="F13846" s="3">
        <v>44536</v>
      </c>
      <c r="G13846" s="1" t="s">
        <v>71</v>
      </c>
      <c r="H13846" s="1" t="s">
        <v>105</v>
      </c>
      <c r="I13846" s="1">
        <v>441</v>
      </c>
      <c r="J13846" s="1">
        <f>MONTH(BART_Rides[[#This Row],[Date]])</f>
        <v>12</v>
      </c>
      <c r="K13846" s="1">
        <f>WEEKDAY(BART_Rides[[#This Row],[Date]],2)</f>
        <v>1</v>
      </c>
      <c r="L13846" s="1" t="str">
        <f>LEFT(BART_Rides[[#This Row],[Lines]],1)</f>
        <v>Y</v>
      </c>
      <c r="M13846" s="1" t="str">
        <f>IF(BART_Rides[[#This Row],[FirstLetter]]="Y","Yes","No")</f>
        <v>Yes</v>
      </c>
      <c r="N13846" s="1" t="str">
        <f>IF(OR(BART_Rides[[#This Row],[Station Code]]="EM", BART_Rides[[#This Row],[Station Code]]="MT", BART_Rides[[#This Row],[Station Code]]="PL", BART_Rides[[#This Row],[Station Code]]="CC"), "Yes", "No")</f>
        <v>No</v>
      </c>
    </row>
    <row r="13847" spans="6:14">
      <c r="F13847" s="3">
        <v>44537</v>
      </c>
      <c r="G13847" s="1" t="s">
        <v>71</v>
      </c>
      <c r="H13847" s="1" t="s">
        <v>105</v>
      </c>
      <c r="I13847" s="1">
        <v>457</v>
      </c>
      <c r="J13847" s="1">
        <f>MONTH(BART_Rides[[#This Row],[Date]])</f>
        <v>12</v>
      </c>
      <c r="K13847" s="1">
        <f>WEEKDAY(BART_Rides[[#This Row],[Date]],2)</f>
        <v>2</v>
      </c>
      <c r="L13847" s="1" t="str">
        <f>LEFT(BART_Rides[[#This Row],[Lines]],1)</f>
        <v>Y</v>
      </c>
      <c r="M13847" s="1" t="str">
        <f>IF(BART_Rides[[#This Row],[FirstLetter]]="Y","Yes","No")</f>
        <v>Yes</v>
      </c>
      <c r="N13847" s="1" t="str">
        <f>IF(OR(BART_Rides[[#This Row],[Station Code]]="EM", BART_Rides[[#This Row],[Station Code]]="MT", BART_Rides[[#This Row],[Station Code]]="PL", BART_Rides[[#This Row],[Station Code]]="CC"), "Yes", "No")</f>
        <v>No</v>
      </c>
    </row>
    <row r="13848" spans="6:14">
      <c r="F13848" s="3">
        <v>44538</v>
      </c>
      <c r="G13848" s="1" t="s">
        <v>71</v>
      </c>
      <c r="H13848" s="1" t="s">
        <v>105</v>
      </c>
      <c r="I13848" s="1">
        <v>491</v>
      </c>
      <c r="J13848" s="1">
        <f>MONTH(BART_Rides[[#This Row],[Date]])</f>
        <v>12</v>
      </c>
      <c r="K13848" s="1">
        <f>WEEKDAY(BART_Rides[[#This Row],[Date]],2)</f>
        <v>3</v>
      </c>
      <c r="L13848" s="1" t="str">
        <f>LEFT(BART_Rides[[#This Row],[Lines]],1)</f>
        <v>Y</v>
      </c>
      <c r="M13848" s="1" t="str">
        <f>IF(BART_Rides[[#This Row],[FirstLetter]]="Y","Yes","No")</f>
        <v>Yes</v>
      </c>
      <c r="N13848" s="1" t="str">
        <f>IF(OR(BART_Rides[[#This Row],[Station Code]]="EM", BART_Rides[[#This Row],[Station Code]]="MT", BART_Rides[[#This Row],[Station Code]]="PL", BART_Rides[[#This Row],[Station Code]]="CC"), "Yes", "No")</f>
        <v>No</v>
      </c>
    </row>
    <row r="13849" spans="6:14">
      <c r="F13849" s="3">
        <v>44539</v>
      </c>
      <c r="G13849" s="1" t="s">
        <v>71</v>
      </c>
      <c r="H13849" s="1" t="s">
        <v>105</v>
      </c>
      <c r="I13849" s="1">
        <v>486</v>
      </c>
      <c r="J13849" s="1">
        <f>MONTH(BART_Rides[[#This Row],[Date]])</f>
        <v>12</v>
      </c>
      <c r="K13849" s="1">
        <f>WEEKDAY(BART_Rides[[#This Row],[Date]],2)</f>
        <v>4</v>
      </c>
      <c r="L13849" s="1" t="str">
        <f>LEFT(BART_Rides[[#This Row],[Lines]],1)</f>
        <v>Y</v>
      </c>
      <c r="M13849" s="1" t="str">
        <f>IF(BART_Rides[[#This Row],[FirstLetter]]="Y","Yes","No")</f>
        <v>Yes</v>
      </c>
      <c r="N13849" s="1" t="str">
        <f>IF(OR(BART_Rides[[#This Row],[Station Code]]="EM", BART_Rides[[#This Row],[Station Code]]="MT", BART_Rides[[#This Row],[Station Code]]="PL", BART_Rides[[#This Row],[Station Code]]="CC"), "Yes", "No")</f>
        <v>No</v>
      </c>
    </row>
    <row r="13850" spans="6:14">
      <c r="F13850" s="3">
        <v>44540</v>
      </c>
      <c r="G13850" s="1" t="s">
        <v>71</v>
      </c>
      <c r="H13850" s="1" t="s">
        <v>105</v>
      </c>
      <c r="I13850" s="1">
        <v>429</v>
      </c>
      <c r="J13850" s="1">
        <f>MONTH(BART_Rides[[#This Row],[Date]])</f>
        <v>12</v>
      </c>
      <c r="K13850" s="1">
        <f>WEEKDAY(BART_Rides[[#This Row],[Date]],2)</f>
        <v>5</v>
      </c>
      <c r="L13850" s="1" t="str">
        <f>LEFT(BART_Rides[[#This Row],[Lines]],1)</f>
        <v>Y</v>
      </c>
      <c r="M13850" s="1" t="str">
        <f>IF(BART_Rides[[#This Row],[FirstLetter]]="Y","Yes","No")</f>
        <v>Yes</v>
      </c>
      <c r="N13850" s="1" t="str">
        <f>IF(OR(BART_Rides[[#This Row],[Station Code]]="EM", BART_Rides[[#This Row],[Station Code]]="MT", BART_Rides[[#This Row],[Station Code]]="PL", BART_Rides[[#This Row],[Station Code]]="CC"), "Yes", "No")</f>
        <v>No</v>
      </c>
    </row>
    <row r="13851" spans="6:14">
      <c r="F13851" s="3">
        <v>44541</v>
      </c>
      <c r="G13851" s="1" t="s">
        <v>71</v>
      </c>
      <c r="H13851" s="1" t="s">
        <v>105</v>
      </c>
      <c r="I13851" s="1">
        <v>222</v>
      </c>
      <c r="J13851" s="1">
        <f>MONTH(BART_Rides[[#This Row],[Date]])</f>
        <v>12</v>
      </c>
      <c r="K13851" s="1">
        <f>WEEKDAY(BART_Rides[[#This Row],[Date]],2)</f>
        <v>6</v>
      </c>
      <c r="L13851" s="1" t="str">
        <f>LEFT(BART_Rides[[#This Row],[Lines]],1)</f>
        <v>Y</v>
      </c>
      <c r="M13851" s="1" t="str">
        <f>IF(BART_Rides[[#This Row],[FirstLetter]]="Y","Yes","No")</f>
        <v>Yes</v>
      </c>
      <c r="N13851" s="1" t="str">
        <f>IF(OR(BART_Rides[[#This Row],[Station Code]]="EM", BART_Rides[[#This Row],[Station Code]]="MT", BART_Rides[[#This Row],[Station Code]]="PL", BART_Rides[[#This Row],[Station Code]]="CC"), "Yes", "No")</f>
        <v>No</v>
      </c>
    </row>
    <row r="13852" spans="6:14">
      <c r="F13852" s="3">
        <v>44542</v>
      </c>
      <c r="G13852" s="1" t="s">
        <v>71</v>
      </c>
      <c r="H13852" s="1" t="s">
        <v>105</v>
      </c>
      <c r="I13852" s="1">
        <v>131</v>
      </c>
      <c r="J13852" s="1">
        <f>MONTH(BART_Rides[[#This Row],[Date]])</f>
        <v>12</v>
      </c>
      <c r="K13852" s="1">
        <f>WEEKDAY(BART_Rides[[#This Row],[Date]],2)</f>
        <v>7</v>
      </c>
      <c r="L13852" s="1" t="str">
        <f>LEFT(BART_Rides[[#This Row],[Lines]],1)</f>
        <v>Y</v>
      </c>
      <c r="M13852" s="1" t="str">
        <f>IF(BART_Rides[[#This Row],[FirstLetter]]="Y","Yes","No")</f>
        <v>Yes</v>
      </c>
      <c r="N13852" s="1" t="str">
        <f>IF(OR(BART_Rides[[#This Row],[Station Code]]="EM", BART_Rides[[#This Row],[Station Code]]="MT", BART_Rides[[#This Row],[Station Code]]="PL", BART_Rides[[#This Row],[Station Code]]="CC"), "Yes", "No")</f>
        <v>No</v>
      </c>
    </row>
    <row r="13853" spans="6:14">
      <c r="F13853" s="3">
        <v>44543</v>
      </c>
      <c r="G13853" s="1" t="s">
        <v>71</v>
      </c>
      <c r="H13853" s="1" t="s">
        <v>105</v>
      </c>
      <c r="I13853" s="1">
        <v>406</v>
      </c>
      <c r="J13853" s="1">
        <f>MONTH(BART_Rides[[#This Row],[Date]])</f>
        <v>12</v>
      </c>
      <c r="K13853" s="1">
        <f>WEEKDAY(BART_Rides[[#This Row],[Date]],2)</f>
        <v>1</v>
      </c>
      <c r="L13853" s="1" t="str">
        <f>LEFT(BART_Rides[[#This Row],[Lines]],1)</f>
        <v>Y</v>
      </c>
      <c r="M13853" s="1" t="str">
        <f>IF(BART_Rides[[#This Row],[FirstLetter]]="Y","Yes","No")</f>
        <v>Yes</v>
      </c>
      <c r="N13853" s="1" t="str">
        <f>IF(OR(BART_Rides[[#This Row],[Station Code]]="EM", BART_Rides[[#This Row],[Station Code]]="MT", BART_Rides[[#This Row],[Station Code]]="PL", BART_Rides[[#This Row],[Station Code]]="CC"), "Yes", "No")</f>
        <v>No</v>
      </c>
    </row>
    <row r="13854" spans="6:14">
      <c r="F13854" s="3">
        <v>44544</v>
      </c>
      <c r="G13854" s="1" t="s">
        <v>71</v>
      </c>
      <c r="H13854" s="1" t="s">
        <v>105</v>
      </c>
      <c r="I13854" s="1">
        <v>493</v>
      </c>
      <c r="J13854" s="1">
        <f>MONTH(BART_Rides[[#This Row],[Date]])</f>
        <v>12</v>
      </c>
      <c r="K13854" s="1">
        <f>WEEKDAY(BART_Rides[[#This Row],[Date]],2)</f>
        <v>2</v>
      </c>
      <c r="L13854" s="1" t="str">
        <f>LEFT(BART_Rides[[#This Row],[Lines]],1)</f>
        <v>Y</v>
      </c>
      <c r="M13854" s="1" t="str">
        <f>IF(BART_Rides[[#This Row],[FirstLetter]]="Y","Yes","No")</f>
        <v>Yes</v>
      </c>
      <c r="N13854" s="1" t="str">
        <f>IF(OR(BART_Rides[[#This Row],[Station Code]]="EM", BART_Rides[[#This Row],[Station Code]]="MT", BART_Rides[[#This Row],[Station Code]]="PL", BART_Rides[[#This Row],[Station Code]]="CC"), "Yes", "No")</f>
        <v>No</v>
      </c>
    </row>
    <row r="13855" spans="6:14">
      <c r="F13855" s="3">
        <v>44545</v>
      </c>
      <c r="G13855" s="1" t="s">
        <v>71</v>
      </c>
      <c r="H13855" s="1" t="s">
        <v>105</v>
      </c>
      <c r="I13855" s="1">
        <v>501</v>
      </c>
      <c r="J13855" s="1">
        <f>MONTH(BART_Rides[[#This Row],[Date]])</f>
        <v>12</v>
      </c>
      <c r="K13855" s="1">
        <f>WEEKDAY(BART_Rides[[#This Row],[Date]],2)</f>
        <v>3</v>
      </c>
      <c r="L13855" s="1" t="str">
        <f>LEFT(BART_Rides[[#This Row],[Lines]],1)</f>
        <v>Y</v>
      </c>
      <c r="M13855" s="1" t="str">
        <f>IF(BART_Rides[[#This Row],[FirstLetter]]="Y","Yes","No")</f>
        <v>Yes</v>
      </c>
      <c r="N13855" s="1" t="str">
        <f>IF(OR(BART_Rides[[#This Row],[Station Code]]="EM", BART_Rides[[#This Row],[Station Code]]="MT", BART_Rides[[#This Row],[Station Code]]="PL", BART_Rides[[#This Row],[Station Code]]="CC"), "Yes", "No")</f>
        <v>No</v>
      </c>
    </row>
    <row r="13856" spans="6:14">
      <c r="F13856" s="3">
        <v>44546</v>
      </c>
      <c r="G13856" s="1" t="s">
        <v>71</v>
      </c>
      <c r="H13856" s="1" t="s">
        <v>105</v>
      </c>
      <c r="I13856" s="1">
        <v>481</v>
      </c>
      <c r="J13856" s="1">
        <f>MONTH(BART_Rides[[#This Row],[Date]])</f>
        <v>12</v>
      </c>
      <c r="K13856" s="1">
        <f>WEEKDAY(BART_Rides[[#This Row],[Date]],2)</f>
        <v>4</v>
      </c>
      <c r="L13856" s="1" t="str">
        <f>LEFT(BART_Rides[[#This Row],[Lines]],1)</f>
        <v>Y</v>
      </c>
      <c r="M13856" s="1" t="str">
        <f>IF(BART_Rides[[#This Row],[FirstLetter]]="Y","Yes","No")</f>
        <v>Yes</v>
      </c>
      <c r="N13856" s="1" t="str">
        <f>IF(OR(BART_Rides[[#This Row],[Station Code]]="EM", BART_Rides[[#This Row],[Station Code]]="MT", BART_Rides[[#This Row],[Station Code]]="PL", BART_Rides[[#This Row],[Station Code]]="CC"), "Yes", "No")</f>
        <v>No</v>
      </c>
    </row>
    <row r="13857" spans="6:14">
      <c r="F13857" s="3">
        <v>44547</v>
      </c>
      <c r="G13857" s="1" t="s">
        <v>71</v>
      </c>
      <c r="H13857" s="1" t="s">
        <v>105</v>
      </c>
      <c r="I13857" s="1">
        <v>469</v>
      </c>
      <c r="J13857" s="1">
        <f>MONTH(BART_Rides[[#This Row],[Date]])</f>
        <v>12</v>
      </c>
      <c r="K13857" s="1">
        <f>WEEKDAY(BART_Rides[[#This Row],[Date]],2)</f>
        <v>5</v>
      </c>
      <c r="L13857" s="1" t="str">
        <f>LEFT(BART_Rides[[#This Row],[Lines]],1)</f>
        <v>Y</v>
      </c>
      <c r="M13857" s="1" t="str">
        <f>IF(BART_Rides[[#This Row],[FirstLetter]]="Y","Yes","No")</f>
        <v>Yes</v>
      </c>
      <c r="N13857" s="1" t="str">
        <f>IF(OR(BART_Rides[[#This Row],[Station Code]]="EM", BART_Rides[[#This Row],[Station Code]]="MT", BART_Rides[[#This Row],[Station Code]]="PL", BART_Rides[[#This Row],[Station Code]]="CC"), "Yes", "No")</f>
        <v>No</v>
      </c>
    </row>
    <row r="13858" spans="6:14">
      <c r="F13858" s="3">
        <v>44548</v>
      </c>
      <c r="G13858" s="1" t="s">
        <v>71</v>
      </c>
      <c r="H13858" s="1" t="s">
        <v>105</v>
      </c>
      <c r="I13858" s="1">
        <v>243</v>
      </c>
      <c r="J13858" s="1">
        <f>MONTH(BART_Rides[[#This Row],[Date]])</f>
        <v>12</v>
      </c>
      <c r="K13858" s="1">
        <f>WEEKDAY(BART_Rides[[#This Row],[Date]],2)</f>
        <v>6</v>
      </c>
      <c r="L13858" s="1" t="str">
        <f>LEFT(BART_Rides[[#This Row],[Lines]],1)</f>
        <v>Y</v>
      </c>
      <c r="M13858" s="1" t="str">
        <f>IF(BART_Rides[[#This Row],[FirstLetter]]="Y","Yes","No")</f>
        <v>Yes</v>
      </c>
      <c r="N13858" s="1" t="str">
        <f>IF(OR(BART_Rides[[#This Row],[Station Code]]="EM", BART_Rides[[#This Row],[Station Code]]="MT", BART_Rides[[#This Row],[Station Code]]="PL", BART_Rides[[#This Row],[Station Code]]="CC"), "Yes", "No")</f>
        <v>No</v>
      </c>
    </row>
    <row r="13859" spans="6:14">
      <c r="F13859" s="3">
        <v>44549</v>
      </c>
      <c r="G13859" s="1" t="s">
        <v>71</v>
      </c>
      <c r="H13859" s="1" t="s">
        <v>105</v>
      </c>
      <c r="I13859" s="1">
        <v>140</v>
      </c>
      <c r="J13859" s="1">
        <f>MONTH(BART_Rides[[#This Row],[Date]])</f>
        <v>12</v>
      </c>
      <c r="K13859" s="1">
        <f>WEEKDAY(BART_Rides[[#This Row],[Date]],2)</f>
        <v>7</v>
      </c>
      <c r="L13859" s="1" t="str">
        <f>LEFT(BART_Rides[[#This Row],[Lines]],1)</f>
        <v>Y</v>
      </c>
      <c r="M13859" s="1" t="str">
        <f>IF(BART_Rides[[#This Row],[FirstLetter]]="Y","Yes","No")</f>
        <v>Yes</v>
      </c>
      <c r="N13859" s="1" t="str">
        <f>IF(OR(BART_Rides[[#This Row],[Station Code]]="EM", BART_Rides[[#This Row],[Station Code]]="MT", BART_Rides[[#This Row],[Station Code]]="PL", BART_Rides[[#This Row],[Station Code]]="CC"), "Yes", "No")</f>
        <v>No</v>
      </c>
    </row>
    <row r="13860" spans="6:14">
      <c r="F13860" s="3">
        <v>44550</v>
      </c>
      <c r="G13860" s="1" t="s">
        <v>71</v>
      </c>
      <c r="H13860" s="1" t="s">
        <v>105</v>
      </c>
      <c r="I13860" s="1">
        <v>385</v>
      </c>
      <c r="J13860" s="1">
        <f>MONTH(BART_Rides[[#This Row],[Date]])</f>
        <v>12</v>
      </c>
      <c r="K13860" s="1">
        <f>WEEKDAY(BART_Rides[[#This Row],[Date]],2)</f>
        <v>1</v>
      </c>
      <c r="L13860" s="1" t="str">
        <f>LEFT(BART_Rides[[#This Row],[Lines]],1)</f>
        <v>Y</v>
      </c>
      <c r="M13860" s="1" t="str">
        <f>IF(BART_Rides[[#This Row],[FirstLetter]]="Y","Yes","No")</f>
        <v>Yes</v>
      </c>
      <c r="N13860" s="1" t="str">
        <f>IF(OR(BART_Rides[[#This Row],[Station Code]]="EM", BART_Rides[[#This Row],[Station Code]]="MT", BART_Rides[[#This Row],[Station Code]]="PL", BART_Rides[[#This Row],[Station Code]]="CC"), "Yes", "No")</f>
        <v>No</v>
      </c>
    </row>
    <row r="13861" spans="6:14">
      <c r="F13861" s="3">
        <v>44551</v>
      </c>
      <c r="G13861" s="1" t="s">
        <v>71</v>
      </c>
      <c r="H13861" s="1" t="s">
        <v>105</v>
      </c>
      <c r="I13861" s="1">
        <v>392</v>
      </c>
      <c r="J13861" s="1">
        <f>MONTH(BART_Rides[[#This Row],[Date]])</f>
        <v>12</v>
      </c>
      <c r="K13861" s="1">
        <f>WEEKDAY(BART_Rides[[#This Row],[Date]],2)</f>
        <v>2</v>
      </c>
      <c r="L13861" s="1" t="str">
        <f>LEFT(BART_Rides[[#This Row],[Lines]],1)</f>
        <v>Y</v>
      </c>
      <c r="M13861" s="1" t="str">
        <f>IF(BART_Rides[[#This Row],[FirstLetter]]="Y","Yes","No")</f>
        <v>Yes</v>
      </c>
      <c r="N13861" s="1" t="str">
        <f>IF(OR(BART_Rides[[#This Row],[Station Code]]="EM", BART_Rides[[#This Row],[Station Code]]="MT", BART_Rides[[#This Row],[Station Code]]="PL", BART_Rides[[#This Row],[Station Code]]="CC"), "Yes", "No")</f>
        <v>No</v>
      </c>
    </row>
    <row r="13862" spans="6:14">
      <c r="F13862" s="3">
        <v>44552</v>
      </c>
      <c r="G13862" s="1" t="s">
        <v>71</v>
      </c>
      <c r="H13862" s="1" t="s">
        <v>105</v>
      </c>
      <c r="I13862" s="1">
        <v>370</v>
      </c>
      <c r="J13862" s="1">
        <f>MONTH(BART_Rides[[#This Row],[Date]])</f>
        <v>12</v>
      </c>
      <c r="K13862" s="1">
        <f>WEEKDAY(BART_Rides[[#This Row],[Date]],2)</f>
        <v>3</v>
      </c>
      <c r="L13862" s="1" t="str">
        <f>LEFT(BART_Rides[[#This Row],[Lines]],1)</f>
        <v>Y</v>
      </c>
      <c r="M13862" s="1" t="str">
        <f>IF(BART_Rides[[#This Row],[FirstLetter]]="Y","Yes","No")</f>
        <v>Yes</v>
      </c>
      <c r="N13862" s="1" t="str">
        <f>IF(OR(BART_Rides[[#This Row],[Station Code]]="EM", BART_Rides[[#This Row],[Station Code]]="MT", BART_Rides[[#This Row],[Station Code]]="PL", BART_Rides[[#This Row],[Station Code]]="CC"), "Yes", "No")</f>
        <v>No</v>
      </c>
    </row>
    <row r="13863" spans="6:14">
      <c r="F13863" s="3">
        <v>44553</v>
      </c>
      <c r="G13863" s="1" t="s">
        <v>71</v>
      </c>
      <c r="H13863" s="1" t="s">
        <v>105</v>
      </c>
      <c r="I13863" s="1">
        <v>307</v>
      </c>
      <c r="J13863" s="1">
        <f>MONTH(BART_Rides[[#This Row],[Date]])</f>
        <v>12</v>
      </c>
      <c r="K13863" s="1">
        <f>WEEKDAY(BART_Rides[[#This Row],[Date]],2)</f>
        <v>4</v>
      </c>
      <c r="L13863" s="1" t="str">
        <f>LEFT(BART_Rides[[#This Row],[Lines]],1)</f>
        <v>Y</v>
      </c>
      <c r="M13863" s="1" t="str">
        <f>IF(BART_Rides[[#This Row],[FirstLetter]]="Y","Yes","No")</f>
        <v>Yes</v>
      </c>
      <c r="N13863" s="1" t="str">
        <f>IF(OR(BART_Rides[[#This Row],[Station Code]]="EM", BART_Rides[[#This Row],[Station Code]]="MT", BART_Rides[[#This Row],[Station Code]]="PL", BART_Rides[[#This Row],[Station Code]]="CC"), "Yes", "No")</f>
        <v>No</v>
      </c>
    </row>
    <row r="13864" spans="6:14">
      <c r="F13864" s="3">
        <v>44554</v>
      </c>
      <c r="G13864" s="1" t="s">
        <v>71</v>
      </c>
      <c r="H13864" s="1" t="s">
        <v>105</v>
      </c>
      <c r="I13864" s="1">
        <v>194</v>
      </c>
      <c r="J13864" s="1">
        <f>MONTH(BART_Rides[[#This Row],[Date]])</f>
        <v>12</v>
      </c>
      <c r="K13864" s="1">
        <f>WEEKDAY(BART_Rides[[#This Row],[Date]],2)</f>
        <v>5</v>
      </c>
      <c r="L13864" s="1" t="str">
        <f>LEFT(BART_Rides[[#This Row],[Lines]],1)</f>
        <v>Y</v>
      </c>
      <c r="M13864" s="1" t="str">
        <f>IF(BART_Rides[[#This Row],[FirstLetter]]="Y","Yes","No")</f>
        <v>Yes</v>
      </c>
      <c r="N13864" s="1" t="str">
        <f>IF(OR(BART_Rides[[#This Row],[Station Code]]="EM", BART_Rides[[#This Row],[Station Code]]="MT", BART_Rides[[#This Row],[Station Code]]="PL", BART_Rides[[#This Row],[Station Code]]="CC"), "Yes", "No")</f>
        <v>No</v>
      </c>
    </row>
    <row r="13865" spans="6:14">
      <c r="F13865" s="3">
        <v>44555</v>
      </c>
      <c r="G13865" s="1" t="s">
        <v>71</v>
      </c>
      <c r="H13865" s="1" t="s">
        <v>105</v>
      </c>
      <c r="I13865" s="1">
        <v>79</v>
      </c>
      <c r="J13865" s="1">
        <f>MONTH(BART_Rides[[#This Row],[Date]])</f>
        <v>12</v>
      </c>
      <c r="K13865" s="1">
        <f>WEEKDAY(BART_Rides[[#This Row],[Date]],2)</f>
        <v>6</v>
      </c>
      <c r="L13865" s="1" t="str">
        <f>LEFT(BART_Rides[[#This Row],[Lines]],1)</f>
        <v>Y</v>
      </c>
      <c r="M13865" s="1" t="str">
        <f>IF(BART_Rides[[#This Row],[FirstLetter]]="Y","Yes","No")</f>
        <v>Yes</v>
      </c>
      <c r="N13865" s="1" t="str">
        <f>IF(OR(BART_Rides[[#This Row],[Station Code]]="EM", BART_Rides[[#This Row],[Station Code]]="MT", BART_Rides[[#This Row],[Station Code]]="PL", BART_Rides[[#This Row],[Station Code]]="CC"), "Yes", "No")</f>
        <v>No</v>
      </c>
    </row>
    <row r="13866" spans="6:14">
      <c r="F13866" s="3">
        <v>44556</v>
      </c>
      <c r="G13866" s="1" t="s">
        <v>71</v>
      </c>
      <c r="H13866" s="1" t="s">
        <v>105</v>
      </c>
      <c r="I13866" s="1">
        <v>116</v>
      </c>
      <c r="J13866" s="1">
        <f>MONTH(BART_Rides[[#This Row],[Date]])</f>
        <v>12</v>
      </c>
      <c r="K13866" s="1">
        <f>WEEKDAY(BART_Rides[[#This Row],[Date]],2)</f>
        <v>7</v>
      </c>
      <c r="L13866" s="1" t="str">
        <f>LEFT(BART_Rides[[#This Row],[Lines]],1)</f>
        <v>Y</v>
      </c>
      <c r="M13866" s="1" t="str">
        <f>IF(BART_Rides[[#This Row],[FirstLetter]]="Y","Yes","No")</f>
        <v>Yes</v>
      </c>
      <c r="N13866" s="1" t="str">
        <f>IF(OR(BART_Rides[[#This Row],[Station Code]]="EM", BART_Rides[[#This Row],[Station Code]]="MT", BART_Rides[[#This Row],[Station Code]]="PL", BART_Rides[[#This Row],[Station Code]]="CC"), "Yes", "No")</f>
        <v>No</v>
      </c>
    </row>
    <row r="13867" spans="6:14">
      <c r="F13867" s="3">
        <v>44557</v>
      </c>
      <c r="G13867" s="1" t="s">
        <v>71</v>
      </c>
      <c r="H13867" s="1" t="s">
        <v>105</v>
      </c>
      <c r="I13867" s="1">
        <v>280</v>
      </c>
      <c r="J13867" s="1">
        <f>MONTH(BART_Rides[[#This Row],[Date]])</f>
        <v>12</v>
      </c>
      <c r="K13867" s="1">
        <f>WEEKDAY(BART_Rides[[#This Row],[Date]],2)</f>
        <v>1</v>
      </c>
      <c r="L13867" s="1" t="str">
        <f>LEFT(BART_Rides[[#This Row],[Lines]],1)</f>
        <v>Y</v>
      </c>
      <c r="M13867" s="1" t="str">
        <f>IF(BART_Rides[[#This Row],[FirstLetter]]="Y","Yes","No")</f>
        <v>Yes</v>
      </c>
      <c r="N13867" s="1" t="str">
        <f>IF(OR(BART_Rides[[#This Row],[Station Code]]="EM", BART_Rides[[#This Row],[Station Code]]="MT", BART_Rides[[#This Row],[Station Code]]="PL", BART_Rides[[#This Row],[Station Code]]="CC"), "Yes", "No")</f>
        <v>No</v>
      </c>
    </row>
    <row r="13868" spans="6:14">
      <c r="F13868" s="3">
        <v>44558</v>
      </c>
      <c r="G13868" s="1" t="s">
        <v>71</v>
      </c>
      <c r="H13868" s="1" t="s">
        <v>105</v>
      </c>
      <c r="I13868" s="1">
        <v>316</v>
      </c>
      <c r="J13868" s="1">
        <f>MONTH(BART_Rides[[#This Row],[Date]])</f>
        <v>12</v>
      </c>
      <c r="K13868" s="1">
        <f>WEEKDAY(BART_Rides[[#This Row],[Date]],2)</f>
        <v>2</v>
      </c>
      <c r="L13868" s="1" t="str">
        <f>LEFT(BART_Rides[[#This Row],[Lines]],1)</f>
        <v>Y</v>
      </c>
      <c r="M13868" s="1" t="str">
        <f>IF(BART_Rides[[#This Row],[FirstLetter]]="Y","Yes","No")</f>
        <v>Yes</v>
      </c>
      <c r="N13868" s="1" t="str">
        <f>IF(OR(BART_Rides[[#This Row],[Station Code]]="EM", BART_Rides[[#This Row],[Station Code]]="MT", BART_Rides[[#This Row],[Station Code]]="PL", BART_Rides[[#This Row],[Station Code]]="CC"), "Yes", "No")</f>
        <v>No</v>
      </c>
    </row>
    <row r="13869" spans="6:14">
      <c r="F13869" s="3">
        <v>44559</v>
      </c>
      <c r="G13869" s="1" t="s">
        <v>71</v>
      </c>
      <c r="H13869" s="1" t="s">
        <v>105</v>
      </c>
      <c r="I13869" s="1">
        <v>297</v>
      </c>
      <c r="J13869" s="1">
        <f>MONTH(BART_Rides[[#This Row],[Date]])</f>
        <v>12</v>
      </c>
      <c r="K13869" s="1">
        <f>WEEKDAY(BART_Rides[[#This Row],[Date]],2)</f>
        <v>3</v>
      </c>
      <c r="L13869" s="1" t="str">
        <f>LEFT(BART_Rides[[#This Row],[Lines]],1)</f>
        <v>Y</v>
      </c>
      <c r="M13869" s="1" t="str">
        <f>IF(BART_Rides[[#This Row],[FirstLetter]]="Y","Yes","No")</f>
        <v>Yes</v>
      </c>
      <c r="N13869" s="1" t="str">
        <f>IF(OR(BART_Rides[[#This Row],[Station Code]]="EM", BART_Rides[[#This Row],[Station Code]]="MT", BART_Rides[[#This Row],[Station Code]]="PL", BART_Rides[[#This Row],[Station Code]]="CC"), "Yes", "No")</f>
        <v>No</v>
      </c>
    </row>
    <row r="13870" spans="6:14">
      <c r="F13870" s="3">
        <v>44560</v>
      </c>
      <c r="G13870" s="1" t="s">
        <v>71</v>
      </c>
      <c r="H13870" s="1" t="s">
        <v>105</v>
      </c>
      <c r="I13870" s="1">
        <v>303</v>
      </c>
      <c r="J13870" s="1">
        <f>MONTH(BART_Rides[[#This Row],[Date]])</f>
        <v>12</v>
      </c>
      <c r="K13870" s="1">
        <f>WEEKDAY(BART_Rides[[#This Row],[Date]],2)</f>
        <v>4</v>
      </c>
      <c r="L13870" s="1" t="str">
        <f>LEFT(BART_Rides[[#This Row],[Lines]],1)</f>
        <v>Y</v>
      </c>
      <c r="M13870" s="1" t="str">
        <f>IF(BART_Rides[[#This Row],[FirstLetter]]="Y","Yes","No")</f>
        <v>Yes</v>
      </c>
      <c r="N13870" s="1" t="str">
        <f>IF(OR(BART_Rides[[#This Row],[Station Code]]="EM", BART_Rides[[#This Row],[Station Code]]="MT", BART_Rides[[#This Row],[Station Code]]="PL", BART_Rides[[#This Row],[Station Code]]="CC"), "Yes", "No")</f>
        <v>No</v>
      </c>
    </row>
    <row r="13871" spans="6:14">
      <c r="F13871" s="3">
        <v>44561</v>
      </c>
      <c r="G13871" s="1" t="s">
        <v>71</v>
      </c>
      <c r="H13871" s="1" t="s">
        <v>105</v>
      </c>
      <c r="I13871" s="1">
        <v>187</v>
      </c>
      <c r="J13871" s="1">
        <f>MONTH(BART_Rides[[#This Row],[Date]])</f>
        <v>12</v>
      </c>
      <c r="K13871" s="1">
        <f>WEEKDAY(BART_Rides[[#This Row],[Date]],2)</f>
        <v>5</v>
      </c>
      <c r="L13871" s="1" t="str">
        <f>LEFT(BART_Rides[[#This Row],[Lines]],1)</f>
        <v>Y</v>
      </c>
      <c r="M13871" s="1" t="str">
        <f>IF(BART_Rides[[#This Row],[FirstLetter]]="Y","Yes","No")</f>
        <v>Yes</v>
      </c>
      <c r="N13871" s="1" t="str">
        <f>IF(OR(BART_Rides[[#This Row],[Station Code]]="EM", BART_Rides[[#This Row],[Station Code]]="MT", BART_Rides[[#This Row],[Station Code]]="PL", BART_Rides[[#This Row],[Station Code]]="CC"), "Yes", "No")</f>
        <v>No</v>
      </c>
    </row>
    <row r="13872" spans="6:14">
      <c r="F13872" s="3">
        <v>44197</v>
      </c>
      <c r="G13872" s="1" t="s">
        <v>73</v>
      </c>
      <c r="H13872" s="1" t="s">
        <v>105</v>
      </c>
      <c r="I13872" s="1">
        <v>242</v>
      </c>
      <c r="J13872" s="1">
        <f>MONTH(BART_Rides[[#This Row],[Date]])</f>
        <v>1</v>
      </c>
      <c r="K13872" s="1">
        <f>WEEKDAY(BART_Rides[[#This Row],[Date]],2)</f>
        <v>5</v>
      </c>
      <c r="L13872" s="1" t="str">
        <f>LEFT(BART_Rides[[#This Row],[Lines]],1)</f>
        <v>Y</v>
      </c>
      <c r="M13872" s="1" t="str">
        <f>IF(BART_Rides[[#This Row],[FirstLetter]]="Y","Yes","No")</f>
        <v>Yes</v>
      </c>
      <c r="N13872" s="1" t="str">
        <f>IF(OR(BART_Rides[[#This Row],[Station Code]]="EM", BART_Rides[[#This Row],[Station Code]]="MT", BART_Rides[[#This Row],[Station Code]]="PL", BART_Rides[[#This Row],[Station Code]]="CC"), "Yes", "No")</f>
        <v>No</v>
      </c>
    </row>
    <row r="13873" spans="6:14">
      <c r="F13873" s="3">
        <v>44198</v>
      </c>
      <c r="G13873" s="1" t="s">
        <v>73</v>
      </c>
      <c r="H13873" s="1" t="s">
        <v>105</v>
      </c>
      <c r="I13873" s="1">
        <v>238</v>
      </c>
      <c r="J13873" s="1">
        <f>MONTH(BART_Rides[[#This Row],[Date]])</f>
        <v>1</v>
      </c>
      <c r="K13873" s="1">
        <f>WEEKDAY(BART_Rides[[#This Row],[Date]],2)</f>
        <v>6</v>
      </c>
      <c r="L13873" s="1" t="str">
        <f>LEFT(BART_Rides[[#This Row],[Lines]],1)</f>
        <v>Y</v>
      </c>
      <c r="M13873" s="1" t="str">
        <f>IF(BART_Rides[[#This Row],[FirstLetter]]="Y","Yes","No")</f>
        <v>Yes</v>
      </c>
      <c r="N13873" s="1" t="str">
        <f>IF(OR(BART_Rides[[#This Row],[Station Code]]="EM", BART_Rides[[#This Row],[Station Code]]="MT", BART_Rides[[#This Row],[Station Code]]="PL", BART_Rides[[#This Row],[Station Code]]="CC"), "Yes", "No")</f>
        <v>No</v>
      </c>
    </row>
    <row r="13874" spans="6:14">
      <c r="F13874" s="3">
        <v>44199</v>
      </c>
      <c r="G13874" s="1" t="s">
        <v>73</v>
      </c>
      <c r="H13874" s="1" t="s">
        <v>105</v>
      </c>
      <c r="I13874" s="1">
        <v>243</v>
      </c>
      <c r="J13874" s="1">
        <f>MONTH(BART_Rides[[#This Row],[Date]])</f>
        <v>1</v>
      </c>
      <c r="K13874" s="1">
        <f>WEEKDAY(BART_Rides[[#This Row],[Date]],2)</f>
        <v>7</v>
      </c>
      <c r="L13874" s="1" t="str">
        <f>LEFT(BART_Rides[[#This Row],[Lines]],1)</f>
        <v>Y</v>
      </c>
      <c r="M13874" s="1" t="str">
        <f>IF(BART_Rides[[#This Row],[FirstLetter]]="Y","Yes","No")</f>
        <v>Yes</v>
      </c>
      <c r="N13874" s="1" t="str">
        <f>IF(OR(BART_Rides[[#This Row],[Station Code]]="EM", BART_Rides[[#This Row],[Station Code]]="MT", BART_Rides[[#This Row],[Station Code]]="PL", BART_Rides[[#This Row],[Station Code]]="CC"), "Yes", "No")</f>
        <v>No</v>
      </c>
    </row>
    <row r="13875" spans="6:14">
      <c r="F13875" s="3">
        <v>44200</v>
      </c>
      <c r="G13875" s="1" t="s">
        <v>73</v>
      </c>
      <c r="H13875" s="1" t="s">
        <v>105</v>
      </c>
      <c r="I13875" s="1">
        <v>703</v>
      </c>
      <c r="J13875" s="1">
        <f>MONTH(BART_Rides[[#This Row],[Date]])</f>
        <v>1</v>
      </c>
      <c r="K13875" s="1">
        <f>WEEKDAY(BART_Rides[[#This Row],[Date]],2)</f>
        <v>1</v>
      </c>
      <c r="L13875" s="1" t="str">
        <f>LEFT(BART_Rides[[#This Row],[Lines]],1)</f>
        <v>Y</v>
      </c>
      <c r="M13875" s="1" t="str">
        <f>IF(BART_Rides[[#This Row],[FirstLetter]]="Y","Yes","No")</f>
        <v>Yes</v>
      </c>
      <c r="N13875" s="1" t="str">
        <f>IF(OR(BART_Rides[[#This Row],[Station Code]]="EM", BART_Rides[[#This Row],[Station Code]]="MT", BART_Rides[[#This Row],[Station Code]]="PL", BART_Rides[[#This Row],[Station Code]]="CC"), "Yes", "No")</f>
        <v>No</v>
      </c>
    </row>
    <row r="13876" spans="6:14">
      <c r="F13876" s="3">
        <v>44201</v>
      </c>
      <c r="G13876" s="1" t="s">
        <v>73</v>
      </c>
      <c r="H13876" s="1" t="s">
        <v>105</v>
      </c>
      <c r="I13876" s="1">
        <v>786</v>
      </c>
      <c r="J13876" s="1">
        <f>MONTH(BART_Rides[[#This Row],[Date]])</f>
        <v>1</v>
      </c>
      <c r="K13876" s="1">
        <f>WEEKDAY(BART_Rides[[#This Row],[Date]],2)</f>
        <v>2</v>
      </c>
      <c r="L13876" s="1" t="str">
        <f>LEFT(BART_Rides[[#This Row],[Lines]],1)</f>
        <v>Y</v>
      </c>
      <c r="M13876" s="1" t="str">
        <f>IF(BART_Rides[[#This Row],[FirstLetter]]="Y","Yes","No")</f>
        <v>Yes</v>
      </c>
      <c r="N13876" s="1" t="str">
        <f>IF(OR(BART_Rides[[#This Row],[Station Code]]="EM", BART_Rides[[#This Row],[Station Code]]="MT", BART_Rides[[#This Row],[Station Code]]="PL", BART_Rides[[#This Row],[Station Code]]="CC"), "Yes", "No")</f>
        <v>No</v>
      </c>
    </row>
    <row r="13877" spans="6:14">
      <c r="F13877" s="3">
        <v>44202</v>
      </c>
      <c r="G13877" s="1" t="s">
        <v>73</v>
      </c>
      <c r="H13877" s="1" t="s">
        <v>105</v>
      </c>
      <c r="I13877" s="1">
        <v>761</v>
      </c>
      <c r="J13877" s="1">
        <f>MONTH(BART_Rides[[#This Row],[Date]])</f>
        <v>1</v>
      </c>
      <c r="K13877" s="1">
        <f>WEEKDAY(BART_Rides[[#This Row],[Date]],2)</f>
        <v>3</v>
      </c>
      <c r="L13877" s="1" t="str">
        <f>LEFT(BART_Rides[[#This Row],[Lines]],1)</f>
        <v>Y</v>
      </c>
      <c r="M13877" s="1" t="str">
        <f>IF(BART_Rides[[#This Row],[FirstLetter]]="Y","Yes","No")</f>
        <v>Yes</v>
      </c>
      <c r="N13877" s="1" t="str">
        <f>IF(OR(BART_Rides[[#This Row],[Station Code]]="EM", BART_Rides[[#This Row],[Station Code]]="MT", BART_Rides[[#This Row],[Station Code]]="PL", BART_Rides[[#This Row],[Station Code]]="CC"), "Yes", "No")</f>
        <v>No</v>
      </c>
    </row>
    <row r="13878" spans="6:14">
      <c r="F13878" s="3">
        <v>44203</v>
      </c>
      <c r="G13878" s="1" t="s">
        <v>73</v>
      </c>
      <c r="H13878" s="1" t="s">
        <v>105</v>
      </c>
      <c r="I13878" s="1">
        <v>799</v>
      </c>
      <c r="J13878" s="1">
        <f>MONTH(BART_Rides[[#This Row],[Date]])</f>
        <v>1</v>
      </c>
      <c r="K13878" s="1">
        <f>WEEKDAY(BART_Rides[[#This Row],[Date]],2)</f>
        <v>4</v>
      </c>
      <c r="L13878" s="1" t="str">
        <f>LEFT(BART_Rides[[#This Row],[Lines]],1)</f>
        <v>Y</v>
      </c>
      <c r="M13878" s="1" t="str">
        <f>IF(BART_Rides[[#This Row],[FirstLetter]]="Y","Yes","No")</f>
        <v>Yes</v>
      </c>
      <c r="N13878" s="1" t="str">
        <f>IF(OR(BART_Rides[[#This Row],[Station Code]]="EM", BART_Rides[[#This Row],[Station Code]]="MT", BART_Rides[[#This Row],[Station Code]]="PL", BART_Rides[[#This Row],[Station Code]]="CC"), "Yes", "No")</f>
        <v>No</v>
      </c>
    </row>
    <row r="13879" spans="6:14">
      <c r="F13879" s="3">
        <v>44204</v>
      </c>
      <c r="G13879" s="1" t="s">
        <v>73</v>
      </c>
      <c r="H13879" s="1" t="s">
        <v>105</v>
      </c>
      <c r="I13879" s="1">
        <v>688</v>
      </c>
      <c r="J13879" s="1">
        <f>MONTH(BART_Rides[[#This Row],[Date]])</f>
        <v>1</v>
      </c>
      <c r="K13879" s="1">
        <f>WEEKDAY(BART_Rides[[#This Row],[Date]],2)</f>
        <v>5</v>
      </c>
      <c r="L13879" s="1" t="str">
        <f>LEFT(BART_Rides[[#This Row],[Lines]],1)</f>
        <v>Y</v>
      </c>
      <c r="M13879" s="1" t="str">
        <f>IF(BART_Rides[[#This Row],[FirstLetter]]="Y","Yes","No")</f>
        <v>Yes</v>
      </c>
      <c r="N13879" s="1" t="str">
        <f>IF(OR(BART_Rides[[#This Row],[Station Code]]="EM", BART_Rides[[#This Row],[Station Code]]="MT", BART_Rides[[#This Row],[Station Code]]="PL", BART_Rides[[#This Row],[Station Code]]="CC"), "Yes", "No")</f>
        <v>No</v>
      </c>
    </row>
    <row r="13880" spans="6:14">
      <c r="F13880" s="3">
        <v>44205</v>
      </c>
      <c r="G13880" s="1" t="s">
        <v>73</v>
      </c>
      <c r="H13880" s="1" t="s">
        <v>105</v>
      </c>
      <c r="I13880" s="1">
        <v>298</v>
      </c>
      <c r="J13880" s="1">
        <f>MONTH(BART_Rides[[#This Row],[Date]])</f>
        <v>1</v>
      </c>
      <c r="K13880" s="1">
        <f>WEEKDAY(BART_Rides[[#This Row],[Date]],2)</f>
        <v>6</v>
      </c>
      <c r="L13880" s="1" t="str">
        <f>LEFT(BART_Rides[[#This Row],[Lines]],1)</f>
        <v>Y</v>
      </c>
      <c r="M13880" s="1" t="str">
        <f>IF(BART_Rides[[#This Row],[FirstLetter]]="Y","Yes","No")</f>
        <v>Yes</v>
      </c>
      <c r="N13880" s="1" t="str">
        <f>IF(OR(BART_Rides[[#This Row],[Station Code]]="EM", BART_Rides[[#This Row],[Station Code]]="MT", BART_Rides[[#This Row],[Station Code]]="PL", BART_Rides[[#This Row],[Station Code]]="CC"), "Yes", "No")</f>
        <v>No</v>
      </c>
    </row>
    <row r="13881" spans="6:14">
      <c r="F13881" s="3">
        <v>44206</v>
      </c>
      <c r="G13881" s="1" t="s">
        <v>73</v>
      </c>
      <c r="H13881" s="1" t="s">
        <v>105</v>
      </c>
      <c r="I13881" s="1">
        <v>185</v>
      </c>
      <c r="J13881" s="1">
        <f>MONTH(BART_Rides[[#This Row],[Date]])</f>
        <v>1</v>
      </c>
      <c r="K13881" s="1">
        <f>WEEKDAY(BART_Rides[[#This Row],[Date]],2)</f>
        <v>7</v>
      </c>
      <c r="L13881" s="1" t="str">
        <f>LEFT(BART_Rides[[#This Row],[Lines]],1)</f>
        <v>Y</v>
      </c>
      <c r="M13881" s="1" t="str">
        <f>IF(BART_Rides[[#This Row],[FirstLetter]]="Y","Yes","No")</f>
        <v>Yes</v>
      </c>
      <c r="N13881" s="1" t="str">
        <f>IF(OR(BART_Rides[[#This Row],[Station Code]]="EM", BART_Rides[[#This Row],[Station Code]]="MT", BART_Rides[[#This Row],[Station Code]]="PL", BART_Rides[[#This Row],[Station Code]]="CC"), "Yes", "No")</f>
        <v>No</v>
      </c>
    </row>
    <row r="13882" spans="6:14">
      <c r="F13882" s="3">
        <v>44207</v>
      </c>
      <c r="G13882" s="1" t="s">
        <v>73</v>
      </c>
      <c r="H13882" s="1" t="s">
        <v>105</v>
      </c>
      <c r="I13882" s="1">
        <v>751</v>
      </c>
      <c r="J13882" s="1">
        <f>MONTH(BART_Rides[[#This Row],[Date]])</f>
        <v>1</v>
      </c>
      <c r="K13882" s="1">
        <f>WEEKDAY(BART_Rides[[#This Row],[Date]],2)</f>
        <v>1</v>
      </c>
      <c r="L13882" s="1" t="str">
        <f>LEFT(BART_Rides[[#This Row],[Lines]],1)</f>
        <v>Y</v>
      </c>
      <c r="M13882" s="1" t="str">
        <f>IF(BART_Rides[[#This Row],[FirstLetter]]="Y","Yes","No")</f>
        <v>Yes</v>
      </c>
      <c r="N13882" s="1" t="str">
        <f>IF(OR(BART_Rides[[#This Row],[Station Code]]="EM", BART_Rides[[#This Row],[Station Code]]="MT", BART_Rides[[#This Row],[Station Code]]="PL", BART_Rides[[#This Row],[Station Code]]="CC"), "Yes", "No")</f>
        <v>No</v>
      </c>
    </row>
    <row r="13883" spans="6:14">
      <c r="F13883" s="3">
        <v>44208</v>
      </c>
      <c r="G13883" s="1" t="s">
        <v>73</v>
      </c>
      <c r="H13883" s="1" t="s">
        <v>105</v>
      </c>
      <c r="I13883" s="1">
        <v>780</v>
      </c>
      <c r="J13883" s="1">
        <f>MONTH(BART_Rides[[#This Row],[Date]])</f>
        <v>1</v>
      </c>
      <c r="K13883" s="1">
        <f>WEEKDAY(BART_Rides[[#This Row],[Date]],2)</f>
        <v>2</v>
      </c>
      <c r="L13883" s="1" t="str">
        <f>LEFT(BART_Rides[[#This Row],[Lines]],1)</f>
        <v>Y</v>
      </c>
      <c r="M13883" s="1" t="str">
        <f>IF(BART_Rides[[#This Row],[FirstLetter]]="Y","Yes","No")</f>
        <v>Yes</v>
      </c>
      <c r="N13883" s="1" t="str">
        <f>IF(OR(BART_Rides[[#This Row],[Station Code]]="EM", BART_Rides[[#This Row],[Station Code]]="MT", BART_Rides[[#This Row],[Station Code]]="PL", BART_Rides[[#This Row],[Station Code]]="CC"), "Yes", "No")</f>
        <v>No</v>
      </c>
    </row>
    <row r="13884" spans="6:14">
      <c r="F13884" s="3">
        <v>44209</v>
      </c>
      <c r="G13884" s="1" t="s">
        <v>73</v>
      </c>
      <c r="H13884" s="1" t="s">
        <v>105</v>
      </c>
      <c r="I13884" s="1">
        <v>766</v>
      </c>
      <c r="J13884" s="1">
        <f>MONTH(BART_Rides[[#This Row],[Date]])</f>
        <v>1</v>
      </c>
      <c r="K13884" s="1">
        <f>WEEKDAY(BART_Rides[[#This Row],[Date]],2)</f>
        <v>3</v>
      </c>
      <c r="L13884" s="1" t="str">
        <f>LEFT(BART_Rides[[#This Row],[Lines]],1)</f>
        <v>Y</v>
      </c>
      <c r="M13884" s="1" t="str">
        <f>IF(BART_Rides[[#This Row],[FirstLetter]]="Y","Yes","No")</f>
        <v>Yes</v>
      </c>
      <c r="N13884" s="1" t="str">
        <f>IF(OR(BART_Rides[[#This Row],[Station Code]]="EM", BART_Rides[[#This Row],[Station Code]]="MT", BART_Rides[[#This Row],[Station Code]]="PL", BART_Rides[[#This Row],[Station Code]]="CC"), "Yes", "No")</f>
        <v>No</v>
      </c>
    </row>
    <row r="13885" spans="6:14">
      <c r="F13885" s="3">
        <v>44210</v>
      </c>
      <c r="G13885" s="1" t="s">
        <v>73</v>
      </c>
      <c r="H13885" s="1" t="s">
        <v>105</v>
      </c>
      <c r="I13885" s="1">
        <v>790</v>
      </c>
      <c r="J13885" s="1">
        <f>MONTH(BART_Rides[[#This Row],[Date]])</f>
        <v>1</v>
      </c>
      <c r="K13885" s="1">
        <f>WEEKDAY(BART_Rides[[#This Row],[Date]],2)</f>
        <v>4</v>
      </c>
      <c r="L13885" s="1" t="str">
        <f>LEFT(BART_Rides[[#This Row],[Lines]],1)</f>
        <v>Y</v>
      </c>
      <c r="M13885" s="1" t="str">
        <f>IF(BART_Rides[[#This Row],[FirstLetter]]="Y","Yes","No")</f>
        <v>Yes</v>
      </c>
      <c r="N13885" s="1" t="str">
        <f>IF(OR(BART_Rides[[#This Row],[Station Code]]="EM", BART_Rides[[#This Row],[Station Code]]="MT", BART_Rides[[#This Row],[Station Code]]="PL", BART_Rides[[#This Row],[Station Code]]="CC"), "Yes", "No")</f>
        <v>No</v>
      </c>
    </row>
    <row r="13886" spans="6:14">
      <c r="F13886" s="3">
        <v>44211</v>
      </c>
      <c r="G13886" s="1" t="s">
        <v>73</v>
      </c>
      <c r="H13886" s="1" t="s">
        <v>105</v>
      </c>
      <c r="I13886" s="1">
        <v>752</v>
      </c>
      <c r="J13886" s="1">
        <f>MONTH(BART_Rides[[#This Row],[Date]])</f>
        <v>1</v>
      </c>
      <c r="K13886" s="1">
        <f>WEEKDAY(BART_Rides[[#This Row],[Date]],2)</f>
        <v>5</v>
      </c>
      <c r="L13886" s="1" t="str">
        <f>LEFT(BART_Rides[[#This Row],[Lines]],1)</f>
        <v>Y</v>
      </c>
      <c r="M13886" s="1" t="str">
        <f>IF(BART_Rides[[#This Row],[FirstLetter]]="Y","Yes","No")</f>
        <v>Yes</v>
      </c>
      <c r="N13886" s="1" t="str">
        <f>IF(OR(BART_Rides[[#This Row],[Station Code]]="EM", BART_Rides[[#This Row],[Station Code]]="MT", BART_Rides[[#This Row],[Station Code]]="PL", BART_Rides[[#This Row],[Station Code]]="CC"), "Yes", "No")</f>
        <v>No</v>
      </c>
    </row>
    <row r="13887" spans="6:14">
      <c r="F13887" s="3">
        <v>44212</v>
      </c>
      <c r="G13887" s="1" t="s">
        <v>73</v>
      </c>
      <c r="H13887" s="1" t="s">
        <v>105</v>
      </c>
      <c r="I13887" s="1">
        <v>294</v>
      </c>
      <c r="J13887" s="1">
        <f>MONTH(BART_Rides[[#This Row],[Date]])</f>
        <v>1</v>
      </c>
      <c r="K13887" s="1">
        <f>WEEKDAY(BART_Rides[[#This Row],[Date]],2)</f>
        <v>6</v>
      </c>
      <c r="L13887" s="1" t="str">
        <f>LEFT(BART_Rides[[#This Row],[Lines]],1)</f>
        <v>Y</v>
      </c>
      <c r="M13887" s="1" t="str">
        <f>IF(BART_Rides[[#This Row],[FirstLetter]]="Y","Yes","No")</f>
        <v>Yes</v>
      </c>
      <c r="N13887" s="1" t="str">
        <f>IF(OR(BART_Rides[[#This Row],[Station Code]]="EM", BART_Rides[[#This Row],[Station Code]]="MT", BART_Rides[[#This Row],[Station Code]]="PL", BART_Rides[[#This Row],[Station Code]]="CC"), "Yes", "No")</f>
        <v>No</v>
      </c>
    </row>
    <row r="13888" spans="6:14">
      <c r="F13888" s="3">
        <v>44213</v>
      </c>
      <c r="G13888" s="1" t="s">
        <v>73</v>
      </c>
      <c r="H13888" s="1" t="s">
        <v>105</v>
      </c>
      <c r="I13888" s="1">
        <v>246</v>
      </c>
      <c r="J13888" s="1">
        <f>MONTH(BART_Rides[[#This Row],[Date]])</f>
        <v>1</v>
      </c>
      <c r="K13888" s="1">
        <f>WEEKDAY(BART_Rides[[#This Row],[Date]],2)</f>
        <v>7</v>
      </c>
      <c r="L13888" s="1" t="str">
        <f>LEFT(BART_Rides[[#This Row],[Lines]],1)</f>
        <v>Y</v>
      </c>
      <c r="M13888" s="1" t="str">
        <f>IF(BART_Rides[[#This Row],[FirstLetter]]="Y","Yes","No")</f>
        <v>Yes</v>
      </c>
      <c r="N13888" s="1" t="str">
        <f>IF(OR(BART_Rides[[#This Row],[Station Code]]="EM", BART_Rides[[#This Row],[Station Code]]="MT", BART_Rides[[#This Row],[Station Code]]="PL", BART_Rides[[#This Row],[Station Code]]="CC"), "Yes", "No")</f>
        <v>No</v>
      </c>
    </row>
    <row r="13889" spans="6:14">
      <c r="F13889" s="3">
        <v>44214</v>
      </c>
      <c r="G13889" s="1" t="s">
        <v>73</v>
      </c>
      <c r="H13889" s="1" t="s">
        <v>105</v>
      </c>
      <c r="I13889" s="1">
        <v>336</v>
      </c>
      <c r="J13889" s="1">
        <f>MONTH(BART_Rides[[#This Row],[Date]])</f>
        <v>1</v>
      </c>
      <c r="K13889" s="1">
        <f>WEEKDAY(BART_Rides[[#This Row],[Date]],2)</f>
        <v>1</v>
      </c>
      <c r="L13889" s="1" t="str">
        <f>LEFT(BART_Rides[[#This Row],[Lines]],1)</f>
        <v>Y</v>
      </c>
      <c r="M13889" s="1" t="str">
        <f>IF(BART_Rides[[#This Row],[FirstLetter]]="Y","Yes","No")</f>
        <v>Yes</v>
      </c>
      <c r="N13889" s="1" t="str">
        <f>IF(OR(BART_Rides[[#This Row],[Station Code]]="EM", BART_Rides[[#This Row],[Station Code]]="MT", BART_Rides[[#This Row],[Station Code]]="PL", BART_Rides[[#This Row],[Station Code]]="CC"), "Yes", "No")</f>
        <v>No</v>
      </c>
    </row>
    <row r="13890" spans="6:14">
      <c r="F13890" s="3">
        <v>44215</v>
      </c>
      <c r="G13890" s="1" t="s">
        <v>73</v>
      </c>
      <c r="H13890" s="1" t="s">
        <v>105</v>
      </c>
      <c r="I13890" s="1">
        <v>794</v>
      </c>
      <c r="J13890" s="1">
        <f>MONTH(BART_Rides[[#This Row],[Date]])</f>
        <v>1</v>
      </c>
      <c r="K13890" s="1">
        <f>WEEKDAY(BART_Rides[[#This Row],[Date]],2)</f>
        <v>2</v>
      </c>
      <c r="L13890" s="1" t="str">
        <f>LEFT(BART_Rides[[#This Row],[Lines]],1)</f>
        <v>Y</v>
      </c>
      <c r="M13890" s="1" t="str">
        <f>IF(BART_Rides[[#This Row],[FirstLetter]]="Y","Yes","No")</f>
        <v>Yes</v>
      </c>
      <c r="N13890" s="1" t="str">
        <f>IF(OR(BART_Rides[[#This Row],[Station Code]]="EM", BART_Rides[[#This Row],[Station Code]]="MT", BART_Rides[[#This Row],[Station Code]]="PL", BART_Rides[[#This Row],[Station Code]]="CC"), "Yes", "No")</f>
        <v>No</v>
      </c>
    </row>
    <row r="13891" spans="6:14">
      <c r="F13891" s="3">
        <v>44216</v>
      </c>
      <c r="G13891" s="1" t="s">
        <v>73</v>
      </c>
      <c r="H13891" s="1" t="s">
        <v>105</v>
      </c>
      <c r="I13891" s="1">
        <v>729</v>
      </c>
      <c r="J13891" s="1">
        <f>MONTH(BART_Rides[[#This Row],[Date]])</f>
        <v>1</v>
      </c>
      <c r="K13891" s="1">
        <f>WEEKDAY(BART_Rides[[#This Row],[Date]],2)</f>
        <v>3</v>
      </c>
      <c r="L13891" s="1" t="str">
        <f>LEFT(BART_Rides[[#This Row],[Lines]],1)</f>
        <v>Y</v>
      </c>
      <c r="M13891" s="1" t="str">
        <f>IF(BART_Rides[[#This Row],[FirstLetter]]="Y","Yes","No")</f>
        <v>Yes</v>
      </c>
      <c r="N13891" s="1" t="str">
        <f>IF(OR(BART_Rides[[#This Row],[Station Code]]="EM", BART_Rides[[#This Row],[Station Code]]="MT", BART_Rides[[#This Row],[Station Code]]="PL", BART_Rides[[#This Row],[Station Code]]="CC"), "Yes", "No")</f>
        <v>No</v>
      </c>
    </row>
    <row r="13892" spans="6:14">
      <c r="F13892" s="3">
        <v>44217</v>
      </c>
      <c r="G13892" s="1" t="s">
        <v>73</v>
      </c>
      <c r="H13892" s="1" t="s">
        <v>105</v>
      </c>
      <c r="I13892" s="1">
        <v>779</v>
      </c>
      <c r="J13892" s="1">
        <f>MONTH(BART_Rides[[#This Row],[Date]])</f>
        <v>1</v>
      </c>
      <c r="K13892" s="1">
        <f>WEEKDAY(BART_Rides[[#This Row],[Date]],2)</f>
        <v>4</v>
      </c>
      <c r="L13892" s="1" t="str">
        <f>LEFT(BART_Rides[[#This Row],[Lines]],1)</f>
        <v>Y</v>
      </c>
      <c r="M13892" s="1" t="str">
        <f>IF(BART_Rides[[#This Row],[FirstLetter]]="Y","Yes","No")</f>
        <v>Yes</v>
      </c>
      <c r="N13892" s="1" t="str">
        <f>IF(OR(BART_Rides[[#This Row],[Station Code]]="EM", BART_Rides[[#This Row],[Station Code]]="MT", BART_Rides[[#This Row],[Station Code]]="PL", BART_Rides[[#This Row],[Station Code]]="CC"), "Yes", "No")</f>
        <v>No</v>
      </c>
    </row>
    <row r="13893" spans="6:14">
      <c r="F13893" s="3">
        <v>44218</v>
      </c>
      <c r="G13893" s="1" t="s">
        <v>73</v>
      </c>
      <c r="H13893" s="1" t="s">
        <v>105</v>
      </c>
      <c r="I13893" s="1">
        <v>699</v>
      </c>
      <c r="J13893" s="1">
        <f>MONTH(BART_Rides[[#This Row],[Date]])</f>
        <v>1</v>
      </c>
      <c r="K13893" s="1">
        <f>WEEKDAY(BART_Rides[[#This Row],[Date]],2)</f>
        <v>5</v>
      </c>
      <c r="L13893" s="1" t="str">
        <f>LEFT(BART_Rides[[#This Row],[Lines]],1)</f>
        <v>Y</v>
      </c>
      <c r="M13893" s="1" t="str">
        <f>IF(BART_Rides[[#This Row],[FirstLetter]]="Y","Yes","No")</f>
        <v>Yes</v>
      </c>
      <c r="N13893" s="1" t="str">
        <f>IF(OR(BART_Rides[[#This Row],[Station Code]]="EM", BART_Rides[[#This Row],[Station Code]]="MT", BART_Rides[[#This Row],[Station Code]]="PL", BART_Rides[[#This Row],[Station Code]]="CC"), "Yes", "No")</f>
        <v>No</v>
      </c>
    </row>
    <row r="13894" spans="6:14">
      <c r="F13894" s="3">
        <v>44219</v>
      </c>
      <c r="G13894" s="1" t="s">
        <v>73</v>
      </c>
      <c r="H13894" s="1" t="s">
        <v>105</v>
      </c>
      <c r="I13894" s="1">
        <v>274</v>
      </c>
      <c r="J13894" s="1">
        <f>MONTH(BART_Rides[[#This Row],[Date]])</f>
        <v>1</v>
      </c>
      <c r="K13894" s="1">
        <f>WEEKDAY(BART_Rides[[#This Row],[Date]],2)</f>
        <v>6</v>
      </c>
      <c r="L13894" s="1" t="str">
        <f>LEFT(BART_Rides[[#This Row],[Lines]],1)</f>
        <v>Y</v>
      </c>
      <c r="M13894" s="1" t="str">
        <f>IF(BART_Rides[[#This Row],[FirstLetter]]="Y","Yes","No")</f>
        <v>Yes</v>
      </c>
      <c r="N13894" s="1" t="str">
        <f>IF(OR(BART_Rides[[#This Row],[Station Code]]="EM", BART_Rides[[#This Row],[Station Code]]="MT", BART_Rides[[#This Row],[Station Code]]="PL", BART_Rides[[#This Row],[Station Code]]="CC"), "Yes", "No")</f>
        <v>No</v>
      </c>
    </row>
    <row r="13895" spans="6:14">
      <c r="F13895" s="3">
        <v>44220</v>
      </c>
      <c r="G13895" s="1" t="s">
        <v>73</v>
      </c>
      <c r="H13895" s="1" t="s">
        <v>105</v>
      </c>
      <c r="I13895" s="1">
        <v>209</v>
      </c>
      <c r="J13895" s="1">
        <f>MONTH(BART_Rides[[#This Row],[Date]])</f>
        <v>1</v>
      </c>
      <c r="K13895" s="1">
        <f>WEEKDAY(BART_Rides[[#This Row],[Date]],2)</f>
        <v>7</v>
      </c>
      <c r="L13895" s="1" t="str">
        <f>LEFT(BART_Rides[[#This Row],[Lines]],1)</f>
        <v>Y</v>
      </c>
      <c r="M13895" s="1" t="str">
        <f>IF(BART_Rides[[#This Row],[FirstLetter]]="Y","Yes","No")</f>
        <v>Yes</v>
      </c>
      <c r="N13895" s="1" t="str">
        <f>IF(OR(BART_Rides[[#This Row],[Station Code]]="EM", BART_Rides[[#This Row],[Station Code]]="MT", BART_Rides[[#This Row],[Station Code]]="PL", BART_Rides[[#This Row],[Station Code]]="CC"), "Yes", "No")</f>
        <v>No</v>
      </c>
    </row>
    <row r="13896" spans="6:14">
      <c r="F13896" s="3">
        <v>44221</v>
      </c>
      <c r="G13896" s="1" t="s">
        <v>73</v>
      </c>
      <c r="H13896" s="1" t="s">
        <v>105</v>
      </c>
      <c r="I13896" s="1">
        <v>726</v>
      </c>
      <c r="J13896" s="1">
        <f>MONTH(BART_Rides[[#This Row],[Date]])</f>
        <v>1</v>
      </c>
      <c r="K13896" s="1">
        <f>WEEKDAY(BART_Rides[[#This Row],[Date]],2)</f>
        <v>1</v>
      </c>
      <c r="L13896" s="1" t="str">
        <f>LEFT(BART_Rides[[#This Row],[Lines]],1)</f>
        <v>Y</v>
      </c>
      <c r="M13896" s="1" t="str">
        <f>IF(BART_Rides[[#This Row],[FirstLetter]]="Y","Yes","No")</f>
        <v>Yes</v>
      </c>
      <c r="N13896" s="1" t="str">
        <f>IF(OR(BART_Rides[[#This Row],[Station Code]]="EM", BART_Rides[[#This Row],[Station Code]]="MT", BART_Rides[[#This Row],[Station Code]]="PL", BART_Rides[[#This Row],[Station Code]]="CC"), "Yes", "No")</f>
        <v>No</v>
      </c>
    </row>
    <row r="13897" spans="6:14">
      <c r="F13897" s="3">
        <v>44222</v>
      </c>
      <c r="G13897" s="1" t="s">
        <v>73</v>
      </c>
      <c r="H13897" s="1" t="s">
        <v>105</v>
      </c>
      <c r="I13897" s="1">
        <v>741</v>
      </c>
      <c r="J13897" s="1">
        <f>MONTH(BART_Rides[[#This Row],[Date]])</f>
        <v>1</v>
      </c>
      <c r="K13897" s="1">
        <f>WEEKDAY(BART_Rides[[#This Row],[Date]],2)</f>
        <v>2</v>
      </c>
      <c r="L13897" s="1" t="str">
        <f>LEFT(BART_Rides[[#This Row],[Lines]],1)</f>
        <v>Y</v>
      </c>
      <c r="M13897" s="1" t="str">
        <f>IF(BART_Rides[[#This Row],[FirstLetter]]="Y","Yes","No")</f>
        <v>Yes</v>
      </c>
      <c r="N13897" s="1" t="str">
        <f>IF(OR(BART_Rides[[#This Row],[Station Code]]="EM", BART_Rides[[#This Row],[Station Code]]="MT", BART_Rides[[#This Row],[Station Code]]="PL", BART_Rides[[#This Row],[Station Code]]="CC"), "Yes", "No")</f>
        <v>No</v>
      </c>
    </row>
    <row r="13898" spans="6:14">
      <c r="F13898" s="3">
        <v>44223</v>
      </c>
      <c r="G13898" s="1" t="s">
        <v>73</v>
      </c>
      <c r="H13898" s="1" t="s">
        <v>105</v>
      </c>
      <c r="I13898" s="1">
        <v>726</v>
      </c>
      <c r="J13898" s="1">
        <f>MONTH(BART_Rides[[#This Row],[Date]])</f>
        <v>1</v>
      </c>
      <c r="K13898" s="1">
        <f>WEEKDAY(BART_Rides[[#This Row],[Date]],2)</f>
        <v>3</v>
      </c>
      <c r="L13898" s="1" t="str">
        <f>LEFT(BART_Rides[[#This Row],[Lines]],1)</f>
        <v>Y</v>
      </c>
      <c r="M13898" s="1" t="str">
        <f>IF(BART_Rides[[#This Row],[FirstLetter]]="Y","Yes","No")</f>
        <v>Yes</v>
      </c>
      <c r="N13898" s="1" t="str">
        <f>IF(OR(BART_Rides[[#This Row],[Station Code]]="EM", BART_Rides[[#This Row],[Station Code]]="MT", BART_Rides[[#This Row],[Station Code]]="PL", BART_Rides[[#This Row],[Station Code]]="CC"), "Yes", "No")</f>
        <v>No</v>
      </c>
    </row>
    <row r="13899" spans="6:14">
      <c r="F13899" s="3">
        <v>44224</v>
      </c>
      <c r="G13899" s="1" t="s">
        <v>73</v>
      </c>
      <c r="H13899" s="1" t="s">
        <v>105</v>
      </c>
      <c r="I13899" s="1">
        <v>705</v>
      </c>
      <c r="J13899" s="1">
        <f>MONTH(BART_Rides[[#This Row],[Date]])</f>
        <v>1</v>
      </c>
      <c r="K13899" s="1">
        <f>WEEKDAY(BART_Rides[[#This Row],[Date]],2)</f>
        <v>4</v>
      </c>
      <c r="L13899" s="1" t="str">
        <f>LEFT(BART_Rides[[#This Row],[Lines]],1)</f>
        <v>Y</v>
      </c>
      <c r="M13899" s="1" t="str">
        <f>IF(BART_Rides[[#This Row],[FirstLetter]]="Y","Yes","No")</f>
        <v>Yes</v>
      </c>
      <c r="N13899" s="1" t="str">
        <f>IF(OR(BART_Rides[[#This Row],[Station Code]]="EM", BART_Rides[[#This Row],[Station Code]]="MT", BART_Rides[[#This Row],[Station Code]]="PL", BART_Rides[[#This Row],[Station Code]]="CC"), "Yes", "No")</f>
        <v>No</v>
      </c>
    </row>
    <row r="13900" spans="6:14">
      <c r="F13900" s="3">
        <v>44225</v>
      </c>
      <c r="G13900" s="1" t="s">
        <v>73</v>
      </c>
      <c r="H13900" s="1" t="s">
        <v>105</v>
      </c>
      <c r="I13900" s="1">
        <v>719</v>
      </c>
      <c r="J13900" s="1">
        <f>MONTH(BART_Rides[[#This Row],[Date]])</f>
        <v>1</v>
      </c>
      <c r="K13900" s="1">
        <f>WEEKDAY(BART_Rides[[#This Row],[Date]],2)</f>
        <v>5</v>
      </c>
      <c r="L13900" s="1" t="str">
        <f>LEFT(BART_Rides[[#This Row],[Lines]],1)</f>
        <v>Y</v>
      </c>
      <c r="M13900" s="1" t="str">
        <f>IF(BART_Rides[[#This Row],[FirstLetter]]="Y","Yes","No")</f>
        <v>Yes</v>
      </c>
      <c r="N13900" s="1" t="str">
        <f>IF(OR(BART_Rides[[#This Row],[Station Code]]="EM", BART_Rides[[#This Row],[Station Code]]="MT", BART_Rides[[#This Row],[Station Code]]="PL", BART_Rides[[#This Row],[Station Code]]="CC"), "Yes", "No")</f>
        <v>No</v>
      </c>
    </row>
    <row r="13901" spans="6:14">
      <c r="F13901" s="3">
        <v>44226</v>
      </c>
      <c r="G13901" s="1" t="s">
        <v>73</v>
      </c>
      <c r="H13901" s="1" t="s">
        <v>105</v>
      </c>
      <c r="I13901" s="1">
        <v>296</v>
      </c>
      <c r="J13901" s="1">
        <f>MONTH(BART_Rides[[#This Row],[Date]])</f>
        <v>1</v>
      </c>
      <c r="K13901" s="1">
        <f>WEEKDAY(BART_Rides[[#This Row],[Date]],2)</f>
        <v>6</v>
      </c>
      <c r="L13901" s="1" t="str">
        <f>LEFT(BART_Rides[[#This Row],[Lines]],1)</f>
        <v>Y</v>
      </c>
      <c r="M13901" s="1" t="str">
        <f>IF(BART_Rides[[#This Row],[FirstLetter]]="Y","Yes","No")</f>
        <v>Yes</v>
      </c>
      <c r="N13901" s="1" t="str">
        <f>IF(OR(BART_Rides[[#This Row],[Station Code]]="EM", BART_Rides[[#This Row],[Station Code]]="MT", BART_Rides[[#This Row],[Station Code]]="PL", BART_Rides[[#This Row],[Station Code]]="CC"), "Yes", "No")</f>
        <v>No</v>
      </c>
    </row>
    <row r="13902" spans="6:14">
      <c r="F13902" s="3">
        <v>44227</v>
      </c>
      <c r="G13902" s="1" t="s">
        <v>73</v>
      </c>
      <c r="H13902" s="1" t="s">
        <v>105</v>
      </c>
      <c r="I13902" s="1">
        <v>252</v>
      </c>
      <c r="J13902" s="1">
        <f>MONTH(BART_Rides[[#This Row],[Date]])</f>
        <v>1</v>
      </c>
      <c r="K13902" s="1">
        <f>WEEKDAY(BART_Rides[[#This Row],[Date]],2)</f>
        <v>7</v>
      </c>
      <c r="L13902" s="1" t="str">
        <f>LEFT(BART_Rides[[#This Row],[Lines]],1)</f>
        <v>Y</v>
      </c>
      <c r="M13902" s="1" t="str">
        <f>IF(BART_Rides[[#This Row],[FirstLetter]]="Y","Yes","No")</f>
        <v>Yes</v>
      </c>
      <c r="N13902" s="1" t="str">
        <f>IF(OR(BART_Rides[[#This Row],[Station Code]]="EM", BART_Rides[[#This Row],[Station Code]]="MT", BART_Rides[[#This Row],[Station Code]]="PL", BART_Rides[[#This Row],[Station Code]]="CC"), "Yes", "No")</f>
        <v>No</v>
      </c>
    </row>
    <row r="13903" spans="6:14">
      <c r="F13903" s="3">
        <v>44228</v>
      </c>
      <c r="G13903" s="1" t="s">
        <v>73</v>
      </c>
      <c r="H13903" s="1" t="s">
        <v>105</v>
      </c>
      <c r="I13903" s="1">
        <v>788</v>
      </c>
      <c r="J13903" s="1">
        <f>MONTH(BART_Rides[[#This Row],[Date]])</f>
        <v>2</v>
      </c>
      <c r="K13903" s="1">
        <f>WEEKDAY(BART_Rides[[#This Row],[Date]],2)</f>
        <v>1</v>
      </c>
      <c r="L13903" s="1" t="str">
        <f>LEFT(BART_Rides[[#This Row],[Lines]],1)</f>
        <v>Y</v>
      </c>
      <c r="M13903" s="1" t="str">
        <f>IF(BART_Rides[[#This Row],[FirstLetter]]="Y","Yes","No")</f>
        <v>Yes</v>
      </c>
      <c r="N13903" s="1" t="str">
        <f>IF(OR(BART_Rides[[#This Row],[Station Code]]="EM", BART_Rides[[#This Row],[Station Code]]="MT", BART_Rides[[#This Row],[Station Code]]="PL", BART_Rides[[#This Row],[Station Code]]="CC"), "Yes", "No")</f>
        <v>No</v>
      </c>
    </row>
    <row r="13904" spans="6:14">
      <c r="F13904" s="3">
        <v>44229</v>
      </c>
      <c r="G13904" s="1" t="s">
        <v>73</v>
      </c>
      <c r="H13904" s="1" t="s">
        <v>105</v>
      </c>
      <c r="I13904" s="1">
        <v>774</v>
      </c>
      <c r="J13904" s="1">
        <f>MONTH(BART_Rides[[#This Row],[Date]])</f>
        <v>2</v>
      </c>
      <c r="K13904" s="1">
        <f>WEEKDAY(BART_Rides[[#This Row],[Date]],2)</f>
        <v>2</v>
      </c>
      <c r="L13904" s="1" t="str">
        <f>LEFT(BART_Rides[[#This Row],[Lines]],1)</f>
        <v>Y</v>
      </c>
      <c r="M13904" s="1" t="str">
        <f>IF(BART_Rides[[#This Row],[FirstLetter]]="Y","Yes","No")</f>
        <v>Yes</v>
      </c>
      <c r="N13904" s="1" t="str">
        <f>IF(OR(BART_Rides[[#This Row],[Station Code]]="EM", BART_Rides[[#This Row],[Station Code]]="MT", BART_Rides[[#This Row],[Station Code]]="PL", BART_Rides[[#This Row],[Station Code]]="CC"), "Yes", "No")</f>
        <v>No</v>
      </c>
    </row>
    <row r="13905" spans="6:14">
      <c r="F13905" s="3">
        <v>44230</v>
      </c>
      <c r="G13905" s="1" t="s">
        <v>73</v>
      </c>
      <c r="H13905" s="1" t="s">
        <v>105</v>
      </c>
      <c r="I13905" s="1">
        <v>847</v>
      </c>
      <c r="J13905" s="1">
        <f>MONTH(BART_Rides[[#This Row],[Date]])</f>
        <v>2</v>
      </c>
      <c r="K13905" s="1">
        <f>WEEKDAY(BART_Rides[[#This Row],[Date]],2)</f>
        <v>3</v>
      </c>
      <c r="L13905" s="1" t="str">
        <f>LEFT(BART_Rides[[#This Row],[Lines]],1)</f>
        <v>Y</v>
      </c>
      <c r="M13905" s="1" t="str">
        <f>IF(BART_Rides[[#This Row],[FirstLetter]]="Y","Yes","No")</f>
        <v>Yes</v>
      </c>
      <c r="N13905" s="1" t="str">
        <f>IF(OR(BART_Rides[[#This Row],[Station Code]]="EM", BART_Rides[[#This Row],[Station Code]]="MT", BART_Rides[[#This Row],[Station Code]]="PL", BART_Rides[[#This Row],[Station Code]]="CC"), "Yes", "No")</f>
        <v>No</v>
      </c>
    </row>
    <row r="13906" spans="6:14">
      <c r="F13906" s="3">
        <v>44231</v>
      </c>
      <c r="G13906" s="1" t="s">
        <v>73</v>
      </c>
      <c r="H13906" s="1" t="s">
        <v>105</v>
      </c>
      <c r="I13906" s="1">
        <v>794</v>
      </c>
      <c r="J13906" s="1">
        <f>MONTH(BART_Rides[[#This Row],[Date]])</f>
        <v>2</v>
      </c>
      <c r="K13906" s="1">
        <f>WEEKDAY(BART_Rides[[#This Row],[Date]],2)</f>
        <v>4</v>
      </c>
      <c r="L13906" s="1" t="str">
        <f>LEFT(BART_Rides[[#This Row],[Lines]],1)</f>
        <v>Y</v>
      </c>
      <c r="M13906" s="1" t="str">
        <f>IF(BART_Rides[[#This Row],[FirstLetter]]="Y","Yes","No")</f>
        <v>Yes</v>
      </c>
      <c r="N13906" s="1" t="str">
        <f>IF(OR(BART_Rides[[#This Row],[Station Code]]="EM", BART_Rides[[#This Row],[Station Code]]="MT", BART_Rides[[#This Row],[Station Code]]="PL", BART_Rides[[#This Row],[Station Code]]="CC"), "Yes", "No")</f>
        <v>No</v>
      </c>
    </row>
    <row r="13907" spans="6:14">
      <c r="F13907" s="3">
        <v>44232</v>
      </c>
      <c r="G13907" s="1" t="s">
        <v>73</v>
      </c>
      <c r="H13907" s="1" t="s">
        <v>105</v>
      </c>
      <c r="I13907" s="1">
        <v>769</v>
      </c>
      <c r="J13907" s="1">
        <f>MONTH(BART_Rides[[#This Row],[Date]])</f>
        <v>2</v>
      </c>
      <c r="K13907" s="1">
        <f>WEEKDAY(BART_Rides[[#This Row],[Date]],2)</f>
        <v>5</v>
      </c>
      <c r="L13907" s="1" t="str">
        <f>LEFT(BART_Rides[[#This Row],[Lines]],1)</f>
        <v>Y</v>
      </c>
      <c r="M13907" s="1" t="str">
        <f>IF(BART_Rides[[#This Row],[FirstLetter]]="Y","Yes","No")</f>
        <v>Yes</v>
      </c>
      <c r="N13907" s="1" t="str">
        <f>IF(OR(BART_Rides[[#This Row],[Station Code]]="EM", BART_Rides[[#This Row],[Station Code]]="MT", BART_Rides[[#This Row],[Station Code]]="PL", BART_Rides[[#This Row],[Station Code]]="CC"), "Yes", "No")</f>
        <v>No</v>
      </c>
    </row>
    <row r="13908" spans="6:14">
      <c r="F13908" s="3">
        <v>44233</v>
      </c>
      <c r="G13908" s="1" t="s">
        <v>73</v>
      </c>
      <c r="H13908" s="1" t="s">
        <v>105</v>
      </c>
      <c r="I13908" s="1">
        <v>360</v>
      </c>
      <c r="J13908" s="1">
        <f>MONTH(BART_Rides[[#This Row],[Date]])</f>
        <v>2</v>
      </c>
      <c r="K13908" s="1">
        <f>WEEKDAY(BART_Rides[[#This Row],[Date]],2)</f>
        <v>6</v>
      </c>
      <c r="L13908" s="1" t="str">
        <f>LEFT(BART_Rides[[#This Row],[Lines]],1)</f>
        <v>Y</v>
      </c>
      <c r="M13908" s="1" t="str">
        <f>IF(BART_Rides[[#This Row],[FirstLetter]]="Y","Yes","No")</f>
        <v>Yes</v>
      </c>
      <c r="N13908" s="1" t="str">
        <f>IF(OR(BART_Rides[[#This Row],[Station Code]]="EM", BART_Rides[[#This Row],[Station Code]]="MT", BART_Rides[[#This Row],[Station Code]]="PL", BART_Rides[[#This Row],[Station Code]]="CC"), "Yes", "No")</f>
        <v>No</v>
      </c>
    </row>
    <row r="13909" spans="6:14">
      <c r="F13909" s="3">
        <v>44234</v>
      </c>
      <c r="G13909" s="1" t="s">
        <v>73</v>
      </c>
      <c r="H13909" s="1" t="s">
        <v>105</v>
      </c>
      <c r="I13909" s="1">
        <v>285</v>
      </c>
      <c r="J13909" s="1">
        <f>MONTH(BART_Rides[[#This Row],[Date]])</f>
        <v>2</v>
      </c>
      <c r="K13909" s="1">
        <f>WEEKDAY(BART_Rides[[#This Row],[Date]],2)</f>
        <v>7</v>
      </c>
      <c r="L13909" s="1" t="str">
        <f>LEFT(BART_Rides[[#This Row],[Lines]],1)</f>
        <v>Y</v>
      </c>
      <c r="M13909" s="1" t="str">
        <f>IF(BART_Rides[[#This Row],[FirstLetter]]="Y","Yes","No")</f>
        <v>Yes</v>
      </c>
      <c r="N13909" s="1" t="str">
        <f>IF(OR(BART_Rides[[#This Row],[Station Code]]="EM", BART_Rides[[#This Row],[Station Code]]="MT", BART_Rides[[#This Row],[Station Code]]="PL", BART_Rides[[#This Row],[Station Code]]="CC"), "Yes", "No")</f>
        <v>No</v>
      </c>
    </row>
    <row r="13910" spans="6:14">
      <c r="F13910" s="3">
        <v>44235</v>
      </c>
      <c r="G13910" s="1" t="s">
        <v>73</v>
      </c>
      <c r="H13910" s="1" t="s">
        <v>105</v>
      </c>
      <c r="I13910" s="1">
        <v>746</v>
      </c>
      <c r="J13910" s="1">
        <f>MONTH(BART_Rides[[#This Row],[Date]])</f>
        <v>2</v>
      </c>
      <c r="K13910" s="1">
        <f>WEEKDAY(BART_Rides[[#This Row],[Date]],2)</f>
        <v>1</v>
      </c>
      <c r="L13910" s="1" t="str">
        <f>LEFT(BART_Rides[[#This Row],[Lines]],1)</f>
        <v>Y</v>
      </c>
      <c r="M13910" s="1" t="str">
        <f>IF(BART_Rides[[#This Row],[FirstLetter]]="Y","Yes","No")</f>
        <v>Yes</v>
      </c>
      <c r="N13910" s="1" t="str">
        <f>IF(OR(BART_Rides[[#This Row],[Station Code]]="EM", BART_Rides[[#This Row],[Station Code]]="MT", BART_Rides[[#This Row],[Station Code]]="PL", BART_Rides[[#This Row],[Station Code]]="CC"), "Yes", "No")</f>
        <v>No</v>
      </c>
    </row>
    <row r="13911" spans="6:14">
      <c r="F13911" s="3">
        <v>44236</v>
      </c>
      <c r="G13911" s="1" t="s">
        <v>73</v>
      </c>
      <c r="H13911" s="1" t="s">
        <v>105</v>
      </c>
      <c r="I13911" s="1">
        <v>814</v>
      </c>
      <c r="J13911" s="1">
        <f>MONTH(BART_Rides[[#This Row],[Date]])</f>
        <v>2</v>
      </c>
      <c r="K13911" s="1">
        <f>WEEKDAY(BART_Rides[[#This Row],[Date]],2)</f>
        <v>2</v>
      </c>
      <c r="L13911" s="1" t="str">
        <f>LEFT(BART_Rides[[#This Row],[Lines]],1)</f>
        <v>Y</v>
      </c>
      <c r="M13911" s="1" t="str">
        <f>IF(BART_Rides[[#This Row],[FirstLetter]]="Y","Yes","No")</f>
        <v>Yes</v>
      </c>
      <c r="N13911" s="1" t="str">
        <f>IF(OR(BART_Rides[[#This Row],[Station Code]]="EM", BART_Rides[[#This Row],[Station Code]]="MT", BART_Rides[[#This Row],[Station Code]]="PL", BART_Rides[[#This Row],[Station Code]]="CC"), "Yes", "No")</f>
        <v>No</v>
      </c>
    </row>
    <row r="13912" spans="6:14">
      <c r="F13912" s="3">
        <v>44237</v>
      </c>
      <c r="G13912" s="1" t="s">
        <v>73</v>
      </c>
      <c r="H13912" s="1" t="s">
        <v>105</v>
      </c>
      <c r="I13912" s="1">
        <v>799</v>
      </c>
      <c r="J13912" s="1">
        <f>MONTH(BART_Rides[[#This Row],[Date]])</f>
        <v>2</v>
      </c>
      <c r="K13912" s="1">
        <f>WEEKDAY(BART_Rides[[#This Row],[Date]],2)</f>
        <v>3</v>
      </c>
      <c r="L13912" s="1" t="str">
        <f>LEFT(BART_Rides[[#This Row],[Lines]],1)</f>
        <v>Y</v>
      </c>
      <c r="M13912" s="1" t="str">
        <f>IF(BART_Rides[[#This Row],[FirstLetter]]="Y","Yes","No")</f>
        <v>Yes</v>
      </c>
      <c r="N13912" s="1" t="str">
        <f>IF(OR(BART_Rides[[#This Row],[Station Code]]="EM", BART_Rides[[#This Row],[Station Code]]="MT", BART_Rides[[#This Row],[Station Code]]="PL", BART_Rides[[#This Row],[Station Code]]="CC"), "Yes", "No")</f>
        <v>No</v>
      </c>
    </row>
    <row r="13913" spans="6:14">
      <c r="F13913" s="3">
        <v>44238</v>
      </c>
      <c r="G13913" s="1" t="s">
        <v>73</v>
      </c>
      <c r="H13913" s="1" t="s">
        <v>105</v>
      </c>
      <c r="I13913" s="1">
        <v>809</v>
      </c>
      <c r="J13913" s="1">
        <f>MONTH(BART_Rides[[#This Row],[Date]])</f>
        <v>2</v>
      </c>
      <c r="K13913" s="1">
        <f>WEEKDAY(BART_Rides[[#This Row],[Date]],2)</f>
        <v>4</v>
      </c>
      <c r="L13913" s="1" t="str">
        <f>LEFT(BART_Rides[[#This Row],[Lines]],1)</f>
        <v>Y</v>
      </c>
      <c r="M13913" s="1" t="str">
        <f>IF(BART_Rides[[#This Row],[FirstLetter]]="Y","Yes","No")</f>
        <v>Yes</v>
      </c>
      <c r="N13913" s="1" t="str">
        <f>IF(OR(BART_Rides[[#This Row],[Station Code]]="EM", BART_Rides[[#This Row],[Station Code]]="MT", BART_Rides[[#This Row],[Station Code]]="PL", BART_Rides[[#This Row],[Station Code]]="CC"), "Yes", "No")</f>
        <v>No</v>
      </c>
    </row>
    <row r="13914" spans="6:14">
      <c r="F13914" s="3">
        <v>44239</v>
      </c>
      <c r="G13914" s="1" t="s">
        <v>73</v>
      </c>
      <c r="H13914" s="1" t="s">
        <v>105</v>
      </c>
      <c r="I13914" s="1">
        <v>764</v>
      </c>
      <c r="J13914" s="1">
        <f>MONTH(BART_Rides[[#This Row],[Date]])</f>
        <v>2</v>
      </c>
      <c r="K13914" s="1">
        <f>WEEKDAY(BART_Rides[[#This Row],[Date]],2)</f>
        <v>5</v>
      </c>
      <c r="L13914" s="1" t="str">
        <f>LEFT(BART_Rides[[#This Row],[Lines]],1)</f>
        <v>Y</v>
      </c>
      <c r="M13914" s="1" t="str">
        <f>IF(BART_Rides[[#This Row],[FirstLetter]]="Y","Yes","No")</f>
        <v>Yes</v>
      </c>
      <c r="N13914" s="1" t="str">
        <f>IF(OR(BART_Rides[[#This Row],[Station Code]]="EM", BART_Rides[[#This Row],[Station Code]]="MT", BART_Rides[[#This Row],[Station Code]]="PL", BART_Rides[[#This Row],[Station Code]]="CC"), "Yes", "No")</f>
        <v>No</v>
      </c>
    </row>
    <row r="13915" spans="6:14">
      <c r="F13915" s="3">
        <v>44240</v>
      </c>
      <c r="G13915" s="1" t="s">
        <v>73</v>
      </c>
      <c r="H13915" s="1" t="s">
        <v>105</v>
      </c>
      <c r="I13915" s="1">
        <v>320</v>
      </c>
      <c r="J13915" s="1">
        <f>MONTH(BART_Rides[[#This Row],[Date]])</f>
        <v>2</v>
      </c>
      <c r="K13915" s="1">
        <f>WEEKDAY(BART_Rides[[#This Row],[Date]],2)</f>
        <v>6</v>
      </c>
      <c r="L13915" s="1" t="str">
        <f>LEFT(BART_Rides[[#This Row],[Lines]],1)</f>
        <v>Y</v>
      </c>
      <c r="M13915" s="1" t="str">
        <f>IF(BART_Rides[[#This Row],[FirstLetter]]="Y","Yes","No")</f>
        <v>Yes</v>
      </c>
      <c r="N13915" s="1" t="str">
        <f>IF(OR(BART_Rides[[#This Row],[Station Code]]="EM", BART_Rides[[#This Row],[Station Code]]="MT", BART_Rides[[#This Row],[Station Code]]="PL", BART_Rides[[#This Row],[Station Code]]="CC"), "Yes", "No")</f>
        <v>No</v>
      </c>
    </row>
    <row r="13916" spans="6:14">
      <c r="F13916" s="3">
        <v>44241</v>
      </c>
      <c r="G13916" s="1" t="s">
        <v>73</v>
      </c>
      <c r="H13916" s="1" t="s">
        <v>105</v>
      </c>
      <c r="I13916" s="1">
        <v>234</v>
      </c>
      <c r="J13916" s="1">
        <f>MONTH(BART_Rides[[#This Row],[Date]])</f>
        <v>2</v>
      </c>
      <c r="K13916" s="1">
        <f>WEEKDAY(BART_Rides[[#This Row],[Date]],2)</f>
        <v>7</v>
      </c>
      <c r="L13916" s="1" t="str">
        <f>LEFT(BART_Rides[[#This Row],[Lines]],1)</f>
        <v>Y</v>
      </c>
      <c r="M13916" s="1" t="str">
        <f>IF(BART_Rides[[#This Row],[FirstLetter]]="Y","Yes","No")</f>
        <v>Yes</v>
      </c>
      <c r="N13916" s="1" t="str">
        <f>IF(OR(BART_Rides[[#This Row],[Station Code]]="EM", BART_Rides[[#This Row],[Station Code]]="MT", BART_Rides[[#This Row],[Station Code]]="PL", BART_Rides[[#This Row],[Station Code]]="CC"), "Yes", "No")</f>
        <v>No</v>
      </c>
    </row>
    <row r="13917" spans="6:14">
      <c r="F13917" s="3">
        <v>44242</v>
      </c>
      <c r="G13917" s="1" t="s">
        <v>73</v>
      </c>
      <c r="H13917" s="1" t="s">
        <v>105</v>
      </c>
      <c r="I13917" s="1">
        <v>335</v>
      </c>
      <c r="J13917" s="1">
        <f>MONTH(BART_Rides[[#This Row],[Date]])</f>
        <v>2</v>
      </c>
      <c r="K13917" s="1">
        <f>WEEKDAY(BART_Rides[[#This Row],[Date]],2)</f>
        <v>1</v>
      </c>
      <c r="L13917" s="1" t="str">
        <f>LEFT(BART_Rides[[#This Row],[Lines]],1)</f>
        <v>Y</v>
      </c>
      <c r="M13917" s="1" t="str">
        <f>IF(BART_Rides[[#This Row],[FirstLetter]]="Y","Yes","No")</f>
        <v>Yes</v>
      </c>
      <c r="N13917" s="1" t="str">
        <f>IF(OR(BART_Rides[[#This Row],[Station Code]]="EM", BART_Rides[[#This Row],[Station Code]]="MT", BART_Rides[[#This Row],[Station Code]]="PL", BART_Rides[[#This Row],[Station Code]]="CC"), "Yes", "No")</f>
        <v>No</v>
      </c>
    </row>
    <row r="13918" spans="6:14">
      <c r="F13918" s="3">
        <v>44243</v>
      </c>
      <c r="G13918" s="1" t="s">
        <v>73</v>
      </c>
      <c r="H13918" s="1" t="s">
        <v>105</v>
      </c>
      <c r="I13918" s="1">
        <v>792</v>
      </c>
      <c r="J13918" s="1">
        <f>MONTH(BART_Rides[[#This Row],[Date]])</f>
        <v>2</v>
      </c>
      <c r="K13918" s="1">
        <f>WEEKDAY(BART_Rides[[#This Row],[Date]],2)</f>
        <v>2</v>
      </c>
      <c r="L13918" s="1" t="str">
        <f>LEFT(BART_Rides[[#This Row],[Lines]],1)</f>
        <v>Y</v>
      </c>
      <c r="M13918" s="1" t="str">
        <f>IF(BART_Rides[[#This Row],[FirstLetter]]="Y","Yes","No")</f>
        <v>Yes</v>
      </c>
      <c r="N13918" s="1" t="str">
        <f>IF(OR(BART_Rides[[#This Row],[Station Code]]="EM", BART_Rides[[#This Row],[Station Code]]="MT", BART_Rides[[#This Row],[Station Code]]="PL", BART_Rides[[#This Row],[Station Code]]="CC"), "Yes", "No")</f>
        <v>No</v>
      </c>
    </row>
    <row r="13919" spans="6:14">
      <c r="F13919" s="3">
        <v>44244</v>
      </c>
      <c r="G13919" s="1" t="s">
        <v>73</v>
      </c>
      <c r="H13919" s="1" t="s">
        <v>105</v>
      </c>
      <c r="I13919" s="1">
        <v>842</v>
      </c>
      <c r="J13919" s="1">
        <f>MONTH(BART_Rides[[#This Row],[Date]])</f>
        <v>2</v>
      </c>
      <c r="K13919" s="1">
        <f>WEEKDAY(BART_Rides[[#This Row],[Date]],2)</f>
        <v>3</v>
      </c>
      <c r="L13919" s="1" t="str">
        <f>LEFT(BART_Rides[[#This Row],[Lines]],1)</f>
        <v>Y</v>
      </c>
      <c r="M13919" s="1" t="str">
        <f>IF(BART_Rides[[#This Row],[FirstLetter]]="Y","Yes","No")</f>
        <v>Yes</v>
      </c>
      <c r="N13919" s="1" t="str">
        <f>IF(OR(BART_Rides[[#This Row],[Station Code]]="EM", BART_Rides[[#This Row],[Station Code]]="MT", BART_Rides[[#This Row],[Station Code]]="PL", BART_Rides[[#This Row],[Station Code]]="CC"), "Yes", "No")</f>
        <v>No</v>
      </c>
    </row>
    <row r="13920" spans="6:14">
      <c r="F13920" s="3">
        <v>44245</v>
      </c>
      <c r="G13920" s="1" t="s">
        <v>73</v>
      </c>
      <c r="H13920" s="1" t="s">
        <v>105</v>
      </c>
      <c r="I13920" s="1">
        <v>856</v>
      </c>
      <c r="J13920" s="1">
        <f>MONTH(BART_Rides[[#This Row],[Date]])</f>
        <v>2</v>
      </c>
      <c r="K13920" s="1">
        <f>WEEKDAY(BART_Rides[[#This Row],[Date]],2)</f>
        <v>4</v>
      </c>
      <c r="L13920" s="1" t="str">
        <f>LEFT(BART_Rides[[#This Row],[Lines]],1)</f>
        <v>Y</v>
      </c>
      <c r="M13920" s="1" t="str">
        <f>IF(BART_Rides[[#This Row],[FirstLetter]]="Y","Yes","No")</f>
        <v>Yes</v>
      </c>
      <c r="N13920" s="1" t="str">
        <f>IF(OR(BART_Rides[[#This Row],[Station Code]]="EM", BART_Rides[[#This Row],[Station Code]]="MT", BART_Rides[[#This Row],[Station Code]]="PL", BART_Rides[[#This Row],[Station Code]]="CC"), "Yes", "No")</f>
        <v>No</v>
      </c>
    </row>
    <row r="13921" spans="6:14">
      <c r="F13921" s="3">
        <v>44246</v>
      </c>
      <c r="G13921" s="1" t="s">
        <v>73</v>
      </c>
      <c r="H13921" s="1" t="s">
        <v>105</v>
      </c>
      <c r="I13921" s="1">
        <v>767</v>
      </c>
      <c r="J13921" s="1">
        <f>MONTH(BART_Rides[[#This Row],[Date]])</f>
        <v>2</v>
      </c>
      <c r="K13921" s="1">
        <f>WEEKDAY(BART_Rides[[#This Row],[Date]],2)</f>
        <v>5</v>
      </c>
      <c r="L13921" s="1" t="str">
        <f>LEFT(BART_Rides[[#This Row],[Lines]],1)</f>
        <v>Y</v>
      </c>
      <c r="M13921" s="1" t="str">
        <f>IF(BART_Rides[[#This Row],[FirstLetter]]="Y","Yes","No")</f>
        <v>Yes</v>
      </c>
      <c r="N13921" s="1" t="str">
        <f>IF(OR(BART_Rides[[#This Row],[Station Code]]="EM", BART_Rides[[#This Row],[Station Code]]="MT", BART_Rides[[#This Row],[Station Code]]="PL", BART_Rides[[#This Row],[Station Code]]="CC"), "Yes", "No")</f>
        <v>No</v>
      </c>
    </row>
    <row r="13922" spans="6:14">
      <c r="F13922" s="3">
        <v>44247</v>
      </c>
      <c r="G13922" s="1" t="s">
        <v>73</v>
      </c>
      <c r="H13922" s="1" t="s">
        <v>105</v>
      </c>
      <c r="I13922" s="1">
        <v>351</v>
      </c>
      <c r="J13922" s="1">
        <f>MONTH(BART_Rides[[#This Row],[Date]])</f>
        <v>2</v>
      </c>
      <c r="K13922" s="1">
        <f>WEEKDAY(BART_Rides[[#This Row],[Date]],2)</f>
        <v>6</v>
      </c>
      <c r="L13922" s="1" t="str">
        <f>LEFT(BART_Rides[[#This Row],[Lines]],1)</f>
        <v>Y</v>
      </c>
      <c r="M13922" s="1" t="str">
        <f>IF(BART_Rides[[#This Row],[FirstLetter]]="Y","Yes","No")</f>
        <v>Yes</v>
      </c>
      <c r="N13922" s="1" t="str">
        <f>IF(OR(BART_Rides[[#This Row],[Station Code]]="EM", BART_Rides[[#This Row],[Station Code]]="MT", BART_Rides[[#This Row],[Station Code]]="PL", BART_Rides[[#This Row],[Station Code]]="CC"), "Yes", "No")</f>
        <v>No</v>
      </c>
    </row>
    <row r="13923" spans="6:14">
      <c r="F13923" s="3">
        <v>44248</v>
      </c>
      <c r="G13923" s="1" t="s">
        <v>73</v>
      </c>
      <c r="H13923" s="1" t="s">
        <v>105</v>
      </c>
      <c r="I13923" s="1">
        <v>207</v>
      </c>
      <c r="J13923" s="1">
        <f>MONTH(BART_Rides[[#This Row],[Date]])</f>
        <v>2</v>
      </c>
      <c r="K13923" s="1">
        <f>WEEKDAY(BART_Rides[[#This Row],[Date]],2)</f>
        <v>7</v>
      </c>
      <c r="L13923" s="1" t="str">
        <f>LEFT(BART_Rides[[#This Row],[Lines]],1)</f>
        <v>Y</v>
      </c>
      <c r="M13923" s="1" t="str">
        <f>IF(BART_Rides[[#This Row],[FirstLetter]]="Y","Yes","No")</f>
        <v>Yes</v>
      </c>
      <c r="N13923" s="1" t="str">
        <f>IF(OR(BART_Rides[[#This Row],[Station Code]]="EM", BART_Rides[[#This Row],[Station Code]]="MT", BART_Rides[[#This Row],[Station Code]]="PL", BART_Rides[[#This Row],[Station Code]]="CC"), "Yes", "No")</f>
        <v>No</v>
      </c>
    </row>
    <row r="13924" spans="6:14">
      <c r="F13924" s="3">
        <v>44249</v>
      </c>
      <c r="G13924" s="1" t="s">
        <v>73</v>
      </c>
      <c r="H13924" s="1" t="s">
        <v>105</v>
      </c>
      <c r="I13924" s="1">
        <v>797</v>
      </c>
      <c r="J13924" s="1">
        <f>MONTH(BART_Rides[[#This Row],[Date]])</f>
        <v>2</v>
      </c>
      <c r="K13924" s="1">
        <f>WEEKDAY(BART_Rides[[#This Row],[Date]],2)</f>
        <v>1</v>
      </c>
      <c r="L13924" s="1" t="str">
        <f>LEFT(BART_Rides[[#This Row],[Lines]],1)</f>
        <v>Y</v>
      </c>
      <c r="M13924" s="1" t="str">
        <f>IF(BART_Rides[[#This Row],[FirstLetter]]="Y","Yes","No")</f>
        <v>Yes</v>
      </c>
      <c r="N13924" s="1" t="str">
        <f>IF(OR(BART_Rides[[#This Row],[Station Code]]="EM", BART_Rides[[#This Row],[Station Code]]="MT", BART_Rides[[#This Row],[Station Code]]="PL", BART_Rides[[#This Row],[Station Code]]="CC"), "Yes", "No")</f>
        <v>No</v>
      </c>
    </row>
    <row r="13925" spans="6:14">
      <c r="F13925" s="3">
        <v>44250</v>
      </c>
      <c r="G13925" s="1" t="s">
        <v>73</v>
      </c>
      <c r="H13925" s="1" t="s">
        <v>105</v>
      </c>
      <c r="I13925" s="1">
        <v>859</v>
      </c>
      <c r="J13925" s="1">
        <f>MONTH(BART_Rides[[#This Row],[Date]])</f>
        <v>2</v>
      </c>
      <c r="K13925" s="1">
        <f>WEEKDAY(BART_Rides[[#This Row],[Date]],2)</f>
        <v>2</v>
      </c>
      <c r="L13925" s="1" t="str">
        <f>LEFT(BART_Rides[[#This Row],[Lines]],1)</f>
        <v>Y</v>
      </c>
      <c r="M13925" s="1" t="str">
        <f>IF(BART_Rides[[#This Row],[FirstLetter]]="Y","Yes","No")</f>
        <v>Yes</v>
      </c>
      <c r="N13925" s="1" t="str">
        <f>IF(OR(BART_Rides[[#This Row],[Station Code]]="EM", BART_Rides[[#This Row],[Station Code]]="MT", BART_Rides[[#This Row],[Station Code]]="PL", BART_Rides[[#This Row],[Station Code]]="CC"), "Yes", "No")</f>
        <v>No</v>
      </c>
    </row>
    <row r="13926" spans="6:14">
      <c r="F13926" s="3">
        <v>44251</v>
      </c>
      <c r="G13926" s="1" t="s">
        <v>73</v>
      </c>
      <c r="H13926" s="1" t="s">
        <v>105</v>
      </c>
      <c r="I13926" s="1">
        <v>891</v>
      </c>
      <c r="J13926" s="1">
        <f>MONTH(BART_Rides[[#This Row],[Date]])</f>
        <v>2</v>
      </c>
      <c r="K13926" s="1">
        <f>WEEKDAY(BART_Rides[[#This Row],[Date]],2)</f>
        <v>3</v>
      </c>
      <c r="L13926" s="1" t="str">
        <f>LEFT(BART_Rides[[#This Row],[Lines]],1)</f>
        <v>Y</v>
      </c>
      <c r="M13926" s="1" t="str">
        <f>IF(BART_Rides[[#This Row],[FirstLetter]]="Y","Yes","No")</f>
        <v>Yes</v>
      </c>
      <c r="N13926" s="1" t="str">
        <f>IF(OR(BART_Rides[[#This Row],[Station Code]]="EM", BART_Rides[[#This Row],[Station Code]]="MT", BART_Rides[[#This Row],[Station Code]]="PL", BART_Rides[[#This Row],[Station Code]]="CC"), "Yes", "No")</f>
        <v>No</v>
      </c>
    </row>
    <row r="13927" spans="6:14">
      <c r="F13927" s="3">
        <v>44252</v>
      </c>
      <c r="G13927" s="1" t="s">
        <v>73</v>
      </c>
      <c r="H13927" s="1" t="s">
        <v>105</v>
      </c>
      <c r="I13927" s="1">
        <v>847</v>
      </c>
      <c r="J13927" s="1">
        <f>MONTH(BART_Rides[[#This Row],[Date]])</f>
        <v>2</v>
      </c>
      <c r="K13927" s="1">
        <f>WEEKDAY(BART_Rides[[#This Row],[Date]],2)</f>
        <v>4</v>
      </c>
      <c r="L13927" s="1" t="str">
        <f>LEFT(BART_Rides[[#This Row],[Lines]],1)</f>
        <v>Y</v>
      </c>
      <c r="M13927" s="1" t="str">
        <f>IF(BART_Rides[[#This Row],[FirstLetter]]="Y","Yes","No")</f>
        <v>Yes</v>
      </c>
      <c r="N13927" s="1" t="str">
        <f>IF(OR(BART_Rides[[#This Row],[Station Code]]="EM", BART_Rides[[#This Row],[Station Code]]="MT", BART_Rides[[#This Row],[Station Code]]="PL", BART_Rides[[#This Row],[Station Code]]="CC"), "Yes", "No")</f>
        <v>No</v>
      </c>
    </row>
    <row r="13928" spans="6:14">
      <c r="F13928" s="3">
        <v>44253</v>
      </c>
      <c r="G13928" s="1" t="s">
        <v>73</v>
      </c>
      <c r="H13928" s="1" t="s">
        <v>105</v>
      </c>
      <c r="I13928" s="1">
        <v>813</v>
      </c>
      <c r="J13928" s="1">
        <f>MONTH(BART_Rides[[#This Row],[Date]])</f>
        <v>2</v>
      </c>
      <c r="K13928" s="1">
        <f>WEEKDAY(BART_Rides[[#This Row],[Date]],2)</f>
        <v>5</v>
      </c>
      <c r="L13928" s="1" t="str">
        <f>LEFT(BART_Rides[[#This Row],[Lines]],1)</f>
        <v>Y</v>
      </c>
      <c r="M13928" s="1" t="str">
        <f>IF(BART_Rides[[#This Row],[FirstLetter]]="Y","Yes","No")</f>
        <v>Yes</v>
      </c>
      <c r="N13928" s="1" t="str">
        <f>IF(OR(BART_Rides[[#This Row],[Station Code]]="EM", BART_Rides[[#This Row],[Station Code]]="MT", BART_Rides[[#This Row],[Station Code]]="PL", BART_Rides[[#This Row],[Station Code]]="CC"), "Yes", "No")</f>
        <v>No</v>
      </c>
    </row>
    <row r="13929" spans="6:14">
      <c r="F13929" s="3">
        <v>44254</v>
      </c>
      <c r="G13929" s="1" t="s">
        <v>73</v>
      </c>
      <c r="H13929" s="1" t="s">
        <v>105</v>
      </c>
      <c r="I13929" s="1">
        <v>361</v>
      </c>
      <c r="J13929" s="1">
        <f>MONTH(BART_Rides[[#This Row],[Date]])</f>
        <v>2</v>
      </c>
      <c r="K13929" s="1">
        <f>WEEKDAY(BART_Rides[[#This Row],[Date]],2)</f>
        <v>6</v>
      </c>
      <c r="L13929" s="1" t="str">
        <f>LEFT(BART_Rides[[#This Row],[Lines]],1)</f>
        <v>Y</v>
      </c>
      <c r="M13929" s="1" t="str">
        <f>IF(BART_Rides[[#This Row],[FirstLetter]]="Y","Yes","No")</f>
        <v>Yes</v>
      </c>
      <c r="N13929" s="1" t="str">
        <f>IF(OR(BART_Rides[[#This Row],[Station Code]]="EM", BART_Rides[[#This Row],[Station Code]]="MT", BART_Rides[[#This Row],[Station Code]]="PL", BART_Rides[[#This Row],[Station Code]]="CC"), "Yes", "No")</f>
        <v>No</v>
      </c>
    </row>
    <row r="13930" spans="6:14">
      <c r="F13930" s="3">
        <v>44255</v>
      </c>
      <c r="G13930" s="1" t="s">
        <v>73</v>
      </c>
      <c r="H13930" s="1" t="s">
        <v>105</v>
      </c>
      <c r="I13930" s="1">
        <v>255</v>
      </c>
      <c r="J13930" s="1">
        <f>MONTH(BART_Rides[[#This Row],[Date]])</f>
        <v>2</v>
      </c>
      <c r="K13930" s="1">
        <f>WEEKDAY(BART_Rides[[#This Row],[Date]],2)</f>
        <v>7</v>
      </c>
      <c r="L13930" s="1" t="str">
        <f>LEFT(BART_Rides[[#This Row],[Lines]],1)</f>
        <v>Y</v>
      </c>
      <c r="M13930" s="1" t="str">
        <f>IF(BART_Rides[[#This Row],[FirstLetter]]="Y","Yes","No")</f>
        <v>Yes</v>
      </c>
      <c r="N13930" s="1" t="str">
        <f>IF(OR(BART_Rides[[#This Row],[Station Code]]="EM", BART_Rides[[#This Row],[Station Code]]="MT", BART_Rides[[#This Row],[Station Code]]="PL", BART_Rides[[#This Row],[Station Code]]="CC"), "Yes", "No")</f>
        <v>No</v>
      </c>
    </row>
    <row r="13931" spans="6:14">
      <c r="F13931" s="3">
        <v>44256</v>
      </c>
      <c r="G13931" s="1" t="s">
        <v>73</v>
      </c>
      <c r="H13931" s="1" t="s">
        <v>105</v>
      </c>
      <c r="I13931" s="1">
        <v>832</v>
      </c>
      <c r="J13931" s="1">
        <f>MONTH(BART_Rides[[#This Row],[Date]])</f>
        <v>3</v>
      </c>
      <c r="K13931" s="1">
        <f>WEEKDAY(BART_Rides[[#This Row],[Date]],2)</f>
        <v>1</v>
      </c>
      <c r="L13931" s="1" t="str">
        <f>LEFT(BART_Rides[[#This Row],[Lines]],1)</f>
        <v>Y</v>
      </c>
      <c r="M13931" s="1" t="str">
        <f>IF(BART_Rides[[#This Row],[FirstLetter]]="Y","Yes","No")</f>
        <v>Yes</v>
      </c>
      <c r="N13931" s="1" t="str">
        <f>IF(OR(BART_Rides[[#This Row],[Station Code]]="EM", BART_Rides[[#This Row],[Station Code]]="MT", BART_Rides[[#This Row],[Station Code]]="PL", BART_Rides[[#This Row],[Station Code]]="CC"), "Yes", "No")</f>
        <v>No</v>
      </c>
    </row>
    <row r="13932" spans="6:14">
      <c r="F13932" s="3">
        <v>44257</v>
      </c>
      <c r="G13932" s="1" t="s">
        <v>73</v>
      </c>
      <c r="H13932" s="1" t="s">
        <v>105</v>
      </c>
      <c r="I13932" s="1">
        <v>893</v>
      </c>
      <c r="J13932" s="1">
        <f>MONTH(BART_Rides[[#This Row],[Date]])</f>
        <v>3</v>
      </c>
      <c r="K13932" s="1">
        <f>WEEKDAY(BART_Rides[[#This Row],[Date]],2)</f>
        <v>2</v>
      </c>
      <c r="L13932" s="1" t="str">
        <f>LEFT(BART_Rides[[#This Row],[Lines]],1)</f>
        <v>Y</v>
      </c>
      <c r="M13932" s="1" t="str">
        <f>IF(BART_Rides[[#This Row],[FirstLetter]]="Y","Yes","No")</f>
        <v>Yes</v>
      </c>
      <c r="N13932" s="1" t="str">
        <f>IF(OR(BART_Rides[[#This Row],[Station Code]]="EM", BART_Rides[[#This Row],[Station Code]]="MT", BART_Rides[[#This Row],[Station Code]]="PL", BART_Rides[[#This Row],[Station Code]]="CC"), "Yes", "No")</f>
        <v>No</v>
      </c>
    </row>
    <row r="13933" spans="6:14">
      <c r="F13933" s="3">
        <v>44258</v>
      </c>
      <c r="G13933" s="1" t="s">
        <v>73</v>
      </c>
      <c r="H13933" s="1" t="s">
        <v>105</v>
      </c>
      <c r="I13933" s="1">
        <v>868</v>
      </c>
      <c r="J13933" s="1">
        <f>MONTH(BART_Rides[[#This Row],[Date]])</f>
        <v>3</v>
      </c>
      <c r="K13933" s="1">
        <f>WEEKDAY(BART_Rides[[#This Row],[Date]],2)</f>
        <v>3</v>
      </c>
      <c r="L13933" s="1" t="str">
        <f>LEFT(BART_Rides[[#This Row],[Lines]],1)</f>
        <v>Y</v>
      </c>
      <c r="M13933" s="1" t="str">
        <f>IF(BART_Rides[[#This Row],[FirstLetter]]="Y","Yes","No")</f>
        <v>Yes</v>
      </c>
      <c r="N13933" s="1" t="str">
        <f>IF(OR(BART_Rides[[#This Row],[Station Code]]="EM", BART_Rides[[#This Row],[Station Code]]="MT", BART_Rides[[#This Row],[Station Code]]="PL", BART_Rides[[#This Row],[Station Code]]="CC"), "Yes", "No")</f>
        <v>No</v>
      </c>
    </row>
    <row r="13934" spans="6:14">
      <c r="F13934" s="3">
        <v>44259</v>
      </c>
      <c r="G13934" s="1" t="s">
        <v>73</v>
      </c>
      <c r="H13934" s="1" t="s">
        <v>105</v>
      </c>
      <c r="I13934" s="1">
        <v>895</v>
      </c>
      <c r="J13934" s="1">
        <f>MONTH(BART_Rides[[#This Row],[Date]])</f>
        <v>3</v>
      </c>
      <c r="K13934" s="1">
        <f>WEEKDAY(BART_Rides[[#This Row],[Date]],2)</f>
        <v>4</v>
      </c>
      <c r="L13934" s="1" t="str">
        <f>LEFT(BART_Rides[[#This Row],[Lines]],1)</f>
        <v>Y</v>
      </c>
      <c r="M13934" s="1" t="str">
        <f>IF(BART_Rides[[#This Row],[FirstLetter]]="Y","Yes","No")</f>
        <v>Yes</v>
      </c>
      <c r="N13934" s="1" t="str">
        <f>IF(OR(BART_Rides[[#This Row],[Station Code]]="EM", BART_Rides[[#This Row],[Station Code]]="MT", BART_Rides[[#This Row],[Station Code]]="PL", BART_Rides[[#This Row],[Station Code]]="CC"), "Yes", "No")</f>
        <v>No</v>
      </c>
    </row>
    <row r="13935" spans="6:14">
      <c r="F13935" s="3">
        <v>44260</v>
      </c>
      <c r="G13935" s="1" t="s">
        <v>73</v>
      </c>
      <c r="H13935" s="1" t="s">
        <v>105</v>
      </c>
      <c r="I13935" s="1">
        <v>802</v>
      </c>
      <c r="J13935" s="1">
        <f>MONTH(BART_Rides[[#This Row],[Date]])</f>
        <v>3</v>
      </c>
      <c r="K13935" s="1">
        <f>WEEKDAY(BART_Rides[[#This Row],[Date]],2)</f>
        <v>5</v>
      </c>
      <c r="L13935" s="1" t="str">
        <f>LEFT(BART_Rides[[#This Row],[Lines]],1)</f>
        <v>Y</v>
      </c>
      <c r="M13935" s="1" t="str">
        <f>IF(BART_Rides[[#This Row],[FirstLetter]]="Y","Yes","No")</f>
        <v>Yes</v>
      </c>
      <c r="N13935" s="1" t="str">
        <f>IF(OR(BART_Rides[[#This Row],[Station Code]]="EM", BART_Rides[[#This Row],[Station Code]]="MT", BART_Rides[[#This Row],[Station Code]]="PL", BART_Rides[[#This Row],[Station Code]]="CC"), "Yes", "No")</f>
        <v>No</v>
      </c>
    </row>
    <row r="13936" spans="6:14">
      <c r="F13936" s="3">
        <v>44261</v>
      </c>
      <c r="G13936" s="1" t="s">
        <v>73</v>
      </c>
      <c r="H13936" s="1" t="s">
        <v>105</v>
      </c>
      <c r="I13936" s="1">
        <v>373</v>
      </c>
      <c r="J13936" s="1">
        <f>MONTH(BART_Rides[[#This Row],[Date]])</f>
        <v>3</v>
      </c>
      <c r="K13936" s="1">
        <f>WEEKDAY(BART_Rides[[#This Row],[Date]],2)</f>
        <v>6</v>
      </c>
      <c r="L13936" s="1" t="str">
        <f>LEFT(BART_Rides[[#This Row],[Lines]],1)</f>
        <v>Y</v>
      </c>
      <c r="M13936" s="1" t="str">
        <f>IF(BART_Rides[[#This Row],[FirstLetter]]="Y","Yes","No")</f>
        <v>Yes</v>
      </c>
      <c r="N13936" s="1" t="str">
        <f>IF(OR(BART_Rides[[#This Row],[Station Code]]="EM", BART_Rides[[#This Row],[Station Code]]="MT", BART_Rides[[#This Row],[Station Code]]="PL", BART_Rides[[#This Row],[Station Code]]="CC"), "Yes", "No")</f>
        <v>No</v>
      </c>
    </row>
    <row r="13937" spans="6:14">
      <c r="F13937" s="3">
        <v>44262</v>
      </c>
      <c r="G13937" s="1" t="s">
        <v>73</v>
      </c>
      <c r="H13937" s="1" t="s">
        <v>105</v>
      </c>
      <c r="I13937" s="1">
        <v>292</v>
      </c>
      <c r="J13937" s="1">
        <f>MONTH(BART_Rides[[#This Row],[Date]])</f>
        <v>3</v>
      </c>
      <c r="K13937" s="1">
        <f>WEEKDAY(BART_Rides[[#This Row],[Date]],2)</f>
        <v>7</v>
      </c>
      <c r="L13937" s="1" t="str">
        <f>LEFT(BART_Rides[[#This Row],[Lines]],1)</f>
        <v>Y</v>
      </c>
      <c r="M13937" s="1" t="str">
        <f>IF(BART_Rides[[#This Row],[FirstLetter]]="Y","Yes","No")</f>
        <v>Yes</v>
      </c>
      <c r="N13937" s="1" t="str">
        <f>IF(OR(BART_Rides[[#This Row],[Station Code]]="EM", BART_Rides[[#This Row],[Station Code]]="MT", BART_Rides[[#This Row],[Station Code]]="PL", BART_Rides[[#This Row],[Station Code]]="CC"), "Yes", "No")</f>
        <v>No</v>
      </c>
    </row>
    <row r="13938" spans="6:14">
      <c r="F13938" s="3">
        <v>44263</v>
      </c>
      <c r="G13938" s="1" t="s">
        <v>73</v>
      </c>
      <c r="H13938" s="1" t="s">
        <v>105</v>
      </c>
      <c r="I13938" s="1">
        <v>819</v>
      </c>
      <c r="J13938" s="1">
        <f>MONTH(BART_Rides[[#This Row],[Date]])</f>
        <v>3</v>
      </c>
      <c r="K13938" s="1">
        <f>WEEKDAY(BART_Rides[[#This Row],[Date]],2)</f>
        <v>1</v>
      </c>
      <c r="L13938" s="1" t="str">
        <f>LEFT(BART_Rides[[#This Row],[Lines]],1)</f>
        <v>Y</v>
      </c>
      <c r="M13938" s="1" t="str">
        <f>IF(BART_Rides[[#This Row],[FirstLetter]]="Y","Yes","No")</f>
        <v>Yes</v>
      </c>
      <c r="N13938" s="1" t="str">
        <f>IF(OR(BART_Rides[[#This Row],[Station Code]]="EM", BART_Rides[[#This Row],[Station Code]]="MT", BART_Rides[[#This Row],[Station Code]]="PL", BART_Rides[[#This Row],[Station Code]]="CC"), "Yes", "No")</f>
        <v>No</v>
      </c>
    </row>
    <row r="13939" spans="6:14">
      <c r="F13939" s="3">
        <v>44264</v>
      </c>
      <c r="G13939" s="1" t="s">
        <v>73</v>
      </c>
      <c r="H13939" s="1" t="s">
        <v>105</v>
      </c>
      <c r="I13939" s="1">
        <v>865</v>
      </c>
      <c r="J13939" s="1">
        <f>MONTH(BART_Rides[[#This Row],[Date]])</f>
        <v>3</v>
      </c>
      <c r="K13939" s="1">
        <f>WEEKDAY(BART_Rides[[#This Row],[Date]],2)</f>
        <v>2</v>
      </c>
      <c r="L13939" s="1" t="str">
        <f>LEFT(BART_Rides[[#This Row],[Lines]],1)</f>
        <v>Y</v>
      </c>
      <c r="M13939" s="1" t="str">
        <f>IF(BART_Rides[[#This Row],[FirstLetter]]="Y","Yes","No")</f>
        <v>Yes</v>
      </c>
      <c r="N13939" s="1" t="str">
        <f>IF(OR(BART_Rides[[#This Row],[Station Code]]="EM", BART_Rides[[#This Row],[Station Code]]="MT", BART_Rides[[#This Row],[Station Code]]="PL", BART_Rides[[#This Row],[Station Code]]="CC"), "Yes", "No")</f>
        <v>No</v>
      </c>
    </row>
    <row r="13940" spans="6:14">
      <c r="F13940" s="3">
        <v>44265</v>
      </c>
      <c r="G13940" s="1" t="s">
        <v>73</v>
      </c>
      <c r="H13940" s="1" t="s">
        <v>105</v>
      </c>
      <c r="I13940" s="1">
        <v>840</v>
      </c>
      <c r="J13940" s="1">
        <f>MONTH(BART_Rides[[#This Row],[Date]])</f>
        <v>3</v>
      </c>
      <c r="K13940" s="1">
        <f>WEEKDAY(BART_Rides[[#This Row],[Date]],2)</f>
        <v>3</v>
      </c>
      <c r="L13940" s="1" t="str">
        <f>LEFT(BART_Rides[[#This Row],[Lines]],1)</f>
        <v>Y</v>
      </c>
      <c r="M13940" s="1" t="str">
        <f>IF(BART_Rides[[#This Row],[FirstLetter]]="Y","Yes","No")</f>
        <v>Yes</v>
      </c>
      <c r="N13940" s="1" t="str">
        <f>IF(OR(BART_Rides[[#This Row],[Station Code]]="EM", BART_Rides[[#This Row],[Station Code]]="MT", BART_Rides[[#This Row],[Station Code]]="PL", BART_Rides[[#This Row],[Station Code]]="CC"), "Yes", "No")</f>
        <v>No</v>
      </c>
    </row>
    <row r="13941" spans="6:14">
      <c r="F13941" s="3">
        <v>44266</v>
      </c>
      <c r="G13941" s="1" t="s">
        <v>73</v>
      </c>
      <c r="H13941" s="1" t="s">
        <v>105</v>
      </c>
      <c r="I13941" s="1">
        <v>870</v>
      </c>
      <c r="J13941" s="1">
        <f>MONTH(BART_Rides[[#This Row],[Date]])</f>
        <v>3</v>
      </c>
      <c r="K13941" s="1">
        <f>WEEKDAY(BART_Rides[[#This Row],[Date]],2)</f>
        <v>4</v>
      </c>
      <c r="L13941" s="1" t="str">
        <f>LEFT(BART_Rides[[#This Row],[Lines]],1)</f>
        <v>Y</v>
      </c>
      <c r="M13941" s="1" t="str">
        <f>IF(BART_Rides[[#This Row],[FirstLetter]]="Y","Yes","No")</f>
        <v>Yes</v>
      </c>
      <c r="N13941" s="1" t="str">
        <f>IF(OR(BART_Rides[[#This Row],[Station Code]]="EM", BART_Rides[[#This Row],[Station Code]]="MT", BART_Rides[[#This Row],[Station Code]]="PL", BART_Rides[[#This Row],[Station Code]]="CC"), "Yes", "No")</f>
        <v>No</v>
      </c>
    </row>
    <row r="13942" spans="6:14">
      <c r="F13942" s="3">
        <v>44267</v>
      </c>
      <c r="G13942" s="1" t="s">
        <v>73</v>
      </c>
      <c r="H13942" s="1" t="s">
        <v>105</v>
      </c>
      <c r="I13942" s="1">
        <v>823</v>
      </c>
      <c r="J13942" s="1">
        <f>MONTH(BART_Rides[[#This Row],[Date]])</f>
        <v>3</v>
      </c>
      <c r="K13942" s="1">
        <f>WEEKDAY(BART_Rides[[#This Row],[Date]],2)</f>
        <v>5</v>
      </c>
      <c r="L13942" s="1" t="str">
        <f>LEFT(BART_Rides[[#This Row],[Lines]],1)</f>
        <v>Y</v>
      </c>
      <c r="M13942" s="1" t="str">
        <f>IF(BART_Rides[[#This Row],[FirstLetter]]="Y","Yes","No")</f>
        <v>Yes</v>
      </c>
      <c r="N13942" s="1" t="str">
        <f>IF(OR(BART_Rides[[#This Row],[Station Code]]="EM", BART_Rides[[#This Row],[Station Code]]="MT", BART_Rides[[#This Row],[Station Code]]="PL", BART_Rides[[#This Row],[Station Code]]="CC"), "Yes", "No")</f>
        <v>No</v>
      </c>
    </row>
    <row r="13943" spans="6:14">
      <c r="F13943" s="3">
        <v>44268</v>
      </c>
      <c r="G13943" s="1" t="s">
        <v>73</v>
      </c>
      <c r="H13943" s="1" t="s">
        <v>105</v>
      </c>
      <c r="I13943" s="1">
        <v>349</v>
      </c>
      <c r="J13943" s="1">
        <f>MONTH(BART_Rides[[#This Row],[Date]])</f>
        <v>3</v>
      </c>
      <c r="K13943" s="1">
        <f>WEEKDAY(BART_Rides[[#This Row],[Date]],2)</f>
        <v>6</v>
      </c>
      <c r="L13943" s="1" t="str">
        <f>LEFT(BART_Rides[[#This Row],[Lines]],1)</f>
        <v>Y</v>
      </c>
      <c r="M13943" s="1" t="str">
        <f>IF(BART_Rides[[#This Row],[FirstLetter]]="Y","Yes","No")</f>
        <v>Yes</v>
      </c>
      <c r="N13943" s="1" t="str">
        <f>IF(OR(BART_Rides[[#This Row],[Station Code]]="EM", BART_Rides[[#This Row],[Station Code]]="MT", BART_Rides[[#This Row],[Station Code]]="PL", BART_Rides[[#This Row],[Station Code]]="CC"), "Yes", "No")</f>
        <v>No</v>
      </c>
    </row>
    <row r="13944" spans="6:14">
      <c r="F13944" s="3">
        <v>44269</v>
      </c>
      <c r="G13944" s="1" t="s">
        <v>73</v>
      </c>
      <c r="H13944" s="1" t="s">
        <v>105</v>
      </c>
      <c r="I13944" s="1">
        <v>271</v>
      </c>
      <c r="J13944" s="1">
        <f>MONTH(BART_Rides[[#This Row],[Date]])</f>
        <v>3</v>
      </c>
      <c r="K13944" s="1">
        <f>WEEKDAY(BART_Rides[[#This Row],[Date]],2)</f>
        <v>7</v>
      </c>
      <c r="L13944" s="1" t="str">
        <f>LEFT(BART_Rides[[#This Row],[Lines]],1)</f>
        <v>Y</v>
      </c>
      <c r="M13944" s="1" t="str">
        <f>IF(BART_Rides[[#This Row],[FirstLetter]]="Y","Yes","No")</f>
        <v>Yes</v>
      </c>
      <c r="N13944" s="1" t="str">
        <f>IF(OR(BART_Rides[[#This Row],[Station Code]]="EM", BART_Rides[[#This Row],[Station Code]]="MT", BART_Rides[[#This Row],[Station Code]]="PL", BART_Rides[[#This Row],[Station Code]]="CC"), "Yes", "No")</f>
        <v>No</v>
      </c>
    </row>
    <row r="13945" spans="6:14">
      <c r="F13945" s="3">
        <v>44270</v>
      </c>
      <c r="G13945" s="1" t="s">
        <v>73</v>
      </c>
      <c r="H13945" s="1" t="s">
        <v>105</v>
      </c>
      <c r="I13945" s="1">
        <v>855</v>
      </c>
      <c r="J13945" s="1">
        <f>MONTH(BART_Rides[[#This Row],[Date]])</f>
        <v>3</v>
      </c>
      <c r="K13945" s="1">
        <f>WEEKDAY(BART_Rides[[#This Row],[Date]],2)</f>
        <v>1</v>
      </c>
      <c r="L13945" s="1" t="str">
        <f>LEFT(BART_Rides[[#This Row],[Lines]],1)</f>
        <v>Y</v>
      </c>
      <c r="M13945" s="1" t="str">
        <f>IF(BART_Rides[[#This Row],[FirstLetter]]="Y","Yes","No")</f>
        <v>Yes</v>
      </c>
      <c r="N13945" s="1" t="str">
        <f>IF(OR(BART_Rides[[#This Row],[Station Code]]="EM", BART_Rides[[#This Row],[Station Code]]="MT", BART_Rides[[#This Row],[Station Code]]="PL", BART_Rides[[#This Row],[Station Code]]="CC"), "Yes", "No")</f>
        <v>No</v>
      </c>
    </row>
    <row r="13946" spans="6:14">
      <c r="F13946" s="3">
        <v>44271</v>
      </c>
      <c r="G13946" s="1" t="s">
        <v>73</v>
      </c>
      <c r="H13946" s="1" t="s">
        <v>105</v>
      </c>
      <c r="I13946" s="1">
        <v>893</v>
      </c>
      <c r="J13946" s="1">
        <f>MONTH(BART_Rides[[#This Row],[Date]])</f>
        <v>3</v>
      </c>
      <c r="K13946" s="1">
        <f>WEEKDAY(BART_Rides[[#This Row],[Date]],2)</f>
        <v>2</v>
      </c>
      <c r="L13946" s="1" t="str">
        <f>LEFT(BART_Rides[[#This Row],[Lines]],1)</f>
        <v>Y</v>
      </c>
      <c r="M13946" s="1" t="str">
        <f>IF(BART_Rides[[#This Row],[FirstLetter]]="Y","Yes","No")</f>
        <v>Yes</v>
      </c>
      <c r="N13946" s="1" t="str">
        <f>IF(OR(BART_Rides[[#This Row],[Station Code]]="EM", BART_Rides[[#This Row],[Station Code]]="MT", BART_Rides[[#This Row],[Station Code]]="PL", BART_Rides[[#This Row],[Station Code]]="CC"), "Yes", "No")</f>
        <v>No</v>
      </c>
    </row>
    <row r="13947" spans="6:14">
      <c r="F13947" s="3">
        <v>44272</v>
      </c>
      <c r="G13947" s="1" t="s">
        <v>73</v>
      </c>
      <c r="H13947" s="1" t="s">
        <v>105</v>
      </c>
      <c r="I13947" s="1">
        <v>899</v>
      </c>
      <c r="J13947" s="1">
        <f>MONTH(BART_Rides[[#This Row],[Date]])</f>
        <v>3</v>
      </c>
      <c r="K13947" s="1">
        <f>WEEKDAY(BART_Rides[[#This Row],[Date]],2)</f>
        <v>3</v>
      </c>
      <c r="L13947" s="1" t="str">
        <f>LEFT(BART_Rides[[#This Row],[Lines]],1)</f>
        <v>Y</v>
      </c>
      <c r="M13947" s="1" t="str">
        <f>IF(BART_Rides[[#This Row],[FirstLetter]]="Y","Yes","No")</f>
        <v>Yes</v>
      </c>
      <c r="N13947" s="1" t="str">
        <f>IF(OR(BART_Rides[[#This Row],[Station Code]]="EM", BART_Rides[[#This Row],[Station Code]]="MT", BART_Rides[[#This Row],[Station Code]]="PL", BART_Rides[[#This Row],[Station Code]]="CC"), "Yes", "No")</f>
        <v>No</v>
      </c>
    </row>
    <row r="13948" spans="6:14">
      <c r="F13948" s="3">
        <v>44273</v>
      </c>
      <c r="G13948" s="1" t="s">
        <v>73</v>
      </c>
      <c r="H13948" s="1" t="s">
        <v>105</v>
      </c>
      <c r="I13948" s="1">
        <v>832</v>
      </c>
      <c r="J13948" s="1">
        <f>MONTH(BART_Rides[[#This Row],[Date]])</f>
        <v>3</v>
      </c>
      <c r="K13948" s="1">
        <f>WEEKDAY(BART_Rides[[#This Row],[Date]],2)</f>
        <v>4</v>
      </c>
      <c r="L13948" s="1" t="str">
        <f>LEFT(BART_Rides[[#This Row],[Lines]],1)</f>
        <v>Y</v>
      </c>
      <c r="M13948" s="1" t="str">
        <f>IF(BART_Rides[[#This Row],[FirstLetter]]="Y","Yes","No")</f>
        <v>Yes</v>
      </c>
      <c r="N13948" s="1" t="str">
        <f>IF(OR(BART_Rides[[#This Row],[Station Code]]="EM", BART_Rides[[#This Row],[Station Code]]="MT", BART_Rides[[#This Row],[Station Code]]="PL", BART_Rides[[#This Row],[Station Code]]="CC"), "Yes", "No")</f>
        <v>No</v>
      </c>
    </row>
    <row r="13949" spans="6:14">
      <c r="F13949" s="3">
        <v>44274</v>
      </c>
      <c r="G13949" s="1" t="s">
        <v>73</v>
      </c>
      <c r="H13949" s="1" t="s">
        <v>105</v>
      </c>
      <c r="I13949" s="1">
        <v>807</v>
      </c>
      <c r="J13949" s="1">
        <f>MONTH(BART_Rides[[#This Row],[Date]])</f>
        <v>3</v>
      </c>
      <c r="K13949" s="1">
        <f>WEEKDAY(BART_Rides[[#This Row],[Date]],2)</f>
        <v>5</v>
      </c>
      <c r="L13949" s="1" t="str">
        <f>LEFT(BART_Rides[[#This Row],[Lines]],1)</f>
        <v>Y</v>
      </c>
      <c r="M13949" s="1" t="str">
        <f>IF(BART_Rides[[#This Row],[FirstLetter]]="Y","Yes","No")</f>
        <v>Yes</v>
      </c>
      <c r="N13949" s="1" t="str">
        <f>IF(OR(BART_Rides[[#This Row],[Station Code]]="EM", BART_Rides[[#This Row],[Station Code]]="MT", BART_Rides[[#This Row],[Station Code]]="PL", BART_Rides[[#This Row],[Station Code]]="CC"), "Yes", "No")</f>
        <v>No</v>
      </c>
    </row>
    <row r="13950" spans="6:14">
      <c r="F13950" s="3">
        <v>44275</v>
      </c>
      <c r="G13950" s="1" t="s">
        <v>73</v>
      </c>
      <c r="H13950" s="1" t="s">
        <v>105</v>
      </c>
      <c r="I13950" s="1">
        <v>331</v>
      </c>
      <c r="J13950" s="1">
        <f>MONTH(BART_Rides[[#This Row],[Date]])</f>
        <v>3</v>
      </c>
      <c r="K13950" s="1">
        <f>WEEKDAY(BART_Rides[[#This Row],[Date]],2)</f>
        <v>6</v>
      </c>
      <c r="L13950" s="1" t="str">
        <f>LEFT(BART_Rides[[#This Row],[Lines]],1)</f>
        <v>Y</v>
      </c>
      <c r="M13950" s="1" t="str">
        <f>IF(BART_Rides[[#This Row],[FirstLetter]]="Y","Yes","No")</f>
        <v>Yes</v>
      </c>
      <c r="N13950" s="1" t="str">
        <f>IF(OR(BART_Rides[[#This Row],[Station Code]]="EM", BART_Rides[[#This Row],[Station Code]]="MT", BART_Rides[[#This Row],[Station Code]]="PL", BART_Rides[[#This Row],[Station Code]]="CC"), "Yes", "No")</f>
        <v>No</v>
      </c>
    </row>
    <row r="13951" spans="6:14">
      <c r="F13951" s="3">
        <v>44276</v>
      </c>
      <c r="G13951" s="1" t="s">
        <v>73</v>
      </c>
      <c r="H13951" s="1" t="s">
        <v>105</v>
      </c>
      <c r="I13951" s="1">
        <v>268</v>
      </c>
      <c r="J13951" s="1">
        <f>MONTH(BART_Rides[[#This Row],[Date]])</f>
        <v>3</v>
      </c>
      <c r="K13951" s="1">
        <f>WEEKDAY(BART_Rides[[#This Row],[Date]],2)</f>
        <v>7</v>
      </c>
      <c r="L13951" s="1" t="str">
        <f>LEFT(BART_Rides[[#This Row],[Lines]],1)</f>
        <v>Y</v>
      </c>
      <c r="M13951" s="1" t="str">
        <f>IF(BART_Rides[[#This Row],[FirstLetter]]="Y","Yes","No")</f>
        <v>Yes</v>
      </c>
      <c r="N13951" s="1" t="str">
        <f>IF(OR(BART_Rides[[#This Row],[Station Code]]="EM", BART_Rides[[#This Row],[Station Code]]="MT", BART_Rides[[#This Row],[Station Code]]="PL", BART_Rides[[#This Row],[Station Code]]="CC"), "Yes", "No")</f>
        <v>No</v>
      </c>
    </row>
    <row r="13952" spans="6:14">
      <c r="F13952" s="3">
        <v>44277</v>
      </c>
      <c r="G13952" s="1" t="s">
        <v>73</v>
      </c>
      <c r="H13952" s="1" t="s">
        <v>105</v>
      </c>
      <c r="I13952" s="1">
        <v>834</v>
      </c>
      <c r="J13952" s="1">
        <f>MONTH(BART_Rides[[#This Row],[Date]])</f>
        <v>3</v>
      </c>
      <c r="K13952" s="1">
        <f>WEEKDAY(BART_Rides[[#This Row],[Date]],2)</f>
        <v>1</v>
      </c>
      <c r="L13952" s="1" t="str">
        <f>LEFT(BART_Rides[[#This Row],[Lines]],1)</f>
        <v>Y</v>
      </c>
      <c r="M13952" s="1" t="str">
        <f>IF(BART_Rides[[#This Row],[FirstLetter]]="Y","Yes","No")</f>
        <v>Yes</v>
      </c>
      <c r="N13952" s="1" t="str">
        <f>IF(OR(BART_Rides[[#This Row],[Station Code]]="EM", BART_Rides[[#This Row],[Station Code]]="MT", BART_Rides[[#This Row],[Station Code]]="PL", BART_Rides[[#This Row],[Station Code]]="CC"), "Yes", "No")</f>
        <v>No</v>
      </c>
    </row>
    <row r="13953" spans="6:14">
      <c r="F13953" s="3">
        <v>44278</v>
      </c>
      <c r="G13953" s="1" t="s">
        <v>73</v>
      </c>
      <c r="H13953" s="1" t="s">
        <v>105</v>
      </c>
      <c r="I13953" s="1">
        <v>838</v>
      </c>
      <c r="J13953" s="1">
        <f>MONTH(BART_Rides[[#This Row],[Date]])</f>
        <v>3</v>
      </c>
      <c r="K13953" s="1">
        <f>WEEKDAY(BART_Rides[[#This Row],[Date]],2)</f>
        <v>2</v>
      </c>
      <c r="L13953" s="1" t="str">
        <f>LEFT(BART_Rides[[#This Row],[Lines]],1)</f>
        <v>Y</v>
      </c>
      <c r="M13953" s="1" t="str">
        <f>IF(BART_Rides[[#This Row],[FirstLetter]]="Y","Yes","No")</f>
        <v>Yes</v>
      </c>
      <c r="N13953" s="1" t="str">
        <f>IF(OR(BART_Rides[[#This Row],[Station Code]]="EM", BART_Rides[[#This Row],[Station Code]]="MT", BART_Rides[[#This Row],[Station Code]]="PL", BART_Rides[[#This Row],[Station Code]]="CC"), "Yes", "No")</f>
        <v>No</v>
      </c>
    </row>
    <row r="13954" spans="6:14">
      <c r="F13954" s="3">
        <v>44279</v>
      </c>
      <c r="G13954" s="1" t="s">
        <v>73</v>
      </c>
      <c r="H13954" s="1" t="s">
        <v>105</v>
      </c>
      <c r="I13954" s="1">
        <v>882</v>
      </c>
      <c r="J13954" s="1">
        <f>MONTH(BART_Rides[[#This Row],[Date]])</f>
        <v>3</v>
      </c>
      <c r="K13954" s="1">
        <f>WEEKDAY(BART_Rides[[#This Row],[Date]],2)</f>
        <v>3</v>
      </c>
      <c r="L13954" s="1" t="str">
        <f>LEFT(BART_Rides[[#This Row],[Lines]],1)</f>
        <v>Y</v>
      </c>
      <c r="M13954" s="1" t="str">
        <f>IF(BART_Rides[[#This Row],[FirstLetter]]="Y","Yes","No")</f>
        <v>Yes</v>
      </c>
      <c r="N13954" s="1" t="str">
        <f>IF(OR(BART_Rides[[#This Row],[Station Code]]="EM", BART_Rides[[#This Row],[Station Code]]="MT", BART_Rides[[#This Row],[Station Code]]="PL", BART_Rides[[#This Row],[Station Code]]="CC"), "Yes", "No")</f>
        <v>No</v>
      </c>
    </row>
    <row r="13955" spans="6:14">
      <c r="F13955" s="3">
        <v>44280</v>
      </c>
      <c r="G13955" s="1" t="s">
        <v>73</v>
      </c>
      <c r="H13955" s="1" t="s">
        <v>105</v>
      </c>
      <c r="I13955" s="1">
        <v>900</v>
      </c>
      <c r="J13955" s="1">
        <f>MONTH(BART_Rides[[#This Row],[Date]])</f>
        <v>3</v>
      </c>
      <c r="K13955" s="1">
        <f>WEEKDAY(BART_Rides[[#This Row],[Date]],2)</f>
        <v>4</v>
      </c>
      <c r="L13955" s="1" t="str">
        <f>LEFT(BART_Rides[[#This Row],[Lines]],1)</f>
        <v>Y</v>
      </c>
      <c r="M13955" s="1" t="str">
        <f>IF(BART_Rides[[#This Row],[FirstLetter]]="Y","Yes","No")</f>
        <v>Yes</v>
      </c>
      <c r="N13955" s="1" t="str">
        <f>IF(OR(BART_Rides[[#This Row],[Station Code]]="EM", BART_Rides[[#This Row],[Station Code]]="MT", BART_Rides[[#This Row],[Station Code]]="PL", BART_Rides[[#This Row],[Station Code]]="CC"), "Yes", "No")</f>
        <v>No</v>
      </c>
    </row>
    <row r="13956" spans="6:14">
      <c r="F13956" s="3">
        <v>44281</v>
      </c>
      <c r="G13956" s="1" t="s">
        <v>73</v>
      </c>
      <c r="H13956" s="1" t="s">
        <v>105</v>
      </c>
      <c r="I13956" s="1">
        <v>826</v>
      </c>
      <c r="J13956" s="1">
        <f>MONTH(BART_Rides[[#This Row],[Date]])</f>
        <v>3</v>
      </c>
      <c r="K13956" s="1">
        <f>WEEKDAY(BART_Rides[[#This Row],[Date]],2)</f>
        <v>5</v>
      </c>
      <c r="L13956" s="1" t="str">
        <f>LEFT(BART_Rides[[#This Row],[Lines]],1)</f>
        <v>Y</v>
      </c>
      <c r="M13956" s="1" t="str">
        <f>IF(BART_Rides[[#This Row],[FirstLetter]]="Y","Yes","No")</f>
        <v>Yes</v>
      </c>
      <c r="N13956" s="1" t="str">
        <f>IF(OR(BART_Rides[[#This Row],[Station Code]]="EM", BART_Rides[[#This Row],[Station Code]]="MT", BART_Rides[[#This Row],[Station Code]]="PL", BART_Rides[[#This Row],[Station Code]]="CC"), "Yes", "No")</f>
        <v>No</v>
      </c>
    </row>
    <row r="13957" spans="6:14">
      <c r="F13957" s="3">
        <v>44282</v>
      </c>
      <c r="G13957" s="1" t="s">
        <v>73</v>
      </c>
      <c r="H13957" s="1" t="s">
        <v>105</v>
      </c>
      <c r="I13957" s="1">
        <v>411</v>
      </c>
      <c r="J13957" s="1">
        <f>MONTH(BART_Rides[[#This Row],[Date]])</f>
        <v>3</v>
      </c>
      <c r="K13957" s="1">
        <f>WEEKDAY(BART_Rides[[#This Row],[Date]],2)</f>
        <v>6</v>
      </c>
      <c r="L13957" s="1" t="str">
        <f>LEFT(BART_Rides[[#This Row],[Lines]],1)</f>
        <v>Y</v>
      </c>
      <c r="M13957" s="1" t="str">
        <f>IF(BART_Rides[[#This Row],[FirstLetter]]="Y","Yes","No")</f>
        <v>Yes</v>
      </c>
      <c r="N13957" s="1" t="str">
        <f>IF(OR(BART_Rides[[#This Row],[Station Code]]="EM", BART_Rides[[#This Row],[Station Code]]="MT", BART_Rides[[#This Row],[Station Code]]="PL", BART_Rides[[#This Row],[Station Code]]="CC"), "Yes", "No")</f>
        <v>No</v>
      </c>
    </row>
    <row r="13958" spans="6:14">
      <c r="F13958" s="3">
        <v>44283</v>
      </c>
      <c r="G13958" s="1" t="s">
        <v>73</v>
      </c>
      <c r="H13958" s="1" t="s">
        <v>105</v>
      </c>
      <c r="I13958" s="1">
        <v>294</v>
      </c>
      <c r="J13958" s="1">
        <f>MONTH(BART_Rides[[#This Row],[Date]])</f>
        <v>3</v>
      </c>
      <c r="K13958" s="1">
        <f>WEEKDAY(BART_Rides[[#This Row],[Date]],2)</f>
        <v>7</v>
      </c>
      <c r="L13958" s="1" t="str">
        <f>LEFT(BART_Rides[[#This Row],[Lines]],1)</f>
        <v>Y</v>
      </c>
      <c r="M13958" s="1" t="str">
        <f>IF(BART_Rides[[#This Row],[FirstLetter]]="Y","Yes","No")</f>
        <v>Yes</v>
      </c>
      <c r="N13958" s="1" t="str">
        <f>IF(OR(BART_Rides[[#This Row],[Station Code]]="EM", BART_Rides[[#This Row],[Station Code]]="MT", BART_Rides[[#This Row],[Station Code]]="PL", BART_Rides[[#This Row],[Station Code]]="CC"), "Yes", "No")</f>
        <v>No</v>
      </c>
    </row>
    <row r="13959" spans="6:14">
      <c r="F13959" s="3">
        <v>44284</v>
      </c>
      <c r="G13959" s="1" t="s">
        <v>73</v>
      </c>
      <c r="H13959" s="1" t="s">
        <v>105</v>
      </c>
      <c r="I13959" s="1">
        <v>842</v>
      </c>
      <c r="J13959" s="1">
        <f>MONTH(BART_Rides[[#This Row],[Date]])</f>
        <v>3</v>
      </c>
      <c r="K13959" s="1">
        <f>WEEKDAY(BART_Rides[[#This Row],[Date]],2)</f>
        <v>1</v>
      </c>
      <c r="L13959" s="1" t="str">
        <f>LEFT(BART_Rides[[#This Row],[Lines]],1)</f>
        <v>Y</v>
      </c>
      <c r="M13959" s="1" t="str">
        <f>IF(BART_Rides[[#This Row],[FirstLetter]]="Y","Yes","No")</f>
        <v>Yes</v>
      </c>
      <c r="N13959" s="1" t="str">
        <f>IF(OR(BART_Rides[[#This Row],[Station Code]]="EM", BART_Rides[[#This Row],[Station Code]]="MT", BART_Rides[[#This Row],[Station Code]]="PL", BART_Rides[[#This Row],[Station Code]]="CC"), "Yes", "No")</f>
        <v>No</v>
      </c>
    </row>
    <row r="13960" spans="6:14">
      <c r="F13960" s="3">
        <v>44285</v>
      </c>
      <c r="G13960" s="1" t="s">
        <v>73</v>
      </c>
      <c r="H13960" s="1" t="s">
        <v>105</v>
      </c>
      <c r="I13960" s="1">
        <v>920</v>
      </c>
      <c r="J13960" s="1">
        <f>MONTH(BART_Rides[[#This Row],[Date]])</f>
        <v>3</v>
      </c>
      <c r="K13960" s="1">
        <f>WEEKDAY(BART_Rides[[#This Row],[Date]],2)</f>
        <v>2</v>
      </c>
      <c r="L13960" s="1" t="str">
        <f>LEFT(BART_Rides[[#This Row],[Lines]],1)</f>
        <v>Y</v>
      </c>
      <c r="M13960" s="1" t="str">
        <f>IF(BART_Rides[[#This Row],[FirstLetter]]="Y","Yes","No")</f>
        <v>Yes</v>
      </c>
      <c r="N13960" s="1" t="str">
        <f>IF(OR(BART_Rides[[#This Row],[Station Code]]="EM", BART_Rides[[#This Row],[Station Code]]="MT", BART_Rides[[#This Row],[Station Code]]="PL", BART_Rides[[#This Row],[Station Code]]="CC"), "Yes", "No")</f>
        <v>No</v>
      </c>
    </row>
    <row r="13961" spans="6:14">
      <c r="F13961" s="3">
        <v>44286</v>
      </c>
      <c r="G13961" s="1" t="s">
        <v>73</v>
      </c>
      <c r="H13961" s="1" t="s">
        <v>105</v>
      </c>
      <c r="I13961" s="1">
        <v>908</v>
      </c>
      <c r="J13961" s="1">
        <f>MONTH(BART_Rides[[#This Row],[Date]])</f>
        <v>3</v>
      </c>
      <c r="K13961" s="1">
        <f>WEEKDAY(BART_Rides[[#This Row],[Date]],2)</f>
        <v>3</v>
      </c>
      <c r="L13961" s="1" t="str">
        <f>LEFT(BART_Rides[[#This Row],[Lines]],1)</f>
        <v>Y</v>
      </c>
      <c r="M13961" s="1" t="str">
        <f>IF(BART_Rides[[#This Row],[FirstLetter]]="Y","Yes","No")</f>
        <v>Yes</v>
      </c>
      <c r="N13961" s="1" t="str">
        <f>IF(OR(BART_Rides[[#This Row],[Station Code]]="EM", BART_Rides[[#This Row],[Station Code]]="MT", BART_Rides[[#This Row],[Station Code]]="PL", BART_Rides[[#This Row],[Station Code]]="CC"), "Yes", "No")</f>
        <v>No</v>
      </c>
    </row>
    <row r="13962" spans="6:14">
      <c r="F13962" s="3">
        <v>44287</v>
      </c>
      <c r="G13962" s="1" t="s">
        <v>73</v>
      </c>
      <c r="H13962" s="1" t="s">
        <v>105</v>
      </c>
      <c r="I13962" s="1">
        <v>963</v>
      </c>
      <c r="J13962" s="1">
        <f>MONTH(BART_Rides[[#This Row],[Date]])</f>
        <v>4</v>
      </c>
      <c r="K13962" s="1">
        <f>WEEKDAY(BART_Rides[[#This Row],[Date]],2)</f>
        <v>4</v>
      </c>
      <c r="L13962" s="1" t="str">
        <f>LEFT(BART_Rides[[#This Row],[Lines]],1)</f>
        <v>Y</v>
      </c>
      <c r="M13962" s="1" t="str">
        <f>IF(BART_Rides[[#This Row],[FirstLetter]]="Y","Yes","No")</f>
        <v>Yes</v>
      </c>
      <c r="N13962" s="1" t="str">
        <f>IF(OR(BART_Rides[[#This Row],[Station Code]]="EM", BART_Rides[[#This Row],[Station Code]]="MT", BART_Rides[[#This Row],[Station Code]]="PL", BART_Rides[[#This Row],[Station Code]]="CC"), "Yes", "No")</f>
        <v>No</v>
      </c>
    </row>
    <row r="13963" spans="6:14">
      <c r="F13963" s="3">
        <v>44288</v>
      </c>
      <c r="G13963" s="1" t="s">
        <v>73</v>
      </c>
      <c r="H13963" s="1" t="s">
        <v>105</v>
      </c>
      <c r="I13963" s="1">
        <v>893</v>
      </c>
      <c r="J13963" s="1">
        <f>MONTH(BART_Rides[[#This Row],[Date]])</f>
        <v>4</v>
      </c>
      <c r="K13963" s="1">
        <f>WEEKDAY(BART_Rides[[#This Row],[Date]],2)</f>
        <v>5</v>
      </c>
      <c r="L13963" s="1" t="str">
        <f>LEFT(BART_Rides[[#This Row],[Lines]],1)</f>
        <v>Y</v>
      </c>
      <c r="M13963" s="1" t="str">
        <f>IF(BART_Rides[[#This Row],[FirstLetter]]="Y","Yes","No")</f>
        <v>Yes</v>
      </c>
      <c r="N13963" s="1" t="str">
        <f>IF(OR(BART_Rides[[#This Row],[Station Code]]="EM", BART_Rides[[#This Row],[Station Code]]="MT", BART_Rides[[#This Row],[Station Code]]="PL", BART_Rides[[#This Row],[Station Code]]="CC"), "Yes", "No")</f>
        <v>No</v>
      </c>
    </row>
    <row r="13964" spans="6:14">
      <c r="F13964" s="3">
        <v>44289</v>
      </c>
      <c r="G13964" s="1" t="s">
        <v>73</v>
      </c>
      <c r="H13964" s="1" t="s">
        <v>105</v>
      </c>
      <c r="I13964" s="1">
        <v>404</v>
      </c>
      <c r="J13964" s="1">
        <f>MONTH(BART_Rides[[#This Row],[Date]])</f>
        <v>4</v>
      </c>
      <c r="K13964" s="1">
        <f>WEEKDAY(BART_Rides[[#This Row],[Date]],2)</f>
        <v>6</v>
      </c>
      <c r="L13964" s="1" t="str">
        <f>LEFT(BART_Rides[[#This Row],[Lines]],1)</f>
        <v>Y</v>
      </c>
      <c r="M13964" s="1" t="str">
        <f>IF(BART_Rides[[#This Row],[FirstLetter]]="Y","Yes","No")</f>
        <v>Yes</v>
      </c>
      <c r="N13964" s="1" t="str">
        <f>IF(OR(BART_Rides[[#This Row],[Station Code]]="EM", BART_Rides[[#This Row],[Station Code]]="MT", BART_Rides[[#This Row],[Station Code]]="PL", BART_Rides[[#This Row],[Station Code]]="CC"), "Yes", "No")</f>
        <v>No</v>
      </c>
    </row>
    <row r="13965" spans="6:14">
      <c r="F13965" s="3">
        <v>44290</v>
      </c>
      <c r="G13965" s="1" t="s">
        <v>73</v>
      </c>
      <c r="H13965" s="1" t="s">
        <v>105</v>
      </c>
      <c r="I13965" s="1">
        <v>287</v>
      </c>
      <c r="J13965" s="1">
        <f>MONTH(BART_Rides[[#This Row],[Date]])</f>
        <v>4</v>
      </c>
      <c r="K13965" s="1">
        <f>WEEKDAY(BART_Rides[[#This Row],[Date]],2)</f>
        <v>7</v>
      </c>
      <c r="L13965" s="1" t="str">
        <f>LEFT(BART_Rides[[#This Row],[Lines]],1)</f>
        <v>Y</v>
      </c>
      <c r="M13965" s="1" t="str">
        <f>IF(BART_Rides[[#This Row],[FirstLetter]]="Y","Yes","No")</f>
        <v>Yes</v>
      </c>
      <c r="N13965" s="1" t="str">
        <f>IF(OR(BART_Rides[[#This Row],[Station Code]]="EM", BART_Rides[[#This Row],[Station Code]]="MT", BART_Rides[[#This Row],[Station Code]]="PL", BART_Rides[[#This Row],[Station Code]]="CC"), "Yes", "No")</f>
        <v>No</v>
      </c>
    </row>
    <row r="13966" spans="6:14">
      <c r="F13966" s="3">
        <v>44291</v>
      </c>
      <c r="G13966" s="1" t="s">
        <v>73</v>
      </c>
      <c r="H13966" s="1" t="s">
        <v>105</v>
      </c>
      <c r="I13966" s="1">
        <v>901</v>
      </c>
      <c r="J13966" s="1">
        <f>MONTH(BART_Rides[[#This Row],[Date]])</f>
        <v>4</v>
      </c>
      <c r="K13966" s="1">
        <f>WEEKDAY(BART_Rides[[#This Row],[Date]],2)</f>
        <v>1</v>
      </c>
      <c r="L13966" s="1" t="str">
        <f>LEFT(BART_Rides[[#This Row],[Lines]],1)</f>
        <v>Y</v>
      </c>
      <c r="M13966" s="1" t="str">
        <f>IF(BART_Rides[[#This Row],[FirstLetter]]="Y","Yes","No")</f>
        <v>Yes</v>
      </c>
      <c r="N13966" s="1" t="str">
        <f>IF(OR(BART_Rides[[#This Row],[Station Code]]="EM", BART_Rides[[#This Row],[Station Code]]="MT", BART_Rides[[#This Row],[Station Code]]="PL", BART_Rides[[#This Row],[Station Code]]="CC"), "Yes", "No")</f>
        <v>No</v>
      </c>
    </row>
    <row r="13967" spans="6:14">
      <c r="F13967" s="3">
        <v>44292</v>
      </c>
      <c r="G13967" s="1" t="s">
        <v>73</v>
      </c>
      <c r="H13967" s="1" t="s">
        <v>105</v>
      </c>
      <c r="I13967" s="1">
        <v>939</v>
      </c>
      <c r="J13967" s="1">
        <f>MONTH(BART_Rides[[#This Row],[Date]])</f>
        <v>4</v>
      </c>
      <c r="K13967" s="1">
        <f>WEEKDAY(BART_Rides[[#This Row],[Date]],2)</f>
        <v>2</v>
      </c>
      <c r="L13967" s="1" t="str">
        <f>LEFT(BART_Rides[[#This Row],[Lines]],1)</f>
        <v>Y</v>
      </c>
      <c r="M13967" s="1" t="str">
        <f>IF(BART_Rides[[#This Row],[FirstLetter]]="Y","Yes","No")</f>
        <v>Yes</v>
      </c>
      <c r="N13967" s="1" t="str">
        <f>IF(OR(BART_Rides[[#This Row],[Station Code]]="EM", BART_Rides[[#This Row],[Station Code]]="MT", BART_Rides[[#This Row],[Station Code]]="PL", BART_Rides[[#This Row],[Station Code]]="CC"), "Yes", "No")</f>
        <v>No</v>
      </c>
    </row>
    <row r="13968" spans="6:14">
      <c r="F13968" s="3">
        <v>44293</v>
      </c>
      <c r="G13968" s="1" t="s">
        <v>73</v>
      </c>
      <c r="H13968" s="1" t="s">
        <v>105</v>
      </c>
      <c r="I13968" s="1">
        <v>934</v>
      </c>
      <c r="J13968" s="1">
        <f>MONTH(BART_Rides[[#This Row],[Date]])</f>
        <v>4</v>
      </c>
      <c r="K13968" s="1">
        <f>WEEKDAY(BART_Rides[[#This Row],[Date]],2)</f>
        <v>3</v>
      </c>
      <c r="L13968" s="1" t="str">
        <f>LEFT(BART_Rides[[#This Row],[Lines]],1)</f>
        <v>Y</v>
      </c>
      <c r="M13968" s="1" t="str">
        <f>IF(BART_Rides[[#This Row],[FirstLetter]]="Y","Yes","No")</f>
        <v>Yes</v>
      </c>
      <c r="N13968" s="1" t="str">
        <f>IF(OR(BART_Rides[[#This Row],[Station Code]]="EM", BART_Rides[[#This Row],[Station Code]]="MT", BART_Rides[[#This Row],[Station Code]]="PL", BART_Rides[[#This Row],[Station Code]]="CC"), "Yes", "No")</f>
        <v>No</v>
      </c>
    </row>
    <row r="13969" spans="6:14">
      <c r="F13969" s="3">
        <v>44294</v>
      </c>
      <c r="G13969" s="1" t="s">
        <v>73</v>
      </c>
      <c r="H13969" s="1" t="s">
        <v>105</v>
      </c>
      <c r="I13969" s="1">
        <v>958</v>
      </c>
      <c r="J13969" s="1">
        <f>MONTH(BART_Rides[[#This Row],[Date]])</f>
        <v>4</v>
      </c>
      <c r="K13969" s="1">
        <f>WEEKDAY(BART_Rides[[#This Row],[Date]],2)</f>
        <v>4</v>
      </c>
      <c r="L13969" s="1" t="str">
        <f>LEFT(BART_Rides[[#This Row],[Lines]],1)</f>
        <v>Y</v>
      </c>
      <c r="M13969" s="1" t="str">
        <f>IF(BART_Rides[[#This Row],[FirstLetter]]="Y","Yes","No")</f>
        <v>Yes</v>
      </c>
      <c r="N13969" s="1" t="str">
        <f>IF(OR(BART_Rides[[#This Row],[Station Code]]="EM", BART_Rides[[#This Row],[Station Code]]="MT", BART_Rides[[#This Row],[Station Code]]="PL", BART_Rides[[#This Row],[Station Code]]="CC"), "Yes", "No")</f>
        <v>No</v>
      </c>
    </row>
    <row r="13970" spans="6:14">
      <c r="F13970" s="3">
        <v>44295</v>
      </c>
      <c r="G13970" s="1" t="s">
        <v>73</v>
      </c>
      <c r="H13970" s="1" t="s">
        <v>105</v>
      </c>
      <c r="I13970" s="1">
        <v>941</v>
      </c>
      <c r="J13970" s="1">
        <f>MONTH(BART_Rides[[#This Row],[Date]])</f>
        <v>4</v>
      </c>
      <c r="K13970" s="1">
        <f>WEEKDAY(BART_Rides[[#This Row],[Date]],2)</f>
        <v>5</v>
      </c>
      <c r="L13970" s="1" t="str">
        <f>LEFT(BART_Rides[[#This Row],[Lines]],1)</f>
        <v>Y</v>
      </c>
      <c r="M13970" s="1" t="str">
        <f>IF(BART_Rides[[#This Row],[FirstLetter]]="Y","Yes","No")</f>
        <v>Yes</v>
      </c>
      <c r="N13970" s="1" t="str">
        <f>IF(OR(BART_Rides[[#This Row],[Station Code]]="EM", BART_Rides[[#This Row],[Station Code]]="MT", BART_Rides[[#This Row],[Station Code]]="PL", BART_Rides[[#This Row],[Station Code]]="CC"), "Yes", "No")</f>
        <v>No</v>
      </c>
    </row>
    <row r="13971" spans="6:14">
      <c r="F13971" s="3">
        <v>44296</v>
      </c>
      <c r="G13971" s="1" t="s">
        <v>73</v>
      </c>
      <c r="H13971" s="1" t="s">
        <v>105</v>
      </c>
      <c r="I13971" s="1">
        <v>390</v>
      </c>
      <c r="J13971" s="1">
        <f>MONTH(BART_Rides[[#This Row],[Date]])</f>
        <v>4</v>
      </c>
      <c r="K13971" s="1">
        <f>WEEKDAY(BART_Rides[[#This Row],[Date]],2)</f>
        <v>6</v>
      </c>
      <c r="L13971" s="1" t="str">
        <f>LEFT(BART_Rides[[#This Row],[Lines]],1)</f>
        <v>Y</v>
      </c>
      <c r="M13971" s="1" t="str">
        <f>IF(BART_Rides[[#This Row],[FirstLetter]]="Y","Yes","No")</f>
        <v>Yes</v>
      </c>
      <c r="N13971" s="1" t="str">
        <f>IF(OR(BART_Rides[[#This Row],[Station Code]]="EM", BART_Rides[[#This Row],[Station Code]]="MT", BART_Rides[[#This Row],[Station Code]]="PL", BART_Rides[[#This Row],[Station Code]]="CC"), "Yes", "No")</f>
        <v>No</v>
      </c>
    </row>
    <row r="13972" spans="6:14">
      <c r="F13972" s="3">
        <v>44297</v>
      </c>
      <c r="G13972" s="1" t="s">
        <v>73</v>
      </c>
      <c r="H13972" s="1" t="s">
        <v>105</v>
      </c>
      <c r="I13972" s="1">
        <v>328</v>
      </c>
      <c r="J13972" s="1">
        <f>MONTH(BART_Rides[[#This Row],[Date]])</f>
        <v>4</v>
      </c>
      <c r="K13972" s="1">
        <f>WEEKDAY(BART_Rides[[#This Row],[Date]],2)</f>
        <v>7</v>
      </c>
      <c r="L13972" s="1" t="str">
        <f>LEFT(BART_Rides[[#This Row],[Lines]],1)</f>
        <v>Y</v>
      </c>
      <c r="M13972" s="1" t="str">
        <f>IF(BART_Rides[[#This Row],[FirstLetter]]="Y","Yes","No")</f>
        <v>Yes</v>
      </c>
      <c r="N13972" s="1" t="str">
        <f>IF(OR(BART_Rides[[#This Row],[Station Code]]="EM", BART_Rides[[#This Row],[Station Code]]="MT", BART_Rides[[#This Row],[Station Code]]="PL", BART_Rides[[#This Row],[Station Code]]="CC"), "Yes", "No")</f>
        <v>No</v>
      </c>
    </row>
    <row r="13973" spans="6:14">
      <c r="F13973" s="3">
        <v>44298</v>
      </c>
      <c r="G13973" s="1" t="s">
        <v>73</v>
      </c>
      <c r="H13973" s="1" t="s">
        <v>105</v>
      </c>
      <c r="I13973" s="1">
        <v>931</v>
      </c>
      <c r="J13973" s="1">
        <f>MONTH(BART_Rides[[#This Row],[Date]])</f>
        <v>4</v>
      </c>
      <c r="K13973" s="1">
        <f>WEEKDAY(BART_Rides[[#This Row],[Date]],2)</f>
        <v>1</v>
      </c>
      <c r="L13973" s="1" t="str">
        <f>LEFT(BART_Rides[[#This Row],[Lines]],1)</f>
        <v>Y</v>
      </c>
      <c r="M13973" s="1" t="str">
        <f>IF(BART_Rides[[#This Row],[FirstLetter]]="Y","Yes","No")</f>
        <v>Yes</v>
      </c>
      <c r="N13973" s="1" t="str">
        <f>IF(OR(BART_Rides[[#This Row],[Station Code]]="EM", BART_Rides[[#This Row],[Station Code]]="MT", BART_Rides[[#This Row],[Station Code]]="PL", BART_Rides[[#This Row],[Station Code]]="CC"), "Yes", "No")</f>
        <v>No</v>
      </c>
    </row>
    <row r="13974" spans="6:14">
      <c r="F13974" s="3">
        <v>44299</v>
      </c>
      <c r="G13974" s="1" t="s">
        <v>73</v>
      </c>
      <c r="H13974" s="1" t="s">
        <v>105</v>
      </c>
      <c r="I13974" s="1">
        <v>960</v>
      </c>
      <c r="J13974" s="1">
        <f>MONTH(BART_Rides[[#This Row],[Date]])</f>
        <v>4</v>
      </c>
      <c r="K13974" s="1">
        <f>WEEKDAY(BART_Rides[[#This Row],[Date]],2)</f>
        <v>2</v>
      </c>
      <c r="L13974" s="1" t="str">
        <f>LEFT(BART_Rides[[#This Row],[Lines]],1)</f>
        <v>Y</v>
      </c>
      <c r="M13974" s="1" t="str">
        <f>IF(BART_Rides[[#This Row],[FirstLetter]]="Y","Yes","No")</f>
        <v>Yes</v>
      </c>
      <c r="N13974" s="1" t="str">
        <f>IF(OR(BART_Rides[[#This Row],[Station Code]]="EM", BART_Rides[[#This Row],[Station Code]]="MT", BART_Rides[[#This Row],[Station Code]]="PL", BART_Rides[[#This Row],[Station Code]]="CC"), "Yes", "No")</f>
        <v>No</v>
      </c>
    </row>
    <row r="13975" spans="6:14">
      <c r="F13975" s="3">
        <v>44300</v>
      </c>
      <c r="G13975" s="1" t="s">
        <v>73</v>
      </c>
      <c r="H13975" s="1" t="s">
        <v>105</v>
      </c>
      <c r="I13975" s="1">
        <v>1002</v>
      </c>
      <c r="J13975" s="1">
        <f>MONTH(BART_Rides[[#This Row],[Date]])</f>
        <v>4</v>
      </c>
      <c r="K13975" s="1">
        <f>WEEKDAY(BART_Rides[[#This Row],[Date]],2)</f>
        <v>3</v>
      </c>
      <c r="L13975" s="1" t="str">
        <f>LEFT(BART_Rides[[#This Row],[Lines]],1)</f>
        <v>Y</v>
      </c>
      <c r="M13975" s="1" t="str">
        <f>IF(BART_Rides[[#This Row],[FirstLetter]]="Y","Yes","No")</f>
        <v>Yes</v>
      </c>
      <c r="N13975" s="1" t="str">
        <f>IF(OR(BART_Rides[[#This Row],[Station Code]]="EM", BART_Rides[[#This Row],[Station Code]]="MT", BART_Rides[[#This Row],[Station Code]]="PL", BART_Rides[[#This Row],[Station Code]]="CC"), "Yes", "No")</f>
        <v>No</v>
      </c>
    </row>
    <row r="13976" spans="6:14">
      <c r="F13976" s="3">
        <v>44301</v>
      </c>
      <c r="G13976" s="1" t="s">
        <v>73</v>
      </c>
      <c r="H13976" s="1" t="s">
        <v>105</v>
      </c>
      <c r="I13976" s="1">
        <v>958</v>
      </c>
      <c r="J13976" s="1">
        <f>MONTH(BART_Rides[[#This Row],[Date]])</f>
        <v>4</v>
      </c>
      <c r="K13976" s="1">
        <f>WEEKDAY(BART_Rides[[#This Row],[Date]],2)</f>
        <v>4</v>
      </c>
      <c r="L13976" s="1" t="str">
        <f>LEFT(BART_Rides[[#This Row],[Lines]],1)</f>
        <v>Y</v>
      </c>
      <c r="M13976" s="1" t="str">
        <f>IF(BART_Rides[[#This Row],[FirstLetter]]="Y","Yes","No")</f>
        <v>Yes</v>
      </c>
      <c r="N13976" s="1" t="str">
        <f>IF(OR(BART_Rides[[#This Row],[Station Code]]="EM", BART_Rides[[#This Row],[Station Code]]="MT", BART_Rides[[#This Row],[Station Code]]="PL", BART_Rides[[#This Row],[Station Code]]="CC"), "Yes", "No")</f>
        <v>No</v>
      </c>
    </row>
    <row r="13977" spans="6:14">
      <c r="F13977" s="3">
        <v>44302</v>
      </c>
      <c r="G13977" s="1" t="s">
        <v>73</v>
      </c>
      <c r="H13977" s="1" t="s">
        <v>105</v>
      </c>
      <c r="I13977" s="1">
        <v>845</v>
      </c>
      <c r="J13977" s="1">
        <f>MONTH(BART_Rides[[#This Row],[Date]])</f>
        <v>4</v>
      </c>
      <c r="K13977" s="1">
        <f>WEEKDAY(BART_Rides[[#This Row],[Date]],2)</f>
        <v>5</v>
      </c>
      <c r="L13977" s="1" t="str">
        <f>LEFT(BART_Rides[[#This Row],[Lines]],1)</f>
        <v>Y</v>
      </c>
      <c r="M13977" s="1" t="str">
        <f>IF(BART_Rides[[#This Row],[FirstLetter]]="Y","Yes","No")</f>
        <v>Yes</v>
      </c>
      <c r="N13977" s="1" t="str">
        <f>IF(OR(BART_Rides[[#This Row],[Station Code]]="EM", BART_Rides[[#This Row],[Station Code]]="MT", BART_Rides[[#This Row],[Station Code]]="PL", BART_Rides[[#This Row],[Station Code]]="CC"), "Yes", "No")</f>
        <v>No</v>
      </c>
    </row>
    <row r="13978" spans="6:14">
      <c r="F13978" s="3">
        <v>44303</v>
      </c>
      <c r="G13978" s="1" t="s">
        <v>73</v>
      </c>
      <c r="H13978" s="1" t="s">
        <v>105</v>
      </c>
      <c r="I13978" s="1">
        <v>360</v>
      </c>
      <c r="J13978" s="1">
        <f>MONTH(BART_Rides[[#This Row],[Date]])</f>
        <v>4</v>
      </c>
      <c r="K13978" s="1">
        <f>WEEKDAY(BART_Rides[[#This Row],[Date]],2)</f>
        <v>6</v>
      </c>
      <c r="L13978" s="1" t="str">
        <f>LEFT(BART_Rides[[#This Row],[Lines]],1)</f>
        <v>Y</v>
      </c>
      <c r="M13978" s="1" t="str">
        <f>IF(BART_Rides[[#This Row],[FirstLetter]]="Y","Yes","No")</f>
        <v>Yes</v>
      </c>
      <c r="N13978" s="1" t="str">
        <f>IF(OR(BART_Rides[[#This Row],[Station Code]]="EM", BART_Rides[[#This Row],[Station Code]]="MT", BART_Rides[[#This Row],[Station Code]]="PL", BART_Rides[[#This Row],[Station Code]]="CC"), "Yes", "No")</f>
        <v>No</v>
      </c>
    </row>
    <row r="13979" spans="6:14">
      <c r="F13979" s="3">
        <v>44304</v>
      </c>
      <c r="G13979" s="1" t="s">
        <v>73</v>
      </c>
      <c r="H13979" s="1" t="s">
        <v>105</v>
      </c>
      <c r="I13979" s="1">
        <v>305</v>
      </c>
      <c r="J13979" s="1">
        <f>MONTH(BART_Rides[[#This Row],[Date]])</f>
        <v>4</v>
      </c>
      <c r="K13979" s="1">
        <f>WEEKDAY(BART_Rides[[#This Row],[Date]],2)</f>
        <v>7</v>
      </c>
      <c r="L13979" s="1" t="str">
        <f>LEFT(BART_Rides[[#This Row],[Lines]],1)</f>
        <v>Y</v>
      </c>
      <c r="M13979" s="1" t="str">
        <f>IF(BART_Rides[[#This Row],[FirstLetter]]="Y","Yes","No")</f>
        <v>Yes</v>
      </c>
      <c r="N13979" s="1" t="str">
        <f>IF(OR(BART_Rides[[#This Row],[Station Code]]="EM", BART_Rides[[#This Row],[Station Code]]="MT", BART_Rides[[#This Row],[Station Code]]="PL", BART_Rides[[#This Row],[Station Code]]="CC"), "Yes", "No")</f>
        <v>No</v>
      </c>
    </row>
    <row r="13980" spans="6:14">
      <c r="F13980" s="3">
        <v>44305</v>
      </c>
      <c r="G13980" s="1" t="s">
        <v>73</v>
      </c>
      <c r="H13980" s="1" t="s">
        <v>105</v>
      </c>
      <c r="I13980" s="1">
        <v>944</v>
      </c>
      <c r="J13980" s="1">
        <f>MONTH(BART_Rides[[#This Row],[Date]])</f>
        <v>4</v>
      </c>
      <c r="K13980" s="1">
        <f>WEEKDAY(BART_Rides[[#This Row],[Date]],2)</f>
        <v>1</v>
      </c>
      <c r="L13980" s="1" t="str">
        <f>LEFT(BART_Rides[[#This Row],[Lines]],1)</f>
        <v>Y</v>
      </c>
      <c r="M13980" s="1" t="str">
        <f>IF(BART_Rides[[#This Row],[FirstLetter]]="Y","Yes","No")</f>
        <v>Yes</v>
      </c>
      <c r="N13980" s="1" t="str">
        <f>IF(OR(BART_Rides[[#This Row],[Station Code]]="EM", BART_Rides[[#This Row],[Station Code]]="MT", BART_Rides[[#This Row],[Station Code]]="PL", BART_Rides[[#This Row],[Station Code]]="CC"), "Yes", "No")</f>
        <v>No</v>
      </c>
    </row>
    <row r="13981" spans="6:14">
      <c r="F13981" s="3">
        <v>44306</v>
      </c>
      <c r="G13981" s="1" t="s">
        <v>73</v>
      </c>
      <c r="H13981" s="1" t="s">
        <v>105</v>
      </c>
      <c r="I13981" s="1">
        <v>939</v>
      </c>
      <c r="J13981" s="1">
        <f>MONTH(BART_Rides[[#This Row],[Date]])</f>
        <v>4</v>
      </c>
      <c r="K13981" s="1">
        <f>WEEKDAY(BART_Rides[[#This Row],[Date]],2)</f>
        <v>2</v>
      </c>
      <c r="L13981" s="1" t="str">
        <f>LEFT(BART_Rides[[#This Row],[Lines]],1)</f>
        <v>Y</v>
      </c>
      <c r="M13981" s="1" t="str">
        <f>IF(BART_Rides[[#This Row],[FirstLetter]]="Y","Yes","No")</f>
        <v>Yes</v>
      </c>
      <c r="N13981" s="1" t="str">
        <f>IF(OR(BART_Rides[[#This Row],[Station Code]]="EM", BART_Rides[[#This Row],[Station Code]]="MT", BART_Rides[[#This Row],[Station Code]]="PL", BART_Rides[[#This Row],[Station Code]]="CC"), "Yes", "No")</f>
        <v>No</v>
      </c>
    </row>
    <row r="13982" spans="6:14">
      <c r="F13982" s="3">
        <v>44307</v>
      </c>
      <c r="G13982" s="1" t="s">
        <v>73</v>
      </c>
      <c r="H13982" s="1" t="s">
        <v>105</v>
      </c>
      <c r="I13982" s="1">
        <v>989</v>
      </c>
      <c r="J13982" s="1">
        <f>MONTH(BART_Rides[[#This Row],[Date]])</f>
        <v>4</v>
      </c>
      <c r="K13982" s="1">
        <f>WEEKDAY(BART_Rides[[#This Row],[Date]],2)</f>
        <v>3</v>
      </c>
      <c r="L13982" s="1" t="str">
        <f>LEFT(BART_Rides[[#This Row],[Lines]],1)</f>
        <v>Y</v>
      </c>
      <c r="M13982" s="1" t="str">
        <f>IF(BART_Rides[[#This Row],[FirstLetter]]="Y","Yes","No")</f>
        <v>Yes</v>
      </c>
      <c r="N13982" s="1" t="str">
        <f>IF(OR(BART_Rides[[#This Row],[Station Code]]="EM", BART_Rides[[#This Row],[Station Code]]="MT", BART_Rides[[#This Row],[Station Code]]="PL", BART_Rides[[#This Row],[Station Code]]="CC"), "Yes", "No")</f>
        <v>No</v>
      </c>
    </row>
    <row r="13983" spans="6:14">
      <c r="F13983" s="3">
        <v>44308</v>
      </c>
      <c r="G13983" s="1" t="s">
        <v>73</v>
      </c>
      <c r="H13983" s="1" t="s">
        <v>105</v>
      </c>
      <c r="I13983" s="1">
        <v>938</v>
      </c>
      <c r="J13983" s="1">
        <f>MONTH(BART_Rides[[#This Row],[Date]])</f>
        <v>4</v>
      </c>
      <c r="K13983" s="1">
        <f>WEEKDAY(BART_Rides[[#This Row],[Date]],2)</f>
        <v>4</v>
      </c>
      <c r="L13983" s="1" t="str">
        <f>LEFT(BART_Rides[[#This Row],[Lines]],1)</f>
        <v>Y</v>
      </c>
      <c r="M13983" s="1" t="str">
        <f>IF(BART_Rides[[#This Row],[FirstLetter]]="Y","Yes","No")</f>
        <v>Yes</v>
      </c>
      <c r="N13983" s="1" t="str">
        <f>IF(OR(BART_Rides[[#This Row],[Station Code]]="EM", BART_Rides[[#This Row],[Station Code]]="MT", BART_Rides[[#This Row],[Station Code]]="PL", BART_Rides[[#This Row],[Station Code]]="CC"), "Yes", "No")</f>
        <v>No</v>
      </c>
    </row>
    <row r="13984" spans="6:14">
      <c r="F13984" s="3">
        <v>44309</v>
      </c>
      <c r="G13984" s="1" t="s">
        <v>73</v>
      </c>
      <c r="H13984" s="1" t="s">
        <v>105</v>
      </c>
      <c r="I13984" s="1">
        <v>836</v>
      </c>
      <c r="J13984" s="1">
        <f>MONTH(BART_Rides[[#This Row],[Date]])</f>
        <v>4</v>
      </c>
      <c r="K13984" s="1">
        <f>WEEKDAY(BART_Rides[[#This Row],[Date]],2)</f>
        <v>5</v>
      </c>
      <c r="L13984" s="1" t="str">
        <f>LEFT(BART_Rides[[#This Row],[Lines]],1)</f>
        <v>Y</v>
      </c>
      <c r="M13984" s="1" t="str">
        <f>IF(BART_Rides[[#This Row],[FirstLetter]]="Y","Yes","No")</f>
        <v>Yes</v>
      </c>
      <c r="N13984" s="1" t="str">
        <f>IF(OR(BART_Rides[[#This Row],[Station Code]]="EM", BART_Rides[[#This Row],[Station Code]]="MT", BART_Rides[[#This Row],[Station Code]]="PL", BART_Rides[[#This Row],[Station Code]]="CC"), "Yes", "No")</f>
        <v>No</v>
      </c>
    </row>
    <row r="13985" spans="6:14">
      <c r="F13985" s="3">
        <v>44310</v>
      </c>
      <c r="G13985" s="1" t="s">
        <v>73</v>
      </c>
      <c r="H13985" s="1" t="s">
        <v>105</v>
      </c>
      <c r="I13985" s="1">
        <v>398</v>
      </c>
      <c r="J13985" s="1">
        <f>MONTH(BART_Rides[[#This Row],[Date]])</f>
        <v>4</v>
      </c>
      <c r="K13985" s="1">
        <f>WEEKDAY(BART_Rides[[#This Row],[Date]],2)</f>
        <v>6</v>
      </c>
      <c r="L13985" s="1" t="str">
        <f>LEFT(BART_Rides[[#This Row],[Lines]],1)</f>
        <v>Y</v>
      </c>
      <c r="M13985" s="1" t="str">
        <f>IF(BART_Rides[[#This Row],[FirstLetter]]="Y","Yes","No")</f>
        <v>Yes</v>
      </c>
      <c r="N13985" s="1" t="str">
        <f>IF(OR(BART_Rides[[#This Row],[Station Code]]="EM", BART_Rides[[#This Row],[Station Code]]="MT", BART_Rides[[#This Row],[Station Code]]="PL", BART_Rides[[#This Row],[Station Code]]="CC"), "Yes", "No")</f>
        <v>No</v>
      </c>
    </row>
    <row r="13986" spans="6:14">
      <c r="F13986" s="3">
        <v>44311</v>
      </c>
      <c r="G13986" s="1" t="s">
        <v>73</v>
      </c>
      <c r="H13986" s="1" t="s">
        <v>105</v>
      </c>
      <c r="I13986" s="1">
        <v>266</v>
      </c>
      <c r="J13986" s="1">
        <f>MONTH(BART_Rides[[#This Row],[Date]])</f>
        <v>4</v>
      </c>
      <c r="K13986" s="1">
        <f>WEEKDAY(BART_Rides[[#This Row],[Date]],2)</f>
        <v>7</v>
      </c>
      <c r="L13986" s="1" t="str">
        <f>LEFT(BART_Rides[[#This Row],[Lines]],1)</f>
        <v>Y</v>
      </c>
      <c r="M13986" s="1" t="str">
        <f>IF(BART_Rides[[#This Row],[FirstLetter]]="Y","Yes","No")</f>
        <v>Yes</v>
      </c>
      <c r="N13986" s="1" t="str">
        <f>IF(OR(BART_Rides[[#This Row],[Station Code]]="EM", BART_Rides[[#This Row],[Station Code]]="MT", BART_Rides[[#This Row],[Station Code]]="PL", BART_Rides[[#This Row],[Station Code]]="CC"), "Yes", "No")</f>
        <v>No</v>
      </c>
    </row>
    <row r="13987" spans="6:14">
      <c r="F13987" s="3">
        <v>44312</v>
      </c>
      <c r="G13987" s="1" t="s">
        <v>73</v>
      </c>
      <c r="H13987" s="1" t="s">
        <v>105</v>
      </c>
      <c r="I13987" s="1">
        <v>915</v>
      </c>
      <c r="J13987" s="1">
        <f>MONTH(BART_Rides[[#This Row],[Date]])</f>
        <v>4</v>
      </c>
      <c r="K13987" s="1">
        <f>WEEKDAY(BART_Rides[[#This Row],[Date]],2)</f>
        <v>1</v>
      </c>
      <c r="L13987" s="1" t="str">
        <f>LEFT(BART_Rides[[#This Row],[Lines]],1)</f>
        <v>Y</v>
      </c>
      <c r="M13987" s="1" t="str">
        <f>IF(BART_Rides[[#This Row],[FirstLetter]]="Y","Yes","No")</f>
        <v>Yes</v>
      </c>
      <c r="N13987" s="1" t="str">
        <f>IF(OR(BART_Rides[[#This Row],[Station Code]]="EM", BART_Rides[[#This Row],[Station Code]]="MT", BART_Rides[[#This Row],[Station Code]]="PL", BART_Rides[[#This Row],[Station Code]]="CC"), "Yes", "No")</f>
        <v>No</v>
      </c>
    </row>
    <row r="13988" spans="6:14">
      <c r="F13988" s="3">
        <v>44313</v>
      </c>
      <c r="G13988" s="1" t="s">
        <v>73</v>
      </c>
      <c r="H13988" s="1" t="s">
        <v>105</v>
      </c>
      <c r="I13988" s="1">
        <v>957</v>
      </c>
      <c r="J13988" s="1">
        <f>MONTH(BART_Rides[[#This Row],[Date]])</f>
        <v>4</v>
      </c>
      <c r="K13988" s="1">
        <f>WEEKDAY(BART_Rides[[#This Row],[Date]],2)</f>
        <v>2</v>
      </c>
      <c r="L13988" s="1" t="str">
        <f>LEFT(BART_Rides[[#This Row],[Lines]],1)</f>
        <v>Y</v>
      </c>
      <c r="M13988" s="1" t="str">
        <f>IF(BART_Rides[[#This Row],[FirstLetter]]="Y","Yes","No")</f>
        <v>Yes</v>
      </c>
      <c r="N13988" s="1" t="str">
        <f>IF(OR(BART_Rides[[#This Row],[Station Code]]="EM", BART_Rides[[#This Row],[Station Code]]="MT", BART_Rides[[#This Row],[Station Code]]="PL", BART_Rides[[#This Row],[Station Code]]="CC"), "Yes", "No")</f>
        <v>No</v>
      </c>
    </row>
    <row r="13989" spans="6:14">
      <c r="F13989" s="3">
        <v>44314</v>
      </c>
      <c r="G13989" s="1" t="s">
        <v>73</v>
      </c>
      <c r="H13989" s="1" t="s">
        <v>105</v>
      </c>
      <c r="I13989" s="1">
        <v>961</v>
      </c>
      <c r="J13989" s="1">
        <f>MONTH(BART_Rides[[#This Row],[Date]])</f>
        <v>4</v>
      </c>
      <c r="K13989" s="1">
        <f>WEEKDAY(BART_Rides[[#This Row],[Date]],2)</f>
        <v>3</v>
      </c>
      <c r="L13989" s="1" t="str">
        <f>LEFT(BART_Rides[[#This Row],[Lines]],1)</f>
        <v>Y</v>
      </c>
      <c r="M13989" s="1" t="str">
        <f>IF(BART_Rides[[#This Row],[FirstLetter]]="Y","Yes","No")</f>
        <v>Yes</v>
      </c>
      <c r="N13989" s="1" t="str">
        <f>IF(OR(BART_Rides[[#This Row],[Station Code]]="EM", BART_Rides[[#This Row],[Station Code]]="MT", BART_Rides[[#This Row],[Station Code]]="PL", BART_Rides[[#This Row],[Station Code]]="CC"), "Yes", "No")</f>
        <v>No</v>
      </c>
    </row>
    <row r="13990" spans="6:14">
      <c r="F13990" s="3">
        <v>44315</v>
      </c>
      <c r="G13990" s="1" t="s">
        <v>73</v>
      </c>
      <c r="H13990" s="1" t="s">
        <v>105</v>
      </c>
      <c r="I13990" s="1">
        <v>996</v>
      </c>
      <c r="J13990" s="1">
        <f>MONTH(BART_Rides[[#This Row],[Date]])</f>
        <v>4</v>
      </c>
      <c r="K13990" s="1">
        <f>WEEKDAY(BART_Rides[[#This Row],[Date]],2)</f>
        <v>4</v>
      </c>
      <c r="L13990" s="1" t="str">
        <f>LEFT(BART_Rides[[#This Row],[Lines]],1)</f>
        <v>Y</v>
      </c>
      <c r="M13990" s="1" t="str">
        <f>IF(BART_Rides[[#This Row],[FirstLetter]]="Y","Yes","No")</f>
        <v>Yes</v>
      </c>
      <c r="N13990" s="1" t="str">
        <f>IF(OR(BART_Rides[[#This Row],[Station Code]]="EM", BART_Rides[[#This Row],[Station Code]]="MT", BART_Rides[[#This Row],[Station Code]]="PL", BART_Rides[[#This Row],[Station Code]]="CC"), "Yes", "No")</f>
        <v>No</v>
      </c>
    </row>
    <row r="13991" spans="6:14">
      <c r="F13991" s="3">
        <v>44316</v>
      </c>
      <c r="G13991" s="1" t="s">
        <v>73</v>
      </c>
      <c r="H13991" s="1" t="s">
        <v>105</v>
      </c>
      <c r="I13991" s="1">
        <v>902</v>
      </c>
      <c r="J13991" s="1">
        <f>MONTH(BART_Rides[[#This Row],[Date]])</f>
        <v>4</v>
      </c>
      <c r="K13991" s="1">
        <f>WEEKDAY(BART_Rides[[#This Row],[Date]],2)</f>
        <v>5</v>
      </c>
      <c r="L13991" s="1" t="str">
        <f>LEFT(BART_Rides[[#This Row],[Lines]],1)</f>
        <v>Y</v>
      </c>
      <c r="M13991" s="1" t="str">
        <f>IF(BART_Rides[[#This Row],[FirstLetter]]="Y","Yes","No")</f>
        <v>Yes</v>
      </c>
      <c r="N13991" s="1" t="str">
        <f>IF(OR(BART_Rides[[#This Row],[Station Code]]="EM", BART_Rides[[#This Row],[Station Code]]="MT", BART_Rides[[#This Row],[Station Code]]="PL", BART_Rides[[#This Row],[Station Code]]="CC"), "Yes", "No")</f>
        <v>No</v>
      </c>
    </row>
    <row r="13992" spans="6:14">
      <c r="F13992" s="3">
        <v>44317</v>
      </c>
      <c r="G13992" s="1" t="s">
        <v>73</v>
      </c>
      <c r="H13992" s="1" t="s">
        <v>105</v>
      </c>
      <c r="I13992" s="1">
        <v>406</v>
      </c>
      <c r="J13992" s="1">
        <f>MONTH(BART_Rides[[#This Row],[Date]])</f>
        <v>5</v>
      </c>
      <c r="K13992" s="1">
        <f>WEEKDAY(BART_Rides[[#This Row],[Date]],2)</f>
        <v>6</v>
      </c>
      <c r="L13992" s="1" t="str">
        <f>LEFT(BART_Rides[[#This Row],[Lines]],1)</f>
        <v>Y</v>
      </c>
      <c r="M13992" s="1" t="str">
        <f>IF(BART_Rides[[#This Row],[FirstLetter]]="Y","Yes","No")</f>
        <v>Yes</v>
      </c>
      <c r="N13992" s="1" t="str">
        <f>IF(OR(BART_Rides[[#This Row],[Station Code]]="EM", BART_Rides[[#This Row],[Station Code]]="MT", BART_Rides[[#This Row],[Station Code]]="PL", BART_Rides[[#This Row],[Station Code]]="CC"), "Yes", "No")</f>
        <v>No</v>
      </c>
    </row>
    <row r="13993" spans="6:14">
      <c r="F13993" s="3">
        <v>44318</v>
      </c>
      <c r="G13993" s="1" t="s">
        <v>73</v>
      </c>
      <c r="H13993" s="1" t="s">
        <v>105</v>
      </c>
      <c r="I13993" s="1">
        <v>296</v>
      </c>
      <c r="J13993" s="1">
        <f>MONTH(BART_Rides[[#This Row],[Date]])</f>
        <v>5</v>
      </c>
      <c r="K13993" s="1">
        <f>WEEKDAY(BART_Rides[[#This Row],[Date]],2)</f>
        <v>7</v>
      </c>
      <c r="L13993" s="1" t="str">
        <f>LEFT(BART_Rides[[#This Row],[Lines]],1)</f>
        <v>Y</v>
      </c>
      <c r="M13993" s="1" t="str">
        <f>IF(BART_Rides[[#This Row],[FirstLetter]]="Y","Yes","No")</f>
        <v>Yes</v>
      </c>
      <c r="N13993" s="1" t="str">
        <f>IF(OR(BART_Rides[[#This Row],[Station Code]]="EM", BART_Rides[[#This Row],[Station Code]]="MT", BART_Rides[[#This Row],[Station Code]]="PL", BART_Rides[[#This Row],[Station Code]]="CC"), "Yes", "No")</f>
        <v>No</v>
      </c>
    </row>
    <row r="13994" spans="6:14">
      <c r="F13994" s="3">
        <v>44319</v>
      </c>
      <c r="G13994" s="1" t="s">
        <v>73</v>
      </c>
      <c r="H13994" s="1" t="s">
        <v>105</v>
      </c>
      <c r="I13994" s="1">
        <v>939</v>
      </c>
      <c r="J13994" s="1">
        <f>MONTH(BART_Rides[[#This Row],[Date]])</f>
        <v>5</v>
      </c>
      <c r="K13994" s="1">
        <f>WEEKDAY(BART_Rides[[#This Row],[Date]],2)</f>
        <v>1</v>
      </c>
      <c r="L13994" s="1" t="str">
        <f>LEFT(BART_Rides[[#This Row],[Lines]],1)</f>
        <v>Y</v>
      </c>
      <c r="M13994" s="1" t="str">
        <f>IF(BART_Rides[[#This Row],[FirstLetter]]="Y","Yes","No")</f>
        <v>Yes</v>
      </c>
      <c r="N13994" s="1" t="str">
        <f>IF(OR(BART_Rides[[#This Row],[Station Code]]="EM", BART_Rides[[#This Row],[Station Code]]="MT", BART_Rides[[#This Row],[Station Code]]="PL", BART_Rides[[#This Row],[Station Code]]="CC"), "Yes", "No")</f>
        <v>No</v>
      </c>
    </row>
    <row r="13995" spans="6:14">
      <c r="F13995" s="3">
        <v>44320</v>
      </c>
      <c r="G13995" s="1" t="s">
        <v>73</v>
      </c>
      <c r="H13995" s="1" t="s">
        <v>105</v>
      </c>
      <c r="I13995" s="1">
        <v>1000</v>
      </c>
      <c r="J13995" s="1">
        <f>MONTH(BART_Rides[[#This Row],[Date]])</f>
        <v>5</v>
      </c>
      <c r="K13995" s="1">
        <f>WEEKDAY(BART_Rides[[#This Row],[Date]],2)</f>
        <v>2</v>
      </c>
      <c r="L13995" s="1" t="str">
        <f>LEFT(BART_Rides[[#This Row],[Lines]],1)</f>
        <v>Y</v>
      </c>
      <c r="M13995" s="1" t="str">
        <f>IF(BART_Rides[[#This Row],[FirstLetter]]="Y","Yes","No")</f>
        <v>Yes</v>
      </c>
      <c r="N13995" s="1" t="str">
        <f>IF(OR(BART_Rides[[#This Row],[Station Code]]="EM", BART_Rides[[#This Row],[Station Code]]="MT", BART_Rides[[#This Row],[Station Code]]="PL", BART_Rides[[#This Row],[Station Code]]="CC"), "Yes", "No")</f>
        <v>No</v>
      </c>
    </row>
    <row r="13996" spans="6:14">
      <c r="F13996" s="3">
        <v>44321</v>
      </c>
      <c r="G13996" s="1" t="s">
        <v>73</v>
      </c>
      <c r="H13996" s="1" t="s">
        <v>105</v>
      </c>
      <c r="I13996" s="1">
        <v>989</v>
      </c>
      <c r="J13996" s="1">
        <f>MONTH(BART_Rides[[#This Row],[Date]])</f>
        <v>5</v>
      </c>
      <c r="K13996" s="1">
        <f>WEEKDAY(BART_Rides[[#This Row],[Date]],2)</f>
        <v>3</v>
      </c>
      <c r="L13996" s="1" t="str">
        <f>LEFT(BART_Rides[[#This Row],[Lines]],1)</f>
        <v>Y</v>
      </c>
      <c r="M13996" s="1" t="str">
        <f>IF(BART_Rides[[#This Row],[FirstLetter]]="Y","Yes","No")</f>
        <v>Yes</v>
      </c>
      <c r="N13996" s="1" t="str">
        <f>IF(OR(BART_Rides[[#This Row],[Station Code]]="EM", BART_Rides[[#This Row],[Station Code]]="MT", BART_Rides[[#This Row],[Station Code]]="PL", BART_Rides[[#This Row],[Station Code]]="CC"), "Yes", "No")</f>
        <v>No</v>
      </c>
    </row>
    <row r="13997" spans="6:14">
      <c r="F13997" s="3">
        <v>44322</v>
      </c>
      <c r="G13997" s="1" t="s">
        <v>73</v>
      </c>
      <c r="H13997" s="1" t="s">
        <v>105</v>
      </c>
      <c r="I13997" s="1">
        <v>960</v>
      </c>
      <c r="J13997" s="1">
        <f>MONTH(BART_Rides[[#This Row],[Date]])</f>
        <v>5</v>
      </c>
      <c r="K13997" s="1">
        <f>WEEKDAY(BART_Rides[[#This Row],[Date]],2)</f>
        <v>4</v>
      </c>
      <c r="L13997" s="1" t="str">
        <f>LEFT(BART_Rides[[#This Row],[Lines]],1)</f>
        <v>Y</v>
      </c>
      <c r="M13997" s="1" t="str">
        <f>IF(BART_Rides[[#This Row],[FirstLetter]]="Y","Yes","No")</f>
        <v>Yes</v>
      </c>
      <c r="N13997" s="1" t="str">
        <f>IF(OR(BART_Rides[[#This Row],[Station Code]]="EM", BART_Rides[[#This Row],[Station Code]]="MT", BART_Rides[[#This Row],[Station Code]]="PL", BART_Rides[[#This Row],[Station Code]]="CC"), "Yes", "No")</f>
        <v>No</v>
      </c>
    </row>
    <row r="13998" spans="6:14">
      <c r="F13998" s="3">
        <v>44323</v>
      </c>
      <c r="G13998" s="1" t="s">
        <v>73</v>
      </c>
      <c r="H13998" s="1" t="s">
        <v>105</v>
      </c>
      <c r="I13998" s="1">
        <v>871</v>
      </c>
      <c r="J13998" s="1">
        <f>MONTH(BART_Rides[[#This Row],[Date]])</f>
        <v>5</v>
      </c>
      <c r="K13998" s="1">
        <f>WEEKDAY(BART_Rides[[#This Row],[Date]],2)</f>
        <v>5</v>
      </c>
      <c r="L13998" s="1" t="str">
        <f>LEFT(BART_Rides[[#This Row],[Lines]],1)</f>
        <v>Y</v>
      </c>
      <c r="M13998" s="1" t="str">
        <f>IF(BART_Rides[[#This Row],[FirstLetter]]="Y","Yes","No")</f>
        <v>Yes</v>
      </c>
      <c r="N13998" s="1" t="str">
        <f>IF(OR(BART_Rides[[#This Row],[Station Code]]="EM", BART_Rides[[#This Row],[Station Code]]="MT", BART_Rides[[#This Row],[Station Code]]="PL", BART_Rides[[#This Row],[Station Code]]="CC"), "Yes", "No")</f>
        <v>No</v>
      </c>
    </row>
    <row r="13999" spans="6:14">
      <c r="F13999" s="3">
        <v>44324</v>
      </c>
      <c r="G13999" s="1" t="s">
        <v>73</v>
      </c>
      <c r="H13999" s="1" t="s">
        <v>105</v>
      </c>
      <c r="I13999" s="1">
        <v>405</v>
      </c>
      <c r="J13999" s="1">
        <f>MONTH(BART_Rides[[#This Row],[Date]])</f>
        <v>5</v>
      </c>
      <c r="K13999" s="1">
        <f>WEEKDAY(BART_Rides[[#This Row],[Date]],2)</f>
        <v>6</v>
      </c>
      <c r="L13999" s="1" t="str">
        <f>LEFT(BART_Rides[[#This Row],[Lines]],1)</f>
        <v>Y</v>
      </c>
      <c r="M13999" s="1" t="str">
        <f>IF(BART_Rides[[#This Row],[FirstLetter]]="Y","Yes","No")</f>
        <v>Yes</v>
      </c>
      <c r="N13999" s="1" t="str">
        <f>IF(OR(BART_Rides[[#This Row],[Station Code]]="EM", BART_Rides[[#This Row],[Station Code]]="MT", BART_Rides[[#This Row],[Station Code]]="PL", BART_Rides[[#This Row],[Station Code]]="CC"), "Yes", "No")</f>
        <v>No</v>
      </c>
    </row>
    <row r="14000" spans="6:14">
      <c r="F14000" s="3">
        <v>44325</v>
      </c>
      <c r="G14000" s="1" t="s">
        <v>73</v>
      </c>
      <c r="H14000" s="1" t="s">
        <v>105</v>
      </c>
      <c r="I14000" s="1">
        <v>337</v>
      </c>
      <c r="J14000" s="1">
        <f>MONTH(BART_Rides[[#This Row],[Date]])</f>
        <v>5</v>
      </c>
      <c r="K14000" s="1">
        <f>WEEKDAY(BART_Rides[[#This Row],[Date]],2)</f>
        <v>7</v>
      </c>
      <c r="L14000" s="1" t="str">
        <f>LEFT(BART_Rides[[#This Row],[Lines]],1)</f>
        <v>Y</v>
      </c>
      <c r="M14000" s="1" t="str">
        <f>IF(BART_Rides[[#This Row],[FirstLetter]]="Y","Yes","No")</f>
        <v>Yes</v>
      </c>
      <c r="N14000" s="1" t="str">
        <f>IF(OR(BART_Rides[[#This Row],[Station Code]]="EM", BART_Rides[[#This Row],[Station Code]]="MT", BART_Rides[[#This Row],[Station Code]]="PL", BART_Rides[[#This Row],[Station Code]]="CC"), "Yes", "No")</f>
        <v>No</v>
      </c>
    </row>
    <row r="14001" spans="6:14">
      <c r="F14001" s="3">
        <v>44326</v>
      </c>
      <c r="G14001" s="1" t="s">
        <v>73</v>
      </c>
      <c r="H14001" s="1" t="s">
        <v>105</v>
      </c>
      <c r="I14001" s="1">
        <v>926</v>
      </c>
      <c r="J14001" s="1">
        <f>MONTH(BART_Rides[[#This Row],[Date]])</f>
        <v>5</v>
      </c>
      <c r="K14001" s="1">
        <f>WEEKDAY(BART_Rides[[#This Row],[Date]],2)</f>
        <v>1</v>
      </c>
      <c r="L14001" s="1" t="str">
        <f>LEFT(BART_Rides[[#This Row],[Lines]],1)</f>
        <v>Y</v>
      </c>
      <c r="M14001" s="1" t="str">
        <f>IF(BART_Rides[[#This Row],[FirstLetter]]="Y","Yes","No")</f>
        <v>Yes</v>
      </c>
      <c r="N14001" s="1" t="str">
        <f>IF(OR(BART_Rides[[#This Row],[Station Code]]="EM", BART_Rides[[#This Row],[Station Code]]="MT", BART_Rides[[#This Row],[Station Code]]="PL", BART_Rides[[#This Row],[Station Code]]="CC"), "Yes", "No")</f>
        <v>No</v>
      </c>
    </row>
    <row r="14002" spans="6:14">
      <c r="F14002" s="3">
        <v>44327</v>
      </c>
      <c r="G14002" s="1" t="s">
        <v>73</v>
      </c>
      <c r="H14002" s="1" t="s">
        <v>105</v>
      </c>
      <c r="I14002" s="1">
        <v>1013</v>
      </c>
      <c r="J14002" s="1">
        <f>MONTH(BART_Rides[[#This Row],[Date]])</f>
        <v>5</v>
      </c>
      <c r="K14002" s="1">
        <f>WEEKDAY(BART_Rides[[#This Row],[Date]],2)</f>
        <v>2</v>
      </c>
      <c r="L14002" s="1" t="str">
        <f>LEFT(BART_Rides[[#This Row],[Lines]],1)</f>
        <v>Y</v>
      </c>
      <c r="M14002" s="1" t="str">
        <f>IF(BART_Rides[[#This Row],[FirstLetter]]="Y","Yes","No")</f>
        <v>Yes</v>
      </c>
      <c r="N14002" s="1" t="str">
        <f>IF(OR(BART_Rides[[#This Row],[Station Code]]="EM", BART_Rides[[#This Row],[Station Code]]="MT", BART_Rides[[#This Row],[Station Code]]="PL", BART_Rides[[#This Row],[Station Code]]="CC"), "Yes", "No")</f>
        <v>No</v>
      </c>
    </row>
    <row r="14003" spans="6:14">
      <c r="F14003" s="3">
        <v>44328</v>
      </c>
      <c r="G14003" s="1" t="s">
        <v>73</v>
      </c>
      <c r="H14003" s="1" t="s">
        <v>105</v>
      </c>
      <c r="I14003" s="1">
        <v>985</v>
      </c>
      <c r="J14003" s="1">
        <f>MONTH(BART_Rides[[#This Row],[Date]])</f>
        <v>5</v>
      </c>
      <c r="K14003" s="1">
        <f>WEEKDAY(BART_Rides[[#This Row],[Date]],2)</f>
        <v>3</v>
      </c>
      <c r="L14003" s="1" t="str">
        <f>LEFT(BART_Rides[[#This Row],[Lines]],1)</f>
        <v>Y</v>
      </c>
      <c r="M14003" s="1" t="str">
        <f>IF(BART_Rides[[#This Row],[FirstLetter]]="Y","Yes","No")</f>
        <v>Yes</v>
      </c>
      <c r="N14003" s="1" t="str">
        <f>IF(OR(BART_Rides[[#This Row],[Station Code]]="EM", BART_Rides[[#This Row],[Station Code]]="MT", BART_Rides[[#This Row],[Station Code]]="PL", BART_Rides[[#This Row],[Station Code]]="CC"), "Yes", "No")</f>
        <v>No</v>
      </c>
    </row>
    <row r="14004" spans="6:14">
      <c r="F14004" s="3">
        <v>44329</v>
      </c>
      <c r="G14004" s="1" t="s">
        <v>73</v>
      </c>
      <c r="H14004" s="1" t="s">
        <v>105</v>
      </c>
      <c r="I14004" s="1">
        <v>993</v>
      </c>
      <c r="J14004" s="1">
        <f>MONTH(BART_Rides[[#This Row],[Date]])</f>
        <v>5</v>
      </c>
      <c r="K14004" s="1">
        <f>WEEKDAY(BART_Rides[[#This Row],[Date]],2)</f>
        <v>4</v>
      </c>
      <c r="L14004" s="1" t="str">
        <f>LEFT(BART_Rides[[#This Row],[Lines]],1)</f>
        <v>Y</v>
      </c>
      <c r="M14004" s="1" t="str">
        <f>IF(BART_Rides[[#This Row],[FirstLetter]]="Y","Yes","No")</f>
        <v>Yes</v>
      </c>
      <c r="N14004" s="1" t="str">
        <f>IF(OR(BART_Rides[[#This Row],[Station Code]]="EM", BART_Rides[[#This Row],[Station Code]]="MT", BART_Rides[[#This Row],[Station Code]]="PL", BART_Rides[[#This Row],[Station Code]]="CC"), "Yes", "No")</f>
        <v>No</v>
      </c>
    </row>
    <row r="14005" spans="6:14">
      <c r="F14005" s="3">
        <v>44330</v>
      </c>
      <c r="G14005" s="1" t="s">
        <v>73</v>
      </c>
      <c r="H14005" s="1" t="s">
        <v>105</v>
      </c>
      <c r="I14005" s="1">
        <v>906</v>
      </c>
      <c r="J14005" s="1">
        <f>MONTH(BART_Rides[[#This Row],[Date]])</f>
        <v>5</v>
      </c>
      <c r="K14005" s="1">
        <f>WEEKDAY(BART_Rides[[#This Row],[Date]],2)</f>
        <v>5</v>
      </c>
      <c r="L14005" s="1" t="str">
        <f>LEFT(BART_Rides[[#This Row],[Lines]],1)</f>
        <v>Y</v>
      </c>
      <c r="M14005" s="1" t="str">
        <f>IF(BART_Rides[[#This Row],[FirstLetter]]="Y","Yes","No")</f>
        <v>Yes</v>
      </c>
      <c r="N14005" s="1" t="str">
        <f>IF(OR(BART_Rides[[#This Row],[Station Code]]="EM", BART_Rides[[#This Row],[Station Code]]="MT", BART_Rides[[#This Row],[Station Code]]="PL", BART_Rides[[#This Row],[Station Code]]="CC"), "Yes", "No")</f>
        <v>No</v>
      </c>
    </row>
    <row r="14006" spans="6:14">
      <c r="F14006" s="3">
        <v>44331</v>
      </c>
      <c r="G14006" s="1" t="s">
        <v>73</v>
      </c>
      <c r="H14006" s="1" t="s">
        <v>105</v>
      </c>
      <c r="I14006" s="1">
        <v>426</v>
      </c>
      <c r="J14006" s="1">
        <f>MONTH(BART_Rides[[#This Row],[Date]])</f>
        <v>5</v>
      </c>
      <c r="K14006" s="1">
        <f>WEEKDAY(BART_Rides[[#This Row],[Date]],2)</f>
        <v>6</v>
      </c>
      <c r="L14006" s="1" t="str">
        <f>LEFT(BART_Rides[[#This Row],[Lines]],1)</f>
        <v>Y</v>
      </c>
      <c r="M14006" s="1" t="str">
        <f>IF(BART_Rides[[#This Row],[FirstLetter]]="Y","Yes","No")</f>
        <v>Yes</v>
      </c>
      <c r="N14006" s="1" t="str">
        <f>IF(OR(BART_Rides[[#This Row],[Station Code]]="EM", BART_Rides[[#This Row],[Station Code]]="MT", BART_Rides[[#This Row],[Station Code]]="PL", BART_Rides[[#This Row],[Station Code]]="CC"), "Yes", "No")</f>
        <v>No</v>
      </c>
    </row>
    <row r="14007" spans="6:14">
      <c r="F14007" s="3">
        <v>44332</v>
      </c>
      <c r="G14007" s="1" t="s">
        <v>73</v>
      </c>
      <c r="H14007" s="1" t="s">
        <v>105</v>
      </c>
      <c r="I14007" s="1">
        <v>297</v>
      </c>
      <c r="J14007" s="1">
        <f>MONTH(BART_Rides[[#This Row],[Date]])</f>
        <v>5</v>
      </c>
      <c r="K14007" s="1">
        <f>WEEKDAY(BART_Rides[[#This Row],[Date]],2)</f>
        <v>7</v>
      </c>
      <c r="L14007" s="1" t="str">
        <f>LEFT(BART_Rides[[#This Row],[Lines]],1)</f>
        <v>Y</v>
      </c>
      <c r="M14007" s="1" t="str">
        <f>IF(BART_Rides[[#This Row],[FirstLetter]]="Y","Yes","No")</f>
        <v>Yes</v>
      </c>
      <c r="N14007" s="1" t="str">
        <f>IF(OR(BART_Rides[[#This Row],[Station Code]]="EM", BART_Rides[[#This Row],[Station Code]]="MT", BART_Rides[[#This Row],[Station Code]]="PL", BART_Rides[[#This Row],[Station Code]]="CC"), "Yes", "No")</f>
        <v>No</v>
      </c>
    </row>
    <row r="14008" spans="6:14">
      <c r="F14008" s="3">
        <v>44333</v>
      </c>
      <c r="G14008" s="1" t="s">
        <v>73</v>
      </c>
      <c r="H14008" s="1" t="s">
        <v>105</v>
      </c>
      <c r="I14008" s="1">
        <v>1041</v>
      </c>
      <c r="J14008" s="1">
        <f>MONTH(BART_Rides[[#This Row],[Date]])</f>
        <v>5</v>
      </c>
      <c r="K14008" s="1">
        <f>WEEKDAY(BART_Rides[[#This Row],[Date]],2)</f>
        <v>1</v>
      </c>
      <c r="L14008" s="1" t="str">
        <f>LEFT(BART_Rides[[#This Row],[Lines]],1)</f>
        <v>Y</v>
      </c>
      <c r="M14008" s="1" t="str">
        <f>IF(BART_Rides[[#This Row],[FirstLetter]]="Y","Yes","No")</f>
        <v>Yes</v>
      </c>
      <c r="N14008" s="1" t="str">
        <f>IF(OR(BART_Rides[[#This Row],[Station Code]]="EM", BART_Rides[[#This Row],[Station Code]]="MT", BART_Rides[[#This Row],[Station Code]]="PL", BART_Rides[[#This Row],[Station Code]]="CC"), "Yes", "No")</f>
        <v>No</v>
      </c>
    </row>
    <row r="14009" spans="6:14">
      <c r="F14009" s="3">
        <v>44334</v>
      </c>
      <c r="G14009" s="1" t="s">
        <v>73</v>
      </c>
      <c r="H14009" s="1" t="s">
        <v>105</v>
      </c>
      <c r="I14009" s="1">
        <v>1016</v>
      </c>
      <c r="J14009" s="1">
        <f>MONTH(BART_Rides[[#This Row],[Date]])</f>
        <v>5</v>
      </c>
      <c r="K14009" s="1">
        <f>WEEKDAY(BART_Rides[[#This Row],[Date]],2)</f>
        <v>2</v>
      </c>
      <c r="L14009" s="1" t="str">
        <f>LEFT(BART_Rides[[#This Row],[Lines]],1)</f>
        <v>Y</v>
      </c>
      <c r="M14009" s="1" t="str">
        <f>IF(BART_Rides[[#This Row],[FirstLetter]]="Y","Yes","No")</f>
        <v>Yes</v>
      </c>
      <c r="N14009" s="1" t="str">
        <f>IF(OR(BART_Rides[[#This Row],[Station Code]]="EM", BART_Rides[[#This Row],[Station Code]]="MT", BART_Rides[[#This Row],[Station Code]]="PL", BART_Rides[[#This Row],[Station Code]]="CC"), "Yes", "No")</f>
        <v>No</v>
      </c>
    </row>
    <row r="14010" spans="6:14">
      <c r="F14010" s="3">
        <v>44335</v>
      </c>
      <c r="G14010" s="1" t="s">
        <v>73</v>
      </c>
      <c r="H14010" s="1" t="s">
        <v>105</v>
      </c>
      <c r="I14010" s="1">
        <v>1021</v>
      </c>
      <c r="J14010" s="1">
        <f>MONTH(BART_Rides[[#This Row],[Date]])</f>
        <v>5</v>
      </c>
      <c r="K14010" s="1">
        <f>WEEKDAY(BART_Rides[[#This Row],[Date]],2)</f>
        <v>3</v>
      </c>
      <c r="L14010" s="1" t="str">
        <f>LEFT(BART_Rides[[#This Row],[Lines]],1)</f>
        <v>Y</v>
      </c>
      <c r="M14010" s="1" t="str">
        <f>IF(BART_Rides[[#This Row],[FirstLetter]]="Y","Yes","No")</f>
        <v>Yes</v>
      </c>
      <c r="N14010" s="1" t="str">
        <f>IF(OR(BART_Rides[[#This Row],[Station Code]]="EM", BART_Rides[[#This Row],[Station Code]]="MT", BART_Rides[[#This Row],[Station Code]]="PL", BART_Rides[[#This Row],[Station Code]]="CC"), "Yes", "No")</f>
        <v>No</v>
      </c>
    </row>
    <row r="14011" spans="6:14">
      <c r="F14011" s="3">
        <v>44336</v>
      </c>
      <c r="G14011" s="1" t="s">
        <v>73</v>
      </c>
      <c r="H14011" s="1" t="s">
        <v>105</v>
      </c>
      <c r="I14011" s="1">
        <v>1015</v>
      </c>
      <c r="J14011" s="1">
        <f>MONTH(BART_Rides[[#This Row],[Date]])</f>
        <v>5</v>
      </c>
      <c r="K14011" s="1">
        <f>WEEKDAY(BART_Rides[[#This Row],[Date]],2)</f>
        <v>4</v>
      </c>
      <c r="L14011" s="1" t="str">
        <f>LEFT(BART_Rides[[#This Row],[Lines]],1)</f>
        <v>Y</v>
      </c>
      <c r="M14011" s="1" t="str">
        <f>IF(BART_Rides[[#This Row],[FirstLetter]]="Y","Yes","No")</f>
        <v>Yes</v>
      </c>
      <c r="N14011" s="1" t="str">
        <f>IF(OR(BART_Rides[[#This Row],[Station Code]]="EM", BART_Rides[[#This Row],[Station Code]]="MT", BART_Rides[[#This Row],[Station Code]]="PL", BART_Rides[[#This Row],[Station Code]]="CC"), "Yes", "No")</f>
        <v>No</v>
      </c>
    </row>
    <row r="14012" spans="6:14">
      <c r="F14012" s="3">
        <v>44337</v>
      </c>
      <c r="G14012" s="1" t="s">
        <v>73</v>
      </c>
      <c r="H14012" s="1" t="s">
        <v>105</v>
      </c>
      <c r="I14012" s="1">
        <v>958</v>
      </c>
      <c r="J14012" s="1">
        <f>MONTH(BART_Rides[[#This Row],[Date]])</f>
        <v>5</v>
      </c>
      <c r="K14012" s="1">
        <f>WEEKDAY(BART_Rides[[#This Row],[Date]],2)</f>
        <v>5</v>
      </c>
      <c r="L14012" s="1" t="str">
        <f>LEFT(BART_Rides[[#This Row],[Lines]],1)</f>
        <v>Y</v>
      </c>
      <c r="M14012" s="1" t="str">
        <f>IF(BART_Rides[[#This Row],[FirstLetter]]="Y","Yes","No")</f>
        <v>Yes</v>
      </c>
      <c r="N14012" s="1" t="str">
        <f>IF(OR(BART_Rides[[#This Row],[Station Code]]="EM", BART_Rides[[#This Row],[Station Code]]="MT", BART_Rides[[#This Row],[Station Code]]="PL", BART_Rides[[#This Row],[Station Code]]="CC"), "Yes", "No")</f>
        <v>No</v>
      </c>
    </row>
    <row r="14013" spans="6:14">
      <c r="F14013" s="3">
        <v>44338</v>
      </c>
      <c r="G14013" s="1" t="s">
        <v>73</v>
      </c>
      <c r="H14013" s="1" t="s">
        <v>105</v>
      </c>
      <c r="I14013" s="1">
        <v>427</v>
      </c>
      <c r="J14013" s="1">
        <f>MONTH(BART_Rides[[#This Row],[Date]])</f>
        <v>5</v>
      </c>
      <c r="K14013" s="1">
        <f>WEEKDAY(BART_Rides[[#This Row],[Date]],2)</f>
        <v>6</v>
      </c>
      <c r="L14013" s="1" t="str">
        <f>LEFT(BART_Rides[[#This Row],[Lines]],1)</f>
        <v>Y</v>
      </c>
      <c r="M14013" s="1" t="str">
        <f>IF(BART_Rides[[#This Row],[FirstLetter]]="Y","Yes","No")</f>
        <v>Yes</v>
      </c>
      <c r="N14013" s="1" t="str">
        <f>IF(OR(BART_Rides[[#This Row],[Station Code]]="EM", BART_Rides[[#This Row],[Station Code]]="MT", BART_Rides[[#This Row],[Station Code]]="PL", BART_Rides[[#This Row],[Station Code]]="CC"), "Yes", "No")</f>
        <v>No</v>
      </c>
    </row>
    <row r="14014" spans="6:14">
      <c r="F14014" s="3">
        <v>44339</v>
      </c>
      <c r="G14014" s="1" t="s">
        <v>73</v>
      </c>
      <c r="H14014" s="1" t="s">
        <v>105</v>
      </c>
      <c r="I14014" s="1">
        <v>302</v>
      </c>
      <c r="J14014" s="1">
        <f>MONTH(BART_Rides[[#This Row],[Date]])</f>
        <v>5</v>
      </c>
      <c r="K14014" s="1">
        <f>WEEKDAY(BART_Rides[[#This Row],[Date]],2)</f>
        <v>7</v>
      </c>
      <c r="L14014" s="1" t="str">
        <f>LEFT(BART_Rides[[#This Row],[Lines]],1)</f>
        <v>Y</v>
      </c>
      <c r="M14014" s="1" t="str">
        <f>IF(BART_Rides[[#This Row],[FirstLetter]]="Y","Yes","No")</f>
        <v>Yes</v>
      </c>
      <c r="N14014" s="1" t="str">
        <f>IF(OR(BART_Rides[[#This Row],[Station Code]]="EM", BART_Rides[[#This Row],[Station Code]]="MT", BART_Rides[[#This Row],[Station Code]]="PL", BART_Rides[[#This Row],[Station Code]]="CC"), "Yes", "No")</f>
        <v>No</v>
      </c>
    </row>
    <row r="14015" spans="6:14">
      <c r="F14015" s="3">
        <v>44340</v>
      </c>
      <c r="G14015" s="1" t="s">
        <v>73</v>
      </c>
      <c r="H14015" s="1" t="s">
        <v>105</v>
      </c>
      <c r="I14015" s="1">
        <v>955</v>
      </c>
      <c r="J14015" s="1">
        <f>MONTH(BART_Rides[[#This Row],[Date]])</f>
        <v>5</v>
      </c>
      <c r="K14015" s="1">
        <f>WEEKDAY(BART_Rides[[#This Row],[Date]],2)</f>
        <v>1</v>
      </c>
      <c r="L14015" s="1" t="str">
        <f>LEFT(BART_Rides[[#This Row],[Lines]],1)</f>
        <v>Y</v>
      </c>
      <c r="M14015" s="1" t="str">
        <f>IF(BART_Rides[[#This Row],[FirstLetter]]="Y","Yes","No")</f>
        <v>Yes</v>
      </c>
      <c r="N14015" s="1" t="str">
        <f>IF(OR(BART_Rides[[#This Row],[Station Code]]="EM", BART_Rides[[#This Row],[Station Code]]="MT", BART_Rides[[#This Row],[Station Code]]="PL", BART_Rides[[#This Row],[Station Code]]="CC"), "Yes", "No")</f>
        <v>No</v>
      </c>
    </row>
    <row r="14016" spans="6:14">
      <c r="F14016" s="3">
        <v>44341</v>
      </c>
      <c r="G14016" s="1" t="s">
        <v>73</v>
      </c>
      <c r="H14016" s="1" t="s">
        <v>105</v>
      </c>
      <c r="I14016" s="1">
        <v>1014</v>
      </c>
      <c r="J14016" s="1">
        <f>MONTH(BART_Rides[[#This Row],[Date]])</f>
        <v>5</v>
      </c>
      <c r="K14016" s="1">
        <f>WEEKDAY(BART_Rides[[#This Row],[Date]],2)</f>
        <v>2</v>
      </c>
      <c r="L14016" s="1" t="str">
        <f>LEFT(BART_Rides[[#This Row],[Lines]],1)</f>
        <v>Y</v>
      </c>
      <c r="M14016" s="1" t="str">
        <f>IF(BART_Rides[[#This Row],[FirstLetter]]="Y","Yes","No")</f>
        <v>Yes</v>
      </c>
      <c r="N14016" s="1" t="str">
        <f>IF(OR(BART_Rides[[#This Row],[Station Code]]="EM", BART_Rides[[#This Row],[Station Code]]="MT", BART_Rides[[#This Row],[Station Code]]="PL", BART_Rides[[#This Row],[Station Code]]="CC"), "Yes", "No")</f>
        <v>No</v>
      </c>
    </row>
    <row r="14017" spans="6:14">
      <c r="F14017" s="3">
        <v>44342</v>
      </c>
      <c r="G14017" s="1" t="s">
        <v>73</v>
      </c>
      <c r="H14017" s="1" t="s">
        <v>105</v>
      </c>
      <c r="I14017" s="1">
        <v>1058</v>
      </c>
      <c r="J14017" s="1">
        <f>MONTH(BART_Rides[[#This Row],[Date]])</f>
        <v>5</v>
      </c>
      <c r="K14017" s="1">
        <f>WEEKDAY(BART_Rides[[#This Row],[Date]],2)</f>
        <v>3</v>
      </c>
      <c r="L14017" s="1" t="str">
        <f>LEFT(BART_Rides[[#This Row],[Lines]],1)</f>
        <v>Y</v>
      </c>
      <c r="M14017" s="1" t="str">
        <f>IF(BART_Rides[[#This Row],[FirstLetter]]="Y","Yes","No")</f>
        <v>Yes</v>
      </c>
      <c r="N14017" s="1" t="str">
        <f>IF(OR(BART_Rides[[#This Row],[Station Code]]="EM", BART_Rides[[#This Row],[Station Code]]="MT", BART_Rides[[#This Row],[Station Code]]="PL", BART_Rides[[#This Row],[Station Code]]="CC"), "Yes", "No")</f>
        <v>No</v>
      </c>
    </row>
    <row r="14018" spans="6:14">
      <c r="F14018" s="3">
        <v>44343</v>
      </c>
      <c r="G14018" s="1" t="s">
        <v>73</v>
      </c>
      <c r="H14018" s="1" t="s">
        <v>105</v>
      </c>
      <c r="I14018" s="1">
        <v>1026</v>
      </c>
      <c r="J14018" s="1">
        <f>MONTH(BART_Rides[[#This Row],[Date]])</f>
        <v>5</v>
      </c>
      <c r="K14018" s="1">
        <f>WEEKDAY(BART_Rides[[#This Row],[Date]],2)</f>
        <v>4</v>
      </c>
      <c r="L14018" s="1" t="str">
        <f>LEFT(BART_Rides[[#This Row],[Lines]],1)</f>
        <v>Y</v>
      </c>
      <c r="M14018" s="1" t="str">
        <f>IF(BART_Rides[[#This Row],[FirstLetter]]="Y","Yes","No")</f>
        <v>Yes</v>
      </c>
      <c r="N14018" s="1" t="str">
        <f>IF(OR(BART_Rides[[#This Row],[Station Code]]="EM", BART_Rides[[#This Row],[Station Code]]="MT", BART_Rides[[#This Row],[Station Code]]="PL", BART_Rides[[#This Row],[Station Code]]="CC"), "Yes", "No")</f>
        <v>No</v>
      </c>
    </row>
    <row r="14019" spans="6:14">
      <c r="F14019" s="3">
        <v>44344</v>
      </c>
      <c r="G14019" s="1" t="s">
        <v>73</v>
      </c>
      <c r="H14019" s="1" t="s">
        <v>105</v>
      </c>
      <c r="I14019" s="1">
        <v>901</v>
      </c>
      <c r="J14019" s="1">
        <f>MONTH(BART_Rides[[#This Row],[Date]])</f>
        <v>5</v>
      </c>
      <c r="K14019" s="1">
        <f>WEEKDAY(BART_Rides[[#This Row],[Date]],2)</f>
        <v>5</v>
      </c>
      <c r="L14019" s="1" t="str">
        <f>LEFT(BART_Rides[[#This Row],[Lines]],1)</f>
        <v>Y</v>
      </c>
      <c r="M14019" s="1" t="str">
        <f>IF(BART_Rides[[#This Row],[FirstLetter]]="Y","Yes","No")</f>
        <v>Yes</v>
      </c>
      <c r="N14019" s="1" t="str">
        <f>IF(OR(BART_Rides[[#This Row],[Station Code]]="EM", BART_Rides[[#This Row],[Station Code]]="MT", BART_Rides[[#This Row],[Station Code]]="PL", BART_Rides[[#This Row],[Station Code]]="CC"), "Yes", "No")</f>
        <v>No</v>
      </c>
    </row>
    <row r="14020" spans="6:14">
      <c r="F14020" s="3">
        <v>44345</v>
      </c>
      <c r="G14020" s="1" t="s">
        <v>73</v>
      </c>
      <c r="H14020" s="1" t="s">
        <v>105</v>
      </c>
      <c r="I14020" s="1">
        <v>409</v>
      </c>
      <c r="J14020" s="1">
        <f>MONTH(BART_Rides[[#This Row],[Date]])</f>
        <v>5</v>
      </c>
      <c r="K14020" s="1">
        <f>WEEKDAY(BART_Rides[[#This Row],[Date]],2)</f>
        <v>6</v>
      </c>
      <c r="L14020" s="1" t="str">
        <f>LEFT(BART_Rides[[#This Row],[Lines]],1)</f>
        <v>Y</v>
      </c>
      <c r="M14020" s="1" t="str">
        <f>IF(BART_Rides[[#This Row],[FirstLetter]]="Y","Yes","No")</f>
        <v>Yes</v>
      </c>
      <c r="N14020" s="1" t="str">
        <f>IF(OR(BART_Rides[[#This Row],[Station Code]]="EM", BART_Rides[[#This Row],[Station Code]]="MT", BART_Rides[[#This Row],[Station Code]]="PL", BART_Rides[[#This Row],[Station Code]]="CC"), "Yes", "No")</f>
        <v>No</v>
      </c>
    </row>
    <row r="14021" spans="6:14">
      <c r="F14021" s="3">
        <v>44346</v>
      </c>
      <c r="G14021" s="1" t="s">
        <v>73</v>
      </c>
      <c r="H14021" s="1" t="s">
        <v>105</v>
      </c>
      <c r="I14021" s="1">
        <v>369</v>
      </c>
      <c r="J14021" s="1">
        <f>MONTH(BART_Rides[[#This Row],[Date]])</f>
        <v>5</v>
      </c>
      <c r="K14021" s="1">
        <f>WEEKDAY(BART_Rides[[#This Row],[Date]],2)</f>
        <v>7</v>
      </c>
      <c r="L14021" s="1" t="str">
        <f>LEFT(BART_Rides[[#This Row],[Lines]],1)</f>
        <v>Y</v>
      </c>
      <c r="M14021" s="1" t="str">
        <f>IF(BART_Rides[[#This Row],[FirstLetter]]="Y","Yes","No")</f>
        <v>Yes</v>
      </c>
      <c r="N14021" s="1" t="str">
        <f>IF(OR(BART_Rides[[#This Row],[Station Code]]="EM", BART_Rides[[#This Row],[Station Code]]="MT", BART_Rides[[#This Row],[Station Code]]="PL", BART_Rides[[#This Row],[Station Code]]="CC"), "Yes", "No")</f>
        <v>No</v>
      </c>
    </row>
    <row r="14022" spans="6:14">
      <c r="F14022" s="3">
        <v>44347</v>
      </c>
      <c r="G14022" s="1" t="s">
        <v>73</v>
      </c>
      <c r="H14022" s="1" t="s">
        <v>105</v>
      </c>
      <c r="I14022" s="1">
        <v>428</v>
      </c>
      <c r="J14022" s="1">
        <f>MONTH(BART_Rides[[#This Row],[Date]])</f>
        <v>5</v>
      </c>
      <c r="K14022" s="1">
        <f>WEEKDAY(BART_Rides[[#This Row],[Date]],2)</f>
        <v>1</v>
      </c>
      <c r="L14022" s="1" t="str">
        <f>LEFT(BART_Rides[[#This Row],[Lines]],1)</f>
        <v>Y</v>
      </c>
      <c r="M14022" s="1" t="str">
        <f>IF(BART_Rides[[#This Row],[FirstLetter]]="Y","Yes","No")</f>
        <v>Yes</v>
      </c>
      <c r="N14022" s="1" t="str">
        <f>IF(OR(BART_Rides[[#This Row],[Station Code]]="EM", BART_Rides[[#This Row],[Station Code]]="MT", BART_Rides[[#This Row],[Station Code]]="PL", BART_Rides[[#This Row],[Station Code]]="CC"), "Yes", "No")</f>
        <v>No</v>
      </c>
    </row>
    <row r="14023" spans="6:14">
      <c r="F14023" s="3">
        <v>44348</v>
      </c>
      <c r="G14023" s="1" t="s">
        <v>73</v>
      </c>
      <c r="H14023" s="1" t="s">
        <v>105</v>
      </c>
      <c r="I14023" s="1">
        <v>1022</v>
      </c>
      <c r="J14023" s="1">
        <f>MONTH(BART_Rides[[#This Row],[Date]])</f>
        <v>6</v>
      </c>
      <c r="K14023" s="1">
        <f>WEEKDAY(BART_Rides[[#This Row],[Date]],2)</f>
        <v>2</v>
      </c>
      <c r="L14023" s="1" t="str">
        <f>LEFT(BART_Rides[[#This Row],[Lines]],1)</f>
        <v>Y</v>
      </c>
      <c r="M14023" s="1" t="str">
        <f>IF(BART_Rides[[#This Row],[FirstLetter]]="Y","Yes","No")</f>
        <v>Yes</v>
      </c>
      <c r="N14023" s="1" t="str">
        <f>IF(OR(BART_Rides[[#This Row],[Station Code]]="EM", BART_Rides[[#This Row],[Station Code]]="MT", BART_Rides[[#This Row],[Station Code]]="PL", BART_Rides[[#This Row],[Station Code]]="CC"), "Yes", "No")</f>
        <v>No</v>
      </c>
    </row>
    <row r="14024" spans="6:14">
      <c r="F14024" s="3">
        <v>44349</v>
      </c>
      <c r="G14024" s="1" t="s">
        <v>73</v>
      </c>
      <c r="H14024" s="1" t="s">
        <v>105</v>
      </c>
      <c r="I14024" s="1">
        <v>1122</v>
      </c>
      <c r="J14024" s="1">
        <f>MONTH(BART_Rides[[#This Row],[Date]])</f>
        <v>6</v>
      </c>
      <c r="K14024" s="1">
        <f>WEEKDAY(BART_Rides[[#This Row],[Date]],2)</f>
        <v>3</v>
      </c>
      <c r="L14024" s="1" t="str">
        <f>LEFT(BART_Rides[[#This Row],[Lines]],1)</f>
        <v>Y</v>
      </c>
      <c r="M14024" s="1" t="str">
        <f>IF(BART_Rides[[#This Row],[FirstLetter]]="Y","Yes","No")</f>
        <v>Yes</v>
      </c>
      <c r="N14024" s="1" t="str">
        <f>IF(OR(BART_Rides[[#This Row],[Station Code]]="EM", BART_Rides[[#This Row],[Station Code]]="MT", BART_Rides[[#This Row],[Station Code]]="PL", BART_Rides[[#This Row],[Station Code]]="CC"), "Yes", "No")</f>
        <v>No</v>
      </c>
    </row>
    <row r="14025" spans="6:14">
      <c r="F14025" s="3">
        <v>44350</v>
      </c>
      <c r="G14025" s="1" t="s">
        <v>73</v>
      </c>
      <c r="H14025" s="1" t="s">
        <v>105</v>
      </c>
      <c r="I14025" s="1">
        <v>1086</v>
      </c>
      <c r="J14025" s="1">
        <f>MONTH(BART_Rides[[#This Row],[Date]])</f>
        <v>6</v>
      </c>
      <c r="K14025" s="1">
        <f>WEEKDAY(BART_Rides[[#This Row],[Date]],2)</f>
        <v>4</v>
      </c>
      <c r="L14025" s="1" t="str">
        <f>LEFT(BART_Rides[[#This Row],[Lines]],1)</f>
        <v>Y</v>
      </c>
      <c r="M14025" s="1" t="str">
        <f>IF(BART_Rides[[#This Row],[FirstLetter]]="Y","Yes","No")</f>
        <v>Yes</v>
      </c>
      <c r="N14025" s="1" t="str">
        <f>IF(OR(BART_Rides[[#This Row],[Station Code]]="EM", BART_Rides[[#This Row],[Station Code]]="MT", BART_Rides[[#This Row],[Station Code]]="PL", BART_Rides[[#This Row],[Station Code]]="CC"), "Yes", "No")</f>
        <v>No</v>
      </c>
    </row>
    <row r="14026" spans="6:14">
      <c r="F14026" s="3">
        <v>44351</v>
      </c>
      <c r="G14026" s="1" t="s">
        <v>73</v>
      </c>
      <c r="H14026" s="1" t="s">
        <v>105</v>
      </c>
      <c r="I14026" s="1">
        <v>1053</v>
      </c>
      <c r="J14026" s="1">
        <f>MONTH(BART_Rides[[#This Row],[Date]])</f>
        <v>6</v>
      </c>
      <c r="K14026" s="1">
        <f>WEEKDAY(BART_Rides[[#This Row],[Date]],2)</f>
        <v>5</v>
      </c>
      <c r="L14026" s="1" t="str">
        <f>LEFT(BART_Rides[[#This Row],[Lines]],1)</f>
        <v>Y</v>
      </c>
      <c r="M14026" s="1" t="str">
        <f>IF(BART_Rides[[#This Row],[FirstLetter]]="Y","Yes","No")</f>
        <v>Yes</v>
      </c>
      <c r="N14026" s="1" t="str">
        <f>IF(OR(BART_Rides[[#This Row],[Station Code]]="EM", BART_Rides[[#This Row],[Station Code]]="MT", BART_Rides[[#This Row],[Station Code]]="PL", BART_Rides[[#This Row],[Station Code]]="CC"), "Yes", "No")</f>
        <v>No</v>
      </c>
    </row>
    <row r="14027" spans="6:14">
      <c r="F14027" s="3">
        <v>44352</v>
      </c>
      <c r="G14027" s="1" t="s">
        <v>73</v>
      </c>
      <c r="H14027" s="1" t="s">
        <v>105</v>
      </c>
      <c r="I14027" s="1">
        <v>450</v>
      </c>
      <c r="J14027" s="1">
        <f>MONTH(BART_Rides[[#This Row],[Date]])</f>
        <v>6</v>
      </c>
      <c r="K14027" s="1">
        <f>WEEKDAY(BART_Rides[[#This Row],[Date]],2)</f>
        <v>6</v>
      </c>
      <c r="L14027" s="1" t="str">
        <f>LEFT(BART_Rides[[#This Row],[Lines]],1)</f>
        <v>Y</v>
      </c>
      <c r="M14027" s="1" t="str">
        <f>IF(BART_Rides[[#This Row],[FirstLetter]]="Y","Yes","No")</f>
        <v>Yes</v>
      </c>
      <c r="N14027" s="1" t="str">
        <f>IF(OR(BART_Rides[[#This Row],[Station Code]]="EM", BART_Rides[[#This Row],[Station Code]]="MT", BART_Rides[[#This Row],[Station Code]]="PL", BART_Rides[[#This Row],[Station Code]]="CC"), "Yes", "No")</f>
        <v>No</v>
      </c>
    </row>
    <row r="14028" spans="6:14">
      <c r="F14028" s="3">
        <v>44353</v>
      </c>
      <c r="G14028" s="1" t="s">
        <v>73</v>
      </c>
      <c r="H14028" s="1" t="s">
        <v>105</v>
      </c>
      <c r="I14028" s="1">
        <v>377</v>
      </c>
      <c r="J14028" s="1">
        <f>MONTH(BART_Rides[[#This Row],[Date]])</f>
        <v>6</v>
      </c>
      <c r="K14028" s="1">
        <f>WEEKDAY(BART_Rides[[#This Row],[Date]],2)</f>
        <v>7</v>
      </c>
      <c r="L14028" s="1" t="str">
        <f>LEFT(BART_Rides[[#This Row],[Lines]],1)</f>
        <v>Y</v>
      </c>
      <c r="M14028" s="1" t="str">
        <f>IF(BART_Rides[[#This Row],[FirstLetter]]="Y","Yes","No")</f>
        <v>Yes</v>
      </c>
      <c r="N14028" s="1" t="str">
        <f>IF(OR(BART_Rides[[#This Row],[Station Code]]="EM", BART_Rides[[#This Row],[Station Code]]="MT", BART_Rides[[#This Row],[Station Code]]="PL", BART_Rides[[#This Row],[Station Code]]="CC"), "Yes", "No")</f>
        <v>No</v>
      </c>
    </row>
    <row r="14029" spans="6:14">
      <c r="F14029" s="3">
        <v>44354</v>
      </c>
      <c r="G14029" s="1" t="s">
        <v>73</v>
      </c>
      <c r="H14029" s="1" t="s">
        <v>105</v>
      </c>
      <c r="I14029" s="1">
        <v>1025</v>
      </c>
      <c r="J14029" s="1">
        <f>MONTH(BART_Rides[[#This Row],[Date]])</f>
        <v>6</v>
      </c>
      <c r="K14029" s="1">
        <f>WEEKDAY(BART_Rides[[#This Row],[Date]],2)</f>
        <v>1</v>
      </c>
      <c r="L14029" s="1" t="str">
        <f>LEFT(BART_Rides[[#This Row],[Lines]],1)</f>
        <v>Y</v>
      </c>
      <c r="M14029" s="1" t="str">
        <f>IF(BART_Rides[[#This Row],[FirstLetter]]="Y","Yes","No")</f>
        <v>Yes</v>
      </c>
      <c r="N14029" s="1" t="str">
        <f>IF(OR(BART_Rides[[#This Row],[Station Code]]="EM", BART_Rides[[#This Row],[Station Code]]="MT", BART_Rides[[#This Row],[Station Code]]="PL", BART_Rides[[#This Row],[Station Code]]="CC"), "Yes", "No")</f>
        <v>No</v>
      </c>
    </row>
    <row r="14030" spans="6:14">
      <c r="F14030" s="3">
        <v>44355</v>
      </c>
      <c r="G14030" s="1" t="s">
        <v>73</v>
      </c>
      <c r="H14030" s="1" t="s">
        <v>105</v>
      </c>
      <c r="I14030" s="1">
        <v>1072</v>
      </c>
      <c r="J14030" s="1">
        <f>MONTH(BART_Rides[[#This Row],[Date]])</f>
        <v>6</v>
      </c>
      <c r="K14030" s="1">
        <f>WEEKDAY(BART_Rides[[#This Row],[Date]],2)</f>
        <v>2</v>
      </c>
      <c r="L14030" s="1" t="str">
        <f>LEFT(BART_Rides[[#This Row],[Lines]],1)</f>
        <v>Y</v>
      </c>
      <c r="M14030" s="1" t="str">
        <f>IF(BART_Rides[[#This Row],[FirstLetter]]="Y","Yes","No")</f>
        <v>Yes</v>
      </c>
      <c r="N14030" s="1" t="str">
        <f>IF(OR(BART_Rides[[#This Row],[Station Code]]="EM", BART_Rides[[#This Row],[Station Code]]="MT", BART_Rides[[#This Row],[Station Code]]="PL", BART_Rides[[#This Row],[Station Code]]="CC"), "Yes", "No")</f>
        <v>No</v>
      </c>
    </row>
    <row r="14031" spans="6:14">
      <c r="F14031" s="3">
        <v>44356</v>
      </c>
      <c r="G14031" s="1" t="s">
        <v>73</v>
      </c>
      <c r="H14031" s="1" t="s">
        <v>105</v>
      </c>
      <c r="I14031" s="1">
        <v>1099</v>
      </c>
      <c r="J14031" s="1">
        <f>MONTH(BART_Rides[[#This Row],[Date]])</f>
        <v>6</v>
      </c>
      <c r="K14031" s="1">
        <f>WEEKDAY(BART_Rides[[#This Row],[Date]],2)</f>
        <v>3</v>
      </c>
      <c r="L14031" s="1" t="str">
        <f>LEFT(BART_Rides[[#This Row],[Lines]],1)</f>
        <v>Y</v>
      </c>
      <c r="M14031" s="1" t="str">
        <f>IF(BART_Rides[[#This Row],[FirstLetter]]="Y","Yes","No")</f>
        <v>Yes</v>
      </c>
      <c r="N14031" s="1" t="str">
        <f>IF(OR(BART_Rides[[#This Row],[Station Code]]="EM", BART_Rides[[#This Row],[Station Code]]="MT", BART_Rides[[#This Row],[Station Code]]="PL", BART_Rides[[#This Row],[Station Code]]="CC"), "Yes", "No")</f>
        <v>No</v>
      </c>
    </row>
    <row r="14032" spans="6:14">
      <c r="F14032" s="3">
        <v>44357</v>
      </c>
      <c r="G14032" s="1" t="s">
        <v>73</v>
      </c>
      <c r="H14032" s="1" t="s">
        <v>105</v>
      </c>
      <c r="I14032" s="1">
        <v>1109</v>
      </c>
      <c r="J14032" s="1">
        <f>MONTH(BART_Rides[[#This Row],[Date]])</f>
        <v>6</v>
      </c>
      <c r="K14032" s="1">
        <f>WEEKDAY(BART_Rides[[#This Row],[Date]],2)</f>
        <v>4</v>
      </c>
      <c r="L14032" s="1" t="str">
        <f>LEFT(BART_Rides[[#This Row],[Lines]],1)</f>
        <v>Y</v>
      </c>
      <c r="M14032" s="1" t="str">
        <f>IF(BART_Rides[[#This Row],[FirstLetter]]="Y","Yes","No")</f>
        <v>Yes</v>
      </c>
      <c r="N14032" s="1" t="str">
        <f>IF(OR(BART_Rides[[#This Row],[Station Code]]="EM", BART_Rides[[#This Row],[Station Code]]="MT", BART_Rides[[#This Row],[Station Code]]="PL", BART_Rides[[#This Row],[Station Code]]="CC"), "Yes", "No")</f>
        <v>No</v>
      </c>
    </row>
    <row r="14033" spans="6:14">
      <c r="F14033" s="3">
        <v>44358</v>
      </c>
      <c r="G14033" s="1" t="s">
        <v>73</v>
      </c>
      <c r="H14033" s="1" t="s">
        <v>105</v>
      </c>
      <c r="I14033" s="1">
        <v>1039</v>
      </c>
      <c r="J14033" s="1">
        <f>MONTH(BART_Rides[[#This Row],[Date]])</f>
        <v>6</v>
      </c>
      <c r="K14033" s="1">
        <f>WEEKDAY(BART_Rides[[#This Row],[Date]],2)</f>
        <v>5</v>
      </c>
      <c r="L14033" s="1" t="str">
        <f>LEFT(BART_Rides[[#This Row],[Lines]],1)</f>
        <v>Y</v>
      </c>
      <c r="M14033" s="1" t="str">
        <f>IF(BART_Rides[[#This Row],[FirstLetter]]="Y","Yes","No")</f>
        <v>Yes</v>
      </c>
      <c r="N14033" s="1" t="str">
        <f>IF(OR(BART_Rides[[#This Row],[Station Code]]="EM", BART_Rides[[#This Row],[Station Code]]="MT", BART_Rides[[#This Row],[Station Code]]="PL", BART_Rides[[#This Row],[Station Code]]="CC"), "Yes", "No")</f>
        <v>No</v>
      </c>
    </row>
    <row r="14034" spans="6:14">
      <c r="F14034" s="3">
        <v>44359</v>
      </c>
      <c r="G14034" s="1" t="s">
        <v>73</v>
      </c>
      <c r="H14034" s="1" t="s">
        <v>105</v>
      </c>
      <c r="I14034" s="1">
        <v>423</v>
      </c>
      <c r="J14034" s="1">
        <f>MONTH(BART_Rides[[#This Row],[Date]])</f>
        <v>6</v>
      </c>
      <c r="K14034" s="1">
        <f>WEEKDAY(BART_Rides[[#This Row],[Date]],2)</f>
        <v>6</v>
      </c>
      <c r="L14034" s="1" t="str">
        <f>LEFT(BART_Rides[[#This Row],[Lines]],1)</f>
        <v>Y</v>
      </c>
      <c r="M14034" s="1" t="str">
        <f>IF(BART_Rides[[#This Row],[FirstLetter]]="Y","Yes","No")</f>
        <v>Yes</v>
      </c>
      <c r="N14034" s="1" t="str">
        <f>IF(OR(BART_Rides[[#This Row],[Station Code]]="EM", BART_Rides[[#This Row],[Station Code]]="MT", BART_Rides[[#This Row],[Station Code]]="PL", BART_Rides[[#This Row],[Station Code]]="CC"), "Yes", "No")</f>
        <v>No</v>
      </c>
    </row>
    <row r="14035" spans="6:14">
      <c r="F14035" s="3">
        <v>44360</v>
      </c>
      <c r="G14035" s="1" t="s">
        <v>73</v>
      </c>
      <c r="H14035" s="1" t="s">
        <v>105</v>
      </c>
      <c r="I14035" s="1">
        <v>368</v>
      </c>
      <c r="J14035" s="1">
        <f>MONTH(BART_Rides[[#This Row],[Date]])</f>
        <v>6</v>
      </c>
      <c r="K14035" s="1">
        <f>WEEKDAY(BART_Rides[[#This Row],[Date]],2)</f>
        <v>7</v>
      </c>
      <c r="L14035" s="1" t="str">
        <f>LEFT(BART_Rides[[#This Row],[Lines]],1)</f>
        <v>Y</v>
      </c>
      <c r="M14035" s="1" t="str">
        <f>IF(BART_Rides[[#This Row],[FirstLetter]]="Y","Yes","No")</f>
        <v>Yes</v>
      </c>
      <c r="N14035" s="1" t="str">
        <f>IF(OR(BART_Rides[[#This Row],[Station Code]]="EM", BART_Rides[[#This Row],[Station Code]]="MT", BART_Rides[[#This Row],[Station Code]]="PL", BART_Rides[[#This Row],[Station Code]]="CC"), "Yes", "No")</f>
        <v>No</v>
      </c>
    </row>
    <row r="14036" spans="6:14">
      <c r="F14036" s="3">
        <v>44361</v>
      </c>
      <c r="G14036" s="1" t="s">
        <v>73</v>
      </c>
      <c r="H14036" s="1" t="s">
        <v>105</v>
      </c>
      <c r="I14036" s="1">
        <v>1100</v>
      </c>
      <c r="J14036" s="1">
        <f>MONTH(BART_Rides[[#This Row],[Date]])</f>
        <v>6</v>
      </c>
      <c r="K14036" s="1">
        <f>WEEKDAY(BART_Rides[[#This Row],[Date]],2)</f>
        <v>1</v>
      </c>
      <c r="L14036" s="1" t="str">
        <f>LEFT(BART_Rides[[#This Row],[Lines]],1)</f>
        <v>Y</v>
      </c>
      <c r="M14036" s="1" t="str">
        <f>IF(BART_Rides[[#This Row],[FirstLetter]]="Y","Yes","No")</f>
        <v>Yes</v>
      </c>
      <c r="N14036" s="1" t="str">
        <f>IF(OR(BART_Rides[[#This Row],[Station Code]]="EM", BART_Rides[[#This Row],[Station Code]]="MT", BART_Rides[[#This Row],[Station Code]]="PL", BART_Rides[[#This Row],[Station Code]]="CC"), "Yes", "No")</f>
        <v>No</v>
      </c>
    </row>
    <row r="14037" spans="6:14">
      <c r="F14037" s="3">
        <v>44362</v>
      </c>
      <c r="G14037" s="1" t="s">
        <v>73</v>
      </c>
      <c r="H14037" s="1" t="s">
        <v>105</v>
      </c>
      <c r="I14037" s="1">
        <v>1125</v>
      </c>
      <c r="J14037" s="1">
        <f>MONTH(BART_Rides[[#This Row],[Date]])</f>
        <v>6</v>
      </c>
      <c r="K14037" s="1">
        <f>WEEKDAY(BART_Rides[[#This Row],[Date]],2)</f>
        <v>2</v>
      </c>
      <c r="L14037" s="1" t="str">
        <f>LEFT(BART_Rides[[#This Row],[Lines]],1)</f>
        <v>Y</v>
      </c>
      <c r="M14037" s="1" t="str">
        <f>IF(BART_Rides[[#This Row],[FirstLetter]]="Y","Yes","No")</f>
        <v>Yes</v>
      </c>
      <c r="N14037" s="1" t="str">
        <f>IF(OR(BART_Rides[[#This Row],[Station Code]]="EM", BART_Rides[[#This Row],[Station Code]]="MT", BART_Rides[[#This Row],[Station Code]]="PL", BART_Rides[[#This Row],[Station Code]]="CC"), "Yes", "No")</f>
        <v>No</v>
      </c>
    </row>
    <row r="14038" spans="6:14">
      <c r="F14038" s="3">
        <v>44363</v>
      </c>
      <c r="G14038" s="1" t="s">
        <v>73</v>
      </c>
      <c r="H14038" s="1" t="s">
        <v>105</v>
      </c>
      <c r="I14038" s="1">
        <v>1173</v>
      </c>
      <c r="J14038" s="1">
        <f>MONTH(BART_Rides[[#This Row],[Date]])</f>
        <v>6</v>
      </c>
      <c r="K14038" s="1">
        <f>WEEKDAY(BART_Rides[[#This Row],[Date]],2)</f>
        <v>3</v>
      </c>
      <c r="L14038" s="1" t="str">
        <f>LEFT(BART_Rides[[#This Row],[Lines]],1)</f>
        <v>Y</v>
      </c>
      <c r="M14038" s="1" t="str">
        <f>IF(BART_Rides[[#This Row],[FirstLetter]]="Y","Yes","No")</f>
        <v>Yes</v>
      </c>
      <c r="N14038" s="1" t="str">
        <f>IF(OR(BART_Rides[[#This Row],[Station Code]]="EM", BART_Rides[[#This Row],[Station Code]]="MT", BART_Rides[[#This Row],[Station Code]]="PL", BART_Rides[[#This Row],[Station Code]]="CC"), "Yes", "No")</f>
        <v>No</v>
      </c>
    </row>
    <row r="14039" spans="6:14">
      <c r="F14039" s="3">
        <v>44364</v>
      </c>
      <c r="G14039" s="1" t="s">
        <v>73</v>
      </c>
      <c r="H14039" s="1" t="s">
        <v>105</v>
      </c>
      <c r="I14039" s="1">
        <v>1159</v>
      </c>
      <c r="J14039" s="1">
        <f>MONTH(BART_Rides[[#This Row],[Date]])</f>
        <v>6</v>
      </c>
      <c r="K14039" s="1">
        <f>WEEKDAY(BART_Rides[[#This Row],[Date]],2)</f>
        <v>4</v>
      </c>
      <c r="L14039" s="1" t="str">
        <f>LEFT(BART_Rides[[#This Row],[Lines]],1)</f>
        <v>Y</v>
      </c>
      <c r="M14039" s="1" t="str">
        <f>IF(BART_Rides[[#This Row],[FirstLetter]]="Y","Yes","No")</f>
        <v>Yes</v>
      </c>
      <c r="N14039" s="1" t="str">
        <f>IF(OR(BART_Rides[[#This Row],[Station Code]]="EM", BART_Rides[[#This Row],[Station Code]]="MT", BART_Rides[[#This Row],[Station Code]]="PL", BART_Rides[[#This Row],[Station Code]]="CC"), "Yes", "No")</f>
        <v>No</v>
      </c>
    </row>
    <row r="14040" spans="6:14">
      <c r="F14040" s="3">
        <v>44365</v>
      </c>
      <c r="G14040" s="1" t="s">
        <v>73</v>
      </c>
      <c r="H14040" s="1" t="s">
        <v>105</v>
      </c>
      <c r="I14040" s="1">
        <v>948</v>
      </c>
      <c r="J14040" s="1">
        <f>MONTH(BART_Rides[[#This Row],[Date]])</f>
        <v>6</v>
      </c>
      <c r="K14040" s="1">
        <f>WEEKDAY(BART_Rides[[#This Row],[Date]],2)</f>
        <v>5</v>
      </c>
      <c r="L14040" s="1" t="str">
        <f>LEFT(BART_Rides[[#This Row],[Lines]],1)</f>
        <v>Y</v>
      </c>
      <c r="M14040" s="1" t="str">
        <f>IF(BART_Rides[[#This Row],[FirstLetter]]="Y","Yes","No")</f>
        <v>Yes</v>
      </c>
      <c r="N14040" s="1" t="str">
        <f>IF(OR(BART_Rides[[#This Row],[Station Code]]="EM", BART_Rides[[#This Row],[Station Code]]="MT", BART_Rides[[#This Row],[Station Code]]="PL", BART_Rides[[#This Row],[Station Code]]="CC"), "Yes", "No")</f>
        <v>No</v>
      </c>
    </row>
    <row r="14041" spans="6:14">
      <c r="F14041" s="3">
        <v>44366</v>
      </c>
      <c r="G14041" s="1" t="s">
        <v>73</v>
      </c>
      <c r="H14041" s="1" t="s">
        <v>105</v>
      </c>
      <c r="I14041" s="1">
        <v>489</v>
      </c>
      <c r="J14041" s="1">
        <f>MONTH(BART_Rides[[#This Row],[Date]])</f>
        <v>6</v>
      </c>
      <c r="K14041" s="1">
        <f>WEEKDAY(BART_Rides[[#This Row],[Date]],2)</f>
        <v>6</v>
      </c>
      <c r="L14041" s="1" t="str">
        <f>LEFT(BART_Rides[[#This Row],[Lines]],1)</f>
        <v>Y</v>
      </c>
      <c r="M14041" s="1" t="str">
        <f>IF(BART_Rides[[#This Row],[FirstLetter]]="Y","Yes","No")</f>
        <v>Yes</v>
      </c>
      <c r="N14041" s="1" t="str">
        <f>IF(OR(BART_Rides[[#This Row],[Station Code]]="EM", BART_Rides[[#This Row],[Station Code]]="MT", BART_Rides[[#This Row],[Station Code]]="PL", BART_Rides[[#This Row],[Station Code]]="CC"), "Yes", "No")</f>
        <v>No</v>
      </c>
    </row>
    <row r="14042" spans="6:14">
      <c r="F14042" s="3">
        <v>44367</v>
      </c>
      <c r="G14042" s="1" t="s">
        <v>73</v>
      </c>
      <c r="H14042" s="1" t="s">
        <v>105</v>
      </c>
      <c r="I14042" s="1">
        <v>357</v>
      </c>
      <c r="J14042" s="1">
        <f>MONTH(BART_Rides[[#This Row],[Date]])</f>
        <v>6</v>
      </c>
      <c r="K14042" s="1">
        <f>WEEKDAY(BART_Rides[[#This Row],[Date]],2)</f>
        <v>7</v>
      </c>
      <c r="L14042" s="1" t="str">
        <f>LEFT(BART_Rides[[#This Row],[Lines]],1)</f>
        <v>Y</v>
      </c>
      <c r="M14042" s="1" t="str">
        <f>IF(BART_Rides[[#This Row],[FirstLetter]]="Y","Yes","No")</f>
        <v>Yes</v>
      </c>
      <c r="N14042" s="1" t="str">
        <f>IF(OR(BART_Rides[[#This Row],[Station Code]]="EM", BART_Rides[[#This Row],[Station Code]]="MT", BART_Rides[[#This Row],[Station Code]]="PL", BART_Rides[[#This Row],[Station Code]]="CC"), "Yes", "No")</f>
        <v>No</v>
      </c>
    </row>
    <row r="14043" spans="6:14">
      <c r="F14043" s="3">
        <v>44368</v>
      </c>
      <c r="G14043" s="1" t="s">
        <v>73</v>
      </c>
      <c r="H14043" s="1" t="s">
        <v>105</v>
      </c>
      <c r="I14043" s="1">
        <v>996</v>
      </c>
      <c r="J14043" s="1">
        <f>MONTH(BART_Rides[[#This Row],[Date]])</f>
        <v>6</v>
      </c>
      <c r="K14043" s="1">
        <f>WEEKDAY(BART_Rides[[#This Row],[Date]],2)</f>
        <v>1</v>
      </c>
      <c r="L14043" s="1" t="str">
        <f>LEFT(BART_Rides[[#This Row],[Lines]],1)</f>
        <v>Y</v>
      </c>
      <c r="M14043" s="1" t="str">
        <f>IF(BART_Rides[[#This Row],[FirstLetter]]="Y","Yes","No")</f>
        <v>Yes</v>
      </c>
      <c r="N14043" s="1" t="str">
        <f>IF(OR(BART_Rides[[#This Row],[Station Code]]="EM", BART_Rides[[#This Row],[Station Code]]="MT", BART_Rides[[#This Row],[Station Code]]="PL", BART_Rides[[#This Row],[Station Code]]="CC"), "Yes", "No")</f>
        <v>No</v>
      </c>
    </row>
    <row r="14044" spans="6:14">
      <c r="F14044" s="3">
        <v>44369</v>
      </c>
      <c r="G14044" s="1" t="s">
        <v>73</v>
      </c>
      <c r="H14044" s="1" t="s">
        <v>105</v>
      </c>
      <c r="I14044" s="1">
        <v>1169</v>
      </c>
      <c r="J14044" s="1">
        <f>MONTH(BART_Rides[[#This Row],[Date]])</f>
        <v>6</v>
      </c>
      <c r="K14044" s="1">
        <f>WEEKDAY(BART_Rides[[#This Row],[Date]],2)</f>
        <v>2</v>
      </c>
      <c r="L14044" s="1" t="str">
        <f>LEFT(BART_Rides[[#This Row],[Lines]],1)</f>
        <v>Y</v>
      </c>
      <c r="M14044" s="1" t="str">
        <f>IF(BART_Rides[[#This Row],[FirstLetter]]="Y","Yes","No")</f>
        <v>Yes</v>
      </c>
      <c r="N14044" s="1" t="str">
        <f>IF(OR(BART_Rides[[#This Row],[Station Code]]="EM", BART_Rides[[#This Row],[Station Code]]="MT", BART_Rides[[#This Row],[Station Code]]="PL", BART_Rides[[#This Row],[Station Code]]="CC"), "Yes", "No")</f>
        <v>No</v>
      </c>
    </row>
    <row r="14045" spans="6:14">
      <c r="F14045" s="3">
        <v>44370</v>
      </c>
      <c r="G14045" s="1" t="s">
        <v>73</v>
      </c>
      <c r="H14045" s="1" t="s">
        <v>105</v>
      </c>
      <c r="I14045" s="1">
        <v>1159</v>
      </c>
      <c r="J14045" s="1">
        <f>MONTH(BART_Rides[[#This Row],[Date]])</f>
        <v>6</v>
      </c>
      <c r="K14045" s="1">
        <f>WEEKDAY(BART_Rides[[#This Row],[Date]],2)</f>
        <v>3</v>
      </c>
      <c r="L14045" s="1" t="str">
        <f>LEFT(BART_Rides[[#This Row],[Lines]],1)</f>
        <v>Y</v>
      </c>
      <c r="M14045" s="1" t="str">
        <f>IF(BART_Rides[[#This Row],[FirstLetter]]="Y","Yes","No")</f>
        <v>Yes</v>
      </c>
      <c r="N14045" s="1" t="str">
        <f>IF(OR(BART_Rides[[#This Row],[Station Code]]="EM", BART_Rides[[#This Row],[Station Code]]="MT", BART_Rides[[#This Row],[Station Code]]="PL", BART_Rides[[#This Row],[Station Code]]="CC"), "Yes", "No")</f>
        <v>No</v>
      </c>
    </row>
    <row r="14046" spans="6:14">
      <c r="F14046" s="3">
        <v>44371</v>
      </c>
      <c r="G14046" s="1" t="s">
        <v>73</v>
      </c>
      <c r="H14046" s="1" t="s">
        <v>105</v>
      </c>
      <c r="I14046" s="1">
        <v>1186</v>
      </c>
      <c r="J14046" s="1">
        <f>MONTH(BART_Rides[[#This Row],[Date]])</f>
        <v>6</v>
      </c>
      <c r="K14046" s="1">
        <f>WEEKDAY(BART_Rides[[#This Row],[Date]],2)</f>
        <v>4</v>
      </c>
      <c r="L14046" s="1" t="str">
        <f>LEFT(BART_Rides[[#This Row],[Lines]],1)</f>
        <v>Y</v>
      </c>
      <c r="M14046" s="1" t="str">
        <f>IF(BART_Rides[[#This Row],[FirstLetter]]="Y","Yes","No")</f>
        <v>Yes</v>
      </c>
      <c r="N14046" s="1" t="str">
        <f>IF(OR(BART_Rides[[#This Row],[Station Code]]="EM", BART_Rides[[#This Row],[Station Code]]="MT", BART_Rides[[#This Row],[Station Code]]="PL", BART_Rides[[#This Row],[Station Code]]="CC"), "Yes", "No")</f>
        <v>No</v>
      </c>
    </row>
    <row r="14047" spans="6:14">
      <c r="F14047" s="3">
        <v>44372</v>
      </c>
      <c r="G14047" s="1" t="s">
        <v>73</v>
      </c>
      <c r="H14047" s="1" t="s">
        <v>105</v>
      </c>
      <c r="I14047" s="1">
        <v>1057</v>
      </c>
      <c r="J14047" s="1">
        <f>MONTH(BART_Rides[[#This Row],[Date]])</f>
        <v>6</v>
      </c>
      <c r="K14047" s="1">
        <f>WEEKDAY(BART_Rides[[#This Row],[Date]],2)</f>
        <v>5</v>
      </c>
      <c r="L14047" s="1" t="str">
        <f>LEFT(BART_Rides[[#This Row],[Lines]],1)</f>
        <v>Y</v>
      </c>
      <c r="M14047" s="1" t="str">
        <f>IF(BART_Rides[[#This Row],[FirstLetter]]="Y","Yes","No")</f>
        <v>Yes</v>
      </c>
      <c r="N14047" s="1" t="str">
        <f>IF(OR(BART_Rides[[#This Row],[Station Code]]="EM", BART_Rides[[#This Row],[Station Code]]="MT", BART_Rides[[#This Row],[Station Code]]="PL", BART_Rides[[#This Row],[Station Code]]="CC"), "Yes", "No")</f>
        <v>No</v>
      </c>
    </row>
    <row r="14048" spans="6:14">
      <c r="F14048" s="3">
        <v>44373</v>
      </c>
      <c r="G14048" s="1" t="s">
        <v>73</v>
      </c>
      <c r="H14048" s="1" t="s">
        <v>105</v>
      </c>
      <c r="I14048" s="1">
        <v>486</v>
      </c>
      <c r="J14048" s="1">
        <f>MONTH(BART_Rides[[#This Row],[Date]])</f>
        <v>6</v>
      </c>
      <c r="K14048" s="1">
        <f>WEEKDAY(BART_Rides[[#This Row],[Date]],2)</f>
        <v>6</v>
      </c>
      <c r="L14048" s="1" t="str">
        <f>LEFT(BART_Rides[[#This Row],[Lines]],1)</f>
        <v>Y</v>
      </c>
      <c r="M14048" s="1" t="str">
        <f>IF(BART_Rides[[#This Row],[FirstLetter]]="Y","Yes","No")</f>
        <v>Yes</v>
      </c>
      <c r="N14048" s="1" t="str">
        <f>IF(OR(BART_Rides[[#This Row],[Station Code]]="EM", BART_Rides[[#This Row],[Station Code]]="MT", BART_Rides[[#This Row],[Station Code]]="PL", BART_Rides[[#This Row],[Station Code]]="CC"), "Yes", "No")</f>
        <v>No</v>
      </c>
    </row>
    <row r="14049" spans="6:14">
      <c r="F14049" s="3">
        <v>44374</v>
      </c>
      <c r="G14049" s="1" t="s">
        <v>73</v>
      </c>
      <c r="H14049" s="1" t="s">
        <v>105</v>
      </c>
      <c r="I14049" s="1">
        <v>412</v>
      </c>
      <c r="J14049" s="1">
        <f>MONTH(BART_Rides[[#This Row],[Date]])</f>
        <v>6</v>
      </c>
      <c r="K14049" s="1">
        <f>WEEKDAY(BART_Rides[[#This Row],[Date]],2)</f>
        <v>7</v>
      </c>
      <c r="L14049" s="1" t="str">
        <f>LEFT(BART_Rides[[#This Row],[Lines]],1)</f>
        <v>Y</v>
      </c>
      <c r="M14049" s="1" t="str">
        <f>IF(BART_Rides[[#This Row],[FirstLetter]]="Y","Yes","No")</f>
        <v>Yes</v>
      </c>
      <c r="N14049" s="1" t="str">
        <f>IF(OR(BART_Rides[[#This Row],[Station Code]]="EM", BART_Rides[[#This Row],[Station Code]]="MT", BART_Rides[[#This Row],[Station Code]]="PL", BART_Rides[[#This Row],[Station Code]]="CC"), "Yes", "No")</f>
        <v>No</v>
      </c>
    </row>
    <row r="14050" spans="6:14">
      <c r="F14050" s="3">
        <v>44375</v>
      </c>
      <c r="G14050" s="1" t="s">
        <v>73</v>
      </c>
      <c r="H14050" s="1" t="s">
        <v>105</v>
      </c>
      <c r="I14050" s="1">
        <v>1065</v>
      </c>
      <c r="J14050" s="1">
        <f>MONTH(BART_Rides[[#This Row],[Date]])</f>
        <v>6</v>
      </c>
      <c r="K14050" s="1">
        <f>WEEKDAY(BART_Rides[[#This Row],[Date]],2)</f>
        <v>1</v>
      </c>
      <c r="L14050" s="1" t="str">
        <f>LEFT(BART_Rides[[#This Row],[Lines]],1)</f>
        <v>Y</v>
      </c>
      <c r="M14050" s="1" t="str">
        <f>IF(BART_Rides[[#This Row],[FirstLetter]]="Y","Yes","No")</f>
        <v>Yes</v>
      </c>
      <c r="N14050" s="1" t="str">
        <f>IF(OR(BART_Rides[[#This Row],[Station Code]]="EM", BART_Rides[[#This Row],[Station Code]]="MT", BART_Rides[[#This Row],[Station Code]]="PL", BART_Rides[[#This Row],[Station Code]]="CC"), "Yes", "No")</f>
        <v>No</v>
      </c>
    </row>
    <row r="14051" spans="6:14">
      <c r="F14051" s="3">
        <v>44376</v>
      </c>
      <c r="G14051" s="1" t="s">
        <v>73</v>
      </c>
      <c r="H14051" s="1" t="s">
        <v>105</v>
      </c>
      <c r="I14051" s="1">
        <v>1165</v>
      </c>
      <c r="J14051" s="1">
        <f>MONTH(BART_Rides[[#This Row],[Date]])</f>
        <v>6</v>
      </c>
      <c r="K14051" s="1">
        <f>WEEKDAY(BART_Rides[[#This Row],[Date]],2)</f>
        <v>2</v>
      </c>
      <c r="L14051" s="1" t="str">
        <f>LEFT(BART_Rides[[#This Row],[Lines]],1)</f>
        <v>Y</v>
      </c>
      <c r="M14051" s="1" t="str">
        <f>IF(BART_Rides[[#This Row],[FirstLetter]]="Y","Yes","No")</f>
        <v>Yes</v>
      </c>
      <c r="N14051" s="1" t="str">
        <f>IF(OR(BART_Rides[[#This Row],[Station Code]]="EM", BART_Rides[[#This Row],[Station Code]]="MT", BART_Rides[[#This Row],[Station Code]]="PL", BART_Rides[[#This Row],[Station Code]]="CC"), "Yes", "No")</f>
        <v>No</v>
      </c>
    </row>
    <row r="14052" spans="6:14">
      <c r="F14052" s="3">
        <v>44377</v>
      </c>
      <c r="G14052" s="1" t="s">
        <v>73</v>
      </c>
      <c r="H14052" s="1" t="s">
        <v>105</v>
      </c>
      <c r="I14052" s="1">
        <v>1167</v>
      </c>
      <c r="J14052" s="1">
        <f>MONTH(BART_Rides[[#This Row],[Date]])</f>
        <v>6</v>
      </c>
      <c r="K14052" s="1">
        <f>WEEKDAY(BART_Rides[[#This Row],[Date]],2)</f>
        <v>3</v>
      </c>
      <c r="L14052" s="1" t="str">
        <f>LEFT(BART_Rides[[#This Row],[Lines]],1)</f>
        <v>Y</v>
      </c>
      <c r="M14052" s="1" t="str">
        <f>IF(BART_Rides[[#This Row],[FirstLetter]]="Y","Yes","No")</f>
        <v>Yes</v>
      </c>
      <c r="N14052" s="1" t="str">
        <f>IF(OR(BART_Rides[[#This Row],[Station Code]]="EM", BART_Rides[[#This Row],[Station Code]]="MT", BART_Rides[[#This Row],[Station Code]]="PL", BART_Rides[[#This Row],[Station Code]]="CC"), "Yes", "No")</f>
        <v>No</v>
      </c>
    </row>
    <row r="14053" spans="6:14">
      <c r="F14053" s="3">
        <v>44378</v>
      </c>
      <c r="G14053" s="1" t="s">
        <v>73</v>
      </c>
      <c r="H14053" s="1" t="s">
        <v>105</v>
      </c>
      <c r="I14053" s="1">
        <v>1209</v>
      </c>
      <c r="J14053" s="1">
        <f>MONTH(BART_Rides[[#This Row],[Date]])</f>
        <v>7</v>
      </c>
      <c r="K14053" s="1">
        <f>WEEKDAY(BART_Rides[[#This Row],[Date]],2)</f>
        <v>4</v>
      </c>
      <c r="L14053" s="1" t="str">
        <f>LEFT(BART_Rides[[#This Row],[Lines]],1)</f>
        <v>Y</v>
      </c>
      <c r="M14053" s="1" t="str">
        <f>IF(BART_Rides[[#This Row],[FirstLetter]]="Y","Yes","No")</f>
        <v>Yes</v>
      </c>
      <c r="N14053" s="1" t="str">
        <f>IF(OR(BART_Rides[[#This Row],[Station Code]]="EM", BART_Rides[[#This Row],[Station Code]]="MT", BART_Rides[[#This Row],[Station Code]]="PL", BART_Rides[[#This Row],[Station Code]]="CC"), "Yes", "No")</f>
        <v>No</v>
      </c>
    </row>
    <row r="14054" spans="6:14">
      <c r="F14054" s="3">
        <v>44379</v>
      </c>
      <c r="G14054" s="1" t="s">
        <v>73</v>
      </c>
      <c r="H14054" s="1" t="s">
        <v>105</v>
      </c>
      <c r="I14054" s="1">
        <v>1118</v>
      </c>
      <c r="J14054" s="1">
        <f>MONTH(BART_Rides[[#This Row],[Date]])</f>
        <v>7</v>
      </c>
      <c r="K14054" s="1">
        <f>WEEKDAY(BART_Rides[[#This Row],[Date]],2)</f>
        <v>5</v>
      </c>
      <c r="L14054" s="1" t="str">
        <f>LEFT(BART_Rides[[#This Row],[Lines]],1)</f>
        <v>Y</v>
      </c>
      <c r="M14054" s="1" t="str">
        <f>IF(BART_Rides[[#This Row],[FirstLetter]]="Y","Yes","No")</f>
        <v>Yes</v>
      </c>
      <c r="N14054" s="1" t="str">
        <f>IF(OR(BART_Rides[[#This Row],[Station Code]]="EM", BART_Rides[[#This Row],[Station Code]]="MT", BART_Rides[[#This Row],[Station Code]]="PL", BART_Rides[[#This Row],[Station Code]]="CC"), "Yes", "No")</f>
        <v>No</v>
      </c>
    </row>
    <row r="14055" spans="6:14">
      <c r="F14055" s="3">
        <v>44380</v>
      </c>
      <c r="G14055" s="1" t="s">
        <v>73</v>
      </c>
      <c r="H14055" s="1" t="s">
        <v>105</v>
      </c>
      <c r="I14055" s="1">
        <v>476</v>
      </c>
      <c r="J14055" s="1">
        <f>MONTH(BART_Rides[[#This Row],[Date]])</f>
        <v>7</v>
      </c>
      <c r="K14055" s="1">
        <f>WEEKDAY(BART_Rides[[#This Row],[Date]],2)</f>
        <v>6</v>
      </c>
      <c r="L14055" s="1" t="str">
        <f>LEFT(BART_Rides[[#This Row],[Lines]],1)</f>
        <v>Y</v>
      </c>
      <c r="M14055" s="1" t="str">
        <f>IF(BART_Rides[[#This Row],[FirstLetter]]="Y","Yes","No")</f>
        <v>Yes</v>
      </c>
      <c r="N14055" s="1" t="str">
        <f>IF(OR(BART_Rides[[#This Row],[Station Code]]="EM", BART_Rides[[#This Row],[Station Code]]="MT", BART_Rides[[#This Row],[Station Code]]="PL", BART_Rides[[#This Row],[Station Code]]="CC"), "Yes", "No")</f>
        <v>No</v>
      </c>
    </row>
    <row r="14056" spans="6:14">
      <c r="F14056" s="3">
        <v>44381</v>
      </c>
      <c r="G14056" s="1" t="s">
        <v>73</v>
      </c>
      <c r="H14056" s="1" t="s">
        <v>105</v>
      </c>
      <c r="I14056" s="1">
        <v>420</v>
      </c>
      <c r="J14056" s="1">
        <f>MONTH(BART_Rides[[#This Row],[Date]])</f>
        <v>7</v>
      </c>
      <c r="K14056" s="1">
        <f>WEEKDAY(BART_Rides[[#This Row],[Date]],2)</f>
        <v>7</v>
      </c>
      <c r="L14056" s="1" t="str">
        <f>LEFT(BART_Rides[[#This Row],[Lines]],1)</f>
        <v>Y</v>
      </c>
      <c r="M14056" s="1" t="str">
        <f>IF(BART_Rides[[#This Row],[FirstLetter]]="Y","Yes","No")</f>
        <v>Yes</v>
      </c>
      <c r="N14056" s="1" t="str">
        <f>IF(OR(BART_Rides[[#This Row],[Station Code]]="EM", BART_Rides[[#This Row],[Station Code]]="MT", BART_Rides[[#This Row],[Station Code]]="PL", BART_Rides[[#This Row],[Station Code]]="CC"), "Yes", "No")</f>
        <v>No</v>
      </c>
    </row>
    <row r="14057" spans="6:14">
      <c r="F14057" s="3">
        <v>44382</v>
      </c>
      <c r="G14057" s="1" t="s">
        <v>73</v>
      </c>
      <c r="H14057" s="1" t="s">
        <v>105</v>
      </c>
      <c r="I14057" s="1">
        <v>482</v>
      </c>
      <c r="J14057" s="1">
        <f>MONTH(BART_Rides[[#This Row],[Date]])</f>
        <v>7</v>
      </c>
      <c r="K14057" s="1">
        <f>WEEKDAY(BART_Rides[[#This Row],[Date]],2)</f>
        <v>1</v>
      </c>
      <c r="L14057" s="1" t="str">
        <f>LEFT(BART_Rides[[#This Row],[Lines]],1)</f>
        <v>Y</v>
      </c>
      <c r="M14057" s="1" t="str">
        <f>IF(BART_Rides[[#This Row],[FirstLetter]]="Y","Yes","No")</f>
        <v>Yes</v>
      </c>
      <c r="N14057" s="1" t="str">
        <f>IF(OR(BART_Rides[[#This Row],[Station Code]]="EM", BART_Rides[[#This Row],[Station Code]]="MT", BART_Rides[[#This Row],[Station Code]]="PL", BART_Rides[[#This Row],[Station Code]]="CC"), "Yes", "No")</f>
        <v>No</v>
      </c>
    </row>
    <row r="14058" spans="6:14">
      <c r="F14058" s="3">
        <v>44383</v>
      </c>
      <c r="G14058" s="1" t="s">
        <v>73</v>
      </c>
      <c r="H14058" s="1" t="s">
        <v>105</v>
      </c>
      <c r="I14058" s="1">
        <v>1182</v>
      </c>
      <c r="J14058" s="1">
        <f>MONTH(BART_Rides[[#This Row],[Date]])</f>
        <v>7</v>
      </c>
      <c r="K14058" s="1">
        <f>WEEKDAY(BART_Rides[[#This Row],[Date]],2)</f>
        <v>2</v>
      </c>
      <c r="L14058" s="1" t="str">
        <f>LEFT(BART_Rides[[#This Row],[Lines]],1)</f>
        <v>Y</v>
      </c>
      <c r="M14058" s="1" t="str">
        <f>IF(BART_Rides[[#This Row],[FirstLetter]]="Y","Yes","No")</f>
        <v>Yes</v>
      </c>
      <c r="N14058" s="1" t="str">
        <f>IF(OR(BART_Rides[[#This Row],[Station Code]]="EM", BART_Rides[[#This Row],[Station Code]]="MT", BART_Rides[[#This Row],[Station Code]]="PL", BART_Rides[[#This Row],[Station Code]]="CC"), "Yes", "No")</f>
        <v>No</v>
      </c>
    </row>
    <row r="14059" spans="6:14">
      <c r="F14059" s="3">
        <v>44384</v>
      </c>
      <c r="G14059" s="1" t="s">
        <v>73</v>
      </c>
      <c r="H14059" s="1" t="s">
        <v>105</v>
      </c>
      <c r="I14059" s="1">
        <v>1207</v>
      </c>
      <c r="J14059" s="1">
        <f>MONTH(BART_Rides[[#This Row],[Date]])</f>
        <v>7</v>
      </c>
      <c r="K14059" s="1">
        <f>WEEKDAY(BART_Rides[[#This Row],[Date]],2)</f>
        <v>3</v>
      </c>
      <c r="L14059" s="1" t="str">
        <f>LEFT(BART_Rides[[#This Row],[Lines]],1)</f>
        <v>Y</v>
      </c>
      <c r="M14059" s="1" t="str">
        <f>IF(BART_Rides[[#This Row],[FirstLetter]]="Y","Yes","No")</f>
        <v>Yes</v>
      </c>
      <c r="N14059" s="1" t="str">
        <f>IF(OR(BART_Rides[[#This Row],[Station Code]]="EM", BART_Rides[[#This Row],[Station Code]]="MT", BART_Rides[[#This Row],[Station Code]]="PL", BART_Rides[[#This Row],[Station Code]]="CC"), "Yes", "No")</f>
        <v>No</v>
      </c>
    </row>
    <row r="14060" spans="6:14">
      <c r="F14060" s="3">
        <v>44385</v>
      </c>
      <c r="G14060" s="1" t="s">
        <v>73</v>
      </c>
      <c r="H14060" s="1" t="s">
        <v>105</v>
      </c>
      <c r="I14060" s="1">
        <v>1190</v>
      </c>
      <c r="J14060" s="1">
        <f>MONTH(BART_Rides[[#This Row],[Date]])</f>
        <v>7</v>
      </c>
      <c r="K14060" s="1">
        <f>WEEKDAY(BART_Rides[[#This Row],[Date]],2)</f>
        <v>4</v>
      </c>
      <c r="L14060" s="1" t="str">
        <f>LEFT(BART_Rides[[#This Row],[Lines]],1)</f>
        <v>Y</v>
      </c>
      <c r="M14060" s="1" t="str">
        <f>IF(BART_Rides[[#This Row],[FirstLetter]]="Y","Yes","No")</f>
        <v>Yes</v>
      </c>
      <c r="N14060" s="1" t="str">
        <f>IF(OR(BART_Rides[[#This Row],[Station Code]]="EM", BART_Rides[[#This Row],[Station Code]]="MT", BART_Rides[[#This Row],[Station Code]]="PL", BART_Rides[[#This Row],[Station Code]]="CC"), "Yes", "No")</f>
        <v>No</v>
      </c>
    </row>
    <row r="14061" spans="6:14">
      <c r="F14061" s="3">
        <v>44386</v>
      </c>
      <c r="G14061" s="1" t="s">
        <v>73</v>
      </c>
      <c r="H14061" s="1" t="s">
        <v>105</v>
      </c>
      <c r="I14061" s="1">
        <v>1096</v>
      </c>
      <c r="J14061" s="1">
        <f>MONTH(BART_Rides[[#This Row],[Date]])</f>
        <v>7</v>
      </c>
      <c r="K14061" s="1">
        <f>WEEKDAY(BART_Rides[[#This Row],[Date]],2)</f>
        <v>5</v>
      </c>
      <c r="L14061" s="1" t="str">
        <f>LEFT(BART_Rides[[#This Row],[Lines]],1)</f>
        <v>Y</v>
      </c>
      <c r="M14061" s="1" t="str">
        <f>IF(BART_Rides[[#This Row],[FirstLetter]]="Y","Yes","No")</f>
        <v>Yes</v>
      </c>
      <c r="N14061" s="1" t="str">
        <f>IF(OR(BART_Rides[[#This Row],[Station Code]]="EM", BART_Rides[[#This Row],[Station Code]]="MT", BART_Rides[[#This Row],[Station Code]]="PL", BART_Rides[[#This Row],[Station Code]]="CC"), "Yes", "No")</f>
        <v>No</v>
      </c>
    </row>
    <row r="14062" spans="6:14">
      <c r="F14062" s="3">
        <v>44387</v>
      </c>
      <c r="G14062" s="1" t="s">
        <v>73</v>
      </c>
      <c r="H14062" s="1" t="s">
        <v>105</v>
      </c>
      <c r="I14062" s="1">
        <v>479</v>
      </c>
      <c r="J14062" s="1">
        <f>MONTH(BART_Rides[[#This Row],[Date]])</f>
        <v>7</v>
      </c>
      <c r="K14062" s="1">
        <f>WEEKDAY(BART_Rides[[#This Row],[Date]],2)</f>
        <v>6</v>
      </c>
      <c r="L14062" s="1" t="str">
        <f>LEFT(BART_Rides[[#This Row],[Lines]],1)</f>
        <v>Y</v>
      </c>
      <c r="M14062" s="1" t="str">
        <f>IF(BART_Rides[[#This Row],[FirstLetter]]="Y","Yes","No")</f>
        <v>Yes</v>
      </c>
      <c r="N14062" s="1" t="str">
        <f>IF(OR(BART_Rides[[#This Row],[Station Code]]="EM", BART_Rides[[#This Row],[Station Code]]="MT", BART_Rides[[#This Row],[Station Code]]="PL", BART_Rides[[#This Row],[Station Code]]="CC"), "Yes", "No")</f>
        <v>No</v>
      </c>
    </row>
    <row r="14063" spans="6:14">
      <c r="F14063" s="3">
        <v>44388</v>
      </c>
      <c r="G14063" s="1" t="s">
        <v>73</v>
      </c>
      <c r="H14063" s="1" t="s">
        <v>105</v>
      </c>
      <c r="I14063" s="1">
        <v>411</v>
      </c>
      <c r="J14063" s="1">
        <f>MONTH(BART_Rides[[#This Row],[Date]])</f>
        <v>7</v>
      </c>
      <c r="K14063" s="1">
        <f>WEEKDAY(BART_Rides[[#This Row],[Date]],2)</f>
        <v>7</v>
      </c>
      <c r="L14063" s="1" t="str">
        <f>LEFT(BART_Rides[[#This Row],[Lines]],1)</f>
        <v>Y</v>
      </c>
      <c r="M14063" s="1" t="str">
        <f>IF(BART_Rides[[#This Row],[FirstLetter]]="Y","Yes","No")</f>
        <v>Yes</v>
      </c>
      <c r="N14063" s="1" t="str">
        <f>IF(OR(BART_Rides[[#This Row],[Station Code]]="EM", BART_Rides[[#This Row],[Station Code]]="MT", BART_Rides[[#This Row],[Station Code]]="PL", BART_Rides[[#This Row],[Station Code]]="CC"), "Yes", "No")</f>
        <v>No</v>
      </c>
    </row>
    <row r="14064" spans="6:14">
      <c r="F14064" s="3">
        <v>44389</v>
      </c>
      <c r="G14064" s="1" t="s">
        <v>73</v>
      </c>
      <c r="H14064" s="1" t="s">
        <v>105</v>
      </c>
      <c r="I14064" s="1">
        <v>1147</v>
      </c>
      <c r="J14064" s="1">
        <f>MONTH(BART_Rides[[#This Row],[Date]])</f>
        <v>7</v>
      </c>
      <c r="K14064" s="1">
        <f>WEEKDAY(BART_Rides[[#This Row],[Date]],2)</f>
        <v>1</v>
      </c>
      <c r="L14064" s="1" t="str">
        <f>LEFT(BART_Rides[[#This Row],[Lines]],1)</f>
        <v>Y</v>
      </c>
      <c r="M14064" s="1" t="str">
        <f>IF(BART_Rides[[#This Row],[FirstLetter]]="Y","Yes","No")</f>
        <v>Yes</v>
      </c>
      <c r="N14064" s="1" t="str">
        <f>IF(OR(BART_Rides[[#This Row],[Station Code]]="EM", BART_Rides[[#This Row],[Station Code]]="MT", BART_Rides[[#This Row],[Station Code]]="PL", BART_Rides[[#This Row],[Station Code]]="CC"), "Yes", "No")</f>
        <v>No</v>
      </c>
    </row>
    <row r="14065" spans="6:14">
      <c r="F14065" s="3">
        <v>44390</v>
      </c>
      <c r="G14065" s="1" t="s">
        <v>73</v>
      </c>
      <c r="H14065" s="1" t="s">
        <v>105</v>
      </c>
      <c r="I14065" s="1">
        <v>1201</v>
      </c>
      <c r="J14065" s="1">
        <f>MONTH(BART_Rides[[#This Row],[Date]])</f>
        <v>7</v>
      </c>
      <c r="K14065" s="1">
        <f>WEEKDAY(BART_Rides[[#This Row],[Date]],2)</f>
        <v>2</v>
      </c>
      <c r="L14065" s="1" t="str">
        <f>LEFT(BART_Rides[[#This Row],[Lines]],1)</f>
        <v>Y</v>
      </c>
      <c r="M14065" s="1" t="str">
        <f>IF(BART_Rides[[#This Row],[FirstLetter]]="Y","Yes","No")</f>
        <v>Yes</v>
      </c>
      <c r="N14065" s="1" t="str">
        <f>IF(OR(BART_Rides[[#This Row],[Station Code]]="EM", BART_Rides[[#This Row],[Station Code]]="MT", BART_Rides[[#This Row],[Station Code]]="PL", BART_Rides[[#This Row],[Station Code]]="CC"), "Yes", "No")</f>
        <v>No</v>
      </c>
    </row>
    <row r="14066" spans="6:14">
      <c r="F14066" s="3">
        <v>44391</v>
      </c>
      <c r="G14066" s="1" t="s">
        <v>73</v>
      </c>
      <c r="H14066" s="1" t="s">
        <v>105</v>
      </c>
      <c r="I14066" s="1">
        <v>1194</v>
      </c>
      <c r="J14066" s="1">
        <f>MONTH(BART_Rides[[#This Row],[Date]])</f>
        <v>7</v>
      </c>
      <c r="K14066" s="1">
        <f>WEEKDAY(BART_Rides[[#This Row],[Date]],2)</f>
        <v>3</v>
      </c>
      <c r="L14066" s="1" t="str">
        <f>LEFT(BART_Rides[[#This Row],[Lines]],1)</f>
        <v>Y</v>
      </c>
      <c r="M14066" s="1" t="str">
        <f>IF(BART_Rides[[#This Row],[FirstLetter]]="Y","Yes","No")</f>
        <v>Yes</v>
      </c>
      <c r="N14066" s="1" t="str">
        <f>IF(OR(BART_Rides[[#This Row],[Station Code]]="EM", BART_Rides[[#This Row],[Station Code]]="MT", BART_Rides[[#This Row],[Station Code]]="PL", BART_Rides[[#This Row],[Station Code]]="CC"), "Yes", "No")</f>
        <v>No</v>
      </c>
    </row>
    <row r="14067" spans="6:14">
      <c r="F14067" s="3">
        <v>44392</v>
      </c>
      <c r="G14067" s="1" t="s">
        <v>73</v>
      </c>
      <c r="H14067" s="1" t="s">
        <v>105</v>
      </c>
      <c r="I14067" s="1">
        <v>1216</v>
      </c>
      <c r="J14067" s="1">
        <f>MONTH(BART_Rides[[#This Row],[Date]])</f>
        <v>7</v>
      </c>
      <c r="K14067" s="1">
        <f>WEEKDAY(BART_Rides[[#This Row],[Date]],2)</f>
        <v>4</v>
      </c>
      <c r="L14067" s="1" t="str">
        <f>LEFT(BART_Rides[[#This Row],[Lines]],1)</f>
        <v>Y</v>
      </c>
      <c r="M14067" s="1" t="str">
        <f>IF(BART_Rides[[#This Row],[FirstLetter]]="Y","Yes","No")</f>
        <v>Yes</v>
      </c>
      <c r="N14067" s="1" t="str">
        <f>IF(OR(BART_Rides[[#This Row],[Station Code]]="EM", BART_Rides[[#This Row],[Station Code]]="MT", BART_Rides[[#This Row],[Station Code]]="PL", BART_Rides[[#This Row],[Station Code]]="CC"), "Yes", "No")</f>
        <v>No</v>
      </c>
    </row>
    <row r="14068" spans="6:14">
      <c r="F14068" s="3">
        <v>44393</v>
      </c>
      <c r="G14068" s="1" t="s">
        <v>73</v>
      </c>
      <c r="H14068" s="1" t="s">
        <v>105</v>
      </c>
      <c r="I14068" s="1">
        <v>1081</v>
      </c>
      <c r="J14068" s="1">
        <f>MONTH(BART_Rides[[#This Row],[Date]])</f>
        <v>7</v>
      </c>
      <c r="K14068" s="1">
        <f>WEEKDAY(BART_Rides[[#This Row],[Date]],2)</f>
        <v>5</v>
      </c>
      <c r="L14068" s="1" t="str">
        <f>LEFT(BART_Rides[[#This Row],[Lines]],1)</f>
        <v>Y</v>
      </c>
      <c r="M14068" s="1" t="str">
        <f>IF(BART_Rides[[#This Row],[FirstLetter]]="Y","Yes","No")</f>
        <v>Yes</v>
      </c>
      <c r="N14068" s="1" t="str">
        <f>IF(OR(BART_Rides[[#This Row],[Station Code]]="EM", BART_Rides[[#This Row],[Station Code]]="MT", BART_Rides[[#This Row],[Station Code]]="PL", BART_Rides[[#This Row],[Station Code]]="CC"), "Yes", "No")</f>
        <v>No</v>
      </c>
    </row>
    <row r="14069" spans="6:14">
      <c r="F14069" s="3">
        <v>44394</v>
      </c>
      <c r="G14069" s="1" t="s">
        <v>73</v>
      </c>
      <c r="H14069" s="1" t="s">
        <v>105</v>
      </c>
      <c r="I14069" s="1">
        <v>482</v>
      </c>
      <c r="J14069" s="1">
        <f>MONTH(BART_Rides[[#This Row],[Date]])</f>
        <v>7</v>
      </c>
      <c r="K14069" s="1">
        <f>WEEKDAY(BART_Rides[[#This Row],[Date]],2)</f>
        <v>6</v>
      </c>
      <c r="L14069" s="1" t="str">
        <f>LEFT(BART_Rides[[#This Row],[Lines]],1)</f>
        <v>Y</v>
      </c>
      <c r="M14069" s="1" t="str">
        <f>IF(BART_Rides[[#This Row],[FirstLetter]]="Y","Yes","No")</f>
        <v>Yes</v>
      </c>
      <c r="N14069" s="1" t="str">
        <f>IF(OR(BART_Rides[[#This Row],[Station Code]]="EM", BART_Rides[[#This Row],[Station Code]]="MT", BART_Rides[[#This Row],[Station Code]]="PL", BART_Rides[[#This Row],[Station Code]]="CC"), "Yes", "No")</f>
        <v>No</v>
      </c>
    </row>
    <row r="14070" spans="6:14">
      <c r="F14070" s="3">
        <v>44395</v>
      </c>
      <c r="G14070" s="1" t="s">
        <v>73</v>
      </c>
      <c r="H14070" s="1" t="s">
        <v>105</v>
      </c>
      <c r="I14070" s="1">
        <v>373</v>
      </c>
      <c r="J14070" s="1">
        <f>MONTH(BART_Rides[[#This Row],[Date]])</f>
        <v>7</v>
      </c>
      <c r="K14070" s="1">
        <f>WEEKDAY(BART_Rides[[#This Row],[Date]],2)</f>
        <v>7</v>
      </c>
      <c r="L14070" s="1" t="str">
        <f>LEFT(BART_Rides[[#This Row],[Lines]],1)</f>
        <v>Y</v>
      </c>
      <c r="M14070" s="1" t="str">
        <f>IF(BART_Rides[[#This Row],[FirstLetter]]="Y","Yes","No")</f>
        <v>Yes</v>
      </c>
      <c r="N14070" s="1" t="str">
        <f>IF(OR(BART_Rides[[#This Row],[Station Code]]="EM", BART_Rides[[#This Row],[Station Code]]="MT", BART_Rides[[#This Row],[Station Code]]="PL", BART_Rides[[#This Row],[Station Code]]="CC"), "Yes", "No")</f>
        <v>No</v>
      </c>
    </row>
    <row r="14071" spans="6:14">
      <c r="F14071" s="3">
        <v>44396</v>
      </c>
      <c r="G14071" s="1" t="s">
        <v>73</v>
      </c>
      <c r="H14071" s="1" t="s">
        <v>105</v>
      </c>
      <c r="I14071" s="1">
        <v>1136</v>
      </c>
      <c r="J14071" s="1">
        <f>MONTH(BART_Rides[[#This Row],[Date]])</f>
        <v>7</v>
      </c>
      <c r="K14071" s="1">
        <f>WEEKDAY(BART_Rides[[#This Row],[Date]],2)</f>
        <v>1</v>
      </c>
      <c r="L14071" s="1" t="str">
        <f>LEFT(BART_Rides[[#This Row],[Lines]],1)</f>
        <v>Y</v>
      </c>
      <c r="M14071" s="1" t="str">
        <f>IF(BART_Rides[[#This Row],[FirstLetter]]="Y","Yes","No")</f>
        <v>Yes</v>
      </c>
      <c r="N14071" s="1" t="str">
        <f>IF(OR(BART_Rides[[#This Row],[Station Code]]="EM", BART_Rides[[#This Row],[Station Code]]="MT", BART_Rides[[#This Row],[Station Code]]="PL", BART_Rides[[#This Row],[Station Code]]="CC"), "Yes", "No")</f>
        <v>No</v>
      </c>
    </row>
    <row r="14072" spans="6:14">
      <c r="F14072" s="3">
        <v>44397</v>
      </c>
      <c r="G14072" s="1" t="s">
        <v>73</v>
      </c>
      <c r="H14072" s="1" t="s">
        <v>105</v>
      </c>
      <c r="I14072" s="1">
        <v>1242</v>
      </c>
      <c r="J14072" s="1">
        <f>MONTH(BART_Rides[[#This Row],[Date]])</f>
        <v>7</v>
      </c>
      <c r="K14072" s="1">
        <f>WEEKDAY(BART_Rides[[#This Row],[Date]],2)</f>
        <v>2</v>
      </c>
      <c r="L14072" s="1" t="str">
        <f>LEFT(BART_Rides[[#This Row],[Lines]],1)</f>
        <v>Y</v>
      </c>
      <c r="M14072" s="1" t="str">
        <f>IF(BART_Rides[[#This Row],[FirstLetter]]="Y","Yes","No")</f>
        <v>Yes</v>
      </c>
      <c r="N14072" s="1" t="str">
        <f>IF(OR(BART_Rides[[#This Row],[Station Code]]="EM", BART_Rides[[#This Row],[Station Code]]="MT", BART_Rides[[#This Row],[Station Code]]="PL", BART_Rides[[#This Row],[Station Code]]="CC"), "Yes", "No")</f>
        <v>No</v>
      </c>
    </row>
    <row r="14073" spans="6:14">
      <c r="F14073" s="3">
        <v>44398</v>
      </c>
      <c r="G14073" s="1" t="s">
        <v>73</v>
      </c>
      <c r="H14073" s="1" t="s">
        <v>105</v>
      </c>
      <c r="I14073" s="1">
        <v>1189</v>
      </c>
      <c r="J14073" s="1">
        <f>MONTH(BART_Rides[[#This Row],[Date]])</f>
        <v>7</v>
      </c>
      <c r="K14073" s="1">
        <f>WEEKDAY(BART_Rides[[#This Row],[Date]],2)</f>
        <v>3</v>
      </c>
      <c r="L14073" s="1" t="str">
        <f>LEFT(BART_Rides[[#This Row],[Lines]],1)</f>
        <v>Y</v>
      </c>
      <c r="M14073" s="1" t="str">
        <f>IF(BART_Rides[[#This Row],[FirstLetter]]="Y","Yes","No")</f>
        <v>Yes</v>
      </c>
      <c r="N14073" s="1" t="str">
        <f>IF(OR(BART_Rides[[#This Row],[Station Code]]="EM", BART_Rides[[#This Row],[Station Code]]="MT", BART_Rides[[#This Row],[Station Code]]="PL", BART_Rides[[#This Row],[Station Code]]="CC"), "Yes", "No")</f>
        <v>No</v>
      </c>
    </row>
    <row r="14074" spans="6:14">
      <c r="F14074" s="3">
        <v>44399</v>
      </c>
      <c r="G14074" s="1" t="s">
        <v>73</v>
      </c>
      <c r="H14074" s="1" t="s">
        <v>105</v>
      </c>
      <c r="I14074" s="1">
        <v>1138</v>
      </c>
      <c r="J14074" s="1">
        <f>MONTH(BART_Rides[[#This Row],[Date]])</f>
        <v>7</v>
      </c>
      <c r="K14074" s="1">
        <f>WEEKDAY(BART_Rides[[#This Row],[Date]],2)</f>
        <v>4</v>
      </c>
      <c r="L14074" s="1" t="str">
        <f>LEFT(BART_Rides[[#This Row],[Lines]],1)</f>
        <v>Y</v>
      </c>
      <c r="M14074" s="1" t="str">
        <f>IF(BART_Rides[[#This Row],[FirstLetter]]="Y","Yes","No")</f>
        <v>Yes</v>
      </c>
      <c r="N14074" s="1" t="str">
        <f>IF(OR(BART_Rides[[#This Row],[Station Code]]="EM", BART_Rides[[#This Row],[Station Code]]="MT", BART_Rides[[#This Row],[Station Code]]="PL", BART_Rides[[#This Row],[Station Code]]="CC"), "Yes", "No")</f>
        <v>No</v>
      </c>
    </row>
    <row r="14075" spans="6:14">
      <c r="F14075" s="3">
        <v>44400</v>
      </c>
      <c r="G14075" s="1" t="s">
        <v>73</v>
      </c>
      <c r="H14075" s="1" t="s">
        <v>105</v>
      </c>
      <c r="I14075" s="1">
        <v>1075</v>
      </c>
      <c r="J14075" s="1">
        <f>MONTH(BART_Rides[[#This Row],[Date]])</f>
        <v>7</v>
      </c>
      <c r="K14075" s="1">
        <f>WEEKDAY(BART_Rides[[#This Row],[Date]],2)</f>
        <v>5</v>
      </c>
      <c r="L14075" s="1" t="str">
        <f>LEFT(BART_Rides[[#This Row],[Lines]],1)</f>
        <v>Y</v>
      </c>
      <c r="M14075" s="1" t="str">
        <f>IF(BART_Rides[[#This Row],[FirstLetter]]="Y","Yes","No")</f>
        <v>Yes</v>
      </c>
      <c r="N14075" s="1" t="str">
        <f>IF(OR(BART_Rides[[#This Row],[Station Code]]="EM", BART_Rides[[#This Row],[Station Code]]="MT", BART_Rides[[#This Row],[Station Code]]="PL", BART_Rides[[#This Row],[Station Code]]="CC"), "Yes", "No")</f>
        <v>No</v>
      </c>
    </row>
    <row r="14076" spans="6:14">
      <c r="F14076" s="3">
        <v>44401</v>
      </c>
      <c r="G14076" s="1" t="s">
        <v>73</v>
      </c>
      <c r="H14076" s="1" t="s">
        <v>105</v>
      </c>
      <c r="I14076" s="1">
        <v>451</v>
      </c>
      <c r="J14076" s="1">
        <f>MONTH(BART_Rides[[#This Row],[Date]])</f>
        <v>7</v>
      </c>
      <c r="K14076" s="1">
        <f>WEEKDAY(BART_Rides[[#This Row],[Date]],2)</f>
        <v>6</v>
      </c>
      <c r="L14076" s="1" t="str">
        <f>LEFT(BART_Rides[[#This Row],[Lines]],1)</f>
        <v>Y</v>
      </c>
      <c r="M14076" s="1" t="str">
        <f>IF(BART_Rides[[#This Row],[FirstLetter]]="Y","Yes","No")</f>
        <v>Yes</v>
      </c>
      <c r="N14076" s="1" t="str">
        <f>IF(OR(BART_Rides[[#This Row],[Station Code]]="EM", BART_Rides[[#This Row],[Station Code]]="MT", BART_Rides[[#This Row],[Station Code]]="PL", BART_Rides[[#This Row],[Station Code]]="CC"), "Yes", "No")</f>
        <v>No</v>
      </c>
    </row>
    <row r="14077" spans="6:14">
      <c r="F14077" s="3">
        <v>44402</v>
      </c>
      <c r="G14077" s="1" t="s">
        <v>73</v>
      </c>
      <c r="H14077" s="1" t="s">
        <v>105</v>
      </c>
      <c r="I14077" s="1">
        <v>433</v>
      </c>
      <c r="J14077" s="1">
        <f>MONTH(BART_Rides[[#This Row],[Date]])</f>
        <v>7</v>
      </c>
      <c r="K14077" s="1">
        <f>WEEKDAY(BART_Rides[[#This Row],[Date]],2)</f>
        <v>7</v>
      </c>
      <c r="L14077" s="1" t="str">
        <f>LEFT(BART_Rides[[#This Row],[Lines]],1)</f>
        <v>Y</v>
      </c>
      <c r="M14077" s="1" t="str">
        <f>IF(BART_Rides[[#This Row],[FirstLetter]]="Y","Yes","No")</f>
        <v>Yes</v>
      </c>
      <c r="N14077" s="1" t="str">
        <f>IF(OR(BART_Rides[[#This Row],[Station Code]]="EM", BART_Rides[[#This Row],[Station Code]]="MT", BART_Rides[[#This Row],[Station Code]]="PL", BART_Rides[[#This Row],[Station Code]]="CC"), "Yes", "No")</f>
        <v>No</v>
      </c>
    </row>
    <row r="14078" spans="6:14">
      <c r="F14078" s="3">
        <v>44403</v>
      </c>
      <c r="G14078" s="1" t="s">
        <v>73</v>
      </c>
      <c r="H14078" s="1" t="s">
        <v>105</v>
      </c>
      <c r="I14078" s="1">
        <v>1186</v>
      </c>
      <c r="J14078" s="1">
        <f>MONTH(BART_Rides[[#This Row],[Date]])</f>
        <v>7</v>
      </c>
      <c r="K14078" s="1">
        <f>WEEKDAY(BART_Rides[[#This Row],[Date]],2)</f>
        <v>1</v>
      </c>
      <c r="L14078" s="1" t="str">
        <f>LEFT(BART_Rides[[#This Row],[Lines]],1)</f>
        <v>Y</v>
      </c>
      <c r="M14078" s="1" t="str">
        <f>IF(BART_Rides[[#This Row],[FirstLetter]]="Y","Yes","No")</f>
        <v>Yes</v>
      </c>
      <c r="N14078" s="1" t="str">
        <f>IF(OR(BART_Rides[[#This Row],[Station Code]]="EM", BART_Rides[[#This Row],[Station Code]]="MT", BART_Rides[[#This Row],[Station Code]]="PL", BART_Rides[[#This Row],[Station Code]]="CC"), "Yes", "No")</f>
        <v>No</v>
      </c>
    </row>
    <row r="14079" spans="6:14">
      <c r="F14079" s="3">
        <v>44404</v>
      </c>
      <c r="G14079" s="1" t="s">
        <v>73</v>
      </c>
      <c r="H14079" s="1" t="s">
        <v>105</v>
      </c>
      <c r="I14079" s="1">
        <v>1187</v>
      </c>
      <c r="J14079" s="1">
        <f>MONTH(BART_Rides[[#This Row],[Date]])</f>
        <v>7</v>
      </c>
      <c r="K14079" s="1">
        <f>WEEKDAY(BART_Rides[[#This Row],[Date]],2)</f>
        <v>2</v>
      </c>
      <c r="L14079" s="1" t="str">
        <f>LEFT(BART_Rides[[#This Row],[Lines]],1)</f>
        <v>Y</v>
      </c>
      <c r="M14079" s="1" t="str">
        <f>IF(BART_Rides[[#This Row],[FirstLetter]]="Y","Yes","No")</f>
        <v>Yes</v>
      </c>
      <c r="N14079" s="1" t="str">
        <f>IF(OR(BART_Rides[[#This Row],[Station Code]]="EM", BART_Rides[[#This Row],[Station Code]]="MT", BART_Rides[[#This Row],[Station Code]]="PL", BART_Rides[[#This Row],[Station Code]]="CC"), "Yes", "No")</f>
        <v>No</v>
      </c>
    </row>
    <row r="14080" spans="6:14">
      <c r="F14080" s="3">
        <v>44405</v>
      </c>
      <c r="G14080" s="1" t="s">
        <v>73</v>
      </c>
      <c r="H14080" s="1" t="s">
        <v>105</v>
      </c>
      <c r="I14080" s="1">
        <v>1211</v>
      </c>
      <c r="J14080" s="1">
        <f>MONTH(BART_Rides[[#This Row],[Date]])</f>
        <v>7</v>
      </c>
      <c r="K14080" s="1">
        <f>WEEKDAY(BART_Rides[[#This Row],[Date]],2)</f>
        <v>3</v>
      </c>
      <c r="L14080" s="1" t="str">
        <f>LEFT(BART_Rides[[#This Row],[Lines]],1)</f>
        <v>Y</v>
      </c>
      <c r="M14080" s="1" t="str">
        <f>IF(BART_Rides[[#This Row],[FirstLetter]]="Y","Yes","No")</f>
        <v>Yes</v>
      </c>
      <c r="N14080" s="1" t="str">
        <f>IF(OR(BART_Rides[[#This Row],[Station Code]]="EM", BART_Rides[[#This Row],[Station Code]]="MT", BART_Rides[[#This Row],[Station Code]]="PL", BART_Rides[[#This Row],[Station Code]]="CC"), "Yes", "No")</f>
        <v>No</v>
      </c>
    </row>
    <row r="14081" spans="6:14">
      <c r="F14081" s="3">
        <v>44406</v>
      </c>
      <c r="G14081" s="1" t="s">
        <v>73</v>
      </c>
      <c r="H14081" s="1" t="s">
        <v>105</v>
      </c>
      <c r="I14081" s="1">
        <v>1163</v>
      </c>
      <c r="J14081" s="1">
        <f>MONTH(BART_Rides[[#This Row],[Date]])</f>
        <v>7</v>
      </c>
      <c r="K14081" s="1">
        <f>WEEKDAY(BART_Rides[[#This Row],[Date]],2)</f>
        <v>4</v>
      </c>
      <c r="L14081" s="1" t="str">
        <f>LEFT(BART_Rides[[#This Row],[Lines]],1)</f>
        <v>Y</v>
      </c>
      <c r="M14081" s="1" t="str">
        <f>IF(BART_Rides[[#This Row],[FirstLetter]]="Y","Yes","No")</f>
        <v>Yes</v>
      </c>
      <c r="N14081" s="1" t="str">
        <f>IF(OR(BART_Rides[[#This Row],[Station Code]]="EM", BART_Rides[[#This Row],[Station Code]]="MT", BART_Rides[[#This Row],[Station Code]]="PL", BART_Rides[[#This Row],[Station Code]]="CC"), "Yes", "No")</f>
        <v>No</v>
      </c>
    </row>
    <row r="14082" spans="6:14">
      <c r="F14082" s="3">
        <v>44407</v>
      </c>
      <c r="G14082" s="1" t="s">
        <v>73</v>
      </c>
      <c r="H14082" s="1" t="s">
        <v>105</v>
      </c>
      <c r="I14082" s="1">
        <v>1067</v>
      </c>
      <c r="J14082" s="1">
        <f>MONTH(BART_Rides[[#This Row],[Date]])</f>
        <v>7</v>
      </c>
      <c r="K14082" s="1">
        <f>WEEKDAY(BART_Rides[[#This Row],[Date]],2)</f>
        <v>5</v>
      </c>
      <c r="L14082" s="1" t="str">
        <f>LEFT(BART_Rides[[#This Row],[Lines]],1)</f>
        <v>Y</v>
      </c>
      <c r="M14082" s="1" t="str">
        <f>IF(BART_Rides[[#This Row],[FirstLetter]]="Y","Yes","No")</f>
        <v>Yes</v>
      </c>
      <c r="N14082" s="1" t="str">
        <f>IF(OR(BART_Rides[[#This Row],[Station Code]]="EM", BART_Rides[[#This Row],[Station Code]]="MT", BART_Rides[[#This Row],[Station Code]]="PL", BART_Rides[[#This Row],[Station Code]]="CC"), "Yes", "No")</f>
        <v>No</v>
      </c>
    </row>
    <row r="14083" spans="6:14">
      <c r="F14083" s="3">
        <v>44408</v>
      </c>
      <c r="G14083" s="1" t="s">
        <v>73</v>
      </c>
      <c r="H14083" s="1" t="s">
        <v>105</v>
      </c>
      <c r="I14083" s="1">
        <v>467</v>
      </c>
      <c r="J14083" s="1">
        <f>MONTH(BART_Rides[[#This Row],[Date]])</f>
        <v>7</v>
      </c>
      <c r="K14083" s="1">
        <f>WEEKDAY(BART_Rides[[#This Row],[Date]],2)</f>
        <v>6</v>
      </c>
      <c r="L14083" s="1" t="str">
        <f>LEFT(BART_Rides[[#This Row],[Lines]],1)</f>
        <v>Y</v>
      </c>
      <c r="M14083" s="1" t="str">
        <f>IF(BART_Rides[[#This Row],[FirstLetter]]="Y","Yes","No")</f>
        <v>Yes</v>
      </c>
      <c r="N14083" s="1" t="str">
        <f>IF(OR(BART_Rides[[#This Row],[Station Code]]="EM", BART_Rides[[#This Row],[Station Code]]="MT", BART_Rides[[#This Row],[Station Code]]="PL", BART_Rides[[#This Row],[Station Code]]="CC"), "Yes", "No")</f>
        <v>No</v>
      </c>
    </row>
    <row r="14084" spans="6:14">
      <c r="F14084" s="3">
        <v>44409</v>
      </c>
      <c r="G14084" s="1" t="s">
        <v>73</v>
      </c>
      <c r="H14084" s="1" t="s">
        <v>105</v>
      </c>
      <c r="I14084" s="1">
        <v>409</v>
      </c>
      <c r="J14084" s="1">
        <f>MONTH(BART_Rides[[#This Row],[Date]])</f>
        <v>8</v>
      </c>
      <c r="K14084" s="1">
        <f>WEEKDAY(BART_Rides[[#This Row],[Date]],2)</f>
        <v>7</v>
      </c>
      <c r="L14084" s="1" t="str">
        <f>LEFT(BART_Rides[[#This Row],[Lines]],1)</f>
        <v>Y</v>
      </c>
      <c r="M14084" s="1" t="str">
        <f>IF(BART_Rides[[#This Row],[FirstLetter]]="Y","Yes","No")</f>
        <v>Yes</v>
      </c>
      <c r="N14084" s="1" t="str">
        <f>IF(OR(BART_Rides[[#This Row],[Station Code]]="EM", BART_Rides[[#This Row],[Station Code]]="MT", BART_Rides[[#This Row],[Station Code]]="PL", BART_Rides[[#This Row],[Station Code]]="CC"), "Yes", "No")</f>
        <v>No</v>
      </c>
    </row>
    <row r="14085" spans="6:14">
      <c r="F14085" s="3">
        <v>44410</v>
      </c>
      <c r="G14085" s="1" t="s">
        <v>73</v>
      </c>
      <c r="H14085" s="1" t="s">
        <v>105</v>
      </c>
      <c r="I14085" s="1">
        <v>1081</v>
      </c>
      <c r="J14085" s="1">
        <f>MONTH(BART_Rides[[#This Row],[Date]])</f>
        <v>8</v>
      </c>
      <c r="K14085" s="1">
        <f>WEEKDAY(BART_Rides[[#This Row],[Date]],2)</f>
        <v>1</v>
      </c>
      <c r="L14085" s="1" t="str">
        <f>LEFT(BART_Rides[[#This Row],[Lines]],1)</f>
        <v>Y</v>
      </c>
      <c r="M14085" s="1" t="str">
        <f>IF(BART_Rides[[#This Row],[FirstLetter]]="Y","Yes","No")</f>
        <v>Yes</v>
      </c>
      <c r="N14085" s="1" t="str">
        <f>IF(OR(BART_Rides[[#This Row],[Station Code]]="EM", BART_Rides[[#This Row],[Station Code]]="MT", BART_Rides[[#This Row],[Station Code]]="PL", BART_Rides[[#This Row],[Station Code]]="CC"), "Yes", "No")</f>
        <v>No</v>
      </c>
    </row>
    <row r="14086" spans="6:14">
      <c r="F14086" s="3">
        <v>44411</v>
      </c>
      <c r="G14086" s="1" t="s">
        <v>73</v>
      </c>
      <c r="H14086" s="1" t="s">
        <v>105</v>
      </c>
      <c r="I14086" s="1">
        <v>1268</v>
      </c>
      <c r="J14086" s="1">
        <f>MONTH(BART_Rides[[#This Row],[Date]])</f>
        <v>8</v>
      </c>
      <c r="K14086" s="1">
        <f>WEEKDAY(BART_Rides[[#This Row],[Date]],2)</f>
        <v>2</v>
      </c>
      <c r="L14086" s="1" t="str">
        <f>LEFT(BART_Rides[[#This Row],[Lines]],1)</f>
        <v>Y</v>
      </c>
      <c r="M14086" s="1" t="str">
        <f>IF(BART_Rides[[#This Row],[FirstLetter]]="Y","Yes","No")</f>
        <v>Yes</v>
      </c>
      <c r="N14086" s="1" t="str">
        <f>IF(OR(BART_Rides[[#This Row],[Station Code]]="EM", BART_Rides[[#This Row],[Station Code]]="MT", BART_Rides[[#This Row],[Station Code]]="PL", BART_Rides[[#This Row],[Station Code]]="CC"), "Yes", "No")</f>
        <v>No</v>
      </c>
    </row>
    <row r="14087" spans="6:14">
      <c r="F14087" s="3">
        <v>44412</v>
      </c>
      <c r="G14087" s="1" t="s">
        <v>73</v>
      </c>
      <c r="H14087" s="1" t="s">
        <v>105</v>
      </c>
      <c r="I14087" s="1">
        <v>1242</v>
      </c>
      <c r="J14087" s="1">
        <f>MONTH(BART_Rides[[#This Row],[Date]])</f>
        <v>8</v>
      </c>
      <c r="K14087" s="1">
        <f>WEEKDAY(BART_Rides[[#This Row],[Date]],2)</f>
        <v>3</v>
      </c>
      <c r="L14087" s="1" t="str">
        <f>LEFT(BART_Rides[[#This Row],[Lines]],1)</f>
        <v>Y</v>
      </c>
      <c r="M14087" s="1" t="str">
        <f>IF(BART_Rides[[#This Row],[FirstLetter]]="Y","Yes","No")</f>
        <v>Yes</v>
      </c>
      <c r="N14087" s="1" t="str">
        <f>IF(OR(BART_Rides[[#This Row],[Station Code]]="EM", BART_Rides[[#This Row],[Station Code]]="MT", BART_Rides[[#This Row],[Station Code]]="PL", BART_Rides[[#This Row],[Station Code]]="CC"), "Yes", "No")</f>
        <v>No</v>
      </c>
    </row>
    <row r="14088" spans="6:14">
      <c r="F14088" s="3">
        <v>44413</v>
      </c>
      <c r="G14088" s="1" t="s">
        <v>73</v>
      </c>
      <c r="H14088" s="1" t="s">
        <v>105</v>
      </c>
      <c r="I14088" s="1">
        <v>1233</v>
      </c>
      <c r="J14088" s="1">
        <f>MONTH(BART_Rides[[#This Row],[Date]])</f>
        <v>8</v>
      </c>
      <c r="K14088" s="1">
        <f>WEEKDAY(BART_Rides[[#This Row],[Date]],2)</f>
        <v>4</v>
      </c>
      <c r="L14088" s="1" t="str">
        <f>LEFT(BART_Rides[[#This Row],[Lines]],1)</f>
        <v>Y</v>
      </c>
      <c r="M14088" s="1" t="str">
        <f>IF(BART_Rides[[#This Row],[FirstLetter]]="Y","Yes","No")</f>
        <v>Yes</v>
      </c>
      <c r="N14088" s="1" t="str">
        <f>IF(OR(BART_Rides[[#This Row],[Station Code]]="EM", BART_Rides[[#This Row],[Station Code]]="MT", BART_Rides[[#This Row],[Station Code]]="PL", BART_Rides[[#This Row],[Station Code]]="CC"), "Yes", "No")</f>
        <v>No</v>
      </c>
    </row>
    <row r="14089" spans="6:14">
      <c r="F14089" s="3">
        <v>44414</v>
      </c>
      <c r="G14089" s="1" t="s">
        <v>73</v>
      </c>
      <c r="H14089" s="1" t="s">
        <v>105</v>
      </c>
      <c r="I14089" s="1">
        <v>1160</v>
      </c>
      <c r="J14089" s="1">
        <f>MONTH(BART_Rides[[#This Row],[Date]])</f>
        <v>8</v>
      </c>
      <c r="K14089" s="1">
        <f>WEEKDAY(BART_Rides[[#This Row],[Date]],2)</f>
        <v>5</v>
      </c>
      <c r="L14089" s="1" t="str">
        <f>LEFT(BART_Rides[[#This Row],[Lines]],1)</f>
        <v>Y</v>
      </c>
      <c r="M14089" s="1" t="str">
        <f>IF(BART_Rides[[#This Row],[FirstLetter]]="Y","Yes","No")</f>
        <v>Yes</v>
      </c>
      <c r="N14089" s="1" t="str">
        <f>IF(OR(BART_Rides[[#This Row],[Station Code]]="EM", BART_Rides[[#This Row],[Station Code]]="MT", BART_Rides[[#This Row],[Station Code]]="PL", BART_Rides[[#This Row],[Station Code]]="CC"), "Yes", "No")</f>
        <v>No</v>
      </c>
    </row>
    <row r="14090" spans="6:14">
      <c r="F14090" s="3">
        <v>44415</v>
      </c>
      <c r="G14090" s="1" t="s">
        <v>73</v>
      </c>
      <c r="H14090" s="1" t="s">
        <v>105</v>
      </c>
      <c r="I14090" s="1">
        <v>598</v>
      </c>
      <c r="J14090" s="1">
        <f>MONTH(BART_Rides[[#This Row],[Date]])</f>
        <v>8</v>
      </c>
      <c r="K14090" s="1">
        <f>WEEKDAY(BART_Rides[[#This Row],[Date]],2)</f>
        <v>6</v>
      </c>
      <c r="L14090" s="1" t="str">
        <f>LEFT(BART_Rides[[#This Row],[Lines]],1)</f>
        <v>Y</v>
      </c>
      <c r="M14090" s="1" t="str">
        <f>IF(BART_Rides[[#This Row],[FirstLetter]]="Y","Yes","No")</f>
        <v>Yes</v>
      </c>
      <c r="N14090" s="1" t="str">
        <f>IF(OR(BART_Rides[[#This Row],[Station Code]]="EM", BART_Rides[[#This Row],[Station Code]]="MT", BART_Rides[[#This Row],[Station Code]]="PL", BART_Rides[[#This Row],[Station Code]]="CC"), "Yes", "No")</f>
        <v>No</v>
      </c>
    </row>
    <row r="14091" spans="6:14">
      <c r="F14091" s="3">
        <v>44416</v>
      </c>
      <c r="G14091" s="1" t="s">
        <v>73</v>
      </c>
      <c r="H14091" s="1" t="s">
        <v>105</v>
      </c>
      <c r="I14091" s="1">
        <v>376</v>
      </c>
      <c r="J14091" s="1">
        <f>MONTH(BART_Rides[[#This Row],[Date]])</f>
        <v>8</v>
      </c>
      <c r="K14091" s="1">
        <f>WEEKDAY(BART_Rides[[#This Row],[Date]],2)</f>
        <v>7</v>
      </c>
      <c r="L14091" s="1" t="str">
        <f>LEFT(BART_Rides[[#This Row],[Lines]],1)</f>
        <v>Y</v>
      </c>
      <c r="M14091" s="1" t="str">
        <f>IF(BART_Rides[[#This Row],[FirstLetter]]="Y","Yes","No")</f>
        <v>Yes</v>
      </c>
      <c r="N14091" s="1" t="str">
        <f>IF(OR(BART_Rides[[#This Row],[Station Code]]="EM", BART_Rides[[#This Row],[Station Code]]="MT", BART_Rides[[#This Row],[Station Code]]="PL", BART_Rides[[#This Row],[Station Code]]="CC"), "Yes", "No")</f>
        <v>No</v>
      </c>
    </row>
    <row r="14092" spans="6:14">
      <c r="F14092" s="3">
        <v>44417</v>
      </c>
      <c r="G14092" s="1" t="s">
        <v>73</v>
      </c>
      <c r="H14092" s="1" t="s">
        <v>105</v>
      </c>
      <c r="I14092" s="1">
        <v>1097</v>
      </c>
      <c r="J14092" s="1">
        <f>MONTH(BART_Rides[[#This Row],[Date]])</f>
        <v>8</v>
      </c>
      <c r="K14092" s="1">
        <f>WEEKDAY(BART_Rides[[#This Row],[Date]],2)</f>
        <v>1</v>
      </c>
      <c r="L14092" s="1" t="str">
        <f>LEFT(BART_Rides[[#This Row],[Lines]],1)</f>
        <v>Y</v>
      </c>
      <c r="M14092" s="1" t="str">
        <f>IF(BART_Rides[[#This Row],[FirstLetter]]="Y","Yes","No")</f>
        <v>Yes</v>
      </c>
      <c r="N14092" s="1" t="str">
        <f>IF(OR(BART_Rides[[#This Row],[Station Code]]="EM", BART_Rides[[#This Row],[Station Code]]="MT", BART_Rides[[#This Row],[Station Code]]="PL", BART_Rides[[#This Row],[Station Code]]="CC"), "Yes", "No")</f>
        <v>No</v>
      </c>
    </row>
    <row r="14093" spans="6:14">
      <c r="F14093" s="3">
        <v>44418</v>
      </c>
      <c r="G14093" s="1" t="s">
        <v>73</v>
      </c>
      <c r="H14093" s="1" t="s">
        <v>105</v>
      </c>
      <c r="I14093" s="1">
        <v>1226</v>
      </c>
      <c r="J14093" s="1">
        <f>MONTH(BART_Rides[[#This Row],[Date]])</f>
        <v>8</v>
      </c>
      <c r="K14093" s="1">
        <f>WEEKDAY(BART_Rides[[#This Row],[Date]],2)</f>
        <v>2</v>
      </c>
      <c r="L14093" s="1" t="str">
        <f>LEFT(BART_Rides[[#This Row],[Lines]],1)</f>
        <v>Y</v>
      </c>
      <c r="M14093" s="1" t="str">
        <f>IF(BART_Rides[[#This Row],[FirstLetter]]="Y","Yes","No")</f>
        <v>Yes</v>
      </c>
      <c r="N14093" s="1" t="str">
        <f>IF(OR(BART_Rides[[#This Row],[Station Code]]="EM", BART_Rides[[#This Row],[Station Code]]="MT", BART_Rides[[#This Row],[Station Code]]="PL", BART_Rides[[#This Row],[Station Code]]="CC"), "Yes", "No")</f>
        <v>No</v>
      </c>
    </row>
    <row r="14094" spans="6:14">
      <c r="F14094" s="3">
        <v>44419</v>
      </c>
      <c r="G14094" s="1" t="s">
        <v>73</v>
      </c>
      <c r="H14094" s="1" t="s">
        <v>105</v>
      </c>
      <c r="I14094" s="1">
        <v>1261</v>
      </c>
      <c r="J14094" s="1">
        <f>MONTH(BART_Rides[[#This Row],[Date]])</f>
        <v>8</v>
      </c>
      <c r="K14094" s="1">
        <f>WEEKDAY(BART_Rides[[#This Row],[Date]],2)</f>
        <v>3</v>
      </c>
      <c r="L14094" s="1" t="str">
        <f>LEFT(BART_Rides[[#This Row],[Lines]],1)</f>
        <v>Y</v>
      </c>
      <c r="M14094" s="1" t="str">
        <f>IF(BART_Rides[[#This Row],[FirstLetter]]="Y","Yes","No")</f>
        <v>Yes</v>
      </c>
      <c r="N14094" s="1" t="str">
        <f>IF(OR(BART_Rides[[#This Row],[Station Code]]="EM", BART_Rides[[#This Row],[Station Code]]="MT", BART_Rides[[#This Row],[Station Code]]="PL", BART_Rides[[#This Row],[Station Code]]="CC"), "Yes", "No")</f>
        <v>No</v>
      </c>
    </row>
    <row r="14095" spans="6:14">
      <c r="F14095" s="3">
        <v>44420</v>
      </c>
      <c r="G14095" s="1" t="s">
        <v>73</v>
      </c>
      <c r="H14095" s="1" t="s">
        <v>105</v>
      </c>
      <c r="I14095" s="1">
        <v>1210</v>
      </c>
      <c r="J14095" s="1">
        <f>MONTH(BART_Rides[[#This Row],[Date]])</f>
        <v>8</v>
      </c>
      <c r="K14095" s="1">
        <f>WEEKDAY(BART_Rides[[#This Row],[Date]],2)</f>
        <v>4</v>
      </c>
      <c r="L14095" s="1" t="str">
        <f>LEFT(BART_Rides[[#This Row],[Lines]],1)</f>
        <v>Y</v>
      </c>
      <c r="M14095" s="1" t="str">
        <f>IF(BART_Rides[[#This Row],[FirstLetter]]="Y","Yes","No")</f>
        <v>Yes</v>
      </c>
      <c r="N14095" s="1" t="str">
        <f>IF(OR(BART_Rides[[#This Row],[Station Code]]="EM", BART_Rides[[#This Row],[Station Code]]="MT", BART_Rides[[#This Row],[Station Code]]="PL", BART_Rides[[#This Row],[Station Code]]="CC"), "Yes", "No")</f>
        <v>No</v>
      </c>
    </row>
    <row r="14096" spans="6:14">
      <c r="F14096" s="3">
        <v>44421</v>
      </c>
      <c r="G14096" s="1" t="s">
        <v>73</v>
      </c>
      <c r="H14096" s="1" t="s">
        <v>105</v>
      </c>
      <c r="I14096" s="1">
        <v>1159</v>
      </c>
      <c r="J14096" s="1">
        <f>MONTH(BART_Rides[[#This Row],[Date]])</f>
        <v>8</v>
      </c>
      <c r="K14096" s="1">
        <f>WEEKDAY(BART_Rides[[#This Row],[Date]],2)</f>
        <v>5</v>
      </c>
      <c r="L14096" s="1" t="str">
        <f>LEFT(BART_Rides[[#This Row],[Lines]],1)</f>
        <v>Y</v>
      </c>
      <c r="M14096" s="1" t="str">
        <f>IF(BART_Rides[[#This Row],[FirstLetter]]="Y","Yes","No")</f>
        <v>Yes</v>
      </c>
      <c r="N14096" s="1" t="str">
        <f>IF(OR(BART_Rides[[#This Row],[Station Code]]="EM", BART_Rides[[#This Row],[Station Code]]="MT", BART_Rides[[#This Row],[Station Code]]="PL", BART_Rides[[#This Row],[Station Code]]="CC"), "Yes", "No")</f>
        <v>No</v>
      </c>
    </row>
    <row r="14097" spans="6:14">
      <c r="F14097" s="3">
        <v>44422</v>
      </c>
      <c r="G14097" s="1" t="s">
        <v>73</v>
      </c>
      <c r="H14097" s="1" t="s">
        <v>105</v>
      </c>
      <c r="I14097" s="1">
        <v>577</v>
      </c>
      <c r="J14097" s="1">
        <f>MONTH(BART_Rides[[#This Row],[Date]])</f>
        <v>8</v>
      </c>
      <c r="K14097" s="1">
        <f>WEEKDAY(BART_Rides[[#This Row],[Date]],2)</f>
        <v>6</v>
      </c>
      <c r="L14097" s="1" t="str">
        <f>LEFT(BART_Rides[[#This Row],[Lines]],1)</f>
        <v>Y</v>
      </c>
      <c r="M14097" s="1" t="str">
        <f>IF(BART_Rides[[#This Row],[FirstLetter]]="Y","Yes","No")</f>
        <v>Yes</v>
      </c>
      <c r="N14097" s="1" t="str">
        <f>IF(OR(BART_Rides[[#This Row],[Station Code]]="EM", BART_Rides[[#This Row],[Station Code]]="MT", BART_Rides[[#This Row],[Station Code]]="PL", BART_Rides[[#This Row],[Station Code]]="CC"), "Yes", "No")</f>
        <v>No</v>
      </c>
    </row>
    <row r="14098" spans="6:14">
      <c r="F14098" s="3">
        <v>44423</v>
      </c>
      <c r="G14098" s="1" t="s">
        <v>73</v>
      </c>
      <c r="H14098" s="1" t="s">
        <v>105</v>
      </c>
      <c r="I14098" s="1">
        <v>391</v>
      </c>
      <c r="J14098" s="1">
        <f>MONTH(BART_Rides[[#This Row],[Date]])</f>
        <v>8</v>
      </c>
      <c r="K14098" s="1">
        <f>WEEKDAY(BART_Rides[[#This Row],[Date]],2)</f>
        <v>7</v>
      </c>
      <c r="L14098" s="1" t="str">
        <f>LEFT(BART_Rides[[#This Row],[Lines]],1)</f>
        <v>Y</v>
      </c>
      <c r="M14098" s="1" t="str">
        <f>IF(BART_Rides[[#This Row],[FirstLetter]]="Y","Yes","No")</f>
        <v>Yes</v>
      </c>
      <c r="N14098" s="1" t="str">
        <f>IF(OR(BART_Rides[[#This Row],[Station Code]]="EM", BART_Rides[[#This Row],[Station Code]]="MT", BART_Rides[[#This Row],[Station Code]]="PL", BART_Rides[[#This Row],[Station Code]]="CC"), "Yes", "No")</f>
        <v>No</v>
      </c>
    </row>
    <row r="14099" spans="6:14">
      <c r="F14099" s="3">
        <v>44424</v>
      </c>
      <c r="G14099" s="1" t="s">
        <v>73</v>
      </c>
      <c r="H14099" s="1" t="s">
        <v>105</v>
      </c>
      <c r="I14099" s="1">
        <v>1169</v>
      </c>
      <c r="J14099" s="1">
        <f>MONTH(BART_Rides[[#This Row],[Date]])</f>
        <v>8</v>
      </c>
      <c r="K14099" s="1">
        <f>WEEKDAY(BART_Rides[[#This Row],[Date]],2)</f>
        <v>1</v>
      </c>
      <c r="L14099" s="1" t="str">
        <f>LEFT(BART_Rides[[#This Row],[Lines]],1)</f>
        <v>Y</v>
      </c>
      <c r="M14099" s="1" t="str">
        <f>IF(BART_Rides[[#This Row],[FirstLetter]]="Y","Yes","No")</f>
        <v>Yes</v>
      </c>
      <c r="N14099" s="1" t="str">
        <f>IF(OR(BART_Rides[[#This Row],[Station Code]]="EM", BART_Rides[[#This Row],[Station Code]]="MT", BART_Rides[[#This Row],[Station Code]]="PL", BART_Rides[[#This Row],[Station Code]]="CC"), "Yes", "No")</f>
        <v>No</v>
      </c>
    </row>
    <row r="14100" spans="6:14">
      <c r="F14100" s="3">
        <v>44425</v>
      </c>
      <c r="G14100" s="1" t="s">
        <v>73</v>
      </c>
      <c r="H14100" s="1" t="s">
        <v>105</v>
      </c>
      <c r="I14100" s="1">
        <v>1285</v>
      </c>
      <c r="J14100" s="1">
        <f>MONTH(BART_Rides[[#This Row],[Date]])</f>
        <v>8</v>
      </c>
      <c r="K14100" s="1">
        <f>WEEKDAY(BART_Rides[[#This Row],[Date]],2)</f>
        <v>2</v>
      </c>
      <c r="L14100" s="1" t="str">
        <f>LEFT(BART_Rides[[#This Row],[Lines]],1)</f>
        <v>Y</v>
      </c>
      <c r="M14100" s="1" t="str">
        <f>IF(BART_Rides[[#This Row],[FirstLetter]]="Y","Yes","No")</f>
        <v>Yes</v>
      </c>
      <c r="N14100" s="1" t="str">
        <f>IF(OR(BART_Rides[[#This Row],[Station Code]]="EM", BART_Rides[[#This Row],[Station Code]]="MT", BART_Rides[[#This Row],[Station Code]]="PL", BART_Rides[[#This Row],[Station Code]]="CC"), "Yes", "No")</f>
        <v>No</v>
      </c>
    </row>
    <row r="14101" spans="6:14">
      <c r="F14101" s="3">
        <v>44426</v>
      </c>
      <c r="G14101" s="1" t="s">
        <v>73</v>
      </c>
      <c r="H14101" s="1" t="s">
        <v>105</v>
      </c>
      <c r="I14101" s="1">
        <v>1283</v>
      </c>
      <c r="J14101" s="1">
        <f>MONTH(BART_Rides[[#This Row],[Date]])</f>
        <v>8</v>
      </c>
      <c r="K14101" s="1">
        <f>WEEKDAY(BART_Rides[[#This Row],[Date]],2)</f>
        <v>3</v>
      </c>
      <c r="L14101" s="1" t="str">
        <f>LEFT(BART_Rides[[#This Row],[Lines]],1)</f>
        <v>Y</v>
      </c>
      <c r="M14101" s="1" t="str">
        <f>IF(BART_Rides[[#This Row],[FirstLetter]]="Y","Yes","No")</f>
        <v>Yes</v>
      </c>
      <c r="N14101" s="1" t="str">
        <f>IF(OR(BART_Rides[[#This Row],[Station Code]]="EM", BART_Rides[[#This Row],[Station Code]]="MT", BART_Rides[[#This Row],[Station Code]]="PL", BART_Rides[[#This Row],[Station Code]]="CC"), "Yes", "No")</f>
        <v>No</v>
      </c>
    </row>
    <row r="14102" spans="6:14">
      <c r="F14102" s="3">
        <v>44427</v>
      </c>
      <c r="G14102" s="1" t="s">
        <v>73</v>
      </c>
      <c r="H14102" s="1" t="s">
        <v>105</v>
      </c>
      <c r="I14102" s="1">
        <v>1252</v>
      </c>
      <c r="J14102" s="1">
        <f>MONTH(BART_Rides[[#This Row],[Date]])</f>
        <v>8</v>
      </c>
      <c r="K14102" s="1">
        <f>WEEKDAY(BART_Rides[[#This Row],[Date]],2)</f>
        <v>4</v>
      </c>
      <c r="L14102" s="1" t="str">
        <f>LEFT(BART_Rides[[#This Row],[Lines]],1)</f>
        <v>Y</v>
      </c>
      <c r="M14102" s="1" t="str">
        <f>IF(BART_Rides[[#This Row],[FirstLetter]]="Y","Yes","No")</f>
        <v>Yes</v>
      </c>
      <c r="N14102" s="1" t="str">
        <f>IF(OR(BART_Rides[[#This Row],[Station Code]]="EM", BART_Rides[[#This Row],[Station Code]]="MT", BART_Rides[[#This Row],[Station Code]]="PL", BART_Rides[[#This Row],[Station Code]]="CC"), "Yes", "No")</f>
        <v>No</v>
      </c>
    </row>
    <row r="14103" spans="6:14">
      <c r="F14103" s="3">
        <v>44428</v>
      </c>
      <c r="G14103" s="1" t="s">
        <v>73</v>
      </c>
      <c r="H14103" s="1" t="s">
        <v>105</v>
      </c>
      <c r="I14103" s="1">
        <v>1225</v>
      </c>
      <c r="J14103" s="1">
        <f>MONTH(BART_Rides[[#This Row],[Date]])</f>
        <v>8</v>
      </c>
      <c r="K14103" s="1">
        <f>WEEKDAY(BART_Rides[[#This Row],[Date]],2)</f>
        <v>5</v>
      </c>
      <c r="L14103" s="1" t="str">
        <f>LEFT(BART_Rides[[#This Row],[Lines]],1)</f>
        <v>Y</v>
      </c>
      <c r="M14103" s="1" t="str">
        <f>IF(BART_Rides[[#This Row],[FirstLetter]]="Y","Yes","No")</f>
        <v>Yes</v>
      </c>
      <c r="N14103" s="1" t="str">
        <f>IF(OR(BART_Rides[[#This Row],[Station Code]]="EM", BART_Rides[[#This Row],[Station Code]]="MT", BART_Rides[[#This Row],[Station Code]]="PL", BART_Rides[[#This Row],[Station Code]]="CC"), "Yes", "No")</f>
        <v>No</v>
      </c>
    </row>
    <row r="14104" spans="6:14">
      <c r="F14104" s="3">
        <v>44429</v>
      </c>
      <c r="G14104" s="1" t="s">
        <v>73</v>
      </c>
      <c r="H14104" s="1" t="s">
        <v>105</v>
      </c>
      <c r="I14104" s="1">
        <v>579</v>
      </c>
      <c r="J14104" s="1">
        <f>MONTH(BART_Rides[[#This Row],[Date]])</f>
        <v>8</v>
      </c>
      <c r="K14104" s="1">
        <f>WEEKDAY(BART_Rides[[#This Row],[Date]],2)</f>
        <v>6</v>
      </c>
      <c r="L14104" s="1" t="str">
        <f>LEFT(BART_Rides[[#This Row],[Lines]],1)</f>
        <v>Y</v>
      </c>
      <c r="M14104" s="1" t="str">
        <f>IF(BART_Rides[[#This Row],[FirstLetter]]="Y","Yes","No")</f>
        <v>Yes</v>
      </c>
      <c r="N14104" s="1" t="str">
        <f>IF(OR(BART_Rides[[#This Row],[Station Code]]="EM", BART_Rides[[#This Row],[Station Code]]="MT", BART_Rides[[#This Row],[Station Code]]="PL", BART_Rides[[#This Row],[Station Code]]="CC"), "Yes", "No")</f>
        <v>No</v>
      </c>
    </row>
    <row r="14105" spans="6:14">
      <c r="F14105" s="3">
        <v>44430</v>
      </c>
      <c r="G14105" s="1" t="s">
        <v>73</v>
      </c>
      <c r="H14105" s="1" t="s">
        <v>105</v>
      </c>
      <c r="I14105" s="1">
        <v>381</v>
      </c>
      <c r="J14105" s="1">
        <f>MONTH(BART_Rides[[#This Row],[Date]])</f>
        <v>8</v>
      </c>
      <c r="K14105" s="1">
        <f>WEEKDAY(BART_Rides[[#This Row],[Date]],2)</f>
        <v>7</v>
      </c>
      <c r="L14105" s="1" t="str">
        <f>LEFT(BART_Rides[[#This Row],[Lines]],1)</f>
        <v>Y</v>
      </c>
      <c r="M14105" s="1" t="str">
        <f>IF(BART_Rides[[#This Row],[FirstLetter]]="Y","Yes","No")</f>
        <v>Yes</v>
      </c>
      <c r="N14105" s="1" t="str">
        <f>IF(OR(BART_Rides[[#This Row],[Station Code]]="EM", BART_Rides[[#This Row],[Station Code]]="MT", BART_Rides[[#This Row],[Station Code]]="PL", BART_Rides[[#This Row],[Station Code]]="CC"), "Yes", "No")</f>
        <v>No</v>
      </c>
    </row>
    <row r="14106" spans="6:14">
      <c r="F14106" s="3">
        <v>44431</v>
      </c>
      <c r="G14106" s="1" t="s">
        <v>73</v>
      </c>
      <c r="H14106" s="1" t="s">
        <v>105</v>
      </c>
      <c r="I14106" s="1">
        <v>1174</v>
      </c>
      <c r="J14106" s="1">
        <f>MONTH(BART_Rides[[#This Row],[Date]])</f>
        <v>8</v>
      </c>
      <c r="K14106" s="1">
        <f>WEEKDAY(BART_Rides[[#This Row],[Date]],2)</f>
        <v>1</v>
      </c>
      <c r="L14106" s="1" t="str">
        <f>LEFT(BART_Rides[[#This Row],[Lines]],1)</f>
        <v>Y</v>
      </c>
      <c r="M14106" s="1" t="str">
        <f>IF(BART_Rides[[#This Row],[FirstLetter]]="Y","Yes","No")</f>
        <v>Yes</v>
      </c>
      <c r="N14106" s="1" t="str">
        <f>IF(OR(BART_Rides[[#This Row],[Station Code]]="EM", BART_Rides[[#This Row],[Station Code]]="MT", BART_Rides[[#This Row],[Station Code]]="PL", BART_Rides[[#This Row],[Station Code]]="CC"), "Yes", "No")</f>
        <v>No</v>
      </c>
    </row>
    <row r="14107" spans="6:14">
      <c r="F14107" s="3">
        <v>44432</v>
      </c>
      <c r="G14107" s="1" t="s">
        <v>73</v>
      </c>
      <c r="H14107" s="1" t="s">
        <v>105</v>
      </c>
      <c r="I14107" s="1">
        <v>1294</v>
      </c>
      <c r="J14107" s="1">
        <f>MONTH(BART_Rides[[#This Row],[Date]])</f>
        <v>8</v>
      </c>
      <c r="K14107" s="1">
        <f>WEEKDAY(BART_Rides[[#This Row],[Date]],2)</f>
        <v>2</v>
      </c>
      <c r="L14107" s="1" t="str">
        <f>LEFT(BART_Rides[[#This Row],[Lines]],1)</f>
        <v>Y</v>
      </c>
      <c r="M14107" s="1" t="str">
        <f>IF(BART_Rides[[#This Row],[FirstLetter]]="Y","Yes","No")</f>
        <v>Yes</v>
      </c>
      <c r="N14107" s="1" t="str">
        <f>IF(OR(BART_Rides[[#This Row],[Station Code]]="EM", BART_Rides[[#This Row],[Station Code]]="MT", BART_Rides[[#This Row],[Station Code]]="PL", BART_Rides[[#This Row],[Station Code]]="CC"), "Yes", "No")</f>
        <v>No</v>
      </c>
    </row>
    <row r="14108" spans="6:14">
      <c r="F14108" s="3">
        <v>44433</v>
      </c>
      <c r="G14108" s="1" t="s">
        <v>73</v>
      </c>
      <c r="H14108" s="1" t="s">
        <v>105</v>
      </c>
      <c r="I14108" s="1">
        <v>1266</v>
      </c>
      <c r="J14108" s="1">
        <f>MONTH(BART_Rides[[#This Row],[Date]])</f>
        <v>8</v>
      </c>
      <c r="K14108" s="1">
        <f>WEEKDAY(BART_Rides[[#This Row],[Date]],2)</f>
        <v>3</v>
      </c>
      <c r="L14108" s="1" t="str">
        <f>LEFT(BART_Rides[[#This Row],[Lines]],1)</f>
        <v>Y</v>
      </c>
      <c r="M14108" s="1" t="str">
        <f>IF(BART_Rides[[#This Row],[FirstLetter]]="Y","Yes","No")</f>
        <v>Yes</v>
      </c>
      <c r="N14108" s="1" t="str">
        <f>IF(OR(BART_Rides[[#This Row],[Station Code]]="EM", BART_Rides[[#This Row],[Station Code]]="MT", BART_Rides[[#This Row],[Station Code]]="PL", BART_Rides[[#This Row],[Station Code]]="CC"), "Yes", "No")</f>
        <v>No</v>
      </c>
    </row>
    <row r="14109" spans="6:14">
      <c r="F14109" s="3">
        <v>44434</v>
      </c>
      <c r="G14109" s="1" t="s">
        <v>73</v>
      </c>
      <c r="H14109" s="1" t="s">
        <v>105</v>
      </c>
      <c r="I14109" s="1">
        <v>1215</v>
      </c>
      <c r="J14109" s="1">
        <f>MONTH(BART_Rides[[#This Row],[Date]])</f>
        <v>8</v>
      </c>
      <c r="K14109" s="1">
        <f>WEEKDAY(BART_Rides[[#This Row],[Date]],2)</f>
        <v>4</v>
      </c>
      <c r="L14109" s="1" t="str">
        <f>LEFT(BART_Rides[[#This Row],[Lines]],1)</f>
        <v>Y</v>
      </c>
      <c r="M14109" s="1" t="str">
        <f>IF(BART_Rides[[#This Row],[FirstLetter]]="Y","Yes","No")</f>
        <v>Yes</v>
      </c>
      <c r="N14109" s="1" t="str">
        <f>IF(OR(BART_Rides[[#This Row],[Station Code]]="EM", BART_Rides[[#This Row],[Station Code]]="MT", BART_Rides[[#This Row],[Station Code]]="PL", BART_Rides[[#This Row],[Station Code]]="CC"), "Yes", "No")</f>
        <v>No</v>
      </c>
    </row>
    <row r="14110" spans="6:14">
      <c r="F14110" s="3">
        <v>44435</v>
      </c>
      <c r="G14110" s="1" t="s">
        <v>73</v>
      </c>
      <c r="H14110" s="1" t="s">
        <v>105</v>
      </c>
      <c r="I14110" s="1">
        <v>1204</v>
      </c>
      <c r="J14110" s="1">
        <f>MONTH(BART_Rides[[#This Row],[Date]])</f>
        <v>8</v>
      </c>
      <c r="K14110" s="1">
        <f>WEEKDAY(BART_Rides[[#This Row],[Date]],2)</f>
        <v>5</v>
      </c>
      <c r="L14110" s="1" t="str">
        <f>LEFT(BART_Rides[[#This Row],[Lines]],1)</f>
        <v>Y</v>
      </c>
      <c r="M14110" s="1" t="str">
        <f>IF(BART_Rides[[#This Row],[FirstLetter]]="Y","Yes","No")</f>
        <v>Yes</v>
      </c>
      <c r="N14110" s="1" t="str">
        <f>IF(OR(BART_Rides[[#This Row],[Station Code]]="EM", BART_Rides[[#This Row],[Station Code]]="MT", BART_Rides[[#This Row],[Station Code]]="PL", BART_Rides[[#This Row],[Station Code]]="CC"), "Yes", "No")</f>
        <v>No</v>
      </c>
    </row>
    <row r="14111" spans="6:14">
      <c r="F14111" s="3">
        <v>44436</v>
      </c>
      <c r="G14111" s="1" t="s">
        <v>73</v>
      </c>
      <c r="H14111" s="1" t="s">
        <v>105</v>
      </c>
      <c r="I14111" s="1">
        <v>543</v>
      </c>
      <c r="J14111" s="1">
        <f>MONTH(BART_Rides[[#This Row],[Date]])</f>
        <v>8</v>
      </c>
      <c r="K14111" s="1">
        <f>WEEKDAY(BART_Rides[[#This Row],[Date]],2)</f>
        <v>6</v>
      </c>
      <c r="L14111" s="1" t="str">
        <f>LEFT(BART_Rides[[#This Row],[Lines]],1)</f>
        <v>Y</v>
      </c>
      <c r="M14111" s="1" t="str">
        <f>IF(BART_Rides[[#This Row],[FirstLetter]]="Y","Yes","No")</f>
        <v>Yes</v>
      </c>
      <c r="N14111" s="1" t="str">
        <f>IF(OR(BART_Rides[[#This Row],[Station Code]]="EM", BART_Rides[[#This Row],[Station Code]]="MT", BART_Rides[[#This Row],[Station Code]]="PL", BART_Rides[[#This Row],[Station Code]]="CC"), "Yes", "No")</f>
        <v>No</v>
      </c>
    </row>
    <row r="14112" spans="6:14">
      <c r="F14112" s="3">
        <v>44437</v>
      </c>
      <c r="G14112" s="1" t="s">
        <v>73</v>
      </c>
      <c r="H14112" s="1" t="s">
        <v>105</v>
      </c>
      <c r="I14112" s="1">
        <v>369</v>
      </c>
      <c r="J14112" s="1">
        <f>MONTH(BART_Rides[[#This Row],[Date]])</f>
        <v>8</v>
      </c>
      <c r="K14112" s="1">
        <f>WEEKDAY(BART_Rides[[#This Row],[Date]],2)</f>
        <v>7</v>
      </c>
      <c r="L14112" s="1" t="str">
        <f>LEFT(BART_Rides[[#This Row],[Lines]],1)</f>
        <v>Y</v>
      </c>
      <c r="M14112" s="1" t="str">
        <f>IF(BART_Rides[[#This Row],[FirstLetter]]="Y","Yes","No")</f>
        <v>Yes</v>
      </c>
      <c r="N14112" s="1" t="str">
        <f>IF(OR(BART_Rides[[#This Row],[Station Code]]="EM", BART_Rides[[#This Row],[Station Code]]="MT", BART_Rides[[#This Row],[Station Code]]="PL", BART_Rides[[#This Row],[Station Code]]="CC"), "Yes", "No")</f>
        <v>No</v>
      </c>
    </row>
    <row r="14113" spans="6:14">
      <c r="F14113" s="3">
        <v>44438</v>
      </c>
      <c r="G14113" s="1" t="s">
        <v>73</v>
      </c>
      <c r="H14113" s="1" t="s">
        <v>105</v>
      </c>
      <c r="I14113" s="1">
        <v>1214</v>
      </c>
      <c r="J14113" s="1">
        <f>MONTH(BART_Rides[[#This Row],[Date]])</f>
        <v>8</v>
      </c>
      <c r="K14113" s="1">
        <f>WEEKDAY(BART_Rides[[#This Row],[Date]],2)</f>
        <v>1</v>
      </c>
      <c r="L14113" s="1" t="str">
        <f>LEFT(BART_Rides[[#This Row],[Lines]],1)</f>
        <v>Y</v>
      </c>
      <c r="M14113" s="1" t="str">
        <f>IF(BART_Rides[[#This Row],[FirstLetter]]="Y","Yes","No")</f>
        <v>Yes</v>
      </c>
      <c r="N14113" s="1" t="str">
        <f>IF(OR(BART_Rides[[#This Row],[Station Code]]="EM", BART_Rides[[#This Row],[Station Code]]="MT", BART_Rides[[#This Row],[Station Code]]="PL", BART_Rides[[#This Row],[Station Code]]="CC"), "Yes", "No")</f>
        <v>No</v>
      </c>
    </row>
    <row r="14114" spans="6:14">
      <c r="F14114" s="3">
        <v>44439</v>
      </c>
      <c r="G14114" s="1" t="s">
        <v>73</v>
      </c>
      <c r="H14114" s="1" t="s">
        <v>105</v>
      </c>
      <c r="I14114" s="1">
        <v>1261</v>
      </c>
      <c r="J14114" s="1">
        <f>MONTH(BART_Rides[[#This Row],[Date]])</f>
        <v>8</v>
      </c>
      <c r="K14114" s="1">
        <f>WEEKDAY(BART_Rides[[#This Row],[Date]],2)</f>
        <v>2</v>
      </c>
      <c r="L14114" s="1" t="str">
        <f>LEFT(BART_Rides[[#This Row],[Lines]],1)</f>
        <v>Y</v>
      </c>
      <c r="M14114" s="1" t="str">
        <f>IF(BART_Rides[[#This Row],[FirstLetter]]="Y","Yes","No")</f>
        <v>Yes</v>
      </c>
      <c r="N14114" s="1" t="str">
        <f>IF(OR(BART_Rides[[#This Row],[Station Code]]="EM", BART_Rides[[#This Row],[Station Code]]="MT", BART_Rides[[#This Row],[Station Code]]="PL", BART_Rides[[#This Row],[Station Code]]="CC"), "Yes", "No")</f>
        <v>No</v>
      </c>
    </row>
    <row r="14115" spans="6:14">
      <c r="F14115" s="3">
        <v>44440</v>
      </c>
      <c r="G14115" s="1" t="s">
        <v>73</v>
      </c>
      <c r="H14115" s="1" t="s">
        <v>105</v>
      </c>
      <c r="I14115" s="1">
        <v>1317</v>
      </c>
      <c r="J14115" s="1">
        <f>MONTH(BART_Rides[[#This Row],[Date]])</f>
        <v>9</v>
      </c>
      <c r="K14115" s="1">
        <f>WEEKDAY(BART_Rides[[#This Row],[Date]],2)</f>
        <v>3</v>
      </c>
      <c r="L14115" s="1" t="str">
        <f>LEFT(BART_Rides[[#This Row],[Lines]],1)</f>
        <v>Y</v>
      </c>
      <c r="M14115" s="1" t="str">
        <f>IF(BART_Rides[[#This Row],[FirstLetter]]="Y","Yes","No")</f>
        <v>Yes</v>
      </c>
      <c r="N14115" s="1" t="str">
        <f>IF(OR(BART_Rides[[#This Row],[Station Code]]="EM", BART_Rides[[#This Row],[Station Code]]="MT", BART_Rides[[#This Row],[Station Code]]="PL", BART_Rides[[#This Row],[Station Code]]="CC"), "Yes", "No")</f>
        <v>No</v>
      </c>
    </row>
    <row r="14116" spans="6:14">
      <c r="F14116" s="3">
        <v>44441</v>
      </c>
      <c r="G14116" s="1" t="s">
        <v>73</v>
      </c>
      <c r="H14116" s="1" t="s">
        <v>105</v>
      </c>
      <c r="I14116" s="1">
        <v>1352</v>
      </c>
      <c r="J14116" s="1">
        <f>MONTH(BART_Rides[[#This Row],[Date]])</f>
        <v>9</v>
      </c>
      <c r="K14116" s="1">
        <f>WEEKDAY(BART_Rides[[#This Row],[Date]],2)</f>
        <v>4</v>
      </c>
      <c r="L14116" s="1" t="str">
        <f>LEFT(BART_Rides[[#This Row],[Lines]],1)</f>
        <v>Y</v>
      </c>
      <c r="M14116" s="1" t="str">
        <f>IF(BART_Rides[[#This Row],[FirstLetter]]="Y","Yes","No")</f>
        <v>Yes</v>
      </c>
      <c r="N14116" s="1" t="str">
        <f>IF(OR(BART_Rides[[#This Row],[Station Code]]="EM", BART_Rides[[#This Row],[Station Code]]="MT", BART_Rides[[#This Row],[Station Code]]="PL", BART_Rides[[#This Row],[Station Code]]="CC"), "Yes", "No")</f>
        <v>No</v>
      </c>
    </row>
    <row r="14117" spans="6:14">
      <c r="F14117" s="3">
        <v>44442</v>
      </c>
      <c r="G14117" s="1" t="s">
        <v>73</v>
      </c>
      <c r="H14117" s="1" t="s">
        <v>105</v>
      </c>
      <c r="I14117" s="1">
        <v>1215</v>
      </c>
      <c r="J14117" s="1">
        <f>MONTH(BART_Rides[[#This Row],[Date]])</f>
        <v>9</v>
      </c>
      <c r="K14117" s="1">
        <f>WEEKDAY(BART_Rides[[#This Row],[Date]],2)</f>
        <v>5</v>
      </c>
      <c r="L14117" s="1" t="str">
        <f>LEFT(BART_Rides[[#This Row],[Lines]],1)</f>
        <v>Y</v>
      </c>
      <c r="M14117" s="1" t="str">
        <f>IF(BART_Rides[[#This Row],[FirstLetter]]="Y","Yes","No")</f>
        <v>Yes</v>
      </c>
      <c r="N14117" s="1" t="str">
        <f>IF(OR(BART_Rides[[#This Row],[Station Code]]="EM", BART_Rides[[#This Row],[Station Code]]="MT", BART_Rides[[#This Row],[Station Code]]="PL", BART_Rides[[#This Row],[Station Code]]="CC"), "Yes", "No")</f>
        <v>No</v>
      </c>
    </row>
    <row r="14118" spans="6:14">
      <c r="F14118" s="3">
        <v>44443</v>
      </c>
      <c r="G14118" s="1" t="s">
        <v>73</v>
      </c>
      <c r="H14118" s="1" t="s">
        <v>105</v>
      </c>
      <c r="I14118" s="1">
        <v>611</v>
      </c>
      <c r="J14118" s="1">
        <f>MONTH(BART_Rides[[#This Row],[Date]])</f>
        <v>9</v>
      </c>
      <c r="K14118" s="1">
        <f>WEEKDAY(BART_Rides[[#This Row],[Date]],2)</f>
        <v>6</v>
      </c>
      <c r="L14118" s="1" t="str">
        <f>LEFT(BART_Rides[[#This Row],[Lines]],1)</f>
        <v>Y</v>
      </c>
      <c r="M14118" s="1" t="str">
        <f>IF(BART_Rides[[#This Row],[FirstLetter]]="Y","Yes","No")</f>
        <v>Yes</v>
      </c>
      <c r="N14118" s="1" t="str">
        <f>IF(OR(BART_Rides[[#This Row],[Station Code]]="EM", BART_Rides[[#This Row],[Station Code]]="MT", BART_Rides[[#This Row],[Station Code]]="PL", BART_Rides[[#This Row],[Station Code]]="CC"), "Yes", "No")</f>
        <v>No</v>
      </c>
    </row>
    <row r="14119" spans="6:14">
      <c r="F14119" s="3">
        <v>44444</v>
      </c>
      <c r="G14119" s="1" t="s">
        <v>73</v>
      </c>
      <c r="H14119" s="1" t="s">
        <v>105</v>
      </c>
      <c r="I14119" s="1">
        <v>472</v>
      </c>
      <c r="J14119" s="1">
        <f>MONTH(BART_Rides[[#This Row],[Date]])</f>
        <v>9</v>
      </c>
      <c r="K14119" s="1">
        <f>WEEKDAY(BART_Rides[[#This Row],[Date]],2)</f>
        <v>7</v>
      </c>
      <c r="L14119" s="1" t="str">
        <f>LEFT(BART_Rides[[#This Row],[Lines]],1)</f>
        <v>Y</v>
      </c>
      <c r="M14119" s="1" t="str">
        <f>IF(BART_Rides[[#This Row],[FirstLetter]]="Y","Yes","No")</f>
        <v>Yes</v>
      </c>
      <c r="N14119" s="1" t="str">
        <f>IF(OR(BART_Rides[[#This Row],[Station Code]]="EM", BART_Rides[[#This Row],[Station Code]]="MT", BART_Rides[[#This Row],[Station Code]]="PL", BART_Rides[[#This Row],[Station Code]]="CC"), "Yes", "No")</f>
        <v>No</v>
      </c>
    </row>
    <row r="14120" spans="6:14">
      <c r="F14120" s="3">
        <v>44445</v>
      </c>
      <c r="G14120" s="1" t="s">
        <v>73</v>
      </c>
      <c r="H14120" s="1" t="s">
        <v>105</v>
      </c>
      <c r="I14120" s="1">
        <v>446</v>
      </c>
      <c r="J14120" s="1">
        <f>MONTH(BART_Rides[[#This Row],[Date]])</f>
        <v>9</v>
      </c>
      <c r="K14120" s="1">
        <f>WEEKDAY(BART_Rides[[#This Row],[Date]],2)</f>
        <v>1</v>
      </c>
      <c r="L14120" s="1" t="str">
        <f>LEFT(BART_Rides[[#This Row],[Lines]],1)</f>
        <v>Y</v>
      </c>
      <c r="M14120" s="1" t="str">
        <f>IF(BART_Rides[[#This Row],[FirstLetter]]="Y","Yes","No")</f>
        <v>Yes</v>
      </c>
      <c r="N14120" s="1" t="str">
        <f>IF(OR(BART_Rides[[#This Row],[Station Code]]="EM", BART_Rides[[#This Row],[Station Code]]="MT", BART_Rides[[#This Row],[Station Code]]="PL", BART_Rides[[#This Row],[Station Code]]="CC"), "Yes", "No")</f>
        <v>No</v>
      </c>
    </row>
    <row r="14121" spans="6:14">
      <c r="F14121" s="3">
        <v>44446</v>
      </c>
      <c r="G14121" s="1" t="s">
        <v>73</v>
      </c>
      <c r="H14121" s="1" t="s">
        <v>105</v>
      </c>
      <c r="I14121" s="1">
        <v>1377</v>
      </c>
      <c r="J14121" s="1">
        <f>MONTH(BART_Rides[[#This Row],[Date]])</f>
        <v>9</v>
      </c>
      <c r="K14121" s="1">
        <f>WEEKDAY(BART_Rides[[#This Row],[Date]],2)</f>
        <v>2</v>
      </c>
      <c r="L14121" s="1" t="str">
        <f>LEFT(BART_Rides[[#This Row],[Lines]],1)</f>
        <v>Y</v>
      </c>
      <c r="M14121" s="1" t="str">
        <f>IF(BART_Rides[[#This Row],[FirstLetter]]="Y","Yes","No")</f>
        <v>Yes</v>
      </c>
      <c r="N14121" s="1" t="str">
        <f>IF(OR(BART_Rides[[#This Row],[Station Code]]="EM", BART_Rides[[#This Row],[Station Code]]="MT", BART_Rides[[#This Row],[Station Code]]="PL", BART_Rides[[#This Row],[Station Code]]="CC"), "Yes", "No")</f>
        <v>No</v>
      </c>
    </row>
    <row r="14122" spans="6:14">
      <c r="F14122" s="3">
        <v>44447</v>
      </c>
      <c r="G14122" s="1" t="s">
        <v>73</v>
      </c>
      <c r="H14122" s="1" t="s">
        <v>105</v>
      </c>
      <c r="I14122" s="1">
        <v>1365</v>
      </c>
      <c r="J14122" s="1">
        <f>MONTH(BART_Rides[[#This Row],[Date]])</f>
        <v>9</v>
      </c>
      <c r="K14122" s="1">
        <f>WEEKDAY(BART_Rides[[#This Row],[Date]],2)</f>
        <v>3</v>
      </c>
      <c r="L14122" s="1" t="str">
        <f>LEFT(BART_Rides[[#This Row],[Lines]],1)</f>
        <v>Y</v>
      </c>
      <c r="M14122" s="1" t="str">
        <f>IF(BART_Rides[[#This Row],[FirstLetter]]="Y","Yes","No")</f>
        <v>Yes</v>
      </c>
      <c r="N14122" s="1" t="str">
        <f>IF(OR(BART_Rides[[#This Row],[Station Code]]="EM", BART_Rides[[#This Row],[Station Code]]="MT", BART_Rides[[#This Row],[Station Code]]="PL", BART_Rides[[#This Row],[Station Code]]="CC"), "Yes", "No")</f>
        <v>No</v>
      </c>
    </row>
    <row r="14123" spans="6:14">
      <c r="F14123" s="3">
        <v>44448</v>
      </c>
      <c r="G14123" s="1" t="s">
        <v>73</v>
      </c>
      <c r="H14123" s="1" t="s">
        <v>105</v>
      </c>
      <c r="I14123" s="1">
        <v>1363</v>
      </c>
      <c r="J14123" s="1">
        <f>MONTH(BART_Rides[[#This Row],[Date]])</f>
        <v>9</v>
      </c>
      <c r="K14123" s="1">
        <f>WEEKDAY(BART_Rides[[#This Row],[Date]],2)</f>
        <v>4</v>
      </c>
      <c r="L14123" s="1" t="str">
        <f>LEFT(BART_Rides[[#This Row],[Lines]],1)</f>
        <v>Y</v>
      </c>
      <c r="M14123" s="1" t="str">
        <f>IF(BART_Rides[[#This Row],[FirstLetter]]="Y","Yes","No")</f>
        <v>Yes</v>
      </c>
      <c r="N14123" s="1" t="str">
        <f>IF(OR(BART_Rides[[#This Row],[Station Code]]="EM", BART_Rides[[#This Row],[Station Code]]="MT", BART_Rides[[#This Row],[Station Code]]="PL", BART_Rides[[#This Row],[Station Code]]="CC"), "Yes", "No")</f>
        <v>No</v>
      </c>
    </row>
    <row r="14124" spans="6:14">
      <c r="F14124" s="3">
        <v>44449</v>
      </c>
      <c r="G14124" s="1" t="s">
        <v>73</v>
      </c>
      <c r="H14124" s="1" t="s">
        <v>105</v>
      </c>
      <c r="I14124" s="1">
        <v>1253</v>
      </c>
      <c r="J14124" s="1">
        <f>MONTH(BART_Rides[[#This Row],[Date]])</f>
        <v>9</v>
      </c>
      <c r="K14124" s="1">
        <f>WEEKDAY(BART_Rides[[#This Row],[Date]],2)</f>
        <v>5</v>
      </c>
      <c r="L14124" s="1" t="str">
        <f>LEFT(BART_Rides[[#This Row],[Lines]],1)</f>
        <v>Y</v>
      </c>
      <c r="M14124" s="1" t="str">
        <f>IF(BART_Rides[[#This Row],[FirstLetter]]="Y","Yes","No")</f>
        <v>Yes</v>
      </c>
      <c r="N14124" s="1" t="str">
        <f>IF(OR(BART_Rides[[#This Row],[Station Code]]="EM", BART_Rides[[#This Row],[Station Code]]="MT", BART_Rides[[#This Row],[Station Code]]="PL", BART_Rides[[#This Row],[Station Code]]="CC"), "Yes", "No")</f>
        <v>No</v>
      </c>
    </row>
    <row r="14125" spans="6:14">
      <c r="F14125" s="3">
        <v>44450</v>
      </c>
      <c r="G14125" s="1" t="s">
        <v>73</v>
      </c>
      <c r="H14125" s="1" t="s">
        <v>105</v>
      </c>
      <c r="I14125" s="1">
        <v>577</v>
      </c>
      <c r="J14125" s="1">
        <f>MONTH(BART_Rides[[#This Row],[Date]])</f>
        <v>9</v>
      </c>
      <c r="K14125" s="1">
        <f>WEEKDAY(BART_Rides[[#This Row],[Date]],2)</f>
        <v>6</v>
      </c>
      <c r="L14125" s="1" t="str">
        <f>LEFT(BART_Rides[[#This Row],[Lines]],1)</f>
        <v>Y</v>
      </c>
      <c r="M14125" s="1" t="str">
        <f>IF(BART_Rides[[#This Row],[FirstLetter]]="Y","Yes","No")</f>
        <v>Yes</v>
      </c>
      <c r="N14125" s="1" t="str">
        <f>IF(OR(BART_Rides[[#This Row],[Station Code]]="EM", BART_Rides[[#This Row],[Station Code]]="MT", BART_Rides[[#This Row],[Station Code]]="PL", BART_Rides[[#This Row],[Station Code]]="CC"), "Yes", "No")</f>
        <v>No</v>
      </c>
    </row>
    <row r="14126" spans="6:14">
      <c r="F14126" s="3">
        <v>44451</v>
      </c>
      <c r="G14126" s="1" t="s">
        <v>73</v>
      </c>
      <c r="H14126" s="1" t="s">
        <v>105</v>
      </c>
      <c r="I14126" s="1">
        <v>393</v>
      </c>
      <c r="J14126" s="1">
        <f>MONTH(BART_Rides[[#This Row],[Date]])</f>
        <v>9</v>
      </c>
      <c r="K14126" s="1">
        <f>WEEKDAY(BART_Rides[[#This Row],[Date]],2)</f>
        <v>7</v>
      </c>
      <c r="L14126" s="1" t="str">
        <f>LEFT(BART_Rides[[#This Row],[Lines]],1)</f>
        <v>Y</v>
      </c>
      <c r="M14126" s="1" t="str">
        <f>IF(BART_Rides[[#This Row],[FirstLetter]]="Y","Yes","No")</f>
        <v>Yes</v>
      </c>
      <c r="N14126" s="1" t="str">
        <f>IF(OR(BART_Rides[[#This Row],[Station Code]]="EM", BART_Rides[[#This Row],[Station Code]]="MT", BART_Rides[[#This Row],[Station Code]]="PL", BART_Rides[[#This Row],[Station Code]]="CC"), "Yes", "No")</f>
        <v>No</v>
      </c>
    </row>
    <row r="14127" spans="6:14">
      <c r="F14127" s="3">
        <v>44452</v>
      </c>
      <c r="G14127" s="1" t="s">
        <v>73</v>
      </c>
      <c r="H14127" s="1" t="s">
        <v>105</v>
      </c>
      <c r="I14127" s="1">
        <v>1227</v>
      </c>
      <c r="J14127" s="1">
        <f>MONTH(BART_Rides[[#This Row],[Date]])</f>
        <v>9</v>
      </c>
      <c r="K14127" s="1">
        <f>WEEKDAY(BART_Rides[[#This Row],[Date]],2)</f>
        <v>1</v>
      </c>
      <c r="L14127" s="1" t="str">
        <f>LEFT(BART_Rides[[#This Row],[Lines]],1)</f>
        <v>Y</v>
      </c>
      <c r="M14127" s="1" t="str">
        <f>IF(BART_Rides[[#This Row],[FirstLetter]]="Y","Yes","No")</f>
        <v>Yes</v>
      </c>
      <c r="N14127" s="1" t="str">
        <f>IF(OR(BART_Rides[[#This Row],[Station Code]]="EM", BART_Rides[[#This Row],[Station Code]]="MT", BART_Rides[[#This Row],[Station Code]]="PL", BART_Rides[[#This Row],[Station Code]]="CC"), "Yes", "No")</f>
        <v>No</v>
      </c>
    </row>
    <row r="14128" spans="6:14">
      <c r="F14128" s="3">
        <v>44453</v>
      </c>
      <c r="G14128" s="1" t="s">
        <v>73</v>
      </c>
      <c r="H14128" s="1" t="s">
        <v>105</v>
      </c>
      <c r="I14128" s="1">
        <v>1413</v>
      </c>
      <c r="J14128" s="1">
        <f>MONTH(BART_Rides[[#This Row],[Date]])</f>
        <v>9</v>
      </c>
      <c r="K14128" s="1">
        <f>WEEKDAY(BART_Rides[[#This Row],[Date]],2)</f>
        <v>2</v>
      </c>
      <c r="L14128" s="1" t="str">
        <f>LEFT(BART_Rides[[#This Row],[Lines]],1)</f>
        <v>Y</v>
      </c>
      <c r="M14128" s="1" t="str">
        <f>IF(BART_Rides[[#This Row],[FirstLetter]]="Y","Yes","No")</f>
        <v>Yes</v>
      </c>
      <c r="N14128" s="1" t="str">
        <f>IF(OR(BART_Rides[[#This Row],[Station Code]]="EM", BART_Rides[[#This Row],[Station Code]]="MT", BART_Rides[[#This Row],[Station Code]]="PL", BART_Rides[[#This Row],[Station Code]]="CC"), "Yes", "No")</f>
        <v>No</v>
      </c>
    </row>
    <row r="14129" spans="6:14">
      <c r="F14129" s="3">
        <v>44454</v>
      </c>
      <c r="G14129" s="1" t="s">
        <v>73</v>
      </c>
      <c r="H14129" s="1" t="s">
        <v>105</v>
      </c>
      <c r="I14129" s="1">
        <v>1368</v>
      </c>
      <c r="J14129" s="1">
        <f>MONTH(BART_Rides[[#This Row],[Date]])</f>
        <v>9</v>
      </c>
      <c r="K14129" s="1">
        <f>WEEKDAY(BART_Rides[[#This Row],[Date]],2)</f>
        <v>3</v>
      </c>
      <c r="L14129" s="1" t="str">
        <f>LEFT(BART_Rides[[#This Row],[Lines]],1)</f>
        <v>Y</v>
      </c>
      <c r="M14129" s="1" t="str">
        <f>IF(BART_Rides[[#This Row],[FirstLetter]]="Y","Yes","No")</f>
        <v>Yes</v>
      </c>
      <c r="N14129" s="1" t="str">
        <f>IF(OR(BART_Rides[[#This Row],[Station Code]]="EM", BART_Rides[[#This Row],[Station Code]]="MT", BART_Rides[[#This Row],[Station Code]]="PL", BART_Rides[[#This Row],[Station Code]]="CC"), "Yes", "No")</f>
        <v>No</v>
      </c>
    </row>
    <row r="14130" spans="6:14">
      <c r="F14130" s="3">
        <v>44455</v>
      </c>
      <c r="G14130" s="1" t="s">
        <v>73</v>
      </c>
      <c r="H14130" s="1" t="s">
        <v>105</v>
      </c>
      <c r="I14130" s="1">
        <v>1384</v>
      </c>
      <c r="J14130" s="1">
        <f>MONTH(BART_Rides[[#This Row],[Date]])</f>
        <v>9</v>
      </c>
      <c r="K14130" s="1">
        <f>WEEKDAY(BART_Rides[[#This Row],[Date]],2)</f>
        <v>4</v>
      </c>
      <c r="L14130" s="1" t="str">
        <f>LEFT(BART_Rides[[#This Row],[Lines]],1)</f>
        <v>Y</v>
      </c>
      <c r="M14130" s="1" t="str">
        <f>IF(BART_Rides[[#This Row],[FirstLetter]]="Y","Yes","No")</f>
        <v>Yes</v>
      </c>
      <c r="N14130" s="1" t="str">
        <f>IF(OR(BART_Rides[[#This Row],[Station Code]]="EM", BART_Rides[[#This Row],[Station Code]]="MT", BART_Rides[[#This Row],[Station Code]]="PL", BART_Rides[[#This Row],[Station Code]]="CC"), "Yes", "No")</f>
        <v>No</v>
      </c>
    </row>
    <row r="14131" spans="6:14">
      <c r="F14131" s="3">
        <v>44456</v>
      </c>
      <c r="G14131" s="1" t="s">
        <v>73</v>
      </c>
      <c r="H14131" s="1" t="s">
        <v>105</v>
      </c>
      <c r="I14131" s="1">
        <v>1304</v>
      </c>
      <c r="J14131" s="1">
        <f>MONTH(BART_Rides[[#This Row],[Date]])</f>
        <v>9</v>
      </c>
      <c r="K14131" s="1">
        <f>WEEKDAY(BART_Rides[[#This Row],[Date]],2)</f>
        <v>5</v>
      </c>
      <c r="L14131" s="1" t="str">
        <f>LEFT(BART_Rides[[#This Row],[Lines]],1)</f>
        <v>Y</v>
      </c>
      <c r="M14131" s="1" t="str">
        <f>IF(BART_Rides[[#This Row],[FirstLetter]]="Y","Yes","No")</f>
        <v>Yes</v>
      </c>
      <c r="N14131" s="1" t="str">
        <f>IF(OR(BART_Rides[[#This Row],[Station Code]]="EM", BART_Rides[[#This Row],[Station Code]]="MT", BART_Rides[[#This Row],[Station Code]]="PL", BART_Rides[[#This Row],[Station Code]]="CC"), "Yes", "No")</f>
        <v>No</v>
      </c>
    </row>
    <row r="14132" spans="6:14">
      <c r="F14132" s="3">
        <v>44457</v>
      </c>
      <c r="G14132" s="1" t="s">
        <v>73</v>
      </c>
      <c r="H14132" s="1" t="s">
        <v>105</v>
      </c>
      <c r="I14132" s="1">
        <v>650</v>
      </c>
      <c r="J14132" s="1">
        <f>MONTH(BART_Rides[[#This Row],[Date]])</f>
        <v>9</v>
      </c>
      <c r="K14132" s="1">
        <f>WEEKDAY(BART_Rides[[#This Row],[Date]],2)</f>
        <v>6</v>
      </c>
      <c r="L14132" s="1" t="str">
        <f>LEFT(BART_Rides[[#This Row],[Lines]],1)</f>
        <v>Y</v>
      </c>
      <c r="M14132" s="1" t="str">
        <f>IF(BART_Rides[[#This Row],[FirstLetter]]="Y","Yes","No")</f>
        <v>Yes</v>
      </c>
      <c r="N14132" s="1" t="str">
        <f>IF(OR(BART_Rides[[#This Row],[Station Code]]="EM", BART_Rides[[#This Row],[Station Code]]="MT", BART_Rides[[#This Row],[Station Code]]="PL", BART_Rides[[#This Row],[Station Code]]="CC"), "Yes", "No")</f>
        <v>No</v>
      </c>
    </row>
    <row r="14133" spans="6:14">
      <c r="F14133" s="3">
        <v>44458</v>
      </c>
      <c r="G14133" s="1" t="s">
        <v>73</v>
      </c>
      <c r="H14133" s="1" t="s">
        <v>105</v>
      </c>
      <c r="I14133" s="1">
        <v>463</v>
      </c>
      <c r="J14133" s="1">
        <f>MONTH(BART_Rides[[#This Row],[Date]])</f>
        <v>9</v>
      </c>
      <c r="K14133" s="1">
        <f>WEEKDAY(BART_Rides[[#This Row],[Date]],2)</f>
        <v>7</v>
      </c>
      <c r="L14133" s="1" t="str">
        <f>LEFT(BART_Rides[[#This Row],[Lines]],1)</f>
        <v>Y</v>
      </c>
      <c r="M14133" s="1" t="str">
        <f>IF(BART_Rides[[#This Row],[FirstLetter]]="Y","Yes","No")</f>
        <v>Yes</v>
      </c>
      <c r="N14133" s="1" t="str">
        <f>IF(OR(BART_Rides[[#This Row],[Station Code]]="EM", BART_Rides[[#This Row],[Station Code]]="MT", BART_Rides[[#This Row],[Station Code]]="PL", BART_Rides[[#This Row],[Station Code]]="CC"), "Yes", "No")</f>
        <v>No</v>
      </c>
    </row>
    <row r="14134" spans="6:14">
      <c r="F14134" s="3">
        <v>44459</v>
      </c>
      <c r="G14134" s="1" t="s">
        <v>73</v>
      </c>
      <c r="H14134" s="1" t="s">
        <v>105</v>
      </c>
      <c r="I14134" s="1">
        <v>1304</v>
      </c>
      <c r="J14134" s="1">
        <f>MONTH(BART_Rides[[#This Row],[Date]])</f>
        <v>9</v>
      </c>
      <c r="K14134" s="1">
        <f>WEEKDAY(BART_Rides[[#This Row],[Date]],2)</f>
        <v>1</v>
      </c>
      <c r="L14134" s="1" t="str">
        <f>LEFT(BART_Rides[[#This Row],[Lines]],1)</f>
        <v>Y</v>
      </c>
      <c r="M14134" s="1" t="str">
        <f>IF(BART_Rides[[#This Row],[FirstLetter]]="Y","Yes","No")</f>
        <v>Yes</v>
      </c>
      <c r="N14134" s="1" t="str">
        <f>IF(OR(BART_Rides[[#This Row],[Station Code]]="EM", BART_Rides[[#This Row],[Station Code]]="MT", BART_Rides[[#This Row],[Station Code]]="PL", BART_Rides[[#This Row],[Station Code]]="CC"), "Yes", "No")</f>
        <v>No</v>
      </c>
    </row>
    <row r="14135" spans="6:14">
      <c r="F14135" s="3">
        <v>44460</v>
      </c>
      <c r="G14135" s="1" t="s">
        <v>73</v>
      </c>
      <c r="H14135" s="1" t="s">
        <v>105</v>
      </c>
      <c r="I14135" s="1">
        <v>1405</v>
      </c>
      <c r="J14135" s="1">
        <f>MONTH(BART_Rides[[#This Row],[Date]])</f>
        <v>9</v>
      </c>
      <c r="K14135" s="1">
        <f>WEEKDAY(BART_Rides[[#This Row],[Date]],2)</f>
        <v>2</v>
      </c>
      <c r="L14135" s="1" t="str">
        <f>LEFT(BART_Rides[[#This Row],[Lines]],1)</f>
        <v>Y</v>
      </c>
      <c r="M14135" s="1" t="str">
        <f>IF(BART_Rides[[#This Row],[FirstLetter]]="Y","Yes","No")</f>
        <v>Yes</v>
      </c>
      <c r="N14135" s="1" t="str">
        <f>IF(OR(BART_Rides[[#This Row],[Station Code]]="EM", BART_Rides[[#This Row],[Station Code]]="MT", BART_Rides[[#This Row],[Station Code]]="PL", BART_Rides[[#This Row],[Station Code]]="CC"), "Yes", "No")</f>
        <v>No</v>
      </c>
    </row>
    <row r="14136" spans="6:14">
      <c r="F14136" s="3">
        <v>44461</v>
      </c>
      <c r="G14136" s="1" t="s">
        <v>73</v>
      </c>
      <c r="H14136" s="1" t="s">
        <v>105</v>
      </c>
      <c r="I14136" s="1">
        <v>1388</v>
      </c>
      <c r="J14136" s="1">
        <f>MONTH(BART_Rides[[#This Row],[Date]])</f>
        <v>9</v>
      </c>
      <c r="K14136" s="1">
        <f>WEEKDAY(BART_Rides[[#This Row],[Date]],2)</f>
        <v>3</v>
      </c>
      <c r="L14136" s="1" t="str">
        <f>LEFT(BART_Rides[[#This Row],[Lines]],1)</f>
        <v>Y</v>
      </c>
      <c r="M14136" s="1" t="str">
        <f>IF(BART_Rides[[#This Row],[FirstLetter]]="Y","Yes","No")</f>
        <v>Yes</v>
      </c>
      <c r="N14136" s="1" t="str">
        <f>IF(OR(BART_Rides[[#This Row],[Station Code]]="EM", BART_Rides[[#This Row],[Station Code]]="MT", BART_Rides[[#This Row],[Station Code]]="PL", BART_Rides[[#This Row],[Station Code]]="CC"), "Yes", "No")</f>
        <v>No</v>
      </c>
    </row>
    <row r="14137" spans="6:14">
      <c r="F14137" s="3">
        <v>44462</v>
      </c>
      <c r="G14137" s="1" t="s">
        <v>73</v>
      </c>
      <c r="H14137" s="1" t="s">
        <v>105</v>
      </c>
      <c r="I14137" s="1">
        <v>1414</v>
      </c>
      <c r="J14137" s="1">
        <f>MONTH(BART_Rides[[#This Row],[Date]])</f>
        <v>9</v>
      </c>
      <c r="K14137" s="1">
        <f>WEEKDAY(BART_Rides[[#This Row],[Date]],2)</f>
        <v>4</v>
      </c>
      <c r="L14137" s="1" t="str">
        <f>LEFT(BART_Rides[[#This Row],[Lines]],1)</f>
        <v>Y</v>
      </c>
      <c r="M14137" s="1" t="str">
        <f>IF(BART_Rides[[#This Row],[FirstLetter]]="Y","Yes","No")</f>
        <v>Yes</v>
      </c>
      <c r="N14137" s="1" t="str">
        <f>IF(OR(BART_Rides[[#This Row],[Station Code]]="EM", BART_Rides[[#This Row],[Station Code]]="MT", BART_Rides[[#This Row],[Station Code]]="PL", BART_Rides[[#This Row],[Station Code]]="CC"), "Yes", "No")</f>
        <v>No</v>
      </c>
    </row>
    <row r="14138" spans="6:14">
      <c r="F14138" s="3">
        <v>44463</v>
      </c>
      <c r="G14138" s="1" t="s">
        <v>73</v>
      </c>
      <c r="H14138" s="1" t="s">
        <v>105</v>
      </c>
      <c r="I14138" s="1">
        <v>1298</v>
      </c>
      <c r="J14138" s="1">
        <f>MONTH(BART_Rides[[#This Row],[Date]])</f>
        <v>9</v>
      </c>
      <c r="K14138" s="1">
        <f>WEEKDAY(BART_Rides[[#This Row],[Date]],2)</f>
        <v>5</v>
      </c>
      <c r="L14138" s="1" t="str">
        <f>LEFT(BART_Rides[[#This Row],[Lines]],1)</f>
        <v>Y</v>
      </c>
      <c r="M14138" s="1" t="str">
        <f>IF(BART_Rides[[#This Row],[FirstLetter]]="Y","Yes","No")</f>
        <v>Yes</v>
      </c>
      <c r="N14138" s="1" t="str">
        <f>IF(OR(BART_Rides[[#This Row],[Station Code]]="EM", BART_Rides[[#This Row],[Station Code]]="MT", BART_Rides[[#This Row],[Station Code]]="PL", BART_Rides[[#This Row],[Station Code]]="CC"), "Yes", "No")</f>
        <v>No</v>
      </c>
    </row>
    <row r="14139" spans="6:14">
      <c r="F14139" s="3">
        <v>44464</v>
      </c>
      <c r="G14139" s="1" t="s">
        <v>73</v>
      </c>
      <c r="H14139" s="1" t="s">
        <v>105</v>
      </c>
      <c r="I14139" s="1">
        <v>648</v>
      </c>
      <c r="J14139" s="1">
        <f>MONTH(BART_Rides[[#This Row],[Date]])</f>
        <v>9</v>
      </c>
      <c r="K14139" s="1">
        <f>WEEKDAY(BART_Rides[[#This Row],[Date]],2)</f>
        <v>6</v>
      </c>
      <c r="L14139" s="1" t="str">
        <f>LEFT(BART_Rides[[#This Row],[Lines]],1)</f>
        <v>Y</v>
      </c>
      <c r="M14139" s="1" t="str">
        <f>IF(BART_Rides[[#This Row],[FirstLetter]]="Y","Yes","No")</f>
        <v>Yes</v>
      </c>
      <c r="N14139" s="1" t="str">
        <f>IF(OR(BART_Rides[[#This Row],[Station Code]]="EM", BART_Rides[[#This Row],[Station Code]]="MT", BART_Rides[[#This Row],[Station Code]]="PL", BART_Rides[[#This Row],[Station Code]]="CC"), "Yes", "No")</f>
        <v>No</v>
      </c>
    </row>
    <row r="14140" spans="6:14">
      <c r="F14140" s="3">
        <v>44465</v>
      </c>
      <c r="G14140" s="1" t="s">
        <v>73</v>
      </c>
      <c r="H14140" s="1" t="s">
        <v>105</v>
      </c>
      <c r="I14140" s="1">
        <v>447</v>
      </c>
      <c r="J14140" s="1">
        <f>MONTH(BART_Rides[[#This Row],[Date]])</f>
        <v>9</v>
      </c>
      <c r="K14140" s="1">
        <f>WEEKDAY(BART_Rides[[#This Row],[Date]],2)</f>
        <v>7</v>
      </c>
      <c r="L14140" s="1" t="str">
        <f>LEFT(BART_Rides[[#This Row],[Lines]],1)</f>
        <v>Y</v>
      </c>
      <c r="M14140" s="1" t="str">
        <f>IF(BART_Rides[[#This Row],[FirstLetter]]="Y","Yes","No")</f>
        <v>Yes</v>
      </c>
      <c r="N14140" s="1" t="str">
        <f>IF(OR(BART_Rides[[#This Row],[Station Code]]="EM", BART_Rides[[#This Row],[Station Code]]="MT", BART_Rides[[#This Row],[Station Code]]="PL", BART_Rides[[#This Row],[Station Code]]="CC"), "Yes", "No")</f>
        <v>No</v>
      </c>
    </row>
    <row r="14141" spans="6:14">
      <c r="F14141" s="3">
        <v>44466</v>
      </c>
      <c r="G14141" s="1" t="s">
        <v>73</v>
      </c>
      <c r="H14141" s="1" t="s">
        <v>105</v>
      </c>
      <c r="I14141" s="1">
        <v>1298</v>
      </c>
      <c r="J14141" s="1">
        <f>MONTH(BART_Rides[[#This Row],[Date]])</f>
        <v>9</v>
      </c>
      <c r="K14141" s="1">
        <f>WEEKDAY(BART_Rides[[#This Row],[Date]],2)</f>
        <v>1</v>
      </c>
      <c r="L14141" s="1" t="str">
        <f>LEFT(BART_Rides[[#This Row],[Lines]],1)</f>
        <v>Y</v>
      </c>
      <c r="M14141" s="1" t="str">
        <f>IF(BART_Rides[[#This Row],[FirstLetter]]="Y","Yes","No")</f>
        <v>Yes</v>
      </c>
      <c r="N14141" s="1" t="str">
        <f>IF(OR(BART_Rides[[#This Row],[Station Code]]="EM", BART_Rides[[#This Row],[Station Code]]="MT", BART_Rides[[#This Row],[Station Code]]="PL", BART_Rides[[#This Row],[Station Code]]="CC"), "Yes", "No")</f>
        <v>No</v>
      </c>
    </row>
    <row r="14142" spans="6:14">
      <c r="F14142" s="3">
        <v>44467</v>
      </c>
      <c r="G14142" s="1" t="s">
        <v>73</v>
      </c>
      <c r="H14142" s="1" t="s">
        <v>105</v>
      </c>
      <c r="I14142" s="1">
        <v>1415</v>
      </c>
      <c r="J14142" s="1">
        <f>MONTH(BART_Rides[[#This Row],[Date]])</f>
        <v>9</v>
      </c>
      <c r="K14142" s="1">
        <f>WEEKDAY(BART_Rides[[#This Row],[Date]],2)</f>
        <v>2</v>
      </c>
      <c r="L14142" s="1" t="str">
        <f>LEFT(BART_Rides[[#This Row],[Lines]],1)</f>
        <v>Y</v>
      </c>
      <c r="M14142" s="1" t="str">
        <f>IF(BART_Rides[[#This Row],[FirstLetter]]="Y","Yes","No")</f>
        <v>Yes</v>
      </c>
      <c r="N14142" s="1" t="str">
        <f>IF(OR(BART_Rides[[#This Row],[Station Code]]="EM", BART_Rides[[#This Row],[Station Code]]="MT", BART_Rides[[#This Row],[Station Code]]="PL", BART_Rides[[#This Row],[Station Code]]="CC"), "Yes", "No")</f>
        <v>No</v>
      </c>
    </row>
    <row r="14143" spans="6:14">
      <c r="F14143" s="3">
        <v>44468</v>
      </c>
      <c r="G14143" s="1" t="s">
        <v>73</v>
      </c>
      <c r="H14143" s="1" t="s">
        <v>105</v>
      </c>
      <c r="I14143" s="1">
        <v>1434</v>
      </c>
      <c r="J14143" s="1">
        <f>MONTH(BART_Rides[[#This Row],[Date]])</f>
        <v>9</v>
      </c>
      <c r="K14143" s="1">
        <f>WEEKDAY(BART_Rides[[#This Row],[Date]],2)</f>
        <v>3</v>
      </c>
      <c r="L14143" s="1" t="str">
        <f>LEFT(BART_Rides[[#This Row],[Lines]],1)</f>
        <v>Y</v>
      </c>
      <c r="M14143" s="1" t="str">
        <f>IF(BART_Rides[[#This Row],[FirstLetter]]="Y","Yes","No")</f>
        <v>Yes</v>
      </c>
      <c r="N14143" s="1" t="str">
        <f>IF(OR(BART_Rides[[#This Row],[Station Code]]="EM", BART_Rides[[#This Row],[Station Code]]="MT", BART_Rides[[#This Row],[Station Code]]="PL", BART_Rides[[#This Row],[Station Code]]="CC"), "Yes", "No")</f>
        <v>No</v>
      </c>
    </row>
    <row r="14144" spans="6:14">
      <c r="F14144" s="3">
        <v>44469</v>
      </c>
      <c r="G14144" s="1" t="s">
        <v>73</v>
      </c>
      <c r="H14144" s="1" t="s">
        <v>105</v>
      </c>
      <c r="I14144" s="1">
        <v>1453</v>
      </c>
      <c r="J14144" s="1">
        <f>MONTH(BART_Rides[[#This Row],[Date]])</f>
        <v>9</v>
      </c>
      <c r="K14144" s="1">
        <f>WEEKDAY(BART_Rides[[#This Row],[Date]],2)</f>
        <v>4</v>
      </c>
      <c r="L14144" s="1" t="str">
        <f>LEFT(BART_Rides[[#This Row],[Lines]],1)</f>
        <v>Y</v>
      </c>
      <c r="M14144" s="1" t="str">
        <f>IF(BART_Rides[[#This Row],[FirstLetter]]="Y","Yes","No")</f>
        <v>Yes</v>
      </c>
      <c r="N14144" s="1" t="str">
        <f>IF(OR(BART_Rides[[#This Row],[Station Code]]="EM", BART_Rides[[#This Row],[Station Code]]="MT", BART_Rides[[#This Row],[Station Code]]="PL", BART_Rides[[#This Row],[Station Code]]="CC"), "Yes", "No")</f>
        <v>No</v>
      </c>
    </row>
    <row r="14145" spans="6:14">
      <c r="F14145" s="3">
        <v>44470</v>
      </c>
      <c r="G14145" s="1" t="s">
        <v>73</v>
      </c>
      <c r="H14145" s="1" t="s">
        <v>105</v>
      </c>
      <c r="I14145" s="1">
        <v>1303</v>
      </c>
      <c r="J14145" s="1">
        <f>MONTH(BART_Rides[[#This Row],[Date]])</f>
        <v>10</v>
      </c>
      <c r="K14145" s="1">
        <f>WEEKDAY(BART_Rides[[#This Row],[Date]],2)</f>
        <v>5</v>
      </c>
      <c r="L14145" s="1" t="str">
        <f>LEFT(BART_Rides[[#This Row],[Lines]],1)</f>
        <v>Y</v>
      </c>
      <c r="M14145" s="1" t="str">
        <f>IF(BART_Rides[[#This Row],[FirstLetter]]="Y","Yes","No")</f>
        <v>Yes</v>
      </c>
      <c r="N14145" s="1" t="str">
        <f>IF(OR(BART_Rides[[#This Row],[Station Code]]="EM", BART_Rides[[#This Row],[Station Code]]="MT", BART_Rides[[#This Row],[Station Code]]="PL", BART_Rides[[#This Row],[Station Code]]="CC"), "Yes", "No")</f>
        <v>No</v>
      </c>
    </row>
    <row r="14146" spans="6:14">
      <c r="F14146" s="3">
        <v>44471</v>
      </c>
      <c r="G14146" s="1" t="s">
        <v>73</v>
      </c>
      <c r="H14146" s="1" t="s">
        <v>105</v>
      </c>
      <c r="I14146" s="1">
        <v>713</v>
      </c>
      <c r="J14146" s="1">
        <f>MONTH(BART_Rides[[#This Row],[Date]])</f>
        <v>10</v>
      </c>
      <c r="K14146" s="1">
        <f>WEEKDAY(BART_Rides[[#This Row],[Date]],2)</f>
        <v>6</v>
      </c>
      <c r="L14146" s="1" t="str">
        <f>LEFT(BART_Rides[[#This Row],[Lines]],1)</f>
        <v>Y</v>
      </c>
      <c r="M14146" s="1" t="str">
        <f>IF(BART_Rides[[#This Row],[FirstLetter]]="Y","Yes","No")</f>
        <v>Yes</v>
      </c>
      <c r="N14146" s="1" t="str">
        <f>IF(OR(BART_Rides[[#This Row],[Station Code]]="EM", BART_Rides[[#This Row],[Station Code]]="MT", BART_Rides[[#This Row],[Station Code]]="PL", BART_Rides[[#This Row],[Station Code]]="CC"), "Yes", "No")</f>
        <v>No</v>
      </c>
    </row>
    <row r="14147" spans="6:14">
      <c r="F14147" s="3">
        <v>44472</v>
      </c>
      <c r="G14147" s="1" t="s">
        <v>73</v>
      </c>
      <c r="H14147" s="1" t="s">
        <v>105</v>
      </c>
      <c r="I14147" s="1">
        <v>408</v>
      </c>
      <c r="J14147" s="1">
        <f>MONTH(BART_Rides[[#This Row],[Date]])</f>
        <v>10</v>
      </c>
      <c r="K14147" s="1">
        <f>WEEKDAY(BART_Rides[[#This Row],[Date]],2)</f>
        <v>7</v>
      </c>
      <c r="L14147" s="1" t="str">
        <f>LEFT(BART_Rides[[#This Row],[Lines]],1)</f>
        <v>Y</v>
      </c>
      <c r="M14147" s="1" t="str">
        <f>IF(BART_Rides[[#This Row],[FirstLetter]]="Y","Yes","No")</f>
        <v>Yes</v>
      </c>
      <c r="N14147" s="1" t="str">
        <f>IF(OR(BART_Rides[[#This Row],[Station Code]]="EM", BART_Rides[[#This Row],[Station Code]]="MT", BART_Rides[[#This Row],[Station Code]]="PL", BART_Rides[[#This Row],[Station Code]]="CC"), "Yes", "No")</f>
        <v>No</v>
      </c>
    </row>
    <row r="14148" spans="6:14">
      <c r="F14148" s="3">
        <v>44473</v>
      </c>
      <c r="G14148" s="1" t="s">
        <v>73</v>
      </c>
      <c r="H14148" s="1" t="s">
        <v>105</v>
      </c>
      <c r="I14148" s="1">
        <v>1341</v>
      </c>
      <c r="J14148" s="1">
        <f>MONTH(BART_Rides[[#This Row],[Date]])</f>
        <v>10</v>
      </c>
      <c r="K14148" s="1">
        <f>WEEKDAY(BART_Rides[[#This Row],[Date]],2)</f>
        <v>1</v>
      </c>
      <c r="L14148" s="1" t="str">
        <f>LEFT(BART_Rides[[#This Row],[Lines]],1)</f>
        <v>Y</v>
      </c>
      <c r="M14148" s="1" t="str">
        <f>IF(BART_Rides[[#This Row],[FirstLetter]]="Y","Yes","No")</f>
        <v>Yes</v>
      </c>
      <c r="N14148" s="1" t="str">
        <f>IF(OR(BART_Rides[[#This Row],[Station Code]]="EM", BART_Rides[[#This Row],[Station Code]]="MT", BART_Rides[[#This Row],[Station Code]]="PL", BART_Rides[[#This Row],[Station Code]]="CC"), "Yes", "No")</f>
        <v>No</v>
      </c>
    </row>
    <row r="14149" spans="6:14">
      <c r="F14149" s="3">
        <v>44474</v>
      </c>
      <c r="G14149" s="1" t="s">
        <v>73</v>
      </c>
      <c r="H14149" s="1" t="s">
        <v>105</v>
      </c>
      <c r="I14149" s="1">
        <v>1403</v>
      </c>
      <c r="J14149" s="1">
        <f>MONTH(BART_Rides[[#This Row],[Date]])</f>
        <v>10</v>
      </c>
      <c r="K14149" s="1">
        <f>WEEKDAY(BART_Rides[[#This Row],[Date]],2)</f>
        <v>2</v>
      </c>
      <c r="L14149" s="1" t="str">
        <f>LEFT(BART_Rides[[#This Row],[Lines]],1)</f>
        <v>Y</v>
      </c>
      <c r="M14149" s="1" t="str">
        <f>IF(BART_Rides[[#This Row],[FirstLetter]]="Y","Yes","No")</f>
        <v>Yes</v>
      </c>
      <c r="N14149" s="1" t="str">
        <f>IF(OR(BART_Rides[[#This Row],[Station Code]]="EM", BART_Rides[[#This Row],[Station Code]]="MT", BART_Rides[[#This Row],[Station Code]]="PL", BART_Rides[[#This Row],[Station Code]]="CC"), "Yes", "No")</f>
        <v>No</v>
      </c>
    </row>
    <row r="14150" spans="6:14">
      <c r="F14150" s="3">
        <v>44475</v>
      </c>
      <c r="G14150" s="1" t="s">
        <v>73</v>
      </c>
      <c r="H14150" s="1" t="s">
        <v>105</v>
      </c>
      <c r="I14150" s="1">
        <v>1410</v>
      </c>
      <c r="J14150" s="1">
        <f>MONTH(BART_Rides[[#This Row],[Date]])</f>
        <v>10</v>
      </c>
      <c r="K14150" s="1">
        <f>WEEKDAY(BART_Rides[[#This Row],[Date]],2)</f>
        <v>3</v>
      </c>
      <c r="L14150" s="1" t="str">
        <f>LEFT(BART_Rides[[#This Row],[Lines]],1)</f>
        <v>Y</v>
      </c>
      <c r="M14150" s="1" t="str">
        <f>IF(BART_Rides[[#This Row],[FirstLetter]]="Y","Yes","No")</f>
        <v>Yes</v>
      </c>
      <c r="N14150" s="1" t="str">
        <f>IF(OR(BART_Rides[[#This Row],[Station Code]]="EM", BART_Rides[[#This Row],[Station Code]]="MT", BART_Rides[[#This Row],[Station Code]]="PL", BART_Rides[[#This Row],[Station Code]]="CC"), "Yes", "No")</f>
        <v>No</v>
      </c>
    </row>
    <row r="14151" spans="6:14">
      <c r="F14151" s="3">
        <v>44476</v>
      </c>
      <c r="G14151" s="1" t="s">
        <v>73</v>
      </c>
      <c r="H14151" s="1" t="s">
        <v>105</v>
      </c>
      <c r="I14151" s="1">
        <v>1383</v>
      </c>
      <c r="J14151" s="1">
        <f>MONTH(BART_Rides[[#This Row],[Date]])</f>
        <v>10</v>
      </c>
      <c r="K14151" s="1">
        <f>WEEKDAY(BART_Rides[[#This Row],[Date]],2)</f>
        <v>4</v>
      </c>
      <c r="L14151" s="1" t="str">
        <f>LEFT(BART_Rides[[#This Row],[Lines]],1)</f>
        <v>Y</v>
      </c>
      <c r="M14151" s="1" t="str">
        <f>IF(BART_Rides[[#This Row],[FirstLetter]]="Y","Yes","No")</f>
        <v>Yes</v>
      </c>
      <c r="N14151" s="1" t="str">
        <f>IF(OR(BART_Rides[[#This Row],[Station Code]]="EM", BART_Rides[[#This Row],[Station Code]]="MT", BART_Rides[[#This Row],[Station Code]]="PL", BART_Rides[[#This Row],[Station Code]]="CC"), "Yes", "No")</f>
        <v>No</v>
      </c>
    </row>
    <row r="14152" spans="6:14">
      <c r="F14152" s="3">
        <v>44477</v>
      </c>
      <c r="G14152" s="1" t="s">
        <v>73</v>
      </c>
      <c r="H14152" s="1" t="s">
        <v>105</v>
      </c>
      <c r="I14152" s="1">
        <v>1410</v>
      </c>
      <c r="J14152" s="1">
        <f>MONTH(BART_Rides[[#This Row],[Date]])</f>
        <v>10</v>
      </c>
      <c r="K14152" s="1">
        <f>WEEKDAY(BART_Rides[[#This Row],[Date]],2)</f>
        <v>5</v>
      </c>
      <c r="L14152" s="1" t="str">
        <f>LEFT(BART_Rides[[#This Row],[Lines]],1)</f>
        <v>Y</v>
      </c>
      <c r="M14152" s="1" t="str">
        <f>IF(BART_Rides[[#This Row],[FirstLetter]]="Y","Yes","No")</f>
        <v>Yes</v>
      </c>
      <c r="N14152" s="1" t="str">
        <f>IF(OR(BART_Rides[[#This Row],[Station Code]]="EM", BART_Rides[[#This Row],[Station Code]]="MT", BART_Rides[[#This Row],[Station Code]]="PL", BART_Rides[[#This Row],[Station Code]]="CC"), "Yes", "No")</f>
        <v>No</v>
      </c>
    </row>
    <row r="14153" spans="6:14">
      <c r="F14153" s="3">
        <v>44478</v>
      </c>
      <c r="G14153" s="1" t="s">
        <v>73</v>
      </c>
      <c r="H14153" s="1" t="s">
        <v>105</v>
      </c>
      <c r="I14153" s="1">
        <v>799</v>
      </c>
      <c r="J14153" s="1">
        <f>MONTH(BART_Rides[[#This Row],[Date]])</f>
        <v>10</v>
      </c>
      <c r="K14153" s="1">
        <f>WEEKDAY(BART_Rides[[#This Row],[Date]],2)</f>
        <v>6</v>
      </c>
      <c r="L14153" s="1" t="str">
        <f>LEFT(BART_Rides[[#This Row],[Lines]],1)</f>
        <v>Y</v>
      </c>
      <c r="M14153" s="1" t="str">
        <f>IF(BART_Rides[[#This Row],[FirstLetter]]="Y","Yes","No")</f>
        <v>Yes</v>
      </c>
      <c r="N14153" s="1" t="str">
        <f>IF(OR(BART_Rides[[#This Row],[Station Code]]="EM", BART_Rides[[#This Row],[Station Code]]="MT", BART_Rides[[#This Row],[Station Code]]="PL", BART_Rides[[#This Row],[Station Code]]="CC"), "Yes", "No")</f>
        <v>No</v>
      </c>
    </row>
    <row r="14154" spans="6:14">
      <c r="F14154" s="3">
        <v>44479</v>
      </c>
      <c r="G14154" s="1" t="s">
        <v>73</v>
      </c>
      <c r="H14154" s="1" t="s">
        <v>105</v>
      </c>
      <c r="I14154" s="1">
        <v>557</v>
      </c>
      <c r="J14154" s="1">
        <f>MONTH(BART_Rides[[#This Row],[Date]])</f>
        <v>10</v>
      </c>
      <c r="K14154" s="1">
        <f>WEEKDAY(BART_Rides[[#This Row],[Date]],2)</f>
        <v>7</v>
      </c>
      <c r="L14154" s="1" t="str">
        <f>LEFT(BART_Rides[[#This Row],[Lines]],1)</f>
        <v>Y</v>
      </c>
      <c r="M14154" s="1" t="str">
        <f>IF(BART_Rides[[#This Row],[FirstLetter]]="Y","Yes","No")</f>
        <v>Yes</v>
      </c>
      <c r="N14154" s="1" t="str">
        <f>IF(OR(BART_Rides[[#This Row],[Station Code]]="EM", BART_Rides[[#This Row],[Station Code]]="MT", BART_Rides[[#This Row],[Station Code]]="PL", BART_Rides[[#This Row],[Station Code]]="CC"), "Yes", "No")</f>
        <v>No</v>
      </c>
    </row>
    <row r="14155" spans="6:14">
      <c r="F14155" s="3">
        <v>44480</v>
      </c>
      <c r="G14155" s="1" t="s">
        <v>73</v>
      </c>
      <c r="H14155" s="1" t="s">
        <v>105</v>
      </c>
      <c r="I14155" s="1">
        <v>1139</v>
      </c>
      <c r="J14155" s="1">
        <f>MONTH(BART_Rides[[#This Row],[Date]])</f>
        <v>10</v>
      </c>
      <c r="K14155" s="1">
        <f>WEEKDAY(BART_Rides[[#This Row],[Date]],2)</f>
        <v>1</v>
      </c>
      <c r="L14155" s="1" t="str">
        <f>LEFT(BART_Rides[[#This Row],[Lines]],1)</f>
        <v>Y</v>
      </c>
      <c r="M14155" s="1" t="str">
        <f>IF(BART_Rides[[#This Row],[FirstLetter]]="Y","Yes","No")</f>
        <v>Yes</v>
      </c>
      <c r="N14155" s="1" t="str">
        <f>IF(OR(BART_Rides[[#This Row],[Station Code]]="EM", BART_Rides[[#This Row],[Station Code]]="MT", BART_Rides[[#This Row],[Station Code]]="PL", BART_Rides[[#This Row],[Station Code]]="CC"), "Yes", "No")</f>
        <v>No</v>
      </c>
    </row>
    <row r="14156" spans="6:14">
      <c r="F14156" s="3">
        <v>44481</v>
      </c>
      <c r="G14156" s="1" t="s">
        <v>73</v>
      </c>
      <c r="H14156" s="1" t="s">
        <v>105</v>
      </c>
      <c r="I14156" s="1">
        <v>1437</v>
      </c>
      <c r="J14156" s="1">
        <f>MONTH(BART_Rides[[#This Row],[Date]])</f>
        <v>10</v>
      </c>
      <c r="K14156" s="1">
        <f>WEEKDAY(BART_Rides[[#This Row],[Date]],2)</f>
        <v>2</v>
      </c>
      <c r="L14156" s="1" t="str">
        <f>LEFT(BART_Rides[[#This Row],[Lines]],1)</f>
        <v>Y</v>
      </c>
      <c r="M14156" s="1" t="str">
        <f>IF(BART_Rides[[#This Row],[FirstLetter]]="Y","Yes","No")</f>
        <v>Yes</v>
      </c>
      <c r="N14156" s="1" t="str">
        <f>IF(OR(BART_Rides[[#This Row],[Station Code]]="EM", BART_Rides[[#This Row],[Station Code]]="MT", BART_Rides[[#This Row],[Station Code]]="PL", BART_Rides[[#This Row],[Station Code]]="CC"), "Yes", "No")</f>
        <v>No</v>
      </c>
    </row>
    <row r="14157" spans="6:14">
      <c r="F14157" s="3">
        <v>44482</v>
      </c>
      <c r="G14157" s="1" t="s">
        <v>73</v>
      </c>
      <c r="H14157" s="1" t="s">
        <v>105</v>
      </c>
      <c r="I14157" s="1">
        <v>1410</v>
      </c>
      <c r="J14157" s="1">
        <f>MONTH(BART_Rides[[#This Row],[Date]])</f>
        <v>10</v>
      </c>
      <c r="K14157" s="1">
        <f>WEEKDAY(BART_Rides[[#This Row],[Date]],2)</f>
        <v>3</v>
      </c>
      <c r="L14157" s="1" t="str">
        <f>LEFT(BART_Rides[[#This Row],[Lines]],1)</f>
        <v>Y</v>
      </c>
      <c r="M14157" s="1" t="str">
        <f>IF(BART_Rides[[#This Row],[FirstLetter]]="Y","Yes","No")</f>
        <v>Yes</v>
      </c>
      <c r="N14157" s="1" t="str">
        <f>IF(OR(BART_Rides[[#This Row],[Station Code]]="EM", BART_Rides[[#This Row],[Station Code]]="MT", BART_Rides[[#This Row],[Station Code]]="PL", BART_Rides[[#This Row],[Station Code]]="CC"), "Yes", "No")</f>
        <v>No</v>
      </c>
    </row>
    <row r="14158" spans="6:14">
      <c r="F14158" s="3">
        <v>44483</v>
      </c>
      <c r="G14158" s="1" t="s">
        <v>73</v>
      </c>
      <c r="H14158" s="1" t="s">
        <v>105</v>
      </c>
      <c r="I14158" s="1">
        <v>1465</v>
      </c>
      <c r="J14158" s="1">
        <f>MONTH(BART_Rides[[#This Row],[Date]])</f>
        <v>10</v>
      </c>
      <c r="K14158" s="1">
        <f>WEEKDAY(BART_Rides[[#This Row],[Date]],2)</f>
        <v>4</v>
      </c>
      <c r="L14158" s="1" t="str">
        <f>LEFT(BART_Rides[[#This Row],[Lines]],1)</f>
        <v>Y</v>
      </c>
      <c r="M14158" s="1" t="str">
        <f>IF(BART_Rides[[#This Row],[FirstLetter]]="Y","Yes","No")</f>
        <v>Yes</v>
      </c>
      <c r="N14158" s="1" t="str">
        <f>IF(OR(BART_Rides[[#This Row],[Station Code]]="EM", BART_Rides[[#This Row],[Station Code]]="MT", BART_Rides[[#This Row],[Station Code]]="PL", BART_Rides[[#This Row],[Station Code]]="CC"), "Yes", "No")</f>
        <v>No</v>
      </c>
    </row>
    <row r="14159" spans="6:14">
      <c r="F14159" s="3">
        <v>44484</v>
      </c>
      <c r="G14159" s="1" t="s">
        <v>73</v>
      </c>
      <c r="H14159" s="1" t="s">
        <v>105</v>
      </c>
      <c r="I14159" s="1">
        <v>1301</v>
      </c>
      <c r="J14159" s="1">
        <f>MONTH(BART_Rides[[#This Row],[Date]])</f>
        <v>10</v>
      </c>
      <c r="K14159" s="1">
        <f>WEEKDAY(BART_Rides[[#This Row],[Date]],2)</f>
        <v>5</v>
      </c>
      <c r="L14159" s="1" t="str">
        <f>LEFT(BART_Rides[[#This Row],[Lines]],1)</f>
        <v>Y</v>
      </c>
      <c r="M14159" s="1" t="str">
        <f>IF(BART_Rides[[#This Row],[FirstLetter]]="Y","Yes","No")</f>
        <v>Yes</v>
      </c>
      <c r="N14159" s="1" t="str">
        <f>IF(OR(BART_Rides[[#This Row],[Station Code]]="EM", BART_Rides[[#This Row],[Station Code]]="MT", BART_Rides[[#This Row],[Station Code]]="PL", BART_Rides[[#This Row],[Station Code]]="CC"), "Yes", "No")</f>
        <v>No</v>
      </c>
    </row>
    <row r="14160" spans="6:14">
      <c r="F14160" s="3">
        <v>44485</v>
      </c>
      <c r="G14160" s="1" t="s">
        <v>73</v>
      </c>
      <c r="H14160" s="1" t="s">
        <v>105</v>
      </c>
      <c r="I14160" s="1">
        <v>640</v>
      </c>
      <c r="J14160" s="1">
        <f>MONTH(BART_Rides[[#This Row],[Date]])</f>
        <v>10</v>
      </c>
      <c r="K14160" s="1">
        <f>WEEKDAY(BART_Rides[[#This Row],[Date]],2)</f>
        <v>6</v>
      </c>
      <c r="L14160" s="1" t="str">
        <f>LEFT(BART_Rides[[#This Row],[Lines]],1)</f>
        <v>Y</v>
      </c>
      <c r="M14160" s="1" t="str">
        <f>IF(BART_Rides[[#This Row],[FirstLetter]]="Y","Yes","No")</f>
        <v>Yes</v>
      </c>
      <c r="N14160" s="1" t="str">
        <f>IF(OR(BART_Rides[[#This Row],[Station Code]]="EM", BART_Rides[[#This Row],[Station Code]]="MT", BART_Rides[[#This Row],[Station Code]]="PL", BART_Rides[[#This Row],[Station Code]]="CC"), "Yes", "No")</f>
        <v>No</v>
      </c>
    </row>
    <row r="14161" spans="6:14">
      <c r="F14161" s="3">
        <v>44486</v>
      </c>
      <c r="G14161" s="1" t="s">
        <v>73</v>
      </c>
      <c r="H14161" s="1" t="s">
        <v>105</v>
      </c>
      <c r="I14161" s="1">
        <v>402</v>
      </c>
      <c r="J14161" s="1">
        <f>MONTH(BART_Rides[[#This Row],[Date]])</f>
        <v>10</v>
      </c>
      <c r="K14161" s="1">
        <f>WEEKDAY(BART_Rides[[#This Row],[Date]],2)</f>
        <v>7</v>
      </c>
      <c r="L14161" s="1" t="str">
        <f>LEFT(BART_Rides[[#This Row],[Lines]],1)</f>
        <v>Y</v>
      </c>
      <c r="M14161" s="1" t="str">
        <f>IF(BART_Rides[[#This Row],[FirstLetter]]="Y","Yes","No")</f>
        <v>Yes</v>
      </c>
      <c r="N14161" s="1" t="str">
        <f>IF(OR(BART_Rides[[#This Row],[Station Code]]="EM", BART_Rides[[#This Row],[Station Code]]="MT", BART_Rides[[#This Row],[Station Code]]="PL", BART_Rides[[#This Row],[Station Code]]="CC"), "Yes", "No")</f>
        <v>No</v>
      </c>
    </row>
    <row r="14162" spans="6:14">
      <c r="F14162" s="3">
        <v>44487</v>
      </c>
      <c r="G14162" s="1" t="s">
        <v>73</v>
      </c>
      <c r="H14162" s="1" t="s">
        <v>105</v>
      </c>
      <c r="I14162" s="1">
        <v>1292</v>
      </c>
      <c r="J14162" s="1">
        <f>MONTH(BART_Rides[[#This Row],[Date]])</f>
        <v>10</v>
      </c>
      <c r="K14162" s="1">
        <f>WEEKDAY(BART_Rides[[#This Row],[Date]],2)</f>
        <v>1</v>
      </c>
      <c r="L14162" s="1" t="str">
        <f>LEFT(BART_Rides[[#This Row],[Lines]],1)</f>
        <v>Y</v>
      </c>
      <c r="M14162" s="1" t="str">
        <f>IF(BART_Rides[[#This Row],[FirstLetter]]="Y","Yes","No")</f>
        <v>Yes</v>
      </c>
      <c r="N14162" s="1" t="str">
        <f>IF(OR(BART_Rides[[#This Row],[Station Code]]="EM", BART_Rides[[#This Row],[Station Code]]="MT", BART_Rides[[#This Row],[Station Code]]="PL", BART_Rides[[#This Row],[Station Code]]="CC"), "Yes", "No")</f>
        <v>No</v>
      </c>
    </row>
    <row r="14163" spans="6:14">
      <c r="F14163" s="3">
        <v>44488</v>
      </c>
      <c r="G14163" s="1" t="s">
        <v>73</v>
      </c>
      <c r="H14163" s="1" t="s">
        <v>105</v>
      </c>
      <c r="I14163" s="1">
        <v>1444</v>
      </c>
      <c r="J14163" s="1">
        <f>MONTH(BART_Rides[[#This Row],[Date]])</f>
        <v>10</v>
      </c>
      <c r="K14163" s="1">
        <f>WEEKDAY(BART_Rides[[#This Row],[Date]],2)</f>
        <v>2</v>
      </c>
      <c r="L14163" s="1" t="str">
        <f>LEFT(BART_Rides[[#This Row],[Lines]],1)</f>
        <v>Y</v>
      </c>
      <c r="M14163" s="1" t="str">
        <f>IF(BART_Rides[[#This Row],[FirstLetter]]="Y","Yes","No")</f>
        <v>Yes</v>
      </c>
      <c r="N14163" s="1" t="str">
        <f>IF(OR(BART_Rides[[#This Row],[Station Code]]="EM", BART_Rides[[#This Row],[Station Code]]="MT", BART_Rides[[#This Row],[Station Code]]="PL", BART_Rides[[#This Row],[Station Code]]="CC"), "Yes", "No")</f>
        <v>No</v>
      </c>
    </row>
    <row r="14164" spans="6:14">
      <c r="F14164" s="3">
        <v>44489</v>
      </c>
      <c r="G14164" s="1" t="s">
        <v>73</v>
      </c>
      <c r="H14164" s="1" t="s">
        <v>105</v>
      </c>
      <c r="I14164" s="1">
        <v>1391</v>
      </c>
      <c r="J14164" s="1">
        <f>MONTH(BART_Rides[[#This Row],[Date]])</f>
        <v>10</v>
      </c>
      <c r="K14164" s="1">
        <f>WEEKDAY(BART_Rides[[#This Row],[Date]],2)</f>
        <v>3</v>
      </c>
      <c r="L14164" s="1" t="str">
        <f>LEFT(BART_Rides[[#This Row],[Lines]],1)</f>
        <v>Y</v>
      </c>
      <c r="M14164" s="1" t="str">
        <f>IF(BART_Rides[[#This Row],[FirstLetter]]="Y","Yes","No")</f>
        <v>Yes</v>
      </c>
      <c r="N14164" s="1" t="str">
        <f>IF(OR(BART_Rides[[#This Row],[Station Code]]="EM", BART_Rides[[#This Row],[Station Code]]="MT", BART_Rides[[#This Row],[Station Code]]="PL", BART_Rides[[#This Row],[Station Code]]="CC"), "Yes", "No")</f>
        <v>No</v>
      </c>
    </row>
    <row r="14165" spans="6:14">
      <c r="F14165" s="3">
        <v>44490</v>
      </c>
      <c r="G14165" s="1" t="s">
        <v>73</v>
      </c>
      <c r="H14165" s="1" t="s">
        <v>105</v>
      </c>
      <c r="I14165" s="1">
        <v>1411</v>
      </c>
      <c r="J14165" s="1">
        <f>MONTH(BART_Rides[[#This Row],[Date]])</f>
        <v>10</v>
      </c>
      <c r="K14165" s="1">
        <f>WEEKDAY(BART_Rides[[#This Row],[Date]],2)</f>
        <v>4</v>
      </c>
      <c r="L14165" s="1" t="str">
        <f>LEFT(BART_Rides[[#This Row],[Lines]],1)</f>
        <v>Y</v>
      </c>
      <c r="M14165" s="1" t="str">
        <f>IF(BART_Rides[[#This Row],[FirstLetter]]="Y","Yes","No")</f>
        <v>Yes</v>
      </c>
      <c r="N14165" s="1" t="str">
        <f>IF(OR(BART_Rides[[#This Row],[Station Code]]="EM", BART_Rides[[#This Row],[Station Code]]="MT", BART_Rides[[#This Row],[Station Code]]="PL", BART_Rides[[#This Row],[Station Code]]="CC"), "Yes", "No")</f>
        <v>No</v>
      </c>
    </row>
    <row r="14166" spans="6:14">
      <c r="F14166" s="3">
        <v>44491</v>
      </c>
      <c r="G14166" s="1" t="s">
        <v>73</v>
      </c>
      <c r="H14166" s="1" t="s">
        <v>105</v>
      </c>
      <c r="I14166" s="1">
        <v>1251</v>
      </c>
      <c r="J14166" s="1">
        <f>MONTH(BART_Rides[[#This Row],[Date]])</f>
        <v>10</v>
      </c>
      <c r="K14166" s="1">
        <f>WEEKDAY(BART_Rides[[#This Row],[Date]],2)</f>
        <v>5</v>
      </c>
      <c r="L14166" s="1" t="str">
        <f>LEFT(BART_Rides[[#This Row],[Lines]],1)</f>
        <v>Y</v>
      </c>
      <c r="M14166" s="1" t="str">
        <f>IF(BART_Rides[[#This Row],[FirstLetter]]="Y","Yes","No")</f>
        <v>Yes</v>
      </c>
      <c r="N14166" s="1" t="str">
        <f>IF(OR(BART_Rides[[#This Row],[Station Code]]="EM", BART_Rides[[#This Row],[Station Code]]="MT", BART_Rides[[#This Row],[Station Code]]="PL", BART_Rides[[#This Row],[Station Code]]="CC"), "Yes", "No")</f>
        <v>No</v>
      </c>
    </row>
    <row r="14167" spans="6:14">
      <c r="F14167" s="3">
        <v>44492</v>
      </c>
      <c r="G14167" s="1" t="s">
        <v>73</v>
      </c>
      <c r="H14167" s="1" t="s">
        <v>105</v>
      </c>
      <c r="I14167" s="1">
        <v>609</v>
      </c>
      <c r="J14167" s="1">
        <f>MONTH(BART_Rides[[#This Row],[Date]])</f>
        <v>10</v>
      </c>
      <c r="K14167" s="1">
        <f>WEEKDAY(BART_Rides[[#This Row],[Date]],2)</f>
        <v>6</v>
      </c>
      <c r="L14167" s="1" t="str">
        <f>LEFT(BART_Rides[[#This Row],[Lines]],1)</f>
        <v>Y</v>
      </c>
      <c r="M14167" s="1" t="str">
        <f>IF(BART_Rides[[#This Row],[FirstLetter]]="Y","Yes","No")</f>
        <v>Yes</v>
      </c>
      <c r="N14167" s="1" t="str">
        <f>IF(OR(BART_Rides[[#This Row],[Station Code]]="EM", BART_Rides[[#This Row],[Station Code]]="MT", BART_Rides[[#This Row],[Station Code]]="PL", BART_Rides[[#This Row],[Station Code]]="CC"), "Yes", "No")</f>
        <v>No</v>
      </c>
    </row>
    <row r="14168" spans="6:14">
      <c r="F14168" s="3">
        <v>44493</v>
      </c>
      <c r="G14168" s="1" t="s">
        <v>73</v>
      </c>
      <c r="H14168" s="1" t="s">
        <v>105</v>
      </c>
      <c r="I14168" s="1">
        <v>384</v>
      </c>
      <c r="J14168" s="1">
        <f>MONTH(BART_Rides[[#This Row],[Date]])</f>
        <v>10</v>
      </c>
      <c r="K14168" s="1">
        <f>WEEKDAY(BART_Rides[[#This Row],[Date]],2)</f>
        <v>7</v>
      </c>
      <c r="L14168" s="1" t="str">
        <f>LEFT(BART_Rides[[#This Row],[Lines]],1)</f>
        <v>Y</v>
      </c>
      <c r="M14168" s="1" t="str">
        <f>IF(BART_Rides[[#This Row],[FirstLetter]]="Y","Yes","No")</f>
        <v>Yes</v>
      </c>
      <c r="N14168" s="1" t="str">
        <f>IF(OR(BART_Rides[[#This Row],[Station Code]]="EM", BART_Rides[[#This Row],[Station Code]]="MT", BART_Rides[[#This Row],[Station Code]]="PL", BART_Rides[[#This Row],[Station Code]]="CC"), "Yes", "No")</f>
        <v>No</v>
      </c>
    </row>
    <row r="14169" spans="6:14">
      <c r="F14169" s="3">
        <v>44494</v>
      </c>
      <c r="G14169" s="1" t="s">
        <v>73</v>
      </c>
      <c r="H14169" s="1" t="s">
        <v>105</v>
      </c>
      <c r="I14169" s="1">
        <v>1234</v>
      </c>
      <c r="J14169" s="1">
        <f>MONTH(BART_Rides[[#This Row],[Date]])</f>
        <v>10</v>
      </c>
      <c r="K14169" s="1">
        <f>WEEKDAY(BART_Rides[[#This Row],[Date]],2)</f>
        <v>1</v>
      </c>
      <c r="L14169" s="1" t="str">
        <f>LEFT(BART_Rides[[#This Row],[Lines]],1)</f>
        <v>Y</v>
      </c>
      <c r="M14169" s="1" t="str">
        <f>IF(BART_Rides[[#This Row],[FirstLetter]]="Y","Yes","No")</f>
        <v>Yes</v>
      </c>
      <c r="N14169" s="1" t="str">
        <f>IF(OR(BART_Rides[[#This Row],[Station Code]]="EM", BART_Rides[[#This Row],[Station Code]]="MT", BART_Rides[[#This Row],[Station Code]]="PL", BART_Rides[[#This Row],[Station Code]]="CC"), "Yes", "No")</f>
        <v>No</v>
      </c>
    </row>
    <row r="14170" spans="6:14">
      <c r="F14170" s="3">
        <v>44495</v>
      </c>
      <c r="G14170" s="1" t="s">
        <v>73</v>
      </c>
      <c r="H14170" s="1" t="s">
        <v>105</v>
      </c>
      <c r="I14170" s="1">
        <v>1412</v>
      </c>
      <c r="J14170" s="1">
        <f>MONTH(BART_Rides[[#This Row],[Date]])</f>
        <v>10</v>
      </c>
      <c r="K14170" s="1">
        <f>WEEKDAY(BART_Rides[[#This Row],[Date]],2)</f>
        <v>2</v>
      </c>
      <c r="L14170" s="1" t="str">
        <f>LEFT(BART_Rides[[#This Row],[Lines]],1)</f>
        <v>Y</v>
      </c>
      <c r="M14170" s="1" t="str">
        <f>IF(BART_Rides[[#This Row],[FirstLetter]]="Y","Yes","No")</f>
        <v>Yes</v>
      </c>
      <c r="N14170" s="1" t="str">
        <f>IF(OR(BART_Rides[[#This Row],[Station Code]]="EM", BART_Rides[[#This Row],[Station Code]]="MT", BART_Rides[[#This Row],[Station Code]]="PL", BART_Rides[[#This Row],[Station Code]]="CC"), "Yes", "No")</f>
        <v>No</v>
      </c>
    </row>
    <row r="14171" spans="6:14">
      <c r="F14171" s="3">
        <v>44496</v>
      </c>
      <c r="G14171" s="1" t="s">
        <v>73</v>
      </c>
      <c r="H14171" s="1" t="s">
        <v>105</v>
      </c>
      <c r="I14171" s="1">
        <v>1419</v>
      </c>
      <c r="J14171" s="1">
        <f>MONTH(BART_Rides[[#This Row],[Date]])</f>
        <v>10</v>
      </c>
      <c r="K14171" s="1">
        <f>WEEKDAY(BART_Rides[[#This Row],[Date]],2)</f>
        <v>3</v>
      </c>
      <c r="L14171" s="1" t="str">
        <f>LEFT(BART_Rides[[#This Row],[Lines]],1)</f>
        <v>Y</v>
      </c>
      <c r="M14171" s="1" t="str">
        <f>IF(BART_Rides[[#This Row],[FirstLetter]]="Y","Yes","No")</f>
        <v>Yes</v>
      </c>
      <c r="N14171" s="1" t="str">
        <f>IF(OR(BART_Rides[[#This Row],[Station Code]]="EM", BART_Rides[[#This Row],[Station Code]]="MT", BART_Rides[[#This Row],[Station Code]]="PL", BART_Rides[[#This Row],[Station Code]]="CC"), "Yes", "No")</f>
        <v>No</v>
      </c>
    </row>
    <row r="14172" spans="6:14">
      <c r="F14172" s="3">
        <v>44497</v>
      </c>
      <c r="G14172" s="1" t="s">
        <v>73</v>
      </c>
      <c r="H14172" s="1" t="s">
        <v>105</v>
      </c>
      <c r="I14172" s="1">
        <v>1441</v>
      </c>
      <c r="J14172" s="1">
        <f>MONTH(BART_Rides[[#This Row],[Date]])</f>
        <v>10</v>
      </c>
      <c r="K14172" s="1">
        <f>WEEKDAY(BART_Rides[[#This Row],[Date]],2)</f>
        <v>4</v>
      </c>
      <c r="L14172" s="1" t="str">
        <f>LEFT(BART_Rides[[#This Row],[Lines]],1)</f>
        <v>Y</v>
      </c>
      <c r="M14172" s="1" t="str">
        <f>IF(BART_Rides[[#This Row],[FirstLetter]]="Y","Yes","No")</f>
        <v>Yes</v>
      </c>
      <c r="N14172" s="1" t="str">
        <f>IF(OR(BART_Rides[[#This Row],[Station Code]]="EM", BART_Rides[[#This Row],[Station Code]]="MT", BART_Rides[[#This Row],[Station Code]]="PL", BART_Rides[[#This Row],[Station Code]]="CC"), "Yes", "No")</f>
        <v>No</v>
      </c>
    </row>
    <row r="14173" spans="6:14">
      <c r="F14173" s="3">
        <v>44498</v>
      </c>
      <c r="G14173" s="1" t="s">
        <v>73</v>
      </c>
      <c r="H14173" s="1" t="s">
        <v>105</v>
      </c>
      <c r="I14173" s="1">
        <v>1320</v>
      </c>
      <c r="J14173" s="1">
        <f>MONTH(BART_Rides[[#This Row],[Date]])</f>
        <v>10</v>
      </c>
      <c r="K14173" s="1">
        <f>WEEKDAY(BART_Rides[[#This Row],[Date]],2)</f>
        <v>5</v>
      </c>
      <c r="L14173" s="1" t="str">
        <f>LEFT(BART_Rides[[#This Row],[Lines]],1)</f>
        <v>Y</v>
      </c>
      <c r="M14173" s="1" t="str">
        <f>IF(BART_Rides[[#This Row],[FirstLetter]]="Y","Yes","No")</f>
        <v>Yes</v>
      </c>
      <c r="N14173" s="1" t="str">
        <f>IF(OR(BART_Rides[[#This Row],[Station Code]]="EM", BART_Rides[[#This Row],[Station Code]]="MT", BART_Rides[[#This Row],[Station Code]]="PL", BART_Rides[[#This Row],[Station Code]]="CC"), "Yes", "No")</f>
        <v>No</v>
      </c>
    </row>
    <row r="14174" spans="6:14">
      <c r="F14174" s="3">
        <v>44499</v>
      </c>
      <c r="G14174" s="1" t="s">
        <v>73</v>
      </c>
      <c r="H14174" s="1" t="s">
        <v>105</v>
      </c>
      <c r="I14174" s="1">
        <v>669</v>
      </c>
      <c r="J14174" s="1">
        <f>MONTH(BART_Rides[[#This Row],[Date]])</f>
        <v>10</v>
      </c>
      <c r="K14174" s="1">
        <f>WEEKDAY(BART_Rides[[#This Row],[Date]],2)</f>
        <v>6</v>
      </c>
      <c r="L14174" s="1" t="str">
        <f>LEFT(BART_Rides[[#This Row],[Lines]],1)</f>
        <v>Y</v>
      </c>
      <c r="M14174" s="1" t="str">
        <f>IF(BART_Rides[[#This Row],[FirstLetter]]="Y","Yes","No")</f>
        <v>Yes</v>
      </c>
      <c r="N14174" s="1" t="str">
        <f>IF(OR(BART_Rides[[#This Row],[Station Code]]="EM", BART_Rides[[#This Row],[Station Code]]="MT", BART_Rides[[#This Row],[Station Code]]="PL", BART_Rides[[#This Row],[Station Code]]="CC"), "Yes", "No")</f>
        <v>No</v>
      </c>
    </row>
    <row r="14175" spans="6:14">
      <c r="F14175" s="3">
        <v>44500</v>
      </c>
      <c r="G14175" s="1" t="s">
        <v>73</v>
      </c>
      <c r="H14175" s="1" t="s">
        <v>105</v>
      </c>
      <c r="I14175" s="1">
        <v>432</v>
      </c>
      <c r="J14175" s="1">
        <f>MONTH(BART_Rides[[#This Row],[Date]])</f>
        <v>10</v>
      </c>
      <c r="K14175" s="1">
        <f>WEEKDAY(BART_Rides[[#This Row],[Date]],2)</f>
        <v>7</v>
      </c>
      <c r="L14175" s="1" t="str">
        <f>LEFT(BART_Rides[[#This Row],[Lines]],1)</f>
        <v>Y</v>
      </c>
      <c r="M14175" s="1" t="str">
        <f>IF(BART_Rides[[#This Row],[FirstLetter]]="Y","Yes","No")</f>
        <v>Yes</v>
      </c>
      <c r="N14175" s="1" t="str">
        <f>IF(OR(BART_Rides[[#This Row],[Station Code]]="EM", BART_Rides[[#This Row],[Station Code]]="MT", BART_Rides[[#This Row],[Station Code]]="PL", BART_Rides[[#This Row],[Station Code]]="CC"), "Yes", "No")</f>
        <v>No</v>
      </c>
    </row>
    <row r="14176" spans="6:14">
      <c r="F14176" s="3">
        <v>44501</v>
      </c>
      <c r="G14176" s="1" t="s">
        <v>73</v>
      </c>
      <c r="H14176" s="1" t="s">
        <v>105</v>
      </c>
      <c r="I14176" s="1">
        <v>1273</v>
      </c>
      <c r="J14176" s="1">
        <f>MONTH(BART_Rides[[#This Row],[Date]])</f>
        <v>11</v>
      </c>
      <c r="K14176" s="1">
        <f>WEEKDAY(BART_Rides[[#This Row],[Date]],2)</f>
        <v>1</v>
      </c>
      <c r="L14176" s="1" t="str">
        <f>LEFT(BART_Rides[[#This Row],[Lines]],1)</f>
        <v>Y</v>
      </c>
      <c r="M14176" s="1" t="str">
        <f>IF(BART_Rides[[#This Row],[FirstLetter]]="Y","Yes","No")</f>
        <v>Yes</v>
      </c>
      <c r="N14176" s="1" t="str">
        <f>IF(OR(BART_Rides[[#This Row],[Station Code]]="EM", BART_Rides[[#This Row],[Station Code]]="MT", BART_Rides[[#This Row],[Station Code]]="PL", BART_Rides[[#This Row],[Station Code]]="CC"), "Yes", "No")</f>
        <v>No</v>
      </c>
    </row>
    <row r="14177" spans="6:14">
      <c r="F14177" s="3">
        <v>44502</v>
      </c>
      <c r="G14177" s="1" t="s">
        <v>73</v>
      </c>
      <c r="H14177" s="1" t="s">
        <v>105</v>
      </c>
      <c r="I14177" s="1">
        <v>1470</v>
      </c>
      <c r="J14177" s="1">
        <f>MONTH(BART_Rides[[#This Row],[Date]])</f>
        <v>11</v>
      </c>
      <c r="K14177" s="1">
        <f>WEEKDAY(BART_Rides[[#This Row],[Date]],2)</f>
        <v>2</v>
      </c>
      <c r="L14177" s="1" t="str">
        <f>LEFT(BART_Rides[[#This Row],[Lines]],1)</f>
        <v>Y</v>
      </c>
      <c r="M14177" s="1" t="str">
        <f>IF(BART_Rides[[#This Row],[FirstLetter]]="Y","Yes","No")</f>
        <v>Yes</v>
      </c>
      <c r="N14177" s="1" t="str">
        <f>IF(OR(BART_Rides[[#This Row],[Station Code]]="EM", BART_Rides[[#This Row],[Station Code]]="MT", BART_Rides[[#This Row],[Station Code]]="PL", BART_Rides[[#This Row],[Station Code]]="CC"), "Yes", "No")</f>
        <v>No</v>
      </c>
    </row>
    <row r="14178" spans="6:14">
      <c r="F14178" s="3">
        <v>44503</v>
      </c>
      <c r="G14178" s="1" t="s">
        <v>73</v>
      </c>
      <c r="H14178" s="1" t="s">
        <v>105</v>
      </c>
      <c r="I14178" s="1">
        <v>1472</v>
      </c>
      <c r="J14178" s="1">
        <f>MONTH(BART_Rides[[#This Row],[Date]])</f>
        <v>11</v>
      </c>
      <c r="K14178" s="1">
        <f>WEEKDAY(BART_Rides[[#This Row],[Date]],2)</f>
        <v>3</v>
      </c>
      <c r="L14178" s="1" t="str">
        <f>LEFT(BART_Rides[[#This Row],[Lines]],1)</f>
        <v>Y</v>
      </c>
      <c r="M14178" s="1" t="str">
        <f>IF(BART_Rides[[#This Row],[FirstLetter]]="Y","Yes","No")</f>
        <v>Yes</v>
      </c>
      <c r="N14178" s="1" t="str">
        <f>IF(OR(BART_Rides[[#This Row],[Station Code]]="EM", BART_Rides[[#This Row],[Station Code]]="MT", BART_Rides[[#This Row],[Station Code]]="PL", BART_Rides[[#This Row],[Station Code]]="CC"), "Yes", "No")</f>
        <v>No</v>
      </c>
    </row>
    <row r="14179" spans="6:14">
      <c r="F14179" s="3">
        <v>44504</v>
      </c>
      <c r="G14179" s="1" t="s">
        <v>73</v>
      </c>
      <c r="H14179" s="1" t="s">
        <v>105</v>
      </c>
      <c r="I14179" s="1">
        <v>1495</v>
      </c>
      <c r="J14179" s="1">
        <f>MONTH(BART_Rides[[#This Row],[Date]])</f>
        <v>11</v>
      </c>
      <c r="K14179" s="1">
        <f>WEEKDAY(BART_Rides[[#This Row],[Date]],2)</f>
        <v>4</v>
      </c>
      <c r="L14179" s="1" t="str">
        <f>LEFT(BART_Rides[[#This Row],[Lines]],1)</f>
        <v>Y</v>
      </c>
      <c r="M14179" s="1" t="str">
        <f>IF(BART_Rides[[#This Row],[FirstLetter]]="Y","Yes","No")</f>
        <v>Yes</v>
      </c>
      <c r="N14179" s="1" t="str">
        <f>IF(OR(BART_Rides[[#This Row],[Station Code]]="EM", BART_Rides[[#This Row],[Station Code]]="MT", BART_Rides[[#This Row],[Station Code]]="PL", BART_Rides[[#This Row],[Station Code]]="CC"), "Yes", "No")</f>
        <v>No</v>
      </c>
    </row>
    <row r="14180" spans="6:14">
      <c r="F14180" s="3">
        <v>44505</v>
      </c>
      <c r="G14180" s="1" t="s">
        <v>73</v>
      </c>
      <c r="H14180" s="1" t="s">
        <v>105</v>
      </c>
      <c r="I14180" s="1">
        <v>1361</v>
      </c>
      <c r="J14180" s="1">
        <f>MONTH(BART_Rides[[#This Row],[Date]])</f>
        <v>11</v>
      </c>
      <c r="K14180" s="1">
        <f>WEEKDAY(BART_Rides[[#This Row],[Date]],2)</f>
        <v>5</v>
      </c>
      <c r="L14180" s="1" t="str">
        <f>LEFT(BART_Rides[[#This Row],[Lines]],1)</f>
        <v>Y</v>
      </c>
      <c r="M14180" s="1" t="str">
        <f>IF(BART_Rides[[#This Row],[FirstLetter]]="Y","Yes","No")</f>
        <v>Yes</v>
      </c>
      <c r="N14180" s="1" t="str">
        <f>IF(OR(BART_Rides[[#This Row],[Station Code]]="EM", BART_Rides[[#This Row],[Station Code]]="MT", BART_Rides[[#This Row],[Station Code]]="PL", BART_Rides[[#This Row],[Station Code]]="CC"), "Yes", "No")</f>
        <v>No</v>
      </c>
    </row>
    <row r="14181" spans="6:14">
      <c r="F14181" s="3">
        <v>44506</v>
      </c>
      <c r="G14181" s="1" t="s">
        <v>73</v>
      </c>
      <c r="H14181" s="1" t="s">
        <v>105</v>
      </c>
      <c r="I14181" s="1">
        <v>629</v>
      </c>
      <c r="J14181" s="1">
        <f>MONTH(BART_Rides[[#This Row],[Date]])</f>
        <v>11</v>
      </c>
      <c r="K14181" s="1">
        <f>WEEKDAY(BART_Rides[[#This Row],[Date]],2)</f>
        <v>6</v>
      </c>
      <c r="L14181" s="1" t="str">
        <f>LEFT(BART_Rides[[#This Row],[Lines]],1)</f>
        <v>Y</v>
      </c>
      <c r="M14181" s="1" t="str">
        <f>IF(BART_Rides[[#This Row],[FirstLetter]]="Y","Yes","No")</f>
        <v>Yes</v>
      </c>
      <c r="N14181" s="1" t="str">
        <f>IF(OR(BART_Rides[[#This Row],[Station Code]]="EM", BART_Rides[[#This Row],[Station Code]]="MT", BART_Rides[[#This Row],[Station Code]]="PL", BART_Rides[[#This Row],[Station Code]]="CC"), "Yes", "No")</f>
        <v>No</v>
      </c>
    </row>
    <row r="14182" spans="6:14">
      <c r="F14182" s="3">
        <v>44507</v>
      </c>
      <c r="G14182" s="1" t="s">
        <v>73</v>
      </c>
      <c r="H14182" s="1" t="s">
        <v>105</v>
      </c>
      <c r="I14182" s="1">
        <v>445</v>
      </c>
      <c r="J14182" s="1">
        <f>MONTH(BART_Rides[[#This Row],[Date]])</f>
        <v>11</v>
      </c>
      <c r="K14182" s="1">
        <f>WEEKDAY(BART_Rides[[#This Row],[Date]],2)</f>
        <v>7</v>
      </c>
      <c r="L14182" s="1" t="str">
        <f>LEFT(BART_Rides[[#This Row],[Lines]],1)</f>
        <v>Y</v>
      </c>
      <c r="M14182" s="1" t="str">
        <f>IF(BART_Rides[[#This Row],[FirstLetter]]="Y","Yes","No")</f>
        <v>Yes</v>
      </c>
      <c r="N14182" s="1" t="str">
        <f>IF(OR(BART_Rides[[#This Row],[Station Code]]="EM", BART_Rides[[#This Row],[Station Code]]="MT", BART_Rides[[#This Row],[Station Code]]="PL", BART_Rides[[#This Row],[Station Code]]="CC"), "Yes", "No")</f>
        <v>No</v>
      </c>
    </row>
    <row r="14183" spans="6:14">
      <c r="F14183" s="3">
        <v>44508</v>
      </c>
      <c r="G14183" s="1" t="s">
        <v>73</v>
      </c>
      <c r="H14183" s="1" t="s">
        <v>105</v>
      </c>
      <c r="I14183" s="1">
        <v>1401</v>
      </c>
      <c r="J14183" s="1">
        <f>MONTH(BART_Rides[[#This Row],[Date]])</f>
        <v>11</v>
      </c>
      <c r="K14183" s="1">
        <f>WEEKDAY(BART_Rides[[#This Row],[Date]],2)</f>
        <v>1</v>
      </c>
      <c r="L14183" s="1" t="str">
        <f>LEFT(BART_Rides[[#This Row],[Lines]],1)</f>
        <v>Y</v>
      </c>
      <c r="M14183" s="1" t="str">
        <f>IF(BART_Rides[[#This Row],[FirstLetter]]="Y","Yes","No")</f>
        <v>Yes</v>
      </c>
      <c r="N14183" s="1" t="str">
        <f>IF(OR(BART_Rides[[#This Row],[Station Code]]="EM", BART_Rides[[#This Row],[Station Code]]="MT", BART_Rides[[#This Row],[Station Code]]="PL", BART_Rides[[#This Row],[Station Code]]="CC"), "Yes", "No")</f>
        <v>No</v>
      </c>
    </row>
    <row r="14184" spans="6:14">
      <c r="F14184" s="3">
        <v>44509</v>
      </c>
      <c r="G14184" s="1" t="s">
        <v>73</v>
      </c>
      <c r="H14184" s="1" t="s">
        <v>105</v>
      </c>
      <c r="I14184" s="1">
        <v>1466</v>
      </c>
      <c r="J14184" s="1">
        <f>MONTH(BART_Rides[[#This Row],[Date]])</f>
        <v>11</v>
      </c>
      <c r="K14184" s="1">
        <f>WEEKDAY(BART_Rides[[#This Row],[Date]],2)</f>
        <v>2</v>
      </c>
      <c r="L14184" s="1" t="str">
        <f>LEFT(BART_Rides[[#This Row],[Lines]],1)</f>
        <v>Y</v>
      </c>
      <c r="M14184" s="1" t="str">
        <f>IF(BART_Rides[[#This Row],[FirstLetter]]="Y","Yes","No")</f>
        <v>Yes</v>
      </c>
      <c r="N14184" s="1" t="str">
        <f>IF(OR(BART_Rides[[#This Row],[Station Code]]="EM", BART_Rides[[#This Row],[Station Code]]="MT", BART_Rides[[#This Row],[Station Code]]="PL", BART_Rides[[#This Row],[Station Code]]="CC"), "Yes", "No")</f>
        <v>No</v>
      </c>
    </row>
    <row r="14185" spans="6:14">
      <c r="F14185" s="3">
        <v>44510</v>
      </c>
      <c r="G14185" s="1" t="s">
        <v>73</v>
      </c>
      <c r="H14185" s="1" t="s">
        <v>105</v>
      </c>
      <c r="I14185" s="1">
        <v>1449</v>
      </c>
      <c r="J14185" s="1">
        <f>MONTH(BART_Rides[[#This Row],[Date]])</f>
        <v>11</v>
      </c>
      <c r="K14185" s="1">
        <f>WEEKDAY(BART_Rides[[#This Row],[Date]],2)</f>
        <v>3</v>
      </c>
      <c r="L14185" s="1" t="str">
        <f>LEFT(BART_Rides[[#This Row],[Lines]],1)</f>
        <v>Y</v>
      </c>
      <c r="M14185" s="1" t="str">
        <f>IF(BART_Rides[[#This Row],[FirstLetter]]="Y","Yes","No")</f>
        <v>Yes</v>
      </c>
      <c r="N14185" s="1" t="str">
        <f>IF(OR(BART_Rides[[#This Row],[Station Code]]="EM", BART_Rides[[#This Row],[Station Code]]="MT", BART_Rides[[#This Row],[Station Code]]="PL", BART_Rides[[#This Row],[Station Code]]="CC"), "Yes", "No")</f>
        <v>No</v>
      </c>
    </row>
    <row r="14186" spans="6:14">
      <c r="F14186" s="3">
        <v>44511</v>
      </c>
      <c r="G14186" s="1" t="s">
        <v>73</v>
      </c>
      <c r="H14186" s="1" t="s">
        <v>105</v>
      </c>
      <c r="I14186" s="1">
        <v>1118</v>
      </c>
      <c r="J14186" s="1">
        <f>MONTH(BART_Rides[[#This Row],[Date]])</f>
        <v>11</v>
      </c>
      <c r="K14186" s="1">
        <f>WEEKDAY(BART_Rides[[#This Row],[Date]],2)</f>
        <v>4</v>
      </c>
      <c r="L14186" s="1" t="str">
        <f>LEFT(BART_Rides[[#This Row],[Lines]],1)</f>
        <v>Y</v>
      </c>
      <c r="M14186" s="1" t="str">
        <f>IF(BART_Rides[[#This Row],[FirstLetter]]="Y","Yes","No")</f>
        <v>Yes</v>
      </c>
      <c r="N14186" s="1" t="str">
        <f>IF(OR(BART_Rides[[#This Row],[Station Code]]="EM", BART_Rides[[#This Row],[Station Code]]="MT", BART_Rides[[#This Row],[Station Code]]="PL", BART_Rides[[#This Row],[Station Code]]="CC"), "Yes", "No")</f>
        <v>No</v>
      </c>
    </row>
    <row r="14187" spans="6:14">
      <c r="F14187" s="3">
        <v>44512</v>
      </c>
      <c r="G14187" s="1" t="s">
        <v>73</v>
      </c>
      <c r="H14187" s="1" t="s">
        <v>105</v>
      </c>
      <c r="I14187" s="1">
        <v>1332</v>
      </c>
      <c r="J14187" s="1">
        <f>MONTH(BART_Rides[[#This Row],[Date]])</f>
        <v>11</v>
      </c>
      <c r="K14187" s="1">
        <f>WEEKDAY(BART_Rides[[#This Row],[Date]],2)</f>
        <v>5</v>
      </c>
      <c r="L14187" s="1" t="str">
        <f>LEFT(BART_Rides[[#This Row],[Lines]],1)</f>
        <v>Y</v>
      </c>
      <c r="M14187" s="1" t="str">
        <f>IF(BART_Rides[[#This Row],[FirstLetter]]="Y","Yes","No")</f>
        <v>Yes</v>
      </c>
      <c r="N14187" s="1" t="str">
        <f>IF(OR(BART_Rides[[#This Row],[Station Code]]="EM", BART_Rides[[#This Row],[Station Code]]="MT", BART_Rides[[#This Row],[Station Code]]="PL", BART_Rides[[#This Row],[Station Code]]="CC"), "Yes", "No")</f>
        <v>No</v>
      </c>
    </row>
    <row r="14188" spans="6:14">
      <c r="F14188" s="3">
        <v>44513</v>
      </c>
      <c r="G14188" s="1" t="s">
        <v>73</v>
      </c>
      <c r="H14188" s="1" t="s">
        <v>105</v>
      </c>
      <c r="I14188" s="1">
        <v>656</v>
      </c>
      <c r="J14188" s="1">
        <f>MONTH(BART_Rides[[#This Row],[Date]])</f>
        <v>11</v>
      </c>
      <c r="K14188" s="1">
        <f>WEEKDAY(BART_Rides[[#This Row],[Date]],2)</f>
        <v>6</v>
      </c>
      <c r="L14188" s="1" t="str">
        <f>LEFT(BART_Rides[[#This Row],[Lines]],1)</f>
        <v>Y</v>
      </c>
      <c r="M14188" s="1" t="str">
        <f>IF(BART_Rides[[#This Row],[FirstLetter]]="Y","Yes","No")</f>
        <v>Yes</v>
      </c>
      <c r="N14188" s="1" t="str">
        <f>IF(OR(BART_Rides[[#This Row],[Station Code]]="EM", BART_Rides[[#This Row],[Station Code]]="MT", BART_Rides[[#This Row],[Station Code]]="PL", BART_Rides[[#This Row],[Station Code]]="CC"), "Yes", "No")</f>
        <v>No</v>
      </c>
    </row>
    <row r="14189" spans="6:14">
      <c r="F14189" s="3">
        <v>44514</v>
      </c>
      <c r="G14189" s="1" t="s">
        <v>73</v>
      </c>
      <c r="H14189" s="1" t="s">
        <v>105</v>
      </c>
      <c r="I14189" s="1">
        <v>415</v>
      </c>
      <c r="J14189" s="1">
        <f>MONTH(BART_Rides[[#This Row],[Date]])</f>
        <v>11</v>
      </c>
      <c r="K14189" s="1">
        <f>WEEKDAY(BART_Rides[[#This Row],[Date]],2)</f>
        <v>7</v>
      </c>
      <c r="L14189" s="1" t="str">
        <f>LEFT(BART_Rides[[#This Row],[Lines]],1)</f>
        <v>Y</v>
      </c>
      <c r="M14189" s="1" t="str">
        <f>IF(BART_Rides[[#This Row],[FirstLetter]]="Y","Yes","No")</f>
        <v>Yes</v>
      </c>
      <c r="N14189" s="1" t="str">
        <f>IF(OR(BART_Rides[[#This Row],[Station Code]]="EM", BART_Rides[[#This Row],[Station Code]]="MT", BART_Rides[[#This Row],[Station Code]]="PL", BART_Rides[[#This Row],[Station Code]]="CC"), "Yes", "No")</f>
        <v>No</v>
      </c>
    </row>
    <row r="14190" spans="6:14">
      <c r="F14190" s="3">
        <v>44515</v>
      </c>
      <c r="G14190" s="1" t="s">
        <v>73</v>
      </c>
      <c r="H14190" s="1" t="s">
        <v>105</v>
      </c>
      <c r="I14190" s="1">
        <v>1361</v>
      </c>
      <c r="J14190" s="1">
        <f>MONTH(BART_Rides[[#This Row],[Date]])</f>
        <v>11</v>
      </c>
      <c r="K14190" s="1">
        <f>WEEKDAY(BART_Rides[[#This Row],[Date]],2)</f>
        <v>1</v>
      </c>
      <c r="L14190" s="1" t="str">
        <f>LEFT(BART_Rides[[#This Row],[Lines]],1)</f>
        <v>Y</v>
      </c>
      <c r="M14190" s="1" t="str">
        <f>IF(BART_Rides[[#This Row],[FirstLetter]]="Y","Yes","No")</f>
        <v>Yes</v>
      </c>
      <c r="N14190" s="1" t="str">
        <f>IF(OR(BART_Rides[[#This Row],[Station Code]]="EM", BART_Rides[[#This Row],[Station Code]]="MT", BART_Rides[[#This Row],[Station Code]]="PL", BART_Rides[[#This Row],[Station Code]]="CC"), "Yes", "No")</f>
        <v>No</v>
      </c>
    </row>
    <row r="14191" spans="6:14">
      <c r="F14191" s="3">
        <v>44516</v>
      </c>
      <c r="G14191" s="1" t="s">
        <v>73</v>
      </c>
      <c r="H14191" s="1" t="s">
        <v>105</v>
      </c>
      <c r="I14191" s="1">
        <v>1456</v>
      </c>
      <c r="J14191" s="1">
        <f>MONTH(BART_Rides[[#This Row],[Date]])</f>
        <v>11</v>
      </c>
      <c r="K14191" s="1">
        <f>WEEKDAY(BART_Rides[[#This Row],[Date]],2)</f>
        <v>2</v>
      </c>
      <c r="L14191" s="1" t="str">
        <f>LEFT(BART_Rides[[#This Row],[Lines]],1)</f>
        <v>Y</v>
      </c>
      <c r="M14191" s="1" t="str">
        <f>IF(BART_Rides[[#This Row],[FirstLetter]]="Y","Yes","No")</f>
        <v>Yes</v>
      </c>
      <c r="N14191" s="1" t="str">
        <f>IF(OR(BART_Rides[[#This Row],[Station Code]]="EM", BART_Rides[[#This Row],[Station Code]]="MT", BART_Rides[[#This Row],[Station Code]]="PL", BART_Rides[[#This Row],[Station Code]]="CC"), "Yes", "No")</f>
        <v>No</v>
      </c>
    </row>
    <row r="14192" spans="6:14">
      <c r="F14192" s="3">
        <v>44517</v>
      </c>
      <c r="G14192" s="1" t="s">
        <v>73</v>
      </c>
      <c r="H14192" s="1" t="s">
        <v>105</v>
      </c>
      <c r="I14192" s="1">
        <v>1445</v>
      </c>
      <c r="J14192" s="1">
        <f>MONTH(BART_Rides[[#This Row],[Date]])</f>
        <v>11</v>
      </c>
      <c r="K14192" s="1">
        <f>WEEKDAY(BART_Rides[[#This Row],[Date]],2)</f>
        <v>3</v>
      </c>
      <c r="L14192" s="1" t="str">
        <f>LEFT(BART_Rides[[#This Row],[Lines]],1)</f>
        <v>Y</v>
      </c>
      <c r="M14192" s="1" t="str">
        <f>IF(BART_Rides[[#This Row],[FirstLetter]]="Y","Yes","No")</f>
        <v>Yes</v>
      </c>
      <c r="N14192" s="1" t="str">
        <f>IF(OR(BART_Rides[[#This Row],[Station Code]]="EM", BART_Rides[[#This Row],[Station Code]]="MT", BART_Rides[[#This Row],[Station Code]]="PL", BART_Rides[[#This Row],[Station Code]]="CC"), "Yes", "No")</f>
        <v>No</v>
      </c>
    </row>
    <row r="14193" spans="6:14">
      <c r="F14193" s="3">
        <v>44518</v>
      </c>
      <c r="G14193" s="1" t="s">
        <v>73</v>
      </c>
      <c r="H14193" s="1" t="s">
        <v>105</v>
      </c>
      <c r="I14193" s="1">
        <v>1441</v>
      </c>
      <c r="J14193" s="1">
        <f>MONTH(BART_Rides[[#This Row],[Date]])</f>
        <v>11</v>
      </c>
      <c r="K14193" s="1">
        <f>WEEKDAY(BART_Rides[[#This Row],[Date]],2)</f>
        <v>4</v>
      </c>
      <c r="L14193" s="1" t="str">
        <f>LEFT(BART_Rides[[#This Row],[Lines]],1)</f>
        <v>Y</v>
      </c>
      <c r="M14193" s="1" t="str">
        <f>IF(BART_Rides[[#This Row],[FirstLetter]]="Y","Yes","No")</f>
        <v>Yes</v>
      </c>
      <c r="N14193" s="1" t="str">
        <f>IF(OR(BART_Rides[[#This Row],[Station Code]]="EM", BART_Rides[[#This Row],[Station Code]]="MT", BART_Rides[[#This Row],[Station Code]]="PL", BART_Rides[[#This Row],[Station Code]]="CC"), "Yes", "No")</f>
        <v>No</v>
      </c>
    </row>
    <row r="14194" spans="6:14">
      <c r="F14194" s="3">
        <v>44519</v>
      </c>
      <c r="G14194" s="1" t="s">
        <v>73</v>
      </c>
      <c r="H14194" s="1" t="s">
        <v>105</v>
      </c>
      <c r="I14194" s="1">
        <v>1285</v>
      </c>
      <c r="J14194" s="1">
        <f>MONTH(BART_Rides[[#This Row],[Date]])</f>
        <v>11</v>
      </c>
      <c r="K14194" s="1">
        <f>WEEKDAY(BART_Rides[[#This Row],[Date]],2)</f>
        <v>5</v>
      </c>
      <c r="L14194" s="1" t="str">
        <f>LEFT(BART_Rides[[#This Row],[Lines]],1)</f>
        <v>Y</v>
      </c>
      <c r="M14194" s="1" t="str">
        <f>IF(BART_Rides[[#This Row],[FirstLetter]]="Y","Yes","No")</f>
        <v>Yes</v>
      </c>
      <c r="N14194" s="1" t="str">
        <f>IF(OR(BART_Rides[[#This Row],[Station Code]]="EM", BART_Rides[[#This Row],[Station Code]]="MT", BART_Rides[[#This Row],[Station Code]]="PL", BART_Rides[[#This Row],[Station Code]]="CC"), "Yes", "No")</f>
        <v>No</v>
      </c>
    </row>
    <row r="14195" spans="6:14">
      <c r="F14195" s="3">
        <v>44520</v>
      </c>
      <c r="G14195" s="1" t="s">
        <v>73</v>
      </c>
      <c r="H14195" s="1" t="s">
        <v>105</v>
      </c>
      <c r="I14195" s="1">
        <v>675</v>
      </c>
      <c r="J14195" s="1">
        <f>MONTH(BART_Rides[[#This Row],[Date]])</f>
        <v>11</v>
      </c>
      <c r="K14195" s="1">
        <f>WEEKDAY(BART_Rides[[#This Row],[Date]],2)</f>
        <v>6</v>
      </c>
      <c r="L14195" s="1" t="str">
        <f>LEFT(BART_Rides[[#This Row],[Lines]],1)</f>
        <v>Y</v>
      </c>
      <c r="M14195" s="1" t="str">
        <f>IF(BART_Rides[[#This Row],[FirstLetter]]="Y","Yes","No")</f>
        <v>Yes</v>
      </c>
      <c r="N14195" s="1" t="str">
        <f>IF(OR(BART_Rides[[#This Row],[Station Code]]="EM", BART_Rides[[#This Row],[Station Code]]="MT", BART_Rides[[#This Row],[Station Code]]="PL", BART_Rides[[#This Row],[Station Code]]="CC"), "Yes", "No")</f>
        <v>No</v>
      </c>
    </row>
    <row r="14196" spans="6:14">
      <c r="F14196" s="3">
        <v>44521</v>
      </c>
      <c r="G14196" s="1" t="s">
        <v>73</v>
      </c>
      <c r="H14196" s="1" t="s">
        <v>105</v>
      </c>
      <c r="I14196" s="1">
        <v>439</v>
      </c>
      <c r="J14196" s="1">
        <f>MONTH(BART_Rides[[#This Row],[Date]])</f>
        <v>11</v>
      </c>
      <c r="K14196" s="1">
        <f>WEEKDAY(BART_Rides[[#This Row],[Date]],2)</f>
        <v>7</v>
      </c>
      <c r="L14196" s="1" t="str">
        <f>LEFT(BART_Rides[[#This Row],[Lines]],1)</f>
        <v>Y</v>
      </c>
      <c r="M14196" s="1" t="str">
        <f>IF(BART_Rides[[#This Row],[FirstLetter]]="Y","Yes","No")</f>
        <v>Yes</v>
      </c>
      <c r="N14196" s="1" t="str">
        <f>IF(OR(BART_Rides[[#This Row],[Station Code]]="EM", BART_Rides[[#This Row],[Station Code]]="MT", BART_Rides[[#This Row],[Station Code]]="PL", BART_Rides[[#This Row],[Station Code]]="CC"), "Yes", "No")</f>
        <v>No</v>
      </c>
    </row>
    <row r="14197" spans="6:14">
      <c r="F14197" s="3">
        <v>44522</v>
      </c>
      <c r="G14197" s="1" t="s">
        <v>73</v>
      </c>
      <c r="H14197" s="1" t="s">
        <v>105</v>
      </c>
      <c r="I14197" s="1">
        <v>1336</v>
      </c>
      <c r="J14197" s="1">
        <f>MONTH(BART_Rides[[#This Row],[Date]])</f>
        <v>11</v>
      </c>
      <c r="K14197" s="1">
        <f>WEEKDAY(BART_Rides[[#This Row],[Date]],2)</f>
        <v>1</v>
      </c>
      <c r="L14197" s="1" t="str">
        <f>LEFT(BART_Rides[[#This Row],[Lines]],1)</f>
        <v>Y</v>
      </c>
      <c r="M14197" s="1" t="str">
        <f>IF(BART_Rides[[#This Row],[FirstLetter]]="Y","Yes","No")</f>
        <v>Yes</v>
      </c>
      <c r="N14197" s="1" t="str">
        <f>IF(OR(BART_Rides[[#This Row],[Station Code]]="EM", BART_Rides[[#This Row],[Station Code]]="MT", BART_Rides[[#This Row],[Station Code]]="PL", BART_Rides[[#This Row],[Station Code]]="CC"), "Yes", "No")</f>
        <v>No</v>
      </c>
    </row>
    <row r="14198" spans="6:14">
      <c r="F14198" s="3">
        <v>44523</v>
      </c>
      <c r="G14198" s="1" t="s">
        <v>73</v>
      </c>
      <c r="H14198" s="1" t="s">
        <v>105</v>
      </c>
      <c r="I14198" s="1">
        <v>1405</v>
      </c>
      <c r="J14198" s="1">
        <f>MONTH(BART_Rides[[#This Row],[Date]])</f>
        <v>11</v>
      </c>
      <c r="K14198" s="1">
        <f>WEEKDAY(BART_Rides[[#This Row],[Date]],2)</f>
        <v>2</v>
      </c>
      <c r="L14198" s="1" t="str">
        <f>LEFT(BART_Rides[[#This Row],[Lines]],1)</f>
        <v>Y</v>
      </c>
      <c r="M14198" s="1" t="str">
        <f>IF(BART_Rides[[#This Row],[FirstLetter]]="Y","Yes","No")</f>
        <v>Yes</v>
      </c>
      <c r="N14198" s="1" t="str">
        <f>IF(OR(BART_Rides[[#This Row],[Station Code]]="EM", BART_Rides[[#This Row],[Station Code]]="MT", BART_Rides[[#This Row],[Station Code]]="PL", BART_Rides[[#This Row],[Station Code]]="CC"), "Yes", "No")</f>
        <v>No</v>
      </c>
    </row>
    <row r="14199" spans="6:14">
      <c r="F14199" s="3">
        <v>44524</v>
      </c>
      <c r="G14199" s="1" t="s">
        <v>73</v>
      </c>
      <c r="H14199" s="1" t="s">
        <v>105</v>
      </c>
      <c r="I14199" s="1">
        <v>1306</v>
      </c>
      <c r="J14199" s="1">
        <f>MONTH(BART_Rides[[#This Row],[Date]])</f>
        <v>11</v>
      </c>
      <c r="K14199" s="1">
        <f>WEEKDAY(BART_Rides[[#This Row],[Date]],2)</f>
        <v>3</v>
      </c>
      <c r="L14199" s="1" t="str">
        <f>LEFT(BART_Rides[[#This Row],[Lines]],1)</f>
        <v>Y</v>
      </c>
      <c r="M14199" s="1" t="str">
        <f>IF(BART_Rides[[#This Row],[FirstLetter]]="Y","Yes","No")</f>
        <v>Yes</v>
      </c>
      <c r="N14199" s="1" t="str">
        <f>IF(OR(BART_Rides[[#This Row],[Station Code]]="EM", BART_Rides[[#This Row],[Station Code]]="MT", BART_Rides[[#This Row],[Station Code]]="PL", BART_Rides[[#This Row],[Station Code]]="CC"), "Yes", "No")</f>
        <v>No</v>
      </c>
    </row>
    <row r="14200" spans="6:14">
      <c r="F14200" s="3">
        <v>44525</v>
      </c>
      <c r="G14200" s="1" t="s">
        <v>73</v>
      </c>
      <c r="H14200" s="1" t="s">
        <v>105</v>
      </c>
      <c r="I14200" s="1">
        <v>512</v>
      </c>
      <c r="J14200" s="1">
        <f>MONTH(BART_Rides[[#This Row],[Date]])</f>
        <v>11</v>
      </c>
      <c r="K14200" s="1">
        <f>WEEKDAY(BART_Rides[[#This Row],[Date]],2)</f>
        <v>4</v>
      </c>
      <c r="L14200" s="1" t="str">
        <f>LEFT(BART_Rides[[#This Row],[Lines]],1)</f>
        <v>Y</v>
      </c>
      <c r="M14200" s="1" t="str">
        <f>IF(BART_Rides[[#This Row],[FirstLetter]]="Y","Yes","No")</f>
        <v>Yes</v>
      </c>
      <c r="N14200" s="1" t="str">
        <f>IF(OR(BART_Rides[[#This Row],[Station Code]]="EM", BART_Rides[[#This Row],[Station Code]]="MT", BART_Rides[[#This Row],[Station Code]]="PL", BART_Rides[[#This Row],[Station Code]]="CC"), "Yes", "No")</f>
        <v>No</v>
      </c>
    </row>
    <row r="14201" spans="6:14">
      <c r="F14201" s="3">
        <v>44526</v>
      </c>
      <c r="G14201" s="1" t="s">
        <v>73</v>
      </c>
      <c r="H14201" s="1" t="s">
        <v>105</v>
      </c>
      <c r="I14201" s="1">
        <v>735</v>
      </c>
      <c r="J14201" s="1">
        <f>MONTH(BART_Rides[[#This Row],[Date]])</f>
        <v>11</v>
      </c>
      <c r="K14201" s="1">
        <f>WEEKDAY(BART_Rides[[#This Row],[Date]],2)</f>
        <v>5</v>
      </c>
      <c r="L14201" s="1" t="str">
        <f>LEFT(BART_Rides[[#This Row],[Lines]],1)</f>
        <v>Y</v>
      </c>
      <c r="M14201" s="1" t="str">
        <f>IF(BART_Rides[[#This Row],[FirstLetter]]="Y","Yes","No")</f>
        <v>Yes</v>
      </c>
      <c r="N14201" s="1" t="str">
        <f>IF(OR(BART_Rides[[#This Row],[Station Code]]="EM", BART_Rides[[#This Row],[Station Code]]="MT", BART_Rides[[#This Row],[Station Code]]="PL", BART_Rides[[#This Row],[Station Code]]="CC"), "Yes", "No")</f>
        <v>No</v>
      </c>
    </row>
    <row r="14202" spans="6:14">
      <c r="F14202" s="3">
        <v>44527</v>
      </c>
      <c r="G14202" s="1" t="s">
        <v>73</v>
      </c>
      <c r="H14202" s="1" t="s">
        <v>105</v>
      </c>
      <c r="I14202" s="1">
        <v>576</v>
      </c>
      <c r="J14202" s="1">
        <f>MONTH(BART_Rides[[#This Row],[Date]])</f>
        <v>11</v>
      </c>
      <c r="K14202" s="1">
        <f>WEEKDAY(BART_Rides[[#This Row],[Date]],2)</f>
        <v>6</v>
      </c>
      <c r="L14202" s="1" t="str">
        <f>LEFT(BART_Rides[[#This Row],[Lines]],1)</f>
        <v>Y</v>
      </c>
      <c r="M14202" s="1" t="str">
        <f>IF(BART_Rides[[#This Row],[FirstLetter]]="Y","Yes","No")</f>
        <v>Yes</v>
      </c>
      <c r="N14202" s="1" t="str">
        <f>IF(OR(BART_Rides[[#This Row],[Station Code]]="EM", BART_Rides[[#This Row],[Station Code]]="MT", BART_Rides[[#This Row],[Station Code]]="PL", BART_Rides[[#This Row],[Station Code]]="CC"), "Yes", "No")</f>
        <v>No</v>
      </c>
    </row>
    <row r="14203" spans="6:14">
      <c r="F14203" s="3">
        <v>44528</v>
      </c>
      <c r="G14203" s="1" t="s">
        <v>73</v>
      </c>
      <c r="H14203" s="1" t="s">
        <v>105</v>
      </c>
      <c r="I14203" s="1">
        <v>406</v>
      </c>
      <c r="J14203" s="1">
        <f>MONTH(BART_Rides[[#This Row],[Date]])</f>
        <v>11</v>
      </c>
      <c r="K14203" s="1">
        <f>WEEKDAY(BART_Rides[[#This Row],[Date]],2)</f>
        <v>7</v>
      </c>
      <c r="L14203" s="1" t="str">
        <f>LEFT(BART_Rides[[#This Row],[Lines]],1)</f>
        <v>Y</v>
      </c>
      <c r="M14203" s="1" t="str">
        <f>IF(BART_Rides[[#This Row],[FirstLetter]]="Y","Yes","No")</f>
        <v>Yes</v>
      </c>
      <c r="N14203" s="1" t="str">
        <f>IF(OR(BART_Rides[[#This Row],[Station Code]]="EM", BART_Rides[[#This Row],[Station Code]]="MT", BART_Rides[[#This Row],[Station Code]]="PL", BART_Rides[[#This Row],[Station Code]]="CC"), "Yes", "No")</f>
        <v>No</v>
      </c>
    </row>
    <row r="14204" spans="6:14">
      <c r="F14204" s="3">
        <v>44529</v>
      </c>
      <c r="G14204" s="1" t="s">
        <v>73</v>
      </c>
      <c r="H14204" s="1" t="s">
        <v>105</v>
      </c>
      <c r="I14204" s="1">
        <v>1326</v>
      </c>
      <c r="J14204" s="1">
        <f>MONTH(BART_Rides[[#This Row],[Date]])</f>
        <v>11</v>
      </c>
      <c r="K14204" s="1">
        <f>WEEKDAY(BART_Rides[[#This Row],[Date]],2)</f>
        <v>1</v>
      </c>
      <c r="L14204" s="1" t="str">
        <f>LEFT(BART_Rides[[#This Row],[Lines]],1)</f>
        <v>Y</v>
      </c>
      <c r="M14204" s="1" t="str">
        <f>IF(BART_Rides[[#This Row],[FirstLetter]]="Y","Yes","No")</f>
        <v>Yes</v>
      </c>
      <c r="N14204" s="1" t="str">
        <f>IF(OR(BART_Rides[[#This Row],[Station Code]]="EM", BART_Rides[[#This Row],[Station Code]]="MT", BART_Rides[[#This Row],[Station Code]]="PL", BART_Rides[[#This Row],[Station Code]]="CC"), "Yes", "No")</f>
        <v>No</v>
      </c>
    </row>
    <row r="14205" spans="6:14">
      <c r="F14205" s="3">
        <v>44530</v>
      </c>
      <c r="G14205" s="1" t="s">
        <v>73</v>
      </c>
      <c r="H14205" s="1" t="s">
        <v>105</v>
      </c>
      <c r="I14205" s="1">
        <v>1416</v>
      </c>
      <c r="J14205" s="1">
        <f>MONTH(BART_Rides[[#This Row],[Date]])</f>
        <v>11</v>
      </c>
      <c r="K14205" s="1">
        <f>WEEKDAY(BART_Rides[[#This Row],[Date]],2)</f>
        <v>2</v>
      </c>
      <c r="L14205" s="1" t="str">
        <f>LEFT(BART_Rides[[#This Row],[Lines]],1)</f>
        <v>Y</v>
      </c>
      <c r="M14205" s="1" t="str">
        <f>IF(BART_Rides[[#This Row],[FirstLetter]]="Y","Yes","No")</f>
        <v>Yes</v>
      </c>
      <c r="N14205" s="1" t="str">
        <f>IF(OR(BART_Rides[[#This Row],[Station Code]]="EM", BART_Rides[[#This Row],[Station Code]]="MT", BART_Rides[[#This Row],[Station Code]]="PL", BART_Rides[[#This Row],[Station Code]]="CC"), "Yes", "No")</f>
        <v>No</v>
      </c>
    </row>
    <row r="14206" spans="6:14">
      <c r="F14206" s="3">
        <v>44531</v>
      </c>
      <c r="G14206" s="1" t="s">
        <v>73</v>
      </c>
      <c r="H14206" s="1" t="s">
        <v>105</v>
      </c>
      <c r="I14206" s="1">
        <v>1462</v>
      </c>
      <c r="J14206" s="1">
        <f>MONTH(BART_Rides[[#This Row],[Date]])</f>
        <v>12</v>
      </c>
      <c r="K14206" s="1">
        <f>WEEKDAY(BART_Rides[[#This Row],[Date]],2)</f>
        <v>3</v>
      </c>
      <c r="L14206" s="1" t="str">
        <f>LEFT(BART_Rides[[#This Row],[Lines]],1)</f>
        <v>Y</v>
      </c>
      <c r="M14206" s="1" t="str">
        <f>IF(BART_Rides[[#This Row],[FirstLetter]]="Y","Yes","No")</f>
        <v>Yes</v>
      </c>
      <c r="N14206" s="1" t="str">
        <f>IF(OR(BART_Rides[[#This Row],[Station Code]]="EM", BART_Rides[[#This Row],[Station Code]]="MT", BART_Rides[[#This Row],[Station Code]]="PL", BART_Rides[[#This Row],[Station Code]]="CC"), "Yes", "No")</f>
        <v>No</v>
      </c>
    </row>
    <row r="14207" spans="6:14">
      <c r="F14207" s="3">
        <v>44532</v>
      </c>
      <c r="G14207" s="1" t="s">
        <v>73</v>
      </c>
      <c r="H14207" s="1" t="s">
        <v>105</v>
      </c>
      <c r="I14207" s="1">
        <v>1447</v>
      </c>
      <c r="J14207" s="1">
        <f>MONTH(BART_Rides[[#This Row],[Date]])</f>
        <v>12</v>
      </c>
      <c r="K14207" s="1">
        <f>WEEKDAY(BART_Rides[[#This Row],[Date]],2)</f>
        <v>4</v>
      </c>
      <c r="L14207" s="1" t="str">
        <f>LEFT(BART_Rides[[#This Row],[Lines]],1)</f>
        <v>Y</v>
      </c>
      <c r="M14207" s="1" t="str">
        <f>IF(BART_Rides[[#This Row],[FirstLetter]]="Y","Yes","No")</f>
        <v>Yes</v>
      </c>
      <c r="N14207" s="1" t="str">
        <f>IF(OR(BART_Rides[[#This Row],[Station Code]]="EM", BART_Rides[[#This Row],[Station Code]]="MT", BART_Rides[[#This Row],[Station Code]]="PL", BART_Rides[[#This Row],[Station Code]]="CC"), "Yes", "No")</f>
        <v>No</v>
      </c>
    </row>
    <row r="14208" spans="6:14">
      <c r="F14208" s="3">
        <v>44533</v>
      </c>
      <c r="G14208" s="1" t="s">
        <v>73</v>
      </c>
      <c r="H14208" s="1" t="s">
        <v>105</v>
      </c>
      <c r="I14208" s="1">
        <v>1338</v>
      </c>
      <c r="J14208" s="1">
        <f>MONTH(BART_Rides[[#This Row],[Date]])</f>
        <v>12</v>
      </c>
      <c r="K14208" s="1">
        <f>WEEKDAY(BART_Rides[[#This Row],[Date]],2)</f>
        <v>5</v>
      </c>
      <c r="L14208" s="1" t="str">
        <f>LEFT(BART_Rides[[#This Row],[Lines]],1)</f>
        <v>Y</v>
      </c>
      <c r="M14208" s="1" t="str">
        <f>IF(BART_Rides[[#This Row],[FirstLetter]]="Y","Yes","No")</f>
        <v>Yes</v>
      </c>
      <c r="N14208" s="1" t="str">
        <f>IF(OR(BART_Rides[[#This Row],[Station Code]]="EM", BART_Rides[[#This Row],[Station Code]]="MT", BART_Rides[[#This Row],[Station Code]]="PL", BART_Rides[[#This Row],[Station Code]]="CC"), "Yes", "No")</f>
        <v>No</v>
      </c>
    </row>
    <row r="14209" spans="6:14">
      <c r="F14209" s="3">
        <v>44534</v>
      </c>
      <c r="G14209" s="1" t="s">
        <v>73</v>
      </c>
      <c r="H14209" s="1" t="s">
        <v>105</v>
      </c>
      <c r="I14209" s="1">
        <v>704</v>
      </c>
      <c r="J14209" s="1">
        <f>MONTH(BART_Rides[[#This Row],[Date]])</f>
        <v>12</v>
      </c>
      <c r="K14209" s="1">
        <f>WEEKDAY(BART_Rides[[#This Row],[Date]],2)</f>
        <v>6</v>
      </c>
      <c r="L14209" s="1" t="str">
        <f>LEFT(BART_Rides[[#This Row],[Lines]],1)</f>
        <v>Y</v>
      </c>
      <c r="M14209" s="1" t="str">
        <f>IF(BART_Rides[[#This Row],[FirstLetter]]="Y","Yes","No")</f>
        <v>Yes</v>
      </c>
      <c r="N14209" s="1" t="str">
        <f>IF(OR(BART_Rides[[#This Row],[Station Code]]="EM", BART_Rides[[#This Row],[Station Code]]="MT", BART_Rides[[#This Row],[Station Code]]="PL", BART_Rides[[#This Row],[Station Code]]="CC"), "Yes", "No")</f>
        <v>No</v>
      </c>
    </row>
    <row r="14210" spans="6:14">
      <c r="F14210" s="3">
        <v>44535</v>
      </c>
      <c r="G14210" s="1" t="s">
        <v>73</v>
      </c>
      <c r="H14210" s="1" t="s">
        <v>105</v>
      </c>
      <c r="I14210" s="1">
        <v>402</v>
      </c>
      <c r="J14210" s="1">
        <f>MONTH(BART_Rides[[#This Row],[Date]])</f>
        <v>12</v>
      </c>
      <c r="K14210" s="1">
        <f>WEEKDAY(BART_Rides[[#This Row],[Date]],2)</f>
        <v>7</v>
      </c>
      <c r="L14210" s="1" t="str">
        <f>LEFT(BART_Rides[[#This Row],[Lines]],1)</f>
        <v>Y</v>
      </c>
      <c r="M14210" s="1" t="str">
        <f>IF(BART_Rides[[#This Row],[FirstLetter]]="Y","Yes","No")</f>
        <v>Yes</v>
      </c>
      <c r="N14210" s="1" t="str">
        <f>IF(OR(BART_Rides[[#This Row],[Station Code]]="EM", BART_Rides[[#This Row],[Station Code]]="MT", BART_Rides[[#This Row],[Station Code]]="PL", BART_Rides[[#This Row],[Station Code]]="CC"), "Yes", "No")</f>
        <v>No</v>
      </c>
    </row>
    <row r="14211" spans="6:14">
      <c r="F14211" s="3">
        <v>44536</v>
      </c>
      <c r="G14211" s="1" t="s">
        <v>73</v>
      </c>
      <c r="H14211" s="1" t="s">
        <v>105</v>
      </c>
      <c r="I14211" s="1">
        <v>1427</v>
      </c>
      <c r="J14211" s="1">
        <f>MONTH(BART_Rides[[#This Row],[Date]])</f>
        <v>12</v>
      </c>
      <c r="K14211" s="1">
        <f>WEEKDAY(BART_Rides[[#This Row],[Date]],2)</f>
        <v>1</v>
      </c>
      <c r="L14211" s="1" t="str">
        <f>LEFT(BART_Rides[[#This Row],[Lines]],1)</f>
        <v>Y</v>
      </c>
      <c r="M14211" s="1" t="str">
        <f>IF(BART_Rides[[#This Row],[FirstLetter]]="Y","Yes","No")</f>
        <v>Yes</v>
      </c>
      <c r="N14211" s="1" t="str">
        <f>IF(OR(BART_Rides[[#This Row],[Station Code]]="EM", BART_Rides[[#This Row],[Station Code]]="MT", BART_Rides[[#This Row],[Station Code]]="PL", BART_Rides[[#This Row],[Station Code]]="CC"), "Yes", "No")</f>
        <v>No</v>
      </c>
    </row>
    <row r="14212" spans="6:14">
      <c r="F14212" s="3">
        <v>44537</v>
      </c>
      <c r="G14212" s="1" t="s">
        <v>73</v>
      </c>
      <c r="H14212" s="1" t="s">
        <v>105</v>
      </c>
      <c r="I14212" s="1">
        <v>1537</v>
      </c>
      <c r="J14212" s="1">
        <f>MONTH(BART_Rides[[#This Row],[Date]])</f>
        <v>12</v>
      </c>
      <c r="K14212" s="1">
        <f>WEEKDAY(BART_Rides[[#This Row],[Date]],2)</f>
        <v>2</v>
      </c>
      <c r="L14212" s="1" t="str">
        <f>LEFT(BART_Rides[[#This Row],[Lines]],1)</f>
        <v>Y</v>
      </c>
      <c r="M14212" s="1" t="str">
        <f>IF(BART_Rides[[#This Row],[FirstLetter]]="Y","Yes","No")</f>
        <v>Yes</v>
      </c>
      <c r="N14212" s="1" t="str">
        <f>IF(OR(BART_Rides[[#This Row],[Station Code]]="EM", BART_Rides[[#This Row],[Station Code]]="MT", BART_Rides[[#This Row],[Station Code]]="PL", BART_Rides[[#This Row],[Station Code]]="CC"), "Yes", "No")</f>
        <v>No</v>
      </c>
    </row>
    <row r="14213" spans="6:14">
      <c r="F14213" s="3">
        <v>44538</v>
      </c>
      <c r="G14213" s="1" t="s">
        <v>73</v>
      </c>
      <c r="H14213" s="1" t="s">
        <v>105</v>
      </c>
      <c r="I14213" s="1">
        <v>1487</v>
      </c>
      <c r="J14213" s="1">
        <f>MONTH(BART_Rides[[#This Row],[Date]])</f>
        <v>12</v>
      </c>
      <c r="K14213" s="1">
        <f>WEEKDAY(BART_Rides[[#This Row],[Date]],2)</f>
        <v>3</v>
      </c>
      <c r="L14213" s="1" t="str">
        <f>LEFT(BART_Rides[[#This Row],[Lines]],1)</f>
        <v>Y</v>
      </c>
      <c r="M14213" s="1" t="str">
        <f>IF(BART_Rides[[#This Row],[FirstLetter]]="Y","Yes","No")</f>
        <v>Yes</v>
      </c>
      <c r="N14213" s="1" t="str">
        <f>IF(OR(BART_Rides[[#This Row],[Station Code]]="EM", BART_Rides[[#This Row],[Station Code]]="MT", BART_Rides[[#This Row],[Station Code]]="PL", BART_Rides[[#This Row],[Station Code]]="CC"), "Yes", "No")</f>
        <v>No</v>
      </c>
    </row>
    <row r="14214" spans="6:14">
      <c r="F14214" s="3">
        <v>44539</v>
      </c>
      <c r="G14214" s="1" t="s">
        <v>73</v>
      </c>
      <c r="H14214" s="1" t="s">
        <v>105</v>
      </c>
      <c r="I14214" s="1">
        <v>1465</v>
      </c>
      <c r="J14214" s="1">
        <f>MONTH(BART_Rides[[#This Row],[Date]])</f>
        <v>12</v>
      </c>
      <c r="K14214" s="1">
        <f>WEEKDAY(BART_Rides[[#This Row],[Date]],2)</f>
        <v>4</v>
      </c>
      <c r="L14214" s="1" t="str">
        <f>LEFT(BART_Rides[[#This Row],[Lines]],1)</f>
        <v>Y</v>
      </c>
      <c r="M14214" s="1" t="str">
        <f>IF(BART_Rides[[#This Row],[FirstLetter]]="Y","Yes","No")</f>
        <v>Yes</v>
      </c>
      <c r="N14214" s="1" t="str">
        <f>IF(OR(BART_Rides[[#This Row],[Station Code]]="EM", BART_Rides[[#This Row],[Station Code]]="MT", BART_Rides[[#This Row],[Station Code]]="PL", BART_Rides[[#This Row],[Station Code]]="CC"), "Yes", "No")</f>
        <v>No</v>
      </c>
    </row>
    <row r="14215" spans="6:14">
      <c r="F14215" s="3">
        <v>44540</v>
      </c>
      <c r="G14215" s="1" t="s">
        <v>73</v>
      </c>
      <c r="H14215" s="1" t="s">
        <v>105</v>
      </c>
      <c r="I14215" s="1">
        <v>1315</v>
      </c>
      <c r="J14215" s="1">
        <f>MONTH(BART_Rides[[#This Row],[Date]])</f>
        <v>12</v>
      </c>
      <c r="K14215" s="1">
        <f>WEEKDAY(BART_Rides[[#This Row],[Date]],2)</f>
        <v>5</v>
      </c>
      <c r="L14215" s="1" t="str">
        <f>LEFT(BART_Rides[[#This Row],[Lines]],1)</f>
        <v>Y</v>
      </c>
      <c r="M14215" s="1" t="str">
        <f>IF(BART_Rides[[#This Row],[FirstLetter]]="Y","Yes","No")</f>
        <v>Yes</v>
      </c>
      <c r="N14215" s="1" t="str">
        <f>IF(OR(BART_Rides[[#This Row],[Station Code]]="EM", BART_Rides[[#This Row],[Station Code]]="MT", BART_Rides[[#This Row],[Station Code]]="PL", BART_Rides[[#This Row],[Station Code]]="CC"), "Yes", "No")</f>
        <v>No</v>
      </c>
    </row>
    <row r="14216" spans="6:14">
      <c r="F14216" s="3">
        <v>44541</v>
      </c>
      <c r="G14216" s="1" t="s">
        <v>73</v>
      </c>
      <c r="H14216" s="1" t="s">
        <v>105</v>
      </c>
      <c r="I14216" s="1">
        <v>664</v>
      </c>
      <c r="J14216" s="1">
        <f>MONTH(BART_Rides[[#This Row],[Date]])</f>
        <v>12</v>
      </c>
      <c r="K14216" s="1">
        <f>WEEKDAY(BART_Rides[[#This Row],[Date]],2)</f>
        <v>6</v>
      </c>
      <c r="L14216" s="1" t="str">
        <f>LEFT(BART_Rides[[#This Row],[Lines]],1)</f>
        <v>Y</v>
      </c>
      <c r="M14216" s="1" t="str">
        <f>IF(BART_Rides[[#This Row],[FirstLetter]]="Y","Yes","No")</f>
        <v>Yes</v>
      </c>
      <c r="N14216" s="1" t="str">
        <f>IF(OR(BART_Rides[[#This Row],[Station Code]]="EM", BART_Rides[[#This Row],[Station Code]]="MT", BART_Rides[[#This Row],[Station Code]]="PL", BART_Rides[[#This Row],[Station Code]]="CC"), "Yes", "No")</f>
        <v>No</v>
      </c>
    </row>
    <row r="14217" spans="6:14">
      <c r="F14217" s="3">
        <v>44542</v>
      </c>
      <c r="G14217" s="1" t="s">
        <v>73</v>
      </c>
      <c r="H14217" s="1" t="s">
        <v>105</v>
      </c>
      <c r="I14217" s="1">
        <v>332</v>
      </c>
      <c r="J14217" s="1">
        <f>MONTH(BART_Rides[[#This Row],[Date]])</f>
        <v>12</v>
      </c>
      <c r="K14217" s="1">
        <f>WEEKDAY(BART_Rides[[#This Row],[Date]],2)</f>
        <v>7</v>
      </c>
      <c r="L14217" s="1" t="str">
        <f>LEFT(BART_Rides[[#This Row],[Lines]],1)</f>
        <v>Y</v>
      </c>
      <c r="M14217" s="1" t="str">
        <f>IF(BART_Rides[[#This Row],[FirstLetter]]="Y","Yes","No")</f>
        <v>Yes</v>
      </c>
      <c r="N14217" s="1" t="str">
        <f>IF(OR(BART_Rides[[#This Row],[Station Code]]="EM", BART_Rides[[#This Row],[Station Code]]="MT", BART_Rides[[#This Row],[Station Code]]="PL", BART_Rides[[#This Row],[Station Code]]="CC"), "Yes", "No")</f>
        <v>No</v>
      </c>
    </row>
    <row r="14218" spans="6:14">
      <c r="F14218" s="3">
        <v>44543</v>
      </c>
      <c r="G14218" s="1" t="s">
        <v>73</v>
      </c>
      <c r="H14218" s="1" t="s">
        <v>105</v>
      </c>
      <c r="I14218" s="1">
        <v>1222</v>
      </c>
      <c r="J14218" s="1">
        <f>MONTH(BART_Rides[[#This Row],[Date]])</f>
        <v>12</v>
      </c>
      <c r="K14218" s="1">
        <f>WEEKDAY(BART_Rides[[#This Row],[Date]],2)</f>
        <v>1</v>
      </c>
      <c r="L14218" s="1" t="str">
        <f>LEFT(BART_Rides[[#This Row],[Lines]],1)</f>
        <v>Y</v>
      </c>
      <c r="M14218" s="1" t="str">
        <f>IF(BART_Rides[[#This Row],[FirstLetter]]="Y","Yes","No")</f>
        <v>Yes</v>
      </c>
      <c r="N14218" s="1" t="str">
        <f>IF(OR(BART_Rides[[#This Row],[Station Code]]="EM", BART_Rides[[#This Row],[Station Code]]="MT", BART_Rides[[#This Row],[Station Code]]="PL", BART_Rides[[#This Row],[Station Code]]="CC"), "Yes", "No")</f>
        <v>No</v>
      </c>
    </row>
    <row r="14219" spans="6:14">
      <c r="F14219" s="3">
        <v>44544</v>
      </c>
      <c r="G14219" s="1" t="s">
        <v>73</v>
      </c>
      <c r="H14219" s="1" t="s">
        <v>105</v>
      </c>
      <c r="I14219" s="1">
        <v>1452</v>
      </c>
      <c r="J14219" s="1">
        <f>MONTH(BART_Rides[[#This Row],[Date]])</f>
        <v>12</v>
      </c>
      <c r="K14219" s="1">
        <f>WEEKDAY(BART_Rides[[#This Row],[Date]],2)</f>
        <v>2</v>
      </c>
      <c r="L14219" s="1" t="str">
        <f>LEFT(BART_Rides[[#This Row],[Lines]],1)</f>
        <v>Y</v>
      </c>
      <c r="M14219" s="1" t="str">
        <f>IF(BART_Rides[[#This Row],[FirstLetter]]="Y","Yes","No")</f>
        <v>Yes</v>
      </c>
      <c r="N14219" s="1" t="str">
        <f>IF(OR(BART_Rides[[#This Row],[Station Code]]="EM", BART_Rides[[#This Row],[Station Code]]="MT", BART_Rides[[#This Row],[Station Code]]="PL", BART_Rides[[#This Row],[Station Code]]="CC"), "Yes", "No")</f>
        <v>No</v>
      </c>
    </row>
    <row r="14220" spans="6:14">
      <c r="F14220" s="3">
        <v>44545</v>
      </c>
      <c r="G14220" s="1" t="s">
        <v>73</v>
      </c>
      <c r="H14220" s="1" t="s">
        <v>105</v>
      </c>
      <c r="I14220" s="1">
        <v>1395</v>
      </c>
      <c r="J14220" s="1">
        <f>MONTH(BART_Rides[[#This Row],[Date]])</f>
        <v>12</v>
      </c>
      <c r="K14220" s="1">
        <f>WEEKDAY(BART_Rides[[#This Row],[Date]],2)</f>
        <v>3</v>
      </c>
      <c r="L14220" s="1" t="str">
        <f>LEFT(BART_Rides[[#This Row],[Lines]],1)</f>
        <v>Y</v>
      </c>
      <c r="M14220" s="1" t="str">
        <f>IF(BART_Rides[[#This Row],[FirstLetter]]="Y","Yes","No")</f>
        <v>Yes</v>
      </c>
      <c r="N14220" s="1" t="str">
        <f>IF(OR(BART_Rides[[#This Row],[Station Code]]="EM", BART_Rides[[#This Row],[Station Code]]="MT", BART_Rides[[#This Row],[Station Code]]="PL", BART_Rides[[#This Row],[Station Code]]="CC"), "Yes", "No")</f>
        <v>No</v>
      </c>
    </row>
    <row r="14221" spans="6:14">
      <c r="F14221" s="3">
        <v>44546</v>
      </c>
      <c r="G14221" s="1" t="s">
        <v>73</v>
      </c>
      <c r="H14221" s="1" t="s">
        <v>105</v>
      </c>
      <c r="I14221" s="1">
        <v>1425</v>
      </c>
      <c r="J14221" s="1">
        <f>MONTH(BART_Rides[[#This Row],[Date]])</f>
        <v>12</v>
      </c>
      <c r="K14221" s="1">
        <f>WEEKDAY(BART_Rides[[#This Row],[Date]],2)</f>
        <v>4</v>
      </c>
      <c r="L14221" s="1" t="str">
        <f>LEFT(BART_Rides[[#This Row],[Lines]],1)</f>
        <v>Y</v>
      </c>
      <c r="M14221" s="1" t="str">
        <f>IF(BART_Rides[[#This Row],[FirstLetter]]="Y","Yes","No")</f>
        <v>Yes</v>
      </c>
      <c r="N14221" s="1" t="str">
        <f>IF(OR(BART_Rides[[#This Row],[Station Code]]="EM", BART_Rides[[#This Row],[Station Code]]="MT", BART_Rides[[#This Row],[Station Code]]="PL", BART_Rides[[#This Row],[Station Code]]="CC"), "Yes", "No")</f>
        <v>No</v>
      </c>
    </row>
    <row r="14222" spans="6:14">
      <c r="F14222" s="3">
        <v>44547</v>
      </c>
      <c r="G14222" s="1" t="s">
        <v>73</v>
      </c>
      <c r="H14222" s="1" t="s">
        <v>105</v>
      </c>
      <c r="I14222" s="1">
        <v>1271</v>
      </c>
      <c r="J14222" s="1">
        <f>MONTH(BART_Rides[[#This Row],[Date]])</f>
        <v>12</v>
      </c>
      <c r="K14222" s="1">
        <f>WEEKDAY(BART_Rides[[#This Row],[Date]],2)</f>
        <v>5</v>
      </c>
      <c r="L14222" s="1" t="str">
        <f>LEFT(BART_Rides[[#This Row],[Lines]],1)</f>
        <v>Y</v>
      </c>
      <c r="M14222" s="1" t="str">
        <f>IF(BART_Rides[[#This Row],[FirstLetter]]="Y","Yes","No")</f>
        <v>Yes</v>
      </c>
      <c r="N14222" s="1" t="str">
        <f>IF(OR(BART_Rides[[#This Row],[Station Code]]="EM", BART_Rides[[#This Row],[Station Code]]="MT", BART_Rides[[#This Row],[Station Code]]="PL", BART_Rides[[#This Row],[Station Code]]="CC"), "Yes", "No")</f>
        <v>No</v>
      </c>
    </row>
    <row r="14223" spans="6:14">
      <c r="F14223" s="3">
        <v>44548</v>
      </c>
      <c r="G14223" s="1" t="s">
        <v>73</v>
      </c>
      <c r="H14223" s="1" t="s">
        <v>105</v>
      </c>
      <c r="I14223" s="1">
        <v>659</v>
      </c>
      <c r="J14223" s="1">
        <f>MONTH(BART_Rides[[#This Row],[Date]])</f>
        <v>12</v>
      </c>
      <c r="K14223" s="1">
        <f>WEEKDAY(BART_Rides[[#This Row],[Date]],2)</f>
        <v>6</v>
      </c>
      <c r="L14223" s="1" t="str">
        <f>LEFT(BART_Rides[[#This Row],[Lines]],1)</f>
        <v>Y</v>
      </c>
      <c r="M14223" s="1" t="str">
        <f>IF(BART_Rides[[#This Row],[FirstLetter]]="Y","Yes","No")</f>
        <v>Yes</v>
      </c>
      <c r="N14223" s="1" t="str">
        <f>IF(OR(BART_Rides[[#This Row],[Station Code]]="EM", BART_Rides[[#This Row],[Station Code]]="MT", BART_Rides[[#This Row],[Station Code]]="PL", BART_Rides[[#This Row],[Station Code]]="CC"), "Yes", "No")</f>
        <v>No</v>
      </c>
    </row>
    <row r="14224" spans="6:14">
      <c r="F14224" s="3">
        <v>44549</v>
      </c>
      <c r="G14224" s="1" t="s">
        <v>73</v>
      </c>
      <c r="H14224" s="1" t="s">
        <v>105</v>
      </c>
      <c r="I14224" s="1">
        <v>389</v>
      </c>
      <c r="J14224" s="1">
        <f>MONTH(BART_Rides[[#This Row],[Date]])</f>
        <v>12</v>
      </c>
      <c r="K14224" s="1">
        <f>WEEKDAY(BART_Rides[[#This Row],[Date]],2)</f>
        <v>7</v>
      </c>
      <c r="L14224" s="1" t="str">
        <f>LEFT(BART_Rides[[#This Row],[Lines]],1)</f>
        <v>Y</v>
      </c>
      <c r="M14224" s="1" t="str">
        <f>IF(BART_Rides[[#This Row],[FirstLetter]]="Y","Yes","No")</f>
        <v>Yes</v>
      </c>
      <c r="N14224" s="1" t="str">
        <f>IF(OR(BART_Rides[[#This Row],[Station Code]]="EM", BART_Rides[[#This Row],[Station Code]]="MT", BART_Rides[[#This Row],[Station Code]]="PL", BART_Rides[[#This Row],[Station Code]]="CC"), "Yes", "No")</f>
        <v>No</v>
      </c>
    </row>
    <row r="14225" spans="6:14">
      <c r="F14225" s="3">
        <v>44550</v>
      </c>
      <c r="G14225" s="1" t="s">
        <v>73</v>
      </c>
      <c r="H14225" s="1" t="s">
        <v>105</v>
      </c>
      <c r="I14225" s="1">
        <v>1184</v>
      </c>
      <c r="J14225" s="1">
        <f>MONTH(BART_Rides[[#This Row],[Date]])</f>
        <v>12</v>
      </c>
      <c r="K14225" s="1">
        <f>WEEKDAY(BART_Rides[[#This Row],[Date]],2)</f>
        <v>1</v>
      </c>
      <c r="L14225" s="1" t="str">
        <f>LEFT(BART_Rides[[#This Row],[Lines]],1)</f>
        <v>Y</v>
      </c>
      <c r="M14225" s="1" t="str">
        <f>IF(BART_Rides[[#This Row],[FirstLetter]]="Y","Yes","No")</f>
        <v>Yes</v>
      </c>
      <c r="N14225" s="1" t="str">
        <f>IF(OR(BART_Rides[[#This Row],[Station Code]]="EM", BART_Rides[[#This Row],[Station Code]]="MT", BART_Rides[[#This Row],[Station Code]]="PL", BART_Rides[[#This Row],[Station Code]]="CC"), "Yes", "No")</f>
        <v>No</v>
      </c>
    </row>
    <row r="14226" spans="6:14">
      <c r="F14226" s="3">
        <v>44551</v>
      </c>
      <c r="G14226" s="1" t="s">
        <v>73</v>
      </c>
      <c r="H14226" s="1" t="s">
        <v>105</v>
      </c>
      <c r="I14226" s="1">
        <v>1237</v>
      </c>
      <c r="J14226" s="1">
        <f>MONTH(BART_Rides[[#This Row],[Date]])</f>
        <v>12</v>
      </c>
      <c r="K14226" s="1">
        <f>WEEKDAY(BART_Rides[[#This Row],[Date]],2)</f>
        <v>2</v>
      </c>
      <c r="L14226" s="1" t="str">
        <f>LEFT(BART_Rides[[#This Row],[Lines]],1)</f>
        <v>Y</v>
      </c>
      <c r="M14226" s="1" t="str">
        <f>IF(BART_Rides[[#This Row],[FirstLetter]]="Y","Yes","No")</f>
        <v>Yes</v>
      </c>
      <c r="N14226" s="1" t="str">
        <f>IF(OR(BART_Rides[[#This Row],[Station Code]]="EM", BART_Rides[[#This Row],[Station Code]]="MT", BART_Rides[[#This Row],[Station Code]]="PL", BART_Rides[[#This Row],[Station Code]]="CC"), "Yes", "No")</f>
        <v>No</v>
      </c>
    </row>
    <row r="14227" spans="6:14">
      <c r="F14227" s="3">
        <v>44552</v>
      </c>
      <c r="G14227" s="1" t="s">
        <v>73</v>
      </c>
      <c r="H14227" s="1" t="s">
        <v>105</v>
      </c>
      <c r="I14227" s="1">
        <v>1219</v>
      </c>
      <c r="J14227" s="1">
        <f>MONTH(BART_Rides[[#This Row],[Date]])</f>
        <v>12</v>
      </c>
      <c r="K14227" s="1">
        <f>WEEKDAY(BART_Rides[[#This Row],[Date]],2)</f>
        <v>3</v>
      </c>
      <c r="L14227" s="1" t="str">
        <f>LEFT(BART_Rides[[#This Row],[Lines]],1)</f>
        <v>Y</v>
      </c>
      <c r="M14227" s="1" t="str">
        <f>IF(BART_Rides[[#This Row],[FirstLetter]]="Y","Yes","No")</f>
        <v>Yes</v>
      </c>
      <c r="N14227" s="1" t="str">
        <f>IF(OR(BART_Rides[[#This Row],[Station Code]]="EM", BART_Rides[[#This Row],[Station Code]]="MT", BART_Rides[[#This Row],[Station Code]]="PL", BART_Rides[[#This Row],[Station Code]]="CC"), "Yes", "No")</f>
        <v>No</v>
      </c>
    </row>
    <row r="14228" spans="6:14">
      <c r="F14228" s="3">
        <v>44553</v>
      </c>
      <c r="G14228" s="1" t="s">
        <v>73</v>
      </c>
      <c r="H14228" s="1" t="s">
        <v>105</v>
      </c>
      <c r="I14228" s="1">
        <v>1055</v>
      </c>
      <c r="J14228" s="1">
        <f>MONTH(BART_Rides[[#This Row],[Date]])</f>
        <v>12</v>
      </c>
      <c r="K14228" s="1">
        <f>WEEKDAY(BART_Rides[[#This Row],[Date]],2)</f>
        <v>4</v>
      </c>
      <c r="L14228" s="1" t="str">
        <f>LEFT(BART_Rides[[#This Row],[Lines]],1)</f>
        <v>Y</v>
      </c>
      <c r="M14228" s="1" t="str">
        <f>IF(BART_Rides[[#This Row],[FirstLetter]]="Y","Yes","No")</f>
        <v>Yes</v>
      </c>
      <c r="N14228" s="1" t="str">
        <f>IF(OR(BART_Rides[[#This Row],[Station Code]]="EM", BART_Rides[[#This Row],[Station Code]]="MT", BART_Rides[[#This Row],[Station Code]]="PL", BART_Rides[[#This Row],[Station Code]]="CC"), "Yes", "No")</f>
        <v>No</v>
      </c>
    </row>
    <row r="14229" spans="6:14">
      <c r="F14229" s="3">
        <v>44554</v>
      </c>
      <c r="G14229" s="1" t="s">
        <v>73</v>
      </c>
      <c r="H14229" s="1" t="s">
        <v>105</v>
      </c>
      <c r="I14229" s="1">
        <v>634</v>
      </c>
      <c r="J14229" s="1">
        <f>MONTH(BART_Rides[[#This Row],[Date]])</f>
        <v>12</v>
      </c>
      <c r="K14229" s="1">
        <f>WEEKDAY(BART_Rides[[#This Row],[Date]],2)</f>
        <v>5</v>
      </c>
      <c r="L14229" s="1" t="str">
        <f>LEFT(BART_Rides[[#This Row],[Lines]],1)</f>
        <v>Y</v>
      </c>
      <c r="M14229" s="1" t="str">
        <f>IF(BART_Rides[[#This Row],[FirstLetter]]="Y","Yes","No")</f>
        <v>Yes</v>
      </c>
      <c r="N14229" s="1" t="str">
        <f>IF(OR(BART_Rides[[#This Row],[Station Code]]="EM", BART_Rides[[#This Row],[Station Code]]="MT", BART_Rides[[#This Row],[Station Code]]="PL", BART_Rides[[#This Row],[Station Code]]="CC"), "Yes", "No")</f>
        <v>No</v>
      </c>
    </row>
    <row r="14230" spans="6:14">
      <c r="F14230" s="3">
        <v>44555</v>
      </c>
      <c r="G14230" s="1" t="s">
        <v>73</v>
      </c>
      <c r="H14230" s="1" t="s">
        <v>105</v>
      </c>
      <c r="I14230" s="1">
        <v>308</v>
      </c>
      <c r="J14230" s="1">
        <f>MONTH(BART_Rides[[#This Row],[Date]])</f>
        <v>12</v>
      </c>
      <c r="K14230" s="1">
        <f>WEEKDAY(BART_Rides[[#This Row],[Date]],2)</f>
        <v>6</v>
      </c>
      <c r="L14230" s="1" t="str">
        <f>LEFT(BART_Rides[[#This Row],[Lines]],1)</f>
        <v>Y</v>
      </c>
      <c r="M14230" s="1" t="str">
        <f>IF(BART_Rides[[#This Row],[FirstLetter]]="Y","Yes","No")</f>
        <v>Yes</v>
      </c>
      <c r="N14230" s="1" t="str">
        <f>IF(OR(BART_Rides[[#This Row],[Station Code]]="EM", BART_Rides[[#This Row],[Station Code]]="MT", BART_Rides[[#This Row],[Station Code]]="PL", BART_Rides[[#This Row],[Station Code]]="CC"), "Yes", "No")</f>
        <v>No</v>
      </c>
    </row>
    <row r="14231" spans="6:14">
      <c r="F14231" s="3">
        <v>44556</v>
      </c>
      <c r="G14231" s="1" t="s">
        <v>73</v>
      </c>
      <c r="H14231" s="1" t="s">
        <v>105</v>
      </c>
      <c r="I14231" s="1">
        <v>327</v>
      </c>
      <c r="J14231" s="1">
        <f>MONTH(BART_Rides[[#This Row],[Date]])</f>
        <v>12</v>
      </c>
      <c r="K14231" s="1">
        <f>WEEKDAY(BART_Rides[[#This Row],[Date]],2)</f>
        <v>7</v>
      </c>
      <c r="L14231" s="1" t="str">
        <f>LEFT(BART_Rides[[#This Row],[Lines]],1)</f>
        <v>Y</v>
      </c>
      <c r="M14231" s="1" t="str">
        <f>IF(BART_Rides[[#This Row],[FirstLetter]]="Y","Yes","No")</f>
        <v>Yes</v>
      </c>
      <c r="N14231" s="1" t="str">
        <f>IF(OR(BART_Rides[[#This Row],[Station Code]]="EM", BART_Rides[[#This Row],[Station Code]]="MT", BART_Rides[[#This Row],[Station Code]]="PL", BART_Rides[[#This Row],[Station Code]]="CC"), "Yes", "No")</f>
        <v>No</v>
      </c>
    </row>
    <row r="14232" spans="6:14">
      <c r="F14232" s="3">
        <v>44557</v>
      </c>
      <c r="G14232" s="1" t="s">
        <v>73</v>
      </c>
      <c r="H14232" s="1" t="s">
        <v>105</v>
      </c>
      <c r="I14232" s="1">
        <v>875</v>
      </c>
      <c r="J14232" s="1">
        <f>MONTH(BART_Rides[[#This Row],[Date]])</f>
        <v>12</v>
      </c>
      <c r="K14232" s="1">
        <f>WEEKDAY(BART_Rides[[#This Row],[Date]],2)</f>
        <v>1</v>
      </c>
      <c r="L14232" s="1" t="str">
        <f>LEFT(BART_Rides[[#This Row],[Lines]],1)</f>
        <v>Y</v>
      </c>
      <c r="M14232" s="1" t="str">
        <f>IF(BART_Rides[[#This Row],[FirstLetter]]="Y","Yes","No")</f>
        <v>Yes</v>
      </c>
      <c r="N14232" s="1" t="str">
        <f>IF(OR(BART_Rides[[#This Row],[Station Code]]="EM", BART_Rides[[#This Row],[Station Code]]="MT", BART_Rides[[#This Row],[Station Code]]="PL", BART_Rides[[#This Row],[Station Code]]="CC"), "Yes", "No")</f>
        <v>No</v>
      </c>
    </row>
    <row r="14233" spans="6:14">
      <c r="F14233" s="3">
        <v>44558</v>
      </c>
      <c r="G14233" s="1" t="s">
        <v>73</v>
      </c>
      <c r="H14233" s="1" t="s">
        <v>105</v>
      </c>
      <c r="I14233" s="1">
        <v>1062</v>
      </c>
      <c r="J14233" s="1">
        <f>MONTH(BART_Rides[[#This Row],[Date]])</f>
        <v>12</v>
      </c>
      <c r="K14233" s="1">
        <f>WEEKDAY(BART_Rides[[#This Row],[Date]],2)</f>
        <v>2</v>
      </c>
      <c r="L14233" s="1" t="str">
        <f>LEFT(BART_Rides[[#This Row],[Lines]],1)</f>
        <v>Y</v>
      </c>
      <c r="M14233" s="1" t="str">
        <f>IF(BART_Rides[[#This Row],[FirstLetter]]="Y","Yes","No")</f>
        <v>Yes</v>
      </c>
      <c r="N14233" s="1" t="str">
        <f>IF(OR(BART_Rides[[#This Row],[Station Code]]="EM", BART_Rides[[#This Row],[Station Code]]="MT", BART_Rides[[#This Row],[Station Code]]="PL", BART_Rides[[#This Row],[Station Code]]="CC"), "Yes", "No")</f>
        <v>No</v>
      </c>
    </row>
    <row r="14234" spans="6:14">
      <c r="F14234" s="3">
        <v>44559</v>
      </c>
      <c r="G14234" s="1" t="s">
        <v>73</v>
      </c>
      <c r="H14234" s="1" t="s">
        <v>105</v>
      </c>
      <c r="I14234" s="1">
        <v>960</v>
      </c>
      <c r="J14234" s="1">
        <f>MONTH(BART_Rides[[#This Row],[Date]])</f>
        <v>12</v>
      </c>
      <c r="K14234" s="1">
        <f>WEEKDAY(BART_Rides[[#This Row],[Date]],2)</f>
        <v>3</v>
      </c>
      <c r="L14234" s="1" t="str">
        <f>LEFT(BART_Rides[[#This Row],[Lines]],1)</f>
        <v>Y</v>
      </c>
      <c r="M14234" s="1" t="str">
        <f>IF(BART_Rides[[#This Row],[FirstLetter]]="Y","Yes","No")</f>
        <v>Yes</v>
      </c>
      <c r="N14234" s="1" t="str">
        <f>IF(OR(BART_Rides[[#This Row],[Station Code]]="EM", BART_Rides[[#This Row],[Station Code]]="MT", BART_Rides[[#This Row],[Station Code]]="PL", BART_Rides[[#This Row],[Station Code]]="CC"), "Yes", "No")</f>
        <v>No</v>
      </c>
    </row>
    <row r="14235" spans="6:14">
      <c r="F14235" s="3">
        <v>44560</v>
      </c>
      <c r="G14235" s="1" t="s">
        <v>73</v>
      </c>
      <c r="H14235" s="1" t="s">
        <v>105</v>
      </c>
      <c r="I14235" s="1">
        <v>913</v>
      </c>
      <c r="J14235" s="1">
        <f>MONTH(BART_Rides[[#This Row],[Date]])</f>
        <v>12</v>
      </c>
      <c r="K14235" s="1">
        <f>WEEKDAY(BART_Rides[[#This Row],[Date]],2)</f>
        <v>4</v>
      </c>
      <c r="L14235" s="1" t="str">
        <f>LEFT(BART_Rides[[#This Row],[Lines]],1)</f>
        <v>Y</v>
      </c>
      <c r="M14235" s="1" t="str">
        <f>IF(BART_Rides[[#This Row],[FirstLetter]]="Y","Yes","No")</f>
        <v>Yes</v>
      </c>
      <c r="N14235" s="1" t="str">
        <f>IF(OR(BART_Rides[[#This Row],[Station Code]]="EM", BART_Rides[[#This Row],[Station Code]]="MT", BART_Rides[[#This Row],[Station Code]]="PL", BART_Rides[[#This Row],[Station Code]]="CC"), "Yes", "No")</f>
        <v>No</v>
      </c>
    </row>
    <row r="14236" spans="6:14">
      <c r="F14236" s="3">
        <v>44561</v>
      </c>
      <c r="G14236" s="1" t="s">
        <v>73</v>
      </c>
      <c r="H14236" s="1" t="s">
        <v>105</v>
      </c>
      <c r="I14236" s="1">
        <v>636</v>
      </c>
      <c r="J14236" s="1">
        <f>MONTH(BART_Rides[[#This Row],[Date]])</f>
        <v>12</v>
      </c>
      <c r="K14236" s="1">
        <f>WEEKDAY(BART_Rides[[#This Row],[Date]],2)</f>
        <v>5</v>
      </c>
      <c r="L14236" s="1" t="str">
        <f>LEFT(BART_Rides[[#This Row],[Lines]],1)</f>
        <v>Y</v>
      </c>
      <c r="M14236" s="1" t="str">
        <f>IF(BART_Rides[[#This Row],[FirstLetter]]="Y","Yes","No")</f>
        <v>Yes</v>
      </c>
      <c r="N14236" s="1" t="str">
        <f>IF(OR(BART_Rides[[#This Row],[Station Code]]="EM", BART_Rides[[#This Row],[Station Code]]="MT", BART_Rides[[#This Row],[Station Code]]="PL", BART_Rides[[#This Row],[Station Code]]="CC"), "Yes", "No")</f>
        <v>No</v>
      </c>
    </row>
    <row r="14237" spans="6:14">
      <c r="F14237" s="3">
        <v>44197</v>
      </c>
      <c r="G14237" s="1" t="s">
        <v>75</v>
      </c>
      <c r="H14237" s="1" t="s">
        <v>107</v>
      </c>
      <c r="I14237" s="1">
        <v>103</v>
      </c>
      <c r="J14237" s="1">
        <f>MONTH(BART_Rides[[#This Row],[Date]])</f>
        <v>1</v>
      </c>
      <c r="K14237" s="1">
        <f>WEEKDAY(BART_Rides[[#This Row],[Date]],2)</f>
        <v>5</v>
      </c>
      <c r="L14237" s="1" t="str">
        <f>LEFT(BART_Rides[[#This Row],[Lines]],1)</f>
        <v>Y</v>
      </c>
      <c r="M14237" s="1" t="str">
        <f>IF(BART_Rides[[#This Row],[FirstLetter]]="Y","Yes","No")</f>
        <v>Yes</v>
      </c>
      <c r="N14237" s="1" t="str">
        <f>IF(OR(BART_Rides[[#This Row],[Station Code]]="EM", BART_Rides[[#This Row],[Station Code]]="MT", BART_Rides[[#This Row],[Station Code]]="PL", BART_Rides[[#This Row],[Station Code]]="CC"), "Yes", "No")</f>
        <v>No</v>
      </c>
    </row>
    <row r="14238" spans="6:14">
      <c r="F14238" s="3">
        <v>44198</v>
      </c>
      <c r="G14238" s="1" t="s">
        <v>75</v>
      </c>
      <c r="H14238" s="1" t="s">
        <v>107</v>
      </c>
      <c r="I14238" s="1">
        <v>139</v>
      </c>
      <c r="J14238" s="1">
        <f>MONTH(BART_Rides[[#This Row],[Date]])</f>
        <v>1</v>
      </c>
      <c r="K14238" s="1">
        <f>WEEKDAY(BART_Rides[[#This Row],[Date]],2)</f>
        <v>6</v>
      </c>
      <c r="L14238" s="1" t="str">
        <f>LEFT(BART_Rides[[#This Row],[Lines]],1)</f>
        <v>Y</v>
      </c>
      <c r="M14238" s="1" t="str">
        <f>IF(BART_Rides[[#This Row],[FirstLetter]]="Y","Yes","No")</f>
        <v>Yes</v>
      </c>
      <c r="N14238" s="1" t="str">
        <f>IF(OR(BART_Rides[[#This Row],[Station Code]]="EM", BART_Rides[[#This Row],[Station Code]]="MT", BART_Rides[[#This Row],[Station Code]]="PL", BART_Rides[[#This Row],[Station Code]]="CC"), "Yes", "No")</f>
        <v>No</v>
      </c>
    </row>
    <row r="14239" spans="6:14">
      <c r="F14239" s="3">
        <v>44199</v>
      </c>
      <c r="G14239" s="1" t="s">
        <v>75</v>
      </c>
      <c r="H14239" s="1" t="s">
        <v>107</v>
      </c>
      <c r="I14239" s="1">
        <v>121</v>
      </c>
      <c r="J14239" s="1">
        <f>MONTH(BART_Rides[[#This Row],[Date]])</f>
        <v>1</v>
      </c>
      <c r="K14239" s="1">
        <f>WEEKDAY(BART_Rides[[#This Row],[Date]],2)</f>
        <v>7</v>
      </c>
      <c r="L14239" s="1" t="str">
        <f>LEFT(BART_Rides[[#This Row],[Lines]],1)</f>
        <v>Y</v>
      </c>
      <c r="M14239" s="1" t="str">
        <f>IF(BART_Rides[[#This Row],[FirstLetter]]="Y","Yes","No")</f>
        <v>Yes</v>
      </c>
      <c r="N14239" s="1" t="str">
        <f>IF(OR(BART_Rides[[#This Row],[Station Code]]="EM", BART_Rides[[#This Row],[Station Code]]="MT", BART_Rides[[#This Row],[Station Code]]="PL", BART_Rides[[#This Row],[Station Code]]="CC"), "Yes", "No")</f>
        <v>No</v>
      </c>
    </row>
    <row r="14240" spans="6:14">
      <c r="F14240" s="3">
        <v>44200</v>
      </c>
      <c r="G14240" s="1" t="s">
        <v>75</v>
      </c>
      <c r="H14240" s="1" t="s">
        <v>107</v>
      </c>
      <c r="I14240" s="1">
        <v>359</v>
      </c>
      <c r="J14240" s="1">
        <f>MONTH(BART_Rides[[#This Row],[Date]])</f>
        <v>1</v>
      </c>
      <c r="K14240" s="1">
        <f>WEEKDAY(BART_Rides[[#This Row],[Date]],2)</f>
        <v>1</v>
      </c>
      <c r="L14240" s="1" t="str">
        <f>LEFT(BART_Rides[[#This Row],[Lines]],1)</f>
        <v>Y</v>
      </c>
      <c r="M14240" s="1" t="str">
        <f>IF(BART_Rides[[#This Row],[FirstLetter]]="Y","Yes","No")</f>
        <v>Yes</v>
      </c>
      <c r="N14240" s="1" t="str">
        <f>IF(OR(BART_Rides[[#This Row],[Station Code]]="EM", BART_Rides[[#This Row],[Station Code]]="MT", BART_Rides[[#This Row],[Station Code]]="PL", BART_Rides[[#This Row],[Station Code]]="CC"), "Yes", "No")</f>
        <v>No</v>
      </c>
    </row>
    <row r="14241" spans="6:14">
      <c r="F14241" s="3">
        <v>44201</v>
      </c>
      <c r="G14241" s="1" t="s">
        <v>75</v>
      </c>
      <c r="H14241" s="1" t="s">
        <v>107</v>
      </c>
      <c r="I14241" s="1">
        <v>377</v>
      </c>
      <c r="J14241" s="1">
        <f>MONTH(BART_Rides[[#This Row],[Date]])</f>
        <v>1</v>
      </c>
      <c r="K14241" s="1">
        <f>WEEKDAY(BART_Rides[[#This Row],[Date]],2)</f>
        <v>2</v>
      </c>
      <c r="L14241" s="1" t="str">
        <f>LEFT(BART_Rides[[#This Row],[Lines]],1)</f>
        <v>Y</v>
      </c>
      <c r="M14241" s="1" t="str">
        <f>IF(BART_Rides[[#This Row],[FirstLetter]]="Y","Yes","No")</f>
        <v>Yes</v>
      </c>
      <c r="N14241" s="1" t="str">
        <f>IF(OR(BART_Rides[[#This Row],[Station Code]]="EM", BART_Rides[[#This Row],[Station Code]]="MT", BART_Rides[[#This Row],[Station Code]]="PL", BART_Rides[[#This Row],[Station Code]]="CC"), "Yes", "No")</f>
        <v>No</v>
      </c>
    </row>
    <row r="14242" spans="6:14">
      <c r="F14242" s="3">
        <v>44202</v>
      </c>
      <c r="G14242" s="1" t="s">
        <v>75</v>
      </c>
      <c r="H14242" s="1" t="s">
        <v>107</v>
      </c>
      <c r="I14242" s="1">
        <v>380</v>
      </c>
      <c r="J14242" s="1">
        <f>MONTH(BART_Rides[[#This Row],[Date]])</f>
        <v>1</v>
      </c>
      <c r="K14242" s="1">
        <f>WEEKDAY(BART_Rides[[#This Row],[Date]],2)</f>
        <v>3</v>
      </c>
      <c r="L14242" s="1" t="str">
        <f>LEFT(BART_Rides[[#This Row],[Lines]],1)</f>
        <v>Y</v>
      </c>
      <c r="M14242" s="1" t="str">
        <f>IF(BART_Rides[[#This Row],[FirstLetter]]="Y","Yes","No")</f>
        <v>Yes</v>
      </c>
      <c r="N14242" s="1" t="str">
        <f>IF(OR(BART_Rides[[#This Row],[Station Code]]="EM", BART_Rides[[#This Row],[Station Code]]="MT", BART_Rides[[#This Row],[Station Code]]="PL", BART_Rides[[#This Row],[Station Code]]="CC"), "Yes", "No")</f>
        <v>No</v>
      </c>
    </row>
    <row r="14243" spans="6:14">
      <c r="F14243" s="3">
        <v>44203</v>
      </c>
      <c r="G14243" s="1" t="s">
        <v>75</v>
      </c>
      <c r="H14243" s="1" t="s">
        <v>107</v>
      </c>
      <c r="I14243" s="1">
        <v>387</v>
      </c>
      <c r="J14243" s="1">
        <f>MONTH(BART_Rides[[#This Row],[Date]])</f>
        <v>1</v>
      </c>
      <c r="K14243" s="1">
        <f>WEEKDAY(BART_Rides[[#This Row],[Date]],2)</f>
        <v>4</v>
      </c>
      <c r="L14243" s="1" t="str">
        <f>LEFT(BART_Rides[[#This Row],[Lines]],1)</f>
        <v>Y</v>
      </c>
      <c r="M14243" s="1" t="str">
        <f>IF(BART_Rides[[#This Row],[FirstLetter]]="Y","Yes","No")</f>
        <v>Yes</v>
      </c>
      <c r="N14243" s="1" t="str">
        <f>IF(OR(BART_Rides[[#This Row],[Station Code]]="EM", BART_Rides[[#This Row],[Station Code]]="MT", BART_Rides[[#This Row],[Station Code]]="PL", BART_Rides[[#This Row],[Station Code]]="CC"), "Yes", "No")</f>
        <v>No</v>
      </c>
    </row>
    <row r="14244" spans="6:14">
      <c r="F14244" s="3">
        <v>44204</v>
      </c>
      <c r="G14244" s="1" t="s">
        <v>75</v>
      </c>
      <c r="H14244" s="1" t="s">
        <v>107</v>
      </c>
      <c r="I14244" s="1">
        <v>381</v>
      </c>
      <c r="J14244" s="1">
        <f>MONTH(BART_Rides[[#This Row],[Date]])</f>
        <v>1</v>
      </c>
      <c r="K14244" s="1">
        <f>WEEKDAY(BART_Rides[[#This Row],[Date]],2)</f>
        <v>5</v>
      </c>
      <c r="L14244" s="1" t="str">
        <f>LEFT(BART_Rides[[#This Row],[Lines]],1)</f>
        <v>Y</v>
      </c>
      <c r="M14244" s="1" t="str">
        <f>IF(BART_Rides[[#This Row],[FirstLetter]]="Y","Yes","No")</f>
        <v>Yes</v>
      </c>
      <c r="N14244" s="1" t="str">
        <f>IF(OR(BART_Rides[[#This Row],[Station Code]]="EM", BART_Rides[[#This Row],[Station Code]]="MT", BART_Rides[[#This Row],[Station Code]]="PL", BART_Rides[[#This Row],[Station Code]]="CC"), "Yes", "No")</f>
        <v>No</v>
      </c>
    </row>
    <row r="14245" spans="6:14">
      <c r="F14245" s="3">
        <v>44205</v>
      </c>
      <c r="G14245" s="1" t="s">
        <v>75</v>
      </c>
      <c r="H14245" s="1" t="s">
        <v>107</v>
      </c>
      <c r="I14245" s="1">
        <v>156</v>
      </c>
      <c r="J14245" s="1">
        <f>MONTH(BART_Rides[[#This Row],[Date]])</f>
        <v>1</v>
      </c>
      <c r="K14245" s="1">
        <f>WEEKDAY(BART_Rides[[#This Row],[Date]],2)</f>
        <v>6</v>
      </c>
      <c r="L14245" s="1" t="str">
        <f>LEFT(BART_Rides[[#This Row],[Lines]],1)</f>
        <v>Y</v>
      </c>
      <c r="M14245" s="1" t="str">
        <f>IF(BART_Rides[[#This Row],[FirstLetter]]="Y","Yes","No")</f>
        <v>Yes</v>
      </c>
      <c r="N14245" s="1" t="str">
        <f>IF(OR(BART_Rides[[#This Row],[Station Code]]="EM", BART_Rides[[#This Row],[Station Code]]="MT", BART_Rides[[#This Row],[Station Code]]="PL", BART_Rides[[#This Row],[Station Code]]="CC"), "Yes", "No")</f>
        <v>No</v>
      </c>
    </row>
    <row r="14246" spans="6:14">
      <c r="F14246" s="3">
        <v>44206</v>
      </c>
      <c r="G14246" s="1" t="s">
        <v>75</v>
      </c>
      <c r="H14246" s="1" t="s">
        <v>107</v>
      </c>
      <c r="I14246" s="1">
        <v>131</v>
      </c>
      <c r="J14246" s="1">
        <f>MONTH(BART_Rides[[#This Row],[Date]])</f>
        <v>1</v>
      </c>
      <c r="K14246" s="1">
        <f>WEEKDAY(BART_Rides[[#This Row],[Date]],2)</f>
        <v>7</v>
      </c>
      <c r="L14246" s="1" t="str">
        <f>LEFT(BART_Rides[[#This Row],[Lines]],1)</f>
        <v>Y</v>
      </c>
      <c r="M14246" s="1" t="str">
        <f>IF(BART_Rides[[#This Row],[FirstLetter]]="Y","Yes","No")</f>
        <v>Yes</v>
      </c>
      <c r="N14246" s="1" t="str">
        <f>IF(OR(BART_Rides[[#This Row],[Station Code]]="EM", BART_Rides[[#This Row],[Station Code]]="MT", BART_Rides[[#This Row],[Station Code]]="PL", BART_Rides[[#This Row],[Station Code]]="CC"), "Yes", "No")</f>
        <v>No</v>
      </c>
    </row>
    <row r="14247" spans="6:14">
      <c r="F14247" s="3">
        <v>44207</v>
      </c>
      <c r="G14247" s="1" t="s">
        <v>75</v>
      </c>
      <c r="H14247" s="1" t="s">
        <v>107</v>
      </c>
      <c r="I14247" s="1">
        <v>359</v>
      </c>
      <c r="J14247" s="1">
        <f>MONTH(BART_Rides[[#This Row],[Date]])</f>
        <v>1</v>
      </c>
      <c r="K14247" s="1">
        <f>WEEKDAY(BART_Rides[[#This Row],[Date]],2)</f>
        <v>1</v>
      </c>
      <c r="L14247" s="1" t="str">
        <f>LEFT(BART_Rides[[#This Row],[Lines]],1)</f>
        <v>Y</v>
      </c>
      <c r="M14247" s="1" t="str">
        <f>IF(BART_Rides[[#This Row],[FirstLetter]]="Y","Yes","No")</f>
        <v>Yes</v>
      </c>
      <c r="N14247" s="1" t="str">
        <f>IF(OR(BART_Rides[[#This Row],[Station Code]]="EM", BART_Rides[[#This Row],[Station Code]]="MT", BART_Rides[[#This Row],[Station Code]]="PL", BART_Rides[[#This Row],[Station Code]]="CC"), "Yes", "No")</f>
        <v>No</v>
      </c>
    </row>
    <row r="14248" spans="6:14">
      <c r="F14248" s="3">
        <v>44208</v>
      </c>
      <c r="G14248" s="1" t="s">
        <v>75</v>
      </c>
      <c r="H14248" s="1" t="s">
        <v>107</v>
      </c>
      <c r="I14248" s="1">
        <v>406</v>
      </c>
      <c r="J14248" s="1">
        <f>MONTH(BART_Rides[[#This Row],[Date]])</f>
        <v>1</v>
      </c>
      <c r="K14248" s="1">
        <f>WEEKDAY(BART_Rides[[#This Row],[Date]],2)</f>
        <v>2</v>
      </c>
      <c r="L14248" s="1" t="str">
        <f>LEFT(BART_Rides[[#This Row],[Lines]],1)</f>
        <v>Y</v>
      </c>
      <c r="M14248" s="1" t="str">
        <f>IF(BART_Rides[[#This Row],[FirstLetter]]="Y","Yes","No")</f>
        <v>Yes</v>
      </c>
      <c r="N14248" s="1" t="str">
        <f>IF(OR(BART_Rides[[#This Row],[Station Code]]="EM", BART_Rides[[#This Row],[Station Code]]="MT", BART_Rides[[#This Row],[Station Code]]="PL", BART_Rides[[#This Row],[Station Code]]="CC"), "Yes", "No")</f>
        <v>No</v>
      </c>
    </row>
    <row r="14249" spans="6:14">
      <c r="F14249" s="3">
        <v>44209</v>
      </c>
      <c r="G14249" s="1" t="s">
        <v>75</v>
      </c>
      <c r="H14249" s="1" t="s">
        <v>107</v>
      </c>
      <c r="I14249" s="1">
        <v>403</v>
      </c>
      <c r="J14249" s="1">
        <f>MONTH(BART_Rides[[#This Row],[Date]])</f>
        <v>1</v>
      </c>
      <c r="K14249" s="1">
        <f>WEEKDAY(BART_Rides[[#This Row],[Date]],2)</f>
        <v>3</v>
      </c>
      <c r="L14249" s="1" t="str">
        <f>LEFT(BART_Rides[[#This Row],[Lines]],1)</f>
        <v>Y</v>
      </c>
      <c r="M14249" s="1" t="str">
        <f>IF(BART_Rides[[#This Row],[FirstLetter]]="Y","Yes","No")</f>
        <v>Yes</v>
      </c>
      <c r="N14249" s="1" t="str">
        <f>IF(OR(BART_Rides[[#This Row],[Station Code]]="EM", BART_Rides[[#This Row],[Station Code]]="MT", BART_Rides[[#This Row],[Station Code]]="PL", BART_Rides[[#This Row],[Station Code]]="CC"), "Yes", "No")</f>
        <v>No</v>
      </c>
    </row>
    <row r="14250" spans="6:14">
      <c r="F14250" s="3">
        <v>44210</v>
      </c>
      <c r="G14250" s="1" t="s">
        <v>75</v>
      </c>
      <c r="H14250" s="1" t="s">
        <v>107</v>
      </c>
      <c r="I14250" s="1">
        <v>391</v>
      </c>
      <c r="J14250" s="1">
        <f>MONTH(BART_Rides[[#This Row],[Date]])</f>
        <v>1</v>
      </c>
      <c r="K14250" s="1">
        <f>WEEKDAY(BART_Rides[[#This Row],[Date]],2)</f>
        <v>4</v>
      </c>
      <c r="L14250" s="1" t="str">
        <f>LEFT(BART_Rides[[#This Row],[Lines]],1)</f>
        <v>Y</v>
      </c>
      <c r="M14250" s="1" t="str">
        <f>IF(BART_Rides[[#This Row],[FirstLetter]]="Y","Yes","No")</f>
        <v>Yes</v>
      </c>
      <c r="N14250" s="1" t="str">
        <f>IF(OR(BART_Rides[[#This Row],[Station Code]]="EM", BART_Rides[[#This Row],[Station Code]]="MT", BART_Rides[[#This Row],[Station Code]]="PL", BART_Rides[[#This Row],[Station Code]]="CC"), "Yes", "No")</f>
        <v>No</v>
      </c>
    </row>
    <row r="14251" spans="6:14">
      <c r="F14251" s="3">
        <v>44211</v>
      </c>
      <c r="G14251" s="1" t="s">
        <v>75</v>
      </c>
      <c r="H14251" s="1" t="s">
        <v>107</v>
      </c>
      <c r="I14251" s="1">
        <v>416</v>
      </c>
      <c r="J14251" s="1">
        <f>MONTH(BART_Rides[[#This Row],[Date]])</f>
        <v>1</v>
      </c>
      <c r="K14251" s="1">
        <f>WEEKDAY(BART_Rides[[#This Row],[Date]],2)</f>
        <v>5</v>
      </c>
      <c r="L14251" s="1" t="str">
        <f>LEFT(BART_Rides[[#This Row],[Lines]],1)</f>
        <v>Y</v>
      </c>
      <c r="M14251" s="1" t="str">
        <f>IF(BART_Rides[[#This Row],[FirstLetter]]="Y","Yes","No")</f>
        <v>Yes</v>
      </c>
      <c r="N14251" s="1" t="str">
        <f>IF(OR(BART_Rides[[#This Row],[Station Code]]="EM", BART_Rides[[#This Row],[Station Code]]="MT", BART_Rides[[#This Row],[Station Code]]="PL", BART_Rides[[#This Row],[Station Code]]="CC"), "Yes", "No")</f>
        <v>No</v>
      </c>
    </row>
    <row r="14252" spans="6:14">
      <c r="F14252" s="3">
        <v>44212</v>
      </c>
      <c r="G14252" s="1" t="s">
        <v>75</v>
      </c>
      <c r="H14252" s="1" t="s">
        <v>107</v>
      </c>
      <c r="I14252" s="1">
        <v>152</v>
      </c>
      <c r="J14252" s="1">
        <f>MONTH(BART_Rides[[#This Row],[Date]])</f>
        <v>1</v>
      </c>
      <c r="K14252" s="1">
        <f>WEEKDAY(BART_Rides[[#This Row],[Date]],2)</f>
        <v>6</v>
      </c>
      <c r="L14252" s="1" t="str">
        <f>LEFT(BART_Rides[[#This Row],[Lines]],1)</f>
        <v>Y</v>
      </c>
      <c r="M14252" s="1" t="str">
        <f>IF(BART_Rides[[#This Row],[FirstLetter]]="Y","Yes","No")</f>
        <v>Yes</v>
      </c>
      <c r="N14252" s="1" t="str">
        <f>IF(OR(BART_Rides[[#This Row],[Station Code]]="EM", BART_Rides[[#This Row],[Station Code]]="MT", BART_Rides[[#This Row],[Station Code]]="PL", BART_Rides[[#This Row],[Station Code]]="CC"), "Yes", "No")</f>
        <v>No</v>
      </c>
    </row>
    <row r="14253" spans="6:14">
      <c r="F14253" s="3">
        <v>44213</v>
      </c>
      <c r="G14253" s="1" t="s">
        <v>75</v>
      </c>
      <c r="H14253" s="1" t="s">
        <v>107</v>
      </c>
      <c r="I14253" s="1">
        <v>127</v>
      </c>
      <c r="J14253" s="1">
        <f>MONTH(BART_Rides[[#This Row],[Date]])</f>
        <v>1</v>
      </c>
      <c r="K14253" s="1">
        <f>WEEKDAY(BART_Rides[[#This Row],[Date]],2)</f>
        <v>7</v>
      </c>
      <c r="L14253" s="1" t="str">
        <f>LEFT(BART_Rides[[#This Row],[Lines]],1)</f>
        <v>Y</v>
      </c>
      <c r="M14253" s="1" t="str">
        <f>IF(BART_Rides[[#This Row],[FirstLetter]]="Y","Yes","No")</f>
        <v>Yes</v>
      </c>
      <c r="N14253" s="1" t="str">
        <f>IF(OR(BART_Rides[[#This Row],[Station Code]]="EM", BART_Rides[[#This Row],[Station Code]]="MT", BART_Rides[[#This Row],[Station Code]]="PL", BART_Rides[[#This Row],[Station Code]]="CC"), "Yes", "No")</f>
        <v>No</v>
      </c>
    </row>
    <row r="14254" spans="6:14">
      <c r="F14254" s="3">
        <v>44214</v>
      </c>
      <c r="G14254" s="1" t="s">
        <v>75</v>
      </c>
      <c r="H14254" s="1" t="s">
        <v>107</v>
      </c>
      <c r="I14254" s="1">
        <v>202</v>
      </c>
      <c r="J14254" s="1">
        <f>MONTH(BART_Rides[[#This Row],[Date]])</f>
        <v>1</v>
      </c>
      <c r="K14254" s="1">
        <f>WEEKDAY(BART_Rides[[#This Row],[Date]],2)</f>
        <v>1</v>
      </c>
      <c r="L14254" s="1" t="str">
        <f>LEFT(BART_Rides[[#This Row],[Lines]],1)</f>
        <v>Y</v>
      </c>
      <c r="M14254" s="1" t="str">
        <f>IF(BART_Rides[[#This Row],[FirstLetter]]="Y","Yes","No")</f>
        <v>Yes</v>
      </c>
      <c r="N14254" s="1" t="str">
        <f>IF(OR(BART_Rides[[#This Row],[Station Code]]="EM", BART_Rides[[#This Row],[Station Code]]="MT", BART_Rides[[#This Row],[Station Code]]="PL", BART_Rides[[#This Row],[Station Code]]="CC"), "Yes", "No")</f>
        <v>No</v>
      </c>
    </row>
    <row r="14255" spans="6:14">
      <c r="F14255" s="3">
        <v>44215</v>
      </c>
      <c r="G14255" s="1" t="s">
        <v>75</v>
      </c>
      <c r="H14255" s="1" t="s">
        <v>107</v>
      </c>
      <c r="I14255" s="1">
        <v>380</v>
      </c>
      <c r="J14255" s="1">
        <f>MONTH(BART_Rides[[#This Row],[Date]])</f>
        <v>1</v>
      </c>
      <c r="K14255" s="1">
        <f>WEEKDAY(BART_Rides[[#This Row],[Date]],2)</f>
        <v>2</v>
      </c>
      <c r="L14255" s="1" t="str">
        <f>LEFT(BART_Rides[[#This Row],[Lines]],1)</f>
        <v>Y</v>
      </c>
      <c r="M14255" s="1" t="str">
        <f>IF(BART_Rides[[#This Row],[FirstLetter]]="Y","Yes","No")</f>
        <v>Yes</v>
      </c>
      <c r="N14255" s="1" t="str">
        <f>IF(OR(BART_Rides[[#This Row],[Station Code]]="EM", BART_Rides[[#This Row],[Station Code]]="MT", BART_Rides[[#This Row],[Station Code]]="PL", BART_Rides[[#This Row],[Station Code]]="CC"), "Yes", "No")</f>
        <v>No</v>
      </c>
    </row>
    <row r="14256" spans="6:14">
      <c r="F14256" s="3">
        <v>44216</v>
      </c>
      <c r="G14256" s="1" t="s">
        <v>75</v>
      </c>
      <c r="H14256" s="1" t="s">
        <v>107</v>
      </c>
      <c r="I14256" s="1">
        <v>352</v>
      </c>
      <c r="J14256" s="1">
        <f>MONTH(BART_Rides[[#This Row],[Date]])</f>
        <v>1</v>
      </c>
      <c r="K14256" s="1">
        <f>WEEKDAY(BART_Rides[[#This Row],[Date]],2)</f>
        <v>3</v>
      </c>
      <c r="L14256" s="1" t="str">
        <f>LEFT(BART_Rides[[#This Row],[Lines]],1)</f>
        <v>Y</v>
      </c>
      <c r="M14256" s="1" t="str">
        <f>IF(BART_Rides[[#This Row],[FirstLetter]]="Y","Yes","No")</f>
        <v>Yes</v>
      </c>
      <c r="N14256" s="1" t="str">
        <f>IF(OR(BART_Rides[[#This Row],[Station Code]]="EM", BART_Rides[[#This Row],[Station Code]]="MT", BART_Rides[[#This Row],[Station Code]]="PL", BART_Rides[[#This Row],[Station Code]]="CC"), "Yes", "No")</f>
        <v>No</v>
      </c>
    </row>
    <row r="14257" spans="6:14">
      <c r="F14257" s="3">
        <v>44217</v>
      </c>
      <c r="G14257" s="1" t="s">
        <v>75</v>
      </c>
      <c r="H14257" s="1" t="s">
        <v>107</v>
      </c>
      <c r="I14257" s="1">
        <v>409</v>
      </c>
      <c r="J14257" s="1">
        <f>MONTH(BART_Rides[[#This Row],[Date]])</f>
        <v>1</v>
      </c>
      <c r="K14257" s="1">
        <f>WEEKDAY(BART_Rides[[#This Row],[Date]],2)</f>
        <v>4</v>
      </c>
      <c r="L14257" s="1" t="str">
        <f>LEFT(BART_Rides[[#This Row],[Lines]],1)</f>
        <v>Y</v>
      </c>
      <c r="M14257" s="1" t="str">
        <f>IF(BART_Rides[[#This Row],[FirstLetter]]="Y","Yes","No")</f>
        <v>Yes</v>
      </c>
      <c r="N14257" s="1" t="str">
        <f>IF(OR(BART_Rides[[#This Row],[Station Code]]="EM", BART_Rides[[#This Row],[Station Code]]="MT", BART_Rides[[#This Row],[Station Code]]="PL", BART_Rides[[#This Row],[Station Code]]="CC"), "Yes", "No")</f>
        <v>No</v>
      </c>
    </row>
    <row r="14258" spans="6:14">
      <c r="F14258" s="3">
        <v>44218</v>
      </c>
      <c r="G14258" s="1" t="s">
        <v>75</v>
      </c>
      <c r="H14258" s="1" t="s">
        <v>107</v>
      </c>
      <c r="I14258" s="1">
        <v>390</v>
      </c>
      <c r="J14258" s="1">
        <f>MONTH(BART_Rides[[#This Row],[Date]])</f>
        <v>1</v>
      </c>
      <c r="K14258" s="1">
        <f>WEEKDAY(BART_Rides[[#This Row],[Date]],2)</f>
        <v>5</v>
      </c>
      <c r="L14258" s="1" t="str">
        <f>LEFT(BART_Rides[[#This Row],[Lines]],1)</f>
        <v>Y</v>
      </c>
      <c r="M14258" s="1" t="str">
        <f>IF(BART_Rides[[#This Row],[FirstLetter]]="Y","Yes","No")</f>
        <v>Yes</v>
      </c>
      <c r="N14258" s="1" t="str">
        <f>IF(OR(BART_Rides[[#This Row],[Station Code]]="EM", BART_Rides[[#This Row],[Station Code]]="MT", BART_Rides[[#This Row],[Station Code]]="PL", BART_Rides[[#This Row],[Station Code]]="CC"), "Yes", "No")</f>
        <v>No</v>
      </c>
    </row>
    <row r="14259" spans="6:14">
      <c r="F14259" s="3">
        <v>44219</v>
      </c>
      <c r="G14259" s="1" t="s">
        <v>75</v>
      </c>
      <c r="H14259" s="1" t="s">
        <v>107</v>
      </c>
      <c r="I14259" s="1">
        <v>160</v>
      </c>
      <c r="J14259" s="1">
        <f>MONTH(BART_Rides[[#This Row],[Date]])</f>
        <v>1</v>
      </c>
      <c r="K14259" s="1">
        <f>WEEKDAY(BART_Rides[[#This Row],[Date]],2)</f>
        <v>6</v>
      </c>
      <c r="L14259" s="1" t="str">
        <f>LEFT(BART_Rides[[#This Row],[Lines]],1)</f>
        <v>Y</v>
      </c>
      <c r="M14259" s="1" t="str">
        <f>IF(BART_Rides[[#This Row],[FirstLetter]]="Y","Yes","No")</f>
        <v>Yes</v>
      </c>
      <c r="N14259" s="1" t="str">
        <f>IF(OR(BART_Rides[[#This Row],[Station Code]]="EM", BART_Rides[[#This Row],[Station Code]]="MT", BART_Rides[[#This Row],[Station Code]]="PL", BART_Rides[[#This Row],[Station Code]]="CC"), "Yes", "No")</f>
        <v>No</v>
      </c>
    </row>
    <row r="14260" spans="6:14">
      <c r="F14260" s="3">
        <v>44220</v>
      </c>
      <c r="G14260" s="1" t="s">
        <v>75</v>
      </c>
      <c r="H14260" s="1" t="s">
        <v>107</v>
      </c>
      <c r="I14260" s="1">
        <v>97</v>
      </c>
      <c r="J14260" s="1">
        <f>MONTH(BART_Rides[[#This Row],[Date]])</f>
        <v>1</v>
      </c>
      <c r="K14260" s="1">
        <f>WEEKDAY(BART_Rides[[#This Row],[Date]],2)</f>
        <v>7</v>
      </c>
      <c r="L14260" s="1" t="str">
        <f>LEFT(BART_Rides[[#This Row],[Lines]],1)</f>
        <v>Y</v>
      </c>
      <c r="M14260" s="1" t="str">
        <f>IF(BART_Rides[[#This Row],[FirstLetter]]="Y","Yes","No")</f>
        <v>Yes</v>
      </c>
      <c r="N14260" s="1" t="str">
        <f>IF(OR(BART_Rides[[#This Row],[Station Code]]="EM", BART_Rides[[#This Row],[Station Code]]="MT", BART_Rides[[#This Row],[Station Code]]="PL", BART_Rides[[#This Row],[Station Code]]="CC"), "Yes", "No")</f>
        <v>No</v>
      </c>
    </row>
    <row r="14261" spans="6:14">
      <c r="F14261" s="3">
        <v>44221</v>
      </c>
      <c r="G14261" s="1" t="s">
        <v>75</v>
      </c>
      <c r="H14261" s="1" t="s">
        <v>107</v>
      </c>
      <c r="I14261" s="1">
        <v>363</v>
      </c>
      <c r="J14261" s="1">
        <f>MONTH(BART_Rides[[#This Row],[Date]])</f>
        <v>1</v>
      </c>
      <c r="K14261" s="1">
        <f>WEEKDAY(BART_Rides[[#This Row],[Date]],2)</f>
        <v>1</v>
      </c>
      <c r="L14261" s="1" t="str">
        <f>LEFT(BART_Rides[[#This Row],[Lines]],1)</f>
        <v>Y</v>
      </c>
      <c r="M14261" s="1" t="str">
        <f>IF(BART_Rides[[#This Row],[FirstLetter]]="Y","Yes","No")</f>
        <v>Yes</v>
      </c>
      <c r="N14261" s="1" t="str">
        <f>IF(OR(BART_Rides[[#This Row],[Station Code]]="EM", BART_Rides[[#This Row],[Station Code]]="MT", BART_Rides[[#This Row],[Station Code]]="PL", BART_Rides[[#This Row],[Station Code]]="CC"), "Yes", "No")</f>
        <v>No</v>
      </c>
    </row>
    <row r="14262" spans="6:14">
      <c r="F14262" s="3">
        <v>44222</v>
      </c>
      <c r="G14262" s="1" t="s">
        <v>75</v>
      </c>
      <c r="H14262" s="1" t="s">
        <v>107</v>
      </c>
      <c r="I14262" s="1">
        <v>374</v>
      </c>
      <c r="J14262" s="1">
        <f>MONTH(BART_Rides[[#This Row],[Date]])</f>
        <v>1</v>
      </c>
      <c r="K14262" s="1">
        <f>WEEKDAY(BART_Rides[[#This Row],[Date]],2)</f>
        <v>2</v>
      </c>
      <c r="L14262" s="1" t="str">
        <f>LEFT(BART_Rides[[#This Row],[Lines]],1)</f>
        <v>Y</v>
      </c>
      <c r="M14262" s="1" t="str">
        <f>IF(BART_Rides[[#This Row],[FirstLetter]]="Y","Yes","No")</f>
        <v>Yes</v>
      </c>
      <c r="N14262" s="1" t="str">
        <f>IF(OR(BART_Rides[[#This Row],[Station Code]]="EM", BART_Rides[[#This Row],[Station Code]]="MT", BART_Rides[[#This Row],[Station Code]]="PL", BART_Rides[[#This Row],[Station Code]]="CC"), "Yes", "No")</f>
        <v>No</v>
      </c>
    </row>
    <row r="14263" spans="6:14">
      <c r="F14263" s="3">
        <v>44223</v>
      </c>
      <c r="G14263" s="1" t="s">
        <v>75</v>
      </c>
      <c r="H14263" s="1" t="s">
        <v>107</v>
      </c>
      <c r="I14263" s="1">
        <v>384</v>
      </c>
      <c r="J14263" s="1">
        <f>MONTH(BART_Rides[[#This Row],[Date]])</f>
        <v>1</v>
      </c>
      <c r="K14263" s="1">
        <f>WEEKDAY(BART_Rides[[#This Row],[Date]],2)</f>
        <v>3</v>
      </c>
      <c r="L14263" s="1" t="str">
        <f>LEFT(BART_Rides[[#This Row],[Lines]],1)</f>
        <v>Y</v>
      </c>
      <c r="M14263" s="1" t="str">
        <f>IF(BART_Rides[[#This Row],[FirstLetter]]="Y","Yes","No")</f>
        <v>Yes</v>
      </c>
      <c r="N14263" s="1" t="str">
        <f>IF(OR(BART_Rides[[#This Row],[Station Code]]="EM", BART_Rides[[#This Row],[Station Code]]="MT", BART_Rides[[#This Row],[Station Code]]="PL", BART_Rides[[#This Row],[Station Code]]="CC"), "Yes", "No")</f>
        <v>No</v>
      </c>
    </row>
    <row r="14264" spans="6:14">
      <c r="F14264" s="3">
        <v>44224</v>
      </c>
      <c r="G14264" s="1" t="s">
        <v>75</v>
      </c>
      <c r="H14264" s="1" t="s">
        <v>107</v>
      </c>
      <c r="I14264" s="1">
        <v>391</v>
      </c>
      <c r="J14264" s="1">
        <f>MONTH(BART_Rides[[#This Row],[Date]])</f>
        <v>1</v>
      </c>
      <c r="K14264" s="1">
        <f>WEEKDAY(BART_Rides[[#This Row],[Date]],2)</f>
        <v>4</v>
      </c>
      <c r="L14264" s="1" t="str">
        <f>LEFT(BART_Rides[[#This Row],[Lines]],1)</f>
        <v>Y</v>
      </c>
      <c r="M14264" s="1" t="str">
        <f>IF(BART_Rides[[#This Row],[FirstLetter]]="Y","Yes","No")</f>
        <v>Yes</v>
      </c>
      <c r="N14264" s="1" t="str">
        <f>IF(OR(BART_Rides[[#This Row],[Station Code]]="EM", BART_Rides[[#This Row],[Station Code]]="MT", BART_Rides[[#This Row],[Station Code]]="PL", BART_Rides[[#This Row],[Station Code]]="CC"), "Yes", "No")</f>
        <v>No</v>
      </c>
    </row>
    <row r="14265" spans="6:14">
      <c r="F14265" s="3">
        <v>44225</v>
      </c>
      <c r="G14265" s="1" t="s">
        <v>75</v>
      </c>
      <c r="H14265" s="1" t="s">
        <v>107</v>
      </c>
      <c r="I14265" s="1">
        <v>396</v>
      </c>
      <c r="J14265" s="1">
        <f>MONTH(BART_Rides[[#This Row],[Date]])</f>
        <v>1</v>
      </c>
      <c r="K14265" s="1">
        <f>WEEKDAY(BART_Rides[[#This Row],[Date]],2)</f>
        <v>5</v>
      </c>
      <c r="L14265" s="1" t="str">
        <f>LEFT(BART_Rides[[#This Row],[Lines]],1)</f>
        <v>Y</v>
      </c>
      <c r="M14265" s="1" t="str">
        <f>IF(BART_Rides[[#This Row],[FirstLetter]]="Y","Yes","No")</f>
        <v>Yes</v>
      </c>
      <c r="N14265" s="1" t="str">
        <f>IF(OR(BART_Rides[[#This Row],[Station Code]]="EM", BART_Rides[[#This Row],[Station Code]]="MT", BART_Rides[[#This Row],[Station Code]]="PL", BART_Rides[[#This Row],[Station Code]]="CC"), "Yes", "No")</f>
        <v>No</v>
      </c>
    </row>
    <row r="14266" spans="6:14">
      <c r="F14266" s="3">
        <v>44226</v>
      </c>
      <c r="G14266" s="1" t="s">
        <v>75</v>
      </c>
      <c r="H14266" s="1" t="s">
        <v>107</v>
      </c>
      <c r="I14266" s="1">
        <v>156</v>
      </c>
      <c r="J14266" s="1">
        <f>MONTH(BART_Rides[[#This Row],[Date]])</f>
        <v>1</v>
      </c>
      <c r="K14266" s="1">
        <f>WEEKDAY(BART_Rides[[#This Row],[Date]],2)</f>
        <v>6</v>
      </c>
      <c r="L14266" s="1" t="str">
        <f>LEFT(BART_Rides[[#This Row],[Lines]],1)</f>
        <v>Y</v>
      </c>
      <c r="M14266" s="1" t="str">
        <f>IF(BART_Rides[[#This Row],[FirstLetter]]="Y","Yes","No")</f>
        <v>Yes</v>
      </c>
      <c r="N14266" s="1" t="str">
        <f>IF(OR(BART_Rides[[#This Row],[Station Code]]="EM", BART_Rides[[#This Row],[Station Code]]="MT", BART_Rides[[#This Row],[Station Code]]="PL", BART_Rides[[#This Row],[Station Code]]="CC"), "Yes", "No")</f>
        <v>No</v>
      </c>
    </row>
    <row r="14267" spans="6:14">
      <c r="F14267" s="3">
        <v>44227</v>
      </c>
      <c r="G14267" s="1" t="s">
        <v>75</v>
      </c>
      <c r="H14267" s="1" t="s">
        <v>107</v>
      </c>
      <c r="I14267" s="1">
        <v>103</v>
      </c>
      <c r="J14267" s="1">
        <f>MONTH(BART_Rides[[#This Row],[Date]])</f>
        <v>1</v>
      </c>
      <c r="K14267" s="1">
        <f>WEEKDAY(BART_Rides[[#This Row],[Date]],2)</f>
        <v>7</v>
      </c>
      <c r="L14267" s="1" t="str">
        <f>LEFT(BART_Rides[[#This Row],[Lines]],1)</f>
        <v>Y</v>
      </c>
      <c r="M14267" s="1" t="str">
        <f>IF(BART_Rides[[#This Row],[FirstLetter]]="Y","Yes","No")</f>
        <v>Yes</v>
      </c>
      <c r="N14267" s="1" t="str">
        <f>IF(OR(BART_Rides[[#This Row],[Station Code]]="EM", BART_Rides[[#This Row],[Station Code]]="MT", BART_Rides[[#This Row],[Station Code]]="PL", BART_Rides[[#This Row],[Station Code]]="CC"), "Yes", "No")</f>
        <v>No</v>
      </c>
    </row>
    <row r="14268" spans="6:14">
      <c r="F14268" s="3">
        <v>44228</v>
      </c>
      <c r="G14268" s="1" t="s">
        <v>75</v>
      </c>
      <c r="H14268" s="1" t="s">
        <v>107</v>
      </c>
      <c r="I14268" s="1">
        <v>361</v>
      </c>
      <c r="J14268" s="1">
        <f>MONTH(BART_Rides[[#This Row],[Date]])</f>
        <v>2</v>
      </c>
      <c r="K14268" s="1">
        <f>WEEKDAY(BART_Rides[[#This Row],[Date]],2)</f>
        <v>1</v>
      </c>
      <c r="L14268" s="1" t="str">
        <f>LEFT(BART_Rides[[#This Row],[Lines]],1)</f>
        <v>Y</v>
      </c>
      <c r="M14268" s="1" t="str">
        <f>IF(BART_Rides[[#This Row],[FirstLetter]]="Y","Yes","No")</f>
        <v>Yes</v>
      </c>
      <c r="N14268" s="1" t="str">
        <f>IF(OR(BART_Rides[[#This Row],[Station Code]]="EM", BART_Rides[[#This Row],[Station Code]]="MT", BART_Rides[[#This Row],[Station Code]]="PL", BART_Rides[[#This Row],[Station Code]]="CC"), "Yes", "No")</f>
        <v>No</v>
      </c>
    </row>
    <row r="14269" spans="6:14">
      <c r="F14269" s="3">
        <v>44229</v>
      </c>
      <c r="G14269" s="1" t="s">
        <v>75</v>
      </c>
      <c r="H14269" s="1" t="s">
        <v>107</v>
      </c>
      <c r="I14269" s="1">
        <v>401</v>
      </c>
      <c r="J14269" s="1">
        <f>MONTH(BART_Rides[[#This Row],[Date]])</f>
        <v>2</v>
      </c>
      <c r="K14269" s="1">
        <f>WEEKDAY(BART_Rides[[#This Row],[Date]],2)</f>
        <v>2</v>
      </c>
      <c r="L14269" s="1" t="str">
        <f>LEFT(BART_Rides[[#This Row],[Lines]],1)</f>
        <v>Y</v>
      </c>
      <c r="M14269" s="1" t="str">
        <f>IF(BART_Rides[[#This Row],[FirstLetter]]="Y","Yes","No")</f>
        <v>Yes</v>
      </c>
      <c r="N14269" s="1" t="str">
        <f>IF(OR(BART_Rides[[#This Row],[Station Code]]="EM", BART_Rides[[#This Row],[Station Code]]="MT", BART_Rides[[#This Row],[Station Code]]="PL", BART_Rides[[#This Row],[Station Code]]="CC"), "Yes", "No")</f>
        <v>No</v>
      </c>
    </row>
    <row r="14270" spans="6:14">
      <c r="F14270" s="3">
        <v>44230</v>
      </c>
      <c r="G14270" s="1" t="s">
        <v>75</v>
      </c>
      <c r="H14270" s="1" t="s">
        <v>107</v>
      </c>
      <c r="I14270" s="1">
        <v>429</v>
      </c>
      <c r="J14270" s="1">
        <f>MONTH(BART_Rides[[#This Row],[Date]])</f>
        <v>2</v>
      </c>
      <c r="K14270" s="1">
        <f>WEEKDAY(BART_Rides[[#This Row],[Date]],2)</f>
        <v>3</v>
      </c>
      <c r="L14270" s="1" t="str">
        <f>LEFT(BART_Rides[[#This Row],[Lines]],1)</f>
        <v>Y</v>
      </c>
      <c r="M14270" s="1" t="str">
        <f>IF(BART_Rides[[#This Row],[FirstLetter]]="Y","Yes","No")</f>
        <v>Yes</v>
      </c>
      <c r="N14270" s="1" t="str">
        <f>IF(OR(BART_Rides[[#This Row],[Station Code]]="EM", BART_Rides[[#This Row],[Station Code]]="MT", BART_Rides[[#This Row],[Station Code]]="PL", BART_Rides[[#This Row],[Station Code]]="CC"), "Yes", "No")</f>
        <v>No</v>
      </c>
    </row>
    <row r="14271" spans="6:14">
      <c r="F14271" s="3">
        <v>44231</v>
      </c>
      <c r="G14271" s="1" t="s">
        <v>75</v>
      </c>
      <c r="H14271" s="1" t="s">
        <v>107</v>
      </c>
      <c r="I14271" s="1">
        <v>424</v>
      </c>
      <c r="J14271" s="1">
        <f>MONTH(BART_Rides[[#This Row],[Date]])</f>
        <v>2</v>
      </c>
      <c r="K14271" s="1">
        <f>WEEKDAY(BART_Rides[[#This Row],[Date]],2)</f>
        <v>4</v>
      </c>
      <c r="L14271" s="1" t="str">
        <f>LEFT(BART_Rides[[#This Row],[Lines]],1)</f>
        <v>Y</v>
      </c>
      <c r="M14271" s="1" t="str">
        <f>IF(BART_Rides[[#This Row],[FirstLetter]]="Y","Yes","No")</f>
        <v>Yes</v>
      </c>
      <c r="N14271" s="1" t="str">
        <f>IF(OR(BART_Rides[[#This Row],[Station Code]]="EM", BART_Rides[[#This Row],[Station Code]]="MT", BART_Rides[[#This Row],[Station Code]]="PL", BART_Rides[[#This Row],[Station Code]]="CC"), "Yes", "No")</f>
        <v>No</v>
      </c>
    </row>
    <row r="14272" spans="6:14">
      <c r="F14272" s="3">
        <v>44232</v>
      </c>
      <c r="G14272" s="1" t="s">
        <v>75</v>
      </c>
      <c r="H14272" s="1" t="s">
        <v>107</v>
      </c>
      <c r="I14272" s="1">
        <v>430</v>
      </c>
      <c r="J14272" s="1">
        <f>MONTH(BART_Rides[[#This Row],[Date]])</f>
        <v>2</v>
      </c>
      <c r="K14272" s="1">
        <f>WEEKDAY(BART_Rides[[#This Row],[Date]],2)</f>
        <v>5</v>
      </c>
      <c r="L14272" s="1" t="str">
        <f>LEFT(BART_Rides[[#This Row],[Lines]],1)</f>
        <v>Y</v>
      </c>
      <c r="M14272" s="1" t="str">
        <f>IF(BART_Rides[[#This Row],[FirstLetter]]="Y","Yes","No")</f>
        <v>Yes</v>
      </c>
      <c r="N14272" s="1" t="str">
        <f>IF(OR(BART_Rides[[#This Row],[Station Code]]="EM", BART_Rides[[#This Row],[Station Code]]="MT", BART_Rides[[#This Row],[Station Code]]="PL", BART_Rides[[#This Row],[Station Code]]="CC"), "Yes", "No")</f>
        <v>No</v>
      </c>
    </row>
    <row r="14273" spans="6:14">
      <c r="F14273" s="3">
        <v>44233</v>
      </c>
      <c r="G14273" s="1" t="s">
        <v>75</v>
      </c>
      <c r="H14273" s="1" t="s">
        <v>107</v>
      </c>
      <c r="I14273" s="1">
        <v>192</v>
      </c>
      <c r="J14273" s="1">
        <f>MONTH(BART_Rides[[#This Row],[Date]])</f>
        <v>2</v>
      </c>
      <c r="K14273" s="1">
        <f>WEEKDAY(BART_Rides[[#This Row],[Date]],2)</f>
        <v>6</v>
      </c>
      <c r="L14273" s="1" t="str">
        <f>LEFT(BART_Rides[[#This Row],[Lines]],1)</f>
        <v>Y</v>
      </c>
      <c r="M14273" s="1" t="str">
        <f>IF(BART_Rides[[#This Row],[FirstLetter]]="Y","Yes","No")</f>
        <v>Yes</v>
      </c>
      <c r="N14273" s="1" t="str">
        <f>IF(OR(BART_Rides[[#This Row],[Station Code]]="EM", BART_Rides[[#This Row],[Station Code]]="MT", BART_Rides[[#This Row],[Station Code]]="PL", BART_Rides[[#This Row],[Station Code]]="CC"), "Yes", "No")</f>
        <v>No</v>
      </c>
    </row>
    <row r="14274" spans="6:14">
      <c r="F14274" s="3">
        <v>44234</v>
      </c>
      <c r="G14274" s="1" t="s">
        <v>75</v>
      </c>
      <c r="H14274" s="1" t="s">
        <v>107</v>
      </c>
      <c r="I14274" s="1">
        <v>128</v>
      </c>
      <c r="J14274" s="1">
        <f>MONTH(BART_Rides[[#This Row],[Date]])</f>
        <v>2</v>
      </c>
      <c r="K14274" s="1">
        <f>WEEKDAY(BART_Rides[[#This Row],[Date]],2)</f>
        <v>7</v>
      </c>
      <c r="L14274" s="1" t="str">
        <f>LEFT(BART_Rides[[#This Row],[Lines]],1)</f>
        <v>Y</v>
      </c>
      <c r="M14274" s="1" t="str">
        <f>IF(BART_Rides[[#This Row],[FirstLetter]]="Y","Yes","No")</f>
        <v>Yes</v>
      </c>
      <c r="N14274" s="1" t="str">
        <f>IF(OR(BART_Rides[[#This Row],[Station Code]]="EM", BART_Rides[[#This Row],[Station Code]]="MT", BART_Rides[[#This Row],[Station Code]]="PL", BART_Rides[[#This Row],[Station Code]]="CC"), "Yes", "No")</f>
        <v>No</v>
      </c>
    </row>
    <row r="14275" spans="6:14">
      <c r="F14275" s="3">
        <v>44235</v>
      </c>
      <c r="G14275" s="1" t="s">
        <v>75</v>
      </c>
      <c r="H14275" s="1" t="s">
        <v>107</v>
      </c>
      <c r="I14275" s="1">
        <v>386</v>
      </c>
      <c r="J14275" s="1">
        <f>MONTH(BART_Rides[[#This Row],[Date]])</f>
        <v>2</v>
      </c>
      <c r="K14275" s="1">
        <f>WEEKDAY(BART_Rides[[#This Row],[Date]],2)</f>
        <v>1</v>
      </c>
      <c r="L14275" s="1" t="str">
        <f>LEFT(BART_Rides[[#This Row],[Lines]],1)</f>
        <v>Y</v>
      </c>
      <c r="M14275" s="1" t="str">
        <f>IF(BART_Rides[[#This Row],[FirstLetter]]="Y","Yes","No")</f>
        <v>Yes</v>
      </c>
      <c r="N14275" s="1" t="str">
        <f>IF(OR(BART_Rides[[#This Row],[Station Code]]="EM", BART_Rides[[#This Row],[Station Code]]="MT", BART_Rides[[#This Row],[Station Code]]="PL", BART_Rides[[#This Row],[Station Code]]="CC"), "Yes", "No")</f>
        <v>No</v>
      </c>
    </row>
    <row r="14276" spans="6:14">
      <c r="F14276" s="3">
        <v>44236</v>
      </c>
      <c r="G14276" s="1" t="s">
        <v>75</v>
      </c>
      <c r="H14276" s="1" t="s">
        <v>107</v>
      </c>
      <c r="I14276" s="1">
        <v>421</v>
      </c>
      <c r="J14276" s="1">
        <f>MONTH(BART_Rides[[#This Row],[Date]])</f>
        <v>2</v>
      </c>
      <c r="K14276" s="1">
        <f>WEEKDAY(BART_Rides[[#This Row],[Date]],2)</f>
        <v>2</v>
      </c>
      <c r="L14276" s="1" t="str">
        <f>LEFT(BART_Rides[[#This Row],[Lines]],1)</f>
        <v>Y</v>
      </c>
      <c r="M14276" s="1" t="str">
        <f>IF(BART_Rides[[#This Row],[FirstLetter]]="Y","Yes","No")</f>
        <v>Yes</v>
      </c>
      <c r="N14276" s="1" t="str">
        <f>IF(OR(BART_Rides[[#This Row],[Station Code]]="EM", BART_Rides[[#This Row],[Station Code]]="MT", BART_Rides[[#This Row],[Station Code]]="PL", BART_Rides[[#This Row],[Station Code]]="CC"), "Yes", "No")</f>
        <v>No</v>
      </c>
    </row>
    <row r="14277" spans="6:14">
      <c r="F14277" s="3">
        <v>44237</v>
      </c>
      <c r="G14277" s="1" t="s">
        <v>75</v>
      </c>
      <c r="H14277" s="1" t="s">
        <v>107</v>
      </c>
      <c r="I14277" s="1">
        <v>444</v>
      </c>
      <c r="J14277" s="1">
        <f>MONTH(BART_Rides[[#This Row],[Date]])</f>
        <v>2</v>
      </c>
      <c r="K14277" s="1">
        <f>WEEKDAY(BART_Rides[[#This Row],[Date]],2)</f>
        <v>3</v>
      </c>
      <c r="L14277" s="1" t="str">
        <f>LEFT(BART_Rides[[#This Row],[Lines]],1)</f>
        <v>Y</v>
      </c>
      <c r="M14277" s="1" t="str">
        <f>IF(BART_Rides[[#This Row],[FirstLetter]]="Y","Yes","No")</f>
        <v>Yes</v>
      </c>
      <c r="N14277" s="1" t="str">
        <f>IF(OR(BART_Rides[[#This Row],[Station Code]]="EM", BART_Rides[[#This Row],[Station Code]]="MT", BART_Rides[[#This Row],[Station Code]]="PL", BART_Rides[[#This Row],[Station Code]]="CC"), "Yes", "No")</f>
        <v>No</v>
      </c>
    </row>
    <row r="14278" spans="6:14">
      <c r="F14278" s="3">
        <v>44238</v>
      </c>
      <c r="G14278" s="1" t="s">
        <v>75</v>
      </c>
      <c r="H14278" s="1" t="s">
        <v>107</v>
      </c>
      <c r="I14278" s="1">
        <v>420</v>
      </c>
      <c r="J14278" s="1">
        <f>MONTH(BART_Rides[[#This Row],[Date]])</f>
        <v>2</v>
      </c>
      <c r="K14278" s="1">
        <f>WEEKDAY(BART_Rides[[#This Row],[Date]],2)</f>
        <v>4</v>
      </c>
      <c r="L14278" s="1" t="str">
        <f>LEFT(BART_Rides[[#This Row],[Lines]],1)</f>
        <v>Y</v>
      </c>
      <c r="M14278" s="1" t="str">
        <f>IF(BART_Rides[[#This Row],[FirstLetter]]="Y","Yes","No")</f>
        <v>Yes</v>
      </c>
      <c r="N14278" s="1" t="str">
        <f>IF(OR(BART_Rides[[#This Row],[Station Code]]="EM", BART_Rides[[#This Row],[Station Code]]="MT", BART_Rides[[#This Row],[Station Code]]="PL", BART_Rides[[#This Row],[Station Code]]="CC"), "Yes", "No")</f>
        <v>No</v>
      </c>
    </row>
    <row r="14279" spans="6:14">
      <c r="F14279" s="3">
        <v>44239</v>
      </c>
      <c r="G14279" s="1" t="s">
        <v>75</v>
      </c>
      <c r="H14279" s="1" t="s">
        <v>107</v>
      </c>
      <c r="I14279" s="1">
        <v>416</v>
      </c>
      <c r="J14279" s="1">
        <f>MONTH(BART_Rides[[#This Row],[Date]])</f>
        <v>2</v>
      </c>
      <c r="K14279" s="1">
        <f>WEEKDAY(BART_Rides[[#This Row],[Date]],2)</f>
        <v>5</v>
      </c>
      <c r="L14279" s="1" t="str">
        <f>LEFT(BART_Rides[[#This Row],[Lines]],1)</f>
        <v>Y</v>
      </c>
      <c r="M14279" s="1" t="str">
        <f>IF(BART_Rides[[#This Row],[FirstLetter]]="Y","Yes","No")</f>
        <v>Yes</v>
      </c>
      <c r="N14279" s="1" t="str">
        <f>IF(OR(BART_Rides[[#This Row],[Station Code]]="EM", BART_Rides[[#This Row],[Station Code]]="MT", BART_Rides[[#This Row],[Station Code]]="PL", BART_Rides[[#This Row],[Station Code]]="CC"), "Yes", "No")</f>
        <v>No</v>
      </c>
    </row>
    <row r="14280" spans="6:14">
      <c r="F14280" s="3">
        <v>44240</v>
      </c>
      <c r="G14280" s="1" t="s">
        <v>75</v>
      </c>
      <c r="H14280" s="1" t="s">
        <v>107</v>
      </c>
      <c r="I14280" s="1">
        <v>159</v>
      </c>
      <c r="J14280" s="1">
        <f>MONTH(BART_Rides[[#This Row],[Date]])</f>
        <v>2</v>
      </c>
      <c r="K14280" s="1">
        <f>WEEKDAY(BART_Rides[[#This Row],[Date]],2)</f>
        <v>6</v>
      </c>
      <c r="L14280" s="1" t="str">
        <f>LEFT(BART_Rides[[#This Row],[Lines]],1)</f>
        <v>Y</v>
      </c>
      <c r="M14280" s="1" t="str">
        <f>IF(BART_Rides[[#This Row],[FirstLetter]]="Y","Yes","No")</f>
        <v>Yes</v>
      </c>
      <c r="N14280" s="1" t="str">
        <f>IF(OR(BART_Rides[[#This Row],[Station Code]]="EM", BART_Rides[[#This Row],[Station Code]]="MT", BART_Rides[[#This Row],[Station Code]]="PL", BART_Rides[[#This Row],[Station Code]]="CC"), "Yes", "No")</f>
        <v>No</v>
      </c>
    </row>
    <row r="14281" spans="6:14">
      <c r="F14281" s="3">
        <v>44241</v>
      </c>
      <c r="G14281" s="1" t="s">
        <v>75</v>
      </c>
      <c r="H14281" s="1" t="s">
        <v>107</v>
      </c>
      <c r="I14281" s="1">
        <v>125</v>
      </c>
      <c r="J14281" s="1">
        <f>MONTH(BART_Rides[[#This Row],[Date]])</f>
        <v>2</v>
      </c>
      <c r="K14281" s="1">
        <f>WEEKDAY(BART_Rides[[#This Row],[Date]],2)</f>
        <v>7</v>
      </c>
      <c r="L14281" s="1" t="str">
        <f>LEFT(BART_Rides[[#This Row],[Lines]],1)</f>
        <v>Y</v>
      </c>
      <c r="M14281" s="1" t="str">
        <f>IF(BART_Rides[[#This Row],[FirstLetter]]="Y","Yes","No")</f>
        <v>Yes</v>
      </c>
      <c r="N14281" s="1" t="str">
        <f>IF(OR(BART_Rides[[#This Row],[Station Code]]="EM", BART_Rides[[#This Row],[Station Code]]="MT", BART_Rides[[#This Row],[Station Code]]="PL", BART_Rides[[#This Row],[Station Code]]="CC"), "Yes", "No")</f>
        <v>No</v>
      </c>
    </row>
    <row r="14282" spans="6:14">
      <c r="F14282" s="3">
        <v>44242</v>
      </c>
      <c r="G14282" s="1" t="s">
        <v>75</v>
      </c>
      <c r="H14282" s="1" t="s">
        <v>107</v>
      </c>
      <c r="I14282" s="1">
        <v>180</v>
      </c>
      <c r="J14282" s="1">
        <f>MONTH(BART_Rides[[#This Row],[Date]])</f>
        <v>2</v>
      </c>
      <c r="K14282" s="1">
        <f>WEEKDAY(BART_Rides[[#This Row],[Date]],2)</f>
        <v>1</v>
      </c>
      <c r="L14282" s="1" t="str">
        <f>LEFT(BART_Rides[[#This Row],[Lines]],1)</f>
        <v>Y</v>
      </c>
      <c r="M14282" s="1" t="str">
        <f>IF(BART_Rides[[#This Row],[FirstLetter]]="Y","Yes","No")</f>
        <v>Yes</v>
      </c>
      <c r="N14282" s="1" t="str">
        <f>IF(OR(BART_Rides[[#This Row],[Station Code]]="EM", BART_Rides[[#This Row],[Station Code]]="MT", BART_Rides[[#This Row],[Station Code]]="PL", BART_Rides[[#This Row],[Station Code]]="CC"), "Yes", "No")</f>
        <v>No</v>
      </c>
    </row>
    <row r="14283" spans="6:14">
      <c r="F14283" s="3">
        <v>44243</v>
      </c>
      <c r="G14283" s="1" t="s">
        <v>75</v>
      </c>
      <c r="H14283" s="1" t="s">
        <v>107</v>
      </c>
      <c r="I14283" s="1">
        <v>429</v>
      </c>
      <c r="J14283" s="1">
        <f>MONTH(BART_Rides[[#This Row],[Date]])</f>
        <v>2</v>
      </c>
      <c r="K14283" s="1">
        <f>WEEKDAY(BART_Rides[[#This Row],[Date]],2)</f>
        <v>2</v>
      </c>
      <c r="L14283" s="1" t="str">
        <f>LEFT(BART_Rides[[#This Row],[Lines]],1)</f>
        <v>Y</v>
      </c>
      <c r="M14283" s="1" t="str">
        <f>IF(BART_Rides[[#This Row],[FirstLetter]]="Y","Yes","No")</f>
        <v>Yes</v>
      </c>
      <c r="N14283" s="1" t="str">
        <f>IF(OR(BART_Rides[[#This Row],[Station Code]]="EM", BART_Rides[[#This Row],[Station Code]]="MT", BART_Rides[[#This Row],[Station Code]]="PL", BART_Rides[[#This Row],[Station Code]]="CC"), "Yes", "No")</f>
        <v>No</v>
      </c>
    </row>
    <row r="14284" spans="6:14">
      <c r="F14284" s="3">
        <v>44244</v>
      </c>
      <c r="G14284" s="1" t="s">
        <v>75</v>
      </c>
      <c r="H14284" s="1" t="s">
        <v>107</v>
      </c>
      <c r="I14284" s="1">
        <v>422</v>
      </c>
      <c r="J14284" s="1">
        <f>MONTH(BART_Rides[[#This Row],[Date]])</f>
        <v>2</v>
      </c>
      <c r="K14284" s="1">
        <f>WEEKDAY(BART_Rides[[#This Row],[Date]],2)</f>
        <v>3</v>
      </c>
      <c r="L14284" s="1" t="str">
        <f>LEFT(BART_Rides[[#This Row],[Lines]],1)</f>
        <v>Y</v>
      </c>
      <c r="M14284" s="1" t="str">
        <f>IF(BART_Rides[[#This Row],[FirstLetter]]="Y","Yes","No")</f>
        <v>Yes</v>
      </c>
      <c r="N14284" s="1" t="str">
        <f>IF(OR(BART_Rides[[#This Row],[Station Code]]="EM", BART_Rides[[#This Row],[Station Code]]="MT", BART_Rides[[#This Row],[Station Code]]="PL", BART_Rides[[#This Row],[Station Code]]="CC"), "Yes", "No")</f>
        <v>No</v>
      </c>
    </row>
    <row r="14285" spans="6:14">
      <c r="F14285" s="3">
        <v>44245</v>
      </c>
      <c r="G14285" s="1" t="s">
        <v>75</v>
      </c>
      <c r="H14285" s="1" t="s">
        <v>107</v>
      </c>
      <c r="I14285" s="1">
        <v>439</v>
      </c>
      <c r="J14285" s="1">
        <f>MONTH(BART_Rides[[#This Row],[Date]])</f>
        <v>2</v>
      </c>
      <c r="K14285" s="1">
        <f>WEEKDAY(BART_Rides[[#This Row],[Date]],2)</f>
        <v>4</v>
      </c>
      <c r="L14285" s="1" t="str">
        <f>LEFT(BART_Rides[[#This Row],[Lines]],1)</f>
        <v>Y</v>
      </c>
      <c r="M14285" s="1" t="str">
        <f>IF(BART_Rides[[#This Row],[FirstLetter]]="Y","Yes","No")</f>
        <v>Yes</v>
      </c>
      <c r="N14285" s="1" t="str">
        <f>IF(OR(BART_Rides[[#This Row],[Station Code]]="EM", BART_Rides[[#This Row],[Station Code]]="MT", BART_Rides[[#This Row],[Station Code]]="PL", BART_Rides[[#This Row],[Station Code]]="CC"), "Yes", "No")</f>
        <v>No</v>
      </c>
    </row>
    <row r="14286" spans="6:14">
      <c r="F14286" s="3">
        <v>44246</v>
      </c>
      <c r="G14286" s="1" t="s">
        <v>75</v>
      </c>
      <c r="H14286" s="1" t="s">
        <v>107</v>
      </c>
      <c r="I14286" s="1">
        <v>407</v>
      </c>
      <c r="J14286" s="1">
        <f>MONTH(BART_Rides[[#This Row],[Date]])</f>
        <v>2</v>
      </c>
      <c r="K14286" s="1">
        <f>WEEKDAY(BART_Rides[[#This Row],[Date]],2)</f>
        <v>5</v>
      </c>
      <c r="L14286" s="1" t="str">
        <f>LEFT(BART_Rides[[#This Row],[Lines]],1)</f>
        <v>Y</v>
      </c>
      <c r="M14286" s="1" t="str">
        <f>IF(BART_Rides[[#This Row],[FirstLetter]]="Y","Yes","No")</f>
        <v>Yes</v>
      </c>
      <c r="N14286" s="1" t="str">
        <f>IF(OR(BART_Rides[[#This Row],[Station Code]]="EM", BART_Rides[[#This Row],[Station Code]]="MT", BART_Rides[[#This Row],[Station Code]]="PL", BART_Rides[[#This Row],[Station Code]]="CC"), "Yes", "No")</f>
        <v>No</v>
      </c>
    </row>
    <row r="14287" spans="6:14">
      <c r="F14287" s="3">
        <v>44247</v>
      </c>
      <c r="G14287" s="1" t="s">
        <v>75</v>
      </c>
      <c r="H14287" s="1" t="s">
        <v>107</v>
      </c>
      <c r="I14287" s="1">
        <v>184</v>
      </c>
      <c r="J14287" s="1">
        <f>MONTH(BART_Rides[[#This Row],[Date]])</f>
        <v>2</v>
      </c>
      <c r="K14287" s="1">
        <f>WEEKDAY(BART_Rides[[#This Row],[Date]],2)</f>
        <v>6</v>
      </c>
      <c r="L14287" s="1" t="str">
        <f>LEFT(BART_Rides[[#This Row],[Lines]],1)</f>
        <v>Y</v>
      </c>
      <c r="M14287" s="1" t="str">
        <f>IF(BART_Rides[[#This Row],[FirstLetter]]="Y","Yes","No")</f>
        <v>Yes</v>
      </c>
      <c r="N14287" s="1" t="str">
        <f>IF(OR(BART_Rides[[#This Row],[Station Code]]="EM", BART_Rides[[#This Row],[Station Code]]="MT", BART_Rides[[#This Row],[Station Code]]="PL", BART_Rides[[#This Row],[Station Code]]="CC"), "Yes", "No")</f>
        <v>No</v>
      </c>
    </row>
    <row r="14288" spans="6:14">
      <c r="F14288" s="3">
        <v>44248</v>
      </c>
      <c r="G14288" s="1" t="s">
        <v>75</v>
      </c>
      <c r="H14288" s="1" t="s">
        <v>107</v>
      </c>
      <c r="I14288" s="1">
        <v>116</v>
      </c>
      <c r="J14288" s="1">
        <f>MONTH(BART_Rides[[#This Row],[Date]])</f>
        <v>2</v>
      </c>
      <c r="K14288" s="1">
        <f>WEEKDAY(BART_Rides[[#This Row],[Date]],2)</f>
        <v>7</v>
      </c>
      <c r="L14288" s="1" t="str">
        <f>LEFT(BART_Rides[[#This Row],[Lines]],1)</f>
        <v>Y</v>
      </c>
      <c r="M14288" s="1" t="str">
        <f>IF(BART_Rides[[#This Row],[FirstLetter]]="Y","Yes","No")</f>
        <v>Yes</v>
      </c>
      <c r="N14288" s="1" t="str">
        <f>IF(OR(BART_Rides[[#This Row],[Station Code]]="EM", BART_Rides[[#This Row],[Station Code]]="MT", BART_Rides[[#This Row],[Station Code]]="PL", BART_Rides[[#This Row],[Station Code]]="CC"), "Yes", "No")</f>
        <v>No</v>
      </c>
    </row>
    <row r="14289" spans="6:14">
      <c r="F14289" s="3">
        <v>44249</v>
      </c>
      <c r="G14289" s="1" t="s">
        <v>75</v>
      </c>
      <c r="H14289" s="1" t="s">
        <v>107</v>
      </c>
      <c r="I14289" s="1">
        <v>394</v>
      </c>
      <c r="J14289" s="1">
        <f>MONTH(BART_Rides[[#This Row],[Date]])</f>
        <v>2</v>
      </c>
      <c r="K14289" s="1">
        <f>WEEKDAY(BART_Rides[[#This Row],[Date]],2)</f>
        <v>1</v>
      </c>
      <c r="L14289" s="1" t="str">
        <f>LEFT(BART_Rides[[#This Row],[Lines]],1)</f>
        <v>Y</v>
      </c>
      <c r="M14289" s="1" t="str">
        <f>IF(BART_Rides[[#This Row],[FirstLetter]]="Y","Yes","No")</f>
        <v>Yes</v>
      </c>
      <c r="N14289" s="1" t="str">
        <f>IF(OR(BART_Rides[[#This Row],[Station Code]]="EM", BART_Rides[[#This Row],[Station Code]]="MT", BART_Rides[[#This Row],[Station Code]]="PL", BART_Rides[[#This Row],[Station Code]]="CC"), "Yes", "No")</f>
        <v>No</v>
      </c>
    </row>
    <row r="14290" spans="6:14">
      <c r="F14290" s="3">
        <v>44250</v>
      </c>
      <c r="G14290" s="1" t="s">
        <v>75</v>
      </c>
      <c r="H14290" s="1" t="s">
        <v>107</v>
      </c>
      <c r="I14290" s="1">
        <v>434</v>
      </c>
      <c r="J14290" s="1">
        <f>MONTH(BART_Rides[[#This Row],[Date]])</f>
        <v>2</v>
      </c>
      <c r="K14290" s="1">
        <f>WEEKDAY(BART_Rides[[#This Row],[Date]],2)</f>
        <v>2</v>
      </c>
      <c r="L14290" s="1" t="str">
        <f>LEFT(BART_Rides[[#This Row],[Lines]],1)</f>
        <v>Y</v>
      </c>
      <c r="M14290" s="1" t="str">
        <f>IF(BART_Rides[[#This Row],[FirstLetter]]="Y","Yes","No")</f>
        <v>Yes</v>
      </c>
      <c r="N14290" s="1" t="str">
        <f>IF(OR(BART_Rides[[#This Row],[Station Code]]="EM", BART_Rides[[#This Row],[Station Code]]="MT", BART_Rides[[#This Row],[Station Code]]="PL", BART_Rides[[#This Row],[Station Code]]="CC"), "Yes", "No")</f>
        <v>No</v>
      </c>
    </row>
    <row r="14291" spans="6:14">
      <c r="F14291" s="3">
        <v>44251</v>
      </c>
      <c r="G14291" s="1" t="s">
        <v>75</v>
      </c>
      <c r="H14291" s="1" t="s">
        <v>107</v>
      </c>
      <c r="I14291" s="1">
        <v>423</v>
      </c>
      <c r="J14291" s="1">
        <f>MONTH(BART_Rides[[#This Row],[Date]])</f>
        <v>2</v>
      </c>
      <c r="K14291" s="1">
        <f>WEEKDAY(BART_Rides[[#This Row],[Date]],2)</f>
        <v>3</v>
      </c>
      <c r="L14291" s="1" t="str">
        <f>LEFT(BART_Rides[[#This Row],[Lines]],1)</f>
        <v>Y</v>
      </c>
      <c r="M14291" s="1" t="str">
        <f>IF(BART_Rides[[#This Row],[FirstLetter]]="Y","Yes","No")</f>
        <v>Yes</v>
      </c>
      <c r="N14291" s="1" t="str">
        <f>IF(OR(BART_Rides[[#This Row],[Station Code]]="EM", BART_Rides[[#This Row],[Station Code]]="MT", BART_Rides[[#This Row],[Station Code]]="PL", BART_Rides[[#This Row],[Station Code]]="CC"), "Yes", "No")</f>
        <v>No</v>
      </c>
    </row>
    <row r="14292" spans="6:14">
      <c r="F14292" s="3">
        <v>44252</v>
      </c>
      <c r="G14292" s="1" t="s">
        <v>75</v>
      </c>
      <c r="H14292" s="1" t="s">
        <v>107</v>
      </c>
      <c r="I14292" s="1">
        <v>452</v>
      </c>
      <c r="J14292" s="1">
        <f>MONTH(BART_Rides[[#This Row],[Date]])</f>
        <v>2</v>
      </c>
      <c r="K14292" s="1">
        <f>WEEKDAY(BART_Rides[[#This Row],[Date]],2)</f>
        <v>4</v>
      </c>
      <c r="L14292" s="1" t="str">
        <f>LEFT(BART_Rides[[#This Row],[Lines]],1)</f>
        <v>Y</v>
      </c>
      <c r="M14292" s="1" t="str">
        <f>IF(BART_Rides[[#This Row],[FirstLetter]]="Y","Yes","No")</f>
        <v>Yes</v>
      </c>
      <c r="N14292" s="1" t="str">
        <f>IF(OR(BART_Rides[[#This Row],[Station Code]]="EM", BART_Rides[[#This Row],[Station Code]]="MT", BART_Rides[[#This Row],[Station Code]]="PL", BART_Rides[[#This Row],[Station Code]]="CC"), "Yes", "No")</f>
        <v>No</v>
      </c>
    </row>
    <row r="14293" spans="6:14">
      <c r="F14293" s="3">
        <v>44253</v>
      </c>
      <c r="G14293" s="1" t="s">
        <v>75</v>
      </c>
      <c r="H14293" s="1" t="s">
        <v>107</v>
      </c>
      <c r="I14293" s="1">
        <v>437</v>
      </c>
      <c r="J14293" s="1">
        <f>MONTH(BART_Rides[[#This Row],[Date]])</f>
        <v>2</v>
      </c>
      <c r="K14293" s="1">
        <f>WEEKDAY(BART_Rides[[#This Row],[Date]],2)</f>
        <v>5</v>
      </c>
      <c r="L14293" s="1" t="str">
        <f>LEFT(BART_Rides[[#This Row],[Lines]],1)</f>
        <v>Y</v>
      </c>
      <c r="M14293" s="1" t="str">
        <f>IF(BART_Rides[[#This Row],[FirstLetter]]="Y","Yes","No")</f>
        <v>Yes</v>
      </c>
      <c r="N14293" s="1" t="str">
        <f>IF(OR(BART_Rides[[#This Row],[Station Code]]="EM", BART_Rides[[#This Row],[Station Code]]="MT", BART_Rides[[#This Row],[Station Code]]="PL", BART_Rides[[#This Row],[Station Code]]="CC"), "Yes", "No")</f>
        <v>No</v>
      </c>
    </row>
    <row r="14294" spans="6:14">
      <c r="F14294" s="3">
        <v>44254</v>
      </c>
      <c r="G14294" s="1" t="s">
        <v>75</v>
      </c>
      <c r="H14294" s="1" t="s">
        <v>107</v>
      </c>
      <c r="I14294" s="1">
        <v>192</v>
      </c>
      <c r="J14294" s="1">
        <f>MONTH(BART_Rides[[#This Row],[Date]])</f>
        <v>2</v>
      </c>
      <c r="K14294" s="1">
        <f>WEEKDAY(BART_Rides[[#This Row],[Date]],2)</f>
        <v>6</v>
      </c>
      <c r="L14294" s="1" t="str">
        <f>LEFT(BART_Rides[[#This Row],[Lines]],1)</f>
        <v>Y</v>
      </c>
      <c r="M14294" s="1" t="str">
        <f>IF(BART_Rides[[#This Row],[FirstLetter]]="Y","Yes","No")</f>
        <v>Yes</v>
      </c>
      <c r="N14294" s="1" t="str">
        <f>IF(OR(BART_Rides[[#This Row],[Station Code]]="EM", BART_Rides[[#This Row],[Station Code]]="MT", BART_Rides[[#This Row],[Station Code]]="PL", BART_Rides[[#This Row],[Station Code]]="CC"), "Yes", "No")</f>
        <v>No</v>
      </c>
    </row>
    <row r="14295" spans="6:14">
      <c r="F14295" s="3">
        <v>44255</v>
      </c>
      <c r="G14295" s="1" t="s">
        <v>75</v>
      </c>
      <c r="H14295" s="1" t="s">
        <v>107</v>
      </c>
      <c r="I14295" s="1">
        <v>144</v>
      </c>
      <c r="J14295" s="1">
        <f>MONTH(BART_Rides[[#This Row],[Date]])</f>
        <v>2</v>
      </c>
      <c r="K14295" s="1">
        <f>WEEKDAY(BART_Rides[[#This Row],[Date]],2)</f>
        <v>7</v>
      </c>
      <c r="L14295" s="1" t="str">
        <f>LEFT(BART_Rides[[#This Row],[Lines]],1)</f>
        <v>Y</v>
      </c>
      <c r="M14295" s="1" t="str">
        <f>IF(BART_Rides[[#This Row],[FirstLetter]]="Y","Yes","No")</f>
        <v>Yes</v>
      </c>
      <c r="N14295" s="1" t="str">
        <f>IF(OR(BART_Rides[[#This Row],[Station Code]]="EM", BART_Rides[[#This Row],[Station Code]]="MT", BART_Rides[[#This Row],[Station Code]]="PL", BART_Rides[[#This Row],[Station Code]]="CC"), "Yes", "No")</f>
        <v>No</v>
      </c>
    </row>
    <row r="14296" spans="6:14">
      <c r="F14296" s="3">
        <v>44256</v>
      </c>
      <c r="G14296" s="1" t="s">
        <v>75</v>
      </c>
      <c r="H14296" s="1" t="s">
        <v>107</v>
      </c>
      <c r="I14296" s="1">
        <v>435</v>
      </c>
      <c r="J14296" s="1">
        <f>MONTH(BART_Rides[[#This Row],[Date]])</f>
        <v>3</v>
      </c>
      <c r="K14296" s="1">
        <f>WEEKDAY(BART_Rides[[#This Row],[Date]],2)</f>
        <v>1</v>
      </c>
      <c r="L14296" s="1" t="str">
        <f>LEFT(BART_Rides[[#This Row],[Lines]],1)</f>
        <v>Y</v>
      </c>
      <c r="M14296" s="1" t="str">
        <f>IF(BART_Rides[[#This Row],[FirstLetter]]="Y","Yes","No")</f>
        <v>Yes</v>
      </c>
      <c r="N14296" s="1" t="str">
        <f>IF(OR(BART_Rides[[#This Row],[Station Code]]="EM", BART_Rides[[#This Row],[Station Code]]="MT", BART_Rides[[#This Row],[Station Code]]="PL", BART_Rides[[#This Row],[Station Code]]="CC"), "Yes", "No")</f>
        <v>No</v>
      </c>
    </row>
    <row r="14297" spans="6:14">
      <c r="F14297" s="3">
        <v>44257</v>
      </c>
      <c r="G14297" s="1" t="s">
        <v>75</v>
      </c>
      <c r="H14297" s="1" t="s">
        <v>107</v>
      </c>
      <c r="I14297" s="1">
        <v>474</v>
      </c>
      <c r="J14297" s="1">
        <f>MONTH(BART_Rides[[#This Row],[Date]])</f>
        <v>3</v>
      </c>
      <c r="K14297" s="1">
        <f>WEEKDAY(BART_Rides[[#This Row],[Date]],2)</f>
        <v>2</v>
      </c>
      <c r="L14297" s="1" t="str">
        <f>LEFT(BART_Rides[[#This Row],[Lines]],1)</f>
        <v>Y</v>
      </c>
      <c r="M14297" s="1" t="str">
        <f>IF(BART_Rides[[#This Row],[FirstLetter]]="Y","Yes","No")</f>
        <v>Yes</v>
      </c>
      <c r="N14297" s="1" t="str">
        <f>IF(OR(BART_Rides[[#This Row],[Station Code]]="EM", BART_Rides[[#This Row],[Station Code]]="MT", BART_Rides[[#This Row],[Station Code]]="PL", BART_Rides[[#This Row],[Station Code]]="CC"), "Yes", "No")</f>
        <v>No</v>
      </c>
    </row>
    <row r="14298" spans="6:14">
      <c r="F14298" s="3">
        <v>44258</v>
      </c>
      <c r="G14298" s="1" t="s">
        <v>75</v>
      </c>
      <c r="H14298" s="1" t="s">
        <v>107</v>
      </c>
      <c r="I14298" s="1">
        <v>465</v>
      </c>
      <c r="J14298" s="1">
        <f>MONTH(BART_Rides[[#This Row],[Date]])</f>
        <v>3</v>
      </c>
      <c r="K14298" s="1">
        <f>WEEKDAY(BART_Rides[[#This Row],[Date]],2)</f>
        <v>3</v>
      </c>
      <c r="L14298" s="1" t="str">
        <f>LEFT(BART_Rides[[#This Row],[Lines]],1)</f>
        <v>Y</v>
      </c>
      <c r="M14298" s="1" t="str">
        <f>IF(BART_Rides[[#This Row],[FirstLetter]]="Y","Yes","No")</f>
        <v>Yes</v>
      </c>
      <c r="N14298" s="1" t="str">
        <f>IF(OR(BART_Rides[[#This Row],[Station Code]]="EM", BART_Rides[[#This Row],[Station Code]]="MT", BART_Rides[[#This Row],[Station Code]]="PL", BART_Rides[[#This Row],[Station Code]]="CC"), "Yes", "No")</f>
        <v>No</v>
      </c>
    </row>
    <row r="14299" spans="6:14">
      <c r="F14299" s="3">
        <v>44259</v>
      </c>
      <c r="G14299" s="1" t="s">
        <v>75</v>
      </c>
      <c r="H14299" s="1" t="s">
        <v>107</v>
      </c>
      <c r="I14299" s="1">
        <v>444</v>
      </c>
      <c r="J14299" s="1">
        <f>MONTH(BART_Rides[[#This Row],[Date]])</f>
        <v>3</v>
      </c>
      <c r="K14299" s="1">
        <f>WEEKDAY(BART_Rides[[#This Row],[Date]],2)</f>
        <v>4</v>
      </c>
      <c r="L14299" s="1" t="str">
        <f>LEFT(BART_Rides[[#This Row],[Lines]],1)</f>
        <v>Y</v>
      </c>
      <c r="M14299" s="1" t="str">
        <f>IF(BART_Rides[[#This Row],[FirstLetter]]="Y","Yes","No")</f>
        <v>Yes</v>
      </c>
      <c r="N14299" s="1" t="str">
        <f>IF(OR(BART_Rides[[#This Row],[Station Code]]="EM", BART_Rides[[#This Row],[Station Code]]="MT", BART_Rides[[#This Row],[Station Code]]="PL", BART_Rides[[#This Row],[Station Code]]="CC"), "Yes", "No")</f>
        <v>No</v>
      </c>
    </row>
    <row r="14300" spans="6:14">
      <c r="F14300" s="3">
        <v>44260</v>
      </c>
      <c r="G14300" s="1" t="s">
        <v>75</v>
      </c>
      <c r="H14300" s="1" t="s">
        <v>107</v>
      </c>
      <c r="I14300" s="1">
        <v>457</v>
      </c>
      <c r="J14300" s="1">
        <f>MONTH(BART_Rides[[#This Row],[Date]])</f>
        <v>3</v>
      </c>
      <c r="K14300" s="1">
        <f>WEEKDAY(BART_Rides[[#This Row],[Date]],2)</f>
        <v>5</v>
      </c>
      <c r="L14300" s="1" t="str">
        <f>LEFT(BART_Rides[[#This Row],[Lines]],1)</f>
        <v>Y</v>
      </c>
      <c r="M14300" s="1" t="str">
        <f>IF(BART_Rides[[#This Row],[FirstLetter]]="Y","Yes","No")</f>
        <v>Yes</v>
      </c>
      <c r="N14300" s="1" t="str">
        <f>IF(OR(BART_Rides[[#This Row],[Station Code]]="EM", BART_Rides[[#This Row],[Station Code]]="MT", BART_Rides[[#This Row],[Station Code]]="PL", BART_Rides[[#This Row],[Station Code]]="CC"), "Yes", "No")</f>
        <v>No</v>
      </c>
    </row>
    <row r="14301" spans="6:14">
      <c r="F14301" s="3">
        <v>44261</v>
      </c>
      <c r="G14301" s="1" t="s">
        <v>75</v>
      </c>
      <c r="H14301" s="1" t="s">
        <v>107</v>
      </c>
      <c r="I14301" s="1">
        <v>196</v>
      </c>
      <c r="J14301" s="1">
        <f>MONTH(BART_Rides[[#This Row],[Date]])</f>
        <v>3</v>
      </c>
      <c r="K14301" s="1">
        <f>WEEKDAY(BART_Rides[[#This Row],[Date]],2)</f>
        <v>6</v>
      </c>
      <c r="L14301" s="1" t="str">
        <f>LEFT(BART_Rides[[#This Row],[Lines]],1)</f>
        <v>Y</v>
      </c>
      <c r="M14301" s="1" t="str">
        <f>IF(BART_Rides[[#This Row],[FirstLetter]]="Y","Yes","No")</f>
        <v>Yes</v>
      </c>
      <c r="N14301" s="1" t="str">
        <f>IF(OR(BART_Rides[[#This Row],[Station Code]]="EM", BART_Rides[[#This Row],[Station Code]]="MT", BART_Rides[[#This Row],[Station Code]]="PL", BART_Rides[[#This Row],[Station Code]]="CC"), "Yes", "No")</f>
        <v>No</v>
      </c>
    </row>
    <row r="14302" spans="6:14">
      <c r="F14302" s="3">
        <v>44262</v>
      </c>
      <c r="G14302" s="1" t="s">
        <v>75</v>
      </c>
      <c r="H14302" s="1" t="s">
        <v>107</v>
      </c>
      <c r="I14302" s="1">
        <v>166</v>
      </c>
      <c r="J14302" s="1">
        <f>MONTH(BART_Rides[[#This Row],[Date]])</f>
        <v>3</v>
      </c>
      <c r="K14302" s="1">
        <f>WEEKDAY(BART_Rides[[#This Row],[Date]],2)</f>
        <v>7</v>
      </c>
      <c r="L14302" s="1" t="str">
        <f>LEFT(BART_Rides[[#This Row],[Lines]],1)</f>
        <v>Y</v>
      </c>
      <c r="M14302" s="1" t="str">
        <f>IF(BART_Rides[[#This Row],[FirstLetter]]="Y","Yes","No")</f>
        <v>Yes</v>
      </c>
      <c r="N14302" s="1" t="str">
        <f>IF(OR(BART_Rides[[#This Row],[Station Code]]="EM", BART_Rides[[#This Row],[Station Code]]="MT", BART_Rides[[#This Row],[Station Code]]="PL", BART_Rides[[#This Row],[Station Code]]="CC"), "Yes", "No")</f>
        <v>No</v>
      </c>
    </row>
    <row r="14303" spans="6:14">
      <c r="F14303" s="3">
        <v>44263</v>
      </c>
      <c r="G14303" s="1" t="s">
        <v>75</v>
      </c>
      <c r="H14303" s="1" t="s">
        <v>107</v>
      </c>
      <c r="I14303" s="1">
        <v>435</v>
      </c>
      <c r="J14303" s="1">
        <f>MONTH(BART_Rides[[#This Row],[Date]])</f>
        <v>3</v>
      </c>
      <c r="K14303" s="1">
        <f>WEEKDAY(BART_Rides[[#This Row],[Date]],2)</f>
        <v>1</v>
      </c>
      <c r="L14303" s="1" t="str">
        <f>LEFT(BART_Rides[[#This Row],[Lines]],1)</f>
        <v>Y</v>
      </c>
      <c r="M14303" s="1" t="str">
        <f>IF(BART_Rides[[#This Row],[FirstLetter]]="Y","Yes","No")</f>
        <v>Yes</v>
      </c>
      <c r="N14303" s="1" t="str">
        <f>IF(OR(BART_Rides[[#This Row],[Station Code]]="EM", BART_Rides[[#This Row],[Station Code]]="MT", BART_Rides[[#This Row],[Station Code]]="PL", BART_Rides[[#This Row],[Station Code]]="CC"), "Yes", "No")</f>
        <v>No</v>
      </c>
    </row>
    <row r="14304" spans="6:14">
      <c r="F14304" s="3">
        <v>44264</v>
      </c>
      <c r="G14304" s="1" t="s">
        <v>75</v>
      </c>
      <c r="H14304" s="1" t="s">
        <v>107</v>
      </c>
      <c r="I14304" s="1">
        <v>441</v>
      </c>
      <c r="J14304" s="1">
        <f>MONTH(BART_Rides[[#This Row],[Date]])</f>
        <v>3</v>
      </c>
      <c r="K14304" s="1">
        <f>WEEKDAY(BART_Rides[[#This Row],[Date]],2)</f>
        <v>2</v>
      </c>
      <c r="L14304" s="1" t="str">
        <f>LEFT(BART_Rides[[#This Row],[Lines]],1)</f>
        <v>Y</v>
      </c>
      <c r="M14304" s="1" t="str">
        <f>IF(BART_Rides[[#This Row],[FirstLetter]]="Y","Yes","No")</f>
        <v>Yes</v>
      </c>
      <c r="N14304" s="1" t="str">
        <f>IF(OR(BART_Rides[[#This Row],[Station Code]]="EM", BART_Rides[[#This Row],[Station Code]]="MT", BART_Rides[[#This Row],[Station Code]]="PL", BART_Rides[[#This Row],[Station Code]]="CC"), "Yes", "No")</f>
        <v>No</v>
      </c>
    </row>
    <row r="14305" spans="6:14">
      <c r="F14305" s="3">
        <v>44265</v>
      </c>
      <c r="G14305" s="1" t="s">
        <v>75</v>
      </c>
      <c r="H14305" s="1" t="s">
        <v>107</v>
      </c>
      <c r="I14305" s="1">
        <v>444</v>
      </c>
      <c r="J14305" s="1">
        <f>MONTH(BART_Rides[[#This Row],[Date]])</f>
        <v>3</v>
      </c>
      <c r="K14305" s="1">
        <f>WEEKDAY(BART_Rides[[#This Row],[Date]],2)</f>
        <v>3</v>
      </c>
      <c r="L14305" s="1" t="str">
        <f>LEFT(BART_Rides[[#This Row],[Lines]],1)</f>
        <v>Y</v>
      </c>
      <c r="M14305" s="1" t="str">
        <f>IF(BART_Rides[[#This Row],[FirstLetter]]="Y","Yes","No")</f>
        <v>Yes</v>
      </c>
      <c r="N14305" s="1" t="str">
        <f>IF(OR(BART_Rides[[#This Row],[Station Code]]="EM", BART_Rides[[#This Row],[Station Code]]="MT", BART_Rides[[#This Row],[Station Code]]="PL", BART_Rides[[#This Row],[Station Code]]="CC"), "Yes", "No")</f>
        <v>No</v>
      </c>
    </row>
    <row r="14306" spans="6:14">
      <c r="F14306" s="3">
        <v>44266</v>
      </c>
      <c r="G14306" s="1" t="s">
        <v>75</v>
      </c>
      <c r="H14306" s="1" t="s">
        <v>107</v>
      </c>
      <c r="I14306" s="1">
        <v>462</v>
      </c>
      <c r="J14306" s="1">
        <f>MONTH(BART_Rides[[#This Row],[Date]])</f>
        <v>3</v>
      </c>
      <c r="K14306" s="1">
        <f>WEEKDAY(BART_Rides[[#This Row],[Date]],2)</f>
        <v>4</v>
      </c>
      <c r="L14306" s="1" t="str">
        <f>LEFT(BART_Rides[[#This Row],[Lines]],1)</f>
        <v>Y</v>
      </c>
      <c r="M14306" s="1" t="str">
        <f>IF(BART_Rides[[#This Row],[FirstLetter]]="Y","Yes","No")</f>
        <v>Yes</v>
      </c>
      <c r="N14306" s="1" t="str">
        <f>IF(OR(BART_Rides[[#This Row],[Station Code]]="EM", BART_Rides[[#This Row],[Station Code]]="MT", BART_Rides[[#This Row],[Station Code]]="PL", BART_Rides[[#This Row],[Station Code]]="CC"), "Yes", "No")</f>
        <v>No</v>
      </c>
    </row>
    <row r="14307" spans="6:14">
      <c r="F14307" s="3">
        <v>44267</v>
      </c>
      <c r="G14307" s="1" t="s">
        <v>75</v>
      </c>
      <c r="H14307" s="1" t="s">
        <v>107</v>
      </c>
      <c r="I14307" s="1">
        <v>469</v>
      </c>
      <c r="J14307" s="1">
        <f>MONTH(BART_Rides[[#This Row],[Date]])</f>
        <v>3</v>
      </c>
      <c r="K14307" s="1">
        <f>WEEKDAY(BART_Rides[[#This Row],[Date]],2)</f>
        <v>5</v>
      </c>
      <c r="L14307" s="1" t="str">
        <f>LEFT(BART_Rides[[#This Row],[Lines]],1)</f>
        <v>Y</v>
      </c>
      <c r="M14307" s="1" t="str">
        <f>IF(BART_Rides[[#This Row],[FirstLetter]]="Y","Yes","No")</f>
        <v>Yes</v>
      </c>
      <c r="N14307" s="1" t="str">
        <f>IF(OR(BART_Rides[[#This Row],[Station Code]]="EM", BART_Rides[[#This Row],[Station Code]]="MT", BART_Rides[[#This Row],[Station Code]]="PL", BART_Rides[[#This Row],[Station Code]]="CC"), "Yes", "No")</f>
        <v>No</v>
      </c>
    </row>
    <row r="14308" spans="6:14">
      <c r="F14308" s="3">
        <v>44268</v>
      </c>
      <c r="G14308" s="1" t="s">
        <v>75</v>
      </c>
      <c r="H14308" s="1" t="s">
        <v>107</v>
      </c>
      <c r="I14308" s="1">
        <v>212</v>
      </c>
      <c r="J14308" s="1">
        <f>MONTH(BART_Rides[[#This Row],[Date]])</f>
        <v>3</v>
      </c>
      <c r="K14308" s="1">
        <f>WEEKDAY(BART_Rides[[#This Row],[Date]],2)</f>
        <v>6</v>
      </c>
      <c r="L14308" s="1" t="str">
        <f>LEFT(BART_Rides[[#This Row],[Lines]],1)</f>
        <v>Y</v>
      </c>
      <c r="M14308" s="1" t="str">
        <f>IF(BART_Rides[[#This Row],[FirstLetter]]="Y","Yes","No")</f>
        <v>Yes</v>
      </c>
      <c r="N14308" s="1" t="str">
        <f>IF(OR(BART_Rides[[#This Row],[Station Code]]="EM", BART_Rides[[#This Row],[Station Code]]="MT", BART_Rides[[#This Row],[Station Code]]="PL", BART_Rides[[#This Row],[Station Code]]="CC"), "Yes", "No")</f>
        <v>No</v>
      </c>
    </row>
    <row r="14309" spans="6:14">
      <c r="F14309" s="3">
        <v>44269</v>
      </c>
      <c r="G14309" s="1" t="s">
        <v>75</v>
      </c>
      <c r="H14309" s="1" t="s">
        <v>107</v>
      </c>
      <c r="I14309" s="1">
        <v>142</v>
      </c>
      <c r="J14309" s="1">
        <f>MONTH(BART_Rides[[#This Row],[Date]])</f>
        <v>3</v>
      </c>
      <c r="K14309" s="1">
        <f>WEEKDAY(BART_Rides[[#This Row],[Date]],2)</f>
        <v>7</v>
      </c>
      <c r="L14309" s="1" t="str">
        <f>LEFT(BART_Rides[[#This Row],[Lines]],1)</f>
        <v>Y</v>
      </c>
      <c r="M14309" s="1" t="str">
        <f>IF(BART_Rides[[#This Row],[FirstLetter]]="Y","Yes","No")</f>
        <v>Yes</v>
      </c>
      <c r="N14309" s="1" t="str">
        <f>IF(OR(BART_Rides[[#This Row],[Station Code]]="EM", BART_Rides[[#This Row],[Station Code]]="MT", BART_Rides[[#This Row],[Station Code]]="PL", BART_Rides[[#This Row],[Station Code]]="CC"), "Yes", "No")</f>
        <v>No</v>
      </c>
    </row>
    <row r="14310" spans="6:14">
      <c r="F14310" s="3">
        <v>44270</v>
      </c>
      <c r="G14310" s="1" t="s">
        <v>75</v>
      </c>
      <c r="H14310" s="1" t="s">
        <v>107</v>
      </c>
      <c r="I14310" s="1">
        <v>420</v>
      </c>
      <c r="J14310" s="1">
        <f>MONTH(BART_Rides[[#This Row],[Date]])</f>
        <v>3</v>
      </c>
      <c r="K14310" s="1">
        <f>WEEKDAY(BART_Rides[[#This Row],[Date]],2)</f>
        <v>1</v>
      </c>
      <c r="L14310" s="1" t="str">
        <f>LEFT(BART_Rides[[#This Row],[Lines]],1)</f>
        <v>Y</v>
      </c>
      <c r="M14310" s="1" t="str">
        <f>IF(BART_Rides[[#This Row],[FirstLetter]]="Y","Yes","No")</f>
        <v>Yes</v>
      </c>
      <c r="N14310" s="1" t="str">
        <f>IF(OR(BART_Rides[[#This Row],[Station Code]]="EM", BART_Rides[[#This Row],[Station Code]]="MT", BART_Rides[[#This Row],[Station Code]]="PL", BART_Rides[[#This Row],[Station Code]]="CC"), "Yes", "No")</f>
        <v>No</v>
      </c>
    </row>
    <row r="14311" spans="6:14">
      <c r="F14311" s="3">
        <v>44271</v>
      </c>
      <c r="G14311" s="1" t="s">
        <v>75</v>
      </c>
      <c r="H14311" s="1" t="s">
        <v>107</v>
      </c>
      <c r="I14311" s="1">
        <v>461</v>
      </c>
      <c r="J14311" s="1">
        <f>MONTH(BART_Rides[[#This Row],[Date]])</f>
        <v>3</v>
      </c>
      <c r="K14311" s="1">
        <f>WEEKDAY(BART_Rides[[#This Row],[Date]],2)</f>
        <v>2</v>
      </c>
      <c r="L14311" s="1" t="str">
        <f>LEFT(BART_Rides[[#This Row],[Lines]],1)</f>
        <v>Y</v>
      </c>
      <c r="M14311" s="1" t="str">
        <f>IF(BART_Rides[[#This Row],[FirstLetter]]="Y","Yes","No")</f>
        <v>Yes</v>
      </c>
      <c r="N14311" s="1" t="str">
        <f>IF(OR(BART_Rides[[#This Row],[Station Code]]="EM", BART_Rides[[#This Row],[Station Code]]="MT", BART_Rides[[#This Row],[Station Code]]="PL", BART_Rides[[#This Row],[Station Code]]="CC"), "Yes", "No")</f>
        <v>No</v>
      </c>
    </row>
    <row r="14312" spans="6:14">
      <c r="F14312" s="3">
        <v>44272</v>
      </c>
      <c r="G14312" s="1" t="s">
        <v>75</v>
      </c>
      <c r="H14312" s="1" t="s">
        <v>107</v>
      </c>
      <c r="I14312" s="1">
        <v>467</v>
      </c>
      <c r="J14312" s="1">
        <f>MONTH(BART_Rides[[#This Row],[Date]])</f>
        <v>3</v>
      </c>
      <c r="K14312" s="1">
        <f>WEEKDAY(BART_Rides[[#This Row],[Date]],2)</f>
        <v>3</v>
      </c>
      <c r="L14312" s="1" t="str">
        <f>LEFT(BART_Rides[[#This Row],[Lines]],1)</f>
        <v>Y</v>
      </c>
      <c r="M14312" s="1" t="str">
        <f>IF(BART_Rides[[#This Row],[FirstLetter]]="Y","Yes","No")</f>
        <v>Yes</v>
      </c>
      <c r="N14312" s="1" t="str">
        <f>IF(OR(BART_Rides[[#This Row],[Station Code]]="EM", BART_Rides[[#This Row],[Station Code]]="MT", BART_Rides[[#This Row],[Station Code]]="PL", BART_Rides[[#This Row],[Station Code]]="CC"), "Yes", "No")</f>
        <v>No</v>
      </c>
    </row>
    <row r="14313" spans="6:14">
      <c r="F14313" s="3">
        <v>44273</v>
      </c>
      <c r="G14313" s="1" t="s">
        <v>75</v>
      </c>
      <c r="H14313" s="1" t="s">
        <v>107</v>
      </c>
      <c r="I14313" s="1">
        <v>427</v>
      </c>
      <c r="J14313" s="1">
        <f>MONTH(BART_Rides[[#This Row],[Date]])</f>
        <v>3</v>
      </c>
      <c r="K14313" s="1">
        <f>WEEKDAY(BART_Rides[[#This Row],[Date]],2)</f>
        <v>4</v>
      </c>
      <c r="L14313" s="1" t="str">
        <f>LEFT(BART_Rides[[#This Row],[Lines]],1)</f>
        <v>Y</v>
      </c>
      <c r="M14313" s="1" t="str">
        <f>IF(BART_Rides[[#This Row],[FirstLetter]]="Y","Yes","No")</f>
        <v>Yes</v>
      </c>
      <c r="N14313" s="1" t="str">
        <f>IF(OR(BART_Rides[[#This Row],[Station Code]]="EM", BART_Rides[[#This Row],[Station Code]]="MT", BART_Rides[[#This Row],[Station Code]]="PL", BART_Rides[[#This Row],[Station Code]]="CC"), "Yes", "No")</f>
        <v>No</v>
      </c>
    </row>
    <row r="14314" spans="6:14">
      <c r="F14314" s="3">
        <v>44274</v>
      </c>
      <c r="G14314" s="1" t="s">
        <v>75</v>
      </c>
      <c r="H14314" s="1" t="s">
        <v>107</v>
      </c>
      <c r="I14314" s="1">
        <v>454</v>
      </c>
      <c r="J14314" s="1">
        <f>MONTH(BART_Rides[[#This Row],[Date]])</f>
        <v>3</v>
      </c>
      <c r="K14314" s="1">
        <f>WEEKDAY(BART_Rides[[#This Row],[Date]],2)</f>
        <v>5</v>
      </c>
      <c r="L14314" s="1" t="str">
        <f>LEFT(BART_Rides[[#This Row],[Lines]],1)</f>
        <v>Y</v>
      </c>
      <c r="M14314" s="1" t="str">
        <f>IF(BART_Rides[[#This Row],[FirstLetter]]="Y","Yes","No")</f>
        <v>Yes</v>
      </c>
      <c r="N14314" s="1" t="str">
        <f>IF(OR(BART_Rides[[#This Row],[Station Code]]="EM", BART_Rides[[#This Row],[Station Code]]="MT", BART_Rides[[#This Row],[Station Code]]="PL", BART_Rides[[#This Row],[Station Code]]="CC"), "Yes", "No")</f>
        <v>No</v>
      </c>
    </row>
    <row r="14315" spans="6:14">
      <c r="F14315" s="3">
        <v>44275</v>
      </c>
      <c r="G14315" s="1" t="s">
        <v>75</v>
      </c>
      <c r="H14315" s="1" t="s">
        <v>107</v>
      </c>
      <c r="I14315" s="1">
        <v>200</v>
      </c>
      <c r="J14315" s="1">
        <f>MONTH(BART_Rides[[#This Row],[Date]])</f>
        <v>3</v>
      </c>
      <c r="K14315" s="1">
        <f>WEEKDAY(BART_Rides[[#This Row],[Date]],2)</f>
        <v>6</v>
      </c>
      <c r="L14315" s="1" t="str">
        <f>LEFT(BART_Rides[[#This Row],[Lines]],1)</f>
        <v>Y</v>
      </c>
      <c r="M14315" s="1" t="str">
        <f>IF(BART_Rides[[#This Row],[FirstLetter]]="Y","Yes","No")</f>
        <v>Yes</v>
      </c>
      <c r="N14315" s="1" t="str">
        <f>IF(OR(BART_Rides[[#This Row],[Station Code]]="EM", BART_Rides[[#This Row],[Station Code]]="MT", BART_Rides[[#This Row],[Station Code]]="PL", BART_Rides[[#This Row],[Station Code]]="CC"), "Yes", "No")</f>
        <v>No</v>
      </c>
    </row>
    <row r="14316" spans="6:14">
      <c r="F14316" s="3">
        <v>44276</v>
      </c>
      <c r="G14316" s="1" t="s">
        <v>75</v>
      </c>
      <c r="H14316" s="1" t="s">
        <v>107</v>
      </c>
      <c r="I14316" s="1">
        <v>178</v>
      </c>
      <c r="J14316" s="1">
        <f>MONTH(BART_Rides[[#This Row],[Date]])</f>
        <v>3</v>
      </c>
      <c r="K14316" s="1">
        <f>WEEKDAY(BART_Rides[[#This Row],[Date]],2)</f>
        <v>7</v>
      </c>
      <c r="L14316" s="1" t="str">
        <f>LEFT(BART_Rides[[#This Row],[Lines]],1)</f>
        <v>Y</v>
      </c>
      <c r="M14316" s="1" t="str">
        <f>IF(BART_Rides[[#This Row],[FirstLetter]]="Y","Yes","No")</f>
        <v>Yes</v>
      </c>
      <c r="N14316" s="1" t="str">
        <f>IF(OR(BART_Rides[[#This Row],[Station Code]]="EM", BART_Rides[[#This Row],[Station Code]]="MT", BART_Rides[[#This Row],[Station Code]]="PL", BART_Rides[[#This Row],[Station Code]]="CC"), "Yes", "No")</f>
        <v>No</v>
      </c>
    </row>
    <row r="14317" spans="6:14">
      <c r="F14317" s="3">
        <v>44277</v>
      </c>
      <c r="G14317" s="1" t="s">
        <v>75</v>
      </c>
      <c r="H14317" s="1" t="s">
        <v>107</v>
      </c>
      <c r="I14317" s="1">
        <v>437</v>
      </c>
      <c r="J14317" s="1">
        <f>MONTH(BART_Rides[[#This Row],[Date]])</f>
        <v>3</v>
      </c>
      <c r="K14317" s="1">
        <f>WEEKDAY(BART_Rides[[#This Row],[Date]],2)</f>
        <v>1</v>
      </c>
      <c r="L14317" s="1" t="str">
        <f>LEFT(BART_Rides[[#This Row],[Lines]],1)</f>
        <v>Y</v>
      </c>
      <c r="M14317" s="1" t="str">
        <f>IF(BART_Rides[[#This Row],[FirstLetter]]="Y","Yes","No")</f>
        <v>Yes</v>
      </c>
      <c r="N14317" s="1" t="str">
        <f>IF(OR(BART_Rides[[#This Row],[Station Code]]="EM", BART_Rides[[#This Row],[Station Code]]="MT", BART_Rides[[#This Row],[Station Code]]="PL", BART_Rides[[#This Row],[Station Code]]="CC"), "Yes", "No")</f>
        <v>No</v>
      </c>
    </row>
    <row r="14318" spans="6:14">
      <c r="F14318" s="3">
        <v>44278</v>
      </c>
      <c r="G14318" s="1" t="s">
        <v>75</v>
      </c>
      <c r="H14318" s="1" t="s">
        <v>107</v>
      </c>
      <c r="I14318" s="1">
        <v>454</v>
      </c>
      <c r="J14318" s="1">
        <f>MONTH(BART_Rides[[#This Row],[Date]])</f>
        <v>3</v>
      </c>
      <c r="K14318" s="1">
        <f>WEEKDAY(BART_Rides[[#This Row],[Date]],2)</f>
        <v>2</v>
      </c>
      <c r="L14318" s="1" t="str">
        <f>LEFT(BART_Rides[[#This Row],[Lines]],1)</f>
        <v>Y</v>
      </c>
      <c r="M14318" s="1" t="str">
        <f>IF(BART_Rides[[#This Row],[FirstLetter]]="Y","Yes","No")</f>
        <v>Yes</v>
      </c>
      <c r="N14318" s="1" t="str">
        <f>IF(OR(BART_Rides[[#This Row],[Station Code]]="EM", BART_Rides[[#This Row],[Station Code]]="MT", BART_Rides[[#This Row],[Station Code]]="PL", BART_Rides[[#This Row],[Station Code]]="CC"), "Yes", "No")</f>
        <v>No</v>
      </c>
    </row>
    <row r="14319" spans="6:14">
      <c r="F14319" s="3">
        <v>44279</v>
      </c>
      <c r="G14319" s="1" t="s">
        <v>75</v>
      </c>
      <c r="H14319" s="1" t="s">
        <v>107</v>
      </c>
      <c r="I14319" s="1">
        <v>485</v>
      </c>
      <c r="J14319" s="1">
        <f>MONTH(BART_Rides[[#This Row],[Date]])</f>
        <v>3</v>
      </c>
      <c r="K14319" s="1">
        <f>WEEKDAY(BART_Rides[[#This Row],[Date]],2)</f>
        <v>3</v>
      </c>
      <c r="L14319" s="1" t="str">
        <f>LEFT(BART_Rides[[#This Row],[Lines]],1)</f>
        <v>Y</v>
      </c>
      <c r="M14319" s="1" t="str">
        <f>IF(BART_Rides[[#This Row],[FirstLetter]]="Y","Yes","No")</f>
        <v>Yes</v>
      </c>
      <c r="N14319" s="1" t="str">
        <f>IF(OR(BART_Rides[[#This Row],[Station Code]]="EM", BART_Rides[[#This Row],[Station Code]]="MT", BART_Rides[[#This Row],[Station Code]]="PL", BART_Rides[[#This Row],[Station Code]]="CC"), "Yes", "No")</f>
        <v>No</v>
      </c>
    </row>
    <row r="14320" spans="6:14">
      <c r="F14320" s="3">
        <v>44280</v>
      </c>
      <c r="G14320" s="1" t="s">
        <v>75</v>
      </c>
      <c r="H14320" s="1" t="s">
        <v>107</v>
      </c>
      <c r="I14320" s="1">
        <v>484</v>
      </c>
      <c r="J14320" s="1">
        <f>MONTH(BART_Rides[[#This Row],[Date]])</f>
        <v>3</v>
      </c>
      <c r="K14320" s="1">
        <f>WEEKDAY(BART_Rides[[#This Row],[Date]],2)</f>
        <v>4</v>
      </c>
      <c r="L14320" s="1" t="str">
        <f>LEFT(BART_Rides[[#This Row],[Lines]],1)</f>
        <v>Y</v>
      </c>
      <c r="M14320" s="1" t="str">
        <f>IF(BART_Rides[[#This Row],[FirstLetter]]="Y","Yes","No")</f>
        <v>Yes</v>
      </c>
      <c r="N14320" s="1" t="str">
        <f>IF(OR(BART_Rides[[#This Row],[Station Code]]="EM", BART_Rides[[#This Row],[Station Code]]="MT", BART_Rides[[#This Row],[Station Code]]="PL", BART_Rides[[#This Row],[Station Code]]="CC"), "Yes", "No")</f>
        <v>No</v>
      </c>
    </row>
    <row r="14321" spans="6:14">
      <c r="F14321" s="3">
        <v>44281</v>
      </c>
      <c r="G14321" s="1" t="s">
        <v>75</v>
      </c>
      <c r="H14321" s="1" t="s">
        <v>107</v>
      </c>
      <c r="I14321" s="1">
        <v>460</v>
      </c>
      <c r="J14321" s="1">
        <f>MONTH(BART_Rides[[#This Row],[Date]])</f>
        <v>3</v>
      </c>
      <c r="K14321" s="1">
        <f>WEEKDAY(BART_Rides[[#This Row],[Date]],2)</f>
        <v>5</v>
      </c>
      <c r="L14321" s="1" t="str">
        <f>LEFT(BART_Rides[[#This Row],[Lines]],1)</f>
        <v>Y</v>
      </c>
      <c r="M14321" s="1" t="str">
        <f>IF(BART_Rides[[#This Row],[FirstLetter]]="Y","Yes","No")</f>
        <v>Yes</v>
      </c>
      <c r="N14321" s="1" t="str">
        <f>IF(OR(BART_Rides[[#This Row],[Station Code]]="EM", BART_Rides[[#This Row],[Station Code]]="MT", BART_Rides[[#This Row],[Station Code]]="PL", BART_Rides[[#This Row],[Station Code]]="CC"), "Yes", "No")</f>
        <v>No</v>
      </c>
    </row>
    <row r="14322" spans="6:14">
      <c r="F14322" s="3">
        <v>44282</v>
      </c>
      <c r="G14322" s="1" t="s">
        <v>75</v>
      </c>
      <c r="H14322" s="1" t="s">
        <v>107</v>
      </c>
      <c r="I14322" s="1">
        <v>222</v>
      </c>
      <c r="J14322" s="1">
        <f>MONTH(BART_Rides[[#This Row],[Date]])</f>
        <v>3</v>
      </c>
      <c r="K14322" s="1">
        <f>WEEKDAY(BART_Rides[[#This Row],[Date]],2)</f>
        <v>6</v>
      </c>
      <c r="L14322" s="1" t="str">
        <f>LEFT(BART_Rides[[#This Row],[Lines]],1)</f>
        <v>Y</v>
      </c>
      <c r="M14322" s="1" t="str">
        <f>IF(BART_Rides[[#This Row],[FirstLetter]]="Y","Yes","No")</f>
        <v>Yes</v>
      </c>
      <c r="N14322" s="1" t="str">
        <f>IF(OR(BART_Rides[[#This Row],[Station Code]]="EM", BART_Rides[[#This Row],[Station Code]]="MT", BART_Rides[[#This Row],[Station Code]]="PL", BART_Rides[[#This Row],[Station Code]]="CC"), "Yes", "No")</f>
        <v>No</v>
      </c>
    </row>
    <row r="14323" spans="6:14">
      <c r="F14323" s="3">
        <v>44283</v>
      </c>
      <c r="G14323" s="1" t="s">
        <v>75</v>
      </c>
      <c r="H14323" s="1" t="s">
        <v>107</v>
      </c>
      <c r="I14323" s="1">
        <v>159</v>
      </c>
      <c r="J14323" s="1">
        <f>MONTH(BART_Rides[[#This Row],[Date]])</f>
        <v>3</v>
      </c>
      <c r="K14323" s="1">
        <f>WEEKDAY(BART_Rides[[#This Row],[Date]],2)</f>
        <v>7</v>
      </c>
      <c r="L14323" s="1" t="str">
        <f>LEFT(BART_Rides[[#This Row],[Lines]],1)</f>
        <v>Y</v>
      </c>
      <c r="M14323" s="1" t="str">
        <f>IF(BART_Rides[[#This Row],[FirstLetter]]="Y","Yes","No")</f>
        <v>Yes</v>
      </c>
      <c r="N14323" s="1" t="str">
        <f>IF(OR(BART_Rides[[#This Row],[Station Code]]="EM", BART_Rides[[#This Row],[Station Code]]="MT", BART_Rides[[#This Row],[Station Code]]="PL", BART_Rides[[#This Row],[Station Code]]="CC"), "Yes", "No")</f>
        <v>No</v>
      </c>
    </row>
    <row r="14324" spans="6:14">
      <c r="F14324" s="3">
        <v>44284</v>
      </c>
      <c r="G14324" s="1" t="s">
        <v>75</v>
      </c>
      <c r="H14324" s="1" t="s">
        <v>107</v>
      </c>
      <c r="I14324" s="1">
        <v>456</v>
      </c>
      <c r="J14324" s="1">
        <f>MONTH(BART_Rides[[#This Row],[Date]])</f>
        <v>3</v>
      </c>
      <c r="K14324" s="1">
        <f>WEEKDAY(BART_Rides[[#This Row],[Date]],2)</f>
        <v>1</v>
      </c>
      <c r="L14324" s="1" t="str">
        <f>LEFT(BART_Rides[[#This Row],[Lines]],1)</f>
        <v>Y</v>
      </c>
      <c r="M14324" s="1" t="str">
        <f>IF(BART_Rides[[#This Row],[FirstLetter]]="Y","Yes","No")</f>
        <v>Yes</v>
      </c>
      <c r="N14324" s="1" t="str">
        <f>IF(OR(BART_Rides[[#This Row],[Station Code]]="EM", BART_Rides[[#This Row],[Station Code]]="MT", BART_Rides[[#This Row],[Station Code]]="PL", BART_Rides[[#This Row],[Station Code]]="CC"), "Yes", "No")</f>
        <v>No</v>
      </c>
    </row>
    <row r="14325" spans="6:14">
      <c r="F14325" s="3">
        <v>44285</v>
      </c>
      <c r="G14325" s="1" t="s">
        <v>75</v>
      </c>
      <c r="H14325" s="1" t="s">
        <v>107</v>
      </c>
      <c r="I14325" s="1">
        <v>507</v>
      </c>
      <c r="J14325" s="1">
        <f>MONTH(BART_Rides[[#This Row],[Date]])</f>
        <v>3</v>
      </c>
      <c r="K14325" s="1">
        <f>WEEKDAY(BART_Rides[[#This Row],[Date]],2)</f>
        <v>2</v>
      </c>
      <c r="L14325" s="1" t="str">
        <f>LEFT(BART_Rides[[#This Row],[Lines]],1)</f>
        <v>Y</v>
      </c>
      <c r="M14325" s="1" t="str">
        <f>IF(BART_Rides[[#This Row],[FirstLetter]]="Y","Yes","No")</f>
        <v>Yes</v>
      </c>
      <c r="N14325" s="1" t="str">
        <f>IF(OR(BART_Rides[[#This Row],[Station Code]]="EM", BART_Rides[[#This Row],[Station Code]]="MT", BART_Rides[[#This Row],[Station Code]]="PL", BART_Rides[[#This Row],[Station Code]]="CC"), "Yes", "No")</f>
        <v>No</v>
      </c>
    </row>
    <row r="14326" spans="6:14">
      <c r="F14326" s="3">
        <v>44286</v>
      </c>
      <c r="G14326" s="1" t="s">
        <v>75</v>
      </c>
      <c r="H14326" s="1" t="s">
        <v>107</v>
      </c>
      <c r="I14326" s="1">
        <v>294</v>
      </c>
      <c r="J14326" s="1">
        <f>MONTH(BART_Rides[[#This Row],[Date]])</f>
        <v>3</v>
      </c>
      <c r="K14326" s="1">
        <f>WEEKDAY(BART_Rides[[#This Row],[Date]],2)</f>
        <v>3</v>
      </c>
      <c r="L14326" s="1" t="str">
        <f>LEFT(BART_Rides[[#This Row],[Lines]],1)</f>
        <v>Y</v>
      </c>
      <c r="M14326" s="1" t="str">
        <f>IF(BART_Rides[[#This Row],[FirstLetter]]="Y","Yes","No")</f>
        <v>Yes</v>
      </c>
      <c r="N14326" s="1" t="str">
        <f>IF(OR(BART_Rides[[#This Row],[Station Code]]="EM", BART_Rides[[#This Row],[Station Code]]="MT", BART_Rides[[#This Row],[Station Code]]="PL", BART_Rides[[#This Row],[Station Code]]="CC"), "Yes", "No")</f>
        <v>No</v>
      </c>
    </row>
    <row r="14327" spans="6:14">
      <c r="F14327" s="3">
        <v>44287</v>
      </c>
      <c r="G14327" s="1" t="s">
        <v>75</v>
      </c>
      <c r="H14327" s="1" t="s">
        <v>107</v>
      </c>
      <c r="I14327" s="1">
        <v>426</v>
      </c>
      <c r="J14327" s="1">
        <f>MONTH(BART_Rides[[#This Row],[Date]])</f>
        <v>4</v>
      </c>
      <c r="K14327" s="1">
        <f>WEEKDAY(BART_Rides[[#This Row],[Date]],2)</f>
        <v>4</v>
      </c>
      <c r="L14327" s="1" t="str">
        <f>LEFT(BART_Rides[[#This Row],[Lines]],1)</f>
        <v>Y</v>
      </c>
      <c r="M14327" s="1" t="str">
        <f>IF(BART_Rides[[#This Row],[FirstLetter]]="Y","Yes","No")</f>
        <v>Yes</v>
      </c>
      <c r="N14327" s="1" t="str">
        <f>IF(OR(BART_Rides[[#This Row],[Station Code]]="EM", BART_Rides[[#This Row],[Station Code]]="MT", BART_Rides[[#This Row],[Station Code]]="PL", BART_Rides[[#This Row],[Station Code]]="CC"), "Yes", "No")</f>
        <v>No</v>
      </c>
    </row>
    <row r="14328" spans="6:14">
      <c r="F14328" s="3">
        <v>44288</v>
      </c>
      <c r="G14328" s="1" t="s">
        <v>75</v>
      </c>
      <c r="H14328" s="1" t="s">
        <v>107</v>
      </c>
      <c r="I14328" s="1">
        <v>462</v>
      </c>
      <c r="J14328" s="1">
        <f>MONTH(BART_Rides[[#This Row],[Date]])</f>
        <v>4</v>
      </c>
      <c r="K14328" s="1">
        <f>WEEKDAY(BART_Rides[[#This Row],[Date]],2)</f>
        <v>5</v>
      </c>
      <c r="L14328" s="1" t="str">
        <f>LEFT(BART_Rides[[#This Row],[Lines]],1)</f>
        <v>Y</v>
      </c>
      <c r="M14328" s="1" t="str">
        <f>IF(BART_Rides[[#This Row],[FirstLetter]]="Y","Yes","No")</f>
        <v>Yes</v>
      </c>
      <c r="N14328" s="1" t="str">
        <f>IF(OR(BART_Rides[[#This Row],[Station Code]]="EM", BART_Rides[[#This Row],[Station Code]]="MT", BART_Rides[[#This Row],[Station Code]]="PL", BART_Rides[[#This Row],[Station Code]]="CC"), "Yes", "No")</f>
        <v>No</v>
      </c>
    </row>
    <row r="14329" spans="6:14">
      <c r="F14329" s="3">
        <v>44289</v>
      </c>
      <c r="G14329" s="1" t="s">
        <v>75</v>
      </c>
      <c r="H14329" s="1" t="s">
        <v>107</v>
      </c>
      <c r="I14329" s="1">
        <v>212</v>
      </c>
      <c r="J14329" s="1">
        <f>MONTH(BART_Rides[[#This Row],[Date]])</f>
        <v>4</v>
      </c>
      <c r="K14329" s="1">
        <f>WEEKDAY(BART_Rides[[#This Row],[Date]],2)</f>
        <v>6</v>
      </c>
      <c r="L14329" s="1" t="str">
        <f>LEFT(BART_Rides[[#This Row],[Lines]],1)</f>
        <v>Y</v>
      </c>
      <c r="M14329" s="1" t="str">
        <f>IF(BART_Rides[[#This Row],[FirstLetter]]="Y","Yes","No")</f>
        <v>Yes</v>
      </c>
      <c r="N14329" s="1" t="str">
        <f>IF(OR(BART_Rides[[#This Row],[Station Code]]="EM", BART_Rides[[#This Row],[Station Code]]="MT", BART_Rides[[#This Row],[Station Code]]="PL", BART_Rides[[#This Row],[Station Code]]="CC"), "Yes", "No")</f>
        <v>No</v>
      </c>
    </row>
    <row r="14330" spans="6:14">
      <c r="F14330" s="3">
        <v>44290</v>
      </c>
      <c r="G14330" s="1" t="s">
        <v>75</v>
      </c>
      <c r="H14330" s="1" t="s">
        <v>107</v>
      </c>
      <c r="I14330" s="1">
        <v>139</v>
      </c>
      <c r="J14330" s="1">
        <f>MONTH(BART_Rides[[#This Row],[Date]])</f>
        <v>4</v>
      </c>
      <c r="K14330" s="1">
        <f>WEEKDAY(BART_Rides[[#This Row],[Date]],2)</f>
        <v>7</v>
      </c>
      <c r="L14330" s="1" t="str">
        <f>LEFT(BART_Rides[[#This Row],[Lines]],1)</f>
        <v>Y</v>
      </c>
      <c r="M14330" s="1" t="str">
        <f>IF(BART_Rides[[#This Row],[FirstLetter]]="Y","Yes","No")</f>
        <v>Yes</v>
      </c>
      <c r="N14330" s="1" t="str">
        <f>IF(OR(BART_Rides[[#This Row],[Station Code]]="EM", BART_Rides[[#This Row],[Station Code]]="MT", BART_Rides[[#This Row],[Station Code]]="PL", BART_Rides[[#This Row],[Station Code]]="CC"), "Yes", "No")</f>
        <v>No</v>
      </c>
    </row>
    <row r="14331" spans="6:14">
      <c r="F14331" s="3">
        <v>44291</v>
      </c>
      <c r="G14331" s="1" t="s">
        <v>75</v>
      </c>
      <c r="H14331" s="1" t="s">
        <v>107</v>
      </c>
      <c r="I14331" s="1">
        <v>462</v>
      </c>
      <c r="J14331" s="1">
        <f>MONTH(BART_Rides[[#This Row],[Date]])</f>
        <v>4</v>
      </c>
      <c r="K14331" s="1">
        <f>WEEKDAY(BART_Rides[[#This Row],[Date]],2)</f>
        <v>1</v>
      </c>
      <c r="L14331" s="1" t="str">
        <f>LEFT(BART_Rides[[#This Row],[Lines]],1)</f>
        <v>Y</v>
      </c>
      <c r="M14331" s="1" t="str">
        <f>IF(BART_Rides[[#This Row],[FirstLetter]]="Y","Yes","No")</f>
        <v>Yes</v>
      </c>
      <c r="N14331" s="1" t="str">
        <f>IF(OR(BART_Rides[[#This Row],[Station Code]]="EM", BART_Rides[[#This Row],[Station Code]]="MT", BART_Rides[[#This Row],[Station Code]]="PL", BART_Rides[[#This Row],[Station Code]]="CC"), "Yes", "No")</f>
        <v>No</v>
      </c>
    </row>
    <row r="14332" spans="6:14">
      <c r="F14332" s="3">
        <v>44292</v>
      </c>
      <c r="G14332" s="1" t="s">
        <v>75</v>
      </c>
      <c r="H14332" s="1" t="s">
        <v>107</v>
      </c>
      <c r="I14332" s="1">
        <v>525</v>
      </c>
      <c r="J14332" s="1">
        <f>MONTH(BART_Rides[[#This Row],[Date]])</f>
        <v>4</v>
      </c>
      <c r="K14332" s="1">
        <f>WEEKDAY(BART_Rides[[#This Row],[Date]],2)</f>
        <v>2</v>
      </c>
      <c r="L14332" s="1" t="str">
        <f>LEFT(BART_Rides[[#This Row],[Lines]],1)</f>
        <v>Y</v>
      </c>
      <c r="M14332" s="1" t="str">
        <f>IF(BART_Rides[[#This Row],[FirstLetter]]="Y","Yes","No")</f>
        <v>Yes</v>
      </c>
      <c r="N14332" s="1" t="str">
        <f>IF(OR(BART_Rides[[#This Row],[Station Code]]="EM", BART_Rides[[#This Row],[Station Code]]="MT", BART_Rides[[#This Row],[Station Code]]="PL", BART_Rides[[#This Row],[Station Code]]="CC"), "Yes", "No")</f>
        <v>No</v>
      </c>
    </row>
    <row r="14333" spans="6:14">
      <c r="F14333" s="3">
        <v>44293</v>
      </c>
      <c r="G14333" s="1" t="s">
        <v>75</v>
      </c>
      <c r="H14333" s="1" t="s">
        <v>107</v>
      </c>
      <c r="I14333" s="1">
        <v>482</v>
      </c>
      <c r="J14333" s="1">
        <f>MONTH(BART_Rides[[#This Row],[Date]])</f>
        <v>4</v>
      </c>
      <c r="K14333" s="1">
        <f>WEEKDAY(BART_Rides[[#This Row],[Date]],2)</f>
        <v>3</v>
      </c>
      <c r="L14333" s="1" t="str">
        <f>LEFT(BART_Rides[[#This Row],[Lines]],1)</f>
        <v>Y</v>
      </c>
      <c r="M14333" s="1" t="str">
        <f>IF(BART_Rides[[#This Row],[FirstLetter]]="Y","Yes","No")</f>
        <v>Yes</v>
      </c>
      <c r="N14333" s="1" t="str">
        <f>IF(OR(BART_Rides[[#This Row],[Station Code]]="EM", BART_Rides[[#This Row],[Station Code]]="MT", BART_Rides[[#This Row],[Station Code]]="PL", BART_Rides[[#This Row],[Station Code]]="CC"), "Yes", "No")</f>
        <v>No</v>
      </c>
    </row>
    <row r="14334" spans="6:14">
      <c r="F14334" s="3">
        <v>44294</v>
      </c>
      <c r="G14334" s="1" t="s">
        <v>75</v>
      </c>
      <c r="H14334" s="1" t="s">
        <v>107</v>
      </c>
      <c r="I14334" s="1">
        <v>505</v>
      </c>
      <c r="J14334" s="1">
        <f>MONTH(BART_Rides[[#This Row],[Date]])</f>
        <v>4</v>
      </c>
      <c r="K14334" s="1">
        <f>WEEKDAY(BART_Rides[[#This Row],[Date]],2)</f>
        <v>4</v>
      </c>
      <c r="L14334" s="1" t="str">
        <f>LEFT(BART_Rides[[#This Row],[Lines]],1)</f>
        <v>Y</v>
      </c>
      <c r="M14334" s="1" t="str">
        <f>IF(BART_Rides[[#This Row],[FirstLetter]]="Y","Yes","No")</f>
        <v>Yes</v>
      </c>
      <c r="N14334" s="1" t="str">
        <f>IF(OR(BART_Rides[[#This Row],[Station Code]]="EM", BART_Rides[[#This Row],[Station Code]]="MT", BART_Rides[[#This Row],[Station Code]]="PL", BART_Rides[[#This Row],[Station Code]]="CC"), "Yes", "No")</f>
        <v>No</v>
      </c>
    </row>
    <row r="14335" spans="6:14">
      <c r="F14335" s="3">
        <v>44295</v>
      </c>
      <c r="G14335" s="1" t="s">
        <v>75</v>
      </c>
      <c r="H14335" s="1" t="s">
        <v>107</v>
      </c>
      <c r="I14335" s="1">
        <v>535</v>
      </c>
      <c r="J14335" s="1">
        <f>MONTH(BART_Rides[[#This Row],[Date]])</f>
        <v>4</v>
      </c>
      <c r="K14335" s="1">
        <f>WEEKDAY(BART_Rides[[#This Row],[Date]],2)</f>
        <v>5</v>
      </c>
      <c r="L14335" s="1" t="str">
        <f>LEFT(BART_Rides[[#This Row],[Lines]],1)</f>
        <v>Y</v>
      </c>
      <c r="M14335" s="1" t="str">
        <f>IF(BART_Rides[[#This Row],[FirstLetter]]="Y","Yes","No")</f>
        <v>Yes</v>
      </c>
      <c r="N14335" s="1" t="str">
        <f>IF(OR(BART_Rides[[#This Row],[Station Code]]="EM", BART_Rides[[#This Row],[Station Code]]="MT", BART_Rides[[#This Row],[Station Code]]="PL", BART_Rides[[#This Row],[Station Code]]="CC"), "Yes", "No")</f>
        <v>No</v>
      </c>
    </row>
    <row r="14336" spans="6:14">
      <c r="F14336" s="3">
        <v>44296</v>
      </c>
      <c r="G14336" s="1" t="s">
        <v>75</v>
      </c>
      <c r="H14336" s="1" t="s">
        <v>107</v>
      </c>
      <c r="I14336" s="1">
        <v>255</v>
      </c>
      <c r="J14336" s="1">
        <f>MONTH(BART_Rides[[#This Row],[Date]])</f>
        <v>4</v>
      </c>
      <c r="K14336" s="1">
        <f>WEEKDAY(BART_Rides[[#This Row],[Date]],2)</f>
        <v>6</v>
      </c>
      <c r="L14336" s="1" t="str">
        <f>LEFT(BART_Rides[[#This Row],[Lines]],1)</f>
        <v>Y</v>
      </c>
      <c r="M14336" s="1" t="str">
        <f>IF(BART_Rides[[#This Row],[FirstLetter]]="Y","Yes","No")</f>
        <v>Yes</v>
      </c>
      <c r="N14336" s="1" t="str">
        <f>IF(OR(BART_Rides[[#This Row],[Station Code]]="EM", BART_Rides[[#This Row],[Station Code]]="MT", BART_Rides[[#This Row],[Station Code]]="PL", BART_Rides[[#This Row],[Station Code]]="CC"), "Yes", "No")</f>
        <v>No</v>
      </c>
    </row>
    <row r="14337" spans="6:14">
      <c r="F14337" s="3">
        <v>44297</v>
      </c>
      <c r="G14337" s="1" t="s">
        <v>75</v>
      </c>
      <c r="H14337" s="1" t="s">
        <v>107</v>
      </c>
      <c r="I14337" s="1">
        <v>176</v>
      </c>
      <c r="J14337" s="1">
        <f>MONTH(BART_Rides[[#This Row],[Date]])</f>
        <v>4</v>
      </c>
      <c r="K14337" s="1">
        <f>WEEKDAY(BART_Rides[[#This Row],[Date]],2)</f>
        <v>7</v>
      </c>
      <c r="L14337" s="1" t="str">
        <f>LEFT(BART_Rides[[#This Row],[Lines]],1)</f>
        <v>Y</v>
      </c>
      <c r="M14337" s="1" t="str">
        <f>IF(BART_Rides[[#This Row],[FirstLetter]]="Y","Yes","No")</f>
        <v>Yes</v>
      </c>
      <c r="N14337" s="1" t="str">
        <f>IF(OR(BART_Rides[[#This Row],[Station Code]]="EM", BART_Rides[[#This Row],[Station Code]]="MT", BART_Rides[[#This Row],[Station Code]]="PL", BART_Rides[[#This Row],[Station Code]]="CC"), "Yes", "No")</f>
        <v>No</v>
      </c>
    </row>
    <row r="14338" spans="6:14">
      <c r="F14338" s="3">
        <v>44298</v>
      </c>
      <c r="G14338" s="1" t="s">
        <v>75</v>
      </c>
      <c r="H14338" s="1" t="s">
        <v>107</v>
      </c>
      <c r="I14338" s="1">
        <v>486</v>
      </c>
      <c r="J14338" s="1">
        <f>MONTH(BART_Rides[[#This Row],[Date]])</f>
        <v>4</v>
      </c>
      <c r="K14338" s="1">
        <f>WEEKDAY(BART_Rides[[#This Row],[Date]],2)</f>
        <v>1</v>
      </c>
      <c r="L14338" s="1" t="str">
        <f>LEFT(BART_Rides[[#This Row],[Lines]],1)</f>
        <v>Y</v>
      </c>
      <c r="M14338" s="1" t="str">
        <f>IF(BART_Rides[[#This Row],[FirstLetter]]="Y","Yes","No")</f>
        <v>Yes</v>
      </c>
      <c r="N14338" s="1" t="str">
        <f>IF(OR(BART_Rides[[#This Row],[Station Code]]="EM", BART_Rides[[#This Row],[Station Code]]="MT", BART_Rides[[#This Row],[Station Code]]="PL", BART_Rides[[#This Row],[Station Code]]="CC"), "Yes", "No")</f>
        <v>No</v>
      </c>
    </row>
    <row r="14339" spans="6:14">
      <c r="F14339" s="3">
        <v>44299</v>
      </c>
      <c r="G14339" s="1" t="s">
        <v>75</v>
      </c>
      <c r="H14339" s="1" t="s">
        <v>107</v>
      </c>
      <c r="I14339" s="1">
        <v>526</v>
      </c>
      <c r="J14339" s="1">
        <f>MONTH(BART_Rides[[#This Row],[Date]])</f>
        <v>4</v>
      </c>
      <c r="K14339" s="1">
        <f>WEEKDAY(BART_Rides[[#This Row],[Date]],2)</f>
        <v>2</v>
      </c>
      <c r="L14339" s="1" t="str">
        <f>LEFT(BART_Rides[[#This Row],[Lines]],1)</f>
        <v>Y</v>
      </c>
      <c r="M14339" s="1" t="str">
        <f>IF(BART_Rides[[#This Row],[FirstLetter]]="Y","Yes","No")</f>
        <v>Yes</v>
      </c>
      <c r="N14339" s="1" t="str">
        <f>IF(OR(BART_Rides[[#This Row],[Station Code]]="EM", BART_Rides[[#This Row],[Station Code]]="MT", BART_Rides[[#This Row],[Station Code]]="PL", BART_Rides[[#This Row],[Station Code]]="CC"), "Yes", "No")</f>
        <v>No</v>
      </c>
    </row>
    <row r="14340" spans="6:14">
      <c r="F14340" s="3">
        <v>44300</v>
      </c>
      <c r="G14340" s="1" t="s">
        <v>75</v>
      </c>
      <c r="H14340" s="1" t="s">
        <v>107</v>
      </c>
      <c r="I14340" s="1">
        <v>524</v>
      </c>
      <c r="J14340" s="1">
        <f>MONTH(BART_Rides[[#This Row],[Date]])</f>
        <v>4</v>
      </c>
      <c r="K14340" s="1">
        <f>WEEKDAY(BART_Rides[[#This Row],[Date]],2)</f>
        <v>3</v>
      </c>
      <c r="L14340" s="1" t="str">
        <f>LEFT(BART_Rides[[#This Row],[Lines]],1)</f>
        <v>Y</v>
      </c>
      <c r="M14340" s="1" t="str">
        <f>IF(BART_Rides[[#This Row],[FirstLetter]]="Y","Yes","No")</f>
        <v>Yes</v>
      </c>
      <c r="N14340" s="1" t="str">
        <f>IF(OR(BART_Rides[[#This Row],[Station Code]]="EM", BART_Rides[[#This Row],[Station Code]]="MT", BART_Rides[[#This Row],[Station Code]]="PL", BART_Rides[[#This Row],[Station Code]]="CC"), "Yes", "No")</f>
        <v>No</v>
      </c>
    </row>
    <row r="14341" spans="6:14">
      <c r="F14341" s="3">
        <v>44301</v>
      </c>
      <c r="G14341" s="1" t="s">
        <v>75</v>
      </c>
      <c r="H14341" s="1" t="s">
        <v>107</v>
      </c>
      <c r="I14341" s="1">
        <v>536</v>
      </c>
      <c r="J14341" s="1">
        <f>MONTH(BART_Rides[[#This Row],[Date]])</f>
        <v>4</v>
      </c>
      <c r="K14341" s="1">
        <f>WEEKDAY(BART_Rides[[#This Row],[Date]],2)</f>
        <v>4</v>
      </c>
      <c r="L14341" s="1" t="str">
        <f>LEFT(BART_Rides[[#This Row],[Lines]],1)</f>
        <v>Y</v>
      </c>
      <c r="M14341" s="1" t="str">
        <f>IF(BART_Rides[[#This Row],[FirstLetter]]="Y","Yes","No")</f>
        <v>Yes</v>
      </c>
      <c r="N14341" s="1" t="str">
        <f>IF(OR(BART_Rides[[#This Row],[Station Code]]="EM", BART_Rides[[#This Row],[Station Code]]="MT", BART_Rides[[#This Row],[Station Code]]="PL", BART_Rides[[#This Row],[Station Code]]="CC"), "Yes", "No")</f>
        <v>No</v>
      </c>
    </row>
    <row r="14342" spans="6:14">
      <c r="F14342" s="3">
        <v>44302</v>
      </c>
      <c r="G14342" s="1" t="s">
        <v>75</v>
      </c>
      <c r="H14342" s="1" t="s">
        <v>107</v>
      </c>
      <c r="I14342" s="1">
        <v>522</v>
      </c>
      <c r="J14342" s="1">
        <f>MONTH(BART_Rides[[#This Row],[Date]])</f>
        <v>4</v>
      </c>
      <c r="K14342" s="1">
        <f>WEEKDAY(BART_Rides[[#This Row],[Date]],2)</f>
        <v>5</v>
      </c>
      <c r="L14342" s="1" t="str">
        <f>LEFT(BART_Rides[[#This Row],[Lines]],1)</f>
        <v>Y</v>
      </c>
      <c r="M14342" s="1" t="str">
        <f>IF(BART_Rides[[#This Row],[FirstLetter]]="Y","Yes","No")</f>
        <v>Yes</v>
      </c>
      <c r="N14342" s="1" t="str">
        <f>IF(OR(BART_Rides[[#This Row],[Station Code]]="EM", BART_Rides[[#This Row],[Station Code]]="MT", BART_Rides[[#This Row],[Station Code]]="PL", BART_Rides[[#This Row],[Station Code]]="CC"), "Yes", "No")</f>
        <v>No</v>
      </c>
    </row>
    <row r="14343" spans="6:14">
      <c r="F14343" s="3">
        <v>44303</v>
      </c>
      <c r="G14343" s="1" t="s">
        <v>75</v>
      </c>
      <c r="H14343" s="1" t="s">
        <v>107</v>
      </c>
      <c r="I14343" s="1">
        <v>245</v>
      </c>
      <c r="J14343" s="1">
        <f>MONTH(BART_Rides[[#This Row],[Date]])</f>
        <v>4</v>
      </c>
      <c r="K14343" s="1">
        <f>WEEKDAY(BART_Rides[[#This Row],[Date]],2)</f>
        <v>6</v>
      </c>
      <c r="L14343" s="1" t="str">
        <f>LEFT(BART_Rides[[#This Row],[Lines]],1)</f>
        <v>Y</v>
      </c>
      <c r="M14343" s="1" t="str">
        <f>IF(BART_Rides[[#This Row],[FirstLetter]]="Y","Yes","No")</f>
        <v>Yes</v>
      </c>
      <c r="N14343" s="1" t="str">
        <f>IF(OR(BART_Rides[[#This Row],[Station Code]]="EM", BART_Rides[[#This Row],[Station Code]]="MT", BART_Rides[[#This Row],[Station Code]]="PL", BART_Rides[[#This Row],[Station Code]]="CC"), "Yes", "No")</f>
        <v>No</v>
      </c>
    </row>
    <row r="14344" spans="6:14">
      <c r="F14344" s="3">
        <v>44304</v>
      </c>
      <c r="G14344" s="1" t="s">
        <v>75</v>
      </c>
      <c r="H14344" s="1" t="s">
        <v>107</v>
      </c>
      <c r="I14344" s="1">
        <v>180</v>
      </c>
      <c r="J14344" s="1">
        <f>MONTH(BART_Rides[[#This Row],[Date]])</f>
        <v>4</v>
      </c>
      <c r="K14344" s="1">
        <f>WEEKDAY(BART_Rides[[#This Row],[Date]],2)</f>
        <v>7</v>
      </c>
      <c r="L14344" s="1" t="str">
        <f>LEFT(BART_Rides[[#This Row],[Lines]],1)</f>
        <v>Y</v>
      </c>
      <c r="M14344" s="1" t="str">
        <f>IF(BART_Rides[[#This Row],[FirstLetter]]="Y","Yes","No")</f>
        <v>Yes</v>
      </c>
      <c r="N14344" s="1" t="str">
        <f>IF(OR(BART_Rides[[#This Row],[Station Code]]="EM", BART_Rides[[#This Row],[Station Code]]="MT", BART_Rides[[#This Row],[Station Code]]="PL", BART_Rides[[#This Row],[Station Code]]="CC"), "Yes", "No")</f>
        <v>No</v>
      </c>
    </row>
    <row r="14345" spans="6:14">
      <c r="F14345" s="3">
        <v>44305</v>
      </c>
      <c r="G14345" s="1" t="s">
        <v>75</v>
      </c>
      <c r="H14345" s="1" t="s">
        <v>107</v>
      </c>
      <c r="I14345" s="1">
        <v>466</v>
      </c>
      <c r="J14345" s="1">
        <f>MONTH(BART_Rides[[#This Row],[Date]])</f>
        <v>4</v>
      </c>
      <c r="K14345" s="1">
        <f>WEEKDAY(BART_Rides[[#This Row],[Date]],2)</f>
        <v>1</v>
      </c>
      <c r="L14345" s="1" t="str">
        <f>LEFT(BART_Rides[[#This Row],[Lines]],1)</f>
        <v>Y</v>
      </c>
      <c r="M14345" s="1" t="str">
        <f>IF(BART_Rides[[#This Row],[FirstLetter]]="Y","Yes","No")</f>
        <v>Yes</v>
      </c>
      <c r="N14345" s="1" t="str">
        <f>IF(OR(BART_Rides[[#This Row],[Station Code]]="EM", BART_Rides[[#This Row],[Station Code]]="MT", BART_Rides[[#This Row],[Station Code]]="PL", BART_Rides[[#This Row],[Station Code]]="CC"), "Yes", "No")</f>
        <v>No</v>
      </c>
    </row>
    <row r="14346" spans="6:14">
      <c r="F14346" s="3">
        <v>44306</v>
      </c>
      <c r="G14346" s="1" t="s">
        <v>75</v>
      </c>
      <c r="H14346" s="1" t="s">
        <v>107</v>
      </c>
      <c r="I14346" s="1">
        <v>516</v>
      </c>
      <c r="J14346" s="1">
        <f>MONTH(BART_Rides[[#This Row],[Date]])</f>
        <v>4</v>
      </c>
      <c r="K14346" s="1">
        <f>WEEKDAY(BART_Rides[[#This Row],[Date]],2)</f>
        <v>2</v>
      </c>
      <c r="L14346" s="1" t="str">
        <f>LEFT(BART_Rides[[#This Row],[Lines]],1)</f>
        <v>Y</v>
      </c>
      <c r="M14346" s="1" t="str">
        <f>IF(BART_Rides[[#This Row],[FirstLetter]]="Y","Yes","No")</f>
        <v>Yes</v>
      </c>
      <c r="N14346" s="1" t="str">
        <f>IF(OR(BART_Rides[[#This Row],[Station Code]]="EM", BART_Rides[[#This Row],[Station Code]]="MT", BART_Rides[[#This Row],[Station Code]]="PL", BART_Rides[[#This Row],[Station Code]]="CC"), "Yes", "No")</f>
        <v>No</v>
      </c>
    </row>
    <row r="14347" spans="6:14">
      <c r="F14347" s="3">
        <v>44307</v>
      </c>
      <c r="G14347" s="1" t="s">
        <v>75</v>
      </c>
      <c r="H14347" s="1" t="s">
        <v>107</v>
      </c>
      <c r="I14347" s="1">
        <v>548</v>
      </c>
      <c r="J14347" s="1">
        <f>MONTH(BART_Rides[[#This Row],[Date]])</f>
        <v>4</v>
      </c>
      <c r="K14347" s="1">
        <f>WEEKDAY(BART_Rides[[#This Row],[Date]],2)</f>
        <v>3</v>
      </c>
      <c r="L14347" s="1" t="str">
        <f>LEFT(BART_Rides[[#This Row],[Lines]],1)</f>
        <v>Y</v>
      </c>
      <c r="M14347" s="1" t="str">
        <f>IF(BART_Rides[[#This Row],[FirstLetter]]="Y","Yes","No")</f>
        <v>Yes</v>
      </c>
      <c r="N14347" s="1" t="str">
        <f>IF(OR(BART_Rides[[#This Row],[Station Code]]="EM", BART_Rides[[#This Row],[Station Code]]="MT", BART_Rides[[#This Row],[Station Code]]="PL", BART_Rides[[#This Row],[Station Code]]="CC"), "Yes", "No")</f>
        <v>No</v>
      </c>
    </row>
    <row r="14348" spans="6:14">
      <c r="F14348" s="3">
        <v>44308</v>
      </c>
      <c r="G14348" s="1" t="s">
        <v>75</v>
      </c>
      <c r="H14348" s="1" t="s">
        <v>107</v>
      </c>
      <c r="I14348" s="1">
        <v>533</v>
      </c>
      <c r="J14348" s="1">
        <f>MONTH(BART_Rides[[#This Row],[Date]])</f>
        <v>4</v>
      </c>
      <c r="K14348" s="1">
        <f>WEEKDAY(BART_Rides[[#This Row],[Date]],2)</f>
        <v>4</v>
      </c>
      <c r="L14348" s="1" t="str">
        <f>LEFT(BART_Rides[[#This Row],[Lines]],1)</f>
        <v>Y</v>
      </c>
      <c r="M14348" s="1" t="str">
        <f>IF(BART_Rides[[#This Row],[FirstLetter]]="Y","Yes","No")</f>
        <v>Yes</v>
      </c>
      <c r="N14348" s="1" t="str">
        <f>IF(OR(BART_Rides[[#This Row],[Station Code]]="EM", BART_Rides[[#This Row],[Station Code]]="MT", BART_Rides[[#This Row],[Station Code]]="PL", BART_Rides[[#This Row],[Station Code]]="CC"), "Yes", "No")</f>
        <v>No</v>
      </c>
    </row>
    <row r="14349" spans="6:14">
      <c r="F14349" s="3">
        <v>44309</v>
      </c>
      <c r="G14349" s="1" t="s">
        <v>75</v>
      </c>
      <c r="H14349" s="1" t="s">
        <v>107</v>
      </c>
      <c r="I14349" s="1">
        <v>497</v>
      </c>
      <c r="J14349" s="1">
        <f>MONTH(BART_Rides[[#This Row],[Date]])</f>
        <v>4</v>
      </c>
      <c r="K14349" s="1">
        <f>WEEKDAY(BART_Rides[[#This Row],[Date]],2)</f>
        <v>5</v>
      </c>
      <c r="L14349" s="1" t="str">
        <f>LEFT(BART_Rides[[#This Row],[Lines]],1)</f>
        <v>Y</v>
      </c>
      <c r="M14349" s="1" t="str">
        <f>IF(BART_Rides[[#This Row],[FirstLetter]]="Y","Yes","No")</f>
        <v>Yes</v>
      </c>
      <c r="N14349" s="1" t="str">
        <f>IF(OR(BART_Rides[[#This Row],[Station Code]]="EM", BART_Rides[[#This Row],[Station Code]]="MT", BART_Rides[[#This Row],[Station Code]]="PL", BART_Rides[[#This Row],[Station Code]]="CC"), "Yes", "No")</f>
        <v>No</v>
      </c>
    </row>
    <row r="14350" spans="6:14">
      <c r="F14350" s="3">
        <v>44310</v>
      </c>
      <c r="G14350" s="1" t="s">
        <v>75</v>
      </c>
      <c r="H14350" s="1" t="s">
        <v>107</v>
      </c>
      <c r="I14350" s="1">
        <v>249</v>
      </c>
      <c r="J14350" s="1">
        <f>MONTH(BART_Rides[[#This Row],[Date]])</f>
        <v>4</v>
      </c>
      <c r="K14350" s="1">
        <f>WEEKDAY(BART_Rides[[#This Row],[Date]],2)</f>
        <v>6</v>
      </c>
      <c r="L14350" s="1" t="str">
        <f>LEFT(BART_Rides[[#This Row],[Lines]],1)</f>
        <v>Y</v>
      </c>
      <c r="M14350" s="1" t="str">
        <f>IF(BART_Rides[[#This Row],[FirstLetter]]="Y","Yes","No")</f>
        <v>Yes</v>
      </c>
      <c r="N14350" s="1" t="str">
        <f>IF(OR(BART_Rides[[#This Row],[Station Code]]="EM", BART_Rides[[#This Row],[Station Code]]="MT", BART_Rides[[#This Row],[Station Code]]="PL", BART_Rides[[#This Row],[Station Code]]="CC"), "Yes", "No")</f>
        <v>No</v>
      </c>
    </row>
    <row r="14351" spans="6:14">
      <c r="F14351" s="3">
        <v>44311</v>
      </c>
      <c r="G14351" s="1" t="s">
        <v>75</v>
      </c>
      <c r="H14351" s="1" t="s">
        <v>107</v>
      </c>
      <c r="I14351" s="1">
        <v>152</v>
      </c>
      <c r="J14351" s="1">
        <f>MONTH(BART_Rides[[#This Row],[Date]])</f>
        <v>4</v>
      </c>
      <c r="K14351" s="1">
        <f>WEEKDAY(BART_Rides[[#This Row],[Date]],2)</f>
        <v>7</v>
      </c>
      <c r="L14351" s="1" t="str">
        <f>LEFT(BART_Rides[[#This Row],[Lines]],1)</f>
        <v>Y</v>
      </c>
      <c r="M14351" s="1" t="str">
        <f>IF(BART_Rides[[#This Row],[FirstLetter]]="Y","Yes","No")</f>
        <v>Yes</v>
      </c>
      <c r="N14351" s="1" t="str">
        <f>IF(OR(BART_Rides[[#This Row],[Station Code]]="EM", BART_Rides[[#This Row],[Station Code]]="MT", BART_Rides[[#This Row],[Station Code]]="PL", BART_Rides[[#This Row],[Station Code]]="CC"), "Yes", "No")</f>
        <v>No</v>
      </c>
    </row>
    <row r="14352" spans="6:14">
      <c r="F14352" s="3">
        <v>44312</v>
      </c>
      <c r="G14352" s="1" t="s">
        <v>75</v>
      </c>
      <c r="H14352" s="1" t="s">
        <v>107</v>
      </c>
      <c r="I14352" s="1">
        <v>511</v>
      </c>
      <c r="J14352" s="1">
        <f>MONTH(BART_Rides[[#This Row],[Date]])</f>
        <v>4</v>
      </c>
      <c r="K14352" s="1">
        <f>WEEKDAY(BART_Rides[[#This Row],[Date]],2)</f>
        <v>1</v>
      </c>
      <c r="L14352" s="1" t="str">
        <f>LEFT(BART_Rides[[#This Row],[Lines]],1)</f>
        <v>Y</v>
      </c>
      <c r="M14352" s="1" t="str">
        <f>IF(BART_Rides[[#This Row],[FirstLetter]]="Y","Yes","No")</f>
        <v>Yes</v>
      </c>
      <c r="N14352" s="1" t="str">
        <f>IF(OR(BART_Rides[[#This Row],[Station Code]]="EM", BART_Rides[[#This Row],[Station Code]]="MT", BART_Rides[[#This Row],[Station Code]]="PL", BART_Rides[[#This Row],[Station Code]]="CC"), "Yes", "No")</f>
        <v>No</v>
      </c>
    </row>
    <row r="14353" spans="6:14">
      <c r="F14353" s="3">
        <v>44313</v>
      </c>
      <c r="G14353" s="1" t="s">
        <v>75</v>
      </c>
      <c r="H14353" s="1" t="s">
        <v>107</v>
      </c>
      <c r="I14353" s="1">
        <v>563</v>
      </c>
      <c r="J14353" s="1">
        <f>MONTH(BART_Rides[[#This Row],[Date]])</f>
        <v>4</v>
      </c>
      <c r="K14353" s="1">
        <f>WEEKDAY(BART_Rides[[#This Row],[Date]],2)</f>
        <v>2</v>
      </c>
      <c r="L14353" s="1" t="str">
        <f>LEFT(BART_Rides[[#This Row],[Lines]],1)</f>
        <v>Y</v>
      </c>
      <c r="M14353" s="1" t="str">
        <f>IF(BART_Rides[[#This Row],[FirstLetter]]="Y","Yes","No")</f>
        <v>Yes</v>
      </c>
      <c r="N14353" s="1" t="str">
        <f>IF(OR(BART_Rides[[#This Row],[Station Code]]="EM", BART_Rides[[#This Row],[Station Code]]="MT", BART_Rides[[#This Row],[Station Code]]="PL", BART_Rides[[#This Row],[Station Code]]="CC"), "Yes", "No")</f>
        <v>No</v>
      </c>
    </row>
    <row r="14354" spans="6:14">
      <c r="F14354" s="3">
        <v>44314</v>
      </c>
      <c r="G14354" s="1" t="s">
        <v>75</v>
      </c>
      <c r="H14354" s="1" t="s">
        <v>107</v>
      </c>
      <c r="I14354" s="1">
        <v>560</v>
      </c>
      <c r="J14354" s="1">
        <f>MONTH(BART_Rides[[#This Row],[Date]])</f>
        <v>4</v>
      </c>
      <c r="K14354" s="1">
        <f>WEEKDAY(BART_Rides[[#This Row],[Date]],2)</f>
        <v>3</v>
      </c>
      <c r="L14354" s="1" t="str">
        <f>LEFT(BART_Rides[[#This Row],[Lines]],1)</f>
        <v>Y</v>
      </c>
      <c r="M14354" s="1" t="str">
        <f>IF(BART_Rides[[#This Row],[FirstLetter]]="Y","Yes","No")</f>
        <v>Yes</v>
      </c>
      <c r="N14354" s="1" t="str">
        <f>IF(OR(BART_Rides[[#This Row],[Station Code]]="EM", BART_Rides[[#This Row],[Station Code]]="MT", BART_Rides[[#This Row],[Station Code]]="PL", BART_Rides[[#This Row],[Station Code]]="CC"), "Yes", "No")</f>
        <v>No</v>
      </c>
    </row>
    <row r="14355" spans="6:14">
      <c r="F14355" s="3">
        <v>44315</v>
      </c>
      <c r="G14355" s="1" t="s">
        <v>75</v>
      </c>
      <c r="H14355" s="1" t="s">
        <v>107</v>
      </c>
      <c r="I14355" s="1">
        <v>586</v>
      </c>
      <c r="J14355" s="1">
        <f>MONTH(BART_Rides[[#This Row],[Date]])</f>
        <v>4</v>
      </c>
      <c r="K14355" s="1">
        <f>WEEKDAY(BART_Rides[[#This Row],[Date]],2)</f>
        <v>4</v>
      </c>
      <c r="L14355" s="1" t="str">
        <f>LEFT(BART_Rides[[#This Row],[Lines]],1)</f>
        <v>Y</v>
      </c>
      <c r="M14355" s="1" t="str">
        <f>IF(BART_Rides[[#This Row],[FirstLetter]]="Y","Yes","No")</f>
        <v>Yes</v>
      </c>
      <c r="N14355" s="1" t="str">
        <f>IF(OR(BART_Rides[[#This Row],[Station Code]]="EM", BART_Rides[[#This Row],[Station Code]]="MT", BART_Rides[[#This Row],[Station Code]]="PL", BART_Rides[[#This Row],[Station Code]]="CC"), "Yes", "No")</f>
        <v>No</v>
      </c>
    </row>
    <row r="14356" spans="6:14">
      <c r="F14356" s="3">
        <v>44316</v>
      </c>
      <c r="G14356" s="1" t="s">
        <v>75</v>
      </c>
      <c r="H14356" s="1" t="s">
        <v>107</v>
      </c>
      <c r="I14356" s="1">
        <v>537</v>
      </c>
      <c r="J14356" s="1">
        <f>MONTH(BART_Rides[[#This Row],[Date]])</f>
        <v>4</v>
      </c>
      <c r="K14356" s="1">
        <f>WEEKDAY(BART_Rides[[#This Row],[Date]],2)</f>
        <v>5</v>
      </c>
      <c r="L14356" s="1" t="str">
        <f>LEFT(BART_Rides[[#This Row],[Lines]],1)</f>
        <v>Y</v>
      </c>
      <c r="M14356" s="1" t="str">
        <f>IF(BART_Rides[[#This Row],[FirstLetter]]="Y","Yes","No")</f>
        <v>Yes</v>
      </c>
      <c r="N14356" s="1" t="str">
        <f>IF(OR(BART_Rides[[#This Row],[Station Code]]="EM", BART_Rides[[#This Row],[Station Code]]="MT", BART_Rides[[#This Row],[Station Code]]="PL", BART_Rides[[#This Row],[Station Code]]="CC"), "Yes", "No")</f>
        <v>No</v>
      </c>
    </row>
    <row r="14357" spans="6:14">
      <c r="F14357" s="3">
        <v>44317</v>
      </c>
      <c r="G14357" s="1" t="s">
        <v>75</v>
      </c>
      <c r="H14357" s="1" t="s">
        <v>107</v>
      </c>
      <c r="I14357" s="1">
        <v>235</v>
      </c>
      <c r="J14357" s="1">
        <f>MONTH(BART_Rides[[#This Row],[Date]])</f>
        <v>5</v>
      </c>
      <c r="K14357" s="1">
        <f>WEEKDAY(BART_Rides[[#This Row],[Date]],2)</f>
        <v>6</v>
      </c>
      <c r="L14357" s="1" t="str">
        <f>LEFT(BART_Rides[[#This Row],[Lines]],1)</f>
        <v>Y</v>
      </c>
      <c r="M14357" s="1" t="str">
        <f>IF(BART_Rides[[#This Row],[FirstLetter]]="Y","Yes","No")</f>
        <v>Yes</v>
      </c>
      <c r="N14357" s="1" t="str">
        <f>IF(OR(BART_Rides[[#This Row],[Station Code]]="EM", BART_Rides[[#This Row],[Station Code]]="MT", BART_Rides[[#This Row],[Station Code]]="PL", BART_Rides[[#This Row],[Station Code]]="CC"), "Yes", "No")</f>
        <v>No</v>
      </c>
    </row>
    <row r="14358" spans="6:14">
      <c r="F14358" s="3">
        <v>44318</v>
      </c>
      <c r="G14358" s="1" t="s">
        <v>75</v>
      </c>
      <c r="H14358" s="1" t="s">
        <v>107</v>
      </c>
      <c r="I14358" s="1">
        <v>167</v>
      </c>
      <c r="J14358" s="1">
        <f>MONTH(BART_Rides[[#This Row],[Date]])</f>
        <v>5</v>
      </c>
      <c r="K14358" s="1">
        <f>WEEKDAY(BART_Rides[[#This Row],[Date]],2)</f>
        <v>7</v>
      </c>
      <c r="L14358" s="1" t="str">
        <f>LEFT(BART_Rides[[#This Row],[Lines]],1)</f>
        <v>Y</v>
      </c>
      <c r="M14358" s="1" t="str">
        <f>IF(BART_Rides[[#This Row],[FirstLetter]]="Y","Yes","No")</f>
        <v>Yes</v>
      </c>
      <c r="N14358" s="1" t="str">
        <f>IF(OR(BART_Rides[[#This Row],[Station Code]]="EM", BART_Rides[[#This Row],[Station Code]]="MT", BART_Rides[[#This Row],[Station Code]]="PL", BART_Rides[[#This Row],[Station Code]]="CC"), "Yes", "No")</f>
        <v>No</v>
      </c>
    </row>
    <row r="14359" spans="6:14">
      <c r="F14359" s="3">
        <v>44319</v>
      </c>
      <c r="G14359" s="1" t="s">
        <v>75</v>
      </c>
      <c r="H14359" s="1" t="s">
        <v>107</v>
      </c>
      <c r="I14359" s="1">
        <v>528</v>
      </c>
      <c r="J14359" s="1">
        <f>MONTH(BART_Rides[[#This Row],[Date]])</f>
        <v>5</v>
      </c>
      <c r="K14359" s="1">
        <f>WEEKDAY(BART_Rides[[#This Row],[Date]],2)</f>
        <v>1</v>
      </c>
      <c r="L14359" s="1" t="str">
        <f>LEFT(BART_Rides[[#This Row],[Lines]],1)</f>
        <v>Y</v>
      </c>
      <c r="M14359" s="1" t="str">
        <f>IF(BART_Rides[[#This Row],[FirstLetter]]="Y","Yes","No")</f>
        <v>Yes</v>
      </c>
      <c r="N14359" s="1" t="str">
        <f>IF(OR(BART_Rides[[#This Row],[Station Code]]="EM", BART_Rides[[#This Row],[Station Code]]="MT", BART_Rides[[#This Row],[Station Code]]="PL", BART_Rides[[#This Row],[Station Code]]="CC"), "Yes", "No")</f>
        <v>No</v>
      </c>
    </row>
    <row r="14360" spans="6:14">
      <c r="F14360" s="3">
        <v>44320</v>
      </c>
      <c r="G14360" s="1" t="s">
        <v>75</v>
      </c>
      <c r="H14360" s="1" t="s">
        <v>107</v>
      </c>
      <c r="I14360" s="1">
        <v>556</v>
      </c>
      <c r="J14360" s="1">
        <f>MONTH(BART_Rides[[#This Row],[Date]])</f>
        <v>5</v>
      </c>
      <c r="K14360" s="1">
        <f>WEEKDAY(BART_Rides[[#This Row],[Date]],2)</f>
        <v>2</v>
      </c>
      <c r="L14360" s="1" t="str">
        <f>LEFT(BART_Rides[[#This Row],[Lines]],1)</f>
        <v>Y</v>
      </c>
      <c r="M14360" s="1" t="str">
        <f>IF(BART_Rides[[#This Row],[FirstLetter]]="Y","Yes","No")</f>
        <v>Yes</v>
      </c>
      <c r="N14360" s="1" t="str">
        <f>IF(OR(BART_Rides[[#This Row],[Station Code]]="EM", BART_Rides[[#This Row],[Station Code]]="MT", BART_Rides[[#This Row],[Station Code]]="PL", BART_Rides[[#This Row],[Station Code]]="CC"), "Yes", "No")</f>
        <v>No</v>
      </c>
    </row>
    <row r="14361" spans="6:14">
      <c r="F14361" s="3">
        <v>44321</v>
      </c>
      <c r="G14361" s="1" t="s">
        <v>75</v>
      </c>
      <c r="H14361" s="1" t="s">
        <v>107</v>
      </c>
      <c r="I14361" s="1">
        <v>574</v>
      </c>
      <c r="J14361" s="1">
        <f>MONTH(BART_Rides[[#This Row],[Date]])</f>
        <v>5</v>
      </c>
      <c r="K14361" s="1">
        <f>WEEKDAY(BART_Rides[[#This Row],[Date]],2)</f>
        <v>3</v>
      </c>
      <c r="L14361" s="1" t="str">
        <f>LEFT(BART_Rides[[#This Row],[Lines]],1)</f>
        <v>Y</v>
      </c>
      <c r="M14361" s="1" t="str">
        <f>IF(BART_Rides[[#This Row],[FirstLetter]]="Y","Yes","No")</f>
        <v>Yes</v>
      </c>
      <c r="N14361" s="1" t="str">
        <f>IF(OR(BART_Rides[[#This Row],[Station Code]]="EM", BART_Rides[[#This Row],[Station Code]]="MT", BART_Rides[[#This Row],[Station Code]]="PL", BART_Rides[[#This Row],[Station Code]]="CC"), "Yes", "No")</f>
        <v>No</v>
      </c>
    </row>
    <row r="14362" spans="6:14">
      <c r="F14362" s="3">
        <v>44322</v>
      </c>
      <c r="G14362" s="1" t="s">
        <v>75</v>
      </c>
      <c r="H14362" s="1" t="s">
        <v>107</v>
      </c>
      <c r="I14362" s="1">
        <v>545</v>
      </c>
      <c r="J14362" s="1">
        <f>MONTH(BART_Rides[[#This Row],[Date]])</f>
        <v>5</v>
      </c>
      <c r="K14362" s="1">
        <f>WEEKDAY(BART_Rides[[#This Row],[Date]],2)</f>
        <v>4</v>
      </c>
      <c r="L14362" s="1" t="str">
        <f>LEFT(BART_Rides[[#This Row],[Lines]],1)</f>
        <v>Y</v>
      </c>
      <c r="M14362" s="1" t="str">
        <f>IF(BART_Rides[[#This Row],[FirstLetter]]="Y","Yes","No")</f>
        <v>Yes</v>
      </c>
      <c r="N14362" s="1" t="str">
        <f>IF(OR(BART_Rides[[#This Row],[Station Code]]="EM", BART_Rides[[#This Row],[Station Code]]="MT", BART_Rides[[#This Row],[Station Code]]="PL", BART_Rides[[#This Row],[Station Code]]="CC"), "Yes", "No")</f>
        <v>No</v>
      </c>
    </row>
    <row r="14363" spans="6:14">
      <c r="F14363" s="3">
        <v>44323</v>
      </c>
      <c r="G14363" s="1" t="s">
        <v>75</v>
      </c>
      <c r="H14363" s="1" t="s">
        <v>107</v>
      </c>
      <c r="I14363" s="1">
        <v>529</v>
      </c>
      <c r="J14363" s="1">
        <f>MONTH(BART_Rides[[#This Row],[Date]])</f>
        <v>5</v>
      </c>
      <c r="K14363" s="1">
        <f>WEEKDAY(BART_Rides[[#This Row],[Date]],2)</f>
        <v>5</v>
      </c>
      <c r="L14363" s="1" t="str">
        <f>LEFT(BART_Rides[[#This Row],[Lines]],1)</f>
        <v>Y</v>
      </c>
      <c r="M14363" s="1" t="str">
        <f>IF(BART_Rides[[#This Row],[FirstLetter]]="Y","Yes","No")</f>
        <v>Yes</v>
      </c>
      <c r="N14363" s="1" t="str">
        <f>IF(OR(BART_Rides[[#This Row],[Station Code]]="EM", BART_Rides[[#This Row],[Station Code]]="MT", BART_Rides[[#This Row],[Station Code]]="PL", BART_Rides[[#This Row],[Station Code]]="CC"), "Yes", "No")</f>
        <v>No</v>
      </c>
    </row>
    <row r="14364" spans="6:14">
      <c r="F14364" s="3">
        <v>44324</v>
      </c>
      <c r="G14364" s="1" t="s">
        <v>75</v>
      </c>
      <c r="H14364" s="1" t="s">
        <v>107</v>
      </c>
      <c r="I14364" s="1">
        <v>256</v>
      </c>
      <c r="J14364" s="1">
        <f>MONTH(BART_Rides[[#This Row],[Date]])</f>
        <v>5</v>
      </c>
      <c r="K14364" s="1">
        <f>WEEKDAY(BART_Rides[[#This Row],[Date]],2)</f>
        <v>6</v>
      </c>
      <c r="L14364" s="1" t="str">
        <f>LEFT(BART_Rides[[#This Row],[Lines]],1)</f>
        <v>Y</v>
      </c>
      <c r="M14364" s="1" t="str">
        <f>IF(BART_Rides[[#This Row],[FirstLetter]]="Y","Yes","No")</f>
        <v>Yes</v>
      </c>
      <c r="N14364" s="1" t="str">
        <f>IF(OR(BART_Rides[[#This Row],[Station Code]]="EM", BART_Rides[[#This Row],[Station Code]]="MT", BART_Rides[[#This Row],[Station Code]]="PL", BART_Rides[[#This Row],[Station Code]]="CC"), "Yes", "No")</f>
        <v>No</v>
      </c>
    </row>
    <row r="14365" spans="6:14">
      <c r="F14365" s="3">
        <v>44325</v>
      </c>
      <c r="G14365" s="1" t="s">
        <v>75</v>
      </c>
      <c r="H14365" s="1" t="s">
        <v>107</v>
      </c>
      <c r="I14365" s="1">
        <v>166</v>
      </c>
      <c r="J14365" s="1">
        <f>MONTH(BART_Rides[[#This Row],[Date]])</f>
        <v>5</v>
      </c>
      <c r="K14365" s="1">
        <f>WEEKDAY(BART_Rides[[#This Row],[Date]],2)</f>
        <v>7</v>
      </c>
      <c r="L14365" s="1" t="str">
        <f>LEFT(BART_Rides[[#This Row],[Lines]],1)</f>
        <v>Y</v>
      </c>
      <c r="M14365" s="1" t="str">
        <f>IF(BART_Rides[[#This Row],[FirstLetter]]="Y","Yes","No")</f>
        <v>Yes</v>
      </c>
      <c r="N14365" s="1" t="str">
        <f>IF(OR(BART_Rides[[#This Row],[Station Code]]="EM", BART_Rides[[#This Row],[Station Code]]="MT", BART_Rides[[#This Row],[Station Code]]="PL", BART_Rides[[#This Row],[Station Code]]="CC"), "Yes", "No")</f>
        <v>No</v>
      </c>
    </row>
    <row r="14366" spans="6:14">
      <c r="F14366" s="3">
        <v>44326</v>
      </c>
      <c r="G14366" s="1" t="s">
        <v>75</v>
      </c>
      <c r="H14366" s="1" t="s">
        <v>107</v>
      </c>
      <c r="I14366" s="1">
        <v>523</v>
      </c>
      <c r="J14366" s="1">
        <f>MONTH(BART_Rides[[#This Row],[Date]])</f>
        <v>5</v>
      </c>
      <c r="K14366" s="1">
        <f>WEEKDAY(BART_Rides[[#This Row],[Date]],2)</f>
        <v>1</v>
      </c>
      <c r="L14366" s="1" t="str">
        <f>LEFT(BART_Rides[[#This Row],[Lines]],1)</f>
        <v>Y</v>
      </c>
      <c r="M14366" s="1" t="str">
        <f>IF(BART_Rides[[#This Row],[FirstLetter]]="Y","Yes","No")</f>
        <v>Yes</v>
      </c>
      <c r="N14366" s="1" t="str">
        <f>IF(OR(BART_Rides[[#This Row],[Station Code]]="EM", BART_Rides[[#This Row],[Station Code]]="MT", BART_Rides[[#This Row],[Station Code]]="PL", BART_Rides[[#This Row],[Station Code]]="CC"), "Yes", "No")</f>
        <v>No</v>
      </c>
    </row>
    <row r="14367" spans="6:14">
      <c r="F14367" s="3">
        <v>44327</v>
      </c>
      <c r="G14367" s="1" t="s">
        <v>75</v>
      </c>
      <c r="H14367" s="1" t="s">
        <v>107</v>
      </c>
      <c r="I14367" s="1">
        <v>553</v>
      </c>
      <c r="J14367" s="1">
        <f>MONTH(BART_Rides[[#This Row],[Date]])</f>
        <v>5</v>
      </c>
      <c r="K14367" s="1">
        <f>WEEKDAY(BART_Rides[[#This Row],[Date]],2)</f>
        <v>2</v>
      </c>
      <c r="L14367" s="1" t="str">
        <f>LEFT(BART_Rides[[#This Row],[Lines]],1)</f>
        <v>Y</v>
      </c>
      <c r="M14367" s="1" t="str">
        <f>IF(BART_Rides[[#This Row],[FirstLetter]]="Y","Yes","No")</f>
        <v>Yes</v>
      </c>
      <c r="N14367" s="1" t="str">
        <f>IF(OR(BART_Rides[[#This Row],[Station Code]]="EM", BART_Rides[[#This Row],[Station Code]]="MT", BART_Rides[[#This Row],[Station Code]]="PL", BART_Rides[[#This Row],[Station Code]]="CC"), "Yes", "No")</f>
        <v>No</v>
      </c>
    </row>
    <row r="14368" spans="6:14">
      <c r="F14368" s="3">
        <v>44328</v>
      </c>
      <c r="G14368" s="1" t="s">
        <v>75</v>
      </c>
      <c r="H14368" s="1" t="s">
        <v>107</v>
      </c>
      <c r="I14368" s="1">
        <v>561</v>
      </c>
      <c r="J14368" s="1">
        <f>MONTH(BART_Rides[[#This Row],[Date]])</f>
        <v>5</v>
      </c>
      <c r="K14368" s="1">
        <f>WEEKDAY(BART_Rides[[#This Row],[Date]],2)</f>
        <v>3</v>
      </c>
      <c r="L14368" s="1" t="str">
        <f>LEFT(BART_Rides[[#This Row],[Lines]],1)</f>
        <v>Y</v>
      </c>
      <c r="M14368" s="1" t="str">
        <f>IF(BART_Rides[[#This Row],[FirstLetter]]="Y","Yes","No")</f>
        <v>Yes</v>
      </c>
      <c r="N14368" s="1" t="str">
        <f>IF(OR(BART_Rides[[#This Row],[Station Code]]="EM", BART_Rides[[#This Row],[Station Code]]="MT", BART_Rides[[#This Row],[Station Code]]="PL", BART_Rides[[#This Row],[Station Code]]="CC"), "Yes", "No")</f>
        <v>No</v>
      </c>
    </row>
    <row r="14369" spans="6:14">
      <c r="F14369" s="3">
        <v>44329</v>
      </c>
      <c r="G14369" s="1" t="s">
        <v>75</v>
      </c>
      <c r="H14369" s="1" t="s">
        <v>107</v>
      </c>
      <c r="I14369" s="1">
        <v>580</v>
      </c>
      <c r="J14369" s="1">
        <f>MONTH(BART_Rides[[#This Row],[Date]])</f>
        <v>5</v>
      </c>
      <c r="K14369" s="1">
        <f>WEEKDAY(BART_Rides[[#This Row],[Date]],2)</f>
        <v>4</v>
      </c>
      <c r="L14369" s="1" t="str">
        <f>LEFT(BART_Rides[[#This Row],[Lines]],1)</f>
        <v>Y</v>
      </c>
      <c r="M14369" s="1" t="str">
        <f>IF(BART_Rides[[#This Row],[FirstLetter]]="Y","Yes","No")</f>
        <v>Yes</v>
      </c>
      <c r="N14369" s="1" t="str">
        <f>IF(OR(BART_Rides[[#This Row],[Station Code]]="EM", BART_Rides[[#This Row],[Station Code]]="MT", BART_Rides[[#This Row],[Station Code]]="PL", BART_Rides[[#This Row],[Station Code]]="CC"), "Yes", "No")</f>
        <v>No</v>
      </c>
    </row>
    <row r="14370" spans="6:14">
      <c r="F14370" s="3">
        <v>44330</v>
      </c>
      <c r="G14370" s="1" t="s">
        <v>75</v>
      </c>
      <c r="H14370" s="1" t="s">
        <v>107</v>
      </c>
      <c r="I14370" s="1">
        <v>550</v>
      </c>
      <c r="J14370" s="1">
        <f>MONTH(BART_Rides[[#This Row],[Date]])</f>
        <v>5</v>
      </c>
      <c r="K14370" s="1">
        <f>WEEKDAY(BART_Rides[[#This Row],[Date]],2)</f>
        <v>5</v>
      </c>
      <c r="L14370" s="1" t="str">
        <f>LEFT(BART_Rides[[#This Row],[Lines]],1)</f>
        <v>Y</v>
      </c>
      <c r="M14370" s="1" t="str">
        <f>IF(BART_Rides[[#This Row],[FirstLetter]]="Y","Yes","No")</f>
        <v>Yes</v>
      </c>
      <c r="N14370" s="1" t="str">
        <f>IF(OR(BART_Rides[[#This Row],[Station Code]]="EM", BART_Rides[[#This Row],[Station Code]]="MT", BART_Rides[[#This Row],[Station Code]]="PL", BART_Rides[[#This Row],[Station Code]]="CC"), "Yes", "No")</f>
        <v>No</v>
      </c>
    </row>
    <row r="14371" spans="6:14">
      <c r="F14371" s="3">
        <v>44331</v>
      </c>
      <c r="G14371" s="1" t="s">
        <v>75</v>
      </c>
      <c r="H14371" s="1" t="s">
        <v>107</v>
      </c>
      <c r="I14371" s="1">
        <v>234</v>
      </c>
      <c r="J14371" s="1">
        <f>MONTH(BART_Rides[[#This Row],[Date]])</f>
        <v>5</v>
      </c>
      <c r="K14371" s="1">
        <f>WEEKDAY(BART_Rides[[#This Row],[Date]],2)</f>
        <v>6</v>
      </c>
      <c r="L14371" s="1" t="str">
        <f>LEFT(BART_Rides[[#This Row],[Lines]],1)</f>
        <v>Y</v>
      </c>
      <c r="M14371" s="1" t="str">
        <f>IF(BART_Rides[[#This Row],[FirstLetter]]="Y","Yes","No")</f>
        <v>Yes</v>
      </c>
      <c r="N14371" s="1" t="str">
        <f>IF(OR(BART_Rides[[#This Row],[Station Code]]="EM", BART_Rides[[#This Row],[Station Code]]="MT", BART_Rides[[#This Row],[Station Code]]="PL", BART_Rides[[#This Row],[Station Code]]="CC"), "Yes", "No")</f>
        <v>No</v>
      </c>
    </row>
    <row r="14372" spans="6:14">
      <c r="F14372" s="3">
        <v>44332</v>
      </c>
      <c r="G14372" s="1" t="s">
        <v>75</v>
      </c>
      <c r="H14372" s="1" t="s">
        <v>107</v>
      </c>
      <c r="I14372" s="1">
        <v>186</v>
      </c>
      <c r="J14372" s="1">
        <f>MONTH(BART_Rides[[#This Row],[Date]])</f>
        <v>5</v>
      </c>
      <c r="K14372" s="1">
        <f>WEEKDAY(BART_Rides[[#This Row],[Date]],2)</f>
        <v>7</v>
      </c>
      <c r="L14372" s="1" t="str">
        <f>LEFT(BART_Rides[[#This Row],[Lines]],1)</f>
        <v>Y</v>
      </c>
      <c r="M14372" s="1" t="str">
        <f>IF(BART_Rides[[#This Row],[FirstLetter]]="Y","Yes","No")</f>
        <v>Yes</v>
      </c>
      <c r="N14372" s="1" t="str">
        <f>IF(OR(BART_Rides[[#This Row],[Station Code]]="EM", BART_Rides[[#This Row],[Station Code]]="MT", BART_Rides[[#This Row],[Station Code]]="PL", BART_Rides[[#This Row],[Station Code]]="CC"), "Yes", "No")</f>
        <v>No</v>
      </c>
    </row>
    <row r="14373" spans="6:14">
      <c r="F14373" s="3">
        <v>44333</v>
      </c>
      <c r="G14373" s="1" t="s">
        <v>75</v>
      </c>
      <c r="H14373" s="1" t="s">
        <v>107</v>
      </c>
      <c r="I14373" s="1">
        <v>514</v>
      </c>
      <c r="J14373" s="1">
        <f>MONTH(BART_Rides[[#This Row],[Date]])</f>
        <v>5</v>
      </c>
      <c r="K14373" s="1">
        <f>WEEKDAY(BART_Rides[[#This Row],[Date]],2)</f>
        <v>1</v>
      </c>
      <c r="L14373" s="1" t="str">
        <f>LEFT(BART_Rides[[#This Row],[Lines]],1)</f>
        <v>Y</v>
      </c>
      <c r="M14373" s="1" t="str">
        <f>IF(BART_Rides[[#This Row],[FirstLetter]]="Y","Yes","No")</f>
        <v>Yes</v>
      </c>
      <c r="N14373" s="1" t="str">
        <f>IF(OR(BART_Rides[[#This Row],[Station Code]]="EM", BART_Rides[[#This Row],[Station Code]]="MT", BART_Rides[[#This Row],[Station Code]]="PL", BART_Rides[[#This Row],[Station Code]]="CC"), "Yes", "No")</f>
        <v>No</v>
      </c>
    </row>
    <row r="14374" spans="6:14">
      <c r="F14374" s="3">
        <v>44334</v>
      </c>
      <c r="G14374" s="1" t="s">
        <v>75</v>
      </c>
      <c r="H14374" s="1" t="s">
        <v>107</v>
      </c>
      <c r="I14374" s="1">
        <v>586</v>
      </c>
      <c r="J14374" s="1">
        <f>MONTH(BART_Rides[[#This Row],[Date]])</f>
        <v>5</v>
      </c>
      <c r="K14374" s="1">
        <f>WEEKDAY(BART_Rides[[#This Row],[Date]],2)</f>
        <v>2</v>
      </c>
      <c r="L14374" s="1" t="str">
        <f>LEFT(BART_Rides[[#This Row],[Lines]],1)</f>
        <v>Y</v>
      </c>
      <c r="M14374" s="1" t="str">
        <f>IF(BART_Rides[[#This Row],[FirstLetter]]="Y","Yes","No")</f>
        <v>Yes</v>
      </c>
      <c r="N14374" s="1" t="str">
        <f>IF(OR(BART_Rides[[#This Row],[Station Code]]="EM", BART_Rides[[#This Row],[Station Code]]="MT", BART_Rides[[#This Row],[Station Code]]="PL", BART_Rides[[#This Row],[Station Code]]="CC"), "Yes", "No")</f>
        <v>No</v>
      </c>
    </row>
    <row r="14375" spans="6:14">
      <c r="F14375" s="3">
        <v>44335</v>
      </c>
      <c r="G14375" s="1" t="s">
        <v>75</v>
      </c>
      <c r="H14375" s="1" t="s">
        <v>107</v>
      </c>
      <c r="I14375" s="1">
        <v>604</v>
      </c>
      <c r="J14375" s="1">
        <f>MONTH(BART_Rides[[#This Row],[Date]])</f>
        <v>5</v>
      </c>
      <c r="K14375" s="1">
        <f>WEEKDAY(BART_Rides[[#This Row],[Date]],2)</f>
        <v>3</v>
      </c>
      <c r="L14375" s="1" t="str">
        <f>LEFT(BART_Rides[[#This Row],[Lines]],1)</f>
        <v>Y</v>
      </c>
      <c r="M14375" s="1" t="str">
        <f>IF(BART_Rides[[#This Row],[FirstLetter]]="Y","Yes","No")</f>
        <v>Yes</v>
      </c>
      <c r="N14375" s="1" t="str">
        <f>IF(OR(BART_Rides[[#This Row],[Station Code]]="EM", BART_Rides[[#This Row],[Station Code]]="MT", BART_Rides[[#This Row],[Station Code]]="PL", BART_Rides[[#This Row],[Station Code]]="CC"), "Yes", "No")</f>
        <v>No</v>
      </c>
    </row>
    <row r="14376" spans="6:14">
      <c r="F14376" s="3">
        <v>44336</v>
      </c>
      <c r="G14376" s="1" t="s">
        <v>75</v>
      </c>
      <c r="H14376" s="1" t="s">
        <v>107</v>
      </c>
      <c r="I14376" s="1">
        <v>576</v>
      </c>
      <c r="J14376" s="1">
        <f>MONTH(BART_Rides[[#This Row],[Date]])</f>
        <v>5</v>
      </c>
      <c r="K14376" s="1">
        <f>WEEKDAY(BART_Rides[[#This Row],[Date]],2)</f>
        <v>4</v>
      </c>
      <c r="L14376" s="1" t="str">
        <f>LEFT(BART_Rides[[#This Row],[Lines]],1)</f>
        <v>Y</v>
      </c>
      <c r="M14376" s="1" t="str">
        <f>IF(BART_Rides[[#This Row],[FirstLetter]]="Y","Yes","No")</f>
        <v>Yes</v>
      </c>
      <c r="N14376" s="1" t="str">
        <f>IF(OR(BART_Rides[[#This Row],[Station Code]]="EM", BART_Rides[[#This Row],[Station Code]]="MT", BART_Rides[[#This Row],[Station Code]]="PL", BART_Rides[[#This Row],[Station Code]]="CC"), "Yes", "No")</f>
        <v>No</v>
      </c>
    </row>
    <row r="14377" spans="6:14">
      <c r="F14377" s="3">
        <v>44337</v>
      </c>
      <c r="G14377" s="1" t="s">
        <v>75</v>
      </c>
      <c r="H14377" s="1" t="s">
        <v>107</v>
      </c>
      <c r="I14377" s="1">
        <v>554</v>
      </c>
      <c r="J14377" s="1">
        <f>MONTH(BART_Rides[[#This Row],[Date]])</f>
        <v>5</v>
      </c>
      <c r="K14377" s="1">
        <f>WEEKDAY(BART_Rides[[#This Row],[Date]],2)</f>
        <v>5</v>
      </c>
      <c r="L14377" s="1" t="str">
        <f>LEFT(BART_Rides[[#This Row],[Lines]],1)</f>
        <v>Y</v>
      </c>
      <c r="M14377" s="1" t="str">
        <f>IF(BART_Rides[[#This Row],[FirstLetter]]="Y","Yes","No")</f>
        <v>Yes</v>
      </c>
      <c r="N14377" s="1" t="str">
        <f>IF(OR(BART_Rides[[#This Row],[Station Code]]="EM", BART_Rides[[#This Row],[Station Code]]="MT", BART_Rides[[#This Row],[Station Code]]="PL", BART_Rides[[#This Row],[Station Code]]="CC"), "Yes", "No")</f>
        <v>No</v>
      </c>
    </row>
    <row r="14378" spans="6:14">
      <c r="F14378" s="3">
        <v>44338</v>
      </c>
      <c r="G14378" s="1" t="s">
        <v>75</v>
      </c>
      <c r="H14378" s="1" t="s">
        <v>107</v>
      </c>
      <c r="I14378" s="1">
        <v>277</v>
      </c>
      <c r="J14378" s="1">
        <f>MONTH(BART_Rides[[#This Row],[Date]])</f>
        <v>5</v>
      </c>
      <c r="K14378" s="1">
        <f>WEEKDAY(BART_Rides[[#This Row],[Date]],2)</f>
        <v>6</v>
      </c>
      <c r="L14378" s="1" t="str">
        <f>LEFT(BART_Rides[[#This Row],[Lines]],1)</f>
        <v>Y</v>
      </c>
      <c r="M14378" s="1" t="str">
        <f>IF(BART_Rides[[#This Row],[FirstLetter]]="Y","Yes","No")</f>
        <v>Yes</v>
      </c>
      <c r="N14378" s="1" t="str">
        <f>IF(OR(BART_Rides[[#This Row],[Station Code]]="EM", BART_Rides[[#This Row],[Station Code]]="MT", BART_Rides[[#This Row],[Station Code]]="PL", BART_Rides[[#This Row],[Station Code]]="CC"), "Yes", "No")</f>
        <v>No</v>
      </c>
    </row>
    <row r="14379" spans="6:14">
      <c r="F14379" s="3">
        <v>44339</v>
      </c>
      <c r="G14379" s="1" t="s">
        <v>75</v>
      </c>
      <c r="H14379" s="1" t="s">
        <v>107</v>
      </c>
      <c r="I14379" s="1">
        <v>196</v>
      </c>
      <c r="J14379" s="1">
        <f>MONTH(BART_Rides[[#This Row],[Date]])</f>
        <v>5</v>
      </c>
      <c r="K14379" s="1">
        <f>WEEKDAY(BART_Rides[[#This Row],[Date]],2)</f>
        <v>7</v>
      </c>
      <c r="L14379" s="1" t="str">
        <f>LEFT(BART_Rides[[#This Row],[Lines]],1)</f>
        <v>Y</v>
      </c>
      <c r="M14379" s="1" t="str">
        <f>IF(BART_Rides[[#This Row],[FirstLetter]]="Y","Yes","No")</f>
        <v>Yes</v>
      </c>
      <c r="N14379" s="1" t="str">
        <f>IF(OR(BART_Rides[[#This Row],[Station Code]]="EM", BART_Rides[[#This Row],[Station Code]]="MT", BART_Rides[[#This Row],[Station Code]]="PL", BART_Rides[[#This Row],[Station Code]]="CC"), "Yes", "No")</f>
        <v>No</v>
      </c>
    </row>
    <row r="14380" spans="6:14">
      <c r="F14380" s="3">
        <v>44340</v>
      </c>
      <c r="G14380" s="1" t="s">
        <v>75</v>
      </c>
      <c r="H14380" s="1" t="s">
        <v>107</v>
      </c>
      <c r="I14380" s="1">
        <v>544</v>
      </c>
      <c r="J14380" s="1">
        <f>MONTH(BART_Rides[[#This Row],[Date]])</f>
        <v>5</v>
      </c>
      <c r="K14380" s="1">
        <f>WEEKDAY(BART_Rides[[#This Row],[Date]],2)</f>
        <v>1</v>
      </c>
      <c r="L14380" s="1" t="str">
        <f>LEFT(BART_Rides[[#This Row],[Lines]],1)</f>
        <v>Y</v>
      </c>
      <c r="M14380" s="1" t="str">
        <f>IF(BART_Rides[[#This Row],[FirstLetter]]="Y","Yes","No")</f>
        <v>Yes</v>
      </c>
      <c r="N14380" s="1" t="str">
        <f>IF(OR(BART_Rides[[#This Row],[Station Code]]="EM", BART_Rides[[#This Row],[Station Code]]="MT", BART_Rides[[#This Row],[Station Code]]="PL", BART_Rides[[#This Row],[Station Code]]="CC"), "Yes", "No")</f>
        <v>No</v>
      </c>
    </row>
    <row r="14381" spans="6:14">
      <c r="F14381" s="3">
        <v>44341</v>
      </c>
      <c r="G14381" s="1" t="s">
        <v>75</v>
      </c>
      <c r="H14381" s="1" t="s">
        <v>107</v>
      </c>
      <c r="I14381" s="1">
        <v>564</v>
      </c>
      <c r="J14381" s="1">
        <f>MONTH(BART_Rides[[#This Row],[Date]])</f>
        <v>5</v>
      </c>
      <c r="K14381" s="1">
        <f>WEEKDAY(BART_Rides[[#This Row],[Date]],2)</f>
        <v>2</v>
      </c>
      <c r="L14381" s="1" t="str">
        <f>LEFT(BART_Rides[[#This Row],[Lines]],1)</f>
        <v>Y</v>
      </c>
      <c r="M14381" s="1" t="str">
        <f>IF(BART_Rides[[#This Row],[FirstLetter]]="Y","Yes","No")</f>
        <v>Yes</v>
      </c>
      <c r="N14381" s="1" t="str">
        <f>IF(OR(BART_Rides[[#This Row],[Station Code]]="EM", BART_Rides[[#This Row],[Station Code]]="MT", BART_Rides[[#This Row],[Station Code]]="PL", BART_Rides[[#This Row],[Station Code]]="CC"), "Yes", "No")</f>
        <v>No</v>
      </c>
    </row>
    <row r="14382" spans="6:14">
      <c r="F14382" s="3">
        <v>44342</v>
      </c>
      <c r="G14382" s="1" t="s">
        <v>75</v>
      </c>
      <c r="H14382" s="1" t="s">
        <v>107</v>
      </c>
      <c r="I14382" s="1">
        <v>593</v>
      </c>
      <c r="J14382" s="1">
        <f>MONTH(BART_Rides[[#This Row],[Date]])</f>
        <v>5</v>
      </c>
      <c r="K14382" s="1">
        <f>WEEKDAY(BART_Rides[[#This Row],[Date]],2)</f>
        <v>3</v>
      </c>
      <c r="L14382" s="1" t="str">
        <f>LEFT(BART_Rides[[#This Row],[Lines]],1)</f>
        <v>Y</v>
      </c>
      <c r="M14382" s="1" t="str">
        <f>IF(BART_Rides[[#This Row],[FirstLetter]]="Y","Yes","No")</f>
        <v>Yes</v>
      </c>
      <c r="N14382" s="1" t="str">
        <f>IF(OR(BART_Rides[[#This Row],[Station Code]]="EM", BART_Rides[[#This Row],[Station Code]]="MT", BART_Rides[[#This Row],[Station Code]]="PL", BART_Rides[[#This Row],[Station Code]]="CC"), "Yes", "No")</f>
        <v>No</v>
      </c>
    </row>
    <row r="14383" spans="6:14">
      <c r="F14383" s="3">
        <v>44343</v>
      </c>
      <c r="G14383" s="1" t="s">
        <v>75</v>
      </c>
      <c r="H14383" s="1" t="s">
        <v>107</v>
      </c>
      <c r="I14383" s="1">
        <v>533</v>
      </c>
      <c r="J14383" s="1">
        <f>MONTH(BART_Rides[[#This Row],[Date]])</f>
        <v>5</v>
      </c>
      <c r="K14383" s="1">
        <f>WEEKDAY(BART_Rides[[#This Row],[Date]],2)</f>
        <v>4</v>
      </c>
      <c r="L14383" s="1" t="str">
        <f>LEFT(BART_Rides[[#This Row],[Lines]],1)</f>
        <v>Y</v>
      </c>
      <c r="M14383" s="1" t="str">
        <f>IF(BART_Rides[[#This Row],[FirstLetter]]="Y","Yes","No")</f>
        <v>Yes</v>
      </c>
      <c r="N14383" s="1" t="str">
        <f>IF(OR(BART_Rides[[#This Row],[Station Code]]="EM", BART_Rides[[#This Row],[Station Code]]="MT", BART_Rides[[#This Row],[Station Code]]="PL", BART_Rides[[#This Row],[Station Code]]="CC"), "Yes", "No")</f>
        <v>No</v>
      </c>
    </row>
    <row r="14384" spans="6:14">
      <c r="F14384" s="3">
        <v>44344</v>
      </c>
      <c r="G14384" s="1" t="s">
        <v>75</v>
      </c>
      <c r="H14384" s="1" t="s">
        <v>107</v>
      </c>
      <c r="I14384" s="1">
        <v>495</v>
      </c>
      <c r="J14384" s="1">
        <f>MONTH(BART_Rides[[#This Row],[Date]])</f>
        <v>5</v>
      </c>
      <c r="K14384" s="1">
        <f>WEEKDAY(BART_Rides[[#This Row],[Date]],2)</f>
        <v>5</v>
      </c>
      <c r="L14384" s="1" t="str">
        <f>LEFT(BART_Rides[[#This Row],[Lines]],1)</f>
        <v>Y</v>
      </c>
      <c r="M14384" s="1" t="str">
        <f>IF(BART_Rides[[#This Row],[FirstLetter]]="Y","Yes","No")</f>
        <v>Yes</v>
      </c>
      <c r="N14384" s="1" t="str">
        <f>IF(OR(BART_Rides[[#This Row],[Station Code]]="EM", BART_Rides[[#This Row],[Station Code]]="MT", BART_Rides[[#This Row],[Station Code]]="PL", BART_Rides[[#This Row],[Station Code]]="CC"), "Yes", "No")</f>
        <v>No</v>
      </c>
    </row>
    <row r="14385" spans="6:14">
      <c r="F14385" s="3">
        <v>44345</v>
      </c>
      <c r="G14385" s="1" t="s">
        <v>75</v>
      </c>
      <c r="H14385" s="1" t="s">
        <v>107</v>
      </c>
      <c r="I14385" s="1">
        <v>228</v>
      </c>
      <c r="J14385" s="1">
        <f>MONTH(BART_Rides[[#This Row],[Date]])</f>
        <v>5</v>
      </c>
      <c r="K14385" s="1">
        <f>WEEKDAY(BART_Rides[[#This Row],[Date]],2)</f>
        <v>6</v>
      </c>
      <c r="L14385" s="1" t="str">
        <f>LEFT(BART_Rides[[#This Row],[Lines]],1)</f>
        <v>Y</v>
      </c>
      <c r="M14385" s="1" t="str">
        <f>IF(BART_Rides[[#This Row],[FirstLetter]]="Y","Yes","No")</f>
        <v>Yes</v>
      </c>
      <c r="N14385" s="1" t="str">
        <f>IF(OR(BART_Rides[[#This Row],[Station Code]]="EM", BART_Rides[[#This Row],[Station Code]]="MT", BART_Rides[[#This Row],[Station Code]]="PL", BART_Rides[[#This Row],[Station Code]]="CC"), "Yes", "No")</f>
        <v>No</v>
      </c>
    </row>
    <row r="14386" spans="6:14">
      <c r="F14386" s="3">
        <v>44346</v>
      </c>
      <c r="G14386" s="1" t="s">
        <v>75</v>
      </c>
      <c r="H14386" s="1" t="s">
        <v>107</v>
      </c>
      <c r="I14386" s="1">
        <v>183</v>
      </c>
      <c r="J14386" s="1">
        <f>MONTH(BART_Rides[[#This Row],[Date]])</f>
        <v>5</v>
      </c>
      <c r="K14386" s="1">
        <f>WEEKDAY(BART_Rides[[#This Row],[Date]],2)</f>
        <v>7</v>
      </c>
      <c r="L14386" s="1" t="str">
        <f>LEFT(BART_Rides[[#This Row],[Lines]],1)</f>
        <v>Y</v>
      </c>
      <c r="M14386" s="1" t="str">
        <f>IF(BART_Rides[[#This Row],[FirstLetter]]="Y","Yes","No")</f>
        <v>Yes</v>
      </c>
      <c r="N14386" s="1" t="str">
        <f>IF(OR(BART_Rides[[#This Row],[Station Code]]="EM", BART_Rides[[#This Row],[Station Code]]="MT", BART_Rides[[#This Row],[Station Code]]="PL", BART_Rides[[#This Row],[Station Code]]="CC"), "Yes", "No")</f>
        <v>No</v>
      </c>
    </row>
    <row r="14387" spans="6:14">
      <c r="F14387" s="3">
        <v>44347</v>
      </c>
      <c r="G14387" s="1" t="s">
        <v>75</v>
      </c>
      <c r="H14387" s="1" t="s">
        <v>107</v>
      </c>
      <c r="I14387" s="1">
        <v>264</v>
      </c>
      <c r="J14387" s="1">
        <f>MONTH(BART_Rides[[#This Row],[Date]])</f>
        <v>5</v>
      </c>
      <c r="K14387" s="1">
        <f>WEEKDAY(BART_Rides[[#This Row],[Date]],2)</f>
        <v>1</v>
      </c>
      <c r="L14387" s="1" t="str">
        <f>LEFT(BART_Rides[[#This Row],[Lines]],1)</f>
        <v>Y</v>
      </c>
      <c r="M14387" s="1" t="str">
        <f>IF(BART_Rides[[#This Row],[FirstLetter]]="Y","Yes","No")</f>
        <v>Yes</v>
      </c>
      <c r="N14387" s="1" t="str">
        <f>IF(OR(BART_Rides[[#This Row],[Station Code]]="EM", BART_Rides[[#This Row],[Station Code]]="MT", BART_Rides[[#This Row],[Station Code]]="PL", BART_Rides[[#This Row],[Station Code]]="CC"), "Yes", "No")</f>
        <v>No</v>
      </c>
    </row>
    <row r="14388" spans="6:14">
      <c r="F14388" s="3">
        <v>44348</v>
      </c>
      <c r="G14388" s="1" t="s">
        <v>75</v>
      </c>
      <c r="H14388" s="1" t="s">
        <v>107</v>
      </c>
      <c r="I14388" s="1">
        <v>597</v>
      </c>
      <c r="J14388" s="1">
        <f>MONTH(BART_Rides[[#This Row],[Date]])</f>
        <v>6</v>
      </c>
      <c r="K14388" s="1">
        <f>WEEKDAY(BART_Rides[[#This Row],[Date]],2)</f>
        <v>2</v>
      </c>
      <c r="L14388" s="1" t="str">
        <f>LEFT(BART_Rides[[#This Row],[Lines]],1)</f>
        <v>Y</v>
      </c>
      <c r="M14388" s="1" t="str">
        <f>IF(BART_Rides[[#This Row],[FirstLetter]]="Y","Yes","No")</f>
        <v>Yes</v>
      </c>
      <c r="N14388" s="1" t="str">
        <f>IF(OR(BART_Rides[[#This Row],[Station Code]]="EM", BART_Rides[[#This Row],[Station Code]]="MT", BART_Rides[[#This Row],[Station Code]]="PL", BART_Rides[[#This Row],[Station Code]]="CC"), "Yes", "No")</f>
        <v>No</v>
      </c>
    </row>
    <row r="14389" spans="6:14">
      <c r="F14389" s="3">
        <v>44349</v>
      </c>
      <c r="G14389" s="1" t="s">
        <v>75</v>
      </c>
      <c r="H14389" s="1" t="s">
        <v>107</v>
      </c>
      <c r="I14389" s="1">
        <v>618</v>
      </c>
      <c r="J14389" s="1">
        <f>MONTH(BART_Rides[[#This Row],[Date]])</f>
        <v>6</v>
      </c>
      <c r="K14389" s="1">
        <f>WEEKDAY(BART_Rides[[#This Row],[Date]],2)</f>
        <v>3</v>
      </c>
      <c r="L14389" s="1" t="str">
        <f>LEFT(BART_Rides[[#This Row],[Lines]],1)</f>
        <v>Y</v>
      </c>
      <c r="M14389" s="1" t="str">
        <f>IF(BART_Rides[[#This Row],[FirstLetter]]="Y","Yes","No")</f>
        <v>Yes</v>
      </c>
      <c r="N14389" s="1" t="str">
        <f>IF(OR(BART_Rides[[#This Row],[Station Code]]="EM", BART_Rides[[#This Row],[Station Code]]="MT", BART_Rides[[#This Row],[Station Code]]="PL", BART_Rides[[#This Row],[Station Code]]="CC"), "Yes", "No")</f>
        <v>No</v>
      </c>
    </row>
    <row r="14390" spans="6:14">
      <c r="F14390" s="3">
        <v>44350</v>
      </c>
      <c r="G14390" s="1" t="s">
        <v>75</v>
      </c>
      <c r="H14390" s="1" t="s">
        <v>107</v>
      </c>
      <c r="I14390" s="1">
        <v>637</v>
      </c>
      <c r="J14390" s="1">
        <f>MONTH(BART_Rides[[#This Row],[Date]])</f>
        <v>6</v>
      </c>
      <c r="K14390" s="1">
        <f>WEEKDAY(BART_Rides[[#This Row],[Date]],2)</f>
        <v>4</v>
      </c>
      <c r="L14390" s="1" t="str">
        <f>LEFT(BART_Rides[[#This Row],[Lines]],1)</f>
        <v>Y</v>
      </c>
      <c r="M14390" s="1" t="str">
        <f>IF(BART_Rides[[#This Row],[FirstLetter]]="Y","Yes","No")</f>
        <v>Yes</v>
      </c>
      <c r="N14390" s="1" t="str">
        <f>IF(OR(BART_Rides[[#This Row],[Station Code]]="EM", BART_Rides[[#This Row],[Station Code]]="MT", BART_Rides[[#This Row],[Station Code]]="PL", BART_Rides[[#This Row],[Station Code]]="CC"), "Yes", "No")</f>
        <v>No</v>
      </c>
    </row>
    <row r="14391" spans="6:14">
      <c r="F14391" s="3">
        <v>44351</v>
      </c>
      <c r="G14391" s="1" t="s">
        <v>75</v>
      </c>
      <c r="H14391" s="1" t="s">
        <v>107</v>
      </c>
      <c r="I14391" s="1">
        <v>578</v>
      </c>
      <c r="J14391" s="1">
        <f>MONTH(BART_Rides[[#This Row],[Date]])</f>
        <v>6</v>
      </c>
      <c r="K14391" s="1">
        <f>WEEKDAY(BART_Rides[[#This Row],[Date]],2)</f>
        <v>5</v>
      </c>
      <c r="L14391" s="1" t="str">
        <f>LEFT(BART_Rides[[#This Row],[Lines]],1)</f>
        <v>Y</v>
      </c>
      <c r="M14391" s="1" t="str">
        <f>IF(BART_Rides[[#This Row],[FirstLetter]]="Y","Yes","No")</f>
        <v>Yes</v>
      </c>
      <c r="N14391" s="1" t="str">
        <f>IF(OR(BART_Rides[[#This Row],[Station Code]]="EM", BART_Rides[[#This Row],[Station Code]]="MT", BART_Rides[[#This Row],[Station Code]]="PL", BART_Rides[[#This Row],[Station Code]]="CC"), "Yes", "No")</f>
        <v>No</v>
      </c>
    </row>
    <row r="14392" spans="6:14">
      <c r="F14392" s="3">
        <v>44352</v>
      </c>
      <c r="G14392" s="1" t="s">
        <v>75</v>
      </c>
      <c r="H14392" s="1" t="s">
        <v>107</v>
      </c>
      <c r="I14392" s="1">
        <v>252</v>
      </c>
      <c r="J14392" s="1">
        <f>MONTH(BART_Rides[[#This Row],[Date]])</f>
        <v>6</v>
      </c>
      <c r="K14392" s="1">
        <f>WEEKDAY(BART_Rides[[#This Row],[Date]],2)</f>
        <v>6</v>
      </c>
      <c r="L14392" s="1" t="str">
        <f>LEFT(BART_Rides[[#This Row],[Lines]],1)</f>
        <v>Y</v>
      </c>
      <c r="M14392" s="1" t="str">
        <f>IF(BART_Rides[[#This Row],[FirstLetter]]="Y","Yes","No")</f>
        <v>Yes</v>
      </c>
      <c r="N14392" s="1" t="str">
        <f>IF(OR(BART_Rides[[#This Row],[Station Code]]="EM", BART_Rides[[#This Row],[Station Code]]="MT", BART_Rides[[#This Row],[Station Code]]="PL", BART_Rides[[#This Row],[Station Code]]="CC"), "Yes", "No")</f>
        <v>No</v>
      </c>
    </row>
    <row r="14393" spans="6:14">
      <c r="F14393" s="3">
        <v>44353</v>
      </c>
      <c r="G14393" s="1" t="s">
        <v>75</v>
      </c>
      <c r="H14393" s="1" t="s">
        <v>107</v>
      </c>
      <c r="I14393" s="1">
        <v>180</v>
      </c>
      <c r="J14393" s="1">
        <f>MONTH(BART_Rides[[#This Row],[Date]])</f>
        <v>6</v>
      </c>
      <c r="K14393" s="1">
        <f>WEEKDAY(BART_Rides[[#This Row],[Date]],2)</f>
        <v>7</v>
      </c>
      <c r="L14393" s="1" t="str">
        <f>LEFT(BART_Rides[[#This Row],[Lines]],1)</f>
        <v>Y</v>
      </c>
      <c r="M14393" s="1" t="str">
        <f>IF(BART_Rides[[#This Row],[FirstLetter]]="Y","Yes","No")</f>
        <v>Yes</v>
      </c>
      <c r="N14393" s="1" t="str">
        <f>IF(OR(BART_Rides[[#This Row],[Station Code]]="EM", BART_Rides[[#This Row],[Station Code]]="MT", BART_Rides[[#This Row],[Station Code]]="PL", BART_Rides[[#This Row],[Station Code]]="CC"), "Yes", "No")</f>
        <v>No</v>
      </c>
    </row>
    <row r="14394" spans="6:14">
      <c r="F14394" s="3">
        <v>44354</v>
      </c>
      <c r="G14394" s="1" t="s">
        <v>75</v>
      </c>
      <c r="H14394" s="1" t="s">
        <v>107</v>
      </c>
      <c r="I14394" s="1">
        <v>620</v>
      </c>
      <c r="J14394" s="1">
        <f>MONTH(BART_Rides[[#This Row],[Date]])</f>
        <v>6</v>
      </c>
      <c r="K14394" s="1">
        <f>WEEKDAY(BART_Rides[[#This Row],[Date]],2)</f>
        <v>1</v>
      </c>
      <c r="L14394" s="1" t="str">
        <f>LEFT(BART_Rides[[#This Row],[Lines]],1)</f>
        <v>Y</v>
      </c>
      <c r="M14394" s="1" t="str">
        <f>IF(BART_Rides[[#This Row],[FirstLetter]]="Y","Yes","No")</f>
        <v>Yes</v>
      </c>
      <c r="N14394" s="1" t="str">
        <f>IF(OR(BART_Rides[[#This Row],[Station Code]]="EM", BART_Rides[[#This Row],[Station Code]]="MT", BART_Rides[[#This Row],[Station Code]]="PL", BART_Rides[[#This Row],[Station Code]]="CC"), "Yes", "No")</f>
        <v>No</v>
      </c>
    </row>
    <row r="14395" spans="6:14">
      <c r="F14395" s="3">
        <v>44355</v>
      </c>
      <c r="G14395" s="1" t="s">
        <v>75</v>
      </c>
      <c r="H14395" s="1" t="s">
        <v>107</v>
      </c>
      <c r="I14395" s="1">
        <v>644</v>
      </c>
      <c r="J14395" s="1">
        <f>MONTH(BART_Rides[[#This Row],[Date]])</f>
        <v>6</v>
      </c>
      <c r="K14395" s="1">
        <f>WEEKDAY(BART_Rides[[#This Row],[Date]],2)</f>
        <v>2</v>
      </c>
      <c r="L14395" s="1" t="str">
        <f>LEFT(BART_Rides[[#This Row],[Lines]],1)</f>
        <v>Y</v>
      </c>
      <c r="M14395" s="1" t="str">
        <f>IF(BART_Rides[[#This Row],[FirstLetter]]="Y","Yes","No")</f>
        <v>Yes</v>
      </c>
      <c r="N14395" s="1" t="str">
        <f>IF(OR(BART_Rides[[#This Row],[Station Code]]="EM", BART_Rides[[#This Row],[Station Code]]="MT", BART_Rides[[#This Row],[Station Code]]="PL", BART_Rides[[#This Row],[Station Code]]="CC"), "Yes", "No")</f>
        <v>No</v>
      </c>
    </row>
    <row r="14396" spans="6:14">
      <c r="F14396" s="3">
        <v>44356</v>
      </c>
      <c r="G14396" s="1" t="s">
        <v>75</v>
      </c>
      <c r="H14396" s="1" t="s">
        <v>107</v>
      </c>
      <c r="I14396" s="1">
        <v>631</v>
      </c>
      <c r="J14396" s="1">
        <f>MONTH(BART_Rides[[#This Row],[Date]])</f>
        <v>6</v>
      </c>
      <c r="K14396" s="1">
        <f>WEEKDAY(BART_Rides[[#This Row],[Date]],2)</f>
        <v>3</v>
      </c>
      <c r="L14396" s="1" t="str">
        <f>LEFT(BART_Rides[[#This Row],[Lines]],1)</f>
        <v>Y</v>
      </c>
      <c r="M14396" s="1" t="str">
        <f>IF(BART_Rides[[#This Row],[FirstLetter]]="Y","Yes","No")</f>
        <v>Yes</v>
      </c>
      <c r="N14396" s="1" t="str">
        <f>IF(OR(BART_Rides[[#This Row],[Station Code]]="EM", BART_Rides[[#This Row],[Station Code]]="MT", BART_Rides[[#This Row],[Station Code]]="PL", BART_Rides[[#This Row],[Station Code]]="CC"), "Yes", "No")</f>
        <v>No</v>
      </c>
    </row>
    <row r="14397" spans="6:14">
      <c r="F14397" s="3">
        <v>44357</v>
      </c>
      <c r="G14397" s="1" t="s">
        <v>75</v>
      </c>
      <c r="H14397" s="1" t="s">
        <v>107</v>
      </c>
      <c r="I14397" s="1">
        <v>679</v>
      </c>
      <c r="J14397" s="1">
        <f>MONTH(BART_Rides[[#This Row],[Date]])</f>
        <v>6</v>
      </c>
      <c r="K14397" s="1">
        <f>WEEKDAY(BART_Rides[[#This Row],[Date]],2)</f>
        <v>4</v>
      </c>
      <c r="L14397" s="1" t="str">
        <f>LEFT(BART_Rides[[#This Row],[Lines]],1)</f>
        <v>Y</v>
      </c>
      <c r="M14397" s="1" t="str">
        <f>IF(BART_Rides[[#This Row],[FirstLetter]]="Y","Yes","No")</f>
        <v>Yes</v>
      </c>
      <c r="N14397" s="1" t="str">
        <f>IF(OR(BART_Rides[[#This Row],[Station Code]]="EM", BART_Rides[[#This Row],[Station Code]]="MT", BART_Rides[[#This Row],[Station Code]]="PL", BART_Rides[[#This Row],[Station Code]]="CC"), "Yes", "No")</f>
        <v>No</v>
      </c>
    </row>
    <row r="14398" spans="6:14">
      <c r="F14398" s="3">
        <v>44358</v>
      </c>
      <c r="G14398" s="1" t="s">
        <v>75</v>
      </c>
      <c r="H14398" s="1" t="s">
        <v>107</v>
      </c>
      <c r="I14398" s="1">
        <v>639</v>
      </c>
      <c r="J14398" s="1">
        <f>MONTH(BART_Rides[[#This Row],[Date]])</f>
        <v>6</v>
      </c>
      <c r="K14398" s="1">
        <f>WEEKDAY(BART_Rides[[#This Row],[Date]],2)</f>
        <v>5</v>
      </c>
      <c r="L14398" s="1" t="str">
        <f>LEFT(BART_Rides[[#This Row],[Lines]],1)</f>
        <v>Y</v>
      </c>
      <c r="M14398" s="1" t="str">
        <f>IF(BART_Rides[[#This Row],[FirstLetter]]="Y","Yes","No")</f>
        <v>Yes</v>
      </c>
      <c r="N14398" s="1" t="str">
        <f>IF(OR(BART_Rides[[#This Row],[Station Code]]="EM", BART_Rides[[#This Row],[Station Code]]="MT", BART_Rides[[#This Row],[Station Code]]="PL", BART_Rides[[#This Row],[Station Code]]="CC"), "Yes", "No")</f>
        <v>No</v>
      </c>
    </row>
    <row r="14399" spans="6:14">
      <c r="F14399" s="3">
        <v>44359</v>
      </c>
      <c r="G14399" s="1" t="s">
        <v>75</v>
      </c>
      <c r="H14399" s="1" t="s">
        <v>107</v>
      </c>
      <c r="I14399" s="1">
        <v>277</v>
      </c>
      <c r="J14399" s="1">
        <f>MONTH(BART_Rides[[#This Row],[Date]])</f>
        <v>6</v>
      </c>
      <c r="K14399" s="1">
        <f>WEEKDAY(BART_Rides[[#This Row],[Date]],2)</f>
        <v>6</v>
      </c>
      <c r="L14399" s="1" t="str">
        <f>LEFT(BART_Rides[[#This Row],[Lines]],1)</f>
        <v>Y</v>
      </c>
      <c r="M14399" s="1" t="str">
        <f>IF(BART_Rides[[#This Row],[FirstLetter]]="Y","Yes","No")</f>
        <v>Yes</v>
      </c>
      <c r="N14399" s="1" t="str">
        <f>IF(OR(BART_Rides[[#This Row],[Station Code]]="EM", BART_Rides[[#This Row],[Station Code]]="MT", BART_Rides[[#This Row],[Station Code]]="PL", BART_Rides[[#This Row],[Station Code]]="CC"), "Yes", "No")</f>
        <v>No</v>
      </c>
    </row>
    <row r="14400" spans="6:14">
      <c r="F14400" s="3">
        <v>44360</v>
      </c>
      <c r="G14400" s="1" t="s">
        <v>75</v>
      </c>
      <c r="H14400" s="1" t="s">
        <v>107</v>
      </c>
      <c r="I14400" s="1">
        <v>190</v>
      </c>
      <c r="J14400" s="1">
        <f>MONTH(BART_Rides[[#This Row],[Date]])</f>
        <v>6</v>
      </c>
      <c r="K14400" s="1">
        <f>WEEKDAY(BART_Rides[[#This Row],[Date]],2)</f>
        <v>7</v>
      </c>
      <c r="L14400" s="1" t="str">
        <f>LEFT(BART_Rides[[#This Row],[Lines]],1)</f>
        <v>Y</v>
      </c>
      <c r="M14400" s="1" t="str">
        <f>IF(BART_Rides[[#This Row],[FirstLetter]]="Y","Yes","No")</f>
        <v>Yes</v>
      </c>
      <c r="N14400" s="1" t="str">
        <f>IF(OR(BART_Rides[[#This Row],[Station Code]]="EM", BART_Rides[[#This Row],[Station Code]]="MT", BART_Rides[[#This Row],[Station Code]]="PL", BART_Rides[[#This Row],[Station Code]]="CC"), "Yes", "No")</f>
        <v>No</v>
      </c>
    </row>
    <row r="14401" spans="6:14">
      <c r="F14401" s="3">
        <v>44361</v>
      </c>
      <c r="G14401" s="1" t="s">
        <v>75</v>
      </c>
      <c r="H14401" s="1" t="s">
        <v>107</v>
      </c>
      <c r="I14401" s="1">
        <v>594</v>
      </c>
      <c r="J14401" s="1">
        <f>MONTH(BART_Rides[[#This Row],[Date]])</f>
        <v>6</v>
      </c>
      <c r="K14401" s="1">
        <f>WEEKDAY(BART_Rides[[#This Row],[Date]],2)</f>
        <v>1</v>
      </c>
      <c r="L14401" s="1" t="str">
        <f>LEFT(BART_Rides[[#This Row],[Lines]],1)</f>
        <v>Y</v>
      </c>
      <c r="M14401" s="1" t="str">
        <f>IF(BART_Rides[[#This Row],[FirstLetter]]="Y","Yes","No")</f>
        <v>Yes</v>
      </c>
      <c r="N14401" s="1" t="str">
        <f>IF(OR(BART_Rides[[#This Row],[Station Code]]="EM", BART_Rides[[#This Row],[Station Code]]="MT", BART_Rides[[#This Row],[Station Code]]="PL", BART_Rides[[#This Row],[Station Code]]="CC"), "Yes", "No")</f>
        <v>No</v>
      </c>
    </row>
    <row r="14402" spans="6:14">
      <c r="F14402" s="3">
        <v>44362</v>
      </c>
      <c r="G14402" s="1" t="s">
        <v>75</v>
      </c>
      <c r="H14402" s="1" t="s">
        <v>107</v>
      </c>
      <c r="I14402" s="1">
        <v>675</v>
      </c>
      <c r="J14402" s="1">
        <f>MONTH(BART_Rides[[#This Row],[Date]])</f>
        <v>6</v>
      </c>
      <c r="K14402" s="1">
        <f>WEEKDAY(BART_Rides[[#This Row],[Date]],2)</f>
        <v>2</v>
      </c>
      <c r="L14402" s="1" t="str">
        <f>LEFT(BART_Rides[[#This Row],[Lines]],1)</f>
        <v>Y</v>
      </c>
      <c r="M14402" s="1" t="str">
        <f>IF(BART_Rides[[#This Row],[FirstLetter]]="Y","Yes","No")</f>
        <v>Yes</v>
      </c>
      <c r="N14402" s="1" t="str">
        <f>IF(OR(BART_Rides[[#This Row],[Station Code]]="EM", BART_Rides[[#This Row],[Station Code]]="MT", BART_Rides[[#This Row],[Station Code]]="PL", BART_Rides[[#This Row],[Station Code]]="CC"), "Yes", "No")</f>
        <v>No</v>
      </c>
    </row>
    <row r="14403" spans="6:14">
      <c r="F14403" s="3">
        <v>44363</v>
      </c>
      <c r="G14403" s="1" t="s">
        <v>75</v>
      </c>
      <c r="H14403" s="1" t="s">
        <v>107</v>
      </c>
      <c r="I14403" s="1">
        <v>669</v>
      </c>
      <c r="J14403" s="1">
        <f>MONTH(BART_Rides[[#This Row],[Date]])</f>
        <v>6</v>
      </c>
      <c r="K14403" s="1">
        <f>WEEKDAY(BART_Rides[[#This Row],[Date]],2)</f>
        <v>3</v>
      </c>
      <c r="L14403" s="1" t="str">
        <f>LEFT(BART_Rides[[#This Row],[Lines]],1)</f>
        <v>Y</v>
      </c>
      <c r="M14403" s="1" t="str">
        <f>IF(BART_Rides[[#This Row],[FirstLetter]]="Y","Yes","No")</f>
        <v>Yes</v>
      </c>
      <c r="N14403" s="1" t="str">
        <f>IF(OR(BART_Rides[[#This Row],[Station Code]]="EM", BART_Rides[[#This Row],[Station Code]]="MT", BART_Rides[[#This Row],[Station Code]]="PL", BART_Rides[[#This Row],[Station Code]]="CC"), "Yes", "No")</f>
        <v>No</v>
      </c>
    </row>
    <row r="14404" spans="6:14">
      <c r="F14404" s="3">
        <v>44364</v>
      </c>
      <c r="G14404" s="1" t="s">
        <v>75</v>
      </c>
      <c r="H14404" s="1" t="s">
        <v>107</v>
      </c>
      <c r="I14404" s="1">
        <v>691</v>
      </c>
      <c r="J14404" s="1">
        <f>MONTH(BART_Rides[[#This Row],[Date]])</f>
        <v>6</v>
      </c>
      <c r="K14404" s="1">
        <f>WEEKDAY(BART_Rides[[#This Row],[Date]],2)</f>
        <v>4</v>
      </c>
      <c r="L14404" s="1" t="str">
        <f>LEFT(BART_Rides[[#This Row],[Lines]],1)</f>
        <v>Y</v>
      </c>
      <c r="M14404" s="1" t="str">
        <f>IF(BART_Rides[[#This Row],[FirstLetter]]="Y","Yes","No")</f>
        <v>Yes</v>
      </c>
      <c r="N14404" s="1" t="str">
        <f>IF(OR(BART_Rides[[#This Row],[Station Code]]="EM", BART_Rides[[#This Row],[Station Code]]="MT", BART_Rides[[#This Row],[Station Code]]="PL", BART_Rides[[#This Row],[Station Code]]="CC"), "Yes", "No")</f>
        <v>No</v>
      </c>
    </row>
    <row r="14405" spans="6:14">
      <c r="F14405" s="3">
        <v>44365</v>
      </c>
      <c r="G14405" s="1" t="s">
        <v>75</v>
      </c>
      <c r="H14405" s="1" t="s">
        <v>107</v>
      </c>
      <c r="I14405" s="1">
        <v>652</v>
      </c>
      <c r="J14405" s="1">
        <f>MONTH(BART_Rides[[#This Row],[Date]])</f>
        <v>6</v>
      </c>
      <c r="K14405" s="1">
        <f>WEEKDAY(BART_Rides[[#This Row],[Date]],2)</f>
        <v>5</v>
      </c>
      <c r="L14405" s="1" t="str">
        <f>LEFT(BART_Rides[[#This Row],[Lines]],1)</f>
        <v>Y</v>
      </c>
      <c r="M14405" s="1" t="str">
        <f>IF(BART_Rides[[#This Row],[FirstLetter]]="Y","Yes","No")</f>
        <v>Yes</v>
      </c>
      <c r="N14405" s="1" t="str">
        <f>IF(OR(BART_Rides[[#This Row],[Station Code]]="EM", BART_Rides[[#This Row],[Station Code]]="MT", BART_Rides[[#This Row],[Station Code]]="PL", BART_Rides[[#This Row],[Station Code]]="CC"), "Yes", "No")</f>
        <v>No</v>
      </c>
    </row>
    <row r="14406" spans="6:14">
      <c r="F14406" s="3">
        <v>44366</v>
      </c>
      <c r="G14406" s="1" t="s">
        <v>75</v>
      </c>
      <c r="H14406" s="1" t="s">
        <v>107</v>
      </c>
      <c r="I14406" s="1">
        <v>327</v>
      </c>
      <c r="J14406" s="1">
        <f>MONTH(BART_Rides[[#This Row],[Date]])</f>
        <v>6</v>
      </c>
      <c r="K14406" s="1">
        <f>WEEKDAY(BART_Rides[[#This Row],[Date]],2)</f>
        <v>6</v>
      </c>
      <c r="L14406" s="1" t="str">
        <f>LEFT(BART_Rides[[#This Row],[Lines]],1)</f>
        <v>Y</v>
      </c>
      <c r="M14406" s="1" t="str">
        <f>IF(BART_Rides[[#This Row],[FirstLetter]]="Y","Yes","No")</f>
        <v>Yes</v>
      </c>
      <c r="N14406" s="1" t="str">
        <f>IF(OR(BART_Rides[[#This Row],[Station Code]]="EM", BART_Rides[[#This Row],[Station Code]]="MT", BART_Rides[[#This Row],[Station Code]]="PL", BART_Rides[[#This Row],[Station Code]]="CC"), "Yes", "No")</f>
        <v>No</v>
      </c>
    </row>
    <row r="14407" spans="6:14">
      <c r="F14407" s="3">
        <v>44367</v>
      </c>
      <c r="G14407" s="1" t="s">
        <v>75</v>
      </c>
      <c r="H14407" s="1" t="s">
        <v>107</v>
      </c>
      <c r="I14407" s="1">
        <v>193</v>
      </c>
      <c r="J14407" s="1">
        <f>MONTH(BART_Rides[[#This Row],[Date]])</f>
        <v>6</v>
      </c>
      <c r="K14407" s="1">
        <f>WEEKDAY(BART_Rides[[#This Row],[Date]],2)</f>
        <v>7</v>
      </c>
      <c r="L14407" s="1" t="str">
        <f>LEFT(BART_Rides[[#This Row],[Lines]],1)</f>
        <v>Y</v>
      </c>
      <c r="M14407" s="1" t="str">
        <f>IF(BART_Rides[[#This Row],[FirstLetter]]="Y","Yes","No")</f>
        <v>Yes</v>
      </c>
      <c r="N14407" s="1" t="str">
        <f>IF(OR(BART_Rides[[#This Row],[Station Code]]="EM", BART_Rides[[#This Row],[Station Code]]="MT", BART_Rides[[#This Row],[Station Code]]="PL", BART_Rides[[#This Row],[Station Code]]="CC"), "Yes", "No")</f>
        <v>No</v>
      </c>
    </row>
    <row r="14408" spans="6:14">
      <c r="F14408" s="3">
        <v>44368</v>
      </c>
      <c r="G14408" s="1" t="s">
        <v>75</v>
      </c>
      <c r="H14408" s="1" t="s">
        <v>107</v>
      </c>
      <c r="I14408" s="1">
        <v>656</v>
      </c>
      <c r="J14408" s="1">
        <f>MONTH(BART_Rides[[#This Row],[Date]])</f>
        <v>6</v>
      </c>
      <c r="K14408" s="1">
        <f>WEEKDAY(BART_Rides[[#This Row],[Date]],2)</f>
        <v>1</v>
      </c>
      <c r="L14408" s="1" t="str">
        <f>LEFT(BART_Rides[[#This Row],[Lines]],1)</f>
        <v>Y</v>
      </c>
      <c r="M14408" s="1" t="str">
        <f>IF(BART_Rides[[#This Row],[FirstLetter]]="Y","Yes","No")</f>
        <v>Yes</v>
      </c>
      <c r="N14408" s="1" t="str">
        <f>IF(OR(BART_Rides[[#This Row],[Station Code]]="EM", BART_Rides[[#This Row],[Station Code]]="MT", BART_Rides[[#This Row],[Station Code]]="PL", BART_Rides[[#This Row],[Station Code]]="CC"), "Yes", "No")</f>
        <v>No</v>
      </c>
    </row>
    <row r="14409" spans="6:14">
      <c r="F14409" s="3">
        <v>44369</v>
      </c>
      <c r="G14409" s="1" t="s">
        <v>75</v>
      </c>
      <c r="H14409" s="1" t="s">
        <v>107</v>
      </c>
      <c r="I14409" s="1">
        <v>720</v>
      </c>
      <c r="J14409" s="1">
        <f>MONTH(BART_Rides[[#This Row],[Date]])</f>
        <v>6</v>
      </c>
      <c r="K14409" s="1">
        <f>WEEKDAY(BART_Rides[[#This Row],[Date]],2)</f>
        <v>2</v>
      </c>
      <c r="L14409" s="1" t="str">
        <f>LEFT(BART_Rides[[#This Row],[Lines]],1)</f>
        <v>Y</v>
      </c>
      <c r="M14409" s="1" t="str">
        <f>IF(BART_Rides[[#This Row],[FirstLetter]]="Y","Yes","No")</f>
        <v>Yes</v>
      </c>
      <c r="N14409" s="1" t="str">
        <f>IF(OR(BART_Rides[[#This Row],[Station Code]]="EM", BART_Rides[[#This Row],[Station Code]]="MT", BART_Rides[[#This Row],[Station Code]]="PL", BART_Rides[[#This Row],[Station Code]]="CC"), "Yes", "No")</f>
        <v>No</v>
      </c>
    </row>
    <row r="14410" spans="6:14">
      <c r="F14410" s="3">
        <v>44370</v>
      </c>
      <c r="G14410" s="1" t="s">
        <v>75</v>
      </c>
      <c r="H14410" s="1" t="s">
        <v>107</v>
      </c>
      <c r="I14410" s="1">
        <v>693</v>
      </c>
      <c r="J14410" s="1">
        <f>MONTH(BART_Rides[[#This Row],[Date]])</f>
        <v>6</v>
      </c>
      <c r="K14410" s="1">
        <f>WEEKDAY(BART_Rides[[#This Row],[Date]],2)</f>
        <v>3</v>
      </c>
      <c r="L14410" s="1" t="str">
        <f>LEFT(BART_Rides[[#This Row],[Lines]],1)</f>
        <v>Y</v>
      </c>
      <c r="M14410" s="1" t="str">
        <f>IF(BART_Rides[[#This Row],[FirstLetter]]="Y","Yes","No")</f>
        <v>Yes</v>
      </c>
      <c r="N14410" s="1" t="str">
        <f>IF(OR(BART_Rides[[#This Row],[Station Code]]="EM", BART_Rides[[#This Row],[Station Code]]="MT", BART_Rides[[#This Row],[Station Code]]="PL", BART_Rides[[#This Row],[Station Code]]="CC"), "Yes", "No")</f>
        <v>No</v>
      </c>
    </row>
    <row r="14411" spans="6:14">
      <c r="F14411" s="3">
        <v>44371</v>
      </c>
      <c r="G14411" s="1" t="s">
        <v>75</v>
      </c>
      <c r="H14411" s="1" t="s">
        <v>107</v>
      </c>
      <c r="I14411" s="1">
        <v>761</v>
      </c>
      <c r="J14411" s="1">
        <f>MONTH(BART_Rides[[#This Row],[Date]])</f>
        <v>6</v>
      </c>
      <c r="K14411" s="1">
        <f>WEEKDAY(BART_Rides[[#This Row],[Date]],2)</f>
        <v>4</v>
      </c>
      <c r="L14411" s="1" t="str">
        <f>LEFT(BART_Rides[[#This Row],[Lines]],1)</f>
        <v>Y</v>
      </c>
      <c r="M14411" s="1" t="str">
        <f>IF(BART_Rides[[#This Row],[FirstLetter]]="Y","Yes","No")</f>
        <v>Yes</v>
      </c>
      <c r="N14411" s="1" t="str">
        <f>IF(OR(BART_Rides[[#This Row],[Station Code]]="EM", BART_Rides[[#This Row],[Station Code]]="MT", BART_Rides[[#This Row],[Station Code]]="PL", BART_Rides[[#This Row],[Station Code]]="CC"), "Yes", "No")</f>
        <v>No</v>
      </c>
    </row>
    <row r="14412" spans="6:14">
      <c r="F14412" s="3">
        <v>44372</v>
      </c>
      <c r="G14412" s="1" t="s">
        <v>75</v>
      </c>
      <c r="H14412" s="1" t="s">
        <v>107</v>
      </c>
      <c r="I14412" s="1">
        <v>676</v>
      </c>
      <c r="J14412" s="1">
        <f>MONTH(BART_Rides[[#This Row],[Date]])</f>
        <v>6</v>
      </c>
      <c r="K14412" s="1">
        <f>WEEKDAY(BART_Rides[[#This Row],[Date]],2)</f>
        <v>5</v>
      </c>
      <c r="L14412" s="1" t="str">
        <f>LEFT(BART_Rides[[#This Row],[Lines]],1)</f>
        <v>Y</v>
      </c>
      <c r="M14412" s="1" t="str">
        <f>IF(BART_Rides[[#This Row],[FirstLetter]]="Y","Yes","No")</f>
        <v>Yes</v>
      </c>
      <c r="N14412" s="1" t="str">
        <f>IF(OR(BART_Rides[[#This Row],[Station Code]]="EM", BART_Rides[[#This Row],[Station Code]]="MT", BART_Rides[[#This Row],[Station Code]]="PL", BART_Rides[[#This Row],[Station Code]]="CC"), "Yes", "No")</f>
        <v>No</v>
      </c>
    </row>
    <row r="14413" spans="6:14">
      <c r="F14413" s="3">
        <v>44373</v>
      </c>
      <c r="G14413" s="1" t="s">
        <v>75</v>
      </c>
      <c r="H14413" s="1" t="s">
        <v>107</v>
      </c>
      <c r="I14413" s="1">
        <v>293</v>
      </c>
      <c r="J14413" s="1">
        <f>MONTH(BART_Rides[[#This Row],[Date]])</f>
        <v>6</v>
      </c>
      <c r="K14413" s="1">
        <f>WEEKDAY(BART_Rides[[#This Row],[Date]],2)</f>
        <v>6</v>
      </c>
      <c r="L14413" s="1" t="str">
        <f>LEFT(BART_Rides[[#This Row],[Lines]],1)</f>
        <v>Y</v>
      </c>
      <c r="M14413" s="1" t="str">
        <f>IF(BART_Rides[[#This Row],[FirstLetter]]="Y","Yes","No")</f>
        <v>Yes</v>
      </c>
      <c r="N14413" s="1" t="str">
        <f>IF(OR(BART_Rides[[#This Row],[Station Code]]="EM", BART_Rides[[#This Row],[Station Code]]="MT", BART_Rides[[#This Row],[Station Code]]="PL", BART_Rides[[#This Row],[Station Code]]="CC"), "Yes", "No")</f>
        <v>No</v>
      </c>
    </row>
    <row r="14414" spans="6:14">
      <c r="F14414" s="3">
        <v>44374</v>
      </c>
      <c r="G14414" s="1" t="s">
        <v>75</v>
      </c>
      <c r="H14414" s="1" t="s">
        <v>107</v>
      </c>
      <c r="I14414" s="1">
        <v>241</v>
      </c>
      <c r="J14414" s="1">
        <f>MONTH(BART_Rides[[#This Row],[Date]])</f>
        <v>6</v>
      </c>
      <c r="K14414" s="1">
        <f>WEEKDAY(BART_Rides[[#This Row],[Date]],2)</f>
        <v>7</v>
      </c>
      <c r="L14414" s="1" t="str">
        <f>LEFT(BART_Rides[[#This Row],[Lines]],1)</f>
        <v>Y</v>
      </c>
      <c r="M14414" s="1" t="str">
        <f>IF(BART_Rides[[#This Row],[FirstLetter]]="Y","Yes","No")</f>
        <v>Yes</v>
      </c>
      <c r="N14414" s="1" t="str">
        <f>IF(OR(BART_Rides[[#This Row],[Station Code]]="EM", BART_Rides[[#This Row],[Station Code]]="MT", BART_Rides[[#This Row],[Station Code]]="PL", BART_Rides[[#This Row],[Station Code]]="CC"), "Yes", "No")</f>
        <v>No</v>
      </c>
    </row>
    <row r="14415" spans="6:14">
      <c r="F14415" s="3">
        <v>44375</v>
      </c>
      <c r="G14415" s="1" t="s">
        <v>75</v>
      </c>
      <c r="H14415" s="1" t="s">
        <v>107</v>
      </c>
      <c r="I14415" s="1">
        <v>676</v>
      </c>
      <c r="J14415" s="1">
        <f>MONTH(BART_Rides[[#This Row],[Date]])</f>
        <v>6</v>
      </c>
      <c r="K14415" s="1">
        <f>WEEKDAY(BART_Rides[[#This Row],[Date]],2)</f>
        <v>1</v>
      </c>
      <c r="L14415" s="1" t="str">
        <f>LEFT(BART_Rides[[#This Row],[Lines]],1)</f>
        <v>Y</v>
      </c>
      <c r="M14415" s="1" t="str">
        <f>IF(BART_Rides[[#This Row],[FirstLetter]]="Y","Yes","No")</f>
        <v>Yes</v>
      </c>
      <c r="N14415" s="1" t="str">
        <f>IF(OR(BART_Rides[[#This Row],[Station Code]]="EM", BART_Rides[[#This Row],[Station Code]]="MT", BART_Rides[[#This Row],[Station Code]]="PL", BART_Rides[[#This Row],[Station Code]]="CC"), "Yes", "No")</f>
        <v>No</v>
      </c>
    </row>
    <row r="14416" spans="6:14">
      <c r="F14416" s="3">
        <v>44376</v>
      </c>
      <c r="G14416" s="1" t="s">
        <v>75</v>
      </c>
      <c r="H14416" s="1" t="s">
        <v>107</v>
      </c>
      <c r="I14416" s="1">
        <v>726</v>
      </c>
      <c r="J14416" s="1">
        <f>MONTH(BART_Rides[[#This Row],[Date]])</f>
        <v>6</v>
      </c>
      <c r="K14416" s="1">
        <f>WEEKDAY(BART_Rides[[#This Row],[Date]],2)</f>
        <v>2</v>
      </c>
      <c r="L14416" s="1" t="str">
        <f>LEFT(BART_Rides[[#This Row],[Lines]],1)</f>
        <v>Y</v>
      </c>
      <c r="M14416" s="1" t="str">
        <f>IF(BART_Rides[[#This Row],[FirstLetter]]="Y","Yes","No")</f>
        <v>Yes</v>
      </c>
      <c r="N14416" s="1" t="str">
        <f>IF(OR(BART_Rides[[#This Row],[Station Code]]="EM", BART_Rides[[#This Row],[Station Code]]="MT", BART_Rides[[#This Row],[Station Code]]="PL", BART_Rides[[#This Row],[Station Code]]="CC"), "Yes", "No")</f>
        <v>No</v>
      </c>
    </row>
    <row r="14417" spans="6:14">
      <c r="F14417" s="3">
        <v>44377</v>
      </c>
      <c r="G14417" s="1" t="s">
        <v>75</v>
      </c>
      <c r="H14417" s="1" t="s">
        <v>107</v>
      </c>
      <c r="I14417" s="1">
        <v>686</v>
      </c>
      <c r="J14417" s="1">
        <f>MONTH(BART_Rides[[#This Row],[Date]])</f>
        <v>6</v>
      </c>
      <c r="K14417" s="1">
        <f>WEEKDAY(BART_Rides[[#This Row],[Date]],2)</f>
        <v>3</v>
      </c>
      <c r="L14417" s="1" t="str">
        <f>LEFT(BART_Rides[[#This Row],[Lines]],1)</f>
        <v>Y</v>
      </c>
      <c r="M14417" s="1" t="str">
        <f>IF(BART_Rides[[#This Row],[FirstLetter]]="Y","Yes","No")</f>
        <v>Yes</v>
      </c>
      <c r="N14417" s="1" t="str">
        <f>IF(OR(BART_Rides[[#This Row],[Station Code]]="EM", BART_Rides[[#This Row],[Station Code]]="MT", BART_Rides[[#This Row],[Station Code]]="PL", BART_Rides[[#This Row],[Station Code]]="CC"), "Yes", "No")</f>
        <v>No</v>
      </c>
    </row>
    <row r="14418" spans="6:14">
      <c r="F14418" s="3">
        <v>44378</v>
      </c>
      <c r="G14418" s="1" t="s">
        <v>75</v>
      </c>
      <c r="H14418" s="1" t="s">
        <v>107</v>
      </c>
      <c r="I14418" s="1">
        <v>712</v>
      </c>
      <c r="J14418" s="1">
        <f>MONTH(BART_Rides[[#This Row],[Date]])</f>
        <v>7</v>
      </c>
      <c r="K14418" s="1">
        <f>WEEKDAY(BART_Rides[[#This Row],[Date]],2)</f>
        <v>4</v>
      </c>
      <c r="L14418" s="1" t="str">
        <f>LEFT(BART_Rides[[#This Row],[Lines]],1)</f>
        <v>Y</v>
      </c>
      <c r="M14418" s="1" t="str">
        <f>IF(BART_Rides[[#This Row],[FirstLetter]]="Y","Yes","No")</f>
        <v>Yes</v>
      </c>
      <c r="N14418" s="1" t="str">
        <f>IF(OR(BART_Rides[[#This Row],[Station Code]]="EM", BART_Rides[[#This Row],[Station Code]]="MT", BART_Rides[[#This Row],[Station Code]]="PL", BART_Rides[[#This Row],[Station Code]]="CC"), "Yes", "No")</f>
        <v>No</v>
      </c>
    </row>
    <row r="14419" spans="6:14">
      <c r="F14419" s="3">
        <v>44379</v>
      </c>
      <c r="G14419" s="1" t="s">
        <v>75</v>
      </c>
      <c r="H14419" s="1" t="s">
        <v>107</v>
      </c>
      <c r="I14419" s="1">
        <v>662</v>
      </c>
      <c r="J14419" s="1">
        <f>MONTH(BART_Rides[[#This Row],[Date]])</f>
        <v>7</v>
      </c>
      <c r="K14419" s="1">
        <f>WEEKDAY(BART_Rides[[#This Row],[Date]],2)</f>
        <v>5</v>
      </c>
      <c r="L14419" s="1" t="str">
        <f>LEFT(BART_Rides[[#This Row],[Lines]],1)</f>
        <v>Y</v>
      </c>
      <c r="M14419" s="1" t="str">
        <f>IF(BART_Rides[[#This Row],[FirstLetter]]="Y","Yes","No")</f>
        <v>Yes</v>
      </c>
      <c r="N14419" s="1" t="str">
        <f>IF(OR(BART_Rides[[#This Row],[Station Code]]="EM", BART_Rides[[#This Row],[Station Code]]="MT", BART_Rides[[#This Row],[Station Code]]="PL", BART_Rides[[#This Row],[Station Code]]="CC"), "Yes", "No")</f>
        <v>No</v>
      </c>
    </row>
    <row r="14420" spans="6:14">
      <c r="F14420" s="3">
        <v>44380</v>
      </c>
      <c r="G14420" s="1" t="s">
        <v>75</v>
      </c>
      <c r="H14420" s="1" t="s">
        <v>107</v>
      </c>
      <c r="I14420" s="1">
        <v>277</v>
      </c>
      <c r="J14420" s="1">
        <f>MONTH(BART_Rides[[#This Row],[Date]])</f>
        <v>7</v>
      </c>
      <c r="K14420" s="1">
        <f>WEEKDAY(BART_Rides[[#This Row],[Date]],2)</f>
        <v>6</v>
      </c>
      <c r="L14420" s="1" t="str">
        <f>LEFT(BART_Rides[[#This Row],[Lines]],1)</f>
        <v>Y</v>
      </c>
      <c r="M14420" s="1" t="str">
        <f>IF(BART_Rides[[#This Row],[FirstLetter]]="Y","Yes","No")</f>
        <v>Yes</v>
      </c>
      <c r="N14420" s="1" t="str">
        <f>IF(OR(BART_Rides[[#This Row],[Station Code]]="EM", BART_Rides[[#This Row],[Station Code]]="MT", BART_Rides[[#This Row],[Station Code]]="PL", BART_Rides[[#This Row],[Station Code]]="CC"), "Yes", "No")</f>
        <v>No</v>
      </c>
    </row>
    <row r="14421" spans="6:14">
      <c r="F14421" s="3">
        <v>44381</v>
      </c>
      <c r="G14421" s="1" t="s">
        <v>75</v>
      </c>
      <c r="H14421" s="1" t="s">
        <v>107</v>
      </c>
      <c r="I14421" s="1">
        <v>245</v>
      </c>
      <c r="J14421" s="1">
        <f>MONTH(BART_Rides[[#This Row],[Date]])</f>
        <v>7</v>
      </c>
      <c r="K14421" s="1">
        <f>WEEKDAY(BART_Rides[[#This Row],[Date]],2)</f>
        <v>7</v>
      </c>
      <c r="L14421" s="1" t="str">
        <f>LEFT(BART_Rides[[#This Row],[Lines]],1)</f>
        <v>Y</v>
      </c>
      <c r="M14421" s="1" t="str">
        <f>IF(BART_Rides[[#This Row],[FirstLetter]]="Y","Yes","No")</f>
        <v>Yes</v>
      </c>
      <c r="N14421" s="1" t="str">
        <f>IF(OR(BART_Rides[[#This Row],[Station Code]]="EM", BART_Rides[[#This Row],[Station Code]]="MT", BART_Rides[[#This Row],[Station Code]]="PL", BART_Rides[[#This Row],[Station Code]]="CC"), "Yes", "No")</f>
        <v>No</v>
      </c>
    </row>
    <row r="14422" spans="6:14">
      <c r="F14422" s="3">
        <v>44382</v>
      </c>
      <c r="G14422" s="1" t="s">
        <v>75</v>
      </c>
      <c r="H14422" s="1" t="s">
        <v>107</v>
      </c>
      <c r="I14422" s="1">
        <v>298</v>
      </c>
      <c r="J14422" s="1">
        <f>MONTH(BART_Rides[[#This Row],[Date]])</f>
        <v>7</v>
      </c>
      <c r="K14422" s="1">
        <f>WEEKDAY(BART_Rides[[#This Row],[Date]],2)</f>
        <v>1</v>
      </c>
      <c r="L14422" s="1" t="str">
        <f>LEFT(BART_Rides[[#This Row],[Lines]],1)</f>
        <v>Y</v>
      </c>
      <c r="M14422" s="1" t="str">
        <f>IF(BART_Rides[[#This Row],[FirstLetter]]="Y","Yes","No")</f>
        <v>Yes</v>
      </c>
      <c r="N14422" s="1" t="str">
        <f>IF(OR(BART_Rides[[#This Row],[Station Code]]="EM", BART_Rides[[#This Row],[Station Code]]="MT", BART_Rides[[#This Row],[Station Code]]="PL", BART_Rides[[#This Row],[Station Code]]="CC"), "Yes", "No")</f>
        <v>No</v>
      </c>
    </row>
    <row r="14423" spans="6:14">
      <c r="F14423" s="3">
        <v>44383</v>
      </c>
      <c r="G14423" s="1" t="s">
        <v>75</v>
      </c>
      <c r="H14423" s="1" t="s">
        <v>107</v>
      </c>
      <c r="I14423" s="1">
        <v>708</v>
      </c>
      <c r="J14423" s="1">
        <f>MONTH(BART_Rides[[#This Row],[Date]])</f>
        <v>7</v>
      </c>
      <c r="K14423" s="1">
        <f>WEEKDAY(BART_Rides[[#This Row],[Date]],2)</f>
        <v>2</v>
      </c>
      <c r="L14423" s="1" t="str">
        <f>LEFT(BART_Rides[[#This Row],[Lines]],1)</f>
        <v>Y</v>
      </c>
      <c r="M14423" s="1" t="str">
        <f>IF(BART_Rides[[#This Row],[FirstLetter]]="Y","Yes","No")</f>
        <v>Yes</v>
      </c>
      <c r="N14423" s="1" t="str">
        <f>IF(OR(BART_Rides[[#This Row],[Station Code]]="EM", BART_Rides[[#This Row],[Station Code]]="MT", BART_Rides[[#This Row],[Station Code]]="PL", BART_Rides[[#This Row],[Station Code]]="CC"), "Yes", "No")</f>
        <v>No</v>
      </c>
    </row>
    <row r="14424" spans="6:14">
      <c r="F14424" s="3">
        <v>44384</v>
      </c>
      <c r="G14424" s="1" t="s">
        <v>75</v>
      </c>
      <c r="H14424" s="1" t="s">
        <v>107</v>
      </c>
      <c r="I14424" s="1">
        <v>729</v>
      </c>
      <c r="J14424" s="1">
        <f>MONTH(BART_Rides[[#This Row],[Date]])</f>
        <v>7</v>
      </c>
      <c r="K14424" s="1">
        <f>WEEKDAY(BART_Rides[[#This Row],[Date]],2)</f>
        <v>3</v>
      </c>
      <c r="L14424" s="1" t="str">
        <f>LEFT(BART_Rides[[#This Row],[Lines]],1)</f>
        <v>Y</v>
      </c>
      <c r="M14424" s="1" t="str">
        <f>IF(BART_Rides[[#This Row],[FirstLetter]]="Y","Yes","No")</f>
        <v>Yes</v>
      </c>
      <c r="N14424" s="1" t="str">
        <f>IF(OR(BART_Rides[[#This Row],[Station Code]]="EM", BART_Rides[[#This Row],[Station Code]]="MT", BART_Rides[[#This Row],[Station Code]]="PL", BART_Rides[[#This Row],[Station Code]]="CC"), "Yes", "No")</f>
        <v>No</v>
      </c>
    </row>
    <row r="14425" spans="6:14">
      <c r="F14425" s="3">
        <v>44385</v>
      </c>
      <c r="G14425" s="1" t="s">
        <v>75</v>
      </c>
      <c r="H14425" s="1" t="s">
        <v>107</v>
      </c>
      <c r="I14425" s="1">
        <v>753</v>
      </c>
      <c r="J14425" s="1">
        <f>MONTH(BART_Rides[[#This Row],[Date]])</f>
        <v>7</v>
      </c>
      <c r="K14425" s="1">
        <f>WEEKDAY(BART_Rides[[#This Row],[Date]],2)</f>
        <v>4</v>
      </c>
      <c r="L14425" s="1" t="str">
        <f>LEFT(BART_Rides[[#This Row],[Lines]],1)</f>
        <v>Y</v>
      </c>
      <c r="M14425" s="1" t="str">
        <f>IF(BART_Rides[[#This Row],[FirstLetter]]="Y","Yes","No")</f>
        <v>Yes</v>
      </c>
      <c r="N14425" s="1" t="str">
        <f>IF(OR(BART_Rides[[#This Row],[Station Code]]="EM", BART_Rides[[#This Row],[Station Code]]="MT", BART_Rides[[#This Row],[Station Code]]="PL", BART_Rides[[#This Row],[Station Code]]="CC"), "Yes", "No")</f>
        <v>No</v>
      </c>
    </row>
    <row r="14426" spans="6:14">
      <c r="F14426" s="3">
        <v>44386</v>
      </c>
      <c r="G14426" s="1" t="s">
        <v>75</v>
      </c>
      <c r="H14426" s="1" t="s">
        <v>107</v>
      </c>
      <c r="I14426" s="1">
        <v>681</v>
      </c>
      <c r="J14426" s="1">
        <f>MONTH(BART_Rides[[#This Row],[Date]])</f>
        <v>7</v>
      </c>
      <c r="K14426" s="1">
        <f>WEEKDAY(BART_Rides[[#This Row],[Date]],2)</f>
        <v>5</v>
      </c>
      <c r="L14426" s="1" t="str">
        <f>LEFT(BART_Rides[[#This Row],[Lines]],1)</f>
        <v>Y</v>
      </c>
      <c r="M14426" s="1" t="str">
        <f>IF(BART_Rides[[#This Row],[FirstLetter]]="Y","Yes","No")</f>
        <v>Yes</v>
      </c>
      <c r="N14426" s="1" t="str">
        <f>IF(OR(BART_Rides[[#This Row],[Station Code]]="EM", BART_Rides[[#This Row],[Station Code]]="MT", BART_Rides[[#This Row],[Station Code]]="PL", BART_Rides[[#This Row],[Station Code]]="CC"), "Yes", "No")</f>
        <v>No</v>
      </c>
    </row>
    <row r="14427" spans="6:14">
      <c r="F14427" s="3">
        <v>44387</v>
      </c>
      <c r="G14427" s="1" t="s">
        <v>75</v>
      </c>
      <c r="H14427" s="1" t="s">
        <v>107</v>
      </c>
      <c r="I14427" s="1">
        <v>316</v>
      </c>
      <c r="J14427" s="1">
        <f>MONTH(BART_Rides[[#This Row],[Date]])</f>
        <v>7</v>
      </c>
      <c r="K14427" s="1">
        <f>WEEKDAY(BART_Rides[[#This Row],[Date]],2)</f>
        <v>6</v>
      </c>
      <c r="L14427" s="1" t="str">
        <f>LEFT(BART_Rides[[#This Row],[Lines]],1)</f>
        <v>Y</v>
      </c>
      <c r="M14427" s="1" t="str">
        <f>IF(BART_Rides[[#This Row],[FirstLetter]]="Y","Yes","No")</f>
        <v>Yes</v>
      </c>
      <c r="N14427" s="1" t="str">
        <f>IF(OR(BART_Rides[[#This Row],[Station Code]]="EM", BART_Rides[[#This Row],[Station Code]]="MT", BART_Rides[[#This Row],[Station Code]]="PL", BART_Rides[[#This Row],[Station Code]]="CC"), "Yes", "No")</f>
        <v>No</v>
      </c>
    </row>
    <row r="14428" spans="6:14">
      <c r="F14428" s="3">
        <v>44388</v>
      </c>
      <c r="G14428" s="1" t="s">
        <v>75</v>
      </c>
      <c r="H14428" s="1" t="s">
        <v>107</v>
      </c>
      <c r="I14428" s="1">
        <v>252</v>
      </c>
      <c r="J14428" s="1">
        <f>MONTH(BART_Rides[[#This Row],[Date]])</f>
        <v>7</v>
      </c>
      <c r="K14428" s="1">
        <f>WEEKDAY(BART_Rides[[#This Row],[Date]],2)</f>
        <v>7</v>
      </c>
      <c r="L14428" s="1" t="str">
        <f>LEFT(BART_Rides[[#This Row],[Lines]],1)</f>
        <v>Y</v>
      </c>
      <c r="M14428" s="1" t="str">
        <f>IF(BART_Rides[[#This Row],[FirstLetter]]="Y","Yes","No")</f>
        <v>Yes</v>
      </c>
      <c r="N14428" s="1" t="str">
        <f>IF(OR(BART_Rides[[#This Row],[Station Code]]="EM", BART_Rides[[#This Row],[Station Code]]="MT", BART_Rides[[#This Row],[Station Code]]="PL", BART_Rides[[#This Row],[Station Code]]="CC"), "Yes", "No")</f>
        <v>No</v>
      </c>
    </row>
    <row r="14429" spans="6:14">
      <c r="F14429" s="3">
        <v>44389</v>
      </c>
      <c r="G14429" s="1" t="s">
        <v>75</v>
      </c>
      <c r="H14429" s="1" t="s">
        <v>107</v>
      </c>
      <c r="I14429" s="1">
        <v>735</v>
      </c>
      <c r="J14429" s="1">
        <f>MONTH(BART_Rides[[#This Row],[Date]])</f>
        <v>7</v>
      </c>
      <c r="K14429" s="1">
        <f>WEEKDAY(BART_Rides[[#This Row],[Date]],2)</f>
        <v>1</v>
      </c>
      <c r="L14429" s="1" t="str">
        <f>LEFT(BART_Rides[[#This Row],[Lines]],1)</f>
        <v>Y</v>
      </c>
      <c r="M14429" s="1" t="str">
        <f>IF(BART_Rides[[#This Row],[FirstLetter]]="Y","Yes","No")</f>
        <v>Yes</v>
      </c>
      <c r="N14429" s="1" t="str">
        <f>IF(OR(BART_Rides[[#This Row],[Station Code]]="EM", BART_Rides[[#This Row],[Station Code]]="MT", BART_Rides[[#This Row],[Station Code]]="PL", BART_Rides[[#This Row],[Station Code]]="CC"), "Yes", "No")</f>
        <v>No</v>
      </c>
    </row>
    <row r="14430" spans="6:14">
      <c r="F14430" s="3">
        <v>44390</v>
      </c>
      <c r="G14430" s="1" t="s">
        <v>75</v>
      </c>
      <c r="H14430" s="1" t="s">
        <v>107</v>
      </c>
      <c r="I14430" s="1">
        <v>739</v>
      </c>
      <c r="J14430" s="1">
        <f>MONTH(BART_Rides[[#This Row],[Date]])</f>
        <v>7</v>
      </c>
      <c r="K14430" s="1">
        <f>WEEKDAY(BART_Rides[[#This Row],[Date]],2)</f>
        <v>2</v>
      </c>
      <c r="L14430" s="1" t="str">
        <f>LEFT(BART_Rides[[#This Row],[Lines]],1)</f>
        <v>Y</v>
      </c>
      <c r="M14430" s="1" t="str">
        <f>IF(BART_Rides[[#This Row],[FirstLetter]]="Y","Yes","No")</f>
        <v>Yes</v>
      </c>
      <c r="N14430" s="1" t="str">
        <f>IF(OR(BART_Rides[[#This Row],[Station Code]]="EM", BART_Rides[[#This Row],[Station Code]]="MT", BART_Rides[[#This Row],[Station Code]]="PL", BART_Rides[[#This Row],[Station Code]]="CC"), "Yes", "No")</f>
        <v>No</v>
      </c>
    </row>
    <row r="14431" spans="6:14">
      <c r="F14431" s="3">
        <v>44391</v>
      </c>
      <c r="G14431" s="1" t="s">
        <v>75</v>
      </c>
      <c r="H14431" s="1" t="s">
        <v>107</v>
      </c>
      <c r="I14431" s="1">
        <v>778</v>
      </c>
      <c r="J14431" s="1">
        <f>MONTH(BART_Rides[[#This Row],[Date]])</f>
        <v>7</v>
      </c>
      <c r="K14431" s="1">
        <f>WEEKDAY(BART_Rides[[#This Row],[Date]],2)</f>
        <v>3</v>
      </c>
      <c r="L14431" s="1" t="str">
        <f>LEFT(BART_Rides[[#This Row],[Lines]],1)</f>
        <v>Y</v>
      </c>
      <c r="M14431" s="1" t="str">
        <f>IF(BART_Rides[[#This Row],[FirstLetter]]="Y","Yes","No")</f>
        <v>Yes</v>
      </c>
      <c r="N14431" s="1" t="str">
        <f>IF(OR(BART_Rides[[#This Row],[Station Code]]="EM", BART_Rides[[#This Row],[Station Code]]="MT", BART_Rides[[#This Row],[Station Code]]="PL", BART_Rides[[#This Row],[Station Code]]="CC"), "Yes", "No")</f>
        <v>No</v>
      </c>
    </row>
    <row r="14432" spans="6:14">
      <c r="F14432" s="3">
        <v>44392</v>
      </c>
      <c r="G14432" s="1" t="s">
        <v>75</v>
      </c>
      <c r="H14432" s="1" t="s">
        <v>107</v>
      </c>
      <c r="I14432" s="1">
        <v>738</v>
      </c>
      <c r="J14432" s="1">
        <f>MONTH(BART_Rides[[#This Row],[Date]])</f>
        <v>7</v>
      </c>
      <c r="K14432" s="1">
        <f>WEEKDAY(BART_Rides[[#This Row],[Date]],2)</f>
        <v>4</v>
      </c>
      <c r="L14432" s="1" t="str">
        <f>LEFT(BART_Rides[[#This Row],[Lines]],1)</f>
        <v>Y</v>
      </c>
      <c r="M14432" s="1" t="str">
        <f>IF(BART_Rides[[#This Row],[FirstLetter]]="Y","Yes","No")</f>
        <v>Yes</v>
      </c>
      <c r="N14432" s="1" t="str">
        <f>IF(OR(BART_Rides[[#This Row],[Station Code]]="EM", BART_Rides[[#This Row],[Station Code]]="MT", BART_Rides[[#This Row],[Station Code]]="PL", BART_Rides[[#This Row],[Station Code]]="CC"), "Yes", "No")</f>
        <v>No</v>
      </c>
    </row>
    <row r="14433" spans="6:14">
      <c r="F14433" s="3">
        <v>44393</v>
      </c>
      <c r="G14433" s="1" t="s">
        <v>75</v>
      </c>
      <c r="H14433" s="1" t="s">
        <v>107</v>
      </c>
      <c r="I14433" s="1">
        <v>675</v>
      </c>
      <c r="J14433" s="1">
        <f>MONTH(BART_Rides[[#This Row],[Date]])</f>
        <v>7</v>
      </c>
      <c r="K14433" s="1">
        <f>WEEKDAY(BART_Rides[[#This Row],[Date]],2)</f>
        <v>5</v>
      </c>
      <c r="L14433" s="1" t="str">
        <f>LEFT(BART_Rides[[#This Row],[Lines]],1)</f>
        <v>Y</v>
      </c>
      <c r="M14433" s="1" t="str">
        <f>IF(BART_Rides[[#This Row],[FirstLetter]]="Y","Yes","No")</f>
        <v>Yes</v>
      </c>
      <c r="N14433" s="1" t="str">
        <f>IF(OR(BART_Rides[[#This Row],[Station Code]]="EM", BART_Rides[[#This Row],[Station Code]]="MT", BART_Rides[[#This Row],[Station Code]]="PL", BART_Rides[[#This Row],[Station Code]]="CC"), "Yes", "No")</f>
        <v>No</v>
      </c>
    </row>
    <row r="14434" spans="6:14">
      <c r="F14434" s="3">
        <v>44394</v>
      </c>
      <c r="G14434" s="1" t="s">
        <v>75</v>
      </c>
      <c r="H14434" s="1" t="s">
        <v>107</v>
      </c>
      <c r="I14434" s="1">
        <v>315</v>
      </c>
      <c r="J14434" s="1">
        <f>MONTH(BART_Rides[[#This Row],[Date]])</f>
        <v>7</v>
      </c>
      <c r="K14434" s="1">
        <f>WEEKDAY(BART_Rides[[#This Row],[Date]],2)</f>
        <v>6</v>
      </c>
      <c r="L14434" s="1" t="str">
        <f>LEFT(BART_Rides[[#This Row],[Lines]],1)</f>
        <v>Y</v>
      </c>
      <c r="M14434" s="1" t="str">
        <f>IF(BART_Rides[[#This Row],[FirstLetter]]="Y","Yes","No")</f>
        <v>Yes</v>
      </c>
      <c r="N14434" s="1" t="str">
        <f>IF(OR(BART_Rides[[#This Row],[Station Code]]="EM", BART_Rides[[#This Row],[Station Code]]="MT", BART_Rides[[#This Row],[Station Code]]="PL", BART_Rides[[#This Row],[Station Code]]="CC"), "Yes", "No")</f>
        <v>No</v>
      </c>
    </row>
    <row r="14435" spans="6:14">
      <c r="F14435" s="3">
        <v>44395</v>
      </c>
      <c r="G14435" s="1" t="s">
        <v>75</v>
      </c>
      <c r="H14435" s="1" t="s">
        <v>107</v>
      </c>
      <c r="I14435" s="1">
        <v>238</v>
      </c>
      <c r="J14435" s="1">
        <f>MONTH(BART_Rides[[#This Row],[Date]])</f>
        <v>7</v>
      </c>
      <c r="K14435" s="1">
        <f>WEEKDAY(BART_Rides[[#This Row],[Date]],2)</f>
        <v>7</v>
      </c>
      <c r="L14435" s="1" t="str">
        <f>LEFT(BART_Rides[[#This Row],[Lines]],1)</f>
        <v>Y</v>
      </c>
      <c r="M14435" s="1" t="str">
        <f>IF(BART_Rides[[#This Row],[FirstLetter]]="Y","Yes","No")</f>
        <v>Yes</v>
      </c>
      <c r="N14435" s="1" t="str">
        <f>IF(OR(BART_Rides[[#This Row],[Station Code]]="EM", BART_Rides[[#This Row],[Station Code]]="MT", BART_Rides[[#This Row],[Station Code]]="PL", BART_Rides[[#This Row],[Station Code]]="CC"), "Yes", "No")</f>
        <v>No</v>
      </c>
    </row>
    <row r="14436" spans="6:14">
      <c r="F14436" s="3">
        <v>44396</v>
      </c>
      <c r="G14436" s="1" t="s">
        <v>75</v>
      </c>
      <c r="H14436" s="1" t="s">
        <v>107</v>
      </c>
      <c r="I14436" s="1">
        <v>730</v>
      </c>
      <c r="J14436" s="1">
        <f>MONTH(BART_Rides[[#This Row],[Date]])</f>
        <v>7</v>
      </c>
      <c r="K14436" s="1">
        <f>WEEKDAY(BART_Rides[[#This Row],[Date]],2)</f>
        <v>1</v>
      </c>
      <c r="L14436" s="1" t="str">
        <f>LEFT(BART_Rides[[#This Row],[Lines]],1)</f>
        <v>Y</v>
      </c>
      <c r="M14436" s="1" t="str">
        <f>IF(BART_Rides[[#This Row],[FirstLetter]]="Y","Yes","No")</f>
        <v>Yes</v>
      </c>
      <c r="N14436" s="1" t="str">
        <f>IF(OR(BART_Rides[[#This Row],[Station Code]]="EM", BART_Rides[[#This Row],[Station Code]]="MT", BART_Rides[[#This Row],[Station Code]]="PL", BART_Rides[[#This Row],[Station Code]]="CC"), "Yes", "No")</f>
        <v>No</v>
      </c>
    </row>
    <row r="14437" spans="6:14">
      <c r="F14437" s="3">
        <v>44397</v>
      </c>
      <c r="G14437" s="1" t="s">
        <v>75</v>
      </c>
      <c r="H14437" s="1" t="s">
        <v>107</v>
      </c>
      <c r="I14437" s="1">
        <v>802</v>
      </c>
      <c r="J14437" s="1">
        <f>MONTH(BART_Rides[[#This Row],[Date]])</f>
        <v>7</v>
      </c>
      <c r="K14437" s="1">
        <f>WEEKDAY(BART_Rides[[#This Row],[Date]],2)</f>
        <v>2</v>
      </c>
      <c r="L14437" s="1" t="str">
        <f>LEFT(BART_Rides[[#This Row],[Lines]],1)</f>
        <v>Y</v>
      </c>
      <c r="M14437" s="1" t="str">
        <f>IF(BART_Rides[[#This Row],[FirstLetter]]="Y","Yes","No")</f>
        <v>Yes</v>
      </c>
      <c r="N14437" s="1" t="str">
        <f>IF(OR(BART_Rides[[#This Row],[Station Code]]="EM", BART_Rides[[#This Row],[Station Code]]="MT", BART_Rides[[#This Row],[Station Code]]="PL", BART_Rides[[#This Row],[Station Code]]="CC"), "Yes", "No")</f>
        <v>No</v>
      </c>
    </row>
    <row r="14438" spans="6:14">
      <c r="F14438" s="3">
        <v>44398</v>
      </c>
      <c r="G14438" s="1" t="s">
        <v>75</v>
      </c>
      <c r="H14438" s="1" t="s">
        <v>107</v>
      </c>
      <c r="I14438" s="1">
        <v>749</v>
      </c>
      <c r="J14438" s="1">
        <f>MONTH(BART_Rides[[#This Row],[Date]])</f>
        <v>7</v>
      </c>
      <c r="K14438" s="1">
        <f>WEEKDAY(BART_Rides[[#This Row],[Date]],2)</f>
        <v>3</v>
      </c>
      <c r="L14438" s="1" t="str">
        <f>LEFT(BART_Rides[[#This Row],[Lines]],1)</f>
        <v>Y</v>
      </c>
      <c r="M14438" s="1" t="str">
        <f>IF(BART_Rides[[#This Row],[FirstLetter]]="Y","Yes","No")</f>
        <v>Yes</v>
      </c>
      <c r="N14438" s="1" t="str">
        <f>IF(OR(BART_Rides[[#This Row],[Station Code]]="EM", BART_Rides[[#This Row],[Station Code]]="MT", BART_Rides[[#This Row],[Station Code]]="PL", BART_Rides[[#This Row],[Station Code]]="CC"), "Yes", "No")</f>
        <v>No</v>
      </c>
    </row>
    <row r="14439" spans="6:14">
      <c r="F14439" s="3">
        <v>44399</v>
      </c>
      <c r="G14439" s="1" t="s">
        <v>75</v>
      </c>
      <c r="H14439" s="1" t="s">
        <v>107</v>
      </c>
      <c r="I14439" s="1">
        <v>769</v>
      </c>
      <c r="J14439" s="1">
        <f>MONTH(BART_Rides[[#This Row],[Date]])</f>
        <v>7</v>
      </c>
      <c r="K14439" s="1">
        <f>WEEKDAY(BART_Rides[[#This Row],[Date]],2)</f>
        <v>4</v>
      </c>
      <c r="L14439" s="1" t="str">
        <f>LEFT(BART_Rides[[#This Row],[Lines]],1)</f>
        <v>Y</v>
      </c>
      <c r="M14439" s="1" t="str">
        <f>IF(BART_Rides[[#This Row],[FirstLetter]]="Y","Yes","No")</f>
        <v>Yes</v>
      </c>
      <c r="N14439" s="1" t="str">
        <f>IF(OR(BART_Rides[[#This Row],[Station Code]]="EM", BART_Rides[[#This Row],[Station Code]]="MT", BART_Rides[[#This Row],[Station Code]]="PL", BART_Rides[[#This Row],[Station Code]]="CC"), "Yes", "No")</f>
        <v>No</v>
      </c>
    </row>
    <row r="14440" spans="6:14">
      <c r="F14440" s="3">
        <v>44400</v>
      </c>
      <c r="G14440" s="1" t="s">
        <v>75</v>
      </c>
      <c r="H14440" s="1" t="s">
        <v>107</v>
      </c>
      <c r="I14440" s="1">
        <v>731</v>
      </c>
      <c r="J14440" s="1">
        <f>MONTH(BART_Rides[[#This Row],[Date]])</f>
        <v>7</v>
      </c>
      <c r="K14440" s="1">
        <f>WEEKDAY(BART_Rides[[#This Row],[Date]],2)</f>
        <v>5</v>
      </c>
      <c r="L14440" s="1" t="str">
        <f>LEFT(BART_Rides[[#This Row],[Lines]],1)</f>
        <v>Y</v>
      </c>
      <c r="M14440" s="1" t="str">
        <f>IF(BART_Rides[[#This Row],[FirstLetter]]="Y","Yes","No")</f>
        <v>Yes</v>
      </c>
      <c r="N14440" s="1" t="str">
        <f>IF(OR(BART_Rides[[#This Row],[Station Code]]="EM", BART_Rides[[#This Row],[Station Code]]="MT", BART_Rides[[#This Row],[Station Code]]="PL", BART_Rides[[#This Row],[Station Code]]="CC"), "Yes", "No")</f>
        <v>No</v>
      </c>
    </row>
    <row r="14441" spans="6:14">
      <c r="F14441" s="3">
        <v>44401</v>
      </c>
      <c r="G14441" s="1" t="s">
        <v>75</v>
      </c>
      <c r="H14441" s="1" t="s">
        <v>107</v>
      </c>
      <c r="I14441" s="1">
        <v>336</v>
      </c>
      <c r="J14441" s="1">
        <f>MONTH(BART_Rides[[#This Row],[Date]])</f>
        <v>7</v>
      </c>
      <c r="K14441" s="1">
        <f>WEEKDAY(BART_Rides[[#This Row],[Date]],2)</f>
        <v>6</v>
      </c>
      <c r="L14441" s="1" t="str">
        <f>LEFT(BART_Rides[[#This Row],[Lines]],1)</f>
        <v>Y</v>
      </c>
      <c r="M14441" s="1" t="str">
        <f>IF(BART_Rides[[#This Row],[FirstLetter]]="Y","Yes","No")</f>
        <v>Yes</v>
      </c>
      <c r="N14441" s="1" t="str">
        <f>IF(OR(BART_Rides[[#This Row],[Station Code]]="EM", BART_Rides[[#This Row],[Station Code]]="MT", BART_Rides[[#This Row],[Station Code]]="PL", BART_Rides[[#This Row],[Station Code]]="CC"), "Yes", "No")</f>
        <v>No</v>
      </c>
    </row>
    <row r="14442" spans="6:14">
      <c r="F14442" s="3">
        <v>44402</v>
      </c>
      <c r="G14442" s="1" t="s">
        <v>75</v>
      </c>
      <c r="H14442" s="1" t="s">
        <v>107</v>
      </c>
      <c r="I14442" s="1">
        <v>295</v>
      </c>
      <c r="J14442" s="1">
        <f>MONTH(BART_Rides[[#This Row],[Date]])</f>
        <v>7</v>
      </c>
      <c r="K14442" s="1">
        <f>WEEKDAY(BART_Rides[[#This Row],[Date]],2)</f>
        <v>7</v>
      </c>
      <c r="L14442" s="1" t="str">
        <f>LEFT(BART_Rides[[#This Row],[Lines]],1)</f>
        <v>Y</v>
      </c>
      <c r="M14442" s="1" t="str">
        <f>IF(BART_Rides[[#This Row],[FirstLetter]]="Y","Yes","No")</f>
        <v>Yes</v>
      </c>
      <c r="N14442" s="1" t="str">
        <f>IF(OR(BART_Rides[[#This Row],[Station Code]]="EM", BART_Rides[[#This Row],[Station Code]]="MT", BART_Rides[[#This Row],[Station Code]]="PL", BART_Rides[[#This Row],[Station Code]]="CC"), "Yes", "No")</f>
        <v>No</v>
      </c>
    </row>
    <row r="14443" spans="6:14">
      <c r="F14443" s="3">
        <v>44403</v>
      </c>
      <c r="G14443" s="1" t="s">
        <v>75</v>
      </c>
      <c r="H14443" s="1" t="s">
        <v>107</v>
      </c>
      <c r="I14443" s="1">
        <v>721</v>
      </c>
      <c r="J14443" s="1">
        <f>MONTH(BART_Rides[[#This Row],[Date]])</f>
        <v>7</v>
      </c>
      <c r="K14443" s="1">
        <f>WEEKDAY(BART_Rides[[#This Row],[Date]],2)</f>
        <v>1</v>
      </c>
      <c r="L14443" s="1" t="str">
        <f>LEFT(BART_Rides[[#This Row],[Lines]],1)</f>
        <v>Y</v>
      </c>
      <c r="M14443" s="1" t="str">
        <f>IF(BART_Rides[[#This Row],[FirstLetter]]="Y","Yes","No")</f>
        <v>Yes</v>
      </c>
      <c r="N14443" s="1" t="str">
        <f>IF(OR(BART_Rides[[#This Row],[Station Code]]="EM", BART_Rides[[#This Row],[Station Code]]="MT", BART_Rides[[#This Row],[Station Code]]="PL", BART_Rides[[#This Row],[Station Code]]="CC"), "Yes", "No")</f>
        <v>No</v>
      </c>
    </row>
    <row r="14444" spans="6:14">
      <c r="F14444" s="3">
        <v>44404</v>
      </c>
      <c r="G14444" s="1" t="s">
        <v>75</v>
      </c>
      <c r="H14444" s="1" t="s">
        <v>107</v>
      </c>
      <c r="I14444" s="1">
        <v>766</v>
      </c>
      <c r="J14444" s="1">
        <f>MONTH(BART_Rides[[#This Row],[Date]])</f>
        <v>7</v>
      </c>
      <c r="K14444" s="1">
        <f>WEEKDAY(BART_Rides[[#This Row],[Date]],2)</f>
        <v>2</v>
      </c>
      <c r="L14444" s="1" t="str">
        <f>LEFT(BART_Rides[[#This Row],[Lines]],1)</f>
        <v>Y</v>
      </c>
      <c r="M14444" s="1" t="str">
        <f>IF(BART_Rides[[#This Row],[FirstLetter]]="Y","Yes","No")</f>
        <v>Yes</v>
      </c>
      <c r="N14444" s="1" t="str">
        <f>IF(OR(BART_Rides[[#This Row],[Station Code]]="EM", BART_Rides[[#This Row],[Station Code]]="MT", BART_Rides[[#This Row],[Station Code]]="PL", BART_Rides[[#This Row],[Station Code]]="CC"), "Yes", "No")</f>
        <v>No</v>
      </c>
    </row>
    <row r="14445" spans="6:14">
      <c r="F14445" s="3">
        <v>44405</v>
      </c>
      <c r="G14445" s="1" t="s">
        <v>75</v>
      </c>
      <c r="H14445" s="1" t="s">
        <v>107</v>
      </c>
      <c r="I14445" s="1">
        <v>723</v>
      </c>
      <c r="J14445" s="1">
        <f>MONTH(BART_Rides[[#This Row],[Date]])</f>
        <v>7</v>
      </c>
      <c r="K14445" s="1">
        <f>WEEKDAY(BART_Rides[[#This Row],[Date]],2)</f>
        <v>3</v>
      </c>
      <c r="L14445" s="1" t="str">
        <f>LEFT(BART_Rides[[#This Row],[Lines]],1)</f>
        <v>Y</v>
      </c>
      <c r="M14445" s="1" t="str">
        <f>IF(BART_Rides[[#This Row],[FirstLetter]]="Y","Yes","No")</f>
        <v>Yes</v>
      </c>
      <c r="N14445" s="1" t="str">
        <f>IF(OR(BART_Rides[[#This Row],[Station Code]]="EM", BART_Rides[[#This Row],[Station Code]]="MT", BART_Rides[[#This Row],[Station Code]]="PL", BART_Rides[[#This Row],[Station Code]]="CC"), "Yes", "No")</f>
        <v>No</v>
      </c>
    </row>
    <row r="14446" spans="6:14">
      <c r="F14446" s="3">
        <v>44406</v>
      </c>
      <c r="G14446" s="1" t="s">
        <v>75</v>
      </c>
      <c r="H14446" s="1" t="s">
        <v>107</v>
      </c>
      <c r="I14446" s="1">
        <v>777</v>
      </c>
      <c r="J14446" s="1">
        <f>MONTH(BART_Rides[[#This Row],[Date]])</f>
        <v>7</v>
      </c>
      <c r="K14446" s="1">
        <f>WEEKDAY(BART_Rides[[#This Row],[Date]],2)</f>
        <v>4</v>
      </c>
      <c r="L14446" s="1" t="str">
        <f>LEFT(BART_Rides[[#This Row],[Lines]],1)</f>
        <v>Y</v>
      </c>
      <c r="M14446" s="1" t="str">
        <f>IF(BART_Rides[[#This Row],[FirstLetter]]="Y","Yes","No")</f>
        <v>Yes</v>
      </c>
      <c r="N14446" s="1" t="str">
        <f>IF(OR(BART_Rides[[#This Row],[Station Code]]="EM", BART_Rides[[#This Row],[Station Code]]="MT", BART_Rides[[#This Row],[Station Code]]="PL", BART_Rides[[#This Row],[Station Code]]="CC"), "Yes", "No")</f>
        <v>No</v>
      </c>
    </row>
    <row r="14447" spans="6:14">
      <c r="F14447" s="3">
        <v>44407</v>
      </c>
      <c r="G14447" s="1" t="s">
        <v>75</v>
      </c>
      <c r="H14447" s="1" t="s">
        <v>107</v>
      </c>
      <c r="I14447" s="1">
        <v>713</v>
      </c>
      <c r="J14447" s="1">
        <f>MONTH(BART_Rides[[#This Row],[Date]])</f>
        <v>7</v>
      </c>
      <c r="K14447" s="1">
        <f>WEEKDAY(BART_Rides[[#This Row],[Date]],2)</f>
        <v>5</v>
      </c>
      <c r="L14447" s="1" t="str">
        <f>LEFT(BART_Rides[[#This Row],[Lines]],1)</f>
        <v>Y</v>
      </c>
      <c r="M14447" s="1" t="str">
        <f>IF(BART_Rides[[#This Row],[FirstLetter]]="Y","Yes","No")</f>
        <v>Yes</v>
      </c>
      <c r="N14447" s="1" t="str">
        <f>IF(OR(BART_Rides[[#This Row],[Station Code]]="EM", BART_Rides[[#This Row],[Station Code]]="MT", BART_Rides[[#This Row],[Station Code]]="PL", BART_Rides[[#This Row],[Station Code]]="CC"), "Yes", "No")</f>
        <v>No</v>
      </c>
    </row>
    <row r="14448" spans="6:14">
      <c r="F14448" s="3">
        <v>44408</v>
      </c>
      <c r="G14448" s="1" t="s">
        <v>75</v>
      </c>
      <c r="H14448" s="1" t="s">
        <v>107</v>
      </c>
      <c r="I14448" s="1">
        <v>358</v>
      </c>
      <c r="J14448" s="1">
        <f>MONTH(BART_Rides[[#This Row],[Date]])</f>
        <v>7</v>
      </c>
      <c r="K14448" s="1">
        <f>WEEKDAY(BART_Rides[[#This Row],[Date]],2)</f>
        <v>6</v>
      </c>
      <c r="L14448" s="1" t="str">
        <f>LEFT(BART_Rides[[#This Row],[Lines]],1)</f>
        <v>Y</v>
      </c>
      <c r="M14448" s="1" t="str">
        <f>IF(BART_Rides[[#This Row],[FirstLetter]]="Y","Yes","No")</f>
        <v>Yes</v>
      </c>
      <c r="N14448" s="1" t="str">
        <f>IF(OR(BART_Rides[[#This Row],[Station Code]]="EM", BART_Rides[[#This Row],[Station Code]]="MT", BART_Rides[[#This Row],[Station Code]]="PL", BART_Rides[[#This Row],[Station Code]]="CC"), "Yes", "No")</f>
        <v>No</v>
      </c>
    </row>
    <row r="14449" spans="6:14">
      <c r="F14449" s="3">
        <v>44409</v>
      </c>
      <c r="G14449" s="1" t="s">
        <v>75</v>
      </c>
      <c r="H14449" s="1" t="s">
        <v>107</v>
      </c>
      <c r="I14449" s="1">
        <v>229</v>
      </c>
      <c r="J14449" s="1">
        <f>MONTH(BART_Rides[[#This Row],[Date]])</f>
        <v>8</v>
      </c>
      <c r="K14449" s="1">
        <f>WEEKDAY(BART_Rides[[#This Row],[Date]],2)</f>
        <v>7</v>
      </c>
      <c r="L14449" s="1" t="str">
        <f>LEFT(BART_Rides[[#This Row],[Lines]],1)</f>
        <v>Y</v>
      </c>
      <c r="M14449" s="1" t="str">
        <f>IF(BART_Rides[[#This Row],[FirstLetter]]="Y","Yes","No")</f>
        <v>Yes</v>
      </c>
      <c r="N14449" s="1" t="str">
        <f>IF(OR(BART_Rides[[#This Row],[Station Code]]="EM", BART_Rides[[#This Row],[Station Code]]="MT", BART_Rides[[#This Row],[Station Code]]="PL", BART_Rides[[#This Row],[Station Code]]="CC"), "Yes", "No")</f>
        <v>No</v>
      </c>
    </row>
    <row r="14450" spans="6:14">
      <c r="F14450" s="3">
        <v>44410</v>
      </c>
      <c r="G14450" s="1" t="s">
        <v>75</v>
      </c>
      <c r="H14450" s="1" t="s">
        <v>107</v>
      </c>
      <c r="I14450" s="1">
        <v>748</v>
      </c>
      <c r="J14450" s="1">
        <f>MONTH(BART_Rides[[#This Row],[Date]])</f>
        <v>8</v>
      </c>
      <c r="K14450" s="1">
        <f>WEEKDAY(BART_Rides[[#This Row],[Date]],2)</f>
        <v>1</v>
      </c>
      <c r="L14450" s="1" t="str">
        <f>LEFT(BART_Rides[[#This Row],[Lines]],1)</f>
        <v>Y</v>
      </c>
      <c r="M14450" s="1" t="str">
        <f>IF(BART_Rides[[#This Row],[FirstLetter]]="Y","Yes","No")</f>
        <v>Yes</v>
      </c>
      <c r="N14450" s="1" t="str">
        <f>IF(OR(BART_Rides[[#This Row],[Station Code]]="EM", BART_Rides[[#This Row],[Station Code]]="MT", BART_Rides[[#This Row],[Station Code]]="PL", BART_Rides[[#This Row],[Station Code]]="CC"), "Yes", "No")</f>
        <v>No</v>
      </c>
    </row>
    <row r="14451" spans="6:14">
      <c r="F14451" s="3">
        <v>44411</v>
      </c>
      <c r="G14451" s="1" t="s">
        <v>75</v>
      </c>
      <c r="H14451" s="1" t="s">
        <v>107</v>
      </c>
      <c r="I14451" s="1">
        <v>774</v>
      </c>
      <c r="J14451" s="1">
        <f>MONTH(BART_Rides[[#This Row],[Date]])</f>
        <v>8</v>
      </c>
      <c r="K14451" s="1">
        <f>WEEKDAY(BART_Rides[[#This Row],[Date]],2)</f>
        <v>2</v>
      </c>
      <c r="L14451" s="1" t="str">
        <f>LEFT(BART_Rides[[#This Row],[Lines]],1)</f>
        <v>Y</v>
      </c>
      <c r="M14451" s="1" t="str">
        <f>IF(BART_Rides[[#This Row],[FirstLetter]]="Y","Yes","No")</f>
        <v>Yes</v>
      </c>
      <c r="N14451" s="1" t="str">
        <f>IF(OR(BART_Rides[[#This Row],[Station Code]]="EM", BART_Rides[[#This Row],[Station Code]]="MT", BART_Rides[[#This Row],[Station Code]]="PL", BART_Rides[[#This Row],[Station Code]]="CC"), "Yes", "No")</f>
        <v>No</v>
      </c>
    </row>
    <row r="14452" spans="6:14">
      <c r="F14452" s="3">
        <v>44412</v>
      </c>
      <c r="G14452" s="1" t="s">
        <v>75</v>
      </c>
      <c r="H14452" s="1" t="s">
        <v>107</v>
      </c>
      <c r="I14452" s="1">
        <v>748</v>
      </c>
      <c r="J14452" s="1">
        <f>MONTH(BART_Rides[[#This Row],[Date]])</f>
        <v>8</v>
      </c>
      <c r="K14452" s="1">
        <f>WEEKDAY(BART_Rides[[#This Row],[Date]],2)</f>
        <v>3</v>
      </c>
      <c r="L14452" s="1" t="str">
        <f>LEFT(BART_Rides[[#This Row],[Lines]],1)</f>
        <v>Y</v>
      </c>
      <c r="M14452" s="1" t="str">
        <f>IF(BART_Rides[[#This Row],[FirstLetter]]="Y","Yes","No")</f>
        <v>Yes</v>
      </c>
      <c r="N14452" s="1" t="str">
        <f>IF(OR(BART_Rides[[#This Row],[Station Code]]="EM", BART_Rides[[#This Row],[Station Code]]="MT", BART_Rides[[#This Row],[Station Code]]="PL", BART_Rides[[#This Row],[Station Code]]="CC"), "Yes", "No")</f>
        <v>No</v>
      </c>
    </row>
    <row r="14453" spans="6:14">
      <c r="F14453" s="3">
        <v>44413</v>
      </c>
      <c r="G14453" s="1" t="s">
        <v>75</v>
      </c>
      <c r="H14453" s="1" t="s">
        <v>107</v>
      </c>
      <c r="I14453" s="1">
        <v>778</v>
      </c>
      <c r="J14453" s="1">
        <f>MONTH(BART_Rides[[#This Row],[Date]])</f>
        <v>8</v>
      </c>
      <c r="K14453" s="1">
        <f>WEEKDAY(BART_Rides[[#This Row],[Date]],2)</f>
        <v>4</v>
      </c>
      <c r="L14453" s="1" t="str">
        <f>LEFT(BART_Rides[[#This Row],[Lines]],1)</f>
        <v>Y</v>
      </c>
      <c r="M14453" s="1" t="str">
        <f>IF(BART_Rides[[#This Row],[FirstLetter]]="Y","Yes","No")</f>
        <v>Yes</v>
      </c>
      <c r="N14453" s="1" t="str">
        <f>IF(OR(BART_Rides[[#This Row],[Station Code]]="EM", BART_Rides[[#This Row],[Station Code]]="MT", BART_Rides[[#This Row],[Station Code]]="PL", BART_Rides[[#This Row],[Station Code]]="CC"), "Yes", "No")</f>
        <v>No</v>
      </c>
    </row>
    <row r="14454" spans="6:14">
      <c r="F14454" s="3">
        <v>44414</v>
      </c>
      <c r="G14454" s="1" t="s">
        <v>75</v>
      </c>
      <c r="H14454" s="1" t="s">
        <v>107</v>
      </c>
      <c r="I14454" s="1">
        <v>735</v>
      </c>
      <c r="J14454" s="1">
        <f>MONTH(BART_Rides[[#This Row],[Date]])</f>
        <v>8</v>
      </c>
      <c r="K14454" s="1">
        <f>WEEKDAY(BART_Rides[[#This Row],[Date]],2)</f>
        <v>5</v>
      </c>
      <c r="L14454" s="1" t="str">
        <f>LEFT(BART_Rides[[#This Row],[Lines]],1)</f>
        <v>Y</v>
      </c>
      <c r="M14454" s="1" t="str">
        <f>IF(BART_Rides[[#This Row],[FirstLetter]]="Y","Yes","No")</f>
        <v>Yes</v>
      </c>
      <c r="N14454" s="1" t="str">
        <f>IF(OR(BART_Rides[[#This Row],[Station Code]]="EM", BART_Rides[[#This Row],[Station Code]]="MT", BART_Rides[[#This Row],[Station Code]]="PL", BART_Rides[[#This Row],[Station Code]]="CC"), "Yes", "No")</f>
        <v>No</v>
      </c>
    </row>
    <row r="14455" spans="6:14">
      <c r="F14455" s="3">
        <v>44415</v>
      </c>
      <c r="G14455" s="1" t="s">
        <v>75</v>
      </c>
      <c r="H14455" s="1" t="s">
        <v>107</v>
      </c>
      <c r="I14455" s="1">
        <v>370</v>
      </c>
      <c r="J14455" s="1">
        <f>MONTH(BART_Rides[[#This Row],[Date]])</f>
        <v>8</v>
      </c>
      <c r="K14455" s="1">
        <f>WEEKDAY(BART_Rides[[#This Row],[Date]],2)</f>
        <v>6</v>
      </c>
      <c r="L14455" s="1" t="str">
        <f>LEFT(BART_Rides[[#This Row],[Lines]],1)</f>
        <v>Y</v>
      </c>
      <c r="M14455" s="1" t="str">
        <f>IF(BART_Rides[[#This Row],[FirstLetter]]="Y","Yes","No")</f>
        <v>Yes</v>
      </c>
      <c r="N14455" s="1" t="str">
        <f>IF(OR(BART_Rides[[#This Row],[Station Code]]="EM", BART_Rides[[#This Row],[Station Code]]="MT", BART_Rides[[#This Row],[Station Code]]="PL", BART_Rides[[#This Row],[Station Code]]="CC"), "Yes", "No")</f>
        <v>No</v>
      </c>
    </row>
    <row r="14456" spans="6:14">
      <c r="F14456" s="3">
        <v>44416</v>
      </c>
      <c r="G14456" s="1" t="s">
        <v>75</v>
      </c>
      <c r="H14456" s="1" t="s">
        <v>107</v>
      </c>
      <c r="I14456" s="1">
        <v>261</v>
      </c>
      <c r="J14456" s="1">
        <f>MONTH(BART_Rides[[#This Row],[Date]])</f>
        <v>8</v>
      </c>
      <c r="K14456" s="1">
        <f>WEEKDAY(BART_Rides[[#This Row],[Date]],2)</f>
        <v>7</v>
      </c>
      <c r="L14456" s="1" t="str">
        <f>LEFT(BART_Rides[[#This Row],[Lines]],1)</f>
        <v>Y</v>
      </c>
      <c r="M14456" s="1" t="str">
        <f>IF(BART_Rides[[#This Row],[FirstLetter]]="Y","Yes","No")</f>
        <v>Yes</v>
      </c>
      <c r="N14456" s="1" t="str">
        <f>IF(OR(BART_Rides[[#This Row],[Station Code]]="EM", BART_Rides[[#This Row],[Station Code]]="MT", BART_Rides[[#This Row],[Station Code]]="PL", BART_Rides[[#This Row],[Station Code]]="CC"), "Yes", "No")</f>
        <v>No</v>
      </c>
    </row>
    <row r="14457" spans="6:14">
      <c r="F14457" s="3">
        <v>44417</v>
      </c>
      <c r="G14457" s="1" t="s">
        <v>75</v>
      </c>
      <c r="H14457" s="1" t="s">
        <v>107</v>
      </c>
      <c r="I14457" s="1">
        <v>697</v>
      </c>
      <c r="J14457" s="1">
        <f>MONTH(BART_Rides[[#This Row],[Date]])</f>
        <v>8</v>
      </c>
      <c r="K14457" s="1">
        <f>WEEKDAY(BART_Rides[[#This Row],[Date]],2)</f>
        <v>1</v>
      </c>
      <c r="L14457" s="1" t="str">
        <f>LEFT(BART_Rides[[#This Row],[Lines]],1)</f>
        <v>Y</v>
      </c>
      <c r="M14457" s="1" t="str">
        <f>IF(BART_Rides[[#This Row],[FirstLetter]]="Y","Yes","No")</f>
        <v>Yes</v>
      </c>
      <c r="N14457" s="1" t="str">
        <f>IF(OR(BART_Rides[[#This Row],[Station Code]]="EM", BART_Rides[[#This Row],[Station Code]]="MT", BART_Rides[[#This Row],[Station Code]]="PL", BART_Rides[[#This Row],[Station Code]]="CC"), "Yes", "No")</f>
        <v>No</v>
      </c>
    </row>
    <row r="14458" spans="6:14">
      <c r="F14458" s="3">
        <v>44418</v>
      </c>
      <c r="G14458" s="1" t="s">
        <v>75</v>
      </c>
      <c r="H14458" s="1" t="s">
        <v>107</v>
      </c>
      <c r="I14458" s="1">
        <v>770</v>
      </c>
      <c r="J14458" s="1">
        <f>MONTH(BART_Rides[[#This Row],[Date]])</f>
        <v>8</v>
      </c>
      <c r="K14458" s="1">
        <f>WEEKDAY(BART_Rides[[#This Row],[Date]],2)</f>
        <v>2</v>
      </c>
      <c r="L14458" s="1" t="str">
        <f>LEFT(BART_Rides[[#This Row],[Lines]],1)</f>
        <v>Y</v>
      </c>
      <c r="M14458" s="1" t="str">
        <f>IF(BART_Rides[[#This Row],[FirstLetter]]="Y","Yes","No")</f>
        <v>Yes</v>
      </c>
      <c r="N14458" s="1" t="str">
        <f>IF(OR(BART_Rides[[#This Row],[Station Code]]="EM", BART_Rides[[#This Row],[Station Code]]="MT", BART_Rides[[#This Row],[Station Code]]="PL", BART_Rides[[#This Row],[Station Code]]="CC"), "Yes", "No")</f>
        <v>No</v>
      </c>
    </row>
    <row r="14459" spans="6:14">
      <c r="F14459" s="3">
        <v>44419</v>
      </c>
      <c r="G14459" s="1" t="s">
        <v>75</v>
      </c>
      <c r="H14459" s="1" t="s">
        <v>107</v>
      </c>
      <c r="I14459" s="1">
        <v>755</v>
      </c>
      <c r="J14459" s="1">
        <f>MONTH(BART_Rides[[#This Row],[Date]])</f>
        <v>8</v>
      </c>
      <c r="K14459" s="1">
        <f>WEEKDAY(BART_Rides[[#This Row],[Date]],2)</f>
        <v>3</v>
      </c>
      <c r="L14459" s="1" t="str">
        <f>LEFT(BART_Rides[[#This Row],[Lines]],1)</f>
        <v>Y</v>
      </c>
      <c r="M14459" s="1" t="str">
        <f>IF(BART_Rides[[#This Row],[FirstLetter]]="Y","Yes","No")</f>
        <v>Yes</v>
      </c>
      <c r="N14459" s="1" t="str">
        <f>IF(OR(BART_Rides[[#This Row],[Station Code]]="EM", BART_Rides[[#This Row],[Station Code]]="MT", BART_Rides[[#This Row],[Station Code]]="PL", BART_Rides[[#This Row],[Station Code]]="CC"), "Yes", "No")</f>
        <v>No</v>
      </c>
    </row>
    <row r="14460" spans="6:14">
      <c r="F14460" s="3">
        <v>44420</v>
      </c>
      <c r="G14460" s="1" t="s">
        <v>75</v>
      </c>
      <c r="H14460" s="1" t="s">
        <v>107</v>
      </c>
      <c r="I14460" s="1">
        <v>721</v>
      </c>
      <c r="J14460" s="1">
        <f>MONTH(BART_Rides[[#This Row],[Date]])</f>
        <v>8</v>
      </c>
      <c r="K14460" s="1">
        <f>WEEKDAY(BART_Rides[[#This Row],[Date]],2)</f>
        <v>4</v>
      </c>
      <c r="L14460" s="1" t="str">
        <f>LEFT(BART_Rides[[#This Row],[Lines]],1)</f>
        <v>Y</v>
      </c>
      <c r="M14460" s="1" t="str">
        <f>IF(BART_Rides[[#This Row],[FirstLetter]]="Y","Yes","No")</f>
        <v>Yes</v>
      </c>
      <c r="N14460" s="1" t="str">
        <f>IF(OR(BART_Rides[[#This Row],[Station Code]]="EM", BART_Rides[[#This Row],[Station Code]]="MT", BART_Rides[[#This Row],[Station Code]]="PL", BART_Rides[[#This Row],[Station Code]]="CC"), "Yes", "No")</f>
        <v>No</v>
      </c>
    </row>
    <row r="14461" spans="6:14">
      <c r="F14461" s="3">
        <v>44421</v>
      </c>
      <c r="G14461" s="1" t="s">
        <v>75</v>
      </c>
      <c r="H14461" s="1" t="s">
        <v>107</v>
      </c>
      <c r="I14461" s="1">
        <v>726</v>
      </c>
      <c r="J14461" s="1">
        <f>MONTH(BART_Rides[[#This Row],[Date]])</f>
        <v>8</v>
      </c>
      <c r="K14461" s="1">
        <f>WEEKDAY(BART_Rides[[#This Row],[Date]],2)</f>
        <v>5</v>
      </c>
      <c r="L14461" s="1" t="str">
        <f>LEFT(BART_Rides[[#This Row],[Lines]],1)</f>
        <v>Y</v>
      </c>
      <c r="M14461" s="1" t="str">
        <f>IF(BART_Rides[[#This Row],[FirstLetter]]="Y","Yes","No")</f>
        <v>Yes</v>
      </c>
      <c r="N14461" s="1" t="str">
        <f>IF(OR(BART_Rides[[#This Row],[Station Code]]="EM", BART_Rides[[#This Row],[Station Code]]="MT", BART_Rides[[#This Row],[Station Code]]="PL", BART_Rides[[#This Row],[Station Code]]="CC"), "Yes", "No")</f>
        <v>No</v>
      </c>
    </row>
    <row r="14462" spans="6:14">
      <c r="F14462" s="3">
        <v>44422</v>
      </c>
      <c r="G14462" s="1" t="s">
        <v>75</v>
      </c>
      <c r="H14462" s="1" t="s">
        <v>107</v>
      </c>
      <c r="I14462" s="1">
        <v>378</v>
      </c>
      <c r="J14462" s="1">
        <f>MONTH(BART_Rides[[#This Row],[Date]])</f>
        <v>8</v>
      </c>
      <c r="K14462" s="1">
        <f>WEEKDAY(BART_Rides[[#This Row],[Date]],2)</f>
        <v>6</v>
      </c>
      <c r="L14462" s="1" t="str">
        <f>LEFT(BART_Rides[[#This Row],[Lines]],1)</f>
        <v>Y</v>
      </c>
      <c r="M14462" s="1" t="str">
        <f>IF(BART_Rides[[#This Row],[FirstLetter]]="Y","Yes","No")</f>
        <v>Yes</v>
      </c>
      <c r="N14462" s="1" t="str">
        <f>IF(OR(BART_Rides[[#This Row],[Station Code]]="EM", BART_Rides[[#This Row],[Station Code]]="MT", BART_Rides[[#This Row],[Station Code]]="PL", BART_Rides[[#This Row],[Station Code]]="CC"), "Yes", "No")</f>
        <v>No</v>
      </c>
    </row>
    <row r="14463" spans="6:14">
      <c r="F14463" s="3">
        <v>44423</v>
      </c>
      <c r="G14463" s="1" t="s">
        <v>75</v>
      </c>
      <c r="H14463" s="1" t="s">
        <v>107</v>
      </c>
      <c r="I14463" s="1">
        <v>251</v>
      </c>
      <c r="J14463" s="1">
        <f>MONTH(BART_Rides[[#This Row],[Date]])</f>
        <v>8</v>
      </c>
      <c r="K14463" s="1">
        <f>WEEKDAY(BART_Rides[[#This Row],[Date]],2)</f>
        <v>7</v>
      </c>
      <c r="L14463" s="1" t="str">
        <f>LEFT(BART_Rides[[#This Row],[Lines]],1)</f>
        <v>Y</v>
      </c>
      <c r="M14463" s="1" t="str">
        <f>IF(BART_Rides[[#This Row],[FirstLetter]]="Y","Yes","No")</f>
        <v>Yes</v>
      </c>
      <c r="N14463" s="1" t="str">
        <f>IF(OR(BART_Rides[[#This Row],[Station Code]]="EM", BART_Rides[[#This Row],[Station Code]]="MT", BART_Rides[[#This Row],[Station Code]]="PL", BART_Rides[[#This Row],[Station Code]]="CC"), "Yes", "No")</f>
        <v>No</v>
      </c>
    </row>
    <row r="14464" spans="6:14">
      <c r="F14464" s="3">
        <v>44424</v>
      </c>
      <c r="G14464" s="1" t="s">
        <v>75</v>
      </c>
      <c r="H14464" s="1" t="s">
        <v>107</v>
      </c>
      <c r="I14464" s="1">
        <v>708</v>
      </c>
      <c r="J14464" s="1">
        <f>MONTH(BART_Rides[[#This Row],[Date]])</f>
        <v>8</v>
      </c>
      <c r="K14464" s="1">
        <f>WEEKDAY(BART_Rides[[#This Row],[Date]],2)</f>
        <v>1</v>
      </c>
      <c r="L14464" s="1" t="str">
        <f>LEFT(BART_Rides[[#This Row],[Lines]],1)</f>
        <v>Y</v>
      </c>
      <c r="M14464" s="1" t="str">
        <f>IF(BART_Rides[[#This Row],[FirstLetter]]="Y","Yes","No")</f>
        <v>Yes</v>
      </c>
      <c r="N14464" s="1" t="str">
        <f>IF(OR(BART_Rides[[#This Row],[Station Code]]="EM", BART_Rides[[#This Row],[Station Code]]="MT", BART_Rides[[#This Row],[Station Code]]="PL", BART_Rides[[#This Row],[Station Code]]="CC"), "Yes", "No")</f>
        <v>No</v>
      </c>
    </row>
    <row r="14465" spans="6:14">
      <c r="F14465" s="3">
        <v>44425</v>
      </c>
      <c r="G14465" s="1" t="s">
        <v>75</v>
      </c>
      <c r="H14465" s="1" t="s">
        <v>107</v>
      </c>
      <c r="I14465" s="1">
        <v>801</v>
      </c>
      <c r="J14465" s="1">
        <f>MONTH(BART_Rides[[#This Row],[Date]])</f>
        <v>8</v>
      </c>
      <c r="K14465" s="1">
        <f>WEEKDAY(BART_Rides[[#This Row],[Date]],2)</f>
        <v>2</v>
      </c>
      <c r="L14465" s="1" t="str">
        <f>LEFT(BART_Rides[[#This Row],[Lines]],1)</f>
        <v>Y</v>
      </c>
      <c r="M14465" s="1" t="str">
        <f>IF(BART_Rides[[#This Row],[FirstLetter]]="Y","Yes","No")</f>
        <v>Yes</v>
      </c>
      <c r="N14465" s="1" t="str">
        <f>IF(OR(BART_Rides[[#This Row],[Station Code]]="EM", BART_Rides[[#This Row],[Station Code]]="MT", BART_Rides[[#This Row],[Station Code]]="PL", BART_Rides[[#This Row],[Station Code]]="CC"), "Yes", "No")</f>
        <v>No</v>
      </c>
    </row>
    <row r="14466" spans="6:14">
      <c r="F14466" s="3">
        <v>44426</v>
      </c>
      <c r="G14466" s="1" t="s">
        <v>75</v>
      </c>
      <c r="H14466" s="1" t="s">
        <v>107</v>
      </c>
      <c r="I14466" s="1">
        <v>782</v>
      </c>
      <c r="J14466" s="1">
        <f>MONTH(BART_Rides[[#This Row],[Date]])</f>
        <v>8</v>
      </c>
      <c r="K14466" s="1">
        <f>WEEKDAY(BART_Rides[[#This Row],[Date]],2)</f>
        <v>3</v>
      </c>
      <c r="L14466" s="1" t="str">
        <f>LEFT(BART_Rides[[#This Row],[Lines]],1)</f>
        <v>Y</v>
      </c>
      <c r="M14466" s="1" t="str">
        <f>IF(BART_Rides[[#This Row],[FirstLetter]]="Y","Yes","No")</f>
        <v>Yes</v>
      </c>
      <c r="N14466" s="1" t="str">
        <f>IF(OR(BART_Rides[[#This Row],[Station Code]]="EM", BART_Rides[[#This Row],[Station Code]]="MT", BART_Rides[[#This Row],[Station Code]]="PL", BART_Rides[[#This Row],[Station Code]]="CC"), "Yes", "No")</f>
        <v>No</v>
      </c>
    </row>
    <row r="14467" spans="6:14">
      <c r="F14467" s="3">
        <v>44427</v>
      </c>
      <c r="G14467" s="1" t="s">
        <v>75</v>
      </c>
      <c r="H14467" s="1" t="s">
        <v>107</v>
      </c>
      <c r="I14467" s="1">
        <v>781</v>
      </c>
      <c r="J14467" s="1">
        <f>MONTH(BART_Rides[[#This Row],[Date]])</f>
        <v>8</v>
      </c>
      <c r="K14467" s="1">
        <f>WEEKDAY(BART_Rides[[#This Row],[Date]],2)</f>
        <v>4</v>
      </c>
      <c r="L14467" s="1" t="str">
        <f>LEFT(BART_Rides[[#This Row],[Lines]],1)</f>
        <v>Y</v>
      </c>
      <c r="M14467" s="1" t="str">
        <f>IF(BART_Rides[[#This Row],[FirstLetter]]="Y","Yes","No")</f>
        <v>Yes</v>
      </c>
      <c r="N14467" s="1" t="str">
        <f>IF(OR(BART_Rides[[#This Row],[Station Code]]="EM", BART_Rides[[#This Row],[Station Code]]="MT", BART_Rides[[#This Row],[Station Code]]="PL", BART_Rides[[#This Row],[Station Code]]="CC"), "Yes", "No")</f>
        <v>No</v>
      </c>
    </row>
    <row r="14468" spans="6:14">
      <c r="F14468" s="3">
        <v>44428</v>
      </c>
      <c r="G14468" s="1" t="s">
        <v>75</v>
      </c>
      <c r="H14468" s="1" t="s">
        <v>107</v>
      </c>
      <c r="I14468" s="1">
        <v>743</v>
      </c>
      <c r="J14468" s="1">
        <f>MONTH(BART_Rides[[#This Row],[Date]])</f>
        <v>8</v>
      </c>
      <c r="K14468" s="1">
        <f>WEEKDAY(BART_Rides[[#This Row],[Date]],2)</f>
        <v>5</v>
      </c>
      <c r="L14468" s="1" t="str">
        <f>LEFT(BART_Rides[[#This Row],[Lines]],1)</f>
        <v>Y</v>
      </c>
      <c r="M14468" s="1" t="str">
        <f>IF(BART_Rides[[#This Row],[FirstLetter]]="Y","Yes","No")</f>
        <v>Yes</v>
      </c>
      <c r="N14468" s="1" t="str">
        <f>IF(OR(BART_Rides[[#This Row],[Station Code]]="EM", BART_Rides[[#This Row],[Station Code]]="MT", BART_Rides[[#This Row],[Station Code]]="PL", BART_Rides[[#This Row],[Station Code]]="CC"), "Yes", "No")</f>
        <v>No</v>
      </c>
    </row>
    <row r="14469" spans="6:14">
      <c r="F14469" s="3">
        <v>44429</v>
      </c>
      <c r="G14469" s="1" t="s">
        <v>75</v>
      </c>
      <c r="H14469" s="1" t="s">
        <v>107</v>
      </c>
      <c r="I14469" s="1">
        <v>367</v>
      </c>
      <c r="J14469" s="1">
        <f>MONTH(BART_Rides[[#This Row],[Date]])</f>
        <v>8</v>
      </c>
      <c r="K14469" s="1">
        <f>WEEKDAY(BART_Rides[[#This Row],[Date]],2)</f>
        <v>6</v>
      </c>
      <c r="L14469" s="1" t="str">
        <f>LEFT(BART_Rides[[#This Row],[Lines]],1)</f>
        <v>Y</v>
      </c>
      <c r="M14469" s="1" t="str">
        <f>IF(BART_Rides[[#This Row],[FirstLetter]]="Y","Yes","No")</f>
        <v>Yes</v>
      </c>
      <c r="N14469" s="1" t="str">
        <f>IF(OR(BART_Rides[[#This Row],[Station Code]]="EM", BART_Rides[[#This Row],[Station Code]]="MT", BART_Rides[[#This Row],[Station Code]]="PL", BART_Rides[[#This Row],[Station Code]]="CC"), "Yes", "No")</f>
        <v>No</v>
      </c>
    </row>
    <row r="14470" spans="6:14">
      <c r="F14470" s="3">
        <v>44430</v>
      </c>
      <c r="G14470" s="1" t="s">
        <v>75</v>
      </c>
      <c r="H14470" s="1" t="s">
        <v>107</v>
      </c>
      <c r="I14470" s="1">
        <v>259</v>
      </c>
      <c r="J14470" s="1">
        <f>MONTH(BART_Rides[[#This Row],[Date]])</f>
        <v>8</v>
      </c>
      <c r="K14470" s="1">
        <f>WEEKDAY(BART_Rides[[#This Row],[Date]],2)</f>
        <v>7</v>
      </c>
      <c r="L14470" s="1" t="str">
        <f>LEFT(BART_Rides[[#This Row],[Lines]],1)</f>
        <v>Y</v>
      </c>
      <c r="M14470" s="1" t="str">
        <f>IF(BART_Rides[[#This Row],[FirstLetter]]="Y","Yes","No")</f>
        <v>Yes</v>
      </c>
      <c r="N14470" s="1" t="str">
        <f>IF(OR(BART_Rides[[#This Row],[Station Code]]="EM", BART_Rides[[#This Row],[Station Code]]="MT", BART_Rides[[#This Row],[Station Code]]="PL", BART_Rides[[#This Row],[Station Code]]="CC"), "Yes", "No")</f>
        <v>No</v>
      </c>
    </row>
    <row r="14471" spans="6:14">
      <c r="F14471" s="3">
        <v>44431</v>
      </c>
      <c r="G14471" s="1" t="s">
        <v>75</v>
      </c>
      <c r="H14471" s="1" t="s">
        <v>107</v>
      </c>
      <c r="I14471" s="1">
        <v>768</v>
      </c>
      <c r="J14471" s="1">
        <f>MONTH(BART_Rides[[#This Row],[Date]])</f>
        <v>8</v>
      </c>
      <c r="K14471" s="1">
        <f>WEEKDAY(BART_Rides[[#This Row],[Date]],2)</f>
        <v>1</v>
      </c>
      <c r="L14471" s="1" t="str">
        <f>LEFT(BART_Rides[[#This Row],[Lines]],1)</f>
        <v>Y</v>
      </c>
      <c r="M14471" s="1" t="str">
        <f>IF(BART_Rides[[#This Row],[FirstLetter]]="Y","Yes","No")</f>
        <v>Yes</v>
      </c>
      <c r="N14471" s="1" t="str">
        <f>IF(OR(BART_Rides[[#This Row],[Station Code]]="EM", BART_Rides[[#This Row],[Station Code]]="MT", BART_Rides[[#This Row],[Station Code]]="PL", BART_Rides[[#This Row],[Station Code]]="CC"), "Yes", "No")</f>
        <v>No</v>
      </c>
    </row>
    <row r="14472" spans="6:14">
      <c r="F14472" s="3">
        <v>44432</v>
      </c>
      <c r="G14472" s="1" t="s">
        <v>75</v>
      </c>
      <c r="H14472" s="1" t="s">
        <v>107</v>
      </c>
      <c r="I14472" s="1">
        <v>839</v>
      </c>
      <c r="J14472" s="1">
        <f>MONTH(BART_Rides[[#This Row],[Date]])</f>
        <v>8</v>
      </c>
      <c r="K14472" s="1">
        <f>WEEKDAY(BART_Rides[[#This Row],[Date]],2)</f>
        <v>2</v>
      </c>
      <c r="L14472" s="1" t="str">
        <f>LEFT(BART_Rides[[#This Row],[Lines]],1)</f>
        <v>Y</v>
      </c>
      <c r="M14472" s="1" t="str">
        <f>IF(BART_Rides[[#This Row],[FirstLetter]]="Y","Yes","No")</f>
        <v>Yes</v>
      </c>
      <c r="N14472" s="1" t="str">
        <f>IF(OR(BART_Rides[[#This Row],[Station Code]]="EM", BART_Rides[[#This Row],[Station Code]]="MT", BART_Rides[[#This Row],[Station Code]]="PL", BART_Rides[[#This Row],[Station Code]]="CC"), "Yes", "No")</f>
        <v>No</v>
      </c>
    </row>
    <row r="14473" spans="6:14">
      <c r="F14473" s="3">
        <v>44433</v>
      </c>
      <c r="G14473" s="1" t="s">
        <v>75</v>
      </c>
      <c r="H14473" s="1" t="s">
        <v>107</v>
      </c>
      <c r="I14473" s="1">
        <v>844</v>
      </c>
      <c r="J14473" s="1">
        <f>MONTH(BART_Rides[[#This Row],[Date]])</f>
        <v>8</v>
      </c>
      <c r="K14473" s="1">
        <f>WEEKDAY(BART_Rides[[#This Row],[Date]],2)</f>
        <v>3</v>
      </c>
      <c r="L14473" s="1" t="str">
        <f>LEFT(BART_Rides[[#This Row],[Lines]],1)</f>
        <v>Y</v>
      </c>
      <c r="M14473" s="1" t="str">
        <f>IF(BART_Rides[[#This Row],[FirstLetter]]="Y","Yes","No")</f>
        <v>Yes</v>
      </c>
      <c r="N14473" s="1" t="str">
        <f>IF(OR(BART_Rides[[#This Row],[Station Code]]="EM", BART_Rides[[#This Row],[Station Code]]="MT", BART_Rides[[#This Row],[Station Code]]="PL", BART_Rides[[#This Row],[Station Code]]="CC"), "Yes", "No")</f>
        <v>No</v>
      </c>
    </row>
    <row r="14474" spans="6:14">
      <c r="F14474" s="3">
        <v>44434</v>
      </c>
      <c r="G14474" s="1" t="s">
        <v>75</v>
      </c>
      <c r="H14474" s="1" t="s">
        <v>107</v>
      </c>
      <c r="I14474" s="1">
        <v>848</v>
      </c>
      <c r="J14474" s="1">
        <f>MONTH(BART_Rides[[#This Row],[Date]])</f>
        <v>8</v>
      </c>
      <c r="K14474" s="1">
        <f>WEEKDAY(BART_Rides[[#This Row],[Date]],2)</f>
        <v>4</v>
      </c>
      <c r="L14474" s="1" t="str">
        <f>LEFT(BART_Rides[[#This Row],[Lines]],1)</f>
        <v>Y</v>
      </c>
      <c r="M14474" s="1" t="str">
        <f>IF(BART_Rides[[#This Row],[FirstLetter]]="Y","Yes","No")</f>
        <v>Yes</v>
      </c>
      <c r="N14474" s="1" t="str">
        <f>IF(OR(BART_Rides[[#This Row],[Station Code]]="EM", BART_Rides[[#This Row],[Station Code]]="MT", BART_Rides[[#This Row],[Station Code]]="PL", BART_Rides[[#This Row],[Station Code]]="CC"), "Yes", "No")</f>
        <v>No</v>
      </c>
    </row>
    <row r="14475" spans="6:14">
      <c r="F14475" s="3">
        <v>44435</v>
      </c>
      <c r="G14475" s="1" t="s">
        <v>75</v>
      </c>
      <c r="H14475" s="1" t="s">
        <v>107</v>
      </c>
      <c r="I14475" s="1">
        <v>788</v>
      </c>
      <c r="J14475" s="1">
        <f>MONTH(BART_Rides[[#This Row],[Date]])</f>
        <v>8</v>
      </c>
      <c r="K14475" s="1">
        <f>WEEKDAY(BART_Rides[[#This Row],[Date]],2)</f>
        <v>5</v>
      </c>
      <c r="L14475" s="1" t="str">
        <f>LEFT(BART_Rides[[#This Row],[Lines]],1)</f>
        <v>Y</v>
      </c>
      <c r="M14475" s="1" t="str">
        <f>IF(BART_Rides[[#This Row],[FirstLetter]]="Y","Yes","No")</f>
        <v>Yes</v>
      </c>
      <c r="N14475" s="1" t="str">
        <f>IF(OR(BART_Rides[[#This Row],[Station Code]]="EM", BART_Rides[[#This Row],[Station Code]]="MT", BART_Rides[[#This Row],[Station Code]]="PL", BART_Rides[[#This Row],[Station Code]]="CC"), "Yes", "No")</f>
        <v>No</v>
      </c>
    </row>
    <row r="14476" spans="6:14">
      <c r="F14476" s="3">
        <v>44436</v>
      </c>
      <c r="G14476" s="1" t="s">
        <v>75</v>
      </c>
      <c r="H14476" s="1" t="s">
        <v>107</v>
      </c>
      <c r="I14476" s="1">
        <v>424</v>
      </c>
      <c r="J14476" s="1">
        <f>MONTH(BART_Rides[[#This Row],[Date]])</f>
        <v>8</v>
      </c>
      <c r="K14476" s="1">
        <f>WEEKDAY(BART_Rides[[#This Row],[Date]],2)</f>
        <v>6</v>
      </c>
      <c r="L14476" s="1" t="str">
        <f>LEFT(BART_Rides[[#This Row],[Lines]],1)</f>
        <v>Y</v>
      </c>
      <c r="M14476" s="1" t="str">
        <f>IF(BART_Rides[[#This Row],[FirstLetter]]="Y","Yes","No")</f>
        <v>Yes</v>
      </c>
      <c r="N14476" s="1" t="str">
        <f>IF(OR(BART_Rides[[#This Row],[Station Code]]="EM", BART_Rides[[#This Row],[Station Code]]="MT", BART_Rides[[#This Row],[Station Code]]="PL", BART_Rides[[#This Row],[Station Code]]="CC"), "Yes", "No")</f>
        <v>No</v>
      </c>
    </row>
    <row r="14477" spans="6:14">
      <c r="F14477" s="3">
        <v>44437</v>
      </c>
      <c r="G14477" s="1" t="s">
        <v>75</v>
      </c>
      <c r="H14477" s="1" t="s">
        <v>107</v>
      </c>
      <c r="I14477" s="1">
        <v>274</v>
      </c>
      <c r="J14477" s="1">
        <f>MONTH(BART_Rides[[#This Row],[Date]])</f>
        <v>8</v>
      </c>
      <c r="K14477" s="1">
        <f>WEEKDAY(BART_Rides[[#This Row],[Date]],2)</f>
        <v>7</v>
      </c>
      <c r="L14477" s="1" t="str">
        <f>LEFT(BART_Rides[[#This Row],[Lines]],1)</f>
        <v>Y</v>
      </c>
      <c r="M14477" s="1" t="str">
        <f>IF(BART_Rides[[#This Row],[FirstLetter]]="Y","Yes","No")</f>
        <v>Yes</v>
      </c>
      <c r="N14477" s="1" t="str">
        <f>IF(OR(BART_Rides[[#This Row],[Station Code]]="EM", BART_Rides[[#This Row],[Station Code]]="MT", BART_Rides[[#This Row],[Station Code]]="PL", BART_Rides[[#This Row],[Station Code]]="CC"), "Yes", "No")</f>
        <v>No</v>
      </c>
    </row>
    <row r="14478" spans="6:14">
      <c r="F14478" s="3">
        <v>44438</v>
      </c>
      <c r="G14478" s="1" t="s">
        <v>75</v>
      </c>
      <c r="H14478" s="1" t="s">
        <v>107</v>
      </c>
      <c r="I14478" s="1">
        <v>810</v>
      </c>
      <c r="J14478" s="1">
        <f>MONTH(BART_Rides[[#This Row],[Date]])</f>
        <v>8</v>
      </c>
      <c r="K14478" s="1">
        <f>WEEKDAY(BART_Rides[[#This Row],[Date]],2)</f>
        <v>1</v>
      </c>
      <c r="L14478" s="1" t="str">
        <f>LEFT(BART_Rides[[#This Row],[Lines]],1)</f>
        <v>Y</v>
      </c>
      <c r="M14478" s="1" t="str">
        <f>IF(BART_Rides[[#This Row],[FirstLetter]]="Y","Yes","No")</f>
        <v>Yes</v>
      </c>
      <c r="N14478" s="1" t="str">
        <f>IF(OR(BART_Rides[[#This Row],[Station Code]]="EM", BART_Rides[[#This Row],[Station Code]]="MT", BART_Rides[[#This Row],[Station Code]]="PL", BART_Rides[[#This Row],[Station Code]]="CC"), "Yes", "No")</f>
        <v>No</v>
      </c>
    </row>
    <row r="14479" spans="6:14">
      <c r="F14479" s="3">
        <v>44439</v>
      </c>
      <c r="G14479" s="1" t="s">
        <v>75</v>
      </c>
      <c r="H14479" s="1" t="s">
        <v>107</v>
      </c>
      <c r="I14479" s="1">
        <v>878</v>
      </c>
      <c r="J14479" s="1">
        <f>MONTH(BART_Rides[[#This Row],[Date]])</f>
        <v>8</v>
      </c>
      <c r="K14479" s="1">
        <f>WEEKDAY(BART_Rides[[#This Row],[Date]],2)</f>
        <v>2</v>
      </c>
      <c r="L14479" s="1" t="str">
        <f>LEFT(BART_Rides[[#This Row],[Lines]],1)</f>
        <v>Y</v>
      </c>
      <c r="M14479" s="1" t="str">
        <f>IF(BART_Rides[[#This Row],[FirstLetter]]="Y","Yes","No")</f>
        <v>Yes</v>
      </c>
      <c r="N14479" s="1" t="str">
        <f>IF(OR(BART_Rides[[#This Row],[Station Code]]="EM", BART_Rides[[#This Row],[Station Code]]="MT", BART_Rides[[#This Row],[Station Code]]="PL", BART_Rides[[#This Row],[Station Code]]="CC"), "Yes", "No")</f>
        <v>No</v>
      </c>
    </row>
    <row r="14480" spans="6:14">
      <c r="F14480" s="3">
        <v>44440</v>
      </c>
      <c r="G14480" s="1" t="s">
        <v>75</v>
      </c>
      <c r="H14480" s="1" t="s">
        <v>107</v>
      </c>
      <c r="I14480" s="1">
        <v>822</v>
      </c>
      <c r="J14480" s="1">
        <f>MONTH(BART_Rides[[#This Row],[Date]])</f>
        <v>9</v>
      </c>
      <c r="K14480" s="1">
        <f>WEEKDAY(BART_Rides[[#This Row],[Date]],2)</f>
        <v>3</v>
      </c>
      <c r="L14480" s="1" t="str">
        <f>LEFT(BART_Rides[[#This Row],[Lines]],1)</f>
        <v>Y</v>
      </c>
      <c r="M14480" s="1" t="str">
        <f>IF(BART_Rides[[#This Row],[FirstLetter]]="Y","Yes","No")</f>
        <v>Yes</v>
      </c>
      <c r="N14480" s="1" t="str">
        <f>IF(OR(BART_Rides[[#This Row],[Station Code]]="EM", BART_Rides[[#This Row],[Station Code]]="MT", BART_Rides[[#This Row],[Station Code]]="PL", BART_Rides[[#This Row],[Station Code]]="CC"), "Yes", "No")</f>
        <v>No</v>
      </c>
    </row>
    <row r="14481" spans="6:14">
      <c r="F14481" s="3">
        <v>44441</v>
      </c>
      <c r="G14481" s="1" t="s">
        <v>75</v>
      </c>
      <c r="H14481" s="1" t="s">
        <v>107</v>
      </c>
      <c r="I14481" s="1">
        <v>883</v>
      </c>
      <c r="J14481" s="1">
        <f>MONTH(BART_Rides[[#This Row],[Date]])</f>
        <v>9</v>
      </c>
      <c r="K14481" s="1">
        <f>WEEKDAY(BART_Rides[[#This Row],[Date]],2)</f>
        <v>4</v>
      </c>
      <c r="L14481" s="1" t="str">
        <f>LEFT(BART_Rides[[#This Row],[Lines]],1)</f>
        <v>Y</v>
      </c>
      <c r="M14481" s="1" t="str">
        <f>IF(BART_Rides[[#This Row],[FirstLetter]]="Y","Yes","No")</f>
        <v>Yes</v>
      </c>
      <c r="N14481" s="1" t="str">
        <f>IF(OR(BART_Rides[[#This Row],[Station Code]]="EM", BART_Rides[[#This Row],[Station Code]]="MT", BART_Rides[[#This Row],[Station Code]]="PL", BART_Rides[[#This Row],[Station Code]]="CC"), "Yes", "No")</f>
        <v>No</v>
      </c>
    </row>
    <row r="14482" spans="6:14">
      <c r="F14482" s="3">
        <v>44442</v>
      </c>
      <c r="G14482" s="1" t="s">
        <v>75</v>
      </c>
      <c r="H14482" s="1" t="s">
        <v>107</v>
      </c>
      <c r="I14482" s="1">
        <v>839</v>
      </c>
      <c r="J14482" s="1">
        <f>MONTH(BART_Rides[[#This Row],[Date]])</f>
        <v>9</v>
      </c>
      <c r="K14482" s="1">
        <f>WEEKDAY(BART_Rides[[#This Row],[Date]],2)</f>
        <v>5</v>
      </c>
      <c r="L14482" s="1" t="str">
        <f>LEFT(BART_Rides[[#This Row],[Lines]],1)</f>
        <v>Y</v>
      </c>
      <c r="M14482" s="1" t="str">
        <f>IF(BART_Rides[[#This Row],[FirstLetter]]="Y","Yes","No")</f>
        <v>Yes</v>
      </c>
      <c r="N14482" s="1" t="str">
        <f>IF(OR(BART_Rides[[#This Row],[Station Code]]="EM", BART_Rides[[#This Row],[Station Code]]="MT", BART_Rides[[#This Row],[Station Code]]="PL", BART_Rides[[#This Row],[Station Code]]="CC"), "Yes", "No")</f>
        <v>No</v>
      </c>
    </row>
    <row r="14483" spans="6:14">
      <c r="F14483" s="3">
        <v>44443</v>
      </c>
      <c r="G14483" s="1" t="s">
        <v>75</v>
      </c>
      <c r="H14483" s="1" t="s">
        <v>107</v>
      </c>
      <c r="I14483" s="1">
        <v>408</v>
      </c>
      <c r="J14483" s="1">
        <f>MONTH(BART_Rides[[#This Row],[Date]])</f>
        <v>9</v>
      </c>
      <c r="K14483" s="1">
        <f>WEEKDAY(BART_Rides[[#This Row],[Date]],2)</f>
        <v>6</v>
      </c>
      <c r="L14483" s="1" t="str">
        <f>LEFT(BART_Rides[[#This Row],[Lines]],1)</f>
        <v>Y</v>
      </c>
      <c r="M14483" s="1" t="str">
        <f>IF(BART_Rides[[#This Row],[FirstLetter]]="Y","Yes","No")</f>
        <v>Yes</v>
      </c>
      <c r="N14483" s="1" t="str">
        <f>IF(OR(BART_Rides[[#This Row],[Station Code]]="EM", BART_Rides[[#This Row],[Station Code]]="MT", BART_Rides[[#This Row],[Station Code]]="PL", BART_Rides[[#This Row],[Station Code]]="CC"), "Yes", "No")</f>
        <v>No</v>
      </c>
    </row>
    <row r="14484" spans="6:14">
      <c r="F14484" s="3">
        <v>44444</v>
      </c>
      <c r="G14484" s="1" t="s">
        <v>75</v>
      </c>
      <c r="H14484" s="1" t="s">
        <v>107</v>
      </c>
      <c r="I14484" s="1">
        <v>264</v>
      </c>
      <c r="J14484" s="1">
        <f>MONTH(BART_Rides[[#This Row],[Date]])</f>
        <v>9</v>
      </c>
      <c r="K14484" s="1">
        <f>WEEKDAY(BART_Rides[[#This Row],[Date]],2)</f>
        <v>7</v>
      </c>
      <c r="L14484" s="1" t="str">
        <f>LEFT(BART_Rides[[#This Row],[Lines]],1)</f>
        <v>Y</v>
      </c>
      <c r="M14484" s="1" t="str">
        <f>IF(BART_Rides[[#This Row],[FirstLetter]]="Y","Yes","No")</f>
        <v>Yes</v>
      </c>
      <c r="N14484" s="1" t="str">
        <f>IF(OR(BART_Rides[[#This Row],[Station Code]]="EM", BART_Rides[[#This Row],[Station Code]]="MT", BART_Rides[[#This Row],[Station Code]]="PL", BART_Rides[[#This Row],[Station Code]]="CC"), "Yes", "No")</f>
        <v>No</v>
      </c>
    </row>
    <row r="14485" spans="6:14">
      <c r="F14485" s="3">
        <v>44445</v>
      </c>
      <c r="G14485" s="1" t="s">
        <v>75</v>
      </c>
      <c r="H14485" s="1" t="s">
        <v>107</v>
      </c>
      <c r="I14485" s="1">
        <v>327</v>
      </c>
      <c r="J14485" s="1">
        <f>MONTH(BART_Rides[[#This Row],[Date]])</f>
        <v>9</v>
      </c>
      <c r="K14485" s="1">
        <f>WEEKDAY(BART_Rides[[#This Row],[Date]],2)</f>
        <v>1</v>
      </c>
      <c r="L14485" s="1" t="str">
        <f>LEFT(BART_Rides[[#This Row],[Lines]],1)</f>
        <v>Y</v>
      </c>
      <c r="M14485" s="1" t="str">
        <f>IF(BART_Rides[[#This Row],[FirstLetter]]="Y","Yes","No")</f>
        <v>Yes</v>
      </c>
      <c r="N14485" s="1" t="str">
        <f>IF(OR(BART_Rides[[#This Row],[Station Code]]="EM", BART_Rides[[#This Row],[Station Code]]="MT", BART_Rides[[#This Row],[Station Code]]="PL", BART_Rides[[#This Row],[Station Code]]="CC"), "Yes", "No")</f>
        <v>No</v>
      </c>
    </row>
    <row r="14486" spans="6:14">
      <c r="F14486" s="3">
        <v>44446</v>
      </c>
      <c r="G14486" s="1" t="s">
        <v>75</v>
      </c>
      <c r="H14486" s="1" t="s">
        <v>107</v>
      </c>
      <c r="I14486" s="1">
        <v>877</v>
      </c>
      <c r="J14486" s="1">
        <f>MONTH(BART_Rides[[#This Row],[Date]])</f>
        <v>9</v>
      </c>
      <c r="K14486" s="1">
        <f>WEEKDAY(BART_Rides[[#This Row],[Date]],2)</f>
        <v>2</v>
      </c>
      <c r="L14486" s="1" t="str">
        <f>LEFT(BART_Rides[[#This Row],[Lines]],1)</f>
        <v>Y</v>
      </c>
      <c r="M14486" s="1" t="str">
        <f>IF(BART_Rides[[#This Row],[FirstLetter]]="Y","Yes","No")</f>
        <v>Yes</v>
      </c>
      <c r="N14486" s="1" t="str">
        <f>IF(OR(BART_Rides[[#This Row],[Station Code]]="EM", BART_Rides[[#This Row],[Station Code]]="MT", BART_Rides[[#This Row],[Station Code]]="PL", BART_Rides[[#This Row],[Station Code]]="CC"), "Yes", "No")</f>
        <v>No</v>
      </c>
    </row>
    <row r="14487" spans="6:14">
      <c r="F14487" s="3">
        <v>44447</v>
      </c>
      <c r="G14487" s="1" t="s">
        <v>75</v>
      </c>
      <c r="H14487" s="1" t="s">
        <v>107</v>
      </c>
      <c r="I14487" s="1">
        <v>895</v>
      </c>
      <c r="J14487" s="1">
        <f>MONTH(BART_Rides[[#This Row],[Date]])</f>
        <v>9</v>
      </c>
      <c r="K14487" s="1">
        <f>WEEKDAY(BART_Rides[[#This Row],[Date]],2)</f>
        <v>3</v>
      </c>
      <c r="L14487" s="1" t="str">
        <f>LEFT(BART_Rides[[#This Row],[Lines]],1)</f>
        <v>Y</v>
      </c>
      <c r="M14487" s="1" t="str">
        <f>IF(BART_Rides[[#This Row],[FirstLetter]]="Y","Yes","No")</f>
        <v>Yes</v>
      </c>
      <c r="N14487" s="1" t="str">
        <f>IF(OR(BART_Rides[[#This Row],[Station Code]]="EM", BART_Rides[[#This Row],[Station Code]]="MT", BART_Rides[[#This Row],[Station Code]]="PL", BART_Rides[[#This Row],[Station Code]]="CC"), "Yes", "No")</f>
        <v>No</v>
      </c>
    </row>
    <row r="14488" spans="6:14">
      <c r="F14488" s="3">
        <v>44448</v>
      </c>
      <c r="G14488" s="1" t="s">
        <v>75</v>
      </c>
      <c r="H14488" s="1" t="s">
        <v>107</v>
      </c>
      <c r="I14488" s="1">
        <v>910</v>
      </c>
      <c r="J14488" s="1">
        <f>MONTH(BART_Rides[[#This Row],[Date]])</f>
        <v>9</v>
      </c>
      <c r="K14488" s="1">
        <f>WEEKDAY(BART_Rides[[#This Row],[Date]],2)</f>
        <v>4</v>
      </c>
      <c r="L14488" s="1" t="str">
        <f>LEFT(BART_Rides[[#This Row],[Lines]],1)</f>
        <v>Y</v>
      </c>
      <c r="M14488" s="1" t="str">
        <f>IF(BART_Rides[[#This Row],[FirstLetter]]="Y","Yes","No")</f>
        <v>Yes</v>
      </c>
      <c r="N14488" s="1" t="str">
        <f>IF(OR(BART_Rides[[#This Row],[Station Code]]="EM", BART_Rides[[#This Row],[Station Code]]="MT", BART_Rides[[#This Row],[Station Code]]="PL", BART_Rides[[#This Row],[Station Code]]="CC"), "Yes", "No")</f>
        <v>No</v>
      </c>
    </row>
    <row r="14489" spans="6:14">
      <c r="F14489" s="3">
        <v>44449</v>
      </c>
      <c r="G14489" s="1" t="s">
        <v>75</v>
      </c>
      <c r="H14489" s="1" t="s">
        <v>107</v>
      </c>
      <c r="I14489" s="1">
        <v>855</v>
      </c>
      <c r="J14489" s="1">
        <f>MONTH(BART_Rides[[#This Row],[Date]])</f>
        <v>9</v>
      </c>
      <c r="K14489" s="1">
        <f>WEEKDAY(BART_Rides[[#This Row],[Date]],2)</f>
        <v>5</v>
      </c>
      <c r="L14489" s="1" t="str">
        <f>LEFT(BART_Rides[[#This Row],[Lines]],1)</f>
        <v>Y</v>
      </c>
      <c r="M14489" s="1" t="str">
        <f>IF(BART_Rides[[#This Row],[FirstLetter]]="Y","Yes","No")</f>
        <v>Yes</v>
      </c>
      <c r="N14489" s="1" t="str">
        <f>IF(OR(BART_Rides[[#This Row],[Station Code]]="EM", BART_Rides[[#This Row],[Station Code]]="MT", BART_Rides[[#This Row],[Station Code]]="PL", BART_Rides[[#This Row],[Station Code]]="CC"), "Yes", "No")</f>
        <v>No</v>
      </c>
    </row>
    <row r="14490" spans="6:14">
      <c r="F14490" s="3">
        <v>44450</v>
      </c>
      <c r="G14490" s="1" t="s">
        <v>75</v>
      </c>
      <c r="H14490" s="1" t="s">
        <v>107</v>
      </c>
      <c r="I14490" s="1">
        <v>398</v>
      </c>
      <c r="J14490" s="1">
        <f>MONTH(BART_Rides[[#This Row],[Date]])</f>
        <v>9</v>
      </c>
      <c r="K14490" s="1">
        <f>WEEKDAY(BART_Rides[[#This Row],[Date]],2)</f>
        <v>6</v>
      </c>
      <c r="L14490" s="1" t="str">
        <f>LEFT(BART_Rides[[#This Row],[Lines]],1)</f>
        <v>Y</v>
      </c>
      <c r="M14490" s="1" t="str">
        <f>IF(BART_Rides[[#This Row],[FirstLetter]]="Y","Yes","No")</f>
        <v>Yes</v>
      </c>
      <c r="N14490" s="1" t="str">
        <f>IF(OR(BART_Rides[[#This Row],[Station Code]]="EM", BART_Rides[[#This Row],[Station Code]]="MT", BART_Rides[[#This Row],[Station Code]]="PL", BART_Rides[[#This Row],[Station Code]]="CC"), "Yes", "No")</f>
        <v>No</v>
      </c>
    </row>
    <row r="14491" spans="6:14">
      <c r="F14491" s="3">
        <v>44451</v>
      </c>
      <c r="G14491" s="1" t="s">
        <v>75</v>
      </c>
      <c r="H14491" s="1" t="s">
        <v>107</v>
      </c>
      <c r="I14491" s="1">
        <v>291</v>
      </c>
      <c r="J14491" s="1">
        <f>MONTH(BART_Rides[[#This Row],[Date]])</f>
        <v>9</v>
      </c>
      <c r="K14491" s="1">
        <f>WEEKDAY(BART_Rides[[#This Row],[Date]],2)</f>
        <v>7</v>
      </c>
      <c r="L14491" s="1" t="str">
        <f>LEFT(BART_Rides[[#This Row],[Lines]],1)</f>
        <v>Y</v>
      </c>
      <c r="M14491" s="1" t="str">
        <f>IF(BART_Rides[[#This Row],[FirstLetter]]="Y","Yes","No")</f>
        <v>Yes</v>
      </c>
      <c r="N14491" s="1" t="str">
        <f>IF(OR(BART_Rides[[#This Row],[Station Code]]="EM", BART_Rides[[#This Row],[Station Code]]="MT", BART_Rides[[#This Row],[Station Code]]="PL", BART_Rides[[#This Row],[Station Code]]="CC"), "Yes", "No")</f>
        <v>No</v>
      </c>
    </row>
    <row r="14492" spans="6:14">
      <c r="F14492" s="3">
        <v>44452</v>
      </c>
      <c r="G14492" s="1" t="s">
        <v>75</v>
      </c>
      <c r="H14492" s="1" t="s">
        <v>107</v>
      </c>
      <c r="I14492" s="1">
        <v>820</v>
      </c>
      <c r="J14492" s="1">
        <f>MONTH(BART_Rides[[#This Row],[Date]])</f>
        <v>9</v>
      </c>
      <c r="K14492" s="1">
        <f>WEEKDAY(BART_Rides[[#This Row],[Date]],2)</f>
        <v>1</v>
      </c>
      <c r="L14492" s="1" t="str">
        <f>LEFT(BART_Rides[[#This Row],[Lines]],1)</f>
        <v>Y</v>
      </c>
      <c r="M14492" s="1" t="str">
        <f>IF(BART_Rides[[#This Row],[FirstLetter]]="Y","Yes","No")</f>
        <v>Yes</v>
      </c>
      <c r="N14492" s="1" t="str">
        <f>IF(OR(BART_Rides[[#This Row],[Station Code]]="EM", BART_Rides[[#This Row],[Station Code]]="MT", BART_Rides[[#This Row],[Station Code]]="PL", BART_Rides[[#This Row],[Station Code]]="CC"), "Yes", "No")</f>
        <v>No</v>
      </c>
    </row>
    <row r="14493" spans="6:14">
      <c r="F14493" s="3">
        <v>44453</v>
      </c>
      <c r="G14493" s="1" t="s">
        <v>75</v>
      </c>
      <c r="H14493" s="1" t="s">
        <v>107</v>
      </c>
      <c r="I14493" s="1">
        <v>896</v>
      </c>
      <c r="J14493" s="1">
        <f>MONTH(BART_Rides[[#This Row],[Date]])</f>
        <v>9</v>
      </c>
      <c r="K14493" s="1">
        <f>WEEKDAY(BART_Rides[[#This Row],[Date]],2)</f>
        <v>2</v>
      </c>
      <c r="L14493" s="1" t="str">
        <f>LEFT(BART_Rides[[#This Row],[Lines]],1)</f>
        <v>Y</v>
      </c>
      <c r="M14493" s="1" t="str">
        <f>IF(BART_Rides[[#This Row],[FirstLetter]]="Y","Yes","No")</f>
        <v>Yes</v>
      </c>
      <c r="N14493" s="1" t="str">
        <f>IF(OR(BART_Rides[[#This Row],[Station Code]]="EM", BART_Rides[[#This Row],[Station Code]]="MT", BART_Rides[[#This Row],[Station Code]]="PL", BART_Rides[[#This Row],[Station Code]]="CC"), "Yes", "No")</f>
        <v>No</v>
      </c>
    </row>
    <row r="14494" spans="6:14">
      <c r="F14494" s="3">
        <v>44454</v>
      </c>
      <c r="G14494" s="1" t="s">
        <v>75</v>
      </c>
      <c r="H14494" s="1" t="s">
        <v>107</v>
      </c>
      <c r="I14494" s="1">
        <v>867</v>
      </c>
      <c r="J14494" s="1">
        <f>MONTH(BART_Rides[[#This Row],[Date]])</f>
        <v>9</v>
      </c>
      <c r="K14494" s="1">
        <f>WEEKDAY(BART_Rides[[#This Row],[Date]],2)</f>
        <v>3</v>
      </c>
      <c r="L14494" s="1" t="str">
        <f>LEFT(BART_Rides[[#This Row],[Lines]],1)</f>
        <v>Y</v>
      </c>
      <c r="M14494" s="1" t="str">
        <f>IF(BART_Rides[[#This Row],[FirstLetter]]="Y","Yes","No")</f>
        <v>Yes</v>
      </c>
      <c r="N14494" s="1" t="str">
        <f>IF(OR(BART_Rides[[#This Row],[Station Code]]="EM", BART_Rides[[#This Row],[Station Code]]="MT", BART_Rides[[#This Row],[Station Code]]="PL", BART_Rides[[#This Row],[Station Code]]="CC"), "Yes", "No")</f>
        <v>No</v>
      </c>
    </row>
    <row r="14495" spans="6:14">
      <c r="F14495" s="3">
        <v>44455</v>
      </c>
      <c r="G14495" s="1" t="s">
        <v>75</v>
      </c>
      <c r="H14495" s="1" t="s">
        <v>107</v>
      </c>
      <c r="I14495" s="1">
        <v>760</v>
      </c>
      <c r="J14495" s="1">
        <f>MONTH(BART_Rides[[#This Row],[Date]])</f>
        <v>9</v>
      </c>
      <c r="K14495" s="1">
        <f>WEEKDAY(BART_Rides[[#This Row],[Date]],2)</f>
        <v>4</v>
      </c>
      <c r="L14495" s="1" t="str">
        <f>LEFT(BART_Rides[[#This Row],[Lines]],1)</f>
        <v>Y</v>
      </c>
      <c r="M14495" s="1" t="str">
        <f>IF(BART_Rides[[#This Row],[FirstLetter]]="Y","Yes","No")</f>
        <v>Yes</v>
      </c>
      <c r="N14495" s="1" t="str">
        <f>IF(OR(BART_Rides[[#This Row],[Station Code]]="EM", BART_Rides[[#This Row],[Station Code]]="MT", BART_Rides[[#This Row],[Station Code]]="PL", BART_Rides[[#This Row],[Station Code]]="CC"), "Yes", "No")</f>
        <v>No</v>
      </c>
    </row>
    <row r="14496" spans="6:14">
      <c r="F14496" s="3">
        <v>44456</v>
      </c>
      <c r="G14496" s="1" t="s">
        <v>75</v>
      </c>
      <c r="H14496" s="1" t="s">
        <v>107</v>
      </c>
      <c r="I14496" s="1">
        <v>734</v>
      </c>
      <c r="J14496" s="1">
        <f>MONTH(BART_Rides[[#This Row],[Date]])</f>
        <v>9</v>
      </c>
      <c r="K14496" s="1">
        <f>WEEKDAY(BART_Rides[[#This Row],[Date]],2)</f>
        <v>5</v>
      </c>
      <c r="L14496" s="1" t="str">
        <f>LEFT(BART_Rides[[#This Row],[Lines]],1)</f>
        <v>Y</v>
      </c>
      <c r="M14496" s="1" t="str">
        <f>IF(BART_Rides[[#This Row],[FirstLetter]]="Y","Yes","No")</f>
        <v>Yes</v>
      </c>
      <c r="N14496" s="1" t="str">
        <f>IF(OR(BART_Rides[[#This Row],[Station Code]]="EM", BART_Rides[[#This Row],[Station Code]]="MT", BART_Rides[[#This Row],[Station Code]]="PL", BART_Rides[[#This Row],[Station Code]]="CC"), "Yes", "No")</f>
        <v>No</v>
      </c>
    </row>
    <row r="14497" spans="6:14">
      <c r="F14497" s="3">
        <v>44457</v>
      </c>
      <c r="G14497" s="1" t="s">
        <v>75</v>
      </c>
      <c r="H14497" s="1" t="s">
        <v>107</v>
      </c>
      <c r="I14497" s="1">
        <v>383</v>
      </c>
      <c r="J14497" s="1">
        <f>MONTH(BART_Rides[[#This Row],[Date]])</f>
        <v>9</v>
      </c>
      <c r="K14497" s="1">
        <f>WEEKDAY(BART_Rides[[#This Row],[Date]],2)</f>
        <v>6</v>
      </c>
      <c r="L14497" s="1" t="str">
        <f>LEFT(BART_Rides[[#This Row],[Lines]],1)</f>
        <v>Y</v>
      </c>
      <c r="M14497" s="1" t="str">
        <f>IF(BART_Rides[[#This Row],[FirstLetter]]="Y","Yes","No")</f>
        <v>Yes</v>
      </c>
      <c r="N14497" s="1" t="str">
        <f>IF(OR(BART_Rides[[#This Row],[Station Code]]="EM", BART_Rides[[#This Row],[Station Code]]="MT", BART_Rides[[#This Row],[Station Code]]="PL", BART_Rides[[#This Row],[Station Code]]="CC"), "Yes", "No")</f>
        <v>No</v>
      </c>
    </row>
    <row r="14498" spans="6:14">
      <c r="F14498" s="3">
        <v>44458</v>
      </c>
      <c r="G14498" s="1" t="s">
        <v>75</v>
      </c>
      <c r="H14498" s="1" t="s">
        <v>107</v>
      </c>
      <c r="I14498" s="1">
        <v>262</v>
      </c>
      <c r="J14498" s="1">
        <f>MONTH(BART_Rides[[#This Row],[Date]])</f>
        <v>9</v>
      </c>
      <c r="K14498" s="1">
        <f>WEEKDAY(BART_Rides[[#This Row],[Date]],2)</f>
        <v>7</v>
      </c>
      <c r="L14498" s="1" t="str">
        <f>LEFT(BART_Rides[[#This Row],[Lines]],1)</f>
        <v>Y</v>
      </c>
      <c r="M14498" s="1" t="str">
        <f>IF(BART_Rides[[#This Row],[FirstLetter]]="Y","Yes","No")</f>
        <v>Yes</v>
      </c>
      <c r="N14498" s="1" t="str">
        <f>IF(OR(BART_Rides[[#This Row],[Station Code]]="EM", BART_Rides[[#This Row],[Station Code]]="MT", BART_Rides[[#This Row],[Station Code]]="PL", BART_Rides[[#This Row],[Station Code]]="CC"), "Yes", "No")</f>
        <v>No</v>
      </c>
    </row>
    <row r="14499" spans="6:14">
      <c r="F14499" s="3">
        <v>44459</v>
      </c>
      <c r="G14499" s="1" t="s">
        <v>75</v>
      </c>
      <c r="H14499" s="1" t="s">
        <v>107</v>
      </c>
      <c r="I14499" s="1">
        <v>860</v>
      </c>
      <c r="J14499" s="1">
        <f>MONTH(BART_Rides[[#This Row],[Date]])</f>
        <v>9</v>
      </c>
      <c r="K14499" s="1">
        <f>WEEKDAY(BART_Rides[[#This Row],[Date]],2)</f>
        <v>1</v>
      </c>
      <c r="L14499" s="1" t="str">
        <f>LEFT(BART_Rides[[#This Row],[Lines]],1)</f>
        <v>Y</v>
      </c>
      <c r="M14499" s="1" t="str">
        <f>IF(BART_Rides[[#This Row],[FirstLetter]]="Y","Yes","No")</f>
        <v>Yes</v>
      </c>
      <c r="N14499" s="1" t="str">
        <f>IF(OR(BART_Rides[[#This Row],[Station Code]]="EM", BART_Rides[[#This Row],[Station Code]]="MT", BART_Rides[[#This Row],[Station Code]]="PL", BART_Rides[[#This Row],[Station Code]]="CC"), "Yes", "No")</f>
        <v>No</v>
      </c>
    </row>
    <row r="14500" spans="6:14">
      <c r="F14500" s="3">
        <v>44460</v>
      </c>
      <c r="G14500" s="1" t="s">
        <v>75</v>
      </c>
      <c r="H14500" s="1" t="s">
        <v>107</v>
      </c>
      <c r="I14500" s="1">
        <v>918</v>
      </c>
      <c r="J14500" s="1">
        <f>MONTH(BART_Rides[[#This Row],[Date]])</f>
        <v>9</v>
      </c>
      <c r="K14500" s="1">
        <f>WEEKDAY(BART_Rides[[#This Row],[Date]],2)</f>
        <v>2</v>
      </c>
      <c r="L14500" s="1" t="str">
        <f>LEFT(BART_Rides[[#This Row],[Lines]],1)</f>
        <v>Y</v>
      </c>
      <c r="M14500" s="1" t="str">
        <f>IF(BART_Rides[[#This Row],[FirstLetter]]="Y","Yes","No")</f>
        <v>Yes</v>
      </c>
      <c r="N14500" s="1" t="str">
        <f>IF(OR(BART_Rides[[#This Row],[Station Code]]="EM", BART_Rides[[#This Row],[Station Code]]="MT", BART_Rides[[#This Row],[Station Code]]="PL", BART_Rides[[#This Row],[Station Code]]="CC"), "Yes", "No")</f>
        <v>No</v>
      </c>
    </row>
    <row r="14501" spans="6:14">
      <c r="F14501" s="3">
        <v>44461</v>
      </c>
      <c r="G14501" s="1" t="s">
        <v>75</v>
      </c>
      <c r="H14501" s="1" t="s">
        <v>107</v>
      </c>
      <c r="I14501" s="1">
        <v>928</v>
      </c>
      <c r="J14501" s="1">
        <f>MONTH(BART_Rides[[#This Row],[Date]])</f>
        <v>9</v>
      </c>
      <c r="K14501" s="1">
        <f>WEEKDAY(BART_Rides[[#This Row],[Date]],2)</f>
        <v>3</v>
      </c>
      <c r="L14501" s="1" t="str">
        <f>LEFT(BART_Rides[[#This Row],[Lines]],1)</f>
        <v>Y</v>
      </c>
      <c r="M14501" s="1" t="str">
        <f>IF(BART_Rides[[#This Row],[FirstLetter]]="Y","Yes","No")</f>
        <v>Yes</v>
      </c>
      <c r="N14501" s="1" t="str">
        <f>IF(OR(BART_Rides[[#This Row],[Station Code]]="EM", BART_Rides[[#This Row],[Station Code]]="MT", BART_Rides[[#This Row],[Station Code]]="PL", BART_Rides[[#This Row],[Station Code]]="CC"), "Yes", "No")</f>
        <v>No</v>
      </c>
    </row>
    <row r="14502" spans="6:14">
      <c r="F14502" s="3">
        <v>44462</v>
      </c>
      <c r="G14502" s="1" t="s">
        <v>75</v>
      </c>
      <c r="H14502" s="1" t="s">
        <v>107</v>
      </c>
      <c r="I14502" s="1">
        <v>970</v>
      </c>
      <c r="J14502" s="1">
        <f>MONTH(BART_Rides[[#This Row],[Date]])</f>
        <v>9</v>
      </c>
      <c r="K14502" s="1">
        <f>WEEKDAY(BART_Rides[[#This Row],[Date]],2)</f>
        <v>4</v>
      </c>
      <c r="L14502" s="1" t="str">
        <f>LEFT(BART_Rides[[#This Row],[Lines]],1)</f>
        <v>Y</v>
      </c>
      <c r="M14502" s="1" t="str">
        <f>IF(BART_Rides[[#This Row],[FirstLetter]]="Y","Yes","No")</f>
        <v>Yes</v>
      </c>
      <c r="N14502" s="1" t="str">
        <f>IF(OR(BART_Rides[[#This Row],[Station Code]]="EM", BART_Rides[[#This Row],[Station Code]]="MT", BART_Rides[[#This Row],[Station Code]]="PL", BART_Rides[[#This Row],[Station Code]]="CC"), "Yes", "No")</f>
        <v>No</v>
      </c>
    </row>
    <row r="14503" spans="6:14">
      <c r="F14503" s="3">
        <v>44463</v>
      </c>
      <c r="G14503" s="1" t="s">
        <v>75</v>
      </c>
      <c r="H14503" s="1" t="s">
        <v>107</v>
      </c>
      <c r="I14503" s="1">
        <v>899</v>
      </c>
      <c r="J14503" s="1">
        <f>MONTH(BART_Rides[[#This Row],[Date]])</f>
        <v>9</v>
      </c>
      <c r="K14503" s="1">
        <f>WEEKDAY(BART_Rides[[#This Row],[Date]],2)</f>
        <v>5</v>
      </c>
      <c r="L14503" s="1" t="str">
        <f>LEFT(BART_Rides[[#This Row],[Lines]],1)</f>
        <v>Y</v>
      </c>
      <c r="M14503" s="1" t="str">
        <f>IF(BART_Rides[[#This Row],[FirstLetter]]="Y","Yes","No")</f>
        <v>Yes</v>
      </c>
      <c r="N14503" s="1" t="str">
        <f>IF(OR(BART_Rides[[#This Row],[Station Code]]="EM", BART_Rides[[#This Row],[Station Code]]="MT", BART_Rides[[#This Row],[Station Code]]="PL", BART_Rides[[#This Row],[Station Code]]="CC"), "Yes", "No")</f>
        <v>No</v>
      </c>
    </row>
    <row r="14504" spans="6:14">
      <c r="F14504" s="3">
        <v>44464</v>
      </c>
      <c r="G14504" s="1" t="s">
        <v>75</v>
      </c>
      <c r="H14504" s="1" t="s">
        <v>107</v>
      </c>
      <c r="I14504" s="1">
        <v>435</v>
      </c>
      <c r="J14504" s="1">
        <f>MONTH(BART_Rides[[#This Row],[Date]])</f>
        <v>9</v>
      </c>
      <c r="K14504" s="1">
        <f>WEEKDAY(BART_Rides[[#This Row],[Date]],2)</f>
        <v>6</v>
      </c>
      <c r="L14504" s="1" t="str">
        <f>LEFT(BART_Rides[[#This Row],[Lines]],1)</f>
        <v>Y</v>
      </c>
      <c r="M14504" s="1" t="str">
        <f>IF(BART_Rides[[#This Row],[FirstLetter]]="Y","Yes","No")</f>
        <v>Yes</v>
      </c>
      <c r="N14504" s="1" t="str">
        <f>IF(OR(BART_Rides[[#This Row],[Station Code]]="EM", BART_Rides[[#This Row],[Station Code]]="MT", BART_Rides[[#This Row],[Station Code]]="PL", BART_Rides[[#This Row],[Station Code]]="CC"), "Yes", "No")</f>
        <v>No</v>
      </c>
    </row>
    <row r="14505" spans="6:14">
      <c r="F14505" s="3">
        <v>44465</v>
      </c>
      <c r="G14505" s="1" t="s">
        <v>75</v>
      </c>
      <c r="H14505" s="1" t="s">
        <v>107</v>
      </c>
      <c r="I14505" s="1">
        <v>281</v>
      </c>
      <c r="J14505" s="1">
        <f>MONTH(BART_Rides[[#This Row],[Date]])</f>
        <v>9</v>
      </c>
      <c r="K14505" s="1">
        <f>WEEKDAY(BART_Rides[[#This Row],[Date]],2)</f>
        <v>7</v>
      </c>
      <c r="L14505" s="1" t="str">
        <f>LEFT(BART_Rides[[#This Row],[Lines]],1)</f>
        <v>Y</v>
      </c>
      <c r="M14505" s="1" t="str">
        <f>IF(BART_Rides[[#This Row],[FirstLetter]]="Y","Yes","No")</f>
        <v>Yes</v>
      </c>
      <c r="N14505" s="1" t="str">
        <f>IF(OR(BART_Rides[[#This Row],[Station Code]]="EM", BART_Rides[[#This Row],[Station Code]]="MT", BART_Rides[[#This Row],[Station Code]]="PL", BART_Rides[[#This Row],[Station Code]]="CC"), "Yes", "No")</f>
        <v>No</v>
      </c>
    </row>
    <row r="14506" spans="6:14">
      <c r="F14506" s="3">
        <v>44466</v>
      </c>
      <c r="G14506" s="1" t="s">
        <v>75</v>
      </c>
      <c r="H14506" s="1" t="s">
        <v>107</v>
      </c>
      <c r="I14506" s="1">
        <v>876</v>
      </c>
      <c r="J14506" s="1">
        <f>MONTH(BART_Rides[[#This Row],[Date]])</f>
        <v>9</v>
      </c>
      <c r="K14506" s="1">
        <f>WEEKDAY(BART_Rides[[#This Row],[Date]],2)</f>
        <v>1</v>
      </c>
      <c r="L14506" s="1" t="str">
        <f>LEFT(BART_Rides[[#This Row],[Lines]],1)</f>
        <v>Y</v>
      </c>
      <c r="M14506" s="1" t="str">
        <f>IF(BART_Rides[[#This Row],[FirstLetter]]="Y","Yes","No")</f>
        <v>Yes</v>
      </c>
      <c r="N14506" s="1" t="str">
        <f>IF(OR(BART_Rides[[#This Row],[Station Code]]="EM", BART_Rides[[#This Row],[Station Code]]="MT", BART_Rides[[#This Row],[Station Code]]="PL", BART_Rides[[#This Row],[Station Code]]="CC"), "Yes", "No")</f>
        <v>No</v>
      </c>
    </row>
    <row r="14507" spans="6:14">
      <c r="F14507" s="3">
        <v>44467</v>
      </c>
      <c r="G14507" s="1" t="s">
        <v>75</v>
      </c>
      <c r="H14507" s="1" t="s">
        <v>107</v>
      </c>
      <c r="I14507" s="1">
        <v>943</v>
      </c>
      <c r="J14507" s="1">
        <f>MONTH(BART_Rides[[#This Row],[Date]])</f>
        <v>9</v>
      </c>
      <c r="K14507" s="1">
        <f>WEEKDAY(BART_Rides[[#This Row],[Date]],2)</f>
        <v>2</v>
      </c>
      <c r="L14507" s="1" t="str">
        <f>LEFT(BART_Rides[[#This Row],[Lines]],1)</f>
        <v>Y</v>
      </c>
      <c r="M14507" s="1" t="str">
        <f>IF(BART_Rides[[#This Row],[FirstLetter]]="Y","Yes","No")</f>
        <v>Yes</v>
      </c>
      <c r="N14507" s="1" t="str">
        <f>IF(OR(BART_Rides[[#This Row],[Station Code]]="EM", BART_Rides[[#This Row],[Station Code]]="MT", BART_Rides[[#This Row],[Station Code]]="PL", BART_Rides[[#This Row],[Station Code]]="CC"), "Yes", "No")</f>
        <v>No</v>
      </c>
    </row>
    <row r="14508" spans="6:14">
      <c r="F14508" s="3">
        <v>44468</v>
      </c>
      <c r="G14508" s="1" t="s">
        <v>75</v>
      </c>
      <c r="H14508" s="1" t="s">
        <v>107</v>
      </c>
      <c r="I14508" s="1">
        <v>959</v>
      </c>
      <c r="J14508" s="1">
        <f>MONTH(BART_Rides[[#This Row],[Date]])</f>
        <v>9</v>
      </c>
      <c r="K14508" s="1">
        <f>WEEKDAY(BART_Rides[[#This Row],[Date]],2)</f>
        <v>3</v>
      </c>
      <c r="L14508" s="1" t="str">
        <f>LEFT(BART_Rides[[#This Row],[Lines]],1)</f>
        <v>Y</v>
      </c>
      <c r="M14508" s="1" t="str">
        <f>IF(BART_Rides[[#This Row],[FirstLetter]]="Y","Yes","No")</f>
        <v>Yes</v>
      </c>
      <c r="N14508" s="1" t="str">
        <f>IF(OR(BART_Rides[[#This Row],[Station Code]]="EM", BART_Rides[[#This Row],[Station Code]]="MT", BART_Rides[[#This Row],[Station Code]]="PL", BART_Rides[[#This Row],[Station Code]]="CC"), "Yes", "No")</f>
        <v>No</v>
      </c>
    </row>
    <row r="14509" spans="6:14">
      <c r="F14509" s="3">
        <v>44469</v>
      </c>
      <c r="G14509" s="1" t="s">
        <v>75</v>
      </c>
      <c r="H14509" s="1" t="s">
        <v>107</v>
      </c>
      <c r="I14509" s="1">
        <v>930</v>
      </c>
      <c r="J14509" s="1">
        <f>MONTH(BART_Rides[[#This Row],[Date]])</f>
        <v>9</v>
      </c>
      <c r="K14509" s="1">
        <f>WEEKDAY(BART_Rides[[#This Row],[Date]],2)</f>
        <v>4</v>
      </c>
      <c r="L14509" s="1" t="str">
        <f>LEFT(BART_Rides[[#This Row],[Lines]],1)</f>
        <v>Y</v>
      </c>
      <c r="M14509" s="1" t="str">
        <f>IF(BART_Rides[[#This Row],[FirstLetter]]="Y","Yes","No")</f>
        <v>Yes</v>
      </c>
      <c r="N14509" s="1" t="str">
        <f>IF(OR(BART_Rides[[#This Row],[Station Code]]="EM", BART_Rides[[#This Row],[Station Code]]="MT", BART_Rides[[#This Row],[Station Code]]="PL", BART_Rides[[#This Row],[Station Code]]="CC"), "Yes", "No")</f>
        <v>No</v>
      </c>
    </row>
    <row r="14510" spans="6:14">
      <c r="F14510" s="3">
        <v>44470</v>
      </c>
      <c r="G14510" s="1" t="s">
        <v>75</v>
      </c>
      <c r="H14510" s="1" t="s">
        <v>107</v>
      </c>
      <c r="I14510" s="1">
        <v>867</v>
      </c>
      <c r="J14510" s="1">
        <f>MONTH(BART_Rides[[#This Row],[Date]])</f>
        <v>10</v>
      </c>
      <c r="K14510" s="1">
        <f>WEEKDAY(BART_Rides[[#This Row],[Date]],2)</f>
        <v>5</v>
      </c>
      <c r="L14510" s="1" t="str">
        <f>LEFT(BART_Rides[[#This Row],[Lines]],1)</f>
        <v>Y</v>
      </c>
      <c r="M14510" s="1" t="str">
        <f>IF(BART_Rides[[#This Row],[FirstLetter]]="Y","Yes","No")</f>
        <v>Yes</v>
      </c>
      <c r="N14510" s="1" t="str">
        <f>IF(OR(BART_Rides[[#This Row],[Station Code]]="EM", BART_Rides[[#This Row],[Station Code]]="MT", BART_Rides[[#This Row],[Station Code]]="PL", BART_Rides[[#This Row],[Station Code]]="CC"), "Yes", "No")</f>
        <v>No</v>
      </c>
    </row>
    <row r="14511" spans="6:14">
      <c r="F14511" s="3">
        <v>44471</v>
      </c>
      <c r="G14511" s="1" t="s">
        <v>75</v>
      </c>
      <c r="H14511" s="1" t="s">
        <v>107</v>
      </c>
      <c r="I14511" s="1">
        <v>477</v>
      </c>
      <c r="J14511" s="1">
        <f>MONTH(BART_Rides[[#This Row],[Date]])</f>
        <v>10</v>
      </c>
      <c r="K14511" s="1">
        <f>WEEKDAY(BART_Rides[[#This Row],[Date]],2)</f>
        <v>6</v>
      </c>
      <c r="L14511" s="1" t="str">
        <f>LEFT(BART_Rides[[#This Row],[Lines]],1)</f>
        <v>Y</v>
      </c>
      <c r="M14511" s="1" t="str">
        <f>IF(BART_Rides[[#This Row],[FirstLetter]]="Y","Yes","No")</f>
        <v>Yes</v>
      </c>
      <c r="N14511" s="1" t="str">
        <f>IF(OR(BART_Rides[[#This Row],[Station Code]]="EM", BART_Rides[[#This Row],[Station Code]]="MT", BART_Rides[[#This Row],[Station Code]]="PL", BART_Rides[[#This Row],[Station Code]]="CC"), "Yes", "No")</f>
        <v>No</v>
      </c>
    </row>
    <row r="14512" spans="6:14">
      <c r="F14512" s="3">
        <v>44472</v>
      </c>
      <c r="G14512" s="1" t="s">
        <v>75</v>
      </c>
      <c r="H14512" s="1" t="s">
        <v>107</v>
      </c>
      <c r="I14512" s="1">
        <v>300</v>
      </c>
      <c r="J14512" s="1">
        <f>MONTH(BART_Rides[[#This Row],[Date]])</f>
        <v>10</v>
      </c>
      <c r="K14512" s="1">
        <f>WEEKDAY(BART_Rides[[#This Row],[Date]],2)</f>
        <v>7</v>
      </c>
      <c r="L14512" s="1" t="str">
        <f>LEFT(BART_Rides[[#This Row],[Lines]],1)</f>
        <v>Y</v>
      </c>
      <c r="M14512" s="1" t="str">
        <f>IF(BART_Rides[[#This Row],[FirstLetter]]="Y","Yes","No")</f>
        <v>Yes</v>
      </c>
      <c r="N14512" s="1" t="str">
        <f>IF(OR(BART_Rides[[#This Row],[Station Code]]="EM", BART_Rides[[#This Row],[Station Code]]="MT", BART_Rides[[#This Row],[Station Code]]="PL", BART_Rides[[#This Row],[Station Code]]="CC"), "Yes", "No")</f>
        <v>No</v>
      </c>
    </row>
    <row r="14513" spans="6:14">
      <c r="F14513" s="3">
        <v>44473</v>
      </c>
      <c r="G14513" s="1" t="s">
        <v>75</v>
      </c>
      <c r="H14513" s="1" t="s">
        <v>107</v>
      </c>
      <c r="I14513" s="1">
        <v>935</v>
      </c>
      <c r="J14513" s="1">
        <f>MONTH(BART_Rides[[#This Row],[Date]])</f>
        <v>10</v>
      </c>
      <c r="K14513" s="1">
        <f>WEEKDAY(BART_Rides[[#This Row],[Date]],2)</f>
        <v>1</v>
      </c>
      <c r="L14513" s="1" t="str">
        <f>LEFT(BART_Rides[[#This Row],[Lines]],1)</f>
        <v>Y</v>
      </c>
      <c r="M14513" s="1" t="str">
        <f>IF(BART_Rides[[#This Row],[FirstLetter]]="Y","Yes","No")</f>
        <v>Yes</v>
      </c>
      <c r="N14513" s="1" t="str">
        <f>IF(OR(BART_Rides[[#This Row],[Station Code]]="EM", BART_Rides[[#This Row],[Station Code]]="MT", BART_Rides[[#This Row],[Station Code]]="PL", BART_Rides[[#This Row],[Station Code]]="CC"), "Yes", "No")</f>
        <v>No</v>
      </c>
    </row>
    <row r="14514" spans="6:14">
      <c r="F14514" s="3">
        <v>44474</v>
      </c>
      <c r="G14514" s="1" t="s">
        <v>75</v>
      </c>
      <c r="H14514" s="1" t="s">
        <v>107</v>
      </c>
      <c r="I14514" s="1">
        <v>906</v>
      </c>
      <c r="J14514" s="1">
        <f>MONTH(BART_Rides[[#This Row],[Date]])</f>
        <v>10</v>
      </c>
      <c r="K14514" s="1">
        <f>WEEKDAY(BART_Rides[[#This Row],[Date]],2)</f>
        <v>2</v>
      </c>
      <c r="L14514" s="1" t="str">
        <f>LEFT(BART_Rides[[#This Row],[Lines]],1)</f>
        <v>Y</v>
      </c>
      <c r="M14514" s="1" t="str">
        <f>IF(BART_Rides[[#This Row],[FirstLetter]]="Y","Yes","No")</f>
        <v>Yes</v>
      </c>
      <c r="N14514" s="1" t="str">
        <f>IF(OR(BART_Rides[[#This Row],[Station Code]]="EM", BART_Rides[[#This Row],[Station Code]]="MT", BART_Rides[[#This Row],[Station Code]]="PL", BART_Rides[[#This Row],[Station Code]]="CC"), "Yes", "No")</f>
        <v>No</v>
      </c>
    </row>
    <row r="14515" spans="6:14">
      <c r="F14515" s="3">
        <v>44475</v>
      </c>
      <c r="G14515" s="1" t="s">
        <v>75</v>
      </c>
      <c r="H14515" s="1" t="s">
        <v>107</v>
      </c>
      <c r="I14515" s="1">
        <v>942</v>
      </c>
      <c r="J14515" s="1">
        <f>MONTH(BART_Rides[[#This Row],[Date]])</f>
        <v>10</v>
      </c>
      <c r="K14515" s="1">
        <f>WEEKDAY(BART_Rides[[#This Row],[Date]],2)</f>
        <v>3</v>
      </c>
      <c r="L14515" s="1" t="str">
        <f>LEFT(BART_Rides[[#This Row],[Lines]],1)</f>
        <v>Y</v>
      </c>
      <c r="M14515" s="1" t="str">
        <f>IF(BART_Rides[[#This Row],[FirstLetter]]="Y","Yes","No")</f>
        <v>Yes</v>
      </c>
      <c r="N14515" s="1" t="str">
        <f>IF(OR(BART_Rides[[#This Row],[Station Code]]="EM", BART_Rides[[#This Row],[Station Code]]="MT", BART_Rides[[#This Row],[Station Code]]="PL", BART_Rides[[#This Row],[Station Code]]="CC"), "Yes", "No")</f>
        <v>No</v>
      </c>
    </row>
    <row r="14516" spans="6:14">
      <c r="F14516" s="3">
        <v>44476</v>
      </c>
      <c r="G14516" s="1" t="s">
        <v>75</v>
      </c>
      <c r="H14516" s="1" t="s">
        <v>107</v>
      </c>
      <c r="I14516" s="1">
        <v>942</v>
      </c>
      <c r="J14516" s="1">
        <f>MONTH(BART_Rides[[#This Row],[Date]])</f>
        <v>10</v>
      </c>
      <c r="K14516" s="1">
        <f>WEEKDAY(BART_Rides[[#This Row],[Date]],2)</f>
        <v>4</v>
      </c>
      <c r="L14516" s="1" t="str">
        <f>LEFT(BART_Rides[[#This Row],[Lines]],1)</f>
        <v>Y</v>
      </c>
      <c r="M14516" s="1" t="str">
        <f>IF(BART_Rides[[#This Row],[FirstLetter]]="Y","Yes","No")</f>
        <v>Yes</v>
      </c>
      <c r="N14516" s="1" t="str">
        <f>IF(OR(BART_Rides[[#This Row],[Station Code]]="EM", BART_Rides[[#This Row],[Station Code]]="MT", BART_Rides[[#This Row],[Station Code]]="PL", BART_Rides[[#This Row],[Station Code]]="CC"), "Yes", "No")</f>
        <v>No</v>
      </c>
    </row>
    <row r="14517" spans="6:14">
      <c r="F14517" s="3">
        <v>44477</v>
      </c>
      <c r="G14517" s="1" t="s">
        <v>75</v>
      </c>
      <c r="H14517" s="1" t="s">
        <v>107</v>
      </c>
      <c r="I14517" s="1">
        <v>870</v>
      </c>
      <c r="J14517" s="1">
        <f>MONTH(BART_Rides[[#This Row],[Date]])</f>
        <v>10</v>
      </c>
      <c r="K14517" s="1">
        <f>WEEKDAY(BART_Rides[[#This Row],[Date]],2)</f>
        <v>5</v>
      </c>
      <c r="L14517" s="1" t="str">
        <f>LEFT(BART_Rides[[#This Row],[Lines]],1)</f>
        <v>Y</v>
      </c>
      <c r="M14517" s="1" t="str">
        <f>IF(BART_Rides[[#This Row],[FirstLetter]]="Y","Yes","No")</f>
        <v>Yes</v>
      </c>
      <c r="N14517" s="1" t="str">
        <f>IF(OR(BART_Rides[[#This Row],[Station Code]]="EM", BART_Rides[[#This Row],[Station Code]]="MT", BART_Rides[[#This Row],[Station Code]]="PL", BART_Rides[[#This Row],[Station Code]]="CC"), "Yes", "No")</f>
        <v>No</v>
      </c>
    </row>
    <row r="14518" spans="6:14">
      <c r="F14518" s="3">
        <v>44478</v>
      </c>
      <c r="G14518" s="1" t="s">
        <v>75</v>
      </c>
      <c r="H14518" s="1" t="s">
        <v>107</v>
      </c>
      <c r="I14518" s="1">
        <v>559</v>
      </c>
      <c r="J14518" s="1">
        <f>MONTH(BART_Rides[[#This Row],[Date]])</f>
        <v>10</v>
      </c>
      <c r="K14518" s="1">
        <f>WEEKDAY(BART_Rides[[#This Row],[Date]],2)</f>
        <v>6</v>
      </c>
      <c r="L14518" s="1" t="str">
        <f>LEFT(BART_Rides[[#This Row],[Lines]],1)</f>
        <v>Y</v>
      </c>
      <c r="M14518" s="1" t="str">
        <f>IF(BART_Rides[[#This Row],[FirstLetter]]="Y","Yes","No")</f>
        <v>Yes</v>
      </c>
      <c r="N14518" s="1" t="str">
        <f>IF(OR(BART_Rides[[#This Row],[Station Code]]="EM", BART_Rides[[#This Row],[Station Code]]="MT", BART_Rides[[#This Row],[Station Code]]="PL", BART_Rides[[#This Row],[Station Code]]="CC"), "Yes", "No")</f>
        <v>No</v>
      </c>
    </row>
    <row r="14519" spans="6:14">
      <c r="F14519" s="3">
        <v>44479</v>
      </c>
      <c r="G14519" s="1" t="s">
        <v>75</v>
      </c>
      <c r="H14519" s="1" t="s">
        <v>107</v>
      </c>
      <c r="I14519" s="1">
        <v>374</v>
      </c>
      <c r="J14519" s="1">
        <f>MONTH(BART_Rides[[#This Row],[Date]])</f>
        <v>10</v>
      </c>
      <c r="K14519" s="1">
        <f>WEEKDAY(BART_Rides[[#This Row],[Date]],2)</f>
        <v>7</v>
      </c>
      <c r="L14519" s="1" t="str">
        <f>LEFT(BART_Rides[[#This Row],[Lines]],1)</f>
        <v>Y</v>
      </c>
      <c r="M14519" s="1" t="str">
        <f>IF(BART_Rides[[#This Row],[FirstLetter]]="Y","Yes","No")</f>
        <v>Yes</v>
      </c>
      <c r="N14519" s="1" t="str">
        <f>IF(OR(BART_Rides[[#This Row],[Station Code]]="EM", BART_Rides[[#This Row],[Station Code]]="MT", BART_Rides[[#This Row],[Station Code]]="PL", BART_Rides[[#This Row],[Station Code]]="CC"), "Yes", "No")</f>
        <v>No</v>
      </c>
    </row>
    <row r="14520" spans="6:14">
      <c r="F14520" s="3">
        <v>44480</v>
      </c>
      <c r="G14520" s="1" t="s">
        <v>75</v>
      </c>
      <c r="H14520" s="1" t="s">
        <v>107</v>
      </c>
      <c r="I14520" s="1">
        <v>725</v>
      </c>
      <c r="J14520" s="1">
        <f>MONTH(BART_Rides[[#This Row],[Date]])</f>
        <v>10</v>
      </c>
      <c r="K14520" s="1">
        <f>WEEKDAY(BART_Rides[[#This Row],[Date]],2)</f>
        <v>1</v>
      </c>
      <c r="L14520" s="1" t="str">
        <f>LEFT(BART_Rides[[#This Row],[Lines]],1)</f>
        <v>Y</v>
      </c>
      <c r="M14520" s="1" t="str">
        <f>IF(BART_Rides[[#This Row],[FirstLetter]]="Y","Yes","No")</f>
        <v>Yes</v>
      </c>
      <c r="N14520" s="1" t="str">
        <f>IF(OR(BART_Rides[[#This Row],[Station Code]]="EM", BART_Rides[[#This Row],[Station Code]]="MT", BART_Rides[[#This Row],[Station Code]]="PL", BART_Rides[[#This Row],[Station Code]]="CC"), "Yes", "No")</f>
        <v>No</v>
      </c>
    </row>
    <row r="14521" spans="6:14">
      <c r="F14521" s="3">
        <v>44481</v>
      </c>
      <c r="G14521" s="1" t="s">
        <v>75</v>
      </c>
      <c r="H14521" s="1" t="s">
        <v>107</v>
      </c>
      <c r="I14521" s="1">
        <v>933</v>
      </c>
      <c r="J14521" s="1">
        <f>MONTH(BART_Rides[[#This Row],[Date]])</f>
        <v>10</v>
      </c>
      <c r="K14521" s="1">
        <f>WEEKDAY(BART_Rides[[#This Row],[Date]],2)</f>
        <v>2</v>
      </c>
      <c r="L14521" s="1" t="str">
        <f>LEFT(BART_Rides[[#This Row],[Lines]],1)</f>
        <v>Y</v>
      </c>
      <c r="M14521" s="1" t="str">
        <f>IF(BART_Rides[[#This Row],[FirstLetter]]="Y","Yes","No")</f>
        <v>Yes</v>
      </c>
      <c r="N14521" s="1" t="str">
        <f>IF(OR(BART_Rides[[#This Row],[Station Code]]="EM", BART_Rides[[#This Row],[Station Code]]="MT", BART_Rides[[#This Row],[Station Code]]="PL", BART_Rides[[#This Row],[Station Code]]="CC"), "Yes", "No")</f>
        <v>No</v>
      </c>
    </row>
    <row r="14522" spans="6:14">
      <c r="F14522" s="3">
        <v>44482</v>
      </c>
      <c r="G14522" s="1" t="s">
        <v>75</v>
      </c>
      <c r="H14522" s="1" t="s">
        <v>107</v>
      </c>
      <c r="I14522" s="1">
        <v>952</v>
      </c>
      <c r="J14522" s="1">
        <f>MONTH(BART_Rides[[#This Row],[Date]])</f>
        <v>10</v>
      </c>
      <c r="K14522" s="1">
        <f>WEEKDAY(BART_Rides[[#This Row],[Date]],2)</f>
        <v>3</v>
      </c>
      <c r="L14522" s="1" t="str">
        <f>LEFT(BART_Rides[[#This Row],[Lines]],1)</f>
        <v>Y</v>
      </c>
      <c r="M14522" s="1" t="str">
        <f>IF(BART_Rides[[#This Row],[FirstLetter]]="Y","Yes","No")</f>
        <v>Yes</v>
      </c>
      <c r="N14522" s="1" t="str">
        <f>IF(OR(BART_Rides[[#This Row],[Station Code]]="EM", BART_Rides[[#This Row],[Station Code]]="MT", BART_Rides[[#This Row],[Station Code]]="PL", BART_Rides[[#This Row],[Station Code]]="CC"), "Yes", "No")</f>
        <v>No</v>
      </c>
    </row>
    <row r="14523" spans="6:14">
      <c r="F14523" s="3">
        <v>44483</v>
      </c>
      <c r="G14523" s="1" t="s">
        <v>75</v>
      </c>
      <c r="H14523" s="1" t="s">
        <v>107</v>
      </c>
      <c r="I14523" s="1">
        <v>1014</v>
      </c>
      <c r="J14523" s="1">
        <f>MONTH(BART_Rides[[#This Row],[Date]])</f>
        <v>10</v>
      </c>
      <c r="K14523" s="1">
        <f>WEEKDAY(BART_Rides[[#This Row],[Date]],2)</f>
        <v>4</v>
      </c>
      <c r="L14523" s="1" t="str">
        <f>LEFT(BART_Rides[[#This Row],[Lines]],1)</f>
        <v>Y</v>
      </c>
      <c r="M14523" s="1" t="str">
        <f>IF(BART_Rides[[#This Row],[FirstLetter]]="Y","Yes","No")</f>
        <v>Yes</v>
      </c>
      <c r="N14523" s="1" t="str">
        <f>IF(OR(BART_Rides[[#This Row],[Station Code]]="EM", BART_Rides[[#This Row],[Station Code]]="MT", BART_Rides[[#This Row],[Station Code]]="PL", BART_Rides[[#This Row],[Station Code]]="CC"), "Yes", "No")</f>
        <v>No</v>
      </c>
    </row>
    <row r="14524" spans="6:14">
      <c r="F14524" s="3">
        <v>44484</v>
      </c>
      <c r="G14524" s="1" t="s">
        <v>75</v>
      </c>
      <c r="H14524" s="1" t="s">
        <v>107</v>
      </c>
      <c r="I14524" s="1">
        <v>902</v>
      </c>
      <c r="J14524" s="1">
        <f>MONTH(BART_Rides[[#This Row],[Date]])</f>
        <v>10</v>
      </c>
      <c r="K14524" s="1">
        <f>WEEKDAY(BART_Rides[[#This Row],[Date]],2)</f>
        <v>5</v>
      </c>
      <c r="L14524" s="1" t="str">
        <f>LEFT(BART_Rides[[#This Row],[Lines]],1)</f>
        <v>Y</v>
      </c>
      <c r="M14524" s="1" t="str">
        <f>IF(BART_Rides[[#This Row],[FirstLetter]]="Y","Yes","No")</f>
        <v>Yes</v>
      </c>
      <c r="N14524" s="1" t="str">
        <f>IF(OR(BART_Rides[[#This Row],[Station Code]]="EM", BART_Rides[[#This Row],[Station Code]]="MT", BART_Rides[[#This Row],[Station Code]]="PL", BART_Rides[[#This Row],[Station Code]]="CC"), "Yes", "No")</f>
        <v>No</v>
      </c>
    </row>
    <row r="14525" spans="6:14">
      <c r="F14525" s="3">
        <v>44485</v>
      </c>
      <c r="G14525" s="1" t="s">
        <v>75</v>
      </c>
      <c r="H14525" s="1" t="s">
        <v>107</v>
      </c>
      <c r="I14525" s="1">
        <v>402</v>
      </c>
      <c r="J14525" s="1">
        <f>MONTH(BART_Rides[[#This Row],[Date]])</f>
        <v>10</v>
      </c>
      <c r="K14525" s="1">
        <f>WEEKDAY(BART_Rides[[#This Row],[Date]],2)</f>
        <v>6</v>
      </c>
      <c r="L14525" s="1" t="str">
        <f>LEFT(BART_Rides[[#This Row],[Lines]],1)</f>
        <v>Y</v>
      </c>
      <c r="M14525" s="1" t="str">
        <f>IF(BART_Rides[[#This Row],[FirstLetter]]="Y","Yes","No")</f>
        <v>Yes</v>
      </c>
      <c r="N14525" s="1" t="str">
        <f>IF(OR(BART_Rides[[#This Row],[Station Code]]="EM", BART_Rides[[#This Row],[Station Code]]="MT", BART_Rides[[#This Row],[Station Code]]="PL", BART_Rides[[#This Row],[Station Code]]="CC"), "Yes", "No")</f>
        <v>No</v>
      </c>
    </row>
    <row r="14526" spans="6:14">
      <c r="F14526" s="3">
        <v>44486</v>
      </c>
      <c r="G14526" s="1" t="s">
        <v>75</v>
      </c>
      <c r="H14526" s="1" t="s">
        <v>107</v>
      </c>
      <c r="I14526" s="1">
        <v>311</v>
      </c>
      <c r="J14526" s="1">
        <f>MONTH(BART_Rides[[#This Row],[Date]])</f>
        <v>10</v>
      </c>
      <c r="K14526" s="1">
        <f>WEEKDAY(BART_Rides[[#This Row],[Date]],2)</f>
        <v>7</v>
      </c>
      <c r="L14526" s="1" t="str">
        <f>LEFT(BART_Rides[[#This Row],[Lines]],1)</f>
        <v>Y</v>
      </c>
      <c r="M14526" s="1" t="str">
        <f>IF(BART_Rides[[#This Row],[FirstLetter]]="Y","Yes","No")</f>
        <v>Yes</v>
      </c>
      <c r="N14526" s="1" t="str">
        <f>IF(OR(BART_Rides[[#This Row],[Station Code]]="EM", BART_Rides[[#This Row],[Station Code]]="MT", BART_Rides[[#This Row],[Station Code]]="PL", BART_Rides[[#This Row],[Station Code]]="CC"), "Yes", "No")</f>
        <v>No</v>
      </c>
    </row>
    <row r="14527" spans="6:14">
      <c r="F14527" s="3">
        <v>44487</v>
      </c>
      <c r="G14527" s="1" t="s">
        <v>75</v>
      </c>
      <c r="H14527" s="1" t="s">
        <v>107</v>
      </c>
      <c r="I14527" s="1">
        <v>893</v>
      </c>
      <c r="J14527" s="1">
        <f>MONTH(BART_Rides[[#This Row],[Date]])</f>
        <v>10</v>
      </c>
      <c r="K14527" s="1">
        <f>WEEKDAY(BART_Rides[[#This Row],[Date]],2)</f>
        <v>1</v>
      </c>
      <c r="L14527" s="1" t="str">
        <f>LEFT(BART_Rides[[#This Row],[Lines]],1)</f>
        <v>Y</v>
      </c>
      <c r="M14527" s="1" t="str">
        <f>IF(BART_Rides[[#This Row],[FirstLetter]]="Y","Yes","No")</f>
        <v>Yes</v>
      </c>
      <c r="N14527" s="1" t="str">
        <f>IF(OR(BART_Rides[[#This Row],[Station Code]]="EM", BART_Rides[[#This Row],[Station Code]]="MT", BART_Rides[[#This Row],[Station Code]]="PL", BART_Rides[[#This Row],[Station Code]]="CC"), "Yes", "No")</f>
        <v>No</v>
      </c>
    </row>
    <row r="14528" spans="6:14">
      <c r="F14528" s="3">
        <v>44488</v>
      </c>
      <c r="G14528" s="1" t="s">
        <v>75</v>
      </c>
      <c r="H14528" s="1" t="s">
        <v>107</v>
      </c>
      <c r="I14528" s="1">
        <v>944</v>
      </c>
      <c r="J14528" s="1">
        <f>MONTH(BART_Rides[[#This Row],[Date]])</f>
        <v>10</v>
      </c>
      <c r="K14528" s="1">
        <f>WEEKDAY(BART_Rides[[#This Row],[Date]],2)</f>
        <v>2</v>
      </c>
      <c r="L14528" s="1" t="str">
        <f>LEFT(BART_Rides[[#This Row],[Lines]],1)</f>
        <v>Y</v>
      </c>
      <c r="M14528" s="1" t="str">
        <f>IF(BART_Rides[[#This Row],[FirstLetter]]="Y","Yes","No")</f>
        <v>Yes</v>
      </c>
      <c r="N14528" s="1" t="str">
        <f>IF(OR(BART_Rides[[#This Row],[Station Code]]="EM", BART_Rides[[#This Row],[Station Code]]="MT", BART_Rides[[#This Row],[Station Code]]="PL", BART_Rides[[#This Row],[Station Code]]="CC"), "Yes", "No")</f>
        <v>No</v>
      </c>
    </row>
    <row r="14529" spans="6:14">
      <c r="F14529" s="3">
        <v>44489</v>
      </c>
      <c r="G14529" s="1" t="s">
        <v>75</v>
      </c>
      <c r="H14529" s="1" t="s">
        <v>107</v>
      </c>
      <c r="I14529" s="1">
        <v>950</v>
      </c>
      <c r="J14529" s="1">
        <f>MONTH(BART_Rides[[#This Row],[Date]])</f>
        <v>10</v>
      </c>
      <c r="K14529" s="1">
        <f>WEEKDAY(BART_Rides[[#This Row],[Date]],2)</f>
        <v>3</v>
      </c>
      <c r="L14529" s="1" t="str">
        <f>LEFT(BART_Rides[[#This Row],[Lines]],1)</f>
        <v>Y</v>
      </c>
      <c r="M14529" s="1" t="str">
        <f>IF(BART_Rides[[#This Row],[FirstLetter]]="Y","Yes","No")</f>
        <v>Yes</v>
      </c>
      <c r="N14529" s="1" t="str">
        <f>IF(OR(BART_Rides[[#This Row],[Station Code]]="EM", BART_Rides[[#This Row],[Station Code]]="MT", BART_Rides[[#This Row],[Station Code]]="PL", BART_Rides[[#This Row],[Station Code]]="CC"), "Yes", "No")</f>
        <v>No</v>
      </c>
    </row>
    <row r="14530" spans="6:14">
      <c r="F14530" s="3">
        <v>44490</v>
      </c>
      <c r="G14530" s="1" t="s">
        <v>75</v>
      </c>
      <c r="H14530" s="1" t="s">
        <v>107</v>
      </c>
      <c r="I14530" s="1">
        <v>936</v>
      </c>
      <c r="J14530" s="1">
        <f>MONTH(BART_Rides[[#This Row],[Date]])</f>
        <v>10</v>
      </c>
      <c r="K14530" s="1">
        <f>WEEKDAY(BART_Rides[[#This Row],[Date]],2)</f>
        <v>4</v>
      </c>
      <c r="L14530" s="1" t="str">
        <f>LEFT(BART_Rides[[#This Row],[Lines]],1)</f>
        <v>Y</v>
      </c>
      <c r="M14530" s="1" t="str">
        <f>IF(BART_Rides[[#This Row],[FirstLetter]]="Y","Yes","No")</f>
        <v>Yes</v>
      </c>
      <c r="N14530" s="1" t="str">
        <f>IF(OR(BART_Rides[[#This Row],[Station Code]]="EM", BART_Rides[[#This Row],[Station Code]]="MT", BART_Rides[[#This Row],[Station Code]]="PL", BART_Rides[[#This Row],[Station Code]]="CC"), "Yes", "No")</f>
        <v>No</v>
      </c>
    </row>
    <row r="14531" spans="6:14">
      <c r="F14531" s="3">
        <v>44491</v>
      </c>
      <c r="G14531" s="1" t="s">
        <v>75</v>
      </c>
      <c r="H14531" s="1" t="s">
        <v>107</v>
      </c>
      <c r="I14531" s="1">
        <v>854</v>
      </c>
      <c r="J14531" s="1">
        <f>MONTH(BART_Rides[[#This Row],[Date]])</f>
        <v>10</v>
      </c>
      <c r="K14531" s="1">
        <f>WEEKDAY(BART_Rides[[#This Row],[Date]],2)</f>
        <v>5</v>
      </c>
      <c r="L14531" s="1" t="str">
        <f>LEFT(BART_Rides[[#This Row],[Lines]],1)</f>
        <v>Y</v>
      </c>
      <c r="M14531" s="1" t="str">
        <f>IF(BART_Rides[[#This Row],[FirstLetter]]="Y","Yes","No")</f>
        <v>Yes</v>
      </c>
      <c r="N14531" s="1" t="str">
        <f>IF(OR(BART_Rides[[#This Row],[Station Code]]="EM", BART_Rides[[#This Row],[Station Code]]="MT", BART_Rides[[#This Row],[Station Code]]="PL", BART_Rides[[#This Row],[Station Code]]="CC"), "Yes", "No")</f>
        <v>No</v>
      </c>
    </row>
    <row r="14532" spans="6:14">
      <c r="F14532" s="3">
        <v>44492</v>
      </c>
      <c r="G14532" s="1" t="s">
        <v>75</v>
      </c>
      <c r="H14532" s="1" t="s">
        <v>107</v>
      </c>
      <c r="I14532" s="1">
        <v>408</v>
      </c>
      <c r="J14532" s="1">
        <f>MONTH(BART_Rides[[#This Row],[Date]])</f>
        <v>10</v>
      </c>
      <c r="K14532" s="1">
        <f>WEEKDAY(BART_Rides[[#This Row],[Date]],2)</f>
        <v>6</v>
      </c>
      <c r="L14532" s="1" t="str">
        <f>LEFT(BART_Rides[[#This Row],[Lines]],1)</f>
        <v>Y</v>
      </c>
      <c r="M14532" s="1" t="str">
        <f>IF(BART_Rides[[#This Row],[FirstLetter]]="Y","Yes","No")</f>
        <v>Yes</v>
      </c>
      <c r="N14532" s="1" t="str">
        <f>IF(OR(BART_Rides[[#This Row],[Station Code]]="EM", BART_Rides[[#This Row],[Station Code]]="MT", BART_Rides[[#This Row],[Station Code]]="PL", BART_Rides[[#This Row],[Station Code]]="CC"), "Yes", "No")</f>
        <v>No</v>
      </c>
    </row>
    <row r="14533" spans="6:14">
      <c r="F14533" s="3">
        <v>44493</v>
      </c>
      <c r="G14533" s="1" t="s">
        <v>75</v>
      </c>
      <c r="H14533" s="1" t="s">
        <v>107</v>
      </c>
      <c r="I14533" s="1">
        <v>170</v>
      </c>
      <c r="J14533" s="1">
        <f>MONTH(BART_Rides[[#This Row],[Date]])</f>
        <v>10</v>
      </c>
      <c r="K14533" s="1">
        <f>WEEKDAY(BART_Rides[[#This Row],[Date]],2)</f>
        <v>7</v>
      </c>
      <c r="L14533" s="1" t="str">
        <f>LEFT(BART_Rides[[#This Row],[Lines]],1)</f>
        <v>Y</v>
      </c>
      <c r="M14533" s="1" t="str">
        <f>IF(BART_Rides[[#This Row],[FirstLetter]]="Y","Yes","No")</f>
        <v>Yes</v>
      </c>
      <c r="N14533" s="1" t="str">
        <f>IF(OR(BART_Rides[[#This Row],[Station Code]]="EM", BART_Rides[[#This Row],[Station Code]]="MT", BART_Rides[[#This Row],[Station Code]]="PL", BART_Rides[[#This Row],[Station Code]]="CC"), "Yes", "No")</f>
        <v>No</v>
      </c>
    </row>
    <row r="14534" spans="6:14">
      <c r="F14534" s="3">
        <v>44494</v>
      </c>
      <c r="G14534" s="1" t="s">
        <v>75</v>
      </c>
      <c r="H14534" s="1" t="s">
        <v>107</v>
      </c>
      <c r="I14534" s="1">
        <v>875</v>
      </c>
      <c r="J14534" s="1">
        <f>MONTH(BART_Rides[[#This Row],[Date]])</f>
        <v>10</v>
      </c>
      <c r="K14534" s="1">
        <f>WEEKDAY(BART_Rides[[#This Row],[Date]],2)</f>
        <v>1</v>
      </c>
      <c r="L14534" s="1" t="str">
        <f>LEFT(BART_Rides[[#This Row],[Lines]],1)</f>
        <v>Y</v>
      </c>
      <c r="M14534" s="1" t="str">
        <f>IF(BART_Rides[[#This Row],[FirstLetter]]="Y","Yes","No")</f>
        <v>Yes</v>
      </c>
      <c r="N14534" s="1" t="str">
        <f>IF(OR(BART_Rides[[#This Row],[Station Code]]="EM", BART_Rides[[#This Row],[Station Code]]="MT", BART_Rides[[#This Row],[Station Code]]="PL", BART_Rides[[#This Row],[Station Code]]="CC"), "Yes", "No")</f>
        <v>No</v>
      </c>
    </row>
    <row r="14535" spans="6:14">
      <c r="F14535" s="3">
        <v>44495</v>
      </c>
      <c r="G14535" s="1" t="s">
        <v>75</v>
      </c>
      <c r="H14535" s="1" t="s">
        <v>107</v>
      </c>
      <c r="I14535" s="1">
        <v>974</v>
      </c>
      <c r="J14535" s="1">
        <f>MONTH(BART_Rides[[#This Row],[Date]])</f>
        <v>10</v>
      </c>
      <c r="K14535" s="1">
        <f>WEEKDAY(BART_Rides[[#This Row],[Date]],2)</f>
        <v>2</v>
      </c>
      <c r="L14535" s="1" t="str">
        <f>LEFT(BART_Rides[[#This Row],[Lines]],1)</f>
        <v>Y</v>
      </c>
      <c r="M14535" s="1" t="str">
        <f>IF(BART_Rides[[#This Row],[FirstLetter]]="Y","Yes","No")</f>
        <v>Yes</v>
      </c>
      <c r="N14535" s="1" t="str">
        <f>IF(OR(BART_Rides[[#This Row],[Station Code]]="EM", BART_Rides[[#This Row],[Station Code]]="MT", BART_Rides[[#This Row],[Station Code]]="PL", BART_Rides[[#This Row],[Station Code]]="CC"), "Yes", "No")</f>
        <v>No</v>
      </c>
    </row>
    <row r="14536" spans="6:14">
      <c r="F14536" s="3">
        <v>44496</v>
      </c>
      <c r="G14536" s="1" t="s">
        <v>75</v>
      </c>
      <c r="H14536" s="1" t="s">
        <v>107</v>
      </c>
      <c r="I14536" s="1">
        <v>945</v>
      </c>
      <c r="J14536" s="1">
        <f>MONTH(BART_Rides[[#This Row],[Date]])</f>
        <v>10</v>
      </c>
      <c r="K14536" s="1">
        <f>WEEKDAY(BART_Rides[[#This Row],[Date]],2)</f>
        <v>3</v>
      </c>
      <c r="L14536" s="1" t="str">
        <f>LEFT(BART_Rides[[#This Row],[Lines]],1)</f>
        <v>Y</v>
      </c>
      <c r="M14536" s="1" t="str">
        <f>IF(BART_Rides[[#This Row],[FirstLetter]]="Y","Yes","No")</f>
        <v>Yes</v>
      </c>
      <c r="N14536" s="1" t="str">
        <f>IF(OR(BART_Rides[[#This Row],[Station Code]]="EM", BART_Rides[[#This Row],[Station Code]]="MT", BART_Rides[[#This Row],[Station Code]]="PL", BART_Rides[[#This Row],[Station Code]]="CC"), "Yes", "No")</f>
        <v>No</v>
      </c>
    </row>
    <row r="14537" spans="6:14">
      <c r="F14537" s="3">
        <v>44497</v>
      </c>
      <c r="G14537" s="1" t="s">
        <v>75</v>
      </c>
      <c r="H14537" s="1" t="s">
        <v>107</v>
      </c>
      <c r="I14537" s="1">
        <v>1021</v>
      </c>
      <c r="J14537" s="1">
        <f>MONTH(BART_Rides[[#This Row],[Date]])</f>
        <v>10</v>
      </c>
      <c r="K14537" s="1">
        <f>WEEKDAY(BART_Rides[[#This Row],[Date]],2)</f>
        <v>4</v>
      </c>
      <c r="L14537" s="1" t="str">
        <f>LEFT(BART_Rides[[#This Row],[Lines]],1)</f>
        <v>Y</v>
      </c>
      <c r="M14537" s="1" t="str">
        <f>IF(BART_Rides[[#This Row],[FirstLetter]]="Y","Yes","No")</f>
        <v>Yes</v>
      </c>
      <c r="N14537" s="1" t="str">
        <f>IF(OR(BART_Rides[[#This Row],[Station Code]]="EM", BART_Rides[[#This Row],[Station Code]]="MT", BART_Rides[[#This Row],[Station Code]]="PL", BART_Rides[[#This Row],[Station Code]]="CC"), "Yes", "No")</f>
        <v>No</v>
      </c>
    </row>
    <row r="14538" spans="6:14">
      <c r="F14538" s="3">
        <v>44498</v>
      </c>
      <c r="G14538" s="1" t="s">
        <v>75</v>
      </c>
      <c r="H14538" s="1" t="s">
        <v>107</v>
      </c>
      <c r="I14538" s="1">
        <v>946</v>
      </c>
      <c r="J14538" s="1">
        <f>MONTH(BART_Rides[[#This Row],[Date]])</f>
        <v>10</v>
      </c>
      <c r="K14538" s="1">
        <f>WEEKDAY(BART_Rides[[#This Row],[Date]],2)</f>
        <v>5</v>
      </c>
      <c r="L14538" s="1" t="str">
        <f>LEFT(BART_Rides[[#This Row],[Lines]],1)</f>
        <v>Y</v>
      </c>
      <c r="M14538" s="1" t="str">
        <f>IF(BART_Rides[[#This Row],[FirstLetter]]="Y","Yes","No")</f>
        <v>Yes</v>
      </c>
      <c r="N14538" s="1" t="str">
        <f>IF(OR(BART_Rides[[#This Row],[Station Code]]="EM", BART_Rides[[#This Row],[Station Code]]="MT", BART_Rides[[#This Row],[Station Code]]="PL", BART_Rides[[#This Row],[Station Code]]="CC"), "Yes", "No")</f>
        <v>No</v>
      </c>
    </row>
    <row r="14539" spans="6:14">
      <c r="F14539" s="3">
        <v>44499</v>
      </c>
      <c r="G14539" s="1" t="s">
        <v>75</v>
      </c>
      <c r="H14539" s="1" t="s">
        <v>107</v>
      </c>
      <c r="I14539" s="1">
        <v>445</v>
      </c>
      <c r="J14539" s="1">
        <f>MONTH(BART_Rides[[#This Row],[Date]])</f>
        <v>10</v>
      </c>
      <c r="K14539" s="1">
        <f>WEEKDAY(BART_Rides[[#This Row],[Date]],2)</f>
        <v>6</v>
      </c>
      <c r="L14539" s="1" t="str">
        <f>LEFT(BART_Rides[[#This Row],[Lines]],1)</f>
        <v>Y</v>
      </c>
      <c r="M14539" s="1" t="str">
        <f>IF(BART_Rides[[#This Row],[FirstLetter]]="Y","Yes","No")</f>
        <v>Yes</v>
      </c>
      <c r="N14539" s="1" t="str">
        <f>IF(OR(BART_Rides[[#This Row],[Station Code]]="EM", BART_Rides[[#This Row],[Station Code]]="MT", BART_Rides[[#This Row],[Station Code]]="PL", BART_Rides[[#This Row],[Station Code]]="CC"), "Yes", "No")</f>
        <v>No</v>
      </c>
    </row>
    <row r="14540" spans="6:14">
      <c r="F14540" s="3">
        <v>44500</v>
      </c>
      <c r="G14540" s="1" t="s">
        <v>75</v>
      </c>
      <c r="H14540" s="1" t="s">
        <v>107</v>
      </c>
      <c r="I14540" s="1">
        <v>329</v>
      </c>
      <c r="J14540" s="1">
        <f>MONTH(BART_Rides[[#This Row],[Date]])</f>
        <v>10</v>
      </c>
      <c r="K14540" s="1">
        <f>WEEKDAY(BART_Rides[[#This Row],[Date]],2)</f>
        <v>7</v>
      </c>
      <c r="L14540" s="1" t="str">
        <f>LEFT(BART_Rides[[#This Row],[Lines]],1)</f>
        <v>Y</v>
      </c>
      <c r="M14540" s="1" t="str">
        <f>IF(BART_Rides[[#This Row],[FirstLetter]]="Y","Yes","No")</f>
        <v>Yes</v>
      </c>
      <c r="N14540" s="1" t="str">
        <f>IF(OR(BART_Rides[[#This Row],[Station Code]]="EM", BART_Rides[[#This Row],[Station Code]]="MT", BART_Rides[[#This Row],[Station Code]]="PL", BART_Rides[[#This Row],[Station Code]]="CC"), "Yes", "No")</f>
        <v>No</v>
      </c>
    </row>
    <row r="14541" spans="6:14">
      <c r="F14541" s="3">
        <v>44501</v>
      </c>
      <c r="G14541" s="1" t="s">
        <v>75</v>
      </c>
      <c r="H14541" s="1" t="s">
        <v>107</v>
      </c>
      <c r="I14541" s="1">
        <v>807</v>
      </c>
      <c r="J14541" s="1">
        <f>MONTH(BART_Rides[[#This Row],[Date]])</f>
        <v>11</v>
      </c>
      <c r="K14541" s="1">
        <f>WEEKDAY(BART_Rides[[#This Row],[Date]],2)</f>
        <v>1</v>
      </c>
      <c r="L14541" s="1" t="str">
        <f>LEFT(BART_Rides[[#This Row],[Lines]],1)</f>
        <v>Y</v>
      </c>
      <c r="M14541" s="1" t="str">
        <f>IF(BART_Rides[[#This Row],[FirstLetter]]="Y","Yes","No")</f>
        <v>Yes</v>
      </c>
      <c r="N14541" s="1" t="str">
        <f>IF(OR(BART_Rides[[#This Row],[Station Code]]="EM", BART_Rides[[#This Row],[Station Code]]="MT", BART_Rides[[#This Row],[Station Code]]="PL", BART_Rides[[#This Row],[Station Code]]="CC"), "Yes", "No")</f>
        <v>No</v>
      </c>
    </row>
    <row r="14542" spans="6:14">
      <c r="F14542" s="3">
        <v>44502</v>
      </c>
      <c r="G14542" s="1" t="s">
        <v>75</v>
      </c>
      <c r="H14542" s="1" t="s">
        <v>107</v>
      </c>
      <c r="I14542" s="1">
        <v>1002</v>
      </c>
      <c r="J14542" s="1">
        <f>MONTH(BART_Rides[[#This Row],[Date]])</f>
        <v>11</v>
      </c>
      <c r="K14542" s="1">
        <f>WEEKDAY(BART_Rides[[#This Row],[Date]],2)</f>
        <v>2</v>
      </c>
      <c r="L14542" s="1" t="str">
        <f>LEFT(BART_Rides[[#This Row],[Lines]],1)</f>
        <v>Y</v>
      </c>
      <c r="M14542" s="1" t="str">
        <f>IF(BART_Rides[[#This Row],[FirstLetter]]="Y","Yes","No")</f>
        <v>Yes</v>
      </c>
      <c r="N14542" s="1" t="str">
        <f>IF(OR(BART_Rides[[#This Row],[Station Code]]="EM", BART_Rides[[#This Row],[Station Code]]="MT", BART_Rides[[#This Row],[Station Code]]="PL", BART_Rides[[#This Row],[Station Code]]="CC"), "Yes", "No")</f>
        <v>No</v>
      </c>
    </row>
    <row r="14543" spans="6:14">
      <c r="F14543" s="3">
        <v>44503</v>
      </c>
      <c r="G14543" s="1" t="s">
        <v>75</v>
      </c>
      <c r="H14543" s="1" t="s">
        <v>107</v>
      </c>
      <c r="I14543" s="1">
        <v>941</v>
      </c>
      <c r="J14543" s="1">
        <f>MONTH(BART_Rides[[#This Row],[Date]])</f>
        <v>11</v>
      </c>
      <c r="K14543" s="1">
        <f>WEEKDAY(BART_Rides[[#This Row],[Date]],2)</f>
        <v>3</v>
      </c>
      <c r="L14543" s="1" t="str">
        <f>LEFT(BART_Rides[[#This Row],[Lines]],1)</f>
        <v>Y</v>
      </c>
      <c r="M14543" s="1" t="str">
        <f>IF(BART_Rides[[#This Row],[FirstLetter]]="Y","Yes","No")</f>
        <v>Yes</v>
      </c>
      <c r="N14543" s="1" t="str">
        <f>IF(OR(BART_Rides[[#This Row],[Station Code]]="EM", BART_Rides[[#This Row],[Station Code]]="MT", BART_Rides[[#This Row],[Station Code]]="PL", BART_Rides[[#This Row],[Station Code]]="CC"), "Yes", "No")</f>
        <v>No</v>
      </c>
    </row>
    <row r="14544" spans="6:14">
      <c r="F14544" s="3">
        <v>44504</v>
      </c>
      <c r="G14544" s="1" t="s">
        <v>75</v>
      </c>
      <c r="H14544" s="1" t="s">
        <v>107</v>
      </c>
      <c r="I14544" s="1">
        <v>959</v>
      </c>
      <c r="J14544" s="1">
        <f>MONTH(BART_Rides[[#This Row],[Date]])</f>
        <v>11</v>
      </c>
      <c r="K14544" s="1">
        <f>WEEKDAY(BART_Rides[[#This Row],[Date]],2)</f>
        <v>4</v>
      </c>
      <c r="L14544" s="1" t="str">
        <f>LEFT(BART_Rides[[#This Row],[Lines]],1)</f>
        <v>Y</v>
      </c>
      <c r="M14544" s="1" t="str">
        <f>IF(BART_Rides[[#This Row],[FirstLetter]]="Y","Yes","No")</f>
        <v>Yes</v>
      </c>
      <c r="N14544" s="1" t="str">
        <f>IF(OR(BART_Rides[[#This Row],[Station Code]]="EM", BART_Rides[[#This Row],[Station Code]]="MT", BART_Rides[[#This Row],[Station Code]]="PL", BART_Rides[[#This Row],[Station Code]]="CC"), "Yes", "No")</f>
        <v>No</v>
      </c>
    </row>
    <row r="14545" spans="6:14">
      <c r="F14545" s="3">
        <v>44505</v>
      </c>
      <c r="G14545" s="1" t="s">
        <v>75</v>
      </c>
      <c r="H14545" s="1" t="s">
        <v>107</v>
      </c>
      <c r="I14545" s="1">
        <v>924</v>
      </c>
      <c r="J14545" s="1">
        <f>MONTH(BART_Rides[[#This Row],[Date]])</f>
        <v>11</v>
      </c>
      <c r="K14545" s="1">
        <f>WEEKDAY(BART_Rides[[#This Row],[Date]],2)</f>
        <v>5</v>
      </c>
      <c r="L14545" s="1" t="str">
        <f>LEFT(BART_Rides[[#This Row],[Lines]],1)</f>
        <v>Y</v>
      </c>
      <c r="M14545" s="1" t="str">
        <f>IF(BART_Rides[[#This Row],[FirstLetter]]="Y","Yes","No")</f>
        <v>Yes</v>
      </c>
      <c r="N14545" s="1" t="str">
        <f>IF(OR(BART_Rides[[#This Row],[Station Code]]="EM", BART_Rides[[#This Row],[Station Code]]="MT", BART_Rides[[#This Row],[Station Code]]="PL", BART_Rides[[#This Row],[Station Code]]="CC"), "Yes", "No")</f>
        <v>No</v>
      </c>
    </row>
    <row r="14546" spans="6:14">
      <c r="F14546" s="3">
        <v>44506</v>
      </c>
      <c r="G14546" s="1" t="s">
        <v>75</v>
      </c>
      <c r="H14546" s="1" t="s">
        <v>107</v>
      </c>
      <c r="I14546" s="1">
        <v>410</v>
      </c>
      <c r="J14546" s="1">
        <f>MONTH(BART_Rides[[#This Row],[Date]])</f>
        <v>11</v>
      </c>
      <c r="K14546" s="1">
        <f>WEEKDAY(BART_Rides[[#This Row],[Date]],2)</f>
        <v>6</v>
      </c>
      <c r="L14546" s="1" t="str">
        <f>LEFT(BART_Rides[[#This Row],[Lines]],1)</f>
        <v>Y</v>
      </c>
      <c r="M14546" s="1" t="str">
        <f>IF(BART_Rides[[#This Row],[FirstLetter]]="Y","Yes","No")</f>
        <v>Yes</v>
      </c>
      <c r="N14546" s="1" t="str">
        <f>IF(OR(BART_Rides[[#This Row],[Station Code]]="EM", BART_Rides[[#This Row],[Station Code]]="MT", BART_Rides[[#This Row],[Station Code]]="PL", BART_Rides[[#This Row],[Station Code]]="CC"), "Yes", "No")</f>
        <v>No</v>
      </c>
    </row>
    <row r="14547" spans="6:14">
      <c r="F14547" s="3">
        <v>44507</v>
      </c>
      <c r="G14547" s="1" t="s">
        <v>75</v>
      </c>
      <c r="H14547" s="1" t="s">
        <v>107</v>
      </c>
      <c r="I14547" s="1">
        <v>284</v>
      </c>
      <c r="J14547" s="1">
        <f>MONTH(BART_Rides[[#This Row],[Date]])</f>
        <v>11</v>
      </c>
      <c r="K14547" s="1">
        <f>WEEKDAY(BART_Rides[[#This Row],[Date]],2)</f>
        <v>7</v>
      </c>
      <c r="L14547" s="1" t="str">
        <f>LEFT(BART_Rides[[#This Row],[Lines]],1)</f>
        <v>Y</v>
      </c>
      <c r="M14547" s="1" t="str">
        <f>IF(BART_Rides[[#This Row],[FirstLetter]]="Y","Yes","No")</f>
        <v>Yes</v>
      </c>
      <c r="N14547" s="1" t="str">
        <f>IF(OR(BART_Rides[[#This Row],[Station Code]]="EM", BART_Rides[[#This Row],[Station Code]]="MT", BART_Rides[[#This Row],[Station Code]]="PL", BART_Rides[[#This Row],[Station Code]]="CC"), "Yes", "No")</f>
        <v>No</v>
      </c>
    </row>
    <row r="14548" spans="6:14">
      <c r="F14548" s="3">
        <v>44508</v>
      </c>
      <c r="G14548" s="1" t="s">
        <v>75</v>
      </c>
      <c r="H14548" s="1" t="s">
        <v>107</v>
      </c>
      <c r="I14548" s="1">
        <v>908</v>
      </c>
      <c r="J14548" s="1">
        <f>MONTH(BART_Rides[[#This Row],[Date]])</f>
        <v>11</v>
      </c>
      <c r="K14548" s="1">
        <f>WEEKDAY(BART_Rides[[#This Row],[Date]],2)</f>
        <v>1</v>
      </c>
      <c r="L14548" s="1" t="str">
        <f>LEFT(BART_Rides[[#This Row],[Lines]],1)</f>
        <v>Y</v>
      </c>
      <c r="M14548" s="1" t="str">
        <f>IF(BART_Rides[[#This Row],[FirstLetter]]="Y","Yes","No")</f>
        <v>Yes</v>
      </c>
      <c r="N14548" s="1" t="str">
        <f>IF(OR(BART_Rides[[#This Row],[Station Code]]="EM", BART_Rides[[#This Row],[Station Code]]="MT", BART_Rides[[#This Row],[Station Code]]="PL", BART_Rides[[#This Row],[Station Code]]="CC"), "Yes", "No")</f>
        <v>No</v>
      </c>
    </row>
    <row r="14549" spans="6:14">
      <c r="F14549" s="3">
        <v>44509</v>
      </c>
      <c r="G14549" s="1" t="s">
        <v>75</v>
      </c>
      <c r="H14549" s="1" t="s">
        <v>107</v>
      </c>
      <c r="I14549" s="1">
        <v>942</v>
      </c>
      <c r="J14549" s="1">
        <f>MONTH(BART_Rides[[#This Row],[Date]])</f>
        <v>11</v>
      </c>
      <c r="K14549" s="1">
        <f>WEEKDAY(BART_Rides[[#This Row],[Date]],2)</f>
        <v>2</v>
      </c>
      <c r="L14549" s="1" t="str">
        <f>LEFT(BART_Rides[[#This Row],[Lines]],1)</f>
        <v>Y</v>
      </c>
      <c r="M14549" s="1" t="str">
        <f>IF(BART_Rides[[#This Row],[FirstLetter]]="Y","Yes","No")</f>
        <v>Yes</v>
      </c>
      <c r="N14549" s="1" t="str">
        <f>IF(OR(BART_Rides[[#This Row],[Station Code]]="EM", BART_Rides[[#This Row],[Station Code]]="MT", BART_Rides[[#This Row],[Station Code]]="PL", BART_Rides[[#This Row],[Station Code]]="CC"), "Yes", "No")</f>
        <v>No</v>
      </c>
    </row>
    <row r="14550" spans="6:14">
      <c r="F14550" s="3">
        <v>44510</v>
      </c>
      <c r="G14550" s="1" t="s">
        <v>75</v>
      </c>
      <c r="H14550" s="1" t="s">
        <v>107</v>
      </c>
      <c r="I14550" s="1">
        <v>995</v>
      </c>
      <c r="J14550" s="1">
        <f>MONTH(BART_Rides[[#This Row],[Date]])</f>
        <v>11</v>
      </c>
      <c r="K14550" s="1">
        <f>WEEKDAY(BART_Rides[[#This Row],[Date]],2)</f>
        <v>3</v>
      </c>
      <c r="L14550" s="1" t="str">
        <f>LEFT(BART_Rides[[#This Row],[Lines]],1)</f>
        <v>Y</v>
      </c>
      <c r="M14550" s="1" t="str">
        <f>IF(BART_Rides[[#This Row],[FirstLetter]]="Y","Yes","No")</f>
        <v>Yes</v>
      </c>
      <c r="N14550" s="1" t="str">
        <f>IF(OR(BART_Rides[[#This Row],[Station Code]]="EM", BART_Rides[[#This Row],[Station Code]]="MT", BART_Rides[[#This Row],[Station Code]]="PL", BART_Rides[[#This Row],[Station Code]]="CC"), "Yes", "No")</f>
        <v>No</v>
      </c>
    </row>
    <row r="14551" spans="6:14">
      <c r="F14551" s="3">
        <v>44511</v>
      </c>
      <c r="G14551" s="1" t="s">
        <v>75</v>
      </c>
      <c r="H14551" s="1" t="s">
        <v>107</v>
      </c>
      <c r="I14551" s="1">
        <v>766</v>
      </c>
      <c r="J14551" s="1">
        <f>MONTH(BART_Rides[[#This Row],[Date]])</f>
        <v>11</v>
      </c>
      <c r="K14551" s="1">
        <f>WEEKDAY(BART_Rides[[#This Row],[Date]],2)</f>
        <v>4</v>
      </c>
      <c r="L14551" s="1" t="str">
        <f>LEFT(BART_Rides[[#This Row],[Lines]],1)</f>
        <v>Y</v>
      </c>
      <c r="M14551" s="1" t="str">
        <f>IF(BART_Rides[[#This Row],[FirstLetter]]="Y","Yes","No")</f>
        <v>Yes</v>
      </c>
      <c r="N14551" s="1" t="str">
        <f>IF(OR(BART_Rides[[#This Row],[Station Code]]="EM", BART_Rides[[#This Row],[Station Code]]="MT", BART_Rides[[#This Row],[Station Code]]="PL", BART_Rides[[#This Row],[Station Code]]="CC"), "Yes", "No")</f>
        <v>No</v>
      </c>
    </row>
    <row r="14552" spans="6:14">
      <c r="F14552" s="3">
        <v>44512</v>
      </c>
      <c r="G14552" s="1" t="s">
        <v>75</v>
      </c>
      <c r="H14552" s="1" t="s">
        <v>107</v>
      </c>
      <c r="I14552" s="1">
        <v>925</v>
      </c>
      <c r="J14552" s="1">
        <f>MONTH(BART_Rides[[#This Row],[Date]])</f>
        <v>11</v>
      </c>
      <c r="K14552" s="1">
        <f>WEEKDAY(BART_Rides[[#This Row],[Date]],2)</f>
        <v>5</v>
      </c>
      <c r="L14552" s="1" t="str">
        <f>LEFT(BART_Rides[[#This Row],[Lines]],1)</f>
        <v>Y</v>
      </c>
      <c r="M14552" s="1" t="str">
        <f>IF(BART_Rides[[#This Row],[FirstLetter]]="Y","Yes","No")</f>
        <v>Yes</v>
      </c>
      <c r="N14552" s="1" t="str">
        <f>IF(OR(BART_Rides[[#This Row],[Station Code]]="EM", BART_Rides[[#This Row],[Station Code]]="MT", BART_Rides[[#This Row],[Station Code]]="PL", BART_Rides[[#This Row],[Station Code]]="CC"), "Yes", "No")</f>
        <v>No</v>
      </c>
    </row>
    <row r="14553" spans="6:14">
      <c r="F14553" s="3">
        <v>44513</v>
      </c>
      <c r="G14553" s="1" t="s">
        <v>75</v>
      </c>
      <c r="H14553" s="1" t="s">
        <v>107</v>
      </c>
      <c r="I14553" s="1">
        <v>447</v>
      </c>
      <c r="J14553" s="1">
        <f>MONTH(BART_Rides[[#This Row],[Date]])</f>
        <v>11</v>
      </c>
      <c r="K14553" s="1">
        <f>WEEKDAY(BART_Rides[[#This Row],[Date]],2)</f>
        <v>6</v>
      </c>
      <c r="L14553" s="1" t="str">
        <f>LEFT(BART_Rides[[#This Row],[Lines]],1)</f>
        <v>Y</v>
      </c>
      <c r="M14553" s="1" t="str">
        <f>IF(BART_Rides[[#This Row],[FirstLetter]]="Y","Yes","No")</f>
        <v>Yes</v>
      </c>
      <c r="N14553" s="1" t="str">
        <f>IF(OR(BART_Rides[[#This Row],[Station Code]]="EM", BART_Rides[[#This Row],[Station Code]]="MT", BART_Rides[[#This Row],[Station Code]]="PL", BART_Rides[[#This Row],[Station Code]]="CC"), "Yes", "No")</f>
        <v>No</v>
      </c>
    </row>
    <row r="14554" spans="6:14">
      <c r="F14554" s="3">
        <v>44514</v>
      </c>
      <c r="G14554" s="1" t="s">
        <v>75</v>
      </c>
      <c r="H14554" s="1" t="s">
        <v>107</v>
      </c>
      <c r="I14554" s="1">
        <v>322</v>
      </c>
      <c r="J14554" s="1">
        <f>MONTH(BART_Rides[[#This Row],[Date]])</f>
        <v>11</v>
      </c>
      <c r="K14554" s="1">
        <f>WEEKDAY(BART_Rides[[#This Row],[Date]],2)</f>
        <v>7</v>
      </c>
      <c r="L14554" s="1" t="str">
        <f>LEFT(BART_Rides[[#This Row],[Lines]],1)</f>
        <v>Y</v>
      </c>
      <c r="M14554" s="1" t="str">
        <f>IF(BART_Rides[[#This Row],[FirstLetter]]="Y","Yes","No")</f>
        <v>Yes</v>
      </c>
      <c r="N14554" s="1" t="str">
        <f>IF(OR(BART_Rides[[#This Row],[Station Code]]="EM", BART_Rides[[#This Row],[Station Code]]="MT", BART_Rides[[#This Row],[Station Code]]="PL", BART_Rides[[#This Row],[Station Code]]="CC"), "Yes", "No")</f>
        <v>No</v>
      </c>
    </row>
    <row r="14555" spans="6:14">
      <c r="F14555" s="3">
        <v>44515</v>
      </c>
      <c r="G14555" s="1" t="s">
        <v>75</v>
      </c>
      <c r="H14555" s="1" t="s">
        <v>107</v>
      </c>
      <c r="I14555" s="1">
        <v>912</v>
      </c>
      <c r="J14555" s="1">
        <f>MONTH(BART_Rides[[#This Row],[Date]])</f>
        <v>11</v>
      </c>
      <c r="K14555" s="1">
        <f>WEEKDAY(BART_Rides[[#This Row],[Date]],2)</f>
        <v>1</v>
      </c>
      <c r="L14555" s="1" t="str">
        <f>LEFT(BART_Rides[[#This Row],[Lines]],1)</f>
        <v>Y</v>
      </c>
      <c r="M14555" s="1" t="str">
        <f>IF(BART_Rides[[#This Row],[FirstLetter]]="Y","Yes","No")</f>
        <v>Yes</v>
      </c>
      <c r="N14555" s="1" t="str">
        <f>IF(OR(BART_Rides[[#This Row],[Station Code]]="EM", BART_Rides[[#This Row],[Station Code]]="MT", BART_Rides[[#This Row],[Station Code]]="PL", BART_Rides[[#This Row],[Station Code]]="CC"), "Yes", "No")</f>
        <v>No</v>
      </c>
    </row>
    <row r="14556" spans="6:14">
      <c r="F14556" s="3">
        <v>44516</v>
      </c>
      <c r="G14556" s="1" t="s">
        <v>75</v>
      </c>
      <c r="H14556" s="1" t="s">
        <v>107</v>
      </c>
      <c r="I14556" s="1">
        <v>1047</v>
      </c>
      <c r="J14556" s="1">
        <f>MONTH(BART_Rides[[#This Row],[Date]])</f>
        <v>11</v>
      </c>
      <c r="K14556" s="1">
        <f>WEEKDAY(BART_Rides[[#This Row],[Date]],2)</f>
        <v>2</v>
      </c>
      <c r="L14556" s="1" t="str">
        <f>LEFT(BART_Rides[[#This Row],[Lines]],1)</f>
        <v>Y</v>
      </c>
      <c r="M14556" s="1" t="str">
        <f>IF(BART_Rides[[#This Row],[FirstLetter]]="Y","Yes","No")</f>
        <v>Yes</v>
      </c>
      <c r="N14556" s="1" t="str">
        <f>IF(OR(BART_Rides[[#This Row],[Station Code]]="EM", BART_Rides[[#This Row],[Station Code]]="MT", BART_Rides[[#This Row],[Station Code]]="PL", BART_Rides[[#This Row],[Station Code]]="CC"), "Yes", "No")</f>
        <v>No</v>
      </c>
    </row>
    <row r="14557" spans="6:14">
      <c r="F14557" s="3">
        <v>44517</v>
      </c>
      <c r="G14557" s="1" t="s">
        <v>75</v>
      </c>
      <c r="H14557" s="1" t="s">
        <v>107</v>
      </c>
      <c r="I14557" s="1">
        <v>994</v>
      </c>
      <c r="J14557" s="1">
        <f>MONTH(BART_Rides[[#This Row],[Date]])</f>
        <v>11</v>
      </c>
      <c r="K14557" s="1">
        <f>WEEKDAY(BART_Rides[[#This Row],[Date]],2)</f>
        <v>3</v>
      </c>
      <c r="L14557" s="1" t="str">
        <f>LEFT(BART_Rides[[#This Row],[Lines]],1)</f>
        <v>Y</v>
      </c>
      <c r="M14557" s="1" t="str">
        <f>IF(BART_Rides[[#This Row],[FirstLetter]]="Y","Yes","No")</f>
        <v>Yes</v>
      </c>
      <c r="N14557" s="1" t="str">
        <f>IF(OR(BART_Rides[[#This Row],[Station Code]]="EM", BART_Rides[[#This Row],[Station Code]]="MT", BART_Rides[[#This Row],[Station Code]]="PL", BART_Rides[[#This Row],[Station Code]]="CC"), "Yes", "No")</f>
        <v>No</v>
      </c>
    </row>
    <row r="14558" spans="6:14">
      <c r="F14558" s="3">
        <v>44518</v>
      </c>
      <c r="G14558" s="1" t="s">
        <v>75</v>
      </c>
      <c r="H14558" s="1" t="s">
        <v>107</v>
      </c>
      <c r="I14558" s="1">
        <v>991</v>
      </c>
      <c r="J14558" s="1">
        <f>MONTH(BART_Rides[[#This Row],[Date]])</f>
        <v>11</v>
      </c>
      <c r="K14558" s="1">
        <f>WEEKDAY(BART_Rides[[#This Row],[Date]],2)</f>
        <v>4</v>
      </c>
      <c r="L14558" s="1" t="str">
        <f>LEFT(BART_Rides[[#This Row],[Lines]],1)</f>
        <v>Y</v>
      </c>
      <c r="M14558" s="1" t="str">
        <f>IF(BART_Rides[[#This Row],[FirstLetter]]="Y","Yes","No")</f>
        <v>Yes</v>
      </c>
      <c r="N14558" s="1" t="str">
        <f>IF(OR(BART_Rides[[#This Row],[Station Code]]="EM", BART_Rides[[#This Row],[Station Code]]="MT", BART_Rides[[#This Row],[Station Code]]="PL", BART_Rides[[#This Row],[Station Code]]="CC"), "Yes", "No")</f>
        <v>No</v>
      </c>
    </row>
    <row r="14559" spans="6:14">
      <c r="F14559" s="3">
        <v>44519</v>
      </c>
      <c r="G14559" s="1" t="s">
        <v>75</v>
      </c>
      <c r="H14559" s="1" t="s">
        <v>107</v>
      </c>
      <c r="I14559" s="1">
        <v>901</v>
      </c>
      <c r="J14559" s="1">
        <f>MONTH(BART_Rides[[#This Row],[Date]])</f>
        <v>11</v>
      </c>
      <c r="K14559" s="1">
        <f>WEEKDAY(BART_Rides[[#This Row],[Date]],2)</f>
        <v>5</v>
      </c>
      <c r="L14559" s="1" t="str">
        <f>LEFT(BART_Rides[[#This Row],[Lines]],1)</f>
        <v>Y</v>
      </c>
      <c r="M14559" s="1" t="str">
        <f>IF(BART_Rides[[#This Row],[FirstLetter]]="Y","Yes","No")</f>
        <v>Yes</v>
      </c>
      <c r="N14559" s="1" t="str">
        <f>IF(OR(BART_Rides[[#This Row],[Station Code]]="EM", BART_Rides[[#This Row],[Station Code]]="MT", BART_Rides[[#This Row],[Station Code]]="PL", BART_Rides[[#This Row],[Station Code]]="CC"), "Yes", "No")</f>
        <v>No</v>
      </c>
    </row>
    <row r="14560" spans="6:14">
      <c r="F14560" s="3">
        <v>44520</v>
      </c>
      <c r="G14560" s="1" t="s">
        <v>75</v>
      </c>
      <c r="H14560" s="1" t="s">
        <v>107</v>
      </c>
      <c r="I14560" s="1">
        <v>470</v>
      </c>
      <c r="J14560" s="1">
        <f>MONTH(BART_Rides[[#This Row],[Date]])</f>
        <v>11</v>
      </c>
      <c r="K14560" s="1">
        <f>WEEKDAY(BART_Rides[[#This Row],[Date]],2)</f>
        <v>6</v>
      </c>
      <c r="L14560" s="1" t="str">
        <f>LEFT(BART_Rides[[#This Row],[Lines]],1)</f>
        <v>Y</v>
      </c>
      <c r="M14560" s="1" t="str">
        <f>IF(BART_Rides[[#This Row],[FirstLetter]]="Y","Yes","No")</f>
        <v>Yes</v>
      </c>
      <c r="N14560" s="1" t="str">
        <f>IF(OR(BART_Rides[[#This Row],[Station Code]]="EM", BART_Rides[[#This Row],[Station Code]]="MT", BART_Rides[[#This Row],[Station Code]]="PL", BART_Rides[[#This Row],[Station Code]]="CC"), "Yes", "No")</f>
        <v>No</v>
      </c>
    </row>
    <row r="14561" spans="6:14">
      <c r="F14561" s="3">
        <v>44521</v>
      </c>
      <c r="G14561" s="1" t="s">
        <v>75</v>
      </c>
      <c r="H14561" s="1" t="s">
        <v>107</v>
      </c>
      <c r="I14561" s="1">
        <v>291</v>
      </c>
      <c r="J14561" s="1">
        <f>MONTH(BART_Rides[[#This Row],[Date]])</f>
        <v>11</v>
      </c>
      <c r="K14561" s="1">
        <f>WEEKDAY(BART_Rides[[#This Row],[Date]],2)</f>
        <v>7</v>
      </c>
      <c r="L14561" s="1" t="str">
        <f>LEFT(BART_Rides[[#This Row],[Lines]],1)</f>
        <v>Y</v>
      </c>
      <c r="M14561" s="1" t="str">
        <f>IF(BART_Rides[[#This Row],[FirstLetter]]="Y","Yes","No")</f>
        <v>Yes</v>
      </c>
      <c r="N14561" s="1" t="str">
        <f>IF(OR(BART_Rides[[#This Row],[Station Code]]="EM", BART_Rides[[#This Row],[Station Code]]="MT", BART_Rides[[#This Row],[Station Code]]="PL", BART_Rides[[#This Row],[Station Code]]="CC"), "Yes", "No")</f>
        <v>No</v>
      </c>
    </row>
    <row r="14562" spans="6:14">
      <c r="F14562" s="3">
        <v>44522</v>
      </c>
      <c r="G14562" s="1" t="s">
        <v>75</v>
      </c>
      <c r="H14562" s="1" t="s">
        <v>107</v>
      </c>
      <c r="I14562" s="1">
        <v>925</v>
      </c>
      <c r="J14562" s="1">
        <f>MONTH(BART_Rides[[#This Row],[Date]])</f>
        <v>11</v>
      </c>
      <c r="K14562" s="1">
        <f>WEEKDAY(BART_Rides[[#This Row],[Date]],2)</f>
        <v>1</v>
      </c>
      <c r="L14562" s="1" t="str">
        <f>LEFT(BART_Rides[[#This Row],[Lines]],1)</f>
        <v>Y</v>
      </c>
      <c r="M14562" s="1" t="str">
        <f>IF(BART_Rides[[#This Row],[FirstLetter]]="Y","Yes","No")</f>
        <v>Yes</v>
      </c>
      <c r="N14562" s="1" t="str">
        <f>IF(OR(BART_Rides[[#This Row],[Station Code]]="EM", BART_Rides[[#This Row],[Station Code]]="MT", BART_Rides[[#This Row],[Station Code]]="PL", BART_Rides[[#This Row],[Station Code]]="CC"), "Yes", "No")</f>
        <v>No</v>
      </c>
    </row>
    <row r="14563" spans="6:14">
      <c r="F14563" s="3">
        <v>44523</v>
      </c>
      <c r="G14563" s="1" t="s">
        <v>75</v>
      </c>
      <c r="H14563" s="1" t="s">
        <v>107</v>
      </c>
      <c r="I14563" s="1">
        <v>956</v>
      </c>
      <c r="J14563" s="1">
        <f>MONTH(BART_Rides[[#This Row],[Date]])</f>
        <v>11</v>
      </c>
      <c r="K14563" s="1">
        <f>WEEKDAY(BART_Rides[[#This Row],[Date]],2)</f>
        <v>2</v>
      </c>
      <c r="L14563" s="1" t="str">
        <f>LEFT(BART_Rides[[#This Row],[Lines]],1)</f>
        <v>Y</v>
      </c>
      <c r="M14563" s="1" t="str">
        <f>IF(BART_Rides[[#This Row],[FirstLetter]]="Y","Yes","No")</f>
        <v>Yes</v>
      </c>
      <c r="N14563" s="1" t="str">
        <f>IF(OR(BART_Rides[[#This Row],[Station Code]]="EM", BART_Rides[[#This Row],[Station Code]]="MT", BART_Rides[[#This Row],[Station Code]]="PL", BART_Rides[[#This Row],[Station Code]]="CC"), "Yes", "No")</f>
        <v>No</v>
      </c>
    </row>
    <row r="14564" spans="6:14">
      <c r="F14564" s="3">
        <v>44524</v>
      </c>
      <c r="G14564" s="1" t="s">
        <v>75</v>
      </c>
      <c r="H14564" s="1" t="s">
        <v>107</v>
      </c>
      <c r="I14564" s="1">
        <v>833</v>
      </c>
      <c r="J14564" s="1">
        <f>MONTH(BART_Rides[[#This Row],[Date]])</f>
        <v>11</v>
      </c>
      <c r="K14564" s="1">
        <f>WEEKDAY(BART_Rides[[#This Row],[Date]],2)</f>
        <v>3</v>
      </c>
      <c r="L14564" s="1" t="str">
        <f>LEFT(BART_Rides[[#This Row],[Lines]],1)</f>
        <v>Y</v>
      </c>
      <c r="M14564" s="1" t="str">
        <f>IF(BART_Rides[[#This Row],[FirstLetter]]="Y","Yes","No")</f>
        <v>Yes</v>
      </c>
      <c r="N14564" s="1" t="str">
        <f>IF(OR(BART_Rides[[#This Row],[Station Code]]="EM", BART_Rides[[#This Row],[Station Code]]="MT", BART_Rides[[#This Row],[Station Code]]="PL", BART_Rides[[#This Row],[Station Code]]="CC"), "Yes", "No")</f>
        <v>No</v>
      </c>
    </row>
    <row r="14565" spans="6:14">
      <c r="F14565" s="3">
        <v>44525</v>
      </c>
      <c r="G14565" s="1" t="s">
        <v>75</v>
      </c>
      <c r="H14565" s="1" t="s">
        <v>107</v>
      </c>
      <c r="I14565" s="1">
        <v>244</v>
      </c>
      <c r="J14565" s="1">
        <f>MONTH(BART_Rides[[#This Row],[Date]])</f>
        <v>11</v>
      </c>
      <c r="K14565" s="1">
        <f>WEEKDAY(BART_Rides[[#This Row],[Date]],2)</f>
        <v>4</v>
      </c>
      <c r="L14565" s="1" t="str">
        <f>LEFT(BART_Rides[[#This Row],[Lines]],1)</f>
        <v>Y</v>
      </c>
      <c r="M14565" s="1" t="str">
        <f>IF(BART_Rides[[#This Row],[FirstLetter]]="Y","Yes","No")</f>
        <v>Yes</v>
      </c>
      <c r="N14565" s="1" t="str">
        <f>IF(OR(BART_Rides[[#This Row],[Station Code]]="EM", BART_Rides[[#This Row],[Station Code]]="MT", BART_Rides[[#This Row],[Station Code]]="PL", BART_Rides[[#This Row],[Station Code]]="CC"), "Yes", "No")</f>
        <v>No</v>
      </c>
    </row>
    <row r="14566" spans="6:14">
      <c r="F14566" s="3">
        <v>44526</v>
      </c>
      <c r="G14566" s="1" t="s">
        <v>75</v>
      </c>
      <c r="H14566" s="1" t="s">
        <v>107</v>
      </c>
      <c r="I14566" s="1">
        <v>506</v>
      </c>
      <c r="J14566" s="1">
        <f>MONTH(BART_Rides[[#This Row],[Date]])</f>
        <v>11</v>
      </c>
      <c r="K14566" s="1">
        <f>WEEKDAY(BART_Rides[[#This Row],[Date]],2)</f>
        <v>5</v>
      </c>
      <c r="L14566" s="1" t="str">
        <f>LEFT(BART_Rides[[#This Row],[Lines]],1)</f>
        <v>Y</v>
      </c>
      <c r="M14566" s="1" t="str">
        <f>IF(BART_Rides[[#This Row],[FirstLetter]]="Y","Yes","No")</f>
        <v>Yes</v>
      </c>
      <c r="N14566" s="1" t="str">
        <f>IF(OR(BART_Rides[[#This Row],[Station Code]]="EM", BART_Rides[[#This Row],[Station Code]]="MT", BART_Rides[[#This Row],[Station Code]]="PL", BART_Rides[[#This Row],[Station Code]]="CC"), "Yes", "No")</f>
        <v>No</v>
      </c>
    </row>
    <row r="14567" spans="6:14">
      <c r="F14567" s="3">
        <v>44527</v>
      </c>
      <c r="G14567" s="1" t="s">
        <v>75</v>
      </c>
      <c r="H14567" s="1" t="s">
        <v>107</v>
      </c>
      <c r="I14567" s="1">
        <v>479</v>
      </c>
      <c r="J14567" s="1">
        <f>MONTH(BART_Rides[[#This Row],[Date]])</f>
        <v>11</v>
      </c>
      <c r="K14567" s="1">
        <f>WEEKDAY(BART_Rides[[#This Row],[Date]],2)</f>
        <v>6</v>
      </c>
      <c r="L14567" s="1" t="str">
        <f>LEFT(BART_Rides[[#This Row],[Lines]],1)</f>
        <v>Y</v>
      </c>
      <c r="M14567" s="1" t="str">
        <f>IF(BART_Rides[[#This Row],[FirstLetter]]="Y","Yes","No")</f>
        <v>Yes</v>
      </c>
      <c r="N14567" s="1" t="str">
        <f>IF(OR(BART_Rides[[#This Row],[Station Code]]="EM", BART_Rides[[#This Row],[Station Code]]="MT", BART_Rides[[#This Row],[Station Code]]="PL", BART_Rides[[#This Row],[Station Code]]="CC"), "Yes", "No")</f>
        <v>No</v>
      </c>
    </row>
    <row r="14568" spans="6:14">
      <c r="F14568" s="3">
        <v>44528</v>
      </c>
      <c r="G14568" s="1" t="s">
        <v>75</v>
      </c>
      <c r="H14568" s="1" t="s">
        <v>107</v>
      </c>
      <c r="I14568" s="1">
        <v>300</v>
      </c>
      <c r="J14568" s="1">
        <f>MONTH(BART_Rides[[#This Row],[Date]])</f>
        <v>11</v>
      </c>
      <c r="K14568" s="1">
        <f>WEEKDAY(BART_Rides[[#This Row],[Date]],2)</f>
        <v>7</v>
      </c>
      <c r="L14568" s="1" t="str">
        <f>LEFT(BART_Rides[[#This Row],[Lines]],1)</f>
        <v>Y</v>
      </c>
      <c r="M14568" s="1" t="str">
        <f>IF(BART_Rides[[#This Row],[FirstLetter]]="Y","Yes","No")</f>
        <v>Yes</v>
      </c>
      <c r="N14568" s="1" t="str">
        <f>IF(OR(BART_Rides[[#This Row],[Station Code]]="EM", BART_Rides[[#This Row],[Station Code]]="MT", BART_Rides[[#This Row],[Station Code]]="PL", BART_Rides[[#This Row],[Station Code]]="CC"), "Yes", "No")</f>
        <v>No</v>
      </c>
    </row>
    <row r="14569" spans="6:14">
      <c r="F14569" s="3">
        <v>44529</v>
      </c>
      <c r="G14569" s="1" t="s">
        <v>75</v>
      </c>
      <c r="H14569" s="1" t="s">
        <v>107</v>
      </c>
      <c r="I14569" s="1">
        <v>889</v>
      </c>
      <c r="J14569" s="1">
        <f>MONTH(BART_Rides[[#This Row],[Date]])</f>
        <v>11</v>
      </c>
      <c r="K14569" s="1">
        <f>WEEKDAY(BART_Rides[[#This Row],[Date]],2)</f>
        <v>1</v>
      </c>
      <c r="L14569" s="1" t="str">
        <f>LEFT(BART_Rides[[#This Row],[Lines]],1)</f>
        <v>Y</v>
      </c>
      <c r="M14569" s="1" t="str">
        <f>IF(BART_Rides[[#This Row],[FirstLetter]]="Y","Yes","No")</f>
        <v>Yes</v>
      </c>
      <c r="N14569" s="1" t="str">
        <f>IF(OR(BART_Rides[[#This Row],[Station Code]]="EM", BART_Rides[[#This Row],[Station Code]]="MT", BART_Rides[[#This Row],[Station Code]]="PL", BART_Rides[[#This Row],[Station Code]]="CC"), "Yes", "No")</f>
        <v>No</v>
      </c>
    </row>
    <row r="14570" spans="6:14">
      <c r="F14570" s="3">
        <v>44530</v>
      </c>
      <c r="G14570" s="1" t="s">
        <v>75</v>
      </c>
      <c r="H14570" s="1" t="s">
        <v>107</v>
      </c>
      <c r="I14570" s="1">
        <v>988</v>
      </c>
      <c r="J14570" s="1">
        <f>MONTH(BART_Rides[[#This Row],[Date]])</f>
        <v>11</v>
      </c>
      <c r="K14570" s="1">
        <f>WEEKDAY(BART_Rides[[#This Row],[Date]],2)</f>
        <v>2</v>
      </c>
      <c r="L14570" s="1" t="str">
        <f>LEFT(BART_Rides[[#This Row],[Lines]],1)</f>
        <v>Y</v>
      </c>
      <c r="M14570" s="1" t="str">
        <f>IF(BART_Rides[[#This Row],[FirstLetter]]="Y","Yes","No")</f>
        <v>Yes</v>
      </c>
      <c r="N14570" s="1" t="str">
        <f>IF(OR(BART_Rides[[#This Row],[Station Code]]="EM", BART_Rides[[#This Row],[Station Code]]="MT", BART_Rides[[#This Row],[Station Code]]="PL", BART_Rides[[#This Row],[Station Code]]="CC"), "Yes", "No")</f>
        <v>No</v>
      </c>
    </row>
    <row r="14571" spans="6:14">
      <c r="F14571" s="3">
        <v>44531</v>
      </c>
      <c r="G14571" s="1" t="s">
        <v>75</v>
      </c>
      <c r="H14571" s="1" t="s">
        <v>107</v>
      </c>
      <c r="I14571" s="1">
        <v>1008</v>
      </c>
      <c r="J14571" s="1">
        <f>MONTH(BART_Rides[[#This Row],[Date]])</f>
        <v>12</v>
      </c>
      <c r="K14571" s="1">
        <f>WEEKDAY(BART_Rides[[#This Row],[Date]],2)</f>
        <v>3</v>
      </c>
      <c r="L14571" s="1" t="str">
        <f>LEFT(BART_Rides[[#This Row],[Lines]],1)</f>
        <v>Y</v>
      </c>
      <c r="M14571" s="1" t="str">
        <f>IF(BART_Rides[[#This Row],[FirstLetter]]="Y","Yes","No")</f>
        <v>Yes</v>
      </c>
      <c r="N14571" s="1" t="str">
        <f>IF(OR(BART_Rides[[#This Row],[Station Code]]="EM", BART_Rides[[#This Row],[Station Code]]="MT", BART_Rides[[#This Row],[Station Code]]="PL", BART_Rides[[#This Row],[Station Code]]="CC"), "Yes", "No")</f>
        <v>No</v>
      </c>
    </row>
    <row r="14572" spans="6:14">
      <c r="F14572" s="3">
        <v>44532</v>
      </c>
      <c r="G14572" s="1" t="s">
        <v>75</v>
      </c>
      <c r="H14572" s="1" t="s">
        <v>107</v>
      </c>
      <c r="I14572" s="1">
        <v>1052</v>
      </c>
      <c r="J14572" s="1">
        <f>MONTH(BART_Rides[[#This Row],[Date]])</f>
        <v>12</v>
      </c>
      <c r="K14572" s="1">
        <f>WEEKDAY(BART_Rides[[#This Row],[Date]],2)</f>
        <v>4</v>
      </c>
      <c r="L14572" s="1" t="str">
        <f>LEFT(BART_Rides[[#This Row],[Lines]],1)</f>
        <v>Y</v>
      </c>
      <c r="M14572" s="1" t="str">
        <f>IF(BART_Rides[[#This Row],[FirstLetter]]="Y","Yes","No")</f>
        <v>Yes</v>
      </c>
      <c r="N14572" s="1" t="str">
        <f>IF(OR(BART_Rides[[#This Row],[Station Code]]="EM", BART_Rides[[#This Row],[Station Code]]="MT", BART_Rides[[#This Row],[Station Code]]="PL", BART_Rides[[#This Row],[Station Code]]="CC"), "Yes", "No")</f>
        <v>No</v>
      </c>
    </row>
    <row r="14573" spans="6:14">
      <c r="F14573" s="3">
        <v>44533</v>
      </c>
      <c r="G14573" s="1" t="s">
        <v>75</v>
      </c>
      <c r="H14573" s="1" t="s">
        <v>107</v>
      </c>
      <c r="I14573" s="1">
        <v>958</v>
      </c>
      <c r="J14573" s="1">
        <f>MONTH(BART_Rides[[#This Row],[Date]])</f>
        <v>12</v>
      </c>
      <c r="K14573" s="1">
        <f>WEEKDAY(BART_Rides[[#This Row],[Date]],2)</f>
        <v>5</v>
      </c>
      <c r="L14573" s="1" t="str">
        <f>LEFT(BART_Rides[[#This Row],[Lines]],1)</f>
        <v>Y</v>
      </c>
      <c r="M14573" s="1" t="str">
        <f>IF(BART_Rides[[#This Row],[FirstLetter]]="Y","Yes","No")</f>
        <v>Yes</v>
      </c>
      <c r="N14573" s="1" t="str">
        <f>IF(OR(BART_Rides[[#This Row],[Station Code]]="EM", BART_Rides[[#This Row],[Station Code]]="MT", BART_Rides[[#This Row],[Station Code]]="PL", BART_Rides[[#This Row],[Station Code]]="CC"), "Yes", "No")</f>
        <v>No</v>
      </c>
    </row>
    <row r="14574" spans="6:14">
      <c r="F14574" s="3">
        <v>44534</v>
      </c>
      <c r="G14574" s="1" t="s">
        <v>75</v>
      </c>
      <c r="H14574" s="1" t="s">
        <v>107</v>
      </c>
      <c r="I14574" s="1">
        <v>463</v>
      </c>
      <c r="J14574" s="1">
        <f>MONTH(BART_Rides[[#This Row],[Date]])</f>
        <v>12</v>
      </c>
      <c r="K14574" s="1">
        <f>WEEKDAY(BART_Rides[[#This Row],[Date]],2)</f>
        <v>6</v>
      </c>
      <c r="L14574" s="1" t="str">
        <f>LEFT(BART_Rides[[#This Row],[Lines]],1)</f>
        <v>Y</v>
      </c>
      <c r="M14574" s="1" t="str">
        <f>IF(BART_Rides[[#This Row],[FirstLetter]]="Y","Yes","No")</f>
        <v>Yes</v>
      </c>
      <c r="N14574" s="1" t="str">
        <f>IF(OR(BART_Rides[[#This Row],[Station Code]]="EM", BART_Rides[[#This Row],[Station Code]]="MT", BART_Rides[[#This Row],[Station Code]]="PL", BART_Rides[[#This Row],[Station Code]]="CC"), "Yes", "No")</f>
        <v>No</v>
      </c>
    </row>
    <row r="14575" spans="6:14">
      <c r="F14575" s="3">
        <v>44535</v>
      </c>
      <c r="G14575" s="1" t="s">
        <v>75</v>
      </c>
      <c r="H14575" s="1" t="s">
        <v>107</v>
      </c>
      <c r="I14575" s="1">
        <v>288</v>
      </c>
      <c r="J14575" s="1">
        <f>MONTH(BART_Rides[[#This Row],[Date]])</f>
        <v>12</v>
      </c>
      <c r="K14575" s="1">
        <f>WEEKDAY(BART_Rides[[#This Row],[Date]],2)</f>
        <v>7</v>
      </c>
      <c r="L14575" s="1" t="str">
        <f>LEFT(BART_Rides[[#This Row],[Lines]],1)</f>
        <v>Y</v>
      </c>
      <c r="M14575" s="1" t="str">
        <f>IF(BART_Rides[[#This Row],[FirstLetter]]="Y","Yes","No")</f>
        <v>Yes</v>
      </c>
      <c r="N14575" s="1" t="str">
        <f>IF(OR(BART_Rides[[#This Row],[Station Code]]="EM", BART_Rides[[#This Row],[Station Code]]="MT", BART_Rides[[#This Row],[Station Code]]="PL", BART_Rides[[#This Row],[Station Code]]="CC"), "Yes", "No")</f>
        <v>No</v>
      </c>
    </row>
    <row r="14576" spans="6:14">
      <c r="F14576" s="3">
        <v>44536</v>
      </c>
      <c r="G14576" s="1" t="s">
        <v>75</v>
      </c>
      <c r="H14576" s="1" t="s">
        <v>107</v>
      </c>
      <c r="I14576" s="1">
        <v>972</v>
      </c>
      <c r="J14576" s="1">
        <f>MONTH(BART_Rides[[#This Row],[Date]])</f>
        <v>12</v>
      </c>
      <c r="K14576" s="1">
        <f>WEEKDAY(BART_Rides[[#This Row],[Date]],2)</f>
        <v>1</v>
      </c>
      <c r="L14576" s="1" t="str">
        <f>LEFT(BART_Rides[[#This Row],[Lines]],1)</f>
        <v>Y</v>
      </c>
      <c r="M14576" s="1" t="str">
        <f>IF(BART_Rides[[#This Row],[FirstLetter]]="Y","Yes","No")</f>
        <v>Yes</v>
      </c>
      <c r="N14576" s="1" t="str">
        <f>IF(OR(BART_Rides[[#This Row],[Station Code]]="EM", BART_Rides[[#This Row],[Station Code]]="MT", BART_Rides[[#This Row],[Station Code]]="PL", BART_Rides[[#This Row],[Station Code]]="CC"), "Yes", "No")</f>
        <v>No</v>
      </c>
    </row>
    <row r="14577" spans="6:14">
      <c r="F14577" s="3">
        <v>44537</v>
      </c>
      <c r="G14577" s="1" t="s">
        <v>75</v>
      </c>
      <c r="H14577" s="1" t="s">
        <v>107</v>
      </c>
      <c r="I14577" s="1">
        <v>1028</v>
      </c>
      <c r="J14577" s="1">
        <f>MONTH(BART_Rides[[#This Row],[Date]])</f>
        <v>12</v>
      </c>
      <c r="K14577" s="1">
        <f>WEEKDAY(BART_Rides[[#This Row],[Date]],2)</f>
        <v>2</v>
      </c>
      <c r="L14577" s="1" t="str">
        <f>LEFT(BART_Rides[[#This Row],[Lines]],1)</f>
        <v>Y</v>
      </c>
      <c r="M14577" s="1" t="str">
        <f>IF(BART_Rides[[#This Row],[FirstLetter]]="Y","Yes","No")</f>
        <v>Yes</v>
      </c>
      <c r="N14577" s="1" t="str">
        <f>IF(OR(BART_Rides[[#This Row],[Station Code]]="EM", BART_Rides[[#This Row],[Station Code]]="MT", BART_Rides[[#This Row],[Station Code]]="PL", BART_Rides[[#This Row],[Station Code]]="CC"), "Yes", "No")</f>
        <v>No</v>
      </c>
    </row>
    <row r="14578" spans="6:14">
      <c r="F14578" s="3">
        <v>44538</v>
      </c>
      <c r="G14578" s="1" t="s">
        <v>75</v>
      </c>
      <c r="H14578" s="1" t="s">
        <v>107</v>
      </c>
      <c r="I14578" s="1">
        <v>1059</v>
      </c>
      <c r="J14578" s="1">
        <f>MONTH(BART_Rides[[#This Row],[Date]])</f>
        <v>12</v>
      </c>
      <c r="K14578" s="1">
        <f>WEEKDAY(BART_Rides[[#This Row],[Date]],2)</f>
        <v>3</v>
      </c>
      <c r="L14578" s="1" t="str">
        <f>LEFT(BART_Rides[[#This Row],[Lines]],1)</f>
        <v>Y</v>
      </c>
      <c r="M14578" s="1" t="str">
        <f>IF(BART_Rides[[#This Row],[FirstLetter]]="Y","Yes","No")</f>
        <v>Yes</v>
      </c>
      <c r="N14578" s="1" t="str">
        <f>IF(OR(BART_Rides[[#This Row],[Station Code]]="EM", BART_Rides[[#This Row],[Station Code]]="MT", BART_Rides[[#This Row],[Station Code]]="PL", BART_Rides[[#This Row],[Station Code]]="CC"), "Yes", "No")</f>
        <v>No</v>
      </c>
    </row>
    <row r="14579" spans="6:14">
      <c r="F14579" s="3">
        <v>44539</v>
      </c>
      <c r="G14579" s="1" t="s">
        <v>75</v>
      </c>
      <c r="H14579" s="1" t="s">
        <v>107</v>
      </c>
      <c r="I14579" s="1">
        <v>1052</v>
      </c>
      <c r="J14579" s="1">
        <f>MONTH(BART_Rides[[#This Row],[Date]])</f>
        <v>12</v>
      </c>
      <c r="K14579" s="1">
        <f>WEEKDAY(BART_Rides[[#This Row],[Date]],2)</f>
        <v>4</v>
      </c>
      <c r="L14579" s="1" t="str">
        <f>LEFT(BART_Rides[[#This Row],[Lines]],1)</f>
        <v>Y</v>
      </c>
      <c r="M14579" s="1" t="str">
        <f>IF(BART_Rides[[#This Row],[FirstLetter]]="Y","Yes","No")</f>
        <v>Yes</v>
      </c>
      <c r="N14579" s="1" t="str">
        <f>IF(OR(BART_Rides[[#This Row],[Station Code]]="EM", BART_Rides[[#This Row],[Station Code]]="MT", BART_Rides[[#This Row],[Station Code]]="PL", BART_Rides[[#This Row],[Station Code]]="CC"), "Yes", "No")</f>
        <v>No</v>
      </c>
    </row>
    <row r="14580" spans="6:14">
      <c r="F14580" s="3">
        <v>44540</v>
      </c>
      <c r="G14580" s="1" t="s">
        <v>75</v>
      </c>
      <c r="H14580" s="1" t="s">
        <v>107</v>
      </c>
      <c r="I14580" s="1">
        <v>989</v>
      </c>
      <c r="J14580" s="1">
        <f>MONTH(BART_Rides[[#This Row],[Date]])</f>
        <v>12</v>
      </c>
      <c r="K14580" s="1">
        <f>WEEKDAY(BART_Rides[[#This Row],[Date]],2)</f>
        <v>5</v>
      </c>
      <c r="L14580" s="1" t="str">
        <f>LEFT(BART_Rides[[#This Row],[Lines]],1)</f>
        <v>Y</v>
      </c>
      <c r="M14580" s="1" t="str">
        <f>IF(BART_Rides[[#This Row],[FirstLetter]]="Y","Yes","No")</f>
        <v>Yes</v>
      </c>
      <c r="N14580" s="1" t="str">
        <f>IF(OR(BART_Rides[[#This Row],[Station Code]]="EM", BART_Rides[[#This Row],[Station Code]]="MT", BART_Rides[[#This Row],[Station Code]]="PL", BART_Rides[[#This Row],[Station Code]]="CC"), "Yes", "No")</f>
        <v>No</v>
      </c>
    </row>
    <row r="14581" spans="6:14">
      <c r="F14581" s="3">
        <v>44541</v>
      </c>
      <c r="G14581" s="1" t="s">
        <v>75</v>
      </c>
      <c r="H14581" s="1" t="s">
        <v>107</v>
      </c>
      <c r="I14581" s="1">
        <v>489</v>
      </c>
      <c r="J14581" s="1">
        <f>MONTH(BART_Rides[[#This Row],[Date]])</f>
        <v>12</v>
      </c>
      <c r="K14581" s="1">
        <f>WEEKDAY(BART_Rides[[#This Row],[Date]],2)</f>
        <v>6</v>
      </c>
      <c r="L14581" s="1" t="str">
        <f>LEFT(BART_Rides[[#This Row],[Lines]],1)</f>
        <v>Y</v>
      </c>
      <c r="M14581" s="1" t="str">
        <f>IF(BART_Rides[[#This Row],[FirstLetter]]="Y","Yes","No")</f>
        <v>Yes</v>
      </c>
      <c r="N14581" s="1" t="str">
        <f>IF(OR(BART_Rides[[#This Row],[Station Code]]="EM", BART_Rides[[#This Row],[Station Code]]="MT", BART_Rides[[#This Row],[Station Code]]="PL", BART_Rides[[#This Row],[Station Code]]="CC"), "Yes", "No")</f>
        <v>No</v>
      </c>
    </row>
    <row r="14582" spans="6:14">
      <c r="F14582" s="3">
        <v>44542</v>
      </c>
      <c r="G14582" s="1" t="s">
        <v>75</v>
      </c>
      <c r="H14582" s="1" t="s">
        <v>107</v>
      </c>
      <c r="I14582" s="1">
        <v>234</v>
      </c>
      <c r="J14582" s="1">
        <f>MONTH(BART_Rides[[#This Row],[Date]])</f>
        <v>12</v>
      </c>
      <c r="K14582" s="1">
        <f>WEEKDAY(BART_Rides[[#This Row],[Date]],2)</f>
        <v>7</v>
      </c>
      <c r="L14582" s="1" t="str">
        <f>LEFT(BART_Rides[[#This Row],[Lines]],1)</f>
        <v>Y</v>
      </c>
      <c r="M14582" s="1" t="str">
        <f>IF(BART_Rides[[#This Row],[FirstLetter]]="Y","Yes","No")</f>
        <v>Yes</v>
      </c>
      <c r="N14582" s="1" t="str">
        <f>IF(OR(BART_Rides[[#This Row],[Station Code]]="EM", BART_Rides[[#This Row],[Station Code]]="MT", BART_Rides[[#This Row],[Station Code]]="PL", BART_Rides[[#This Row],[Station Code]]="CC"), "Yes", "No")</f>
        <v>No</v>
      </c>
    </row>
    <row r="14583" spans="6:14">
      <c r="F14583" s="3">
        <v>44543</v>
      </c>
      <c r="G14583" s="1" t="s">
        <v>75</v>
      </c>
      <c r="H14583" s="1" t="s">
        <v>107</v>
      </c>
      <c r="I14583" s="1">
        <v>804</v>
      </c>
      <c r="J14583" s="1">
        <f>MONTH(BART_Rides[[#This Row],[Date]])</f>
        <v>12</v>
      </c>
      <c r="K14583" s="1">
        <f>WEEKDAY(BART_Rides[[#This Row],[Date]],2)</f>
        <v>1</v>
      </c>
      <c r="L14583" s="1" t="str">
        <f>LEFT(BART_Rides[[#This Row],[Lines]],1)</f>
        <v>Y</v>
      </c>
      <c r="M14583" s="1" t="str">
        <f>IF(BART_Rides[[#This Row],[FirstLetter]]="Y","Yes","No")</f>
        <v>Yes</v>
      </c>
      <c r="N14583" s="1" t="str">
        <f>IF(OR(BART_Rides[[#This Row],[Station Code]]="EM", BART_Rides[[#This Row],[Station Code]]="MT", BART_Rides[[#This Row],[Station Code]]="PL", BART_Rides[[#This Row],[Station Code]]="CC"), "Yes", "No")</f>
        <v>No</v>
      </c>
    </row>
    <row r="14584" spans="6:14">
      <c r="F14584" s="3">
        <v>44544</v>
      </c>
      <c r="G14584" s="1" t="s">
        <v>75</v>
      </c>
      <c r="H14584" s="1" t="s">
        <v>107</v>
      </c>
      <c r="I14584" s="1">
        <v>1019</v>
      </c>
      <c r="J14584" s="1">
        <f>MONTH(BART_Rides[[#This Row],[Date]])</f>
        <v>12</v>
      </c>
      <c r="K14584" s="1">
        <f>WEEKDAY(BART_Rides[[#This Row],[Date]],2)</f>
        <v>2</v>
      </c>
      <c r="L14584" s="1" t="str">
        <f>LEFT(BART_Rides[[#This Row],[Lines]],1)</f>
        <v>Y</v>
      </c>
      <c r="M14584" s="1" t="str">
        <f>IF(BART_Rides[[#This Row],[FirstLetter]]="Y","Yes","No")</f>
        <v>Yes</v>
      </c>
      <c r="N14584" s="1" t="str">
        <f>IF(OR(BART_Rides[[#This Row],[Station Code]]="EM", BART_Rides[[#This Row],[Station Code]]="MT", BART_Rides[[#This Row],[Station Code]]="PL", BART_Rides[[#This Row],[Station Code]]="CC"), "Yes", "No")</f>
        <v>No</v>
      </c>
    </row>
    <row r="14585" spans="6:14">
      <c r="F14585" s="3">
        <v>44545</v>
      </c>
      <c r="G14585" s="1" t="s">
        <v>75</v>
      </c>
      <c r="H14585" s="1" t="s">
        <v>107</v>
      </c>
      <c r="I14585" s="1">
        <v>1035</v>
      </c>
      <c r="J14585" s="1">
        <f>MONTH(BART_Rides[[#This Row],[Date]])</f>
        <v>12</v>
      </c>
      <c r="K14585" s="1">
        <f>WEEKDAY(BART_Rides[[#This Row],[Date]],2)</f>
        <v>3</v>
      </c>
      <c r="L14585" s="1" t="str">
        <f>LEFT(BART_Rides[[#This Row],[Lines]],1)</f>
        <v>Y</v>
      </c>
      <c r="M14585" s="1" t="str">
        <f>IF(BART_Rides[[#This Row],[FirstLetter]]="Y","Yes","No")</f>
        <v>Yes</v>
      </c>
      <c r="N14585" s="1" t="str">
        <f>IF(OR(BART_Rides[[#This Row],[Station Code]]="EM", BART_Rides[[#This Row],[Station Code]]="MT", BART_Rides[[#This Row],[Station Code]]="PL", BART_Rides[[#This Row],[Station Code]]="CC"), "Yes", "No")</f>
        <v>No</v>
      </c>
    </row>
    <row r="14586" spans="6:14">
      <c r="F14586" s="3">
        <v>44546</v>
      </c>
      <c r="G14586" s="1" t="s">
        <v>75</v>
      </c>
      <c r="H14586" s="1" t="s">
        <v>107</v>
      </c>
      <c r="I14586" s="1">
        <v>1069</v>
      </c>
      <c r="J14586" s="1">
        <f>MONTH(BART_Rides[[#This Row],[Date]])</f>
        <v>12</v>
      </c>
      <c r="K14586" s="1">
        <f>WEEKDAY(BART_Rides[[#This Row],[Date]],2)</f>
        <v>4</v>
      </c>
      <c r="L14586" s="1" t="str">
        <f>LEFT(BART_Rides[[#This Row],[Lines]],1)</f>
        <v>Y</v>
      </c>
      <c r="M14586" s="1" t="str">
        <f>IF(BART_Rides[[#This Row],[FirstLetter]]="Y","Yes","No")</f>
        <v>Yes</v>
      </c>
      <c r="N14586" s="1" t="str">
        <f>IF(OR(BART_Rides[[#This Row],[Station Code]]="EM", BART_Rides[[#This Row],[Station Code]]="MT", BART_Rides[[#This Row],[Station Code]]="PL", BART_Rides[[#This Row],[Station Code]]="CC"), "Yes", "No")</f>
        <v>No</v>
      </c>
    </row>
    <row r="14587" spans="6:14">
      <c r="F14587" s="3">
        <v>44547</v>
      </c>
      <c r="G14587" s="1" t="s">
        <v>75</v>
      </c>
      <c r="H14587" s="1" t="s">
        <v>107</v>
      </c>
      <c r="I14587" s="1">
        <v>991</v>
      </c>
      <c r="J14587" s="1">
        <f>MONTH(BART_Rides[[#This Row],[Date]])</f>
        <v>12</v>
      </c>
      <c r="K14587" s="1">
        <f>WEEKDAY(BART_Rides[[#This Row],[Date]],2)</f>
        <v>5</v>
      </c>
      <c r="L14587" s="1" t="str">
        <f>LEFT(BART_Rides[[#This Row],[Lines]],1)</f>
        <v>Y</v>
      </c>
      <c r="M14587" s="1" t="str">
        <f>IF(BART_Rides[[#This Row],[FirstLetter]]="Y","Yes","No")</f>
        <v>Yes</v>
      </c>
      <c r="N14587" s="1" t="str">
        <f>IF(OR(BART_Rides[[#This Row],[Station Code]]="EM", BART_Rides[[#This Row],[Station Code]]="MT", BART_Rides[[#This Row],[Station Code]]="PL", BART_Rides[[#This Row],[Station Code]]="CC"), "Yes", "No")</f>
        <v>No</v>
      </c>
    </row>
    <row r="14588" spans="6:14">
      <c r="F14588" s="3">
        <v>44548</v>
      </c>
      <c r="G14588" s="1" t="s">
        <v>75</v>
      </c>
      <c r="H14588" s="1" t="s">
        <v>107</v>
      </c>
      <c r="I14588" s="1">
        <v>495</v>
      </c>
      <c r="J14588" s="1">
        <f>MONTH(BART_Rides[[#This Row],[Date]])</f>
        <v>12</v>
      </c>
      <c r="K14588" s="1">
        <f>WEEKDAY(BART_Rides[[#This Row],[Date]],2)</f>
        <v>6</v>
      </c>
      <c r="L14588" s="1" t="str">
        <f>LEFT(BART_Rides[[#This Row],[Lines]],1)</f>
        <v>Y</v>
      </c>
      <c r="M14588" s="1" t="str">
        <f>IF(BART_Rides[[#This Row],[FirstLetter]]="Y","Yes","No")</f>
        <v>Yes</v>
      </c>
      <c r="N14588" s="1" t="str">
        <f>IF(OR(BART_Rides[[#This Row],[Station Code]]="EM", BART_Rides[[#This Row],[Station Code]]="MT", BART_Rides[[#This Row],[Station Code]]="PL", BART_Rides[[#This Row],[Station Code]]="CC"), "Yes", "No")</f>
        <v>No</v>
      </c>
    </row>
    <row r="14589" spans="6:14">
      <c r="F14589" s="3">
        <v>44549</v>
      </c>
      <c r="G14589" s="1" t="s">
        <v>75</v>
      </c>
      <c r="H14589" s="1" t="s">
        <v>107</v>
      </c>
      <c r="I14589" s="1">
        <v>319</v>
      </c>
      <c r="J14589" s="1">
        <f>MONTH(BART_Rides[[#This Row],[Date]])</f>
        <v>12</v>
      </c>
      <c r="K14589" s="1">
        <f>WEEKDAY(BART_Rides[[#This Row],[Date]],2)</f>
        <v>7</v>
      </c>
      <c r="L14589" s="1" t="str">
        <f>LEFT(BART_Rides[[#This Row],[Lines]],1)</f>
        <v>Y</v>
      </c>
      <c r="M14589" s="1" t="str">
        <f>IF(BART_Rides[[#This Row],[FirstLetter]]="Y","Yes","No")</f>
        <v>Yes</v>
      </c>
      <c r="N14589" s="1" t="str">
        <f>IF(OR(BART_Rides[[#This Row],[Station Code]]="EM", BART_Rides[[#This Row],[Station Code]]="MT", BART_Rides[[#This Row],[Station Code]]="PL", BART_Rides[[#This Row],[Station Code]]="CC"), "Yes", "No")</f>
        <v>No</v>
      </c>
    </row>
    <row r="14590" spans="6:14">
      <c r="F14590" s="3">
        <v>44550</v>
      </c>
      <c r="G14590" s="1" t="s">
        <v>75</v>
      </c>
      <c r="H14590" s="1" t="s">
        <v>107</v>
      </c>
      <c r="I14590" s="1">
        <v>875</v>
      </c>
      <c r="J14590" s="1">
        <f>MONTH(BART_Rides[[#This Row],[Date]])</f>
        <v>12</v>
      </c>
      <c r="K14590" s="1">
        <f>WEEKDAY(BART_Rides[[#This Row],[Date]],2)</f>
        <v>1</v>
      </c>
      <c r="L14590" s="1" t="str">
        <f>LEFT(BART_Rides[[#This Row],[Lines]],1)</f>
        <v>Y</v>
      </c>
      <c r="M14590" s="1" t="str">
        <f>IF(BART_Rides[[#This Row],[FirstLetter]]="Y","Yes","No")</f>
        <v>Yes</v>
      </c>
      <c r="N14590" s="1" t="str">
        <f>IF(OR(BART_Rides[[#This Row],[Station Code]]="EM", BART_Rides[[#This Row],[Station Code]]="MT", BART_Rides[[#This Row],[Station Code]]="PL", BART_Rides[[#This Row],[Station Code]]="CC"), "Yes", "No")</f>
        <v>No</v>
      </c>
    </row>
    <row r="14591" spans="6:14">
      <c r="F14591" s="3">
        <v>44551</v>
      </c>
      <c r="G14591" s="1" t="s">
        <v>75</v>
      </c>
      <c r="H14591" s="1" t="s">
        <v>107</v>
      </c>
      <c r="I14591" s="1">
        <v>757</v>
      </c>
      <c r="J14591" s="1">
        <f>MONTH(BART_Rides[[#This Row],[Date]])</f>
        <v>12</v>
      </c>
      <c r="K14591" s="1">
        <f>WEEKDAY(BART_Rides[[#This Row],[Date]],2)</f>
        <v>2</v>
      </c>
      <c r="L14591" s="1" t="str">
        <f>LEFT(BART_Rides[[#This Row],[Lines]],1)</f>
        <v>Y</v>
      </c>
      <c r="M14591" s="1" t="str">
        <f>IF(BART_Rides[[#This Row],[FirstLetter]]="Y","Yes","No")</f>
        <v>Yes</v>
      </c>
      <c r="N14591" s="1" t="str">
        <f>IF(OR(BART_Rides[[#This Row],[Station Code]]="EM", BART_Rides[[#This Row],[Station Code]]="MT", BART_Rides[[#This Row],[Station Code]]="PL", BART_Rides[[#This Row],[Station Code]]="CC"), "Yes", "No")</f>
        <v>No</v>
      </c>
    </row>
    <row r="14592" spans="6:14">
      <c r="F14592" s="3">
        <v>44552</v>
      </c>
      <c r="G14592" s="1" t="s">
        <v>75</v>
      </c>
      <c r="H14592" s="1" t="s">
        <v>107</v>
      </c>
      <c r="I14592" s="1">
        <v>724</v>
      </c>
      <c r="J14592" s="1">
        <f>MONTH(BART_Rides[[#This Row],[Date]])</f>
        <v>12</v>
      </c>
      <c r="K14592" s="1">
        <f>WEEKDAY(BART_Rides[[#This Row],[Date]],2)</f>
        <v>3</v>
      </c>
      <c r="L14592" s="1" t="str">
        <f>LEFT(BART_Rides[[#This Row],[Lines]],1)</f>
        <v>Y</v>
      </c>
      <c r="M14592" s="1" t="str">
        <f>IF(BART_Rides[[#This Row],[FirstLetter]]="Y","Yes","No")</f>
        <v>Yes</v>
      </c>
      <c r="N14592" s="1" t="str">
        <f>IF(OR(BART_Rides[[#This Row],[Station Code]]="EM", BART_Rides[[#This Row],[Station Code]]="MT", BART_Rides[[#This Row],[Station Code]]="PL", BART_Rides[[#This Row],[Station Code]]="CC"), "Yes", "No")</f>
        <v>No</v>
      </c>
    </row>
    <row r="14593" spans="6:14">
      <c r="F14593" s="3">
        <v>44553</v>
      </c>
      <c r="G14593" s="1" t="s">
        <v>75</v>
      </c>
      <c r="H14593" s="1" t="s">
        <v>107</v>
      </c>
      <c r="I14593" s="1">
        <v>655</v>
      </c>
      <c r="J14593" s="1">
        <f>MONTH(BART_Rides[[#This Row],[Date]])</f>
        <v>12</v>
      </c>
      <c r="K14593" s="1">
        <f>WEEKDAY(BART_Rides[[#This Row],[Date]],2)</f>
        <v>4</v>
      </c>
      <c r="L14593" s="1" t="str">
        <f>LEFT(BART_Rides[[#This Row],[Lines]],1)</f>
        <v>Y</v>
      </c>
      <c r="M14593" s="1" t="str">
        <f>IF(BART_Rides[[#This Row],[FirstLetter]]="Y","Yes","No")</f>
        <v>Yes</v>
      </c>
      <c r="N14593" s="1" t="str">
        <f>IF(OR(BART_Rides[[#This Row],[Station Code]]="EM", BART_Rides[[#This Row],[Station Code]]="MT", BART_Rides[[#This Row],[Station Code]]="PL", BART_Rides[[#This Row],[Station Code]]="CC"), "Yes", "No")</f>
        <v>No</v>
      </c>
    </row>
    <row r="14594" spans="6:14">
      <c r="F14594" s="3">
        <v>44554</v>
      </c>
      <c r="G14594" s="1" t="s">
        <v>75</v>
      </c>
      <c r="H14594" s="1" t="s">
        <v>107</v>
      </c>
      <c r="I14594" s="1">
        <v>393</v>
      </c>
      <c r="J14594" s="1">
        <f>MONTH(BART_Rides[[#This Row],[Date]])</f>
        <v>12</v>
      </c>
      <c r="K14594" s="1">
        <f>WEEKDAY(BART_Rides[[#This Row],[Date]],2)</f>
        <v>5</v>
      </c>
      <c r="L14594" s="1" t="str">
        <f>LEFT(BART_Rides[[#This Row],[Lines]],1)</f>
        <v>Y</v>
      </c>
      <c r="M14594" s="1" t="str">
        <f>IF(BART_Rides[[#This Row],[FirstLetter]]="Y","Yes","No")</f>
        <v>Yes</v>
      </c>
      <c r="N14594" s="1" t="str">
        <f>IF(OR(BART_Rides[[#This Row],[Station Code]]="EM", BART_Rides[[#This Row],[Station Code]]="MT", BART_Rides[[#This Row],[Station Code]]="PL", BART_Rides[[#This Row],[Station Code]]="CC"), "Yes", "No")</f>
        <v>No</v>
      </c>
    </row>
    <row r="14595" spans="6:14">
      <c r="F14595" s="3">
        <v>44555</v>
      </c>
      <c r="G14595" s="1" t="s">
        <v>75</v>
      </c>
      <c r="H14595" s="1" t="s">
        <v>107</v>
      </c>
      <c r="I14595" s="1">
        <v>147</v>
      </c>
      <c r="J14595" s="1">
        <f>MONTH(BART_Rides[[#This Row],[Date]])</f>
        <v>12</v>
      </c>
      <c r="K14595" s="1">
        <f>WEEKDAY(BART_Rides[[#This Row],[Date]],2)</f>
        <v>6</v>
      </c>
      <c r="L14595" s="1" t="str">
        <f>LEFT(BART_Rides[[#This Row],[Lines]],1)</f>
        <v>Y</v>
      </c>
      <c r="M14595" s="1" t="str">
        <f>IF(BART_Rides[[#This Row],[FirstLetter]]="Y","Yes","No")</f>
        <v>Yes</v>
      </c>
      <c r="N14595" s="1" t="str">
        <f>IF(OR(BART_Rides[[#This Row],[Station Code]]="EM", BART_Rides[[#This Row],[Station Code]]="MT", BART_Rides[[#This Row],[Station Code]]="PL", BART_Rides[[#This Row],[Station Code]]="CC"), "Yes", "No")</f>
        <v>No</v>
      </c>
    </row>
    <row r="14596" spans="6:14">
      <c r="F14596" s="3">
        <v>44556</v>
      </c>
      <c r="G14596" s="1" t="s">
        <v>75</v>
      </c>
      <c r="H14596" s="1" t="s">
        <v>107</v>
      </c>
      <c r="I14596" s="1">
        <v>184</v>
      </c>
      <c r="J14596" s="1">
        <f>MONTH(BART_Rides[[#This Row],[Date]])</f>
        <v>12</v>
      </c>
      <c r="K14596" s="1">
        <f>WEEKDAY(BART_Rides[[#This Row],[Date]],2)</f>
        <v>7</v>
      </c>
      <c r="L14596" s="1" t="str">
        <f>LEFT(BART_Rides[[#This Row],[Lines]],1)</f>
        <v>Y</v>
      </c>
      <c r="M14596" s="1" t="str">
        <f>IF(BART_Rides[[#This Row],[FirstLetter]]="Y","Yes","No")</f>
        <v>Yes</v>
      </c>
      <c r="N14596" s="1" t="str">
        <f>IF(OR(BART_Rides[[#This Row],[Station Code]]="EM", BART_Rides[[#This Row],[Station Code]]="MT", BART_Rides[[#This Row],[Station Code]]="PL", BART_Rides[[#This Row],[Station Code]]="CC"), "Yes", "No")</f>
        <v>No</v>
      </c>
    </row>
    <row r="14597" spans="6:14">
      <c r="F14597" s="3">
        <v>44557</v>
      </c>
      <c r="G14597" s="1" t="s">
        <v>75</v>
      </c>
      <c r="H14597" s="1" t="s">
        <v>107</v>
      </c>
      <c r="I14597" s="1">
        <v>577</v>
      </c>
      <c r="J14597" s="1">
        <f>MONTH(BART_Rides[[#This Row],[Date]])</f>
        <v>12</v>
      </c>
      <c r="K14597" s="1">
        <f>WEEKDAY(BART_Rides[[#This Row],[Date]],2)</f>
        <v>1</v>
      </c>
      <c r="L14597" s="1" t="str">
        <f>LEFT(BART_Rides[[#This Row],[Lines]],1)</f>
        <v>Y</v>
      </c>
      <c r="M14597" s="1" t="str">
        <f>IF(BART_Rides[[#This Row],[FirstLetter]]="Y","Yes","No")</f>
        <v>Yes</v>
      </c>
      <c r="N14597" s="1" t="str">
        <f>IF(OR(BART_Rides[[#This Row],[Station Code]]="EM", BART_Rides[[#This Row],[Station Code]]="MT", BART_Rides[[#This Row],[Station Code]]="PL", BART_Rides[[#This Row],[Station Code]]="CC"), "Yes", "No")</f>
        <v>No</v>
      </c>
    </row>
    <row r="14598" spans="6:14">
      <c r="F14598" s="3">
        <v>44558</v>
      </c>
      <c r="G14598" s="1" t="s">
        <v>75</v>
      </c>
      <c r="H14598" s="1" t="s">
        <v>107</v>
      </c>
      <c r="I14598" s="1">
        <v>617</v>
      </c>
      <c r="J14598" s="1">
        <f>MONTH(BART_Rides[[#This Row],[Date]])</f>
        <v>12</v>
      </c>
      <c r="K14598" s="1">
        <f>WEEKDAY(BART_Rides[[#This Row],[Date]],2)</f>
        <v>2</v>
      </c>
      <c r="L14598" s="1" t="str">
        <f>LEFT(BART_Rides[[#This Row],[Lines]],1)</f>
        <v>Y</v>
      </c>
      <c r="M14598" s="1" t="str">
        <f>IF(BART_Rides[[#This Row],[FirstLetter]]="Y","Yes","No")</f>
        <v>Yes</v>
      </c>
      <c r="N14598" s="1" t="str">
        <f>IF(OR(BART_Rides[[#This Row],[Station Code]]="EM", BART_Rides[[#This Row],[Station Code]]="MT", BART_Rides[[#This Row],[Station Code]]="PL", BART_Rides[[#This Row],[Station Code]]="CC"), "Yes", "No")</f>
        <v>No</v>
      </c>
    </row>
    <row r="14599" spans="6:14">
      <c r="F14599" s="3">
        <v>44559</v>
      </c>
      <c r="G14599" s="1" t="s">
        <v>75</v>
      </c>
      <c r="H14599" s="1" t="s">
        <v>107</v>
      </c>
      <c r="I14599" s="1">
        <v>541</v>
      </c>
      <c r="J14599" s="1">
        <f>MONTH(BART_Rides[[#This Row],[Date]])</f>
        <v>12</v>
      </c>
      <c r="K14599" s="1">
        <f>WEEKDAY(BART_Rides[[#This Row],[Date]],2)</f>
        <v>3</v>
      </c>
      <c r="L14599" s="1" t="str">
        <f>LEFT(BART_Rides[[#This Row],[Lines]],1)</f>
        <v>Y</v>
      </c>
      <c r="M14599" s="1" t="str">
        <f>IF(BART_Rides[[#This Row],[FirstLetter]]="Y","Yes","No")</f>
        <v>Yes</v>
      </c>
      <c r="N14599" s="1" t="str">
        <f>IF(OR(BART_Rides[[#This Row],[Station Code]]="EM", BART_Rides[[#This Row],[Station Code]]="MT", BART_Rides[[#This Row],[Station Code]]="PL", BART_Rides[[#This Row],[Station Code]]="CC"), "Yes", "No")</f>
        <v>No</v>
      </c>
    </row>
    <row r="14600" spans="6:14">
      <c r="F14600" s="3">
        <v>44560</v>
      </c>
      <c r="G14600" s="1" t="s">
        <v>75</v>
      </c>
      <c r="H14600" s="1" t="s">
        <v>107</v>
      </c>
      <c r="I14600" s="1">
        <v>656</v>
      </c>
      <c r="J14600" s="1">
        <f>MONTH(BART_Rides[[#This Row],[Date]])</f>
        <v>12</v>
      </c>
      <c r="K14600" s="1">
        <f>WEEKDAY(BART_Rides[[#This Row],[Date]],2)</f>
        <v>4</v>
      </c>
      <c r="L14600" s="1" t="str">
        <f>LEFT(BART_Rides[[#This Row],[Lines]],1)</f>
        <v>Y</v>
      </c>
      <c r="M14600" s="1" t="str">
        <f>IF(BART_Rides[[#This Row],[FirstLetter]]="Y","Yes","No")</f>
        <v>Yes</v>
      </c>
      <c r="N14600" s="1" t="str">
        <f>IF(OR(BART_Rides[[#This Row],[Station Code]]="EM", BART_Rides[[#This Row],[Station Code]]="MT", BART_Rides[[#This Row],[Station Code]]="PL", BART_Rides[[#This Row],[Station Code]]="CC"), "Yes", "No")</f>
        <v>No</v>
      </c>
    </row>
    <row r="14601" spans="6:14">
      <c r="F14601" s="3">
        <v>44561</v>
      </c>
      <c r="G14601" s="1" t="s">
        <v>75</v>
      </c>
      <c r="H14601" s="1" t="s">
        <v>107</v>
      </c>
      <c r="I14601" s="1">
        <v>417</v>
      </c>
      <c r="J14601" s="1">
        <f>MONTH(BART_Rides[[#This Row],[Date]])</f>
        <v>12</v>
      </c>
      <c r="K14601" s="1">
        <f>WEEKDAY(BART_Rides[[#This Row],[Date]],2)</f>
        <v>5</v>
      </c>
      <c r="L14601" s="1" t="str">
        <f>LEFT(BART_Rides[[#This Row],[Lines]],1)</f>
        <v>Y</v>
      </c>
      <c r="M14601" s="1" t="str">
        <f>IF(BART_Rides[[#This Row],[FirstLetter]]="Y","Yes","No")</f>
        <v>Yes</v>
      </c>
      <c r="N14601" s="1" t="str">
        <f>IF(OR(BART_Rides[[#This Row],[Station Code]]="EM", BART_Rides[[#This Row],[Station Code]]="MT", BART_Rides[[#This Row],[Station Code]]="PL", BART_Rides[[#This Row],[Station Code]]="CC"), "Yes", "No")</f>
        <v>No</v>
      </c>
    </row>
    <row r="14602" spans="6:14">
      <c r="F14602" s="3">
        <v>44197</v>
      </c>
      <c r="G14602" s="1" t="s">
        <v>77</v>
      </c>
      <c r="H14602" s="1" t="s">
        <v>107</v>
      </c>
      <c r="I14602" s="1">
        <v>151</v>
      </c>
      <c r="J14602" s="1">
        <f>MONTH(BART_Rides[[#This Row],[Date]])</f>
        <v>1</v>
      </c>
      <c r="K14602" s="1">
        <f>WEEKDAY(BART_Rides[[#This Row],[Date]],2)</f>
        <v>5</v>
      </c>
      <c r="L14602" s="1" t="str">
        <f>LEFT(BART_Rides[[#This Row],[Lines]],1)</f>
        <v>Y</v>
      </c>
      <c r="M14602" s="1" t="str">
        <f>IF(BART_Rides[[#This Row],[FirstLetter]]="Y","Yes","No")</f>
        <v>Yes</v>
      </c>
      <c r="N14602" s="1" t="str">
        <f>IF(OR(BART_Rides[[#This Row],[Station Code]]="EM", BART_Rides[[#This Row],[Station Code]]="MT", BART_Rides[[#This Row],[Station Code]]="PL", BART_Rides[[#This Row],[Station Code]]="CC"), "Yes", "No")</f>
        <v>No</v>
      </c>
    </row>
    <row r="14603" spans="6:14">
      <c r="F14603" s="3">
        <v>44198</v>
      </c>
      <c r="G14603" s="1" t="s">
        <v>77</v>
      </c>
      <c r="H14603" s="1" t="s">
        <v>107</v>
      </c>
      <c r="I14603" s="1">
        <v>184</v>
      </c>
      <c r="J14603" s="1">
        <f>MONTH(BART_Rides[[#This Row],[Date]])</f>
        <v>1</v>
      </c>
      <c r="K14603" s="1">
        <f>WEEKDAY(BART_Rides[[#This Row],[Date]],2)</f>
        <v>6</v>
      </c>
      <c r="L14603" s="1" t="str">
        <f>LEFT(BART_Rides[[#This Row],[Lines]],1)</f>
        <v>Y</v>
      </c>
      <c r="M14603" s="1" t="str">
        <f>IF(BART_Rides[[#This Row],[FirstLetter]]="Y","Yes","No")</f>
        <v>Yes</v>
      </c>
      <c r="N14603" s="1" t="str">
        <f>IF(OR(BART_Rides[[#This Row],[Station Code]]="EM", BART_Rides[[#This Row],[Station Code]]="MT", BART_Rides[[#This Row],[Station Code]]="PL", BART_Rides[[#This Row],[Station Code]]="CC"), "Yes", "No")</f>
        <v>No</v>
      </c>
    </row>
    <row r="14604" spans="6:14">
      <c r="F14604" s="3">
        <v>44199</v>
      </c>
      <c r="G14604" s="1" t="s">
        <v>77</v>
      </c>
      <c r="H14604" s="1" t="s">
        <v>107</v>
      </c>
      <c r="I14604" s="1">
        <v>170</v>
      </c>
      <c r="J14604" s="1">
        <f>MONTH(BART_Rides[[#This Row],[Date]])</f>
        <v>1</v>
      </c>
      <c r="K14604" s="1">
        <f>WEEKDAY(BART_Rides[[#This Row],[Date]],2)</f>
        <v>7</v>
      </c>
      <c r="L14604" s="1" t="str">
        <f>LEFT(BART_Rides[[#This Row],[Lines]],1)</f>
        <v>Y</v>
      </c>
      <c r="M14604" s="1" t="str">
        <f>IF(BART_Rides[[#This Row],[FirstLetter]]="Y","Yes","No")</f>
        <v>Yes</v>
      </c>
      <c r="N14604" s="1" t="str">
        <f>IF(OR(BART_Rides[[#This Row],[Station Code]]="EM", BART_Rides[[#This Row],[Station Code]]="MT", BART_Rides[[#This Row],[Station Code]]="PL", BART_Rides[[#This Row],[Station Code]]="CC"), "Yes", "No")</f>
        <v>No</v>
      </c>
    </row>
    <row r="14605" spans="6:14">
      <c r="F14605" s="3">
        <v>44200</v>
      </c>
      <c r="G14605" s="1" t="s">
        <v>77</v>
      </c>
      <c r="H14605" s="1" t="s">
        <v>107</v>
      </c>
      <c r="I14605" s="1">
        <v>380</v>
      </c>
      <c r="J14605" s="1">
        <f>MONTH(BART_Rides[[#This Row],[Date]])</f>
        <v>1</v>
      </c>
      <c r="K14605" s="1">
        <f>WEEKDAY(BART_Rides[[#This Row],[Date]],2)</f>
        <v>1</v>
      </c>
      <c r="L14605" s="1" t="str">
        <f>LEFT(BART_Rides[[#This Row],[Lines]],1)</f>
        <v>Y</v>
      </c>
      <c r="M14605" s="1" t="str">
        <f>IF(BART_Rides[[#This Row],[FirstLetter]]="Y","Yes","No")</f>
        <v>Yes</v>
      </c>
      <c r="N14605" s="1" t="str">
        <f>IF(OR(BART_Rides[[#This Row],[Station Code]]="EM", BART_Rides[[#This Row],[Station Code]]="MT", BART_Rides[[#This Row],[Station Code]]="PL", BART_Rides[[#This Row],[Station Code]]="CC"), "Yes", "No")</f>
        <v>No</v>
      </c>
    </row>
    <row r="14606" spans="6:14">
      <c r="F14606" s="3">
        <v>44201</v>
      </c>
      <c r="G14606" s="1" t="s">
        <v>77</v>
      </c>
      <c r="H14606" s="1" t="s">
        <v>107</v>
      </c>
      <c r="I14606" s="1">
        <v>438</v>
      </c>
      <c r="J14606" s="1">
        <f>MONTH(BART_Rides[[#This Row],[Date]])</f>
        <v>1</v>
      </c>
      <c r="K14606" s="1">
        <f>WEEKDAY(BART_Rides[[#This Row],[Date]],2)</f>
        <v>2</v>
      </c>
      <c r="L14606" s="1" t="str">
        <f>LEFT(BART_Rides[[#This Row],[Lines]],1)</f>
        <v>Y</v>
      </c>
      <c r="M14606" s="1" t="str">
        <f>IF(BART_Rides[[#This Row],[FirstLetter]]="Y","Yes","No")</f>
        <v>Yes</v>
      </c>
      <c r="N14606" s="1" t="str">
        <f>IF(OR(BART_Rides[[#This Row],[Station Code]]="EM", BART_Rides[[#This Row],[Station Code]]="MT", BART_Rides[[#This Row],[Station Code]]="PL", BART_Rides[[#This Row],[Station Code]]="CC"), "Yes", "No")</f>
        <v>No</v>
      </c>
    </row>
    <row r="14607" spans="6:14">
      <c r="F14607" s="3">
        <v>44202</v>
      </c>
      <c r="G14607" s="1" t="s">
        <v>77</v>
      </c>
      <c r="H14607" s="1" t="s">
        <v>107</v>
      </c>
      <c r="I14607" s="1">
        <v>450</v>
      </c>
      <c r="J14607" s="1">
        <f>MONTH(BART_Rides[[#This Row],[Date]])</f>
        <v>1</v>
      </c>
      <c r="K14607" s="1">
        <f>WEEKDAY(BART_Rides[[#This Row],[Date]],2)</f>
        <v>3</v>
      </c>
      <c r="L14607" s="1" t="str">
        <f>LEFT(BART_Rides[[#This Row],[Lines]],1)</f>
        <v>Y</v>
      </c>
      <c r="M14607" s="1" t="str">
        <f>IF(BART_Rides[[#This Row],[FirstLetter]]="Y","Yes","No")</f>
        <v>Yes</v>
      </c>
      <c r="N14607" s="1" t="str">
        <f>IF(OR(BART_Rides[[#This Row],[Station Code]]="EM", BART_Rides[[#This Row],[Station Code]]="MT", BART_Rides[[#This Row],[Station Code]]="PL", BART_Rides[[#This Row],[Station Code]]="CC"), "Yes", "No")</f>
        <v>No</v>
      </c>
    </row>
    <row r="14608" spans="6:14">
      <c r="F14608" s="3">
        <v>44203</v>
      </c>
      <c r="G14608" s="1" t="s">
        <v>77</v>
      </c>
      <c r="H14608" s="1" t="s">
        <v>107</v>
      </c>
      <c r="I14608" s="1">
        <v>399</v>
      </c>
      <c r="J14608" s="1">
        <f>MONTH(BART_Rides[[#This Row],[Date]])</f>
        <v>1</v>
      </c>
      <c r="K14608" s="1">
        <f>WEEKDAY(BART_Rides[[#This Row],[Date]],2)</f>
        <v>4</v>
      </c>
      <c r="L14608" s="1" t="str">
        <f>LEFT(BART_Rides[[#This Row],[Lines]],1)</f>
        <v>Y</v>
      </c>
      <c r="M14608" s="1" t="str">
        <f>IF(BART_Rides[[#This Row],[FirstLetter]]="Y","Yes","No")</f>
        <v>Yes</v>
      </c>
      <c r="N14608" s="1" t="str">
        <f>IF(OR(BART_Rides[[#This Row],[Station Code]]="EM", BART_Rides[[#This Row],[Station Code]]="MT", BART_Rides[[#This Row],[Station Code]]="PL", BART_Rides[[#This Row],[Station Code]]="CC"), "Yes", "No")</f>
        <v>No</v>
      </c>
    </row>
    <row r="14609" spans="6:14">
      <c r="F14609" s="3">
        <v>44204</v>
      </c>
      <c r="G14609" s="1" t="s">
        <v>77</v>
      </c>
      <c r="H14609" s="1" t="s">
        <v>107</v>
      </c>
      <c r="I14609" s="1">
        <v>437</v>
      </c>
      <c r="J14609" s="1">
        <f>MONTH(BART_Rides[[#This Row],[Date]])</f>
        <v>1</v>
      </c>
      <c r="K14609" s="1">
        <f>WEEKDAY(BART_Rides[[#This Row],[Date]],2)</f>
        <v>5</v>
      </c>
      <c r="L14609" s="1" t="str">
        <f>LEFT(BART_Rides[[#This Row],[Lines]],1)</f>
        <v>Y</v>
      </c>
      <c r="M14609" s="1" t="str">
        <f>IF(BART_Rides[[#This Row],[FirstLetter]]="Y","Yes","No")</f>
        <v>Yes</v>
      </c>
      <c r="N14609" s="1" t="str">
        <f>IF(OR(BART_Rides[[#This Row],[Station Code]]="EM", BART_Rides[[#This Row],[Station Code]]="MT", BART_Rides[[#This Row],[Station Code]]="PL", BART_Rides[[#This Row],[Station Code]]="CC"), "Yes", "No")</f>
        <v>No</v>
      </c>
    </row>
    <row r="14610" spans="6:14">
      <c r="F14610" s="3">
        <v>44205</v>
      </c>
      <c r="G14610" s="1" t="s">
        <v>77</v>
      </c>
      <c r="H14610" s="1" t="s">
        <v>107</v>
      </c>
      <c r="I14610" s="1">
        <v>220</v>
      </c>
      <c r="J14610" s="1">
        <f>MONTH(BART_Rides[[#This Row],[Date]])</f>
        <v>1</v>
      </c>
      <c r="K14610" s="1">
        <f>WEEKDAY(BART_Rides[[#This Row],[Date]],2)</f>
        <v>6</v>
      </c>
      <c r="L14610" s="1" t="str">
        <f>LEFT(BART_Rides[[#This Row],[Lines]],1)</f>
        <v>Y</v>
      </c>
      <c r="M14610" s="1" t="str">
        <f>IF(BART_Rides[[#This Row],[FirstLetter]]="Y","Yes","No")</f>
        <v>Yes</v>
      </c>
      <c r="N14610" s="1" t="str">
        <f>IF(OR(BART_Rides[[#This Row],[Station Code]]="EM", BART_Rides[[#This Row],[Station Code]]="MT", BART_Rides[[#This Row],[Station Code]]="PL", BART_Rides[[#This Row],[Station Code]]="CC"), "Yes", "No")</f>
        <v>No</v>
      </c>
    </row>
    <row r="14611" spans="6:14">
      <c r="F14611" s="3">
        <v>44206</v>
      </c>
      <c r="G14611" s="1" t="s">
        <v>77</v>
      </c>
      <c r="H14611" s="1" t="s">
        <v>107</v>
      </c>
      <c r="I14611" s="1">
        <v>142</v>
      </c>
      <c r="J14611" s="1">
        <f>MONTH(BART_Rides[[#This Row],[Date]])</f>
        <v>1</v>
      </c>
      <c r="K14611" s="1">
        <f>WEEKDAY(BART_Rides[[#This Row],[Date]],2)</f>
        <v>7</v>
      </c>
      <c r="L14611" s="1" t="str">
        <f>LEFT(BART_Rides[[#This Row],[Lines]],1)</f>
        <v>Y</v>
      </c>
      <c r="M14611" s="1" t="str">
        <f>IF(BART_Rides[[#This Row],[FirstLetter]]="Y","Yes","No")</f>
        <v>Yes</v>
      </c>
      <c r="N14611" s="1" t="str">
        <f>IF(OR(BART_Rides[[#This Row],[Station Code]]="EM", BART_Rides[[#This Row],[Station Code]]="MT", BART_Rides[[#This Row],[Station Code]]="PL", BART_Rides[[#This Row],[Station Code]]="CC"), "Yes", "No")</f>
        <v>No</v>
      </c>
    </row>
    <row r="14612" spans="6:14">
      <c r="F14612" s="3">
        <v>44207</v>
      </c>
      <c r="G14612" s="1" t="s">
        <v>77</v>
      </c>
      <c r="H14612" s="1" t="s">
        <v>107</v>
      </c>
      <c r="I14612" s="1">
        <v>428</v>
      </c>
      <c r="J14612" s="1">
        <f>MONTH(BART_Rides[[#This Row],[Date]])</f>
        <v>1</v>
      </c>
      <c r="K14612" s="1">
        <f>WEEKDAY(BART_Rides[[#This Row],[Date]],2)</f>
        <v>1</v>
      </c>
      <c r="L14612" s="1" t="str">
        <f>LEFT(BART_Rides[[#This Row],[Lines]],1)</f>
        <v>Y</v>
      </c>
      <c r="M14612" s="1" t="str">
        <f>IF(BART_Rides[[#This Row],[FirstLetter]]="Y","Yes","No")</f>
        <v>Yes</v>
      </c>
      <c r="N14612" s="1" t="str">
        <f>IF(OR(BART_Rides[[#This Row],[Station Code]]="EM", BART_Rides[[#This Row],[Station Code]]="MT", BART_Rides[[#This Row],[Station Code]]="PL", BART_Rides[[#This Row],[Station Code]]="CC"), "Yes", "No")</f>
        <v>No</v>
      </c>
    </row>
    <row r="14613" spans="6:14">
      <c r="F14613" s="3">
        <v>44208</v>
      </c>
      <c r="G14613" s="1" t="s">
        <v>77</v>
      </c>
      <c r="H14613" s="1" t="s">
        <v>107</v>
      </c>
      <c r="I14613" s="1">
        <v>425</v>
      </c>
      <c r="J14613" s="1">
        <f>MONTH(BART_Rides[[#This Row],[Date]])</f>
        <v>1</v>
      </c>
      <c r="K14613" s="1">
        <f>WEEKDAY(BART_Rides[[#This Row],[Date]],2)</f>
        <v>2</v>
      </c>
      <c r="L14613" s="1" t="str">
        <f>LEFT(BART_Rides[[#This Row],[Lines]],1)</f>
        <v>Y</v>
      </c>
      <c r="M14613" s="1" t="str">
        <f>IF(BART_Rides[[#This Row],[FirstLetter]]="Y","Yes","No")</f>
        <v>Yes</v>
      </c>
      <c r="N14613" s="1" t="str">
        <f>IF(OR(BART_Rides[[#This Row],[Station Code]]="EM", BART_Rides[[#This Row],[Station Code]]="MT", BART_Rides[[#This Row],[Station Code]]="PL", BART_Rides[[#This Row],[Station Code]]="CC"), "Yes", "No")</f>
        <v>No</v>
      </c>
    </row>
    <row r="14614" spans="6:14">
      <c r="F14614" s="3">
        <v>44209</v>
      </c>
      <c r="G14614" s="1" t="s">
        <v>77</v>
      </c>
      <c r="H14614" s="1" t="s">
        <v>107</v>
      </c>
      <c r="I14614" s="1">
        <v>447</v>
      </c>
      <c r="J14614" s="1">
        <f>MONTH(BART_Rides[[#This Row],[Date]])</f>
        <v>1</v>
      </c>
      <c r="K14614" s="1">
        <f>WEEKDAY(BART_Rides[[#This Row],[Date]],2)</f>
        <v>3</v>
      </c>
      <c r="L14614" s="1" t="str">
        <f>LEFT(BART_Rides[[#This Row],[Lines]],1)</f>
        <v>Y</v>
      </c>
      <c r="M14614" s="1" t="str">
        <f>IF(BART_Rides[[#This Row],[FirstLetter]]="Y","Yes","No")</f>
        <v>Yes</v>
      </c>
      <c r="N14614" s="1" t="str">
        <f>IF(OR(BART_Rides[[#This Row],[Station Code]]="EM", BART_Rides[[#This Row],[Station Code]]="MT", BART_Rides[[#This Row],[Station Code]]="PL", BART_Rides[[#This Row],[Station Code]]="CC"), "Yes", "No")</f>
        <v>No</v>
      </c>
    </row>
    <row r="14615" spans="6:14">
      <c r="F14615" s="3">
        <v>44210</v>
      </c>
      <c r="G14615" s="1" t="s">
        <v>77</v>
      </c>
      <c r="H14615" s="1" t="s">
        <v>107</v>
      </c>
      <c r="I14615" s="1">
        <v>445</v>
      </c>
      <c r="J14615" s="1">
        <f>MONTH(BART_Rides[[#This Row],[Date]])</f>
        <v>1</v>
      </c>
      <c r="K14615" s="1">
        <f>WEEKDAY(BART_Rides[[#This Row],[Date]],2)</f>
        <v>4</v>
      </c>
      <c r="L14615" s="1" t="str">
        <f>LEFT(BART_Rides[[#This Row],[Lines]],1)</f>
        <v>Y</v>
      </c>
      <c r="M14615" s="1" t="str">
        <f>IF(BART_Rides[[#This Row],[FirstLetter]]="Y","Yes","No")</f>
        <v>Yes</v>
      </c>
      <c r="N14615" s="1" t="str">
        <f>IF(OR(BART_Rides[[#This Row],[Station Code]]="EM", BART_Rides[[#This Row],[Station Code]]="MT", BART_Rides[[#This Row],[Station Code]]="PL", BART_Rides[[#This Row],[Station Code]]="CC"), "Yes", "No")</f>
        <v>No</v>
      </c>
    </row>
    <row r="14616" spans="6:14">
      <c r="F14616" s="3">
        <v>44211</v>
      </c>
      <c r="G14616" s="1" t="s">
        <v>77</v>
      </c>
      <c r="H14616" s="1" t="s">
        <v>107</v>
      </c>
      <c r="I14616" s="1">
        <v>460</v>
      </c>
      <c r="J14616" s="1">
        <f>MONTH(BART_Rides[[#This Row],[Date]])</f>
        <v>1</v>
      </c>
      <c r="K14616" s="1">
        <f>WEEKDAY(BART_Rides[[#This Row],[Date]],2)</f>
        <v>5</v>
      </c>
      <c r="L14616" s="1" t="str">
        <f>LEFT(BART_Rides[[#This Row],[Lines]],1)</f>
        <v>Y</v>
      </c>
      <c r="M14616" s="1" t="str">
        <f>IF(BART_Rides[[#This Row],[FirstLetter]]="Y","Yes","No")</f>
        <v>Yes</v>
      </c>
      <c r="N14616" s="1" t="str">
        <f>IF(OR(BART_Rides[[#This Row],[Station Code]]="EM", BART_Rides[[#This Row],[Station Code]]="MT", BART_Rides[[#This Row],[Station Code]]="PL", BART_Rides[[#This Row],[Station Code]]="CC"), "Yes", "No")</f>
        <v>No</v>
      </c>
    </row>
    <row r="14617" spans="6:14">
      <c r="F14617" s="3">
        <v>44212</v>
      </c>
      <c r="G14617" s="1" t="s">
        <v>77</v>
      </c>
      <c r="H14617" s="1" t="s">
        <v>107</v>
      </c>
      <c r="I14617" s="1">
        <v>246</v>
      </c>
      <c r="J14617" s="1">
        <f>MONTH(BART_Rides[[#This Row],[Date]])</f>
        <v>1</v>
      </c>
      <c r="K14617" s="1">
        <f>WEEKDAY(BART_Rides[[#This Row],[Date]],2)</f>
        <v>6</v>
      </c>
      <c r="L14617" s="1" t="str">
        <f>LEFT(BART_Rides[[#This Row],[Lines]],1)</f>
        <v>Y</v>
      </c>
      <c r="M14617" s="1" t="str">
        <f>IF(BART_Rides[[#This Row],[FirstLetter]]="Y","Yes","No")</f>
        <v>Yes</v>
      </c>
      <c r="N14617" s="1" t="str">
        <f>IF(OR(BART_Rides[[#This Row],[Station Code]]="EM", BART_Rides[[#This Row],[Station Code]]="MT", BART_Rides[[#This Row],[Station Code]]="PL", BART_Rides[[#This Row],[Station Code]]="CC"), "Yes", "No")</f>
        <v>No</v>
      </c>
    </row>
    <row r="14618" spans="6:14">
      <c r="F14618" s="3">
        <v>44213</v>
      </c>
      <c r="G14618" s="1" t="s">
        <v>77</v>
      </c>
      <c r="H14618" s="1" t="s">
        <v>107</v>
      </c>
      <c r="I14618" s="1">
        <v>167</v>
      </c>
      <c r="J14618" s="1">
        <f>MONTH(BART_Rides[[#This Row],[Date]])</f>
        <v>1</v>
      </c>
      <c r="K14618" s="1">
        <f>WEEKDAY(BART_Rides[[#This Row],[Date]],2)</f>
        <v>7</v>
      </c>
      <c r="L14618" s="1" t="str">
        <f>LEFT(BART_Rides[[#This Row],[Lines]],1)</f>
        <v>Y</v>
      </c>
      <c r="M14618" s="1" t="str">
        <f>IF(BART_Rides[[#This Row],[FirstLetter]]="Y","Yes","No")</f>
        <v>Yes</v>
      </c>
      <c r="N14618" s="1" t="str">
        <f>IF(OR(BART_Rides[[#This Row],[Station Code]]="EM", BART_Rides[[#This Row],[Station Code]]="MT", BART_Rides[[#This Row],[Station Code]]="PL", BART_Rides[[#This Row],[Station Code]]="CC"), "Yes", "No")</f>
        <v>No</v>
      </c>
    </row>
    <row r="14619" spans="6:14">
      <c r="F14619" s="3">
        <v>44214</v>
      </c>
      <c r="G14619" s="1" t="s">
        <v>77</v>
      </c>
      <c r="H14619" s="1" t="s">
        <v>107</v>
      </c>
      <c r="I14619" s="1">
        <v>292</v>
      </c>
      <c r="J14619" s="1">
        <f>MONTH(BART_Rides[[#This Row],[Date]])</f>
        <v>1</v>
      </c>
      <c r="K14619" s="1">
        <f>WEEKDAY(BART_Rides[[#This Row],[Date]],2)</f>
        <v>1</v>
      </c>
      <c r="L14619" s="1" t="str">
        <f>LEFT(BART_Rides[[#This Row],[Lines]],1)</f>
        <v>Y</v>
      </c>
      <c r="M14619" s="1" t="str">
        <f>IF(BART_Rides[[#This Row],[FirstLetter]]="Y","Yes","No")</f>
        <v>Yes</v>
      </c>
      <c r="N14619" s="1" t="str">
        <f>IF(OR(BART_Rides[[#This Row],[Station Code]]="EM", BART_Rides[[#This Row],[Station Code]]="MT", BART_Rides[[#This Row],[Station Code]]="PL", BART_Rides[[#This Row],[Station Code]]="CC"), "Yes", "No")</f>
        <v>No</v>
      </c>
    </row>
    <row r="14620" spans="6:14">
      <c r="F14620" s="3">
        <v>44215</v>
      </c>
      <c r="G14620" s="1" t="s">
        <v>77</v>
      </c>
      <c r="H14620" s="1" t="s">
        <v>107</v>
      </c>
      <c r="I14620" s="1">
        <v>423</v>
      </c>
      <c r="J14620" s="1">
        <f>MONTH(BART_Rides[[#This Row],[Date]])</f>
        <v>1</v>
      </c>
      <c r="K14620" s="1">
        <f>WEEKDAY(BART_Rides[[#This Row],[Date]],2)</f>
        <v>2</v>
      </c>
      <c r="L14620" s="1" t="str">
        <f>LEFT(BART_Rides[[#This Row],[Lines]],1)</f>
        <v>Y</v>
      </c>
      <c r="M14620" s="1" t="str">
        <f>IF(BART_Rides[[#This Row],[FirstLetter]]="Y","Yes","No")</f>
        <v>Yes</v>
      </c>
      <c r="N14620" s="1" t="str">
        <f>IF(OR(BART_Rides[[#This Row],[Station Code]]="EM", BART_Rides[[#This Row],[Station Code]]="MT", BART_Rides[[#This Row],[Station Code]]="PL", BART_Rides[[#This Row],[Station Code]]="CC"), "Yes", "No")</f>
        <v>No</v>
      </c>
    </row>
    <row r="14621" spans="6:14">
      <c r="F14621" s="3">
        <v>44216</v>
      </c>
      <c r="G14621" s="1" t="s">
        <v>77</v>
      </c>
      <c r="H14621" s="1" t="s">
        <v>107</v>
      </c>
      <c r="I14621" s="1">
        <v>424</v>
      </c>
      <c r="J14621" s="1">
        <f>MONTH(BART_Rides[[#This Row],[Date]])</f>
        <v>1</v>
      </c>
      <c r="K14621" s="1">
        <f>WEEKDAY(BART_Rides[[#This Row],[Date]],2)</f>
        <v>3</v>
      </c>
      <c r="L14621" s="1" t="str">
        <f>LEFT(BART_Rides[[#This Row],[Lines]],1)</f>
        <v>Y</v>
      </c>
      <c r="M14621" s="1" t="str">
        <f>IF(BART_Rides[[#This Row],[FirstLetter]]="Y","Yes","No")</f>
        <v>Yes</v>
      </c>
      <c r="N14621" s="1" t="str">
        <f>IF(OR(BART_Rides[[#This Row],[Station Code]]="EM", BART_Rides[[#This Row],[Station Code]]="MT", BART_Rides[[#This Row],[Station Code]]="PL", BART_Rides[[#This Row],[Station Code]]="CC"), "Yes", "No")</f>
        <v>No</v>
      </c>
    </row>
    <row r="14622" spans="6:14">
      <c r="F14622" s="3">
        <v>44217</v>
      </c>
      <c r="G14622" s="1" t="s">
        <v>77</v>
      </c>
      <c r="H14622" s="1" t="s">
        <v>107</v>
      </c>
      <c r="I14622" s="1">
        <v>470</v>
      </c>
      <c r="J14622" s="1">
        <f>MONTH(BART_Rides[[#This Row],[Date]])</f>
        <v>1</v>
      </c>
      <c r="K14622" s="1">
        <f>WEEKDAY(BART_Rides[[#This Row],[Date]],2)</f>
        <v>4</v>
      </c>
      <c r="L14622" s="1" t="str">
        <f>LEFT(BART_Rides[[#This Row],[Lines]],1)</f>
        <v>Y</v>
      </c>
      <c r="M14622" s="1" t="str">
        <f>IF(BART_Rides[[#This Row],[FirstLetter]]="Y","Yes","No")</f>
        <v>Yes</v>
      </c>
      <c r="N14622" s="1" t="str">
        <f>IF(OR(BART_Rides[[#This Row],[Station Code]]="EM", BART_Rides[[#This Row],[Station Code]]="MT", BART_Rides[[#This Row],[Station Code]]="PL", BART_Rides[[#This Row],[Station Code]]="CC"), "Yes", "No")</f>
        <v>No</v>
      </c>
    </row>
    <row r="14623" spans="6:14">
      <c r="F14623" s="3">
        <v>44218</v>
      </c>
      <c r="G14623" s="1" t="s">
        <v>77</v>
      </c>
      <c r="H14623" s="1" t="s">
        <v>107</v>
      </c>
      <c r="I14623" s="1">
        <v>443</v>
      </c>
      <c r="J14623" s="1">
        <f>MONTH(BART_Rides[[#This Row],[Date]])</f>
        <v>1</v>
      </c>
      <c r="K14623" s="1">
        <f>WEEKDAY(BART_Rides[[#This Row],[Date]],2)</f>
        <v>5</v>
      </c>
      <c r="L14623" s="1" t="str">
        <f>LEFT(BART_Rides[[#This Row],[Lines]],1)</f>
        <v>Y</v>
      </c>
      <c r="M14623" s="1" t="str">
        <f>IF(BART_Rides[[#This Row],[FirstLetter]]="Y","Yes","No")</f>
        <v>Yes</v>
      </c>
      <c r="N14623" s="1" t="str">
        <f>IF(OR(BART_Rides[[#This Row],[Station Code]]="EM", BART_Rides[[#This Row],[Station Code]]="MT", BART_Rides[[#This Row],[Station Code]]="PL", BART_Rides[[#This Row],[Station Code]]="CC"), "Yes", "No")</f>
        <v>No</v>
      </c>
    </row>
    <row r="14624" spans="6:14">
      <c r="F14624" s="3">
        <v>44219</v>
      </c>
      <c r="G14624" s="1" t="s">
        <v>77</v>
      </c>
      <c r="H14624" s="1" t="s">
        <v>107</v>
      </c>
      <c r="I14624" s="1">
        <v>262</v>
      </c>
      <c r="J14624" s="1">
        <f>MONTH(BART_Rides[[#This Row],[Date]])</f>
        <v>1</v>
      </c>
      <c r="K14624" s="1">
        <f>WEEKDAY(BART_Rides[[#This Row],[Date]],2)</f>
        <v>6</v>
      </c>
      <c r="L14624" s="1" t="str">
        <f>LEFT(BART_Rides[[#This Row],[Lines]],1)</f>
        <v>Y</v>
      </c>
      <c r="M14624" s="1" t="str">
        <f>IF(BART_Rides[[#This Row],[FirstLetter]]="Y","Yes","No")</f>
        <v>Yes</v>
      </c>
      <c r="N14624" s="1" t="str">
        <f>IF(OR(BART_Rides[[#This Row],[Station Code]]="EM", BART_Rides[[#This Row],[Station Code]]="MT", BART_Rides[[#This Row],[Station Code]]="PL", BART_Rides[[#This Row],[Station Code]]="CC"), "Yes", "No")</f>
        <v>No</v>
      </c>
    </row>
    <row r="14625" spans="6:14">
      <c r="F14625" s="3">
        <v>44220</v>
      </c>
      <c r="G14625" s="1" t="s">
        <v>77</v>
      </c>
      <c r="H14625" s="1" t="s">
        <v>107</v>
      </c>
      <c r="I14625" s="1">
        <v>130</v>
      </c>
      <c r="J14625" s="1">
        <f>MONTH(BART_Rides[[#This Row],[Date]])</f>
        <v>1</v>
      </c>
      <c r="K14625" s="1">
        <f>WEEKDAY(BART_Rides[[#This Row],[Date]],2)</f>
        <v>7</v>
      </c>
      <c r="L14625" s="1" t="str">
        <f>LEFT(BART_Rides[[#This Row],[Lines]],1)</f>
        <v>Y</v>
      </c>
      <c r="M14625" s="1" t="str">
        <f>IF(BART_Rides[[#This Row],[FirstLetter]]="Y","Yes","No")</f>
        <v>Yes</v>
      </c>
      <c r="N14625" s="1" t="str">
        <f>IF(OR(BART_Rides[[#This Row],[Station Code]]="EM", BART_Rides[[#This Row],[Station Code]]="MT", BART_Rides[[#This Row],[Station Code]]="PL", BART_Rides[[#This Row],[Station Code]]="CC"), "Yes", "No")</f>
        <v>No</v>
      </c>
    </row>
    <row r="14626" spans="6:14">
      <c r="F14626" s="3">
        <v>44221</v>
      </c>
      <c r="G14626" s="1" t="s">
        <v>77</v>
      </c>
      <c r="H14626" s="1" t="s">
        <v>107</v>
      </c>
      <c r="I14626" s="1">
        <v>426</v>
      </c>
      <c r="J14626" s="1">
        <f>MONTH(BART_Rides[[#This Row],[Date]])</f>
        <v>1</v>
      </c>
      <c r="K14626" s="1">
        <f>WEEKDAY(BART_Rides[[#This Row],[Date]],2)</f>
        <v>1</v>
      </c>
      <c r="L14626" s="1" t="str">
        <f>LEFT(BART_Rides[[#This Row],[Lines]],1)</f>
        <v>Y</v>
      </c>
      <c r="M14626" s="1" t="str">
        <f>IF(BART_Rides[[#This Row],[FirstLetter]]="Y","Yes","No")</f>
        <v>Yes</v>
      </c>
      <c r="N14626" s="1" t="str">
        <f>IF(OR(BART_Rides[[#This Row],[Station Code]]="EM", BART_Rides[[#This Row],[Station Code]]="MT", BART_Rides[[#This Row],[Station Code]]="PL", BART_Rides[[#This Row],[Station Code]]="CC"), "Yes", "No")</f>
        <v>No</v>
      </c>
    </row>
    <row r="14627" spans="6:14">
      <c r="F14627" s="3">
        <v>44222</v>
      </c>
      <c r="G14627" s="1" t="s">
        <v>77</v>
      </c>
      <c r="H14627" s="1" t="s">
        <v>107</v>
      </c>
      <c r="I14627" s="1">
        <v>436</v>
      </c>
      <c r="J14627" s="1">
        <f>MONTH(BART_Rides[[#This Row],[Date]])</f>
        <v>1</v>
      </c>
      <c r="K14627" s="1">
        <f>WEEKDAY(BART_Rides[[#This Row],[Date]],2)</f>
        <v>2</v>
      </c>
      <c r="L14627" s="1" t="str">
        <f>LEFT(BART_Rides[[#This Row],[Lines]],1)</f>
        <v>Y</v>
      </c>
      <c r="M14627" s="1" t="str">
        <f>IF(BART_Rides[[#This Row],[FirstLetter]]="Y","Yes","No")</f>
        <v>Yes</v>
      </c>
      <c r="N14627" s="1" t="str">
        <f>IF(OR(BART_Rides[[#This Row],[Station Code]]="EM", BART_Rides[[#This Row],[Station Code]]="MT", BART_Rides[[#This Row],[Station Code]]="PL", BART_Rides[[#This Row],[Station Code]]="CC"), "Yes", "No")</f>
        <v>No</v>
      </c>
    </row>
    <row r="14628" spans="6:14">
      <c r="F14628" s="3">
        <v>44223</v>
      </c>
      <c r="G14628" s="1" t="s">
        <v>77</v>
      </c>
      <c r="H14628" s="1" t="s">
        <v>107</v>
      </c>
      <c r="I14628" s="1">
        <v>409</v>
      </c>
      <c r="J14628" s="1">
        <f>MONTH(BART_Rides[[#This Row],[Date]])</f>
        <v>1</v>
      </c>
      <c r="K14628" s="1">
        <f>WEEKDAY(BART_Rides[[#This Row],[Date]],2)</f>
        <v>3</v>
      </c>
      <c r="L14628" s="1" t="str">
        <f>LEFT(BART_Rides[[#This Row],[Lines]],1)</f>
        <v>Y</v>
      </c>
      <c r="M14628" s="1" t="str">
        <f>IF(BART_Rides[[#This Row],[FirstLetter]]="Y","Yes","No")</f>
        <v>Yes</v>
      </c>
      <c r="N14628" s="1" t="str">
        <f>IF(OR(BART_Rides[[#This Row],[Station Code]]="EM", BART_Rides[[#This Row],[Station Code]]="MT", BART_Rides[[#This Row],[Station Code]]="PL", BART_Rides[[#This Row],[Station Code]]="CC"), "Yes", "No")</f>
        <v>No</v>
      </c>
    </row>
    <row r="14629" spans="6:14">
      <c r="F14629" s="3">
        <v>44224</v>
      </c>
      <c r="G14629" s="1" t="s">
        <v>77</v>
      </c>
      <c r="H14629" s="1" t="s">
        <v>107</v>
      </c>
      <c r="I14629" s="1">
        <v>448</v>
      </c>
      <c r="J14629" s="1">
        <f>MONTH(BART_Rides[[#This Row],[Date]])</f>
        <v>1</v>
      </c>
      <c r="K14629" s="1">
        <f>WEEKDAY(BART_Rides[[#This Row],[Date]],2)</f>
        <v>4</v>
      </c>
      <c r="L14629" s="1" t="str">
        <f>LEFT(BART_Rides[[#This Row],[Lines]],1)</f>
        <v>Y</v>
      </c>
      <c r="M14629" s="1" t="str">
        <f>IF(BART_Rides[[#This Row],[FirstLetter]]="Y","Yes","No")</f>
        <v>Yes</v>
      </c>
      <c r="N14629" s="1" t="str">
        <f>IF(OR(BART_Rides[[#This Row],[Station Code]]="EM", BART_Rides[[#This Row],[Station Code]]="MT", BART_Rides[[#This Row],[Station Code]]="PL", BART_Rides[[#This Row],[Station Code]]="CC"), "Yes", "No")</f>
        <v>No</v>
      </c>
    </row>
    <row r="14630" spans="6:14">
      <c r="F14630" s="3">
        <v>44225</v>
      </c>
      <c r="G14630" s="1" t="s">
        <v>77</v>
      </c>
      <c r="H14630" s="1" t="s">
        <v>107</v>
      </c>
      <c r="I14630" s="1">
        <v>472</v>
      </c>
      <c r="J14630" s="1">
        <f>MONTH(BART_Rides[[#This Row],[Date]])</f>
        <v>1</v>
      </c>
      <c r="K14630" s="1">
        <f>WEEKDAY(BART_Rides[[#This Row],[Date]],2)</f>
        <v>5</v>
      </c>
      <c r="L14630" s="1" t="str">
        <f>LEFT(BART_Rides[[#This Row],[Lines]],1)</f>
        <v>Y</v>
      </c>
      <c r="M14630" s="1" t="str">
        <f>IF(BART_Rides[[#This Row],[FirstLetter]]="Y","Yes","No")</f>
        <v>Yes</v>
      </c>
      <c r="N14630" s="1" t="str">
        <f>IF(OR(BART_Rides[[#This Row],[Station Code]]="EM", BART_Rides[[#This Row],[Station Code]]="MT", BART_Rides[[#This Row],[Station Code]]="PL", BART_Rides[[#This Row],[Station Code]]="CC"), "Yes", "No")</f>
        <v>No</v>
      </c>
    </row>
    <row r="14631" spans="6:14">
      <c r="F14631" s="3">
        <v>44226</v>
      </c>
      <c r="G14631" s="1" t="s">
        <v>77</v>
      </c>
      <c r="H14631" s="1" t="s">
        <v>107</v>
      </c>
      <c r="I14631" s="1">
        <v>250</v>
      </c>
      <c r="J14631" s="1">
        <f>MONTH(BART_Rides[[#This Row],[Date]])</f>
        <v>1</v>
      </c>
      <c r="K14631" s="1">
        <f>WEEKDAY(BART_Rides[[#This Row],[Date]],2)</f>
        <v>6</v>
      </c>
      <c r="L14631" s="1" t="str">
        <f>LEFT(BART_Rides[[#This Row],[Lines]],1)</f>
        <v>Y</v>
      </c>
      <c r="M14631" s="1" t="str">
        <f>IF(BART_Rides[[#This Row],[FirstLetter]]="Y","Yes","No")</f>
        <v>Yes</v>
      </c>
      <c r="N14631" s="1" t="str">
        <f>IF(OR(BART_Rides[[#This Row],[Station Code]]="EM", BART_Rides[[#This Row],[Station Code]]="MT", BART_Rides[[#This Row],[Station Code]]="PL", BART_Rides[[#This Row],[Station Code]]="CC"), "Yes", "No")</f>
        <v>No</v>
      </c>
    </row>
    <row r="14632" spans="6:14">
      <c r="F14632" s="3">
        <v>44227</v>
      </c>
      <c r="G14632" s="1" t="s">
        <v>77</v>
      </c>
      <c r="H14632" s="1" t="s">
        <v>107</v>
      </c>
      <c r="I14632" s="1">
        <v>208</v>
      </c>
      <c r="J14632" s="1">
        <f>MONTH(BART_Rides[[#This Row],[Date]])</f>
        <v>1</v>
      </c>
      <c r="K14632" s="1">
        <f>WEEKDAY(BART_Rides[[#This Row],[Date]],2)</f>
        <v>7</v>
      </c>
      <c r="L14632" s="1" t="str">
        <f>LEFT(BART_Rides[[#This Row],[Lines]],1)</f>
        <v>Y</v>
      </c>
      <c r="M14632" s="1" t="str">
        <f>IF(BART_Rides[[#This Row],[FirstLetter]]="Y","Yes","No")</f>
        <v>Yes</v>
      </c>
      <c r="N14632" s="1" t="str">
        <f>IF(OR(BART_Rides[[#This Row],[Station Code]]="EM", BART_Rides[[#This Row],[Station Code]]="MT", BART_Rides[[#This Row],[Station Code]]="PL", BART_Rides[[#This Row],[Station Code]]="CC"), "Yes", "No")</f>
        <v>No</v>
      </c>
    </row>
    <row r="14633" spans="6:14">
      <c r="F14633" s="3">
        <v>44228</v>
      </c>
      <c r="G14633" s="1" t="s">
        <v>77</v>
      </c>
      <c r="H14633" s="1" t="s">
        <v>107</v>
      </c>
      <c r="I14633" s="1">
        <v>469</v>
      </c>
      <c r="J14633" s="1">
        <f>MONTH(BART_Rides[[#This Row],[Date]])</f>
        <v>2</v>
      </c>
      <c r="K14633" s="1">
        <f>WEEKDAY(BART_Rides[[#This Row],[Date]],2)</f>
        <v>1</v>
      </c>
      <c r="L14633" s="1" t="str">
        <f>LEFT(BART_Rides[[#This Row],[Lines]],1)</f>
        <v>Y</v>
      </c>
      <c r="M14633" s="1" t="str">
        <f>IF(BART_Rides[[#This Row],[FirstLetter]]="Y","Yes","No")</f>
        <v>Yes</v>
      </c>
      <c r="N14633" s="1" t="str">
        <f>IF(OR(BART_Rides[[#This Row],[Station Code]]="EM", BART_Rides[[#This Row],[Station Code]]="MT", BART_Rides[[#This Row],[Station Code]]="PL", BART_Rides[[#This Row],[Station Code]]="CC"), "Yes", "No")</f>
        <v>No</v>
      </c>
    </row>
    <row r="14634" spans="6:14">
      <c r="F14634" s="3">
        <v>44229</v>
      </c>
      <c r="G14634" s="1" t="s">
        <v>77</v>
      </c>
      <c r="H14634" s="1" t="s">
        <v>107</v>
      </c>
      <c r="I14634" s="1">
        <v>456</v>
      </c>
      <c r="J14634" s="1">
        <f>MONTH(BART_Rides[[#This Row],[Date]])</f>
        <v>2</v>
      </c>
      <c r="K14634" s="1">
        <f>WEEKDAY(BART_Rides[[#This Row],[Date]],2)</f>
        <v>2</v>
      </c>
      <c r="L14634" s="1" t="str">
        <f>LEFT(BART_Rides[[#This Row],[Lines]],1)</f>
        <v>Y</v>
      </c>
      <c r="M14634" s="1" t="str">
        <f>IF(BART_Rides[[#This Row],[FirstLetter]]="Y","Yes","No")</f>
        <v>Yes</v>
      </c>
      <c r="N14634" s="1" t="str">
        <f>IF(OR(BART_Rides[[#This Row],[Station Code]]="EM", BART_Rides[[#This Row],[Station Code]]="MT", BART_Rides[[#This Row],[Station Code]]="PL", BART_Rides[[#This Row],[Station Code]]="CC"), "Yes", "No")</f>
        <v>No</v>
      </c>
    </row>
    <row r="14635" spans="6:14">
      <c r="F14635" s="3">
        <v>44230</v>
      </c>
      <c r="G14635" s="1" t="s">
        <v>77</v>
      </c>
      <c r="H14635" s="1" t="s">
        <v>107</v>
      </c>
      <c r="I14635" s="1">
        <v>492</v>
      </c>
      <c r="J14635" s="1">
        <f>MONTH(BART_Rides[[#This Row],[Date]])</f>
        <v>2</v>
      </c>
      <c r="K14635" s="1">
        <f>WEEKDAY(BART_Rides[[#This Row],[Date]],2)</f>
        <v>3</v>
      </c>
      <c r="L14635" s="1" t="str">
        <f>LEFT(BART_Rides[[#This Row],[Lines]],1)</f>
        <v>Y</v>
      </c>
      <c r="M14635" s="1" t="str">
        <f>IF(BART_Rides[[#This Row],[FirstLetter]]="Y","Yes","No")</f>
        <v>Yes</v>
      </c>
      <c r="N14635" s="1" t="str">
        <f>IF(OR(BART_Rides[[#This Row],[Station Code]]="EM", BART_Rides[[#This Row],[Station Code]]="MT", BART_Rides[[#This Row],[Station Code]]="PL", BART_Rides[[#This Row],[Station Code]]="CC"), "Yes", "No")</f>
        <v>No</v>
      </c>
    </row>
    <row r="14636" spans="6:14">
      <c r="F14636" s="3">
        <v>44231</v>
      </c>
      <c r="G14636" s="1" t="s">
        <v>77</v>
      </c>
      <c r="H14636" s="1" t="s">
        <v>107</v>
      </c>
      <c r="I14636" s="1">
        <v>532</v>
      </c>
      <c r="J14636" s="1">
        <f>MONTH(BART_Rides[[#This Row],[Date]])</f>
        <v>2</v>
      </c>
      <c r="K14636" s="1">
        <f>WEEKDAY(BART_Rides[[#This Row],[Date]],2)</f>
        <v>4</v>
      </c>
      <c r="L14636" s="1" t="str">
        <f>LEFT(BART_Rides[[#This Row],[Lines]],1)</f>
        <v>Y</v>
      </c>
      <c r="M14636" s="1" t="str">
        <f>IF(BART_Rides[[#This Row],[FirstLetter]]="Y","Yes","No")</f>
        <v>Yes</v>
      </c>
      <c r="N14636" s="1" t="str">
        <f>IF(OR(BART_Rides[[#This Row],[Station Code]]="EM", BART_Rides[[#This Row],[Station Code]]="MT", BART_Rides[[#This Row],[Station Code]]="PL", BART_Rides[[#This Row],[Station Code]]="CC"), "Yes", "No")</f>
        <v>No</v>
      </c>
    </row>
    <row r="14637" spans="6:14">
      <c r="F14637" s="3">
        <v>44232</v>
      </c>
      <c r="G14637" s="1" t="s">
        <v>77</v>
      </c>
      <c r="H14637" s="1" t="s">
        <v>107</v>
      </c>
      <c r="I14637" s="1">
        <v>524</v>
      </c>
      <c r="J14637" s="1">
        <f>MONTH(BART_Rides[[#This Row],[Date]])</f>
        <v>2</v>
      </c>
      <c r="K14637" s="1">
        <f>WEEKDAY(BART_Rides[[#This Row],[Date]],2)</f>
        <v>5</v>
      </c>
      <c r="L14637" s="1" t="str">
        <f>LEFT(BART_Rides[[#This Row],[Lines]],1)</f>
        <v>Y</v>
      </c>
      <c r="M14637" s="1" t="str">
        <f>IF(BART_Rides[[#This Row],[FirstLetter]]="Y","Yes","No")</f>
        <v>Yes</v>
      </c>
      <c r="N14637" s="1" t="str">
        <f>IF(OR(BART_Rides[[#This Row],[Station Code]]="EM", BART_Rides[[#This Row],[Station Code]]="MT", BART_Rides[[#This Row],[Station Code]]="PL", BART_Rides[[#This Row],[Station Code]]="CC"), "Yes", "No")</f>
        <v>No</v>
      </c>
    </row>
    <row r="14638" spans="6:14">
      <c r="F14638" s="3">
        <v>44233</v>
      </c>
      <c r="G14638" s="1" t="s">
        <v>77</v>
      </c>
      <c r="H14638" s="1" t="s">
        <v>107</v>
      </c>
      <c r="I14638" s="1">
        <v>282</v>
      </c>
      <c r="J14638" s="1">
        <f>MONTH(BART_Rides[[#This Row],[Date]])</f>
        <v>2</v>
      </c>
      <c r="K14638" s="1">
        <f>WEEKDAY(BART_Rides[[#This Row],[Date]],2)</f>
        <v>6</v>
      </c>
      <c r="L14638" s="1" t="str">
        <f>LEFT(BART_Rides[[#This Row],[Lines]],1)</f>
        <v>Y</v>
      </c>
      <c r="M14638" s="1" t="str">
        <f>IF(BART_Rides[[#This Row],[FirstLetter]]="Y","Yes","No")</f>
        <v>Yes</v>
      </c>
      <c r="N14638" s="1" t="str">
        <f>IF(OR(BART_Rides[[#This Row],[Station Code]]="EM", BART_Rides[[#This Row],[Station Code]]="MT", BART_Rides[[#This Row],[Station Code]]="PL", BART_Rides[[#This Row],[Station Code]]="CC"), "Yes", "No")</f>
        <v>No</v>
      </c>
    </row>
    <row r="14639" spans="6:14">
      <c r="F14639" s="3">
        <v>44234</v>
      </c>
      <c r="G14639" s="1" t="s">
        <v>77</v>
      </c>
      <c r="H14639" s="1" t="s">
        <v>107</v>
      </c>
      <c r="I14639" s="1">
        <v>195</v>
      </c>
      <c r="J14639" s="1">
        <f>MONTH(BART_Rides[[#This Row],[Date]])</f>
        <v>2</v>
      </c>
      <c r="K14639" s="1">
        <f>WEEKDAY(BART_Rides[[#This Row],[Date]],2)</f>
        <v>7</v>
      </c>
      <c r="L14639" s="1" t="str">
        <f>LEFT(BART_Rides[[#This Row],[Lines]],1)</f>
        <v>Y</v>
      </c>
      <c r="M14639" s="1" t="str">
        <f>IF(BART_Rides[[#This Row],[FirstLetter]]="Y","Yes","No")</f>
        <v>Yes</v>
      </c>
      <c r="N14639" s="1" t="str">
        <f>IF(OR(BART_Rides[[#This Row],[Station Code]]="EM", BART_Rides[[#This Row],[Station Code]]="MT", BART_Rides[[#This Row],[Station Code]]="PL", BART_Rides[[#This Row],[Station Code]]="CC"), "Yes", "No")</f>
        <v>No</v>
      </c>
    </row>
    <row r="14640" spans="6:14">
      <c r="F14640" s="3">
        <v>44235</v>
      </c>
      <c r="G14640" s="1" t="s">
        <v>77</v>
      </c>
      <c r="H14640" s="1" t="s">
        <v>107</v>
      </c>
      <c r="I14640" s="1">
        <v>456</v>
      </c>
      <c r="J14640" s="1">
        <f>MONTH(BART_Rides[[#This Row],[Date]])</f>
        <v>2</v>
      </c>
      <c r="K14640" s="1">
        <f>WEEKDAY(BART_Rides[[#This Row],[Date]],2)</f>
        <v>1</v>
      </c>
      <c r="L14640" s="1" t="str">
        <f>LEFT(BART_Rides[[#This Row],[Lines]],1)</f>
        <v>Y</v>
      </c>
      <c r="M14640" s="1" t="str">
        <f>IF(BART_Rides[[#This Row],[FirstLetter]]="Y","Yes","No")</f>
        <v>Yes</v>
      </c>
      <c r="N14640" s="1" t="str">
        <f>IF(OR(BART_Rides[[#This Row],[Station Code]]="EM", BART_Rides[[#This Row],[Station Code]]="MT", BART_Rides[[#This Row],[Station Code]]="PL", BART_Rides[[#This Row],[Station Code]]="CC"), "Yes", "No")</f>
        <v>No</v>
      </c>
    </row>
    <row r="14641" spans="6:14">
      <c r="F14641" s="3">
        <v>44236</v>
      </c>
      <c r="G14641" s="1" t="s">
        <v>77</v>
      </c>
      <c r="H14641" s="1" t="s">
        <v>107</v>
      </c>
      <c r="I14641" s="1">
        <v>478</v>
      </c>
      <c r="J14641" s="1">
        <f>MONTH(BART_Rides[[#This Row],[Date]])</f>
        <v>2</v>
      </c>
      <c r="K14641" s="1">
        <f>WEEKDAY(BART_Rides[[#This Row],[Date]],2)</f>
        <v>2</v>
      </c>
      <c r="L14641" s="1" t="str">
        <f>LEFT(BART_Rides[[#This Row],[Lines]],1)</f>
        <v>Y</v>
      </c>
      <c r="M14641" s="1" t="str">
        <f>IF(BART_Rides[[#This Row],[FirstLetter]]="Y","Yes","No")</f>
        <v>Yes</v>
      </c>
      <c r="N14641" s="1" t="str">
        <f>IF(OR(BART_Rides[[#This Row],[Station Code]]="EM", BART_Rides[[#This Row],[Station Code]]="MT", BART_Rides[[#This Row],[Station Code]]="PL", BART_Rides[[#This Row],[Station Code]]="CC"), "Yes", "No")</f>
        <v>No</v>
      </c>
    </row>
    <row r="14642" spans="6:14">
      <c r="F14642" s="3">
        <v>44237</v>
      </c>
      <c r="G14642" s="1" t="s">
        <v>77</v>
      </c>
      <c r="H14642" s="1" t="s">
        <v>107</v>
      </c>
      <c r="I14642" s="1">
        <v>487</v>
      </c>
      <c r="J14642" s="1">
        <f>MONTH(BART_Rides[[#This Row],[Date]])</f>
        <v>2</v>
      </c>
      <c r="K14642" s="1">
        <f>WEEKDAY(BART_Rides[[#This Row],[Date]],2)</f>
        <v>3</v>
      </c>
      <c r="L14642" s="1" t="str">
        <f>LEFT(BART_Rides[[#This Row],[Lines]],1)</f>
        <v>Y</v>
      </c>
      <c r="M14642" s="1" t="str">
        <f>IF(BART_Rides[[#This Row],[FirstLetter]]="Y","Yes","No")</f>
        <v>Yes</v>
      </c>
      <c r="N14642" s="1" t="str">
        <f>IF(OR(BART_Rides[[#This Row],[Station Code]]="EM", BART_Rides[[#This Row],[Station Code]]="MT", BART_Rides[[#This Row],[Station Code]]="PL", BART_Rides[[#This Row],[Station Code]]="CC"), "Yes", "No")</f>
        <v>No</v>
      </c>
    </row>
    <row r="14643" spans="6:14">
      <c r="F14643" s="3">
        <v>44238</v>
      </c>
      <c r="G14643" s="1" t="s">
        <v>77</v>
      </c>
      <c r="H14643" s="1" t="s">
        <v>107</v>
      </c>
      <c r="I14643" s="1">
        <v>440</v>
      </c>
      <c r="J14643" s="1">
        <f>MONTH(BART_Rides[[#This Row],[Date]])</f>
        <v>2</v>
      </c>
      <c r="K14643" s="1">
        <f>WEEKDAY(BART_Rides[[#This Row],[Date]],2)</f>
        <v>4</v>
      </c>
      <c r="L14643" s="1" t="str">
        <f>LEFT(BART_Rides[[#This Row],[Lines]],1)</f>
        <v>Y</v>
      </c>
      <c r="M14643" s="1" t="str">
        <f>IF(BART_Rides[[#This Row],[FirstLetter]]="Y","Yes","No")</f>
        <v>Yes</v>
      </c>
      <c r="N14643" s="1" t="str">
        <f>IF(OR(BART_Rides[[#This Row],[Station Code]]="EM", BART_Rides[[#This Row],[Station Code]]="MT", BART_Rides[[#This Row],[Station Code]]="PL", BART_Rides[[#This Row],[Station Code]]="CC"), "Yes", "No")</f>
        <v>No</v>
      </c>
    </row>
    <row r="14644" spans="6:14">
      <c r="F14644" s="3">
        <v>44239</v>
      </c>
      <c r="G14644" s="1" t="s">
        <v>77</v>
      </c>
      <c r="H14644" s="1" t="s">
        <v>107</v>
      </c>
      <c r="I14644" s="1">
        <v>527</v>
      </c>
      <c r="J14644" s="1">
        <f>MONTH(BART_Rides[[#This Row],[Date]])</f>
        <v>2</v>
      </c>
      <c r="K14644" s="1">
        <f>WEEKDAY(BART_Rides[[#This Row],[Date]],2)</f>
        <v>5</v>
      </c>
      <c r="L14644" s="1" t="str">
        <f>LEFT(BART_Rides[[#This Row],[Lines]],1)</f>
        <v>Y</v>
      </c>
      <c r="M14644" s="1" t="str">
        <f>IF(BART_Rides[[#This Row],[FirstLetter]]="Y","Yes","No")</f>
        <v>Yes</v>
      </c>
      <c r="N14644" s="1" t="str">
        <f>IF(OR(BART_Rides[[#This Row],[Station Code]]="EM", BART_Rides[[#This Row],[Station Code]]="MT", BART_Rides[[#This Row],[Station Code]]="PL", BART_Rides[[#This Row],[Station Code]]="CC"), "Yes", "No")</f>
        <v>No</v>
      </c>
    </row>
    <row r="14645" spans="6:14">
      <c r="F14645" s="3">
        <v>44240</v>
      </c>
      <c r="G14645" s="1" t="s">
        <v>77</v>
      </c>
      <c r="H14645" s="1" t="s">
        <v>107</v>
      </c>
      <c r="I14645" s="1">
        <v>283</v>
      </c>
      <c r="J14645" s="1">
        <f>MONTH(BART_Rides[[#This Row],[Date]])</f>
        <v>2</v>
      </c>
      <c r="K14645" s="1">
        <f>WEEKDAY(BART_Rides[[#This Row],[Date]],2)</f>
        <v>6</v>
      </c>
      <c r="L14645" s="1" t="str">
        <f>LEFT(BART_Rides[[#This Row],[Lines]],1)</f>
        <v>Y</v>
      </c>
      <c r="M14645" s="1" t="str">
        <f>IF(BART_Rides[[#This Row],[FirstLetter]]="Y","Yes","No")</f>
        <v>Yes</v>
      </c>
      <c r="N14645" s="1" t="str">
        <f>IF(OR(BART_Rides[[#This Row],[Station Code]]="EM", BART_Rides[[#This Row],[Station Code]]="MT", BART_Rides[[#This Row],[Station Code]]="PL", BART_Rides[[#This Row],[Station Code]]="CC"), "Yes", "No")</f>
        <v>No</v>
      </c>
    </row>
    <row r="14646" spans="6:14">
      <c r="F14646" s="3">
        <v>44241</v>
      </c>
      <c r="G14646" s="1" t="s">
        <v>77</v>
      </c>
      <c r="H14646" s="1" t="s">
        <v>107</v>
      </c>
      <c r="I14646" s="1">
        <v>250</v>
      </c>
      <c r="J14646" s="1">
        <f>MONTH(BART_Rides[[#This Row],[Date]])</f>
        <v>2</v>
      </c>
      <c r="K14646" s="1">
        <f>WEEKDAY(BART_Rides[[#This Row],[Date]],2)</f>
        <v>7</v>
      </c>
      <c r="L14646" s="1" t="str">
        <f>LEFT(BART_Rides[[#This Row],[Lines]],1)</f>
        <v>Y</v>
      </c>
      <c r="M14646" s="1" t="str">
        <f>IF(BART_Rides[[#This Row],[FirstLetter]]="Y","Yes","No")</f>
        <v>Yes</v>
      </c>
      <c r="N14646" s="1" t="str">
        <f>IF(OR(BART_Rides[[#This Row],[Station Code]]="EM", BART_Rides[[#This Row],[Station Code]]="MT", BART_Rides[[#This Row],[Station Code]]="PL", BART_Rides[[#This Row],[Station Code]]="CC"), "Yes", "No")</f>
        <v>No</v>
      </c>
    </row>
    <row r="14647" spans="6:14">
      <c r="F14647" s="3">
        <v>44242</v>
      </c>
      <c r="G14647" s="1" t="s">
        <v>77</v>
      </c>
      <c r="H14647" s="1" t="s">
        <v>107</v>
      </c>
      <c r="I14647" s="1">
        <v>291</v>
      </c>
      <c r="J14647" s="1">
        <f>MONTH(BART_Rides[[#This Row],[Date]])</f>
        <v>2</v>
      </c>
      <c r="K14647" s="1">
        <f>WEEKDAY(BART_Rides[[#This Row],[Date]],2)</f>
        <v>1</v>
      </c>
      <c r="L14647" s="1" t="str">
        <f>LEFT(BART_Rides[[#This Row],[Lines]],1)</f>
        <v>Y</v>
      </c>
      <c r="M14647" s="1" t="str">
        <f>IF(BART_Rides[[#This Row],[FirstLetter]]="Y","Yes","No")</f>
        <v>Yes</v>
      </c>
      <c r="N14647" s="1" t="str">
        <f>IF(OR(BART_Rides[[#This Row],[Station Code]]="EM", BART_Rides[[#This Row],[Station Code]]="MT", BART_Rides[[#This Row],[Station Code]]="PL", BART_Rides[[#This Row],[Station Code]]="CC"), "Yes", "No")</f>
        <v>No</v>
      </c>
    </row>
    <row r="14648" spans="6:14">
      <c r="F14648" s="3">
        <v>44243</v>
      </c>
      <c r="G14648" s="1" t="s">
        <v>77</v>
      </c>
      <c r="H14648" s="1" t="s">
        <v>107</v>
      </c>
      <c r="I14648" s="1">
        <v>514</v>
      </c>
      <c r="J14648" s="1">
        <f>MONTH(BART_Rides[[#This Row],[Date]])</f>
        <v>2</v>
      </c>
      <c r="K14648" s="1">
        <f>WEEKDAY(BART_Rides[[#This Row],[Date]],2)</f>
        <v>2</v>
      </c>
      <c r="L14648" s="1" t="str">
        <f>LEFT(BART_Rides[[#This Row],[Lines]],1)</f>
        <v>Y</v>
      </c>
      <c r="M14648" s="1" t="str">
        <f>IF(BART_Rides[[#This Row],[FirstLetter]]="Y","Yes","No")</f>
        <v>Yes</v>
      </c>
      <c r="N14648" s="1" t="str">
        <f>IF(OR(BART_Rides[[#This Row],[Station Code]]="EM", BART_Rides[[#This Row],[Station Code]]="MT", BART_Rides[[#This Row],[Station Code]]="PL", BART_Rides[[#This Row],[Station Code]]="CC"), "Yes", "No")</f>
        <v>No</v>
      </c>
    </row>
    <row r="14649" spans="6:14">
      <c r="F14649" s="3">
        <v>44244</v>
      </c>
      <c r="G14649" s="1" t="s">
        <v>77</v>
      </c>
      <c r="H14649" s="1" t="s">
        <v>107</v>
      </c>
      <c r="I14649" s="1">
        <v>494</v>
      </c>
      <c r="J14649" s="1">
        <f>MONTH(BART_Rides[[#This Row],[Date]])</f>
        <v>2</v>
      </c>
      <c r="K14649" s="1">
        <f>WEEKDAY(BART_Rides[[#This Row],[Date]],2)</f>
        <v>3</v>
      </c>
      <c r="L14649" s="1" t="str">
        <f>LEFT(BART_Rides[[#This Row],[Lines]],1)</f>
        <v>Y</v>
      </c>
      <c r="M14649" s="1" t="str">
        <f>IF(BART_Rides[[#This Row],[FirstLetter]]="Y","Yes","No")</f>
        <v>Yes</v>
      </c>
      <c r="N14649" s="1" t="str">
        <f>IF(OR(BART_Rides[[#This Row],[Station Code]]="EM", BART_Rides[[#This Row],[Station Code]]="MT", BART_Rides[[#This Row],[Station Code]]="PL", BART_Rides[[#This Row],[Station Code]]="CC"), "Yes", "No")</f>
        <v>No</v>
      </c>
    </row>
    <row r="14650" spans="6:14">
      <c r="F14650" s="3">
        <v>44245</v>
      </c>
      <c r="G14650" s="1" t="s">
        <v>77</v>
      </c>
      <c r="H14650" s="1" t="s">
        <v>107</v>
      </c>
      <c r="I14650" s="1">
        <v>515</v>
      </c>
      <c r="J14650" s="1">
        <f>MONTH(BART_Rides[[#This Row],[Date]])</f>
        <v>2</v>
      </c>
      <c r="K14650" s="1">
        <f>WEEKDAY(BART_Rides[[#This Row],[Date]],2)</f>
        <v>4</v>
      </c>
      <c r="L14650" s="1" t="str">
        <f>LEFT(BART_Rides[[#This Row],[Lines]],1)</f>
        <v>Y</v>
      </c>
      <c r="M14650" s="1" t="str">
        <f>IF(BART_Rides[[#This Row],[FirstLetter]]="Y","Yes","No")</f>
        <v>Yes</v>
      </c>
      <c r="N14650" s="1" t="str">
        <f>IF(OR(BART_Rides[[#This Row],[Station Code]]="EM", BART_Rides[[#This Row],[Station Code]]="MT", BART_Rides[[#This Row],[Station Code]]="PL", BART_Rides[[#This Row],[Station Code]]="CC"), "Yes", "No")</f>
        <v>No</v>
      </c>
    </row>
    <row r="14651" spans="6:14">
      <c r="F14651" s="3">
        <v>44246</v>
      </c>
      <c r="G14651" s="1" t="s">
        <v>77</v>
      </c>
      <c r="H14651" s="1" t="s">
        <v>107</v>
      </c>
      <c r="I14651" s="1">
        <v>474</v>
      </c>
      <c r="J14651" s="1">
        <f>MONTH(BART_Rides[[#This Row],[Date]])</f>
        <v>2</v>
      </c>
      <c r="K14651" s="1">
        <f>WEEKDAY(BART_Rides[[#This Row],[Date]],2)</f>
        <v>5</v>
      </c>
      <c r="L14651" s="1" t="str">
        <f>LEFT(BART_Rides[[#This Row],[Lines]],1)</f>
        <v>Y</v>
      </c>
      <c r="M14651" s="1" t="str">
        <f>IF(BART_Rides[[#This Row],[FirstLetter]]="Y","Yes","No")</f>
        <v>Yes</v>
      </c>
      <c r="N14651" s="1" t="str">
        <f>IF(OR(BART_Rides[[#This Row],[Station Code]]="EM", BART_Rides[[#This Row],[Station Code]]="MT", BART_Rides[[#This Row],[Station Code]]="PL", BART_Rides[[#This Row],[Station Code]]="CC"), "Yes", "No")</f>
        <v>No</v>
      </c>
    </row>
    <row r="14652" spans="6:14">
      <c r="F14652" s="3">
        <v>44247</v>
      </c>
      <c r="G14652" s="1" t="s">
        <v>77</v>
      </c>
      <c r="H14652" s="1" t="s">
        <v>107</v>
      </c>
      <c r="I14652" s="1">
        <v>326</v>
      </c>
      <c r="J14652" s="1">
        <f>MONTH(BART_Rides[[#This Row],[Date]])</f>
        <v>2</v>
      </c>
      <c r="K14652" s="1">
        <f>WEEKDAY(BART_Rides[[#This Row],[Date]],2)</f>
        <v>6</v>
      </c>
      <c r="L14652" s="1" t="str">
        <f>LEFT(BART_Rides[[#This Row],[Lines]],1)</f>
        <v>Y</v>
      </c>
      <c r="M14652" s="1" t="str">
        <f>IF(BART_Rides[[#This Row],[FirstLetter]]="Y","Yes","No")</f>
        <v>Yes</v>
      </c>
      <c r="N14652" s="1" t="str">
        <f>IF(OR(BART_Rides[[#This Row],[Station Code]]="EM", BART_Rides[[#This Row],[Station Code]]="MT", BART_Rides[[#This Row],[Station Code]]="PL", BART_Rides[[#This Row],[Station Code]]="CC"), "Yes", "No")</f>
        <v>No</v>
      </c>
    </row>
    <row r="14653" spans="6:14">
      <c r="F14653" s="3">
        <v>44248</v>
      </c>
      <c r="G14653" s="1" t="s">
        <v>77</v>
      </c>
      <c r="H14653" s="1" t="s">
        <v>107</v>
      </c>
      <c r="I14653" s="1">
        <v>205</v>
      </c>
      <c r="J14653" s="1">
        <f>MONTH(BART_Rides[[#This Row],[Date]])</f>
        <v>2</v>
      </c>
      <c r="K14653" s="1">
        <f>WEEKDAY(BART_Rides[[#This Row],[Date]],2)</f>
        <v>7</v>
      </c>
      <c r="L14653" s="1" t="str">
        <f>LEFT(BART_Rides[[#This Row],[Lines]],1)</f>
        <v>Y</v>
      </c>
      <c r="M14653" s="1" t="str">
        <f>IF(BART_Rides[[#This Row],[FirstLetter]]="Y","Yes","No")</f>
        <v>Yes</v>
      </c>
      <c r="N14653" s="1" t="str">
        <f>IF(OR(BART_Rides[[#This Row],[Station Code]]="EM", BART_Rides[[#This Row],[Station Code]]="MT", BART_Rides[[#This Row],[Station Code]]="PL", BART_Rides[[#This Row],[Station Code]]="CC"), "Yes", "No")</f>
        <v>No</v>
      </c>
    </row>
    <row r="14654" spans="6:14">
      <c r="F14654" s="3">
        <v>44249</v>
      </c>
      <c r="G14654" s="1" t="s">
        <v>77</v>
      </c>
      <c r="H14654" s="1" t="s">
        <v>107</v>
      </c>
      <c r="I14654" s="1">
        <v>473</v>
      </c>
      <c r="J14654" s="1">
        <f>MONTH(BART_Rides[[#This Row],[Date]])</f>
        <v>2</v>
      </c>
      <c r="K14654" s="1">
        <f>WEEKDAY(BART_Rides[[#This Row],[Date]],2)</f>
        <v>1</v>
      </c>
      <c r="L14654" s="1" t="str">
        <f>LEFT(BART_Rides[[#This Row],[Lines]],1)</f>
        <v>Y</v>
      </c>
      <c r="M14654" s="1" t="str">
        <f>IF(BART_Rides[[#This Row],[FirstLetter]]="Y","Yes","No")</f>
        <v>Yes</v>
      </c>
      <c r="N14654" s="1" t="str">
        <f>IF(OR(BART_Rides[[#This Row],[Station Code]]="EM", BART_Rides[[#This Row],[Station Code]]="MT", BART_Rides[[#This Row],[Station Code]]="PL", BART_Rides[[#This Row],[Station Code]]="CC"), "Yes", "No")</f>
        <v>No</v>
      </c>
    </row>
    <row r="14655" spans="6:14">
      <c r="F14655" s="3">
        <v>44250</v>
      </c>
      <c r="G14655" s="1" t="s">
        <v>77</v>
      </c>
      <c r="H14655" s="1" t="s">
        <v>107</v>
      </c>
      <c r="I14655" s="1">
        <v>506</v>
      </c>
      <c r="J14655" s="1">
        <f>MONTH(BART_Rides[[#This Row],[Date]])</f>
        <v>2</v>
      </c>
      <c r="K14655" s="1">
        <f>WEEKDAY(BART_Rides[[#This Row],[Date]],2)</f>
        <v>2</v>
      </c>
      <c r="L14655" s="1" t="str">
        <f>LEFT(BART_Rides[[#This Row],[Lines]],1)</f>
        <v>Y</v>
      </c>
      <c r="M14655" s="1" t="str">
        <f>IF(BART_Rides[[#This Row],[FirstLetter]]="Y","Yes","No")</f>
        <v>Yes</v>
      </c>
      <c r="N14655" s="1" t="str">
        <f>IF(OR(BART_Rides[[#This Row],[Station Code]]="EM", BART_Rides[[#This Row],[Station Code]]="MT", BART_Rides[[#This Row],[Station Code]]="PL", BART_Rides[[#This Row],[Station Code]]="CC"), "Yes", "No")</f>
        <v>No</v>
      </c>
    </row>
    <row r="14656" spans="6:14">
      <c r="F14656" s="3">
        <v>44251</v>
      </c>
      <c r="G14656" s="1" t="s">
        <v>77</v>
      </c>
      <c r="H14656" s="1" t="s">
        <v>107</v>
      </c>
      <c r="I14656" s="1">
        <v>545</v>
      </c>
      <c r="J14656" s="1">
        <f>MONTH(BART_Rides[[#This Row],[Date]])</f>
        <v>2</v>
      </c>
      <c r="K14656" s="1">
        <f>WEEKDAY(BART_Rides[[#This Row],[Date]],2)</f>
        <v>3</v>
      </c>
      <c r="L14656" s="1" t="str">
        <f>LEFT(BART_Rides[[#This Row],[Lines]],1)</f>
        <v>Y</v>
      </c>
      <c r="M14656" s="1" t="str">
        <f>IF(BART_Rides[[#This Row],[FirstLetter]]="Y","Yes","No")</f>
        <v>Yes</v>
      </c>
      <c r="N14656" s="1" t="str">
        <f>IF(OR(BART_Rides[[#This Row],[Station Code]]="EM", BART_Rides[[#This Row],[Station Code]]="MT", BART_Rides[[#This Row],[Station Code]]="PL", BART_Rides[[#This Row],[Station Code]]="CC"), "Yes", "No")</f>
        <v>No</v>
      </c>
    </row>
    <row r="14657" spans="6:14">
      <c r="F14657" s="3">
        <v>44252</v>
      </c>
      <c r="G14657" s="1" t="s">
        <v>77</v>
      </c>
      <c r="H14657" s="1" t="s">
        <v>107</v>
      </c>
      <c r="I14657" s="1">
        <v>537</v>
      </c>
      <c r="J14657" s="1">
        <f>MONTH(BART_Rides[[#This Row],[Date]])</f>
        <v>2</v>
      </c>
      <c r="K14657" s="1">
        <f>WEEKDAY(BART_Rides[[#This Row],[Date]],2)</f>
        <v>4</v>
      </c>
      <c r="L14657" s="1" t="str">
        <f>LEFT(BART_Rides[[#This Row],[Lines]],1)</f>
        <v>Y</v>
      </c>
      <c r="M14657" s="1" t="str">
        <f>IF(BART_Rides[[#This Row],[FirstLetter]]="Y","Yes","No")</f>
        <v>Yes</v>
      </c>
      <c r="N14657" s="1" t="str">
        <f>IF(OR(BART_Rides[[#This Row],[Station Code]]="EM", BART_Rides[[#This Row],[Station Code]]="MT", BART_Rides[[#This Row],[Station Code]]="PL", BART_Rides[[#This Row],[Station Code]]="CC"), "Yes", "No")</f>
        <v>No</v>
      </c>
    </row>
    <row r="14658" spans="6:14">
      <c r="F14658" s="3">
        <v>44253</v>
      </c>
      <c r="G14658" s="1" t="s">
        <v>77</v>
      </c>
      <c r="H14658" s="1" t="s">
        <v>107</v>
      </c>
      <c r="I14658" s="1">
        <v>573</v>
      </c>
      <c r="J14658" s="1">
        <f>MONTH(BART_Rides[[#This Row],[Date]])</f>
        <v>2</v>
      </c>
      <c r="K14658" s="1">
        <f>WEEKDAY(BART_Rides[[#This Row],[Date]],2)</f>
        <v>5</v>
      </c>
      <c r="L14658" s="1" t="str">
        <f>LEFT(BART_Rides[[#This Row],[Lines]],1)</f>
        <v>Y</v>
      </c>
      <c r="M14658" s="1" t="str">
        <f>IF(BART_Rides[[#This Row],[FirstLetter]]="Y","Yes","No")</f>
        <v>Yes</v>
      </c>
      <c r="N14658" s="1" t="str">
        <f>IF(OR(BART_Rides[[#This Row],[Station Code]]="EM", BART_Rides[[#This Row],[Station Code]]="MT", BART_Rides[[#This Row],[Station Code]]="PL", BART_Rides[[#This Row],[Station Code]]="CC"), "Yes", "No")</f>
        <v>No</v>
      </c>
    </row>
    <row r="14659" spans="6:14">
      <c r="F14659" s="3">
        <v>44254</v>
      </c>
      <c r="G14659" s="1" t="s">
        <v>77</v>
      </c>
      <c r="H14659" s="1" t="s">
        <v>107</v>
      </c>
      <c r="I14659" s="1">
        <v>309</v>
      </c>
      <c r="J14659" s="1">
        <f>MONTH(BART_Rides[[#This Row],[Date]])</f>
        <v>2</v>
      </c>
      <c r="K14659" s="1">
        <f>WEEKDAY(BART_Rides[[#This Row],[Date]],2)</f>
        <v>6</v>
      </c>
      <c r="L14659" s="1" t="str">
        <f>LEFT(BART_Rides[[#This Row],[Lines]],1)</f>
        <v>Y</v>
      </c>
      <c r="M14659" s="1" t="str">
        <f>IF(BART_Rides[[#This Row],[FirstLetter]]="Y","Yes","No")</f>
        <v>Yes</v>
      </c>
      <c r="N14659" s="1" t="str">
        <f>IF(OR(BART_Rides[[#This Row],[Station Code]]="EM", BART_Rides[[#This Row],[Station Code]]="MT", BART_Rides[[#This Row],[Station Code]]="PL", BART_Rides[[#This Row],[Station Code]]="CC"), "Yes", "No")</f>
        <v>No</v>
      </c>
    </row>
    <row r="14660" spans="6:14">
      <c r="F14660" s="3">
        <v>44255</v>
      </c>
      <c r="G14660" s="1" t="s">
        <v>77</v>
      </c>
      <c r="H14660" s="1" t="s">
        <v>107</v>
      </c>
      <c r="I14660" s="1">
        <v>253</v>
      </c>
      <c r="J14660" s="1">
        <f>MONTH(BART_Rides[[#This Row],[Date]])</f>
        <v>2</v>
      </c>
      <c r="K14660" s="1">
        <f>WEEKDAY(BART_Rides[[#This Row],[Date]],2)</f>
        <v>7</v>
      </c>
      <c r="L14660" s="1" t="str">
        <f>LEFT(BART_Rides[[#This Row],[Lines]],1)</f>
        <v>Y</v>
      </c>
      <c r="M14660" s="1" t="str">
        <f>IF(BART_Rides[[#This Row],[FirstLetter]]="Y","Yes","No")</f>
        <v>Yes</v>
      </c>
      <c r="N14660" s="1" t="str">
        <f>IF(OR(BART_Rides[[#This Row],[Station Code]]="EM", BART_Rides[[#This Row],[Station Code]]="MT", BART_Rides[[#This Row],[Station Code]]="PL", BART_Rides[[#This Row],[Station Code]]="CC"), "Yes", "No")</f>
        <v>No</v>
      </c>
    </row>
    <row r="14661" spans="6:14">
      <c r="F14661" s="3">
        <v>44256</v>
      </c>
      <c r="G14661" s="1" t="s">
        <v>77</v>
      </c>
      <c r="H14661" s="1" t="s">
        <v>107</v>
      </c>
      <c r="I14661" s="1">
        <v>505</v>
      </c>
      <c r="J14661" s="1">
        <f>MONTH(BART_Rides[[#This Row],[Date]])</f>
        <v>3</v>
      </c>
      <c r="K14661" s="1">
        <f>WEEKDAY(BART_Rides[[#This Row],[Date]],2)</f>
        <v>1</v>
      </c>
      <c r="L14661" s="1" t="str">
        <f>LEFT(BART_Rides[[#This Row],[Lines]],1)</f>
        <v>Y</v>
      </c>
      <c r="M14661" s="1" t="str">
        <f>IF(BART_Rides[[#This Row],[FirstLetter]]="Y","Yes","No")</f>
        <v>Yes</v>
      </c>
      <c r="N14661" s="1" t="str">
        <f>IF(OR(BART_Rides[[#This Row],[Station Code]]="EM", BART_Rides[[#This Row],[Station Code]]="MT", BART_Rides[[#This Row],[Station Code]]="PL", BART_Rides[[#This Row],[Station Code]]="CC"), "Yes", "No")</f>
        <v>No</v>
      </c>
    </row>
    <row r="14662" spans="6:14">
      <c r="F14662" s="3">
        <v>44257</v>
      </c>
      <c r="G14662" s="1" t="s">
        <v>77</v>
      </c>
      <c r="H14662" s="1" t="s">
        <v>107</v>
      </c>
      <c r="I14662" s="1">
        <v>517</v>
      </c>
      <c r="J14662" s="1">
        <f>MONTH(BART_Rides[[#This Row],[Date]])</f>
        <v>3</v>
      </c>
      <c r="K14662" s="1">
        <f>WEEKDAY(BART_Rides[[#This Row],[Date]],2)</f>
        <v>2</v>
      </c>
      <c r="L14662" s="1" t="str">
        <f>LEFT(BART_Rides[[#This Row],[Lines]],1)</f>
        <v>Y</v>
      </c>
      <c r="M14662" s="1" t="str">
        <f>IF(BART_Rides[[#This Row],[FirstLetter]]="Y","Yes","No")</f>
        <v>Yes</v>
      </c>
      <c r="N14662" s="1" t="str">
        <f>IF(OR(BART_Rides[[#This Row],[Station Code]]="EM", BART_Rides[[#This Row],[Station Code]]="MT", BART_Rides[[#This Row],[Station Code]]="PL", BART_Rides[[#This Row],[Station Code]]="CC"), "Yes", "No")</f>
        <v>No</v>
      </c>
    </row>
    <row r="14663" spans="6:14">
      <c r="F14663" s="3">
        <v>44258</v>
      </c>
      <c r="G14663" s="1" t="s">
        <v>77</v>
      </c>
      <c r="H14663" s="1" t="s">
        <v>107</v>
      </c>
      <c r="I14663" s="1">
        <v>559</v>
      </c>
      <c r="J14663" s="1">
        <f>MONTH(BART_Rides[[#This Row],[Date]])</f>
        <v>3</v>
      </c>
      <c r="K14663" s="1">
        <f>WEEKDAY(BART_Rides[[#This Row],[Date]],2)</f>
        <v>3</v>
      </c>
      <c r="L14663" s="1" t="str">
        <f>LEFT(BART_Rides[[#This Row],[Lines]],1)</f>
        <v>Y</v>
      </c>
      <c r="M14663" s="1" t="str">
        <f>IF(BART_Rides[[#This Row],[FirstLetter]]="Y","Yes","No")</f>
        <v>Yes</v>
      </c>
      <c r="N14663" s="1" t="str">
        <f>IF(OR(BART_Rides[[#This Row],[Station Code]]="EM", BART_Rides[[#This Row],[Station Code]]="MT", BART_Rides[[#This Row],[Station Code]]="PL", BART_Rides[[#This Row],[Station Code]]="CC"), "Yes", "No")</f>
        <v>No</v>
      </c>
    </row>
    <row r="14664" spans="6:14">
      <c r="F14664" s="3">
        <v>44259</v>
      </c>
      <c r="G14664" s="1" t="s">
        <v>77</v>
      </c>
      <c r="H14664" s="1" t="s">
        <v>107</v>
      </c>
      <c r="I14664" s="1">
        <v>514</v>
      </c>
      <c r="J14664" s="1">
        <f>MONTH(BART_Rides[[#This Row],[Date]])</f>
        <v>3</v>
      </c>
      <c r="K14664" s="1">
        <f>WEEKDAY(BART_Rides[[#This Row],[Date]],2)</f>
        <v>4</v>
      </c>
      <c r="L14664" s="1" t="str">
        <f>LEFT(BART_Rides[[#This Row],[Lines]],1)</f>
        <v>Y</v>
      </c>
      <c r="M14664" s="1" t="str">
        <f>IF(BART_Rides[[#This Row],[FirstLetter]]="Y","Yes","No")</f>
        <v>Yes</v>
      </c>
      <c r="N14664" s="1" t="str">
        <f>IF(OR(BART_Rides[[#This Row],[Station Code]]="EM", BART_Rides[[#This Row],[Station Code]]="MT", BART_Rides[[#This Row],[Station Code]]="PL", BART_Rides[[#This Row],[Station Code]]="CC"), "Yes", "No")</f>
        <v>No</v>
      </c>
    </row>
    <row r="14665" spans="6:14">
      <c r="F14665" s="3">
        <v>44260</v>
      </c>
      <c r="G14665" s="1" t="s">
        <v>77</v>
      </c>
      <c r="H14665" s="1" t="s">
        <v>107</v>
      </c>
      <c r="I14665" s="1">
        <v>572</v>
      </c>
      <c r="J14665" s="1">
        <f>MONTH(BART_Rides[[#This Row],[Date]])</f>
        <v>3</v>
      </c>
      <c r="K14665" s="1">
        <f>WEEKDAY(BART_Rides[[#This Row],[Date]],2)</f>
        <v>5</v>
      </c>
      <c r="L14665" s="1" t="str">
        <f>LEFT(BART_Rides[[#This Row],[Lines]],1)</f>
        <v>Y</v>
      </c>
      <c r="M14665" s="1" t="str">
        <f>IF(BART_Rides[[#This Row],[FirstLetter]]="Y","Yes","No")</f>
        <v>Yes</v>
      </c>
      <c r="N14665" s="1" t="str">
        <f>IF(OR(BART_Rides[[#This Row],[Station Code]]="EM", BART_Rides[[#This Row],[Station Code]]="MT", BART_Rides[[#This Row],[Station Code]]="PL", BART_Rides[[#This Row],[Station Code]]="CC"), "Yes", "No")</f>
        <v>No</v>
      </c>
    </row>
    <row r="14666" spans="6:14">
      <c r="F14666" s="3">
        <v>44261</v>
      </c>
      <c r="G14666" s="1" t="s">
        <v>77</v>
      </c>
      <c r="H14666" s="1" t="s">
        <v>107</v>
      </c>
      <c r="I14666" s="1">
        <v>346</v>
      </c>
      <c r="J14666" s="1">
        <f>MONTH(BART_Rides[[#This Row],[Date]])</f>
        <v>3</v>
      </c>
      <c r="K14666" s="1">
        <f>WEEKDAY(BART_Rides[[#This Row],[Date]],2)</f>
        <v>6</v>
      </c>
      <c r="L14666" s="1" t="str">
        <f>LEFT(BART_Rides[[#This Row],[Lines]],1)</f>
        <v>Y</v>
      </c>
      <c r="M14666" s="1" t="str">
        <f>IF(BART_Rides[[#This Row],[FirstLetter]]="Y","Yes","No")</f>
        <v>Yes</v>
      </c>
      <c r="N14666" s="1" t="str">
        <f>IF(OR(BART_Rides[[#This Row],[Station Code]]="EM", BART_Rides[[#This Row],[Station Code]]="MT", BART_Rides[[#This Row],[Station Code]]="PL", BART_Rides[[#This Row],[Station Code]]="CC"), "Yes", "No")</f>
        <v>No</v>
      </c>
    </row>
    <row r="14667" spans="6:14">
      <c r="F14667" s="3">
        <v>44262</v>
      </c>
      <c r="G14667" s="1" t="s">
        <v>77</v>
      </c>
      <c r="H14667" s="1" t="s">
        <v>107</v>
      </c>
      <c r="I14667" s="1">
        <v>283</v>
      </c>
      <c r="J14667" s="1">
        <f>MONTH(BART_Rides[[#This Row],[Date]])</f>
        <v>3</v>
      </c>
      <c r="K14667" s="1">
        <f>WEEKDAY(BART_Rides[[#This Row],[Date]],2)</f>
        <v>7</v>
      </c>
      <c r="L14667" s="1" t="str">
        <f>LEFT(BART_Rides[[#This Row],[Lines]],1)</f>
        <v>Y</v>
      </c>
      <c r="M14667" s="1" t="str">
        <f>IF(BART_Rides[[#This Row],[FirstLetter]]="Y","Yes","No")</f>
        <v>Yes</v>
      </c>
      <c r="N14667" s="1" t="str">
        <f>IF(OR(BART_Rides[[#This Row],[Station Code]]="EM", BART_Rides[[#This Row],[Station Code]]="MT", BART_Rides[[#This Row],[Station Code]]="PL", BART_Rides[[#This Row],[Station Code]]="CC"), "Yes", "No")</f>
        <v>No</v>
      </c>
    </row>
    <row r="14668" spans="6:14">
      <c r="F14668" s="3">
        <v>44263</v>
      </c>
      <c r="G14668" s="1" t="s">
        <v>77</v>
      </c>
      <c r="H14668" s="1" t="s">
        <v>107</v>
      </c>
      <c r="I14668" s="1">
        <v>519</v>
      </c>
      <c r="J14668" s="1">
        <f>MONTH(BART_Rides[[#This Row],[Date]])</f>
        <v>3</v>
      </c>
      <c r="K14668" s="1">
        <f>WEEKDAY(BART_Rides[[#This Row],[Date]],2)</f>
        <v>1</v>
      </c>
      <c r="L14668" s="1" t="str">
        <f>LEFT(BART_Rides[[#This Row],[Lines]],1)</f>
        <v>Y</v>
      </c>
      <c r="M14668" s="1" t="str">
        <f>IF(BART_Rides[[#This Row],[FirstLetter]]="Y","Yes","No")</f>
        <v>Yes</v>
      </c>
      <c r="N14668" s="1" t="str">
        <f>IF(OR(BART_Rides[[#This Row],[Station Code]]="EM", BART_Rides[[#This Row],[Station Code]]="MT", BART_Rides[[#This Row],[Station Code]]="PL", BART_Rides[[#This Row],[Station Code]]="CC"), "Yes", "No")</f>
        <v>No</v>
      </c>
    </row>
    <row r="14669" spans="6:14">
      <c r="F14669" s="3">
        <v>44264</v>
      </c>
      <c r="G14669" s="1" t="s">
        <v>77</v>
      </c>
      <c r="H14669" s="1" t="s">
        <v>107</v>
      </c>
      <c r="I14669" s="1">
        <v>503</v>
      </c>
      <c r="J14669" s="1">
        <f>MONTH(BART_Rides[[#This Row],[Date]])</f>
        <v>3</v>
      </c>
      <c r="K14669" s="1">
        <f>WEEKDAY(BART_Rides[[#This Row],[Date]],2)</f>
        <v>2</v>
      </c>
      <c r="L14669" s="1" t="str">
        <f>LEFT(BART_Rides[[#This Row],[Lines]],1)</f>
        <v>Y</v>
      </c>
      <c r="M14669" s="1" t="str">
        <f>IF(BART_Rides[[#This Row],[FirstLetter]]="Y","Yes","No")</f>
        <v>Yes</v>
      </c>
      <c r="N14669" s="1" t="str">
        <f>IF(OR(BART_Rides[[#This Row],[Station Code]]="EM", BART_Rides[[#This Row],[Station Code]]="MT", BART_Rides[[#This Row],[Station Code]]="PL", BART_Rides[[#This Row],[Station Code]]="CC"), "Yes", "No")</f>
        <v>No</v>
      </c>
    </row>
    <row r="14670" spans="6:14">
      <c r="F14670" s="3">
        <v>44265</v>
      </c>
      <c r="G14670" s="1" t="s">
        <v>77</v>
      </c>
      <c r="H14670" s="1" t="s">
        <v>107</v>
      </c>
      <c r="I14670" s="1">
        <v>535</v>
      </c>
      <c r="J14670" s="1">
        <f>MONTH(BART_Rides[[#This Row],[Date]])</f>
        <v>3</v>
      </c>
      <c r="K14670" s="1">
        <f>WEEKDAY(BART_Rides[[#This Row],[Date]],2)</f>
        <v>3</v>
      </c>
      <c r="L14670" s="1" t="str">
        <f>LEFT(BART_Rides[[#This Row],[Lines]],1)</f>
        <v>Y</v>
      </c>
      <c r="M14670" s="1" t="str">
        <f>IF(BART_Rides[[#This Row],[FirstLetter]]="Y","Yes","No")</f>
        <v>Yes</v>
      </c>
      <c r="N14670" s="1" t="str">
        <f>IF(OR(BART_Rides[[#This Row],[Station Code]]="EM", BART_Rides[[#This Row],[Station Code]]="MT", BART_Rides[[#This Row],[Station Code]]="PL", BART_Rides[[#This Row],[Station Code]]="CC"), "Yes", "No")</f>
        <v>No</v>
      </c>
    </row>
    <row r="14671" spans="6:14">
      <c r="F14671" s="3">
        <v>44266</v>
      </c>
      <c r="G14671" s="1" t="s">
        <v>77</v>
      </c>
      <c r="H14671" s="1" t="s">
        <v>107</v>
      </c>
      <c r="I14671" s="1">
        <v>512</v>
      </c>
      <c r="J14671" s="1">
        <f>MONTH(BART_Rides[[#This Row],[Date]])</f>
        <v>3</v>
      </c>
      <c r="K14671" s="1">
        <f>WEEKDAY(BART_Rides[[#This Row],[Date]],2)</f>
        <v>4</v>
      </c>
      <c r="L14671" s="1" t="str">
        <f>LEFT(BART_Rides[[#This Row],[Lines]],1)</f>
        <v>Y</v>
      </c>
      <c r="M14671" s="1" t="str">
        <f>IF(BART_Rides[[#This Row],[FirstLetter]]="Y","Yes","No")</f>
        <v>Yes</v>
      </c>
      <c r="N14671" s="1" t="str">
        <f>IF(OR(BART_Rides[[#This Row],[Station Code]]="EM", BART_Rides[[#This Row],[Station Code]]="MT", BART_Rides[[#This Row],[Station Code]]="PL", BART_Rides[[#This Row],[Station Code]]="CC"), "Yes", "No")</f>
        <v>No</v>
      </c>
    </row>
    <row r="14672" spans="6:14">
      <c r="F14672" s="3">
        <v>44267</v>
      </c>
      <c r="G14672" s="1" t="s">
        <v>77</v>
      </c>
      <c r="H14672" s="1" t="s">
        <v>107</v>
      </c>
      <c r="I14672" s="1">
        <v>545</v>
      </c>
      <c r="J14672" s="1">
        <f>MONTH(BART_Rides[[#This Row],[Date]])</f>
        <v>3</v>
      </c>
      <c r="K14672" s="1">
        <f>WEEKDAY(BART_Rides[[#This Row],[Date]],2)</f>
        <v>5</v>
      </c>
      <c r="L14672" s="1" t="str">
        <f>LEFT(BART_Rides[[#This Row],[Lines]],1)</f>
        <v>Y</v>
      </c>
      <c r="M14672" s="1" t="str">
        <f>IF(BART_Rides[[#This Row],[FirstLetter]]="Y","Yes","No")</f>
        <v>Yes</v>
      </c>
      <c r="N14672" s="1" t="str">
        <f>IF(OR(BART_Rides[[#This Row],[Station Code]]="EM", BART_Rides[[#This Row],[Station Code]]="MT", BART_Rides[[#This Row],[Station Code]]="PL", BART_Rides[[#This Row],[Station Code]]="CC"), "Yes", "No")</f>
        <v>No</v>
      </c>
    </row>
    <row r="14673" spans="6:14">
      <c r="F14673" s="3">
        <v>44268</v>
      </c>
      <c r="G14673" s="1" t="s">
        <v>77</v>
      </c>
      <c r="H14673" s="1" t="s">
        <v>107</v>
      </c>
      <c r="I14673" s="1">
        <v>315</v>
      </c>
      <c r="J14673" s="1">
        <f>MONTH(BART_Rides[[#This Row],[Date]])</f>
        <v>3</v>
      </c>
      <c r="K14673" s="1">
        <f>WEEKDAY(BART_Rides[[#This Row],[Date]],2)</f>
        <v>6</v>
      </c>
      <c r="L14673" s="1" t="str">
        <f>LEFT(BART_Rides[[#This Row],[Lines]],1)</f>
        <v>Y</v>
      </c>
      <c r="M14673" s="1" t="str">
        <f>IF(BART_Rides[[#This Row],[FirstLetter]]="Y","Yes","No")</f>
        <v>Yes</v>
      </c>
      <c r="N14673" s="1" t="str">
        <f>IF(OR(BART_Rides[[#This Row],[Station Code]]="EM", BART_Rides[[#This Row],[Station Code]]="MT", BART_Rides[[#This Row],[Station Code]]="PL", BART_Rides[[#This Row],[Station Code]]="CC"), "Yes", "No")</f>
        <v>No</v>
      </c>
    </row>
    <row r="14674" spans="6:14">
      <c r="F14674" s="3">
        <v>44269</v>
      </c>
      <c r="G14674" s="1" t="s">
        <v>77</v>
      </c>
      <c r="H14674" s="1" t="s">
        <v>107</v>
      </c>
      <c r="I14674" s="1">
        <v>211</v>
      </c>
      <c r="J14674" s="1">
        <f>MONTH(BART_Rides[[#This Row],[Date]])</f>
        <v>3</v>
      </c>
      <c r="K14674" s="1">
        <f>WEEKDAY(BART_Rides[[#This Row],[Date]],2)</f>
        <v>7</v>
      </c>
      <c r="L14674" s="1" t="str">
        <f>LEFT(BART_Rides[[#This Row],[Lines]],1)</f>
        <v>Y</v>
      </c>
      <c r="M14674" s="1" t="str">
        <f>IF(BART_Rides[[#This Row],[FirstLetter]]="Y","Yes","No")</f>
        <v>Yes</v>
      </c>
      <c r="N14674" s="1" t="str">
        <f>IF(OR(BART_Rides[[#This Row],[Station Code]]="EM", BART_Rides[[#This Row],[Station Code]]="MT", BART_Rides[[#This Row],[Station Code]]="PL", BART_Rides[[#This Row],[Station Code]]="CC"), "Yes", "No")</f>
        <v>No</v>
      </c>
    </row>
    <row r="14675" spans="6:14">
      <c r="F14675" s="3">
        <v>44270</v>
      </c>
      <c r="G14675" s="1" t="s">
        <v>77</v>
      </c>
      <c r="H14675" s="1" t="s">
        <v>107</v>
      </c>
      <c r="I14675" s="1">
        <v>490</v>
      </c>
      <c r="J14675" s="1">
        <f>MONTH(BART_Rides[[#This Row],[Date]])</f>
        <v>3</v>
      </c>
      <c r="K14675" s="1">
        <f>WEEKDAY(BART_Rides[[#This Row],[Date]],2)</f>
        <v>1</v>
      </c>
      <c r="L14675" s="1" t="str">
        <f>LEFT(BART_Rides[[#This Row],[Lines]],1)</f>
        <v>Y</v>
      </c>
      <c r="M14675" s="1" t="str">
        <f>IF(BART_Rides[[#This Row],[FirstLetter]]="Y","Yes","No")</f>
        <v>Yes</v>
      </c>
      <c r="N14675" s="1" t="str">
        <f>IF(OR(BART_Rides[[#This Row],[Station Code]]="EM", BART_Rides[[#This Row],[Station Code]]="MT", BART_Rides[[#This Row],[Station Code]]="PL", BART_Rides[[#This Row],[Station Code]]="CC"), "Yes", "No")</f>
        <v>No</v>
      </c>
    </row>
    <row r="14676" spans="6:14">
      <c r="F14676" s="3">
        <v>44271</v>
      </c>
      <c r="G14676" s="1" t="s">
        <v>77</v>
      </c>
      <c r="H14676" s="1" t="s">
        <v>107</v>
      </c>
      <c r="I14676" s="1">
        <v>514</v>
      </c>
      <c r="J14676" s="1">
        <f>MONTH(BART_Rides[[#This Row],[Date]])</f>
        <v>3</v>
      </c>
      <c r="K14676" s="1">
        <f>WEEKDAY(BART_Rides[[#This Row],[Date]],2)</f>
        <v>2</v>
      </c>
      <c r="L14676" s="1" t="str">
        <f>LEFT(BART_Rides[[#This Row],[Lines]],1)</f>
        <v>Y</v>
      </c>
      <c r="M14676" s="1" t="str">
        <f>IF(BART_Rides[[#This Row],[FirstLetter]]="Y","Yes","No")</f>
        <v>Yes</v>
      </c>
      <c r="N14676" s="1" t="str">
        <f>IF(OR(BART_Rides[[#This Row],[Station Code]]="EM", BART_Rides[[#This Row],[Station Code]]="MT", BART_Rides[[#This Row],[Station Code]]="PL", BART_Rides[[#This Row],[Station Code]]="CC"), "Yes", "No")</f>
        <v>No</v>
      </c>
    </row>
    <row r="14677" spans="6:14">
      <c r="F14677" s="3">
        <v>44272</v>
      </c>
      <c r="G14677" s="1" t="s">
        <v>77</v>
      </c>
      <c r="H14677" s="1" t="s">
        <v>107</v>
      </c>
      <c r="I14677" s="1">
        <v>552</v>
      </c>
      <c r="J14677" s="1">
        <f>MONTH(BART_Rides[[#This Row],[Date]])</f>
        <v>3</v>
      </c>
      <c r="K14677" s="1">
        <f>WEEKDAY(BART_Rides[[#This Row],[Date]],2)</f>
        <v>3</v>
      </c>
      <c r="L14677" s="1" t="str">
        <f>LEFT(BART_Rides[[#This Row],[Lines]],1)</f>
        <v>Y</v>
      </c>
      <c r="M14677" s="1" t="str">
        <f>IF(BART_Rides[[#This Row],[FirstLetter]]="Y","Yes","No")</f>
        <v>Yes</v>
      </c>
      <c r="N14677" s="1" t="str">
        <f>IF(OR(BART_Rides[[#This Row],[Station Code]]="EM", BART_Rides[[#This Row],[Station Code]]="MT", BART_Rides[[#This Row],[Station Code]]="PL", BART_Rides[[#This Row],[Station Code]]="CC"), "Yes", "No")</f>
        <v>No</v>
      </c>
    </row>
    <row r="14678" spans="6:14">
      <c r="F14678" s="3">
        <v>44273</v>
      </c>
      <c r="G14678" s="1" t="s">
        <v>77</v>
      </c>
      <c r="H14678" s="1" t="s">
        <v>107</v>
      </c>
      <c r="I14678" s="1">
        <v>530</v>
      </c>
      <c r="J14678" s="1">
        <f>MONTH(BART_Rides[[#This Row],[Date]])</f>
        <v>3</v>
      </c>
      <c r="K14678" s="1">
        <f>WEEKDAY(BART_Rides[[#This Row],[Date]],2)</f>
        <v>4</v>
      </c>
      <c r="L14678" s="1" t="str">
        <f>LEFT(BART_Rides[[#This Row],[Lines]],1)</f>
        <v>Y</v>
      </c>
      <c r="M14678" s="1" t="str">
        <f>IF(BART_Rides[[#This Row],[FirstLetter]]="Y","Yes","No")</f>
        <v>Yes</v>
      </c>
      <c r="N14678" s="1" t="str">
        <f>IF(OR(BART_Rides[[#This Row],[Station Code]]="EM", BART_Rides[[#This Row],[Station Code]]="MT", BART_Rides[[#This Row],[Station Code]]="PL", BART_Rides[[#This Row],[Station Code]]="CC"), "Yes", "No")</f>
        <v>No</v>
      </c>
    </row>
    <row r="14679" spans="6:14">
      <c r="F14679" s="3">
        <v>44274</v>
      </c>
      <c r="G14679" s="1" t="s">
        <v>77</v>
      </c>
      <c r="H14679" s="1" t="s">
        <v>107</v>
      </c>
      <c r="I14679" s="1">
        <v>568</v>
      </c>
      <c r="J14679" s="1">
        <f>MONTH(BART_Rides[[#This Row],[Date]])</f>
        <v>3</v>
      </c>
      <c r="K14679" s="1">
        <f>WEEKDAY(BART_Rides[[#This Row],[Date]],2)</f>
        <v>5</v>
      </c>
      <c r="L14679" s="1" t="str">
        <f>LEFT(BART_Rides[[#This Row],[Lines]],1)</f>
        <v>Y</v>
      </c>
      <c r="M14679" s="1" t="str">
        <f>IF(BART_Rides[[#This Row],[FirstLetter]]="Y","Yes","No")</f>
        <v>Yes</v>
      </c>
      <c r="N14679" s="1" t="str">
        <f>IF(OR(BART_Rides[[#This Row],[Station Code]]="EM", BART_Rides[[#This Row],[Station Code]]="MT", BART_Rides[[#This Row],[Station Code]]="PL", BART_Rides[[#This Row],[Station Code]]="CC"), "Yes", "No")</f>
        <v>No</v>
      </c>
    </row>
    <row r="14680" spans="6:14">
      <c r="F14680" s="3">
        <v>44275</v>
      </c>
      <c r="G14680" s="1" t="s">
        <v>77</v>
      </c>
      <c r="H14680" s="1" t="s">
        <v>107</v>
      </c>
      <c r="I14680" s="1">
        <v>383</v>
      </c>
      <c r="J14680" s="1">
        <f>MONTH(BART_Rides[[#This Row],[Date]])</f>
        <v>3</v>
      </c>
      <c r="K14680" s="1">
        <f>WEEKDAY(BART_Rides[[#This Row],[Date]],2)</f>
        <v>6</v>
      </c>
      <c r="L14680" s="1" t="str">
        <f>LEFT(BART_Rides[[#This Row],[Lines]],1)</f>
        <v>Y</v>
      </c>
      <c r="M14680" s="1" t="str">
        <f>IF(BART_Rides[[#This Row],[FirstLetter]]="Y","Yes","No")</f>
        <v>Yes</v>
      </c>
      <c r="N14680" s="1" t="str">
        <f>IF(OR(BART_Rides[[#This Row],[Station Code]]="EM", BART_Rides[[#This Row],[Station Code]]="MT", BART_Rides[[#This Row],[Station Code]]="PL", BART_Rides[[#This Row],[Station Code]]="CC"), "Yes", "No")</f>
        <v>No</v>
      </c>
    </row>
    <row r="14681" spans="6:14">
      <c r="F14681" s="3">
        <v>44276</v>
      </c>
      <c r="G14681" s="1" t="s">
        <v>77</v>
      </c>
      <c r="H14681" s="1" t="s">
        <v>107</v>
      </c>
      <c r="I14681" s="1">
        <v>284</v>
      </c>
      <c r="J14681" s="1">
        <f>MONTH(BART_Rides[[#This Row],[Date]])</f>
        <v>3</v>
      </c>
      <c r="K14681" s="1">
        <f>WEEKDAY(BART_Rides[[#This Row],[Date]],2)</f>
        <v>7</v>
      </c>
      <c r="L14681" s="1" t="str">
        <f>LEFT(BART_Rides[[#This Row],[Lines]],1)</f>
        <v>Y</v>
      </c>
      <c r="M14681" s="1" t="str">
        <f>IF(BART_Rides[[#This Row],[FirstLetter]]="Y","Yes","No")</f>
        <v>Yes</v>
      </c>
      <c r="N14681" s="1" t="str">
        <f>IF(OR(BART_Rides[[#This Row],[Station Code]]="EM", BART_Rides[[#This Row],[Station Code]]="MT", BART_Rides[[#This Row],[Station Code]]="PL", BART_Rides[[#This Row],[Station Code]]="CC"), "Yes", "No")</f>
        <v>No</v>
      </c>
    </row>
    <row r="14682" spans="6:14">
      <c r="F14682" s="3">
        <v>44277</v>
      </c>
      <c r="G14682" s="1" t="s">
        <v>77</v>
      </c>
      <c r="H14682" s="1" t="s">
        <v>107</v>
      </c>
      <c r="I14682" s="1">
        <v>498</v>
      </c>
      <c r="J14682" s="1">
        <f>MONTH(BART_Rides[[#This Row],[Date]])</f>
        <v>3</v>
      </c>
      <c r="K14682" s="1">
        <f>WEEKDAY(BART_Rides[[#This Row],[Date]],2)</f>
        <v>1</v>
      </c>
      <c r="L14682" s="1" t="str">
        <f>LEFT(BART_Rides[[#This Row],[Lines]],1)</f>
        <v>Y</v>
      </c>
      <c r="M14682" s="1" t="str">
        <f>IF(BART_Rides[[#This Row],[FirstLetter]]="Y","Yes","No")</f>
        <v>Yes</v>
      </c>
      <c r="N14682" s="1" t="str">
        <f>IF(OR(BART_Rides[[#This Row],[Station Code]]="EM", BART_Rides[[#This Row],[Station Code]]="MT", BART_Rides[[#This Row],[Station Code]]="PL", BART_Rides[[#This Row],[Station Code]]="CC"), "Yes", "No")</f>
        <v>No</v>
      </c>
    </row>
    <row r="14683" spans="6:14">
      <c r="F14683" s="3">
        <v>44278</v>
      </c>
      <c r="G14683" s="1" t="s">
        <v>77</v>
      </c>
      <c r="H14683" s="1" t="s">
        <v>107</v>
      </c>
      <c r="I14683" s="1">
        <v>584</v>
      </c>
      <c r="J14683" s="1">
        <f>MONTH(BART_Rides[[#This Row],[Date]])</f>
        <v>3</v>
      </c>
      <c r="K14683" s="1">
        <f>WEEKDAY(BART_Rides[[#This Row],[Date]],2)</f>
        <v>2</v>
      </c>
      <c r="L14683" s="1" t="str">
        <f>LEFT(BART_Rides[[#This Row],[Lines]],1)</f>
        <v>Y</v>
      </c>
      <c r="M14683" s="1" t="str">
        <f>IF(BART_Rides[[#This Row],[FirstLetter]]="Y","Yes","No")</f>
        <v>Yes</v>
      </c>
      <c r="N14683" s="1" t="str">
        <f>IF(OR(BART_Rides[[#This Row],[Station Code]]="EM", BART_Rides[[#This Row],[Station Code]]="MT", BART_Rides[[#This Row],[Station Code]]="PL", BART_Rides[[#This Row],[Station Code]]="CC"), "Yes", "No")</f>
        <v>No</v>
      </c>
    </row>
    <row r="14684" spans="6:14">
      <c r="F14684" s="3">
        <v>44279</v>
      </c>
      <c r="G14684" s="1" t="s">
        <v>77</v>
      </c>
      <c r="H14684" s="1" t="s">
        <v>107</v>
      </c>
      <c r="I14684" s="1">
        <v>596</v>
      </c>
      <c r="J14684" s="1">
        <f>MONTH(BART_Rides[[#This Row],[Date]])</f>
        <v>3</v>
      </c>
      <c r="K14684" s="1">
        <f>WEEKDAY(BART_Rides[[#This Row],[Date]],2)</f>
        <v>3</v>
      </c>
      <c r="L14684" s="1" t="str">
        <f>LEFT(BART_Rides[[#This Row],[Lines]],1)</f>
        <v>Y</v>
      </c>
      <c r="M14684" s="1" t="str">
        <f>IF(BART_Rides[[#This Row],[FirstLetter]]="Y","Yes","No")</f>
        <v>Yes</v>
      </c>
      <c r="N14684" s="1" t="str">
        <f>IF(OR(BART_Rides[[#This Row],[Station Code]]="EM", BART_Rides[[#This Row],[Station Code]]="MT", BART_Rides[[#This Row],[Station Code]]="PL", BART_Rides[[#This Row],[Station Code]]="CC"), "Yes", "No")</f>
        <v>No</v>
      </c>
    </row>
    <row r="14685" spans="6:14">
      <c r="F14685" s="3">
        <v>44280</v>
      </c>
      <c r="G14685" s="1" t="s">
        <v>77</v>
      </c>
      <c r="H14685" s="1" t="s">
        <v>107</v>
      </c>
      <c r="I14685" s="1">
        <v>562</v>
      </c>
      <c r="J14685" s="1">
        <f>MONTH(BART_Rides[[#This Row],[Date]])</f>
        <v>3</v>
      </c>
      <c r="K14685" s="1">
        <f>WEEKDAY(BART_Rides[[#This Row],[Date]],2)</f>
        <v>4</v>
      </c>
      <c r="L14685" s="1" t="str">
        <f>LEFT(BART_Rides[[#This Row],[Lines]],1)</f>
        <v>Y</v>
      </c>
      <c r="M14685" s="1" t="str">
        <f>IF(BART_Rides[[#This Row],[FirstLetter]]="Y","Yes","No")</f>
        <v>Yes</v>
      </c>
      <c r="N14685" s="1" t="str">
        <f>IF(OR(BART_Rides[[#This Row],[Station Code]]="EM", BART_Rides[[#This Row],[Station Code]]="MT", BART_Rides[[#This Row],[Station Code]]="PL", BART_Rides[[#This Row],[Station Code]]="CC"), "Yes", "No")</f>
        <v>No</v>
      </c>
    </row>
    <row r="14686" spans="6:14">
      <c r="F14686" s="3">
        <v>44281</v>
      </c>
      <c r="G14686" s="1" t="s">
        <v>77</v>
      </c>
      <c r="H14686" s="1" t="s">
        <v>107</v>
      </c>
      <c r="I14686" s="1">
        <v>605</v>
      </c>
      <c r="J14686" s="1">
        <f>MONTH(BART_Rides[[#This Row],[Date]])</f>
        <v>3</v>
      </c>
      <c r="K14686" s="1">
        <f>WEEKDAY(BART_Rides[[#This Row],[Date]],2)</f>
        <v>5</v>
      </c>
      <c r="L14686" s="1" t="str">
        <f>LEFT(BART_Rides[[#This Row],[Lines]],1)</f>
        <v>Y</v>
      </c>
      <c r="M14686" s="1" t="str">
        <f>IF(BART_Rides[[#This Row],[FirstLetter]]="Y","Yes","No")</f>
        <v>Yes</v>
      </c>
      <c r="N14686" s="1" t="str">
        <f>IF(OR(BART_Rides[[#This Row],[Station Code]]="EM", BART_Rides[[#This Row],[Station Code]]="MT", BART_Rides[[#This Row],[Station Code]]="PL", BART_Rides[[#This Row],[Station Code]]="CC"), "Yes", "No")</f>
        <v>No</v>
      </c>
    </row>
    <row r="14687" spans="6:14">
      <c r="F14687" s="3">
        <v>44282</v>
      </c>
      <c r="G14687" s="1" t="s">
        <v>77</v>
      </c>
      <c r="H14687" s="1" t="s">
        <v>107</v>
      </c>
      <c r="I14687" s="1">
        <v>382</v>
      </c>
      <c r="J14687" s="1">
        <f>MONTH(BART_Rides[[#This Row],[Date]])</f>
        <v>3</v>
      </c>
      <c r="K14687" s="1">
        <f>WEEKDAY(BART_Rides[[#This Row],[Date]],2)</f>
        <v>6</v>
      </c>
      <c r="L14687" s="1" t="str">
        <f>LEFT(BART_Rides[[#This Row],[Lines]],1)</f>
        <v>Y</v>
      </c>
      <c r="M14687" s="1" t="str">
        <f>IF(BART_Rides[[#This Row],[FirstLetter]]="Y","Yes","No")</f>
        <v>Yes</v>
      </c>
      <c r="N14687" s="1" t="str">
        <f>IF(OR(BART_Rides[[#This Row],[Station Code]]="EM", BART_Rides[[#This Row],[Station Code]]="MT", BART_Rides[[#This Row],[Station Code]]="PL", BART_Rides[[#This Row],[Station Code]]="CC"), "Yes", "No")</f>
        <v>No</v>
      </c>
    </row>
    <row r="14688" spans="6:14">
      <c r="F14688" s="3">
        <v>44283</v>
      </c>
      <c r="G14688" s="1" t="s">
        <v>77</v>
      </c>
      <c r="H14688" s="1" t="s">
        <v>107</v>
      </c>
      <c r="I14688" s="1">
        <v>293</v>
      </c>
      <c r="J14688" s="1">
        <f>MONTH(BART_Rides[[#This Row],[Date]])</f>
        <v>3</v>
      </c>
      <c r="K14688" s="1">
        <f>WEEKDAY(BART_Rides[[#This Row],[Date]],2)</f>
        <v>7</v>
      </c>
      <c r="L14688" s="1" t="str">
        <f>LEFT(BART_Rides[[#This Row],[Lines]],1)</f>
        <v>Y</v>
      </c>
      <c r="M14688" s="1" t="str">
        <f>IF(BART_Rides[[#This Row],[FirstLetter]]="Y","Yes","No")</f>
        <v>Yes</v>
      </c>
      <c r="N14688" s="1" t="str">
        <f>IF(OR(BART_Rides[[#This Row],[Station Code]]="EM", BART_Rides[[#This Row],[Station Code]]="MT", BART_Rides[[#This Row],[Station Code]]="PL", BART_Rides[[#This Row],[Station Code]]="CC"), "Yes", "No")</f>
        <v>No</v>
      </c>
    </row>
    <row r="14689" spans="6:14">
      <c r="F14689" s="3">
        <v>44284</v>
      </c>
      <c r="G14689" s="1" t="s">
        <v>77</v>
      </c>
      <c r="H14689" s="1" t="s">
        <v>107</v>
      </c>
      <c r="I14689" s="1">
        <v>567</v>
      </c>
      <c r="J14689" s="1">
        <f>MONTH(BART_Rides[[#This Row],[Date]])</f>
        <v>3</v>
      </c>
      <c r="K14689" s="1">
        <f>WEEKDAY(BART_Rides[[#This Row],[Date]],2)</f>
        <v>1</v>
      </c>
      <c r="L14689" s="1" t="str">
        <f>LEFT(BART_Rides[[#This Row],[Lines]],1)</f>
        <v>Y</v>
      </c>
      <c r="M14689" s="1" t="str">
        <f>IF(BART_Rides[[#This Row],[FirstLetter]]="Y","Yes","No")</f>
        <v>Yes</v>
      </c>
      <c r="N14689" s="1" t="str">
        <f>IF(OR(BART_Rides[[#This Row],[Station Code]]="EM", BART_Rides[[#This Row],[Station Code]]="MT", BART_Rides[[#This Row],[Station Code]]="PL", BART_Rides[[#This Row],[Station Code]]="CC"), "Yes", "No")</f>
        <v>No</v>
      </c>
    </row>
    <row r="14690" spans="6:14">
      <c r="F14690" s="3">
        <v>44285</v>
      </c>
      <c r="G14690" s="1" t="s">
        <v>77</v>
      </c>
      <c r="H14690" s="1" t="s">
        <v>107</v>
      </c>
      <c r="I14690" s="1">
        <v>580</v>
      </c>
      <c r="J14690" s="1">
        <f>MONTH(BART_Rides[[#This Row],[Date]])</f>
        <v>3</v>
      </c>
      <c r="K14690" s="1">
        <f>WEEKDAY(BART_Rides[[#This Row],[Date]],2)</f>
        <v>2</v>
      </c>
      <c r="L14690" s="1" t="str">
        <f>LEFT(BART_Rides[[#This Row],[Lines]],1)</f>
        <v>Y</v>
      </c>
      <c r="M14690" s="1" t="str">
        <f>IF(BART_Rides[[#This Row],[FirstLetter]]="Y","Yes","No")</f>
        <v>Yes</v>
      </c>
      <c r="N14690" s="1" t="str">
        <f>IF(OR(BART_Rides[[#This Row],[Station Code]]="EM", BART_Rides[[#This Row],[Station Code]]="MT", BART_Rides[[#This Row],[Station Code]]="PL", BART_Rides[[#This Row],[Station Code]]="CC"), "Yes", "No")</f>
        <v>No</v>
      </c>
    </row>
    <row r="14691" spans="6:14">
      <c r="F14691" s="3">
        <v>44286</v>
      </c>
      <c r="G14691" s="1" t="s">
        <v>77</v>
      </c>
      <c r="H14691" s="1" t="s">
        <v>107</v>
      </c>
      <c r="I14691" s="1">
        <v>585</v>
      </c>
      <c r="J14691" s="1">
        <f>MONTH(BART_Rides[[#This Row],[Date]])</f>
        <v>3</v>
      </c>
      <c r="K14691" s="1">
        <f>WEEKDAY(BART_Rides[[#This Row],[Date]],2)</f>
        <v>3</v>
      </c>
      <c r="L14691" s="1" t="str">
        <f>LEFT(BART_Rides[[#This Row],[Lines]],1)</f>
        <v>Y</v>
      </c>
      <c r="M14691" s="1" t="str">
        <f>IF(BART_Rides[[#This Row],[FirstLetter]]="Y","Yes","No")</f>
        <v>Yes</v>
      </c>
      <c r="N14691" s="1" t="str">
        <f>IF(OR(BART_Rides[[#This Row],[Station Code]]="EM", BART_Rides[[#This Row],[Station Code]]="MT", BART_Rides[[#This Row],[Station Code]]="PL", BART_Rides[[#This Row],[Station Code]]="CC"), "Yes", "No")</f>
        <v>No</v>
      </c>
    </row>
    <row r="14692" spans="6:14">
      <c r="F14692" s="3">
        <v>44287</v>
      </c>
      <c r="G14692" s="1" t="s">
        <v>77</v>
      </c>
      <c r="H14692" s="1" t="s">
        <v>107</v>
      </c>
      <c r="I14692" s="1">
        <v>585</v>
      </c>
      <c r="J14692" s="1">
        <f>MONTH(BART_Rides[[#This Row],[Date]])</f>
        <v>4</v>
      </c>
      <c r="K14692" s="1">
        <f>WEEKDAY(BART_Rides[[#This Row],[Date]],2)</f>
        <v>4</v>
      </c>
      <c r="L14692" s="1" t="str">
        <f>LEFT(BART_Rides[[#This Row],[Lines]],1)</f>
        <v>Y</v>
      </c>
      <c r="M14692" s="1" t="str">
        <f>IF(BART_Rides[[#This Row],[FirstLetter]]="Y","Yes","No")</f>
        <v>Yes</v>
      </c>
      <c r="N14692" s="1" t="str">
        <f>IF(OR(BART_Rides[[#This Row],[Station Code]]="EM", BART_Rides[[#This Row],[Station Code]]="MT", BART_Rides[[#This Row],[Station Code]]="PL", BART_Rides[[#This Row],[Station Code]]="CC"), "Yes", "No")</f>
        <v>No</v>
      </c>
    </row>
    <row r="14693" spans="6:14">
      <c r="F14693" s="3">
        <v>44288</v>
      </c>
      <c r="G14693" s="1" t="s">
        <v>77</v>
      </c>
      <c r="H14693" s="1" t="s">
        <v>107</v>
      </c>
      <c r="I14693" s="1">
        <v>618</v>
      </c>
      <c r="J14693" s="1">
        <f>MONTH(BART_Rides[[#This Row],[Date]])</f>
        <v>4</v>
      </c>
      <c r="K14693" s="1">
        <f>WEEKDAY(BART_Rides[[#This Row],[Date]],2)</f>
        <v>5</v>
      </c>
      <c r="L14693" s="1" t="str">
        <f>LEFT(BART_Rides[[#This Row],[Lines]],1)</f>
        <v>Y</v>
      </c>
      <c r="M14693" s="1" t="str">
        <f>IF(BART_Rides[[#This Row],[FirstLetter]]="Y","Yes","No")</f>
        <v>Yes</v>
      </c>
      <c r="N14693" s="1" t="str">
        <f>IF(OR(BART_Rides[[#This Row],[Station Code]]="EM", BART_Rides[[#This Row],[Station Code]]="MT", BART_Rides[[#This Row],[Station Code]]="PL", BART_Rides[[#This Row],[Station Code]]="CC"), "Yes", "No")</f>
        <v>No</v>
      </c>
    </row>
    <row r="14694" spans="6:14">
      <c r="F14694" s="3">
        <v>44289</v>
      </c>
      <c r="G14694" s="1" t="s">
        <v>77</v>
      </c>
      <c r="H14694" s="1" t="s">
        <v>107</v>
      </c>
      <c r="I14694" s="1">
        <v>359</v>
      </c>
      <c r="J14694" s="1">
        <f>MONTH(BART_Rides[[#This Row],[Date]])</f>
        <v>4</v>
      </c>
      <c r="K14694" s="1">
        <f>WEEKDAY(BART_Rides[[#This Row],[Date]],2)</f>
        <v>6</v>
      </c>
      <c r="L14694" s="1" t="str">
        <f>LEFT(BART_Rides[[#This Row],[Lines]],1)</f>
        <v>Y</v>
      </c>
      <c r="M14694" s="1" t="str">
        <f>IF(BART_Rides[[#This Row],[FirstLetter]]="Y","Yes","No")</f>
        <v>Yes</v>
      </c>
      <c r="N14694" s="1" t="str">
        <f>IF(OR(BART_Rides[[#This Row],[Station Code]]="EM", BART_Rides[[#This Row],[Station Code]]="MT", BART_Rides[[#This Row],[Station Code]]="PL", BART_Rides[[#This Row],[Station Code]]="CC"), "Yes", "No")</f>
        <v>No</v>
      </c>
    </row>
    <row r="14695" spans="6:14">
      <c r="F14695" s="3">
        <v>44290</v>
      </c>
      <c r="G14695" s="1" t="s">
        <v>77</v>
      </c>
      <c r="H14695" s="1" t="s">
        <v>107</v>
      </c>
      <c r="I14695" s="1">
        <v>243</v>
      </c>
      <c r="J14695" s="1">
        <f>MONTH(BART_Rides[[#This Row],[Date]])</f>
        <v>4</v>
      </c>
      <c r="K14695" s="1">
        <f>WEEKDAY(BART_Rides[[#This Row],[Date]],2)</f>
        <v>7</v>
      </c>
      <c r="L14695" s="1" t="str">
        <f>LEFT(BART_Rides[[#This Row],[Lines]],1)</f>
        <v>Y</v>
      </c>
      <c r="M14695" s="1" t="str">
        <f>IF(BART_Rides[[#This Row],[FirstLetter]]="Y","Yes","No")</f>
        <v>Yes</v>
      </c>
      <c r="N14695" s="1" t="str">
        <f>IF(OR(BART_Rides[[#This Row],[Station Code]]="EM", BART_Rides[[#This Row],[Station Code]]="MT", BART_Rides[[#This Row],[Station Code]]="PL", BART_Rides[[#This Row],[Station Code]]="CC"), "Yes", "No")</f>
        <v>No</v>
      </c>
    </row>
    <row r="14696" spans="6:14">
      <c r="F14696" s="3">
        <v>44291</v>
      </c>
      <c r="G14696" s="1" t="s">
        <v>77</v>
      </c>
      <c r="H14696" s="1" t="s">
        <v>107</v>
      </c>
      <c r="I14696" s="1">
        <v>561</v>
      </c>
      <c r="J14696" s="1">
        <f>MONTH(BART_Rides[[#This Row],[Date]])</f>
        <v>4</v>
      </c>
      <c r="K14696" s="1">
        <f>WEEKDAY(BART_Rides[[#This Row],[Date]],2)</f>
        <v>1</v>
      </c>
      <c r="L14696" s="1" t="str">
        <f>LEFT(BART_Rides[[#This Row],[Lines]],1)</f>
        <v>Y</v>
      </c>
      <c r="M14696" s="1" t="str">
        <f>IF(BART_Rides[[#This Row],[FirstLetter]]="Y","Yes","No")</f>
        <v>Yes</v>
      </c>
      <c r="N14696" s="1" t="str">
        <f>IF(OR(BART_Rides[[#This Row],[Station Code]]="EM", BART_Rides[[#This Row],[Station Code]]="MT", BART_Rides[[#This Row],[Station Code]]="PL", BART_Rides[[#This Row],[Station Code]]="CC"), "Yes", "No")</f>
        <v>No</v>
      </c>
    </row>
    <row r="14697" spans="6:14">
      <c r="F14697" s="3">
        <v>44292</v>
      </c>
      <c r="G14697" s="1" t="s">
        <v>77</v>
      </c>
      <c r="H14697" s="1" t="s">
        <v>107</v>
      </c>
      <c r="I14697" s="1">
        <v>595</v>
      </c>
      <c r="J14697" s="1">
        <f>MONTH(BART_Rides[[#This Row],[Date]])</f>
        <v>4</v>
      </c>
      <c r="K14697" s="1">
        <f>WEEKDAY(BART_Rides[[#This Row],[Date]],2)</f>
        <v>2</v>
      </c>
      <c r="L14697" s="1" t="str">
        <f>LEFT(BART_Rides[[#This Row],[Lines]],1)</f>
        <v>Y</v>
      </c>
      <c r="M14697" s="1" t="str">
        <f>IF(BART_Rides[[#This Row],[FirstLetter]]="Y","Yes","No")</f>
        <v>Yes</v>
      </c>
      <c r="N14697" s="1" t="str">
        <f>IF(OR(BART_Rides[[#This Row],[Station Code]]="EM", BART_Rides[[#This Row],[Station Code]]="MT", BART_Rides[[#This Row],[Station Code]]="PL", BART_Rides[[#This Row],[Station Code]]="CC"), "Yes", "No")</f>
        <v>No</v>
      </c>
    </row>
    <row r="14698" spans="6:14">
      <c r="F14698" s="3">
        <v>44293</v>
      </c>
      <c r="G14698" s="1" t="s">
        <v>77</v>
      </c>
      <c r="H14698" s="1" t="s">
        <v>107</v>
      </c>
      <c r="I14698" s="1">
        <v>620</v>
      </c>
      <c r="J14698" s="1">
        <f>MONTH(BART_Rides[[#This Row],[Date]])</f>
        <v>4</v>
      </c>
      <c r="K14698" s="1">
        <f>WEEKDAY(BART_Rides[[#This Row],[Date]],2)</f>
        <v>3</v>
      </c>
      <c r="L14698" s="1" t="str">
        <f>LEFT(BART_Rides[[#This Row],[Lines]],1)</f>
        <v>Y</v>
      </c>
      <c r="M14698" s="1" t="str">
        <f>IF(BART_Rides[[#This Row],[FirstLetter]]="Y","Yes","No")</f>
        <v>Yes</v>
      </c>
      <c r="N14698" s="1" t="str">
        <f>IF(OR(BART_Rides[[#This Row],[Station Code]]="EM", BART_Rides[[#This Row],[Station Code]]="MT", BART_Rides[[#This Row],[Station Code]]="PL", BART_Rides[[#This Row],[Station Code]]="CC"), "Yes", "No")</f>
        <v>No</v>
      </c>
    </row>
    <row r="14699" spans="6:14">
      <c r="F14699" s="3">
        <v>44294</v>
      </c>
      <c r="G14699" s="1" t="s">
        <v>77</v>
      </c>
      <c r="H14699" s="1" t="s">
        <v>107</v>
      </c>
      <c r="I14699" s="1">
        <v>610</v>
      </c>
      <c r="J14699" s="1">
        <f>MONTH(BART_Rides[[#This Row],[Date]])</f>
        <v>4</v>
      </c>
      <c r="K14699" s="1">
        <f>WEEKDAY(BART_Rides[[#This Row],[Date]],2)</f>
        <v>4</v>
      </c>
      <c r="L14699" s="1" t="str">
        <f>LEFT(BART_Rides[[#This Row],[Lines]],1)</f>
        <v>Y</v>
      </c>
      <c r="M14699" s="1" t="str">
        <f>IF(BART_Rides[[#This Row],[FirstLetter]]="Y","Yes","No")</f>
        <v>Yes</v>
      </c>
      <c r="N14699" s="1" t="str">
        <f>IF(OR(BART_Rides[[#This Row],[Station Code]]="EM", BART_Rides[[#This Row],[Station Code]]="MT", BART_Rides[[#This Row],[Station Code]]="PL", BART_Rides[[#This Row],[Station Code]]="CC"), "Yes", "No")</f>
        <v>No</v>
      </c>
    </row>
    <row r="14700" spans="6:14">
      <c r="F14700" s="3">
        <v>44295</v>
      </c>
      <c r="G14700" s="1" t="s">
        <v>77</v>
      </c>
      <c r="H14700" s="1" t="s">
        <v>107</v>
      </c>
      <c r="I14700" s="1">
        <v>614</v>
      </c>
      <c r="J14700" s="1">
        <f>MONTH(BART_Rides[[#This Row],[Date]])</f>
        <v>4</v>
      </c>
      <c r="K14700" s="1">
        <f>WEEKDAY(BART_Rides[[#This Row],[Date]],2)</f>
        <v>5</v>
      </c>
      <c r="L14700" s="1" t="str">
        <f>LEFT(BART_Rides[[#This Row],[Lines]],1)</f>
        <v>Y</v>
      </c>
      <c r="M14700" s="1" t="str">
        <f>IF(BART_Rides[[#This Row],[FirstLetter]]="Y","Yes","No")</f>
        <v>Yes</v>
      </c>
      <c r="N14700" s="1" t="str">
        <f>IF(OR(BART_Rides[[#This Row],[Station Code]]="EM", BART_Rides[[#This Row],[Station Code]]="MT", BART_Rides[[#This Row],[Station Code]]="PL", BART_Rides[[#This Row],[Station Code]]="CC"), "Yes", "No")</f>
        <v>No</v>
      </c>
    </row>
    <row r="14701" spans="6:14">
      <c r="F14701" s="3">
        <v>44296</v>
      </c>
      <c r="G14701" s="1" t="s">
        <v>77</v>
      </c>
      <c r="H14701" s="1" t="s">
        <v>107</v>
      </c>
      <c r="I14701" s="1">
        <v>429</v>
      </c>
      <c r="J14701" s="1">
        <f>MONTH(BART_Rides[[#This Row],[Date]])</f>
        <v>4</v>
      </c>
      <c r="K14701" s="1">
        <f>WEEKDAY(BART_Rides[[#This Row],[Date]],2)</f>
        <v>6</v>
      </c>
      <c r="L14701" s="1" t="str">
        <f>LEFT(BART_Rides[[#This Row],[Lines]],1)</f>
        <v>Y</v>
      </c>
      <c r="M14701" s="1" t="str">
        <f>IF(BART_Rides[[#This Row],[FirstLetter]]="Y","Yes","No")</f>
        <v>Yes</v>
      </c>
      <c r="N14701" s="1" t="str">
        <f>IF(OR(BART_Rides[[#This Row],[Station Code]]="EM", BART_Rides[[#This Row],[Station Code]]="MT", BART_Rides[[#This Row],[Station Code]]="PL", BART_Rides[[#This Row],[Station Code]]="CC"), "Yes", "No")</f>
        <v>No</v>
      </c>
    </row>
    <row r="14702" spans="6:14">
      <c r="F14702" s="3">
        <v>44297</v>
      </c>
      <c r="G14702" s="1" t="s">
        <v>77</v>
      </c>
      <c r="H14702" s="1" t="s">
        <v>107</v>
      </c>
      <c r="I14702" s="1">
        <v>304</v>
      </c>
      <c r="J14702" s="1">
        <f>MONTH(BART_Rides[[#This Row],[Date]])</f>
        <v>4</v>
      </c>
      <c r="K14702" s="1">
        <f>WEEKDAY(BART_Rides[[#This Row],[Date]],2)</f>
        <v>7</v>
      </c>
      <c r="L14702" s="1" t="str">
        <f>LEFT(BART_Rides[[#This Row],[Lines]],1)</f>
        <v>Y</v>
      </c>
      <c r="M14702" s="1" t="str">
        <f>IF(BART_Rides[[#This Row],[FirstLetter]]="Y","Yes","No")</f>
        <v>Yes</v>
      </c>
      <c r="N14702" s="1" t="str">
        <f>IF(OR(BART_Rides[[#This Row],[Station Code]]="EM", BART_Rides[[#This Row],[Station Code]]="MT", BART_Rides[[#This Row],[Station Code]]="PL", BART_Rides[[#This Row],[Station Code]]="CC"), "Yes", "No")</f>
        <v>No</v>
      </c>
    </row>
    <row r="14703" spans="6:14">
      <c r="F14703" s="3">
        <v>44298</v>
      </c>
      <c r="G14703" s="1" t="s">
        <v>77</v>
      </c>
      <c r="H14703" s="1" t="s">
        <v>107</v>
      </c>
      <c r="I14703" s="1">
        <v>581</v>
      </c>
      <c r="J14703" s="1">
        <f>MONTH(BART_Rides[[#This Row],[Date]])</f>
        <v>4</v>
      </c>
      <c r="K14703" s="1">
        <f>WEEKDAY(BART_Rides[[#This Row],[Date]],2)</f>
        <v>1</v>
      </c>
      <c r="L14703" s="1" t="str">
        <f>LEFT(BART_Rides[[#This Row],[Lines]],1)</f>
        <v>Y</v>
      </c>
      <c r="M14703" s="1" t="str">
        <f>IF(BART_Rides[[#This Row],[FirstLetter]]="Y","Yes","No")</f>
        <v>Yes</v>
      </c>
      <c r="N14703" s="1" t="str">
        <f>IF(OR(BART_Rides[[#This Row],[Station Code]]="EM", BART_Rides[[#This Row],[Station Code]]="MT", BART_Rides[[#This Row],[Station Code]]="PL", BART_Rides[[#This Row],[Station Code]]="CC"), "Yes", "No")</f>
        <v>No</v>
      </c>
    </row>
    <row r="14704" spans="6:14">
      <c r="F14704" s="3">
        <v>44299</v>
      </c>
      <c r="G14704" s="1" t="s">
        <v>77</v>
      </c>
      <c r="H14704" s="1" t="s">
        <v>107</v>
      </c>
      <c r="I14704" s="1">
        <v>597</v>
      </c>
      <c r="J14704" s="1">
        <f>MONTH(BART_Rides[[#This Row],[Date]])</f>
        <v>4</v>
      </c>
      <c r="K14704" s="1">
        <f>WEEKDAY(BART_Rides[[#This Row],[Date]],2)</f>
        <v>2</v>
      </c>
      <c r="L14704" s="1" t="str">
        <f>LEFT(BART_Rides[[#This Row],[Lines]],1)</f>
        <v>Y</v>
      </c>
      <c r="M14704" s="1" t="str">
        <f>IF(BART_Rides[[#This Row],[FirstLetter]]="Y","Yes","No")</f>
        <v>Yes</v>
      </c>
      <c r="N14704" s="1" t="str">
        <f>IF(OR(BART_Rides[[#This Row],[Station Code]]="EM", BART_Rides[[#This Row],[Station Code]]="MT", BART_Rides[[#This Row],[Station Code]]="PL", BART_Rides[[#This Row],[Station Code]]="CC"), "Yes", "No")</f>
        <v>No</v>
      </c>
    </row>
    <row r="14705" spans="6:14">
      <c r="F14705" s="3">
        <v>44300</v>
      </c>
      <c r="G14705" s="1" t="s">
        <v>77</v>
      </c>
      <c r="H14705" s="1" t="s">
        <v>107</v>
      </c>
      <c r="I14705" s="1">
        <v>604</v>
      </c>
      <c r="J14705" s="1">
        <f>MONTH(BART_Rides[[#This Row],[Date]])</f>
        <v>4</v>
      </c>
      <c r="K14705" s="1">
        <f>WEEKDAY(BART_Rides[[#This Row],[Date]],2)</f>
        <v>3</v>
      </c>
      <c r="L14705" s="1" t="str">
        <f>LEFT(BART_Rides[[#This Row],[Lines]],1)</f>
        <v>Y</v>
      </c>
      <c r="M14705" s="1" t="str">
        <f>IF(BART_Rides[[#This Row],[FirstLetter]]="Y","Yes","No")</f>
        <v>Yes</v>
      </c>
      <c r="N14705" s="1" t="str">
        <f>IF(OR(BART_Rides[[#This Row],[Station Code]]="EM", BART_Rides[[#This Row],[Station Code]]="MT", BART_Rides[[#This Row],[Station Code]]="PL", BART_Rides[[#This Row],[Station Code]]="CC"), "Yes", "No")</f>
        <v>No</v>
      </c>
    </row>
    <row r="14706" spans="6:14">
      <c r="F14706" s="3">
        <v>44301</v>
      </c>
      <c r="G14706" s="1" t="s">
        <v>77</v>
      </c>
      <c r="H14706" s="1" t="s">
        <v>107</v>
      </c>
      <c r="I14706" s="1">
        <v>590</v>
      </c>
      <c r="J14706" s="1">
        <f>MONTH(BART_Rides[[#This Row],[Date]])</f>
        <v>4</v>
      </c>
      <c r="K14706" s="1">
        <f>WEEKDAY(BART_Rides[[#This Row],[Date]],2)</f>
        <v>4</v>
      </c>
      <c r="L14706" s="1" t="str">
        <f>LEFT(BART_Rides[[#This Row],[Lines]],1)</f>
        <v>Y</v>
      </c>
      <c r="M14706" s="1" t="str">
        <f>IF(BART_Rides[[#This Row],[FirstLetter]]="Y","Yes","No")</f>
        <v>Yes</v>
      </c>
      <c r="N14706" s="1" t="str">
        <f>IF(OR(BART_Rides[[#This Row],[Station Code]]="EM", BART_Rides[[#This Row],[Station Code]]="MT", BART_Rides[[#This Row],[Station Code]]="PL", BART_Rides[[#This Row],[Station Code]]="CC"), "Yes", "No")</f>
        <v>No</v>
      </c>
    </row>
    <row r="14707" spans="6:14">
      <c r="F14707" s="3">
        <v>44302</v>
      </c>
      <c r="G14707" s="1" t="s">
        <v>77</v>
      </c>
      <c r="H14707" s="1" t="s">
        <v>107</v>
      </c>
      <c r="I14707" s="1">
        <v>612</v>
      </c>
      <c r="J14707" s="1">
        <f>MONTH(BART_Rides[[#This Row],[Date]])</f>
        <v>4</v>
      </c>
      <c r="K14707" s="1">
        <f>WEEKDAY(BART_Rides[[#This Row],[Date]],2)</f>
        <v>5</v>
      </c>
      <c r="L14707" s="1" t="str">
        <f>LEFT(BART_Rides[[#This Row],[Lines]],1)</f>
        <v>Y</v>
      </c>
      <c r="M14707" s="1" t="str">
        <f>IF(BART_Rides[[#This Row],[FirstLetter]]="Y","Yes","No")</f>
        <v>Yes</v>
      </c>
      <c r="N14707" s="1" t="str">
        <f>IF(OR(BART_Rides[[#This Row],[Station Code]]="EM", BART_Rides[[#This Row],[Station Code]]="MT", BART_Rides[[#This Row],[Station Code]]="PL", BART_Rides[[#This Row],[Station Code]]="CC"), "Yes", "No")</f>
        <v>No</v>
      </c>
    </row>
    <row r="14708" spans="6:14">
      <c r="F14708" s="3">
        <v>44303</v>
      </c>
      <c r="G14708" s="1" t="s">
        <v>77</v>
      </c>
      <c r="H14708" s="1" t="s">
        <v>107</v>
      </c>
      <c r="I14708" s="1">
        <v>461</v>
      </c>
      <c r="J14708" s="1">
        <f>MONTH(BART_Rides[[#This Row],[Date]])</f>
        <v>4</v>
      </c>
      <c r="K14708" s="1">
        <f>WEEKDAY(BART_Rides[[#This Row],[Date]],2)</f>
        <v>6</v>
      </c>
      <c r="L14708" s="1" t="str">
        <f>LEFT(BART_Rides[[#This Row],[Lines]],1)</f>
        <v>Y</v>
      </c>
      <c r="M14708" s="1" t="str">
        <f>IF(BART_Rides[[#This Row],[FirstLetter]]="Y","Yes","No")</f>
        <v>Yes</v>
      </c>
      <c r="N14708" s="1" t="str">
        <f>IF(OR(BART_Rides[[#This Row],[Station Code]]="EM", BART_Rides[[#This Row],[Station Code]]="MT", BART_Rides[[#This Row],[Station Code]]="PL", BART_Rides[[#This Row],[Station Code]]="CC"), "Yes", "No")</f>
        <v>No</v>
      </c>
    </row>
    <row r="14709" spans="6:14">
      <c r="F14709" s="3">
        <v>44304</v>
      </c>
      <c r="G14709" s="1" t="s">
        <v>77</v>
      </c>
      <c r="H14709" s="1" t="s">
        <v>107</v>
      </c>
      <c r="I14709" s="1">
        <v>359</v>
      </c>
      <c r="J14709" s="1">
        <f>MONTH(BART_Rides[[#This Row],[Date]])</f>
        <v>4</v>
      </c>
      <c r="K14709" s="1">
        <f>WEEKDAY(BART_Rides[[#This Row],[Date]],2)</f>
        <v>7</v>
      </c>
      <c r="L14709" s="1" t="str">
        <f>LEFT(BART_Rides[[#This Row],[Lines]],1)</f>
        <v>Y</v>
      </c>
      <c r="M14709" s="1" t="str">
        <f>IF(BART_Rides[[#This Row],[FirstLetter]]="Y","Yes","No")</f>
        <v>Yes</v>
      </c>
      <c r="N14709" s="1" t="str">
        <f>IF(OR(BART_Rides[[#This Row],[Station Code]]="EM", BART_Rides[[#This Row],[Station Code]]="MT", BART_Rides[[#This Row],[Station Code]]="PL", BART_Rides[[#This Row],[Station Code]]="CC"), "Yes", "No")</f>
        <v>No</v>
      </c>
    </row>
    <row r="14710" spans="6:14">
      <c r="F14710" s="3">
        <v>44305</v>
      </c>
      <c r="G14710" s="1" t="s">
        <v>77</v>
      </c>
      <c r="H14710" s="1" t="s">
        <v>107</v>
      </c>
      <c r="I14710" s="1">
        <v>550</v>
      </c>
      <c r="J14710" s="1">
        <f>MONTH(BART_Rides[[#This Row],[Date]])</f>
        <v>4</v>
      </c>
      <c r="K14710" s="1">
        <f>WEEKDAY(BART_Rides[[#This Row],[Date]],2)</f>
        <v>1</v>
      </c>
      <c r="L14710" s="1" t="str">
        <f>LEFT(BART_Rides[[#This Row],[Lines]],1)</f>
        <v>Y</v>
      </c>
      <c r="M14710" s="1" t="str">
        <f>IF(BART_Rides[[#This Row],[FirstLetter]]="Y","Yes","No")</f>
        <v>Yes</v>
      </c>
      <c r="N14710" s="1" t="str">
        <f>IF(OR(BART_Rides[[#This Row],[Station Code]]="EM", BART_Rides[[#This Row],[Station Code]]="MT", BART_Rides[[#This Row],[Station Code]]="PL", BART_Rides[[#This Row],[Station Code]]="CC"), "Yes", "No")</f>
        <v>No</v>
      </c>
    </row>
    <row r="14711" spans="6:14">
      <c r="F14711" s="3">
        <v>44306</v>
      </c>
      <c r="G14711" s="1" t="s">
        <v>77</v>
      </c>
      <c r="H14711" s="1" t="s">
        <v>107</v>
      </c>
      <c r="I14711" s="1">
        <v>596</v>
      </c>
      <c r="J14711" s="1">
        <f>MONTH(BART_Rides[[#This Row],[Date]])</f>
        <v>4</v>
      </c>
      <c r="K14711" s="1">
        <f>WEEKDAY(BART_Rides[[#This Row],[Date]],2)</f>
        <v>2</v>
      </c>
      <c r="L14711" s="1" t="str">
        <f>LEFT(BART_Rides[[#This Row],[Lines]],1)</f>
        <v>Y</v>
      </c>
      <c r="M14711" s="1" t="str">
        <f>IF(BART_Rides[[#This Row],[FirstLetter]]="Y","Yes","No")</f>
        <v>Yes</v>
      </c>
      <c r="N14711" s="1" t="str">
        <f>IF(OR(BART_Rides[[#This Row],[Station Code]]="EM", BART_Rides[[#This Row],[Station Code]]="MT", BART_Rides[[#This Row],[Station Code]]="PL", BART_Rides[[#This Row],[Station Code]]="CC"), "Yes", "No")</f>
        <v>No</v>
      </c>
    </row>
    <row r="14712" spans="6:14">
      <c r="F14712" s="3">
        <v>44307</v>
      </c>
      <c r="G14712" s="1" t="s">
        <v>77</v>
      </c>
      <c r="H14712" s="1" t="s">
        <v>107</v>
      </c>
      <c r="I14712" s="1">
        <v>577</v>
      </c>
      <c r="J14712" s="1">
        <f>MONTH(BART_Rides[[#This Row],[Date]])</f>
        <v>4</v>
      </c>
      <c r="K14712" s="1">
        <f>WEEKDAY(BART_Rides[[#This Row],[Date]],2)</f>
        <v>3</v>
      </c>
      <c r="L14712" s="1" t="str">
        <f>LEFT(BART_Rides[[#This Row],[Lines]],1)</f>
        <v>Y</v>
      </c>
      <c r="M14712" s="1" t="str">
        <f>IF(BART_Rides[[#This Row],[FirstLetter]]="Y","Yes","No")</f>
        <v>Yes</v>
      </c>
      <c r="N14712" s="1" t="str">
        <f>IF(OR(BART_Rides[[#This Row],[Station Code]]="EM", BART_Rides[[#This Row],[Station Code]]="MT", BART_Rides[[#This Row],[Station Code]]="PL", BART_Rides[[#This Row],[Station Code]]="CC"), "Yes", "No")</f>
        <v>No</v>
      </c>
    </row>
    <row r="14713" spans="6:14">
      <c r="F14713" s="3">
        <v>44308</v>
      </c>
      <c r="G14713" s="1" t="s">
        <v>77</v>
      </c>
      <c r="H14713" s="1" t="s">
        <v>107</v>
      </c>
      <c r="I14713" s="1">
        <v>609</v>
      </c>
      <c r="J14713" s="1">
        <f>MONTH(BART_Rides[[#This Row],[Date]])</f>
        <v>4</v>
      </c>
      <c r="K14713" s="1">
        <f>WEEKDAY(BART_Rides[[#This Row],[Date]],2)</f>
        <v>4</v>
      </c>
      <c r="L14713" s="1" t="str">
        <f>LEFT(BART_Rides[[#This Row],[Lines]],1)</f>
        <v>Y</v>
      </c>
      <c r="M14713" s="1" t="str">
        <f>IF(BART_Rides[[#This Row],[FirstLetter]]="Y","Yes","No")</f>
        <v>Yes</v>
      </c>
      <c r="N14713" s="1" t="str">
        <f>IF(OR(BART_Rides[[#This Row],[Station Code]]="EM", BART_Rides[[#This Row],[Station Code]]="MT", BART_Rides[[#This Row],[Station Code]]="PL", BART_Rides[[#This Row],[Station Code]]="CC"), "Yes", "No")</f>
        <v>No</v>
      </c>
    </row>
    <row r="14714" spans="6:14">
      <c r="F14714" s="3">
        <v>44309</v>
      </c>
      <c r="G14714" s="1" t="s">
        <v>77</v>
      </c>
      <c r="H14714" s="1" t="s">
        <v>107</v>
      </c>
      <c r="I14714" s="1">
        <v>611</v>
      </c>
      <c r="J14714" s="1">
        <f>MONTH(BART_Rides[[#This Row],[Date]])</f>
        <v>4</v>
      </c>
      <c r="K14714" s="1">
        <f>WEEKDAY(BART_Rides[[#This Row],[Date]],2)</f>
        <v>5</v>
      </c>
      <c r="L14714" s="1" t="str">
        <f>LEFT(BART_Rides[[#This Row],[Lines]],1)</f>
        <v>Y</v>
      </c>
      <c r="M14714" s="1" t="str">
        <f>IF(BART_Rides[[#This Row],[FirstLetter]]="Y","Yes","No")</f>
        <v>Yes</v>
      </c>
      <c r="N14714" s="1" t="str">
        <f>IF(OR(BART_Rides[[#This Row],[Station Code]]="EM", BART_Rides[[#This Row],[Station Code]]="MT", BART_Rides[[#This Row],[Station Code]]="PL", BART_Rides[[#This Row],[Station Code]]="CC"), "Yes", "No")</f>
        <v>No</v>
      </c>
    </row>
    <row r="14715" spans="6:14">
      <c r="F14715" s="3">
        <v>44310</v>
      </c>
      <c r="G14715" s="1" t="s">
        <v>77</v>
      </c>
      <c r="H14715" s="1" t="s">
        <v>107</v>
      </c>
      <c r="I14715" s="1">
        <v>424</v>
      </c>
      <c r="J14715" s="1">
        <f>MONTH(BART_Rides[[#This Row],[Date]])</f>
        <v>4</v>
      </c>
      <c r="K14715" s="1">
        <f>WEEKDAY(BART_Rides[[#This Row],[Date]],2)</f>
        <v>6</v>
      </c>
      <c r="L14715" s="1" t="str">
        <f>LEFT(BART_Rides[[#This Row],[Lines]],1)</f>
        <v>Y</v>
      </c>
      <c r="M14715" s="1" t="str">
        <f>IF(BART_Rides[[#This Row],[FirstLetter]]="Y","Yes","No")</f>
        <v>Yes</v>
      </c>
      <c r="N14715" s="1" t="str">
        <f>IF(OR(BART_Rides[[#This Row],[Station Code]]="EM", BART_Rides[[#This Row],[Station Code]]="MT", BART_Rides[[#This Row],[Station Code]]="PL", BART_Rides[[#This Row],[Station Code]]="CC"), "Yes", "No")</f>
        <v>No</v>
      </c>
    </row>
    <row r="14716" spans="6:14">
      <c r="F14716" s="3">
        <v>44311</v>
      </c>
      <c r="G14716" s="1" t="s">
        <v>77</v>
      </c>
      <c r="H14716" s="1" t="s">
        <v>107</v>
      </c>
      <c r="I14716" s="1">
        <v>257</v>
      </c>
      <c r="J14716" s="1">
        <f>MONTH(BART_Rides[[#This Row],[Date]])</f>
        <v>4</v>
      </c>
      <c r="K14716" s="1">
        <f>WEEKDAY(BART_Rides[[#This Row],[Date]],2)</f>
        <v>7</v>
      </c>
      <c r="L14716" s="1" t="str">
        <f>LEFT(BART_Rides[[#This Row],[Lines]],1)</f>
        <v>Y</v>
      </c>
      <c r="M14716" s="1" t="str">
        <f>IF(BART_Rides[[#This Row],[FirstLetter]]="Y","Yes","No")</f>
        <v>Yes</v>
      </c>
      <c r="N14716" s="1" t="str">
        <f>IF(OR(BART_Rides[[#This Row],[Station Code]]="EM", BART_Rides[[#This Row],[Station Code]]="MT", BART_Rides[[#This Row],[Station Code]]="PL", BART_Rides[[#This Row],[Station Code]]="CC"), "Yes", "No")</f>
        <v>No</v>
      </c>
    </row>
    <row r="14717" spans="6:14">
      <c r="F14717" s="3">
        <v>44312</v>
      </c>
      <c r="G14717" s="1" t="s">
        <v>77</v>
      </c>
      <c r="H14717" s="1" t="s">
        <v>107</v>
      </c>
      <c r="I14717" s="1">
        <v>564</v>
      </c>
      <c r="J14717" s="1">
        <f>MONTH(BART_Rides[[#This Row],[Date]])</f>
        <v>4</v>
      </c>
      <c r="K14717" s="1">
        <f>WEEKDAY(BART_Rides[[#This Row],[Date]],2)</f>
        <v>1</v>
      </c>
      <c r="L14717" s="1" t="str">
        <f>LEFT(BART_Rides[[#This Row],[Lines]],1)</f>
        <v>Y</v>
      </c>
      <c r="M14717" s="1" t="str">
        <f>IF(BART_Rides[[#This Row],[FirstLetter]]="Y","Yes","No")</f>
        <v>Yes</v>
      </c>
      <c r="N14717" s="1" t="str">
        <f>IF(OR(BART_Rides[[#This Row],[Station Code]]="EM", BART_Rides[[#This Row],[Station Code]]="MT", BART_Rides[[#This Row],[Station Code]]="PL", BART_Rides[[#This Row],[Station Code]]="CC"), "Yes", "No")</f>
        <v>No</v>
      </c>
    </row>
    <row r="14718" spans="6:14">
      <c r="F14718" s="3">
        <v>44313</v>
      </c>
      <c r="G14718" s="1" t="s">
        <v>77</v>
      </c>
      <c r="H14718" s="1" t="s">
        <v>107</v>
      </c>
      <c r="I14718" s="1">
        <v>591</v>
      </c>
      <c r="J14718" s="1">
        <f>MONTH(BART_Rides[[#This Row],[Date]])</f>
        <v>4</v>
      </c>
      <c r="K14718" s="1">
        <f>WEEKDAY(BART_Rides[[#This Row],[Date]],2)</f>
        <v>2</v>
      </c>
      <c r="L14718" s="1" t="str">
        <f>LEFT(BART_Rides[[#This Row],[Lines]],1)</f>
        <v>Y</v>
      </c>
      <c r="M14718" s="1" t="str">
        <f>IF(BART_Rides[[#This Row],[FirstLetter]]="Y","Yes","No")</f>
        <v>Yes</v>
      </c>
      <c r="N14718" s="1" t="str">
        <f>IF(OR(BART_Rides[[#This Row],[Station Code]]="EM", BART_Rides[[#This Row],[Station Code]]="MT", BART_Rides[[#This Row],[Station Code]]="PL", BART_Rides[[#This Row],[Station Code]]="CC"), "Yes", "No")</f>
        <v>No</v>
      </c>
    </row>
    <row r="14719" spans="6:14">
      <c r="F14719" s="3">
        <v>44314</v>
      </c>
      <c r="G14719" s="1" t="s">
        <v>77</v>
      </c>
      <c r="H14719" s="1" t="s">
        <v>107</v>
      </c>
      <c r="I14719" s="1">
        <v>585</v>
      </c>
      <c r="J14719" s="1">
        <f>MONTH(BART_Rides[[#This Row],[Date]])</f>
        <v>4</v>
      </c>
      <c r="K14719" s="1">
        <f>WEEKDAY(BART_Rides[[#This Row],[Date]],2)</f>
        <v>3</v>
      </c>
      <c r="L14719" s="1" t="str">
        <f>LEFT(BART_Rides[[#This Row],[Lines]],1)</f>
        <v>Y</v>
      </c>
      <c r="M14719" s="1" t="str">
        <f>IF(BART_Rides[[#This Row],[FirstLetter]]="Y","Yes","No")</f>
        <v>Yes</v>
      </c>
      <c r="N14719" s="1" t="str">
        <f>IF(OR(BART_Rides[[#This Row],[Station Code]]="EM", BART_Rides[[#This Row],[Station Code]]="MT", BART_Rides[[#This Row],[Station Code]]="PL", BART_Rides[[#This Row],[Station Code]]="CC"), "Yes", "No")</f>
        <v>No</v>
      </c>
    </row>
    <row r="14720" spans="6:14">
      <c r="F14720" s="3">
        <v>44315</v>
      </c>
      <c r="G14720" s="1" t="s">
        <v>77</v>
      </c>
      <c r="H14720" s="1" t="s">
        <v>107</v>
      </c>
      <c r="I14720" s="1">
        <v>595</v>
      </c>
      <c r="J14720" s="1">
        <f>MONTH(BART_Rides[[#This Row],[Date]])</f>
        <v>4</v>
      </c>
      <c r="K14720" s="1">
        <f>WEEKDAY(BART_Rides[[#This Row],[Date]],2)</f>
        <v>4</v>
      </c>
      <c r="L14720" s="1" t="str">
        <f>LEFT(BART_Rides[[#This Row],[Lines]],1)</f>
        <v>Y</v>
      </c>
      <c r="M14720" s="1" t="str">
        <f>IF(BART_Rides[[#This Row],[FirstLetter]]="Y","Yes","No")</f>
        <v>Yes</v>
      </c>
      <c r="N14720" s="1" t="str">
        <f>IF(OR(BART_Rides[[#This Row],[Station Code]]="EM", BART_Rides[[#This Row],[Station Code]]="MT", BART_Rides[[#This Row],[Station Code]]="PL", BART_Rides[[#This Row],[Station Code]]="CC"), "Yes", "No")</f>
        <v>No</v>
      </c>
    </row>
    <row r="14721" spans="6:14">
      <c r="F14721" s="3">
        <v>44316</v>
      </c>
      <c r="G14721" s="1" t="s">
        <v>77</v>
      </c>
      <c r="H14721" s="1" t="s">
        <v>107</v>
      </c>
      <c r="I14721" s="1">
        <v>620</v>
      </c>
      <c r="J14721" s="1">
        <f>MONTH(BART_Rides[[#This Row],[Date]])</f>
        <v>4</v>
      </c>
      <c r="K14721" s="1">
        <f>WEEKDAY(BART_Rides[[#This Row],[Date]],2)</f>
        <v>5</v>
      </c>
      <c r="L14721" s="1" t="str">
        <f>LEFT(BART_Rides[[#This Row],[Lines]],1)</f>
        <v>Y</v>
      </c>
      <c r="M14721" s="1" t="str">
        <f>IF(BART_Rides[[#This Row],[FirstLetter]]="Y","Yes","No")</f>
        <v>Yes</v>
      </c>
      <c r="N14721" s="1" t="str">
        <f>IF(OR(BART_Rides[[#This Row],[Station Code]]="EM", BART_Rides[[#This Row],[Station Code]]="MT", BART_Rides[[#This Row],[Station Code]]="PL", BART_Rides[[#This Row],[Station Code]]="CC"), "Yes", "No")</f>
        <v>No</v>
      </c>
    </row>
    <row r="14722" spans="6:14">
      <c r="F14722" s="3">
        <v>44317</v>
      </c>
      <c r="G14722" s="1" t="s">
        <v>77</v>
      </c>
      <c r="H14722" s="1" t="s">
        <v>107</v>
      </c>
      <c r="I14722" s="1">
        <v>413</v>
      </c>
      <c r="J14722" s="1">
        <f>MONTH(BART_Rides[[#This Row],[Date]])</f>
        <v>5</v>
      </c>
      <c r="K14722" s="1">
        <f>WEEKDAY(BART_Rides[[#This Row],[Date]],2)</f>
        <v>6</v>
      </c>
      <c r="L14722" s="1" t="str">
        <f>LEFT(BART_Rides[[#This Row],[Lines]],1)</f>
        <v>Y</v>
      </c>
      <c r="M14722" s="1" t="str">
        <f>IF(BART_Rides[[#This Row],[FirstLetter]]="Y","Yes","No")</f>
        <v>Yes</v>
      </c>
      <c r="N14722" s="1" t="str">
        <f>IF(OR(BART_Rides[[#This Row],[Station Code]]="EM", BART_Rides[[#This Row],[Station Code]]="MT", BART_Rides[[#This Row],[Station Code]]="PL", BART_Rides[[#This Row],[Station Code]]="CC"), "Yes", "No")</f>
        <v>No</v>
      </c>
    </row>
    <row r="14723" spans="6:14">
      <c r="F14723" s="3">
        <v>44318</v>
      </c>
      <c r="G14723" s="1" t="s">
        <v>77</v>
      </c>
      <c r="H14723" s="1" t="s">
        <v>107</v>
      </c>
      <c r="I14723" s="1">
        <v>340</v>
      </c>
      <c r="J14723" s="1">
        <f>MONTH(BART_Rides[[#This Row],[Date]])</f>
        <v>5</v>
      </c>
      <c r="K14723" s="1">
        <f>WEEKDAY(BART_Rides[[#This Row],[Date]],2)</f>
        <v>7</v>
      </c>
      <c r="L14723" s="1" t="str">
        <f>LEFT(BART_Rides[[#This Row],[Lines]],1)</f>
        <v>Y</v>
      </c>
      <c r="M14723" s="1" t="str">
        <f>IF(BART_Rides[[#This Row],[FirstLetter]]="Y","Yes","No")</f>
        <v>Yes</v>
      </c>
      <c r="N14723" s="1" t="str">
        <f>IF(OR(BART_Rides[[#This Row],[Station Code]]="EM", BART_Rides[[#This Row],[Station Code]]="MT", BART_Rides[[#This Row],[Station Code]]="PL", BART_Rides[[#This Row],[Station Code]]="CC"), "Yes", "No")</f>
        <v>No</v>
      </c>
    </row>
    <row r="14724" spans="6:14">
      <c r="F14724" s="3">
        <v>44319</v>
      </c>
      <c r="G14724" s="1" t="s">
        <v>77</v>
      </c>
      <c r="H14724" s="1" t="s">
        <v>107</v>
      </c>
      <c r="I14724" s="1">
        <v>567</v>
      </c>
      <c r="J14724" s="1">
        <f>MONTH(BART_Rides[[#This Row],[Date]])</f>
        <v>5</v>
      </c>
      <c r="K14724" s="1">
        <f>WEEKDAY(BART_Rides[[#This Row],[Date]],2)</f>
        <v>1</v>
      </c>
      <c r="L14724" s="1" t="str">
        <f>LEFT(BART_Rides[[#This Row],[Lines]],1)</f>
        <v>Y</v>
      </c>
      <c r="M14724" s="1" t="str">
        <f>IF(BART_Rides[[#This Row],[FirstLetter]]="Y","Yes","No")</f>
        <v>Yes</v>
      </c>
      <c r="N14724" s="1" t="str">
        <f>IF(OR(BART_Rides[[#This Row],[Station Code]]="EM", BART_Rides[[#This Row],[Station Code]]="MT", BART_Rides[[#This Row],[Station Code]]="PL", BART_Rides[[#This Row],[Station Code]]="CC"), "Yes", "No")</f>
        <v>No</v>
      </c>
    </row>
    <row r="14725" spans="6:14">
      <c r="F14725" s="3">
        <v>44320</v>
      </c>
      <c r="G14725" s="1" t="s">
        <v>77</v>
      </c>
      <c r="H14725" s="1" t="s">
        <v>107</v>
      </c>
      <c r="I14725" s="1">
        <v>593</v>
      </c>
      <c r="J14725" s="1">
        <f>MONTH(BART_Rides[[#This Row],[Date]])</f>
        <v>5</v>
      </c>
      <c r="K14725" s="1">
        <f>WEEKDAY(BART_Rides[[#This Row],[Date]],2)</f>
        <v>2</v>
      </c>
      <c r="L14725" s="1" t="str">
        <f>LEFT(BART_Rides[[#This Row],[Lines]],1)</f>
        <v>Y</v>
      </c>
      <c r="M14725" s="1" t="str">
        <f>IF(BART_Rides[[#This Row],[FirstLetter]]="Y","Yes","No")</f>
        <v>Yes</v>
      </c>
      <c r="N14725" s="1" t="str">
        <f>IF(OR(BART_Rides[[#This Row],[Station Code]]="EM", BART_Rides[[#This Row],[Station Code]]="MT", BART_Rides[[#This Row],[Station Code]]="PL", BART_Rides[[#This Row],[Station Code]]="CC"), "Yes", "No")</f>
        <v>No</v>
      </c>
    </row>
    <row r="14726" spans="6:14">
      <c r="F14726" s="3">
        <v>44321</v>
      </c>
      <c r="G14726" s="1" t="s">
        <v>77</v>
      </c>
      <c r="H14726" s="1" t="s">
        <v>107</v>
      </c>
      <c r="I14726" s="1">
        <v>605</v>
      </c>
      <c r="J14726" s="1">
        <f>MONTH(BART_Rides[[#This Row],[Date]])</f>
        <v>5</v>
      </c>
      <c r="K14726" s="1">
        <f>WEEKDAY(BART_Rides[[#This Row],[Date]],2)</f>
        <v>3</v>
      </c>
      <c r="L14726" s="1" t="str">
        <f>LEFT(BART_Rides[[#This Row],[Lines]],1)</f>
        <v>Y</v>
      </c>
      <c r="M14726" s="1" t="str">
        <f>IF(BART_Rides[[#This Row],[FirstLetter]]="Y","Yes","No")</f>
        <v>Yes</v>
      </c>
      <c r="N14726" s="1" t="str">
        <f>IF(OR(BART_Rides[[#This Row],[Station Code]]="EM", BART_Rides[[#This Row],[Station Code]]="MT", BART_Rides[[#This Row],[Station Code]]="PL", BART_Rides[[#This Row],[Station Code]]="CC"), "Yes", "No")</f>
        <v>No</v>
      </c>
    </row>
    <row r="14727" spans="6:14">
      <c r="F14727" s="3">
        <v>44322</v>
      </c>
      <c r="G14727" s="1" t="s">
        <v>77</v>
      </c>
      <c r="H14727" s="1" t="s">
        <v>107</v>
      </c>
      <c r="I14727" s="1">
        <v>598</v>
      </c>
      <c r="J14727" s="1">
        <f>MONTH(BART_Rides[[#This Row],[Date]])</f>
        <v>5</v>
      </c>
      <c r="K14727" s="1">
        <f>WEEKDAY(BART_Rides[[#This Row],[Date]],2)</f>
        <v>4</v>
      </c>
      <c r="L14727" s="1" t="str">
        <f>LEFT(BART_Rides[[#This Row],[Lines]],1)</f>
        <v>Y</v>
      </c>
      <c r="M14727" s="1" t="str">
        <f>IF(BART_Rides[[#This Row],[FirstLetter]]="Y","Yes","No")</f>
        <v>Yes</v>
      </c>
      <c r="N14727" s="1" t="str">
        <f>IF(OR(BART_Rides[[#This Row],[Station Code]]="EM", BART_Rides[[#This Row],[Station Code]]="MT", BART_Rides[[#This Row],[Station Code]]="PL", BART_Rides[[#This Row],[Station Code]]="CC"), "Yes", "No")</f>
        <v>No</v>
      </c>
    </row>
    <row r="14728" spans="6:14">
      <c r="F14728" s="3">
        <v>44323</v>
      </c>
      <c r="G14728" s="1" t="s">
        <v>77</v>
      </c>
      <c r="H14728" s="1" t="s">
        <v>107</v>
      </c>
      <c r="I14728" s="1">
        <v>606</v>
      </c>
      <c r="J14728" s="1">
        <f>MONTH(BART_Rides[[#This Row],[Date]])</f>
        <v>5</v>
      </c>
      <c r="K14728" s="1">
        <f>WEEKDAY(BART_Rides[[#This Row],[Date]],2)</f>
        <v>5</v>
      </c>
      <c r="L14728" s="1" t="str">
        <f>LEFT(BART_Rides[[#This Row],[Lines]],1)</f>
        <v>Y</v>
      </c>
      <c r="M14728" s="1" t="str">
        <f>IF(BART_Rides[[#This Row],[FirstLetter]]="Y","Yes","No")</f>
        <v>Yes</v>
      </c>
      <c r="N14728" s="1" t="str">
        <f>IF(OR(BART_Rides[[#This Row],[Station Code]]="EM", BART_Rides[[#This Row],[Station Code]]="MT", BART_Rides[[#This Row],[Station Code]]="PL", BART_Rides[[#This Row],[Station Code]]="CC"), "Yes", "No")</f>
        <v>No</v>
      </c>
    </row>
    <row r="14729" spans="6:14">
      <c r="F14729" s="3">
        <v>44324</v>
      </c>
      <c r="G14729" s="1" t="s">
        <v>77</v>
      </c>
      <c r="H14729" s="1" t="s">
        <v>107</v>
      </c>
      <c r="I14729" s="1">
        <v>420</v>
      </c>
      <c r="J14729" s="1">
        <f>MONTH(BART_Rides[[#This Row],[Date]])</f>
        <v>5</v>
      </c>
      <c r="K14729" s="1">
        <f>WEEKDAY(BART_Rides[[#This Row],[Date]],2)</f>
        <v>6</v>
      </c>
      <c r="L14729" s="1" t="str">
        <f>LEFT(BART_Rides[[#This Row],[Lines]],1)</f>
        <v>Y</v>
      </c>
      <c r="M14729" s="1" t="str">
        <f>IF(BART_Rides[[#This Row],[FirstLetter]]="Y","Yes","No")</f>
        <v>Yes</v>
      </c>
      <c r="N14729" s="1" t="str">
        <f>IF(OR(BART_Rides[[#This Row],[Station Code]]="EM", BART_Rides[[#This Row],[Station Code]]="MT", BART_Rides[[#This Row],[Station Code]]="PL", BART_Rides[[#This Row],[Station Code]]="CC"), "Yes", "No")</f>
        <v>No</v>
      </c>
    </row>
    <row r="14730" spans="6:14">
      <c r="F14730" s="3">
        <v>44325</v>
      </c>
      <c r="G14730" s="1" t="s">
        <v>77</v>
      </c>
      <c r="H14730" s="1" t="s">
        <v>107</v>
      </c>
      <c r="I14730" s="1">
        <v>289</v>
      </c>
      <c r="J14730" s="1">
        <f>MONTH(BART_Rides[[#This Row],[Date]])</f>
        <v>5</v>
      </c>
      <c r="K14730" s="1">
        <f>WEEKDAY(BART_Rides[[#This Row],[Date]],2)</f>
        <v>7</v>
      </c>
      <c r="L14730" s="1" t="str">
        <f>LEFT(BART_Rides[[#This Row],[Lines]],1)</f>
        <v>Y</v>
      </c>
      <c r="M14730" s="1" t="str">
        <f>IF(BART_Rides[[#This Row],[FirstLetter]]="Y","Yes","No")</f>
        <v>Yes</v>
      </c>
      <c r="N14730" s="1" t="str">
        <f>IF(OR(BART_Rides[[#This Row],[Station Code]]="EM", BART_Rides[[#This Row],[Station Code]]="MT", BART_Rides[[#This Row],[Station Code]]="PL", BART_Rides[[#This Row],[Station Code]]="CC"), "Yes", "No")</f>
        <v>No</v>
      </c>
    </row>
    <row r="14731" spans="6:14">
      <c r="F14731" s="3">
        <v>44326</v>
      </c>
      <c r="G14731" s="1" t="s">
        <v>77</v>
      </c>
      <c r="H14731" s="1" t="s">
        <v>107</v>
      </c>
      <c r="I14731" s="1">
        <v>572</v>
      </c>
      <c r="J14731" s="1">
        <f>MONTH(BART_Rides[[#This Row],[Date]])</f>
        <v>5</v>
      </c>
      <c r="K14731" s="1">
        <f>WEEKDAY(BART_Rides[[#This Row],[Date]],2)</f>
        <v>1</v>
      </c>
      <c r="L14731" s="1" t="str">
        <f>LEFT(BART_Rides[[#This Row],[Lines]],1)</f>
        <v>Y</v>
      </c>
      <c r="M14731" s="1" t="str">
        <f>IF(BART_Rides[[#This Row],[FirstLetter]]="Y","Yes","No")</f>
        <v>Yes</v>
      </c>
      <c r="N14731" s="1" t="str">
        <f>IF(OR(BART_Rides[[#This Row],[Station Code]]="EM", BART_Rides[[#This Row],[Station Code]]="MT", BART_Rides[[#This Row],[Station Code]]="PL", BART_Rides[[#This Row],[Station Code]]="CC"), "Yes", "No")</f>
        <v>No</v>
      </c>
    </row>
    <row r="14732" spans="6:14">
      <c r="F14732" s="3">
        <v>44327</v>
      </c>
      <c r="G14732" s="1" t="s">
        <v>77</v>
      </c>
      <c r="H14732" s="1" t="s">
        <v>107</v>
      </c>
      <c r="I14732" s="1">
        <v>653</v>
      </c>
      <c r="J14732" s="1">
        <f>MONTH(BART_Rides[[#This Row],[Date]])</f>
        <v>5</v>
      </c>
      <c r="K14732" s="1">
        <f>WEEKDAY(BART_Rides[[#This Row],[Date]],2)</f>
        <v>2</v>
      </c>
      <c r="L14732" s="1" t="str">
        <f>LEFT(BART_Rides[[#This Row],[Lines]],1)</f>
        <v>Y</v>
      </c>
      <c r="M14732" s="1" t="str">
        <f>IF(BART_Rides[[#This Row],[FirstLetter]]="Y","Yes","No")</f>
        <v>Yes</v>
      </c>
      <c r="N14732" s="1" t="str">
        <f>IF(OR(BART_Rides[[#This Row],[Station Code]]="EM", BART_Rides[[#This Row],[Station Code]]="MT", BART_Rides[[#This Row],[Station Code]]="PL", BART_Rides[[#This Row],[Station Code]]="CC"), "Yes", "No")</f>
        <v>No</v>
      </c>
    </row>
    <row r="14733" spans="6:14">
      <c r="F14733" s="3">
        <v>44328</v>
      </c>
      <c r="G14733" s="1" t="s">
        <v>77</v>
      </c>
      <c r="H14733" s="1" t="s">
        <v>107</v>
      </c>
      <c r="I14733" s="1">
        <v>622</v>
      </c>
      <c r="J14733" s="1">
        <f>MONTH(BART_Rides[[#This Row],[Date]])</f>
        <v>5</v>
      </c>
      <c r="K14733" s="1">
        <f>WEEKDAY(BART_Rides[[#This Row],[Date]],2)</f>
        <v>3</v>
      </c>
      <c r="L14733" s="1" t="str">
        <f>LEFT(BART_Rides[[#This Row],[Lines]],1)</f>
        <v>Y</v>
      </c>
      <c r="M14733" s="1" t="str">
        <f>IF(BART_Rides[[#This Row],[FirstLetter]]="Y","Yes","No")</f>
        <v>Yes</v>
      </c>
      <c r="N14733" s="1" t="str">
        <f>IF(OR(BART_Rides[[#This Row],[Station Code]]="EM", BART_Rides[[#This Row],[Station Code]]="MT", BART_Rides[[#This Row],[Station Code]]="PL", BART_Rides[[#This Row],[Station Code]]="CC"), "Yes", "No")</f>
        <v>No</v>
      </c>
    </row>
    <row r="14734" spans="6:14">
      <c r="F14734" s="3">
        <v>44329</v>
      </c>
      <c r="G14734" s="1" t="s">
        <v>77</v>
      </c>
      <c r="H14734" s="1" t="s">
        <v>107</v>
      </c>
      <c r="I14734" s="1">
        <v>627</v>
      </c>
      <c r="J14734" s="1">
        <f>MONTH(BART_Rides[[#This Row],[Date]])</f>
        <v>5</v>
      </c>
      <c r="K14734" s="1">
        <f>WEEKDAY(BART_Rides[[#This Row],[Date]],2)</f>
        <v>4</v>
      </c>
      <c r="L14734" s="1" t="str">
        <f>LEFT(BART_Rides[[#This Row],[Lines]],1)</f>
        <v>Y</v>
      </c>
      <c r="M14734" s="1" t="str">
        <f>IF(BART_Rides[[#This Row],[FirstLetter]]="Y","Yes","No")</f>
        <v>Yes</v>
      </c>
      <c r="N14734" s="1" t="str">
        <f>IF(OR(BART_Rides[[#This Row],[Station Code]]="EM", BART_Rides[[#This Row],[Station Code]]="MT", BART_Rides[[#This Row],[Station Code]]="PL", BART_Rides[[#This Row],[Station Code]]="CC"), "Yes", "No")</f>
        <v>No</v>
      </c>
    </row>
    <row r="14735" spans="6:14">
      <c r="F14735" s="3">
        <v>44330</v>
      </c>
      <c r="G14735" s="1" t="s">
        <v>77</v>
      </c>
      <c r="H14735" s="1" t="s">
        <v>107</v>
      </c>
      <c r="I14735" s="1">
        <v>619</v>
      </c>
      <c r="J14735" s="1">
        <f>MONTH(BART_Rides[[#This Row],[Date]])</f>
        <v>5</v>
      </c>
      <c r="K14735" s="1">
        <f>WEEKDAY(BART_Rides[[#This Row],[Date]],2)</f>
        <v>5</v>
      </c>
      <c r="L14735" s="1" t="str">
        <f>LEFT(BART_Rides[[#This Row],[Lines]],1)</f>
        <v>Y</v>
      </c>
      <c r="M14735" s="1" t="str">
        <f>IF(BART_Rides[[#This Row],[FirstLetter]]="Y","Yes","No")</f>
        <v>Yes</v>
      </c>
      <c r="N14735" s="1" t="str">
        <f>IF(OR(BART_Rides[[#This Row],[Station Code]]="EM", BART_Rides[[#This Row],[Station Code]]="MT", BART_Rides[[#This Row],[Station Code]]="PL", BART_Rides[[#This Row],[Station Code]]="CC"), "Yes", "No")</f>
        <v>No</v>
      </c>
    </row>
    <row r="14736" spans="6:14">
      <c r="F14736" s="3">
        <v>44331</v>
      </c>
      <c r="G14736" s="1" t="s">
        <v>77</v>
      </c>
      <c r="H14736" s="1" t="s">
        <v>107</v>
      </c>
      <c r="I14736" s="1">
        <v>433</v>
      </c>
      <c r="J14736" s="1">
        <f>MONTH(BART_Rides[[#This Row],[Date]])</f>
        <v>5</v>
      </c>
      <c r="K14736" s="1">
        <f>WEEKDAY(BART_Rides[[#This Row],[Date]],2)</f>
        <v>6</v>
      </c>
      <c r="L14736" s="1" t="str">
        <f>LEFT(BART_Rides[[#This Row],[Lines]],1)</f>
        <v>Y</v>
      </c>
      <c r="M14736" s="1" t="str">
        <f>IF(BART_Rides[[#This Row],[FirstLetter]]="Y","Yes","No")</f>
        <v>Yes</v>
      </c>
      <c r="N14736" s="1" t="str">
        <f>IF(OR(BART_Rides[[#This Row],[Station Code]]="EM", BART_Rides[[#This Row],[Station Code]]="MT", BART_Rides[[#This Row],[Station Code]]="PL", BART_Rides[[#This Row],[Station Code]]="CC"), "Yes", "No")</f>
        <v>No</v>
      </c>
    </row>
    <row r="14737" spans="6:14">
      <c r="F14737" s="3">
        <v>44332</v>
      </c>
      <c r="G14737" s="1" t="s">
        <v>77</v>
      </c>
      <c r="H14737" s="1" t="s">
        <v>107</v>
      </c>
      <c r="I14737" s="1">
        <v>312</v>
      </c>
      <c r="J14737" s="1">
        <f>MONTH(BART_Rides[[#This Row],[Date]])</f>
        <v>5</v>
      </c>
      <c r="K14737" s="1">
        <f>WEEKDAY(BART_Rides[[#This Row],[Date]],2)</f>
        <v>7</v>
      </c>
      <c r="L14737" s="1" t="str">
        <f>LEFT(BART_Rides[[#This Row],[Lines]],1)</f>
        <v>Y</v>
      </c>
      <c r="M14737" s="1" t="str">
        <f>IF(BART_Rides[[#This Row],[FirstLetter]]="Y","Yes","No")</f>
        <v>Yes</v>
      </c>
      <c r="N14737" s="1" t="str">
        <f>IF(OR(BART_Rides[[#This Row],[Station Code]]="EM", BART_Rides[[#This Row],[Station Code]]="MT", BART_Rides[[#This Row],[Station Code]]="PL", BART_Rides[[#This Row],[Station Code]]="CC"), "Yes", "No")</f>
        <v>No</v>
      </c>
    </row>
    <row r="14738" spans="6:14">
      <c r="F14738" s="3">
        <v>44333</v>
      </c>
      <c r="G14738" s="1" t="s">
        <v>77</v>
      </c>
      <c r="H14738" s="1" t="s">
        <v>107</v>
      </c>
      <c r="I14738" s="1">
        <v>583</v>
      </c>
      <c r="J14738" s="1">
        <f>MONTH(BART_Rides[[#This Row],[Date]])</f>
        <v>5</v>
      </c>
      <c r="K14738" s="1">
        <f>WEEKDAY(BART_Rides[[#This Row],[Date]],2)</f>
        <v>1</v>
      </c>
      <c r="L14738" s="1" t="str">
        <f>LEFT(BART_Rides[[#This Row],[Lines]],1)</f>
        <v>Y</v>
      </c>
      <c r="M14738" s="1" t="str">
        <f>IF(BART_Rides[[#This Row],[FirstLetter]]="Y","Yes","No")</f>
        <v>Yes</v>
      </c>
      <c r="N14738" s="1" t="str">
        <f>IF(OR(BART_Rides[[#This Row],[Station Code]]="EM", BART_Rides[[#This Row],[Station Code]]="MT", BART_Rides[[#This Row],[Station Code]]="PL", BART_Rides[[#This Row],[Station Code]]="CC"), "Yes", "No")</f>
        <v>No</v>
      </c>
    </row>
    <row r="14739" spans="6:14">
      <c r="F14739" s="3">
        <v>44334</v>
      </c>
      <c r="G14739" s="1" t="s">
        <v>77</v>
      </c>
      <c r="H14739" s="1" t="s">
        <v>107</v>
      </c>
      <c r="I14739" s="1">
        <v>635</v>
      </c>
      <c r="J14739" s="1">
        <f>MONTH(BART_Rides[[#This Row],[Date]])</f>
        <v>5</v>
      </c>
      <c r="K14739" s="1">
        <f>WEEKDAY(BART_Rides[[#This Row],[Date]],2)</f>
        <v>2</v>
      </c>
      <c r="L14739" s="1" t="str">
        <f>LEFT(BART_Rides[[#This Row],[Lines]],1)</f>
        <v>Y</v>
      </c>
      <c r="M14739" s="1" t="str">
        <f>IF(BART_Rides[[#This Row],[FirstLetter]]="Y","Yes","No")</f>
        <v>Yes</v>
      </c>
      <c r="N14739" s="1" t="str">
        <f>IF(OR(BART_Rides[[#This Row],[Station Code]]="EM", BART_Rides[[#This Row],[Station Code]]="MT", BART_Rides[[#This Row],[Station Code]]="PL", BART_Rides[[#This Row],[Station Code]]="CC"), "Yes", "No")</f>
        <v>No</v>
      </c>
    </row>
    <row r="14740" spans="6:14">
      <c r="F14740" s="3">
        <v>44335</v>
      </c>
      <c r="G14740" s="1" t="s">
        <v>77</v>
      </c>
      <c r="H14740" s="1" t="s">
        <v>107</v>
      </c>
      <c r="I14740" s="1">
        <v>627</v>
      </c>
      <c r="J14740" s="1">
        <f>MONTH(BART_Rides[[#This Row],[Date]])</f>
        <v>5</v>
      </c>
      <c r="K14740" s="1">
        <f>WEEKDAY(BART_Rides[[#This Row],[Date]],2)</f>
        <v>3</v>
      </c>
      <c r="L14740" s="1" t="str">
        <f>LEFT(BART_Rides[[#This Row],[Lines]],1)</f>
        <v>Y</v>
      </c>
      <c r="M14740" s="1" t="str">
        <f>IF(BART_Rides[[#This Row],[FirstLetter]]="Y","Yes","No")</f>
        <v>Yes</v>
      </c>
      <c r="N14740" s="1" t="str">
        <f>IF(OR(BART_Rides[[#This Row],[Station Code]]="EM", BART_Rides[[#This Row],[Station Code]]="MT", BART_Rides[[#This Row],[Station Code]]="PL", BART_Rides[[#This Row],[Station Code]]="CC"), "Yes", "No")</f>
        <v>No</v>
      </c>
    </row>
    <row r="14741" spans="6:14">
      <c r="F14741" s="3">
        <v>44336</v>
      </c>
      <c r="G14741" s="1" t="s">
        <v>77</v>
      </c>
      <c r="H14741" s="1" t="s">
        <v>107</v>
      </c>
      <c r="I14741" s="1">
        <v>596</v>
      </c>
      <c r="J14741" s="1">
        <f>MONTH(BART_Rides[[#This Row],[Date]])</f>
        <v>5</v>
      </c>
      <c r="K14741" s="1">
        <f>WEEKDAY(BART_Rides[[#This Row],[Date]],2)</f>
        <v>4</v>
      </c>
      <c r="L14741" s="1" t="str">
        <f>LEFT(BART_Rides[[#This Row],[Lines]],1)</f>
        <v>Y</v>
      </c>
      <c r="M14741" s="1" t="str">
        <f>IF(BART_Rides[[#This Row],[FirstLetter]]="Y","Yes","No")</f>
        <v>Yes</v>
      </c>
      <c r="N14741" s="1" t="str">
        <f>IF(OR(BART_Rides[[#This Row],[Station Code]]="EM", BART_Rides[[#This Row],[Station Code]]="MT", BART_Rides[[#This Row],[Station Code]]="PL", BART_Rides[[#This Row],[Station Code]]="CC"), "Yes", "No")</f>
        <v>No</v>
      </c>
    </row>
    <row r="14742" spans="6:14">
      <c r="F14742" s="3">
        <v>44337</v>
      </c>
      <c r="G14742" s="1" t="s">
        <v>77</v>
      </c>
      <c r="H14742" s="1" t="s">
        <v>107</v>
      </c>
      <c r="I14742" s="1">
        <v>639</v>
      </c>
      <c r="J14742" s="1">
        <f>MONTH(BART_Rides[[#This Row],[Date]])</f>
        <v>5</v>
      </c>
      <c r="K14742" s="1">
        <f>WEEKDAY(BART_Rides[[#This Row],[Date]],2)</f>
        <v>5</v>
      </c>
      <c r="L14742" s="1" t="str">
        <f>LEFT(BART_Rides[[#This Row],[Lines]],1)</f>
        <v>Y</v>
      </c>
      <c r="M14742" s="1" t="str">
        <f>IF(BART_Rides[[#This Row],[FirstLetter]]="Y","Yes","No")</f>
        <v>Yes</v>
      </c>
      <c r="N14742" s="1" t="str">
        <f>IF(OR(BART_Rides[[#This Row],[Station Code]]="EM", BART_Rides[[#This Row],[Station Code]]="MT", BART_Rides[[#This Row],[Station Code]]="PL", BART_Rides[[#This Row],[Station Code]]="CC"), "Yes", "No")</f>
        <v>No</v>
      </c>
    </row>
    <row r="14743" spans="6:14">
      <c r="F14743" s="3">
        <v>44338</v>
      </c>
      <c r="G14743" s="1" t="s">
        <v>77</v>
      </c>
      <c r="H14743" s="1" t="s">
        <v>107</v>
      </c>
      <c r="I14743" s="1">
        <v>491</v>
      </c>
      <c r="J14743" s="1">
        <f>MONTH(BART_Rides[[#This Row],[Date]])</f>
        <v>5</v>
      </c>
      <c r="K14743" s="1">
        <f>WEEKDAY(BART_Rides[[#This Row],[Date]],2)</f>
        <v>6</v>
      </c>
      <c r="L14743" s="1" t="str">
        <f>LEFT(BART_Rides[[#This Row],[Lines]],1)</f>
        <v>Y</v>
      </c>
      <c r="M14743" s="1" t="str">
        <f>IF(BART_Rides[[#This Row],[FirstLetter]]="Y","Yes","No")</f>
        <v>Yes</v>
      </c>
      <c r="N14743" s="1" t="str">
        <f>IF(OR(BART_Rides[[#This Row],[Station Code]]="EM", BART_Rides[[#This Row],[Station Code]]="MT", BART_Rides[[#This Row],[Station Code]]="PL", BART_Rides[[#This Row],[Station Code]]="CC"), "Yes", "No")</f>
        <v>No</v>
      </c>
    </row>
    <row r="14744" spans="6:14">
      <c r="F14744" s="3">
        <v>44339</v>
      </c>
      <c r="G14744" s="1" t="s">
        <v>77</v>
      </c>
      <c r="H14744" s="1" t="s">
        <v>107</v>
      </c>
      <c r="I14744" s="1">
        <v>322</v>
      </c>
      <c r="J14744" s="1">
        <f>MONTH(BART_Rides[[#This Row],[Date]])</f>
        <v>5</v>
      </c>
      <c r="K14744" s="1">
        <f>WEEKDAY(BART_Rides[[#This Row],[Date]],2)</f>
        <v>7</v>
      </c>
      <c r="L14744" s="1" t="str">
        <f>LEFT(BART_Rides[[#This Row],[Lines]],1)</f>
        <v>Y</v>
      </c>
      <c r="M14744" s="1" t="str">
        <f>IF(BART_Rides[[#This Row],[FirstLetter]]="Y","Yes","No")</f>
        <v>Yes</v>
      </c>
      <c r="N14744" s="1" t="str">
        <f>IF(OR(BART_Rides[[#This Row],[Station Code]]="EM", BART_Rides[[#This Row],[Station Code]]="MT", BART_Rides[[#This Row],[Station Code]]="PL", BART_Rides[[#This Row],[Station Code]]="CC"), "Yes", "No")</f>
        <v>No</v>
      </c>
    </row>
    <row r="14745" spans="6:14">
      <c r="F14745" s="3">
        <v>44340</v>
      </c>
      <c r="G14745" s="1" t="s">
        <v>77</v>
      </c>
      <c r="H14745" s="1" t="s">
        <v>107</v>
      </c>
      <c r="I14745" s="1">
        <v>608</v>
      </c>
      <c r="J14745" s="1">
        <f>MONTH(BART_Rides[[#This Row],[Date]])</f>
        <v>5</v>
      </c>
      <c r="K14745" s="1">
        <f>WEEKDAY(BART_Rides[[#This Row],[Date]],2)</f>
        <v>1</v>
      </c>
      <c r="L14745" s="1" t="str">
        <f>LEFT(BART_Rides[[#This Row],[Lines]],1)</f>
        <v>Y</v>
      </c>
      <c r="M14745" s="1" t="str">
        <f>IF(BART_Rides[[#This Row],[FirstLetter]]="Y","Yes","No")</f>
        <v>Yes</v>
      </c>
      <c r="N14745" s="1" t="str">
        <f>IF(OR(BART_Rides[[#This Row],[Station Code]]="EM", BART_Rides[[#This Row],[Station Code]]="MT", BART_Rides[[#This Row],[Station Code]]="PL", BART_Rides[[#This Row],[Station Code]]="CC"), "Yes", "No")</f>
        <v>No</v>
      </c>
    </row>
    <row r="14746" spans="6:14">
      <c r="F14746" s="3">
        <v>44341</v>
      </c>
      <c r="G14746" s="1" t="s">
        <v>77</v>
      </c>
      <c r="H14746" s="1" t="s">
        <v>107</v>
      </c>
      <c r="I14746" s="1">
        <v>622</v>
      </c>
      <c r="J14746" s="1">
        <f>MONTH(BART_Rides[[#This Row],[Date]])</f>
        <v>5</v>
      </c>
      <c r="K14746" s="1">
        <f>WEEKDAY(BART_Rides[[#This Row],[Date]],2)</f>
        <v>2</v>
      </c>
      <c r="L14746" s="1" t="str">
        <f>LEFT(BART_Rides[[#This Row],[Lines]],1)</f>
        <v>Y</v>
      </c>
      <c r="M14746" s="1" t="str">
        <f>IF(BART_Rides[[#This Row],[FirstLetter]]="Y","Yes","No")</f>
        <v>Yes</v>
      </c>
      <c r="N14746" s="1" t="str">
        <f>IF(OR(BART_Rides[[#This Row],[Station Code]]="EM", BART_Rides[[#This Row],[Station Code]]="MT", BART_Rides[[#This Row],[Station Code]]="PL", BART_Rides[[#This Row],[Station Code]]="CC"), "Yes", "No")</f>
        <v>No</v>
      </c>
    </row>
    <row r="14747" spans="6:14">
      <c r="F14747" s="3">
        <v>44342</v>
      </c>
      <c r="G14747" s="1" t="s">
        <v>77</v>
      </c>
      <c r="H14747" s="1" t="s">
        <v>107</v>
      </c>
      <c r="I14747" s="1">
        <v>672</v>
      </c>
      <c r="J14747" s="1">
        <f>MONTH(BART_Rides[[#This Row],[Date]])</f>
        <v>5</v>
      </c>
      <c r="K14747" s="1">
        <f>WEEKDAY(BART_Rides[[#This Row],[Date]],2)</f>
        <v>3</v>
      </c>
      <c r="L14747" s="1" t="str">
        <f>LEFT(BART_Rides[[#This Row],[Lines]],1)</f>
        <v>Y</v>
      </c>
      <c r="M14747" s="1" t="str">
        <f>IF(BART_Rides[[#This Row],[FirstLetter]]="Y","Yes","No")</f>
        <v>Yes</v>
      </c>
      <c r="N14747" s="1" t="str">
        <f>IF(OR(BART_Rides[[#This Row],[Station Code]]="EM", BART_Rides[[#This Row],[Station Code]]="MT", BART_Rides[[#This Row],[Station Code]]="PL", BART_Rides[[#This Row],[Station Code]]="CC"), "Yes", "No")</f>
        <v>No</v>
      </c>
    </row>
    <row r="14748" spans="6:14">
      <c r="F14748" s="3">
        <v>44343</v>
      </c>
      <c r="G14748" s="1" t="s">
        <v>77</v>
      </c>
      <c r="H14748" s="1" t="s">
        <v>107</v>
      </c>
      <c r="I14748" s="1">
        <v>672</v>
      </c>
      <c r="J14748" s="1">
        <f>MONTH(BART_Rides[[#This Row],[Date]])</f>
        <v>5</v>
      </c>
      <c r="K14748" s="1">
        <f>WEEKDAY(BART_Rides[[#This Row],[Date]],2)</f>
        <v>4</v>
      </c>
      <c r="L14748" s="1" t="str">
        <f>LEFT(BART_Rides[[#This Row],[Lines]],1)</f>
        <v>Y</v>
      </c>
      <c r="M14748" s="1" t="str">
        <f>IF(BART_Rides[[#This Row],[FirstLetter]]="Y","Yes","No")</f>
        <v>Yes</v>
      </c>
      <c r="N14748" s="1" t="str">
        <f>IF(OR(BART_Rides[[#This Row],[Station Code]]="EM", BART_Rides[[#This Row],[Station Code]]="MT", BART_Rides[[#This Row],[Station Code]]="PL", BART_Rides[[#This Row],[Station Code]]="CC"), "Yes", "No")</f>
        <v>No</v>
      </c>
    </row>
    <row r="14749" spans="6:14">
      <c r="F14749" s="3">
        <v>44344</v>
      </c>
      <c r="G14749" s="1" t="s">
        <v>77</v>
      </c>
      <c r="H14749" s="1" t="s">
        <v>107</v>
      </c>
      <c r="I14749" s="1">
        <v>603</v>
      </c>
      <c r="J14749" s="1">
        <f>MONTH(BART_Rides[[#This Row],[Date]])</f>
        <v>5</v>
      </c>
      <c r="K14749" s="1">
        <f>WEEKDAY(BART_Rides[[#This Row],[Date]],2)</f>
        <v>5</v>
      </c>
      <c r="L14749" s="1" t="str">
        <f>LEFT(BART_Rides[[#This Row],[Lines]],1)</f>
        <v>Y</v>
      </c>
      <c r="M14749" s="1" t="str">
        <f>IF(BART_Rides[[#This Row],[FirstLetter]]="Y","Yes","No")</f>
        <v>Yes</v>
      </c>
      <c r="N14749" s="1" t="str">
        <f>IF(OR(BART_Rides[[#This Row],[Station Code]]="EM", BART_Rides[[#This Row],[Station Code]]="MT", BART_Rides[[#This Row],[Station Code]]="PL", BART_Rides[[#This Row],[Station Code]]="CC"), "Yes", "No")</f>
        <v>No</v>
      </c>
    </row>
    <row r="14750" spans="6:14">
      <c r="F14750" s="3">
        <v>44345</v>
      </c>
      <c r="G14750" s="1" t="s">
        <v>77</v>
      </c>
      <c r="H14750" s="1" t="s">
        <v>107</v>
      </c>
      <c r="I14750" s="1">
        <v>457</v>
      </c>
      <c r="J14750" s="1">
        <f>MONTH(BART_Rides[[#This Row],[Date]])</f>
        <v>5</v>
      </c>
      <c r="K14750" s="1">
        <f>WEEKDAY(BART_Rides[[#This Row],[Date]],2)</f>
        <v>6</v>
      </c>
      <c r="L14750" s="1" t="str">
        <f>LEFT(BART_Rides[[#This Row],[Lines]],1)</f>
        <v>Y</v>
      </c>
      <c r="M14750" s="1" t="str">
        <f>IF(BART_Rides[[#This Row],[FirstLetter]]="Y","Yes","No")</f>
        <v>Yes</v>
      </c>
      <c r="N14750" s="1" t="str">
        <f>IF(OR(BART_Rides[[#This Row],[Station Code]]="EM", BART_Rides[[#This Row],[Station Code]]="MT", BART_Rides[[#This Row],[Station Code]]="PL", BART_Rides[[#This Row],[Station Code]]="CC"), "Yes", "No")</f>
        <v>No</v>
      </c>
    </row>
    <row r="14751" spans="6:14">
      <c r="F14751" s="3">
        <v>44346</v>
      </c>
      <c r="G14751" s="1" t="s">
        <v>77</v>
      </c>
      <c r="H14751" s="1" t="s">
        <v>107</v>
      </c>
      <c r="I14751" s="1">
        <v>361</v>
      </c>
      <c r="J14751" s="1">
        <f>MONTH(BART_Rides[[#This Row],[Date]])</f>
        <v>5</v>
      </c>
      <c r="K14751" s="1">
        <f>WEEKDAY(BART_Rides[[#This Row],[Date]],2)</f>
        <v>7</v>
      </c>
      <c r="L14751" s="1" t="str">
        <f>LEFT(BART_Rides[[#This Row],[Lines]],1)</f>
        <v>Y</v>
      </c>
      <c r="M14751" s="1" t="str">
        <f>IF(BART_Rides[[#This Row],[FirstLetter]]="Y","Yes","No")</f>
        <v>Yes</v>
      </c>
      <c r="N14751" s="1" t="str">
        <f>IF(OR(BART_Rides[[#This Row],[Station Code]]="EM", BART_Rides[[#This Row],[Station Code]]="MT", BART_Rides[[#This Row],[Station Code]]="PL", BART_Rides[[#This Row],[Station Code]]="CC"), "Yes", "No")</f>
        <v>No</v>
      </c>
    </row>
    <row r="14752" spans="6:14">
      <c r="F14752" s="3">
        <v>44347</v>
      </c>
      <c r="G14752" s="1" t="s">
        <v>77</v>
      </c>
      <c r="H14752" s="1" t="s">
        <v>107</v>
      </c>
      <c r="I14752" s="1">
        <v>375</v>
      </c>
      <c r="J14752" s="1">
        <f>MONTH(BART_Rides[[#This Row],[Date]])</f>
        <v>5</v>
      </c>
      <c r="K14752" s="1">
        <f>WEEKDAY(BART_Rides[[#This Row],[Date]],2)</f>
        <v>1</v>
      </c>
      <c r="L14752" s="1" t="str">
        <f>LEFT(BART_Rides[[#This Row],[Lines]],1)</f>
        <v>Y</v>
      </c>
      <c r="M14752" s="1" t="str">
        <f>IF(BART_Rides[[#This Row],[FirstLetter]]="Y","Yes","No")</f>
        <v>Yes</v>
      </c>
      <c r="N14752" s="1" t="str">
        <f>IF(OR(BART_Rides[[#This Row],[Station Code]]="EM", BART_Rides[[#This Row],[Station Code]]="MT", BART_Rides[[#This Row],[Station Code]]="PL", BART_Rides[[#This Row],[Station Code]]="CC"), "Yes", "No")</f>
        <v>No</v>
      </c>
    </row>
    <row r="14753" spans="6:14">
      <c r="F14753" s="3">
        <v>44348</v>
      </c>
      <c r="G14753" s="1" t="s">
        <v>77</v>
      </c>
      <c r="H14753" s="1" t="s">
        <v>107</v>
      </c>
      <c r="I14753" s="1">
        <v>665</v>
      </c>
      <c r="J14753" s="1">
        <f>MONTH(BART_Rides[[#This Row],[Date]])</f>
        <v>6</v>
      </c>
      <c r="K14753" s="1">
        <f>WEEKDAY(BART_Rides[[#This Row],[Date]],2)</f>
        <v>2</v>
      </c>
      <c r="L14753" s="1" t="str">
        <f>LEFT(BART_Rides[[#This Row],[Lines]],1)</f>
        <v>Y</v>
      </c>
      <c r="M14753" s="1" t="str">
        <f>IF(BART_Rides[[#This Row],[FirstLetter]]="Y","Yes","No")</f>
        <v>Yes</v>
      </c>
      <c r="N14753" s="1" t="str">
        <f>IF(OR(BART_Rides[[#This Row],[Station Code]]="EM", BART_Rides[[#This Row],[Station Code]]="MT", BART_Rides[[#This Row],[Station Code]]="PL", BART_Rides[[#This Row],[Station Code]]="CC"), "Yes", "No")</f>
        <v>No</v>
      </c>
    </row>
    <row r="14754" spans="6:14">
      <c r="F14754" s="3">
        <v>44349</v>
      </c>
      <c r="G14754" s="1" t="s">
        <v>77</v>
      </c>
      <c r="H14754" s="1" t="s">
        <v>107</v>
      </c>
      <c r="I14754" s="1">
        <v>639</v>
      </c>
      <c r="J14754" s="1">
        <f>MONTH(BART_Rides[[#This Row],[Date]])</f>
        <v>6</v>
      </c>
      <c r="K14754" s="1">
        <f>WEEKDAY(BART_Rides[[#This Row],[Date]],2)</f>
        <v>3</v>
      </c>
      <c r="L14754" s="1" t="str">
        <f>LEFT(BART_Rides[[#This Row],[Lines]],1)</f>
        <v>Y</v>
      </c>
      <c r="M14754" s="1" t="str">
        <f>IF(BART_Rides[[#This Row],[FirstLetter]]="Y","Yes","No")</f>
        <v>Yes</v>
      </c>
      <c r="N14754" s="1" t="str">
        <f>IF(OR(BART_Rides[[#This Row],[Station Code]]="EM", BART_Rides[[#This Row],[Station Code]]="MT", BART_Rides[[#This Row],[Station Code]]="PL", BART_Rides[[#This Row],[Station Code]]="CC"), "Yes", "No")</f>
        <v>No</v>
      </c>
    </row>
    <row r="14755" spans="6:14">
      <c r="F14755" s="3">
        <v>44350</v>
      </c>
      <c r="G14755" s="1" t="s">
        <v>77</v>
      </c>
      <c r="H14755" s="1" t="s">
        <v>107</v>
      </c>
      <c r="I14755" s="1">
        <v>697</v>
      </c>
      <c r="J14755" s="1">
        <f>MONTH(BART_Rides[[#This Row],[Date]])</f>
        <v>6</v>
      </c>
      <c r="K14755" s="1">
        <f>WEEKDAY(BART_Rides[[#This Row],[Date]],2)</f>
        <v>4</v>
      </c>
      <c r="L14755" s="1" t="str">
        <f>LEFT(BART_Rides[[#This Row],[Lines]],1)</f>
        <v>Y</v>
      </c>
      <c r="M14755" s="1" t="str">
        <f>IF(BART_Rides[[#This Row],[FirstLetter]]="Y","Yes","No")</f>
        <v>Yes</v>
      </c>
      <c r="N14755" s="1" t="str">
        <f>IF(OR(BART_Rides[[#This Row],[Station Code]]="EM", BART_Rides[[#This Row],[Station Code]]="MT", BART_Rides[[#This Row],[Station Code]]="PL", BART_Rides[[#This Row],[Station Code]]="CC"), "Yes", "No")</f>
        <v>No</v>
      </c>
    </row>
    <row r="14756" spans="6:14">
      <c r="F14756" s="3">
        <v>44351</v>
      </c>
      <c r="G14756" s="1" t="s">
        <v>77</v>
      </c>
      <c r="H14756" s="1" t="s">
        <v>107</v>
      </c>
      <c r="I14756" s="1">
        <v>724</v>
      </c>
      <c r="J14756" s="1">
        <f>MONTH(BART_Rides[[#This Row],[Date]])</f>
        <v>6</v>
      </c>
      <c r="K14756" s="1">
        <f>WEEKDAY(BART_Rides[[#This Row],[Date]],2)</f>
        <v>5</v>
      </c>
      <c r="L14756" s="1" t="str">
        <f>LEFT(BART_Rides[[#This Row],[Lines]],1)</f>
        <v>Y</v>
      </c>
      <c r="M14756" s="1" t="str">
        <f>IF(BART_Rides[[#This Row],[FirstLetter]]="Y","Yes","No")</f>
        <v>Yes</v>
      </c>
      <c r="N14756" s="1" t="str">
        <f>IF(OR(BART_Rides[[#This Row],[Station Code]]="EM", BART_Rides[[#This Row],[Station Code]]="MT", BART_Rides[[#This Row],[Station Code]]="PL", BART_Rides[[#This Row],[Station Code]]="CC"), "Yes", "No")</f>
        <v>No</v>
      </c>
    </row>
    <row r="14757" spans="6:14">
      <c r="F14757" s="3">
        <v>44352</v>
      </c>
      <c r="G14757" s="1" t="s">
        <v>77</v>
      </c>
      <c r="H14757" s="1" t="s">
        <v>107</v>
      </c>
      <c r="I14757" s="1">
        <v>482</v>
      </c>
      <c r="J14757" s="1">
        <f>MONTH(BART_Rides[[#This Row],[Date]])</f>
        <v>6</v>
      </c>
      <c r="K14757" s="1">
        <f>WEEKDAY(BART_Rides[[#This Row],[Date]],2)</f>
        <v>6</v>
      </c>
      <c r="L14757" s="1" t="str">
        <f>LEFT(BART_Rides[[#This Row],[Lines]],1)</f>
        <v>Y</v>
      </c>
      <c r="M14757" s="1" t="str">
        <f>IF(BART_Rides[[#This Row],[FirstLetter]]="Y","Yes","No")</f>
        <v>Yes</v>
      </c>
      <c r="N14757" s="1" t="str">
        <f>IF(OR(BART_Rides[[#This Row],[Station Code]]="EM", BART_Rides[[#This Row],[Station Code]]="MT", BART_Rides[[#This Row],[Station Code]]="PL", BART_Rides[[#This Row],[Station Code]]="CC"), "Yes", "No")</f>
        <v>No</v>
      </c>
    </row>
    <row r="14758" spans="6:14">
      <c r="F14758" s="3">
        <v>44353</v>
      </c>
      <c r="G14758" s="1" t="s">
        <v>77</v>
      </c>
      <c r="H14758" s="1" t="s">
        <v>107</v>
      </c>
      <c r="I14758" s="1">
        <v>343</v>
      </c>
      <c r="J14758" s="1">
        <f>MONTH(BART_Rides[[#This Row],[Date]])</f>
        <v>6</v>
      </c>
      <c r="K14758" s="1">
        <f>WEEKDAY(BART_Rides[[#This Row],[Date]],2)</f>
        <v>7</v>
      </c>
      <c r="L14758" s="1" t="str">
        <f>LEFT(BART_Rides[[#This Row],[Lines]],1)</f>
        <v>Y</v>
      </c>
      <c r="M14758" s="1" t="str">
        <f>IF(BART_Rides[[#This Row],[FirstLetter]]="Y","Yes","No")</f>
        <v>Yes</v>
      </c>
      <c r="N14758" s="1" t="str">
        <f>IF(OR(BART_Rides[[#This Row],[Station Code]]="EM", BART_Rides[[#This Row],[Station Code]]="MT", BART_Rides[[#This Row],[Station Code]]="PL", BART_Rides[[#This Row],[Station Code]]="CC"), "Yes", "No")</f>
        <v>No</v>
      </c>
    </row>
    <row r="14759" spans="6:14">
      <c r="F14759" s="3">
        <v>44354</v>
      </c>
      <c r="G14759" s="1" t="s">
        <v>77</v>
      </c>
      <c r="H14759" s="1" t="s">
        <v>107</v>
      </c>
      <c r="I14759" s="1">
        <v>588</v>
      </c>
      <c r="J14759" s="1">
        <f>MONTH(BART_Rides[[#This Row],[Date]])</f>
        <v>6</v>
      </c>
      <c r="K14759" s="1">
        <f>WEEKDAY(BART_Rides[[#This Row],[Date]],2)</f>
        <v>1</v>
      </c>
      <c r="L14759" s="1" t="str">
        <f>LEFT(BART_Rides[[#This Row],[Lines]],1)</f>
        <v>Y</v>
      </c>
      <c r="M14759" s="1" t="str">
        <f>IF(BART_Rides[[#This Row],[FirstLetter]]="Y","Yes","No")</f>
        <v>Yes</v>
      </c>
      <c r="N14759" s="1" t="str">
        <f>IF(OR(BART_Rides[[#This Row],[Station Code]]="EM", BART_Rides[[#This Row],[Station Code]]="MT", BART_Rides[[#This Row],[Station Code]]="PL", BART_Rides[[#This Row],[Station Code]]="CC"), "Yes", "No")</f>
        <v>No</v>
      </c>
    </row>
    <row r="14760" spans="6:14">
      <c r="F14760" s="3">
        <v>44355</v>
      </c>
      <c r="G14760" s="1" t="s">
        <v>77</v>
      </c>
      <c r="H14760" s="1" t="s">
        <v>107</v>
      </c>
      <c r="I14760" s="1">
        <v>689</v>
      </c>
      <c r="J14760" s="1">
        <f>MONTH(BART_Rides[[#This Row],[Date]])</f>
        <v>6</v>
      </c>
      <c r="K14760" s="1">
        <f>WEEKDAY(BART_Rides[[#This Row],[Date]],2)</f>
        <v>2</v>
      </c>
      <c r="L14760" s="1" t="str">
        <f>LEFT(BART_Rides[[#This Row],[Lines]],1)</f>
        <v>Y</v>
      </c>
      <c r="M14760" s="1" t="str">
        <f>IF(BART_Rides[[#This Row],[FirstLetter]]="Y","Yes","No")</f>
        <v>Yes</v>
      </c>
      <c r="N14760" s="1" t="str">
        <f>IF(OR(BART_Rides[[#This Row],[Station Code]]="EM", BART_Rides[[#This Row],[Station Code]]="MT", BART_Rides[[#This Row],[Station Code]]="PL", BART_Rides[[#This Row],[Station Code]]="CC"), "Yes", "No")</f>
        <v>No</v>
      </c>
    </row>
    <row r="14761" spans="6:14">
      <c r="F14761" s="3">
        <v>44356</v>
      </c>
      <c r="G14761" s="1" t="s">
        <v>77</v>
      </c>
      <c r="H14761" s="1" t="s">
        <v>107</v>
      </c>
      <c r="I14761" s="1">
        <v>708</v>
      </c>
      <c r="J14761" s="1">
        <f>MONTH(BART_Rides[[#This Row],[Date]])</f>
        <v>6</v>
      </c>
      <c r="K14761" s="1">
        <f>WEEKDAY(BART_Rides[[#This Row],[Date]],2)</f>
        <v>3</v>
      </c>
      <c r="L14761" s="1" t="str">
        <f>LEFT(BART_Rides[[#This Row],[Lines]],1)</f>
        <v>Y</v>
      </c>
      <c r="M14761" s="1" t="str">
        <f>IF(BART_Rides[[#This Row],[FirstLetter]]="Y","Yes","No")</f>
        <v>Yes</v>
      </c>
      <c r="N14761" s="1" t="str">
        <f>IF(OR(BART_Rides[[#This Row],[Station Code]]="EM", BART_Rides[[#This Row],[Station Code]]="MT", BART_Rides[[#This Row],[Station Code]]="PL", BART_Rides[[#This Row],[Station Code]]="CC"), "Yes", "No")</f>
        <v>No</v>
      </c>
    </row>
    <row r="14762" spans="6:14">
      <c r="F14762" s="3">
        <v>44357</v>
      </c>
      <c r="G14762" s="1" t="s">
        <v>77</v>
      </c>
      <c r="H14762" s="1" t="s">
        <v>107</v>
      </c>
      <c r="I14762" s="1">
        <v>727</v>
      </c>
      <c r="J14762" s="1">
        <f>MONTH(BART_Rides[[#This Row],[Date]])</f>
        <v>6</v>
      </c>
      <c r="K14762" s="1">
        <f>WEEKDAY(BART_Rides[[#This Row],[Date]],2)</f>
        <v>4</v>
      </c>
      <c r="L14762" s="1" t="str">
        <f>LEFT(BART_Rides[[#This Row],[Lines]],1)</f>
        <v>Y</v>
      </c>
      <c r="M14762" s="1" t="str">
        <f>IF(BART_Rides[[#This Row],[FirstLetter]]="Y","Yes","No")</f>
        <v>Yes</v>
      </c>
      <c r="N14762" s="1" t="str">
        <f>IF(OR(BART_Rides[[#This Row],[Station Code]]="EM", BART_Rides[[#This Row],[Station Code]]="MT", BART_Rides[[#This Row],[Station Code]]="PL", BART_Rides[[#This Row],[Station Code]]="CC"), "Yes", "No")</f>
        <v>No</v>
      </c>
    </row>
    <row r="14763" spans="6:14">
      <c r="F14763" s="3">
        <v>44358</v>
      </c>
      <c r="G14763" s="1" t="s">
        <v>77</v>
      </c>
      <c r="H14763" s="1" t="s">
        <v>107</v>
      </c>
      <c r="I14763" s="1">
        <v>718</v>
      </c>
      <c r="J14763" s="1">
        <f>MONTH(BART_Rides[[#This Row],[Date]])</f>
        <v>6</v>
      </c>
      <c r="K14763" s="1">
        <f>WEEKDAY(BART_Rides[[#This Row],[Date]],2)</f>
        <v>5</v>
      </c>
      <c r="L14763" s="1" t="str">
        <f>LEFT(BART_Rides[[#This Row],[Lines]],1)</f>
        <v>Y</v>
      </c>
      <c r="M14763" s="1" t="str">
        <f>IF(BART_Rides[[#This Row],[FirstLetter]]="Y","Yes","No")</f>
        <v>Yes</v>
      </c>
      <c r="N14763" s="1" t="str">
        <f>IF(OR(BART_Rides[[#This Row],[Station Code]]="EM", BART_Rides[[#This Row],[Station Code]]="MT", BART_Rides[[#This Row],[Station Code]]="PL", BART_Rides[[#This Row],[Station Code]]="CC"), "Yes", "No")</f>
        <v>No</v>
      </c>
    </row>
    <row r="14764" spans="6:14">
      <c r="F14764" s="3">
        <v>44359</v>
      </c>
      <c r="G14764" s="1" t="s">
        <v>77</v>
      </c>
      <c r="H14764" s="1" t="s">
        <v>107</v>
      </c>
      <c r="I14764" s="1">
        <v>527</v>
      </c>
      <c r="J14764" s="1">
        <f>MONTH(BART_Rides[[#This Row],[Date]])</f>
        <v>6</v>
      </c>
      <c r="K14764" s="1">
        <f>WEEKDAY(BART_Rides[[#This Row],[Date]],2)</f>
        <v>6</v>
      </c>
      <c r="L14764" s="1" t="str">
        <f>LEFT(BART_Rides[[#This Row],[Lines]],1)</f>
        <v>Y</v>
      </c>
      <c r="M14764" s="1" t="str">
        <f>IF(BART_Rides[[#This Row],[FirstLetter]]="Y","Yes","No")</f>
        <v>Yes</v>
      </c>
      <c r="N14764" s="1" t="str">
        <f>IF(OR(BART_Rides[[#This Row],[Station Code]]="EM", BART_Rides[[#This Row],[Station Code]]="MT", BART_Rides[[#This Row],[Station Code]]="PL", BART_Rides[[#This Row],[Station Code]]="CC"), "Yes", "No")</f>
        <v>No</v>
      </c>
    </row>
    <row r="14765" spans="6:14">
      <c r="F14765" s="3">
        <v>44360</v>
      </c>
      <c r="G14765" s="1" t="s">
        <v>77</v>
      </c>
      <c r="H14765" s="1" t="s">
        <v>107</v>
      </c>
      <c r="I14765" s="1">
        <v>368</v>
      </c>
      <c r="J14765" s="1">
        <f>MONTH(BART_Rides[[#This Row],[Date]])</f>
        <v>6</v>
      </c>
      <c r="K14765" s="1">
        <f>WEEKDAY(BART_Rides[[#This Row],[Date]],2)</f>
        <v>7</v>
      </c>
      <c r="L14765" s="1" t="str">
        <f>LEFT(BART_Rides[[#This Row],[Lines]],1)</f>
        <v>Y</v>
      </c>
      <c r="M14765" s="1" t="str">
        <f>IF(BART_Rides[[#This Row],[FirstLetter]]="Y","Yes","No")</f>
        <v>Yes</v>
      </c>
      <c r="N14765" s="1" t="str">
        <f>IF(OR(BART_Rides[[#This Row],[Station Code]]="EM", BART_Rides[[#This Row],[Station Code]]="MT", BART_Rides[[#This Row],[Station Code]]="PL", BART_Rides[[#This Row],[Station Code]]="CC"), "Yes", "No")</f>
        <v>No</v>
      </c>
    </row>
    <row r="14766" spans="6:14">
      <c r="F14766" s="3">
        <v>44361</v>
      </c>
      <c r="G14766" s="1" t="s">
        <v>77</v>
      </c>
      <c r="H14766" s="1" t="s">
        <v>107</v>
      </c>
      <c r="I14766" s="1">
        <v>672</v>
      </c>
      <c r="J14766" s="1">
        <f>MONTH(BART_Rides[[#This Row],[Date]])</f>
        <v>6</v>
      </c>
      <c r="K14766" s="1">
        <f>WEEKDAY(BART_Rides[[#This Row],[Date]],2)</f>
        <v>1</v>
      </c>
      <c r="L14766" s="1" t="str">
        <f>LEFT(BART_Rides[[#This Row],[Lines]],1)</f>
        <v>Y</v>
      </c>
      <c r="M14766" s="1" t="str">
        <f>IF(BART_Rides[[#This Row],[FirstLetter]]="Y","Yes","No")</f>
        <v>Yes</v>
      </c>
      <c r="N14766" s="1" t="str">
        <f>IF(OR(BART_Rides[[#This Row],[Station Code]]="EM", BART_Rides[[#This Row],[Station Code]]="MT", BART_Rides[[#This Row],[Station Code]]="PL", BART_Rides[[#This Row],[Station Code]]="CC"), "Yes", "No")</f>
        <v>No</v>
      </c>
    </row>
    <row r="14767" spans="6:14">
      <c r="F14767" s="3">
        <v>44362</v>
      </c>
      <c r="G14767" s="1" t="s">
        <v>77</v>
      </c>
      <c r="H14767" s="1" t="s">
        <v>107</v>
      </c>
      <c r="I14767" s="1">
        <v>725</v>
      </c>
      <c r="J14767" s="1">
        <f>MONTH(BART_Rides[[#This Row],[Date]])</f>
        <v>6</v>
      </c>
      <c r="K14767" s="1">
        <f>WEEKDAY(BART_Rides[[#This Row],[Date]],2)</f>
        <v>2</v>
      </c>
      <c r="L14767" s="1" t="str">
        <f>LEFT(BART_Rides[[#This Row],[Lines]],1)</f>
        <v>Y</v>
      </c>
      <c r="M14767" s="1" t="str">
        <f>IF(BART_Rides[[#This Row],[FirstLetter]]="Y","Yes","No")</f>
        <v>Yes</v>
      </c>
      <c r="N14767" s="1" t="str">
        <f>IF(OR(BART_Rides[[#This Row],[Station Code]]="EM", BART_Rides[[#This Row],[Station Code]]="MT", BART_Rides[[#This Row],[Station Code]]="PL", BART_Rides[[#This Row],[Station Code]]="CC"), "Yes", "No")</f>
        <v>No</v>
      </c>
    </row>
    <row r="14768" spans="6:14">
      <c r="F14768" s="3">
        <v>44363</v>
      </c>
      <c r="G14768" s="1" t="s">
        <v>77</v>
      </c>
      <c r="H14768" s="1" t="s">
        <v>107</v>
      </c>
      <c r="I14768" s="1">
        <v>730</v>
      </c>
      <c r="J14768" s="1">
        <f>MONTH(BART_Rides[[#This Row],[Date]])</f>
        <v>6</v>
      </c>
      <c r="K14768" s="1">
        <f>WEEKDAY(BART_Rides[[#This Row],[Date]],2)</f>
        <v>3</v>
      </c>
      <c r="L14768" s="1" t="str">
        <f>LEFT(BART_Rides[[#This Row],[Lines]],1)</f>
        <v>Y</v>
      </c>
      <c r="M14768" s="1" t="str">
        <f>IF(BART_Rides[[#This Row],[FirstLetter]]="Y","Yes","No")</f>
        <v>Yes</v>
      </c>
      <c r="N14768" s="1" t="str">
        <f>IF(OR(BART_Rides[[#This Row],[Station Code]]="EM", BART_Rides[[#This Row],[Station Code]]="MT", BART_Rides[[#This Row],[Station Code]]="PL", BART_Rides[[#This Row],[Station Code]]="CC"), "Yes", "No")</f>
        <v>No</v>
      </c>
    </row>
    <row r="14769" spans="6:14">
      <c r="F14769" s="3">
        <v>44364</v>
      </c>
      <c r="G14769" s="1" t="s">
        <v>77</v>
      </c>
      <c r="H14769" s="1" t="s">
        <v>107</v>
      </c>
      <c r="I14769" s="1">
        <v>711</v>
      </c>
      <c r="J14769" s="1">
        <f>MONTH(BART_Rides[[#This Row],[Date]])</f>
        <v>6</v>
      </c>
      <c r="K14769" s="1">
        <f>WEEKDAY(BART_Rides[[#This Row],[Date]],2)</f>
        <v>4</v>
      </c>
      <c r="L14769" s="1" t="str">
        <f>LEFT(BART_Rides[[#This Row],[Lines]],1)</f>
        <v>Y</v>
      </c>
      <c r="M14769" s="1" t="str">
        <f>IF(BART_Rides[[#This Row],[FirstLetter]]="Y","Yes","No")</f>
        <v>Yes</v>
      </c>
      <c r="N14769" s="1" t="str">
        <f>IF(OR(BART_Rides[[#This Row],[Station Code]]="EM", BART_Rides[[#This Row],[Station Code]]="MT", BART_Rides[[#This Row],[Station Code]]="PL", BART_Rides[[#This Row],[Station Code]]="CC"), "Yes", "No")</f>
        <v>No</v>
      </c>
    </row>
    <row r="14770" spans="6:14">
      <c r="F14770" s="3">
        <v>44365</v>
      </c>
      <c r="G14770" s="1" t="s">
        <v>77</v>
      </c>
      <c r="H14770" s="1" t="s">
        <v>107</v>
      </c>
      <c r="I14770" s="1">
        <v>755</v>
      </c>
      <c r="J14770" s="1">
        <f>MONTH(BART_Rides[[#This Row],[Date]])</f>
        <v>6</v>
      </c>
      <c r="K14770" s="1">
        <f>WEEKDAY(BART_Rides[[#This Row],[Date]],2)</f>
        <v>5</v>
      </c>
      <c r="L14770" s="1" t="str">
        <f>LEFT(BART_Rides[[#This Row],[Lines]],1)</f>
        <v>Y</v>
      </c>
      <c r="M14770" s="1" t="str">
        <f>IF(BART_Rides[[#This Row],[FirstLetter]]="Y","Yes","No")</f>
        <v>Yes</v>
      </c>
      <c r="N14770" s="1" t="str">
        <f>IF(OR(BART_Rides[[#This Row],[Station Code]]="EM", BART_Rides[[#This Row],[Station Code]]="MT", BART_Rides[[#This Row],[Station Code]]="PL", BART_Rides[[#This Row],[Station Code]]="CC"), "Yes", "No")</f>
        <v>No</v>
      </c>
    </row>
    <row r="14771" spans="6:14">
      <c r="F14771" s="3">
        <v>44366</v>
      </c>
      <c r="G14771" s="1" t="s">
        <v>77</v>
      </c>
      <c r="H14771" s="1" t="s">
        <v>107</v>
      </c>
      <c r="I14771" s="1">
        <v>549</v>
      </c>
      <c r="J14771" s="1">
        <f>MONTH(BART_Rides[[#This Row],[Date]])</f>
        <v>6</v>
      </c>
      <c r="K14771" s="1">
        <f>WEEKDAY(BART_Rides[[#This Row],[Date]],2)</f>
        <v>6</v>
      </c>
      <c r="L14771" s="1" t="str">
        <f>LEFT(BART_Rides[[#This Row],[Lines]],1)</f>
        <v>Y</v>
      </c>
      <c r="M14771" s="1" t="str">
        <f>IF(BART_Rides[[#This Row],[FirstLetter]]="Y","Yes","No")</f>
        <v>Yes</v>
      </c>
      <c r="N14771" s="1" t="str">
        <f>IF(OR(BART_Rides[[#This Row],[Station Code]]="EM", BART_Rides[[#This Row],[Station Code]]="MT", BART_Rides[[#This Row],[Station Code]]="PL", BART_Rides[[#This Row],[Station Code]]="CC"), "Yes", "No")</f>
        <v>No</v>
      </c>
    </row>
    <row r="14772" spans="6:14">
      <c r="F14772" s="3">
        <v>44367</v>
      </c>
      <c r="G14772" s="1" t="s">
        <v>77</v>
      </c>
      <c r="H14772" s="1" t="s">
        <v>107</v>
      </c>
      <c r="I14772" s="1">
        <v>357</v>
      </c>
      <c r="J14772" s="1">
        <f>MONTH(BART_Rides[[#This Row],[Date]])</f>
        <v>6</v>
      </c>
      <c r="K14772" s="1">
        <f>WEEKDAY(BART_Rides[[#This Row],[Date]],2)</f>
        <v>7</v>
      </c>
      <c r="L14772" s="1" t="str">
        <f>LEFT(BART_Rides[[#This Row],[Lines]],1)</f>
        <v>Y</v>
      </c>
      <c r="M14772" s="1" t="str">
        <f>IF(BART_Rides[[#This Row],[FirstLetter]]="Y","Yes","No")</f>
        <v>Yes</v>
      </c>
      <c r="N14772" s="1" t="str">
        <f>IF(OR(BART_Rides[[#This Row],[Station Code]]="EM", BART_Rides[[#This Row],[Station Code]]="MT", BART_Rides[[#This Row],[Station Code]]="PL", BART_Rides[[#This Row],[Station Code]]="CC"), "Yes", "No")</f>
        <v>No</v>
      </c>
    </row>
    <row r="14773" spans="6:14">
      <c r="F14773" s="3">
        <v>44368</v>
      </c>
      <c r="G14773" s="1" t="s">
        <v>77</v>
      </c>
      <c r="H14773" s="1" t="s">
        <v>107</v>
      </c>
      <c r="I14773" s="1">
        <v>681</v>
      </c>
      <c r="J14773" s="1">
        <f>MONTH(BART_Rides[[#This Row],[Date]])</f>
        <v>6</v>
      </c>
      <c r="K14773" s="1">
        <f>WEEKDAY(BART_Rides[[#This Row],[Date]],2)</f>
        <v>1</v>
      </c>
      <c r="L14773" s="1" t="str">
        <f>LEFT(BART_Rides[[#This Row],[Lines]],1)</f>
        <v>Y</v>
      </c>
      <c r="M14773" s="1" t="str">
        <f>IF(BART_Rides[[#This Row],[FirstLetter]]="Y","Yes","No")</f>
        <v>Yes</v>
      </c>
      <c r="N14773" s="1" t="str">
        <f>IF(OR(BART_Rides[[#This Row],[Station Code]]="EM", BART_Rides[[#This Row],[Station Code]]="MT", BART_Rides[[#This Row],[Station Code]]="PL", BART_Rides[[#This Row],[Station Code]]="CC"), "Yes", "No")</f>
        <v>No</v>
      </c>
    </row>
    <row r="14774" spans="6:14">
      <c r="F14774" s="3">
        <v>44369</v>
      </c>
      <c r="G14774" s="1" t="s">
        <v>77</v>
      </c>
      <c r="H14774" s="1" t="s">
        <v>107</v>
      </c>
      <c r="I14774" s="1">
        <v>729</v>
      </c>
      <c r="J14774" s="1">
        <f>MONTH(BART_Rides[[#This Row],[Date]])</f>
        <v>6</v>
      </c>
      <c r="K14774" s="1">
        <f>WEEKDAY(BART_Rides[[#This Row],[Date]],2)</f>
        <v>2</v>
      </c>
      <c r="L14774" s="1" t="str">
        <f>LEFT(BART_Rides[[#This Row],[Lines]],1)</f>
        <v>Y</v>
      </c>
      <c r="M14774" s="1" t="str">
        <f>IF(BART_Rides[[#This Row],[FirstLetter]]="Y","Yes","No")</f>
        <v>Yes</v>
      </c>
      <c r="N14774" s="1" t="str">
        <f>IF(OR(BART_Rides[[#This Row],[Station Code]]="EM", BART_Rides[[#This Row],[Station Code]]="MT", BART_Rides[[#This Row],[Station Code]]="PL", BART_Rides[[#This Row],[Station Code]]="CC"), "Yes", "No")</f>
        <v>No</v>
      </c>
    </row>
    <row r="14775" spans="6:14">
      <c r="F14775" s="3">
        <v>44370</v>
      </c>
      <c r="G14775" s="1" t="s">
        <v>77</v>
      </c>
      <c r="H14775" s="1" t="s">
        <v>107</v>
      </c>
      <c r="I14775" s="1">
        <v>751</v>
      </c>
      <c r="J14775" s="1">
        <f>MONTH(BART_Rides[[#This Row],[Date]])</f>
        <v>6</v>
      </c>
      <c r="K14775" s="1">
        <f>WEEKDAY(BART_Rides[[#This Row],[Date]],2)</f>
        <v>3</v>
      </c>
      <c r="L14775" s="1" t="str">
        <f>LEFT(BART_Rides[[#This Row],[Lines]],1)</f>
        <v>Y</v>
      </c>
      <c r="M14775" s="1" t="str">
        <f>IF(BART_Rides[[#This Row],[FirstLetter]]="Y","Yes","No")</f>
        <v>Yes</v>
      </c>
      <c r="N14775" s="1" t="str">
        <f>IF(OR(BART_Rides[[#This Row],[Station Code]]="EM", BART_Rides[[#This Row],[Station Code]]="MT", BART_Rides[[#This Row],[Station Code]]="PL", BART_Rides[[#This Row],[Station Code]]="CC"), "Yes", "No")</f>
        <v>No</v>
      </c>
    </row>
    <row r="14776" spans="6:14">
      <c r="F14776" s="3">
        <v>44371</v>
      </c>
      <c r="G14776" s="1" t="s">
        <v>77</v>
      </c>
      <c r="H14776" s="1" t="s">
        <v>107</v>
      </c>
      <c r="I14776" s="1">
        <v>769</v>
      </c>
      <c r="J14776" s="1">
        <f>MONTH(BART_Rides[[#This Row],[Date]])</f>
        <v>6</v>
      </c>
      <c r="K14776" s="1">
        <f>WEEKDAY(BART_Rides[[#This Row],[Date]],2)</f>
        <v>4</v>
      </c>
      <c r="L14776" s="1" t="str">
        <f>LEFT(BART_Rides[[#This Row],[Lines]],1)</f>
        <v>Y</v>
      </c>
      <c r="M14776" s="1" t="str">
        <f>IF(BART_Rides[[#This Row],[FirstLetter]]="Y","Yes","No")</f>
        <v>Yes</v>
      </c>
      <c r="N14776" s="1" t="str">
        <f>IF(OR(BART_Rides[[#This Row],[Station Code]]="EM", BART_Rides[[#This Row],[Station Code]]="MT", BART_Rides[[#This Row],[Station Code]]="PL", BART_Rides[[#This Row],[Station Code]]="CC"), "Yes", "No")</f>
        <v>No</v>
      </c>
    </row>
    <row r="14777" spans="6:14">
      <c r="F14777" s="3">
        <v>44372</v>
      </c>
      <c r="G14777" s="1" t="s">
        <v>77</v>
      </c>
      <c r="H14777" s="1" t="s">
        <v>107</v>
      </c>
      <c r="I14777" s="1">
        <v>757</v>
      </c>
      <c r="J14777" s="1">
        <f>MONTH(BART_Rides[[#This Row],[Date]])</f>
        <v>6</v>
      </c>
      <c r="K14777" s="1">
        <f>WEEKDAY(BART_Rides[[#This Row],[Date]],2)</f>
        <v>5</v>
      </c>
      <c r="L14777" s="1" t="str">
        <f>LEFT(BART_Rides[[#This Row],[Lines]],1)</f>
        <v>Y</v>
      </c>
      <c r="M14777" s="1" t="str">
        <f>IF(BART_Rides[[#This Row],[FirstLetter]]="Y","Yes","No")</f>
        <v>Yes</v>
      </c>
      <c r="N14777" s="1" t="str">
        <f>IF(OR(BART_Rides[[#This Row],[Station Code]]="EM", BART_Rides[[#This Row],[Station Code]]="MT", BART_Rides[[#This Row],[Station Code]]="PL", BART_Rides[[#This Row],[Station Code]]="CC"), "Yes", "No")</f>
        <v>No</v>
      </c>
    </row>
    <row r="14778" spans="6:14">
      <c r="F14778" s="3">
        <v>44373</v>
      </c>
      <c r="G14778" s="1" t="s">
        <v>77</v>
      </c>
      <c r="H14778" s="1" t="s">
        <v>107</v>
      </c>
      <c r="I14778" s="1">
        <v>547</v>
      </c>
      <c r="J14778" s="1">
        <f>MONTH(BART_Rides[[#This Row],[Date]])</f>
        <v>6</v>
      </c>
      <c r="K14778" s="1">
        <f>WEEKDAY(BART_Rides[[#This Row],[Date]],2)</f>
        <v>6</v>
      </c>
      <c r="L14778" s="1" t="str">
        <f>LEFT(BART_Rides[[#This Row],[Lines]],1)</f>
        <v>Y</v>
      </c>
      <c r="M14778" s="1" t="str">
        <f>IF(BART_Rides[[#This Row],[FirstLetter]]="Y","Yes","No")</f>
        <v>Yes</v>
      </c>
      <c r="N14778" s="1" t="str">
        <f>IF(OR(BART_Rides[[#This Row],[Station Code]]="EM", BART_Rides[[#This Row],[Station Code]]="MT", BART_Rides[[#This Row],[Station Code]]="PL", BART_Rides[[#This Row],[Station Code]]="CC"), "Yes", "No")</f>
        <v>No</v>
      </c>
    </row>
    <row r="14779" spans="6:14">
      <c r="F14779" s="3">
        <v>44374</v>
      </c>
      <c r="G14779" s="1" t="s">
        <v>77</v>
      </c>
      <c r="H14779" s="1" t="s">
        <v>107</v>
      </c>
      <c r="I14779" s="1">
        <v>434</v>
      </c>
      <c r="J14779" s="1">
        <f>MONTH(BART_Rides[[#This Row],[Date]])</f>
        <v>6</v>
      </c>
      <c r="K14779" s="1">
        <f>WEEKDAY(BART_Rides[[#This Row],[Date]],2)</f>
        <v>7</v>
      </c>
      <c r="L14779" s="1" t="str">
        <f>LEFT(BART_Rides[[#This Row],[Lines]],1)</f>
        <v>Y</v>
      </c>
      <c r="M14779" s="1" t="str">
        <f>IF(BART_Rides[[#This Row],[FirstLetter]]="Y","Yes","No")</f>
        <v>Yes</v>
      </c>
      <c r="N14779" s="1" t="str">
        <f>IF(OR(BART_Rides[[#This Row],[Station Code]]="EM", BART_Rides[[#This Row],[Station Code]]="MT", BART_Rides[[#This Row],[Station Code]]="PL", BART_Rides[[#This Row],[Station Code]]="CC"), "Yes", "No")</f>
        <v>No</v>
      </c>
    </row>
    <row r="14780" spans="6:14">
      <c r="F14780" s="3">
        <v>44375</v>
      </c>
      <c r="G14780" s="1" t="s">
        <v>77</v>
      </c>
      <c r="H14780" s="1" t="s">
        <v>107</v>
      </c>
      <c r="I14780" s="1">
        <v>701</v>
      </c>
      <c r="J14780" s="1">
        <f>MONTH(BART_Rides[[#This Row],[Date]])</f>
        <v>6</v>
      </c>
      <c r="K14780" s="1">
        <f>WEEKDAY(BART_Rides[[#This Row],[Date]],2)</f>
        <v>1</v>
      </c>
      <c r="L14780" s="1" t="str">
        <f>LEFT(BART_Rides[[#This Row],[Lines]],1)</f>
        <v>Y</v>
      </c>
      <c r="M14780" s="1" t="str">
        <f>IF(BART_Rides[[#This Row],[FirstLetter]]="Y","Yes","No")</f>
        <v>Yes</v>
      </c>
      <c r="N14780" s="1" t="str">
        <f>IF(OR(BART_Rides[[#This Row],[Station Code]]="EM", BART_Rides[[#This Row],[Station Code]]="MT", BART_Rides[[#This Row],[Station Code]]="PL", BART_Rides[[#This Row],[Station Code]]="CC"), "Yes", "No")</f>
        <v>No</v>
      </c>
    </row>
    <row r="14781" spans="6:14">
      <c r="F14781" s="3">
        <v>44376</v>
      </c>
      <c r="G14781" s="1" t="s">
        <v>77</v>
      </c>
      <c r="H14781" s="1" t="s">
        <v>107</v>
      </c>
      <c r="I14781" s="1">
        <v>704</v>
      </c>
      <c r="J14781" s="1">
        <f>MONTH(BART_Rides[[#This Row],[Date]])</f>
        <v>6</v>
      </c>
      <c r="K14781" s="1">
        <f>WEEKDAY(BART_Rides[[#This Row],[Date]],2)</f>
        <v>2</v>
      </c>
      <c r="L14781" s="1" t="str">
        <f>LEFT(BART_Rides[[#This Row],[Lines]],1)</f>
        <v>Y</v>
      </c>
      <c r="M14781" s="1" t="str">
        <f>IF(BART_Rides[[#This Row],[FirstLetter]]="Y","Yes","No")</f>
        <v>Yes</v>
      </c>
      <c r="N14781" s="1" t="str">
        <f>IF(OR(BART_Rides[[#This Row],[Station Code]]="EM", BART_Rides[[#This Row],[Station Code]]="MT", BART_Rides[[#This Row],[Station Code]]="PL", BART_Rides[[#This Row],[Station Code]]="CC"), "Yes", "No")</f>
        <v>No</v>
      </c>
    </row>
    <row r="14782" spans="6:14">
      <c r="F14782" s="3">
        <v>44377</v>
      </c>
      <c r="G14782" s="1" t="s">
        <v>77</v>
      </c>
      <c r="H14782" s="1" t="s">
        <v>107</v>
      </c>
      <c r="I14782" s="1">
        <v>774</v>
      </c>
      <c r="J14782" s="1">
        <f>MONTH(BART_Rides[[#This Row],[Date]])</f>
        <v>6</v>
      </c>
      <c r="K14782" s="1">
        <f>WEEKDAY(BART_Rides[[#This Row],[Date]],2)</f>
        <v>3</v>
      </c>
      <c r="L14782" s="1" t="str">
        <f>LEFT(BART_Rides[[#This Row],[Lines]],1)</f>
        <v>Y</v>
      </c>
      <c r="M14782" s="1" t="str">
        <f>IF(BART_Rides[[#This Row],[FirstLetter]]="Y","Yes","No")</f>
        <v>Yes</v>
      </c>
      <c r="N14782" s="1" t="str">
        <f>IF(OR(BART_Rides[[#This Row],[Station Code]]="EM", BART_Rides[[#This Row],[Station Code]]="MT", BART_Rides[[#This Row],[Station Code]]="PL", BART_Rides[[#This Row],[Station Code]]="CC"), "Yes", "No")</f>
        <v>No</v>
      </c>
    </row>
    <row r="14783" spans="6:14">
      <c r="F14783" s="3">
        <v>44378</v>
      </c>
      <c r="G14783" s="1" t="s">
        <v>77</v>
      </c>
      <c r="H14783" s="1" t="s">
        <v>107</v>
      </c>
      <c r="I14783" s="1">
        <v>830</v>
      </c>
      <c r="J14783" s="1">
        <f>MONTH(BART_Rides[[#This Row],[Date]])</f>
        <v>7</v>
      </c>
      <c r="K14783" s="1">
        <f>WEEKDAY(BART_Rides[[#This Row],[Date]],2)</f>
        <v>4</v>
      </c>
      <c r="L14783" s="1" t="str">
        <f>LEFT(BART_Rides[[#This Row],[Lines]],1)</f>
        <v>Y</v>
      </c>
      <c r="M14783" s="1" t="str">
        <f>IF(BART_Rides[[#This Row],[FirstLetter]]="Y","Yes","No")</f>
        <v>Yes</v>
      </c>
      <c r="N14783" s="1" t="str">
        <f>IF(OR(BART_Rides[[#This Row],[Station Code]]="EM", BART_Rides[[#This Row],[Station Code]]="MT", BART_Rides[[#This Row],[Station Code]]="PL", BART_Rides[[#This Row],[Station Code]]="CC"), "Yes", "No")</f>
        <v>No</v>
      </c>
    </row>
    <row r="14784" spans="6:14">
      <c r="F14784" s="3">
        <v>44379</v>
      </c>
      <c r="G14784" s="1" t="s">
        <v>77</v>
      </c>
      <c r="H14784" s="1" t="s">
        <v>107</v>
      </c>
      <c r="I14784" s="1">
        <v>778</v>
      </c>
      <c r="J14784" s="1">
        <f>MONTH(BART_Rides[[#This Row],[Date]])</f>
        <v>7</v>
      </c>
      <c r="K14784" s="1">
        <f>WEEKDAY(BART_Rides[[#This Row],[Date]],2)</f>
        <v>5</v>
      </c>
      <c r="L14784" s="1" t="str">
        <f>LEFT(BART_Rides[[#This Row],[Lines]],1)</f>
        <v>Y</v>
      </c>
      <c r="M14784" s="1" t="str">
        <f>IF(BART_Rides[[#This Row],[FirstLetter]]="Y","Yes","No")</f>
        <v>Yes</v>
      </c>
      <c r="N14784" s="1" t="str">
        <f>IF(OR(BART_Rides[[#This Row],[Station Code]]="EM", BART_Rides[[#This Row],[Station Code]]="MT", BART_Rides[[#This Row],[Station Code]]="PL", BART_Rides[[#This Row],[Station Code]]="CC"), "Yes", "No")</f>
        <v>No</v>
      </c>
    </row>
    <row r="14785" spans="6:14">
      <c r="F14785" s="3">
        <v>44380</v>
      </c>
      <c r="G14785" s="1" t="s">
        <v>77</v>
      </c>
      <c r="H14785" s="1" t="s">
        <v>107</v>
      </c>
      <c r="I14785" s="1">
        <v>505</v>
      </c>
      <c r="J14785" s="1">
        <f>MONTH(BART_Rides[[#This Row],[Date]])</f>
        <v>7</v>
      </c>
      <c r="K14785" s="1">
        <f>WEEKDAY(BART_Rides[[#This Row],[Date]],2)</f>
        <v>6</v>
      </c>
      <c r="L14785" s="1" t="str">
        <f>LEFT(BART_Rides[[#This Row],[Lines]],1)</f>
        <v>Y</v>
      </c>
      <c r="M14785" s="1" t="str">
        <f>IF(BART_Rides[[#This Row],[FirstLetter]]="Y","Yes","No")</f>
        <v>Yes</v>
      </c>
      <c r="N14785" s="1" t="str">
        <f>IF(OR(BART_Rides[[#This Row],[Station Code]]="EM", BART_Rides[[#This Row],[Station Code]]="MT", BART_Rides[[#This Row],[Station Code]]="PL", BART_Rides[[#This Row],[Station Code]]="CC"), "Yes", "No")</f>
        <v>No</v>
      </c>
    </row>
    <row r="14786" spans="6:14">
      <c r="F14786" s="3">
        <v>44381</v>
      </c>
      <c r="G14786" s="1" t="s">
        <v>77</v>
      </c>
      <c r="H14786" s="1" t="s">
        <v>107</v>
      </c>
      <c r="I14786" s="1">
        <v>421</v>
      </c>
      <c r="J14786" s="1">
        <f>MONTH(BART_Rides[[#This Row],[Date]])</f>
        <v>7</v>
      </c>
      <c r="K14786" s="1">
        <f>WEEKDAY(BART_Rides[[#This Row],[Date]],2)</f>
        <v>7</v>
      </c>
      <c r="L14786" s="1" t="str">
        <f>LEFT(BART_Rides[[#This Row],[Lines]],1)</f>
        <v>Y</v>
      </c>
      <c r="M14786" s="1" t="str">
        <f>IF(BART_Rides[[#This Row],[FirstLetter]]="Y","Yes","No")</f>
        <v>Yes</v>
      </c>
      <c r="N14786" s="1" t="str">
        <f>IF(OR(BART_Rides[[#This Row],[Station Code]]="EM", BART_Rides[[#This Row],[Station Code]]="MT", BART_Rides[[#This Row],[Station Code]]="PL", BART_Rides[[#This Row],[Station Code]]="CC"), "Yes", "No")</f>
        <v>No</v>
      </c>
    </row>
    <row r="14787" spans="6:14">
      <c r="F14787" s="3">
        <v>44382</v>
      </c>
      <c r="G14787" s="1" t="s">
        <v>77</v>
      </c>
      <c r="H14787" s="1" t="s">
        <v>107</v>
      </c>
      <c r="I14787" s="1">
        <v>522</v>
      </c>
      <c r="J14787" s="1">
        <f>MONTH(BART_Rides[[#This Row],[Date]])</f>
        <v>7</v>
      </c>
      <c r="K14787" s="1">
        <f>WEEKDAY(BART_Rides[[#This Row],[Date]],2)</f>
        <v>1</v>
      </c>
      <c r="L14787" s="1" t="str">
        <f>LEFT(BART_Rides[[#This Row],[Lines]],1)</f>
        <v>Y</v>
      </c>
      <c r="M14787" s="1" t="str">
        <f>IF(BART_Rides[[#This Row],[FirstLetter]]="Y","Yes","No")</f>
        <v>Yes</v>
      </c>
      <c r="N14787" s="1" t="str">
        <f>IF(OR(BART_Rides[[#This Row],[Station Code]]="EM", BART_Rides[[#This Row],[Station Code]]="MT", BART_Rides[[#This Row],[Station Code]]="PL", BART_Rides[[#This Row],[Station Code]]="CC"), "Yes", "No")</f>
        <v>No</v>
      </c>
    </row>
    <row r="14788" spans="6:14">
      <c r="F14788" s="3">
        <v>44383</v>
      </c>
      <c r="G14788" s="1" t="s">
        <v>77</v>
      </c>
      <c r="H14788" s="1" t="s">
        <v>107</v>
      </c>
      <c r="I14788" s="1">
        <v>760</v>
      </c>
      <c r="J14788" s="1">
        <f>MONTH(BART_Rides[[#This Row],[Date]])</f>
        <v>7</v>
      </c>
      <c r="K14788" s="1">
        <f>WEEKDAY(BART_Rides[[#This Row],[Date]],2)</f>
        <v>2</v>
      </c>
      <c r="L14788" s="1" t="str">
        <f>LEFT(BART_Rides[[#This Row],[Lines]],1)</f>
        <v>Y</v>
      </c>
      <c r="M14788" s="1" t="str">
        <f>IF(BART_Rides[[#This Row],[FirstLetter]]="Y","Yes","No")</f>
        <v>Yes</v>
      </c>
      <c r="N14788" s="1" t="str">
        <f>IF(OR(BART_Rides[[#This Row],[Station Code]]="EM", BART_Rides[[#This Row],[Station Code]]="MT", BART_Rides[[#This Row],[Station Code]]="PL", BART_Rides[[#This Row],[Station Code]]="CC"), "Yes", "No")</f>
        <v>No</v>
      </c>
    </row>
    <row r="14789" spans="6:14">
      <c r="F14789" s="3">
        <v>44384</v>
      </c>
      <c r="G14789" s="1" t="s">
        <v>77</v>
      </c>
      <c r="H14789" s="1" t="s">
        <v>107</v>
      </c>
      <c r="I14789" s="1">
        <v>771</v>
      </c>
      <c r="J14789" s="1">
        <f>MONTH(BART_Rides[[#This Row],[Date]])</f>
        <v>7</v>
      </c>
      <c r="K14789" s="1">
        <f>WEEKDAY(BART_Rides[[#This Row],[Date]],2)</f>
        <v>3</v>
      </c>
      <c r="L14789" s="1" t="str">
        <f>LEFT(BART_Rides[[#This Row],[Lines]],1)</f>
        <v>Y</v>
      </c>
      <c r="M14789" s="1" t="str">
        <f>IF(BART_Rides[[#This Row],[FirstLetter]]="Y","Yes","No")</f>
        <v>Yes</v>
      </c>
      <c r="N14789" s="1" t="str">
        <f>IF(OR(BART_Rides[[#This Row],[Station Code]]="EM", BART_Rides[[#This Row],[Station Code]]="MT", BART_Rides[[#This Row],[Station Code]]="PL", BART_Rides[[#This Row],[Station Code]]="CC"), "Yes", "No")</f>
        <v>No</v>
      </c>
    </row>
    <row r="14790" spans="6:14">
      <c r="F14790" s="3">
        <v>44385</v>
      </c>
      <c r="G14790" s="1" t="s">
        <v>77</v>
      </c>
      <c r="H14790" s="1" t="s">
        <v>107</v>
      </c>
      <c r="I14790" s="1">
        <v>769</v>
      </c>
      <c r="J14790" s="1">
        <f>MONTH(BART_Rides[[#This Row],[Date]])</f>
        <v>7</v>
      </c>
      <c r="K14790" s="1">
        <f>WEEKDAY(BART_Rides[[#This Row],[Date]],2)</f>
        <v>4</v>
      </c>
      <c r="L14790" s="1" t="str">
        <f>LEFT(BART_Rides[[#This Row],[Lines]],1)</f>
        <v>Y</v>
      </c>
      <c r="M14790" s="1" t="str">
        <f>IF(BART_Rides[[#This Row],[FirstLetter]]="Y","Yes","No")</f>
        <v>Yes</v>
      </c>
      <c r="N14790" s="1" t="str">
        <f>IF(OR(BART_Rides[[#This Row],[Station Code]]="EM", BART_Rides[[#This Row],[Station Code]]="MT", BART_Rides[[#This Row],[Station Code]]="PL", BART_Rides[[#This Row],[Station Code]]="CC"), "Yes", "No")</f>
        <v>No</v>
      </c>
    </row>
    <row r="14791" spans="6:14">
      <c r="F14791" s="3">
        <v>44386</v>
      </c>
      <c r="G14791" s="1" t="s">
        <v>77</v>
      </c>
      <c r="H14791" s="1" t="s">
        <v>107</v>
      </c>
      <c r="I14791" s="1">
        <v>795</v>
      </c>
      <c r="J14791" s="1">
        <f>MONTH(BART_Rides[[#This Row],[Date]])</f>
        <v>7</v>
      </c>
      <c r="K14791" s="1">
        <f>WEEKDAY(BART_Rides[[#This Row],[Date]],2)</f>
        <v>5</v>
      </c>
      <c r="L14791" s="1" t="str">
        <f>LEFT(BART_Rides[[#This Row],[Lines]],1)</f>
        <v>Y</v>
      </c>
      <c r="M14791" s="1" t="str">
        <f>IF(BART_Rides[[#This Row],[FirstLetter]]="Y","Yes","No")</f>
        <v>Yes</v>
      </c>
      <c r="N14791" s="1" t="str">
        <f>IF(OR(BART_Rides[[#This Row],[Station Code]]="EM", BART_Rides[[#This Row],[Station Code]]="MT", BART_Rides[[#This Row],[Station Code]]="PL", BART_Rides[[#This Row],[Station Code]]="CC"), "Yes", "No")</f>
        <v>No</v>
      </c>
    </row>
    <row r="14792" spans="6:14">
      <c r="F14792" s="3">
        <v>44387</v>
      </c>
      <c r="G14792" s="1" t="s">
        <v>77</v>
      </c>
      <c r="H14792" s="1" t="s">
        <v>107</v>
      </c>
      <c r="I14792" s="1">
        <v>539</v>
      </c>
      <c r="J14792" s="1">
        <f>MONTH(BART_Rides[[#This Row],[Date]])</f>
        <v>7</v>
      </c>
      <c r="K14792" s="1">
        <f>WEEKDAY(BART_Rides[[#This Row],[Date]],2)</f>
        <v>6</v>
      </c>
      <c r="L14792" s="1" t="str">
        <f>LEFT(BART_Rides[[#This Row],[Lines]],1)</f>
        <v>Y</v>
      </c>
      <c r="M14792" s="1" t="str">
        <f>IF(BART_Rides[[#This Row],[FirstLetter]]="Y","Yes","No")</f>
        <v>Yes</v>
      </c>
      <c r="N14792" s="1" t="str">
        <f>IF(OR(BART_Rides[[#This Row],[Station Code]]="EM", BART_Rides[[#This Row],[Station Code]]="MT", BART_Rides[[#This Row],[Station Code]]="PL", BART_Rides[[#This Row],[Station Code]]="CC"), "Yes", "No")</f>
        <v>No</v>
      </c>
    </row>
    <row r="14793" spans="6:14">
      <c r="F14793" s="3">
        <v>44388</v>
      </c>
      <c r="G14793" s="1" t="s">
        <v>77</v>
      </c>
      <c r="H14793" s="1" t="s">
        <v>107</v>
      </c>
      <c r="I14793" s="1">
        <v>442</v>
      </c>
      <c r="J14793" s="1">
        <f>MONTH(BART_Rides[[#This Row],[Date]])</f>
        <v>7</v>
      </c>
      <c r="K14793" s="1">
        <f>WEEKDAY(BART_Rides[[#This Row],[Date]],2)</f>
        <v>7</v>
      </c>
      <c r="L14793" s="1" t="str">
        <f>LEFT(BART_Rides[[#This Row],[Lines]],1)</f>
        <v>Y</v>
      </c>
      <c r="M14793" s="1" t="str">
        <f>IF(BART_Rides[[#This Row],[FirstLetter]]="Y","Yes","No")</f>
        <v>Yes</v>
      </c>
      <c r="N14793" s="1" t="str">
        <f>IF(OR(BART_Rides[[#This Row],[Station Code]]="EM", BART_Rides[[#This Row],[Station Code]]="MT", BART_Rides[[#This Row],[Station Code]]="PL", BART_Rides[[#This Row],[Station Code]]="CC"), "Yes", "No")</f>
        <v>No</v>
      </c>
    </row>
    <row r="14794" spans="6:14">
      <c r="F14794" s="3">
        <v>44389</v>
      </c>
      <c r="G14794" s="1" t="s">
        <v>77</v>
      </c>
      <c r="H14794" s="1" t="s">
        <v>107</v>
      </c>
      <c r="I14794" s="1">
        <v>746</v>
      </c>
      <c r="J14794" s="1">
        <f>MONTH(BART_Rides[[#This Row],[Date]])</f>
        <v>7</v>
      </c>
      <c r="K14794" s="1">
        <f>WEEKDAY(BART_Rides[[#This Row],[Date]],2)</f>
        <v>1</v>
      </c>
      <c r="L14794" s="1" t="str">
        <f>LEFT(BART_Rides[[#This Row],[Lines]],1)</f>
        <v>Y</v>
      </c>
      <c r="M14794" s="1" t="str">
        <f>IF(BART_Rides[[#This Row],[FirstLetter]]="Y","Yes","No")</f>
        <v>Yes</v>
      </c>
      <c r="N14794" s="1" t="str">
        <f>IF(OR(BART_Rides[[#This Row],[Station Code]]="EM", BART_Rides[[#This Row],[Station Code]]="MT", BART_Rides[[#This Row],[Station Code]]="PL", BART_Rides[[#This Row],[Station Code]]="CC"), "Yes", "No")</f>
        <v>No</v>
      </c>
    </row>
    <row r="14795" spans="6:14">
      <c r="F14795" s="3">
        <v>44390</v>
      </c>
      <c r="G14795" s="1" t="s">
        <v>77</v>
      </c>
      <c r="H14795" s="1" t="s">
        <v>107</v>
      </c>
      <c r="I14795" s="1">
        <v>798</v>
      </c>
      <c r="J14795" s="1">
        <f>MONTH(BART_Rides[[#This Row],[Date]])</f>
        <v>7</v>
      </c>
      <c r="K14795" s="1">
        <f>WEEKDAY(BART_Rides[[#This Row],[Date]],2)</f>
        <v>2</v>
      </c>
      <c r="L14795" s="1" t="str">
        <f>LEFT(BART_Rides[[#This Row],[Lines]],1)</f>
        <v>Y</v>
      </c>
      <c r="M14795" s="1" t="str">
        <f>IF(BART_Rides[[#This Row],[FirstLetter]]="Y","Yes","No")</f>
        <v>Yes</v>
      </c>
      <c r="N14795" s="1" t="str">
        <f>IF(OR(BART_Rides[[#This Row],[Station Code]]="EM", BART_Rides[[#This Row],[Station Code]]="MT", BART_Rides[[#This Row],[Station Code]]="PL", BART_Rides[[#This Row],[Station Code]]="CC"), "Yes", "No")</f>
        <v>No</v>
      </c>
    </row>
    <row r="14796" spans="6:14">
      <c r="F14796" s="3">
        <v>44391</v>
      </c>
      <c r="G14796" s="1" t="s">
        <v>77</v>
      </c>
      <c r="H14796" s="1" t="s">
        <v>107</v>
      </c>
      <c r="I14796" s="1">
        <v>821</v>
      </c>
      <c r="J14796" s="1">
        <f>MONTH(BART_Rides[[#This Row],[Date]])</f>
        <v>7</v>
      </c>
      <c r="K14796" s="1">
        <f>WEEKDAY(BART_Rides[[#This Row],[Date]],2)</f>
        <v>3</v>
      </c>
      <c r="L14796" s="1" t="str">
        <f>LEFT(BART_Rides[[#This Row],[Lines]],1)</f>
        <v>Y</v>
      </c>
      <c r="M14796" s="1" t="str">
        <f>IF(BART_Rides[[#This Row],[FirstLetter]]="Y","Yes","No")</f>
        <v>Yes</v>
      </c>
      <c r="N14796" s="1" t="str">
        <f>IF(OR(BART_Rides[[#This Row],[Station Code]]="EM", BART_Rides[[#This Row],[Station Code]]="MT", BART_Rides[[#This Row],[Station Code]]="PL", BART_Rides[[#This Row],[Station Code]]="CC"), "Yes", "No")</f>
        <v>No</v>
      </c>
    </row>
    <row r="14797" spans="6:14">
      <c r="F14797" s="3">
        <v>44392</v>
      </c>
      <c r="G14797" s="1" t="s">
        <v>77</v>
      </c>
      <c r="H14797" s="1" t="s">
        <v>107</v>
      </c>
      <c r="I14797" s="1">
        <v>791</v>
      </c>
      <c r="J14797" s="1">
        <f>MONTH(BART_Rides[[#This Row],[Date]])</f>
        <v>7</v>
      </c>
      <c r="K14797" s="1">
        <f>WEEKDAY(BART_Rides[[#This Row],[Date]],2)</f>
        <v>4</v>
      </c>
      <c r="L14797" s="1" t="str">
        <f>LEFT(BART_Rides[[#This Row],[Lines]],1)</f>
        <v>Y</v>
      </c>
      <c r="M14797" s="1" t="str">
        <f>IF(BART_Rides[[#This Row],[FirstLetter]]="Y","Yes","No")</f>
        <v>Yes</v>
      </c>
      <c r="N14797" s="1" t="str">
        <f>IF(OR(BART_Rides[[#This Row],[Station Code]]="EM", BART_Rides[[#This Row],[Station Code]]="MT", BART_Rides[[#This Row],[Station Code]]="PL", BART_Rides[[#This Row],[Station Code]]="CC"), "Yes", "No")</f>
        <v>No</v>
      </c>
    </row>
    <row r="14798" spans="6:14">
      <c r="F14798" s="3">
        <v>44393</v>
      </c>
      <c r="G14798" s="1" t="s">
        <v>77</v>
      </c>
      <c r="H14798" s="1" t="s">
        <v>107</v>
      </c>
      <c r="I14798" s="1">
        <v>783</v>
      </c>
      <c r="J14798" s="1">
        <f>MONTH(BART_Rides[[#This Row],[Date]])</f>
        <v>7</v>
      </c>
      <c r="K14798" s="1">
        <f>WEEKDAY(BART_Rides[[#This Row],[Date]],2)</f>
        <v>5</v>
      </c>
      <c r="L14798" s="1" t="str">
        <f>LEFT(BART_Rides[[#This Row],[Lines]],1)</f>
        <v>Y</v>
      </c>
      <c r="M14798" s="1" t="str">
        <f>IF(BART_Rides[[#This Row],[FirstLetter]]="Y","Yes","No")</f>
        <v>Yes</v>
      </c>
      <c r="N14798" s="1" t="str">
        <f>IF(OR(BART_Rides[[#This Row],[Station Code]]="EM", BART_Rides[[#This Row],[Station Code]]="MT", BART_Rides[[#This Row],[Station Code]]="PL", BART_Rides[[#This Row],[Station Code]]="CC"), "Yes", "No")</f>
        <v>No</v>
      </c>
    </row>
    <row r="14799" spans="6:14">
      <c r="F14799" s="3">
        <v>44394</v>
      </c>
      <c r="G14799" s="1" t="s">
        <v>77</v>
      </c>
      <c r="H14799" s="1" t="s">
        <v>107</v>
      </c>
      <c r="I14799" s="1">
        <v>566</v>
      </c>
      <c r="J14799" s="1">
        <f>MONTH(BART_Rides[[#This Row],[Date]])</f>
        <v>7</v>
      </c>
      <c r="K14799" s="1">
        <f>WEEKDAY(BART_Rides[[#This Row],[Date]],2)</f>
        <v>6</v>
      </c>
      <c r="L14799" s="1" t="str">
        <f>LEFT(BART_Rides[[#This Row],[Lines]],1)</f>
        <v>Y</v>
      </c>
      <c r="M14799" s="1" t="str">
        <f>IF(BART_Rides[[#This Row],[FirstLetter]]="Y","Yes","No")</f>
        <v>Yes</v>
      </c>
      <c r="N14799" s="1" t="str">
        <f>IF(OR(BART_Rides[[#This Row],[Station Code]]="EM", BART_Rides[[#This Row],[Station Code]]="MT", BART_Rides[[#This Row],[Station Code]]="PL", BART_Rides[[#This Row],[Station Code]]="CC"), "Yes", "No")</f>
        <v>No</v>
      </c>
    </row>
    <row r="14800" spans="6:14">
      <c r="F14800" s="3">
        <v>44395</v>
      </c>
      <c r="G14800" s="1" t="s">
        <v>77</v>
      </c>
      <c r="H14800" s="1" t="s">
        <v>107</v>
      </c>
      <c r="I14800" s="1">
        <v>424</v>
      </c>
      <c r="J14800" s="1">
        <f>MONTH(BART_Rides[[#This Row],[Date]])</f>
        <v>7</v>
      </c>
      <c r="K14800" s="1">
        <f>WEEKDAY(BART_Rides[[#This Row],[Date]],2)</f>
        <v>7</v>
      </c>
      <c r="L14800" s="1" t="str">
        <f>LEFT(BART_Rides[[#This Row],[Lines]],1)</f>
        <v>Y</v>
      </c>
      <c r="M14800" s="1" t="str">
        <f>IF(BART_Rides[[#This Row],[FirstLetter]]="Y","Yes","No")</f>
        <v>Yes</v>
      </c>
      <c r="N14800" s="1" t="str">
        <f>IF(OR(BART_Rides[[#This Row],[Station Code]]="EM", BART_Rides[[#This Row],[Station Code]]="MT", BART_Rides[[#This Row],[Station Code]]="PL", BART_Rides[[#This Row],[Station Code]]="CC"), "Yes", "No")</f>
        <v>No</v>
      </c>
    </row>
    <row r="14801" spans="6:14">
      <c r="F14801" s="3">
        <v>44396</v>
      </c>
      <c r="G14801" s="1" t="s">
        <v>77</v>
      </c>
      <c r="H14801" s="1" t="s">
        <v>107</v>
      </c>
      <c r="I14801" s="1">
        <v>789</v>
      </c>
      <c r="J14801" s="1">
        <f>MONTH(BART_Rides[[#This Row],[Date]])</f>
        <v>7</v>
      </c>
      <c r="K14801" s="1">
        <f>WEEKDAY(BART_Rides[[#This Row],[Date]],2)</f>
        <v>1</v>
      </c>
      <c r="L14801" s="1" t="str">
        <f>LEFT(BART_Rides[[#This Row],[Lines]],1)</f>
        <v>Y</v>
      </c>
      <c r="M14801" s="1" t="str">
        <f>IF(BART_Rides[[#This Row],[FirstLetter]]="Y","Yes","No")</f>
        <v>Yes</v>
      </c>
      <c r="N14801" s="1" t="str">
        <f>IF(OR(BART_Rides[[#This Row],[Station Code]]="EM", BART_Rides[[#This Row],[Station Code]]="MT", BART_Rides[[#This Row],[Station Code]]="PL", BART_Rides[[#This Row],[Station Code]]="CC"), "Yes", "No")</f>
        <v>No</v>
      </c>
    </row>
    <row r="14802" spans="6:14">
      <c r="F14802" s="3">
        <v>44397</v>
      </c>
      <c r="G14802" s="1" t="s">
        <v>77</v>
      </c>
      <c r="H14802" s="1" t="s">
        <v>107</v>
      </c>
      <c r="I14802" s="1">
        <v>806</v>
      </c>
      <c r="J14802" s="1">
        <f>MONTH(BART_Rides[[#This Row],[Date]])</f>
        <v>7</v>
      </c>
      <c r="K14802" s="1">
        <f>WEEKDAY(BART_Rides[[#This Row],[Date]],2)</f>
        <v>2</v>
      </c>
      <c r="L14802" s="1" t="str">
        <f>LEFT(BART_Rides[[#This Row],[Lines]],1)</f>
        <v>Y</v>
      </c>
      <c r="M14802" s="1" t="str">
        <f>IF(BART_Rides[[#This Row],[FirstLetter]]="Y","Yes","No")</f>
        <v>Yes</v>
      </c>
      <c r="N14802" s="1" t="str">
        <f>IF(OR(BART_Rides[[#This Row],[Station Code]]="EM", BART_Rides[[#This Row],[Station Code]]="MT", BART_Rides[[#This Row],[Station Code]]="PL", BART_Rides[[#This Row],[Station Code]]="CC"), "Yes", "No")</f>
        <v>No</v>
      </c>
    </row>
    <row r="14803" spans="6:14">
      <c r="F14803" s="3">
        <v>44398</v>
      </c>
      <c r="G14803" s="1" t="s">
        <v>77</v>
      </c>
      <c r="H14803" s="1" t="s">
        <v>107</v>
      </c>
      <c r="I14803" s="1">
        <v>808</v>
      </c>
      <c r="J14803" s="1">
        <f>MONTH(BART_Rides[[#This Row],[Date]])</f>
        <v>7</v>
      </c>
      <c r="K14803" s="1">
        <f>WEEKDAY(BART_Rides[[#This Row],[Date]],2)</f>
        <v>3</v>
      </c>
      <c r="L14803" s="1" t="str">
        <f>LEFT(BART_Rides[[#This Row],[Lines]],1)</f>
        <v>Y</v>
      </c>
      <c r="M14803" s="1" t="str">
        <f>IF(BART_Rides[[#This Row],[FirstLetter]]="Y","Yes","No")</f>
        <v>Yes</v>
      </c>
      <c r="N14803" s="1" t="str">
        <f>IF(OR(BART_Rides[[#This Row],[Station Code]]="EM", BART_Rides[[#This Row],[Station Code]]="MT", BART_Rides[[#This Row],[Station Code]]="PL", BART_Rides[[#This Row],[Station Code]]="CC"), "Yes", "No")</f>
        <v>No</v>
      </c>
    </row>
    <row r="14804" spans="6:14">
      <c r="F14804" s="3">
        <v>44399</v>
      </c>
      <c r="G14804" s="1" t="s">
        <v>77</v>
      </c>
      <c r="H14804" s="1" t="s">
        <v>107</v>
      </c>
      <c r="I14804" s="1">
        <v>839</v>
      </c>
      <c r="J14804" s="1">
        <f>MONTH(BART_Rides[[#This Row],[Date]])</f>
        <v>7</v>
      </c>
      <c r="K14804" s="1">
        <f>WEEKDAY(BART_Rides[[#This Row],[Date]],2)</f>
        <v>4</v>
      </c>
      <c r="L14804" s="1" t="str">
        <f>LEFT(BART_Rides[[#This Row],[Lines]],1)</f>
        <v>Y</v>
      </c>
      <c r="M14804" s="1" t="str">
        <f>IF(BART_Rides[[#This Row],[FirstLetter]]="Y","Yes","No")</f>
        <v>Yes</v>
      </c>
      <c r="N14804" s="1" t="str">
        <f>IF(OR(BART_Rides[[#This Row],[Station Code]]="EM", BART_Rides[[#This Row],[Station Code]]="MT", BART_Rides[[#This Row],[Station Code]]="PL", BART_Rides[[#This Row],[Station Code]]="CC"), "Yes", "No")</f>
        <v>No</v>
      </c>
    </row>
    <row r="14805" spans="6:14">
      <c r="F14805" s="3">
        <v>44400</v>
      </c>
      <c r="G14805" s="1" t="s">
        <v>77</v>
      </c>
      <c r="H14805" s="1" t="s">
        <v>107</v>
      </c>
      <c r="I14805" s="1">
        <v>811</v>
      </c>
      <c r="J14805" s="1">
        <f>MONTH(BART_Rides[[#This Row],[Date]])</f>
        <v>7</v>
      </c>
      <c r="K14805" s="1">
        <f>WEEKDAY(BART_Rides[[#This Row],[Date]],2)</f>
        <v>5</v>
      </c>
      <c r="L14805" s="1" t="str">
        <f>LEFT(BART_Rides[[#This Row],[Lines]],1)</f>
        <v>Y</v>
      </c>
      <c r="M14805" s="1" t="str">
        <f>IF(BART_Rides[[#This Row],[FirstLetter]]="Y","Yes","No")</f>
        <v>Yes</v>
      </c>
      <c r="N14805" s="1" t="str">
        <f>IF(OR(BART_Rides[[#This Row],[Station Code]]="EM", BART_Rides[[#This Row],[Station Code]]="MT", BART_Rides[[#This Row],[Station Code]]="PL", BART_Rides[[#This Row],[Station Code]]="CC"), "Yes", "No")</f>
        <v>No</v>
      </c>
    </row>
    <row r="14806" spans="6:14">
      <c r="F14806" s="3">
        <v>44401</v>
      </c>
      <c r="G14806" s="1" t="s">
        <v>77</v>
      </c>
      <c r="H14806" s="1" t="s">
        <v>107</v>
      </c>
      <c r="I14806" s="1">
        <v>519</v>
      </c>
      <c r="J14806" s="1">
        <f>MONTH(BART_Rides[[#This Row],[Date]])</f>
        <v>7</v>
      </c>
      <c r="K14806" s="1">
        <f>WEEKDAY(BART_Rides[[#This Row],[Date]],2)</f>
        <v>6</v>
      </c>
      <c r="L14806" s="1" t="str">
        <f>LEFT(BART_Rides[[#This Row],[Lines]],1)</f>
        <v>Y</v>
      </c>
      <c r="M14806" s="1" t="str">
        <f>IF(BART_Rides[[#This Row],[FirstLetter]]="Y","Yes","No")</f>
        <v>Yes</v>
      </c>
      <c r="N14806" s="1" t="str">
        <f>IF(OR(BART_Rides[[#This Row],[Station Code]]="EM", BART_Rides[[#This Row],[Station Code]]="MT", BART_Rides[[#This Row],[Station Code]]="PL", BART_Rides[[#This Row],[Station Code]]="CC"), "Yes", "No")</f>
        <v>No</v>
      </c>
    </row>
    <row r="14807" spans="6:14">
      <c r="F14807" s="3">
        <v>44402</v>
      </c>
      <c r="G14807" s="1" t="s">
        <v>77</v>
      </c>
      <c r="H14807" s="1" t="s">
        <v>107</v>
      </c>
      <c r="I14807" s="1">
        <v>443</v>
      </c>
      <c r="J14807" s="1">
        <f>MONTH(BART_Rides[[#This Row],[Date]])</f>
        <v>7</v>
      </c>
      <c r="K14807" s="1">
        <f>WEEKDAY(BART_Rides[[#This Row],[Date]],2)</f>
        <v>7</v>
      </c>
      <c r="L14807" s="1" t="str">
        <f>LEFT(BART_Rides[[#This Row],[Lines]],1)</f>
        <v>Y</v>
      </c>
      <c r="M14807" s="1" t="str">
        <f>IF(BART_Rides[[#This Row],[FirstLetter]]="Y","Yes","No")</f>
        <v>Yes</v>
      </c>
      <c r="N14807" s="1" t="str">
        <f>IF(OR(BART_Rides[[#This Row],[Station Code]]="EM", BART_Rides[[#This Row],[Station Code]]="MT", BART_Rides[[#This Row],[Station Code]]="PL", BART_Rides[[#This Row],[Station Code]]="CC"), "Yes", "No")</f>
        <v>No</v>
      </c>
    </row>
    <row r="14808" spans="6:14">
      <c r="F14808" s="3">
        <v>44403</v>
      </c>
      <c r="G14808" s="1" t="s">
        <v>77</v>
      </c>
      <c r="H14808" s="1" t="s">
        <v>107</v>
      </c>
      <c r="I14808" s="1">
        <v>801</v>
      </c>
      <c r="J14808" s="1">
        <f>MONTH(BART_Rides[[#This Row],[Date]])</f>
        <v>7</v>
      </c>
      <c r="K14808" s="1">
        <f>WEEKDAY(BART_Rides[[#This Row],[Date]],2)</f>
        <v>1</v>
      </c>
      <c r="L14808" s="1" t="str">
        <f>LEFT(BART_Rides[[#This Row],[Lines]],1)</f>
        <v>Y</v>
      </c>
      <c r="M14808" s="1" t="str">
        <f>IF(BART_Rides[[#This Row],[FirstLetter]]="Y","Yes","No")</f>
        <v>Yes</v>
      </c>
      <c r="N14808" s="1" t="str">
        <f>IF(OR(BART_Rides[[#This Row],[Station Code]]="EM", BART_Rides[[#This Row],[Station Code]]="MT", BART_Rides[[#This Row],[Station Code]]="PL", BART_Rides[[#This Row],[Station Code]]="CC"), "Yes", "No")</f>
        <v>No</v>
      </c>
    </row>
    <row r="14809" spans="6:14">
      <c r="F14809" s="3">
        <v>44404</v>
      </c>
      <c r="G14809" s="1" t="s">
        <v>77</v>
      </c>
      <c r="H14809" s="1" t="s">
        <v>107</v>
      </c>
      <c r="I14809" s="1">
        <v>796</v>
      </c>
      <c r="J14809" s="1">
        <f>MONTH(BART_Rides[[#This Row],[Date]])</f>
        <v>7</v>
      </c>
      <c r="K14809" s="1">
        <f>WEEKDAY(BART_Rides[[#This Row],[Date]],2)</f>
        <v>2</v>
      </c>
      <c r="L14809" s="1" t="str">
        <f>LEFT(BART_Rides[[#This Row],[Lines]],1)</f>
        <v>Y</v>
      </c>
      <c r="M14809" s="1" t="str">
        <f>IF(BART_Rides[[#This Row],[FirstLetter]]="Y","Yes","No")</f>
        <v>Yes</v>
      </c>
      <c r="N14809" s="1" t="str">
        <f>IF(OR(BART_Rides[[#This Row],[Station Code]]="EM", BART_Rides[[#This Row],[Station Code]]="MT", BART_Rides[[#This Row],[Station Code]]="PL", BART_Rides[[#This Row],[Station Code]]="CC"), "Yes", "No")</f>
        <v>No</v>
      </c>
    </row>
    <row r="14810" spans="6:14">
      <c r="F14810" s="3">
        <v>44405</v>
      </c>
      <c r="G14810" s="1" t="s">
        <v>77</v>
      </c>
      <c r="H14810" s="1" t="s">
        <v>107</v>
      </c>
      <c r="I14810" s="1">
        <v>839</v>
      </c>
      <c r="J14810" s="1">
        <f>MONTH(BART_Rides[[#This Row],[Date]])</f>
        <v>7</v>
      </c>
      <c r="K14810" s="1">
        <f>WEEKDAY(BART_Rides[[#This Row],[Date]],2)</f>
        <v>3</v>
      </c>
      <c r="L14810" s="1" t="str">
        <f>LEFT(BART_Rides[[#This Row],[Lines]],1)</f>
        <v>Y</v>
      </c>
      <c r="M14810" s="1" t="str">
        <f>IF(BART_Rides[[#This Row],[FirstLetter]]="Y","Yes","No")</f>
        <v>Yes</v>
      </c>
      <c r="N14810" s="1" t="str">
        <f>IF(OR(BART_Rides[[#This Row],[Station Code]]="EM", BART_Rides[[#This Row],[Station Code]]="MT", BART_Rides[[#This Row],[Station Code]]="PL", BART_Rides[[#This Row],[Station Code]]="CC"), "Yes", "No")</f>
        <v>No</v>
      </c>
    </row>
    <row r="14811" spans="6:14">
      <c r="F14811" s="3">
        <v>44406</v>
      </c>
      <c r="G14811" s="1" t="s">
        <v>77</v>
      </c>
      <c r="H14811" s="1" t="s">
        <v>107</v>
      </c>
      <c r="I14811" s="1">
        <v>829</v>
      </c>
      <c r="J14811" s="1">
        <f>MONTH(BART_Rides[[#This Row],[Date]])</f>
        <v>7</v>
      </c>
      <c r="K14811" s="1">
        <f>WEEKDAY(BART_Rides[[#This Row],[Date]],2)</f>
        <v>4</v>
      </c>
      <c r="L14811" s="1" t="str">
        <f>LEFT(BART_Rides[[#This Row],[Lines]],1)</f>
        <v>Y</v>
      </c>
      <c r="M14811" s="1" t="str">
        <f>IF(BART_Rides[[#This Row],[FirstLetter]]="Y","Yes","No")</f>
        <v>Yes</v>
      </c>
      <c r="N14811" s="1" t="str">
        <f>IF(OR(BART_Rides[[#This Row],[Station Code]]="EM", BART_Rides[[#This Row],[Station Code]]="MT", BART_Rides[[#This Row],[Station Code]]="PL", BART_Rides[[#This Row],[Station Code]]="CC"), "Yes", "No")</f>
        <v>No</v>
      </c>
    </row>
    <row r="14812" spans="6:14">
      <c r="F14812" s="3">
        <v>44407</v>
      </c>
      <c r="G14812" s="1" t="s">
        <v>77</v>
      </c>
      <c r="H14812" s="1" t="s">
        <v>107</v>
      </c>
      <c r="I14812" s="1">
        <v>769</v>
      </c>
      <c r="J14812" s="1">
        <f>MONTH(BART_Rides[[#This Row],[Date]])</f>
        <v>7</v>
      </c>
      <c r="K14812" s="1">
        <f>WEEKDAY(BART_Rides[[#This Row],[Date]],2)</f>
        <v>5</v>
      </c>
      <c r="L14812" s="1" t="str">
        <f>LEFT(BART_Rides[[#This Row],[Lines]],1)</f>
        <v>Y</v>
      </c>
      <c r="M14812" s="1" t="str">
        <f>IF(BART_Rides[[#This Row],[FirstLetter]]="Y","Yes","No")</f>
        <v>Yes</v>
      </c>
      <c r="N14812" s="1" t="str">
        <f>IF(OR(BART_Rides[[#This Row],[Station Code]]="EM", BART_Rides[[#This Row],[Station Code]]="MT", BART_Rides[[#This Row],[Station Code]]="PL", BART_Rides[[#This Row],[Station Code]]="CC"), "Yes", "No")</f>
        <v>No</v>
      </c>
    </row>
    <row r="14813" spans="6:14">
      <c r="F14813" s="3">
        <v>44408</v>
      </c>
      <c r="G14813" s="1" t="s">
        <v>77</v>
      </c>
      <c r="H14813" s="1" t="s">
        <v>107</v>
      </c>
      <c r="I14813" s="1">
        <v>588</v>
      </c>
      <c r="J14813" s="1">
        <f>MONTH(BART_Rides[[#This Row],[Date]])</f>
        <v>7</v>
      </c>
      <c r="K14813" s="1">
        <f>WEEKDAY(BART_Rides[[#This Row],[Date]],2)</f>
        <v>6</v>
      </c>
      <c r="L14813" s="1" t="str">
        <f>LEFT(BART_Rides[[#This Row],[Lines]],1)</f>
        <v>Y</v>
      </c>
      <c r="M14813" s="1" t="str">
        <f>IF(BART_Rides[[#This Row],[FirstLetter]]="Y","Yes","No")</f>
        <v>Yes</v>
      </c>
      <c r="N14813" s="1" t="str">
        <f>IF(OR(BART_Rides[[#This Row],[Station Code]]="EM", BART_Rides[[#This Row],[Station Code]]="MT", BART_Rides[[#This Row],[Station Code]]="PL", BART_Rides[[#This Row],[Station Code]]="CC"), "Yes", "No")</f>
        <v>No</v>
      </c>
    </row>
    <row r="14814" spans="6:14">
      <c r="F14814" s="3">
        <v>44409</v>
      </c>
      <c r="G14814" s="1" t="s">
        <v>77</v>
      </c>
      <c r="H14814" s="1" t="s">
        <v>107</v>
      </c>
      <c r="I14814" s="1">
        <v>439</v>
      </c>
      <c r="J14814" s="1">
        <f>MONTH(BART_Rides[[#This Row],[Date]])</f>
        <v>8</v>
      </c>
      <c r="K14814" s="1">
        <f>WEEKDAY(BART_Rides[[#This Row],[Date]],2)</f>
        <v>7</v>
      </c>
      <c r="L14814" s="1" t="str">
        <f>LEFT(BART_Rides[[#This Row],[Lines]],1)</f>
        <v>Y</v>
      </c>
      <c r="M14814" s="1" t="str">
        <f>IF(BART_Rides[[#This Row],[FirstLetter]]="Y","Yes","No")</f>
        <v>Yes</v>
      </c>
      <c r="N14814" s="1" t="str">
        <f>IF(OR(BART_Rides[[#This Row],[Station Code]]="EM", BART_Rides[[#This Row],[Station Code]]="MT", BART_Rides[[#This Row],[Station Code]]="PL", BART_Rides[[#This Row],[Station Code]]="CC"), "Yes", "No")</f>
        <v>No</v>
      </c>
    </row>
    <row r="14815" spans="6:14">
      <c r="F14815" s="3">
        <v>44410</v>
      </c>
      <c r="G14815" s="1" t="s">
        <v>77</v>
      </c>
      <c r="H14815" s="1" t="s">
        <v>107</v>
      </c>
      <c r="I14815" s="1">
        <v>734</v>
      </c>
      <c r="J14815" s="1">
        <f>MONTH(BART_Rides[[#This Row],[Date]])</f>
        <v>8</v>
      </c>
      <c r="K14815" s="1">
        <f>WEEKDAY(BART_Rides[[#This Row],[Date]],2)</f>
        <v>1</v>
      </c>
      <c r="L14815" s="1" t="str">
        <f>LEFT(BART_Rides[[#This Row],[Lines]],1)</f>
        <v>Y</v>
      </c>
      <c r="M14815" s="1" t="str">
        <f>IF(BART_Rides[[#This Row],[FirstLetter]]="Y","Yes","No")</f>
        <v>Yes</v>
      </c>
      <c r="N14815" s="1" t="str">
        <f>IF(OR(BART_Rides[[#This Row],[Station Code]]="EM", BART_Rides[[#This Row],[Station Code]]="MT", BART_Rides[[#This Row],[Station Code]]="PL", BART_Rides[[#This Row],[Station Code]]="CC"), "Yes", "No")</f>
        <v>No</v>
      </c>
    </row>
    <row r="14816" spans="6:14">
      <c r="F14816" s="3">
        <v>44411</v>
      </c>
      <c r="G14816" s="1" t="s">
        <v>77</v>
      </c>
      <c r="H14816" s="1" t="s">
        <v>107</v>
      </c>
      <c r="I14816" s="1">
        <v>799</v>
      </c>
      <c r="J14816" s="1">
        <f>MONTH(BART_Rides[[#This Row],[Date]])</f>
        <v>8</v>
      </c>
      <c r="K14816" s="1">
        <f>WEEKDAY(BART_Rides[[#This Row],[Date]],2)</f>
        <v>2</v>
      </c>
      <c r="L14816" s="1" t="str">
        <f>LEFT(BART_Rides[[#This Row],[Lines]],1)</f>
        <v>Y</v>
      </c>
      <c r="M14816" s="1" t="str">
        <f>IF(BART_Rides[[#This Row],[FirstLetter]]="Y","Yes","No")</f>
        <v>Yes</v>
      </c>
      <c r="N14816" s="1" t="str">
        <f>IF(OR(BART_Rides[[#This Row],[Station Code]]="EM", BART_Rides[[#This Row],[Station Code]]="MT", BART_Rides[[#This Row],[Station Code]]="PL", BART_Rides[[#This Row],[Station Code]]="CC"), "Yes", "No")</f>
        <v>No</v>
      </c>
    </row>
    <row r="14817" spans="6:14">
      <c r="F14817" s="3">
        <v>44412</v>
      </c>
      <c r="G14817" s="1" t="s">
        <v>77</v>
      </c>
      <c r="H14817" s="1" t="s">
        <v>107</v>
      </c>
      <c r="I14817" s="1">
        <v>787</v>
      </c>
      <c r="J14817" s="1">
        <f>MONTH(BART_Rides[[#This Row],[Date]])</f>
        <v>8</v>
      </c>
      <c r="K14817" s="1">
        <f>WEEKDAY(BART_Rides[[#This Row],[Date]],2)</f>
        <v>3</v>
      </c>
      <c r="L14817" s="1" t="str">
        <f>LEFT(BART_Rides[[#This Row],[Lines]],1)</f>
        <v>Y</v>
      </c>
      <c r="M14817" s="1" t="str">
        <f>IF(BART_Rides[[#This Row],[FirstLetter]]="Y","Yes","No")</f>
        <v>Yes</v>
      </c>
      <c r="N14817" s="1" t="str">
        <f>IF(OR(BART_Rides[[#This Row],[Station Code]]="EM", BART_Rides[[#This Row],[Station Code]]="MT", BART_Rides[[#This Row],[Station Code]]="PL", BART_Rides[[#This Row],[Station Code]]="CC"), "Yes", "No")</f>
        <v>No</v>
      </c>
    </row>
    <row r="14818" spans="6:14">
      <c r="F14818" s="3">
        <v>44413</v>
      </c>
      <c r="G14818" s="1" t="s">
        <v>77</v>
      </c>
      <c r="H14818" s="1" t="s">
        <v>107</v>
      </c>
      <c r="I14818" s="1">
        <v>820</v>
      </c>
      <c r="J14818" s="1">
        <f>MONTH(BART_Rides[[#This Row],[Date]])</f>
        <v>8</v>
      </c>
      <c r="K14818" s="1">
        <f>WEEKDAY(BART_Rides[[#This Row],[Date]],2)</f>
        <v>4</v>
      </c>
      <c r="L14818" s="1" t="str">
        <f>LEFT(BART_Rides[[#This Row],[Lines]],1)</f>
        <v>Y</v>
      </c>
      <c r="M14818" s="1" t="str">
        <f>IF(BART_Rides[[#This Row],[FirstLetter]]="Y","Yes","No")</f>
        <v>Yes</v>
      </c>
      <c r="N14818" s="1" t="str">
        <f>IF(OR(BART_Rides[[#This Row],[Station Code]]="EM", BART_Rides[[#This Row],[Station Code]]="MT", BART_Rides[[#This Row],[Station Code]]="PL", BART_Rides[[#This Row],[Station Code]]="CC"), "Yes", "No")</f>
        <v>No</v>
      </c>
    </row>
    <row r="14819" spans="6:14">
      <c r="F14819" s="3">
        <v>44414</v>
      </c>
      <c r="G14819" s="1" t="s">
        <v>77</v>
      </c>
      <c r="H14819" s="1" t="s">
        <v>107</v>
      </c>
      <c r="I14819" s="1">
        <v>801</v>
      </c>
      <c r="J14819" s="1">
        <f>MONTH(BART_Rides[[#This Row],[Date]])</f>
        <v>8</v>
      </c>
      <c r="K14819" s="1">
        <f>WEEKDAY(BART_Rides[[#This Row],[Date]],2)</f>
        <v>5</v>
      </c>
      <c r="L14819" s="1" t="str">
        <f>LEFT(BART_Rides[[#This Row],[Lines]],1)</f>
        <v>Y</v>
      </c>
      <c r="M14819" s="1" t="str">
        <f>IF(BART_Rides[[#This Row],[FirstLetter]]="Y","Yes","No")</f>
        <v>Yes</v>
      </c>
      <c r="N14819" s="1" t="str">
        <f>IF(OR(BART_Rides[[#This Row],[Station Code]]="EM", BART_Rides[[#This Row],[Station Code]]="MT", BART_Rides[[#This Row],[Station Code]]="PL", BART_Rides[[#This Row],[Station Code]]="CC"), "Yes", "No")</f>
        <v>No</v>
      </c>
    </row>
    <row r="14820" spans="6:14">
      <c r="F14820" s="3">
        <v>44415</v>
      </c>
      <c r="G14820" s="1" t="s">
        <v>77</v>
      </c>
      <c r="H14820" s="1" t="s">
        <v>107</v>
      </c>
      <c r="I14820" s="1">
        <v>635</v>
      </c>
      <c r="J14820" s="1">
        <f>MONTH(BART_Rides[[#This Row],[Date]])</f>
        <v>8</v>
      </c>
      <c r="K14820" s="1">
        <f>WEEKDAY(BART_Rides[[#This Row],[Date]],2)</f>
        <v>6</v>
      </c>
      <c r="L14820" s="1" t="str">
        <f>LEFT(BART_Rides[[#This Row],[Lines]],1)</f>
        <v>Y</v>
      </c>
      <c r="M14820" s="1" t="str">
        <f>IF(BART_Rides[[#This Row],[FirstLetter]]="Y","Yes","No")</f>
        <v>Yes</v>
      </c>
      <c r="N14820" s="1" t="str">
        <f>IF(OR(BART_Rides[[#This Row],[Station Code]]="EM", BART_Rides[[#This Row],[Station Code]]="MT", BART_Rides[[#This Row],[Station Code]]="PL", BART_Rides[[#This Row],[Station Code]]="CC"), "Yes", "No")</f>
        <v>No</v>
      </c>
    </row>
    <row r="14821" spans="6:14">
      <c r="F14821" s="3">
        <v>44416</v>
      </c>
      <c r="G14821" s="1" t="s">
        <v>77</v>
      </c>
      <c r="H14821" s="1" t="s">
        <v>107</v>
      </c>
      <c r="I14821" s="1">
        <v>450</v>
      </c>
      <c r="J14821" s="1">
        <f>MONTH(BART_Rides[[#This Row],[Date]])</f>
        <v>8</v>
      </c>
      <c r="K14821" s="1">
        <f>WEEKDAY(BART_Rides[[#This Row],[Date]],2)</f>
        <v>7</v>
      </c>
      <c r="L14821" s="1" t="str">
        <f>LEFT(BART_Rides[[#This Row],[Lines]],1)</f>
        <v>Y</v>
      </c>
      <c r="M14821" s="1" t="str">
        <f>IF(BART_Rides[[#This Row],[FirstLetter]]="Y","Yes","No")</f>
        <v>Yes</v>
      </c>
      <c r="N14821" s="1" t="str">
        <f>IF(OR(BART_Rides[[#This Row],[Station Code]]="EM", BART_Rides[[#This Row],[Station Code]]="MT", BART_Rides[[#This Row],[Station Code]]="PL", BART_Rides[[#This Row],[Station Code]]="CC"), "Yes", "No")</f>
        <v>No</v>
      </c>
    </row>
    <row r="14822" spans="6:14">
      <c r="F14822" s="3">
        <v>44417</v>
      </c>
      <c r="G14822" s="1" t="s">
        <v>77</v>
      </c>
      <c r="H14822" s="1" t="s">
        <v>107</v>
      </c>
      <c r="I14822" s="1">
        <v>777</v>
      </c>
      <c r="J14822" s="1">
        <f>MONTH(BART_Rides[[#This Row],[Date]])</f>
        <v>8</v>
      </c>
      <c r="K14822" s="1">
        <f>WEEKDAY(BART_Rides[[#This Row],[Date]],2)</f>
        <v>1</v>
      </c>
      <c r="L14822" s="1" t="str">
        <f>LEFT(BART_Rides[[#This Row],[Lines]],1)</f>
        <v>Y</v>
      </c>
      <c r="M14822" s="1" t="str">
        <f>IF(BART_Rides[[#This Row],[FirstLetter]]="Y","Yes","No")</f>
        <v>Yes</v>
      </c>
      <c r="N14822" s="1" t="str">
        <f>IF(OR(BART_Rides[[#This Row],[Station Code]]="EM", BART_Rides[[#This Row],[Station Code]]="MT", BART_Rides[[#This Row],[Station Code]]="PL", BART_Rides[[#This Row],[Station Code]]="CC"), "Yes", "No")</f>
        <v>No</v>
      </c>
    </row>
    <row r="14823" spans="6:14">
      <c r="F14823" s="3">
        <v>44418</v>
      </c>
      <c r="G14823" s="1" t="s">
        <v>77</v>
      </c>
      <c r="H14823" s="1" t="s">
        <v>107</v>
      </c>
      <c r="I14823" s="1">
        <v>818</v>
      </c>
      <c r="J14823" s="1">
        <f>MONTH(BART_Rides[[#This Row],[Date]])</f>
        <v>8</v>
      </c>
      <c r="K14823" s="1">
        <f>WEEKDAY(BART_Rides[[#This Row],[Date]],2)</f>
        <v>2</v>
      </c>
      <c r="L14823" s="1" t="str">
        <f>LEFT(BART_Rides[[#This Row],[Lines]],1)</f>
        <v>Y</v>
      </c>
      <c r="M14823" s="1" t="str">
        <f>IF(BART_Rides[[#This Row],[FirstLetter]]="Y","Yes","No")</f>
        <v>Yes</v>
      </c>
      <c r="N14823" s="1" t="str">
        <f>IF(OR(BART_Rides[[#This Row],[Station Code]]="EM", BART_Rides[[#This Row],[Station Code]]="MT", BART_Rides[[#This Row],[Station Code]]="PL", BART_Rides[[#This Row],[Station Code]]="CC"), "Yes", "No")</f>
        <v>No</v>
      </c>
    </row>
    <row r="14824" spans="6:14">
      <c r="F14824" s="3">
        <v>44419</v>
      </c>
      <c r="G14824" s="1" t="s">
        <v>77</v>
      </c>
      <c r="H14824" s="1" t="s">
        <v>107</v>
      </c>
      <c r="I14824" s="1">
        <v>833</v>
      </c>
      <c r="J14824" s="1">
        <f>MONTH(BART_Rides[[#This Row],[Date]])</f>
        <v>8</v>
      </c>
      <c r="K14824" s="1">
        <f>WEEKDAY(BART_Rides[[#This Row],[Date]],2)</f>
        <v>3</v>
      </c>
      <c r="L14824" s="1" t="str">
        <f>LEFT(BART_Rides[[#This Row],[Lines]],1)</f>
        <v>Y</v>
      </c>
      <c r="M14824" s="1" t="str">
        <f>IF(BART_Rides[[#This Row],[FirstLetter]]="Y","Yes","No")</f>
        <v>Yes</v>
      </c>
      <c r="N14824" s="1" t="str">
        <f>IF(OR(BART_Rides[[#This Row],[Station Code]]="EM", BART_Rides[[#This Row],[Station Code]]="MT", BART_Rides[[#This Row],[Station Code]]="PL", BART_Rides[[#This Row],[Station Code]]="CC"), "Yes", "No")</f>
        <v>No</v>
      </c>
    </row>
    <row r="14825" spans="6:14">
      <c r="F14825" s="3">
        <v>44420</v>
      </c>
      <c r="G14825" s="1" t="s">
        <v>77</v>
      </c>
      <c r="H14825" s="1" t="s">
        <v>107</v>
      </c>
      <c r="I14825" s="1">
        <v>868</v>
      </c>
      <c r="J14825" s="1">
        <f>MONTH(BART_Rides[[#This Row],[Date]])</f>
        <v>8</v>
      </c>
      <c r="K14825" s="1">
        <f>WEEKDAY(BART_Rides[[#This Row],[Date]],2)</f>
        <v>4</v>
      </c>
      <c r="L14825" s="1" t="str">
        <f>LEFT(BART_Rides[[#This Row],[Lines]],1)</f>
        <v>Y</v>
      </c>
      <c r="M14825" s="1" t="str">
        <f>IF(BART_Rides[[#This Row],[FirstLetter]]="Y","Yes","No")</f>
        <v>Yes</v>
      </c>
      <c r="N14825" s="1" t="str">
        <f>IF(OR(BART_Rides[[#This Row],[Station Code]]="EM", BART_Rides[[#This Row],[Station Code]]="MT", BART_Rides[[#This Row],[Station Code]]="PL", BART_Rides[[#This Row],[Station Code]]="CC"), "Yes", "No")</f>
        <v>No</v>
      </c>
    </row>
    <row r="14826" spans="6:14">
      <c r="F14826" s="3">
        <v>44421</v>
      </c>
      <c r="G14826" s="1" t="s">
        <v>77</v>
      </c>
      <c r="H14826" s="1" t="s">
        <v>107</v>
      </c>
      <c r="I14826" s="1">
        <v>847</v>
      </c>
      <c r="J14826" s="1">
        <f>MONTH(BART_Rides[[#This Row],[Date]])</f>
        <v>8</v>
      </c>
      <c r="K14826" s="1">
        <f>WEEKDAY(BART_Rides[[#This Row],[Date]],2)</f>
        <v>5</v>
      </c>
      <c r="L14826" s="1" t="str">
        <f>LEFT(BART_Rides[[#This Row],[Lines]],1)</f>
        <v>Y</v>
      </c>
      <c r="M14826" s="1" t="str">
        <f>IF(BART_Rides[[#This Row],[FirstLetter]]="Y","Yes","No")</f>
        <v>Yes</v>
      </c>
      <c r="N14826" s="1" t="str">
        <f>IF(OR(BART_Rides[[#This Row],[Station Code]]="EM", BART_Rides[[#This Row],[Station Code]]="MT", BART_Rides[[#This Row],[Station Code]]="PL", BART_Rides[[#This Row],[Station Code]]="CC"), "Yes", "No")</f>
        <v>No</v>
      </c>
    </row>
    <row r="14827" spans="6:14">
      <c r="F14827" s="3">
        <v>44422</v>
      </c>
      <c r="G14827" s="1" t="s">
        <v>77</v>
      </c>
      <c r="H14827" s="1" t="s">
        <v>107</v>
      </c>
      <c r="I14827" s="1">
        <v>644</v>
      </c>
      <c r="J14827" s="1">
        <f>MONTH(BART_Rides[[#This Row],[Date]])</f>
        <v>8</v>
      </c>
      <c r="K14827" s="1">
        <f>WEEKDAY(BART_Rides[[#This Row],[Date]],2)</f>
        <v>6</v>
      </c>
      <c r="L14827" s="1" t="str">
        <f>LEFT(BART_Rides[[#This Row],[Lines]],1)</f>
        <v>Y</v>
      </c>
      <c r="M14827" s="1" t="str">
        <f>IF(BART_Rides[[#This Row],[FirstLetter]]="Y","Yes","No")</f>
        <v>Yes</v>
      </c>
      <c r="N14827" s="1" t="str">
        <f>IF(OR(BART_Rides[[#This Row],[Station Code]]="EM", BART_Rides[[#This Row],[Station Code]]="MT", BART_Rides[[#This Row],[Station Code]]="PL", BART_Rides[[#This Row],[Station Code]]="CC"), "Yes", "No")</f>
        <v>No</v>
      </c>
    </row>
    <row r="14828" spans="6:14">
      <c r="F14828" s="3">
        <v>44423</v>
      </c>
      <c r="G14828" s="1" t="s">
        <v>77</v>
      </c>
      <c r="H14828" s="1" t="s">
        <v>107</v>
      </c>
      <c r="I14828" s="1">
        <v>441</v>
      </c>
      <c r="J14828" s="1">
        <f>MONTH(BART_Rides[[#This Row],[Date]])</f>
        <v>8</v>
      </c>
      <c r="K14828" s="1">
        <f>WEEKDAY(BART_Rides[[#This Row],[Date]],2)</f>
        <v>7</v>
      </c>
      <c r="L14828" s="1" t="str">
        <f>LEFT(BART_Rides[[#This Row],[Lines]],1)</f>
        <v>Y</v>
      </c>
      <c r="M14828" s="1" t="str">
        <f>IF(BART_Rides[[#This Row],[FirstLetter]]="Y","Yes","No")</f>
        <v>Yes</v>
      </c>
      <c r="N14828" s="1" t="str">
        <f>IF(OR(BART_Rides[[#This Row],[Station Code]]="EM", BART_Rides[[#This Row],[Station Code]]="MT", BART_Rides[[#This Row],[Station Code]]="PL", BART_Rides[[#This Row],[Station Code]]="CC"), "Yes", "No")</f>
        <v>No</v>
      </c>
    </row>
    <row r="14829" spans="6:14">
      <c r="F14829" s="3">
        <v>44424</v>
      </c>
      <c r="G14829" s="1" t="s">
        <v>77</v>
      </c>
      <c r="H14829" s="1" t="s">
        <v>107</v>
      </c>
      <c r="I14829" s="1">
        <v>836</v>
      </c>
      <c r="J14829" s="1">
        <f>MONTH(BART_Rides[[#This Row],[Date]])</f>
        <v>8</v>
      </c>
      <c r="K14829" s="1">
        <f>WEEKDAY(BART_Rides[[#This Row],[Date]],2)</f>
        <v>1</v>
      </c>
      <c r="L14829" s="1" t="str">
        <f>LEFT(BART_Rides[[#This Row],[Lines]],1)</f>
        <v>Y</v>
      </c>
      <c r="M14829" s="1" t="str">
        <f>IF(BART_Rides[[#This Row],[FirstLetter]]="Y","Yes","No")</f>
        <v>Yes</v>
      </c>
      <c r="N14829" s="1" t="str">
        <f>IF(OR(BART_Rides[[#This Row],[Station Code]]="EM", BART_Rides[[#This Row],[Station Code]]="MT", BART_Rides[[#This Row],[Station Code]]="PL", BART_Rides[[#This Row],[Station Code]]="CC"), "Yes", "No")</f>
        <v>No</v>
      </c>
    </row>
    <row r="14830" spans="6:14">
      <c r="F14830" s="3">
        <v>44425</v>
      </c>
      <c r="G14830" s="1" t="s">
        <v>77</v>
      </c>
      <c r="H14830" s="1" t="s">
        <v>107</v>
      </c>
      <c r="I14830" s="1">
        <v>804</v>
      </c>
      <c r="J14830" s="1">
        <f>MONTH(BART_Rides[[#This Row],[Date]])</f>
        <v>8</v>
      </c>
      <c r="K14830" s="1">
        <f>WEEKDAY(BART_Rides[[#This Row],[Date]],2)</f>
        <v>2</v>
      </c>
      <c r="L14830" s="1" t="str">
        <f>LEFT(BART_Rides[[#This Row],[Lines]],1)</f>
        <v>Y</v>
      </c>
      <c r="M14830" s="1" t="str">
        <f>IF(BART_Rides[[#This Row],[FirstLetter]]="Y","Yes","No")</f>
        <v>Yes</v>
      </c>
      <c r="N14830" s="1" t="str">
        <f>IF(OR(BART_Rides[[#This Row],[Station Code]]="EM", BART_Rides[[#This Row],[Station Code]]="MT", BART_Rides[[#This Row],[Station Code]]="PL", BART_Rides[[#This Row],[Station Code]]="CC"), "Yes", "No")</f>
        <v>No</v>
      </c>
    </row>
    <row r="14831" spans="6:14">
      <c r="F14831" s="3">
        <v>44426</v>
      </c>
      <c r="G14831" s="1" t="s">
        <v>77</v>
      </c>
      <c r="H14831" s="1" t="s">
        <v>107</v>
      </c>
      <c r="I14831" s="1">
        <v>843</v>
      </c>
      <c r="J14831" s="1">
        <f>MONTH(BART_Rides[[#This Row],[Date]])</f>
        <v>8</v>
      </c>
      <c r="K14831" s="1">
        <f>WEEKDAY(BART_Rides[[#This Row],[Date]],2)</f>
        <v>3</v>
      </c>
      <c r="L14831" s="1" t="str">
        <f>LEFT(BART_Rides[[#This Row],[Lines]],1)</f>
        <v>Y</v>
      </c>
      <c r="M14831" s="1" t="str">
        <f>IF(BART_Rides[[#This Row],[FirstLetter]]="Y","Yes","No")</f>
        <v>Yes</v>
      </c>
      <c r="N14831" s="1" t="str">
        <f>IF(OR(BART_Rides[[#This Row],[Station Code]]="EM", BART_Rides[[#This Row],[Station Code]]="MT", BART_Rides[[#This Row],[Station Code]]="PL", BART_Rides[[#This Row],[Station Code]]="CC"), "Yes", "No")</f>
        <v>No</v>
      </c>
    </row>
    <row r="14832" spans="6:14">
      <c r="F14832" s="3">
        <v>44427</v>
      </c>
      <c r="G14832" s="1" t="s">
        <v>77</v>
      </c>
      <c r="H14832" s="1" t="s">
        <v>107</v>
      </c>
      <c r="I14832" s="1">
        <v>866</v>
      </c>
      <c r="J14832" s="1">
        <f>MONTH(BART_Rides[[#This Row],[Date]])</f>
        <v>8</v>
      </c>
      <c r="K14832" s="1">
        <f>WEEKDAY(BART_Rides[[#This Row],[Date]],2)</f>
        <v>4</v>
      </c>
      <c r="L14832" s="1" t="str">
        <f>LEFT(BART_Rides[[#This Row],[Lines]],1)</f>
        <v>Y</v>
      </c>
      <c r="M14832" s="1" t="str">
        <f>IF(BART_Rides[[#This Row],[FirstLetter]]="Y","Yes","No")</f>
        <v>Yes</v>
      </c>
      <c r="N14832" s="1" t="str">
        <f>IF(OR(BART_Rides[[#This Row],[Station Code]]="EM", BART_Rides[[#This Row],[Station Code]]="MT", BART_Rides[[#This Row],[Station Code]]="PL", BART_Rides[[#This Row],[Station Code]]="CC"), "Yes", "No")</f>
        <v>No</v>
      </c>
    </row>
    <row r="14833" spans="6:14">
      <c r="F14833" s="3">
        <v>44428</v>
      </c>
      <c r="G14833" s="1" t="s">
        <v>77</v>
      </c>
      <c r="H14833" s="1" t="s">
        <v>107</v>
      </c>
      <c r="I14833" s="1">
        <v>756</v>
      </c>
      <c r="J14833" s="1">
        <f>MONTH(BART_Rides[[#This Row],[Date]])</f>
        <v>8</v>
      </c>
      <c r="K14833" s="1">
        <f>WEEKDAY(BART_Rides[[#This Row],[Date]],2)</f>
        <v>5</v>
      </c>
      <c r="L14833" s="1" t="str">
        <f>LEFT(BART_Rides[[#This Row],[Lines]],1)</f>
        <v>Y</v>
      </c>
      <c r="M14833" s="1" t="str">
        <f>IF(BART_Rides[[#This Row],[FirstLetter]]="Y","Yes","No")</f>
        <v>Yes</v>
      </c>
      <c r="N14833" s="1" t="str">
        <f>IF(OR(BART_Rides[[#This Row],[Station Code]]="EM", BART_Rides[[#This Row],[Station Code]]="MT", BART_Rides[[#This Row],[Station Code]]="PL", BART_Rides[[#This Row],[Station Code]]="CC"), "Yes", "No")</f>
        <v>No</v>
      </c>
    </row>
    <row r="14834" spans="6:14">
      <c r="F14834" s="3">
        <v>44429</v>
      </c>
      <c r="G14834" s="1" t="s">
        <v>77</v>
      </c>
      <c r="H14834" s="1" t="s">
        <v>107</v>
      </c>
      <c r="I14834" s="1">
        <v>585</v>
      </c>
      <c r="J14834" s="1">
        <f>MONTH(BART_Rides[[#This Row],[Date]])</f>
        <v>8</v>
      </c>
      <c r="K14834" s="1">
        <f>WEEKDAY(BART_Rides[[#This Row],[Date]],2)</f>
        <v>6</v>
      </c>
      <c r="L14834" s="1" t="str">
        <f>LEFT(BART_Rides[[#This Row],[Lines]],1)</f>
        <v>Y</v>
      </c>
      <c r="M14834" s="1" t="str">
        <f>IF(BART_Rides[[#This Row],[FirstLetter]]="Y","Yes","No")</f>
        <v>Yes</v>
      </c>
      <c r="N14834" s="1" t="str">
        <f>IF(OR(BART_Rides[[#This Row],[Station Code]]="EM", BART_Rides[[#This Row],[Station Code]]="MT", BART_Rides[[#This Row],[Station Code]]="PL", BART_Rides[[#This Row],[Station Code]]="CC"), "Yes", "No")</f>
        <v>No</v>
      </c>
    </row>
    <row r="14835" spans="6:14">
      <c r="F14835" s="3">
        <v>44430</v>
      </c>
      <c r="G14835" s="1" t="s">
        <v>77</v>
      </c>
      <c r="H14835" s="1" t="s">
        <v>107</v>
      </c>
      <c r="I14835" s="1">
        <v>412</v>
      </c>
      <c r="J14835" s="1">
        <f>MONTH(BART_Rides[[#This Row],[Date]])</f>
        <v>8</v>
      </c>
      <c r="K14835" s="1">
        <f>WEEKDAY(BART_Rides[[#This Row],[Date]],2)</f>
        <v>7</v>
      </c>
      <c r="L14835" s="1" t="str">
        <f>LEFT(BART_Rides[[#This Row],[Lines]],1)</f>
        <v>Y</v>
      </c>
      <c r="M14835" s="1" t="str">
        <f>IF(BART_Rides[[#This Row],[FirstLetter]]="Y","Yes","No")</f>
        <v>Yes</v>
      </c>
      <c r="N14835" s="1" t="str">
        <f>IF(OR(BART_Rides[[#This Row],[Station Code]]="EM", BART_Rides[[#This Row],[Station Code]]="MT", BART_Rides[[#This Row],[Station Code]]="PL", BART_Rides[[#This Row],[Station Code]]="CC"), "Yes", "No")</f>
        <v>No</v>
      </c>
    </row>
    <row r="14836" spans="6:14">
      <c r="F14836" s="3">
        <v>44431</v>
      </c>
      <c r="G14836" s="1" t="s">
        <v>77</v>
      </c>
      <c r="H14836" s="1" t="s">
        <v>107</v>
      </c>
      <c r="I14836" s="1">
        <v>811</v>
      </c>
      <c r="J14836" s="1">
        <f>MONTH(BART_Rides[[#This Row],[Date]])</f>
        <v>8</v>
      </c>
      <c r="K14836" s="1">
        <f>WEEKDAY(BART_Rides[[#This Row],[Date]],2)</f>
        <v>1</v>
      </c>
      <c r="L14836" s="1" t="str">
        <f>LEFT(BART_Rides[[#This Row],[Lines]],1)</f>
        <v>Y</v>
      </c>
      <c r="M14836" s="1" t="str">
        <f>IF(BART_Rides[[#This Row],[FirstLetter]]="Y","Yes","No")</f>
        <v>Yes</v>
      </c>
      <c r="N14836" s="1" t="str">
        <f>IF(OR(BART_Rides[[#This Row],[Station Code]]="EM", BART_Rides[[#This Row],[Station Code]]="MT", BART_Rides[[#This Row],[Station Code]]="PL", BART_Rides[[#This Row],[Station Code]]="CC"), "Yes", "No")</f>
        <v>No</v>
      </c>
    </row>
    <row r="14837" spans="6:14">
      <c r="F14837" s="3">
        <v>44432</v>
      </c>
      <c r="G14837" s="1" t="s">
        <v>77</v>
      </c>
      <c r="H14837" s="1" t="s">
        <v>107</v>
      </c>
      <c r="I14837" s="1">
        <v>836</v>
      </c>
      <c r="J14837" s="1">
        <f>MONTH(BART_Rides[[#This Row],[Date]])</f>
        <v>8</v>
      </c>
      <c r="K14837" s="1">
        <f>WEEKDAY(BART_Rides[[#This Row],[Date]],2)</f>
        <v>2</v>
      </c>
      <c r="L14837" s="1" t="str">
        <f>LEFT(BART_Rides[[#This Row],[Lines]],1)</f>
        <v>Y</v>
      </c>
      <c r="M14837" s="1" t="str">
        <f>IF(BART_Rides[[#This Row],[FirstLetter]]="Y","Yes","No")</f>
        <v>Yes</v>
      </c>
      <c r="N14837" s="1" t="str">
        <f>IF(OR(BART_Rides[[#This Row],[Station Code]]="EM", BART_Rides[[#This Row],[Station Code]]="MT", BART_Rides[[#This Row],[Station Code]]="PL", BART_Rides[[#This Row],[Station Code]]="CC"), "Yes", "No")</f>
        <v>No</v>
      </c>
    </row>
    <row r="14838" spans="6:14">
      <c r="F14838" s="3">
        <v>44433</v>
      </c>
      <c r="G14838" s="1" t="s">
        <v>77</v>
      </c>
      <c r="H14838" s="1" t="s">
        <v>107</v>
      </c>
      <c r="I14838" s="1">
        <v>879</v>
      </c>
      <c r="J14838" s="1">
        <f>MONTH(BART_Rides[[#This Row],[Date]])</f>
        <v>8</v>
      </c>
      <c r="K14838" s="1">
        <f>WEEKDAY(BART_Rides[[#This Row],[Date]],2)</f>
        <v>3</v>
      </c>
      <c r="L14838" s="1" t="str">
        <f>LEFT(BART_Rides[[#This Row],[Lines]],1)</f>
        <v>Y</v>
      </c>
      <c r="M14838" s="1" t="str">
        <f>IF(BART_Rides[[#This Row],[FirstLetter]]="Y","Yes","No")</f>
        <v>Yes</v>
      </c>
      <c r="N14838" s="1" t="str">
        <f>IF(OR(BART_Rides[[#This Row],[Station Code]]="EM", BART_Rides[[#This Row],[Station Code]]="MT", BART_Rides[[#This Row],[Station Code]]="PL", BART_Rides[[#This Row],[Station Code]]="CC"), "Yes", "No")</f>
        <v>No</v>
      </c>
    </row>
    <row r="14839" spans="6:14">
      <c r="F14839" s="3">
        <v>44434</v>
      </c>
      <c r="G14839" s="1" t="s">
        <v>77</v>
      </c>
      <c r="H14839" s="1" t="s">
        <v>107</v>
      </c>
      <c r="I14839" s="1">
        <v>890</v>
      </c>
      <c r="J14839" s="1">
        <f>MONTH(BART_Rides[[#This Row],[Date]])</f>
        <v>8</v>
      </c>
      <c r="K14839" s="1">
        <f>WEEKDAY(BART_Rides[[#This Row],[Date]],2)</f>
        <v>4</v>
      </c>
      <c r="L14839" s="1" t="str">
        <f>LEFT(BART_Rides[[#This Row],[Lines]],1)</f>
        <v>Y</v>
      </c>
      <c r="M14839" s="1" t="str">
        <f>IF(BART_Rides[[#This Row],[FirstLetter]]="Y","Yes","No")</f>
        <v>Yes</v>
      </c>
      <c r="N14839" s="1" t="str">
        <f>IF(OR(BART_Rides[[#This Row],[Station Code]]="EM", BART_Rides[[#This Row],[Station Code]]="MT", BART_Rides[[#This Row],[Station Code]]="PL", BART_Rides[[#This Row],[Station Code]]="CC"), "Yes", "No")</f>
        <v>No</v>
      </c>
    </row>
    <row r="14840" spans="6:14">
      <c r="F14840" s="3">
        <v>44435</v>
      </c>
      <c r="G14840" s="1" t="s">
        <v>77</v>
      </c>
      <c r="H14840" s="1" t="s">
        <v>107</v>
      </c>
      <c r="I14840" s="1">
        <v>855</v>
      </c>
      <c r="J14840" s="1">
        <f>MONTH(BART_Rides[[#This Row],[Date]])</f>
        <v>8</v>
      </c>
      <c r="K14840" s="1">
        <f>WEEKDAY(BART_Rides[[#This Row],[Date]],2)</f>
        <v>5</v>
      </c>
      <c r="L14840" s="1" t="str">
        <f>LEFT(BART_Rides[[#This Row],[Lines]],1)</f>
        <v>Y</v>
      </c>
      <c r="M14840" s="1" t="str">
        <f>IF(BART_Rides[[#This Row],[FirstLetter]]="Y","Yes","No")</f>
        <v>Yes</v>
      </c>
      <c r="N14840" s="1" t="str">
        <f>IF(OR(BART_Rides[[#This Row],[Station Code]]="EM", BART_Rides[[#This Row],[Station Code]]="MT", BART_Rides[[#This Row],[Station Code]]="PL", BART_Rides[[#This Row],[Station Code]]="CC"), "Yes", "No")</f>
        <v>No</v>
      </c>
    </row>
    <row r="14841" spans="6:14">
      <c r="F14841" s="3">
        <v>44436</v>
      </c>
      <c r="G14841" s="1" t="s">
        <v>77</v>
      </c>
      <c r="H14841" s="1" t="s">
        <v>107</v>
      </c>
      <c r="I14841" s="1">
        <v>575</v>
      </c>
      <c r="J14841" s="1">
        <f>MONTH(BART_Rides[[#This Row],[Date]])</f>
        <v>8</v>
      </c>
      <c r="K14841" s="1">
        <f>WEEKDAY(BART_Rides[[#This Row],[Date]],2)</f>
        <v>6</v>
      </c>
      <c r="L14841" s="1" t="str">
        <f>LEFT(BART_Rides[[#This Row],[Lines]],1)</f>
        <v>Y</v>
      </c>
      <c r="M14841" s="1" t="str">
        <f>IF(BART_Rides[[#This Row],[FirstLetter]]="Y","Yes","No")</f>
        <v>Yes</v>
      </c>
      <c r="N14841" s="1" t="str">
        <f>IF(OR(BART_Rides[[#This Row],[Station Code]]="EM", BART_Rides[[#This Row],[Station Code]]="MT", BART_Rides[[#This Row],[Station Code]]="PL", BART_Rides[[#This Row],[Station Code]]="CC"), "Yes", "No")</f>
        <v>No</v>
      </c>
    </row>
    <row r="14842" spans="6:14">
      <c r="F14842" s="3">
        <v>44437</v>
      </c>
      <c r="G14842" s="1" t="s">
        <v>77</v>
      </c>
      <c r="H14842" s="1" t="s">
        <v>107</v>
      </c>
      <c r="I14842" s="1">
        <v>420</v>
      </c>
      <c r="J14842" s="1">
        <f>MONTH(BART_Rides[[#This Row],[Date]])</f>
        <v>8</v>
      </c>
      <c r="K14842" s="1">
        <f>WEEKDAY(BART_Rides[[#This Row],[Date]],2)</f>
        <v>7</v>
      </c>
      <c r="L14842" s="1" t="str">
        <f>LEFT(BART_Rides[[#This Row],[Lines]],1)</f>
        <v>Y</v>
      </c>
      <c r="M14842" s="1" t="str">
        <f>IF(BART_Rides[[#This Row],[FirstLetter]]="Y","Yes","No")</f>
        <v>Yes</v>
      </c>
      <c r="N14842" s="1" t="str">
        <f>IF(OR(BART_Rides[[#This Row],[Station Code]]="EM", BART_Rides[[#This Row],[Station Code]]="MT", BART_Rides[[#This Row],[Station Code]]="PL", BART_Rides[[#This Row],[Station Code]]="CC"), "Yes", "No")</f>
        <v>No</v>
      </c>
    </row>
    <row r="14843" spans="6:14">
      <c r="F14843" s="3">
        <v>44438</v>
      </c>
      <c r="G14843" s="1" t="s">
        <v>77</v>
      </c>
      <c r="H14843" s="1" t="s">
        <v>107</v>
      </c>
      <c r="I14843" s="1">
        <v>829</v>
      </c>
      <c r="J14843" s="1">
        <f>MONTH(BART_Rides[[#This Row],[Date]])</f>
        <v>8</v>
      </c>
      <c r="K14843" s="1">
        <f>WEEKDAY(BART_Rides[[#This Row],[Date]],2)</f>
        <v>1</v>
      </c>
      <c r="L14843" s="1" t="str">
        <f>LEFT(BART_Rides[[#This Row],[Lines]],1)</f>
        <v>Y</v>
      </c>
      <c r="M14843" s="1" t="str">
        <f>IF(BART_Rides[[#This Row],[FirstLetter]]="Y","Yes","No")</f>
        <v>Yes</v>
      </c>
      <c r="N14843" s="1" t="str">
        <f>IF(OR(BART_Rides[[#This Row],[Station Code]]="EM", BART_Rides[[#This Row],[Station Code]]="MT", BART_Rides[[#This Row],[Station Code]]="PL", BART_Rides[[#This Row],[Station Code]]="CC"), "Yes", "No")</f>
        <v>No</v>
      </c>
    </row>
    <row r="14844" spans="6:14">
      <c r="F14844" s="3">
        <v>44439</v>
      </c>
      <c r="G14844" s="1" t="s">
        <v>77</v>
      </c>
      <c r="H14844" s="1" t="s">
        <v>107</v>
      </c>
      <c r="I14844" s="1">
        <v>835</v>
      </c>
      <c r="J14844" s="1">
        <f>MONTH(BART_Rides[[#This Row],[Date]])</f>
        <v>8</v>
      </c>
      <c r="K14844" s="1">
        <f>WEEKDAY(BART_Rides[[#This Row],[Date]],2)</f>
        <v>2</v>
      </c>
      <c r="L14844" s="1" t="str">
        <f>LEFT(BART_Rides[[#This Row],[Lines]],1)</f>
        <v>Y</v>
      </c>
      <c r="M14844" s="1" t="str">
        <f>IF(BART_Rides[[#This Row],[FirstLetter]]="Y","Yes","No")</f>
        <v>Yes</v>
      </c>
      <c r="N14844" s="1" t="str">
        <f>IF(OR(BART_Rides[[#This Row],[Station Code]]="EM", BART_Rides[[#This Row],[Station Code]]="MT", BART_Rides[[#This Row],[Station Code]]="PL", BART_Rides[[#This Row],[Station Code]]="CC"), "Yes", "No")</f>
        <v>No</v>
      </c>
    </row>
    <row r="14845" spans="6:14">
      <c r="F14845" s="3">
        <v>44440</v>
      </c>
      <c r="G14845" s="1" t="s">
        <v>77</v>
      </c>
      <c r="H14845" s="1" t="s">
        <v>107</v>
      </c>
      <c r="I14845" s="1">
        <v>903</v>
      </c>
      <c r="J14845" s="1">
        <f>MONTH(BART_Rides[[#This Row],[Date]])</f>
        <v>9</v>
      </c>
      <c r="K14845" s="1">
        <f>WEEKDAY(BART_Rides[[#This Row],[Date]],2)</f>
        <v>3</v>
      </c>
      <c r="L14845" s="1" t="str">
        <f>LEFT(BART_Rides[[#This Row],[Lines]],1)</f>
        <v>Y</v>
      </c>
      <c r="M14845" s="1" t="str">
        <f>IF(BART_Rides[[#This Row],[FirstLetter]]="Y","Yes","No")</f>
        <v>Yes</v>
      </c>
      <c r="N14845" s="1" t="str">
        <f>IF(OR(BART_Rides[[#This Row],[Station Code]]="EM", BART_Rides[[#This Row],[Station Code]]="MT", BART_Rides[[#This Row],[Station Code]]="PL", BART_Rides[[#This Row],[Station Code]]="CC"), "Yes", "No")</f>
        <v>No</v>
      </c>
    </row>
    <row r="14846" spans="6:14">
      <c r="F14846" s="3">
        <v>44441</v>
      </c>
      <c r="G14846" s="1" t="s">
        <v>77</v>
      </c>
      <c r="H14846" s="1" t="s">
        <v>107</v>
      </c>
      <c r="I14846" s="1">
        <v>890</v>
      </c>
      <c r="J14846" s="1">
        <f>MONTH(BART_Rides[[#This Row],[Date]])</f>
        <v>9</v>
      </c>
      <c r="K14846" s="1">
        <f>WEEKDAY(BART_Rides[[#This Row],[Date]],2)</f>
        <v>4</v>
      </c>
      <c r="L14846" s="1" t="str">
        <f>LEFT(BART_Rides[[#This Row],[Lines]],1)</f>
        <v>Y</v>
      </c>
      <c r="M14846" s="1" t="str">
        <f>IF(BART_Rides[[#This Row],[FirstLetter]]="Y","Yes","No")</f>
        <v>Yes</v>
      </c>
      <c r="N14846" s="1" t="str">
        <f>IF(OR(BART_Rides[[#This Row],[Station Code]]="EM", BART_Rides[[#This Row],[Station Code]]="MT", BART_Rides[[#This Row],[Station Code]]="PL", BART_Rides[[#This Row],[Station Code]]="CC"), "Yes", "No")</f>
        <v>No</v>
      </c>
    </row>
    <row r="14847" spans="6:14">
      <c r="F14847" s="3">
        <v>44442</v>
      </c>
      <c r="G14847" s="1" t="s">
        <v>77</v>
      </c>
      <c r="H14847" s="1" t="s">
        <v>107</v>
      </c>
      <c r="I14847" s="1">
        <v>900</v>
      </c>
      <c r="J14847" s="1">
        <f>MONTH(BART_Rides[[#This Row],[Date]])</f>
        <v>9</v>
      </c>
      <c r="K14847" s="1">
        <f>WEEKDAY(BART_Rides[[#This Row],[Date]],2)</f>
        <v>5</v>
      </c>
      <c r="L14847" s="1" t="str">
        <f>LEFT(BART_Rides[[#This Row],[Lines]],1)</f>
        <v>Y</v>
      </c>
      <c r="M14847" s="1" t="str">
        <f>IF(BART_Rides[[#This Row],[FirstLetter]]="Y","Yes","No")</f>
        <v>Yes</v>
      </c>
      <c r="N14847" s="1" t="str">
        <f>IF(OR(BART_Rides[[#This Row],[Station Code]]="EM", BART_Rides[[#This Row],[Station Code]]="MT", BART_Rides[[#This Row],[Station Code]]="PL", BART_Rides[[#This Row],[Station Code]]="CC"), "Yes", "No")</f>
        <v>No</v>
      </c>
    </row>
    <row r="14848" spans="6:14">
      <c r="F14848" s="3">
        <v>44443</v>
      </c>
      <c r="G14848" s="1" t="s">
        <v>77</v>
      </c>
      <c r="H14848" s="1" t="s">
        <v>107</v>
      </c>
      <c r="I14848" s="1">
        <v>664</v>
      </c>
      <c r="J14848" s="1">
        <f>MONTH(BART_Rides[[#This Row],[Date]])</f>
        <v>9</v>
      </c>
      <c r="K14848" s="1">
        <f>WEEKDAY(BART_Rides[[#This Row],[Date]],2)</f>
        <v>6</v>
      </c>
      <c r="L14848" s="1" t="str">
        <f>LEFT(BART_Rides[[#This Row],[Lines]],1)</f>
        <v>Y</v>
      </c>
      <c r="M14848" s="1" t="str">
        <f>IF(BART_Rides[[#This Row],[FirstLetter]]="Y","Yes","No")</f>
        <v>Yes</v>
      </c>
      <c r="N14848" s="1" t="str">
        <f>IF(OR(BART_Rides[[#This Row],[Station Code]]="EM", BART_Rides[[#This Row],[Station Code]]="MT", BART_Rides[[#This Row],[Station Code]]="PL", BART_Rides[[#This Row],[Station Code]]="CC"), "Yes", "No")</f>
        <v>No</v>
      </c>
    </row>
    <row r="14849" spans="6:14">
      <c r="F14849" s="3">
        <v>44444</v>
      </c>
      <c r="G14849" s="1" t="s">
        <v>77</v>
      </c>
      <c r="H14849" s="1" t="s">
        <v>107</v>
      </c>
      <c r="I14849" s="1">
        <v>559</v>
      </c>
      <c r="J14849" s="1">
        <f>MONTH(BART_Rides[[#This Row],[Date]])</f>
        <v>9</v>
      </c>
      <c r="K14849" s="1">
        <f>WEEKDAY(BART_Rides[[#This Row],[Date]],2)</f>
        <v>7</v>
      </c>
      <c r="L14849" s="1" t="str">
        <f>LEFT(BART_Rides[[#This Row],[Lines]],1)</f>
        <v>Y</v>
      </c>
      <c r="M14849" s="1" t="str">
        <f>IF(BART_Rides[[#This Row],[FirstLetter]]="Y","Yes","No")</f>
        <v>Yes</v>
      </c>
      <c r="N14849" s="1" t="str">
        <f>IF(OR(BART_Rides[[#This Row],[Station Code]]="EM", BART_Rides[[#This Row],[Station Code]]="MT", BART_Rides[[#This Row],[Station Code]]="PL", BART_Rides[[#This Row],[Station Code]]="CC"), "Yes", "No")</f>
        <v>No</v>
      </c>
    </row>
    <row r="14850" spans="6:14">
      <c r="F14850" s="3">
        <v>44445</v>
      </c>
      <c r="G14850" s="1" t="s">
        <v>77</v>
      </c>
      <c r="H14850" s="1" t="s">
        <v>107</v>
      </c>
      <c r="I14850" s="1">
        <v>549</v>
      </c>
      <c r="J14850" s="1">
        <f>MONTH(BART_Rides[[#This Row],[Date]])</f>
        <v>9</v>
      </c>
      <c r="K14850" s="1">
        <f>WEEKDAY(BART_Rides[[#This Row],[Date]],2)</f>
        <v>1</v>
      </c>
      <c r="L14850" s="1" t="str">
        <f>LEFT(BART_Rides[[#This Row],[Lines]],1)</f>
        <v>Y</v>
      </c>
      <c r="M14850" s="1" t="str">
        <f>IF(BART_Rides[[#This Row],[FirstLetter]]="Y","Yes","No")</f>
        <v>Yes</v>
      </c>
      <c r="N14850" s="1" t="str">
        <f>IF(OR(BART_Rides[[#This Row],[Station Code]]="EM", BART_Rides[[#This Row],[Station Code]]="MT", BART_Rides[[#This Row],[Station Code]]="PL", BART_Rides[[#This Row],[Station Code]]="CC"), "Yes", "No")</f>
        <v>No</v>
      </c>
    </row>
    <row r="14851" spans="6:14">
      <c r="F14851" s="3">
        <v>44446</v>
      </c>
      <c r="G14851" s="1" t="s">
        <v>77</v>
      </c>
      <c r="H14851" s="1" t="s">
        <v>107</v>
      </c>
      <c r="I14851" s="1">
        <v>914</v>
      </c>
      <c r="J14851" s="1">
        <f>MONTH(BART_Rides[[#This Row],[Date]])</f>
        <v>9</v>
      </c>
      <c r="K14851" s="1">
        <f>WEEKDAY(BART_Rides[[#This Row],[Date]],2)</f>
        <v>2</v>
      </c>
      <c r="L14851" s="1" t="str">
        <f>LEFT(BART_Rides[[#This Row],[Lines]],1)</f>
        <v>Y</v>
      </c>
      <c r="M14851" s="1" t="str">
        <f>IF(BART_Rides[[#This Row],[FirstLetter]]="Y","Yes","No")</f>
        <v>Yes</v>
      </c>
      <c r="N14851" s="1" t="str">
        <f>IF(OR(BART_Rides[[#This Row],[Station Code]]="EM", BART_Rides[[#This Row],[Station Code]]="MT", BART_Rides[[#This Row],[Station Code]]="PL", BART_Rides[[#This Row],[Station Code]]="CC"), "Yes", "No")</f>
        <v>No</v>
      </c>
    </row>
    <row r="14852" spans="6:14">
      <c r="F14852" s="3">
        <v>44447</v>
      </c>
      <c r="G14852" s="1" t="s">
        <v>77</v>
      </c>
      <c r="H14852" s="1" t="s">
        <v>107</v>
      </c>
      <c r="I14852" s="1">
        <v>916</v>
      </c>
      <c r="J14852" s="1">
        <f>MONTH(BART_Rides[[#This Row],[Date]])</f>
        <v>9</v>
      </c>
      <c r="K14852" s="1">
        <f>WEEKDAY(BART_Rides[[#This Row],[Date]],2)</f>
        <v>3</v>
      </c>
      <c r="L14852" s="1" t="str">
        <f>LEFT(BART_Rides[[#This Row],[Lines]],1)</f>
        <v>Y</v>
      </c>
      <c r="M14852" s="1" t="str">
        <f>IF(BART_Rides[[#This Row],[FirstLetter]]="Y","Yes","No")</f>
        <v>Yes</v>
      </c>
      <c r="N14852" s="1" t="str">
        <f>IF(OR(BART_Rides[[#This Row],[Station Code]]="EM", BART_Rides[[#This Row],[Station Code]]="MT", BART_Rides[[#This Row],[Station Code]]="PL", BART_Rides[[#This Row],[Station Code]]="CC"), "Yes", "No")</f>
        <v>No</v>
      </c>
    </row>
    <row r="14853" spans="6:14">
      <c r="F14853" s="3">
        <v>44448</v>
      </c>
      <c r="G14853" s="1" t="s">
        <v>77</v>
      </c>
      <c r="H14853" s="1" t="s">
        <v>107</v>
      </c>
      <c r="I14853" s="1">
        <v>943</v>
      </c>
      <c r="J14853" s="1">
        <f>MONTH(BART_Rides[[#This Row],[Date]])</f>
        <v>9</v>
      </c>
      <c r="K14853" s="1">
        <f>WEEKDAY(BART_Rides[[#This Row],[Date]],2)</f>
        <v>4</v>
      </c>
      <c r="L14853" s="1" t="str">
        <f>LEFT(BART_Rides[[#This Row],[Lines]],1)</f>
        <v>Y</v>
      </c>
      <c r="M14853" s="1" t="str">
        <f>IF(BART_Rides[[#This Row],[FirstLetter]]="Y","Yes","No")</f>
        <v>Yes</v>
      </c>
      <c r="N14853" s="1" t="str">
        <f>IF(OR(BART_Rides[[#This Row],[Station Code]]="EM", BART_Rides[[#This Row],[Station Code]]="MT", BART_Rides[[#This Row],[Station Code]]="PL", BART_Rides[[#This Row],[Station Code]]="CC"), "Yes", "No")</f>
        <v>No</v>
      </c>
    </row>
    <row r="14854" spans="6:14">
      <c r="F14854" s="3">
        <v>44449</v>
      </c>
      <c r="G14854" s="1" t="s">
        <v>77</v>
      </c>
      <c r="H14854" s="1" t="s">
        <v>107</v>
      </c>
      <c r="I14854" s="1">
        <v>977</v>
      </c>
      <c r="J14854" s="1">
        <f>MONTH(BART_Rides[[#This Row],[Date]])</f>
        <v>9</v>
      </c>
      <c r="K14854" s="1">
        <f>WEEKDAY(BART_Rides[[#This Row],[Date]],2)</f>
        <v>5</v>
      </c>
      <c r="L14854" s="1" t="str">
        <f>LEFT(BART_Rides[[#This Row],[Lines]],1)</f>
        <v>Y</v>
      </c>
      <c r="M14854" s="1" t="str">
        <f>IF(BART_Rides[[#This Row],[FirstLetter]]="Y","Yes","No")</f>
        <v>Yes</v>
      </c>
      <c r="N14854" s="1" t="str">
        <f>IF(OR(BART_Rides[[#This Row],[Station Code]]="EM", BART_Rides[[#This Row],[Station Code]]="MT", BART_Rides[[#This Row],[Station Code]]="PL", BART_Rides[[#This Row],[Station Code]]="CC"), "Yes", "No")</f>
        <v>No</v>
      </c>
    </row>
    <row r="14855" spans="6:14">
      <c r="F14855" s="3">
        <v>44450</v>
      </c>
      <c r="G14855" s="1" t="s">
        <v>77</v>
      </c>
      <c r="H14855" s="1" t="s">
        <v>107</v>
      </c>
      <c r="I14855" s="1">
        <v>704</v>
      </c>
      <c r="J14855" s="1">
        <f>MONTH(BART_Rides[[#This Row],[Date]])</f>
        <v>9</v>
      </c>
      <c r="K14855" s="1">
        <f>WEEKDAY(BART_Rides[[#This Row],[Date]],2)</f>
        <v>6</v>
      </c>
      <c r="L14855" s="1" t="str">
        <f>LEFT(BART_Rides[[#This Row],[Lines]],1)</f>
        <v>Y</v>
      </c>
      <c r="M14855" s="1" t="str">
        <f>IF(BART_Rides[[#This Row],[FirstLetter]]="Y","Yes","No")</f>
        <v>Yes</v>
      </c>
      <c r="N14855" s="1" t="str">
        <f>IF(OR(BART_Rides[[#This Row],[Station Code]]="EM", BART_Rides[[#This Row],[Station Code]]="MT", BART_Rides[[#This Row],[Station Code]]="PL", BART_Rides[[#This Row],[Station Code]]="CC"), "Yes", "No")</f>
        <v>No</v>
      </c>
    </row>
    <row r="14856" spans="6:14">
      <c r="F14856" s="3">
        <v>44451</v>
      </c>
      <c r="G14856" s="1" t="s">
        <v>77</v>
      </c>
      <c r="H14856" s="1" t="s">
        <v>107</v>
      </c>
      <c r="I14856" s="1">
        <v>532</v>
      </c>
      <c r="J14856" s="1">
        <f>MONTH(BART_Rides[[#This Row],[Date]])</f>
        <v>9</v>
      </c>
      <c r="K14856" s="1">
        <f>WEEKDAY(BART_Rides[[#This Row],[Date]],2)</f>
        <v>7</v>
      </c>
      <c r="L14856" s="1" t="str">
        <f>LEFT(BART_Rides[[#This Row],[Lines]],1)</f>
        <v>Y</v>
      </c>
      <c r="M14856" s="1" t="str">
        <f>IF(BART_Rides[[#This Row],[FirstLetter]]="Y","Yes","No")</f>
        <v>Yes</v>
      </c>
      <c r="N14856" s="1" t="str">
        <f>IF(OR(BART_Rides[[#This Row],[Station Code]]="EM", BART_Rides[[#This Row],[Station Code]]="MT", BART_Rides[[#This Row],[Station Code]]="PL", BART_Rides[[#This Row],[Station Code]]="CC"), "Yes", "No")</f>
        <v>No</v>
      </c>
    </row>
    <row r="14857" spans="6:14">
      <c r="F14857" s="3">
        <v>44452</v>
      </c>
      <c r="G14857" s="1" t="s">
        <v>77</v>
      </c>
      <c r="H14857" s="1" t="s">
        <v>107</v>
      </c>
      <c r="I14857" s="1">
        <v>894</v>
      </c>
      <c r="J14857" s="1">
        <f>MONTH(BART_Rides[[#This Row],[Date]])</f>
        <v>9</v>
      </c>
      <c r="K14857" s="1">
        <f>WEEKDAY(BART_Rides[[#This Row],[Date]],2)</f>
        <v>1</v>
      </c>
      <c r="L14857" s="1" t="str">
        <f>LEFT(BART_Rides[[#This Row],[Lines]],1)</f>
        <v>Y</v>
      </c>
      <c r="M14857" s="1" t="str">
        <f>IF(BART_Rides[[#This Row],[FirstLetter]]="Y","Yes","No")</f>
        <v>Yes</v>
      </c>
      <c r="N14857" s="1" t="str">
        <f>IF(OR(BART_Rides[[#This Row],[Station Code]]="EM", BART_Rides[[#This Row],[Station Code]]="MT", BART_Rides[[#This Row],[Station Code]]="PL", BART_Rides[[#This Row],[Station Code]]="CC"), "Yes", "No")</f>
        <v>No</v>
      </c>
    </row>
    <row r="14858" spans="6:14">
      <c r="F14858" s="3">
        <v>44453</v>
      </c>
      <c r="G14858" s="1" t="s">
        <v>77</v>
      </c>
      <c r="H14858" s="1" t="s">
        <v>107</v>
      </c>
      <c r="I14858" s="1">
        <v>945</v>
      </c>
      <c r="J14858" s="1">
        <f>MONTH(BART_Rides[[#This Row],[Date]])</f>
        <v>9</v>
      </c>
      <c r="K14858" s="1">
        <f>WEEKDAY(BART_Rides[[#This Row],[Date]],2)</f>
        <v>2</v>
      </c>
      <c r="L14858" s="1" t="str">
        <f>LEFT(BART_Rides[[#This Row],[Lines]],1)</f>
        <v>Y</v>
      </c>
      <c r="M14858" s="1" t="str">
        <f>IF(BART_Rides[[#This Row],[FirstLetter]]="Y","Yes","No")</f>
        <v>Yes</v>
      </c>
      <c r="N14858" s="1" t="str">
        <f>IF(OR(BART_Rides[[#This Row],[Station Code]]="EM", BART_Rides[[#This Row],[Station Code]]="MT", BART_Rides[[#This Row],[Station Code]]="PL", BART_Rides[[#This Row],[Station Code]]="CC"), "Yes", "No")</f>
        <v>No</v>
      </c>
    </row>
    <row r="14859" spans="6:14">
      <c r="F14859" s="3">
        <v>44454</v>
      </c>
      <c r="G14859" s="1" t="s">
        <v>77</v>
      </c>
      <c r="H14859" s="1" t="s">
        <v>107</v>
      </c>
      <c r="I14859" s="1">
        <v>953</v>
      </c>
      <c r="J14859" s="1">
        <f>MONTH(BART_Rides[[#This Row],[Date]])</f>
        <v>9</v>
      </c>
      <c r="K14859" s="1">
        <f>WEEKDAY(BART_Rides[[#This Row],[Date]],2)</f>
        <v>3</v>
      </c>
      <c r="L14859" s="1" t="str">
        <f>LEFT(BART_Rides[[#This Row],[Lines]],1)</f>
        <v>Y</v>
      </c>
      <c r="M14859" s="1" t="str">
        <f>IF(BART_Rides[[#This Row],[FirstLetter]]="Y","Yes","No")</f>
        <v>Yes</v>
      </c>
      <c r="N14859" s="1" t="str">
        <f>IF(OR(BART_Rides[[#This Row],[Station Code]]="EM", BART_Rides[[#This Row],[Station Code]]="MT", BART_Rides[[#This Row],[Station Code]]="PL", BART_Rides[[#This Row],[Station Code]]="CC"), "Yes", "No")</f>
        <v>No</v>
      </c>
    </row>
    <row r="14860" spans="6:14">
      <c r="F14860" s="3">
        <v>44455</v>
      </c>
      <c r="G14860" s="1" t="s">
        <v>77</v>
      </c>
      <c r="H14860" s="1" t="s">
        <v>107</v>
      </c>
      <c r="I14860" s="1">
        <v>985</v>
      </c>
      <c r="J14860" s="1">
        <f>MONTH(BART_Rides[[#This Row],[Date]])</f>
        <v>9</v>
      </c>
      <c r="K14860" s="1">
        <f>WEEKDAY(BART_Rides[[#This Row],[Date]],2)</f>
        <v>4</v>
      </c>
      <c r="L14860" s="1" t="str">
        <f>LEFT(BART_Rides[[#This Row],[Lines]],1)</f>
        <v>Y</v>
      </c>
      <c r="M14860" s="1" t="str">
        <f>IF(BART_Rides[[#This Row],[FirstLetter]]="Y","Yes","No")</f>
        <v>Yes</v>
      </c>
      <c r="N14860" s="1" t="str">
        <f>IF(OR(BART_Rides[[#This Row],[Station Code]]="EM", BART_Rides[[#This Row],[Station Code]]="MT", BART_Rides[[#This Row],[Station Code]]="PL", BART_Rides[[#This Row],[Station Code]]="CC"), "Yes", "No")</f>
        <v>No</v>
      </c>
    </row>
    <row r="14861" spans="6:14">
      <c r="F14861" s="3">
        <v>44456</v>
      </c>
      <c r="G14861" s="1" t="s">
        <v>77</v>
      </c>
      <c r="H14861" s="1" t="s">
        <v>107</v>
      </c>
      <c r="I14861" s="1">
        <v>957</v>
      </c>
      <c r="J14861" s="1">
        <f>MONTH(BART_Rides[[#This Row],[Date]])</f>
        <v>9</v>
      </c>
      <c r="K14861" s="1">
        <f>WEEKDAY(BART_Rides[[#This Row],[Date]],2)</f>
        <v>5</v>
      </c>
      <c r="L14861" s="1" t="str">
        <f>LEFT(BART_Rides[[#This Row],[Lines]],1)</f>
        <v>Y</v>
      </c>
      <c r="M14861" s="1" t="str">
        <f>IF(BART_Rides[[#This Row],[FirstLetter]]="Y","Yes","No")</f>
        <v>Yes</v>
      </c>
      <c r="N14861" s="1" t="str">
        <f>IF(OR(BART_Rides[[#This Row],[Station Code]]="EM", BART_Rides[[#This Row],[Station Code]]="MT", BART_Rides[[#This Row],[Station Code]]="PL", BART_Rides[[#This Row],[Station Code]]="CC"), "Yes", "No")</f>
        <v>No</v>
      </c>
    </row>
    <row r="14862" spans="6:14">
      <c r="F14862" s="3">
        <v>44457</v>
      </c>
      <c r="G14862" s="1" t="s">
        <v>77</v>
      </c>
      <c r="H14862" s="1" t="s">
        <v>107</v>
      </c>
      <c r="I14862" s="1">
        <v>765</v>
      </c>
      <c r="J14862" s="1">
        <f>MONTH(BART_Rides[[#This Row],[Date]])</f>
        <v>9</v>
      </c>
      <c r="K14862" s="1">
        <f>WEEKDAY(BART_Rides[[#This Row],[Date]],2)</f>
        <v>6</v>
      </c>
      <c r="L14862" s="1" t="str">
        <f>LEFT(BART_Rides[[#This Row],[Lines]],1)</f>
        <v>Y</v>
      </c>
      <c r="M14862" s="1" t="str">
        <f>IF(BART_Rides[[#This Row],[FirstLetter]]="Y","Yes","No")</f>
        <v>Yes</v>
      </c>
      <c r="N14862" s="1" t="str">
        <f>IF(OR(BART_Rides[[#This Row],[Station Code]]="EM", BART_Rides[[#This Row],[Station Code]]="MT", BART_Rides[[#This Row],[Station Code]]="PL", BART_Rides[[#This Row],[Station Code]]="CC"), "Yes", "No")</f>
        <v>No</v>
      </c>
    </row>
    <row r="14863" spans="6:14">
      <c r="F14863" s="3">
        <v>44458</v>
      </c>
      <c r="G14863" s="1" t="s">
        <v>77</v>
      </c>
      <c r="H14863" s="1" t="s">
        <v>107</v>
      </c>
      <c r="I14863" s="1">
        <v>514</v>
      </c>
      <c r="J14863" s="1">
        <f>MONTH(BART_Rides[[#This Row],[Date]])</f>
        <v>9</v>
      </c>
      <c r="K14863" s="1">
        <f>WEEKDAY(BART_Rides[[#This Row],[Date]],2)</f>
        <v>7</v>
      </c>
      <c r="L14863" s="1" t="str">
        <f>LEFT(BART_Rides[[#This Row],[Lines]],1)</f>
        <v>Y</v>
      </c>
      <c r="M14863" s="1" t="str">
        <f>IF(BART_Rides[[#This Row],[FirstLetter]]="Y","Yes","No")</f>
        <v>Yes</v>
      </c>
      <c r="N14863" s="1" t="str">
        <f>IF(OR(BART_Rides[[#This Row],[Station Code]]="EM", BART_Rides[[#This Row],[Station Code]]="MT", BART_Rides[[#This Row],[Station Code]]="PL", BART_Rides[[#This Row],[Station Code]]="CC"), "Yes", "No")</f>
        <v>No</v>
      </c>
    </row>
    <row r="14864" spans="6:14">
      <c r="F14864" s="3">
        <v>44459</v>
      </c>
      <c r="G14864" s="1" t="s">
        <v>77</v>
      </c>
      <c r="H14864" s="1" t="s">
        <v>107</v>
      </c>
      <c r="I14864" s="1">
        <v>934</v>
      </c>
      <c r="J14864" s="1">
        <f>MONTH(BART_Rides[[#This Row],[Date]])</f>
        <v>9</v>
      </c>
      <c r="K14864" s="1">
        <f>WEEKDAY(BART_Rides[[#This Row],[Date]],2)</f>
        <v>1</v>
      </c>
      <c r="L14864" s="1" t="str">
        <f>LEFT(BART_Rides[[#This Row],[Lines]],1)</f>
        <v>Y</v>
      </c>
      <c r="M14864" s="1" t="str">
        <f>IF(BART_Rides[[#This Row],[FirstLetter]]="Y","Yes","No")</f>
        <v>Yes</v>
      </c>
      <c r="N14864" s="1" t="str">
        <f>IF(OR(BART_Rides[[#This Row],[Station Code]]="EM", BART_Rides[[#This Row],[Station Code]]="MT", BART_Rides[[#This Row],[Station Code]]="PL", BART_Rides[[#This Row],[Station Code]]="CC"), "Yes", "No")</f>
        <v>No</v>
      </c>
    </row>
    <row r="14865" spans="6:14">
      <c r="F14865" s="3">
        <v>44460</v>
      </c>
      <c r="G14865" s="1" t="s">
        <v>77</v>
      </c>
      <c r="H14865" s="1" t="s">
        <v>107</v>
      </c>
      <c r="I14865" s="1">
        <v>992</v>
      </c>
      <c r="J14865" s="1">
        <f>MONTH(BART_Rides[[#This Row],[Date]])</f>
        <v>9</v>
      </c>
      <c r="K14865" s="1">
        <f>WEEKDAY(BART_Rides[[#This Row],[Date]],2)</f>
        <v>2</v>
      </c>
      <c r="L14865" s="1" t="str">
        <f>LEFT(BART_Rides[[#This Row],[Lines]],1)</f>
        <v>Y</v>
      </c>
      <c r="M14865" s="1" t="str">
        <f>IF(BART_Rides[[#This Row],[FirstLetter]]="Y","Yes","No")</f>
        <v>Yes</v>
      </c>
      <c r="N14865" s="1" t="str">
        <f>IF(OR(BART_Rides[[#This Row],[Station Code]]="EM", BART_Rides[[#This Row],[Station Code]]="MT", BART_Rides[[#This Row],[Station Code]]="PL", BART_Rides[[#This Row],[Station Code]]="CC"), "Yes", "No")</f>
        <v>No</v>
      </c>
    </row>
    <row r="14866" spans="6:14">
      <c r="F14866" s="3">
        <v>44461</v>
      </c>
      <c r="G14866" s="1" t="s">
        <v>77</v>
      </c>
      <c r="H14866" s="1" t="s">
        <v>107</v>
      </c>
      <c r="I14866" s="1">
        <v>976</v>
      </c>
      <c r="J14866" s="1">
        <f>MONTH(BART_Rides[[#This Row],[Date]])</f>
        <v>9</v>
      </c>
      <c r="K14866" s="1">
        <f>WEEKDAY(BART_Rides[[#This Row],[Date]],2)</f>
        <v>3</v>
      </c>
      <c r="L14866" s="1" t="str">
        <f>LEFT(BART_Rides[[#This Row],[Lines]],1)</f>
        <v>Y</v>
      </c>
      <c r="M14866" s="1" t="str">
        <f>IF(BART_Rides[[#This Row],[FirstLetter]]="Y","Yes","No")</f>
        <v>Yes</v>
      </c>
      <c r="N14866" s="1" t="str">
        <f>IF(OR(BART_Rides[[#This Row],[Station Code]]="EM", BART_Rides[[#This Row],[Station Code]]="MT", BART_Rides[[#This Row],[Station Code]]="PL", BART_Rides[[#This Row],[Station Code]]="CC"), "Yes", "No")</f>
        <v>No</v>
      </c>
    </row>
    <row r="14867" spans="6:14">
      <c r="F14867" s="3">
        <v>44462</v>
      </c>
      <c r="G14867" s="1" t="s">
        <v>77</v>
      </c>
      <c r="H14867" s="1" t="s">
        <v>107</v>
      </c>
      <c r="I14867" s="1">
        <v>1008</v>
      </c>
      <c r="J14867" s="1">
        <f>MONTH(BART_Rides[[#This Row],[Date]])</f>
        <v>9</v>
      </c>
      <c r="K14867" s="1">
        <f>WEEKDAY(BART_Rides[[#This Row],[Date]],2)</f>
        <v>4</v>
      </c>
      <c r="L14867" s="1" t="str">
        <f>LEFT(BART_Rides[[#This Row],[Lines]],1)</f>
        <v>Y</v>
      </c>
      <c r="M14867" s="1" t="str">
        <f>IF(BART_Rides[[#This Row],[FirstLetter]]="Y","Yes","No")</f>
        <v>Yes</v>
      </c>
      <c r="N14867" s="1" t="str">
        <f>IF(OR(BART_Rides[[#This Row],[Station Code]]="EM", BART_Rides[[#This Row],[Station Code]]="MT", BART_Rides[[#This Row],[Station Code]]="PL", BART_Rides[[#This Row],[Station Code]]="CC"), "Yes", "No")</f>
        <v>No</v>
      </c>
    </row>
    <row r="14868" spans="6:14">
      <c r="F14868" s="3">
        <v>44463</v>
      </c>
      <c r="G14868" s="1" t="s">
        <v>77</v>
      </c>
      <c r="H14868" s="1" t="s">
        <v>107</v>
      </c>
      <c r="I14868" s="1">
        <v>1028</v>
      </c>
      <c r="J14868" s="1">
        <f>MONTH(BART_Rides[[#This Row],[Date]])</f>
        <v>9</v>
      </c>
      <c r="K14868" s="1">
        <f>WEEKDAY(BART_Rides[[#This Row],[Date]],2)</f>
        <v>5</v>
      </c>
      <c r="L14868" s="1" t="str">
        <f>LEFT(BART_Rides[[#This Row],[Lines]],1)</f>
        <v>Y</v>
      </c>
      <c r="M14868" s="1" t="str">
        <f>IF(BART_Rides[[#This Row],[FirstLetter]]="Y","Yes","No")</f>
        <v>Yes</v>
      </c>
      <c r="N14868" s="1" t="str">
        <f>IF(OR(BART_Rides[[#This Row],[Station Code]]="EM", BART_Rides[[#This Row],[Station Code]]="MT", BART_Rides[[#This Row],[Station Code]]="PL", BART_Rides[[#This Row],[Station Code]]="CC"), "Yes", "No")</f>
        <v>No</v>
      </c>
    </row>
    <row r="14869" spans="6:14">
      <c r="F14869" s="3">
        <v>44464</v>
      </c>
      <c r="G14869" s="1" t="s">
        <v>77</v>
      </c>
      <c r="H14869" s="1" t="s">
        <v>107</v>
      </c>
      <c r="I14869" s="1">
        <v>686</v>
      </c>
      <c r="J14869" s="1">
        <f>MONTH(BART_Rides[[#This Row],[Date]])</f>
        <v>9</v>
      </c>
      <c r="K14869" s="1">
        <f>WEEKDAY(BART_Rides[[#This Row],[Date]],2)</f>
        <v>6</v>
      </c>
      <c r="L14869" s="1" t="str">
        <f>LEFT(BART_Rides[[#This Row],[Lines]],1)</f>
        <v>Y</v>
      </c>
      <c r="M14869" s="1" t="str">
        <f>IF(BART_Rides[[#This Row],[FirstLetter]]="Y","Yes","No")</f>
        <v>Yes</v>
      </c>
      <c r="N14869" s="1" t="str">
        <f>IF(OR(BART_Rides[[#This Row],[Station Code]]="EM", BART_Rides[[#This Row],[Station Code]]="MT", BART_Rides[[#This Row],[Station Code]]="PL", BART_Rides[[#This Row],[Station Code]]="CC"), "Yes", "No")</f>
        <v>No</v>
      </c>
    </row>
    <row r="14870" spans="6:14">
      <c r="F14870" s="3">
        <v>44465</v>
      </c>
      <c r="G14870" s="1" t="s">
        <v>77</v>
      </c>
      <c r="H14870" s="1" t="s">
        <v>107</v>
      </c>
      <c r="I14870" s="1">
        <v>505</v>
      </c>
      <c r="J14870" s="1">
        <f>MONTH(BART_Rides[[#This Row],[Date]])</f>
        <v>9</v>
      </c>
      <c r="K14870" s="1">
        <f>WEEKDAY(BART_Rides[[#This Row],[Date]],2)</f>
        <v>7</v>
      </c>
      <c r="L14870" s="1" t="str">
        <f>LEFT(BART_Rides[[#This Row],[Lines]],1)</f>
        <v>Y</v>
      </c>
      <c r="M14870" s="1" t="str">
        <f>IF(BART_Rides[[#This Row],[FirstLetter]]="Y","Yes","No")</f>
        <v>Yes</v>
      </c>
      <c r="N14870" s="1" t="str">
        <f>IF(OR(BART_Rides[[#This Row],[Station Code]]="EM", BART_Rides[[#This Row],[Station Code]]="MT", BART_Rides[[#This Row],[Station Code]]="PL", BART_Rides[[#This Row],[Station Code]]="CC"), "Yes", "No")</f>
        <v>No</v>
      </c>
    </row>
    <row r="14871" spans="6:14">
      <c r="F14871" s="3">
        <v>44466</v>
      </c>
      <c r="G14871" s="1" t="s">
        <v>77</v>
      </c>
      <c r="H14871" s="1" t="s">
        <v>107</v>
      </c>
      <c r="I14871" s="1">
        <v>912</v>
      </c>
      <c r="J14871" s="1">
        <f>MONTH(BART_Rides[[#This Row],[Date]])</f>
        <v>9</v>
      </c>
      <c r="K14871" s="1">
        <f>WEEKDAY(BART_Rides[[#This Row],[Date]],2)</f>
        <v>1</v>
      </c>
      <c r="L14871" s="1" t="str">
        <f>LEFT(BART_Rides[[#This Row],[Lines]],1)</f>
        <v>Y</v>
      </c>
      <c r="M14871" s="1" t="str">
        <f>IF(BART_Rides[[#This Row],[FirstLetter]]="Y","Yes","No")</f>
        <v>Yes</v>
      </c>
      <c r="N14871" s="1" t="str">
        <f>IF(OR(BART_Rides[[#This Row],[Station Code]]="EM", BART_Rides[[#This Row],[Station Code]]="MT", BART_Rides[[#This Row],[Station Code]]="PL", BART_Rides[[#This Row],[Station Code]]="CC"), "Yes", "No")</f>
        <v>No</v>
      </c>
    </row>
    <row r="14872" spans="6:14">
      <c r="F14872" s="3">
        <v>44467</v>
      </c>
      <c r="G14872" s="1" t="s">
        <v>77</v>
      </c>
      <c r="H14872" s="1" t="s">
        <v>107</v>
      </c>
      <c r="I14872" s="1">
        <v>994</v>
      </c>
      <c r="J14872" s="1">
        <f>MONTH(BART_Rides[[#This Row],[Date]])</f>
        <v>9</v>
      </c>
      <c r="K14872" s="1">
        <f>WEEKDAY(BART_Rides[[#This Row],[Date]],2)</f>
        <v>2</v>
      </c>
      <c r="L14872" s="1" t="str">
        <f>LEFT(BART_Rides[[#This Row],[Lines]],1)</f>
        <v>Y</v>
      </c>
      <c r="M14872" s="1" t="str">
        <f>IF(BART_Rides[[#This Row],[FirstLetter]]="Y","Yes","No")</f>
        <v>Yes</v>
      </c>
      <c r="N14872" s="1" t="str">
        <f>IF(OR(BART_Rides[[#This Row],[Station Code]]="EM", BART_Rides[[#This Row],[Station Code]]="MT", BART_Rides[[#This Row],[Station Code]]="PL", BART_Rides[[#This Row],[Station Code]]="CC"), "Yes", "No")</f>
        <v>No</v>
      </c>
    </row>
    <row r="14873" spans="6:14">
      <c r="F14873" s="3">
        <v>44468</v>
      </c>
      <c r="G14873" s="1" t="s">
        <v>77</v>
      </c>
      <c r="H14873" s="1" t="s">
        <v>107</v>
      </c>
      <c r="I14873" s="1">
        <v>975</v>
      </c>
      <c r="J14873" s="1">
        <f>MONTH(BART_Rides[[#This Row],[Date]])</f>
        <v>9</v>
      </c>
      <c r="K14873" s="1">
        <f>WEEKDAY(BART_Rides[[#This Row],[Date]],2)</f>
        <v>3</v>
      </c>
      <c r="L14873" s="1" t="str">
        <f>LEFT(BART_Rides[[#This Row],[Lines]],1)</f>
        <v>Y</v>
      </c>
      <c r="M14873" s="1" t="str">
        <f>IF(BART_Rides[[#This Row],[FirstLetter]]="Y","Yes","No")</f>
        <v>Yes</v>
      </c>
      <c r="N14873" s="1" t="str">
        <f>IF(OR(BART_Rides[[#This Row],[Station Code]]="EM", BART_Rides[[#This Row],[Station Code]]="MT", BART_Rides[[#This Row],[Station Code]]="PL", BART_Rides[[#This Row],[Station Code]]="CC"), "Yes", "No")</f>
        <v>No</v>
      </c>
    </row>
    <row r="14874" spans="6:14">
      <c r="F14874" s="3">
        <v>44469</v>
      </c>
      <c r="G14874" s="1" t="s">
        <v>77</v>
      </c>
      <c r="H14874" s="1" t="s">
        <v>107</v>
      </c>
      <c r="I14874" s="1">
        <v>990</v>
      </c>
      <c r="J14874" s="1">
        <f>MONTH(BART_Rides[[#This Row],[Date]])</f>
        <v>9</v>
      </c>
      <c r="K14874" s="1">
        <f>WEEKDAY(BART_Rides[[#This Row],[Date]],2)</f>
        <v>4</v>
      </c>
      <c r="L14874" s="1" t="str">
        <f>LEFT(BART_Rides[[#This Row],[Lines]],1)</f>
        <v>Y</v>
      </c>
      <c r="M14874" s="1" t="str">
        <f>IF(BART_Rides[[#This Row],[FirstLetter]]="Y","Yes","No")</f>
        <v>Yes</v>
      </c>
      <c r="N14874" s="1" t="str">
        <f>IF(OR(BART_Rides[[#This Row],[Station Code]]="EM", BART_Rides[[#This Row],[Station Code]]="MT", BART_Rides[[#This Row],[Station Code]]="PL", BART_Rides[[#This Row],[Station Code]]="CC"), "Yes", "No")</f>
        <v>No</v>
      </c>
    </row>
    <row r="14875" spans="6:14">
      <c r="F14875" s="3">
        <v>44470</v>
      </c>
      <c r="G14875" s="1" t="s">
        <v>77</v>
      </c>
      <c r="H14875" s="1" t="s">
        <v>107</v>
      </c>
      <c r="I14875" s="1">
        <v>982</v>
      </c>
      <c r="J14875" s="1">
        <f>MONTH(BART_Rides[[#This Row],[Date]])</f>
        <v>10</v>
      </c>
      <c r="K14875" s="1">
        <f>WEEKDAY(BART_Rides[[#This Row],[Date]],2)</f>
        <v>5</v>
      </c>
      <c r="L14875" s="1" t="str">
        <f>LEFT(BART_Rides[[#This Row],[Lines]],1)</f>
        <v>Y</v>
      </c>
      <c r="M14875" s="1" t="str">
        <f>IF(BART_Rides[[#This Row],[FirstLetter]]="Y","Yes","No")</f>
        <v>Yes</v>
      </c>
      <c r="N14875" s="1" t="str">
        <f>IF(OR(BART_Rides[[#This Row],[Station Code]]="EM", BART_Rides[[#This Row],[Station Code]]="MT", BART_Rides[[#This Row],[Station Code]]="PL", BART_Rides[[#This Row],[Station Code]]="CC"), "Yes", "No")</f>
        <v>No</v>
      </c>
    </row>
    <row r="14876" spans="6:14">
      <c r="F14876" s="3">
        <v>44471</v>
      </c>
      <c r="G14876" s="1" t="s">
        <v>77</v>
      </c>
      <c r="H14876" s="1" t="s">
        <v>107</v>
      </c>
      <c r="I14876" s="1">
        <v>742</v>
      </c>
      <c r="J14876" s="1">
        <f>MONTH(BART_Rides[[#This Row],[Date]])</f>
        <v>10</v>
      </c>
      <c r="K14876" s="1">
        <f>WEEKDAY(BART_Rides[[#This Row],[Date]],2)</f>
        <v>6</v>
      </c>
      <c r="L14876" s="1" t="str">
        <f>LEFT(BART_Rides[[#This Row],[Lines]],1)</f>
        <v>Y</v>
      </c>
      <c r="M14876" s="1" t="str">
        <f>IF(BART_Rides[[#This Row],[FirstLetter]]="Y","Yes","No")</f>
        <v>Yes</v>
      </c>
      <c r="N14876" s="1" t="str">
        <f>IF(OR(BART_Rides[[#This Row],[Station Code]]="EM", BART_Rides[[#This Row],[Station Code]]="MT", BART_Rides[[#This Row],[Station Code]]="PL", BART_Rides[[#This Row],[Station Code]]="CC"), "Yes", "No")</f>
        <v>No</v>
      </c>
    </row>
    <row r="14877" spans="6:14">
      <c r="F14877" s="3">
        <v>44472</v>
      </c>
      <c r="G14877" s="1" t="s">
        <v>77</v>
      </c>
      <c r="H14877" s="1" t="s">
        <v>107</v>
      </c>
      <c r="I14877" s="1">
        <v>500</v>
      </c>
      <c r="J14877" s="1">
        <f>MONTH(BART_Rides[[#This Row],[Date]])</f>
        <v>10</v>
      </c>
      <c r="K14877" s="1">
        <f>WEEKDAY(BART_Rides[[#This Row],[Date]],2)</f>
        <v>7</v>
      </c>
      <c r="L14877" s="1" t="str">
        <f>LEFT(BART_Rides[[#This Row],[Lines]],1)</f>
        <v>Y</v>
      </c>
      <c r="M14877" s="1" t="str">
        <f>IF(BART_Rides[[#This Row],[FirstLetter]]="Y","Yes","No")</f>
        <v>Yes</v>
      </c>
      <c r="N14877" s="1" t="str">
        <f>IF(OR(BART_Rides[[#This Row],[Station Code]]="EM", BART_Rides[[#This Row],[Station Code]]="MT", BART_Rides[[#This Row],[Station Code]]="PL", BART_Rides[[#This Row],[Station Code]]="CC"), "Yes", "No")</f>
        <v>No</v>
      </c>
    </row>
    <row r="14878" spans="6:14">
      <c r="F14878" s="3">
        <v>44473</v>
      </c>
      <c r="G14878" s="1" t="s">
        <v>77</v>
      </c>
      <c r="H14878" s="1" t="s">
        <v>107</v>
      </c>
      <c r="I14878" s="1">
        <v>919</v>
      </c>
      <c r="J14878" s="1">
        <f>MONTH(BART_Rides[[#This Row],[Date]])</f>
        <v>10</v>
      </c>
      <c r="K14878" s="1">
        <f>WEEKDAY(BART_Rides[[#This Row],[Date]],2)</f>
        <v>1</v>
      </c>
      <c r="L14878" s="1" t="str">
        <f>LEFT(BART_Rides[[#This Row],[Lines]],1)</f>
        <v>Y</v>
      </c>
      <c r="M14878" s="1" t="str">
        <f>IF(BART_Rides[[#This Row],[FirstLetter]]="Y","Yes","No")</f>
        <v>Yes</v>
      </c>
      <c r="N14878" s="1" t="str">
        <f>IF(OR(BART_Rides[[#This Row],[Station Code]]="EM", BART_Rides[[#This Row],[Station Code]]="MT", BART_Rides[[#This Row],[Station Code]]="PL", BART_Rides[[#This Row],[Station Code]]="CC"), "Yes", "No")</f>
        <v>No</v>
      </c>
    </row>
    <row r="14879" spans="6:14">
      <c r="F14879" s="3">
        <v>44474</v>
      </c>
      <c r="G14879" s="1" t="s">
        <v>77</v>
      </c>
      <c r="H14879" s="1" t="s">
        <v>107</v>
      </c>
      <c r="I14879" s="1">
        <v>961</v>
      </c>
      <c r="J14879" s="1">
        <f>MONTH(BART_Rides[[#This Row],[Date]])</f>
        <v>10</v>
      </c>
      <c r="K14879" s="1">
        <f>WEEKDAY(BART_Rides[[#This Row],[Date]],2)</f>
        <v>2</v>
      </c>
      <c r="L14879" s="1" t="str">
        <f>LEFT(BART_Rides[[#This Row],[Lines]],1)</f>
        <v>Y</v>
      </c>
      <c r="M14879" s="1" t="str">
        <f>IF(BART_Rides[[#This Row],[FirstLetter]]="Y","Yes","No")</f>
        <v>Yes</v>
      </c>
      <c r="N14879" s="1" t="str">
        <f>IF(OR(BART_Rides[[#This Row],[Station Code]]="EM", BART_Rides[[#This Row],[Station Code]]="MT", BART_Rides[[#This Row],[Station Code]]="PL", BART_Rides[[#This Row],[Station Code]]="CC"), "Yes", "No")</f>
        <v>No</v>
      </c>
    </row>
    <row r="14880" spans="6:14">
      <c r="F14880" s="3">
        <v>44475</v>
      </c>
      <c r="G14880" s="1" t="s">
        <v>77</v>
      </c>
      <c r="H14880" s="1" t="s">
        <v>107</v>
      </c>
      <c r="I14880" s="1">
        <v>972</v>
      </c>
      <c r="J14880" s="1">
        <f>MONTH(BART_Rides[[#This Row],[Date]])</f>
        <v>10</v>
      </c>
      <c r="K14880" s="1">
        <f>WEEKDAY(BART_Rides[[#This Row],[Date]],2)</f>
        <v>3</v>
      </c>
      <c r="L14880" s="1" t="str">
        <f>LEFT(BART_Rides[[#This Row],[Lines]],1)</f>
        <v>Y</v>
      </c>
      <c r="M14880" s="1" t="str">
        <f>IF(BART_Rides[[#This Row],[FirstLetter]]="Y","Yes","No")</f>
        <v>Yes</v>
      </c>
      <c r="N14880" s="1" t="str">
        <f>IF(OR(BART_Rides[[#This Row],[Station Code]]="EM", BART_Rides[[#This Row],[Station Code]]="MT", BART_Rides[[#This Row],[Station Code]]="PL", BART_Rides[[#This Row],[Station Code]]="CC"), "Yes", "No")</f>
        <v>No</v>
      </c>
    </row>
    <row r="14881" spans="6:14">
      <c r="F14881" s="3">
        <v>44476</v>
      </c>
      <c r="G14881" s="1" t="s">
        <v>77</v>
      </c>
      <c r="H14881" s="1" t="s">
        <v>107</v>
      </c>
      <c r="I14881" s="1">
        <v>980</v>
      </c>
      <c r="J14881" s="1">
        <f>MONTH(BART_Rides[[#This Row],[Date]])</f>
        <v>10</v>
      </c>
      <c r="K14881" s="1">
        <f>WEEKDAY(BART_Rides[[#This Row],[Date]],2)</f>
        <v>4</v>
      </c>
      <c r="L14881" s="1" t="str">
        <f>LEFT(BART_Rides[[#This Row],[Lines]],1)</f>
        <v>Y</v>
      </c>
      <c r="M14881" s="1" t="str">
        <f>IF(BART_Rides[[#This Row],[FirstLetter]]="Y","Yes","No")</f>
        <v>Yes</v>
      </c>
      <c r="N14881" s="1" t="str">
        <f>IF(OR(BART_Rides[[#This Row],[Station Code]]="EM", BART_Rides[[#This Row],[Station Code]]="MT", BART_Rides[[#This Row],[Station Code]]="PL", BART_Rides[[#This Row],[Station Code]]="CC"), "Yes", "No")</f>
        <v>No</v>
      </c>
    </row>
    <row r="14882" spans="6:14">
      <c r="F14882" s="3">
        <v>44477</v>
      </c>
      <c r="G14882" s="1" t="s">
        <v>77</v>
      </c>
      <c r="H14882" s="1" t="s">
        <v>107</v>
      </c>
      <c r="I14882" s="1">
        <v>1001</v>
      </c>
      <c r="J14882" s="1">
        <f>MONTH(BART_Rides[[#This Row],[Date]])</f>
        <v>10</v>
      </c>
      <c r="K14882" s="1">
        <f>WEEKDAY(BART_Rides[[#This Row],[Date]],2)</f>
        <v>5</v>
      </c>
      <c r="L14882" s="1" t="str">
        <f>LEFT(BART_Rides[[#This Row],[Lines]],1)</f>
        <v>Y</v>
      </c>
      <c r="M14882" s="1" t="str">
        <f>IF(BART_Rides[[#This Row],[FirstLetter]]="Y","Yes","No")</f>
        <v>Yes</v>
      </c>
      <c r="N14882" s="1" t="str">
        <f>IF(OR(BART_Rides[[#This Row],[Station Code]]="EM", BART_Rides[[#This Row],[Station Code]]="MT", BART_Rides[[#This Row],[Station Code]]="PL", BART_Rides[[#This Row],[Station Code]]="CC"), "Yes", "No")</f>
        <v>No</v>
      </c>
    </row>
    <row r="14883" spans="6:14">
      <c r="F14883" s="3">
        <v>44478</v>
      </c>
      <c r="G14883" s="1" t="s">
        <v>77</v>
      </c>
      <c r="H14883" s="1" t="s">
        <v>107</v>
      </c>
      <c r="I14883" s="1">
        <v>889</v>
      </c>
      <c r="J14883" s="1">
        <f>MONTH(BART_Rides[[#This Row],[Date]])</f>
        <v>10</v>
      </c>
      <c r="K14883" s="1">
        <f>WEEKDAY(BART_Rides[[#This Row],[Date]],2)</f>
        <v>6</v>
      </c>
      <c r="L14883" s="1" t="str">
        <f>LEFT(BART_Rides[[#This Row],[Lines]],1)</f>
        <v>Y</v>
      </c>
      <c r="M14883" s="1" t="str">
        <f>IF(BART_Rides[[#This Row],[FirstLetter]]="Y","Yes","No")</f>
        <v>Yes</v>
      </c>
      <c r="N14883" s="1" t="str">
        <f>IF(OR(BART_Rides[[#This Row],[Station Code]]="EM", BART_Rides[[#This Row],[Station Code]]="MT", BART_Rides[[#This Row],[Station Code]]="PL", BART_Rides[[#This Row],[Station Code]]="CC"), "Yes", "No")</f>
        <v>No</v>
      </c>
    </row>
    <row r="14884" spans="6:14">
      <c r="F14884" s="3">
        <v>44479</v>
      </c>
      <c r="G14884" s="1" t="s">
        <v>77</v>
      </c>
      <c r="H14884" s="1" t="s">
        <v>107</v>
      </c>
      <c r="I14884" s="1">
        <v>614</v>
      </c>
      <c r="J14884" s="1">
        <f>MONTH(BART_Rides[[#This Row],[Date]])</f>
        <v>10</v>
      </c>
      <c r="K14884" s="1">
        <f>WEEKDAY(BART_Rides[[#This Row],[Date]],2)</f>
        <v>7</v>
      </c>
      <c r="L14884" s="1" t="str">
        <f>LEFT(BART_Rides[[#This Row],[Lines]],1)</f>
        <v>Y</v>
      </c>
      <c r="M14884" s="1" t="str">
        <f>IF(BART_Rides[[#This Row],[FirstLetter]]="Y","Yes","No")</f>
        <v>Yes</v>
      </c>
      <c r="N14884" s="1" t="str">
        <f>IF(OR(BART_Rides[[#This Row],[Station Code]]="EM", BART_Rides[[#This Row],[Station Code]]="MT", BART_Rides[[#This Row],[Station Code]]="PL", BART_Rides[[#This Row],[Station Code]]="CC"), "Yes", "No")</f>
        <v>No</v>
      </c>
    </row>
    <row r="14885" spans="6:14">
      <c r="F14885" s="3">
        <v>44480</v>
      </c>
      <c r="G14885" s="1" t="s">
        <v>77</v>
      </c>
      <c r="H14885" s="1" t="s">
        <v>107</v>
      </c>
      <c r="I14885" s="1">
        <v>891</v>
      </c>
      <c r="J14885" s="1">
        <f>MONTH(BART_Rides[[#This Row],[Date]])</f>
        <v>10</v>
      </c>
      <c r="K14885" s="1">
        <f>WEEKDAY(BART_Rides[[#This Row],[Date]],2)</f>
        <v>1</v>
      </c>
      <c r="L14885" s="1" t="str">
        <f>LEFT(BART_Rides[[#This Row],[Lines]],1)</f>
        <v>Y</v>
      </c>
      <c r="M14885" s="1" t="str">
        <f>IF(BART_Rides[[#This Row],[FirstLetter]]="Y","Yes","No")</f>
        <v>Yes</v>
      </c>
      <c r="N14885" s="1" t="str">
        <f>IF(OR(BART_Rides[[#This Row],[Station Code]]="EM", BART_Rides[[#This Row],[Station Code]]="MT", BART_Rides[[#This Row],[Station Code]]="PL", BART_Rides[[#This Row],[Station Code]]="CC"), "Yes", "No")</f>
        <v>No</v>
      </c>
    </row>
    <row r="14886" spans="6:14">
      <c r="F14886" s="3">
        <v>44481</v>
      </c>
      <c r="G14886" s="1" t="s">
        <v>77</v>
      </c>
      <c r="H14886" s="1" t="s">
        <v>107</v>
      </c>
      <c r="I14886" s="1">
        <v>971</v>
      </c>
      <c r="J14886" s="1">
        <f>MONTH(BART_Rides[[#This Row],[Date]])</f>
        <v>10</v>
      </c>
      <c r="K14886" s="1">
        <f>WEEKDAY(BART_Rides[[#This Row],[Date]],2)</f>
        <v>2</v>
      </c>
      <c r="L14886" s="1" t="str">
        <f>LEFT(BART_Rides[[#This Row],[Lines]],1)</f>
        <v>Y</v>
      </c>
      <c r="M14886" s="1" t="str">
        <f>IF(BART_Rides[[#This Row],[FirstLetter]]="Y","Yes","No")</f>
        <v>Yes</v>
      </c>
      <c r="N14886" s="1" t="str">
        <f>IF(OR(BART_Rides[[#This Row],[Station Code]]="EM", BART_Rides[[#This Row],[Station Code]]="MT", BART_Rides[[#This Row],[Station Code]]="PL", BART_Rides[[#This Row],[Station Code]]="CC"), "Yes", "No")</f>
        <v>No</v>
      </c>
    </row>
    <row r="14887" spans="6:14">
      <c r="F14887" s="3">
        <v>44482</v>
      </c>
      <c r="G14887" s="1" t="s">
        <v>77</v>
      </c>
      <c r="H14887" s="1" t="s">
        <v>107</v>
      </c>
      <c r="I14887" s="1">
        <v>1038</v>
      </c>
      <c r="J14887" s="1">
        <f>MONTH(BART_Rides[[#This Row],[Date]])</f>
        <v>10</v>
      </c>
      <c r="K14887" s="1">
        <f>WEEKDAY(BART_Rides[[#This Row],[Date]],2)</f>
        <v>3</v>
      </c>
      <c r="L14887" s="1" t="str">
        <f>LEFT(BART_Rides[[#This Row],[Lines]],1)</f>
        <v>Y</v>
      </c>
      <c r="M14887" s="1" t="str">
        <f>IF(BART_Rides[[#This Row],[FirstLetter]]="Y","Yes","No")</f>
        <v>Yes</v>
      </c>
      <c r="N14887" s="1" t="str">
        <f>IF(OR(BART_Rides[[#This Row],[Station Code]]="EM", BART_Rides[[#This Row],[Station Code]]="MT", BART_Rides[[#This Row],[Station Code]]="PL", BART_Rides[[#This Row],[Station Code]]="CC"), "Yes", "No")</f>
        <v>No</v>
      </c>
    </row>
    <row r="14888" spans="6:14">
      <c r="F14888" s="3">
        <v>44483</v>
      </c>
      <c r="G14888" s="1" t="s">
        <v>77</v>
      </c>
      <c r="H14888" s="1" t="s">
        <v>107</v>
      </c>
      <c r="I14888" s="1">
        <v>1035</v>
      </c>
      <c r="J14888" s="1">
        <f>MONTH(BART_Rides[[#This Row],[Date]])</f>
        <v>10</v>
      </c>
      <c r="K14888" s="1">
        <f>WEEKDAY(BART_Rides[[#This Row],[Date]],2)</f>
        <v>4</v>
      </c>
      <c r="L14888" s="1" t="str">
        <f>LEFT(BART_Rides[[#This Row],[Lines]],1)</f>
        <v>Y</v>
      </c>
      <c r="M14888" s="1" t="str">
        <f>IF(BART_Rides[[#This Row],[FirstLetter]]="Y","Yes","No")</f>
        <v>Yes</v>
      </c>
      <c r="N14888" s="1" t="str">
        <f>IF(OR(BART_Rides[[#This Row],[Station Code]]="EM", BART_Rides[[#This Row],[Station Code]]="MT", BART_Rides[[#This Row],[Station Code]]="PL", BART_Rides[[#This Row],[Station Code]]="CC"), "Yes", "No")</f>
        <v>No</v>
      </c>
    </row>
    <row r="14889" spans="6:14">
      <c r="F14889" s="3">
        <v>44484</v>
      </c>
      <c r="G14889" s="1" t="s">
        <v>77</v>
      </c>
      <c r="H14889" s="1" t="s">
        <v>107</v>
      </c>
      <c r="I14889" s="1">
        <v>968</v>
      </c>
      <c r="J14889" s="1">
        <f>MONTH(BART_Rides[[#This Row],[Date]])</f>
        <v>10</v>
      </c>
      <c r="K14889" s="1">
        <f>WEEKDAY(BART_Rides[[#This Row],[Date]],2)</f>
        <v>5</v>
      </c>
      <c r="L14889" s="1" t="str">
        <f>LEFT(BART_Rides[[#This Row],[Lines]],1)</f>
        <v>Y</v>
      </c>
      <c r="M14889" s="1" t="str">
        <f>IF(BART_Rides[[#This Row],[FirstLetter]]="Y","Yes","No")</f>
        <v>Yes</v>
      </c>
      <c r="N14889" s="1" t="str">
        <f>IF(OR(BART_Rides[[#This Row],[Station Code]]="EM", BART_Rides[[#This Row],[Station Code]]="MT", BART_Rides[[#This Row],[Station Code]]="PL", BART_Rides[[#This Row],[Station Code]]="CC"), "Yes", "No")</f>
        <v>No</v>
      </c>
    </row>
    <row r="14890" spans="6:14">
      <c r="F14890" s="3">
        <v>44485</v>
      </c>
      <c r="G14890" s="1" t="s">
        <v>77</v>
      </c>
      <c r="H14890" s="1" t="s">
        <v>107</v>
      </c>
      <c r="I14890" s="1">
        <v>740</v>
      </c>
      <c r="J14890" s="1">
        <f>MONTH(BART_Rides[[#This Row],[Date]])</f>
        <v>10</v>
      </c>
      <c r="K14890" s="1">
        <f>WEEKDAY(BART_Rides[[#This Row],[Date]],2)</f>
        <v>6</v>
      </c>
      <c r="L14890" s="1" t="str">
        <f>LEFT(BART_Rides[[#This Row],[Lines]],1)</f>
        <v>Y</v>
      </c>
      <c r="M14890" s="1" t="str">
        <f>IF(BART_Rides[[#This Row],[FirstLetter]]="Y","Yes","No")</f>
        <v>Yes</v>
      </c>
      <c r="N14890" s="1" t="str">
        <f>IF(OR(BART_Rides[[#This Row],[Station Code]]="EM", BART_Rides[[#This Row],[Station Code]]="MT", BART_Rides[[#This Row],[Station Code]]="PL", BART_Rides[[#This Row],[Station Code]]="CC"), "Yes", "No")</f>
        <v>No</v>
      </c>
    </row>
    <row r="14891" spans="6:14">
      <c r="F14891" s="3">
        <v>44486</v>
      </c>
      <c r="G14891" s="1" t="s">
        <v>77</v>
      </c>
      <c r="H14891" s="1" t="s">
        <v>107</v>
      </c>
      <c r="I14891" s="1">
        <v>467</v>
      </c>
      <c r="J14891" s="1">
        <f>MONTH(BART_Rides[[#This Row],[Date]])</f>
        <v>10</v>
      </c>
      <c r="K14891" s="1">
        <f>WEEKDAY(BART_Rides[[#This Row],[Date]],2)</f>
        <v>7</v>
      </c>
      <c r="L14891" s="1" t="str">
        <f>LEFT(BART_Rides[[#This Row],[Lines]],1)</f>
        <v>Y</v>
      </c>
      <c r="M14891" s="1" t="str">
        <f>IF(BART_Rides[[#This Row],[FirstLetter]]="Y","Yes","No")</f>
        <v>Yes</v>
      </c>
      <c r="N14891" s="1" t="str">
        <f>IF(OR(BART_Rides[[#This Row],[Station Code]]="EM", BART_Rides[[#This Row],[Station Code]]="MT", BART_Rides[[#This Row],[Station Code]]="PL", BART_Rides[[#This Row],[Station Code]]="CC"), "Yes", "No")</f>
        <v>No</v>
      </c>
    </row>
    <row r="14892" spans="6:14">
      <c r="F14892" s="3">
        <v>44487</v>
      </c>
      <c r="G14892" s="1" t="s">
        <v>77</v>
      </c>
      <c r="H14892" s="1" t="s">
        <v>107</v>
      </c>
      <c r="I14892" s="1">
        <v>993</v>
      </c>
      <c r="J14892" s="1">
        <f>MONTH(BART_Rides[[#This Row],[Date]])</f>
        <v>10</v>
      </c>
      <c r="K14892" s="1">
        <f>WEEKDAY(BART_Rides[[#This Row],[Date]],2)</f>
        <v>1</v>
      </c>
      <c r="L14892" s="1" t="str">
        <f>LEFT(BART_Rides[[#This Row],[Lines]],1)</f>
        <v>Y</v>
      </c>
      <c r="M14892" s="1" t="str">
        <f>IF(BART_Rides[[#This Row],[FirstLetter]]="Y","Yes","No")</f>
        <v>Yes</v>
      </c>
      <c r="N14892" s="1" t="str">
        <f>IF(OR(BART_Rides[[#This Row],[Station Code]]="EM", BART_Rides[[#This Row],[Station Code]]="MT", BART_Rides[[#This Row],[Station Code]]="PL", BART_Rides[[#This Row],[Station Code]]="CC"), "Yes", "No")</f>
        <v>No</v>
      </c>
    </row>
    <row r="14893" spans="6:14">
      <c r="F14893" s="3">
        <v>44488</v>
      </c>
      <c r="G14893" s="1" t="s">
        <v>77</v>
      </c>
      <c r="H14893" s="1" t="s">
        <v>107</v>
      </c>
      <c r="I14893" s="1">
        <v>952</v>
      </c>
      <c r="J14893" s="1">
        <f>MONTH(BART_Rides[[#This Row],[Date]])</f>
        <v>10</v>
      </c>
      <c r="K14893" s="1">
        <f>WEEKDAY(BART_Rides[[#This Row],[Date]],2)</f>
        <v>2</v>
      </c>
      <c r="L14893" s="1" t="str">
        <f>LEFT(BART_Rides[[#This Row],[Lines]],1)</f>
        <v>Y</v>
      </c>
      <c r="M14893" s="1" t="str">
        <f>IF(BART_Rides[[#This Row],[FirstLetter]]="Y","Yes","No")</f>
        <v>Yes</v>
      </c>
      <c r="N14893" s="1" t="str">
        <f>IF(OR(BART_Rides[[#This Row],[Station Code]]="EM", BART_Rides[[#This Row],[Station Code]]="MT", BART_Rides[[#This Row],[Station Code]]="PL", BART_Rides[[#This Row],[Station Code]]="CC"), "Yes", "No")</f>
        <v>No</v>
      </c>
    </row>
    <row r="14894" spans="6:14">
      <c r="F14894" s="3">
        <v>44489</v>
      </c>
      <c r="G14894" s="1" t="s">
        <v>77</v>
      </c>
      <c r="H14894" s="1" t="s">
        <v>107</v>
      </c>
      <c r="I14894" s="1">
        <v>989</v>
      </c>
      <c r="J14894" s="1">
        <f>MONTH(BART_Rides[[#This Row],[Date]])</f>
        <v>10</v>
      </c>
      <c r="K14894" s="1">
        <f>WEEKDAY(BART_Rides[[#This Row],[Date]],2)</f>
        <v>3</v>
      </c>
      <c r="L14894" s="1" t="str">
        <f>LEFT(BART_Rides[[#This Row],[Lines]],1)</f>
        <v>Y</v>
      </c>
      <c r="M14894" s="1" t="str">
        <f>IF(BART_Rides[[#This Row],[FirstLetter]]="Y","Yes","No")</f>
        <v>Yes</v>
      </c>
      <c r="N14894" s="1" t="str">
        <f>IF(OR(BART_Rides[[#This Row],[Station Code]]="EM", BART_Rides[[#This Row],[Station Code]]="MT", BART_Rides[[#This Row],[Station Code]]="PL", BART_Rides[[#This Row],[Station Code]]="CC"), "Yes", "No")</f>
        <v>No</v>
      </c>
    </row>
    <row r="14895" spans="6:14">
      <c r="F14895" s="3">
        <v>44490</v>
      </c>
      <c r="G14895" s="1" t="s">
        <v>77</v>
      </c>
      <c r="H14895" s="1" t="s">
        <v>107</v>
      </c>
      <c r="I14895" s="1">
        <v>902</v>
      </c>
      <c r="J14895" s="1">
        <f>MONTH(BART_Rides[[#This Row],[Date]])</f>
        <v>10</v>
      </c>
      <c r="K14895" s="1">
        <f>WEEKDAY(BART_Rides[[#This Row],[Date]],2)</f>
        <v>4</v>
      </c>
      <c r="L14895" s="1" t="str">
        <f>LEFT(BART_Rides[[#This Row],[Lines]],1)</f>
        <v>Y</v>
      </c>
      <c r="M14895" s="1" t="str">
        <f>IF(BART_Rides[[#This Row],[FirstLetter]]="Y","Yes","No")</f>
        <v>Yes</v>
      </c>
      <c r="N14895" s="1" t="str">
        <f>IF(OR(BART_Rides[[#This Row],[Station Code]]="EM", BART_Rides[[#This Row],[Station Code]]="MT", BART_Rides[[#This Row],[Station Code]]="PL", BART_Rides[[#This Row],[Station Code]]="CC"), "Yes", "No")</f>
        <v>No</v>
      </c>
    </row>
    <row r="14896" spans="6:14">
      <c r="F14896" s="3">
        <v>44491</v>
      </c>
      <c r="G14896" s="1" t="s">
        <v>77</v>
      </c>
      <c r="H14896" s="1" t="s">
        <v>107</v>
      </c>
      <c r="I14896" s="1">
        <v>990</v>
      </c>
      <c r="J14896" s="1">
        <f>MONTH(BART_Rides[[#This Row],[Date]])</f>
        <v>10</v>
      </c>
      <c r="K14896" s="1">
        <f>WEEKDAY(BART_Rides[[#This Row],[Date]],2)</f>
        <v>5</v>
      </c>
      <c r="L14896" s="1" t="str">
        <f>LEFT(BART_Rides[[#This Row],[Lines]],1)</f>
        <v>Y</v>
      </c>
      <c r="M14896" s="1" t="str">
        <f>IF(BART_Rides[[#This Row],[FirstLetter]]="Y","Yes","No")</f>
        <v>Yes</v>
      </c>
      <c r="N14896" s="1" t="str">
        <f>IF(OR(BART_Rides[[#This Row],[Station Code]]="EM", BART_Rides[[#This Row],[Station Code]]="MT", BART_Rides[[#This Row],[Station Code]]="PL", BART_Rides[[#This Row],[Station Code]]="CC"), "Yes", "No")</f>
        <v>No</v>
      </c>
    </row>
    <row r="14897" spans="6:14">
      <c r="F14897" s="3">
        <v>44492</v>
      </c>
      <c r="G14897" s="1" t="s">
        <v>77</v>
      </c>
      <c r="H14897" s="1" t="s">
        <v>107</v>
      </c>
      <c r="I14897" s="1">
        <v>656</v>
      </c>
      <c r="J14897" s="1">
        <f>MONTH(BART_Rides[[#This Row],[Date]])</f>
        <v>10</v>
      </c>
      <c r="K14897" s="1">
        <f>WEEKDAY(BART_Rides[[#This Row],[Date]],2)</f>
        <v>6</v>
      </c>
      <c r="L14897" s="1" t="str">
        <f>LEFT(BART_Rides[[#This Row],[Lines]],1)</f>
        <v>Y</v>
      </c>
      <c r="M14897" s="1" t="str">
        <f>IF(BART_Rides[[#This Row],[FirstLetter]]="Y","Yes","No")</f>
        <v>Yes</v>
      </c>
      <c r="N14897" s="1" t="str">
        <f>IF(OR(BART_Rides[[#This Row],[Station Code]]="EM", BART_Rides[[#This Row],[Station Code]]="MT", BART_Rides[[#This Row],[Station Code]]="PL", BART_Rides[[#This Row],[Station Code]]="CC"), "Yes", "No")</f>
        <v>No</v>
      </c>
    </row>
    <row r="14898" spans="6:14">
      <c r="F14898" s="3">
        <v>44493</v>
      </c>
      <c r="G14898" s="1" t="s">
        <v>77</v>
      </c>
      <c r="H14898" s="1" t="s">
        <v>107</v>
      </c>
      <c r="I14898" s="1">
        <v>275</v>
      </c>
      <c r="J14898" s="1">
        <f>MONTH(BART_Rides[[#This Row],[Date]])</f>
        <v>10</v>
      </c>
      <c r="K14898" s="1">
        <f>WEEKDAY(BART_Rides[[#This Row],[Date]],2)</f>
        <v>7</v>
      </c>
      <c r="L14898" s="1" t="str">
        <f>LEFT(BART_Rides[[#This Row],[Lines]],1)</f>
        <v>Y</v>
      </c>
      <c r="M14898" s="1" t="str">
        <f>IF(BART_Rides[[#This Row],[FirstLetter]]="Y","Yes","No")</f>
        <v>Yes</v>
      </c>
      <c r="N14898" s="1" t="str">
        <f>IF(OR(BART_Rides[[#This Row],[Station Code]]="EM", BART_Rides[[#This Row],[Station Code]]="MT", BART_Rides[[#This Row],[Station Code]]="PL", BART_Rides[[#This Row],[Station Code]]="CC"), "Yes", "No")</f>
        <v>No</v>
      </c>
    </row>
    <row r="14899" spans="6:14">
      <c r="F14899" s="3">
        <v>44494</v>
      </c>
      <c r="G14899" s="1" t="s">
        <v>77</v>
      </c>
      <c r="H14899" s="1" t="s">
        <v>107</v>
      </c>
      <c r="I14899" s="1">
        <v>933</v>
      </c>
      <c r="J14899" s="1">
        <f>MONTH(BART_Rides[[#This Row],[Date]])</f>
        <v>10</v>
      </c>
      <c r="K14899" s="1">
        <f>WEEKDAY(BART_Rides[[#This Row],[Date]],2)</f>
        <v>1</v>
      </c>
      <c r="L14899" s="1" t="str">
        <f>LEFT(BART_Rides[[#This Row],[Lines]],1)</f>
        <v>Y</v>
      </c>
      <c r="M14899" s="1" t="str">
        <f>IF(BART_Rides[[#This Row],[FirstLetter]]="Y","Yes","No")</f>
        <v>Yes</v>
      </c>
      <c r="N14899" s="1" t="str">
        <f>IF(OR(BART_Rides[[#This Row],[Station Code]]="EM", BART_Rides[[#This Row],[Station Code]]="MT", BART_Rides[[#This Row],[Station Code]]="PL", BART_Rides[[#This Row],[Station Code]]="CC"), "Yes", "No")</f>
        <v>No</v>
      </c>
    </row>
    <row r="14900" spans="6:14">
      <c r="F14900" s="3">
        <v>44495</v>
      </c>
      <c r="G14900" s="1" t="s">
        <v>77</v>
      </c>
      <c r="H14900" s="1" t="s">
        <v>107</v>
      </c>
      <c r="I14900" s="1">
        <v>985</v>
      </c>
      <c r="J14900" s="1">
        <f>MONTH(BART_Rides[[#This Row],[Date]])</f>
        <v>10</v>
      </c>
      <c r="K14900" s="1">
        <f>WEEKDAY(BART_Rides[[#This Row],[Date]],2)</f>
        <v>2</v>
      </c>
      <c r="L14900" s="1" t="str">
        <f>LEFT(BART_Rides[[#This Row],[Lines]],1)</f>
        <v>Y</v>
      </c>
      <c r="M14900" s="1" t="str">
        <f>IF(BART_Rides[[#This Row],[FirstLetter]]="Y","Yes","No")</f>
        <v>Yes</v>
      </c>
      <c r="N14900" s="1" t="str">
        <f>IF(OR(BART_Rides[[#This Row],[Station Code]]="EM", BART_Rides[[#This Row],[Station Code]]="MT", BART_Rides[[#This Row],[Station Code]]="PL", BART_Rides[[#This Row],[Station Code]]="CC"), "Yes", "No")</f>
        <v>No</v>
      </c>
    </row>
    <row r="14901" spans="6:14">
      <c r="F14901" s="3">
        <v>44496</v>
      </c>
      <c r="G14901" s="1" t="s">
        <v>77</v>
      </c>
      <c r="H14901" s="1" t="s">
        <v>107</v>
      </c>
      <c r="I14901" s="1">
        <v>1019</v>
      </c>
      <c r="J14901" s="1">
        <f>MONTH(BART_Rides[[#This Row],[Date]])</f>
        <v>10</v>
      </c>
      <c r="K14901" s="1">
        <f>WEEKDAY(BART_Rides[[#This Row],[Date]],2)</f>
        <v>3</v>
      </c>
      <c r="L14901" s="1" t="str">
        <f>LEFT(BART_Rides[[#This Row],[Lines]],1)</f>
        <v>Y</v>
      </c>
      <c r="M14901" s="1" t="str">
        <f>IF(BART_Rides[[#This Row],[FirstLetter]]="Y","Yes","No")</f>
        <v>Yes</v>
      </c>
      <c r="N14901" s="1" t="str">
        <f>IF(OR(BART_Rides[[#This Row],[Station Code]]="EM", BART_Rides[[#This Row],[Station Code]]="MT", BART_Rides[[#This Row],[Station Code]]="PL", BART_Rides[[#This Row],[Station Code]]="CC"), "Yes", "No")</f>
        <v>No</v>
      </c>
    </row>
    <row r="14902" spans="6:14">
      <c r="F14902" s="3">
        <v>44497</v>
      </c>
      <c r="G14902" s="1" t="s">
        <v>77</v>
      </c>
      <c r="H14902" s="1" t="s">
        <v>107</v>
      </c>
      <c r="I14902" s="1">
        <v>1072</v>
      </c>
      <c r="J14902" s="1">
        <f>MONTH(BART_Rides[[#This Row],[Date]])</f>
        <v>10</v>
      </c>
      <c r="K14902" s="1">
        <f>WEEKDAY(BART_Rides[[#This Row],[Date]],2)</f>
        <v>4</v>
      </c>
      <c r="L14902" s="1" t="str">
        <f>LEFT(BART_Rides[[#This Row],[Lines]],1)</f>
        <v>Y</v>
      </c>
      <c r="M14902" s="1" t="str">
        <f>IF(BART_Rides[[#This Row],[FirstLetter]]="Y","Yes","No")</f>
        <v>Yes</v>
      </c>
      <c r="N14902" s="1" t="str">
        <f>IF(OR(BART_Rides[[#This Row],[Station Code]]="EM", BART_Rides[[#This Row],[Station Code]]="MT", BART_Rides[[#This Row],[Station Code]]="PL", BART_Rides[[#This Row],[Station Code]]="CC"), "Yes", "No")</f>
        <v>No</v>
      </c>
    </row>
    <row r="14903" spans="6:14">
      <c r="F14903" s="3">
        <v>44498</v>
      </c>
      <c r="G14903" s="1" t="s">
        <v>77</v>
      </c>
      <c r="H14903" s="1" t="s">
        <v>107</v>
      </c>
      <c r="I14903" s="1">
        <v>1149</v>
      </c>
      <c r="J14903" s="1">
        <f>MONTH(BART_Rides[[#This Row],[Date]])</f>
        <v>10</v>
      </c>
      <c r="K14903" s="1">
        <f>WEEKDAY(BART_Rides[[#This Row],[Date]],2)</f>
        <v>5</v>
      </c>
      <c r="L14903" s="1" t="str">
        <f>LEFT(BART_Rides[[#This Row],[Lines]],1)</f>
        <v>Y</v>
      </c>
      <c r="M14903" s="1" t="str">
        <f>IF(BART_Rides[[#This Row],[FirstLetter]]="Y","Yes","No")</f>
        <v>Yes</v>
      </c>
      <c r="N14903" s="1" t="str">
        <f>IF(OR(BART_Rides[[#This Row],[Station Code]]="EM", BART_Rides[[#This Row],[Station Code]]="MT", BART_Rides[[#This Row],[Station Code]]="PL", BART_Rides[[#This Row],[Station Code]]="CC"), "Yes", "No")</f>
        <v>No</v>
      </c>
    </row>
    <row r="14904" spans="6:14">
      <c r="F14904" s="3">
        <v>44499</v>
      </c>
      <c r="G14904" s="1" t="s">
        <v>77</v>
      </c>
      <c r="H14904" s="1" t="s">
        <v>107</v>
      </c>
      <c r="I14904" s="1">
        <v>707</v>
      </c>
      <c r="J14904" s="1">
        <f>MONTH(BART_Rides[[#This Row],[Date]])</f>
        <v>10</v>
      </c>
      <c r="K14904" s="1">
        <f>WEEKDAY(BART_Rides[[#This Row],[Date]],2)</f>
        <v>6</v>
      </c>
      <c r="L14904" s="1" t="str">
        <f>LEFT(BART_Rides[[#This Row],[Lines]],1)</f>
        <v>Y</v>
      </c>
      <c r="M14904" s="1" t="str">
        <f>IF(BART_Rides[[#This Row],[FirstLetter]]="Y","Yes","No")</f>
        <v>Yes</v>
      </c>
      <c r="N14904" s="1" t="str">
        <f>IF(OR(BART_Rides[[#This Row],[Station Code]]="EM", BART_Rides[[#This Row],[Station Code]]="MT", BART_Rides[[#This Row],[Station Code]]="PL", BART_Rides[[#This Row],[Station Code]]="CC"), "Yes", "No")</f>
        <v>No</v>
      </c>
    </row>
    <row r="14905" spans="6:14">
      <c r="F14905" s="3">
        <v>44500</v>
      </c>
      <c r="G14905" s="1" t="s">
        <v>77</v>
      </c>
      <c r="H14905" s="1" t="s">
        <v>107</v>
      </c>
      <c r="I14905" s="1">
        <v>489</v>
      </c>
      <c r="J14905" s="1">
        <f>MONTH(BART_Rides[[#This Row],[Date]])</f>
        <v>10</v>
      </c>
      <c r="K14905" s="1">
        <f>WEEKDAY(BART_Rides[[#This Row],[Date]],2)</f>
        <v>7</v>
      </c>
      <c r="L14905" s="1" t="str">
        <f>LEFT(BART_Rides[[#This Row],[Lines]],1)</f>
        <v>Y</v>
      </c>
      <c r="M14905" s="1" t="str">
        <f>IF(BART_Rides[[#This Row],[FirstLetter]]="Y","Yes","No")</f>
        <v>Yes</v>
      </c>
      <c r="N14905" s="1" t="str">
        <f>IF(OR(BART_Rides[[#This Row],[Station Code]]="EM", BART_Rides[[#This Row],[Station Code]]="MT", BART_Rides[[#This Row],[Station Code]]="PL", BART_Rides[[#This Row],[Station Code]]="CC"), "Yes", "No")</f>
        <v>No</v>
      </c>
    </row>
    <row r="14906" spans="6:14">
      <c r="F14906" s="3">
        <v>44501</v>
      </c>
      <c r="G14906" s="1" t="s">
        <v>77</v>
      </c>
      <c r="H14906" s="1" t="s">
        <v>107</v>
      </c>
      <c r="I14906" s="1">
        <v>855</v>
      </c>
      <c r="J14906" s="1">
        <f>MONTH(BART_Rides[[#This Row],[Date]])</f>
        <v>11</v>
      </c>
      <c r="K14906" s="1">
        <f>WEEKDAY(BART_Rides[[#This Row],[Date]],2)</f>
        <v>1</v>
      </c>
      <c r="L14906" s="1" t="str">
        <f>LEFT(BART_Rides[[#This Row],[Lines]],1)</f>
        <v>Y</v>
      </c>
      <c r="M14906" s="1" t="str">
        <f>IF(BART_Rides[[#This Row],[FirstLetter]]="Y","Yes","No")</f>
        <v>Yes</v>
      </c>
      <c r="N14906" s="1" t="str">
        <f>IF(OR(BART_Rides[[#This Row],[Station Code]]="EM", BART_Rides[[#This Row],[Station Code]]="MT", BART_Rides[[#This Row],[Station Code]]="PL", BART_Rides[[#This Row],[Station Code]]="CC"), "Yes", "No")</f>
        <v>No</v>
      </c>
    </row>
    <row r="14907" spans="6:14">
      <c r="F14907" s="3">
        <v>44502</v>
      </c>
      <c r="G14907" s="1" t="s">
        <v>77</v>
      </c>
      <c r="H14907" s="1" t="s">
        <v>107</v>
      </c>
      <c r="I14907" s="1">
        <v>1020</v>
      </c>
      <c r="J14907" s="1">
        <f>MONTH(BART_Rides[[#This Row],[Date]])</f>
        <v>11</v>
      </c>
      <c r="K14907" s="1">
        <f>WEEKDAY(BART_Rides[[#This Row],[Date]],2)</f>
        <v>2</v>
      </c>
      <c r="L14907" s="1" t="str">
        <f>LEFT(BART_Rides[[#This Row],[Lines]],1)</f>
        <v>Y</v>
      </c>
      <c r="M14907" s="1" t="str">
        <f>IF(BART_Rides[[#This Row],[FirstLetter]]="Y","Yes","No")</f>
        <v>Yes</v>
      </c>
      <c r="N14907" s="1" t="str">
        <f>IF(OR(BART_Rides[[#This Row],[Station Code]]="EM", BART_Rides[[#This Row],[Station Code]]="MT", BART_Rides[[#This Row],[Station Code]]="PL", BART_Rides[[#This Row],[Station Code]]="CC"), "Yes", "No")</f>
        <v>No</v>
      </c>
    </row>
    <row r="14908" spans="6:14">
      <c r="F14908" s="3">
        <v>44503</v>
      </c>
      <c r="G14908" s="1" t="s">
        <v>77</v>
      </c>
      <c r="H14908" s="1" t="s">
        <v>107</v>
      </c>
      <c r="I14908" s="1">
        <v>1070</v>
      </c>
      <c r="J14908" s="1">
        <f>MONTH(BART_Rides[[#This Row],[Date]])</f>
        <v>11</v>
      </c>
      <c r="K14908" s="1">
        <f>WEEKDAY(BART_Rides[[#This Row],[Date]],2)</f>
        <v>3</v>
      </c>
      <c r="L14908" s="1" t="str">
        <f>LEFT(BART_Rides[[#This Row],[Lines]],1)</f>
        <v>Y</v>
      </c>
      <c r="M14908" s="1" t="str">
        <f>IF(BART_Rides[[#This Row],[FirstLetter]]="Y","Yes","No")</f>
        <v>Yes</v>
      </c>
      <c r="N14908" s="1" t="str">
        <f>IF(OR(BART_Rides[[#This Row],[Station Code]]="EM", BART_Rides[[#This Row],[Station Code]]="MT", BART_Rides[[#This Row],[Station Code]]="PL", BART_Rides[[#This Row],[Station Code]]="CC"), "Yes", "No")</f>
        <v>No</v>
      </c>
    </row>
    <row r="14909" spans="6:14">
      <c r="F14909" s="3">
        <v>44504</v>
      </c>
      <c r="G14909" s="1" t="s">
        <v>77</v>
      </c>
      <c r="H14909" s="1" t="s">
        <v>107</v>
      </c>
      <c r="I14909" s="1">
        <v>1051</v>
      </c>
      <c r="J14909" s="1">
        <f>MONTH(BART_Rides[[#This Row],[Date]])</f>
        <v>11</v>
      </c>
      <c r="K14909" s="1">
        <f>WEEKDAY(BART_Rides[[#This Row],[Date]],2)</f>
        <v>4</v>
      </c>
      <c r="L14909" s="1" t="str">
        <f>LEFT(BART_Rides[[#This Row],[Lines]],1)</f>
        <v>Y</v>
      </c>
      <c r="M14909" s="1" t="str">
        <f>IF(BART_Rides[[#This Row],[FirstLetter]]="Y","Yes","No")</f>
        <v>Yes</v>
      </c>
      <c r="N14909" s="1" t="str">
        <f>IF(OR(BART_Rides[[#This Row],[Station Code]]="EM", BART_Rides[[#This Row],[Station Code]]="MT", BART_Rides[[#This Row],[Station Code]]="PL", BART_Rides[[#This Row],[Station Code]]="CC"), "Yes", "No")</f>
        <v>No</v>
      </c>
    </row>
    <row r="14910" spans="6:14">
      <c r="F14910" s="3">
        <v>44505</v>
      </c>
      <c r="G14910" s="1" t="s">
        <v>77</v>
      </c>
      <c r="H14910" s="1" t="s">
        <v>107</v>
      </c>
      <c r="I14910" s="1">
        <v>1032</v>
      </c>
      <c r="J14910" s="1">
        <f>MONTH(BART_Rides[[#This Row],[Date]])</f>
        <v>11</v>
      </c>
      <c r="K14910" s="1">
        <f>WEEKDAY(BART_Rides[[#This Row],[Date]],2)</f>
        <v>5</v>
      </c>
      <c r="L14910" s="1" t="str">
        <f>LEFT(BART_Rides[[#This Row],[Lines]],1)</f>
        <v>Y</v>
      </c>
      <c r="M14910" s="1" t="str">
        <f>IF(BART_Rides[[#This Row],[FirstLetter]]="Y","Yes","No")</f>
        <v>Yes</v>
      </c>
      <c r="N14910" s="1" t="str">
        <f>IF(OR(BART_Rides[[#This Row],[Station Code]]="EM", BART_Rides[[#This Row],[Station Code]]="MT", BART_Rides[[#This Row],[Station Code]]="PL", BART_Rides[[#This Row],[Station Code]]="CC"), "Yes", "No")</f>
        <v>No</v>
      </c>
    </row>
    <row r="14911" spans="6:14">
      <c r="F14911" s="3">
        <v>44506</v>
      </c>
      <c r="G14911" s="1" t="s">
        <v>77</v>
      </c>
      <c r="H14911" s="1" t="s">
        <v>107</v>
      </c>
      <c r="I14911" s="1">
        <v>652</v>
      </c>
      <c r="J14911" s="1">
        <f>MONTH(BART_Rides[[#This Row],[Date]])</f>
        <v>11</v>
      </c>
      <c r="K14911" s="1">
        <f>WEEKDAY(BART_Rides[[#This Row],[Date]],2)</f>
        <v>6</v>
      </c>
      <c r="L14911" s="1" t="str">
        <f>LEFT(BART_Rides[[#This Row],[Lines]],1)</f>
        <v>Y</v>
      </c>
      <c r="M14911" s="1" t="str">
        <f>IF(BART_Rides[[#This Row],[FirstLetter]]="Y","Yes","No")</f>
        <v>Yes</v>
      </c>
      <c r="N14911" s="1" t="str">
        <f>IF(OR(BART_Rides[[#This Row],[Station Code]]="EM", BART_Rides[[#This Row],[Station Code]]="MT", BART_Rides[[#This Row],[Station Code]]="PL", BART_Rides[[#This Row],[Station Code]]="CC"), "Yes", "No")</f>
        <v>No</v>
      </c>
    </row>
    <row r="14912" spans="6:14">
      <c r="F14912" s="3">
        <v>44507</v>
      </c>
      <c r="G14912" s="1" t="s">
        <v>77</v>
      </c>
      <c r="H14912" s="1" t="s">
        <v>107</v>
      </c>
      <c r="I14912" s="1">
        <v>460</v>
      </c>
      <c r="J14912" s="1">
        <f>MONTH(BART_Rides[[#This Row],[Date]])</f>
        <v>11</v>
      </c>
      <c r="K14912" s="1">
        <f>WEEKDAY(BART_Rides[[#This Row],[Date]],2)</f>
        <v>7</v>
      </c>
      <c r="L14912" s="1" t="str">
        <f>LEFT(BART_Rides[[#This Row],[Lines]],1)</f>
        <v>Y</v>
      </c>
      <c r="M14912" s="1" t="str">
        <f>IF(BART_Rides[[#This Row],[FirstLetter]]="Y","Yes","No")</f>
        <v>Yes</v>
      </c>
      <c r="N14912" s="1" t="str">
        <f>IF(OR(BART_Rides[[#This Row],[Station Code]]="EM", BART_Rides[[#This Row],[Station Code]]="MT", BART_Rides[[#This Row],[Station Code]]="PL", BART_Rides[[#This Row],[Station Code]]="CC"), "Yes", "No")</f>
        <v>No</v>
      </c>
    </row>
    <row r="14913" spans="6:14">
      <c r="F14913" s="3">
        <v>44508</v>
      </c>
      <c r="G14913" s="1" t="s">
        <v>77</v>
      </c>
      <c r="H14913" s="1" t="s">
        <v>107</v>
      </c>
      <c r="I14913" s="1">
        <v>918</v>
      </c>
      <c r="J14913" s="1">
        <f>MONTH(BART_Rides[[#This Row],[Date]])</f>
        <v>11</v>
      </c>
      <c r="K14913" s="1">
        <f>WEEKDAY(BART_Rides[[#This Row],[Date]],2)</f>
        <v>1</v>
      </c>
      <c r="L14913" s="1" t="str">
        <f>LEFT(BART_Rides[[#This Row],[Lines]],1)</f>
        <v>Y</v>
      </c>
      <c r="M14913" s="1" t="str">
        <f>IF(BART_Rides[[#This Row],[FirstLetter]]="Y","Yes","No")</f>
        <v>Yes</v>
      </c>
      <c r="N14913" s="1" t="str">
        <f>IF(OR(BART_Rides[[#This Row],[Station Code]]="EM", BART_Rides[[#This Row],[Station Code]]="MT", BART_Rides[[#This Row],[Station Code]]="PL", BART_Rides[[#This Row],[Station Code]]="CC"), "Yes", "No")</f>
        <v>No</v>
      </c>
    </row>
    <row r="14914" spans="6:14">
      <c r="F14914" s="3">
        <v>44509</v>
      </c>
      <c r="G14914" s="1" t="s">
        <v>77</v>
      </c>
      <c r="H14914" s="1" t="s">
        <v>107</v>
      </c>
      <c r="I14914" s="1">
        <v>1014</v>
      </c>
      <c r="J14914" s="1">
        <f>MONTH(BART_Rides[[#This Row],[Date]])</f>
        <v>11</v>
      </c>
      <c r="K14914" s="1">
        <f>WEEKDAY(BART_Rides[[#This Row],[Date]],2)</f>
        <v>2</v>
      </c>
      <c r="L14914" s="1" t="str">
        <f>LEFT(BART_Rides[[#This Row],[Lines]],1)</f>
        <v>Y</v>
      </c>
      <c r="M14914" s="1" t="str">
        <f>IF(BART_Rides[[#This Row],[FirstLetter]]="Y","Yes","No")</f>
        <v>Yes</v>
      </c>
      <c r="N14914" s="1" t="str">
        <f>IF(OR(BART_Rides[[#This Row],[Station Code]]="EM", BART_Rides[[#This Row],[Station Code]]="MT", BART_Rides[[#This Row],[Station Code]]="PL", BART_Rides[[#This Row],[Station Code]]="CC"), "Yes", "No")</f>
        <v>No</v>
      </c>
    </row>
    <row r="14915" spans="6:14">
      <c r="F14915" s="3">
        <v>44510</v>
      </c>
      <c r="G14915" s="1" t="s">
        <v>77</v>
      </c>
      <c r="H14915" s="1" t="s">
        <v>107</v>
      </c>
      <c r="I14915" s="1">
        <v>1071</v>
      </c>
      <c r="J14915" s="1">
        <f>MONTH(BART_Rides[[#This Row],[Date]])</f>
        <v>11</v>
      </c>
      <c r="K14915" s="1">
        <f>WEEKDAY(BART_Rides[[#This Row],[Date]],2)</f>
        <v>3</v>
      </c>
      <c r="L14915" s="1" t="str">
        <f>LEFT(BART_Rides[[#This Row],[Lines]],1)</f>
        <v>Y</v>
      </c>
      <c r="M14915" s="1" t="str">
        <f>IF(BART_Rides[[#This Row],[FirstLetter]]="Y","Yes","No")</f>
        <v>Yes</v>
      </c>
      <c r="N14915" s="1" t="str">
        <f>IF(OR(BART_Rides[[#This Row],[Station Code]]="EM", BART_Rides[[#This Row],[Station Code]]="MT", BART_Rides[[#This Row],[Station Code]]="PL", BART_Rides[[#This Row],[Station Code]]="CC"), "Yes", "No")</f>
        <v>No</v>
      </c>
    </row>
    <row r="14916" spans="6:14">
      <c r="F14916" s="3">
        <v>44511</v>
      </c>
      <c r="G14916" s="1" t="s">
        <v>77</v>
      </c>
      <c r="H14916" s="1" t="s">
        <v>107</v>
      </c>
      <c r="I14916" s="1">
        <v>957</v>
      </c>
      <c r="J14916" s="1">
        <f>MONTH(BART_Rides[[#This Row],[Date]])</f>
        <v>11</v>
      </c>
      <c r="K14916" s="1">
        <f>WEEKDAY(BART_Rides[[#This Row],[Date]],2)</f>
        <v>4</v>
      </c>
      <c r="L14916" s="1" t="str">
        <f>LEFT(BART_Rides[[#This Row],[Lines]],1)</f>
        <v>Y</v>
      </c>
      <c r="M14916" s="1" t="str">
        <f>IF(BART_Rides[[#This Row],[FirstLetter]]="Y","Yes","No")</f>
        <v>Yes</v>
      </c>
      <c r="N14916" s="1" t="str">
        <f>IF(OR(BART_Rides[[#This Row],[Station Code]]="EM", BART_Rides[[#This Row],[Station Code]]="MT", BART_Rides[[#This Row],[Station Code]]="PL", BART_Rides[[#This Row],[Station Code]]="CC"), "Yes", "No")</f>
        <v>No</v>
      </c>
    </row>
    <row r="14917" spans="6:14">
      <c r="F14917" s="3">
        <v>44512</v>
      </c>
      <c r="G14917" s="1" t="s">
        <v>77</v>
      </c>
      <c r="H14917" s="1" t="s">
        <v>107</v>
      </c>
      <c r="I14917" s="1">
        <v>1049</v>
      </c>
      <c r="J14917" s="1">
        <f>MONTH(BART_Rides[[#This Row],[Date]])</f>
        <v>11</v>
      </c>
      <c r="K14917" s="1">
        <f>WEEKDAY(BART_Rides[[#This Row],[Date]],2)</f>
        <v>5</v>
      </c>
      <c r="L14917" s="1" t="str">
        <f>LEFT(BART_Rides[[#This Row],[Lines]],1)</f>
        <v>Y</v>
      </c>
      <c r="M14917" s="1" t="str">
        <f>IF(BART_Rides[[#This Row],[FirstLetter]]="Y","Yes","No")</f>
        <v>Yes</v>
      </c>
      <c r="N14917" s="1" t="str">
        <f>IF(OR(BART_Rides[[#This Row],[Station Code]]="EM", BART_Rides[[#This Row],[Station Code]]="MT", BART_Rides[[#This Row],[Station Code]]="PL", BART_Rides[[#This Row],[Station Code]]="CC"), "Yes", "No")</f>
        <v>No</v>
      </c>
    </row>
    <row r="14918" spans="6:14">
      <c r="F14918" s="3">
        <v>44513</v>
      </c>
      <c r="G14918" s="1" t="s">
        <v>77</v>
      </c>
      <c r="H14918" s="1" t="s">
        <v>107</v>
      </c>
      <c r="I14918" s="1">
        <v>703</v>
      </c>
      <c r="J14918" s="1">
        <f>MONTH(BART_Rides[[#This Row],[Date]])</f>
        <v>11</v>
      </c>
      <c r="K14918" s="1">
        <f>WEEKDAY(BART_Rides[[#This Row],[Date]],2)</f>
        <v>6</v>
      </c>
      <c r="L14918" s="1" t="str">
        <f>LEFT(BART_Rides[[#This Row],[Lines]],1)</f>
        <v>Y</v>
      </c>
      <c r="M14918" s="1" t="str">
        <f>IF(BART_Rides[[#This Row],[FirstLetter]]="Y","Yes","No")</f>
        <v>Yes</v>
      </c>
      <c r="N14918" s="1" t="str">
        <f>IF(OR(BART_Rides[[#This Row],[Station Code]]="EM", BART_Rides[[#This Row],[Station Code]]="MT", BART_Rides[[#This Row],[Station Code]]="PL", BART_Rides[[#This Row],[Station Code]]="CC"), "Yes", "No")</f>
        <v>No</v>
      </c>
    </row>
    <row r="14919" spans="6:14">
      <c r="F14919" s="3">
        <v>44514</v>
      </c>
      <c r="G14919" s="1" t="s">
        <v>77</v>
      </c>
      <c r="H14919" s="1" t="s">
        <v>107</v>
      </c>
      <c r="I14919" s="1">
        <v>506</v>
      </c>
      <c r="J14919" s="1">
        <f>MONTH(BART_Rides[[#This Row],[Date]])</f>
        <v>11</v>
      </c>
      <c r="K14919" s="1">
        <f>WEEKDAY(BART_Rides[[#This Row],[Date]],2)</f>
        <v>7</v>
      </c>
      <c r="L14919" s="1" t="str">
        <f>LEFT(BART_Rides[[#This Row],[Lines]],1)</f>
        <v>Y</v>
      </c>
      <c r="M14919" s="1" t="str">
        <f>IF(BART_Rides[[#This Row],[FirstLetter]]="Y","Yes","No")</f>
        <v>Yes</v>
      </c>
      <c r="N14919" s="1" t="str">
        <f>IF(OR(BART_Rides[[#This Row],[Station Code]]="EM", BART_Rides[[#This Row],[Station Code]]="MT", BART_Rides[[#This Row],[Station Code]]="PL", BART_Rides[[#This Row],[Station Code]]="CC"), "Yes", "No")</f>
        <v>No</v>
      </c>
    </row>
    <row r="14920" spans="6:14">
      <c r="F14920" s="3">
        <v>44515</v>
      </c>
      <c r="G14920" s="1" t="s">
        <v>77</v>
      </c>
      <c r="H14920" s="1" t="s">
        <v>107</v>
      </c>
      <c r="I14920" s="1">
        <v>924</v>
      </c>
      <c r="J14920" s="1">
        <f>MONTH(BART_Rides[[#This Row],[Date]])</f>
        <v>11</v>
      </c>
      <c r="K14920" s="1">
        <f>WEEKDAY(BART_Rides[[#This Row],[Date]],2)</f>
        <v>1</v>
      </c>
      <c r="L14920" s="1" t="str">
        <f>LEFT(BART_Rides[[#This Row],[Lines]],1)</f>
        <v>Y</v>
      </c>
      <c r="M14920" s="1" t="str">
        <f>IF(BART_Rides[[#This Row],[FirstLetter]]="Y","Yes","No")</f>
        <v>Yes</v>
      </c>
      <c r="N14920" s="1" t="str">
        <f>IF(OR(BART_Rides[[#This Row],[Station Code]]="EM", BART_Rides[[#This Row],[Station Code]]="MT", BART_Rides[[#This Row],[Station Code]]="PL", BART_Rides[[#This Row],[Station Code]]="CC"), "Yes", "No")</f>
        <v>No</v>
      </c>
    </row>
    <row r="14921" spans="6:14">
      <c r="F14921" s="3">
        <v>44516</v>
      </c>
      <c r="G14921" s="1" t="s">
        <v>77</v>
      </c>
      <c r="H14921" s="1" t="s">
        <v>107</v>
      </c>
      <c r="I14921" s="1">
        <v>1082</v>
      </c>
      <c r="J14921" s="1">
        <f>MONTH(BART_Rides[[#This Row],[Date]])</f>
        <v>11</v>
      </c>
      <c r="K14921" s="1">
        <f>WEEKDAY(BART_Rides[[#This Row],[Date]],2)</f>
        <v>2</v>
      </c>
      <c r="L14921" s="1" t="str">
        <f>LEFT(BART_Rides[[#This Row],[Lines]],1)</f>
        <v>Y</v>
      </c>
      <c r="M14921" s="1" t="str">
        <f>IF(BART_Rides[[#This Row],[FirstLetter]]="Y","Yes","No")</f>
        <v>Yes</v>
      </c>
      <c r="N14921" s="1" t="str">
        <f>IF(OR(BART_Rides[[#This Row],[Station Code]]="EM", BART_Rides[[#This Row],[Station Code]]="MT", BART_Rides[[#This Row],[Station Code]]="PL", BART_Rides[[#This Row],[Station Code]]="CC"), "Yes", "No")</f>
        <v>No</v>
      </c>
    </row>
    <row r="14922" spans="6:14">
      <c r="F14922" s="3">
        <v>44517</v>
      </c>
      <c r="G14922" s="1" t="s">
        <v>77</v>
      </c>
      <c r="H14922" s="1" t="s">
        <v>107</v>
      </c>
      <c r="I14922" s="1">
        <v>1055</v>
      </c>
      <c r="J14922" s="1">
        <f>MONTH(BART_Rides[[#This Row],[Date]])</f>
        <v>11</v>
      </c>
      <c r="K14922" s="1">
        <f>WEEKDAY(BART_Rides[[#This Row],[Date]],2)</f>
        <v>3</v>
      </c>
      <c r="L14922" s="1" t="str">
        <f>LEFT(BART_Rides[[#This Row],[Lines]],1)</f>
        <v>Y</v>
      </c>
      <c r="M14922" s="1" t="str">
        <f>IF(BART_Rides[[#This Row],[FirstLetter]]="Y","Yes","No")</f>
        <v>Yes</v>
      </c>
      <c r="N14922" s="1" t="str">
        <f>IF(OR(BART_Rides[[#This Row],[Station Code]]="EM", BART_Rides[[#This Row],[Station Code]]="MT", BART_Rides[[#This Row],[Station Code]]="PL", BART_Rides[[#This Row],[Station Code]]="CC"), "Yes", "No")</f>
        <v>No</v>
      </c>
    </row>
    <row r="14923" spans="6:14">
      <c r="F14923" s="3">
        <v>44518</v>
      </c>
      <c r="G14923" s="1" t="s">
        <v>77</v>
      </c>
      <c r="H14923" s="1" t="s">
        <v>107</v>
      </c>
      <c r="I14923" s="1">
        <v>1088</v>
      </c>
      <c r="J14923" s="1">
        <f>MONTH(BART_Rides[[#This Row],[Date]])</f>
        <v>11</v>
      </c>
      <c r="K14923" s="1">
        <f>WEEKDAY(BART_Rides[[#This Row],[Date]],2)</f>
        <v>4</v>
      </c>
      <c r="L14923" s="1" t="str">
        <f>LEFT(BART_Rides[[#This Row],[Lines]],1)</f>
        <v>Y</v>
      </c>
      <c r="M14923" s="1" t="str">
        <f>IF(BART_Rides[[#This Row],[FirstLetter]]="Y","Yes","No")</f>
        <v>Yes</v>
      </c>
      <c r="N14923" s="1" t="str">
        <f>IF(OR(BART_Rides[[#This Row],[Station Code]]="EM", BART_Rides[[#This Row],[Station Code]]="MT", BART_Rides[[#This Row],[Station Code]]="PL", BART_Rides[[#This Row],[Station Code]]="CC"), "Yes", "No")</f>
        <v>No</v>
      </c>
    </row>
    <row r="14924" spans="6:14">
      <c r="F14924" s="3">
        <v>44519</v>
      </c>
      <c r="G14924" s="1" t="s">
        <v>77</v>
      </c>
      <c r="H14924" s="1" t="s">
        <v>107</v>
      </c>
      <c r="I14924" s="1">
        <v>1036</v>
      </c>
      <c r="J14924" s="1">
        <f>MONTH(BART_Rides[[#This Row],[Date]])</f>
        <v>11</v>
      </c>
      <c r="K14924" s="1">
        <f>WEEKDAY(BART_Rides[[#This Row],[Date]],2)</f>
        <v>5</v>
      </c>
      <c r="L14924" s="1" t="str">
        <f>LEFT(BART_Rides[[#This Row],[Lines]],1)</f>
        <v>Y</v>
      </c>
      <c r="M14924" s="1" t="str">
        <f>IF(BART_Rides[[#This Row],[FirstLetter]]="Y","Yes","No")</f>
        <v>Yes</v>
      </c>
      <c r="N14924" s="1" t="str">
        <f>IF(OR(BART_Rides[[#This Row],[Station Code]]="EM", BART_Rides[[#This Row],[Station Code]]="MT", BART_Rides[[#This Row],[Station Code]]="PL", BART_Rides[[#This Row],[Station Code]]="CC"), "Yes", "No")</f>
        <v>No</v>
      </c>
    </row>
    <row r="14925" spans="6:14">
      <c r="F14925" s="3">
        <v>44520</v>
      </c>
      <c r="G14925" s="1" t="s">
        <v>77</v>
      </c>
      <c r="H14925" s="1" t="s">
        <v>107</v>
      </c>
      <c r="I14925" s="1">
        <v>760</v>
      </c>
      <c r="J14925" s="1">
        <f>MONTH(BART_Rides[[#This Row],[Date]])</f>
        <v>11</v>
      </c>
      <c r="K14925" s="1">
        <f>WEEKDAY(BART_Rides[[#This Row],[Date]],2)</f>
        <v>6</v>
      </c>
      <c r="L14925" s="1" t="str">
        <f>LEFT(BART_Rides[[#This Row],[Lines]],1)</f>
        <v>Y</v>
      </c>
      <c r="M14925" s="1" t="str">
        <f>IF(BART_Rides[[#This Row],[FirstLetter]]="Y","Yes","No")</f>
        <v>Yes</v>
      </c>
      <c r="N14925" s="1" t="str">
        <f>IF(OR(BART_Rides[[#This Row],[Station Code]]="EM", BART_Rides[[#This Row],[Station Code]]="MT", BART_Rides[[#This Row],[Station Code]]="PL", BART_Rides[[#This Row],[Station Code]]="CC"), "Yes", "No")</f>
        <v>No</v>
      </c>
    </row>
    <row r="14926" spans="6:14">
      <c r="F14926" s="3">
        <v>44521</v>
      </c>
      <c r="G14926" s="1" t="s">
        <v>77</v>
      </c>
      <c r="H14926" s="1" t="s">
        <v>107</v>
      </c>
      <c r="I14926" s="1">
        <v>495</v>
      </c>
      <c r="J14926" s="1">
        <f>MONTH(BART_Rides[[#This Row],[Date]])</f>
        <v>11</v>
      </c>
      <c r="K14926" s="1">
        <f>WEEKDAY(BART_Rides[[#This Row],[Date]],2)</f>
        <v>7</v>
      </c>
      <c r="L14926" s="1" t="str">
        <f>LEFT(BART_Rides[[#This Row],[Lines]],1)</f>
        <v>Y</v>
      </c>
      <c r="M14926" s="1" t="str">
        <f>IF(BART_Rides[[#This Row],[FirstLetter]]="Y","Yes","No")</f>
        <v>Yes</v>
      </c>
      <c r="N14926" s="1" t="str">
        <f>IF(OR(BART_Rides[[#This Row],[Station Code]]="EM", BART_Rides[[#This Row],[Station Code]]="MT", BART_Rides[[#This Row],[Station Code]]="PL", BART_Rides[[#This Row],[Station Code]]="CC"), "Yes", "No")</f>
        <v>No</v>
      </c>
    </row>
    <row r="14927" spans="6:14">
      <c r="F14927" s="3">
        <v>44522</v>
      </c>
      <c r="G14927" s="1" t="s">
        <v>77</v>
      </c>
      <c r="H14927" s="1" t="s">
        <v>107</v>
      </c>
      <c r="I14927" s="1">
        <v>961</v>
      </c>
      <c r="J14927" s="1">
        <f>MONTH(BART_Rides[[#This Row],[Date]])</f>
        <v>11</v>
      </c>
      <c r="K14927" s="1">
        <f>WEEKDAY(BART_Rides[[#This Row],[Date]],2)</f>
        <v>1</v>
      </c>
      <c r="L14927" s="1" t="str">
        <f>LEFT(BART_Rides[[#This Row],[Lines]],1)</f>
        <v>Y</v>
      </c>
      <c r="M14927" s="1" t="str">
        <f>IF(BART_Rides[[#This Row],[FirstLetter]]="Y","Yes","No")</f>
        <v>Yes</v>
      </c>
      <c r="N14927" s="1" t="str">
        <f>IF(OR(BART_Rides[[#This Row],[Station Code]]="EM", BART_Rides[[#This Row],[Station Code]]="MT", BART_Rides[[#This Row],[Station Code]]="PL", BART_Rides[[#This Row],[Station Code]]="CC"), "Yes", "No")</f>
        <v>No</v>
      </c>
    </row>
    <row r="14928" spans="6:14">
      <c r="F14928" s="3">
        <v>44523</v>
      </c>
      <c r="G14928" s="1" t="s">
        <v>77</v>
      </c>
      <c r="H14928" s="1" t="s">
        <v>107</v>
      </c>
      <c r="I14928" s="1">
        <v>1006</v>
      </c>
      <c r="J14928" s="1">
        <f>MONTH(BART_Rides[[#This Row],[Date]])</f>
        <v>11</v>
      </c>
      <c r="K14928" s="1">
        <f>WEEKDAY(BART_Rides[[#This Row],[Date]],2)</f>
        <v>2</v>
      </c>
      <c r="L14928" s="1" t="str">
        <f>LEFT(BART_Rides[[#This Row],[Lines]],1)</f>
        <v>Y</v>
      </c>
      <c r="M14928" s="1" t="str">
        <f>IF(BART_Rides[[#This Row],[FirstLetter]]="Y","Yes","No")</f>
        <v>Yes</v>
      </c>
      <c r="N14928" s="1" t="str">
        <f>IF(OR(BART_Rides[[#This Row],[Station Code]]="EM", BART_Rides[[#This Row],[Station Code]]="MT", BART_Rides[[#This Row],[Station Code]]="PL", BART_Rides[[#This Row],[Station Code]]="CC"), "Yes", "No")</f>
        <v>No</v>
      </c>
    </row>
    <row r="14929" spans="6:14">
      <c r="F14929" s="3">
        <v>44524</v>
      </c>
      <c r="G14929" s="1" t="s">
        <v>77</v>
      </c>
      <c r="H14929" s="1" t="s">
        <v>107</v>
      </c>
      <c r="I14929" s="1">
        <v>967</v>
      </c>
      <c r="J14929" s="1">
        <f>MONTH(BART_Rides[[#This Row],[Date]])</f>
        <v>11</v>
      </c>
      <c r="K14929" s="1">
        <f>WEEKDAY(BART_Rides[[#This Row],[Date]],2)</f>
        <v>3</v>
      </c>
      <c r="L14929" s="1" t="str">
        <f>LEFT(BART_Rides[[#This Row],[Lines]],1)</f>
        <v>Y</v>
      </c>
      <c r="M14929" s="1" t="str">
        <f>IF(BART_Rides[[#This Row],[FirstLetter]]="Y","Yes","No")</f>
        <v>Yes</v>
      </c>
      <c r="N14929" s="1" t="str">
        <f>IF(OR(BART_Rides[[#This Row],[Station Code]]="EM", BART_Rides[[#This Row],[Station Code]]="MT", BART_Rides[[#This Row],[Station Code]]="PL", BART_Rides[[#This Row],[Station Code]]="CC"), "Yes", "No")</f>
        <v>No</v>
      </c>
    </row>
    <row r="14930" spans="6:14">
      <c r="F14930" s="3">
        <v>44525</v>
      </c>
      <c r="G14930" s="1" t="s">
        <v>77</v>
      </c>
      <c r="H14930" s="1" t="s">
        <v>107</v>
      </c>
      <c r="I14930" s="1">
        <v>372</v>
      </c>
      <c r="J14930" s="1">
        <f>MONTH(BART_Rides[[#This Row],[Date]])</f>
        <v>11</v>
      </c>
      <c r="K14930" s="1">
        <f>WEEKDAY(BART_Rides[[#This Row],[Date]],2)</f>
        <v>4</v>
      </c>
      <c r="L14930" s="1" t="str">
        <f>LEFT(BART_Rides[[#This Row],[Lines]],1)</f>
        <v>Y</v>
      </c>
      <c r="M14930" s="1" t="str">
        <f>IF(BART_Rides[[#This Row],[FirstLetter]]="Y","Yes","No")</f>
        <v>Yes</v>
      </c>
      <c r="N14930" s="1" t="str">
        <f>IF(OR(BART_Rides[[#This Row],[Station Code]]="EM", BART_Rides[[#This Row],[Station Code]]="MT", BART_Rides[[#This Row],[Station Code]]="PL", BART_Rides[[#This Row],[Station Code]]="CC"), "Yes", "No")</f>
        <v>No</v>
      </c>
    </row>
    <row r="14931" spans="6:14">
      <c r="F14931" s="3">
        <v>44526</v>
      </c>
      <c r="G14931" s="1" t="s">
        <v>77</v>
      </c>
      <c r="H14931" s="1" t="s">
        <v>107</v>
      </c>
      <c r="I14931" s="1">
        <v>781</v>
      </c>
      <c r="J14931" s="1">
        <f>MONTH(BART_Rides[[#This Row],[Date]])</f>
        <v>11</v>
      </c>
      <c r="K14931" s="1">
        <f>WEEKDAY(BART_Rides[[#This Row],[Date]],2)</f>
        <v>5</v>
      </c>
      <c r="L14931" s="1" t="str">
        <f>LEFT(BART_Rides[[#This Row],[Lines]],1)</f>
        <v>Y</v>
      </c>
      <c r="M14931" s="1" t="str">
        <f>IF(BART_Rides[[#This Row],[FirstLetter]]="Y","Yes","No")</f>
        <v>Yes</v>
      </c>
      <c r="N14931" s="1" t="str">
        <f>IF(OR(BART_Rides[[#This Row],[Station Code]]="EM", BART_Rides[[#This Row],[Station Code]]="MT", BART_Rides[[#This Row],[Station Code]]="PL", BART_Rides[[#This Row],[Station Code]]="CC"), "Yes", "No")</f>
        <v>No</v>
      </c>
    </row>
    <row r="14932" spans="6:14">
      <c r="F14932" s="3">
        <v>44527</v>
      </c>
      <c r="G14932" s="1" t="s">
        <v>77</v>
      </c>
      <c r="H14932" s="1" t="s">
        <v>107</v>
      </c>
      <c r="I14932" s="1">
        <v>708</v>
      </c>
      <c r="J14932" s="1">
        <f>MONTH(BART_Rides[[#This Row],[Date]])</f>
        <v>11</v>
      </c>
      <c r="K14932" s="1">
        <f>WEEKDAY(BART_Rides[[#This Row],[Date]],2)</f>
        <v>6</v>
      </c>
      <c r="L14932" s="1" t="str">
        <f>LEFT(BART_Rides[[#This Row],[Lines]],1)</f>
        <v>Y</v>
      </c>
      <c r="M14932" s="1" t="str">
        <f>IF(BART_Rides[[#This Row],[FirstLetter]]="Y","Yes","No")</f>
        <v>Yes</v>
      </c>
      <c r="N14932" s="1" t="str">
        <f>IF(OR(BART_Rides[[#This Row],[Station Code]]="EM", BART_Rides[[#This Row],[Station Code]]="MT", BART_Rides[[#This Row],[Station Code]]="PL", BART_Rides[[#This Row],[Station Code]]="CC"), "Yes", "No")</f>
        <v>No</v>
      </c>
    </row>
    <row r="14933" spans="6:14">
      <c r="F14933" s="3">
        <v>44528</v>
      </c>
      <c r="G14933" s="1" t="s">
        <v>77</v>
      </c>
      <c r="H14933" s="1" t="s">
        <v>107</v>
      </c>
      <c r="I14933" s="1">
        <v>515</v>
      </c>
      <c r="J14933" s="1">
        <f>MONTH(BART_Rides[[#This Row],[Date]])</f>
        <v>11</v>
      </c>
      <c r="K14933" s="1">
        <f>WEEKDAY(BART_Rides[[#This Row],[Date]],2)</f>
        <v>7</v>
      </c>
      <c r="L14933" s="1" t="str">
        <f>LEFT(BART_Rides[[#This Row],[Lines]],1)</f>
        <v>Y</v>
      </c>
      <c r="M14933" s="1" t="str">
        <f>IF(BART_Rides[[#This Row],[FirstLetter]]="Y","Yes","No")</f>
        <v>Yes</v>
      </c>
      <c r="N14933" s="1" t="str">
        <f>IF(OR(BART_Rides[[#This Row],[Station Code]]="EM", BART_Rides[[#This Row],[Station Code]]="MT", BART_Rides[[#This Row],[Station Code]]="PL", BART_Rides[[#This Row],[Station Code]]="CC"), "Yes", "No")</f>
        <v>No</v>
      </c>
    </row>
    <row r="14934" spans="6:14">
      <c r="F14934" s="3">
        <v>44529</v>
      </c>
      <c r="G14934" s="1" t="s">
        <v>77</v>
      </c>
      <c r="H14934" s="1" t="s">
        <v>107</v>
      </c>
      <c r="I14934" s="1">
        <v>958</v>
      </c>
      <c r="J14934" s="1">
        <f>MONTH(BART_Rides[[#This Row],[Date]])</f>
        <v>11</v>
      </c>
      <c r="K14934" s="1">
        <f>WEEKDAY(BART_Rides[[#This Row],[Date]],2)</f>
        <v>1</v>
      </c>
      <c r="L14934" s="1" t="str">
        <f>LEFT(BART_Rides[[#This Row],[Lines]],1)</f>
        <v>Y</v>
      </c>
      <c r="M14934" s="1" t="str">
        <f>IF(BART_Rides[[#This Row],[FirstLetter]]="Y","Yes","No")</f>
        <v>Yes</v>
      </c>
      <c r="N14934" s="1" t="str">
        <f>IF(OR(BART_Rides[[#This Row],[Station Code]]="EM", BART_Rides[[#This Row],[Station Code]]="MT", BART_Rides[[#This Row],[Station Code]]="PL", BART_Rides[[#This Row],[Station Code]]="CC"), "Yes", "No")</f>
        <v>No</v>
      </c>
    </row>
    <row r="14935" spans="6:14">
      <c r="F14935" s="3">
        <v>44530</v>
      </c>
      <c r="G14935" s="1" t="s">
        <v>77</v>
      </c>
      <c r="H14935" s="1" t="s">
        <v>107</v>
      </c>
      <c r="I14935" s="1">
        <v>1029</v>
      </c>
      <c r="J14935" s="1">
        <f>MONTH(BART_Rides[[#This Row],[Date]])</f>
        <v>11</v>
      </c>
      <c r="K14935" s="1">
        <f>WEEKDAY(BART_Rides[[#This Row],[Date]],2)</f>
        <v>2</v>
      </c>
      <c r="L14935" s="1" t="str">
        <f>LEFT(BART_Rides[[#This Row],[Lines]],1)</f>
        <v>Y</v>
      </c>
      <c r="M14935" s="1" t="str">
        <f>IF(BART_Rides[[#This Row],[FirstLetter]]="Y","Yes","No")</f>
        <v>Yes</v>
      </c>
      <c r="N14935" s="1" t="str">
        <f>IF(OR(BART_Rides[[#This Row],[Station Code]]="EM", BART_Rides[[#This Row],[Station Code]]="MT", BART_Rides[[#This Row],[Station Code]]="PL", BART_Rides[[#This Row],[Station Code]]="CC"), "Yes", "No")</f>
        <v>No</v>
      </c>
    </row>
    <row r="14936" spans="6:14">
      <c r="F14936" s="3">
        <v>44531</v>
      </c>
      <c r="G14936" s="1" t="s">
        <v>77</v>
      </c>
      <c r="H14936" s="1" t="s">
        <v>107</v>
      </c>
      <c r="I14936" s="1">
        <v>1076</v>
      </c>
      <c r="J14936" s="1">
        <f>MONTH(BART_Rides[[#This Row],[Date]])</f>
        <v>12</v>
      </c>
      <c r="K14936" s="1">
        <f>WEEKDAY(BART_Rides[[#This Row],[Date]],2)</f>
        <v>3</v>
      </c>
      <c r="L14936" s="1" t="str">
        <f>LEFT(BART_Rides[[#This Row],[Lines]],1)</f>
        <v>Y</v>
      </c>
      <c r="M14936" s="1" t="str">
        <f>IF(BART_Rides[[#This Row],[FirstLetter]]="Y","Yes","No")</f>
        <v>Yes</v>
      </c>
      <c r="N14936" s="1" t="str">
        <f>IF(OR(BART_Rides[[#This Row],[Station Code]]="EM", BART_Rides[[#This Row],[Station Code]]="MT", BART_Rides[[#This Row],[Station Code]]="PL", BART_Rides[[#This Row],[Station Code]]="CC"), "Yes", "No")</f>
        <v>No</v>
      </c>
    </row>
    <row r="14937" spans="6:14">
      <c r="F14937" s="3">
        <v>44532</v>
      </c>
      <c r="G14937" s="1" t="s">
        <v>77</v>
      </c>
      <c r="H14937" s="1" t="s">
        <v>107</v>
      </c>
      <c r="I14937" s="1">
        <v>1112</v>
      </c>
      <c r="J14937" s="1">
        <f>MONTH(BART_Rides[[#This Row],[Date]])</f>
        <v>12</v>
      </c>
      <c r="K14937" s="1">
        <f>WEEKDAY(BART_Rides[[#This Row],[Date]],2)</f>
        <v>4</v>
      </c>
      <c r="L14937" s="1" t="str">
        <f>LEFT(BART_Rides[[#This Row],[Lines]],1)</f>
        <v>Y</v>
      </c>
      <c r="M14937" s="1" t="str">
        <f>IF(BART_Rides[[#This Row],[FirstLetter]]="Y","Yes","No")</f>
        <v>Yes</v>
      </c>
      <c r="N14937" s="1" t="str">
        <f>IF(OR(BART_Rides[[#This Row],[Station Code]]="EM", BART_Rides[[#This Row],[Station Code]]="MT", BART_Rides[[#This Row],[Station Code]]="PL", BART_Rides[[#This Row],[Station Code]]="CC"), "Yes", "No")</f>
        <v>No</v>
      </c>
    </row>
    <row r="14938" spans="6:14">
      <c r="F14938" s="3">
        <v>44533</v>
      </c>
      <c r="G14938" s="1" t="s">
        <v>77</v>
      </c>
      <c r="H14938" s="1" t="s">
        <v>107</v>
      </c>
      <c r="I14938" s="1">
        <v>1029</v>
      </c>
      <c r="J14938" s="1">
        <f>MONTH(BART_Rides[[#This Row],[Date]])</f>
        <v>12</v>
      </c>
      <c r="K14938" s="1">
        <f>WEEKDAY(BART_Rides[[#This Row],[Date]],2)</f>
        <v>5</v>
      </c>
      <c r="L14938" s="1" t="str">
        <f>LEFT(BART_Rides[[#This Row],[Lines]],1)</f>
        <v>Y</v>
      </c>
      <c r="M14938" s="1" t="str">
        <f>IF(BART_Rides[[#This Row],[FirstLetter]]="Y","Yes","No")</f>
        <v>Yes</v>
      </c>
      <c r="N14938" s="1" t="str">
        <f>IF(OR(BART_Rides[[#This Row],[Station Code]]="EM", BART_Rides[[#This Row],[Station Code]]="MT", BART_Rides[[#This Row],[Station Code]]="PL", BART_Rides[[#This Row],[Station Code]]="CC"), "Yes", "No")</f>
        <v>No</v>
      </c>
    </row>
    <row r="14939" spans="6:14">
      <c r="F14939" s="3">
        <v>44534</v>
      </c>
      <c r="G14939" s="1" t="s">
        <v>77</v>
      </c>
      <c r="H14939" s="1" t="s">
        <v>107</v>
      </c>
      <c r="I14939" s="1">
        <v>722</v>
      </c>
      <c r="J14939" s="1">
        <f>MONTH(BART_Rides[[#This Row],[Date]])</f>
        <v>12</v>
      </c>
      <c r="K14939" s="1">
        <f>WEEKDAY(BART_Rides[[#This Row],[Date]],2)</f>
        <v>6</v>
      </c>
      <c r="L14939" s="1" t="str">
        <f>LEFT(BART_Rides[[#This Row],[Lines]],1)</f>
        <v>Y</v>
      </c>
      <c r="M14939" s="1" t="str">
        <f>IF(BART_Rides[[#This Row],[FirstLetter]]="Y","Yes","No")</f>
        <v>Yes</v>
      </c>
      <c r="N14939" s="1" t="str">
        <f>IF(OR(BART_Rides[[#This Row],[Station Code]]="EM", BART_Rides[[#This Row],[Station Code]]="MT", BART_Rides[[#This Row],[Station Code]]="PL", BART_Rides[[#This Row],[Station Code]]="CC"), "Yes", "No")</f>
        <v>No</v>
      </c>
    </row>
    <row r="14940" spans="6:14">
      <c r="F14940" s="3">
        <v>44535</v>
      </c>
      <c r="G14940" s="1" t="s">
        <v>77</v>
      </c>
      <c r="H14940" s="1" t="s">
        <v>107</v>
      </c>
      <c r="I14940" s="1">
        <v>508</v>
      </c>
      <c r="J14940" s="1">
        <f>MONTH(BART_Rides[[#This Row],[Date]])</f>
        <v>12</v>
      </c>
      <c r="K14940" s="1">
        <f>WEEKDAY(BART_Rides[[#This Row],[Date]],2)</f>
        <v>7</v>
      </c>
      <c r="L14940" s="1" t="str">
        <f>LEFT(BART_Rides[[#This Row],[Lines]],1)</f>
        <v>Y</v>
      </c>
      <c r="M14940" s="1" t="str">
        <f>IF(BART_Rides[[#This Row],[FirstLetter]]="Y","Yes","No")</f>
        <v>Yes</v>
      </c>
      <c r="N14940" s="1" t="str">
        <f>IF(OR(BART_Rides[[#This Row],[Station Code]]="EM", BART_Rides[[#This Row],[Station Code]]="MT", BART_Rides[[#This Row],[Station Code]]="PL", BART_Rides[[#This Row],[Station Code]]="CC"), "Yes", "No")</f>
        <v>No</v>
      </c>
    </row>
    <row r="14941" spans="6:14">
      <c r="F14941" s="3">
        <v>44536</v>
      </c>
      <c r="G14941" s="1" t="s">
        <v>77</v>
      </c>
      <c r="H14941" s="1" t="s">
        <v>107</v>
      </c>
      <c r="I14941" s="1">
        <v>972</v>
      </c>
      <c r="J14941" s="1">
        <f>MONTH(BART_Rides[[#This Row],[Date]])</f>
        <v>12</v>
      </c>
      <c r="K14941" s="1">
        <f>WEEKDAY(BART_Rides[[#This Row],[Date]],2)</f>
        <v>1</v>
      </c>
      <c r="L14941" s="1" t="str">
        <f>LEFT(BART_Rides[[#This Row],[Lines]],1)</f>
        <v>Y</v>
      </c>
      <c r="M14941" s="1" t="str">
        <f>IF(BART_Rides[[#This Row],[FirstLetter]]="Y","Yes","No")</f>
        <v>Yes</v>
      </c>
      <c r="N14941" s="1" t="str">
        <f>IF(OR(BART_Rides[[#This Row],[Station Code]]="EM", BART_Rides[[#This Row],[Station Code]]="MT", BART_Rides[[#This Row],[Station Code]]="PL", BART_Rides[[#This Row],[Station Code]]="CC"), "Yes", "No")</f>
        <v>No</v>
      </c>
    </row>
    <row r="14942" spans="6:14">
      <c r="F14942" s="3">
        <v>44537</v>
      </c>
      <c r="G14942" s="1" t="s">
        <v>77</v>
      </c>
      <c r="H14942" s="1" t="s">
        <v>107</v>
      </c>
      <c r="I14942" s="1">
        <v>1109</v>
      </c>
      <c r="J14942" s="1">
        <f>MONTH(BART_Rides[[#This Row],[Date]])</f>
        <v>12</v>
      </c>
      <c r="K14942" s="1">
        <f>WEEKDAY(BART_Rides[[#This Row],[Date]],2)</f>
        <v>2</v>
      </c>
      <c r="L14942" s="1" t="str">
        <f>LEFT(BART_Rides[[#This Row],[Lines]],1)</f>
        <v>Y</v>
      </c>
      <c r="M14942" s="1" t="str">
        <f>IF(BART_Rides[[#This Row],[FirstLetter]]="Y","Yes","No")</f>
        <v>Yes</v>
      </c>
      <c r="N14942" s="1" t="str">
        <f>IF(OR(BART_Rides[[#This Row],[Station Code]]="EM", BART_Rides[[#This Row],[Station Code]]="MT", BART_Rides[[#This Row],[Station Code]]="PL", BART_Rides[[#This Row],[Station Code]]="CC"), "Yes", "No")</f>
        <v>No</v>
      </c>
    </row>
    <row r="14943" spans="6:14">
      <c r="F14943" s="3">
        <v>44538</v>
      </c>
      <c r="G14943" s="1" t="s">
        <v>77</v>
      </c>
      <c r="H14943" s="1" t="s">
        <v>107</v>
      </c>
      <c r="I14943" s="1">
        <v>1093</v>
      </c>
      <c r="J14943" s="1">
        <f>MONTH(BART_Rides[[#This Row],[Date]])</f>
        <v>12</v>
      </c>
      <c r="K14943" s="1">
        <f>WEEKDAY(BART_Rides[[#This Row],[Date]],2)</f>
        <v>3</v>
      </c>
      <c r="L14943" s="1" t="str">
        <f>LEFT(BART_Rides[[#This Row],[Lines]],1)</f>
        <v>Y</v>
      </c>
      <c r="M14943" s="1" t="str">
        <f>IF(BART_Rides[[#This Row],[FirstLetter]]="Y","Yes","No")</f>
        <v>Yes</v>
      </c>
      <c r="N14943" s="1" t="str">
        <f>IF(OR(BART_Rides[[#This Row],[Station Code]]="EM", BART_Rides[[#This Row],[Station Code]]="MT", BART_Rides[[#This Row],[Station Code]]="PL", BART_Rides[[#This Row],[Station Code]]="CC"), "Yes", "No")</f>
        <v>No</v>
      </c>
    </row>
    <row r="14944" spans="6:14">
      <c r="F14944" s="3">
        <v>44539</v>
      </c>
      <c r="G14944" s="1" t="s">
        <v>77</v>
      </c>
      <c r="H14944" s="1" t="s">
        <v>107</v>
      </c>
      <c r="I14944" s="1">
        <v>1078</v>
      </c>
      <c r="J14944" s="1">
        <f>MONTH(BART_Rides[[#This Row],[Date]])</f>
        <v>12</v>
      </c>
      <c r="K14944" s="1">
        <f>WEEKDAY(BART_Rides[[#This Row],[Date]],2)</f>
        <v>4</v>
      </c>
      <c r="L14944" s="1" t="str">
        <f>LEFT(BART_Rides[[#This Row],[Lines]],1)</f>
        <v>Y</v>
      </c>
      <c r="M14944" s="1" t="str">
        <f>IF(BART_Rides[[#This Row],[FirstLetter]]="Y","Yes","No")</f>
        <v>Yes</v>
      </c>
      <c r="N14944" s="1" t="str">
        <f>IF(OR(BART_Rides[[#This Row],[Station Code]]="EM", BART_Rides[[#This Row],[Station Code]]="MT", BART_Rides[[#This Row],[Station Code]]="PL", BART_Rides[[#This Row],[Station Code]]="CC"), "Yes", "No")</f>
        <v>No</v>
      </c>
    </row>
    <row r="14945" spans="6:14">
      <c r="F14945" s="3">
        <v>44540</v>
      </c>
      <c r="G14945" s="1" t="s">
        <v>77</v>
      </c>
      <c r="H14945" s="1" t="s">
        <v>107</v>
      </c>
      <c r="I14945" s="1">
        <v>1133</v>
      </c>
      <c r="J14945" s="1">
        <f>MONTH(BART_Rides[[#This Row],[Date]])</f>
        <v>12</v>
      </c>
      <c r="K14945" s="1">
        <f>WEEKDAY(BART_Rides[[#This Row],[Date]],2)</f>
        <v>5</v>
      </c>
      <c r="L14945" s="1" t="str">
        <f>LEFT(BART_Rides[[#This Row],[Lines]],1)</f>
        <v>Y</v>
      </c>
      <c r="M14945" s="1" t="str">
        <f>IF(BART_Rides[[#This Row],[FirstLetter]]="Y","Yes","No")</f>
        <v>Yes</v>
      </c>
      <c r="N14945" s="1" t="str">
        <f>IF(OR(BART_Rides[[#This Row],[Station Code]]="EM", BART_Rides[[#This Row],[Station Code]]="MT", BART_Rides[[#This Row],[Station Code]]="PL", BART_Rides[[#This Row],[Station Code]]="CC"), "Yes", "No")</f>
        <v>No</v>
      </c>
    </row>
    <row r="14946" spans="6:14">
      <c r="F14946" s="3">
        <v>44541</v>
      </c>
      <c r="G14946" s="1" t="s">
        <v>77</v>
      </c>
      <c r="H14946" s="1" t="s">
        <v>107</v>
      </c>
      <c r="I14946" s="1">
        <v>746</v>
      </c>
      <c r="J14946" s="1">
        <f>MONTH(BART_Rides[[#This Row],[Date]])</f>
        <v>12</v>
      </c>
      <c r="K14946" s="1">
        <f>WEEKDAY(BART_Rides[[#This Row],[Date]],2)</f>
        <v>6</v>
      </c>
      <c r="L14946" s="1" t="str">
        <f>LEFT(BART_Rides[[#This Row],[Lines]],1)</f>
        <v>Y</v>
      </c>
      <c r="M14946" s="1" t="str">
        <f>IF(BART_Rides[[#This Row],[FirstLetter]]="Y","Yes","No")</f>
        <v>Yes</v>
      </c>
      <c r="N14946" s="1" t="str">
        <f>IF(OR(BART_Rides[[#This Row],[Station Code]]="EM", BART_Rides[[#This Row],[Station Code]]="MT", BART_Rides[[#This Row],[Station Code]]="PL", BART_Rides[[#This Row],[Station Code]]="CC"), "Yes", "No")</f>
        <v>No</v>
      </c>
    </row>
    <row r="14947" spans="6:14">
      <c r="F14947" s="3">
        <v>44542</v>
      </c>
      <c r="G14947" s="1" t="s">
        <v>77</v>
      </c>
      <c r="H14947" s="1" t="s">
        <v>107</v>
      </c>
      <c r="I14947" s="1">
        <v>385</v>
      </c>
      <c r="J14947" s="1">
        <f>MONTH(BART_Rides[[#This Row],[Date]])</f>
        <v>12</v>
      </c>
      <c r="K14947" s="1">
        <f>WEEKDAY(BART_Rides[[#This Row],[Date]],2)</f>
        <v>7</v>
      </c>
      <c r="L14947" s="1" t="str">
        <f>LEFT(BART_Rides[[#This Row],[Lines]],1)</f>
        <v>Y</v>
      </c>
      <c r="M14947" s="1" t="str">
        <f>IF(BART_Rides[[#This Row],[FirstLetter]]="Y","Yes","No")</f>
        <v>Yes</v>
      </c>
      <c r="N14947" s="1" t="str">
        <f>IF(OR(BART_Rides[[#This Row],[Station Code]]="EM", BART_Rides[[#This Row],[Station Code]]="MT", BART_Rides[[#This Row],[Station Code]]="PL", BART_Rides[[#This Row],[Station Code]]="CC"), "Yes", "No")</f>
        <v>No</v>
      </c>
    </row>
    <row r="14948" spans="6:14">
      <c r="F14948" s="3">
        <v>44543</v>
      </c>
      <c r="G14948" s="1" t="s">
        <v>77</v>
      </c>
      <c r="H14948" s="1" t="s">
        <v>107</v>
      </c>
      <c r="I14948" s="1">
        <v>861</v>
      </c>
      <c r="J14948" s="1">
        <f>MONTH(BART_Rides[[#This Row],[Date]])</f>
        <v>12</v>
      </c>
      <c r="K14948" s="1">
        <f>WEEKDAY(BART_Rides[[#This Row],[Date]],2)</f>
        <v>1</v>
      </c>
      <c r="L14948" s="1" t="str">
        <f>LEFT(BART_Rides[[#This Row],[Lines]],1)</f>
        <v>Y</v>
      </c>
      <c r="M14948" s="1" t="str">
        <f>IF(BART_Rides[[#This Row],[FirstLetter]]="Y","Yes","No")</f>
        <v>Yes</v>
      </c>
      <c r="N14948" s="1" t="str">
        <f>IF(OR(BART_Rides[[#This Row],[Station Code]]="EM", BART_Rides[[#This Row],[Station Code]]="MT", BART_Rides[[#This Row],[Station Code]]="PL", BART_Rides[[#This Row],[Station Code]]="CC"), "Yes", "No")</f>
        <v>No</v>
      </c>
    </row>
    <row r="14949" spans="6:14">
      <c r="F14949" s="3">
        <v>44544</v>
      </c>
      <c r="G14949" s="1" t="s">
        <v>77</v>
      </c>
      <c r="H14949" s="1" t="s">
        <v>107</v>
      </c>
      <c r="I14949" s="1">
        <v>1048</v>
      </c>
      <c r="J14949" s="1">
        <f>MONTH(BART_Rides[[#This Row],[Date]])</f>
        <v>12</v>
      </c>
      <c r="K14949" s="1">
        <f>WEEKDAY(BART_Rides[[#This Row],[Date]],2)</f>
        <v>2</v>
      </c>
      <c r="L14949" s="1" t="str">
        <f>LEFT(BART_Rides[[#This Row],[Lines]],1)</f>
        <v>Y</v>
      </c>
      <c r="M14949" s="1" t="str">
        <f>IF(BART_Rides[[#This Row],[FirstLetter]]="Y","Yes","No")</f>
        <v>Yes</v>
      </c>
      <c r="N14949" s="1" t="str">
        <f>IF(OR(BART_Rides[[#This Row],[Station Code]]="EM", BART_Rides[[#This Row],[Station Code]]="MT", BART_Rides[[#This Row],[Station Code]]="PL", BART_Rides[[#This Row],[Station Code]]="CC"), "Yes", "No")</f>
        <v>No</v>
      </c>
    </row>
    <row r="14950" spans="6:14">
      <c r="F14950" s="3">
        <v>44545</v>
      </c>
      <c r="G14950" s="1" t="s">
        <v>77</v>
      </c>
      <c r="H14950" s="1" t="s">
        <v>107</v>
      </c>
      <c r="I14950" s="1">
        <v>1067</v>
      </c>
      <c r="J14950" s="1">
        <f>MONTH(BART_Rides[[#This Row],[Date]])</f>
        <v>12</v>
      </c>
      <c r="K14950" s="1">
        <f>WEEKDAY(BART_Rides[[#This Row],[Date]],2)</f>
        <v>3</v>
      </c>
      <c r="L14950" s="1" t="str">
        <f>LEFT(BART_Rides[[#This Row],[Lines]],1)</f>
        <v>Y</v>
      </c>
      <c r="M14950" s="1" t="str">
        <f>IF(BART_Rides[[#This Row],[FirstLetter]]="Y","Yes","No")</f>
        <v>Yes</v>
      </c>
      <c r="N14950" s="1" t="str">
        <f>IF(OR(BART_Rides[[#This Row],[Station Code]]="EM", BART_Rides[[#This Row],[Station Code]]="MT", BART_Rides[[#This Row],[Station Code]]="PL", BART_Rides[[#This Row],[Station Code]]="CC"), "Yes", "No")</f>
        <v>No</v>
      </c>
    </row>
    <row r="14951" spans="6:14">
      <c r="F14951" s="3">
        <v>44546</v>
      </c>
      <c r="G14951" s="1" t="s">
        <v>77</v>
      </c>
      <c r="H14951" s="1" t="s">
        <v>107</v>
      </c>
      <c r="I14951" s="1">
        <v>1165</v>
      </c>
      <c r="J14951" s="1">
        <f>MONTH(BART_Rides[[#This Row],[Date]])</f>
        <v>12</v>
      </c>
      <c r="K14951" s="1">
        <f>WEEKDAY(BART_Rides[[#This Row],[Date]],2)</f>
        <v>4</v>
      </c>
      <c r="L14951" s="1" t="str">
        <f>LEFT(BART_Rides[[#This Row],[Lines]],1)</f>
        <v>Y</v>
      </c>
      <c r="M14951" s="1" t="str">
        <f>IF(BART_Rides[[#This Row],[FirstLetter]]="Y","Yes","No")</f>
        <v>Yes</v>
      </c>
      <c r="N14951" s="1" t="str">
        <f>IF(OR(BART_Rides[[#This Row],[Station Code]]="EM", BART_Rides[[#This Row],[Station Code]]="MT", BART_Rides[[#This Row],[Station Code]]="PL", BART_Rides[[#This Row],[Station Code]]="CC"), "Yes", "No")</f>
        <v>No</v>
      </c>
    </row>
    <row r="14952" spans="6:14">
      <c r="F14952" s="3">
        <v>44547</v>
      </c>
      <c r="G14952" s="1" t="s">
        <v>77</v>
      </c>
      <c r="H14952" s="1" t="s">
        <v>107</v>
      </c>
      <c r="I14952" s="1">
        <v>1147</v>
      </c>
      <c r="J14952" s="1">
        <f>MONTH(BART_Rides[[#This Row],[Date]])</f>
        <v>12</v>
      </c>
      <c r="K14952" s="1">
        <f>WEEKDAY(BART_Rides[[#This Row],[Date]],2)</f>
        <v>5</v>
      </c>
      <c r="L14952" s="1" t="str">
        <f>LEFT(BART_Rides[[#This Row],[Lines]],1)</f>
        <v>Y</v>
      </c>
      <c r="M14952" s="1" t="str">
        <f>IF(BART_Rides[[#This Row],[FirstLetter]]="Y","Yes","No")</f>
        <v>Yes</v>
      </c>
      <c r="N14952" s="1" t="str">
        <f>IF(OR(BART_Rides[[#This Row],[Station Code]]="EM", BART_Rides[[#This Row],[Station Code]]="MT", BART_Rides[[#This Row],[Station Code]]="PL", BART_Rides[[#This Row],[Station Code]]="CC"), "Yes", "No")</f>
        <v>No</v>
      </c>
    </row>
    <row r="14953" spans="6:14">
      <c r="F14953" s="3">
        <v>44548</v>
      </c>
      <c r="G14953" s="1" t="s">
        <v>77</v>
      </c>
      <c r="H14953" s="1" t="s">
        <v>107</v>
      </c>
      <c r="I14953" s="1">
        <v>782</v>
      </c>
      <c r="J14953" s="1">
        <f>MONTH(BART_Rides[[#This Row],[Date]])</f>
        <v>12</v>
      </c>
      <c r="K14953" s="1">
        <f>WEEKDAY(BART_Rides[[#This Row],[Date]],2)</f>
        <v>6</v>
      </c>
      <c r="L14953" s="1" t="str">
        <f>LEFT(BART_Rides[[#This Row],[Lines]],1)</f>
        <v>Y</v>
      </c>
      <c r="M14953" s="1" t="str">
        <f>IF(BART_Rides[[#This Row],[FirstLetter]]="Y","Yes","No")</f>
        <v>Yes</v>
      </c>
      <c r="N14953" s="1" t="str">
        <f>IF(OR(BART_Rides[[#This Row],[Station Code]]="EM", BART_Rides[[#This Row],[Station Code]]="MT", BART_Rides[[#This Row],[Station Code]]="PL", BART_Rides[[#This Row],[Station Code]]="CC"), "Yes", "No")</f>
        <v>No</v>
      </c>
    </row>
    <row r="14954" spans="6:14">
      <c r="F14954" s="3">
        <v>44549</v>
      </c>
      <c r="G14954" s="1" t="s">
        <v>77</v>
      </c>
      <c r="H14954" s="1" t="s">
        <v>107</v>
      </c>
      <c r="I14954" s="1">
        <v>496</v>
      </c>
      <c r="J14954" s="1">
        <f>MONTH(BART_Rides[[#This Row],[Date]])</f>
        <v>12</v>
      </c>
      <c r="K14954" s="1">
        <f>WEEKDAY(BART_Rides[[#This Row],[Date]],2)</f>
        <v>7</v>
      </c>
      <c r="L14954" s="1" t="str">
        <f>LEFT(BART_Rides[[#This Row],[Lines]],1)</f>
        <v>Y</v>
      </c>
      <c r="M14954" s="1" t="str">
        <f>IF(BART_Rides[[#This Row],[FirstLetter]]="Y","Yes","No")</f>
        <v>Yes</v>
      </c>
      <c r="N14954" s="1" t="str">
        <f>IF(OR(BART_Rides[[#This Row],[Station Code]]="EM", BART_Rides[[#This Row],[Station Code]]="MT", BART_Rides[[#This Row],[Station Code]]="PL", BART_Rides[[#This Row],[Station Code]]="CC"), "Yes", "No")</f>
        <v>No</v>
      </c>
    </row>
    <row r="14955" spans="6:14">
      <c r="F14955" s="3">
        <v>44550</v>
      </c>
      <c r="G14955" s="1" t="s">
        <v>77</v>
      </c>
      <c r="H14955" s="1" t="s">
        <v>107</v>
      </c>
      <c r="I14955" s="1">
        <v>1034</v>
      </c>
      <c r="J14955" s="1">
        <f>MONTH(BART_Rides[[#This Row],[Date]])</f>
        <v>12</v>
      </c>
      <c r="K14955" s="1">
        <f>WEEKDAY(BART_Rides[[#This Row],[Date]],2)</f>
        <v>1</v>
      </c>
      <c r="L14955" s="1" t="str">
        <f>LEFT(BART_Rides[[#This Row],[Lines]],1)</f>
        <v>Y</v>
      </c>
      <c r="M14955" s="1" t="str">
        <f>IF(BART_Rides[[#This Row],[FirstLetter]]="Y","Yes","No")</f>
        <v>Yes</v>
      </c>
      <c r="N14955" s="1" t="str">
        <f>IF(OR(BART_Rides[[#This Row],[Station Code]]="EM", BART_Rides[[#This Row],[Station Code]]="MT", BART_Rides[[#This Row],[Station Code]]="PL", BART_Rides[[#This Row],[Station Code]]="CC"), "Yes", "No")</f>
        <v>No</v>
      </c>
    </row>
    <row r="14956" spans="6:14">
      <c r="F14956" s="3">
        <v>44551</v>
      </c>
      <c r="G14956" s="1" t="s">
        <v>77</v>
      </c>
      <c r="H14956" s="1" t="s">
        <v>107</v>
      </c>
      <c r="I14956" s="1">
        <v>980</v>
      </c>
      <c r="J14956" s="1">
        <f>MONTH(BART_Rides[[#This Row],[Date]])</f>
        <v>12</v>
      </c>
      <c r="K14956" s="1">
        <f>WEEKDAY(BART_Rides[[#This Row],[Date]],2)</f>
        <v>2</v>
      </c>
      <c r="L14956" s="1" t="str">
        <f>LEFT(BART_Rides[[#This Row],[Lines]],1)</f>
        <v>Y</v>
      </c>
      <c r="M14956" s="1" t="str">
        <f>IF(BART_Rides[[#This Row],[FirstLetter]]="Y","Yes","No")</f>
        <v>Yes</v>
      </c>
      <c r="N14956" s="1" t="str">
        <f>IF(OR(BART_Rides[[#This Row],[Station Code]]="EM", BART_Rides[[#This Row],[Station Code]]="MT", BART_Rides[[#This Row],[Station Code]]="PL", BART_Rides[[#This Row],[Station Code]]="CC"), "Yes", "No")</f>
        <v>No</v>
      </c>
    </row>
    <row r="14957" spans="6:14">
      <c r="F14957" s="3">
        <v>44552</v>
      </c>
      <c r="G14957" s="1" t="s">
        <v>77</v>
      </c>
      <c r="H14957" s="1" t="s">
        <v>107</v>
      </c>
      <c r="I14957" s="1">
        <v>895</v>
      </c>
      <c r="J14957" s="1">
        <f>MONTH(BART_Rides[[#This Row],[Date]])</f>
        <v>12</v>
      </c>
      <c r="K14957" s="1">
        <f>WEEKDAY(BART_Rides[[#This Row],[Date]],2)</f>
        <v>3</v>
      </c>
      <c r="L14957" s="1" t="str">
        <f>LEFT(BART_Rides[[#This Row],[Lines]],1)</f>
        <v>Y</v>
      </c>
      <c r="M14957" s="1" t="str">
        <f>IF(BART_Rides[[#This Row],[FirstLetter]]="Y","Yes","No")</f>
        <v>Yes</v>
      </c>
      <c r="N14957" s="1" t="str">
        <f>IF(OR(BART_Rides[[#This Row],[Station Code]]="EM", BART_Rides[[#This Row],[Station Code]]="MT", BART_Rides[[#This Row],[Station Code]]="PL", BART_Rides[[#This Row],[Station Code]]="CC"), "Yes", "No")</f>
        <v>No</v>
      </c>
    </row>
    <row r="14958" spans="6:14">
      <c r="F14958" s="3">
        <v>44553</v>
      </c>
      <c r="G14958" s="1" t="s">
        <v>77</v>
      </c>
      <c r="H14958" s="1" t="s">
        <v>107</v>
      </c>
      <c r="I14958" s="1">
        <v>847</v>
      </c>
      <c r="J14958" s="1">
        <f>MONTH(BART_Rides[[#This Row],[Date]])</f>
        <v>12</v>
      </c>
      <c r="K14958" s="1">
        <f>WEEKDAY(BART_Rides[[#This Row],[Date]],2)</f>
        <v>4</v>
      </c>
      <c r="L14958" s="1" t="str">
        <f>LEFT(BART_Rides[[#This Row],[Lines]],1)</f>
        <v>Y</v>
      </c>
      <c r="M14958" s="1" t="str">
        <f>IF(BART_Rides[[#This Row],[FirstLetter]]="Y","Yes","No")</f>
        <v>Yes</v>
      </c>
      <c r="N14958" s="1" t="str">
        <f>IF(OR(BART_Rides[[#This Row],[Station Code]]="EM", BART_Rides[[#This Row],[Station Code]]="MT", BART_Rides[[#This Row],[Station Code]]="PL", BART_Rides[[#This Row],[Station Code]]="CC"), "Yes", "No")</f>
        <v>No</v>
      </c>
    </row>
    <row r="14959" spans="6:14">
      <c r="F14959" s="3">
        <v>44554</v>
      </c>
      <c r="G14959" s="1" t="s">
        <v>77</v>
      </c>
      <c r="H14959" s="1" t="s">
        <v>107</v>
      </c>
      <c r="I14959" s="1">
        <v>553</v>
      </c>
      <c r="J14959" s="1">
        <f>MONTH(BART_Rides[[#This Row],[Date]])</f>
        <v>12</v>
      </c>
      <c r="K14959" s="1">
        <f>WEEKDAY(BART_Rides[[#This Row],[Date]],2)</f>
        <v>5</v>
      </c>
      <c r="L14959" s="1" t="str">
        <f>LEFT(BART_Rides[[#This Row],[Lines]],1)</f>
        <v>Y</v>
      </c>
      <c r="M14959" s="1" t="str">
        <f>IF(BART_Rides[[#This Row],[FirstLetter]]="Y","Yes","No")</f>
        <v>Yes</v>
      </c>
      <c r="N14959" s="1" t="str">
        <f>IF(OR(BART_Rides[[#This Row],[Station Code]]="EM", BART_Rides[[#This Row],[Station Code]]="MT", BART_Rides[[#This Row],[Station Code]]="PL", BART_Rides[[#This Row],[Station Code]]="CC"), "Yes", "No")</f>
        <v>No</v>
      </c>
    </row>
    <row r="14960" spans="6:14">
      <c r="F14960" s="3">
        <v>44555</v>
      </c>
      <c r="G14960" s="1" t="s">
        <v>77</v>
      </c>
      <c r="H14960" s="1" t="s">
        <v>107</v>
      </c>
      <c r="I14960" s="1">
        <v>180</v>
      </c>
      <c r="J14960" s="1">
        <f>MONTH(BART_Rides[[#This Row],[Date]])</f>
        <v>12</v>
      </c>
      <c r="K14960" s="1">
        <f>WEEKDAY(BART_Rides[[#This Row],[Date]],2)</f>
        <v>6</v>
      </c>
      <c r="L14960" s="1" t="str">
        <f>LEFT(BART_Rides[[#This Row],[Lines]],1)</f>
        <v>Y</v>
      </c>
      <c r="M14960" s="1" t="str">
        <f>IF(BART_Rides[[#This Row],[FirstLetter]]="Y","Yes","No")</f>
        <v>Yes</v>
      </c>
      <c r="N14960" s="1" t="str">
        <f>IF(OR(BART_Rides[[#This Row],[Station Code]]="EM", BART_Rides[[#This Row],[Station Code]]="MT", BART_Rides[[#This Row],[Station Code]]="PL", BART_Rides[[#This Row],[Station Code]]="CC"), "Yes", "No")</f>
        <v>No</v>
      </c>
    </row>
    <row r="14961" spans="6:14">
      <c r="F14961" s="3">
        <v>44556</v>
      </c>
      <c r="G14961" s="1" t="s">
        <v>77</v>
      </c>
      <c r="H14961" s="1" t="s">
        <v>107</v>
      </c>
      <c r="I14961" s="1">
        <v>345</v>
      </c>
      <c r="J14961" s="1">
        <f>MONTH(BART_Rides[[#This Row],[Date]])</f>
        <v>12</v>
      </c>
      <c r="K14961" s="1">
        <f>WEEKDAY(BART_Rides[[#This Row],[Date]],2)</f>
        <v>7</v>
      </c>
      <c r="L14961" s="1" t="str">
        <f>LEFT(BART_Rides[[#This Row],[Lines]],1)</f>
        <v>Y</v>
      </c>
      <c r="M14961" s="1" t="str">
        <f>IF(BART_Rides[[#This Row],[FirstLetter]]="Y","Yes","No")</f>
        <v>Yes</v>
      </c>
      <c r="N14961" s="1" t="str">
        <f>IF(OR(BART_Rides[[#This Row],[Station Code]]="EM", BART_Rides[[#This Row],[Station Code]]="MT", BART_Rides[[#This Row],[Station Code]]="PL", BART_Rides[[#This Row],[Station Code]]="CC"), "Yes", "No")</f>
        <v>No</v>
      </c>
    </row>
    <row r="14962" spans="6:14">
      <c r="F14962" s="3">
        <v>44557</v>
      </c>
      <c r="G14962" s="1" t="s">
        <v>77</v>
      </c>
      <c r="H14962" s="1" t="s">
        <v>107</v>
      </c>
      <c r="I14962" s="1">
        <v>824</v>
      </c>
      <c r="J14962" s="1">
        <f>MONTH(BART_Rides[[#This Row],[Date]])</f>
        <v>12</v>
      </c>
      <c r="K14962" s="1">
        <f>WEEKDAY(BART_Rides[[#This Row],[Date]],2)</f>
        <v>1</v>
      </c>
      <c r="L14962" s="1" t="str">
        <f>LEFT(BART_Rides[[#This Row],[Lines]],1)</f>
        <v>Y</v>
      </c>
      <c r="M14962" s="1" t="str">
        <f>IF(BART_Rides[[#This Row],[FirstLetter]]="Y","Yes","No")</f>
        <v>Yes</v>
      </c>
      <c r="N14962" s="1" t="str">
        <f>IF(OR(BART_Rides[[#This Row],[Station Code]]="EM", BART_Rides[[#This Row],[Station Code]]="MT", BART_Rides[[#This Row],[Station Code]]="PL", BART_Rides[[#This Row],[Station Code]]="CC"), "Yes", "No")</f>
        <v>No</v>
      </c>
    </row>
    <row r="14963" spans="6:14">
      <c r="F14963" s="3">
        <v>44558</v>
      </c>
      <c r="G14963" s="1" t="s">
        <v>77</v>
      </c>
      <c r="H14963" s="1" t="s">
        <v>107</v>
      </c>
      <c r="I14963" s="1">
        <v>830</v>
      </c>
      <c r="J14963" s="1">
        <f>MONTH(BART_Rides[[#This Row],[Date]])</f>
        <v>12</v>
      </c>
      <c r="K14963" s="1">
        <f>WEEKDAY(BART_Rides[[#This Row],[Date]],2)</f>
        <v>2</v>
      </c>
      <c r="L14963" s="1" t="str">
        <f>LEFT(BART_Rides[[#This Row],[Lines]],1)</f>
        <v>Y</v>
      </c>
      <c r="M14963" s="1" t="str">
        <f>IF(BART_Rides[[#This Row],[FirstLetter]]="Y","Yes","No")</f>
        <v>Yes</v>
      </c>
      <c r="N14963" s="1" t="str">
        <f>IF(OR(BART_Rides[[#This Row],[Station Code]]="EM", BART_Rides[[#This Row],[Station Code]]="MT", BART_Rides[[#This Row],[Station Code]]="PL", BART_Rides[[#This Row],[Station Code]]="CC"), "Yes", "No")</f>
        <v>No</v>
      </c>
    </row>
    <row r="14964" spans="6:14">
      <c r="F14964" s="3">
        <v>44559</v>
      </c>
      <c r="G14964" s="1" t="s">
        <v>77</v>
      </c>
      <c r="H14964" s="1" t="s">
        <v>107</v>
      </c>
      <c r="I14964" s="1">
        <v>722</v>
      </c>
      <c r="J14964" s="1">
        <f>MONTH(BART_Rides[[#This Row],[Date]])</f>
        <v>12</v>
      </c>
      <c r="K14964" s="1">
        <f>WEEKDAY(BART_Rides[[#This Row],[Date]],2)</f>
        <v>3</v>
      </c>
      <c r="L14964" s="1" t="str">
        <f>LEFT(BART_Rides[[#This Row],[Lines]],1)</f>
        <v>Y</v>
      </c>
      <c r="M14964" s="1" t="str">
        <f>IF(BART_Rides[[#This Row],[FirstLetter]]="Y","Yes","No")</f>
        <v>Yes</v>
      </c>
      <c r="N14964" s="1" t="str">
        <f>IF(OR(BART_Rides[[#This Row],[Station Code]]="EM", BART_Rides[[#This Row],[Station Code]]="MT", BART_Rides[[#This Row],[Station Code]]="PL", BART_Rides[[#This Row],[Station Code]]="CC"), "Yes", "No")</f>
        <v>No</v>
      </c>
    </row>
    <row r="14965" spans="6:14">
      <c r="F14965" s="3">
        <v>44560</v>
      </c>
      <c r="G14965" s="1" t="s">
        <v>77</v>
      </c>
      <c r="H14965" s="1" t="s">
        <v>107</v>
      </c>
      <c r="I14965" s="1">
        <v>883</v>
      </c>
      <c r="J14965" s="1">
        <f>MONTH(BART_Rides[[#This Row],[Date]])</f>
        <v>12</v>
      </c>
      <c r="K14965" s="1">
        <f>WEEKDAY(BART_Rides[[#This Row],[Date]],2)</f>
        <v>4</v>
      </c>
      <c r="L14965" s="1" t="str">
        <f>LEFT(BART_Rides[[#This Row],[Lines]],1)</f>
        <v>Y</v>
      </c>
      <c r="M14965" s="1" t="str">
        <f>IF(BART_Rides[[#This Row],[FirstLetter]]="Y","Yes","No")</f>
        <v>Yes</v>
      </c>
      <c r="N14965" s="1" t="str">
        <f>IF(OR(BART_Rides[[#This Row],[Station Code]]="EM", BART_Rides[[#This Row],[Station Code]]="MT", BART_Rides[[#This Row],[Station Code]]="PL", BART_Rides[[#This Row],[Station Code]]="CC"), "Yes", "No")</f>
        <v>No</v>
      </c>
    </row>
    <row r="14966" spans="6:14">
      <c r="F14966" s="3">
        <v>44561</v>
      </c>
      <c r="G14966" s="1" t="s">
        <v>77</v>
      </c>
      <c r="H14966" s="1" t="s">
        <v>107</v>
      </c>
      <c r="I14966" s="1">
        <v>619</v>
      </c>
      <c r="J14966" s="1">
        <f>MONTH(BART_Rides[[#This Row],[Date]])</f>
        <v>12</v>
      </c>
      <c r="K14966" s="1">
        <f>WEEKDAY(BART_Rides[[#This Row],[Date]],2)</f>
        <v>5</v>
      </c>
      <c r="L14966" s="1" t="str">
        <f>LEFT(BART_Rides[[#This Row],[Lines]],1)</f>
        <v>Y</v>
      </c>
      <c r="M14966" s="1" t="str">
        <f>IF(BART_Rides[[#This Row],[FirstLetter]]="Y","Yes","No")</f>
        <v>Yes</v>
      </c>
      <c r="N14966" s="1" t="str">
        <f>IF(OR(BART_Rides[[#This Row],[Station Code]]="EM", BART_Rides[[#This Row],[Station Code]]="MT", BART_Rides[[#This Row],[Station Code]]="PL", BART_Rides[[#This Row],[Station Code]]="CC"), "Yes", "No")</f>
        <v>No</v>
      </c>
    </row>
    <row r="14967" spans="6:14">
      <c r="F14967" s="3">
        <v>44197</v>
      </c>
      <c r="G14967" s="1" t="s">
        <v>79</v>
      </c>
      <c r="H14967" s="1" t="s">
        <v>107</v>
      </c>
      <c r="I14967" s="1">
        <v>268</v>
      </c>
      <c r="J14967" s="1">
        <f>MONTH(BART_Rides[[#This Row],[Date]])</f>
        <v>1</v>
      </c>
      <c r="K14967" s="1">
        <f>WEEKDAY(BART_Rides[[#This Row],[Date]],2)</f>
        <v>5</v>
      </c>
      <c r="L14967" s="1" t="str">
        <f>LEFT(BART_Rides[[#This Row],[Lines]],1)</f>
        <v>Y</v>
      </c>
      <c r="M14967" s="1" t="str">
        <f>IF(BART_Rides[[#This Row],[FirstLetter]]="Y","Yes","No")</f>
        <v>Yes</v>
      </c>
      <c r="N14967" s="1" t="str">
        <f>IF(OR(BART_Rides[[#This Row],[Station Code]]="EM", BART_Rides[[#This Row],[Station Code]]="MT", BART_Rides[[#This Row],[Station Code]]="PL", BART_Rides[[#This Row],[Station Code]]="CC"), "Yes", "No")</f>
        <v>No</v>
      </c>
    </row>
    <row r="14968" spans="6:14">
      <c r="F14968" s="3">
        <v>44198</v>
      </c>
      <c r="G14968" s="1" t="s">
        <v>79</v>
      </c>
      <c r="H14968" s="1" t="s">
        <v>107</v>
      </c>
      <c r="I14968" s="1">
        <v>314</v>
      </c>
      <c r="J14968" s="1">
        <f>MONTH(BART_Rides[[#This Row],[Date]])</f>
        <v>1</v>
      </c>
      <c r="K14968" s="1">
        <f>WEEKDAY(BART_Rides[[#This Row],[Date]],2)</f>
        <v>6</v>
      </c>
      <c r="L14968" s="1" t="str">
        <f>LEFT(BART_Rides[[#This Row],[Lines]],1)</f>
        <v>Y</v>
      </c>
      <c r="M14968" s="1" t="str">
        <f>IF(BART_Rides[[#This Row],[FirstLetter]]="Y","Yes","No")</f>
        <v>Yes</v>
      </c>
      <c r="N14968" s="1" t="str">
        <f>IF(OR(BART_Rides[[#This Row],[Station Code]]="EM", BART_Rides[[#This Row],[Station Code]]="MT", BART_Rides[[#This Row],[Station Code]]="PL", BART_Rides[[#This Row],[Station Code]]="CC"), "Yes", "No")</f>
        <v>No</v>
      </c>
    </row>
    <row r="14969" spans="6:14">
      <c r="F14969" s="3">
        <v>44199</v>
      </c>
      <c r="G14969" s="1" t="s">
        <v>79</v>
      </c>
      <c r="H14969" s="1" t="s">
        <v>107</v>
      </c>
      <c r="I14969" s="1">
        <v>303</v>
      </c>
      <c r="J14969" s="1">
        <f>MONTH(BART_Rides[[#This Row],[Date]])</f>
        <v>1</v>
      </c>
      <c r="K14969" s="1">
        <f>WEEKDAY(BART_Rides[[#This Row],[Date]],2)</f>
        <v>7</v>
      </c>
      <c r="L14969" s="1" t="str">
        <f>LEFT(BART_Rides[[#This Row],[Lines]],1)</f>
        <v>Y</v>
      </c>
      <c r="M14969" s="1" t="str">
        <f>IF(BART_Rides[[#This Row],[FirstLetter]]="Y","Yes","No")</f>
        <v>Yes</v>
      </c>
      <c r="N14969" s="1" t="str">
        <f>IF(OR(BART_Rides[[#This Row],[Station Code]]="EM", BART_Rides[[#This Row],[Station Code]]="MT", BART_Rides[[#This Row],[Station Code]]="PL", BART_Rides[[#This Row],[Station Code]]="CC"), "Yes", "No")</f>
        <v>No</v>
      </c>
    </row>
    <row r="14970" spans="6:14">
      <c r="F14970" s="3">
        <v>44200</v>
      </c>
      <c r="G14970" s="1" t="s">
        <v>79</v>
      </c>
      <c r="H14970" s="1" t="s">
        <v>107</v>
      </c>
      <c r="I14970" s="1">
        <v>435</v>
      </c>
      <c r="J14970" s="1">
        <f>MONTH(BART_Rides[[#This Row],[Date]])</f>
        <v>1</v>
      </c>
      <c r="K14970" s="1">
        <f>WEEKDAY(BART_Rides[[#This Row],[Date]],2)</f>
        <v>1</v>
      </c>
      <c r="L14970" s="1" t="str">
        <f>LEFT(BART_Rides[[#This Row],[Lines]],1)</f>
        <v>Y</v>
      </c>
      <c r="M14970" s="1" t="str">
        <f>IF(BART_Rides[[#This Row],[FirstLetter]]="Y","Yes","No")</f>
        <v>Yes</v>
      </c>
      <c r="N14970" s="1" t="str">
        <f>IF(OR(BART_Rides[[#This Row],[Station Code]]="EM", BART_Rides[[#This Row],[Station Code]]="MT", BART_Rides[[#This Row],[Station Code]]="PL", BART_Rides[[#This Row],[Station Code]]="CC"), "Yes", "No")</f>
        <v>No</v>
      </c>
    </row>
    <row r="14971" spans="6:14">
      <c r="F14971" s="3">
        <v>44201</v>
      </c>
      <c r="G14971" s="1" t="s">
        <v>79</v>
      </c>
      <c r="H14971" s="1" t="s">
        <v>107</v>
      </c>
      <c r="I14971" s="1">
        <v>423</v>
      </c>
      <c r="J14971" s="1">
        <f>MONTH(BART_Rides[[#This Row],[Date]])</f>
        <v>1</v>
      </c>
      <c r="K14971" s="1">
        <f>WEEKDAY(BART_Rides[[#This Row],[Date]],2)</f>
        <v>2</v>
      </c>
      <c r="L14971" s="1" t="str">
        <f>LEFT(BART_Rides[[#This Row],[Lines]],1)</f>
        <v>Y</v>
      </c>
      <c r="M14971" s="1" t="str">
        <f>IF(BART_Rides[[#This Row],[FirstLetter]]="Y","Yes","No")</f>
        <v>Yes</v>
      </c>
      <c r="N14971" s="1" t="str">
        <f>IF(OR(BART_Rides[[#This Row],[Station Code]]="EM", BART_Rides[[#This Row],[Station Code]]="MT", BART_Rides[[#This Row],[Station Code]]="PL", BART_Rides[[#This Row],[Station Code]]="CC"), "Yes", "No")</f>
        <v>No</v>
      </c>
    </row>
    <row r="14972" spans="6:14">
      <c r="F14972" s="3">
        <v>44202</v>
      </c>
      <c r="G14972" s="1" t="s">
        <v>79</v>
      </c>
      <c r="H14972" s="1" t="s">
        <v>107</v>
      </c>
      <c r="I14972" s="1">
        <v>429</v>
      </c>
      <c r="J14972" s="1">
        <f>MONTH(BART_Rides[[#This Row],[Date]])</f>
        <v>1</v>
      </c>
      <c r="K14972" s="1">
        <f>WEEKDAY(BART_Rides[[#This Row],[Date]],2)</f>
        <v>3</v>
      </c>
      <c r="L14972" s="1" t="str">
        <f>LEFT(BART_Rides[[#This Row],[Lines]],1)</f>
        <v>Y</v>
      </c>
      <c r="M14972" s="1" t="str">
        <f>IF(BART_Rides[[#This Row],[FirstLetter]]="Y","Yes","No")</f>
        <v>Yes</v>
      </c>
      <c r="N14972" s="1" t="str">
        <f>IF(OR(BART_Rides[[#This Row],[Station Code]]="EM", BART_Rides[[#This Row],[Station Code]]="MT", BART_Rides[[#This Row],[Station Code]]="PL", BART_Rides[[#This Row],[Station Code]]="CC"), "Yes", "No")</f>
        <v>No</v>
      </c>
    </row>
    <row r="14973" spans="6:14">
      <c r="F14973" s="3">
        <v>44203</v>
      </c>
      <c r="G14973" s="1" t="s">
        <v>79</v>
      </c>
      <c r="H14973" s="1" t="s">
        <v>107</v>
      </c>
      <c r="I14973" s="1">
        <v>423</v>
      </c>
      <c r="J14973" s="1">
        <f>MONTH(BART_Rides[[#This Row],[Date]])</f>
        <v>1</v>
      </c>
      <c r="K14973" s="1">
        <f>WEEKDAY(BART_Rides[[#This Row],[Date]],2)</f>
        <v>4</v>
      </c>
      <c r="L14973" s="1" t="str">
        <f>LEFT(BART_Rides[[#This Row],[Lines]],1)</f>
        <v>Y</v>
      </c>
      <c r="M14973" s="1" t="str">
        <f>IF(BART_Rides[[#This Row],[FirstLetter]]="Y","Yes","No")</f>
        <v>Yes</v>
      </c>
      <c r="N14973" s="1" t="str">
        <f>IF(OR(BART_Rides[[#This Row],[Station Code]]="EM", BART_Rides[[#This Row],[Station Code]]="MT", BART_Rides[[#This Row],[Station Code]]="PL", BART_Rides[[#This Row],[Station Code]]="CC"), "Yes", "No")</f>
        <v>No</v>
      </c>
    </row>
    <row r="14974" spans="6:14">
      <c r="F14974" s="3">
        <v>44204</v>
      </c>
      <c r="G14974" s="1" t="s">
        <v>79</v>
      </c>
      <c r="H14974" s="1" t="s">
        <v>107</v>
      </c>
      <c r="I14974" s="1">
        <v>449</v>
      </c>
      <c r="J14974" s="1">
        <f>MONTH(BART_Rides[[#This Row],[Date]])</f>
        <v>1</v>
      </c>
      <c r="K14974" s="1">
        <f>WEEKDAY(BART_Rides[[#This Row],[Date]],2)</f>
        <v>5</v>
      </c>
      <c r="L14974" s="1" t="str">
        <f>LEFT(BART_Rides[[#This Row],[Lines]],1)</f>
        <v>Y</v>
      </c>
      <c r="M14974" s="1" t="str">
        <f>IF(BART_Rides[[#This Row],[FirstLetter]]="Y","Yes","No")</f>
        <v>Yes</v>
      </c>
      <c r="N14974" s="1" t="str">
        <f>IF(OR(BART_Rides[[#This Row],[Station Code]]="EM", BART_Rides[[#This Row],[Station Code]]="MT", BART_Rides[[#This Row],[Station Code]]="PL", BART_Rides[[#This Row],[Station Code]]="CC"), "Yes", "No")</f>
        <v>No</v>
      </c>
    </row>
    <row r="14975" spans="6:14">
      <c r="F14975" s="3">
        <v>44205</v>
      </c>
      <c r="G14975" s="1" t="s">
        <v>79</v>
      </c>
      <c r="H14975" s="1" t="s">
        <v>107</v>
      </c>
      <c r="I14975" s="1">
        <v>276</v>
      </c>
      <c r="J14975" s="1">
        <f>MONTH(BART_Rides[[#This Row],[Date]])</f>
        <v>1</v>
      </c>
      <c r="K14975" s="1">
        <f>WEEKDAY(BART_Rides[[#This Row],[Date]],2)</f>
        <v>6</v>
      </c>
      <c r="L14975" s="1" t="str">
        <f>LEFT(BART_Rides[[#This Row],[Lines]],1)</f>
        <v>Y</v>
      </c>
      <c r="M14975" s="1" t="str">
        <f>IF(BART_Rides[[#This Row],[FirstLetter]]="Y","Yes","No")</f>
        <v>Yes</v>
      </c>
      <c r="N14975" s="1" t="str">
        <f>IF(OR(BART_Rides[[#This Row],[Station Code]]="EM", BART_Rides[[#This Row],[Station Code]]="MT", BART_Rides[[#This Row],[Station Code]]="PL", BART_Rides[[#This Row],[Station Code]]="CC"), "Yes", "No")</f>
        <v>No</v>
      </c>
    </row>
    <row r="14976" spans="6:14">
      <c r="F14976" s="3">
        <v>44206</v>
      </c>
      <c r="G14976" s="1" t="s">
        <v>79</v>
      </c>
      <c r="H14976" s="1" t="s">
        <v>107</v>
      </c>
      <c r="I14976" s="1">
        <v>226</v>
      </c>
      <c r="J14976" s="1">
        <f>MONTH(BART_Rides[[#This Row],[Date]])</f>
        <v>1</v>
      </c>
      <c r="K14976" s="1">
        <f>WEEKDAY(BART_Rides[[#This Row],[Date]],2)</f>
        <v>7</v>
      </c>
      <c r="L14976" s="1" t="str">
        <f>LEFT(BART_Rides[[#This Row],[Lines]],1)</f>
        <v>Y</v>
      </c>
      <c r="M14976" s="1" t="str">
        <f>IF(BART_Rides[[#This Row],[FirstLetter]]="Y","Yes","No")</f>
        <v>Yes</v>
      </c>
      <c r="N14976" s="1" t="str">
        <f>IF(OR(BART_Rides[[#This Row],[Station Code]]="EM", BART_Rides[[#This Row],[Station Code]]="MT", BART_Rides[[#This Row],[Station Code]]="PL", BART_Rides[[#This Row],[Station Code]]="CC"), "Yes", "No")</f>
        <v>No</v>
      </c>
    </row>
    <row r="14977" spans="6:14">
      <c r="F14977" s="3">
        <v>44207</v>
      </c>
      <c r="G14977" s="1" t="s">
        <v>79</v>
      </c>
      <c r="H14977" s="1" t="s">
        <v>107</v>
      </c>
      <c r="I14977" s="1">
        <v>384</v>
      </c>
      <c r="J14977" s="1">
        <f>MONTH(BART_Rides[[#This Row],[Date]])</f>
        <v>1</v>
      </c>
      <c r="K14977" s="1">
        <f>WEEKDAY(BART_Rides[[#This Row],[Date]],2)</f>
        <v>1</v>
      </c>
      <c r="L14977" s="1" t="str">
        <f>LEFT(BART_Rides[[#This Row],[Lines]],1)</f>
        <v>Y</v>
      </c>
      <c r="M14977" s="1" t="str">
        <f>IF(BART_Rides[[#This Row],[FirstLetter]]="Y","Yes","No")</f>
        <v>Yes</v>
      </c>
      <c r="N14977" s="1" t="str">
        <f>IF(OR(BART_Rides[[#This Row],[Station Code]]="EM", BART_Rides[[#This Row],[Station Code]]="MT", BART_Rides[[#This Row],[Station Code]]="PL", BART_Rides[[#This Row],[Station Code]]="CC"), "Yes", "No")</f>
        <v>No</v>
      </c>
    </row>
    <row r="14978" spans="6:14">
      <c r="F14978" s="3">
        <v>44208</v>
      </c>
      <c r="G14978" s="1" t="s">
        <v>79</v>
      </c>
      <c r="H14978" s="1" t="s">
        <v>107</v>
      </c>
      <c r="I14978" s="1">
        <v>396</v>
      </c>
      <c r="J14978" s="1">
        <f>MONTH(BART_Rides[[#This Row],[Date]])</f>
        <v>1</v>
      </c>
      <c r="K14978" s="1">
        <f>WEEKDAY(BART_Rides[[#This Row],[Date]],2)</f>
        <v>2</v>
      </c>
      <c r="L14978" s="1" t="str">
        <f>LEFT(BART_Rides[[#This Row],[Lines]],1)</f>
        <v>Y</v>
      </c>
      <c r="M14978" s="1" t="str">
        <f>IF(BART_Rides[[#This Row],[FirstLetter]]="Y","Yes","No")</f>
        <v>Yes</v>
      </c>
      <c r="N14978" s="1" t="str">
        <f>IF(OR(BART_Rides[[#This Row],[Station Code]]="EM", BART_Rides[[#This Row],[Station Code]]="MT", BART_Rides[[#This Row],[Station Code]]="PL", BART_Rides[[#This Row],[Station Code]]="CC"), "Yes", "No")</f>
        <v>No</v>
      </c>
    </row>
    <row r="14979" spans="6:14">
      <c r="F14979" s="3">
        <v>44209</v>
      </c>
      <c r="G14979" s="1" t="s">
        <v>79</v>
      </c>
      <c r="H14979" s="1" t="s">
        <v>107</v>
      </c>
      <c r="I14979" s="1">
        <v>406</v>
      </c>
      <c r="J14979" s="1">
        <f>MONTH(BART_Rides[[#This Row],[Date]])</f>
        <v>1</v>
      </c>
      <c r="K14979" s="1">
        <f>WEEKDAY(BART_Rides[[#This Row],[Date]],2)</f>
        <v>3</v>
      </c>
      <c r="L14979" s="1" t="str">
        <f>LEFT(BART_Rides[[#This Row],[Lines]],1)</f>
        <v>Y</v>
      </c>
      <c r="M14979" s="1" t="str">
        <f>IF(BART_Rides[[#This Row],[FirstLetter]]="Y","Yes","No")</f>
        <v>Yes</v>
      </c>
      <c r="N14979" s="1" t="str">
        <f>IF(OR(BART_Rides[[#This Row],[Station Code]]="EM", BART_Rides[[#This Row],[Station Code]]="MT", BART_Rides[[#This Row],[Station Code]]="PL", BART_Rides[[#This Row],[Station Code]]="CC"), "Yes", "No")</f>
        <v>No</v>
      </c>
    </row>
    <row r="14980" spans="6:14">
      <c r="F14980" s="3">
        <v>44210</v>
      </c>
      <c r="G14980" s="1" t="s">
        <v>79</v>
      </c>
      <c r="H14980" s="1" t="s">
        <v>107</v>
      </c>
      <c r="I14980" s="1">
        <v>472</v>
      </c>
      <c r="J14980" s="1">
        <f>MONTH(BART_Rides[[#This Row],[Date]])</f>
        <v>1</v>
      </c>
      <c r="K14980" s="1">
        <f>WEEKDAY(BART_Rides[[#This Row],[Date]],2)</f>
        <v>4</v>
      </c>
      <c r="L14980" s="1" t="str">
        <f>LEFT(BART_Rides[[#This Row],[Lines]],1)</f>
        <v>Y</v>
      </c>
      <c r="M14980" s="1" t="str">
        <f>IF(BART_Rides[[#This Row],[FirstLetter]]="Y","Yes","No")</f>
        <v>Yes</v>
      </c>
      <c r="N14980" s="1" t="str">
        <f>IF(OR(BART_Rides[[#This Row],[Station Code]]="EM", BART_Rides[[#This Row],[Station Code]]="MT", BART_Rides[[#This Row],[Station Code]]="PL", BART_Rides[[#This Row],[Station Code]]="CC"), "Yes", "No")</f>
        <v>No</v>
      </c>
    </row>
    <row r="14981" spans="6:14">
      <c r="F14981" s="3">
        <v>44211</v>
      </c>
      <c r="G14981" s="1" t="s">
        <v>79</v>
      </c>
      <c r="H14981" s="1" t="s">
        <v>107</v>
      </c>
      <c r="I14981" s="1">
        <v>522</v>
      </c>
      <c r="J14981" s="1">
        <f>MONTH(BART_Rides[[#This Row],[Date]])</f>
        <v>1</v>
      </c>
      <c r="K14981" s="1">
        <f>WEEKDAY(BART_Rides[[#This Row],[Date]],2)</f>
        <v>5</v>
      </c>
      <c r="L14981" s="1" t="str">
        <f>LEFT(BART_Rides[[#This Row],[Lines]],1)</f>
        <v>Y</v>
      </c>
      <c r="M14981" s="1" t="str">
        <f>IF(BART_Rides[[#This Row],[FirstLetter]]="Y","Yes","No")</f>
        <v>Yes</v>
      </c>
      <c r="N14981" s="1" t="str">
        <f>IF(OR(BART_Rides[[#This Row],[Station Code]]="EM", BART_Rides[[#This Row],[Station Code]]="MT", BART_Rides[[#This Row],[Station Code]]="PL", BART_Rides[[#This Row],[Station Code]]="CC"), "Yes", "No")</f>
        <v>No</v>
      </c>
    </row>
    <row r="14982" spans="6:14">
      <c r="F14982" s="3">
        <v>44212</v>
      </c>
      <c r="G14982" s="1" t="s">
        <v>79</v>
      </c>
      <c r="H14982" s="1" t="s">
        <v>107</v>
      </c>
      <c r="I14982" s="1">
        <v>271</v>
      </c>
      <c r="J14982" s="1">
        <f>MONTH(BART_Rides[[#This Row],[Date]])</f>
        <v>1</v>
      </c>
      <c r="K14982" s="1">
        <f>WEEKDAY(BART_Rides[[#This Row],[Date]],2)</f>
        <v>6</v>
      </c>
      <c r="L14982" s="1" t="str">
        <f>LEFT(BART_Rides[[#This Row],[Lines]],1)</f>
        <v>Y</v>
      </c>
      <c r="M14982" s="1" t="str">
        <f>IF(BART_Rides[[#This Row],[FirstLetter]]="Y","Yes","No")</f>
        <v>Yes</v>
      </c>
      <c r="N14982" s="1" t="str">
        <f>IF(OR(BART_Rides[[#This Row],[Station Code]]="EM", BART_Rides[[#This Row],[Station Code]]="MT", BART_Rides[[#This Row],[Station Code]]="PL", BART_Rides[[#This Row],[Station Code]]="CC"), "Yes", "No")</f>
        <v>No</v>
      </c>
    </row>
    <row r="14983" spans="6:14">
      <c r="F14983" s="3">
        <v>44213</v>
      </c>
      <c r="G14983" s="1" t="s">
        <v>79</v>
      </c>
      <c r="H14983" s="1" t="s">
        <v>107</v>
      </c>
      <c r="I14983" s="1">
        <v>274</v>
      </c>
      <c r="J14983" s="1">
        <f>MONTH(BART_Rides[[#This Row],[Date]])</f>
        <v>1</v>
      </c>
      <c r="K14983" s="1">
        <f>WEEKDAY(BART_Rides[[#This Row],[Date]],2)</f>
        <v>7</v>
      </c>
      <c r="L14983" s="1" t="str">
        <f>LEFT(BART_Rides[[#This Row],[Lines]],1)</f>
        <v>Y</v>
      </c>
      <c r="M14983" s="1" t="str">
        <f>IF(BART_Rides[[#This Row],[FirstLetter]]="Y","Yes","No")</f>
        <v>Yes</v>
      </c>
      <c r="N14983" s="1" t="str">
        <f>IF(OR(BART_Rides[[#This Row],[Station Code]]="EM", BART_Rides[[#This Row],[Station Code]]="MT", BART_Rides[[#This Row],[Station Code]]="PL", BART_Rides[[#This Row],[Station Code]]="CC"), "Yes", "No")</f>
        <v>No</v>
      </c>
    </row>
    <row r="14984" spans="6:14">
      <c r="F14984" s="3">
        <v>44214</v>
      </c>
      <c r="G14984" s="1" t="s">
        <v>79</v>
      </c>
      <c r="H14984" s="1" t="s">
        <v>107</v>
      </c>
      <c r="I14984" s="1">
        <v>302</v>
      </c>
      <c r="J14984" s="1">
        <f>MONTH(BART_Rides[[#This Row],[Date]])</f>
        <v>1</v>
      </c>
      <c r="K14984" s="1">
        <f>WEEKDAY(BART_Rides[[#This Row],[Date]],2)</f>
        <v>1</v>
      </c>
      <c r="L14984" s="1" t="str">
        <f>LEFT(BART_Rides[[#This Row],[Lines]],1)</f>
        <v>Y</v>
      </c>
      <c r="M14984" s="1" t="str">
        <f>IF(BART_Rides[[#This Row],[FirstLetter]]="Y","Yes","No")</f>
        <v>Yes</v>
      </c>
      <c r="N14984" s="1" t="str">
        <f>IF(OR(BART_Rides[[#This Row],[Station Code]]="EM", BART_Rides[[#This Row],[Station Code]]="MT", BART_Rides[[#This Row],[Station Code]]="PL", BART_Rides[[#This Row],[Station Code]]="CC"), "Yes", "No")</f>
        <v>No</v>
      </c>
    </row>
    <row r="14985" spans="6:14">
      <c r="F14985" s="3">
        <v>44215</v>
      </c>
      <c r="G14985" s="1" t="s">
        <v>79</v>
      </c>
      <c r="H14985" s="1" t="s">
        <v>107</v>
      </c>
      <c r="I14985" s="1">
        <v>367</v>
      </c>
      <c r="J14985" s="1">
        <f>MONTH(BART_Rides[[#This Row],[Date]])</f>
        <v>1</v>
      </c>
      <c r="K14985" s="1">
        <f>WEEKDAY(BART_Rides[[#This Row],[Date]],2)</f>
        <v>2</v>
      </c>
      <c r="L14985" s="1" t="str">
        <f>LEFT(BART_Rides[[#This Row],[Lines]],1)</f>
        <v>Y</v>
      </c>
      <c r="M14985" s="1" t="str">
        <f>IF(BART_Rides[[#This Row],[FirstLetter]]="Y","Yes","No")</f>
        <v>Yes</v>
      </c>
      <c r="N14985" s="1" t="str">
        <f>IF(OR(BART_Rides[[#This Row],[Station Code]]="EM", BART_Rides[[#This Row],[Station Code]]="MT", BART_Rides[[#This Row],[Station Code]]="PL", BART_Rides[[#This Row],[Station Code]]="CC"), "Yes", "No")</f>
        <v>No</v>
      </c>
    </row>
    <row r="14986" spans="6:14">
      <c r="F14986" s="3">
        <v>44216</v>
      </c>
      <c r="G14986" s="1" t="s">
        <v>79</v>
      </c>
      <c r="H14986" s="1" t="s">
        <v>107</v>
      </c>
      <c r="I14986" s="1">
        <v>388</v>
      </c>
      <c r="J14986" s="1">
        <f>MONTH(BART_Rides[[#This Row],[Date]])</f>
        <v>1</v>
      </c>
      <c r="K14986" s="1">
        <f>WEEKDAY(BART_Rides[[#This Row],[Date]],2)</f>
        <v>3</v>
      </c>
      <c r="L14986" s="1" t="str">
        <f>LEFT(BART_Rides[[#This Row],[Lines]],1)</f>
        <v>Y</v>
      </c>
      <c r="M14986" s="1" t="str">
        <f>IF(BART_Rides[[#This Row],[FirstLetter]]="Y","Yes","No")</f>
        <v>Yes</v>
      </c>
      <c r="N14986" s="1" t="str">
        <f>IF(OR(BART_Rides[[#This Row],[Station Code]]="EM", BART_Rides[[#This Row],[Station Code]]="MT", BART_Rides[[#This Row],[Station Code]]="PL", BART_Rides[[#This Row],[Station Code]]="CC"), "Yes", "No")</f>
        <v>No</v>
      </c>
    </row>
    <row r="14987" spans="6:14">
      <c r="F14987" s="3">
        <v>44217</v>
      </c>
      <c r="G14987" s="1" t="s">
        <v>79</v>
      </c>
      <c r="H14987" s="1" t="s">
        <v>107</v>
      </c>
      <c r="I14987" s="1">
        <v>446</v>
      </c>
      <c r="J14987" s="1">
        <f>MONTH(BART_Rides[[#This Row],[Date]])</f>
        <v>1</v>
      </c>
      <c r="K14987" s="1">
        <f>WEEKDAY(BART_Rides[[#This Row],[Date]],2)</f>
        <v>4</v>
      </c>
      <c r="L14987" s="1" t="str">
        <f>LEFT(BART_Rides[[#This Row],[Lines]],1)</f>
        <v>Y</v>
      </c>
      <c r="M14987" s="1" t="str">
        <f>IF(BART_Rides[[#This Row],[FirstLetter]]="Y","Yes","No")</f>
        <v>Yes</v>
      </c>
      <c r="N14987" s="1" t="str">
        <f>IF(OR(BART_Rides[[#This Row],[Station Code]]="EM", BART_Rides[[#This Row],[Station Code]]="MT", BART_Rides[[#This Row],[Station Code]]="PL", BART_Rides[[#This Row],[Station Code]]="CC"), "Yes", "No")</f>
        <v>No</v>
      </c>
    </row>
    <row r="14988" spans="6:14">
      <c r="F14988" s="3">
        <v>44218</v>
      </c>
      <c r="G14988" s="1" t="s">
        <v>79</v>
      </c>
      <c r="H14988" s="1" t="s">
        <v>107</v>
      </c>
      <c r="I14988" s="1">
        <v>444</v>
      </c>
      <c r="J14988" s="1">
        <f>MONTH(BART_Rides[[#This Row],[Date]])</f>
        <v>1</v>
      </c>
      <c r="K14988" s="1">
        <f>WEEKDAY(BART_Rides[[#This Row],[Date]],2)</f>
        <v>5</v>
      </c>
      <c r="L14988" s="1" t="str">
        <f>LEFT(BART_Rides[[#This Row],[Lines]],1)</f>
        <v>Y</v>
      </c>
      <c r="M14988" s="1" t="str">
        <f>IF(BART_Rides[[#This Row],[FirstLetter]]="Y","Yes","No")</f>
        <v>Yes</v>
      </c>
      <c r="N14988" s="1" t="str">
        <f>IF(OR(BART_Rides[[#This Row],[Station Code]]="EM", BART_Rides[[#This Row],[Station Code]]="MT", BART_Rides[[#This Row],[Station Code]]="PL", BART_Rides[[#This Row],[Station Code]]="CC"), "Yes", "No")</f>
        <v>No</v>
      </c>
    </row>
    <row r="14989" spans="6:14">
      <c r="F14989" s="3">
        <v>44219</v>
      </c>
      <c r="G14989" s="1" t="s">
        <v>79</v>
      </c>
      <c r="H14989" s="1" t="s">
        <v>107</v>
      </c>
      <c r="I14989" s="1">
        <v>277</v>
      </c>
      <c r="J14989" s="1">
        <f>MONTH(BART_Rides[[#This Row],[Date]])</f>
        <v>1</v>
      </c>
      <c r="K14989" s="1">
        <f>WEEKDAY(BART_Rides[[#This Row],[Date]],2)</f>
        <v>6</v>
      </c>
      <c r="L14989" s="1" t="str">
        <f>LEFT(BART_Rides[[#This Row],[Lines]],1)</f>
        <v>Y</v>
      </c>
      <c r="M14989" s="1" t="str">
        <f>IF(BART_Rides[[#This Row],[FirstLetter]]="Y","Yes","No")</f>
        <v>Yes</v>
      </c>
      <c r="N14989" s="1" t="str">
        <f>IF(OR(BART_Rides[[#This Row],[Station Code]]="EM", BART_Rides[[#This Row],[Station Code]]="MT", BART_Rides[[#This Row],[Station Code]]="PL", BART_Rides[[#This Row],[Station Code]]="CC"), "Yes", "No")</f>
        <v>No</v>
      </c>
    </row>
    <row r="14990" spans="6:14">
      <c r="F14990" s="3">
        <v>44220</v>
      </c>
      <c r="G14990" s="1" t="s">
        <v>79</v>
      </c>
      <c r="H14990" s="1" t="s">
        <v>107</v>
      </c>
      <c r="I14990" s="1">
        <v>230</v>
      </c>
      <c r="J14990" s="1">
        <f>MONTH(BART_Rides[[#This Row],[Date]])</f>
        <v>1</v>
      </c>
      <c r="K14990" s="1">
        <f>WEEKDAY(BART_Rides[[#This Row],[Date]],2)</f>
        <v>7</v>
      </c>
      <c r="L14990" s="1" t="str">
        <f>LEFT(BART_Rides[[#This Row],[Lines]],1)</f>
        <v>Y</v>
      </c>
      <c r="M14990" s="1" t="str">
        <f>IF(BART_Rides[[#This Row],[FirstLetter]]="Y","Yes","No")</f>
        <v>Yes</v>
      </c>
      <c r="N14990" s="1" t="str">
        <f>IF(OR(BART_Rides[[#This Row],[Station Code]]="EM", BART_Rides[[#This Row],[Station Code]]="MT", BART_Rides[[#This Row],[Station Code]]="PL", BART_Rides[[#This Row],[Station Code]]="CC"), "Yes", "No")</f>
        <v>No</v>
      </c>
    </row>
    <row r="14991" spans="6:14">
      <c r="F14991" s="3">
        <v>44221</v>
      </c>
      <c r="G14991" s="1" t="s">
        <v>79</v>
      </c>
      <c r="H14991" s="1" t="s">
        <v>107</v>
      </c>
      <c r="I14991" s="1">
        <v>369</v>
      </c>
      <c r="J14991" s="1">
        <f>MONTH(BART_Rides[[#This Row],[Date]])</f>
        <v>1</v>
      </c>
      <c r="K14991" s="1">
        <f>WEEKDAY(BART_Rides[[#This Row],[Date]],2)</f>
        <v>1</v>
      </c>
      <c r="L14991" s="1" t="str">
        <f>LEFT(BART_Rides[[#This Row],[Lines]],1)</f>
        <v>Y</v>
      </c>
      <c r="M14991" s="1" t="str">
        <f>IF(BART_Rides[[#This Row],[FirstLetter]]="Y","Yes","No")</f>
        <v>Yes</v>
      </c>
      <c r="N14991" s="1" t="str">
        <f>IF(OR(BART_Rides[[#This Row],[Station Code]]="EM", BART_Rides[[#This Row],[Station Code]]="MT", BART_Rides[[#This Row],[Station Code]]="PL", BART_Rides[[#This Row],[Station Code]]="CC"), "Yes", "No")</f>
        <v>No</v>
      </c>
    </row>
    <row r="14992" spans="6:14">
      <c r="F14992" s="3">
        <v>44222</v>
      </c>
      <c r="G14992" s="1" t="s">
        <v>79</v>
      </c>
      <c r="H14992" s="1" t="s">
        <v>107</v>
      </c>
      <c r="I14992" s="1">
        <v>352</v>
      </c>
      <c r="J14992" s="1">
        <f>MONTH(BART_Rides[[#This Row],[Date]])</f>
        <v>1</v>
      </c>
      <c r="K14992" s="1">
        <f>WEEKDAY(BART_Rides[[#This Row],[Date]],2)</f>
        <v>2</v>
      </c>
      <c r="L14992" s="1" t="str">
        <f>LEFT(BART_Rides[[#This Row],[Lines]],1)</f>
        <v>Y</v>
      </c>
      <c r="M14992" s="1" t="str">
        <f>IF(BART_Rides[[#This Row],[FirstLetter]]="Y","Yes","No")</f>
        <v>Yes</v>
      </c>
      <c r="N14992" s="1" t="str">
        <f>IF(OR(BART_Rides[[#This Row],[Station Code]]="EM", BART_Rides[[#This Row],[Station Code]]="MT", BART_Rides[[#This Row],[Station Code]]="PL", BART_Rides[[#This Row],[Station Code]]="CC"), "Yes", "No")</f>
        <v>No</v>
      </c>
    </row>
    <row r="14993" spans="6:14">
      <c r="F14993" s="3">
        <v>44223</v>
      </c>
      <c r="G14993" s="1" t="s">
        <v>79</v>
      </c>
      <c r="H14993" s="1" t="s">
        <v>107</v>
      </c>
      <c r="I14993" s="1">
        <v>408</v>
      </c>
      <c r="J14993" s="1">
        <f>MONTH(BART_Rides[[#This Row],[Date]])</f>
        <v>1</v>
      </c>
      <c r="K14993" s="1">
        <f>WEEKDAY(BART_Rides[[#This Row],[Date]],2)</f>
        <v>3</v>
      </c>
      <c r="L14993" s="1" t="str">
        <f>LEFT(BART_Rides[[#This Row],[Lines]],1)</f>
        <v>Y</v>
      </c>
      <c r="M14993" s="1" t="str">
        <f>IF(BART_Rides[[#This Row],[FirstLetter]]="Y","Yes","No")</f>
        <v>Yes</v>
      </c>
      <c r="N14993" s="1" t="str">
        <f>IF(OR(BART_Rides[[#This Row],[Station Code]]="EM", BART_Rides[[#This Row],[Station Code]]="MT", BART_Rides[[#This Row],[Station Code]]="PL", BART_Rides[[#This Row],[Station Code]]="CC"), "Yes", "No")</f>
        <v>No</v>
      </c>
    </row>
    <row r="14994" spans="6:14">
      <c r="F14994" s="3">
        <v>44224</v>
      </c>
      <c r="G14994" s="1" t="s">
        <v>79</v>
      </c>
      <c r="H14994" s="1" t="s">
        <v>107</v>
      </c>
      <c r="I14994" s="1">
        <v>433</v>
      </c>
      <c r="J14994" s="1">
        <f>MONTH(BART_Rides[[#This Row],[Date]])</f>
        <v>1</v>
      </c>
      <c r="K14994" s="1">
        <f>WEEKDAY(BART_Rides[[#This Row],[Date]],2)</f>
        <v>4</v>
      </c>
      <c r="L14994" s="1" t="str">
        <f>LEFT(BART_Rides[[#This Row],[Lines]],1)</f>
        <v>Y</v>
      </c>
      <c r="M14994" s="1" t="str">
        <f>IF(BART_Rides[[#This Row],[FirstLetter]]="Y","Yes","No")</f>
        <v>Yes</v>
      </c>
      <c r="N14994" s="1" t="str">
        <f>IF(OR(BART_Rides[[#This Row],[Station Code]]="EM", BART_Rides[[#This Row],[Station Code]]="MT", BART_Rides[[#This Row],[Station Code]]="PL", BART_Rides[[#This Row],[Station Code]]="CC"), "Yes", "No")</f>
        <v>No</v>
      </c>
    </row>
    <row r="14995" spans="6:14">
      <c r="F14995" s="3">
        <v>44225</v>
      </c>
      <c r="G14995" s="1" t="s">
        <v>79</v>
      </c>
      <c r="H14995" s="1" t="s">
        <v>107</v>
      </c>
      <c r="I14995" s="1">
        <v>459</v>
      </c>
      <c r="J14995" s="1">
        <f>MONTH(BART_Rides[[#This Row],[Date]])</f>
        <v>1</v>
      </c>
      <c r="K14995" s="1">
        <f>WEEKDAY(BART_Rides[[#This Row],[Date]],2)</f>
        <v>5</v>
      </c>
      <c r="L14995" s="1" t="str">
        <f>LEFT(BART_Rides[[#This Row],[Lines]],1)</f>
        <v>Y</v>
      </c>
      <c r="M14995" s="1" t="str">
        <f>IF(BART_Rides[[#This Row],[FirstLetter]]="Y","Yes","No")</f>
        <v>Yes</v>
      </c>
      <c r="N14995" s="1" t="str">
        <f>IF(OR(BART_Rides[[#This Row],[Station Code]]="EM", BART_Rides[[#This Row],[Station Code]]="MT", BART_Rides[[#This Row],[Station Code]]="PL", BART_Rides[[#This Row],[Station Code]]="CC"), "Yes", "No")</f>
        <v>No</v>
      </c>
    </row>
    <row r="14996" spans="6:14">
      <c r="F14996" s="3">
        <v>44226</v>
      </c>
      <c r="G14996" s="1" t="s">
        <v>79</v>
      </c>
      <c r="H14996" s="1" t="s">
        <v>107</v>
      </c>
      <c r="I14996" s="1">
        <v>276</v>
      </c>
      <c r="J14996" s="1">
        <f>MONTH(BART_Rides[[#This Row],[Date]])</f>
        <v>1</v>
      </c>
      <c r="K14996" s="1">
        <f>WEEKDAY(BART_Rides[[#This Row],[Date]],2)</f>
        <v>6</v>
      </c>
      <c r="L14996" s="1" t="str">
        <f>LEFT(BART_Rides[[#This Row],[Lines]],1)</f>
        <v>Y</v>
      </c>
      <c r="M14996" s="1" t="str">
        <f>IF(BART_Rides[[#This Row],[FirstLetter]]="Y","Yes","No")</f>
        <v>Yes</v>
      </c>
      <c r="N14996" s="1" t="str">
        <f>IF(OR(BART_Rides[[#This Row],[Station Code]]="EM", BART_Rides[[#This Row],[Station Code]]="MT", BART_Rides[[#This Row],[Station Code]]="PL", BART_Rides[[#This Row],[Station Code]]="CC"), "Yes", "No")</f>
        <v>No</v>
      </c>
    </row>
    <row r="14997" spans="6:14">
      <c r="F14997" s="3">
        <v>44227</v>
      </c>
      <c r="G14997" s="1" t="s">
        <v>79</v>
      </c>
      <c r="H14997" s="1" t="s">
        <v>107</v>
      </c>
      <c r="I14997" s="1">
        <v>279</v>
      </c>
      <c r="J14997" s="1">
        <f>MONTH(BART_Rides[[#This Row],[Date]])</f>
        <v>1</v>
      </c>
      <c r="K14997" s="1">
        <f>WEEKDAY(BART_Rides[[#This Row],[Date]],2)</f>
        <v>7</v>
      </c>
      <c r="L14997" s="1" t="str">
        <f>LEFT(BART_Rides[[#This Row],[Lines]],1)</f>
        <v>Y</v>
      </c>
      <c r="M14997" s="1" t="str">
        <f>IF(BART_Rides[[#This Row],[FirstLetter]]="Y","Yes","No")</f>
        <v>Yes</v>
      </c>
      <c r="N14997" s="1" t="str">
        <f>IF(OR(BART_Rides[[#This Row],[Station Code]]="EM", BART_Rides[[#This Row],[Station Code]]="MT", BART_Rides[[#This Row],[Station Code]]="PL", BART_Rides[[#This Row],[Station Code]]="CC"), "Yes", "No")</f>
        <v>No</v>
      </c>
    </row>
    <row r="14998" spans="6:14">
      <c r="F14998" s="3">
        <v>44228</v>
      </c>
      <c r="G14998" s="1" t="s">
        <v>79</v>
      </c>
      <c r="H14998" s="1" t="s">
        <v>107</v>
      </c>
      <c r="I14998" s="1">
        <v>383</v>
      </c>
      <c r="J14998" s="1">
        <f>MONTH(BART_Rides[[#This Row],[Date]])</f>
        <v>2</v>
      </c>
      <c r="K14998" s="1">
        <f>WEEKDAY(BART_Rides[[#This Row],[Date]],2)</f>
        <v>1</v>
      </c>
      <c r="L14998" s="1" t="str">
        <f>LEFT(BART_Rides[[#This Row],[Lines]],1)</f>
        <v>Y</v>
      </c>
      <c r="M14998" s="1" t="str">
        <f>IF(BART_Rides[[#This Row],[FirstLetter]]="Y","Yes","No")</f>
        <v>Yes</v>
      </c>
      <c r="N14998" s="1" t="str">
        <f>IF(OR(BART_Rides[[#This Row],[Station Code]]="EM", BART_Rides[[#This Row],[Station Code]]="MT", BART_Rides[[#This Row],[Station Code]]="PL", BART_Rides[[#This Row],[Station Code]]="CC"), "Yes", "No")</f>
        <v>No</v>
      </c>
    </row>
    <row r="14999" spans="6:14">
      <c r="F14999" s="3">
        <v>44229</v>
      </c>
      <c r="G14999" s="1" t="s">
        <v>79</v>
      </c>
      <c r="H14999" s="1" t="s">
        <v>107</v>
      </c>
      <c r="I14999" s="1">
        <v>382</v>
      </c>
      <c r="J14999" s="1">
        <f>MONTH(BART_Rides[[#This Row],[Date]])</f>
        <v>2</v>
      </c>
      <c r="K14999" s="1">
        <f>WEEKDAY(BART_Rides[[#This Row],[Date]],2)</f>
        <v>2</v>
      </c>
      <c r="L14999" s="1" t="str">
        <f>LEFT(BART_Rides[[#This Row],[Lines]],1)</f>
        <v>Y</v>
      </c>
      <c r="M14999" s="1" t="str">
        <f>IF(BART_Rides[[#This Row],[FirstLetter]]="Y","Yes","No")</f>
        <v>Yes</v>
      </c>
      <c r="N14999" s="1" t="str">
        <f>IF(OR(BART_Rides[[#This Row],[Station Code]]="EM", BART_Rides[[#This Row],[Station Code]]="MT", BART_Rides[[#This Row],[Station Code]]="PL", BART_Rides[[#This Row],[Station Code]]="CC"), "Yes", "No")</f>
        <v>No</v>
      </c>
    </row>
    <row r="15000" spans="6:14">
      <c r="F15000" s="3">
        <v>44230</v>
      </c>
      <c r="G15000" s="1" t="s">
        <v>79</v>
      </c>
      <c r="H15000" s="1" t="s">
        <v>107</v>
      </c>
      <c r="I15000" s="1">
        <v>451</v>
      </c>
      <c r="J15000" s="1">
        <f>MONTH(BART_Rides[[#This Row],[Date]])</f>
        <v>2</v>
      </c>
      <c r="K15000" s="1">
        <f>WEEKDAY(BART_Rides[[#This Row],[Date]],2)</f>
        <v>3</v>
      </c>
      <c r="L15000" s="1" t="str">
        <f>LEFT(BART_Rides[[#This Row],[Lines]],1)</f>
        <v>Y</v>
      </c>
      <c r="M15000" s="1" t="str">
        <f>IF(BART_Rides[[#This Row],[FirstLetter]]="Y","Yes","No")</f>
        <v>Yes</v>
      </c>
      <c r="N15000" s="1" t="str">
        <f>IF(OR(BART_Rides[[#This Row],[Station Code]]="EM", BART_Rides[[#This Row],[Station Code]]="MT", BART_Rides[[#This Row],[Station Code]]="PL", BART_Rides[[#This Row],[Station Code]]="CC"), "Yes", "No")</f>
        <v>No</v>
      </c>
    </row>
    <row r="15001" spans="6:14">
      <c r="F15001" s="3">
        <v>44231</v>
      </c>
      <c r="G15001" s="1" t="s">
        <v>79</v>
      </c>
      <c r="H15001" s="1" t="s">
        <v>107</v>
      </c>
      <c r="I15001" s="1">
        <v>458</v>
      </c>
      <c r="J15001" s="1">
        <f>MONTH(BART_Rides[[#This Row],[Date]])</f>
        <v>2</v>
      </c>
      <c r="K15001" s="1">
        <f>WEEKDAY(BART_Rides[[#This Row],[Date]],2)</f>
        <v>4</v>
      </c>
      <c r="L15001" s="1" t="str">
        <f>LEFT(BART_Rides[[#This Row],[Lines]],1)</f>
        <v>Y</v>
      </c>
      <c r="M15001" s="1" t="str">
        <f>IF(BART_Rides[[#This Row],[FirstLetter]]="Y","Yes","No")</f>
        <v>Yes</v>
      </c>
      <c r="N15001" s="1" t="str">
        <f>IF(OR(BART_Rides[[#This Row],[Station Code]]="EM", BART_Rides[[#This Row],[Station Code]]="MT", BART_Rides[[#This Row],[Station Code]]="PL", BART_Rides[[#This Row],[Station Code]]="CC"), "Yes", "No")</f>
        <v>No</v>
      </c>
    </row>
    <row r="15002" spans="6:14">
      <c r="F15002" s="3">
        <v>44232</v>
      </c>
      <c r="G15002" s="1" t="s">
        <v>79</v>
      </c>
      <c r="H15002" s="1" t="s">
        <v>107</v>
      </c>
      <c r="I15002" s="1">
        <v>463</v>
      </c>
      <c r="J15002" s="1">
        <f>MONTH(BART_Rides[[#This Row],[Date]])</f>
        <v>2</v>
      </c>
      <c r="K15002" s="1">
        <f>WEEKDAY(BART_Rides[[#This Row],[Date]],2)</f>
        <v>5</v>
      </c>
      <c r="L15002" s="1" t="str">
        <f>LEFT(BART_Rides[[#This Row],[Lines]],1)</f>
        <v>Y</v>
      </c>
      <c r="M15002" s="1" t="str">
        <f>IF(BART_Rides[[#This Row],[FirstLetter]]="Y","Yes","No")</f>
        <v>Yes</v>
      </c>
      <c r="N15002" s="1" t="str">
        <f>IF(OR(BART_Rides[[#This Row],[Station Code]]="EM", BART_Rides[[#This Row],[Station Code]]="MT", BART_Rides[[#This Row],[Station Code]]="PL", BART_Rides[[#This Row],[Station Code]]="CC"), "Yes", "No")</f>
        <v>No</v>
      </c>
    </row>
    <row r="15003" spans="6:14">
      <c r="F15003" s="3">
        <v>44233</v>
      </c>
      <c r="G15003" s="1" t="s">
        <v>79</v>
      </c>
      <c r="H15003" s="1" t="s">
        <v>107</v>
      </c>
      <c r="I15003" s="1">
        <v>263</v>
      </c>
      <c r="J15003" s="1">
        <f>MONTH(BART_Rides[[#This Row],[Date]])</f>
        <v>2</v>
      </c>
      <c r="K15003" s="1">
        <f>WEEKDAY(BART_Rides[[#This Row],[Date]],2)</f>
        <v>6</v>
      </c>
      <c r="L15003" s="1" t="str">
        <f>LEFT(BART_Rides[[#This Row],[Lines]],1)</f>
        <v>Y</v>
      </c>
      <c r="M15003" s="1" t="str">
        <f>IF(BART_Rides[[#This Row],[FirstLetter]]="Y","Yes","No")</f>
        <v>Yes</v>
      </c>
      <c r="N15003" s="1" t="str">
        <f>IF(OR(BART_Rides[[#This Row],[Station Code]]="EM", BART_Rides[[#This Row],[Station Code]]="MT", BART_Rides[[#This Row],[Station Code]]="PL", BART_Rides[[#This Row],[Station Code]]="CC"), "Yes", "No")</f>
        <v>No</v>
      </c>
    </row>
    <row r="15004" spans="6:14">
      <c r="F15004" s="3">
        <v>44234</v>
      </c>
      <c r="G15004" s="1" t="s">
        <v>79</v>
      </c>
      <c r="H15004" s="1" t="s">
        <v>107</v>
      </c>
      <c r="I15004" s="1">
        <v>241</v>
      </c>
      <c r="J15004" s="1">
        <f>MONTH(BART_Rides[[#This Row],[Date]])</f>
        <v>2</v>
      </c>
      <c r="K15004" s="1">
        <f>WEEKDAY(BART_Rides[[#This Row],[Date]],2)</f>
        <v>7</v>
      </c>
      <c r="L15004" s="1" t="str">
        <f>LEFT(BART_Rides[[#This Row],[Lines]],1)</f>
        <v>Y</v>
      </c>
      <c r="M15004" s="1" t="str">
        <f>IF(BART_Rides[[#This Row],[FirstLetter]]="Y","Yes","No")</f>
        <v>Yes</v>
      </c>
      <c r="N15004" s="1" t="str">
        <f>IF(OR(BART_Rides[[#This Row],[Station Code]]="EM", BART_Rides[[#This Row],[Station Code]]="MT", BART_Rides[[#This Row],[Station Code]]="PL", BART_Rides[[#This Row],[Station Code]]="CC"), "Yes", "No")</f>
        <v>No</v>
      </c>
    </row>
    <row r="15005" spans="6:14">
      <c r="F15005" s="3">
        <v>44235</v>
      </c>
      <c r="G15005" s="1" t="s">
        <v>79</v>
      </c>
      <c r="H15005" s="1" t="s">
        <v>107</v>
      </c>
      <c r="I15005" s="1">
        <v>403</v>
      </c>
      <c r="J15005" s="1">
        <f>MONTH(BART_Rides[[#This Row],[Date]])</f>
        <v>2</v>
      </c>
      <c r="K15005" s="1">
        <f>WEEKDAY(BART_Rides[[#This Row],[Date]],2)</f>
        <v>1</v>
      </c>
      <c r="L15005" s="1" t="str">
        <f>LEFT(BART_Rides[[#This Row],[Lines]],1)</f>
        <v>Y</v>
      </c>
      <c r="M15005" s="1" t="str">
        <f>IF(BART_Rides[[#This Row],[FirstLetter]]="Y","Yes","No")</f>
        <v>Yes</v>
      </c>
      <c r="N15005" s="1" t="str">
        <f>IF(OR(BART_Rides[[#This Row],[Station Code]]="EM", BART_Rides[[#This Row],[Station Code]]="MT", BART_Rides[[#This Row],[Station Code]]="PL", BART_Rides[[#This Row],[Station Code]]="CC"), "Yes", "No")</f>
        <v>No</v>
      </c>
    </row>
    <row r="15006" spans="6:14">
      <c r="F15006" s="3">
        <v>44236</v>
      </c>
      <c r="G15006" s="1" t="s">
        <v>79</v>
      </c>
      <c r="H15006" s="1" t="s">
        <v>107</v>
      </c>
      <c r="I15006" s="1">
        <v>394</v>
      </c>
      <c r="J15006" s="1">
        <f>MONTH(BART_Rides[[#This Row],[Date]])</f>
        <v>2</v>
      </c>
      <c r="K15006" s="1">
        <f>WEEKDAY(BART_Rides[[#This Row],[Date]],2)</f>
        <v>2</v>
      </c>
      <c r="L15006" s="1" t="str">
        <f>LEFT(BART_Rides[[#This Row],[Lines]],1)</f>
        <v>Y</v>
      </c>
      <c r="M15006" s="1" t="str">
        <f>IF(BART_Rides[[#This Row],[FirstLetter]]="Y","Yes","No")</f>
        <v>Yes</v>
      </c>
      <c r="N15006" s="1" t="str">
        <f>IF(OR(BART_Rides[[#This Row],[Station Code]]="EM", BART_Rides[[#This Row],[Station Code]]="MT", BART_Rides[[#This Row],[Station Code]]="PL", BART_Rides[[#This Row],[Station Code]]="CC"), "Yes", "No")</f>
        <v>No</v>
      </c>
    </row>
    <row r="15007" spans="6:14">
      <c r="F15007" s="3">
        <v>44237</v>
      </c>
      <c r="G15007" s="1" t="s">
        <v>79</v>
      </c>
      <c r="H15007" s="1" t="s">
        <v>107</v>
      </c>
      <c r="I15007" s="1">
        <v>437</v>
      </c>
      <c r="J15007" s="1">
        <f>MONTH(BART_Rides[[#This Row],[Date]])</f>
        <v>2</v>
      </c>
      <c r="K15007" s="1">
        <f>WEEKDAY(BART_Rides[[#This Row],[Date]],2)</f>
        <v>3</v>
      </c>
      <c r="L15007" s="1" t="str">
        <f>LEFT(BART_Rides[[#This Row],[Lines]],1)</f>
        <v>Y</v>
      </c>
      <c r="M15007" s="1" t="str">
        <f>IF(BART_Rides[[#This Row],[FirstLetter]]="Y","Yes","No")</f>
        <v>Yes</v>
      </c>
      <c r="N15007" s="1" t="str">
        <f>IF(OR(BART_Rides[[#This Row],[Station Code]]="EM", BART_Rides[[#This Row],[Station Code]]="MT", BART_Rides[[#This Row],[Station Code]]="PL", BART_Rides[[#This Row],[Station Code]]="CC"), "Yes", "No")</f>
        <v>No</v>
      </c>
    </row>
    <row r="15008" spans="6:14">
      <c r="F15008" s="3">
        <v>44238</v>
      </c>
      <c r="G15008" s="1" t="s">
        <v>79</v>
      </c>
      <c r="H15008" s="1" t="s">
        <v>107</v>
      </c>
      <c r="I15008" s="1">
        <v>596</v>
      </c>
      <c r="J15008" s="1">
        <f>MONTH(BART_Rides[[#This Row],[Date]])</f>
        <v>2</v>
      </c>
      <c r="K15008" s="1">
        <f>WEEKDAY(BART_Rides[[#This Row],[Date]],2)</f>
        <v>4</v>
      </c>
      <c r="L15008" s="1" t="str">
        <f>LEFT(BART_Rides[[#This Row],[Lines]],1)</f>
        <v>Y</v>
      </c>
      <c r="M15008" s="1" t="str">
        <f>IF(BART_Rides[[#This Row],[FirstLetter]]="Y","Yes","No")</f>
        <v>Yes</v>
      </c>
      <c r="N15008" s="1" t="str">
        <f>IF(OR(BART_Rides[[#This Row],[Station Code]]="EM", BART_Rides[[#This Row],[Station Code]]="MT", BART_Rides[[#This Row],[Station Code]]="PL", BART_Rides[[#This Row],[Station Code]]="CC"), "Yes", "No")</f>
        <v>No</v>
      </c>
    </row>
    <row r="15009" spans="6:14">
      <c r="F15009" s="3">
        <v>44239</v>
      </c>
      <c r="G15009" s="1" t="s">
        <v>79</v>
      </c>
      <c r="H15009" s="1" t="s">
        <v>107</v>
      </c>
      <c r="I15009" s="1">
        <v>622</v>
      </c>
      <c r="J15009" s="1">
        <f>MONTH(BART_Rides[[#This Row],[Date]])</f>
        <v>2</v>
      </c>
      <c r="K15009" s="1">
        <f>WEEKDAY(BART_Rides[[#This Row],[Date]],2)</f>
        <v>5</v>
      </c>
      <c r="L15009" s="1" t="str">
        <f>LEFT(BART_Rides[[#This Row],[Lines]],1)</f>
        <v>Y</v>
      </c>
      <c r="M15009" s="1" t="str">
        <f>IF(BART_Rides[[#This Row],[FirstLetter]]="Y","Yes","No")</f>
        <v>Yes</v>
      </c>
      <c r="N15009" s="1" t="str">
        <f>IF(OR(BART_Rides[[#This Row],[Station Code]]="EM", BART_Rides[[#This Row],[Station Code]]="MT", BART_Rides[[#This Row],[Station Code]]="PL", BART_Rides[[#This Row],[Station Code]]="CC"), "Yes", "No")</f>
        <v>No</v>
      </c>
    </row>
    <row r="15010" spans="6:14">
      <c r="F15010" s="3">
        <v>44240</v>
      </c>
      <c r="G15010" s="1" t="s">
        <v>79</v>
      </c>
      <c r="H15010" s="1" t="s">
        <v>107</v>
      </c>
      <c r="I15010" s="1">
        <v>320</v>
      </c>
      <c r="J15010" s="1">
        <f>MONTH(BART_Rides[[#This Row],[Date]])</f>
        <v>2</v>
      </c>
      <c r="K15010" s="1">
        <f>WEEKDAY(BART_Rides[[#This Row],[Date]],2)</f>
        <v>6</v>
      </c>
      <c r="L15010" s="1" t="str">
        <f>LEFT(BART_Rides[[#This Row],[Lines]],1)</f>
        <v>Y</v>
      </c>
      <c r="M15010" s="1" t="str">
        <f>IF(BART_Rides[[#This Row],[FirstLetter]]="Y","Yes","No")</f>
        <v>Yes</v>
      </c>
      <c r="N15010" s="1" t="str">
        <f>IF(OR(BART_Rides[[#This Row],[Station Code]]="EM", BART_Rides[[#This Row],[Station Code]]="MT", BART_Rides[[#This Row],[Station Code]]="PL", BART_Rides[[#This Row],[Station Code]]="CC"), "Yes", "No")</f>
        <v>No</v>
      </c>
    </row>
    <row r="15011" spans="6:14">
      <c r="F15011" s="3">
        <v>44241</v>
      </c>
      <c r="G15011" s="1" t="s">
        <v>79</v>
      </c>
      <c r="H15011" s="1" t="s">
        <v>107</v>
      </c>
      <c r="I15011" s="1">
        <v>292</v>
      </c>
      <c r="J15011" s="1">
        <f>MONTH(BART_Rides[[#This Row],[Date]])</f>
        <v>2</v>
      </c>
      <c r="K15011" s="1">
        <f>WEEKDAY(BART_Rides[[#This Row],[Date]],2)</f>
        <v>7</v>
      </c>
      <c r="L15011" s="1" t="str">
        <f>LEFT(BART_Rides[[#This Row],[Lines]],1)</f>
        <v>Y</v>
      </c>
      <c r="M15011" s="1" t="str">
        <f>IF(BART_Rides[[#This Row],[FirstLetter]]="Y","Yes","No")</f>
        <v>Yes</v>
      </c>
      <c r="N15011" s="1" t="str">
        <f>IF(OR(BART_Rides[[#This Row],[Station Code]]="EM", BART_Rides[[#This Row],[Station Code]]="MT", BART_Rides[[#This Row],[Station Code]]="PL", BART_Rides[[#This Row],[Station Code]]="CC"), "Yes", "No")</f>
        <v>No</v>
      </c>
    </row>
    <row r="15012" spans="6:14">
      <c r="F15012" s="3">
        <v>44242</v>
      </c>
      <c r="G15012" s="1" t="s">
        <v>79</v>
      </c>
      <c r="H15012" s="1" t="s">
        <v>107</v>
      </c>
      <c r="I15012" s="1">
        <v>361</v>
      </c>
      <c r="J15012" s="1">
        <f>MONTH(BART_Rides[[#This Row],[Date]])</f>
        <v>2</v>
      </c>
      <c r="K15012" s="1">
        <f>WEEKDAY(BART_Rides[[#This Row],[Date]],2)</f>
        <v>1</v>
      </c>
      <c r="L15012" s="1" t="str">
        <f>LEFT(BART_Rides[[#This Row],[Lines]],1)</f>
        <v>Y</v>
      </c>
      <c r="M15012" s="1" t="str">
        <f>IF(BART_Rides[[#This Row],[FirstLetter]]="Y","Yes","No")</f>
        <v>Yes</v>
      </c>
      <c r="N15012" s="1" t="str">
        <f>IF(OR(BART_Rides[[#This Row],[Station Code]]="EM", BART_Rides[[#This Row],[Station Code]]="MT", BART_Rides[[#This Row],[Station Code]]="PL", BART_Rides[[#This Row],[Station Code]]="CC"), "Yes", "No")</f>
        <v>No</v>
      </c>
    </row>
    <row r="15013" spans="6:14">
      <c r="F15013" s="3">
        <v>44243</v>
      </c>
      <c r="G15013" s="1" t="s">
        <v>79</v>
      </c>
      <c r="H15013" s="1" t="s">
        <v>107</v>
      </c>
      <c r="I15013" s="1">
        <v>454</v>
      </c>
      <c r="J15013" s="1">
        <f>MONTH(BART_Rides[[#This Row],[Date]])</f>
        <v>2</v>
      </c>
      <c r="K15013" s="1">
        <f>WEEKDAY(BART_Rides[[#This Row],[Date]],2)</f>
        <v>2</v>
      </c>
      <c r="L15013" s="1" t="str">
        <f>LEFT(BART_Rides[[#This Row],[Lines]],1)</f>
        <v>Y</v>
      </c>
      <c r="M15013" s="1" t="str">
        <f>IF(BART_Rides[[#This Row],[FirstLetter]]="Y","Yes","No")</f>
        <v>Yes</v>
      </c>
      <c r="N15013" s="1" t="str">
        <f>IF(OR(BART_Rides[[#This Row],[Station Code]]="EM", BART_Rides[[#This Row],[Station Code]]="MT", BART_Rides[[#This Row],[Station Code]]="PL", BART_Rides[[#This Row],[Station Code]]="CC"), "Yes", "No")</f>
        <v>No</v>
      </c>
    </row>
    <row r="15014" spans="6:14">
      <c r="F15014" s="3">
        <v>44244</v>
      </c>
      <c r="G15014" s="1" t="s">
        <v>79</v>
      </c>
      <c r="H15014" s="1" t="s">
        <v>107</v>
      </c>
      <c r="I15014" s="1">
        <v>432</v>
      </c>
      <c r="J15014" s="1">
        <f>MONTH(BART_Rides[[#This Row],[Date]])</f>
        <v>2</v>
      </c>
      <c r="K15014" s="1">
        <f>WEEKDAY(BART_Rides[[#This Row],[Date]],2)</f>
        <v>3</v>
      </c>
      <c r="L15014" s="1" t="str">
        <f>LEFT(BART_Rides[[#This Row],[Lines]],1)</f>
        <v>Y</v>
      </c>
      <c r="M15014" s="1" t="str">
        <f>IF(BART_Rides[[#This Row],[FirstLetter]]="Y","Yes","No")</f>
        <v>Yes</v>
      </c>
      <c r="N15014" s="1" t="str">
        <f>IF(OR(BART_Rides[[#This Row],[Station Code]]="EM", BART_Rides[[#This Row],[Station Code]]="MT", BART_Rides[[#This Row],[Station Code]]="PL", BART_Rides[[#This Row],[Station Code]]="CC"), "Yes", "No")</f>
        <v>No</v>
      </c>
    </row>
    <row r="15015" spans="6:14">
      <c r="F15015" s="3">
        <v>44245</v>
      </c>
      <c r="G15015" s="1" t="s">
        <v>79</v>
      </c>
      <c r="H15015" s="1" t="s">
        <v>107</v>
      </c>
      <c r="I15015" s="1">
        <v>522</v>
      </c>
      <c r="J15015" s="1">
        <f>MONTH(BART_Rides[[#This Row],[Date]])</f>
        <v>2</v>
      </c>
      <c r="K15015" s="1">
        <f>WEEKDAY(BART_Rides[[#This Row],[Date]],2)</f>
        <v>4</v>
      </c>
      <c r="L15015" s="1" t="str">
        <f>LEFT(BART_Rides[[#This Row],[Lines]],1)</f>
        <v>Y</v>
      </c>
      <c r="M15015" s="1" t="str">
        <f>IF(BART_Rides[[#This Row],[FirstLetter]]="Y","Yes","No")</f>
        <v>Yes</v>
      </c>
      <c r="N15015" s="1" t="str">
        <f>IF(OR(BART_Rides[[#This Row],[Station Code]]="EM", BART_Rides[[#This Row],[Station Code]]="MT", BART_Rides[[#This Row],[Station Code]]="PL", BART_Rides[[#This Row],[Station Code]]="CC"), "Yes", "No")</f>
        <v>No</v>
      </c>
    </row>
    <row r="15016" spans="6:14">
      <c r="F15016" s="3">
        <v>44246</v>
      </c>
      <c r="G15016" s="1" t="s">
        <v>79</v>
      </c>
      <c r="H15016" s="1" t="s">
        <v>107</v>
      </c>
      <c r="I15016" s="1">
        <v>556</v>
      </c>
      <c r="J15016" s="1">
        <f>MONTH(BART_Rides[[#This Row],[Date]])</f>
        <v>2</v>
      </c>
      <c r="K15016" s="1">
        <f>WEEKDAY(BART_Rides[[#This Row],[Date]],2)</f>
        <v>5</v>
      </c>
      <c r="L15016" s="1" t="str">
        <f>LEFT(BART_Rides[[#This Row],[Lines]],1)</f>
        <v>Y</v>
      </c>
      <c r="M15016" s="1" t="str">
        <f>IF(BART_Rides[[#This Row],[FirstLetter]]="Y","Yes","No")</f>
        <v>Yes</v>
      </c>
      <c r="N15016" s="1" t="str">
        <f>IF(OR(BART_Rides[[#This Row],[Station Code]]="EM", BART_Rides[[#This Row],[Station Code]]="MT", BART_Rides[[#This Row],[Station Code]]="PL", BART_Rides[[#This Row],[Station Code]]="CC"), "Yes", "No")</f>
        <v>No</v>
      </c>
    </row>
    <row r="15017" spans="6:14">
      <c r="F15017" s="3">
        <v>44247</v>
      </c>
      <c r="G15017" s="1" t="s">
        <v>79</v>
      </c>
      <c r="H15017" s="1" t="s">
        <v>107</v>
      </c>
      <c r="I15017" s="1">
        <v>298</v>
      </c>
      <c r="J15017" s="1">
        <f>MONTH(BART_Rides[[#This Row],[Date]])</f>
        <v>2</v>
      </c>
      <c r="K15017" s="1">
        <f>WEEKDAY(BART_Rides[[#This Row],[Date]],2)</f>
        <v>6</v>
      </c>
      <c r="L15017" s="1" t="str">
        <f>LEFT(BART_Rides[[#This Row],[Lines]],1)</f>
        <v>Y</v>
      </c>
      <c r="M15017" s="1" t="str">
        <f>IF(BART_Rides[[#This Row],[FirstLetter]]="Y","Yes","No")</f>
        <v>Yes</v>
      </c>
      <c r="N15017" s="1" t="str">
        <f>IF(OR(BART_Rides[[#This Row],[Station Code]]="EM", BART_Rides[[#This Row],[Station Code]]="MT", BART_Rides[[#This Row],[Station Code]]="PL", BART_Rides[[#This Row],[Station Code]]="CC"), "Yes", "No")</f>
        <v>No</v>
      </c>
    </row>
    <row r="15018" spans="6:14">
      <c r="F15018" s="3">
        <v>44248</v>
      </c>
      <c r="G15018" s="1" t="s">
        <v>79</v>
      </c>
      <c r="H15018" s="1" t="s">
        <v>107</v>
      </c>
      <c r="I15018" s="1">
        <v>313</v>
      </c>
      <c r="J15018" s="1">
        <f>MONTH(BART_Rides[[#This Row],[Date]])</f>
        <v>2</v>
      </c>
      <c r="K15018" s="1">
        <f>WEEKDAY(BART_Rides[[#This Row],[Date]],2)</f>
        <v>7</v>
      </c>
      <c r="L15018" s="1" t="str">
        <f>LEFT(BART_Rides[[#This Row],[Lines]],1)</f>
        <v>Y</v>
      </c>
      <c r="M15018" s="1" t="str">
        <f>IF(BART_Rides[[#This Row],[FirstLetter]]="Y","Yes","No")</f>
        <v>Yes</v>
      </c>
      <c r="N15018" s="1" t="str">
        <f>IF(OR(BART_Rides[[#This Row],[Station Code]]="EM", BART_Rides[[#This Row],[Station Code]]="MT", BART_Rides[[#This Row],[Station Code]]="PL", BART_Rides[[#This Row],[Station Code]]="CC"), "Yes", "No")</f>
        <v>No</v>
      </c>
    </row>
    <row r="15019" spans="6:14">
      <c r="F15019" s="3">
        <v>44249</v>
      </c>
      <c r="G15019" s="1" t="s">
        <v>79</v>
      </c>
      <c r="H15019" s="1" t="s">
        <v>107</v>
      </c>
      <c r="I15019" s="1">
        <v>458</v>
      </c>
      <c r="J15019" s="1">
        <f>MONTH(BART_Rides[[#This Row],[Date]])</f>
        <v>2</v>
      </c>
      <c r="K15019" s="1">
        <f>WEEKDAY(BART_Rides[[#This Row],[Date]],2)</f>
        <v>1</v>
      </c>
      <c r="L15019" s="1" t="str">
        <f>LEFT(BART_Rides[[#This Row],[Lines]],1)</f>
        <v>Y</v>
      </c>
      <c r="M15019" s="1" t="str">
        <f>IF(BART_Rides[[#This Row],[FirstLetter]]="Y","Yes","No")</f>
        <v>Yes</v>
      </c>
      <c r="N15019" s="1" t="str">
        <f>IF(OR(BART_Rides[[#This Row],[Station Code]]="EM", BART_Rides[[#This Row],[Station Code]]="MT", BART_Rides[[#This Row],[Station Code]]="PL", BART_Rides[[#This Row],[Station Code]]="CC"), "Yes", "No")</f>
        <v>No</v>
      </c>
    </row>
    <row r="15020" spans="6:14">
      <c r="F15020" s="3">
        <v>44250</v>
      </c>
      <c r="G15020" s="1" t="s">
        <v>79</v>
      </c>
      <c r="H15020" s="1" t="s">
        <v>107</v>
      </c>
      <c r="I15020" s="1">
        <v>421</v>
      </c>
      <c r="J15020" s="1">
        <f>MONTH(BART_Rides[[#This Row],[Date]])</f>
        <v>2</v>
      </c>
      <c r="K15020" s="1">
        <f>WEEKDAY(BART_Rides[[#This Row],[Date]],2)</f>
        <v>2</v>
      </c>
      <c r="L15020" s="1" t="str">
        <f>LEFT(BART_Rides[[#This Row],[Lines]],1)</f>
        <v>Y</v>
      </c>
      <c r="M15020" s="1" t="str">
        <f>IF(BART_Rides[[#This Row],[FirstLetter]]="Y","Yes","No")</f>
        <v>Yes</v>
      </c>
      <c r="N15020" s="1" t="str">
        <f>IF(OR(BART_Rides[[#This Row],[Station Code]]="EM", BART_Rides[[#This Row],[Station Code]]="MT", BART_Rides[[#This Row],[Station Code]]="PL", BART_Rides[[#This Row],[Station Code]]="CC"), "Yes", "No")</f>
        <v>No</v>
      </c>
    </row>
    <row r="15021" spans="6:14">
      <c r="F15021" s="3">
        <v>44251</v>
      </c>
      <c r="G15021" s="1" t="s">
        <v>79</v>
      </c>
      <c r="H15021" s="1" t="s">
        <v>107</v>
      </c>
      <c r="I15021" s="1">
        <v>512</v>
      </c>
      <c r="J15021" s="1">
        <f>MONTH(BART_Rides[[#This Row],[Date]])</f>
        <v>2</v>
      </c>
      <c r="K15021" s="1">
        <f>WEEKDAY(BART_Rides[[#This Row],[Date]],2)</f>
        <v>3</v>
      </c>
      <c r="L15021" s="1" t="str">
        <f>LEFT(BART_Rides[[#This Row],[Lines]],1)</f>
        <v>Y</v>
      </c>
      <c r="M15021" s="1" t="str">
        <f>IF(BART_Rides[[#This Row],[FirstLetter]]="Y","Yes","No")</f>
        <v>Yes</v>
      </c>
      <c r="N15021" s="1" t="str">
        <f>IF(OR(BART_Rides[[#This Row],[Station Code]]="EM", BART_Rides[[#This Row],[Station Code]]="MT", BART_Rides[[#This Row],[Station Code]]="PL", BART_Rides[[#This Row],[Station Code]]="CC"), "Yes", "No")</f>
        <v>No</v>
      </c>
    </row>
    <row r="15022" spans="6:14">
      <c r="F15022" s="3">
        <v>44252</v>
      </c>
      <c r="G15022" s="1" t="s">
        <v>79</v>
      </c>
      <c r="H15022" s="1" t="s">
        <v>107</v>
      </c>
      <c r="I15022" s="1">
        <v>540</v>
      </c>
      <c r="J15022" s="1">
        <f>MONTH(BART_Rides[[#This Row],[Date]])</f>
        <v>2</v>
      </c>
      <c r="K15022" s="1">
        <f>WEEKDAY(BART_Rides[[#This Row],[Date]],2)</f>
        <v>4</v>
      </c>
      <c r="L15022" s="1" t="str">
        <f>LEFT(BART_Rides[[#This Row],[Lines]],1)</f>
        <v>Y</v>
      </c>
      <c r="M15022" s="1" t="str">
        <f>IF(BART_Rides[[#This Row],[FirstLetter]]="Y","Yes","No")</f>
        <v>Yes</v>
      </c>
      <c r="N15022" s="1" t="str">
        <f>IF(OR(BART_Rides[[#This Row],[Station Code]]="EM", BART_Rides[[#This Row],[Station Code]]="MT", BART_Rides[[#This Row],[Station Code]]="PL", BART_Rides[[#This Row],[Station Code]]="CC"), "Yes", "No")</f>
        <v>No</v>
      </c>
    </row>
    <row r="15023" spans="6:14">
      <c r="F15023" s="3">
        <v>44253</v>
      </c>
      <c r="G15023" s="1" t="s">
        <v>79</v>
      </c>
      <c r="H15023" s="1" t="s">
        <v>107</v>
      </c>
      <c r="I15023" s="1">
        <v>584</v>
      </c>
      <c r="J15023" s="1">
        <f>MONTH(BART_Rides[[#This Row],[Date]])</f>
        <v>2</v>
      </c>
      <c r="K15023" s="1">
        <f>WEEKDAY(BART_Rides[[#This Row],[Date]],2)</f>
        <v>5</v>
      </c>
      <c r="L15023" s="1" t="str">
        <f>LEFT(BART_Rides[[#This Row],[Lines]],1)</f>
        <v>Y</v>
      </c>
      <c r="M15023" s="1" t="str">
        <f>IF(BART_Rides[[#This Row],[FirstLetter]]="Y","Yes","No")</f>
        <v>Yes</v>
      </c>
      <c r="N15023" s="1" t="str">
        <f>IF(OR(BART_Rides[[#This Row],[Station Code]]="EM", BART_Rides[[#This Row],[Station Code]]="MT", BART_Rides[[#This Row],[Station Code]]="PL", BART_Rides[[#This Row],[Station Code]]="CC"), "Yes", "No")</f>
        <v>No</v>
      </c>
    </row>
    <row r="15024" spans="6:14">
      <c r="F15024" s="3">
        <v>44254</v>
      </c>
      <c r="G15024" s="1" t="s">
        <v>79</v>
      </c>
      <c r="H15024" s="1" t="s">
        <v>107</v>
      </c>
      <c r="I15024" s="1">
        <v>361</v>
      </c>
      <c r="J15024" s="1">
        <f>MONTH(BART_Rides[[#This Row],[Date]])</f>
        <v>2</v>
      </c>
      <c r="K15024" s="1">
        <f>WEEKDAY(BART_Rides[[#This Row],[Date]],2)</f>
        <v>6</v>
      </c>
      <c r="L15024" s="1" t="str">
        <f>LEFT(BART_Rides[[#This Row],[Lines]],1)</f>
        <v>Y</v>
      </c>
      <c r="M15024" s="1" t="str">
        <f>IF(BART_Rides[[#This Row],[FirstLetter]]="Y","Yes","No")</f>
        <v>Yes</v>
      </c>
      <c r="N15024" s="1" t="str">
        <f>IF(OR(BART_Rides[[#This Row],[Station Code]]="EM", BART_Rides[[#This Row],[Station Code]]="MT", BART_Rides[[#This Row],[Station Code]]="PL", BART_Rides[[#This Row],[Station Code]]="CC"), "Yes", "No")</f>
        <v>No</v>
      </c>
    </row>
    <row r="15025" spans="6:14">
      <c r="F15025" s="3">
        <v>44255</v>
      </c>
      <c r="G15025" s="1" t="s">
        <v>79</v>
      </c>
      <c r="H15025" s="1" t="s">
        <v>107</v>
      </c>
      <c r="I15025" s="1">
        <v>365</v>
      </c>
      <c r="J15025" s="1">
        <f>MONTH(BART_Rides[[#This Row],[Date]])</f>
        <v>2</v>
      </c>
      <c r="K15025" s="1">
        <f>WEEKDAY(BART_Rides[[#This Row],[Date]],2)</f>
        <v>7</v>
      </c>
      <c r="L15025" s="1" t="str">
        <f>LEFT(BART_Rides[[#This Row],[Lines]],1)</f>
        <v>Y</v>
      </c>
      <c r="M15025" s="1" t="str">
        <f>IF(BART_Rides[[#This Row],[FirstLetter]]="Y","Yes","No")</f>
        <v>Yes</v>
      </c>
      <c r="N15025" s="1" t="str">
        <f>IF(OR(BART_Rides[[#This Row],[Station Code]]="EM", BART_Rides[[#This Row],[Station Code]]="MT", BART_Rides[[#This Row],[Station Code]]="PL", BART_Rides[[#This Row],[Station Code]]="CC"), "Yes", "No")</f>
        <v>No</v>
      </c>
    </row>
    <row r="15026" spans="6:14">
      <c r="F15026" s="3">
        <v>44256</v>
      </c>
      <c r="G15026" s="1" t="s">
        <v>79</v>
      </c>
      <c r="H15026" s="1" t="s">
        <v>107</v>
      </c>
      <c r="I15026" s="1">
        <v>514</v>
      </c>
      <c r="J15026" s="1">
        <f>MONTH(BART_Rides[[#This Row],[Date]])</f>
        <v>3</v>
      </c>
      <c r="K15026" s="1">
        <f>WEEKDAY(BART_Rides[[#This Row],[Date]],2)</f>
        <v>1</v>
      </c>
      <c r="L15026" s="1" t="str">
        <f>LEFT(BART_Rides[[#This Row],[Lines]],1)</f>
        <v>Y</v>
      </c>
      <c r="M15026" s="1" t="str">
        <f>IF(BART_Rides[[#This Row],[FirstLetter]]="Y","Yes","No")</f>
        <v>Yes</v>
      </c>
      <c r="N15026" s="1" t="str">
        <f>IF(OR(BART_Rides[[#This Row],[Station Code]]="EM", BART_Rides[[#This Row],[Station Code]]="MT", BART_Rides[[#This Row],[Station Code]]="PL", BART_Rides[[#This Row],[Station Code]]="CC"), "Yes", "No")</f>
        <v>No</v>
      </c>
    </row>
    <row r="15027" spans="6:14">
      <c r="F15027" s="3">
        <v>44257</v>
      </c>
      <c r="G15027" s="1" t="s">
        <v>79</v>
      </c>
      <c r="H15027" s="1" t="s">
        <v>107</v>
      </c>
      <c r="I15027" s="1">
        <v>458</v>
      </c>
      <c r="J15027" s="1">
        <f>MONTH(BART_Rides[[#This Row],[Date]])</f>
        <v>3</v>
      </c>
      <c r="K15027" s="1">
        <f>WEEKDAY(BART_Rides[[#This Row],[Date]],2)</f>
        <v>2</v>
      </c>
      <c r="L15027" s="1" t="str">
        <f>LEFT(BART_Rides[[#This Row],[Lines]],1)</f>
        <v>Y</v>
      </c>
      <c r="M15027" s="1" t="str">
        <f>IF(BART_Rides[[#This Row],[FirstLetter]]="Y","Yes","No")</f>
        <v>Yes</v>
      </c>
      <c r="N15027" s="1" t="str">
        <f>IF(OR(BART_Rides[[#This Row],[Station Code]]="EM", BART_Rides[[#This Row],[Station Code]]="MT", BART_Rides[[#This Row],[Station Code]]="PL", BART_Rides[[#This Row],[Station Code]]="CC"), "Yes", "No")</f>
        <v>No</v>
      </c>
    </row>
    <row r="15028" spans="6:14">
      <c r="F15028" s="3">
        <v>44258</v>
      </c>
      <c r="G15028" s="1" t="s">
        <v>79</v>
      </c>
      <c r="H15028" s="1" t="s">
        <v>107</v>
      </c>
      <c r="I15028" s="1">
        <v>524</v>
      </c>
      <c r="J15028" s="1">
        <f>MONTH(BART_Rides[[#This Row],[Date]])</f>
        <v>3</v>
      </c>
      <c r="K15028" s="1">
        <f>WEEKDAY(BART_Rides[[#This Row],[Date]],2)</f>
        <v>3</v>
      </c>
      <c r="L15028" s="1" t="str">
        <f>LEFT(BART_Rides[[#This Row],[Lines]],1)</f>
        <v>Y</v>
      </c>
      <c r="M15028" s="1" t="str">
        <f>IF(BART_Rides[[#This Row],[FirstLetter]]="Y","Yes","No")</f>
        <v>Yes</v>
      </c>
      <c r="N15028" s="1" t="str">
        <f>IF(OR(BART_Rides[[#This Row],[Station Code]]="EM", BART_Rides[[#This Row],[Station Code]]="MT", BART_Rides[[#This Row],[Station Code]]="PL", BART_Rides[[#This Row],[Station Code]]="CC"), "Yes", "No")</f>
        <v>No</v>
      </c>
    </row>
    <row r="15029" spans="6:14">
      <c r="F15029" s="3">
        <v>44259</v>
      </c>
      <c r="G15029" s="1" t="s">
        <v>79</v>
      </c>
      <c r="H15029" s="1" t="s">
        <v>107</v>
      </c>
      <c r="I15029" s="1">
        <v>640</v>
      </c>
      <c r="J15029" s="1">
        <f>MONTH(BART_Rides[[#This Row],[Date]])</f>
        <v>3</v>
      </c>
      <c r="K15029" s="1">
        <f>WEEKDAY(BART_Rides[[#This Row],[Date]],2)</f>
        <v>4</v>
      </c>
      <c r="L15029" s="1" t="str">
        <f>LEFT(BART_Rides[[#This Row],[Lines]],1)</f>
        <v>Y</v>
      </c>
      <c r="M15029" s="1" t="str">
        <f>IF(BART_Rides[[#This Row],[FirstLetter]]="Y","Yes","No")</f>
        <v>Yes</v>
      </c>
      <c r="N15029" s="1" t="str">
        <f>IF(OR(BART_Rides[[#This Row],[Station Code]]="EM", BART_Rides[[#This Row],[Station Code]]="MT", BART_Rides[[#This Row],[Station Code]]="PL", BART_Rides[[#This Row],[Station Code]]="CC"), "Yes", "No")</f>
        <v>No</v>
      </c>
    </row>
    <row r="15030" spans="6:14">
      <c r="F15030" s="3">
        <v>44260</v>
      </c>
      <c r="G15030" s="1" t="s">
        <v>79</v>
      </c>
      <c r="H15030" s="1" t="s">
        <v>107</v>
      </c>
      <c r="I15030" s="1">
        <v>605</v>
      </c>
      <c r="J15030" s="1">
        <f>MONTH(BART_Rides[[#This Row],[Date]])</f>
        <v>3</v>
      </c>
      <c r="K15030" s="1">
        <f>WEEKDAY(BART_Rides[[#This Row],[Date]],2)</f>
        <v>5</v>
      </c>
      <c r="L15030" s="1" t="str">
        <f>LEFT(BART_Rides[[#This Row],[Lines]],1)</f>
        <v>Y</v>
      </c>
      <c r="M15030" s="1" t="str">
        <f>IF(BART_Rides[[#This Row],[FirstLetter]]="Y","Yes","No")</f>
        <v>Yes</v>
      </c>
      <c r="N15030" s="1" t="str">
        <f>IF(OR(BART_Rides[[#This Row],[Station Code]]="EM", BART_Rides[[#This Row],[Station Code]]="MT", BART_Rides[[#This Row],[Station Code]]="PL", BART_Rides[[#This Row],[Station Code]]="CC"), "Yes", "No")</f>
        <v>No</v>
      </c>
    </row>
    <row r="15031" spans="6:14">
      <c r="F15031" s="3">
        <v>44261</v>
      </c>
      <c r="G15031" s="1" t="s">
        <v>79</v>
      </c>
      <c r="H15031" s="1" t="s">
        <v>107</v>
      </c>
      <c r="I15031" s="1">
        <v>354</v>
      </c>
      <c r="J15031" s="1">
        <f>MONTH(BART_Rides[[#This Row],[Date]])</f>
        <v>3</v>
      </c>
      <c r="K15031" s="1">
        <f>WEEKDAY(BART_Rides[[#This Row],[Date]],2)</f>
        <v>6</v>
      </c>
      <c r="L15031" s="1" t="str">
        <f>LEFT(BART_Rides[[#This Row],[Lines]],1)</f>
        <v>Y</v>
      </c>
      <c r="M15031" s="1" t="str">
        <f>IF(BART_Rides[[#This Row],[FirstLetter]]="Y","Yes","No")</f>
        <v>Yes</v>
      </c>
      <c r="N15031" s="1" t="str">
        <f>IF(OR(BART_Rides[[#This Row],[Station Code]]="EM", BART_Rides[[#This Row],[Station Code]]="MT", BART_Rides[[#This Row],[Station Code]]="PL", BART_Rides[[#This Row],[Station Code]]="CC"), "Yes", "No")</f>
        <v>No</v>
      </c>
    </row>
    <row r="15032" spans="6:14">
      <c r="F15032" s="3">
        <v>44262</v>
      </c>
      <c r="G15032" s="1" t="s">
        <v>79</v>
      </c>
      <c r="H15032" s="1" t="s">
        <v>107</v>
      </c>
      <c r="I15032" s="1">
        <v>360</v>
      </c>
      <c r="J15032" s="1">
        <f>MONTH(BART_Rides[[#This Row],[Date]])</f>
        <v>3</v>
      </c>
      <c r="K15032" s="1">
        <f>WEEKDAY(BART_Rides[[#This Row],[Date]],2)</f>
        <v>7</v>
      </c>
      <c r="L15032" s="1" t="str">
        <f>LEFT(BART_Rides[[#This Row],[Lines]],1)</f>
        <v>Y</v>
      </c>
      <c r="M15032" s="1" t="str">
        <f>IF(BART_Rides[[#This Row],[FirstLetter]]="Y","Yes","No")</f>
        <v>Yes</v>
      </c>
      <c r="N15032" s="1" t="str">
        <f>IF(OR(BART_Rides[[#This Row],[Station Code]]="EM", BART_Rides[[#This Row],[Station Code]]="MT", BART_Rides[[#This Row],[Station Code]]="PL", BART_Rides[[#This Row],[Station Code]]="CC"), "Yes", "No")</f>
        <v>No</v>
      </c>
    </row>
    <row r="15033" spans="6:14">
      <c r="F15033" s="3">
        <v>44263</v>
      </c>
      <c r="G15033" s="1" t="s">
        <v>79</v>
      </c>
      <c r="H15033" s="1" t="s">
        <v>107</v>
      </c>
      <c r="I15033" s="1">
        <v>498</v>
      </c>
      <c r="J15033" s="1">
        <f>MONTH(BART_Rides[[#This Row],[Date]])</f>
        <v>3</v>
      </c>
      <c r="K15033" s="1">
        <f>WEEKDAY(BART_Rides[[#This Row],[Date]],2)</f>
        <v>1</v>
      </c>
      <c r="L15033" s="1" t="str">
        <f>LEFT(BART_Rides[[#This Row],[Lines]],1)</f>
        <v>Y</v>
      </c>
      <c r="M15033" s="1" t="str">
        <f>IF(BART_Rides[[#This Row],[FirstLetter]]="Y","Yes","No")</f>
        <v>Yes</v>
      </c>
      <c r="N15033" s="1" t="str">
        <f>IF(OR(BART_Rides[[#This Row],[Station Code]]="EM", BART_Rides[[#This Row],[Station Code]]="MT", BART_Rides[[#This Row],[Station Code]]="PL", BART_Rides[[#This Row],[Station Code]]="CC"), "Yes", "No")</f>
        <v>No</v>
      </c>
    </row>
    <row r="15034" spans="6:14">
      <c r="F15034" s="3">
        <v>44264</v>
      </c>
      <c r="G15034" s="1" t="s">
        <v>79</v>
      </c>
      <c r="H15034" s="1" t="s">
        <v>107</v>
      </c>
      <c r="I15034" s="1">
        <v>535</v>
      </c>
      <c r="J15034" s="1">
        <f>MONTH(BART_Rides[[#This Row],[Date]])</f>
        <v>3</v>
      </c>
      <c r="K15034" s="1">
        <f>WEEKDAY(BART_Rides[[#This Row],[Date]],2)</f>
        <v>2</v>
      </c>
      <c r="L15034" s="1" t="str">
        <f>LEFT(BART_Rides[[#This Row],[Lines]],1)</f>
        <v>Y</v>
      </c>
      <c r="M15034" s="1" t="str">
        <f>IF(BART_Rides[[#This Row],[FirstLetter]]="Y","Yes","No")</f>
        <v>Yes</v>
      </c>
      <c r="N15034" s="1" t="str">
        <f>IF(OR(BART_Rides[[#This Row],[Station Code]]="EM", BART_Rides[[#This Row],[Station Code]]="MT", BART_Rides[[#This Row],[Station Code]]="PL", BART_Rides[[#This Row],[Station Code]]="CC"), "Yes", "No")</f>
        <v>No</v>
      </c>
    </row>
    <row r="15035" spans="6:14">
      <c r="F15035" s="3">
        <v>44265</v>
      </c>
      <c r="G15035" s="1" t="s">
        <v>79</v>
      </c>
      <c r="H15035" s="1" t="s">
        <v>107</v>
      </c>
      <c r="I15035" s="1">
        <v>571</v>
      </c>
      <c r="J15035" s="1">
        <f>MONTH(BART_Rides[[#This Row],[Date]])</f>
        <v>3</v>
      </c>
      <c r="K15035" s="1">
        <f>WEEKDAY(BART_Rides[[#This Row],[Date]],2)</f>
        <v>3</v>
      </c>
      <c r="L15035" s="1" t="str">
        <f>LEFT(BART_Rides[[#This Row],[Lines]],1)</f>
        <v>Y</v>
      </c>
      <c r="M15035" s="1" t="str">
        <f>IF(BART_Rides[[#This Row],[FirstLetter]]="Y","Yes","No")</f>
        <v>Yes</v>
      </c>
      <c r="N15035" s="1" t="str">
        <f>IF(OR(BART_Rides[[#This Row],[Station Code]]="EM", BART_Rides[[#This Row],[Station Code]]="MT", BART_Rides[[#This Row],[Station Code]]="PL", BART_Rides[[#This Row],[Station Code]]="CC"), "Yes", "No")</f>
        <v>No</v>
      </c>
    </row>
    <row r="15036" spans="6:14">
      <c r="F15036" s="3">
        <v>44266</v>
      </c>
      <c r="G15036" s="1" t="s">
        <v>79</v>
      </c>
      <c r="H15036" s="1" t="s">
        <v>107</v>
      </c>
      <c r="I15036" s="1">
        <v>602</v>
      </c>
      <c r="J15036" s="1">
        <f>MONTH(BART_Rides[[#This Row],[Date]])</f>
        <v>3</v>
      </c>
      <c r="K15036" s="1">
        <f>WEEKDAY(BART_Rides[[#This Row],[Date]],2)</f>
        <v>4</v>
      </c>
      <c r="L15036" s="1" t="str">
        <f>LEFT(BART_Rides[[#This Row],[Lines]],1)</f>
        <v>Y</v>
      </c>
      <c r="M15036" s="1" t="str">
        <f>IF(BART_Rides[[#This Row],[FirstLetter]]="Y","Yes","No")</f>
        <v>Yes</v>
      </c>
      <c r="N15036" s="1" t="str">
        <f>IF(OR(BART_Rides[[#This Row],[Station Code]]="EM", BART_Rides[[#This Row],[Station Code]]="MT", BART_Rides[[#This Row],[Station Code]]="PL", BART_Rides[[#This Row],[Station Code]]="CC"), "Yes", "No")</f>
        <v>No</v>
      </c>
    </row>
    <row r="15037" spans="6:14">
      <c r="F15037" s="3">
        <v>44267</v>
      </c>
      <c r="G15037" s="1" t="s">
        <v>79</v>
      </c>
      <c r="H15037" s="1" t="s">
        <v>107</v>
      </c>
      <c r="I15037" s="1">
        <v>628</v>
      </c>
      <c r="J15037" s="1">
        <f>MONTH(BART_Rides[[#This Row],[Date]])</f>
        <v>3</v>
      </c>
      <c r="K15037" s="1">
        <f>WEEKDAY(BART_Rides[[#This Row],[Date]],2)</f>
        <v>5</v>
      </c>
      <c r="L15037" s="1" t="str">
        <f>LEFT(BART_Rides[[#This Row],[Lines]],1)</f>
        <v>Y</v>
      </c>
      <c r="M15037" s="1" t="str">
        <f>IF(BART_Rides[[#This Row],[FirstLetter]]="Y","Yes","No")</f>
        <v>Yes</v>
      </c>
      <c r="N15037" s="1" t="str">
        <f>IF(OR(BART_Rides[[#This Row],[Station Code]]="EM", BART_Rides[[#This Row],[Station Code]]="MT", BART_Rides[[#This Row],[Station Code]]="PL", BART_Rides[[#This Row],[Station Code]]="CC"), "Yes", "No")</f>
        <v>No</v>
      </c>
    </row>
    <row r="15038" spans="6:14">
      <c r="F15038" s="3">
        <v>44268</v>
      </c>
      <c r="G15038" s="1" t="s">
        <v>79</v>
      </c>
      <c r="H15038" s="1" t="s">
        <v>107</v>
      </c>
      <c r="I15038" s="1">
        <v>386</v>
      </c>
      <c r="J15038" s="1">
        <f>MONTH(BART_Rides[[#This Row],[Date]])</f>
        <v>3</v>
      </c>
      <c r="K15038" s="1">
        <f>WEEKDAY(BART_Rides[[#This Row],[Date]],2)</f>
        <v>6</v>
      </c>
      <c r="L15038" s="1" t="str">
        <f>LEFT(BART_Rides[[#This Row],[Lines]],1)</f>
        <v>Y</v>
      </c>
      <c r="M15038" s="1" t="str">
        <f>IF(BART_Rides[[#This Row],[FirstLetter]]="Y","Yes","No")</f>
        <v>Yes</v>
      </c>
      <c r="N15038" s="1" t="str">
        <f>IF(OR(BART_Rides[[#This Row],[Station Code]]="EM", BART_Rides[[#This Row],[Station Code]]="MT", BART_Rides[[#This Row],[Station Code]]="PL", BART_Rides[[#This Row],[Station Code]]="CC"), "Yes", "No")</f>
        <v>No</v>
      </c>
    </row>
    <row r="15039" spans="6:14">
      <c r="F15039" s="3">
        <v>44269</v>
      </c>
      <c r="G15039" s="1" t="s">
        <v>79</v>
      </c>
      <c r="H15039" s="1" t="s">
        <v>107</v>
      </c>
      <c r="I15039" s="1">
        <v>367</v>
      </c>
      <c r="J15039" s="1">
        <f>MONTH(BART_Rides[[#This Row],[Date]])</f>
        <v>3</v>
      </c>
      <c r="K15039" s="1">
        <f>WEEKDAY(BART_Rides[[#This Row],[Date]],2)</f>
        <v>7</v>
      </c>
      <c r="L15039" s="1" t="str">
        <f>LEFT(BART_Rides[[#This Row],[Lines]],1)</f>
        <v>Y</v>
      </c>
      <c r="M15039" s="1" t="str">
        <f>IF(BART_Rides[[#This Row],[FirstLetter]]="Y","Yes","No")</f>
        <v>Yes</v>
      </c>
      <c r="N15039" s="1" t="str">
        <f>IF(OR(BART_Rides[[#This Row],[Station Code]]="EM", BART_Rides[[#This Row],[Station Code]]="MT", BART_Rides[[#This Row],[Station Code]]="PL", BART_Rides[[#This Row],[Station Code]]="CC"), "Yes", "No")</f>
        <v>No</v>
      </c>
    </row>
    <row r="15040" spans="6:14">
      <c r="F15040" s="3">
        <v>44270</v>
      </c>
      <c r="G15040" s="1" t="s">
        <v>79</v>
      </c>
      <c r="H15040" s="1" t="s">
        <v>107</v>
      </c>
      <c r="I15040" s="1">
        <v>583</v>
      </c>
      <c r="J15040" s="1">
        <f>MONTH(BART_Rides[[#This Row],[Date]])</f>
        <v>3</v>
      </c>
      <c r="K15040" s="1">
        <f>WEEKDAY(BART_Rides[[#This Row],[Date]],2)</f>
        <v>1</v>
      </c>
      <c r="L15040" s="1" t="str">
        <f>LEFT(BART_Rides[[#This Row],[Lines]],1)</f>
        <v>Y</v>
      </c>
      <c r="M15040" s="1" t="str">
        <f>IF(BART_Rides[[#This Row],[FirstLetter]]="Y","Yes","No")</f>
        <v>Yes</v>
      </c>
      <c r="N15040" s="1" t="str">
        <f>IF(OR(BART_Rides[[#This Row],[Station Code]]="EM", BART_Rides[[#This Row],[Station Code]]="MT", BART_Rides[[#This Row],[Station Code]]="PL", BART_Rides[[#This Row],[Station Code]]="CC"), "Yes", "No")</f>
        <v>No</v>
      </c>
    </row>
    <row r="15041" spans="6:14">
      <c r="F15041" s="3">
        <v>44271</v>
      </c>
      <c r="G15041" s="1" t="s">
        <v>79</v>
      </c>
      <c r="H15041" s="1" t="s">
        <v>107</v>
      </c>
      <c r="I15041" s="1">
        <v>543</v>
      </c>
      <c r="J15041" s="1">
        <f>MONTH(BART_Rides[[#This Row],[Date]])</f>
        <v>3</v>
      </c>
      <c r="K15041" s="1">
        <f>WEEKDAY(BART_Rides[[#This Row],[Date]],2)</f>
        <v>2</v>
      </c>
      <c r="L15041" s="1" t="str">
        <f>LEFT(BART_Rides[[#This Row],[Lines]],1)</f>
        <v>Y</v>
      </c>
      <c r="M15041" s="1" t="str">
        <f>IF(BART_Rides[[#This Row],[FirstLetter]]="Y","Yes","No")</f>
        <v>Yes</v>
      </c>
      <c r="N15041" s="1" t="str">
        <f>IF(OR(BART_Rides[[#This Row],[Station Code]]="EM", BART_Rides[[#This Row],[Station Code]]="MT", BART_Rides[[#This Row],[Station Code]]="PL", BART_Rides[[#This Row],[Station Code]]="CC"), "Yes", "No")</f>
        <v>No</v>
      </c>
    </row>
    <row r="15042" spans="6:14">
      <c r="F15042" s="3">
        <v>44272</v>
      </c>
      <c r="G15042" s="1" t="s">
        <v>79</v>
      </c>
      <c r="H15042" s="1" t="s">
        <v>107</v>
      </c>
      <c r="I15042" s="1">
        <v>655</v>
      </c>
      <c r="J15042" s="1">
        <f>MONTH(BART_Rides[[#This Row],[Date]])</f>
        <v>3</v>
      </c>
      <c r="K15042" s="1">
        <f>WEEKDAY(BART_Rides[[#This Row],[Date]],2)</f>
        <v>3</v>
      </c>
      <c r="L15042" s="1" t="str">
        <f>LEFT(BART_Rides[[#This Row],[Lines]],1)</f>
        <v>Y</v>
      </c>
      <c r="M15042" s="1" t="str">
        <f>IF(BART_Rides[[#This Row],[FirstLetter]]="Y","Yes","No")</f>
        <v>Yes</v>
      </c>
      <c r="N15042" s="1" t="str">
        <f>IF(OR(BART_Rides[[#This Row],[Station Code]]="EM", BART_Rides[[#This Row],[Station Code]]="MT", BART_Rides[[#This Row],[Station Code]]="PL", BART_Rides[[#This Row],[Station Code]]="CC"), "Yes", "No")</f>
        <v>No</v>
      </c>
    </row>
    <row r="15043" spans="6:14">
      <c r="F15043" s="3">
        <v>44273</v>
      </c>
      <c r="G15043" s="1" t="s">
        <v>79</v>
      </c>
      <c r="H15043" s="1" t="s">
        <v>107</v>
      </c>
      <c r="I15043" s="1">
        <v>694</v>
      </c>
      <c r="J15043" s="1">
        <f>MONTH(BART_Rides[[#This Row],[Date]])</f>
        <v>3</v>
      </c>
      <c r="K15043" s="1">
        <f>WEEKDAY(BART_Rides[[#This Row],[Date]],2)</f>
        <v>4</v>
      </c>
      <c r="L15043" s="1" t="str">
        <f>LEFT(BART_Rides[[#This Row],[Lines]],1)</f>
        <v>Y</v>
      </c>
      <c r="M15043" s="1" t="str">
        <f>IF(BART_Rides[[#This Row],[FirstLetter]]="Y","Yes","No")</f>
        <v>Yes</v>
      </c>
      <c r="N15043" s="1" t="str">
        <f>IF(OR(BART_Rides[[#This Row],[Station Code]]="EM", BART_Rides[[#This Row],[Station Code]]="MT", BART_Rides[[#This Row],[Station Code]]="PL", BART_Rides[[#This Row],[Station Code]]="CC"), "Yes", "No")</f>
        <v>No</v>
      </c>
    </row>
    <row r="15044" spans="6:14">
      <c r="F15044" s="3">
        <v>44274</v>
      </c>
      <c r="G15044" s="1" t="s">
        <v>79</v>
      </c>
      <c r="H15044" s="1" t="s">
        <v>107</v>
      </c>
      <c r="I15044" s="1">
        <v>725</v>
      </c>
      <c r="J15044" s="1">
        <f>MONTH(BART_Rides[[#This Row],[Date]])</f>
        <v>3</v>
      </c>
      <c r="K15044" s="1">
        <f>WEEKDAY(BART_Rides[[#This Row],[Date]],2)</f>
        <v>5</v>
      </c>
      <c r="L15044" s="1" t="str">
        <f>LEFT(BART_Rides[[#This Row],[Lines]],1)</f>
        <v>Y</v>
      </c>
      <c r="M15044" s="1" t="str">
        <f>IF(BART_Rides[[#This Row],[FirstLetter]]="Y","Yes","No")</f>
        <v>Yes</v>
      </c>
      <c r="N15044" s="1" t="str">
        <f>IF(OR(BART_Rides[[#This Row],[Station Code]]="EM", BART_Rides[[#This Row],[Station Code]]="MT", BART_Rides[[#This Row],[Station Code]]="PL", BART_Rides[[#This Row],[Station Code]]="CC"), "Yes", "No")</f>
        <v>No</v>
      </c>
    </row>
    <row r="15045" spans="6:14">
      <c r="F15045" s="3">
        <v>44275</v>
      </c>
      <c r="G15045" s="1" t="s">
        <v>79</v>
      </c>
      <c r="H15045" s="1" t="s">
        <v>107</v>
      </c>
      <c r="I15045" s="1">
        <v>450</v>
      </c>
      <c r="J15045" s="1">
        <f>MONTH(BART_Rides[[#This Row],[Date]])</f>
        <v>3</v>
      </c>
      <c r="K15045" s="1">
        <f>WEEKDAY(BART_Rides[[#This Row],[Date]],2)</f>
        <v>6</v>
      </c>
      <c r="L15045" s="1" t="str">
        <f>LEFT(BART_Rides[[#This Row],[Lines]],1)</f>
        <v>Y</v>
      </c>
      <c r="M15045" s="1" t="str">
        <f>IF(BART_Rides[[#This Row],[FirstLetter]]="Y","Yes","No")</f>
        <v>Yes</v>
      </c>
      <c r="N15045" s="1" t="str">
        <f>IF(OR(BART_Rides[[#This Row],[Station Code]]="EM", BART_Rides[[#This Row],[Station Code]]="MT", BART_Rides[[#This Row],[Station Code]]="PL", BART_Rides[[#This Row],[Station Code]]="CC"), "Yes", "No")</f>
        <v>No</v>
      </c>
    </row>
    <row r="15046" spans="6:14">
      <c r="F15046" s="3">
        <v>44276</v>
      </c>
      <c r="G15046" s="1" t="s">
        <v>79</v>
      </c>
      <c r="H15046" s="1" t="s">
        <v>107</v>
      </c>
      <c r="I15046" s="1">
        <v>453</v>
      </c>
      <c r="J15046" s="1">
        <f>MONTH(BART_Rides[[#This Row],[Date]])</f>
        <v>3</v>
      </c>
      <c r="K15046" s="1">
        <f>WEEKDAY(BART_Rides[[#This Row],[Date]],2)</f>
        <v>7</v>
      </c>
      <c r="L15046" s="1" t="str">
        <f>LEFT(BART_Rides[[#This Row],[Lines]],1)</f>
        <v>Y</v>
      </c>
      <c r="M15046" s="1" t="str">
        <f>IF(BART_Rides[[#This Row],[FirstLetter]]="Y","Yes","No")</f>
        <v>Yes</v>
      </c>
      <c r="N15046" s="1" t="str">
        <f>IF(OR(BART_Rides[[#This Row],[Station Code]]="EM", BART_Rides[[#This Row],[Station Code]]="MT", BART_Rides[[#This Row],[Station Code]]="PL", BART_Rides[[#This Row],[Station Code]]="CC"), "Yes", "No")</f>
        <v>No</v>
      </c>
    </row>
    <row r="15047" spans="6:14">
      <c r="F15047" s="3">
        <v>44277</v>
      </c>
      <c r="G15047" s="1" t="s">
        <v>79</v>
      </c>
      <c r="H15047" s="1" t="s">
        <v>107</v>
      </c>
      <c r="I15047" s="1">
        <v>679</v>
      </c>
      <c r="J15047" s="1">
        <f>MONTH(BART_Rides[[#This Row],[Date]])</f>
        <v>3</v>
      </c>
      <c r="K15047" s="1">
        <f>WEEKDAY(BART_Rides[[#This Row],[Date]],2)</f>
        <v>1</v>
      </c>
      <c r="L15047" s="1" t="str">
        <f>LEFT(BART_Rides[[#This Row],[Lines]],1)</f>
        <v>Y</v>
      </c>
      <c r="M15047" s="1" t="str">
        <f>IF(BART_Rides[[#This Row],[FirstLetter]]="Y","Yes","No")</f>
        <v>Yes</v>
      </c>
      <c r="N15047" s="1" t="str">
        <f>IF(OR(BART_Rides[[#This Row],[Station Code]]="EM", BART_Rides[[#This Row],[Station Code]]="MT", BART_Rides[[#This Row],[Station Code]]="PL", BART_Rides[[#This Row],[Station Code]]="CC"), "Yes", "No")</f>
        <v>No</v>
      </c>
    </row>
    <row r="15048" spans="6:14">
      <c r="F15048" s="3">
        <v>44278</v>
      </c>
      <c r="G15048" s="1" t="s">
        <v>79</v>
      </c>
      <c r="H15048" s="1" t="s">
        <v>107</v>
      </c>
      <c r="I15048" s="1">
        <v>608</v>
      </c>
      <c r="J15048" s="1">
        <f>MONTH(BART_Rides[[#This Row],[Date]])</f>
        <v>3</v>
      </c>
      <c r="K15048" s="1">
        <f>WEEKDAY(BART_Rides[[#This Row],[Date]],2)</f>
        <v>2</v>
      </c>
      <c r="L15048" s="1" t="str">
        <f>LEFT(BART_Rides[[#This Row],[Lines]],1)</f>
        <v>Y</v>
      </c>
      <c r="M15048" s="1" t="str">
        <f>IF(BART_Rides[[#This Row],[FirstLetter]]="Y","Yes","No")</f>
        <v>Yes</v>
      </c>
      <c r="N15048" s="1" t="str">
        <f>IF(OR(BART_Rides[[#This Row],[Station Code]]="EM", BART_Rides[[#This Row],[Station Code]]="MT", BART_Rides[[#This Row],[Station Code]]="PL", BART_Rides[[#This Row],[Station Code]]="CC"), "Yes", "No")</f>
        <v>No</v>
      </c>
    </row>
    <row r="15049" spans="6:14">
      <c r="F15049" s="3">
        <v>44279</v>
      </c>
      <c r="G15049" s="1" t="s">
        <v>79</v>
      </c>
      <c r="H15049" s="1" t="s">
        <v>107</v>
      </c>
      <c r="I15049" s="1">
        <v>667</v>
      </c>
      <c r="J15049" s="1">
        <f>MONTH(BART_Rides[[#This Row],[Date]])</f>
        <v>3</v>
      </c>
      <c r="K15049" s="1">
        <f>WEEKDAY(BART_Rides[[#This Row],[Date]],2)</f>
        <v>3</v>
      </c>
      <c r="L15049" s="1" t="str">
        <f>LEFT(BART_Rides[[#This Row],[Lines]],1)</f>
        <v>Y</v>
      </c>
      <c r="M15049" s="1" t="str">
        <f>IF(BART_Rides[[#This Row],[FirstLetter]]="Y","Yes","No")</f>
        <v>Yes</v>
      </c>
      <c r="N15049" s="1" t="str">
        <f>IF(OR(BART_Rides[[#This Row],[Station Code]]="EM", BART_Rides[[#This Row],[Station Code]]="MT", BART_Rides[[#This Row],[Station Code]]="PL", BART_Rides[[#This Row],[Station Code]]="CC"), "Yes", "No")</f>
        <v>No</v>
      </c>
    </row>
    <row r="15050" spans="6:14">
      <c r="F15050" s="3">
        <v>44280</v>
      </c>
      <c r="G15050" s="1" t="s">
        <v>79</v>
      </c>
      <c r="H15050" s="1" t="s">
        <v>107</v>
      </c>
      <c r="I15050" s="1">
        <v>725</v>
      </c>
      <c r="J15050" s="1">
        <f>MONTH(BART_Rides[[#This Row],[Date]])</f>
        <v>3</v>
      </c>
      <c r="K15050" s="1">
        <f>WEEKDAY(BART_Rides[[#This Row],[Date]],2)</f>
        <v>4</v>
      </c>
      <c r="L15050" s="1" t="str">
        <f>LEFT(BART_Rides[[#This Row],[Lines]],1)</f>
        <v>Y</v>
      </c>
      <c r="M15050" s="1" t="str">
        <f>IF(BART_Rides[[#This Row],[FirstLetter]]="Y","Yes","No")</f>
        <v>Yes</v>
      </c>
      <c r="N15050" s="1" t="str">
        <f>IF(OR(BART_Rides[[#This Row],[Station Code]]="EM", BART_Rides[[#This Row],[Station Code]]="MT", BART_Rides[[#This Row],[Station Code]]="PL", BART_Rides[[#This Row],[Station Code]]="CC"), "Yes", "No")</f>
        <v>No</v>
      </c>
    </row>
    <row r="15051" spans="6:14">
      <c r="F15051" s="3">
        <v>44281</v>
      </c>
      <c r="G15051" s="1" t="s">
        <v>79</v>
      </c>
      <c r="H15051" s="1" t="s">
        <v>107</v>
      </c>
      <c r="I15051" s="1">
        <v>767</v>
      </c>
      <c r="J15051" s="1">
        <f>MONTH(BART_Rides[[#This Row],[Date]])</f>
        <v>3</v>
      </c>
      <c r="K15051" s="1">
        <f>WEEKDAY(BART_Rides[[#This Row],[Date]],2)</f>
        <v>5</v>
      </c>
      <c r="L15051" s="1" t="str">
        <f>LEFT(BART_Rides[[#This Row],[Lines]],1)</f>
        <v>Y</v>
      </c>
      <c r="M15051" s="1" t="str">
        <f>IF(BART_Rides[[#This Row],[FirstLetter]]="Y","Yes","No")</f>
        <v>Yes</v>
      </c>
      <c r="N15051" s="1" t="str">
        <f>IF(OR(BART_Rides[[#This Row],[Station Code]]="EM", BART_Rides[[#This Row],[Station Code]]="MT", BART_Rides[[#This Row],[Station Code]]="PL", BART_Rides[[#This Row],[Station Code]]="CC"), "Yes", "No")</f>
        <v>No</v>
      </c>
    </row>
    <row r="15052" spans="6:14">
      <c r="F15052" s="3">
        <v>44282</v>
      </c>
      <c r="G15052" s="1" t="s">
        <v>79</v>
      </c>
      <c r="H15052" s="1" t="s">
        <v>107</v>
      </c>
      <c r="I15052" s="1">
        <v>500</v>
      </c>
      <c r="J15052" s="1">
        <f>MONTH(BART_Rides[[#This Row],[Date]])</f>
        <v>3</v>
      </c>
      <c r="K15052" s="1">
        <f>WEEKDAY(BART_Rides[[#This Row],[Date]],2)</f>
        <v>6</v>
      </c>
      <c r="L15052" s="1" t="str">
        <f>LEFT(BART_Rides[[#This Row],[Lines]],1)</f>
        <v>Y</v>
      </c>
      <c r="M15052" s="1" t="str">
        <f>IF(BART_Rides[[#This Row],[FirstLetter]]="Y","Yes","No")</f>
        <v>Yes</v>
      </c>
      <c r="N15052" s="1" t="str">
        <f>IF(OR(BART_Rides[[#This Row],[Station Code]]="EM", BART_Rides[[#This Row],[Station Code]]="MT", BART_Rides[[#This Row],[Station Code]]="PL", BART_Rides[[#This Row],[Station Code]]="CC"), "Yes", "No")</f>
        <v>No</v>
      </c>
    </row>
    <row r="15053" spans="6:14">
      <c r="F15053" s="3">
        <v>44283</v>
      </c>
      <c r="G15053" s="1" t="s">
        <v>79</v>
      </c>
      <c r="H15053" s="1" t="s">
        <v>107</v>
      </c>
      <c r="I15053" s="1">
        <v>544</v>
      </c>
      <c r="J15053" s="1">
        <f>MONTH(BART_Rides[[#This Row],[Date]])</f>
        <v>3</v>
      </c>
      <c r="K15053" s="1">
        <f>WEEKDAY(BART_Rides[[#This Row],[Date]],2)</f>
        <v>7</v>
      </c>
      <c r="L15053" s="1" t="str">
        <f>LEFT(BART_Rides[[#This Row],[Lines]],1)</f>
        <v>Y</v>
      </c>
      <c r="M15053" s="1" t="str">
        <f>IF(BART_Rides[[#This Row],[FirstLetter]]="Y","Yes","No")</f>
        <v>Yes</v>
      </c>
      <c r="N15053" s="1" t="str">
        <f>IF(OR(BART_Rides[[#This Row],[Station Code]]="EM", BART_Rides[[#This Row],[Station Code]]="MT", BART_Rides[[#This Row],[Station Code]]="PL", BART_Rides[[#This Row],[Station Code]]="CC"), "Yes", "No")</f>
        <v>No</v>
      </c>
    </row>
    <row r="15054" spans="6:14">
      <c r="F15054" s="3">
        <v>44284</v>
      </c>
      <c r="G15054" s="1" t="s">
        <v>79</v>
      </c>
      <c r="H15054" s="1" t="s">
        <v>107</v>
      </c>
      <c r="I15054" s="1">
        <v>707</v>
      </c>
      <c r="J15054" s="1">
        <f>MONTH(BART_Rides[[#This Row],[Date]])</f>
        <v>3</v>
      </c>
      <c r="K15054" s="1">
        <f>WEEKDAY(BART_Rides[[#This Row],[Date]],2)</f>
        <v>1</v>
      </c>
      <c r="L15054" s="1" t="str">
        <f>LEFT(BART_Rides[[#This Row],[Lines]],1)</f>
        <v>Y</v>
      </c>
      <c r="M15054" s="1" t="str">
        <f>IF(BART_Rides[[#This Row],[FirstLetter]]="Y","Yes","No")</f>
        <v>Yes</v>
      </c>
      <c r="N15054" s="1" t="str">
        <f>IF(OR(BART_Rides[[#This Row],[Station Code]]="EM", BART_Rides[[#This Row],[Station Code]]="MT", BART_Rides[[#This Row],[Station Code]]="PL", BART_Rides[[#This Row],[Station Code]]="CC"), "Yes", "No")</f>
        <v>No</v>
      </c>
    </row>
    <row r="15055" spans="6:14">
      <c r="F15055" s="3">
        <v>44285</v>
      </c>
      <c r="G15055" s="1" t="s">
        <v>79</v>
      </c>
      <c r="H15055" s="1" t="s">
        <v>107</v>
      </c>
      <c r="I15055" s="1">
        <v>657</v>
      </c>
      <c r="J15055" s="1">
        <f>MONTH(BART_Rides[[#This Row],[Date]])</f>
        <v>3</v>
      </c>
      <c r="K15055" s="1">
        <f>WEEKDAY(BART_Rides[[#This Row],[Date]],2)</f>
        <v>2</v>
      </c>
      <c r="L15055" s="1" t="str">
        <f>LEFT(BART_Rides[[#This Row],[Lines]],1)</f>
        <v>Y</v>
      </c>
      <c r="M15055" s="1" t="str">
        <f>IF(BART_Rides[[#This Row],[FirstLetter]]="Y","Yes","No")</f>
        <v>Yes</v>
      </c>
      <c r="N15055" s="1" t="str">
        <f>IF(OR(BART_Rides[[#This Row],[Station Code]]="EM", BART_Rides[[#This Row],[Station Code]]="MT", BART_Rides[[#This Row],[Station Code]]="PL", BART_Rides[[#This Row],[Station Code]]="CC"), "Yes", "No")</f>
        <v>No</v>
      </c>
    </row>
    <row r="15056" spans="6:14">
      <c r="F15056" s="3">
        <v>44286</v>
      </c>
      <c r="G15056" s="1" t="s">
        <v>79</v>
      </c>
      <c r="H15056" s="1" t="s">
        <v>107</v>
      </c>
      <c r="I15056" s="1">
        <v>756</v>
      </c>
      <c r="J15056" s="1">
        <f>MONTH(BART_Rides[[#This Row],[Date]])</f>
        <v>3</v>
      </c>
      <c r="K15056" s="1">
        <f>WEEKDAY(BART_Rides[[#This Row],[Date]],2)</f>
        <v>3</v>
      </c>
      <c r="L15056" s="1" t="str">
        <f>LEFT(BART_Rides[[#This Row],[Lines]],1)</f>
        <v>Y</v>
      </c>
      <c r="M15056" s="1" t="str">
        <f>IF(BART_Rides[[#This Row],[FirstLetter]]="Y","Yes","No")</f>
        <v>Yes</v>
      </c>
      <c r="N15056" s="1" t="str">
        <f>IF(OR(BART_Rides[[#This Row],[Station Code]]="EM", BART_Rides[[#This Row],[Station Code]]="MT", BART_Rides[[#This Row],[Station Code]]="PL", BART_Rides[[#This Row],[Station Code]]="CC"), "Yes", "No")</f>
        <v>No</v>
      </c>
    </row>
    <row r="15057" spans="6:14">
      <c r="F15057" s="3">
        <v>44287</v>
      </c>
      <c r="G15057" s="1" t="s">
        <v>79</v>
      </c>
      <c r="H15057" s="1" t="s">
        <v>107</v>
      </c>
      <c r="I15057" s="1">
        <v>855</v>
      </c>
      <c r="J15057" s="1">
        <f>MONTH(BART_Rides[[#This Row],[Date]])</f>
        <v>4</v>
      </c>
      <c r="K15057" s="1">
        <f>WEEKDAY(BART_Rides[[#This Row],[Date]],2)</f>
        <v>4</v>
      </c>
      <c r="L15057" s="1" t="str">
        <f>LEFT(BART_Rides[[#This Row],[Lines]],1)</f>
        <v>Y</v>
      </c>
      <c r="M15057" s="1" t="str">
        <f>IF(BART_Rides[[#This Row],[FirstLetter]]="Y","Yes","No")</f>
        <v>Yes</v>
      </c>
      <c r="N15057" s="1" t="str">
        <f>IF(OR(BART_Rides[[#This Row],[Station Code]]="EM", BART_Rides[[#This Row],[Station Code]]="MT", BART_Rides[[#This Row],[Station Code]]="PL", BART_Rides[[#This Row],[Station Code]]="CC"), "Yes", "No")</f>
        <v>No</v>
      </c>
    </row>
    <row r="15058" spans="6:14">
      <c r="F15058" s="3">
        <v>44288</v>
      </c>
      <c r="G15058" s="1" t="s">
        <v>79</v>
      </c>
      <c r="H15058" s="1" t="s">
        <v>107</v>
      </c>
      <c r="I15058" s="1">
        <v>805</v>
      </c>
      <c r="J15058" s="1">
        <f>MONTH(BART_Rides[[#This Row],[Date]])</f>
        <v>4</v>
      </c>
      <c r="K15058" s="1">
        <f>WEEKDAY(BART_Rides[[#This Row],[Date]],2)</f>
        <v>5</v>
      </c>
      <c r="L15058" s="1" t="str">
        <f>LEFT(BART_Rides[[#This Row],[Lines]],1)</f>
        <v>Y</v>
      </c>
      <c r="M15058" s="1" t="str">
        <f>IF(BART_Rides[[#This Row],[FirstLetter]]="Y","Yes","No")</f>
        <v>Yes</v>
      </c>
      <c r="N15058" s="1" t="str">
        <f>IF(OR(BART_Rides[[#This Row],[Station Code]]="EM", BART_Rides[[#This Row],[Station Code]]="MT", BART_Rides[[#This Row],[Station Code]]="PL", BART_Rides[[#This Row],[Station Code]]="CC"), "Yes", "No")</f>
        <v>No</v>
      </c>
    </row>
    <row r="15059" spans="6:14">
      <c r="F15059" s="3">
        <v>44289</v>
      </c>
      <c r="G15059" s="1" t="s">
        <v>79</v>
      </c>
      <c r="H15059" s="1" t="s">
        <v>107</v>
      </c>
      <c r="I15059" s="1">
        <v>469</v>
      </c>
      <c r="J15059" s="1">
        <f>MONTH(BART_Rides[[#This Row],[Date]])</f>
        <v>4</v>
      </c>
      <c r="K15059" s="1">
        <f>WEEKDAY(BART_Rides[[#This Row],[Date]],2)</f>
        <v>6</v>
      </c>
      <c r="L15059" s="1" t="str">
        <f>LEFT(BART_Rides[[#This Row],[Lines]],1)</f>
        <v>Y</v>
      </c>
      <c r="M15059" s="1" t="str">
        <f>IF(BART_Rides[[#This Row],[FirstLetter]]="Y","Yes","No")</f>
        <v>Yes</v>
      </c>
      <c r="N15059" s="1" t="str">
        <f>IF(OR(BART_Rides[[#This Row],[Station Code]]="EM", BART_Rides[[#This Row],[Station Code]]="MT", BART_Rides[[#This Row],[Station Code]]="PL", BART_Rides[[#This Row],[Station Code]]="CC"), "Yes", "No")</f>
        <v>No</v>
      </c>
    </row>
    <row r="15060" spans="6:14">
      <c r="F15060" s="3">
        <v>44290</v>
      </c>
      <c r="G15060" s="1" t="s">
        <v>79</v>
      </c>
      <c r="H15060" s="1" t="s">
        <v>107</v>
      </c>
      <c r="I15060" s="1">
        <v>497</v>
      </c>
      <c r="J15060" s="1">
        <f>MONTH(BART_Rides[[#This Row],[Date]])</f>
        <v>4</v>
      </c>
      <c r="K15060" s="1">
        <f>WEEKDAY(BART_Rides[[#This Row],[Date]],2)</f>
        <v>7</v>
      </c>
      <c r="L15060" s="1" t="str">
        <f>LEFT(BART_Rides[[#This Row],[Lines]],1)</f>
        <v>Y</v>
      </c>
      <c r="M15060" s="1" t="str">
        <f>IF(BART_Rides[[#This Row],[FirstLetter]]="Y","Yes","No")</f>
        <v>Yes</v>
      </c>
      <c r="N15060" s="1" t="str">
        <f>IF(OR(BART_Rides[[#This Row],[Station Code]]="EM", BART_Rides[[#This Row],[Station Code]]="MT", BART_Rides[[#This Row],[Station Code]]="PL", BART_Rides[[#This Row],[Station Code]]="CC"), "Yes", "No")</f>
        <v>No</v>
      </c>
    </row>
    <row r="15061" spans="6:14">
      <c r="F15061" s="3">
        <v>44291</v>
      </c>
      <c r="G15061" s="1" t="s">
        <v>79</v>
      </c>
      <c r="H15061" s="1" t="s">
        <v>107</v>
      </c>
      <c r="I15061" s="1">
        <v>759</v>
      </c>
      <c r="J15061" s="1">
        <f>MONTH(BART_Rides[[#This Row],[Date]])</f>
        <v>4</v>
      </c>
      <c r="K15061" s="1">
        <f>WEEKDAY(BART_Rides[[#This Row],[Date]],2)</f>
        <v>1</v>
      </c>
      <c r="L15061" s="1" t="str">
        <f>LEFT(BART_Rides[[#This Row],[Lines]],1)</f>
        <v>Y</v>
      </c>
      <c r="M15061" s="1" t="str">
        <f>IF(BART_Rides[[#This Row],[FirstLetter]]="Y","Yes","No")</f>
        <v>Yes</v>
      </c>
      <c r="N15061" s="1" t="str">
        <f>IF(OR(BART_Rides[[#This Row],[Station Code]]="EM", BART_Rides[[#This Row],[Station Code]]="MT", BART_Rides[[#This Row],[Station Code]]="PL", BART_Rides[[#This Row],[Station Code]]="CC"), "Yes", "No")</f>
        <v>No</v>
      </c>
    </row>
    <row r="15062" spans="6:14">
      <c r="F15062" s="3">
        <v>44292</v>
      </c>
      <c r="G15062" s="1" t="s">
        <v>79</v>
      </c>
      <c r="H15062" s="1" t="s">
        <v>107</v>
      </c>
      <c r="I15062" s="1">
        <v>734</v>
      </c>
      <c r="J15062" s="1">
        <f>MONTH(BART_Rides[[#This Row],[Date]])</f>
        <v>4</v>
      </c>
      <c r="K15062" s="1">
        <f>WEEKDAY(BART_Rides[[#This Row],[Date]],2)</f>
        <v>2</v>
      </c>
      <c r="L15062" s="1" t="str">
        <f>LEFT(BART_Rides[[#This Row],[Lines]],1)</f>
        <v>Y</v>
      </c>
      <c r="M15062" s="1" t="str">
        <f>IF(BART_Rides[[#This Row],[FirstLetter]]="Y","Yes","No")</f>
        <v>Yes</v>
      </c>
      <c r="N15062" s="1" t="str">
        <f>IF(OR(BART_Rides[[#This Row],[Station Code]]="EM", BART_Rides[[#This Row],[Station Code]]="MT", BART_Rides[[#This Row],[Station Code]]="PL", BART_Rides[[#This Row],[Station Code]]="CC"), "Yes", "No")</f>
        <v>No</v>
      </c>
    </row>
    <row r="15063" spans="6:14">
      <c r="F15063" s="3">
        <v>44293</v>
      </c>
      <c r="G15063" s="1" t="s">
        <v>79</v>
      </c>
      <c r="H15063" s="1" t="s">
        <v>107</v>
      </c>
      <c r="I15063" s="1">
        <v>741</v>
      </c>
      <c r="J15063" s="1">
        <f>MONTH(BART_Rides[[#This Row],[Date]])</f>
        <v>4</v>
      </c>
      <c r="K15063" s="1">
        <f>WEEKDAY(BART_Rides[[#This Row],[Date]],2)</f>
        <v>3</v>
      </c>
      <c r="L15063" s="1" t="str">
        <f>LEFT(BART_Rides[[#This Row],[Lines]],1)</f>
        <v>Y</v>
      </c>
      <c r="M15063" s="1" t="str">
        <f>IF(BART_Rides[[#This Row],[FirstLetter]]="Y","Yes","No")</f>
        <v>Yes</v>
      </c>
      <c r="N15063" s="1" t="str">
        <f>IF(OR(BART_Rides[[#This Row],[Station Code]]="EM", BART_Rides[[#This Row],[Station Code]]="MT", BART_Rides[[#This Row],[Station Code]]="PL", BART_Rides[[#This Row],[Station Code]]="CC"), "Yes", "No")</f>
        <v>No</v>
      </c>
    </row>
    <row r="15064" spans="6:14">
      <c r="F15064" s="3">
        <v>44294</v>
      </c>
      <c r="G15064" s="1" t="s">
        <v>79</v>
      </c>
      <c r="H15064" s="1" t="s">
        <v>107</v>
      </c>
      <c r="I15064" s="1">
        <v>798</v>
      </c>
      <c r="J15064" s="1">
        <f>MONTH(BART_Rides[[#This Row],[Date]])</f>
        <v>4</v>
      </c>
      <c r="K15064" s="1">
        <f>WEEKDAY(BART_Rides[[#This Row],[Date]],2)</f>
        <v>4</v>
      </c>
      <c r="L15064" s="1" t="str">
        <f>LEFT(BART_Rides[[#This Row],[Lines]],1)</f>
        <v>Y</v>
      </c>
      <c r="M15064" s="1" t="str">
        <f>IF(BART_Rides[[#This Row],[FirstLetter]]="Y","Yes","No")</f>
        <v>Yes</v>
      </c>
      <c r="N15064" s="1" t="str">
        <f>IF(OR(BART_Rides[[#This Row],[Station Code]]="EM", BART_Rides[[#This Row],[Station Code]]="MT", BART_Rides[[#This Row],[Station Code]]="PL", BART_Rides[[#This Row],[Station Code]]="CC"), "Yes", "No")</f>
        <v>No</v>
      </c>
    </row>
    <row r="15065" spans="6:14">
      <c r="F15065" s="3">
        <v>44295</v>
      </c>
      <c r="G15065" s="1" t="s">
        <v>79</v>
      </c>
      <c r="H15065" s="1" t="s">
        <v>107</v>
      </c>
      <c r="I15065" s="1">
        <v>911</v>
      </c>
      <c r="J15065" s="1">
        <f>MONTH(BART_Rides[[#This Row],[Date]])</f>
        <v>4</v>
      </c>
      <c r="K15065" s="1">
        <f>WEEKDAY(BART_Rides[[#This Row],[Date]],2)</f>
        <v>5</v>
      </c>
      <c r="L15065" s="1" t="str">
        <f>LEFT(BART_Rides[[#This Row],[Lines]],1)</f>
        <v>Y</v>
      </c>
      <c r="M15065" s="1" t="str">
        <f>IF(BART_Rides[[#This Row],[FirstLetter]]="Y","Yes","No")</f>
        <v>Yes</v>
      </c>
      <c r="N15065" s="1" t="str">
        <f>IF(OR(BART_Rides[[#This Row],[Station Code]]="EM", BART_Rides[[#This Row],[Station Code]]="MT", BART_Rides[[#This Row],[Station Code]]="PL", BART_Rides[[#This Row],[Station Code]]="CC"), "Yes", "No")</f>
        <v>No</v>
      </c>
    </row>
    <row r="15066" spans="6:14">
      <c r="F15066" s="3">
        <v>44296</v>
      </c>
      <c r="G15066" s="1" t="s">
        <v>79</v>
      </c>
      <c r="H15066" s="1" t="s">
        <v>107</v>
      </c>
      <c r="I15066" s="1">
        <v>532</v>
      </c>
      <c r="J15066" s="1">
        <f>MONTH(BART_Rides[[#This Row],[Date]])</f>
        <v>4</v>
      </c>
      <c r="K15066" s="1">
        <f>WEEKDAY(BART_Rides[[#This Row],[Date]],2)</f>
        <v>6</v>
      </c>
      <c r="L15066" s="1" t="str">
        <f>LEFT(BART_Rides[[#This Row],[Lines]],1)</f>
        <v>Y</v>
      </c>
      <c r="M15066" s="1" t="str">
        <f>IF(BART_Rides[[#This Row],[FirstLetter]]="Y","Yes","No")</f>
        <v>Yes</v>
      </c>
      <c r="N15066" s="1" t="str">
        <f>IF(OR(BART_Rides[[#This Row],[Station Code]]="EM", BART_Rides[[#This Row],[Station Code]]="MT", BART_Rides[[#This Row],[Station Code]]="PL", BART_Rides[[#This Row],[Station Code]]="CC"), "Yes", "No")</f>
        <v>No</v>
      </c>
    </row>
    <row r="15067" spans="6:14">
      <c r="F15067" s="3">
        <v>44297</v>
      </c>
      <c r="G15067" s="1" t="s">
        <v>79</v>
      </c>
      <c r="H15067" s="1" t="s">
        <v>107</v>
      </c>
      <c r="I15067" s="1">
        <v>563</v>
      </c>
      <c r="J15067" s="1">
        <f>MONTH(BART_Rides[[#This Row],[Date]])</f>
        <v>4</v>
      </c>
      <c r="K15067" s="1">
        <f>WEEKDAY(BART_Rides[[#This Row],[Date]],2)</f>
        <v>7</v>
      </c>
      <c r="L15067" s="1" t="str">
        <f>LEFT(BART_Rides[[#This Row],[Lines]],1)</f>
        <v>Y</v>
      </c>
      <c r="M15067" s="1" t="str">
        <f>IF(BART_Rides[[#This Row],[FirstLetter]]="Y","Yes","No")</f>
        <v>Yes</v>
      </c>
      <c r="N15067" s="1" t="str">
        <f>IF(OR(BART_Rides[[#This Row],[Station Code]]="EM", BART_Rides[[#This Row],[Station Code]]="MT", BART_Rides[[#This Row],[Station Code]]="PL", BART_Rides[[#This Row],[Station Code]]="CC"), "Yes", "No")</f>
        <v>No</v>
      </c>
    </row>
    <row r="15068" spans="6:14">
      <c r="F15068" s="3">
        <v>44298</v>
      </c>
      <c r="G15068" s="1" t="s">
        <v>79</v>
      </c>
      <c r="H15068" s="1" t="s">
        <v>107</v>
      </c>
      <c r="I15068" s="1">
        <v>794</v>
      </c>
      <c r="J15068" s="1">
        <f>MONTH(BART_Rides[[#This Row],[Date]])</f>
        <v>4</v>
      </c>
      <c r="K15068" s="1">
        <f>WEEKDAY(BART_Rides[[#This Row],[Date]],2)</f>
        <v>1</v>
      </c>
      <c r="L15068" s="1" t="str">
        <f>LEFT(BART_Rides[[#This Row],[Lines]],1)</f>
        <v>Y</v>
      </c>
      <c r="M15068" s="1" t="str">
        <f>IF(BART_Rides[[#This Row],[FirstLetter]]="Y","Yes","No")</f>
        <v>Yes</v>
      </c>
      <c r="N15068" s="1" t="str">
        <f>IF(OR(BART_Rides[[#This Row],[Station Code]]="EM", BART_Rides[[#This Row],[Station Code]]="MT", BART_Rides[[#This Row],[Station Code]]="PL", BART_Rides[[#This Row],[Station Code]]="CC"), "Yes", "No")</f>
        <v>No</v>
      </c>
    </row>
    <row r="15069" spans="6:14">
      <c r="F15069" s="3">
        <v>44299</v>
      </c>
      <c r="G15069" s="1" t="s">
        <v>79</v>
      </c>
      <c r="H15069" s="1" t="s">
        <v>107</v>
      </c>
      <c r="I15069" s="1">
        <v>671</v>
      </c>
      <c r="J15069" s="1">
        <f>MONTH(BART_Rides[[#This Row],[Date]])</f>
        <v>4</v>
      </c>
      <c r="K15069" s="1">
        <f>WEEKDAY(BART_Rides[[#This Row],[Date]],2)</f>
        <v>2</v>
      </c>
      <c r="L15069" s="1" t="str">
        <f>LEFT(BART_Rides[[#This Row],[Lines]],1)</f>
        <v>Y</v>
      </c>
      <c r="M15069" s="1" t="str">
        <f>IF(BART_Rides[[#This Row],[FirstLetter]]="Y","Yes","No")</f>
        <v>Yes</v>
      </c>
      <c r="N15069" s="1" t="str">
        <f>IF(OR(BART_Rides[[#This Row],[Station Code]]="EM", BART_Rides[[#This Row],[Station Code]]="MT", BART_Rides[[#This Row],[Station Code]]="PL", BART_Rides[[#This Row],[Station Code]]="CC"), "Yes", "No")</f>
        <v>No</v>
      </c>
    </row>
    <row r="15070" spans="6:14">
      <c r="F15070" s="3">
        <v>44300</v>
      </c>
      <c r="G15070" s="1" t="s">
        <v>79</v>
      </c>
      <c r="H15070" s="1" t="s">
        <v>107</v>
      </c>
      <c r="I15070" s="1">
        <v>749</v>
      </c>
      <c r="J15070" s="1">
        <f>MONTH(BART_Rides[[#This Row],[Date]])</f>
        <v>4</v>
      </c>
      <c r="K15070" s="1">
        <f>WEEKDAY(BART_Rides[[#This Row],[Date]],2)</f>
        <v>3</v>
      </c>
      <c r="L15070" s="1" t="str">
        <f>LEFT(BART_Rides[[#This Row],[Lines]],1)</f>
        <v>Y</v>
      </c>
      <c r="M15070" s="1" t="str">
        <f>IF(BART_Rides[[#This Row],[FirstLetter]]="Y","Yes","No")</f>
        <v>Yes</v>
      </c>
      <c r="N15070" s="1" t="str">
        <f>IF(OR(BART_Rides[[#This Row],[Station Code]]="EM", BART_Rides[[#This Row],[Station Code]]="MT", BART_Rides[[#This Row],[Station Code]]="PL", BART_Rides[[#This Row],[Station Code]]="CC"), "Yes", "No")</f>
        <v>No</v>
      </c>
    </row>
    <row r="15071" spans="6:14">
      <c r="F15071" s="3">
        <v>44301</v>
      </c>
      <c r="G15071" s="1" t="s">
        <v>79</v>
      </c>
      <c r="H15071" s="1" t="s">
        <v>107</v>
      </c>
      <c r="I15071" s="1">
        <v>912</v>
      </c>
      <c r="J15071" s="1">
        <f>MONTH(BART_Rides[[#This Row],[Date]])</f>
        <v>4</v>
      </c>
      <c r="K15071" s="1">
        <f>WEEKDAY(BART_Rides[[#This Row],[Date]],2)</f>
        <v>4</v>
      </c>
      <c r="L15071" s="1" t="str">
        <f>LEFT(BART_Rides[[#This Row],[Lines]],1)</f>
        <v>Y</v>
      </c>
      <c r="M15071" s="1" t="str">
        <f>IF(BART_Rides[[#This Row],[FirstLetter]]="Y","Yes","No")</f>
        <v>Yes</v>
      </c>
      <c r="N15071" s="1" t="str">
        <f>IF(OR(BART_Rides[[#This Row],[Station Code]]="EM", BART_Rides[[#This Row],[Station Code]]="MT", BART_Rides[[#This Row],[Station Code]]="PL", BART_Rides[[#This Row],[Station Code]]="CC"), "Yes", "No")</f>
        <v>No</v>
      </c>
    </row>
    <row r="15072" spans="6:14">
      <c r="F15072" s="3">
        <v>44302</v>
      </c>
      <c r="G15072" s="1" t="s">
        <v>79</v>
      </c>
      <c r="H15072" s="1" t="s">
        <v>107</v>
      </c>
      <c r="I15072" s="1">
        <v>894</v>
      </c>
      <c r="J15072" s="1">
        <f>MONTH(BART_Rides[[#This Row],[Date]])</f>
        <v>4</v>
      </c>
      <c r="K15072" s="1">
        <f>WEEKDAY(BART_Rides[[#This Row],[Date]],2)</f>
        <v>5</v>
      </c>
      <c r="L15072" s="1" t="str">
        <f>LEFT(BART_Rides[[#This Row],[Lines]],1)</f>
        <v>Y</v>
      </c>
      <c r="M15072" s="1" t="str">
        <f>IF(BART_Rides[[#This Row],[FirstLetter]]="Y","Yes","No")</f>
        <v>Yes</v>
      </c>
      <c r="N15072" s="1" t="str">
        <f>IF(OR(BART_Rides[[#This Row],[Station Code]]="EM", BART_Rides[[#This Row],[Station Code]]="MT", BART_Rides[[#This Row],[Station Code]]="PL", BART_Rides[[#This Row],[Station Code]]="CC"), "Yes", "No")</f>
        <v>No</v>
      </c>
    </row>
    <row r="15073" spans="6:14">
      <c r="F15073" s="3">
        <v>44303</v>
      </c>
      <c r="G15073" s="1" t="s">
        <v>79</v>
      </c>
      <c r="H15073" s="1" t="s">
        <v>107</v>
      </c>
      <c r="I15073" s="1">
        <v>492</v>
      </c>
      <c r="J15073" s="1">
        <f>MONTH(BART_Rides[[#This Row],[Date]])</f>
        <v>4</v>
      </c>
      <c r="K15073" s="1">
        <f>WEEKDAY(BART_Rides[[#This Row],[Date]],2)</f>
        <v>6</v>
      </c>
      <c r="L15073" s="1" t="str">
        <f>LEFT(BART_Rides[[#This Row],[Lines]],1)</f>
        <v>Y</v>
      </c>
      <c r="M15073" s="1" t="str">
        <f>IF(BART_Rides[[#This Row],[FirstLetter]]="Y","Yes","No")</f>
        <v>Yes</v>
      </c>
      <c r="N15073" s="1" t="str">
        <f>IF(OR(BART_Rides[[#This Row],[Station Code]]="EM", BART_Rides[[#This Row],[Station Code]]="MT", BART_Rides[[#This Row],[Station Code]]="PL", BART_Rides[[#This Row],[Station Code]]="CC"), "Yes", "No")</f>
        <v>No</v>
      </c>
    </row>
    <row r="15074" spans="6:14">
      <c r="F15074" s="3">
        <v>44304</v>
      </c>
      <c r="G15074" s="1" t="s">
        <v>79</v>
      </c>
      <c r="H15074" s="1" t="s">
        <v>107</v>
      </c>
      <c r="I15074" s="1">
        <v>553</v>
      </c>
      <c r="J15074" s="1">
        <f>MONTH(BART_Rides[[#This Row],[Date]])</f>
        <v>4</v>
      </c>
      <c r="K15074" s="1">
        <f>WEEKDAY(BART_Rides[[#This Row],[Date]],2)</f>
        <v>7</v>
      </c>
      <c r="L15074" s="1" t="str">
        <f>LEFT(BART_Rides[[#This Row],[Lines]],1)</f>
        <v>Y</v>
      </c>
      <c r="M15074" s="1" t="str">
        <f>IF(BART_Rides[[#This Row],[FirstLetter]]="Y","Yes","No")</f>
        <v>Yes</v>
      </c>
      <c r="N15074" s="1" t="str">
        <f>IF(OR(BART_Rides[[#This Row],[Station Code]]="EM", BART_Rides[[#This Row],[Station Code]]="MT", BART_Rides[[#This Row],[Station Code]]="PL", BART_Rides[[#This Row],[Station Code]]="CC"), "Yes", "No")</f>
        <v>No</v>
      </c>
    </row>
    <row r="15075" spans="6:14">
      <c r="F15075" s="3">
        <v>44305</v>
      </c>
      <c r="G15075" s="1" t="s">
        <v>79</v>
      </c>
      <c r="H15075" s="1" t="s">
        <v>107</v>
      </c>
      <c r="I15075" s="1">
        <v>785</v>
      </c>
      <c r="J15075" s="1">
        <f>MONTH(BART_Rides[[#This Row],[Date]])</f>
        <v>4</v>
      </c>
      <c r="K15075" s="1">
        <f>WEEKDAY(BART_Rides[[#This Row],[Date]],2)</f>
        <v>1</v>
      </c>
      <c r="L15075" s="1" t="str">
        <f>LEFT(BART_Rides[[#This Row],[Lines]],1)</f>
        <v>Y</v>
      </c>
      <c r="M15075" s="1" t="str">
        <f>IF(BART_Rides[[#This Row],[FirstLetter]]="Y","Yes","No")</f>
        <v>Yes</v>
      </c>
      <c r="N15075" s="1" t="str">
        <f>IF(OR(BART_Rides[[#This Row],[Station Code]]="EM", BART_Rides[[#This Row],[Station Code]]="MT", BART_Rides[[#This Row],[Station Code]]="PL", BART_Rides[[#This Row],[Station Code]]="CC"), "Yes", "No")</f>
        <v>No</v>
      </c>
    </row>
    <row r="15076" spans="6:14">
      <c r="F15076" s="3">
        <v>44306</v>
      </c>
      <c r="G15076" s="1" t="s">
        <v>79</v>
      </c>
      <c r="H15076" s="1" t="s">
        <v>107</v>
      </c>
      <c r="I15076" s="1">
        <v>685</v>
      </c>
      <c r="J15076" s="1">
        <f>MONTH(BART_Rides[[#This Row],[Date]])</f>
        <v>4</v>
      </c>
      <c r="K15076" s="1">
        <f>WEEKDAY(BART_Rides[[#This Row],[Date]],2)</f>
        <v>2</v>
      </c>
      <c r="L15076" s="1" t="str">
        <f>LEFT(BART_Rides[[#This Row],[Lines]],1)</f>
        <v>Y</v>
      </c>
      <c r="M15076" s="1" t="str">
        <f>IF(BART_Rides[[#This Row],[FirstLetter]]="Y","Yes","No")</f>
        <v>Yes</v>
      </c>
      <c r="N15076" s="1" t="str">
        <f>IF(OR(BART_Rides[[#This Row],[Station Code]]="EM", BART_Rides[[#This Row],[Station Code]]="MT", BART_Rides[[#This Row],[Station Code]]="PL", BART_Rides[[#This Row],[Station Code]]="CC"), "Yes", "No")</f>
        <v>No</v>
      </c>
    </row>
    <row r="15077" spans="6:14">
      <c r="F15077" s="3">
        <v>44307</v>
      </c>
      <c r="G15077" s="1" t="s">
        <v>79</v>
      </c>
      <c r="H15077" s="1" t="s">
        <v>107</v>
      </c>
      <c r="I15077" s="1">
        <v>724</v>
      </c>
      <c r="J15077" s="1">
        <f>MONTH(BART_Rides[[#This Row],[Date]])</f>
        <v>4</v>
      </c>
      <c r="K15077" s="1">
        <f>WEEKDAY(BART_Rides[[#This Row],[Date]],2)</f>
        <v>3</v>
      </c>
      <c r="L15077" s="1" t="str">
        <f>LEFT(BART_Rides[[#This Row],[Lines]],1)</f>
        <v>Y</v>
      </c>
      <c r="M15077" s="1" t="str">
        <f>IF(BART_Rides[[#This Row],[FirstLetter]]="Y","Yes","No")</f>
        <v>Yes</v>
      </c>
      <c r="N15077" s="1" t="str">
        <f>IF(OR(BART_Rides[[#This Row],[Station Code]]="EM", BART_Rides[[#This Row],[Station Code]]="MT", BART_Rides[[#This Row],[Station Code]]="PL", BART_Rides[[#This Row],[Station Code]]="CC"), "Yes", "No")</f>
        <v>No</v>
      </c>
    </row>
    <row r="15078" spans="6:14">
      <c r="F15078" s="3">
        <v>44308</v>
      </c>
      <c r="G15078" s="1" t="s">
        <v>79</v>
      </c>
      <c r="H15078" s="1" t="s">
        <v>107</v>
      </c>
      <c r="I15078" s="1">
        <v>957</v>
      </c>
      <c r="J15078" s="1">
        <f>MONTH(BART_Rides[[#This Row],[Date]])</f>
        <v>4</v>
      </c>
      <c r="K15078" s="1">
        <f>WEEKDAY(BART_Rides[[#This Row],[Date]],2)</f>
        <v>4</v>
      </c>
      <c r="L15078" s="1" t="str">
        <f>LEFT(BART_Rides[[#This Row],[Lines]],1)</f>
        <v>Y</v>
      </c>
      <c r="M15078" s="1" t="str">
        <f>IF(BART_Rides[[#This Row],[FirstLetter]]="Y","Yes","No")</f>
        <v>Yes</v>
      </c>
      <c r="N15078" s="1" t="str">
        <f>IF(OR(BART_Rides[[#This Row],[Station Code]]="EM", BART_Rides[[#This Row],[Station Code]]="MT", BART_Rides[[#This Row],[Station Code]]="PL", BART_Rides[[#This Row],[Station Code]]="CC"), "Yes", "No")</f>
        <v>No</v>
      </c>
    </row>
    <row r="15079" spans="6:14">
      <c r="F15079" s="3">
        <v>44309</v>
      </c>
      <c r="G15079" s="1" t="s">
        <v>79</v>
      </c>
      <c r="H15079" s="1" t="s">
        <v>107</v>
      </c>
      <c r="I15079" s="1">
        <v>928</v>
      </c>
      <c r="J15079" s="1">
        <f>MONTH(BART_Rides[[#This Row],[Date]])</f>
        <v>4</v>
      </c>
      <c r="K15079" s="1">
        <f>WEEKDAY(BART_Rides[[#This Row],[Date]],2)</f>
        <v>5</v>
      </c>
      <c r="L15079" s="1" t="str">
        <f>LEFT(BART_Rides[[#This Row],[Lines]],1)</f>
        <v>Y</v>
      </c>
      <c r="M15079" s="1" t="str">
        <f>IF(BART_Rides[[#This Row],[FirstLetter]]="Y","Yes","No")</f>
        <v>Yes</v>
      </c>
      <c r="N15079" s="1" t="str">
        <f>IF(OR(BART_Rides[[#This Row],[Station Code]]="EM", BART_Rides[[#This Row],[Station Code]]="MT", BART_Rides[[#This Row],[Station Code]]="PL", BART_Rides[[#This Row],[Station Code]]="CC"), "Yes", "No")</f>
        <v>No</v>
      </c>
    </row>
    <row r="15080" spans="6:14">
      <c r="F15080" s="3">
        <v>44310</v>
      </c>
      <c r="G15080" s="1" t="s">
        <v>79</v>
      </c>
      <c r="H15080" s="1" t="s">
        <v>107</v>
      </c>
      <c r="I15080" s="1">
        <v>533</v>
      </c>
      <c r="J15080" s="1">
        <f>MONTH(BART_Rides[[#This Row],[Date]])</f>
        <v>4</v>
      </c>
      <c r="K15080" s="1">
        <f>WEEKDAY(BART_Rides[[#This Row],[Date]],2)</f>
        <v>6</v>
      </c>
      <c r="L15080" s="1" t="str">
        <f>LEFT(BART_Rides[[#This Row],[Lines]],1)</f>
        <v>Y</v>
      </c>
      <c r="M15080" s="1" t="str">
        <f>IF(BART_Rides[[#This Row],[FirstLetter]]="Y","Yes","No")</f>
        <v>Yes</v>
      </c>
      <c r="N15080" s="1" t="str">
        <f>IF(OR(BART_Rides[[#This Row],[Station Code]]="EM", BART_Rides[[#This Row],[Station Code]]="MT", BART_Rides[[#This Row],[Station Code]]="PL", BART_Rides[[#This Row],[Station Code]]="CC"), "Yes", "No")</f>
        <v>No</v>
      </c>
    </row>
    <row r="15081" spans="6:14">
      <c r="F15081" s="3">
        <v>44311</v>
      </c>
      <c r="G15081" s="1" t="s">
        <v>79</v>
      </c>
      <c r="H15081" s="1" t="s">
        <v>107</v>
      </c>
      <c r="I15081" s="1">
        <v>524</v>
      </c>
      <c r="J15081" s="1">
        <f>MONTH(BART_Rides[[#This Row],[Date]])</f>
        <v>4</v>
      </c>
      <c r="K15081" s="1">
        <f>WEEKDAY(BART_Rides[[#This Row],[Date]],2)</f>
        <v>7</v>
      </c>
      <c r="L15081" s="1" t="str">
        <f>LEFT(BART_Rides[[#This Row],[Lines]],1)</f>
        <v>Y</v>
      </c>
      <c r="M15081" s="1" t="str">
        <f>IF(BART_Rides[[#This Row],[FirstLetter]]="Y","Yes","No")</f>
        <v>Yes</v>
      </c>
      <c r="N15081" s="1" t="str">
        <f>IF(OR(BART_Rides[[#This Row],[Station Code]]="EM", BART_Rides[[#This Row],[Station Code]]="MT", BART_Rides[[#This Row],[Station Code]]="PL", BART_Rides[[#This Row],[Station Code]]="CC"), "Yes", "No")</f>
        <v>No</v>
      </c>
    </row>
    <row r="15082" spans="6:14">
      <c r="F15082" s="3">
        <v>44312</v>
      </c>
      <c r="G15082" s="1" t="s">
        <v>79</v>
      </c>
      <c r="H15082" s="1" t="s">
        <v>107</v>
      </c>
      <c r="I15082" s="1">
        <v>764</v>
      </c>
      <c r="J15082" s="1">
        <f>MONTH(BART_Rides[[#This Row],[Date]])</f>
        <v>4</v>
      </c>
      <c r="K15082" s="1">
        <f>WEEKDAY(BART_Rides[[#This Row],[Date]],2)</f>
        <v>1</v>
      </c>
      <c r="L15082" s="1" t="str">
        <f>LEFT(BART_Rides[[#This Row],[Lines]],1)</f>
        <v>Y</v>
      </c>
      <c r="M15082" s="1" t="str">
        <f>IF(BART_Rides[[#This Row],[FirstLetter]]="Y","Yes","No")</f>
        <v>Yes</v>
      </c>
      <c r="N15082" s="1" t="str">
        <f>IF(OR(BART_Rides[[#This Row],[Station Code]]="EM", BART_Rides[[#This Row],[Station Code]]="MT", BART_Rides[[#This Row],[Station Code]]="PL", BART_Rides[[#This Row],[Station Code]]="CC"), "Yes", "No")</f>
        <v>No</v>
      </c>
    </row>
    <row r="15083" spans="6:14">
      <c r="F15083" s="3">
        <v>44313</v>
      </c>
      <c r="G15083" s="1" t="s">
        <v>79</v>
      </c>
      <c r="H15083" s="1" t="s">
        <v>107</v>
      </c>
      <c r="I15083" s="1">
        <v>710</v>
      </c>
      <c r="J15083" s="1">
        <f>MONTH(BART_Rides[[#This Row],[Date]])</f>
        <v>4</v>
      </c>
      <c r="K15083" s="1">
        <f>WEEKDAY(BART_Rides[[#This Row],[Date]],2)</f>
        <v>2</v>
      </c>
      <c r="L15083" s="1" t="str">
        <f>LEFT(BART_Rides[[#This Row],[Lines]],1)</f>
        <v>Y</v>
      </c>
      <c r="M15083" s="1" t="str">
        <f>IF(BART_Rides[[#This Row],[FirstLetter]]="Y","Yes","No")</f>
        <v>Yes</v>
      </c>
      <c r="N15083" s="1" t="str">
        <f>IF(OR(BART_Rides[[#This Row],[Station Code]]="EM", BART_Rides[[#This Row],[Station Code]]="MT", BART_Rides[[#This Row],[Station Code]]="PL", BART_Rides[[#This Row],[Station Code]]="CC"), "Yes", "No")</f>
        <v>No</v>
      </c>
    </row>
    <row r="15084" spans="6:14">
      <c r="F15084" s="3">
        <v>44314</v>
      </c>
      <c r="G15084" s="1" t="s">
        <v>79</v>
      </c>
      <c r="H15084" s="1" t="s">
        <v>107</v>
      </c>
      <c r="I15084" s="1">
        <v>747</v>
      </c>
      <c r="J15084" s="1">
        <f>MONTH(BART_Rides[[#This Row],[Date]])</f>
        <v>4</v>
      </c>
      <c r="K15084" s="1">
        <f>WEEKDAY(BART_Rides[[#This Row],[Date]],2)</f>
        <v>3</v>
      </c>
      <c r="L15084" s="1" t="str">
        <f>LEFT(BART_Rides[[#This Row],[Lines]],1)</f>
        <v>Y</v>
      </c>
      <c r="M15084" s="1" t="str">
        <f>IF(BART_Rides[[#This Row],[FirstLetter]]="Y","Yes","No")</f>
        <v>Yes</v>
      </c>
      <c r="N15084" s="1" t="str">
        <f>IF(OR(BART_Rides[[#This Row],[Station Code]]="EM", BART_Rides[[#This Row],[Station Code]]="MT", BART_Rides[[#This Row],[Station Code]]="PL", BART_Rides[[#This Row],[Station Code]]="CC"), "Yes", "No")</f>
        <v>No</v>
      </c>
    </row>
    <row r="15085" spans="6:14">
      <c r="F15085" s="3">
        <v>44315</v>
      </c>
      <c r="G15085" s="1" t="s">
        <v>79</v>
      </c>
      <c r="H15085" s="1" t="s">
        <v>107</v>
      </c>
      <c r="I15085" s="1">
        <v>973</v>
      </c>
      <c r="J15085" s="1">
        <f>MONTH(BART_Rides[[#This Row],[Date]])</f>
        <v>4</v>
      </c>
      <c r="K15085" s="1">
        <f>WEEKDAY(BART_Rides[[#This Row],[Date]],2)</f>
        <v>4</v>
      </c>
      <c r="L15085" s="1" t="str">
        <f>LEFT(BART_Rides[[#This Row],[Lines]],1)</f>
        <v>Y</v>
      </c>
      <c r="M15085" s="1" t="str">
        <f>IF(BART_Rides[[#This Row],[FirstLetter]]="Y","Yes","No")</f>
        <v>Yes</v>
      </c>
      <c r="N15085" s="1" t="str">
        <f>IF(OR(BART_Rides[[#This Row],[Station Code]]="EM", BART_Rides[[#This Row],[Station Code]]="MT", BART_Rides[[#This Row],[Station Code]]="PL", BART_Rides[[#This Row],[Station Code]]="CC"), "Yes", "No")</f>
        <v>No</v>
      </c>
    </row>
    <row r="15086" spans="6:14">
      <c r="F15086" s="3">
        <v>44316</v>
      </c>
      <c r="G15086" s="1" t="s">
        <v>79</v>
      </c>
      <c r="H15086" s="1" t="s">
        <v>107</v>
      </c>
      <c r="I15086" s="1">
        <v>965</v>
      </c>
      <c r="J15086" s="1">
        <f>MONTH(BART_Rides[[#This Row],[Date]])</f>
        <v>4</v>
      </c>
      <c r="K15086" s="1">
        <f>WEEKDAY(BART_Rides[[#This Row],[Date]],2)</f>
        <v>5</v>
      </c>
      <c r="L15086" s="1" t="str">
        <f>LEFT(BART_Rides[[#This Row],[Lines]],1)</f>
        <v>Y</v>
      </c>
      <c r="M15086" s="1" t="str">
        <f>IF(BART_Rides[[#This Row],[FirstLetter]]="Y","Yes","No")</f>
        <v>Yes</v>
      </c>
      <c r="N15086" s="1" t="str">
        <f>IF(OR(BART_Rides[[#This Row],[Station Code]]="EM", BART_Rides[[#This Row],[Station Code]]="MT", BART_Rides[[#This Row],[Station Code]]="PL", BART_Rides[[#This Row],[Station Code]]="CC"), "Yes", "No")</f>
        <v>No</v>
      </c>
    </row>
    <row r="15087" spans="6:14">
      <c r="F15087" s="3">
        <v>44317</v>
      </c>
      <c r="G15087" s="1" t="s">
        <v>79</v>
      </c>
      <c r="H15087" s="1" t="s">
        <v>107</v>
      </c>
      <c r="I15087" s="1">
        <v>600</v>
      </c>
      <c r="J15087" s="1">
        <f>MONTH(BART_Rides[[#This Row],[Date]])</f>
        <v>5</v>
      </c>
      <c r="K15087" s="1">
        <f>WEEKDAY(BART_Rides[[#This Row],[Date]],2)</f>
        <v>6</v>
      </c>
      <c r="L15087" s="1" t="str">
        <f>LEFT(BART_Rides[[#This Row],[Lines]],1)</f>
        <v>Y</v>
      </c>
      <c r="M15087" s="1" t="str">
        <f>IF(BART_Rides[[#This Row],[FirstLetter]]="Y","Yes","No")</f>
        <v>Yes</v>
      </c>
      <c r="N15087" s="1" t="str">
        <f>IF(OR(BART_Rides[[#This Row],[Station Code]]="EM", BART_Rides[[#This Row],[Station Code]]="MT", BART_Rides[[#This Row],[Station Code]]="PL", BART_Rides[[#This Row],[Station Code]]="CC"), "Yes", "No")</f>
        <v>No</v>
      </c>
    </row>
    <row r="15088" spans="6:14">
      <c r="F15088" s="3">
        <v>44318</v>
      </c>
      <c r="G15088" s="1" t="s">
        <v>79</v>
      </c>
      <c r="H15088" s="1" t="s">
        <v>107</v>
      </c>
      <c r="I15088" s="1">
        <v>565</v>
      </c>
      <c r="J15088" s="1">
        <f>MONTH(BART_Rides[[#This Row],[Date]])</f>
        <v>5</v>
      </c>
      <c r="K15088" s="1">
        <f>WEEKDAY(BART_Rides[[#This Row],[Date]],2)</f>
        <v>7</v>
      </c>
      <c r="L15088" s="1" t="str">
        <f>LEFT(BART_Rides[[#This Row],[Lines]],1)</f>
        <v>Y</v>
      </c>
      <c r="M15088" s="1" t="str">
        <f>IF(BART_Rides[[#This Row],[FirstLetter]]="Y","Yes","No")</f>
        <v>Yes</v>
      </c>
      <c r="N15088" s="1" t="str">
        <f>IF(OR(BART_Rides[[#This Row],[Station Code]]="EM", BART_Rides[[#This Row],[Station Code]]="MT", BART_Rides[[#This Row],[Station Code]]="PL", BART_Rides[[#This Row],[Station Code]]="CC"), "Yes", "No")</f>
        <v>No</v>
      </c>
    </row>
    <row r="15089" spans="6:14">
      <c r="F15089" s="3">
        <v>44319</v>
      </c>
      <c r="G15089" s="1" t="s">
        <v>79</v>
      </c>
      <c r="H15089" s="1" t="s">
        <v>107</v>
      </c>
      <c r="I15089" s="1">
        <v>851</v>
      </c>
      <c r="J15089" s="1">
        <f>MONTH(BART_Rides[[#This Row],[Date]])</f>
        <v>5</v>
      </c>
      <c r="K15089" s="1">
        <f>WEEKDAY(BART_Rides[[#This Row],[Date]],2)</f>
        <v>1</v>
      </c>
      <c r="L15089" s="1" t="str">
        <f>LEFT(BART_Rides[[#This Row],[Lines]],1)</f>
        <v>Y</v>
      </c>
      <c r="M15089" s="1" t="str">
        <f>IF(BART_Rides[[#This Row],[FirstLetter]]="Y","Yes","No")</f>
        <v>Yes</v>
      </c>
      <c r="N15089" s="1" t="str">
        <f>IF(OR(BART_Rides[[#This Row],[Station Code]]="EM", BART_Rides[[#This Row],[Station Code]]="MT", BART_Rides[[#This Row],[Station Code]]="PL", BART_Rides[[#This Row],[Station Code]]="CC"), "Yes", "No")</f>
        <v>No</v>
      </c>
    </row>
    <row r="15090" spans="6:14">
      <c r="F15090" s="3">
        <v>44320</v>
      </c>
      <c r="G15090" s="1" t="s">
        <v>79</v>
      </c>
      <c r="H15090" s="1" t="s">
        <v>107</v>
      </c>
      <c r="I15090" s="1">
        <v>757</v>
      </c>
      <c r="J15090" s="1">
        <f>MONTH(BART_Rides[[#This Row],[Date]])</f>
        <v>5</v>
      </c>
      <c r="K15090" s="1">
        <f>WEEKDAY(BART_Rides[[#This Row],[Date]],2)</f>
        <v>2</v>
      </c>
      <c r="L15090" s="1" t="str">
        <f>LEFT(BART_Rides[[#This Row],[Lines]],1)</f>
        <v>Y</v>
      </c>
      <c r="M15090" s="1" t="str">
        <f>IF(BART_Rides[[#This Row],[FirstLetter]]="Y","Yes","No")</f>
        <v>Yes</v>
      </c>
      <c r="N15090" s="1" t="str">
        <f>IF(OR(BART_Rides[[#This Row],[Station Code]]="EM", BART_Rides[[#This Row],[Station Code]]="MT", BART_Rides[[#This Row],[Station Code]]="PL", BART_Rides[[#This Row],[Station Code]]="CC"), "Yes", "No")</f>
        <v>No</v>
      </c>
    </row>
    <row r="15091" spans="6:14">
      <c r="F15091" s="3">
        <v>44321</v>
      </c>
      <c r="G15091" s="1" t="s">
        <v>79</v>
      </c>
      <c r="H15091" s="1" t="s">
        <v>107</v>
      </c>
      <c r="I15091" s="1">
        <v>859</v>
      </c>
      <c r="J15091" s="1">
        <f>MONTH(BART_Rides[[#This Row],[Date]])</f>
        <v>5</v>
      </c>
      <c r="K15091" s="1">
        <f>WEEKDAY(BART_Rides[[#This Row],[Date]],2)</f>
        <v>3</v>
      </c>
      <c r="L15091" s="1" t="str">
        <f>LEFT(BART_Rides[[#This Row],[Lines]],1)</f>
        <v>Y</v>
      </c>
      <c r="M15091" s="1" t="str">
        <f>IF(BART_Rides[[#This Row],[FirstLetter]]="Y","Yes","No")</f>
        <v>Yes</v>
      </c>
      <c r="N15091" s="1" t="str">
        <f>IF(OR(BART_Rides[[#This Row],[Station Code]]="EM", BART_Rides[[#This Row],[Station Code]]="MT", BART_Rides[[#This Row],[Station Code]]="PL", BART_Rides[[#This Row],[Station Code]]="CC"), "Yes", "No")</f>
        <v>No</v>
      </c>
    </row>
    <row r="15092" spans="6:14">
      <c r="F15092" s="3">
        <v>44322</v>
      </c>
      <c r="G15092" s="1" t="s">
        <v>79</v>
      </c>
      <c r="H15092" s="1" t="s">
        <v>107</v>
      </c>
      <c r="I15092" s="1">
        <v>991</v>
      </c>
      <c r="J15092" s="1">
        <f>MONTH(BART_Rides[[#This Row],[Date]])</f>
        <v>5</v>
      </c>
      <c r="K15092" s="1">
        <f>WEEKDAY(BART_Rides[[#This Row],[Date]],2)</f>
        <v>4</v>
      </c>
      <c r="L15092" s="1" t="str">
        <f>LEFT(BART_Rides[[#This Row],[Lines]],1)</f>
        <v>Y</v>
      </c>
      <c r="M15092" s="1" t="str">
        <f>IF(BART_Rides[[#This Row],[FirstLetter]]="Y","Yes","No")</f>
        <v>Yes</v>
      </c>
      <c r="N15092" s="1" t="str">
        <f>IF(OR(BART_Rides[[#This Row],[Station Code]]="EM", BART_Rides[[#This Row],[Station Code]]="MT", BART_Rides[[#This Row],[Station Code]]="PL", BART_Rides[[#This Row],[Station Code]]="CC"), "Yes", "No")</f>
        <v>No</v>
      </c>
    </row>
    <row r="15093" spans="6:14">
      <c r="F15093" s="3">
        <v>44323</v>
      </c>
      <c r="G15093" s="1" t="s">
        <v>79</v>
      </c>
      <c r="H15093" s="1" t="s">
        <v>107</v>
      </c>
      <c r="I15093" s="1">
        <v>1087</v>
      </c>
      <c r="J15093" s="1">
        <f>MONTH(BART_Rides[[#This Row],[Date]])</f>
        <v>5</v>
      </c>
      <c r="K15093" s="1">
        <f>WEEKDAY(BART_Rides[[#This Row],[Date]],2)</f>
        <v>5</v>
      </c>
      <c r="L15093" s="1" t="str">
        <f>LEFT(BART_Rides[[#This Row],[Lines]],1)</f>
        <v>Y</v>
      </c>
      <c r="M15093" s="1" t="str">
        <f>IF(BART_Rides[[#This Row],[FirstLetter]]="Y","Yes","No")</f>
        <v>Yes</v>
      </c>
      <c r="N15093" s="1" t="str">
        <f>IF(OR(BART_Rides[[#This Row],[Station Code]]="EM", BART_Rides[[#This Row],[Station Code]]="MT", BART_Rides[[#This Row],[Station Code]]="PL", BART_Rides[[#This Row],[Station Code]]="CC"), "Yes", "No")</f>
        <v>No</v>
      </c>
    </row>
    <row r="15094" spans="6:14">
      <c r="F15094" s="3">
        <v>44324</v>
      </c>
      <c r="G15094" s="1" t="s">
        <v>79</v>
      </c>
      <c r="H15094" s="1" t="s">
        <v>107</v>
      </c>
      <c r="I15094" s="1">
        <v>657</v>
      </c>
      <c r="J15094" s="1">
        <f>MONTH(BART_Rides[[#This Row],[Date]])</f>
        <v>5</v>
      </c>
      <c r="K15094" s="1">
        <f>WEEKDAY(BART_Rides[[#This Row],[Date]],2)</f>
        <v>6</v>
      </c>
      <c r="L15094" s="1" t="str">
        <f>LEFT(BART_Rides[[#This Row],[Lines]],1)</f>
        <v>Y</v>
      </c>
      <c r="M15094" s="1" t="str">
        <f>IF(BART_Rides[[#This Row],[FirstLetter]]="Y","Yes","No")</f>
        <v>Yes</v>
      </c>
      <c r="N15094" s="1" t="str">
        <f>IF(OR(BART_Rides[[#This Row],[Station Code]]="EM", BART_Rides[[#This Row],[Station Code]]="MT", BART_Rides[[#This Row],[Station Code]]="PL", BART_Rides[[#This Row],[Station Code]]="CC"), "Yes", "No")</f>
        <v>No</v>
      </c>
    </row>
    <row r="15095" spans="6:14">
      <c r="F15095" s="3">
        <v>44325</v>
      </c>
      <c r="G15095" s="1" t="s">
        <v>79</v>
      </c>
      <c r="H15095" s="1" t="s">
        <v>107</v>
      </c>
      <c r="I15095" s="1">
        <v>650</v>
      </c>
      <c r="J15095" s="1">
        <f>MONTH(BART_Rides[[#This Row],[Date]])</f>
        <v>5</v>
      </c>
      <c r="K15095" s="1">
        <f>WEEKDAY(BART_Rides[[#This Row],[Date]],2)</f>
        <v>7</v>
      </c>
      <c r="L15095" s="1" t="str">
        <f>LEFT(BART_Rides[[#This Row],[Lines]],1)</f>
        <v>Y</v>
      </c>
      <c r="M15095" s="1" t="str">
        <f>IF(BART_Rides[[#This Row],[FirstLetter]]="Y","Yes","No")</f>
        <v>Yes</v>
      </c>
      <c r="N15095" s="1" t="str">
        <f>IF(OR(BART_Rides[[#This Row],[Station Code]]="EM", BART_Rides[[#This Row],[Station Code]]="MT", BART_Rides[[#This Row],[Station Code]]="PL", BART_Rides[[#This Row],[Station Code]]="CC"), "Yes", "No")</f>
        <v>No</v>
      </c>
    </row>
    <row r="15096" spans="6:14">
      <c r="F15096" s="3">
        <v>44326</v>
      </c>
      <c r="G15096" s="1" t="s">
        <v>79</v>
      </c>
      <c r="H15096" s="1" t="s">
        <v>107</v>
      </c>
      <c r="I15096" s="1">
        <v>925</v>
      </c>
      <c r="J15096" s="1">
        <f>MONTH(BART_Rides[[#This Row],[Date]])</f>
        <v>5</v>
      </c>
      <c r="K15096" s="1">
        <f>WEEKDAY(BART_Rides[[#This Row],[Date]],2)</f>
        <v>1</v>
      </c>
      <c r="L15096" s="1" t="str">
        <f>LEFT(BART_Rides[[#This Row],[Lines]],1)</f>
        <v>Y</v>
      </c>
      <c r="M15096" s="1" t="str">
        <f>IF(BART_Rides[[#This Row],[FirstLetter]]="Y","Yes","No")</f>
        <v>Yes</v>
      </c>
      <c r="N15096" s="1" t="str">
        <f>IF(OR(BART_Rides[[#This Row],[Station Code]]="EM", BART_Rides[[#This Row],[Station Code]]="MT", BART_Rides[[#This Row],[Station Code]]="PL", BART_Rides[[#This Row],[Station Code]]="CC"), "Yes", "No")</f>
        <v>No</v>
      </c>
    </row>
    <row r="15097" spans="6:14">
      <c r="F15097" s="3">
        <v>44327</v>
      </c>
      <c r="G15097" s="1" t="s">
        <v>79</v>
      </c>
      <c r="H15097" s="1" t="s">
        <v>107</v>
      </c>
      <c r="I15097" s="1">
        <v>878</v>
      </c>
      <c r="J15097" s="1">
        <f>MONTH(BART_Rides[[#This Row],[Date]])</f>
        <v>5</v>
      </c>
      <c r="K15097" s="1">
        <f>WEEKDAY(BART_Rides[[#This Row],[Date]],2)</f>
        <v>2</v>
      </c>
      <c r="L15097" s="1" t="str">
        <f>LEFT(BART_Rides[[#This Row],[Lines]],1)</f>
        <v>Y</v>
      </c>
      <c r="M15097" s="1" t="str">
        <f>IF(BART_Rides[[#This Row],[FirstLetter]]="Y","Yes","No")</f>
        <v>Yes</v>
      </c>
      <c r="N15097" s="1" t="str">
        <f>IF(OR(BART_Rides[[#This Row],[Station Code]]="EM", BART_Rides[[#This Row],[Station Code]]="MT", BART_Rides[[#This Row],[Station Code]]="PL", BART_Rides[[#This Row],[Station Code]]="CC"), "Yes", "No")</f>
        <v>No</v>
      </c>
    </row>
    <row r="15098" spans="6:14">
      <c r="F15098" s="3">
        <v>44328</v>
      </c>
      <c r="G15098" s="1" t="s">
        <v>79</v>
      </c>
      <c r="H15098" s="1" t="s">
        <v>107</v>
      </c>
      <c r="I15098" s="1">
        <v>930</v>
      </c>
      <c r="J15098" s="1">
        <f>MONTH(BART_Rides[[#This Row],[Date]])</f>
        <v>5</v>
      </c>
      <c r="K15098" s="1">
        <f>WEEKDAY(BART_Rides[[#This Row],[Date]],2)</f>
        <v>3</v>
      </c>
      <c r="L15098" s="1" t="str">
        <f>LEFT(BART_Rides[[#This Row],[Lines]],1)</f>
        <v>Y</v>
      </c>
      <c r="M15098" s="1" t="str">
        <f>IF(BART_Rides[[#This Row],[FirstLetter]]="Y","Yes","No")</f>
        <v>Yes</v>
      </c>
      <c r="N15098" s="1" t="str">
        <f>IF(OR(BART_Rides[[#This Row],[Station Code]]="EM", BART_Rides[[#This Row],[Station Code]]="MT", BART_Rides[[#This Row],[Station Code]]="PL", BART_Rides[[#This Row],[Station Code]]="CC"), "Yes", "No")</f>
        <v>No</v>
      </c>
    </row>
    <row r="15099" spans="6:14">
      <c r="F15099" s="3">
        <v>44329</v>
      </c>
      <c r="G15099" s="1" t="s">
        <v>79</v>
      </c>
      <c r="H15099" s="1" t="s">
        <v>107</v>
      </c>
      <c r="I15099" s="1">
        <v>1188</v>
      </c>
      <c r="J15099" s="1">
        <f>MONTH(BART_Rides[[#This Row],[Date]])</f>
        <v>5</v>
      </c>
      <c r="K15099" s="1">
        <f>WEEKDAY(BART_Rides[[#This Row],[Date]],2)</f>
        <v>4</v>
      </c>
      <c r="L15099" s="1" t="str">
        <f>LEFT(BART_Rides[[#This Row],[Lines]],1)</f>
        <v>Y</v>
      </c>
      <c r="M15099" s="1" t="str">
        <f>IF(BART_Rides[[#This Row],[FirstLetter]]="Y","Yes","No")</f>
        <v>Yes</v>
      </c>
      <c r="N15099" s="1" t="str">
        <f>IF(OR(BART_Rides[[#This Row],[Station Code]]="EM", BART_Rides[[#This Row],[Station Code]]="MT", BART_Rides[[#This Row],[Station Code]]="PL", BART_Rides[[#This Row],[Station Code]]="CC"), "Yes", "No")</f>
        <v>No</v>
      </c>
    </row>
    <row r="15100" spans="6:14">
      <c r="F15100" s="3">
        <v>44330</v>
      </c>
      <c r="G15100" s="1" t="s">
        <v>79</v>
      </c>
      <c r="H15100" s="1" t="s">
        <v>107</v>
      </c>
      <c r="I15100" s="1">
        <v>1257</v>
      </c>
      <c r="J15100" s="1">
        <f>MONTH(BART_Rides[[#This Row],[Date]])</f>
        <v>5</v>
      </c>
      <c r="K15100" s="1">
        <f>WEEKDAY(BART_Rides[[#This Row],[Date]],2)</f>
        <v>5</v>
      </c>
      <c r="L15100" s="1" t="str">
        <f>LEFT(BART_Rides[[#This Row],[Lines]],1)</f>
        <v>Y</v>
      </c>
      <c r="M15100" s="1" t="str">
        <f>IF(BART_Rides[[#This Row],[FirstLetter]]="Y","Yes","No")</f>
        <v>Yes</v>
      </c>
      <c r="N15100" s="1" t="str">
        <f>IF(OR(BART_Rides[[#This Row],[Station Code]]="EM", BART_Rides[[#This Row],[Station Code]]="MT", BART_Rides[[#This Row],[Station Code]]="PL", BART_Rides[[#This Row],[Station Code]]="CC"), "Yes", "No")</f>
        <v>No</v>
      </c>
    </row>
    <row r="15101" spans="6:14">
      <c r="F15101" s="3">
        <v>44331</v>
      </c>
      <c r="G15101" s="1" t="s">
        <v>79</v>
      </c>
      <c r="H15101" s="1" t="s">
        <v>107</v>
      </c>
      <c r="I15101" s="1">
        <v>770</v>
      </c>
      <c r="J15101" s="1">
        <f>MONTH(BART_Rides[[#This Row],[Date]])</f>
        <v>5</v>
      </c>
      <c r="K15101" s="1">
        <f>WEEKDAY(BART_Rides[[#This Row],[Date]],2)</f>
        <v>6</v>
      </c>
      <c r="L15101" s="1" t="str">
        <f>LEFT(BART_Rides[[#This Row],[Lines]],1)</f>
        <v>Y</v>
      </c>
      <c r="M15101" s="1" t="str">
        <f>IF(BART_Rides[[#This Row],[FirstLetter]]="Y","Yes","No")</f>
        <v>Yes</v>
      </c>
      <c r="N15101" s="1" t="str">
        <f>IF(OR(BART_Rides[[#This Row],[Station Code]]="EM", BART_Rides[[#This Row],[Station Code]]="MT", BART_Rides[[#This Row],[Station Code]]="PL", BART_Rides[[#This Row],[Station Code]]="CC"), "Yes", "No")</f>
        <v>No</v>
      </c>
    </row>
    <row r="15102" spans="6:14">
      <c r="F15102" s="3">
        <v>44332</v>
      </c>
      <c r="G15102" s="1" t="s">
        <v>79</v>
      </c>
      <c r="H15102" s="1" t="s">
        <v>107</v>
      </c>
      <c r="I15102" s="1">
        <v>693</v>
      </c>
      <c r="J15102" s="1">
        <f>MONTH(BART_Rides[[#This Row],[Date]])</f>
        <v>5</v>
      </c>
      <c r="K15102" s="1">
        <f>WEEKDAY(BART_Rides[[#This Row],[Date]],2)</f>
        <v>7</v>
      </c>
      <c r="L15102" s="1" t="str">
        <f>LEFT(BART_Rides[[#This Row],[Lines]],1)</f>
        <v>Y</v>
      </c>
      <c r="M15102" s="1" t="str">
        <f>IF(BART_Rides[[#This Row],[FirstLetter]]="Y","Yes","No")</f>
        <v>Yes</v>
      </c>
      <c r="N15102" s="1" t="str">
        <f>IF(OR(BART_Rides[[#This Row],[Station Code]]="EM", BART_Rides[[#This Row],[Station Code]]="MT", BART_Rides[[#This Row],[Station Code]]="PL", BART_Rides[[#This Row],[Station Code]]="CC"), "Yes", "No")</f>
        <v>No</v>
      </c>
    </row>
    <row r="15103" spans="6:14">
      <c r="F15103" s="3">
        <v>44333</v>
      </c>
      <c r="G15103" s="1" t="s">
        <v>79</v>
      </c>
      <c r="H15103" s="1" t="s">
        <v>107</v>
      </c>
      <c r="I15103" s="1">
        <v>1051</v>
      </c>
      <c r="J15103" s="1">
        <f>MONTH(BART_Rides[[#This Row],[Date]])</f>
        <v>5</v>
      </c>
      <c r="K15103" s="1">
        <f>WEEKDAY(BART_Rides[[#This Row],[Date]],2)</f>
        <v>1</v>
      </c>
      <c r="L15103" s="1" t="str">
        <f>LEFT(BART_Rides[[#This Row],[Lines]],1)</f>
        <v>Y</v>
      </c>
      <c r="M15103" s="1" t="str">
        <f>IF(BART_Rides[[#This Row],[FirstLetter]]="Y","Yes","No")</f>
        <v>Yes</v>
      </c>
      <c r="N15103" s="1" t="str">
        <f>IF(OR(BART_Rides[[#This Row],[Station Code]]="EM", BART_Rides[[#This Row],[Station Code]]="MT", BART_Rides[[#This Row],[Station Code]]="PL", BART_Rides[[#This Row],[Station Code]]="CC"), "Yes", "No")</f>
        <v>No</v>
      </c>
    </row>
    <row r="15104" spans="6:14">
      <c r="F15104" s="3">
        <v>44334</v>
      </c>
      <c r="G15104" s="1" t="s">
        <v>79</v>
      </c>
      <c r="H15104" s="1" t="s">
        <v>107</v>
      </c>
      <c r="I15104" s="1">
        <v>939</v>
      </c>
      <c r="J15104" s="1">
        <f>MONTH(BART_Rides[[#This Row],[Date]])</f>
        <v>5</v>
      </c>
      <c r="K15104" s="1">
        <f>WEEKDAY(BART_Rides[[#This Row],[Date]],2)</f>
        <v>2</v>
      </c>
      <c r="L15104" s="1" t="str">
        <f>LEFT(BART_Rides[[#This Row],[Lines]],1)</f>
        <v>Y</v>
      </c>
      <c r="M15104" s="1" t="str">
        <f>IF(BART_Rides[[#This Row],[FirstLetter]]="Y","Yes","No")</f>
        <v>Yes</v>
      </c>
      <c r="N15104" s="1" t="str">
        <f>IF(OR(BART_Rides[[#This Row],[Station Code]]="EM", BART_Rides[[#This Row],[Station Code]]="MT", BART_Rides[[#This Row],[Station Code]]="PL", BART_Rides[[#This Row],[Station Code]]="CC"), "Yes", "No")</f>
        <v>No</v>
      </c>
    </row>
    <row r="15105" spans="6:14">
      <c r="F15105" s="3">
        <v>44335</v>
      </c>
      <c r="G15105" s="1" t="s">
        <v>79</v>
      </c>
      <c r="H15105" s="1" t="s">
        <v>107</v>
      </c>
      <c r="I15105" s="1">
        <v>1010</v>
      </c>
      <c r="J15105" s="1">
        <f>MONTH(BART_Rides[[#This Row],[Date]])</f>
        <v>5</v>
      </c>
      <c r="K15105" s="1">
        <f>WEEKDAY(BART_Rides[[#This Row],[Date]],2)</f>
        <v>3</v>
      </c>
      <c r="L15105" s="1" t="str">
        <f>LEFT(BART_Rides[[#This Row],[Lines]],1)</f>
        <v>Y</v>
      </c>
      <c r="M15105" s="1" t="str">
        <f>IF(BART_Rides[[#This Row],[FirstLetter]]="Y","Yes","No")</f>
        <v>Yes</v>
      </c>
      <c r="N15105" s="1" t="str">
        <f>IF(OR(BART_Rides[[#This Row],[Station Code]]="EM", BART_Rides[[#This Row],[Station Code]]="MT", BART_Rides[[#This Row],[Station Code]]="PL", BART_Rides[[#This Row],[Station Code]]="CC"), "Yes", "No")</f>
        <v>No</v>
      </c>
    </row>
    <row r="15106" spans="6:14">
      <c r="F15106" s="3">
        <v>44336</v>
      </c>
      <c r="G15106" s="1" t="s">
        <v>79</v>
      </c>
      <c r="H15106" s="1" t="s">
        <v>107</v>
      </c>
      <c r="I15106" s="1">
        <v>1212</v>
      </c>
      <c r="J15106" s="1">
        <f>MONTH(BART_Rides[[#This Row],[Date]])</f>
        <v>5</v>
      </c>
      <c r="K15106" s="1">
        <f>WEEKDAY(BART_Rides[[#This Row],[Date]],2)</f>
        <v>4</v>
      </c>
      <c r="L15106" s="1" t="str">
        <f>LEFT(BART_Rides[[#This Row],[Lines]],1)</f>
        <v>Y</v>
      </c>
      <c r="M15106" s="1" t="str">
        <f>IF(BART_Rides[[#This Row],[FirstLetter]]="Y","Yes","No")</f>
        <v>Yes</v>
      </c>
      <c r="N15106" s="1" t="str">
        <f>IF(OR(BART_Rides[[#This Row],[Station Code]]="EM", BART_Rides[[#This Row],[Station Code]]="MT", BART_Rides[[#This Row],[Station Code]]="PL", BART_Rides[[#This Row],[Station Code]]="CC"), "Yes", "No")</f>
        <v>No</v>
      </c>
    </row>
    <row r="15107" spans="6:14">
      <c r="F15107" s="3">
        <v>44337</v>
      </c>
      <c r="G15107" s="1" t="s">
        <v>79</v>
      </c>
      <c r="H15107" s="1" t="s">
        <v>107</v>
      </c>
      <c r="I15107" s="1">
        <v>1218</v>
      </c>
      <c r="J15107" s="1">
        <f>MONTH(BART_Rides[[#This Row],[Date]])</f>
        <v>5</v>
      </c>
      <c r="K15107" s="1">
        <f>WEEKDAY(BART_Rides[[#This Row],[Date]],2)</f>
        <v>5</v>
      </c>
      <c r="L15107" s="1" t="str">
        <f>LEFT(BART_Rides[[#This Row],[Lines]],1)</f>
        <v>Y</v>
      </c>
      <c r="M15107" s="1" t="str">
        <f>IF(BART_Rides[[#This Row],[FirstLetter]]="Y","Yes","No")</f>
        <v>Yes</v>
      </c>
      <c r="N15107" s="1" t="str">
        <f>IF(OR(BART_Rides[[#This Row],[Station Code]]="EM", BART_Rides[[#This Row],[Station Code]]="MT", BART_Rides[[#This Row],[Station Code]]="PL", BART_Rides[[#This Row],[Station Code]]="CC"), "Yes", "No")</f>
        <v>No</v>
      </c>
    </row>
    <row r="15108" spans="6:14">
      <c r="F15108" s="3">
        <v>44338</v>
      </c>
      <c r="G15108" s="1" t="s">
        <v>79</v>
      </c>
      <c r="H15108" s="1" t="s">
        <v>107</v>
      </c>
      <c r="I15108" s="1">
        <v>788</v>
      </c>
      <c r="J15108" s="1">
        <f>MONTH(BART_Rides[[#This Row],[Date]])</f>
        <v>5</v>
      </c>
      <c r="K15108" s="1">
        <f>WEEKDAY(BART_Rides[[#This Row],[Date]],2)</f>
        <v>6</v>
      </c>
      <c r="L15108" s="1" t="str">
        <f>LEFT(BART_Rides[[#This Row],[Lines]],1)</f>
        <v>Y</v>
      </c>
      <c r="M15108" s="1" t="str">
        <f>IF(BART_Rides[[#This Row],[FirstLetter]]="Y","Yes","No")</f>
        <v>Yes</v>
      </c>
      <c r="N15108" s="1" t="str">
        <f>IF(OR(BART_Rides[[#This Row],[Station Code]]="EM", BART_Rides[[#This Row],[Station Code]]="MT", BART_Rides[[#This Row],[Station Code]]="PL", BART_Rides[[#This Row],[Station Code]]="CC"), "Yes", "No")</f>
        <v>No</v>
      </c>
    </row>
    <row r="15109" spans="6:14">
      <c r="F15109" s="3">
        <v>44339</v>
      </c>
      <c r="G15109" s="1" t="s">
        <v>79</v>
      </c>
      <c r="H15109" s="1" t="s">
        <v>107</v>
      </c>
      <c r="I15109" s="1">
        <v>825</v>
      </c>
      <c r="J15109" s="1">
        <f>MONTH(BART_Rides[[#This Row],[Date]])</f>
        <v>5</v>
      </c>
      <c r="K15109" s="1">
        <f>WEEKDAY(BART_Rides[[#This Row],[Date]],2)</f>
        <v>7</v>
      </c>
      <c r="L15109" s="1" t="str">
        <f>LEFT(BART_Rides[[#This Row],[Lines]],1)</f>
        <v>Y</v>
      </c>
      <c r="M15109" s="1" t="str">
        <f>IF(BART_Rides[[#This Row],[FirstLetter]]="Y","Yes","No")</f>
        <v>Yes</v>
      </c>
      <c r="N15109" s="1" t="str">
        <f>IF(OR(BART_Rides[[#This Row],[Station Code]]="EM", BART_Rides[[#This Row],[Station Code]]="MT", BART_Rides[[#This Row],[Station Code]]="PL", BART_Rides[[#This Row],[Station Code]]="CC"), "Yes", "No")</f>
        <v>No</v>
      </c>
    </row>
    <row r="15110" spans="6:14">
      <c r="F15110" s="3">
        <v>44340</v>
      </c>
      <c r="G15110" s="1" t="s">
        <v>79</v>
      </c>
      <c r="H15110" s="1" t="s">
        <v>107</v>
      </c>
      <c r="I15110" s="1">
        <v>1231</v>
      </c>
      <c r="J15110" s="1">
        <f>MONTH(BART_Rides[[#This Row],[Date]])</f>
        <v>5</v>
      </c>
      <c r="K15110" s="1">
        <f>WEEKDAY(BART_Rides[[#This Row],[Date]],2)</f>
        <v>1</v>
      </c>
      <c r="L15110" s="1" t="str">
        <f>LEFT(BART_Rides[[#This Row],[Lines]],1)</f>
        <v>Y</v>
      </c>
      <c r="M15110" s="1" t="str">
        <f>IF(BART_Rides[[#This Row],[FirstLetter]]="Y","Yes","No")</f>
        <v>Yes</v>
      </c>
      <c r="N15110" s="1" t="str">
        <f>IF(OR(BART_Rides[[#This Row],[Station Code]]="EM", BART_Rides[[#This Row],[Station Code]]="MT", BART_Rides[[#This Row],[Station Code]]="PL", BART_Rides[[#This Row],[Station Code]]="CC"), "Yes", "No")</f>
        <v>No</v>
      </c>
    </row>
    <row r="15111" spans="6:14">
      <c r="F15111" s="3">
        <v>44341</v>
      </c>
      <c r="G15111" s="1" t="s">
        <v>79</v>
      </c>
      <c r="H15111" s="1" t="s">
        <v>107</v>
      </c>
      <c r="I15111" s="1">
        <v>1047</v>
      </c>
      <c r="J15111" s="1">
        <f>MONTH(BART_Rides[[#This Row],[Date]])</f>
        <v>5</v>
      </c>
      <c r="K15111" s="1">
        <f>WEEKDAY(BART_Rides[[#This Row],[Date]],2)</f>
        <v>2</v>
      </c>
      <c r="L15111" s="1" t="str">
        <f>LEFT(BART_Rides[[#This Row],[Lines]],1)</f>
        <v>Y</v>
      </c>
      <c r="M15111" s="1" t="str">
        <f>IF(BART_Rides[[#This Row],[FirstLetter]]="Y","Yes","No")</f>
        <v>Yes</v>
      </c>
      <c r="N15111" s="1" t="str">
        <f>IF(OR(BART_Rides[[#This Row],[Station Code]]="EM", BART_Rides[[#This Row],[Station Code]]="MT", BART_Rides[[#This Row],[Station Code]]="PL", BART_Rides[[#This Row],[Station Code]]="CC"), "Yes", "No")</f>
        <v>No</v>
      </c>
    </row>
    <row r="15112" spans="6:14">
      <c r="F15112" s="3">
        <v>44342</v>
      </c>
      <c r="G15112" s="1" t="s">
        <v>79</v>
      </c>
      <c r="H15112" s="1" t="s">
        <v>107</v>
      </c>
      <c r="I15112" s="1">
        <v>1085</v>
      </c>
      <c r="J15112" s="1">
        <f>MONTH(BART_Rides[[#This Row],[Date]])</f>
        <v>5</v>
      </c>
      <c r="K15112" s="1">
        <f>WEEKDAY(BART_Rides[[#This Row],[Date]],2)</f>
        <v>3</v>
      </c>
      <c r="L15112" s="1" t="str">
        <f>LEFT(BART_Rides[[#This Row],[Lines]],1)</f>
        <v>Y</v>
      </c>
      <c r="M15112" s="1" t="str">
        <f>IF(BART_Rides[[#This Row],[FirstLetter]]="Y","Yes","No")</f>
        <v>Yes</v>
      </c>
      <c r="N15112" s="1" t="str">
        <f>IF(OR(BART_Rides[[#This Row],[Station Code]]="EM", BART_Rides[[#This Row],[Station Code]]="MT", BART_Rides[[#This Row],[Station Code]]="PL", BART_Rides[[#This Row],[Station Code]]="CC"), "Yes", "No")</f>
        <v>No</v>
      </c>
    </row>
    <row r="15113" spans="6:14">
      <c r="F15113" s="3">
        <v>44343</v>
      </c>
      <c r="G15113" s="1" t="s">
        <v>79</v>
      </c>
      <c r="H15113" s="1" t="s">
        <v>107</v>
      </c>
      <c r="I15113" s="1">
        <v>1257</v>
      </c>
      <c r="J15113" s="1">
        <f>MONTH(BART_Rides[[#This Row],[Date]])</f>
        <v>5</v>
      </c>
      <c r="K15113" s="1">
        <f>WEEKDAY(BART_Rides[[#This Row],[Date]],2)</f>
        <v>4</v>
      </c>
      <c r="L15113" s="1" t="str">
        <f>LEFT(BART_Rides[[#This Row],[Lines]],1)</f>
        <v>Y</v>
      </c>
      <c r="M15113" s="1" t="str">
        <f>IF(BART_Rides[[#This Row],[FirstLetter]]="Y","Yes","No")</f>
        <v>Yes</v>
      </c>
      <c r="N15113" s="1" t="str">
        <f>IF(OR(BART_Rides[[#This Row],[Station Code]]="EM", BART_Rides[[#This Row],[Station Code]]="MT", BART_Rides[[#This Row],[Station Code]]="PL", BART_Rides[[#This Row],[Station Code]]="CC"), "Yes", "No")</f>
        <v>No</v>
      </c>
    </row>
    <row r="15114" spans="6:14">
      <c r="F15114" s="3">
        <v>44344</v>
      </c>
      <c r="G15114" s="1" t="s">
        <v>79</v>
      </c>
      <c r="H15114" s="1" t="s">
        <v>107</v>
      </c>
      <c r="I15114" s="1">
        <v>1272</v>
      </c>
      <c r="J15114" s="1">
        <f>MONTH(BART_Rides[[#This Row],[Date]])</f>
        <v>5</v>
      </c>
      <c r="K15114" s="1">
        <f>WEEKDAY(BART_Rides[[#This Row],[Date]],2)</f>
        <v>5</v>
      </c>
      <c r="L15114" s="1" t="str">
        <f>LEFT(BART_Rides[[#This Row],[Lines]],1)</f>
        <v>Y</v>
      </c>
      <c r="M15114" s="1" t="str">
        <f>IF(BART_Rides[[#This Row],[FirstLetter]]="Y","Yes","No")</f>
        <v>Yes</v>
      </c>
      <c r="N15114" s="1" t="str">
        <f>IF(OR(BART_Rides[[#This Row],[Station Code]]="EM", BART_Rides[[#This Row],[Station Code]]="MT", BART_Rides[[#This Row],[Station Code]]="PL", BART_Rides[[#This Row],[Station Code]]="CC"), "Yes", "No")</f>
        <v>No</v>
      </c>
    </row>
    <row r="15115" spans="6:14">
      <c r="F15115" s="3">
        <v>44345</v>
      </c>
      <c r="G15115" s="1" t="s">
        <v>79</v>
      </c>
      <c r="H15115" s="1" t="s">
        <v>107</v>
      </c>
      <c r="I15115" s="1">
        <v>923</v>
      </c>
      <c r="J15115" s="1">
        <f>MONTH(BART_Rides[[#This Row],[Date]])</f>
        <v>5</v>
      </c>
      <c r="K15115" s="1">
        <f>WEEKDAY(BART_Rides[[#This Row],[Date]],2)</f>
        <v>6</v>
      </c>
      <c r="L15115" s="1" t="str">
        <f>LEFT(BART_Rides[[#This Row],[Lines]],1)</f>
        <v>Y</v>
      </c>
      <c r="M15115" s="1" t="str">
        <f>IF(BART_Rides[[#This Row],[FirstLetter]]="Y","Yes","No")</f>
        <v>Yes</v>
      </c>
      <c r="N15115" s="1" t="str">
        <f>IF(OR(BART_Rides[[#This Row],[Station Code]]="EM", BART_Rides[[#This Row],[Station Code]]="MT", BART_Rides[[#This Row],[Station Code]]="PL", BART_Rides[[#This Row],[Station Code]]="CC"), "Yes", "No")</f>
        <v>No</v>
      </c>
    </row>
    <row r="15116" spans="6:14">
      <c r="F15116" s="3">
        <v>44346</v>
      </c>
      <c r="G15116" s="1" t="s">
        <v>79</v>
      </c>
      <c r="H15116" s="1" t="s">
        <v>107</v>
      </c>
      <c r="I15116" s="1">
        <v>820</v>
      </c>
      <c r="J15116" s="1">
        <f>MONTH(BART_Rides[[#This Row],[Date]])</f>
        <v>5</v>
      </c>
      <c r="K15116" s="1">
        <f>WEEKDAY(BART_Rides[[#This Row],[Date]],2)</f>
        <v>7</v>
      </c>
      <c r="L15116" s="1" t="str">
        <f>LEFT(BART_Rides[[#This Row],[Lines]],1)</f>
        <v>Y</v>
      </c>
      <c r="M15116" s="1" t="str">
        <f>IF(BART_Rides[[#This Row],[FirstLetter]]="Y","Yes","No")</f>
        <v>Yes</v>
      </c>
      <c r="N15116" s="1" t="str">
        <f>IF(OR(BART_Rides[[#This Row],[Station Code]]="EM", BART_Rides[[#This Row],[Station Code]]="MT", BART_Rides[[#This Row],[Station Code]]="PL", BART_Rides[[#This Row],[Station Code]]="CC"), "Yes", "No")</f>
        <v>No</v>
      </c>
    </row>
    <row r="15117" spans="6:14">
      <c r="F15117" s="3">
        <v>44347</v>
      </c>
      <c r="G15117" s="1" t="s">
        <v>79</v>
      </c>
      <c r="H15117" s="1" t="s">
        <v>107</v>
      </c>
      <c r="I15117" s="1">
        <v>1016</v>
      </c>
      <c r="J15117" s="1">
        <f>MONTH(BART_Rides[[#This Row],[Date]])</f>
        <v>5</v>
      </c>
      <c r="K15117" s="1">
        <f>WEEKDAY(BART_Rides[[#This Row],[Date]],2)</f>
        <v>1</v>
      </c>
      <c r="L15117" s="1" t="str">
        <f>LEFT(BART_Rides[[#This Row],[Lines]],1)</f>
        <v>Y</v>
      </c>
      <c r="M15117" s="1" t="str">
        <f>IF(BART_Rides[[#This Row],[FirstLetter]]="Y","Yes","No")</f>
        <v>Yes</v>
      </c>
      <c r="N15117" s="1" t="str">
        <f>IF(OR(BART_Rides[[#This Row],[Station Code]]="EM", BART_Rides[[#This Row],[Station Code]]="MT", BART_Rides[[#This Row],[Station Code]]="PL", BART_Rides[[#This Row],[Station Code]]="CC"), "Yes", "No")</f>
        <v>No</v>
      </c>
    </row>
    <row r="15118" spans="6:14">
      <c r="F15118" s="3">
        <v>44348</v>
      </c>
      <c r="G15118" s="1" t="s">
        <v>79</v>
      </c>
      <c r="H15118" s="1" t="s">
        <v>107</v>
      </c>
      <c r="I15118" s="1">
        <v>1162</v>
      </c>
      <c r="J15118" s="1">
        <f>MONTH(BART_Rides[[#This Row],[Date]])</f>
        <v>6</v>
      </c>
      <c r="K15118" s="1">
        <f>WEEKDAY(BART_Rides[[#This Row],[Date]],2)</f>
        <v>2</v>
      </c>
      <c r="L15118" s="1" t="str">
        <f>LEFT(BART_Rides[[#This Row],[Lines]],1)</f>
        <v>Y</v>
      </c>
      <c r="M15118" s="1" t="str">
        <f>IF(BART_Rides[[#This Row],[FirstLetter]]="Y","Yes","No")</f>
        <v>Yes</v>
      </c>
      <c r="N15118" s="1" t="str">
        <f>IF(OR(BART_Rides[[#This Row],[Station Code]]="EM", BART_Rides[[#This Row],[Station Code]]="MT", BART_Rides[[#This Row],[Station Code]]="PL", BART_Rides[[#This Row],[Station Code]]="CC"), "Yes", "No")</f>
        <v>No</v>
      </c>
    </row>
    <row r="15119" spans="6:14">
      <c r="F15119" s="3">
        <v>44349</v>
      </c>
      <c r="G15119" s="1" t="s">
        <v>79</v>
      </c>
      <c r="H15119" s="1" t="s">
        <v>107</v>
      </c>
      <c r="I15119" s="1">
        <v>1190</v>
      </c>
      <c r="J15119" s="1">
        <f>MONTH(BART_Rides[[#This Row],[Date]])</f>
        <v>6</v>
      </c>
      <c r="K15119" s="1">
        <f>WEEKDAY(BART_Rides[[#This Row],[Date]],2)</f>
        <v>3</v>
      </c>
      <c r="L15119" s="1" t="str">
        <f>LEFT(BART_Rides[[#This Row],[Lines]],1)</f>
        <v>Y</v>
      </c>
      <c r="M15119" s="1" t="str">
        <f>IF(BART_Rides[[#This Row],[FirstLetter]]="Y","Yes","No")</f>
        <v>Yes</v>
      </c>
      <c r="N15119" s="1" t="str">
        <f>IF(OR(BART_Rides[[#This Row],[Station Code]]="EM", BART_Rides[[#This Row],[Station Code]]="MT", BART_Rides[[#This Row],[Station Code]]="PL", BART_Rides[[#This Row],[Station Code]]="CC"), "Yes", "No")</f>
        <v>No</v>
      </c>
    </row>
    <row r="15120" spans="6:14">
      <c r="F15120" s="3">
        <v>44350</v>
      </c>
      <c r="G15120" s="1" t="s">
        <v>79</v>
      </c>
      <c r="H15120" s="1" t="s">
        <v>107</v>
      </c>
      <c r="I15120" s="1">
        <v>1426</v>
      </c>
      <c r="J15120" s="1">
        <f>MONTH(BART_Rides[[#This Row],[Date]])</f>
        <v>6</v>
      </c>
      <c r="K15120" s="1">
        <f>WEEKDAY(BART_Rides[[#This Row],[Date]],2)</f>
        <v>4</v>
      </c>
      <c r="L15120" s="1" t="str">
        <f>LEFT(BART_Rides[[#This Row],[Lines]],1)</f>
        <v>Y</v>
      </c>
      <c r="M15120" s="1" t="str">
        <f>IF(BART_Rides[[#This Row],[FirstLetter]]="Y","Yes","No")</f>
        <v>Yes</v>
      </c>
      <c r="N15120" s="1" t="str">
        <f>IF(OR(BART_Rides[[#This Row],[Station Code]]="EM", BART_Rides[[#This Row],[Station Code]]="MT", BART_Rides[[#This Row],[Station Code]]="PL", BART_Rides[[#This Row],[Station Code]]="CC"), "Yes", "No")</f>
        <v>No</v>
      </c>
    </row>
    <row r="15121" spans="6:14">
      <c r="F15121" s="3">
        <v>44351</v>
      </c>
      <c r="G15121" s="1" t="s">
        <v>79</v>
      </c>
      <c r="H15121" s="1" t="s">
        <v>107</v>
      </c>
      <c r="I15121" s="1">
        <v>1445</v>
      </c>
      <c r="J15121" s="1">
        <f>MONTH(BART_Rides[[#This Row],[Date]])</f>
        <v>6</v>
      </c>
      <c r="K15121" s="1">
        <f>WEEKDAY(BART_Rides[[#This Row],[Date]],2)</f>
        <v>5</v>
      </c>
      <c r="L15121" s="1" t="str">
        <f>LEFT(BART_Rides[[#This Row],[Lines]],1)</f>
        <v>Y</v>
      </c>
      <c r="M15121" s="1" t="str">
        <f>IF(BART_Rides[[#This Row],[FirstLetter]]="Y","Yes","No")</f>
        <v>Yes</v>
      </c>
      <c r="N15121" s="1" t="str">
        <f>IF(OR(BART_Rides[[#This Row],[Station Code]]="EM", BART_Rides[[#This Row],[Station Code]]="MT", BART_Rides[[#This Row],[Station Code]]="PL", BART_Rides[[#This Row],[Station Code]]="CC"), "Yes", "No")</f>
        <v>No</v>
      </c>
    </row>
    <row r="15122" spans="6:14">
      <c r="F15122" s="3">
        <v>44352</v>
      </c>
      <c r="G15122" s="1" t="s">
        <v>79</v>
      </c>
      <c r="H15122" s="1" t="s">
        <v>107</v>
      </c>
      <c r="I15122" s="1">
        <v>893</v>
      </c>
      <c r="J15122" s="1">
        <f>MONTH(BART_Rides[[#This Row],[Date]])</f>
        <v>6</v>
      </c>
      <c r="K15122" s="1">
        <f>WEEKDAY(BART_Rides[[#This Row],[Date]],2)</f>
        <v>6</v>
      </c>
      <c r="L15122" s="1" t="str">
        <f>LEFT(BART_Rides[[#This Row],[Lines]],1)</f>
        <v>Y</v>
      </c>
      <c r="M15122" s="1" t="str">
        <f>IF(BART_Rides[[#This Row],[FirstLetter]]="Y","Yes","No")</f>
        <v>Yes</v>
      </c>
      <c r="N15122" s="1" t="str">
        <f>IF(OR(BART_Rides[[#This Row],[Station Code]]="EM", BART_Rides[[#This Row],[Station Code]]="MT", BART_Rides[[#This Row],[Station Code]]="PL", BART_Rides[[#This Row],[Station Code]]="CC"), "Yes", "No")</f>
        <v>No</v>
      </c>
    </row>
    <row r="15123" spans="6:14">
      <c r="F15123" s="3">
        <v>44353</v>
      </c>
      <c r="G15123" s="1" t="s">
        <v>79</v>
      </c>
      <c r="H15123" s="1" t="s">
        <v>107</v>
      </c>
      <c r="I15123" s="1">
        <v>870</v>
      </c>
      <c r="J15123" s="1">
        <f>MONTH(BART_Rides[[#This Row],[Date]])</f>
        <v>6</v>
      </c>
      <c r="K15123" s="1">
        <f>WEEKDAY(BART_Rides[[#This Row],[Date]],2)</f>
        <v>7</v>
      </c>
      <c r="L15123" s="1" t="str">
        <f>LEFT(BART_Rides[[#This Row],[Lines]],1)</f>
        <v>Y</v>
      </c>
      <c r="M15123" s="1" t="str">
        <f>IF(BART_Rides[[#This Row],[FirstLetter]]="Y","Yes","No")</f>
        <v>Yes</v>
      </c>
      <c r="N15123" s="1" t="str">
        <f>IF(OR(BART_Rides[[#This Row],[Station Code]]="EM", BART_Rides[[#This Row],[Station Code]]="MT", BART_Rides[[#This Row],[Station Code]]="PL", BART_Rides[[#This Row],[Station Code]]="CC"), "Yes", "No")</f>
        <v>No</v>
      </c>
    </row>
    <row r="15124" spans="6:14">
      <c r="F15124" s="3">
        <v>44354</v>
      </c>
      <c r="G15124" s="1" t="s">
        <v>79</v>
      </c>
      <c r="H15124" s="1" t="s">
        <v>107</v>
      </c>
      <c r="I15124" s="1">
        <v>1435</v>
      </c>
      <c r="J15124" s="1">
        <f>MONTH(BART_Rides[[#This Row],[Date]])</f>
        <v>6</v>
      </c>
      <c r="K15124" s="1">
        <f>WEEKDAY(BART_Rides[[#This Row],[Date]],2)</f>
        <v>1</v>
      </c>
      <c r="L15124" s="1" t="str">
        <f>LEFT(BART_Rides[[#This Row],[Lines]],1)</f>
        <v>Y</v>
      </c>
      <c r="M15124" s="1" t="str">
        <f>IF(BART_Rides[[#This Row],[FirstLetter]]="Y","Yes","No")</f>
        <v>Yes</v>
      </c>
      <c r="N15124" s="1" t="str">
        <f>IF(OR(BART_Rides[[#This Row],[Station Code]]="EM", BART_Rides[[#This Row],[Station Code]]="MT", BART_Rides[[#This Row],[Station Code]]="PL", BART_Rides[[#This Row],[Station Code]]="CC"), "Yes", "No")</f>
        <v>No</v>
      </c>
    </row>
    <row r="15125" spans="6:14">
      <c r="F15125" s="3">
        <v>44355</v>
      </c>
      <c r="G15125" s="1" t="s">
        <v>79</v>
      </c>
      <c r="H15125" s="1" t="s">
        <v>107</v>
      </c>
      <c r="I15125" s="1">
        <v>1284</v>
      </c>
      <c r="J15125" s="1">
        <f>MONTH(BART_Rides[[#This Row],[Date]])</f>
        <v>6</v>
      </c>
      <c r="K15125" s="1">
        <f>WEEKDAY(BART_Rides[[#This Row],[Date]],2)</f>
        <v>2</v>
      </c>
      <c r="L15125" s="1" t="str">
        <f>LEFT(BART_Rides[[#This Row],[Lines]],1)</f>
        <v>Y</v>
      </c>
      <c r="M15125" s="1" t="str">
        <f>IF(BART_Rides[[#This Row],[FirstLetter]]="Y","Yes","No")</f>
        <v>Yes</v>
      </c>
      <c r="N15125" s="1" t="str">
        <f>IF(OR(BART_Rides[[#This Row],[Station Code]]="EM", BART_Rides[[#This Row],[Station Code]]="MT", BART_Rides[[#This Row],[Station Code]]="PL", BART_Rides[[#This Row],[Station Code]]="CC"), "Yes", "No")</f>
        <v>No</v>
      </c>
    </row>
    <row r="15126" spans="6:14">
      <c r="F15126" s="3">
        <v>44356</v>
      </c>
      <c r="G15126" s="1" t="s">
        <v>79</v>
      </c>
      <c r="H15126" s="1" t="s">
        <v>107</v>
      </c>
      <c r="I15126" s="1">
        <v>1335</v>
      </c>
      <c r="J15126" s="1">
        <f>MONTH(BART_Rides[[#This Row],[Date]])</f>
        <v>6</v>
      </c>
      <c r="K15126" s="1">
        <f>WEEKDAY(BART_Rides[[#This Row],[Date]],2)</f>
        <v>3</v>
      </c>
      <c r="L15126" s="1" t="str">
        <f>LEFT(BART_Rides[[#This Row],[Lines]],1)</f>
        <v>Y</v>
      </c>
      <c r="M15126" s="1" t="str">
        <f>IF(BART_Rides[[#This Row],[FirstLetter]]="Y","Yes","No")</f>
        <v>Yes</v>
      </c>
      <c r="N15126" s="1" t="str">
        <f>IF(OR(BART_Rides[[#This Row],[Station Code]]="EM", BART_Rides[[#This Row],[Station Code]]="MT", BART_Rides[[#This Row],[Station Code]]="PL", BART_Rides[[#This Row],[Station Code]]="CC"), "Yes", "No")</f>
        <v>No</v>
      </c>
    </row>
    <row r="15127" spans="6:14">
      <c r="F15127" s="3">
        <v>44357</v>
      </c>
      <c r="G15127" s="1" t="s">
        <v>79</v>
      </c>
      <c r="H15127" s="1" t="s">
        <v>107</v>
      </c>
      <c r="I15127" s="1">
        <v>1474</v>
      </c>
      <c r="J15127" s="1">
        <f>MONTH(BART_Rides[[#This Row],[Date]])</f>
        <v>6</v>
      </c>
      <c r="K15127" s="1">
        <f>WEEKDAY(BART_Rides[[#This Row],[Date]],2)</f>
        <v>4</v>
      </c>
      <c r="L15127" s="1" t="str">
        <f>LEFT(BART_Rides[[#This Row],[Lines]],1)</f>
        <v>Y</v>
      </c>
      <c r="M15127" s="1" t="str">
        <f>IF(BART_Rides[[#This Row],[FirstLetter]]="Y","Yes","No")</f>
        <v>Yes</v>
      </c>
      <c r="N15127" s="1" t="str">
        <f>IF(OR(BART_Rides[[#This Row],[Station Code]]="EM", BART_Rides[[#This Row],[Station Code]]="MT", BART_Rides[[#This Row],[Station Code]]="PL", BART_Rides[[#This Row],[Station Code]]="CC"), "Yes", "No")</f>
        <v>No</v>
      </c>
    </row>
    <row r="15128" spans="6:14">
      <c r="F15128" s="3">
        <v>44358</v>
      </c>
      <c r="G15128" s="1" t="s">
        <v>79</v>
      </c>
      <c r="H15128" s="1" t="s">
        <v>107</v>
      </c>
      <c r="I15128" s="1">
        <v>1460</v>
      </c>
      <c r="J15128" s="1">
        <f>MONTH(BART_Rides[[#This Row],[Date]])</f>
        <v>6</v>
      </c>
      <c r="K15128" s="1">
        <f>WEEKDAY(BART_Rides[[#This Row],[Date]],2)</f>
        <v>5</v>
      </c>
      <c r="L15128" s="1" t="str">
        <f>LEFT(BART_Rides[[#This Row],[Lines]],1)</f>
        <v>Y</v>
      </c>
      <c r="M15128" s="1" t="str">
        <f>IF(BART_Rides[[#This Row],[FirstLetter]]="Y","Yes","No")</f>
        <v>Yes</v>
      </c>
      <c r="N15128" s="1" t="str">
        <f>IF(OR(BART_Rides[[#This Row],[Station Code]]="EM", BART_Rides[[#This Row],[Station Code]]="MT", BART_Rides[[#This Row],[Station Code]]="PL", BART_Rides[[#This Row],[Station Code]]="CC"), "Yes", "No")</f>
        <v>No</v>
      </c>
    </row>
    <row r="15129" spans="6:14">
      <c r="F15129" s="3">
        <v>44359</v>
      </c>
      <c r="G15129" s="1" t="s">
        <v>79</v>
      </c>
      <c r="H15129" s="1" t="s">
        <v>107</v>
      </c>
      <c r="I15129" s="1">
        <v>862</v>
      </c>
      <c r="J15129" s="1">
        <f>MONTH(BART_Rides[[#This Row],[Date]])</f>
        <v>6</v>
      </c>
      <c r="K15129" s="1">
        <f>WEEKDAY(BART_Rides[[#This Row],[Date]],2)</f>
        <v>6</v>
      </c>
      <c r="L15129" s="1" t="str">
        <f>LEFT(BART_Rides[[#This Row],[Lines]],1)</f>
        <v>Y</v>
      </c>
      <c r="M15129" s="1" t="str">
        <f>IF(BART_Rides[[#This Row],[FirstLetter]]="Y","Yes","No")</f>
        <v>Yes</v>
      </c>
      <c r="N15129" s="1" t="str">
        <f>IF(OR(BART_Rides[[#This Row],[Station Code]]="EM", BART_Rides[[#This Row],[Station Code]]="MT", BART_Rides[[#This Row],[Station Code]]="PL", BART_Rides[[#This Row],[Station Code]]="CC"), "Yes", "No")</f>
        <v>No</v>
      </c>
    </row>
    <row r="15130" spans="6:14">
      <c r="F15130" s="3">
        <v>44360</v>
      </c>
      <c r="G15130" s="1" t="s">
        <v>79</v>
      </c>
      <c r="H15130" s="1" t="s">
        <v>107</v>
      </c>
      <c r="I15130" s="1">
        <v>875</v>
      </c>
      <c r="J15130" s="1">
        <f>MONTH(BART_Rides[[#This Row],[Date]])</f>
        <v>6</v>
      </c>
      <c r="K15130" s="1">
        <f>WEEKDAY(BART_Rides[[#This Row],[Date]],2)</f>
        <v>7</v>
      </c>
      <c r="L15130" s="1" t="str">
        <f>LEFT(BART_Rides[[#This Row],[Lines]],1)</f>
        <v>Y</v>
      </c>
      <c r="M15130" s="1" t="str">
        <f>IF(BART_Rides[[#This Row],[FirstLetter]]="Y","Yes","No")</f>
        <v>Yes</v>
      </c>
      <c r="N15130" s="1" t="str">
        <f>IF(OR(BART_Rides[[#This Row],[Station Code]]="EM", BART_Rides[[#This Row],[Station Code]]="MT", BART_Rides[[#This Row],[Station Code]]="PL", BART_Rides[[#This Row],[Station Code]]="CC"), "Yes", "No")</f>
        <v>No</v>
      </c>
    </row>
    <row r="15131" spans="6:14">
      <c r="F15131" s="3">
        <v>44361</v>
      </c>
      <c r="G15131" s="1" t="s">
        <v>79</v>
      </c>
      <c r="H15131" s="1" t="s">
        <v>107</v>
      </c>
      <c r="I15131" s="1">
        <v>1466</v>
      </c>
      <c r="J15131" s="1">
        <f>MONTH(BART_Rides[[#This Row],[Date]])</f>
        <v>6</v>
      </c>
      <c r="K15131" s="1">
        <f>WEEKDAY(BART_Rides[[#This Row],[Date]],2)</f>
        <v>1</v>
      </c>
      <c r="L15131" s="1" t="str">
        <f>LEFT(BART_Rides[[#This Row],[Lines]],1)</f>
        <v>Y</v>
      </c>
      <c r="M15131" s="1" t="str">
        <f>IF(BART_Rides[[#This Row],[FirstLetter]]="Y","Yes","No")</f>
        <v>Yes</v>
      </c>
      <c r="N15131" s="1" t="str">
        <f>IF(OR(BART_Rides[[#This Row],[Station Code]]="EM", BART_Rides[[#This Row],[Station Code]]="MT", BART_Rides[[#This Row],[Station Code]]="PL", BART_Rides[[#This Row],[Station Code]]="CC"), "Yes", "No")</f>
        <v>No</v>
      </c>
    </row>
    <row r="15132" spans="6:14">
      <c r="F15132" s="3">
        <v>44362</v>
      </c>
      <c r="G15132" s="1" t="s">
        <v>79</v>
      </c>
      <c r="H15132" s="1" t="s">
        <v>107</v>
      </c>
      <c r="I15132" s="1">
        <v>1332</v>
      </c>
      <c r="J15132" s="1">
        <f>MONTH(BART_Rides[[#This Row],[Date]])</f>
        <v>6</v>
      </c>
      <c r="K15132" s="1">
        <f>WEEKDAY(BART_Rides[[#This Row],[Date]],2)</f>
        <v>2</v>
      </c>
      <c r="L15132" s="1" t="str">
        <f>LEFT(BART_Rides[[#This Row],[Lines]],1)</f>
        <v>Y</v>
      </c>
      <c r="M15132" s="1" t="str">
        <f>IF(BART_Rides[[#This Row],[FirstLetter]]="Y","Yes","No")</f>
        <v>Yes</v>
      </c>
      <c r="N15132" s="1" t="str">
        <f>IF(OR(BART_Rides[[#This Row],[Station Code]]="EM", BART_Rides[[#This Row],[Station Code]]="MT", BART_Rides[[#This Row],[Station Code]]="PL", BART_Rides[[#This Row],[Station Code]]="CC"), "Yes", "No")</f>
        <v>No</v>
      </c>
    </row>
    <row r="15133" spans="6:14">
      <c r="F15133" s="3">
        <v>44363</v>
      </c>
      <c r="G15133" s="1" t="s">
        <v>79</v>
      </c>
      <c r="H15133" s="1" t="s">
        <v>107</v>
      </c>
      <c r="I15133" s="1">
        <v>1420</v>
      </c>
      <c r="J15133" s="1">
        <f>MONTH(BART_Rides[[#This Row],[Date]])</f>
        <v>6</v>
      </c>
      <c r="K15133" s="1">
        <f>WEEKDAY(BART_Rides[[#This Row],[Date]],2)</f>
        <v>3</v>
      </c>
      <c r="L15133" s="1" t="str">
        <f>LEFT(BART_Rides[[#This Row],[Lines]],1)</f>
        <v>Y</v>
      </c>
      <c r="M15133" s="1" t="str">
        <f>IF(BART_Rides[[#This Row],[FirstLetter]]="Y","Yes","No")</f>
        <v>Yes</v>
      </c>
      <c r="N15133" s="1" t="str">
        <f>IF(OR(BART_Rides[[#This Row],[Station Code]]="EM", BART_Rides[[#This Row],[Station Code]]="MT", BART_Rides[[#This Row],[Station Code]]="PL", BART_Rides[[#This Row],[Station Code]]="CC"), "Yes", "No")</f>
        <v>No</v>
      </c>
    </row>
    <row r="15134" spans="6:14">
      <c r="F15134" s="3">
        <v>44364</v>
      </c>
      <c r="G15134" s="1" t="s">
        <v>79</v>
      </c>
      <c r="H15134" s="1" t="s">
        <v>107</v>
      </c>
      <c r="I15134" s="1">
        <v>1672</v>
      </c>
      <c r="J15134" s="1">
        <f>MONTH(BART_Rides[[#This Row],[Date]])</f>
        <v>6</v>
      </c>
      <c r="K15134" s="1">
        <f>WEEKDAY(BART_Rides[[#This Row],[Date]],2)</f>
        <v>4</v>
      </c>
      <c r="L15134" s="1" t="str">
        <f>LEFT(BART_Rides[[#This Row],[Lines]],1)</f>
        <v>Y</v>
      </c>
      <c r="M15134" s="1" t="str">
        <f>IF(BART_Rides[[#This Row],[FirstLetter]]="Y","Yes","No")</f>
        <v>Yes</v>
      </c>
      <c r="N15134" s="1" t="str">
        <f>IF(OR(BART_Rides[[#This Row],[Station Code]]="EM", BART_Rides[[#This Row],[Station Code]]="MT", BART_Rides[[#This Row],[Station Code]]="PL", BART_Rides[[#This Row],[Station Code]]="CC"), "Yes", "No")</f>
        <v>No</v>
      </c>
    </row>
    <row r="15135" spans="6:14">
      <c r="F15135" s="3">
        <v>44365</v>
      </c>
      <c r="G15135" s="1" t="s">
        <v>79</v>
      </c>
      <c r="H15135" s="1" t="s">
        <v>107</v>
      </c>
      <c r="I15135" s="1">
        <v>1635</v>
      </c>
      <c r="J15135" s="1">
        <f>MONTH(BART_Rides[[#This Row],[Date]])</f>
        <v>6</v>
      </c>
      <c r="K15135" s="1">
        <f>WEEKDAY(BART_Rides[[#This Row],[Date]],2)</f>
        <v>5</v>
      </c>
      <c r="L15135" s="1" t="str">
        <f>LEFT(BART_Rides[[#This Row],[Lines]],1)</f>
        <v>Y</v>
      </c>
      <c r="M15135" s="1" t="str">
        <f>IF(BART_Rides[[#This Row],[FirstLetter]]="Y","Yes","No")</f>
        <v>Yes</v>
      </c>
      <c r="N15135" s="1" t="str">
        <f>IF(OR(BART_Rides[[#This Row],[Station Code]]="EM", BART_Rides[[#This Row],[Station Code]]="MT", BART_Rides[[#This Row],[Station Code]]="PL", BART_Rides[[#This Row],[Station Code]]="CC"), "Yes", "No")</f>
        <v>No</v>
      </c>
    </row>
    <row r="15136" spans="6:14">
      <c r="F15136" s="3">
        <v>44366</v>
      </c>
      <c r="G15136" s="1" t="s">
        <v>79</v>
      </c>
      <c r="H15136" s="1" t="s">
        <v>107</v>
      </c>
      <c r="I15136" s="1">
        <v>1023</v>
      </c>
      <c r="J15136" s="1">
        <f>MONTH(BART_Rides[[#This Row],[Date]])</f>
        <v>6</v>
      </c>
      <c r="K15136" s="1">
        <f>WEEKDAY(BART_Rides[[#This Row],[Date]],2)</f>
        <v>6</v>
      </c>
      <c r="L15136" s="1" t="str">
        <f>LEFT(BART_Rides[[#This Row],[Lines]],1)</f>
        <v>Y</v>
      </c>
      <c r="M15136" s="1" t="str">
        <f>IF(BART_Rides[[#This Row],[FirstLetter]]="Y","Yes","No")</f>
        <v>Yes</v>
      </c>
      <c r="N15136" s="1" t="str">
        <f>IF(OR(BART_Rides[[#This Row],[Station Code]]="EM", BART_Rides[[#This Row],[Station Code]]="MT", BART_Rides[[#This Row],[Station Code]]="PL", BART_Rides[[#This Row],[Station Code]]="CC"), "Yes", "No")</f>
        <v>No</v>
      </c>
    </row>
    <row r="15137" spans="6:14">
      <c r="F15137" s="3">
        <v>44367</v>
      </c>
      <c r="G15137" s="1" t="s">
        <v>79</v>
      </c>
      <c r="H15137" s="1" t="s">
        <v>107</v>
      </c>
      <c r="I15137" s="1">
        <v>1097</v>
      </c>
      <c r="J15137" s="1">
        <f>MONTH(BART_Rides[[#This Row],[Date]])</f>
        <v>6</v>
      </c>
      <c r="K15137" s="1">
        <f>WEEKDAY(BART_Rides[[#This Row],[Date]],2)</f>
        <v>7</v>
      </c>
      <c r="L15137" s="1" t="str">
        <f>LEFT(BART_Rides[[#This Row],[Lines]],1)</f>
        <v>Y</v>
      </c>
      <c r="M15137" s="1" t="str">
        <f>IF(BART_Rides[[#This Row],[FirstLetter]]="Y","Yes","No")</f>
        <v>Yes</v>
      </c>
      <c r="N15137" s="1" t="str">
        <f>IF(OR(BART_Rides[[#This Row],[Station Code]]="EM", BART_Rides[[#This Row],[Station Code]]="MT", BART_Rides[[#This Row],[Station Code]]="PL", BART_Rides[[#This Row],[Station Code]]="CC"), "Yes", "No")</f>
        <v>No</v>
      </c>
    </row>
    <row r="15138" spans="6:14">
      <c r="F15138" s="3">
        <v>44368</v>
      </c>
      <c r="G15138" s="1" t="s">
        <v>79</v>
      </c>
      <c r="H15138" s="1" t="s">
        <v>107</v>
      </c>
      <c r="I15138" s="1">
        <v>1547</v>
      </c>
      <c r="J15138" s="1">
        <f>MONTH(BART_Rides[[#This Row],[Date]])</f>
        <v>6</v>
      </c>
      <c r="K15138" s="1">
        <f>WEEKDAY(BART_Rides[[#This Row],[Date]],2)</f>
        <v>1</v>
      </c>
      <c r="L15138" s="1" t="str">
        <f>LEFT(BART_Rides[[#This Row],[Lines]],1)</f>
        <v>Y</v>
      </c>
      <c r="M15138" s="1" t="str">
        <f>IF(BART_Rides[[#This Row],[FirstLetter]]="Y","Yes","No")</f>
        <v>Yes</v>
      </c>
      <c r="N15138" s="1" t="str">
        <f>IF(OR(BART_Rides[[#This Row],[Station Code]]="EM", BART_Rides[[#This Row],[Station Code]]="MT", BART_Rides[[#This Row],[Station Code]]="PL", BART_Rides[[#This Row],[Station Code]]="CC"), "Yes", "No")</f>
        <v>No</v>
      </c>
    </row>
    <row r="15139" spans="6:14">
      <c r="F15139" s="3">
        <v>44369</v>
      </c>
      <c r="G15139" s="1" t="s">
        <v>79</v>
      </c>
      <c r="H15139" s="1" t="s">
        <v>107</v>
      </c>
      <c r="I15139" s="1">
        <v>1462</v>
      </c>
      <c r="J15139" s="1">
        <f>MONTH(BART_Rides[[#This Row],[Date]])</f>
        <v>6</v>
      </c>
      <c r="K15139" s="1">
        <f>WEEKDAY(BART_Rides[[#This Row],[Date]],2)</f>
        <v>2</v>
      </c>
      <c r="L15139" s="1" t="str">
        <f>LEFT(BART_Rides[[#This Row],[Lines]],1)</f>
        <v>Y</v>
      </c>
      <c r="M15139" s="1" t="str">
        <f>IF(BART_Rides[[#This Row],[FirstLetter]]="Y","Yes","No")</f>
        <v>Yes</v>
      </c>
      <c r="N15139" s="1" t="str">
        <f>IF(OR(BART_Rides[[#This Row],[Station Code]]="EM", BART_Rides[[#This Row],[Station Code]]="MT", BART_Rides[[#This Row],[Station Code]]="PL", BART_Rides[[#This Row],[Station Code]]="CC"), "Yes", "No")</f>
        <v>No</v>
      </c>
    </row>
    <row r="15140" spans="6:14">
      <c r="F15140" s="3">
        <v>44370</v>
      </c>
      <c r="G15140" s="1" t="s">
        <v>79</v>
      </c>
      <c r="H15140" s="1" t="s">
        <v>107</v>
      </c>
      <c r="I15140" s="1">
        <v>1417</v>
      </c>
      <c r="J15140" s="1">
        <f>MONTH(BART_Rides[[#This Row],[Date]])</f>
        <v>6</v>
      </c>
      <c r="K15140" s="1">
        <f>WEEKDAY(BART_Rides[[#This Row],[Date]],2)</f>
        <v>3</v>
      </c>
      <c r="L15140" s="1" t="str">
        <f>LEFT(BART_Rides[[#This Row],[Lines]],1)</f>
        <v>Y</v>
      </c>
      <c r="M15140" s="1" t="str">
        <f>IF(BART_Rides[[#This Row],[FirstLetter]]="Y","Yes","No")</f>
        <v>Yes</v>
      </c>
      <c r="N15140" s="1" t="str">
        <f>IF(OR(BART_Rides[[#This Row],[Station Code]]="EM", BART_Rides[[#This Row],[Station Code]]="MT", BART_Rides[[#This Row],[Station Code]]="PL", BART_Rides[[#This Row],[Station Code]]="CC"), "Yes", "No")</f>
        <v>No</v>
      </c>
    </row>
    <row r="15141" spans="6:14">
      <c r="F15141" s="3">
        <v>44371</v>
      </c>
      <c r="G15141" s="1" t="s">
        <v>79</v>
      </c>
      <c r="H15141" s="1" t="s">
        <v>107</v>
      </c>
      <c r="I15141" s="1">
        <v>1735</v>
      </c>
      <c r="J15141" s="1">
        <f>MONTH(BART_Rides[[#This Row],[Date]])</f>
        <v>6</v>
      </c>
      <c r="K15141" s="1">
        <f>WEEKDAY(BART_Rides[[#This Row],[Date]],2)</f>
        <v>4</v>
      </c>
      <c r="L15141" s="1" t="str">
        <f>LEFT(BART_Rides[[#This Row],[Lines]],1)</f>
        <v>Y</v>
      </c>
      <c r="M15141" s="1" t="str">
        <f>IF(BART_Rides[[#This Row],[FirstLetter]]="Y","Yes","No")</f>
        <v>Yes</v>
      </c>
      <c r="N15141" s="1" t="str">
        <f>IF(OR(BART_Rides[[#This Row],[Station Code]]="EM", BART_Rides[[#This Row],[Station Code]]="MT", BART_Rides[[#This Row],[Station Code]]="PL", BART_Rides[[#This Row],[Station Code]]="CC"), "Yes", "No")</f>
        <v>No</v>
      </c>
    </row>
    <row r="15142" spans="6:14">
      <c r="F15142" s="3">
        <v>44372</v>
      </c>
      <c r="G15142" s="1" t="s">
        <v>79</v>
      </c>
      <c r="H15142" s="1" t="s">
        <v>107</v>
      </c>
      <c r="I15142" s="1">
        <v>1594</v>
      </c>
      <c r="J15142" s="1">
        <f>MONTH(BART_Rides[[#This Row],[Date]])</f>
        <v>6</v>
      </c>
      <c r="K15142" s="1">
        <f>WEEKDAY(BART_Rides[[#This Row],[Date]],2)</f>
        <v>5</v>
      </c>
      <c r="L15142" s="1" t="str">
        <f>LEFT(BART_Rides[[#This Row],[Lines]],1)</f>
        <v>Y</v>
      </c>
      <c r="M15142" s="1" t="str">
        <f>IF(BART_Rides[[#This Row],[FirstLetter]]="Y","Yes","No")</f>
        <v>Yes</v>
      </c>
      <c r="N15142" s="1" t="str">
        <f>IF(OR(BART_Rides[[#This Row],[Station Code]]="EM", BART_Rides[[#This Row],[Station Code]]="MT", BART_Rides[[#This Row],[Station Code]]="PL", BART_Rides[[#This Row],[Station Code]]="CC"), "Yes", "No")</f>
        <v>No</v>
      </c>
    </row>
    <row r="15143" spans="6:14">
      <c r="F15143" s="3">
        <v>44373</v>
      </c>
      <c r="G15143" s="1" t="s">
        <v>79</v>
      </c>
      <c r="H15143" s="1" t="s">
        <v>107</v>
      </c>
      <c r="I15143" s="1">
        <v>1034</v>
      </c>
      <c r="J15143" s="1">
        <f>MONTH(BART_Rides[[#This Row],[Date]])</f>
        <v>6</v>
      </c>
      <c r="K15143" s="1">
        <f>WEEKDAY(BART_Rides[[#This Row],[Date]],2)</f>
        <v>6</v>
      </c>
      <c r="L15143" s="1" t="str">
        <f>LEFT(BART_Rides[[#This Row],[Lines]],1)</f>
        <v>Y</v>
      </c>
      <c r="M15143" s="1" t="str">
        <f>IF(BART_Rides[[#This Row],[FirstLetter]]="Y","Yes","No")</f>
        <v>Yes</v>
      </c>
      <c r="N15143" s="1" t="str">
        <f>IF(OR(BART_Rides[[#This Row],[Station Code]]="EM", BART_Rides[[#This Row],[Station Code]]="MT", BART_Rides[[#This Row],[Station Code]]="PL", BART_Rides[[#This Row],[Station Code]]="CC"), "Yes", "No")</f>
        <v>No</v>
      </c>
    </row>
    <row r="15144" spans="6:14">
      <c r="F15144" s="3">
        <v>44374</v>
      </c>
      <c r="G15144" s="1" t="s">
        <v>79</v>
      </c>
      <c r="H15144" s="1" t="s">
        <v>107</v>
      </c>
      <c r="I15144" s="1">
        <v>1142</v>
      </c>
      <c r="J15144" s="1">
        <f>MONTH(BART_Rides[[#This Row],[Date]])</f>
        <v>6</v>
      </c>
      <c r="K15144" s="1">
        <f>WEEKDAY(BART_Rides[[#This Row],[Date]],2)</f>
        <v>7</v>
      </c>
      <c r="L15144" s="1" t="str">
        <f>LEFT(BART_Rides[[#This Row],[Lines]],1)</f>
        <v>Y</v>
      </c>
      <c r="M15144" s="1" t="str">
        <f>IF(BART_Rides[[#This Row],[FirstLetter]]="Y","Yes","No")</f>
        <v>Yes</v>
      </c>
      <c r="N15144" s="1" t="str">
        <f>IF(OR(BART_Rides[[#This Row],[Station Code]]="EM", BART_Rides[[#This Row],[Station Code]]="MT", BART_Rides[[#This Row],[Station Code]]="PL", BART_Rides[[#This Row],[Station Code]]="CC"), "Yes", "No")</f>
        <v>No</v>
      </c>
    </row>
    <row r="15145" spans="6:14">
      <c r="F15145" s="3">
        <v>44375</v>
      </c>
      <c r="G15145" s="1" t="s">
        <v>79</v>
      </c>
      <c r="H15145" s="1" t="s">
        <v>107</v>
      </c>
      <c r="I15145" s="1">
        <v>1702</v>
      </c>
      <c r="J15145" s="1">
        <f>MONTH(BART_Rides[[#This Row],[Date]])</f>
        <v>6</v>
      </c>
      <c r="K15145" s="1">
        <f>WEEKDAY(BART_Rides[[#This Row],[Date]],2)</f>
        <v>1</v>
      </c>
      <c r="L15145" s="1" t="str">
        <f>LEFT(BART_Rides[[#This Row],[Lines]],1)</f>
        <v>Y</v>
      </c>
      <c r="M15145" s="1" t="str">
        <f>IF(BART_Rides[[#This Row],[FirstLetter]]="Y","Yes","No")</f>
        <v>Yes</v>
      </c>
      <c r="N15145" s="1" t="str">
        <f>IF(OR(BART_Rides[[#This Row],[Station Code]]="EM", BART_Rides[[#This Row],[Station Code]]="MT", BART_Rides[[#This Row],[Station Code]]="PL", BART_Rides[[#This Row],[Station Code]]="CC"), "Yes", "No")</f>
        <v>No</v>
      </c>
    </row>
    <row r="15146" spans="6:14">
      <c r="F15146" s="3">
        <v>44376</v>
      </c>
      <c r="G15146" s="1" t="s">
        <v>79</v>
      </c>
      <c r="H15146" s="1" t="s">
        <v>107</v>
      </c>
      <c r="I15146" s="1">
        <v>1464</v>
      </c>
      <c r="J15146" s="1">
        <f>MONTH(BART_Rides[[#This Row],[Date]])</f>
        <v>6</v>
      </c>
      <c r="K15146" s="1">
        <f>WEEKDAY(BART_Rides[[#This Row],[Date]],2)</f>
        <v>2</v>
      </c>
      <c r="L15146" s="1" t="str">
        <f>LEFT(BART_Rides[[#This Row],[Lines]],1)</f>
        <v>Y</v>
      </c>
      <c r="M15146" s="1" t="str">
        <f>IF(BART_Rides[[#This Row],[FirstLetter]]="Y","Yes","No")</f>
        <v>Yes</v>
      </c>
      <c r="N15146" s="1" t="str">
        <f>IF(OR(BART_Rides[[#This Row],[Station Code]]="EM", BART_Rides[[#This Row],[Station Code]]="MT", BART_Rides[[#This Row],[Station Code]]="PL", BART_Rides[[#This Row],[Station Code]]="CC"), "Yes", "No")</f>
        <v>No</v>
      </c>
    </row>
    <row r="15147" spans="6:14">
      <c r="F15147" s="3">
        <v>44377</v>
      </c>
      <c r="G15147" s="1" t="s">
        <v>79</v>
      </c>
      <c r="H15147" s="1" t="s">
        <v>107</v>
      </c>
      <c r="I15147" s="1">
        <v>1590</v>
      </c>
      <c r="J15147" s="1">
        <f>MONTH(BART_Rides[[#This Row],[Date]])</f>
        <v>6</v>
      </c>
      <c r="K15147" s="1">
        <f>WEEKDAY(BART_Rides[[#This Row],[Date]],2)</f>
        <v>3</v>
      </c>
      <c r="L15147" s="1" t="str">
        <f>LEFT(BART_Rides[[#This Row],[Lines]],1)</f>
        <v>Y</v>
      </c>
      <c r="M15147" s="1" t="str">
        <f>IF(BART_Rides[[#This Row],[FirstLetter]]="Y","Yes","No")</f>
        <v>Yes</v>
      </c>
      <c r="N15147" s="1" t="str">
        <f>IF(OR(BART_Rides[[#This Row],[Station Code]]="EM", BART_Rides[[#This Row],[Station Code]]="MT", BART_Rides[[#This Row],[Station Code]]="PL", BART_Rides[[#This Row],[Station Code]]="CC"), "Yes", "No")</f>
        <v>No</v>
      </c>
    </row>
    <row r="15148" spans="6:14">
      <c r="F15148" s="3">
        <v>44378</v>
      </c>
      <c r="G15148" s="1" t="s">
        <v>79</v>
      </c>
      <c r="H15148" s="1" t="s">
        <v>107</v>
      </c>
      <c r="I15148" s="1">
        <v>1823</v>
      </c>
      <c r="J15148" s="1">
        <f>MONTH(BART_Rides[[#This Row],[Date]])</f>
        <v>7</v>
      </c>
      <c r="K15148" s="1">
        <f>WEEKDAY(BART_Rides[[#This Row],[Date]],2)</f>
        <v>4</v>
      </c>
      <c r="L15148" s="1" t="str">
        <f>LEFT(BART_Rides[[#This Row],[Lines]],1)</f>
        <v>Y</v>
      </c>
      <c r="M15148" s="1" t="str">
        <f>IF(BART_Rides[[#This Row],[FirstLetter]]="Y","Yes","No")</f>
        <v>Yes</v>
      </c>
      <c r="N15148" s="1" t="str">
        <f>IF(OR(BART_Rides[[#This Row],[Station Code]]="EM", BART_Rides[[#This Row],[Station Code]]="MT", BART_Rides[[#This Row],[Station Code]]="PL", BART_Rides[[#This Row],[Station Code]]="CC"), "Yes", "No")</f>
        <v>No</v>
      </c>
    </row>
    <row r="15149" spans="6:14">
      <c r="F15149" s="3">
        <v>44379</v>
      </c>
      <c r="G15149" s="1" t="s">
        <v>79</v>
      </c>
      <c r="H15149" s="1" t="s">
        <v>107</v>
      </c>
      <c r="I15149" s="1">
        <v>1724</v>
      </c>
      <c r="J15149" s="1">
        <f>MONTH(BART_Rides[[#This Row],[Date]])</f>
        <v>7</v>
      </c>
      <c r="K15149" s="1">
        <f>WEEKDAY(BART_Rides[[#This Row],[Date]],2)</f>
        <v>5</v>
      </c>
      <c r="L15149" s="1" t="str">
        <f>LEFT(BART_Rides[[#This Row],[Lines]],1)</f>
        <v>Y</v>
      </c>
      <c r="M15149" s="1" t="str">
        <f>IF(BART_Rides[[#This Row],[FirstLetter]]="Y","Yes","No")</f>
        <v>Yes</v>
      </c>
      <c r="N15149" s="1" t="str">
        <f>IF(OR(BART_Rides[[#This Row],[Station Code]]="EM", BART_Rides[[#This Row],[Station Code]]="MT", BART_Rides[[#This Row],[Station Code]]="PL", BART_Rides[[#This Row],[Station Code]]="CC"), "Yes", "No")</f>
        <v>No</v>
      </c>
    </row>
    <row r="15150" spans="6:14">
      <c r="F15150" s="3">
        <v>44380</v>
      </c>
      <c r="G15150" s="1" t="s">
        <v>79</v>
      </c>
      <c r="H15150" s="1" t="s">
        <v>107</v>
      </c>
      <c r="I15150" s="1">
        <v>1228</v>
      </c>
      <c r="J15150" s="1">
        <f>MONTH(BART_Rides[[#This Row],[Date]])</f>
        <v>7</v>
      </c>
      <c r="K15150" s="1">
        <f>WEEKDAY(BART_Rides[[#This Row],[Date]],2)</f>
        <v>6</v>
      </c>
      <c r="L15150" s="1" t="str">
        <f>LEFT(BART_Rides[[#This Row],[Lines]],1)</f>
        <v>Y</v>
      </c>
      <c r="M15150" s="1" t="str">
        <f>IF(BART_Rides[[#This Row],[FirstLetter]]="Y","Yes","No")</f>
        <v>Yes</v>
      </c>
      <c r="N15150" s="1" t="str">
        <f>IF(OR(BART_Rides[[#This Row],[Station Code]]="EM", BART_Rides[[#This Row],[Station Code]]="MT", BART_Rides[[#This Row],[Station Code]]="PL", BART_Rides[[#This Row],[Station Code]]="CC"), "Yes", "No")</f>
        <v>No</v>
      </c>
    </row>
    <row r="15151" spans="6:14">
      <c r="F15151" s="3">
        <v>44381</v>
      </c>
      <c r="G15151" s="1" t="s">
        <v>79</v>
      </c>
      <c r="H15151" s="1" t="s">
        <v>107</v>
      </c>
      <c r="I15151" s="1">
        <v>1060</v>
      </c>
      <c r="J15151" s="1">
        <f>MONTH(BART_Rides[[#This Row],[Date]])</f>
        <v>7</v>
      </c>
      <c r="K15151" s="1">
        <f>WEEKDAY(BART_Rides[[#This Row],[Date]],2)</f>
        <v>7</v>
      </c>
      <c r="L15151" s="1" t="str">
        <f>LEFT(BART_Rides[[#This Row],[Lines]],1)</f>
        <v>Y</v>
      </c>
      <c r="M15151" s="1" t="str">
        <f>IF(BART_Rides[[#This Row],[FirstLetter]]="Y","Yes","No")</f>
        <v>Yes</v>
      </c>
      <c r="N15151" s="1" t="str">
        <f>IF(OR(BART_Rides[[#This Row],[Station Code]]="EM", BART_Rides[[#This Row],[Station Code]]="MT", BART_Rides[[#This Row],[Station Code]]="PL", BART_Rides[[#This Row],[Station Code]]="CC"), "Yes", "No")</f>
        <v>No</v>
      </c>
    </row>
    <row r="15152" spans="6:14">
      <c r="F15152" s="3">
        <v>44382</v>
      </c>
      <c r="G15152" s="1" t="s">
        <v>79</v>
      </c>
      <c r="H15152" s="1" t="s">
        <v>107</v>
      </c>
      <c r="I15152" s="1">
        <v>1485</v>
      </c>
      <c r="J15152" s="1">
        <f>MONTH(BART_Rides[[#This Row],[Date]])</f>
        <v>7</v>
      </c>
      <c r="K15152" s="1">
        <f>WEEKDAY(BART_Rides[[#This Row],[Date]],2)</f>
        <v>1</v>
      </c>
      <c r="L15152" s="1" t="str">
        <f>LEFT(BART_Rides[[#This Row],[Lines]],1)</f>
        <v>Y</v>
      </c>
      <c r="M15152" s="1" t="str">
        <f>IF(BART_Rides[[#This Row],[FirstLetter]]="Y","Yes","No")</f>
        <v>Yes</v>
      </c>
      <c r="N15152" s="1" t="str">
        <f>IF(OR(BART_Rides[[#This Row],[Station Code]]="EM", BART_Rides[[#This Row],[Station Code]]="MT", BART_Rides[[#This Row],[Station Code]]="PL", BART_Rides[[#This Row],[Station Code]]="CC"), "Yes", "No")</f>
        <v>No</v>
      </c>
    </row>
    <row r="15153" spans="6:14">
      <c r="F15153" s="3">
        <v>44383</v>
      </c>
      <c r="G15153" s="1" t="s">
        <v>79</v>
      </c>
      <c r="H15153" s="1" t="s">
        <v>107</v>
      </c>
      <c r="I15153" s="1">
        <v>1623</v>
      </c>
      <c r="J15153" s="1">
        <f>MONTH(BART_Rides[[#This Row],[Date]])</f>
        <v>7</v>
      </c>
      <c r="K15153" s="1">
        <f>WEEKDAY(BART_Rides[[#This Row],[Date]],2)</f>
        <v>2</v>
      </c>
      <c r="L15153" s="1" t="str">
        <f>LEFT(BART_Rides[[#This Row],[Lines]],1)</f>
        <v>Y</v>
      </c>
      <c r="M15153" s="1" t="str">
        <f>IF(BART_Rides[[#This Row],[FirstLetter]]="Y","Yes","No")</f>
        <v>Yes</v>
      </c>
      <c r="N15153" s="1" t="str">
        <f>IF(OR(BART_Rides[[#This Row],[Station Code]]="EM", BART_Rides[[#This Row],[Station Code]]="MT", BART_Rides[[#This Row],[Station Code]]="PL", BART_Rides[[#This Row],[Station Code]]="CC"), "Yes", "No")</f>
        <v>No</v>
      </c>
    </row>
    <row r="15154" spans="6:14">
      <c r="F15154" s="3">
        <v>44384</v>
      </c>
      <c r="G15154" s="1" t="s">
        <v>79</v>
      </c>
      <c r="H15154" s="1" t="s">
        <v>107</v>
      </c>
      <c r="I15154" s="1">
        <v>1528</v>
      </c>
      <c r="J15154" s="1">
        <f>MONTH(BART_Rides[[#This Row],[Date]])</f>
        <v>7</v>
      </c>
      <c r="K15154" s="1">
        <f>WEEKDAY(BART_Rides[[#This Row],[Date]],2)</f>
        <v>3</v>
      </c>
      <c r="L15154" s="1" t="str">
        <f>LEFT(BART_Rides[[#This Row],[Lines]],1)</f>
        <v>Y</v>
      </c>
      <c r="M15154" s="1" t="str">
        <f>IF(BART_Rides[[#This Row],[FirstLetter]]="Y","Yes","No")</f>
        <v>Yes</v>
      </c>
      <c r="N15154" s="1" t="str">
        <f>IF(OR(BART_Rides[[#This Row],[Station Code]]="EM", BART_Rides[[#This Row],[Station Code]]="MT", BART_Rides[[#This Row],[Station Code]]="PL", BART_Rides[[#This Row],[Station Code]]="CC"), "Yes", "No")</f>
        <v>No</v>
      </c>
    </row>
    <row r="15155" spans="6:14">
      <c r="F15155" s="3">
        <v>44385</v>
      </c>
      <c r="G15155" s="1" t="s">
        <v>79</v>
      </c>
      <c r="H15155" s="1" t="s">
        <v>107</v>
      </c>
      <c r="I15155" s="1">
        <v>1805</v>
      </c>
      <c r="J15155" s="1">
        <f>MONTH(BART_Rides[[#This Row],[Date]])</f>
        <v>7</v>
      </c>
      <c r="K15155" s="1">
        <f>WEEKDAY(BART_Rides[[#This Row],[Date]],2)</f>
        <v>4</v>
      </c>
      <c r="L15155" s="1" t="str">
        <f>LEFT(BART_Rides[[#This Row],[Lines]],1)</f>
        <v>Y</v>
      </c>
      <c r="M15155" s="1" t="str">
        <f>IF(BART_Rides[[#This Row],[FirstLetter]]="Y","Yes","No")</f>
        <v>Yes</v>
      </c>
      <c r="N15155" s="1" t="str">
        <f>IF(OR(BART_Rides[[#This Row],[Station Code]]="EM", BART_Rides[[#This Row],[Station Code]]="MT", BART_Rides[[#This Row],[Station Code]]="PL", BART_Rides[[#This Row],[Station Code]]="CC"), "Yes", "No")</f>
        <v>No</v>
      </c>
    </row>
    <row r="15156" spans="6:14">
      <c r="F15156" s="3">
        <v>44386</v>
      </c>
      <c r="G15156" s="1" t="s">
        <v>79</v>
      </c>
      <c r="H15156" s="1" t="s">
        <v>107</v>
      </c>
      <c r="I15156" s="1">
        <v>1807</v>
      </c>
      <c r="J15156" s="1">
        <f>MONTH(BART_Rides[[#This Row],[Date]])</f>
        <v>7</v>
      </c>
      <c r="K15156" s="1">
        <f>WEEKDAY(BART_Rides[[#This Row],[Date]],2)</f>
        <v>5</v>
      </c>
      <c r="L15156" s="1" t="str">
        <f>LEFT(BART_Rides[[#This Row],[Lines]],1)</f>
        <v>Y</v>
      </c>
      <c r="M15156" s="1" t="str">
        <f>IF(BART_Rides[[#This Row],[FirstLetter]]="Y","Yes","No")</f>
        <v>Yes</v>
      </c>
      <c r="N15156" s="1" t="str">
        <f>IF(OR(BART_Rides[[#This Row],[Station Code]]="EM", BART_Rides[[#This Row],[Station Code]]="MT", BART_Rides[[#This Row],[Station Code]]="PL", BART_Rides[[#This Row],[Station Code]]="CC"), "Yes", "No")</f>
        <v>No</v>
      </c>
    </row>
    <row r="15157" spans="6:14">
      <c r="F15157" s="3">
        <v>44387</v>
      </c>
      <c r="G15157" s="1" t="s">
        <v>79</v>
      </c>
      <c r="H15157" s="1" t="s">
        <v>107</v>
      </c>
      <c r="I15157" s="1">
        <v>1112</v>
      </c>
      <c r="J15157" s="1">
        <f>MONTH(BART_Rides[[#This Row],[Date]])</f>
        <v>7</v>
      </c>
      <c r="K15157" s="1">
        <f>WEEKDAY(BART_Rides[[#This Row],[Date]],2)</f>
        <v>6</v>
      </c>
      <c r="L15157" s="1" t="str">
        <f>LEFT(BART_Rides[[#This Row],[Lines]],1)</f>
        <v>Y</v>
      </c>
      <c r="M15157" s="1" t="str">
        <f>IF(BART_Rides[[#This Row],[FirstLetter]]="Y","Yes","No")</f>
        <v>Yes</v>
      </c>
      <c r="N15157" s="1" t="str">
        <f>IF(OR(BART_Rides[[#This Row],[Station Code]]="EM", BART_Rides[[#This Row],[Station Code]]="MT", BART_Rides[[#This Row],[Station Code]]="PL", BART_Rides[[#This Row],[Station Code]]="CC"), "Yes", "No")</f>
        <v>No</v>
      </c>
    </row>
    <row r="15158" spans="6:14">
      <c r="F15158" s="3">
        <v>44388</v>
      </c>
      <c r="G15158" s="1" t="s">
        <v>79</v>
      </c>
      <c r="H15158" s="1" t="s">
        <v>107</v>
      </c>
      <c r="I15158" s="1">
        <v>1219</v>
      </c>
      <c r="J15158" s="1">
        <f>MONTH(BART_Rides[[#This Row],[Date]])</f>
        <v>7</v>
      </c>
      <c r="K15158" s="1">
        <f>WEEKDAY(BART_Rides[[#This Row],[Date]],2)</f>
        <v>7</v>
      </c>
      <c r="L15158" s="1" t="str">
        <f>LEFT(BART_Rides[[#This Row],[Lines]],1)</f>
        <v>Y</v>
      </c>
      <c r="M15158" s="1" t="str">
        <f>IF(BART_Rides[[#This Row],[FirstLetter]]="Y","Yes","No")</f>
        <v>Yes</v>
      </c>
      <c r="N15158" s="1" t="str">
        <f>IF(OR(BART_Rides[[#This Row],[Station Code]]="EM", BART_Rides[[#This Row],[Station Code]]="MT", BART_Rides[[#This Row],[Station Code]]="PL", BART_Rides[[#This Row],[Station Code]]="CC"), "Yes", "No")</f>
        <v>No</v>
      </c>
    </row>
    <row r="15159" spans="6:14">
      <c r="F15159" s="3">
        <v>44389</v>
      </c>
      <c r="G15159" s="1" t="s">
        <v>79</v>
      </c>
      <c r="H15159" s="1" t="s">
        <v>107</v>
      </c>
      <c r="I15159" s="1">
        <v>1851</v>
      </c>
      <c r="J15159" s="1">
        <f>MONTH(BART_Rides[[#This Row],[Date]])</f>
        <v>7</v>
      </c>
      <c r="K15159" s="1">
        <f>WEEKDAY(BART_Rides[[#This Row],[Date]],2)</f>
        <v>1</v>
      </c>
      <c r="L15159" s="1" t="str">
        <f>LEFT(BART_Rides[[#This Row],[Lines]],1)</f>
        <v>Y</v>
      </c>
      <c r="M15159" s="1" t="str">
        <f>IF(BART_Rides[[#This Row],[FirstLetter]]="Y","Yes","No")</f>
        <v>Yes</v>
      </c>
      <c r="N15159" s="1" t="str">
        <f>IF(OR(BART_Rides[[#This Row],[Station Code]]="EM", BART_Rides[[#This Row],[Station Code]]="MT", BART_Rides[[#This Row],[Station Code]]="PL", BART_Rides[[#This Row],[Station Code]]="CC"), "Yes", "No")</f>
        <v>No</v>
      </c>
    </row>
    <row r="15160" spans="6:14">
      <c r="F15160" s="3">
        <v>44390</v>
      </c>
      <c r="G15160" s="1" t="s">
        <v>79</v>
      </c>
      <c r="H15160" s="1" t="s">
        <v>107</v>
      </c>
      <c r="I15160" s="1">
        <v>1664</v>
      </c>
      <c r="J15160" s="1">
        <f>MONTH(BART_Rides[[#This Row],[Date]])</f>
        <v>7</v>
      </c>
      <c r="K15160" s="1">
        <f>WEEKDAY(BART_Rides[[#This Row],[Date]],2)</f>
        <v>2</v>
      </c>
      <c r="L15160" s="1" t="str">
        <f>LEFT(BART_Rides[[#This Row],[Lines]],1)</f>
        <v>Y</v>
      </c>
      <c r="M15160" s="1" t="str">
        <f>IF(BART_Rides[[#This Row],[FirstLetter]]="Y","Yes","No")</f>
        <v>Yes</v>
      </c>
      <c r="N15160" s="1" t="str">
        <f>IF(OR(BART_Rides[[#This Row],[Station Code]]="EM", BART_Rides[[#This Row],[Station Code]]="MT", BART_Rides[[#This Row],[Station Code]]="PL", BART_Rides[[#This Row],[Station Code]]="CC"), "Yes", "No")</f>
        <v>No</v>
      </c>
    </row>
    <row r="15161" spans="6:14">
      <c r="F15161" s="3">
        <v>44391</v>
      </c>
      <c r="G15161" s="1" t="s">
        <v>79</v>
      </c>
      <c r="H15161" s="1" t="s">
        <v>107</v>
      </c>
      <c r="I15161" s="1">
        <v>1665</v>
      </c>
      <c r="J15161" s="1">
        <f>MONTH(BART_Rides[[#This Row],[Date]])</f>
        <v>7</v>
      </c>
      <c r="K15161" s="1">
        <f>WEEKDAY(BART_Rides[[#This Row],[Date]],2)</f>
        <v>3</v>
      </c>
      <c r="L15161" s="1" t="str">
        <f>LEFT(BART_Rides[[#This Row],[Lines]],1)</f>
        <v>Y</v>
      </c>
      <c r="M15161" s="1" t="str">
        <f>IF(BART_Rides[[#This Row],[FirstLetter]]="Y","Yes","No")</f>
        <v>Yes</v>
      </c>
      <c r="N15161" s="1" t="str">
        <f>IF(OR(BART_Rides[[#This Row],[Station Code]]="EM", BART_Rides[[#This Row],[Station Code]]="MT", BART_Rides[[#This Row],[Station Code]]="PL", BART_Rides[[#This Row],[Station Code]]="CC"), "Yes", "No")</f>
        <v>No</v>
      </c>
    </row>
    <row r="15162" spans="6:14">
      <c r="F15162" s="3">
        <v>44392</v>
      </c>
      <c r="G15162" s="1" t="s">
        <v>79</v>
      </c>
      <c r="H15162" s="1" t="s">
        <v>107</v>
      </c>
      <c r="I15162" s="1">
        <v>1830</v>
      </c>
      <c r="J15162" s="1">
        <f>MONTH(BART_Rides[[#This Row],[Date]])</f>
        <v>7</v>
      </c>
      <c r="K15162" s="1">
        <f>WEEKDAY(BART_Rides[[#This Row],[Date]],2)</f>
        <v>4</v>
      </c>
      <c r="L15162" s="1" t="str">
        <f>LEFT(BART_Rides[[#This Row],[Lines]],1)</f>
        <v>Y</v>
      </c>
      <c r="M15162" s="1" t="str">
        <f>IF(BART_Rides[[#This Row],[FirstLetter]]="Y","Yes","No")</f>
        <v>Yes</v>
      </c>
      <c r="N15162" s="1" t="str">
        <f>IF(OR(BART_Rides[[#This Row],[Station Code]]="EM", BART_Rides[[#This Row],[Station Code]]="MT", BART_Rides[[#This Row],[Station Code]]="PL", BART_Rides[[#This Row],[Station Code]]="CC"), "Yes", "No")</f>
        <v>No</v>
      </c>
    </row>
    <row r="15163" spans="6:14">
      <c r="F15163" s="3">
        <v>44393</v>
      </c>
      <c r="G15163" s="1" t="s">
        <v>79</v>
      </c>
      <c r="H15163" s="1" t="s">
        <v>107</v>
      </c>
      <c r="I15163" s="1">
        <v>1921</v>
      </c>
      <c r="J15163" s="1">
        <f>MONTH(BART_Rides[[#This Row],[Date]])</f>
        <v>7</v>
      </c>
      <c r="K15163" s="1">
        <f>WEEKDAY(BART_Rides[[#This Row],[Date]],2)</f>
        <v>5</v>
      </c>
      <c r="L15163" s="1" t="str">
        <f>LEFT(BART_Rides[[#This Row],[Lines]],1)</f>
        <v>Y</v>
      </c>
      <c r="M15163" s="1" t="str">
        <f>IF(BART_Rides[[#This Row],[FirstLetter]]="Y","Yes","No")</f>
        <v>Yes</v>
      </c>
      <c r="N15163" s="1" t="str">
        <f>IF(OR(BART_Rides[[#This Row],[Station Code]]="EM", BART_Rides[[#This Row],[Station Code]]="MT", BART_Rides[[#This Row],[Station Code]]="PL", BART_Rides[[#This Row],[Station Code]]="CC"), "Yes", "No")</f>
        <v>No</v>
      </c>
    </row>
    <row r="15164" spans="6:14">
      <c r="F15164" s="3">
        <v>44394</v>
      </c>
      <c r="G15164" s="1" t="s">
        <v>79</v>
      </c>
      <c r="H15164" s="1" t="s">
        <v>107</v>
      </c>
      <c r="I15164" s="1">
        <v>1173</v>
      </c>
      <c r="J15164" s="1">
        <f>MONTH(BART_Rides[[#This Row],[Date]])</f>
        <v>7</v>
      </c>
      <c r="K15164" s="1">
        <f>WEEKDAY(BART_Rides[[#This Row],[Date]],2)</f>
        <v>6</v>
      </c>
      <c r="L15164" s="1" t="str">
        <f>LEFT(BART_Rides[[#This Row],[Lines]],1)</f>
        <v>Y</v>
      </c>
      <c r="M15164" s="1" t="str">
        <f>IF(BART_Rides[[#This Row],[FirstLetter]]="Y","Yes","No")</f>
        <v>Yes</v>
      </c>
      <c r="N15164" s="1" t="str">
        <f>IF(OR(BART_Rides[[#This Row],[Station Code]]="EM", BART_Rides[[#This Row],[Station Code]]="MT", BART_Rides[[#This Row],[Station Code]]="PL", BART_Rides[[#This Row],[Station Code]]="CC"), "Yes", "No")</f>
        <v>No</v>
      </c>
    </row>
    <row r="15165" spans="6:14">
      <c r="F15165" s="3">
        <v>44395</v>
      </c>
      <c r="G15165" s="1" t="s">
        <v>79</v>
      </c>
      <c r="H15165" s="1" t="s">
        <v>107</v>
      </c>
      <c r="I15165" s="1">
        <v>1227</v>
      </c>
      <c r="J15165" s="1">
        <f>MONTH(BART_Rides[[#This Row],[Date]])</f>
        <v>7</v>
      </c>
      <c r="K15165" s="1">
        <f>WEEKDAY(BART_Rides[[#This Row],[Date]],2)</f>
        <v>7</v>
      </c>
      <c r="L15165" s="1" t="str">
        <f>LEFT(BART_Rides[[#This Row],[Lines]],1)</f>
        <v>Y</v>
      </c>
      <c r="M15165" s="1" t="str">
        <f>IF(BART_Rides[[#This Row],[FirstLetter]]="Y","Yes","No")</f>
        <v>Yes</v>
      </c>
      <c r="N15165" s="1" t="str">
        <f>IF(OR(BART_Rides[[#This Row],[Station Code]]="EM", BART_Rides[[#This Row],[Station Code]]="MT", BART_Rides[[#This Row],[Station Code]]="PL", BART_Rides[[#This Row],[Station Code]]="CC"), "Yes", "No")</f>
        <v>No</v>
      </c>
    </row>
    <row r="15166" spans="6:14">
      <c r="F15166" s="3">
        <v>44396</v>
      </c>
      <c r="G15166" s="1" t="s">
        <v>79</v>
      </c>
      <c r="H15166" s="1" t="s">
        <v>107</v>
      </c>
      <c r="I15166" s="1">
        <v>1887</v>
      </c>
      <c r="J15166" s="1">
        <f>MONTH(BART_Rides[[#This Row],[Date]])</f>
        <v>7</v>
      </c>
      <c r="K15166" s="1">
        <f>WEEKDAY(BART_Rides[[#This Row],[Date]],2)</f>
        <v>1</v>
      </c>
      <c r="L15166" s="1" t="str">
        <f>LEFT(BART_Rides[[#This Row],[Lines]],1)</f>
        <v>Y</v>
      </c>
      <c r="M15166" s="1" t="str">
        <f>IF(BART_Rides[[#This Row],[FirstLetter]]="Y","Yes","No")</f>
        <v>Yes</v>
      </c>
      <c r="N15166" s="1" t="str">
        <f>IF(OR(BART_Rides[[#This Row],[Station Code]]="EM", BART_Rides[[#This Row],[Station Code]]="MT", BART_Rides[[#This Row],[Station Code]]="PL", BART_Rides[[#This Row],[Station Code]]="CC"), "Yes", "No")</f>
        <v>No</v>
      </c>
    </row>
    <row r="15167" spans="6:14">
      <c r="F15167" s="3">
        <v>44397</v>
      </c>
      <c r="G15167" s="1" t="s">
        <v>79</v>
      </c>
      <c r="H15167" s="1" t="s">
        <v>107</v>
      </c>
      <c r="I15167" s="1">
        <v>1750</v>
      </c>
      <c r="J15167" s="1">
        <f>MONTH(BART_Rides[[#This Row],[Date]])</f>
        <v>7</v>
      </c>
      <c r="K15167" s="1">
        <f>WEEKDAY(BART_Rides[[#This Row],[Date]],2)</f>
        <v>2</v>
      </c>
      <c r="L15167" s="1" t="str">
        <f>LEFT(BART_Rides[[#This Row],[Lines]],1)</f>
        <v>Y</v>
      </c>
      <c r="M15167" s="1" t="str">
        <f>IF(BART_Rides[[#This Row],[FirstLetter]]="Y","Yes","No")</f>
        <v>Yes</v>
      </c>
      <c r="N15167" s="1" t="str">
        <f>IF(OR(BART_Rides[[#This Row],[Station Code]]="EM", BART_Rides[[#This Row],[Station Code]]="MT", BART_Rides[[#This Row],[Station Code]]="PL", BART_Rides[[#This Row],[Station Code]]="CC"), "Yes", "No")</f>
        <v>No</v>
      </c>
    </row>
    <row r="15168" spans="6:14">
      <c r="F15168" s="3">
        <v>44398</v>
      </c>
      <c r="G15168" s="1" t="s">
        <v>79</v>
      </c>
      <c r="H15168" s="1" t="s">
        <v>107</v>
      </c>
      <c r="I15168" s="1">
        <v>1700</v>
      </c>
      <c r="J15168" s="1">
        <f>MONTH(BART_Rides[[#This Row],[Date]])</f>
        <v>7</v>
      </c>
      <c r="K15168" s="1">
        <f>WEEKDAY(BART_Rides[[#This Row],[Date]],2)</f>
        <v>3</v>
      </c>
      <c r="L15168" s="1" t="str">
        <f>LEFT(BART_Rides[[#This Row],[Lines]],1)</f>
        <v>Y</v>
      </c>
      <c r="M15168" s="1" t="str">
        <f>IF(BART_Rides[[#This Row],[FirstLetter]]="Y","Yes","No")</f>
        <v>Yes</v>
      </c>
      <c r="N15168" s="1" t="str">
        <f>IF(OR(BART_Rides[[#This Row],[Station Code]]="EM", BART_Rides[[#This Row],[Station Code]]="MT", BART_Rides[[#This Row],[Station Code]]="PL", BART_Rides[[#This Row],[Station Code]]="CC"), "Yes", "No")</f>
        <v>No</v>
      </c>
    </row>
    <row r="15169" spans="6:14">
      <c r="F15169" s="3">
        <v>44399</v>
      </c>
      <c r="G15169" s="1" t="s">
        <v>79</v>
      </c>
      <c r="H15169" s="1" t="s">
        <v>107</v>
      </c>
      <c r="I15169" s="1">
        <v>1927</v>
      </c>
      <c r="J15169" s="1">
        <f>MONTH(BART_Rides[[#This Row],[Date]])</f>
        <v>7</v>
      </c>
      <c r="K15169" s="1">
        <f>WEEKDAY(BART_Rides[[#This Row],[Date]],2)</f>
        <v>4</v>
      </c>
      <c r="L15169" s="1" t="str">
        <f>LEFT(BART_Rides[[#This Row],[Lines]],1)</f>
        <v>Y</v>
      </c>
      <c r="M15169" s="1" t="str">
        <f>IF(BART_Rides[[#This Row],[FirstLetter]]="Y","Yes","No")</f>
        <v>Yes</v>
      </c>
      <c r="N15169" s="1" t="str">
        <f>IF(OR(BART_Rides[[#This Row],[Station Code]]="EM", BART_Rides[[#This Row],[Station Code]]="MT", BART_Rides[[#This Row],[Station Code]]="PL", BART_Rides[[#This Row],[Station Code]]="CC"), "Yes", "No")</f>
        <v>No</v>
      </c>
    </row>
    <row r="15170" spans="6:14">
      <c r="F15170" s="3">
        <v>44400</v>
      </c>
      <c r="G15170" s="1" t="s">
        <v>79</v>
      </c>
      <c r="H15170" s="1" t="s">
        <v>107</v>
      </c>
      <c r="I15170" s="1">
        <v>1856</v>
      </c>
      <c r="J15170" s="1">
        <f>MONTH(BART_Rides[[#This Row],[Date]])</f>
        <v>7</v>
      </c>
      <c r="K15170" s="1">
        <f>WEEKDAY(BART_Rides[[#This Row],[Date]],2)</f>
        <v>5</v>
      </c>
      <c r="L15170" s="1" t="str">
        <f>LEFT(BART_Rides[[#This Row],[Lines]],1)</f>
        <v>Y</v>
      </c>
      <c r="M15170" s="1" t="str">
        <f>IF(BART_Rides[[#This Row],[FirstLetter]]="Y","Yes","No")</f>
        <v>Yes</v>
      </c>
      <c r="N15170" s="1" t="str">
        <f>IF(OR(BART_Rides[[#This Row],[Station Code]]="EM", BART_Rides[[#This Row],[Station Code]]="MT", BART_Rides[[#This Row],[Station Code]]="PL", BART_Rides[[#This Row],[Station Code]]="CC"), "Yes", "No")</f>
        <v>No</v>
      </c>
    </row>
    <row r="15171" spans="6:14">
      <c r="F15171" s="3">
        <v>44401</v>
      </c>
      <c r="G15171" s="1" t="s">
        <v>79</v>
      </c>
      <c r="H15171" s="1" t="s">
        <v>107</v>
      </c>
      <c r="I15171" s="1">
        <v>1221</v>
      </c>
      <c r="J15171" s="1">
        <f>MONTH(BART_Rides[[#This Row],[Date]])</f>
        <v>7</v>
      </c>
      <c r="K15171" s="1">
        <f>WEEKDAY(BART_Rides[[#This Row],[Date]],2)</f>
        <v>6</v>
      </c>
      <c r="L15171" s="1" t="str">
        <f>LEFT(BART_Rides[[#This Row],[Lines]],1)</f>
        <v>Y</v>
      </c>
      <c r="M15171" s="1" t="str">
        <f>IF(BART_Rides[[#This Row],[FirstLetter]]="Y","Yes","No")</f>
        <v>Yes</v>
      </c>
      <c r="N15171" s="1" t="str">
        <f>IF(OR(BART_Rides[[#This Row],[Station Code]]="EM", BART_Rides[[#This Row],[Station Code]]="MT", BART_Rides[[#This Row],[Station Code]]="PL", BART_Rides[[#This Row],[Station Code]]="CC"), "Yes", "No")</f>
        <v>No</v>
      </c>
    </row>
    <row r="15172" spans="6:14">
      <c r="F15172" s="3">
        <v>44402</v>
      </c>
      <c r="G15172" s="1" t="s">
        <v>79</v>
      </c>
      <c r="H15172" s="1" t="s">
        <v>107</v>
      </c>
      <c r="I15172" s="1">
        <v>1220</v>
      </c>
      <c r="J15172" s="1">
        <f>MONTH(BART_Rides[[#This Row],[Date]])</f>
        <v>7</v>
      </c>
      <c r="K15172" s="1">
        <f>WEEKDAY(BART_Rides[[#This Row],[Date]],2)</f>
        <v>7</v>
      </c>
      <c r="L15172" s="1" t="str">
        <f>LEFT(BART_Rides[[#This Row],[Lines]],1)</f>
        <v>Y</v>
      </c>
      <c r="M15172" s="1" t="str">
        <f>IF(BART_Rides[[#This Row],[FirstLetter]]="Y","Yes","No")</f>
        <v>Yes</v>
      </c>
      <c r="N15172" s="1" t="str">
        <f>IF(OR(BART_Rides[[#This Row],[Station Code]]="EM", BART_Rides[[#This Row],[Station Code]]="MT", BART_Rides[[#This Row],[Station Code]]="PL", BART_Rides[[#This Row],[Station Code]]="CC"), "Yes", "No")</f>
        <v>No</v>
      </c>
    </row>
    <row r="15173" spans="6:14">
      <c r="F15173" s="3">
        <v>44403</v>
      </c>
      <c r="G15173" s="1" t="s">
        <v>79</v>
      </c>
      <c r="H15173" s="1" t="s">
        <v>107</v>
      </c>
      <c r="I15173" s="1">
        <v>1831</v>
      </c>
      <c r="J15173" s="1">
        <f>MONTH(BART_Rides[[#This Row],[Date]])</f>
        <v>7</v>
      </c>
      <c r="K15173" s="1">
        <f>WEEKDAY(BART_Rides[[#This Row],[Date]],2)</f>
        <v>1</v>
      </c>
      <c r="L15173" s="1" t="str">
        <f>LEFT(BART_Rides[[#This Row],[Lines]],1)</f>
        <v>Y</v>
      </c>
      <c r="M15173" s="1" t="str">
        <f>IF(BART_Rides[[#This Row],[FirstLetter]]="Y","Yes","No")</f>
        <v>Yes</v>
      </c>
      <c r="N15173" s="1" t="str">
        <f>IF(OR(BART_Rides[[#This Row],[Station Code]]="EM", BART_Rides[[#This Row],[Station Code]]="MT", BART_Rides[[#This Row],[Station Code]]="PL", BART_Rides[[#This Row],[Station Code]]="CC"), "Yes", "No")</f>
        <v>No</v>
      </c>
    </row>
    <row r="15174" spans="6:14">
      <c r="F15174" s="3">
        <v>44404</v>
      </c>
      <c r="G15174" s="1" t="s">
        <v>79</v>
      </c>
      <c r="H15174" s="1" t="s">
        <v>107</v>
      </c>
      <c r="I15174" s="1">
        <v>1742</v>
      </c>
      <c r="J15174" s="1">
        <f>MONTH(BART_Rides[[#This Row],[Date]])</f>
        <v>7</v>
      </c>
      <c r="K15174" s="1">
        <f>WEEKDAY(BART_Rides[[#This Row],[Date]],2)</f>
        <v>2</v>
      </c>
      <c r="L15174" s="1" t="str">
        <f>LEFT(BART_Rides[[#This Row],[Lines]],1)</f>
        <v>Y</v>
      </c>
      <c r="M15174" s="1" t="str">
        <f>IF(BART_Rides[[#This Row],[FirstLetter]]="Y","Yes","No")</f>
        <v>Yes</v>
      </c>
      <c r="N15174" s="1" t="str">
        <f>IF(OR(BART_Rides[[#This Row],[Station Code]]="EM", BART_Rides[[#This Row],[Station Code]]="MT", BART_Rides[[#This Row],[Station Code]]="PL", BART_Rides[[#This Row],[Station Code]]="CC"), "Yes", "No")</f>
        <v>No</v>
      </c>
    </row>
    <row r="15175" spans="6:14">
      <c r="F15175" s="3">
        <v>44405</v>
      </c>
      <c r="G15175" s="1" t="s">
        <v>79</v>
      </c>
      <c r="H15175" s="1" t="s">
        <v>107</v>
      </c>
      <c r="I15175" s="1">
        <v>1742</v>
      </c>
      <c r="J15175" s="1">
        <f>MONTH(BART_Rides[[#This Row],[Date]])</f>
        <v>7</v>
      </c>
      <c r="K15175" s="1">
        <f>WEEKDAY(BART_Rides[[#This Row],[Date]],2)</f>
        <v>3</v>
      </c>
      <c r="L15175" s="1" t="str">
        <f>LEFT(BART_Rides[[#This Row],[Lines]],1)</f>
        <v>Y</v>
      </c>
      <c r="M15175" s="1" t="str">
        <f>IF(BART_Rides[[#This Row],[FirstLetter]]="Y","Yes","No")</f>
        <v>Yes</v>
      </c>
      <c r="N15175" s="1" t="str">
        <f>IF(OR(BART_Rides[[#This Row],[Station Code]]="EM", BART_Rides[[#This Row],[Station Code]]="MT", BART_Rides[[#This Row],[Station Code]]="PL", BART_Rides[[#This Row],[Station Code]]="CC"), "Yes", "No")</f>
        <v>No</v>
      </c>
    </row>
    <row r="15176" spans="6:14">
      <c r="F15176" s="3">
        <v>44406</v>
      </c>
      <c r="G15176" s="1" t="s">
        <v>79</v>
      </c>
      <c r="H15176" s="1" t="s">
        <v>107</v>
      </c>
      <c r="I15176" s="1">
        <v>1885</v>
      </c>
      <c r="J15176" s="1">
        <f>MONTH(BART_Rides[[#This Row],[Date]])</f>
        <v>7</v>
      </c>
      <c r="K15176" s="1">
        <f>WEEKDAY(BART_Rides[[#This Row],[Date]],2)</f>
        <v>4</v>
      </c>
      <c r="L15176" s="1" t="str">
        <f>LEFT(BART_Rides[[#This Row],[Lines]],1)</f>
        <v>Y</v>
      </c>
      <c r="M15176" s="1" t="str">
        <f>IF(BART_Rides[[#This Row],[FirstLetter]]="Y","Yes","No")</f>
        <v>Yes</v>
      </c>
      <c r="N15176" s="1" t="str">
        <f>IF(OR(BART_Rides[[#This Row],[Station Code]]="EM", BART_Rides[[#This Row],[Station Code]]="MT", BART_Rides[[#This Row],[Station Code]]="PL", BART_Rides[[#This Row],[Station Code]]="CC"), "Yes", "No")</f>
        <v>No</v>
      </c>
    </row>
    <row r="15177" spans="6:14">
      <c r="F15177" s="3">
        <v>44407</v>
      </c>
      <c r="G15177" s="1" t="s">
        <v>79</v>
      </c>
      <c r="H15177" s="1" t="s">
        <v>107</v>
      </c>
      <c r="I15177" s="1">
        <v>1845</v>
      </c>
      <c r="J15177" s="1">
        <f>MONTH(BART_Rides[[#This Row],[Date]])</f>
        <v>7</v>
      </c>
      <c r="K15177" s="1">
        <f>WEEKDAY(BART_Rides[[#This Row],[Date]],2)</f>
        <v>5</v>
      </c>
      <c r="L15177" s="1" t="str">
        <f>LEFT(BART_Rides[[#This Row],[Lines]],1)</f>
        <v>Y</v>
      </c>
      <c r="M15177" s="1" t="str">
        <f>IF(BART_Rides[[#This Row],[FirstLetter]]="Y","Yes","No")</f>
        <v>Yes</v>
      </c>
      <c r="N15177" s="1" t="str">
        <f>IF(OR(BART_Rides[[#This Row],[Station Code]]="EM", BART_Rides[[#This Row],[Station Code]]="MT", BART_Rides[[#This Row],[Station Code]]="PL", BART_Rides[[#This Row],[Station Code]]="CC"), "Yes", "No")</f>
        <v>No</v>
      </c>
    </row>
    <row r="15178" spans="6:14">
      <c r="F15178" s="3">
        <v>44408</v>
      </c>
      <c r="G15178" s="1" t="s">
        <v>79</v>
      </c>
      <c r="H15178" s="1" t="s">
        <v>107</v>
      </c>
      <c r="I15178" s="1">
        <v>1198</v>
      </c>
      <c r="J15178" s="1">
        <f>MONTH(BART_Rides[[#This Row],[Date]])</f>
        <v>7</v>
      </c>
      <c r="K15178" s="1">
        <f>WEEKDAY(BART_Rides[[#This Row],[Date]],2)</f>
        <v>6</v>
      </c>
      <c r="L15178" s="1" t="str">
        <f>LEFT(BART_Rides[[#This Row],[Lines]],1)</f>
        <v>Y</v>
      </c>
      <c r="M15178" s="1" t="str">
        <f>IF(BART_Rides[[#This Row],[FirstLetter]]="Y","Yes","No")</f>
        <v>Yes</v>
      </c>
      <c r="N15178" s="1" t="str">
        <f>IF(OR(BART_Rides[[#This Row],[Station Code]]="EM", BART_Rides[[#This Row],[Station Code]]="MT", BART_Rides[[#This Row],[Station Code]]="PL", BART_Rides[[#This Row],[Station Code]]="CC"), "Yes", "No")</f>
        <v>No</v>
      </c>
    </row>
    <row r="15179" spans="6:14">
      <c r="F15179" s="3">
        <v>44409</v>
      </c>
      <c r="G15179" s="1" t="s">
        <v>79</v>
      </c>
      <c r="H15179" s="1" t="s">
        <v>107</v>
      </c>
      <c r="I15179" s="1">
        <v>1277</v>
      </c>
      <c r="J15179" s="1">
        <f>MONTH(BART_Rides[[#This Row],[Date]])</f>
        <v>8</v>
      </c>
      <c r="K15179" s="1">
        <f>WEEKDAY(BART_Rides[[#This Row],[Date]],2)</f>
        <v>7</v>
      </c>
      <c r="L15179" s="1" t="str">
        <f>LEFT(BART_Rides[[#This Row],[Lines]],1)</f>
        <v>Y</v>
      </c>
      <c r="M15179" s="1" t="str">
        <f>IF(BART_Rides[[#This Row],[FirstLetter]]="Y","Yes","No")</f>
        <v>Yes</v>
      </c>
      <c r="N15179" s="1" t="str">
        <f>IF(OR(BART_Rides[[#This Row],[Station Code]]="EM", BART_Rides[[#This Row],[Station Code]]="MT", BART_Rides[[#This Row],[Station Code]]="PL", BART_Rides[[#This Row],[Station Code]]="CC"), "Yes", "No")</f>
        <v>No</v>
      </c>
    </row>
    <row r="15180" spans="6:14">
      <c r="F15180" s="3">
        <v>44410</v>
      </c>
      <c r="G15180" s="1" t="s">
        <v>79</v>
      </c>
      <c r="H15180" s="1" t="s">
        <v>107</v>
      </c>
      <c r="I15180" s="1">
        <v>1815</v>
      </c>
      <c r="J15180" s="1">
        <f>MONTH(BART_Rides[[#This Row],[Date]])</f>
        <v>8</v>
      </c>
      <c r="K15180" s="1">
        <f>WEEKDAY(BART_Rides[[#This Row],[Date]],2)</f>
        <v>1</v>
      </c>
      <c r="L15180" s="1" t="str">
        <f>LEFT(BART_Rides[[#This Row],[Lines]],1)</f>
        <v>Y</v>
      </c>
      <c r="M15180" s="1" t="str">
        <f>IF(BART_Rides[[#This Row],[FirstLetter]]="Y","Yes","No")</f>
        <v>Yes</v>
      </c>
      <c r="N15180" s="1" t="str">
        <f>IF(OR(BART_Rides[[#This Row],[Station Code]]="EM", BART_Rides[[#This Row],[Station Code]]="MT", BART_Rides[[#This Row],[Station Code]]="PL", BART_Rides[[#This Row],[Station Code]]="CC"), "Yes", "No")</f>
        <v>No</v>
      </c>
    </row>
    <row r="15181" spans="6:14">
      <c r="F15181" s="3">
        <v>44411</v>
      </c>
      <c r="G15181" s="1" t="s">
        <v>79</v>
      </c>
      <c r="H15181" s="1" t="s">
        <v>107</v>
      </c>
      <c r="I15181" s="1">
        <v>1698</v>
      </c>
      <c r="J15181" s="1">
        <f>MONTH(BART_Rides[[#This Row],[Date]])</f>
        <v>8</v>
      </c>
      <c r="K15181" s="1">
        <f>WEEKDAY(BART_Rides[[#This Row],[Date]],2)</f>
        <v>2</v>
      </c>
      <c r="L15181" s="1" t="str">
        <f>LEFT(BART_Rides[[#This Row],[Lines]],1)</f>
        <v>Y</v>
      </c>
      <c r="M15181" s="1" t="str">
        <f>IF(BART_Rides[[#This Row],[FirstLetter]]="Y","Yes","No")</f>
        <v>Yes</v>
      </c>
      <c r="N15181" s="1" t="str">
        <f>IF(OR(BART_Rides[[#This Row],[Station Code]]="EM", BART_Rides[[#This Row],[Station Code]]="MT", BART_Rides[[#This Row],[Station Code]]="PL", BART_Rides[[#This Row],[Station Code]]="CC"), "Yes", "No")</f>
        <v>No</v>
      </c>
    </row>
    <row r="15182" spans="6:14">
      <c r="F15182" s="3">
        <v>44412</v>
      </c>
      <c r="G15182" s="1" t="s">
        <v>79</v>
      </c>
      <c r="H15182" s="1" t="s">
        <v>107</v>
      </c>
      <c r="I15182" s="1">
        <v>1804</v>
      </c>
      <c r="J15182" s="1">
        <f>MONTH(BART_Rides[[#This Row],[Date]])</f>
        <v>8</v>
      </c>
      <c r="K15182" s="1">
        <f>WEEKDAY(BART_Rides[[#This Row],[Date]],2)</f>
        <v>3</v>
      </c>
      <c r="L15182" s="1" t="str">
        <f>LEFT(BART_Rides[[#This Row],[Lines]],1)</f>
        <v>Y</v>
      </c>
      <c r="M15182" s="1" t="str">
        <f>IF(BART_Rides[[#This Row],[FirstLetter]]="Y","Yes","No")</f>
        <v>Yes</v>
      </c>
      <c r="N15182" s="1" t="str">
        <f>IF(OR(BART_Rides[[#This Row],[Station Code]]="EM", BART_Rides[[#This Row],[Station Code]]="MT", BART_Rides[[#This Row],[Station Code]]="PL", BART_Rides[[#This Row],[Station Code]]="CC"), "Yes", "No")</f>
        <v>No</v>
      </c>
    </row>
    <row r="15183" spans="6:14">
      <c r="F15183" s="3">
        <v>44413</v>
      </c>
      <c r="G15183" s="1" t="s">
        <v>79</v>
      </c>
      <c r="H15183" s="1" t="s">
        <v>107</v>
      </c>
      <c r="I15183" s="1">
        <v>1976</v>
      </c>
      <c r="J15183" s="1">
        <f>MONTH(BART_Rides[[#This Row],[Date]])</f>
        <v>8</v>
      </c>
      <c r="K15183" s="1">
        <f>WEEKDAY(BART_Rides[[#This Row],[Date]],2)</f>
        <v>4</v>
      </c>
      <c r="L15183" s="1" t="str">
        <f>LEFT(BART_Rides[[#This Row],[Lines]],1)</f>
        <v>Y</v>
      </c>
      <c r="M15183" s="1" t="str">
        <f>IF(BART_Rides[[#This Row],[FirstLetter]]="Y","Yes","No")</f>
        <v>Yes</v>
      </c>
      <c r="N15183" s="1" t="str">
        <f>IF(OR(BART_Rides[[#This Row],[Station Code]]="EM", BART_Rides[[#This Row],[Station Code]]="MT", BART_Rides[[#This Row],[Station Code]]="PL", BART_Rides[[#This Row],[Station Code]]="CC"), "Yes", "No")</f>
        <v>No</v>
      </c>
    </row>
    <row r="15184" spans="6:14">
      <c r="F15184" s="3">
        <v>44414</v>
      </c>
      <c r="G15184" s="1" t="s">
        <v>79</v>
      </c>
      <c r="H15184" s="1" t="s">
        <v>107</v>
      </c>
      <c r="I15184" s="1">
        <v>1974</v>
      </c>
      <c r="J15184" s="1">
        <f>MONTH(BART_Rides[[#This Row],[Date]])</f>
        <v>8</v>
      </c>
      <c r="K15184" s="1">
        <f>WEEKDAY(BART_Rides[[#This Row],[Date]],2)</f>
        <v>5</v>
      </c>
      <c r="L15184" s="1" t="str">
        <f>LEFT(BART_Rides[[#This Row],[Lines]],1)</f>
        <v>Y</v>
      </c>
      <c r="M15184" s="1" t="str">
        <f>IF(BART_Rides[[#This Row],[FirstLetter]]="Y","Yes","No")</f>
        <v>Yes</v>
      </c>
      <c r="N15184" s="1" t="str">
        <f>IF(OR(BART_Rides[[#This Row],[Station Code]]="EM", BART_Rides[[#This Row],[Station Code]]="MT", BART_Rides[[#This Row],[Station Code]]="PL", BART_Rides[[#This Row],[Station Code]]="CC"), "Yes", "No")</f>
        <v>No</v>
      </c>
    </row>
    <row r="15185" spans="6:14">
      <c r="F15185" s="3">
        <v>44415</v>
      </c>
      <c r="G15185" s="1" t="s">
        <v>79</v>
      </c>
      <c r="H15185" s="1" t="s">
        <v>107</v>
      </c>
      <c r="I15185" s="1">
        <v>1466</v>
      </c>
      <c r="J15185" s="1">
        <f>MONTH(BART_Rides[[#This Row],[Date]])</f>
        <v>8</v>
      </c>
      <c r="K15185" s="1">
        <f>WEEKDAY(BART_Rides[[#This Row],[Date]],2)</f>
        <v>6</v>
      </c>
      <c r="L15185" s="1" t="str">
        <f>LEFT(BART_Rides[[#This Row],[Lines]],1)</f>
        <v>Y</v>
      </c>
      <c r="M15185" s="1" t="str">
        <f>IF(BART_Rides[[#This Row],[FirstLetter]]="Y","Yes","No")</f>
        <v>Yes</v>
      </c>
      <c r="N15185" s="1" t="str">
        <f>IF(OR(BART_Rides[[#This Row],[Station Code]]="EM", BART_Rides[[#This Row],[Station Code]]="MT", BART_Rides[[#This Row],[Station Code]]="PL", BART_Rides[[#This Row],[Station Code]]="CC"), "Yes", "No")</f>
        <v>No</v>
      </c>
    </row>
    <row r="15186" spans="6:14">
      <c r="F15186" s="3">
        <v>44416</v>
      </c>
      <c r="G15186" s="1" t="s">
        <v>79</v>
      </c>
      <c r="H15186" s="1" t="s">
        <v>107</v>
      </c>
      <c r="I15186" s="1">
        <v>1259</v>
      </c>
      <c r="J15186" s="1">
        <f>MONTH(BART_Rides[[#This Row],[Date]])</f>
        <v>8</v>
      </c>
      <c r="K15186" s="1">
        <f>WEEKDAY(BART_Rides[[#This Row],[Date]],2)</f>
        <v>7</v>
      </c>
      <c r="L15186" s="1" t="str">
        <f>LEFT(BART_Rides[[#This Row],[Lines]],1)</f>
        <v>Y</v>
      </c>
      <c r="M15186" s="1" t="str">
        <f>IF(BART_Rides[[#This Row],[FirstLetter]]="Y","Yes","No")</f>
        <v>Yes</v>
      </c>
      <c r="N15186" s="1" t="str">
        <f>IF(OR(BART_Rides[[#This Row],[Station Code]]="EM", BART_Rides[[#This Row],[Station Code]]="MT", BART_Rides[[#This Row],[Station Code]]="PL", BART_Rides[[#This Row],[Station Code]]="CC"), "Yes", "No")</f>
        <v>No</v>
      </c>
    </row>
    <row r="15187" spans="6:14">
      <c r="F15187" s="3">
        <v>44417</v>
      </c>
      <c r="G15187" s="1" t="s">
        <v>79</v>
      </c>
      <c r="H15187" s="1" t="s">
        <v>107</v>
      </c>
      <c r="I15187" s="1">
        <v>1833</v>
      </c>
      <c r="J15187" s="1">
        <f>MONTH(BART_Rides[[#This Row],[Date]])</f>
        <v>8</v>
      </c>
      <c r="K15187" s="1">
        <f>WEEKDAY(BART_Rides[[#This Row],[Date]],2)</f>
        <v>1</v>
      </c>
      <c r="L15187" s="1" t="str">
        <f>LEFT(BART_Rides[[#This Row],[Lines]],1)</f>
        <v>Y</v>
      </c>
      <c r="M15187" s="1" t="str">
        <f>IF(BART_Rides[[#This Row],[FirstLetter]]="Y","Yes","No")</f>
        <v>Yes</v>
      </c>
      <c r="N15187" s="1" t="str">
        <f>IF(OR(BART_Rides[[#This Row],[Station Code]]="EM", BART_Rides[[#This Row],[Station Code]]="MT", BART_Rides[[#This Row],[Station Code]]="PL", BART_Rides[[#This Row],[Station Code]]="CC"), "Yes", "No")</f>
        <v>No</v>
      </c>
    </row>
    <row r="15188" spans="6:14">
      <c r="F15188" s="3">
        <v>44418</v>
      </c>
      <c r="G15188" s="1" t="s">
        <v>79</v>
      </c>
      <c r="H15188" s="1" t="s">
        <v>107</v>
      </c>
      <c r="I15188" s="1">
        <v>1714</v>
      </c>
      <c r="J15188" s="1">
        <f>MONTH(BART_Rides[[#This Row],[Date]])</f>
        <v>8</v>
      </c>
      <c r="K15188" s="1">
        <f>WEEKDAY(BART_Rides[[#This Row],[Date]],2)</f>
        <v>2</v>
      </c>
      <c r="L15188" s="1" t="str">
        <f>LEFT(BART_Rides[[#This Row],[Lines]],1)</f>
        <v>Y</v>
      </c>
      <c r="M15188" s="1" t="str">
        <f>IF(BART_Rides[[#This Row],[FirstLetter]]="Y","Yes","No")</f>
        <v>Yes</v>
      </c>
      <c r="N15188" s="1" t="str">
        <f>IF(OR(BART_Rides[[#This Row],[Station Code]]="EM", BART_Rides[[#This Row],[Station Code]]="MT", BART_Rides[[#This Row],[Station Code]]="PL", BART_Rides[[#This Row],[Station Code]]="CC"), "Yes", "No")</f>
        <v>No</v>
      </c>
    </row>
    <row r="15189" spans="6:14">
      <c r="F15189" s="3">
        <v>44419</v>
      </c>
      <c r="G15189" s="1" t="s">
        <v>79</v>
      </c>
      <c r="H15189" s="1" t="s">
        <v>107</v>
      </c>
      <c r="I15189" s="1">
        <v>1692</v>
      </c>
      <c r="J15189" s="1">
        <f>MONTH(BART_Rides[[#This Row],[Date]])</f>
        <v>8</v>
      </c>
      <c r="K15189" s="1">
        <f>WEEKDAY(BART_Rides[[#This Row],[Date]],2)</f>
        <v>3</v>
      </c>
      <c r="L15189" s="1" t="str">
        <f>LEFT(BART_Rides[[#This Row],[Lines]],1)</f>
        <v>Y</v>
      </c>
      <c r="M15189" s="1" t="str">
        <f>IF(BART_Rides[[#This Row],[FirstLetter]]="Y","Yes","No")</f>
        <v>Yes</v>
      </c>
      <c r="N15189" s="1" t="str">
        <f>IF(OR(BART_Rides[[#This Row],[Station Code]]="EM", BART_Rides[[#This Row],[Station Code]]="MT", BART_Rides[[#This Row],[Station Code]]="PL", BART_Rides[[#This Row],[Station Code]]="CC"), "Yes", "No")</f>
        <v>No</v>
      </c>
    </row>
    <row r="15190" spans="6:14">
      <c r="F15190" s="3">
        <v>44420</v>
      </c>
      <c r="G15190" s="1" t="s">
        <v>79</v>
      </c>
      <c r="H15190" s="1" t="s">
        <v>107</v>
      </c>
      <c r="I15190" s="1">
        <v>2006</v>
      </c>
      <c r="J15190" s="1">
        <f>MONTH(BART_Rides[[#This Row],[Date]])</f>
        <v>8</v>
      </c>
      <c r="K15190" s="1">
        <f>WEEKDAY(BART_Rides[[#This Row],[Date]],2)</f>
        <v>4</v>
      </c>
      <c r="L15190" s="1" t="str">
        <f>LEFT(BART_Rides[[#This Row],[Lines]],1)</f>
        <v>Y</v>
      </c>
      <c r="M15190" s="1" t="str">
        <f>IF(BART_Rides[[#This Row],[FirstLetter]]="Y","Yes","No")</f>
        <v>Yes</v>
      </c>
      <c r="N15190" s="1" t="str">
        <f>IF(OR(BART_Rides[[#This Row],[Station Code]]="EM", BART_Rides[[#This Row],[Station Code]]="MT", BART_Rides[[#This Row],[Station Code]]="PL", BART_Rides[[#This Row],[Station Code]]="CC"), "Yes", "No")</f>
        <v>No</v>
      </c>
    </row>
    <row r="15191" spans="6:14">
      <c r="F15191" s="3">
        <v>44421</v>
      </c>
      <c r="G15191" s="1" t="s">
        <v>79</v>
      </c>
      <c r="H15191" s="1" t="s">
        <v>107</v>
      </c>
      <c r="I15191" s="1">
        <v>2027</v>
      </c>
      <c r="J15191" s="1">
        <f>MONTH(BART_Rides[[#This Row],[Date]])</f>
        <v>8</v>
      </c>
      <c r="K15191" s="1">
        <f>WEEKDAY(BART_Rides[[#This Row],[Date]],2)</f>
        <v>5</v>
      </c>
      <c r="L15191" s="1" t="str">
        <f>LEFT(BART_Rides[[#This Row],[Lines]],1)</f>
        <v>Y</v>
      </c>
      <c r="M15191" s="1" t="str">
        <f>IF(BART_Rides[[#This Row],[FirstLetter]]="Y","Yes","No")</f>
        <v>Yes</v>
      </c>
      <c r="N15191" s="1" t="str">
        <f>IF(OR(BART_Rides[[#This Row],[Station Code]]="EM", BART_Rides[[#This Row],[Station Code]]="MT", BART_Rides[[#This Row],[Station Code]]="PL", BART_Rides[[#This Row],[Station Code]]="CC"), "Yes", "No")</f>
        <v>No</v>
      </c>
    </row>
    <row r="15192" spans="6:14">
      <c r="F15192" s="3">
        <v>44422</v>
      </c>
      <c r="G15192" s="1" t="s">
        <v>79</v>
      </c>
      <c r="H15192" s="1" t="s">
        <v>107</v>
      </c>
      <c r="I15192" s="1">
        <v>1506</v>
      </c>
      <c r="J15192" s="1">
        <f>MONTH(BART_Rides[[#This Row],[Date]])</f>
        <v>8</v>
      </c>
      <c r="K15192" s="1">
        <f>WEEKDAY(BART_Rides[[#This Row],[Date]],2)</f>
        <v>6</v>
      </c>
      <c r="L15192" s="1" t="str">
        <f>LEFT(BART_Rides[[#This Row],[Lines]],1)</f>
        <v>Y</v>
      </c>
      <c r="M15192" s="1" t="str">
        <f>IF(BART_Rides[[#This Row],[FirstLetter]]="Y","Yes","No")</f>
        <v>Yes</v>
      </c>
      <c r="N15192" s="1" t="str">
        <f>IF(OR(BART_Rides[[#This Row],[Station Code]]="EM", BART_Rides[[#This Row],[Station Code]]="MT", BART_Rides[[#This Row],[Station Code]]="PL", BART_Rides[[#This Row],[Station Code]]="CC"), "Yes", "No")</f>
        <v>No</v>
      </c>
    </row>
    <row r="15193" spans="6:14">
      <c r="F15193" s="3">
        <v>44423</v>
      </c>
      <c r="G15193" s="1" t="s">
        <v>79</v>
      </c>
      <c r="H15193" s="1" t="s">
        <v>107</v>
      </c>
      <c r="I15193" s="1">
        <v>1331</v>
      </c>
      <c r="J15193" s="1">
        <f>MONTH(BART_Rides[[#This Row],[Date]])</f>
        <v>8</v>
      </c>
      <c r="K15193" s="1">
        <f>WEEKDAY(BART_Rides[[#This Row],[Date]],2)</f>
        <v>7</v>
      </c>
      <c r="L15193" s="1" t="str">
        <f>LEFT(BART_Rides[[#This Row],[Lines]],1)</f>
        <v>Y</v>
      </c>
      <c r="M15193" s="1" t="str">
        <f>IF(BART_Rides[[#This Row],[FirstLetter]]="Y","Yes","No")</f>
        <v>Yes</v>
      </c>
      <c r="N15193" s="1" t="str">
        <f>IF(OR(BART_Rides[[#This Row],[Station Code]]="EM", BART_Rides[[#This Row],[Station Code]]="MT", BART_Rides[[#This Row],[Station Code]]="PL", BART_Rides[[#This Row],[Station Code]]="CC"), "Yes", "No")</f>
        <v>No</v>
      </c>
    </row>
    <row r="15194" spans="6:14">
      <c r="F15194" s="3">
        <v>44424</v>
      </c>
      <c r="G15194" s="1" t="s">
        <v>79</v>
      </c>
      <c r="H15194" s="1" t="s">
        <v>107</v>
      </c>
      <c r="I15194" s="1">
        <v>1951</v>
      </c>
      <c r="J15194" s="1">
        <f>MONTH(BART_Rides[[#This Row],[Date]])</f>
        <v>8</v>
      </c>
      <c r="K15194" s="1">
        <f>WEEKDAY(BART_Rides[[#This Row],[Date]],2)</f>
        <v>1</v>
      </c>
      <c r="L15194" s="1" t="str">
        <f>LEFT(BART_Rides[[#This Row],[Lines]],1)</f>
        <v>Y</v>
      </c>
      <c r="M15194" s="1" t="str">
        <f>IF(BART_Rides[[#This Row],[FirstLetter]]="Y","Yes","No")</f>
        <v>Yes</v>
      </c>
      <c r="N15194" s="1" t="str">
        <f>IF(OR(BART_Rides[[#This Row],[Station Code]]="EM", BART_Rides[[#This Row],[Station Code]]="MT", BART_Rides[[#This Row],[Station Code]]="PL", BART_Rides[[#This Row],[Station Code]]="CC"), "Yes", "No")</f>
        <v>No</v>
      </c>
    </row>
    <row r="15195" spans="6:14">
      <c r="F15195" s="3">
        <v>44425</v>
      </c>
      <c r="G15195" s="1" t="s">
        <v>79</v>
      </c>
      <c r="H15195" s="1" t="s">
        <v>107</v>
      </c>
      <c r="I15195" s="1">
        <v>1805</v>
      </c>
      <c r="J15195" s="1">
        <f>MONTH(BART_Rides[[#This Row],[Date]])</f>
        <v>8</v>
      </c>
      <c r="K15195" s="1">
        <f>WEEKDAY(BART_Rides[[#This Row],[Date]],2)</f>
        <v>2</v>
      </c>
      <c r="L15195" s="1" t="str">
        <f>LEFT(BART_Rides[[#This Row],[Lines]],1)</f>
        <v>Y</v>
      </c>
      <c r="M15195" s="1" t="str">
        <f>IF(BART_Rides[[#This Row],[FirstLetter]]="Y","Yes","No")</f>
        <v>Yes</v>
      </c>
      <c r="N15195" s="1" t="str">
        <f>IF(OR(BART_Rides[[#This Row],[Station Code]]="EM", BART_Rides[[#This Row],[Station Code]]="MT", BART_Rides[[#This Row],[Station Code]]="PL", BART_Rides[[#This Row],[Station Code]]="CC"), "Yes", "No")</f>
        <v>No</v>
      </c>
    </row>
    <row r="15196" spans="6:14">
      <c r="F15196" s="3">
        <v>44426</v>
      </c>
      <c r="G15196" s="1" t="s">
        <v>79</v>
      </c>
      <c r="H15196" s="1" t="s">
        <v>107</v>
      </c>
      <c r="I15196" s="1">
        <v>1845</v>
      </c>
      <c r="J15196" s="1">
        <f>MONTH(BART_Rides[[#This Row],[Date]])</f>
        <v>8</v>
      </c>
      <c r="K15196" s="1">
        <f>WEEKDAY(BART_Rides[[#This Row],[Date]],2)</f>
        <v>3</v>
      </c>
      <c r="L15196" s="1" t="str">
        <f>LEFT(BART_Rides[[#This Row],[Lines]],1)</f>
        <v>Y</v>
      </c>
      <c r="M15196" s="1" t="str">
        <f>IF(BART_Rides[[#This Row],[FirstLetter]]="Y","Yes","No")</f>
        <v>Yes</v>
      </c>
      <c r="N15196" s="1" t="str">
        <f>IF(OR(BART_Rides[[#This Row],[Station Code]]="EM", BART_Rides[[#This Row],[Station Code]]="MT", BART_Rides[[#This Row],[Station Code]]="PL", BART_Rides[[#This Row],[Station Code]]="CC"), "Yes", "No")</f>
        <v>No</v>
      </c>
    </row>
    <row r="15197" spans="6:14">
      <c r="F15197" s="3">
        <v>44427</v>
      </c>
      <c r="G15197" s="1" t="s">
        <v>79</v>
      </c>
      <c r="H15197" s="1" t="s">
        <v>107</v>
      </c>
      <c r="I15197" s="1">
        <v>2006</v>
      </c>
      <c r="J15197" s="1">
        <f>MONTH(BART_Rides[[#This Row],[Date]])</f>
        <v>8</v>
      </c>
      <c r="K15197" s="1">
        <f>WEEKDAY(BART_Rides[[#This Row],[Date]],2)</f>
        <v>4</v>
      </c>
      <c r="L15197" s="1" t="str">
        <f>LEFT(BART_Rides[[#This Row],[Lines]],1)</f>
        <v>Y</v>
      </c>
      <c r="M15197" s="1" t="str">
        <f>IF(BART_Rides[[#This Row],[FirstLetter]]="Y","Yes","No")</f>
        <v>Yes</v>
      </c>
      <c r="N15197" s="1" t="str">
        <f>IF(OR(BART_Rides[[#This Row],[Station Code]]="EM", BART_Rides[[#This Row],[Station Code]]="MT", BART_Rides[[#This Row],[Station Code]]="PL", BART_Rides[[#This Row],[Station Code]]="CC"), "Yes", "No")</f>
        <v>No</v>
      </c>
    </row>
    <row r="15198" spans="6:14">
      <c r="F15198" s="3">
        <v>44428</v>
      </c>
      <c r="G15198" s="1" t="s">
        <v>79</v>
      </c>
      <c r="H15198" s="1" t="s">
        <v>107</v>
      </c>
      <c r="I15198" s="1">
        <v>2173</v>
      </c>
      <c r="J15198" s="1">
        <f>MONTH(BART_Rides[[#This Row],[Date]])</f>
        <v>8</v>
      </c>
      <c r="K15198" s="1">
        <f>WEEKDAY(BART_Rides[[#This Row],[Date]],2)</f>
        <v>5</v>
      </c>
      <c r="L15198" s="1" t="str">
        <f>LEFT(BART_Rides[[#This Row],[Lines]],1)</f>
        <v>Y</v>
      </c>
      <c r="M15198" s="1" t="str">
        <f>IF(BART_Rides[[#This Row],[FirstLetter]]="Y","Yes","No")</f>
        <v>Yes</v>
      </c>
      <c r="N15198" s="1" t="str">
        <f>IF(OR(BART_Rides[[#This Row],[Station Code]]="EM", BART_Rides[[#This Row],[Station Code]]="MT", BART_Rides[[#This Row],[Station Code]]="PL", BART_Rides[[#This Row],[Station Code]]="CC"), "Yes", "No")</f>
        <v>No</v>
      </c>
    </row>
    <row r="15199" spans="6:14">
      <c r="F15199" s="3">
        <v>44429</v>
      </c>
      <c r="G15199" s="1" t="s">
        <v>79</v>
      </c>
      <c r="H15199" s="1" t="s">
        <v>107</v>
      </c>
      <c r="I15199" s="1">
        <v>1320</v>
      </c>
      <c r="J15199" s="1">
        <f>MONTH(BART_Rides[[#This Row],[Date]])</f>
        <v>8</v>
      </c>
      <c r="K15199" s="1">
        <f>WEEKDAY(BART_Rides[[#This Row],[Date]],2)</f>
        <v>6</v>
      </c>
      <c r="L15199" s="1" t="str">
        <f>LEFT(BART_Rides[[#This Row],[Lines]],1)</f>
        <v>Y</v>
      </c>
      <c r="M15199" s="1" t="str">
        <f>IF(BART_Rides[[#This Row],[FirstLetter]]="Y","Yes","No")</f>
        <v>Yes</v>
      </c>
      <c r="N15199" s="1" t="str">
        <f>IF(OR(BART_Rides[[#This Row],[Station Code]]="EM", BART_Rides[[#This Row],[Station Code]]="MT", BART_Rides[[#This Row],[Station Code]]="PL", BART_Rides[[#This Row],[Station Code]]="CC"), "Yes", "No")</f>
        <v>No</v>
      </c>
    </row>
    <row r="15200" spans="6:14">
      <c r="F15200" s="3">
        <v>44430</v>
      </c>
      <c r="G15200" s="1" t="s">
        <v>79</v>
      </c>
      <c r="H15200" s="1" t="s">
        <v>107</v>
      </c>
      <c r="I15200" s="1">
        <v>1212</v>
      </c>
      <c r="J15200" s="1">
        <f>MONTH(BART_Rides[[#This Row],[Date]])</f>
        <v>8</v>
      </c>
      <c r="K15200" s="1">
        <f>WEEKDAY(BART_Rides[[#This Row],[Date]],2)</f>
        <v>7</v>
      </c>
      <c r="L15200" s="1" t="str">
        <f>LEFT(BART_Rides[[#This Row],[Lines]],1)</f>
        <v>Y</v>
      </c>
      <c r="M15200" s="1" t="str">
        <f>IF(BART_Rides[[#This Row],[FirstLetter]]="Y","Yes","No")</f>
        <v>Yes</v>
      </c>
      <c r="N15200" s="1" t="str">
        <f>IF(OR(BART_Rides[[#This Row],[Station Code]]="EM", BART_Rides[[#This Row],[Station Code]]="MT", BART_Rides[[#This Row],[Station Code]]="PL", BART_Rides[[#This Row],[Station Code]]="CC"), "Yes", "No")</f>
        <v>No</v>
      </c>
    </row>
    <row r="15201" spans="6:14">
      <c r="F15201" s="3">
        <v>44431</v>
      </c>
      <c r="G15201" s="1" t="s">
        <v>79</v>
      </c>
      <c r="H15201" s="1" t="s">
        <v>107</v>
      </c>
      <c r="I15201" s="1">
        <v>1786</v>
      </c>
      <c r="J15201" s="1">
        <f>MONTH(BART_Rides[[#This Row],[Date]])</f>
        <v>8</v>
      </c>
      <c r="K15201" s="1">
        <f>WEEKDAY(BART_Rides[[#This Row],[Date]],2)</f>
        <v>1</v>
      </c>
      <c r="L15201" s="1" t="str">
        <f>LEFT(BART_Rides[[#This Row],[Lines]],1)</f>
        <v>Y</v>
      </c>
      <c r="M15201" s="1" t="str">
        <f>IF(BART_Rides[[#This Row],[FirstLetter]]="Y","Yes","No")</f>
        <v>Yes</v>
      </c>
      <c r="N15201" s="1" t="str">
        <f>IF(OR(BART_Rides[[#This Row],[Station Code]]="EM", BART_Rides[[#This Row],[Station Code]]="MT", BART_Rides[[#This Row],[Station Code]]="PL", BART_Rides[[#This Row],[Station Code]]="CC"), "Yes", "No")</f>
        <v>No</v>
      </c>
    </row>
    <row r="15202" spans="6:14">
      <c r="F15202" s="3">
        <v>44432</v>
      </c>
      <c r="G15202" s="1" t="s">
        <v>79</v>
      </c>
      <c r="H15202" s="1" t="s">
        <v>107</v>
      </c>
      <c r="I15202" s="1">
        <v>1550</v>
      </c>
      <c r="J15202" s="1">
        <f>MONTH(BART_Rides[[#This Row],[Date]])</f>
        <v>8</v>
      </c>
      <c r="K15202" s="1">
        <f>WEEKDAY(BART_Rides[[#This Row],[Date]],2)</f>
        <v>2</v>
      </c>
      <c r="L15202" s="1" t="str">
        <f>LEFT(BART_Rides[[#This Row],[Lines]],1)</f>
        <v>Y</v>
      </c>
      <c r="M15202" s="1" t="str">
        <f>IF(BART_Rides[[#This Row],[FirstLetter]]="Y","Yes","No")</f>
        <v>Yes</v>
      </c>
      <c r="N15202" s="1" t="str">
        <f>IF(OR(BART_Rides[[#This Row],[Station Code]]="EM", BART_Rides[[#This Row],[Station Code]]="MT", BART_Rides[[#This Row],[Station Code]]="PL", BART_Rides[[#This Row],[Station Code]]="CC"), "Yes", "No")</f>
        <v>No</v>
      </c>
    </row>
    <row r="15203" spans="6:14">
      <c r="F15203" s="3">
        <v>44433</v>
      </c>
      <c r="G15203" s="1" t="s">
        <v>79</v>
      </c>
      <c r="H15203" s="1" t="s">
        <v>107</v>
      </c>
      <c r="I15203" s="1">
        <v>1739</v>
      </c>
      <c r="J15203" s="1">
        <f>MONTH(BART_Rides[[#This Row],[Date]])</f>
        <v>8</v>
      </c>
      <c r="K15203" s="1">
        <f>WEEKDAY(BART_Rides[[#This Row],[Date]],2)</f>
        <v>3</v>
      </c>
      <c r="L15203" s="1" t="str">
        <f>LEFT(BART_Rides[[#This Row],[Lines]],1)</f>
        <v>Y</v>
      </c>
      <c r="M15203" s="1" t="str">
        <f>IF(BART_Rides[[#This Row],[FirstLetter]]="Y","Yes","No")</f>
        <v>Yes</v>
      </c>
      <c r="N15203" s="1" t="str">
        <f>IF(OR(BART_Rides[[#This Row],[Station Code]]="EM", BART_Rides[[#This Row],[Station Code]]="MT", BART_Rides[[#This Row],[Station Code]]="PL", BART_Rides[[#This Row],[Station Code]]="CC"), "Yes", "No")</f>
        <v>No</v>
      </c>
    </row>
    <row r="15204" spans="6:14">
      <c r="F15204" s="3">
        <v>44434</v>
      </c>
      <c r="G15204" s="1" t="s">
        <v>79</v>
      </c>
      <c r="H15204" s="1" t="s">
        <v>107</v>
      </c>
      <c r="I15204" s="1">
        <v>1981</v>
      </c>
      <c r="J15204" s="1">
        <f>MONTH(BART_Rides[[#This Row],[Date]])</f>
        <v>8</v>
      </c>
      <c r="K15204" s="1">
        <f>WEEKDAY(BART_Rides[[#This Row],[Date]],2)</f>
        <v>4</v>
      </c>
      <c r="L15204" s="1" t="str">
        <f>LEFT(BART_Rides[[#This Row],[Lines]],1)</f>
        <v>Y</v>
      </c>
      <c r="M15204" s="1" t="str">
        <f>IF(BART_Rides[[#This Row],[FirstLetter]]="Y","Yes","No")</f>
        <v>Yes</v>
      </c>
      <c r="N15204" s="1" t="str">
        <f>IF(OR(BART_Rides[[#This Row],[Station Code]]="EM", BART_Rides[[#This Row],[Station Code]]="MT", BART_Rides[[#This Row],[Station Code]]="PL", BART_Rides[[#This Row],[Station Code]]="CC"), "Yes", "No")</f>
        <v>No</v>
      </c>
    </row>
    <row r="15205" spans="6:14">
      <c r="F15205" s="3">
        <v>44435</v>
      </c>
      <c r="G15205" s="1" t="s">
        <v>79</v>
      </c>
      <c r="H15205" s="1" t="s">
        <v>107</v>
      </c>
      <c r="I15205" s="1">
        <v>1900</v>
      </c>
      <c r="J15205" s="1">
        <f>MONTH(BART_Rides[[#This Row],[Date]])</f>
        <v>8</v>
      </c>
      <c r="K15205" s="1">
        <f>WEEKDAY(BART_Rides[[#This Row],[Date]],2)</f>
        <v>5</v>
      </c>
      <c r="L15205" s="1" t="str">
        <f>LEFT(BART_Rides[[#This Row],[Lines]],1)</f>
        <v>Y</v>
      </c>
      <c r="M15205" s="1" t="str">
        <f>IF(BART_Rides[[#This Row],[FirstLetter]]="Y","Yes","No")</f>
        <v>Yes</v>
      </c>
      <c r="N15205" s="1" t="str">
        <f>IF(OR(BART_Rides[[#This Row],[Station Code]]="EM", BART_Rides[[#This Row],[Station Code]]="MT", BART_Rides[[#This Row],[Station Code]]="PL", BART_Rides[[#This Row],[Station Code]]="CC"), "Yes", "No")</f>
        <v>No</v>
      </c>
    </row>
    <row r="15206" spans="6:14">
      <c r="F15206" s="3">
        <v>44436</v>
      </c>
      <c r="G15206" s="1" t="s">
        <v>79</v>
      </c>
      <c r="H15206" s="1" t="s">
        <v>107</v>
      </c>
      <c r="I15206" s="1">
        <v>1337</v>
      </c>
      <c r="J15206" s="1">
        <f>MONTH(BART_Rides[[#This Row],[Date]])</f>
        <v>8</v>
      </c>
      <c r="K15206" s="1">
        <f>WEEKDAY(BART_Rides[[#This Row],[Date]],2)</f>
        <v>6</v>
      </c>
      <c r="L15206" s="1" t="str">
        <f>LEFT(BART_Rides[[#This Row],[Lines]],1)</f>
        <v>Y</v>
      </c>
      <c r="M15206" s="1" t="str">
        <f>IF(BART_Rides[[#This Row],[FirstLetter]]="Y","Yes","No")</f>
        <v>Yes</v>
      </c>
      <c r="N15206" s="1" t="str">
        <f>IF(OR(BART_Rides[[#This Row],[Station Code]]="EM", BART_Rides[[#This Row],[Station Code]]="MT", BART_Rides[[#This Row],[Station Code]]="PL", BART_Rides[[#This Row],[Station Code]]="CC"), "Yes", "No")</f>
        <v>No</v>
      </c>
    </row>
    <row r="15207" spans="6:14">
      <c r="F15207" s="3">
        <v>44437</v>
      </c>
      <c r="G15207" s="1" t="s">
        <v>79</v>
      </c>
      <c r="H15207" s="1" t="s">
        <v>107</v>
      </c>
      <c r="I15207" s="1">
        <v>1248</v>
      </c>
      <c r="J15207" s="1">
        <f>MONTH(BART_Rides[[#This Row],[Date]])</f>
        <v>8</v>
      </c>
      <c r="K15207" s="1">
        <f>WEEKDAY(BART_Rides[[#This Row],[Date]],2)</f>
        <v>7</v>
      </c>
      <c r="L15207" s="1" t="str">
        <f>LEFT(BART_Rides[[#This Row],[Lines]],1)</f>
        <v>Y</v>
      </c>
      <c r="M15207" s="1" t="str">
        <f>IF(BART_Rides[[#This Row],[FirstLetter]]="Y","Yes","No")</f>
        <v>Yes</v>
      </c>
      <c r="N15207" s="1" t="str">
        <f>IF(OR(BART_Rides[[#This Row],[Station Code]]="EM", BART_Rides[[#This Row],[Station Code]]="MT", BART_Rides[[#This Row],[Station Code]]="PL", BART_Rides[[#This Row],[Station Code]]="CC"), "Yes", "No")</f>
        <v>No</v>
      </c>
    </row>
    <row r="15208" spans="6:14">
      <c r="F15208" s="3">
        <v>44438</v>
      </c>
      <c r="G15208" s="1" t="s">
        <v>79</v>
      </c>
      <c r="H15208" s="1" t="s">
        <v>107</v>
      </c>
      <c r="I15208" s="1">
        <v>1832</v>
      </c>
      <c r="J15208" s="1">
        <f>MONTH(BART_Rides[[#This Row],[Date]])</f>
        <v>8</v>
      </c>
      <c r="K15208" s="1">
        <f>WEEKDAY(BART_Rides[[#This Row],[Date]],2)</f>
        <v>1</v>
      </c>
      <c r="L15208" s="1" t="str">
        <f>LEFT(BART_Rides[[#This Row],[Lines]],1)</f>
        <v>Y</v>
      </c>
      <c r="M15208" s="1" t="str">
        <f>IF(BART_Rides[[#This Row],[FirstLetter]]="Y","Yes","No")</f>
        <v>Yes</v>
      </c>
      <c r="N15208" s="1" t="str">
        <f>IF(OR(BART_Rides[[#This Row],[Station Code]]="EM", BART_Rides[[#This Row],[Station Code]]="MT", BART_Rides[[#This Row],[Station Code]]="PL", BART_Rides[[#This Row],[Station Code]]="CC"), "Yes", "No")</f>
        <v>No</v>
      </c>
    </row>
    <row r="15209" spans="6:14">
      <c r="F15209" s="3">
        <v>44439</v>
      </c>
      <c r="G15209" s="1" t="s">
        <v>79</v>
      </c>
      <c r="H15209" s="1" t="s">
        <v>107</v>
      </c>
      <c r="I15209" s="1">
        <v>1683</v>
      </c>
      <c r="J15209" s="1">
        <f>MONTH(BART_Rides[[#This Row],[Date]])</f>
        <v>8</v>
      </c>
      <c r="K15209" s="1">
        <f>WEEKDAY(BART_Rides[[#This Row],[Date]],2)</f>
        <v>2</v>
      </c>
      <c r="L15209" s="1" t="str">
        <f>LEFT(BART_Rides[[#This Row],[Lines]],1)</f>
        <v>Y</v>
      </c>
      <c r="M15209" s="1" t="str">
        <f>IF(BART_Rides[[#This Row],[FirstLetter]]="Y","Yes","No")</f>
        <v>Yes</v>
      </c>
      <c r="N15209" s="1" t="str">
        <f>IF(OR(BART_Rides[[#This Row],[Station Code]]="EM", BART_Rides[[#This Row],[Station Code]]="MT", BART_Rides[[#This Row],[Station Code]]="PL", BART_Rides[[#This Row],[Station Code]]="CC"), "Yes", "No")</f>
        <v>No</v>
      </c>
    </row>
    <row r="15210" spans="6:14">
      <c r="F15210" s="3">
        <v>44440</v>
      </c>
      <c r="G15210" s="1" t="s">
        <v>79</v>
      </c>
      <c r="H15210" s="1" t="s">
        <v>107</v>
      </c>
      <c r="I15210" s="1">
        <v>1823</v>
      </c>
      <c r="J15210" s="1">
        <f>MONTH(BART_Rides[[#This Row],[Date]])</f>
        <v>9</v>
      </c>
      <c r="K15210" s="1">
        <f>WEEKDAY(BART_Rides[[#This Row],[Date]],2)</f>
        <v>3</v>
      </c>
      <c r="L15210" s="1" t="str">
        <f>LEFT(BART_Rides[[#This Row],[Lines]],1)</f>
        <v>Y</v>
      </c>
      <c r="M15210" s="1" t="str">
        <f>IF(BART_Rides[[#This Row],[FirstLetter]]="Y","Yes","No")</f>
        <v>Yes</v>
      </c>
      <c r="N15210" s="1" t="str">
        <f>IF(OR(BART_Rides[[#This Row],[Station Code]]="EM", BART_Rides[[#This Row],[Station Code]]="MT", BART_Rides[[#This Row],[Station Code]]="PL", BART_Rides[[#This Row],[Station Code]]="CC"), "Yes", "No")</f>
        <v>No</v>
      </c>
    </row>
    <row r="15211" spans="6:14">
      <c r="F15211" s="3">
        <v>44441</v>
      </c>
      <c r="G15211" s="1" t="s">
        <v>79</v>
      </c>
      <c r="H15211" s="1" t="s">
        <v>107</v>
      </c>
      <c r="I15211" s="1">
        <v>2307</v>
      </c>
      <c r="J15211" s="1">
        <f>MONTH(BART_Rides[[#This Row],[Date]])</f>
        <v>9</v>
      </c>
      <c r="K15211" s="1">
        <f>WEEKDAY(BART_Rides[[#This Row],[Date]],2)</f>
        <v>4</v>
      </c>
      <c r="L15211" s="1" t="str">
        <f>LEFT(BART_Rides[[#This Row],[Lines]],1)</f>
        <v>Y</v>
      </c>
      <c r="M15211" s="1" t="str">
        <f>IF(BART_Rides[[#This Row],[FirstLetter]]="Y","Yes","No")</f>
        <v>Yes</v>
      </c>
      <c r="N15211" s="1" t="str">
        <f>IF(OR(BART_Rides[[#This Row],[Station Code]]="EM", BART_Rides[[#This Row],[Station Code]]="MT", BART_Rides[[#This Row],[Station Code]]="PL", BART_Rides[[#This Row],[Station Code]]="CC"), "Yes", "No")</f>
        <v>No</v>
      </c>
    </row>
    <row r="15212" spans="6:14">
      <c r="F15212" s="3">
        <v>44442</v>
      </c>
      <c r="G15212" s="1" t="s">
        <v>79</v>
      </c>
      <c r="H15212" s="1" t="s">
        <v>107</v>
      </c>
      <c r="I15212" s="1">
        <v>2540</v>
      </c>
      <c r="J15212" s="1">
        <f>MONTH(BART_Rides[[#This Row],[Date]])</f>
        <v>9</v>
      </c>
      <c r="K15212" s="1">
        <f>WEEKDAY(BART_Rides[[#This Row],[Date]],2)</f>
        <v>5</v>
      </c>
      <c r="L15212" s="1" t="str">
        <f>LEFT(BART_Rides[[#This Row],[Lines]],1)</f>
        <v>Y</v>
      </c>
      <c r="M15212" s="1" t="str">
        <f>IF(BART_Rides[[#This Row],[FirstLetter]]="Y","Yes","No")</f>
        <v>Yes</v>
      </c>
      <c r="N15212" s="1" t="str">
        <f>IF(OR(BART_Rides[[#This Row],[Station Code]]="EM", BART_Rides[[#This Row],[Station Code]]="MT", BART_Rides[[#This Row],[Station Code]]="PL", BART_Rides[[#This Row],[Station Code]]="CC"), "Yes", "No")</f>
        <v>No</v>
      </c>
    </row>
    <row r="15213" spans="6:14">
      <c r="F15213" s="3">
        <v>44443</v>
      </c>
      <c r="G15213" s="1" t="s">
        <v>79</v>
      </c>
      <c r="H15213" s="1" t="s">
        <v>107</v>
      </c>
      <c r="I15213" s="1">
        <v>1573</v>
      </c>
      <c r="J15213" s="1">
        <f>MONTH(BART_Rides[[#This Row],[Date]])</f>
        <v>9</v>
      </c>
      <c r="K15213" s="1">
        <f>WEEKDAY(BART_Rides[[#This Row],[Date]],2)</f>
        <v>6</v>
      </c>
      <c r="L15213" s="1" t="str">
        <f>LEFT(BART_Rides[[#This Row],[Lines]],1)</f>
        <v>Y</v>
      </c>
      <c r="M15213" s="1" t="str">
        <f>IF(BART_Rides[[#This Row],[FirstLetter]]="Y","Yes","No")</f>
        <v>Yes</v>
      </c>
      <c r="N15213" s="1" t="str">
        <f>IF(OR(BART_Rides[[#This Row],[Station Code]]="EM", BART_Rides[[#This Row],[Station Code]]="MT", BART_Rides[[#This Row],[Station Code]]="PL", BART_Rides[[#This Row],[Station Code]]="CC"), "Yes", "No")</f>
        <v>No</v>
      </c>
    </row>
    <row r="15214" spans="6:14">
      <c r="F15214" s="3">
        <v>44444</v>
      </c>
      <c r="G15214" s="1" t="s">
        <v>79</v>
      </c>
      <c r="H15214" s="1" t="s">
        <v>107</v>
      </c>
      <c r="I15214" s="1">
        <v>1599</v>
      </c>
      <c r="J15214" s="1">
        <f>MONTH(BART_Rides[[#This Row],[Date]])</f>
        <v>9</v>
      </c>
      <c r="K15214" s="1">
        <f>WEEKDAY(BART_Rides[[#This Row],[Date]],2)</f>
        <v>7</v>
      </c>
      <c r="L15214" s="1" t="str">
        <f>LEFT(BART_Rides[[#This Row],[Lines]],1)</f>
        <v>Y</v>
      </c>
      <c r="M15214" s="1" t="str">
        <f>IF(BART_Rides[[#This Row],[FirstLetter]]="Y","Yes","No")</f>
        <v>Yes</v>
      </c>
      <c r="N15214" s="1" t="str">
        <f>IF(OR(BART_Rides[[#This Row],[Station Code]]="EM", BART_Rides[[#This Row],[Station Code]]="MT", BART_Rides[[#This Row],[Station Code]]="PL", BART_Rides[[#This Row],[Station Code]]="CC"), "Yes", "No")</f>
        <v>No</v>
      </c>
    </row>
    <row r="15215" spans="6:14">
      <c r="F15215" s="3">
        <v>44445</v>
      </c>
      <c r="G15215" s="1" t="s">
        <v>79</v>
      </c>
      <c r="H15215" s="1" t="s">
        <v>107</v>
      </c>
      <c r="I15215" s="1">
        <v>1703</v>
      </c>
      <c r="J15215" s="1">
        <f>MONTH(BART_Rides[[#This Row],[Date]])</f>
        <v>9</v>
      </c>
      <c r="K15215" s="1">
        <f>WEEKDAY(BART_Rides[[#This Row],[Date]],2)</f>
        <v>1</v>
      </c>
      <c r="L15215" s="1" t="str">
        <f>LEFT(BART_Rides[[#This Row],[Lines]],1)</f>
        <v>Y</v>
      </c>
      <c r="M15215" s="1" t="str">
        <f>IF(BART_Rides[[#This Row],[FirstLetter]]="Y","Yes","No")</f>
        <v>Yes</v>
      </c>
      <c r="N15215" s="1" t="str">
        <f>IF(OR(BART_Rides[[#This Row],[Station Code]]="EM", BART_Rides[[#This Row],[Station Code]]="MT", BART_Rides[[#This Row],[Station Code]]="PL", BART_Rides[[#This Row],[Station Code]]="CC"), "Yes", "No")</f>
        <v>No</v>
      </c>
    </row>
    <row r="15216" spans="6:14">
      <c r="F15216" s="3">
        <v>44446</v>
      </c>
      <c r="G15216" s="1" t="s">
        <v>79</v>
      </c>
      <c r="H15216" s="1" t="s">
        <v>107</v>
      </c>
      <c r="I15216" s="1">
        <v>1920</v>
      </c>
      <c r="J15216" s="1">
        <f>MONTH(BART_Rides[[#This Row],[Date]])</f>
        <v>9</v>
      </c>
      <c r="K15216" s="1">
        <f>WEEKDAY(BART_Rides[[#This Row],[Date]],2)</f>
        <v>2</v>
      </c>
      <c r="L15216" s="1" t="str">
        <f>LEFT(BART_Rides[[#This Row],[Lines]],1)</f>
        <v>Y</v>
      </c>
      <c r="M15216" s="1" t="str">
        <f>IF(BART_Rides[[#This Row],[FirstLetter]]="Y","Yes","No")</f>
        <v>Yes</v>
      </c>
      <c r="N15216" s="1" t="str">
        <f>IF(OR(BART_Rides[[#This Row],[Station Code]]="EM", BART_Rides[[#This Row],[Station Code]]="MT", BART_Rides[[#This Row],[Station Code]]="PL", BART_Rides[[#This Row],[Station Code]]="CC"), "Yes", "No")</f>
        <v>No</v>
      </c>
    </row>
    <row r="15217" spans="6:14">
      <c r="F15217" s="3">
        <v>44447</v>
      </c>
      <c r="G15217" s="1" t="s">
        <v>79</v>
      </c>
      <c r="H15217" s="1" t="s">
        <v>107</v>
      </c>
      <c r="I15217" s="1">
        <v>1826</v>
      </c>
      <c r="J15217" s="1">
        <f>MONTH(BART_Rides[[#This Row],[Date]])</f>
        <v>9</v>
      </c>
      <c r="K15217" s="1">
        <f>WEEKDAY(BART_Rides[[#This Row],[Date]],2)</f>
        <v>3</v>
      </c>
      <c r="L15217" s="1" t="str">
        <f>LEFT(BART_Rides[[#This Row],[Lines]],1)</f>
        <v>Y</v>
      </c>
      <c r="M15217" s="1" t="str">
        <f>IF(BART_Rides[[#This Row],[FirstLetter]]="Y","Yes","No")</f>
        <v>Yes</v>
      </c>
      <c r="N15217" s="1" t="str">
        <f>IF(OR(BART_Rides[[#This Row],[Station Code]]="EM", BART_Rides[[#This Row],[Station Code]]="MT", BART_Rides[[#This Row],[Station Code]]="PL", BART_Rides[[#This Row],[Station Code]]="CC"), "Yes", "No")</f>
        <v>No</v>
      </c>
    </row>
    <row r="15218" spans="6:14">
      <c r="F15218" s="3">
        <v>44448</v>
      </c>
      <c r="G15218" s="1" t="s">
        <v>79</v>
      </c>
      <c r="H15218" s="1" t="s">
        <v>107</v>
      </c>
      <c r="I15218" s="1">
        <v>2222</v>
      </c>
      <c r="J15218" s="1">
        <f>MONTH(BART_Rides[[#This Row],[Date]])</f>
        <v>9</v>
      </c>
      <c r="K15218" s="1">
        <f>WEEKDAY(BART_Rides[[#This Row],[Date]],2)</f>
        <v>4</v>
      </c>
      <c r="L15218" s="1" t="str">
        <f>LEFT(BART_Rides[[#This Row],[Lines]],1)</f>
        <v>Y</v>
      </c>
      <c r="M15218" s="1" t="str">
        <f>IF(BART_Rides[[#This Row],[FirstLetter]]="Y","Yes","No")</f>
        <v>Yes</v>
      </c>
      <c r="N15218" s="1" t="str">
        <f>IF(OR(BART_Rides[[#This Row],[Station Code]]="EM", BART_Rides[[#This Row],[Station Code]]="MT", BART_Rides[[#This Row],[Station Code]]="PL", BART_Rides[[#This Row],[Station Code]]="CC"), "Yes", "No")</f>
        <v>No</v>
      </c>
    </row>
    <row r="15219" spans="6:14">
      <c r="F15219" s="3">
        <v>44449</v>
      </c>
      <c r="G15219" s="1" t="s">
        <v>79</v>
      </c>
      <c r="H15219" s="1" t="s">
        <v>107</v>
      </c>
      <c r="I15219" s="1">
        <v>2203</v>
      </c>
      <c r="J15219" s="1">
        <f>MONTH(BART_Rides[[#This Row],[Date]])</f>
        <v>9</v>
      </c>
      <c r="K15219" s="1">
        <f>WEEKDAY(BART_Rides[[#This Row],[Date]],2)</f>
        <v>5</v>
      </c>
      <c r="L15219" s="1" t="str">
        <f>LEFT(BART_Rides[[#This Row],[Lines]],1)</f>
        <v>Y</v>
      </c>
      <c r="M15219" s="1" t="str">
        <f>IF(BART_Rides[[#This Row],[FirstLetter]]="Y","Yes","No")</f>
        <v>Yes</v>
      </c>
      <c r="N15219" s="1" t="str">
        <f>IF(OR(BART_Rides[[#This Row],[Station Code]]="EM", BART_Rides[[#This Row],[Station Code]]="MT", BART_Rides[[#This Row],[Station Code]]="PL", BART_Rides[[#This Row],[Station Code]]="CC"), "Yes", "No")</f>
        <v>No</v>
      </c>
    </row>
    <row r="15220" spans="6:14">
      <c r="F15220" s="3">
        <v>44450</v>
      </c>
      <c r="G15220" s="1" t="s">
        <v>79</v>
      </c>
      <c r="H15220" s="1" t="s">
        <v>107</v>
      </c>
      <c r="I15220" s="1">
        <v>1371</v>
      </c>
      <c r="J15220" s="1">
        <f>MONTH(BART_Rides[[#This Row],[Date]])</f>
        <v>9</v>
      </c>
      <c r="K15220" s="1">
        <f>WEEKDAY(BART_Rides[[#This Row],[Date]],2)</f>
        <v>6</v>
      </c>
      <c r="L15220" s="1" t="str">
        <f>LEFT(BART_Rides[[#This Row],[Lines]],1)</f>
        <v>Y</v>
      </c>
      <c r="M15220" s="1" t="str">
        <f>IF(BART_Rides[[#This Row],[FirstLetter]]="Y","Yes","No")</f>
        <v>Yes</v>
      </c>
      <c r="N15220" s="1" t="str">
        <f>IF(OR(BART_Rides[[#This Row],[Station Code]]="EM", BART_Rides[[#This Row],[Station Code]]="MT", BART_Rides[[#This Row],[Station Code]]="PL", BART_Rides[[#This Row],[Station Code]]="CC"), "Yes", "No")</f>
        <v>No</v>
      </c>
    </row>
    <row r="15221" spans="6:14">
      <c r="F15221" s="3">
        <v>44451</v>
      </c>
      <c r="G15221" s="1" t="s">
        <v>79</v>
      </c>
      <c r="H15221" s="1" t="s">
        <v>107</v>
      </c>
      <c r="I15221" s="1">
        <v>1429</v>
      </c>
      <c r="J15221" s="1">
        <f>MONTH(BART_Rides[[#This Row],[Date]])</f>
        <v>9</v>
      </c>
      <c r="K15221" s="1">
        <f>WEEKDAY(BART_Rides[[#This Row],[Date]],2)</f>
        <v>7</v>
      </c>
      <c r="L15221" s="1" t="str">
        <f>LEFT(BART_Rides[[#This Row],[Lines]],1)</f>
        <v>Y</v>
      </c>
      <c r="M15221" s="1" t="str">
        <f>IF(BART_Rides[[#This Row],[FirstLetter]]="Y","Yes","No")</f>
        <v>Yes</v>
      </c>
      <c r="N15221" s="1" t="str">
        <f>IF(OR(BART_Rides[[#This Row],[Station Code]]="EM", BART_Rides[[#This Row],[Station Code]]="MT", BART_Rides[[#This Row],[Station Code]]="PL", BART_Rides[[#This Row],[Station Code]]="CC"), "Yes", "No")</f>
        <v>No</v>
      </c>
    </row>
    <row r="15222" spans="6:14">
      <c r="F15222" s="3">
        <v>44452</v>
      </c>
      <c r="G15222" s="1" t="s">
        <v>79</v>
      </c>
      <c r="H15222" s="1" t="s">
        <v>107</v>
      </c>
      <c r="I15222" s="1">
        <v>1673</v>
      </c>
      <c r="J15222" s="1">
        <f>MONTH(BART_Rides[[#This Row],[Date]])</f>
        <v>9</v>
      </c>
      <c r="K15222" s="1">
        <f>WEEKDAY(BART_Rides[[#This Row],[Date]],2)</f>
        <v>1</v>
      </c>
      <c r="L15222" s="1" t="str">
        <f>LEFT(BART_Rides[[#This Row],[Lines]],1)</f>
        <v>Y</v>
      </c>
      <c r="M15222" s="1" t="str">
        <f>IF(BART_Rides[[#This Row],[FirstLetter]]="Y","Yes","No")</f>
        <v>Yes</v>
      </c>
      <c r="N15222" s="1" t="str">
        <f>IF(OR(BART_Rides[[#This Row],[Station Code]]="EM", BART_Rides[[#This Row],[Station Code]]="MT", BART_Rides[[#This Row],[Station Code]]="PL", BART_Rides[[#This Row],[Station Code]]="CC"), "Yes", "No")</f>
        <v>No</v>
      </c>
    </row>
    <row r="15223" spans="6:14">
      <c r="F15223" s="3">
        <v>44453</v>
      </c>
      <c r="G15223" s="1" t="s">
        <v>79</v>
      </c>
      <c r="H15223" s="1" t="s">
        <v>107</v>
      </c>
      <c r="I15223" s="1">
        <v>1625</v>
      </c>
      <c r="J15223" s="1">
        <f>MONTH(BART_Rides[[#This Row],[Date]])</f>
        <v>9</v>
      </c>
      <c r="K15223" s="1">
        <f>WEEKDAY(BART_Rides[[#This Row],[Date]],2)</f>
        <v>2</v>
      </c>
      <c r="L15223" s="1" t="str">
        <f>LEFT(BART_Rides[[#This Row],[Lines]],1)</f>
        <v>Y</v>
      </c>
      <c r="M15223" s="1" t="str">
        <f>IF(BART_Rides[[#This Row],[FirstLetter]]="Y","Yes","No")</f>
        <v>Yes</v>
      </c>
      <c r="N15223" s="1" t="str">
        <f>IF(OR(BART_Rides[[#This Row],[Station Code]]="EM", BART_Rides[[#This Row],[Station Code]]="MT", BART_Rides[[#This Row],[Station Code]]="PL", BART_Rides[[#This Row],[Station Code]]="CC"), "Yes", "No")</f>
        <v>No</v>
      </c>
    </row>
    <row r="15224" spans="6:14">
      <c r="F15224" s="3">
        <v>44454</v>
      </c>
      <c r="G15224" s="1" t="s">
        <v>79</v>
      </c>
      <c r="H15224" s="1" t="s">
        <v>107</v>
      </c>
      <c r="I15224" s="1">
        <v>1835</v>
      </c>
      <c r="J15224" s="1">
        <f>MONTH(BART_Rides[[#This Row],[Date]])</f>
        <v>9</v>
      </c>
      <c r="K15224" s="1">
        <f>WEEKDAY(BART_Rides[[#This Row],[Date]],2)</f>
        <v>3</v>
      </c>
      <c r="L15224" s="1" t="str">
        <f>LEFT(BART_Rides[[#This Row],[Lines]],1)</f>
        <v>Y</v>
      </c>
      <c r="M15224" s="1" t="str">
        <f>IF(BART_Rides[[#This Row],[FirstLetter]]="Y","Yes","No")</f>
        <v>Yes</v>
      </c>
      <c r="N15224" s="1" t="str">
        <f>IF(OR(BART_Rides[[#This Row],[Station Code]]="EM", BART_Rides[[#This Row],[Station Code]]="MT", BART_Rides[[#This Row],[Station Code]]="PL", BART_Rides[[#This Row],[Station Code]]="CC"), "Yes", "No")</f>
        <v>No</v>
      </c>
    </row>
    <row r="15225" spans="6:14">
      <c r="F15225" s="3">
        <v>44455</v>
      </c>
      <c r="G15225" s="1" t="s">
        <v>79</v>
      </c>
      <c r="H15225" s="1" t="s">
        <v>107</v>
      </c>
      <c r="I15225" s="1">
        <v>2406</v>
      </c>
      <c r="J15225" s="1">
        <f>MONTH(BART_Rides[[#This Row],[Date]])</f>
        <v>9</v>
      </c>
      <c r="K15225" s="1">
        <f>WEEKDAY(BART_Rides[[#This Row],[Date]],2)</f>
        <v>4</v>
      </c>
      <c r="L15225" s="1" t="str">
        <f>LEFT(BART_Rides[[#This Row],[Lines]],1)</f>
        <v>Y</v>
      </c>
      <c r="M15225" s="1" t="str">
        <f>IF(BART_Rides[[#This Row],[FirstLetter]]="Y","Yes","No")</f>
        <v>Yes</v>
      </c>
      <c r="N15225" s="1" t="str">
        <f>IF(OR(BART_Rides[[#This Row],[Station Code]]="EM", BART_Rides[[#This Row],[Station Code]]="MT", BART_Rides[[#This Row],[Station Code]]="PL", BART_Rides[[#This Row],[Station Code]]="CC"), "Yes", "No")</f>
        <v>No</v>
      </c>
    </row>
    <row r="15226" spans="6:14">
      <c r="F15226" s="3">
        <v>44456</v>
      </c>
      <c r="G15226" s="1" t="s">
        <v>79</v>
      </c>
      <c r="H15226" s="1" t="s">
        <v>107</v>
      </c>
      <c r="I15226" s="1">
        <v>2489</v>
      </c>
      <c r="J15226" s="1">
        <f>MONTH(BART_Rides[[#This Row],[Date]])</f>
        <v>9</v>
      </c>
      <c r="K15226" s="1">
        <f>WEEKDAY(BART_Rides[[#This Row],[Date]],2)</f>
        <v>5</v>
      </c>
      <c r="L15226" s="1" t="str">
        <f>LEFT(BART_Rides[[#This Row],[Lines]],1)</f>
        <v>Y</v>
      </c>
      <c r="M15226" s="1" t="str">
        <f>IF(BART_Rides[[#This Row],[FirstLetter]]="Y","Yes","No")</f>
        <v>Yes</v>
      </c>
      <c r="N15226" s="1" t="str">
        <f>IF(OR(BART_Rides[[#This Row],[Station Code]]="EM", BART_Rides[[#This Row],[Station Code]]="MT", BART_Rides[[#This Row],[Station Code]]="PL", BART_Rides[[#This Row],[Station Code]]="CC"), "Yes", "No")</f>
        <v>No</v>
      </c>
    </row>
    <row r="15227" spans="6:14">
      <c r="F15227" s="3">
        <v>44457</v>
      </c>
      <c r="G15227" s="1" t="s">
        <v>79</v>
      </c>
      <c r="H15227" s="1" t="s">
        <v>107</v>
      </c>
      <c r="I15227" s="1">
        <v>1637</v>
      </c>
      <c r="J15227" s="1">
        <f>MONTH(BART_Rides[[#This Row],[Date]])</f>
        <v>9</v>
      </c>
      <c r="K15227" s="1">
        <f>WEEKDAY(BART_Rides[[#This Row],[Date]],2)</f>
        <v>6</v>
      </c>
      <c r="L15227" s="1" t="str">
        <f>LEFT(BART_Rides[[#This Row],[Lines]],1)</f>
        <v>Y</v>
      </c>
      <c r="M15227" s="1" t="str">
        <f>IF(BART_Rides[[#This Row],[FirstLetter]]="Y","Yes","No")</f>
        <v>Yes</v>
      </c>
      <c r="N15227" s="1" t="str">
        <f>IF(OR(BART_Rides[[#This Row],[Station Code]]="EM", BART_Rides[[#This Row],[Station Code]]="MT", BART_Rides[[#This Row],[Station Code]]="PL", BART_Rides[[#This Row],[Station Code]]="CC"), "Yes", "No")</f>
        <v>No</v>
      </c>
    </row>
    <row r="15228" spans="6:14">
      <c r="F15228" s="3">
        <v>44458</v>
      </c>
      <c r="G15228" s="1" t="s">
        <v>79</v>
      </c>
      <c r="H15228" s="1" t="s">
        <v>107</v>
      </c>
      <c r="I15228" s="1">
        <v>2042</v>
      </c>
      <c r="J15228" s="1">
        <f>MONTH(BART_Rides[[#This Row],[Date]])</f>
        <v>9</v>
      </c>
      <c r="K15228" s="1">
        <f>WEEKDAY(BART_Rides[[#This Row],[Date]],2)</f>
        <v>7</v>
      </c>
      <c r="L15228" s="1" t="str">
        <f>LEFT(BART_Rides[[#This Row],[Lines]],1)</f>
        <v>Y</v>
      </c>
      <c r="M15228" s="1" t="str">
        <f>IF(BART_Rides[[#This Row],[FirstLetter]]="Y","Yes","No")</f>
        <v>Yes</v>
      </c>
      <c r="N15228" s="1" t="str">
        <f>IF(OR(BART_Rides[[#This Row],[Station Code]]="EM", BART_Rides[[#This Row],[Station Code]]="MT", BART_Rides[[#This Row],[Station Code]]="PL", BART_Rides[[#This Row],[Station Code]]="CC"), "Yes", "No")</f>
        <v>No</v>
      </c>
    </row>
    <row r="15229" spans="6:14">
      <c r="F15229" s="3">
        <v>44459</v>
      </c>
      <c r="G15229" s="1" t="s">
        <v>79</v>
      </c>
      <c r="H15229" s="1" t="s">
        <v>107</v>
      </c>
      <c r="I15229" s="1">
        <v>2828</v>
      </c>
      <c r="J15229" s="1">
        <f>MONTH(BART_Rides[[#This Row],[Date]])</f>
        <v>9</v>
      </c>
      <c r="K15229" s="1">
        <f>WEEKDAY(BART_Rides[[#This Row],[Date]],2)</f>
        <v>1</v>
      </c>
      <c r="L15229" s="1" t="str">
        <f>LEFT(BART_Rides[[#This Row],[Lines]],1)</f>
        <v>Y</v>
      </c>
      <c r="M15229" s="1" t="str">
        <f>IF(BART_Rides[[#This Row],[FirstLetter]]="Y","Yes","No")</f>
        <v>Yes</v>
      </c>
      <c r="N15229" s="1" t="str">
        <f>IF(OR(BART_Rides[[#This Row],[Station Code]]="EM", BART_Rides[[#This Row],[Station Code]]="MT", BART_Rides[[#This Row],[Station Code]]="PL", BART_Rides[[#This Row],[Station Code]]="CC"), "Yes", "No")</f>
        <v>No</v>
      </c>
    </row>
    <row r="15230" spans="6:14">
      <c r="F15230" s="3">
        <v>44460</v>
      </c>
      <c r="G15230" s="1" t="s">
        <v>79</v>
      </c>
      <c r="H15230" s="1" t="s">
        <v>107</v>
      </c>
      <c r="I15230" s="1">
        <v>1911</v>
      </c>
      <c r="J15230" s="1">
        <f>MONTH(BART_Rides[[#This Row],[Date]])</f>
        <v>9</v>
      </c>
      <c r="K15230" s="1">
        <f>WEEKDAY(BART_Rides[[#This Row],[Date]],2)</f>
        <v>2</v>
      </c>
      <c r="L15230" s="1" t="str">
        <f>LEFT(BART_Rides[[#This Row],[Lines]],1)</f>
        <v>Y</v>
      </c>
      <c r="M15230" s="1" t="str">
        <f>IF(BART_Rides[[#This Row],[FirstLetter]]="Y","Yes","No")</f>
        <v>Yes</v>
      </c>
      <c r="N15230" s="1" t="str">
        <f>IF(OR(BART_Rides[[#This Row],[Station Code]]="EM", BART_Rides[[#This Row],[Station Code]]="MT", BART_Rides[[#This Row],[Station Code]]="PL", BART_Rides[[#This Row],[Station Code]]="CC"), "Yes", "No")</f>
        <v>No</v>
      </c>
    </row>
    <row r="15231" spans="6:14">
      <c r="F15231" s="3">
        <v>44461</v>
      </c>
      <c r="G15231" s="1" t="s">
        <v>79</v>
      </c>
      <c r="H15231" s="1" t="s">
        <v>107</v>
      </c>
      <c r="I15231" s="1">
        <v>1930</v>
      </c>
      <c r="J15231" s="1">
        <f>MONTH(BART_Rides[[#This Row],[Date]])</f>
        <v>9</v>
      </c>
      <c r="K15231" s="1">
        <f>WEEKDAY(BART_Rides[[#This Row],[Date]],2)</f>
        <v>3</v>
      </c>
      <c r="L15231" s="1" t="str">
        <f>LEFT(BART_Rides[[#This Row],[Lines]],1)</f>
        <v>Y</v>
      </c>
      <c r="M15231" s="1" t="str">
        <f>IF(BART_Rides[[#This Row],[FirstLetter]]="Y","Yes","No")</f>
        <v>Yes</v>
      </c>
      <c r="N15231" s="1" t="str">
        <f>IF(OR(BART_Rides[[#This Row],[Station Code]]="EM", BART_Rides[[#This Row],[Station Code]]="MT", BART_Rides[[#This Row],[Station Code]]="PL", BART_Rides[[#This Row],[Station Code]]="CC"), "Yes", "No")</f>
        <v>No</v>
      </c>
    </row>
    <row r="15232" spans="6:14">
      <c r="F15232" s="3">
        <v>44462</v>
      </c>
      <c r="G15232" s="1" t="s">
        <v>79</v>
      </c>
      <c r="H15232" s="1" t="s">
        <v>107</v>
      </c>
      <c r="I15232" s="1">
        <v>2411</v>
      </c>
      <c r="J15232" s="1">
        <f>MONTH(BART_Rides[[#This Row],[Date]])</f>
        <v>9</v>
      </c>
      <c r="K15232" s="1">
        <f>WEEKDAY(BART_Rides[[#This Row],[Date]],2)</f>
        <v>4</v>
      </c>
      <c r="L15232" s="1" t="str">
        <f>LEFT(BART_Rides[[#This Row],[Lines]],1)</f>
        <v>Y</v>
      </c>
      <c r="M15232" s="1" t="str">
        <f>IF(BART_Rides[[#This Row],[FirstLetter]]="Y","Yes","No")</f>
        <v>Yes</v>
      </c>
      <c r="N15232" s="1" t="str">
        <f>IF(OR(BART_Rides[[#This Row],[Station Code]]="EM", BART_Rides[[#This Row],[Station Code]]="MT", BART_Rides[[#This Row],[Station Code]]="PL", BART_Rides[[#This Row],[Station Code]]="CC"), "Yes", "No")</f>
        <v>No</v>
      </c>
    </row>
    <row r="15233" spans="6:14">
      <c r="F15233" s="3">
        <v>44463</v>
      </c>
      <c r="G15233" s="1" t="s">
        <v>79</v>
      </c>
      <c r="H15233" s="1" t="s">
        <v>107</v>
      </c>
      <c r="I15233" s="1">
        <v>2542</v>
      </c>
      <c r="J15233" s="1">
        <f>MONTH(BART_Rides[[#This Row],[Date]])</f>
        <v>9</v>
      </c>
      <c r="K15233" s="1">
        <f>WEEKDAY(BART_Rides[[#This Row],[Date]],2)</f>
        <v>5</v>
      </c>
      <c r="L15233" s="1" t="str">
        <f>LEFT(BART_Rides[[#This Row],[Lines]],1)</f>
        <v>Y</v>
      </c>
      <c r="M15233" s="1" t="str">
        <f>IF(BART_Rides[[#This Row],[FirstLetter]]="Y","Yes","No")</f>
        <v>Yes</v>
      </c>
      <c r="N15233" s="1" t="str">
        <f>IF(OR(BART_Rides[[#This Row],[Station Code]]="EM", BART_Rides[[#This Row],[Station Code]]="MT", BART_Rides[[#This Row],[Station Code]]="PL", BART_Rides[[#This Row],[Station Code]]="CC"), "Yes", "No")</f>
        <v>No</v>
      </c>
    </row>
    <row r="15234" spans="6:14">
      <c r="F15234" s="3">
        <v>44464</v>
      </c>
      <c r="G15234" s="1" t="s">
        <v>79</v>
      </c>
      <c r="H15234" s="1" t="s">
        <v>107</v>
      </c>
      <c r="I15234" s="1">
        <v>1419</v>
      </c>
      <c r="J15234" s="1">
        <f>MONTH(BART_Rides[[#This Row],[Date]])</f>
        <v>9</v>
      </c>
      <c r="K15234" s="1">
        <f>WEEKDAY(BART_Rides[[#This Row],[Date]],2)</f>
        <v>6</v>
      </c>
      <c r="L15234" s="1" t="str">
        <f>LEFT(BART_Rides[[#This Row],[Lines]],1)</f>
        <v>Y</v>
      </c>
      <c r="M15234" s="1" t="str">
        <f>IF(BART_Rides[[#This Row],[FirstLetter]]="Y","Yes","No")</f>
        <v>Yes</v>
      </c>
      <c r="N15234" s="1" t="str">
        <f>IF(OR(BART_Rides[[#This Row],[Station Code]]="EM", BART_Rides[[#This Row],[Station Code]]="MT", BART_Rides[[#This Row],[Station Code]]="PL", BART_Rides[[#This Row],[Station Code]]="CC"), "Yes", "No")</f>
        <v>No</v>
      </c>
    </row>
    <row r="15235" spans="6:14">
      <c r="F15235" s="3">
        <v>44465</v>
      </c>
      <c r="G15235" s="1" t="s">
        <v>79</v>
      </c>
      <c r="H15235" s="1" t="s">
        <v>107</v>
      </c>
      <c r="I15235" s="1">
        <v>1608</v>
      </c>
      <c r="J15235" s="1">
        <f>MONTH(BART_Rides[[#This Row],[Date]])</f>
        <v>9</v>
      </c>
      <c r="K15235" s="1">
        <f>WEEKDAY(BART_Rides[[#This Row],[Date]],2)</f>
        <v>7</v>
      </c>
      <c r="L15235" s="1" t="str">
        <f>LEFT(BART_Rides[[#This Row],[Lines]],1)</f>
        <v>Y</v>
      </c>
      <c r="M15235" s="1" t="str">
        <f>IF(BART_Rides[[#This Row],[FirstLetter]]="Y","Yes","No")</f>
        <v>Yes</v>
      </c>
      <c r="N15235" s="1" t="str">
        <f>IF(OR(BART_Rides[[#This Row],[Station Code]]="EM", BART_Rides[[#This Row],[Station Code]]="MT", BART_Rides[[#This Row],[Station Code]]="PL", BART_Rides[[#This Row],[Station Code]]="CC"), "Yes", "No")</f>
        <v>No</v>
      </c>
    </row>
    <row r="15236" spans="6:14">
      <c r="F15236" s="3">
        <v>44466</v>
      </c>
      <c r="G15236" s="1" t="s">
        <v>79</v>
      </c>
      <c r="H15236" s="1" t="s">
        <v>107</v>
      </c>
      <c r="I15236" s="1">
        <v>2419</v>
      </c>
      <c r="J15236" s="1">
        <f>MONTH(BART_Rides[[#This Row],[Date]])</f>
        <v>9</v>
      </c>
      <c r="K15236" s="1">
        <f>WEEKDAY(BART_Rides[[#This Row],[Date]],2)</f>
        <v>1</v>
      </c>
      <c r="L15236" s="1" t="str">
        <f>LEFT(BART_Rides[[#This Row],[Lines]],1)</f>
        <v>Y</v>
      </c>
      <c r="M15236" s="1" t="str">
        <f>IF(BART_Rides[[#This Row],[FirstLetter]]="Y","Yes","No")</f>
        <v>Yes</v>
      </c>
      <c r="N15236" s="1" t="str">
        <f>IF(OR(BART_Rides[[#This Row],[Station Code]]="EM", BART_Rides[[#This Row],[Station Code]]="MT", BART_Rides[[#This Row],[Station Code]]="PL", BART_Rides[[#This Row],[Station Code]]="CC"), "Yes", "No")</f>
        <v>No</v>
      </c>
    </row>
    <row r="15237" spans="6:14">
      <c r="F15237" s="3">
        <v>44467</v>
      </c>
      <c r="G15237" s="1" t="s">
        <v>79</v>
      </c>
      <c r="H15237" s="1" t="s">
        <v>107</v>
      </c>
      <c r="I15237" s="1">
        <v>1833</v>
      </c>
      <c r="J15237" s="1">
        <f>MONTH(BART_Rides[[#This Row],[Date]])</f>
        <v>9</v>
      </c>
      <c r="K15237" s="1">
        <f>WEEKDAY(BART_Rides[[#This Row],[Date]],2)</f>
        <v>2</v>
      </c>
      <c r="L15237" s="1" t="str">
        <f>LEFT(BART_Rides[[#This Row],[Lines]],1)</f>
        <v>Y</v>
      </c>
      <c r="M15237" s="1" t="str">
        <f>IF(BART_Rides[[#This Row],[FirstLetter]]="Y","Yes","No")</f>
        <v>Yes</v>
      </c>
      <c r="N15237" s="1" t="str">
        <f>IF(OR(BART_Rides[[#This Row],[Station Code]]="EM", BART_Rides[[#This Row],[Station Code]]="MT", BART_Rides[[#This Row],[Station Code]]="PL", BART_Rides[[#This Row],[Station Code]]="CC"), "Yes", "No")</f>
        <v>No</v>
      </c>
    </row>
    <row r="15238" spans="6:14">
      <c r="F15238" s="3">
        <v>44468</v>
      </c>
      <c r="G15238" s="1" t="s">
        <v>79</v>
      </c>
      <c r="H15238" s="1" t="s">
        <v>107</v>
      </c>
      <c r="I15238" s="1">
        <v>1829</v>
      </c>
      <c r="J15238" s="1">
        <f>MONTH(BART_Rides[[#This Row],[Date]])</f>
        <v>9</v>
      </c>
      <c r="K15238" s="1">
        <f>WEEKDAY(BART_Rides[[#This Row],[Date]],2)</f>
        <v>3</v>
      </c>
      <c r="L15238" s="1" t="str">
        <f>LEFT(BART_Rides[[#This Row],[Lines]],1)</f>
        <v>Y</v>
      </c>
      <c r="M15238" s="1" t="str">
        <f>IF(BART_Rides[[#This Row],[FirstLetter]]="Y","Yes","No")</f>
        <v>Yes</v>
      </c>
      <c r="N15238" s="1" t="str">
        <f>IF(OR(BART_Rides[[#This Row],[Station Code]]="EM", BART_Rides[[#This Row],[Station Code]]="MT", BART_Rides[[#This Row],[Station Code]]="PL", BART_Rides[[#This Row],[Station Code]]="CC"), "Yes", "No")</f>
        <v>No</v>
      </c>
    </row>
    <row r="15239" spans="6:14">
      <c r="F15239" s="3">
        <v>44469</v>
      </c>
      <c r="G15239" s="1" t="s">
        <v>79</v>
      </c>
      <c r="H15239" s="1" t="s">
        <v>107</v>
      </c>
      <c r="I15239" s="1">
        <v>2575</v>
      </c>
      <c r="J15239" s="1">
        <f>MONTH(BART_Rides[[#This Row],[Date]])</f>
        <v>9</v>
      </c>
      <c r="K15239" s="1">
        <f>WEEKDAY(BART_Rides[[#This Row],[Date]],2)</f>
        <v>4</v>
      </c>
      <c r="L15239" s="1" t="str">
        <f>LEFT(BART_Rides[[#This Row],[Lines]],1)</f>
        <v>Y</v>
      </c>
      <c r="M15239" s="1" t="str">
        <f>IF(BART_Rides[[#This Row],[FirstLetter]]="Y","Yes","No")</f>
        <v>Yes</v>
      </c>
      <c r="N15239" s="1" t="str">
        <f>IF(OR(BART_Rides[[#This Row],[Station Code]]="EM", BART_Rides[[#This Row],[Station Code]]="MT", BART_Rides[[#This Row],[Station Code]]="PL", BART_Rides[[#This Row],[Station Code]]="CC"), "Yes", "No")</f>
        <v>No</v>
      </c>
    </row>
    <row r="15240" spans="6:14">
      <c r="F15240" s="3">
        <v>44470</v>
      </c>
      <c r="G15240" s="1" t="s">
        <v>79</v>
      </c>
      <c r="H15240" s="1" t="s">
        <v>107</v>
      </c>
      <c r="I15240" s="1">
        <v>2686</v>
      </c>
      <c r="J15240" s="1">
        <f>MONTH(BART_Rides[[#This Row],[Date]])</f>
        <v>10</v>
      </c>
      <c r="K15240" s="1">
        <f>WEEKDAY(BART_Rides[[#This Row],[Date]],2)</f>
        <v>5</v>
      </c>
      <c r="L15240" s="1" t="str">
        <f>LEFT(BART_Rides[[#This Row],[Lines]],1)</f>
        <v>Y</v>
      </c>
      <c r="M15240" s="1" t="str">
        <f>IF(BART_Rides[[#This Row],[FirstLetter]]="Y","Yes","No")</f>
        <v>Yes</v>
      </c>
      <c r="N15240" s="1" t="str">
        <f>IF(OR(BART_Rides[[#This Row],[Station Code]]="EM", BART_Rides[[#This Row],[Station Code]]="MT", BART_Rides[[#This Row],[Station Code]]="PL", BART_Rides[[#This Row],[Station Code]]="CC"), "Yes", "No")</f>
        <v>No</v>
      </c>
    </row>
    <row r="15241" spans="6:14">
      <c r="F15241" s="3">
        <v>44471</v>
      </c>
      <c r="G15241" s="1" t="s">
        <v>79</v>
      </c>
      <c r="H15241" s="1" t="s">
        <v>107</v>
      </c>
      <c r="I15241" s="1">
        <v>1621</v>
      </c>
      <c r="J15241" s="1">
        <f>MONTH(BART_Rides[[#This Row],[Date]])</f>
        <v>10</v>
      </c>
      <c r="K15241" s="1">
        <f>WEEKDAY(BART_Rides[[#This Row],[Date]],2)</f>
        <v>6</v>
      </c>
      <c r="L15241" s="1" t="str">
        <f>LEFT(BART_Rides[[#This Row],[Lines]],1)</f>
        <v>Y</v>
      </c>
      <c r="M15241" s="1" t="str">
        <f>IF(BART_Rides[[#This Row],[FirstLetter]]="Y","Yes","No")</f>
        <v>Yes</v>
      </c>
      <c r="N15241" s="1" t="str">
        <f>IF(OR(BART_Rides[[#This Row],[Station Code]]="EM", BART_Rides[[#This Row],[Station Code]]="MT", BART_Rides[[#This Row],[Station Code]]="PL", BART_Rides[[#This Row],[Station Code]]="CC"), "Yes", "No")</f>
        <v>No</v>
      </c>
    </row>
    <row r="15242" spans="6:14">
      <c r="F15242" s="3">
        <v>44472</v>
      </c>
      <c r="G15242" s="1" t="s">
        <v>79</v>
      </c>
      <c r="H15242" s="1" t="s">
        <v>107</v>
      </c>
      <c r="I15242" s="1">
        <v>1537</v>
      </c>
      <c r="J15242" s="1">
        <f>MONTH(BART_Rides[[#This Row],[Date]])</f>
        <v>10</v>
      </c>
      <c r="K15242" s="1">
        <f>WEEKDAY(BART_Rides[[#This Row],[Date]],2)</f>
        <v>7</v>
      </c>
      <c r="L15242" s="1" t="str">
        <f>LEFT(BART_Rides[[#This Row],[Lines]],1)</f>
        <v>Y</v>
      </c>
      <c r="M15242" s="1" t="str">
        <f>IF(BART_Rides[[#This Row],[FirstLetter]]="Y","Yes","No")</f>
        <v>Yes</v>
      </c>
      <c r="N15242" s="1" t="str">
        <f>IF(OR(BART_Rides[[#This Row],[Station Code]]="EM", BART_Rides[[#This Row],[Station Code]]="MT", BART_Rides[[#This Row],[Station Code]]="PL", BART_Rides[[#This Row],[Station Code]]="CC"), "Yes", "No")</f>
        <v>No</v>
      </c>
    </row>
    <row r="15243" spans="6:14">
      <c r="F15243" s="3">
        <v>44473</v>
      </c>
      <c r="G15243" s="1" t="s">
        <v>79</v>
      </c>
      <c r="H15243" s="1" t="s">
        <v>107</v>
      </c>
      <c r="I15243" s="1">
        <v>2126</v>
      </c>
      <c r="J15243" s="1">
        <f>MONTH(BART_Rides[[#This Row],[Date]])</f>
        <v>10</v>
      </c>
      <c r="K15243" s="1">
        <f>WEEKDAY(BART_Rides[[#This Row],[Date]],2)</f>
        <v>1</v>
      </c>
      <c r="L15243" s="1" t="str">
        <f>LEFT(BART_Rides[[#This Row],[Lines]],1)</f>
        <v>Y</v>
      </c>
      <c r="M15243" s="1" t="str">
        <f>IF(BART_Rides[[#This Row],[FirstLetter]]="Y","Yes","No")</f>
        <v>Yes</v>
      </c>
      <c r="N15243" s="1" t="str">
        <f>IF(OR(BART_Rides[[#This Row],[Station Code]]="EM", BART_Rides[[#This Row],[Station Code]]="MT", BART_Rides[[#This Row],[Station Code]]="PL", BART_Rides[[#This Row],[Station Code]]="CC"), "Yes", "No")</f>
        <v>No</v>
      </c>
    </row>
    <row r="15244" spans="6:14">
      <c r="F15244" s="3">
        <v>44474</v>
      </c>
      <c r="G15244" s="1" t="s">
        <v>79</v>
      </c>
      <c r="H15244" s="1" t="s">
        <v>107</v>
      </c>
      <c r="I15244" s="1">
        <v>1699</v>
      </c>
      <c r="J15244" s="1">
        <f>MONTH(BART_Rides[[#This Row],[Date]])</f>
        <v>10</v>
      </c>
      <c r="K15244" s="1">
        <f>WEEKDAY(BART_Rides[[#This Row],[Date]],2)</f>
        <v>2</v>
      </c>
      <c r="L15244" s="1" t="str">
        <f>LEFT(BART_Rides[[#This Row],[Lines]],1)</f>
        <v>Y</v>
      </c>
      <c r="M15244" s="1" t="str">
        <f>IF(BART_Rides[[#This Row],[FirstLetter]]="Y","Yes","No")</f>
        <v>Yes</v>
      </c>
      <c r="N15244" s="1" t="str">
        <f>IF(OR(BART_Rides[[#This Row],[Station Code]]="EM", BART_Rides[[#This Row],[Station Code]]="MT", BART_Rides[[#This Row],[Station Code]]="PL", BART_Rides[[#This Row],[Station Code]]="CC"), "Yes", "No")</f>
        <v>No</v>
      </c>
    </row>
    <row r="15245" spans="6:14">
      <c r="F15245" s="3">
        <v>44475</v>
      </c>
      <c r="G15245" s="1" t="s">
        <v>79</v>
      </c>
      <c r="H15245" s="1" t="s">
        <v>107</v>
      </c>
      <c r="I15245" s="1">
        <v>1856</v>
      </c>
      <c r="J15245" s="1">
        <f>MONTH(BART_Rides[[#This Row],[Date]])</f>
        <v>10</v>
      </c>
      <c r="K15245" s="1">
        <f>WEEKDAY(BART_Rides[[#This Row],[Date]],2)</f>
        <v>3</v>
      </c>
      <c r="L15245" s="1" t="str">
        <f>LEFT(BART_Rides[[#This Row],[Lines]],1)</f>
        <v>Y</v>
      </c>
      <c r="M15245" s="1" t="str">
        <f>IF(BART_Rides[[#This Row],[FirstLetter]]="Y","Yes","No")</f>
        <v>Yes</v>
      </c>
      <c r="N15245" s="1" t="str">
        <f>IF(OR(BART_Rides[[#This Row],[Station Code]]="EM", BART_Rides[[#This Row],[Station Code]]="MT", BART_Rides[[#This Row],[Station Code]]="PL", BART_Rides[[#This Row],[Station Code]]="CC"), "Yes", "No")</f>
        <v>No</v>
      </c>
    </row>
    <row r="15246" spans="6:14">
      <c r="F15246" s="3">
        <v>44476</v>
      </c>
      <c r="G15246" s="1" t="s">
        <v>79</v>
      </c>
      <c r="H15246" s="1" t="s">
        <v>107</v>
      </c>
      <c r="I15246" s="1">
        <v>2530</v>
      </c>
      <c r="J15246" s="1">
        <f>MONTH(BART_Rides[[#This Row],[Date]])</f>
        <v>10</v>
      </c>
      <c r="K15246" s="1">
        <f>WEEKDAY(BART_Rides[[#This Row],[Date]],2)</f>
        <v>4</v>
      </c>
      <c r="L15246" s="1" t="str">
        <f>LEFT(BART_Rides[[#This Row],[Lines]],1)</f>
        <v>Y</v>
      </c>
      <c r="M15246" s="1" t="str">
        <f>IF(BART_Rides[[#This Row],[FirstLetter]]="Y","Yes","No")</f>
        <v>Yes</v>
      </c>
      <c r="N15246" s="1" t="str">
        <f>IF(OR(BART_Rides[[#This Row],[Station Code]]="EM", BART_Rides[[#This Row],[Station Code]]="MT", BART_Rides[[#This Row],[Station Code]]="PL", BART_Rides[[#This Row],[Station Code]]="CC"), "Yes", "No")</f>
        <v>No</v>
      </c>
    </row>
    <row r="15247" spans="6:14">
      <c r="F15247" s="3">
        <v>44477</v>
      </c>
      <c r="G15247" s="1" t="s">
        <v>79</v>
      </c>
      <c r="H15247" s="1" t="s">
        <v>107</v>
      </c>
      <c r="I15247" s="1">
        <v>2551</v>
      </c>
      <c r="J15247" s="1">
        <f>MONTH(BART_Rides[[#This Row],[Date]])</f>
        <v>10</v>
      </c>
      <c r="K15247" s="1">
        <f>WEEKDAY(BART_Rides[[#This Row],[Date]],2)</f>
        <v>5</v>
      </c>
      <c r="L15247" s="1" t="str">
        <f>LEFT(BART_Rides[[#This Row],[Lines]],1)</f>
        <v>Y</v>
      </c>
      <c r="M15247" s="1" t="str">
        <f>IF(BART_Rides[[#This Row],[FirstLetter]]="Y","Yes","No")</f>
        <v>Yes</v>
      </c>
      <c r="N15247" s="1" t="str">
        <f>IF(OR(BART_Rides[[#This Row],[Station Code]]="EM", BART_Rides[[#This Row],[Station Code]]="MT", BART_Rides[[#This Row],[Station Code]]="PL", BART_Rides[[#This Row],[Station Code]]="CC"), "Yes", "No")</f>
        <v>No</v>
      </c>
    </row>
    <row r="15248" spans="6:14">
      <c r="F15248" s="3">
        <v>44478</v>
      </c>
      <c r="G15248" s="1" t="s">
        <v>79</v>
      </c>
      <c r="H15248" s="1" t="s">
        <v>107</v>
      </c>
      <c r="I15248" s="1">
        <v>1821</v>
      </c>
      <c r="J15248" s="1">
        <f>MONTH(BART_Rides[[#This Row],[Date]])</f>
        <v>10</v>
      </c>
      <c r="K15248" s="1">
        <f>WEEKDAY(BART_Rides[[#This Row],[Date]],2)</f>
        <v>6</v>
      </c>
      <c r="L15248" s="1" t="str">
        <f>LEFT(BART_Rides[[#This Row],[Lines]],1)</f>
        <v>Y</v>
      </c>
      <c r="M15248" s="1" t="str">
        <f>IF(BART_Rides[[#This Row],[FirstLetter]]="Y","Yes","No")</f>
        <v>Yes</v>
      </c>
      <c r="N15248" s="1" t="str">
        <f>IF(OR(BART_Rides[[#This Row],[Station Code]]="EM", BART_Rides[[#This Row],[Station Code]]="MT", BART_Rides[[#This Row],[Station Code]]="PL", BART_Rides[[#This Row],[Station Code]]="CC"), "Yes", "No")</f>
        <v>No</v>
      </c>
    </row>
    <row r="15249" spans="6:14">
      <c r="F15249" s="3">
        <v>44479</v>
      </c>
      <c r="G15249" s="1" t="s">
        <v>79</v>
      </c>
      <c r="H15249" s="1" t="s">
        <v>107</v>
      </c>
      <c r="I15249" s="1">
        <v>1742</v>
      </c>
      <c r="J15249" s="1">
        <f>MONTH(BART_Rides[[#This Row],[Date]])</f>
        <v>10</v>
      </c>
      <c r="K15249" s="1">
        <f>WEEKDAY(BART_Rides[[#This Row],[Date]],2)</f>
        <v>7</v>
      </c>
      <c r="L15249" s="1" t="str">
        <f>LEFT(BART_Rides[[#This Row],[Lines]],1)</f>
        <v>Y</v>
      </c>
      <c r="M15249" s="1" t="str">
        <f>IF(BART_Rides[[#This Row],[FirstLetter]]="Y","Yes","No")</f>
        <v>Yes</v>
      </c>
      <c r="N15249" s="1" t="str">
        <f>IF(OR(BART_Rides[[#This Row],[Station Code]]="EM", BART_Rides[[#This Row],[Station Code]]="MT", BART_Rides[[#This Row],[Station Code]]="PL", BART_Rides[[#This Row],[Station Code]]="CC"), "Yes", "No")</f>
        <v>No</v>
      </c>
    </row>
    <row r="15250" spans="6:14">
      <c r="F15250" s="3">
        <v>44480</v>
      </c>
      <c r="G15250" s="1" t="s">
        <v>79</v>
      </c>
      <c r="H15250" s="1" t="s">
        <v>107</v>
      </c>
      <c r="I15250" s="1">
        <v>2177</v>
      </c>
      <c r="J15250" s="1">
        <f>MONTH(BART_Rides[[#This Row],[Date]])</f>
        <v>10</v>
      </c>
      <c r="K15250" s="1">
        <f>WEEKDAY(BART_Rides[[#This Row],[Date]],2)</f>
        <v>1</v>
      </c>
      <c r="L15250" s="1" t="str">
        <f>LEFT(BART_Rides[[#This Row],[Lines]],1)</f>
        <v>Y</v>
      </c>
      <c r="M15250" s="1" t="str">
        <f>IF(BART_Rides[[#This Row],[FirstLetter]]="Y","Yes","No")</f>
        <v>Yes</v>
      </c>
      <c r="N15250" s="1" t="str">
        <f>IF(OR(BART_Rides[[#This Row],[Station Code]]="EM", BART_Rides[[#This Row],[Station Code]]="MT", BART_Rides[[#This Row],[Station Code]]="PL", BART_Rides[[#This Row],[Station Code]]="CC"), "Yes", "No")</f>
        <v>No</v>
      </c>
    </row>
    <row r="15251" spans="6:14">
      <c r="F15251" s="3">
        <v>44481</v>
      </c>
      <c r="G15251" s="1" t="s">
        <v>79</v>
      </c>
      <c r="H15251" s="1" t="s">
        <v>107</v>
      </c>
      <c r="I15251" s="1">
        <v>1986</v>
      </c>
      <c r="J15251" s="1">
        <f>MONTH(BART_Rides[[#This Row],[Date]])</f>
        <v>10</v>
      </c>
      <c r="K15251" s="1">
        <f>WEEKDAY(BART_Rides[[#This Row],[Date]],2)</f>
        <v>2</v>
      </c>
      <c r="L15251" s="1" t="str">
        <f>LEFT(BART_Rides[[#This Row],[Lines]],1)</f>
        <v>Y</v>
      </c>
      <c r="M15251" s="1" t="str">
        <f>IF(BART_Rides[[#This Row],[FirstLetter]]="Y","Yes","No")</f>
        <v>Yes</v>
      </c>
      <c r="N15251" s="1" t="str">
        <f>IF(OR(BART_Rides[[#This Row],[Station Code]]="EM", BART_Rides[[#This Row],[Station Code]]="MT", BART_Rides[[#This Row],[Station Code]]="PL", BART_Rides[[#This Row],[Station Code]]="CC"), "Yes", "No")</f>
        <v>No</v>
      </c>
    </row>
    <row r="15252" spans="6:14">
      <c r="F15252" s="3">
        <v>44482</v>
      </c>
      <c r="G15252" s="1" t="s">
        <v>79</v>
      </c>
      <c r="H15252" s="1" t="s">
        <v>107</v>
      </c>
      <c r="I15252" s="1">
        <v>2070</v>
      </c>
      <c r="J15252" s="1">
        <f>MONTH(BART_Rides[[#This Row],[Date]])</f>
        <v>10</v>
      </c>
      <c r="K15252" s="1">
        <f>WEEKDAY(BART_Rides[[#This Row],[Date]],2)</f>
        <v>3</v>
      </c>
      <c r="L15252" s="1" t="str">
        <f>LEFT(BART_Rides[[#This Row],[Lines]],1)</f>
        <v>Y</v>
      </c>
      <c r="M15252" s="1" t="str">
        <f>IF(BART_Rides[[#This Row],[FirstLetter]]="Y","Yes","No")</f>
        <v>Yes</v>
      </c>
      <c r="N15252" s="1" t="str">
        <f>IF(OR(BART_Rides[[#This Row],[Station Code]]="EM", BART_Rides[[#This Row],[Station Code]]="MT", BART_Rides[[#This Row],[Station Code]]="PL", BART_Rides[[#This Row],[Station Code]]="CC"), "Yes", "No")</f>
        <v>No</v>
      </c>
    </row>
    <row r="15253" spans="6:14">
      <c r="F15253" s="3">
        <v>44483</v>
      </c>
      <c r="G15253" s="1" t="s">
        <v>79</v>
      </c>
      <c r="H15253" s="1" t="s">
        <v>107</v>
      </c>
      <c r="I15253" s="1">
        <v>2324</v>
      </c>
      <c r="J15253" s="1">
        <f>MONTH(BART_Rides[[#This Row],[Date]])</f>
        <v>10</v>
      </c>
      <c r="K15253" s="1">
        <f>WEEKDAY(BART_Rides[[#This Row],[Date]],2)</f>
        <v>4</v>
      </c>
      <c r="L15253" s="1" t="str">
        <f>LEFT(BART_Rides[[#This Row],[Lines]],1)</f>
        <v>Y</v>
      </c>
      <c r="M15253" s="1" t="str">
        <f>IF(BART_Rides[[#This Row],[FirstLetter]]="Y","Yes","No")</f>
        <v>Yes</v>
      </c>
      <c r="N15253" s="1" t="str">
        <f>IF(OR(BART_Rides[[#This Row],[Station Code]]="EM", BART_Rides[[#This Row],[Station Code]]="MT", BART_Rides[[#This Row],[Station Code]]="PL", BART_Rides[[#This Row],[Station Code]]="CC"), "Yes", "No")</f>
        <v>No</v>
      </c>
    </row>
    <row r="15254" spans="6:14">
      <c r="F15254" s="3">
        <v>44484</v>
      </c>
      <c r="G15254" s="1" t="s">
        <v>79</v>
      </c>
      <c r="H15254" s="1" t="s">
        <v>107</v>
      </c>
      <c r="I15254" s="1">
        <v>2612</v>
      </c>
      <c r="J15254" s="1">
        <f>MONTH(BART_Rides[[#This Row],[Date]])</f>
        <v>10</v>
      </c>
      <c r="K15254" s="1">
        <f>WEEKDAY(BART_Rides[[#This Row],[Date]],2)</f>
        <v>5</v>
      </c>
      <c r="L15254" s="1" t="str">
        <f>LEFT(BART_Rides[[#This Row],[Lines]],1)</f>
        <v>Y</v>
      </c>
      <c r="M15254" s="1" t="str">
        <f>IF(BART_Rides[[#This Row],[FirstLetter]]="Y","Yes","No")</f>
        <v>Yes</v>
      </c>
      <c r="N15254" s="1" t="str">
        <f>IF(OR(BART_Rides[[#This Row],[Station Code]]="EM", BART_Rides[[#This Row],[Station Code]]="MT", BART_Rides[[#This Row],[Station Code]]="PL", BART_Rides[[#This Row],[Station Code]]="CC"), "Yes", "No")</f>
        <v>No</v>
      </c>
    </row>
    <row r="15255" spans="6:14">
      <c r="F15255" s="3">
        <v>44485</v>
      </c>
      <c r="G15255" s="1" t="s">
        <v>79</v>
      </c>
      <c r="H15255" s="1" t="s">
        <v>107</v>
      </c>
      <c r="I15255" s="1">
        <v>1623</v>
      </c>
      <c r="J15255" s="1">
        <f>MONTH(BART_Rides[[#This Row],[Date]])</f>
        <v>10</v>
      </c>
      <c r="K15255" s="1">
        <f>WEEKDAY(BART_Rides[[#This Row],[Date]],2)</f>
        <v>6</v>
      </c>
      <c r="L15255" s="1" t="str">
        <f>LEFT(BART_Rides[[#This Row],[Lines]],1)</f>
        <v>Y</v>
      </c>
      <c r="M15255" s="1" t="str">
        <f>IF(BART_Rides[[#This Row],[FirstLetter]]="Y","Yes","No")</f>
        <v>Yes</v>
      </c>
      <c r="N15255" s="1" t="str">
        <f>IF(OR(BART_Rides[[#This Row],[Station Code]]="EM", BART_Rides[[#This Row],[Station Code]]="MT", BART_Rides[[#This Row],[Station Code]]="PL", BART_Rides[[#This Row],[Station Code]]="CC"), "Yes", "No")</f>
        <v>No</v>
      </c>
    </row>
    <row r="15256" spans="6:14">
      <c r="F15256" s="3">
        <v>44486</v>
      </c>
      <c r="G15256" s="1" t="s">
        <v>79</v>
      </c>
      <c r="H15256" s="1" t="s">
        <v>107</v>
      </c>
      <c r="I15256" s="1">
        <v>1564</v>
      </c>
      <c r="J15256" s="1">
        <f>MONTH(BART_Rides[[#This Row],[Date]])</f>
        <v>10</v>
      </c>
      <c r="K15256" s="1">
        <f>WEEKDAY(BART_Rides[[#This Row],[Date]],2)</f>
        <v>7</v>
      </c>
      <c r="L15256" s="1" t="str">
        <f>LEFT(BART_Rides[[#This Row],[Lines]],1)</f>
        <v>Y</v>
      </c>
      <c r="M15256" s="1" t="str">
        <f>IF(BART_Rides[[#This Row],[FirstLetter]]="Y","Yes","No")</f>
        <v>Yes</v>
      </c>
      <c r="N15256" s="1" t="str">
        <f>IF(OR(BART_Rides[[#This Row],[Station Code]]="EM", BART_Rides[[#This Row],[Station Code]]="MT", BART_Rides[[#This Row],[Station Code]]="PL", BART_Rides[[#This Row],[Station Code]]="CC"), "Yes", "No")</f>
        <v>No</v>
      </c>
    </row>
    <row r="15257" spans="6:14">
      <c r="F15257" s="3">
        <v>44487</v>
      </c>
      <c r="G15257" s="1" t="s">
        <v>79</v>
      </c>
      <c r="H15257" s="1" t="s">
        <v>107</v>
      </c>
      <c r="I15257" s="1">
        <v>2281</v>
      </c>
      <c r="J15257" s="1">
        <f>MONTH(BART_Rides[[#This Row],[Date]])</f>
        <v>10</v>
      </c>
      <c r="K15257" s="1">
        <f>WEEKDAY(BART_Rides[[#This Row],[Date]],2)</f>
        <v>1</v>
      </c>
      <c r="L15257" s="1" t="str">
        <f>LEFT(BART_Rides[[#This Row],[Lines]],1)</f>
        <v>Y</v>
      </c>
      <c r="M15257" s="1" t="str">
        <f>IF(BART_Rides[[#This Row],[FirstLetter]]="Y","Yes","No")</f>
        <v>Yes</v>
      </c>
      <c r="N15257" s="1" t="str">
        <f>IF(OR(BART_Rides[[#This Row],[Station Code]]="EM", BART_Rides[[#This Row],[Station Code]]="MT", BART_Rides[[#This Row],[Station Code]]="PL", BART_Rides[[#This Row],[Station Code]]="CC"), "Yes", "No")</f>
        <v>No</v>
      </c>
    </row>
    <row r="15258" spans="6:14">
      <c r="F15258" s="3">
        <v>44488</v>
      </c>
      <c r="G15258" s="1" t="s">
        <v>79</v>
      </c>
      <c r="H15258" s="1" t="s">
        <v>107</v>
      </c>
      <c r="I15258" s="1">
        <v>1892</v>
      </c>
      <c r="J15258" s="1">
        <f>MONTH(BART_Rides[[#This Row],[Date]])</f>
        <v>10</v>
      </c>
      <c r="K15258" s="1">
        <f>WEEKDAY(BART_Rides[[#This Row],[Date]],2)</f>
        <v>2</v>
      </c>
      <c r="L15258" s="1" t="str">
        <f>LEFT(BART_Rides[[#This Row],[Lines]],1)</f>
        <v>Y</v>
      </c>
      <c r="M15258" s="1" t="str">
        <f>IF(BART_Rides[[#This Row],[FirstLetter]]="Y","Yes","No")</f>
        <v>Yes</v>
      </c>
      <c r="N15258" s="1" t="str">
        <f>IF(OR(BART_Rides[[#This Row],[Station Code]]="EM", BART_Rides[[#This Row],[Station Code]]="MT", BART_Rides[[#This Row],[Station Code]]="PL", BART_Rides[[#This Row],[Station Code]]="CC"), "Yes", "No")</f>
        <v>No</v>
      </c>
    </row>
    <row r="15259" spans="6:14">
      <c r="F15259" s="3">
        <v>44489</v>
      </c>
      <c r="G15259" s="1" t="s">
        <v>79</v>
      </c>
      <c r="H15259" s="1" t="s">
        <v>107</v>
      </c>
      <c r="I15259" s="1">
        <v>2013</v>
      </c>
      <c r="J15259" s="1">
        <f>MONTH(BART_Rides[[#This Row],[Date]])</f>
        <v>10</v>
      </c>
      <c r="K15259" s="1">
        <f>WEEKDAY(BART_Rides[[#This Row],[Date]],2)</f>
        <v>3</v>
      </c>
      <c r="L15259" s="1" t="str">
        <f>LEFT(BART_Rides[[#This Row],[Lines]],1)</f>
        <v>Y</v>
      </c>
      <c r="M15259" s="1" t="str">
        <f>IF(BART_Rides[[#This Row],[FirstLetter]]="Y","Yes","No")</f>
        <v>Yes</v>
      </c>
      <c r="N15259" s="1" t="str">
        <f>IF(OR(BART_Rides[[#This Row],[Station Code]]="EM", BART_Rides[[#This Row],[Station Code]]="MT", BART_Rides[[#This Row],[Station Code]]="PL", BART_Rides[[#This Row],[Station Code]]="CC"), "Yes", "No")</f>
        <v>No</v>
      </c>
    </row>
    <row r="15260" spans="6:14">
      <c r="F15260" s="3">
        <v>44490</v>
      </c>
      <c r="G15260" s="1" t="s">
        <v>79</v>
      </c>
      <c r="H15260" s="1" t="s">
        <v>107</v>
      </c>
      <c r="I15260" s="1">
        <v>2493</v>
      </c>
      <c r="J15260" s="1">
        <f>MONTH(BART_Rides[[#This Row],[Date]])</f>
        <v>10</v>
      </c>
      <c r="K15260" s="1">
        <f>WEEKDAY(BART_Rides[[#This Row],[Date]],2)</f>
        <v>4</v>
      </c>
      <c r="L15260" s="1" t="str">
        <f>LEFT(BART_Rides[[#This Row],[Lines]],1)</f>
        <v>Y</v>
      </c>
      <c r="M15260" s="1" t="str">
        <f>IF(BART_Rides[[#This Row],[FirstLetter]]="Y","Yes","No")</f>
        <v>Yes</v>
      </c>
      <c r="N15260" s="1" t="str">
        <f>IF(OR(BART_Rides[[#This Row],[Station Code]]="EM", BART_Rides[[#This Row],[Station Code]]="MT", BART_Rides[[#This Row],[Station Code]]="PL", BART_Rides[[#This Row],[Station Code]]="CC"), "Yes", "No")</f>
        <v>No</v>
      </c>
    </row>
    <row r="15261" spans="6:14">
      <c r="F15261" s="3">
        <v>44491</v>
      </c>
      <c r="G15261" s="1" t="s">
        <v>79</v>
      </c>
      <c r="H15261" s="1" t="s">
        <v>107</v>
      </c>
      <c r="I15261" s="1">
        <v>2423</v>
      </c>
      <c r="J15261" s="1">
        <f>MONTH(BART_Rides[[#This Row],[Date]])</f>
        <v>10</v>
      </c>
      <c r="K15261" s="1">
        <f>WEEKDAY(BART_Rides[[#This Row],[Date]],2)</f>
        <v>5</v>
      </c>
      <c r="L15261" s="1" t="str">
        <f>LEFT(BART_Rides[[#This Row],[Lines]],1)</f>
        <v>Y</v>
      </c>
      <c r="M15261" s="1" t="str">
        <f>IF(BART_Rides[[#This Row],[FirstLetter]]="Y","Yes","No")</f>
        <v>Yes</v>
      </c>
      <c r="N15261" s="1" t="str">
        <f>IF(OR(BART_Rides[[#This Row],[Station Code]]="EM", BART_Rides[[#This Row],[Station Code]]="MT", BART_Rides[[#This Row],[Station Code]]="PL", BART_Rides[[#This Row],[Station Code]]="CC"), "Yes", "No")</f>
        <v>No</v>
      </c>
    </row>
    <row r="15262" spans="6:14">
      <c r="F15262" s="3">
        <v>44492</v>
      </c>
      <c r="G15262" s="1" t="s">
        <v>79</v>
      </c>
      <c r="H15262" s="1" t="s">
        <v>107</v>
      </c>
      <c r="I15262" s="1">
        <v>1623</v>
      </c>
      <c r="J15262" s="1">
        <f>MONTH(BART_Rides[[#This Row],[Date]])</f>
        <v>10</v>
      </c>
      <c r="K15262" s="1">
        <f>WEEKDAY(BART_Rides[[#This Row],[Date]],2)</f>
        <v>6</v>
      </c>
      <c r="L15262" s="1" t="str">
        <f>LEFT(BART_Rides[[#This Row],[Lines]],1)</f>
        <v>Y</v>
      </c>
      <c r="M15262" s="1" t="str">
        <f>IF(BART_Rides[[#This Row],[FirstLetter]]="Y","Yes","No")</f>
        <v>Yes</v>
      </c>
      <c r="N15262" s="1" t="str">
        <f>IF(OR(BART_Rides[[#This Row],[Station Code]]="EM", BART_Rides[[#This Row],[Station Code]]="MT", BART_Rides[[#This Row],[Station Code]]="PL", BART_Rides[[#This Row],[Station Code]]="CC"), "Yes", "No")</f>
        <v>No</v>
      </c>
    </row>
    <row r="15263" spans="6:14">
      <c r="F15263" s="3">
        <v>44493</v>
      </c>
      <c r="G15263" s="1" t="s">
        <v>79</v>
      </c>
      <c r="H15263" s="1" t="s">
        <v>107</v>
      </c>
      <c r="I15263" s="1">
        <v>1214</v>
      </c>
      <c r="J15263" s="1">
        <f>MONTH(BART_Rides[[#This Row],[Date]])</f>
        <v>10</v>
      </c>
      <c r="K15263" s="1">
        <f>WEEKDAY(BART_Rides[[#This Row],[Date]],2)</f>
        <v>7</v>
      </c>
      <c r="L15263" s="1" t="str">
        <f>LEFT(BART_Rides[[#This Row],[Lines]],1)</f>
        <v>Y</v>
      </c>
      <c r="M15263" s="1" t="str">
        <f>IF(BART_Rides[[#This Row],[FirstLetter]]="Y","Yes","No")</f>
        <v>Yes</v>
      </c>
      <c r="N15263" s="1" t="str">
        <f>IF(OR(BART_Rides[[#This Row],[Station Code]]="EM", BART_Rides[[#This Row],[Station Code]]="MT", BART_Rides[[#This Row],[Station Code]]="PL", BART_Rides[[#This Row],[Station Code]]="CC"), "Yes", "No")</f>
        <v>No</v>
      </c>
    </row>
    <row r="15264" spans="6:14">
      <c r="F15264" s="3">
        <v>44494</v>
      </c>
      <c r="G15264" s="1" t="s">
        <v>79</v>
      </c>
      <c r="H15264" s="1" t="s">
        <v>107</v>
      </c>
      <c r="I15264" s="1">
        <v>1975</v>
      </c>
      <c r="J15264" s="1">
        <f>MONTH(BART_Rides[[#This Row],[Date]])</f>
        <v>10</v>
      </c>
      <c r="K15264" s="1">
        <f>WEEKDAY(BART_Rides[[#This Row],[Date]],2)</f>
        <v>1</v>
      </c>
      <c r="L15264" s="1" t="str">
        <f>LEFT(BART_Rides[[#This Row],[Lines]],1)</f>
        <v>Y</v>
      </c>
      <c r="M15264" s="1" t="str">
        <f>IF(BART_Rides[[#This Row],[FirstLetter]]="Y","Yes","No")</f>
        <v>Yes</v>
      </c>
      <c r="N15264" s="1" t="str">
        <f>IF(OR(BART_Rides[[#This Row],[Station Code]]="EM", BART_Rides[[#This Row],[Station Code]]="MT", BART_Rides[[#This Row],[Station Code]]="PL", BART_Rides[[#This Row],[Station Code]]="CC"), "Yes", "No")</f>
        <v>No</v>
      </c>
    </row>
    <row r="15265" spans="6:14">
      <c r="F15265" s="3">
        <v>44495</v>
      </c>
      <c r="G15265" s="1" t="s">
        <v>79</v>
      </c>
      <c r="H15265" s="1" t="s">
        <v>107</v>
      </c>
      <c r="I15265" s="1">
        <v>1606</v>
      </c>
      <c r="J15265" s="1">
        <f>MONTH(BART_Rides[[#This Row],[Date]])</f>
        <v>10</v>
      </c>
      <c r="K15265" s="1">
        <f>WEEKDAY(BART_Rides[[#This Row],[Date]],2)</f>
        <v>2</v>
      </c>
      <c r="L15265" s="1" t="str">
        <f>LEFT(BART_Rides[[#This Row],[Lines]],1)</f>
        <v>Y</v>
      </c>
      <c r="M15265" s="1" t="str">
        <f>IF(BART_Rides[[#This Row],[FirstLetter]]="Y","Yes","No")</f>
        <v>Yes</v>
      </c>
      <c r="N15265" s="1" t="str">
        <f>IF(OR(BART_Rides[[#This Row],[Station Code]]="EM", BART_Rides[[#This Row],[Station Code]]="MT", BART_Rides[[#This Row],[Station Code]]="PL", BART_Rides[[#This Row],[Station Code]]="CC"), "Yes", "No")</f>
        <v>No</v>
      </c>
    </row>
    <row r="15266" spans="6:14">
      <c r="F15266" s="3">
        <v>44496</v>
      </c>
      <c r="G15266" s="1" t="s">
        <v>79</v>
      </c>
      <c r="H15266" s="1" t="s">
        <v>107</v>
      </c>
      <c r="I15266" s="1">
        <v>1797</v>
      </c>
      <c r="J15266" s="1">
        <f>MONTH(BART_Rides[[#This Row],[Date]])</f>
        <v>10</v>
      </c>
      <c r="K15266" s="1">
        <f>WEEKDAY(BART_Rides[[#This Row],[Date]],2)</f>
        <v>3</v>
      </c>
      <c r="L15266" s="1" t="str">
        <f>LEFT(BART_Rides[[#This Row],[Lines]],1)</f>
        <v>Y</v>
      </c>
      <c r="M15266" s="1" t="str">
        <f>IF(BART_Rides[[#This Row],[FirstLetter]]="Y","Yes","No")</f>
        <v>Yes</v>
      </c>
      <c r="N15266" s="1" t="str">
        <f>IF(OR(BART_Rides[[#This Row],[Station Code]]="EM", BART_Rides[[#This Row],[Station Code]]="MT", BART_Rides[[#This Row],[Station Code]]="PL", BART_Rides[[#This Row],[Station Code]]="CC"), "Yes", "No")</f>
        <v>No</v>
      </c>
    </row>
    <row r="15267" spans="6:14">
      <c r="F15267" s="3">
        <v>44497</v>
      </c>
      <c r="G15267" s="1" t="s">
        <v>79</v>
      </c>
      <c r="H15267" s="1" t="s">
        <v>107</v>
      </c>
      <c r="I15267" s="1">
        <v>2365</v>
      </c>
      <c r="J15267" s="1">
        <f>MONTH(BART_Rides[[#This Row],[Date]])</f>
        <v>10</v>
      </c>
      <c r="K15267" s="1">
        <f>WEEKDAY(BART_Rides[[#This Row],[Date]],2)</f>
        <v>4</v>
      </c>
      <c r="L15267" s="1" t="str">
        <f>LEFT(BART_Rides[[#This Row],[Lines]],1)</f>
        <v>Y</v>
      </c>
      <c r="M15267" s="1" t="str">
        <f>IF(BART_Rides[[#This Row],[FirstLetter]]="Y","Yes","No")</f>
        <v>Yes</v>
      </c>
      <c r="N15267" s="1" t="str">
        <f>IF(OR(BART_Rides[[#This Row],[Station Code]]="EM", BART_Rides[[#This Row],[Station Code]]="MT", BART_Rides[[#This Row],[Station Code]]="PL", BART_Rides[[#This Row],[Station Code]]="CC"), "Yes", "No")</f>
        <v>No</v>
      </c>
    </row>
    <row r="15268" spans="6:14">
      <c r="F15268" s="3">
        <v>44498</v>
      </c>
      <c r="G15268" s="1" t="s">
        <v>79</v>
      </c>
      <c r="H15268" s="1" t="s">
        <v>107</v>
      </c>
      <c r="I15268" s="1">
        <v>2585</v>
      </c>
      <c r="J15268" s="1">
        <f>MONTH(BART_Rides[[#This Row],[Date]])</f>
        <v>10</v>
      </c>
      <c r="K15268" s="1">
        <f>WEEKDAY(BART_Rides[[#This Row],[Date]],2)</f>
        <v>5</v>
      </c>
      <c r="L15268" s="1" t="str">
        <f>LEFT(BART_Rides[[#This Row],[Lines]],1)</f>
        <v>Y</v>
      </c>
      <c r="M15268" s="1" t="str">
        <f>IF(BART_Rides[[#This Row],[FirstLetter]]="Y","Yes","No")</f>
        <v>Yes</v>
      </c>
      <c r="N15268" s="1" t="str">
        <f>IF(OR(BART_Rides[[#This Row],[Station Code]]="EM", BART_Rides[[#This Row],[Station Code]]="MT", BART_Rides[[#This Row],[Station Code]]="PL", BART_Rides[[#This Row],[Station Code]]="CC"), "Yes", "No")</f>
        <v>No</v>
      </c>
    </row>
    <row r="15269" spans="6:14">
      <c r="F15269" s="3">
        <v>44499</v>
      </c>
      <c r="G15269" s="1" t="s">
        <v>79</v>
      </c>
      <c r="H15269" s="1" t="s">
        <v>107</v>
      </c>
      <c r="I15269" s="1">
        <v>1471</v>
      </c>
      <c r="J15269" s="1">
        <f>MONTH(BART_Rides[[#This Row],[Date]])</f>
        <v>10</v>
      </c>
      <c r="K15269" s="1">
        <f>WEEKDAY(BART_Rides[[#This Row],[Date]],2)</f>
        <v>6</v>
      </c>
      <c r="L15269" s="1" t="str">
        <f>LEFT(BART_Rides[[#This Row],[Lines]],1)</f>
        <v>Y</v>
      </c>
      <c r="M15269" s="1" t="str">
        <f>IF(BART_Rides[[#This Row],[FirstLetter]]="Y","Yes","No")</f>
        <v>Yes</v>
      </c>
      <c r="N15269" s="1" t="str">
        <f>IF(OR(BART_Rides[[#This Row],[Station Code]]="EM", BART_Rides[[#This Row],[Station Code]]="MT", BART_Rides[[#This Row],[Station Code]]="PL", BART_Rides[[#This Row],[Station Code]]="CC"), "Yes", "No")</f>
        <v>No</v>
      </c>
    </row>
    <row r="15270" spans="6:14">
      <c r="F15270" s="3">
        <v>44500</v>
      </c>
      <c r="G15270" s="1" t="s">
        <v>79</v>
      </c>
      <c r="H15270" s="1" t="s">
        <v>107</v>
      </c>
      <c r="I15270" s="1">
        <v>1507</v>
      </c>
      <c r="J15270" s="1">
        <f>MONTH(BART_Rides[[#This Row],[Date]])</f>
        <v>10</v>
      </c>
      <c r="K15270" s="1">
        <f>WEEKDAY(BART_Rides[[#This Row],[Date]],2)</f>
        <v>7</v>
      </c>
      <c r="L15270" s="1" t="str">
        <f>LEFT(BART_Rides[[#This Row],[Lines]],1)</f>
        <v>Y</v>
      </c>
      <c r="M15270" s="1" t="str">
        <f>IF(BART_Rides[[#This Row],[FirstLetter]]="Y","Yes","No")</f>
        <v>Yes</v>
      </c>
      <c r="N15270" s="1" t="str">
        <f>IF(OR(BART_Rides[[#This Row],[Station Code]]="EM", BART_Rides[[#This Row],[Station Code]]="MT", BART_Rides[[#This Row],[Station Code]]="PL", BART_Rides[[#This Row],[Station Code]]="CC"), "Yes", "No")</f>
        <v>No</v>
      </c>
    </row>
    <row r="15271" spans="6:14">
      <c r="F15271" s="3">
        <v>44501</v>
      </c>
      <c r="G15271" s="1" t="s">
        <v>79</v>
      </c>
      <c r="H15271" s="1" t="s">
        <v>107</v>
      </c>
      <c r="I15271" s="1">
        <v>3000</v>
      </c>
      <c r="J15271" s="1">
        <f>MONTH(BART_Rides[[#This Row],[Date]])</f>
        <v>11</v>
      </c>
      <c r="K15271" s="1">
        <f>WEEKDAY(BART_Rides[[#This Row],[Date]],2)</f>
        <v>1</v>
      </c>
      <c r="L15271" s="1" t="str">
        <f>LEFT(BART_Rides[[#This Row],[Lines]],1)</f>
        <v>Y</v>
      </c>
      <c r="M15271" s="1" t="str">
        <f>IF(BART_Rides[[#This Row],[FirstLetter]]="Y","Yes","No")</f>
        <v>Yes</v>
      </c>
      <c r="N15271" s="1" t="str">
        <f>IF(OR(BART_Rides[[#This Row],[Station Code]]="EM", BART_Rides[[#This Row],[Station Code]]="MT", BART_Rides[[#This Row],[Station Code]]="PL", BART_Rides[[#This Row],[Station Code]]="CC"), "Yes", "No")</f>
        <v>No</v>
      </c>
    </row>
    <row r="15272" spans="6:14">
      <c r="F15272" s="3">
        <v>44502</v>
      </c>
      <c r="G15272" s="1" t="s">
        <v>79</v>
      </c>
      <c r="H15272" s="1" t="s">
        <v>107</v>
      </c>
      <c r="I15272" s="1">
        <v>1977</v>
      </c>
      <c r="J15272" s="1">
        <f>MONTH(BART_Rides[[#This Row],[Date]])</f>
        <v>11</v>
      </c>
      <c r="K15272" s="1">
        <f>WEEKDAY(BART_Rides[[#This Row],[Date]],2)</f>
        <v>2</v>
      </c>
      <c r="L15272" s="1" t="str">
        <f>LEFT(BART_Rides[[#This Row],[Lines]],1)</f>
        <v>Y</v>
      </c>
      <c r="M15272" s="1" t="str">
        <f>IF(BART_Rides[[#This Row],[FirstLetter]]="Y","Yes","No")</f>
        <v>Yes</v>
      </c>
      <c r="N15272" s="1" t="str">
        <f>IF(OR(BART_Rides[[#This Row],[Station Code]]="EM", BART_Rides[[#This Row],[Station Code]]="MT", BART_Rides[[#This Row],[Station Code]]="PL", BART_Rides[[#This Row],[Station Code]]="CC"), "Yes", "No")</f>
        <v>No</v>
      </c>
    </row>
    <row r="15273" spans="6:14">
      <c r="F15273" s="3">
        <v>44503</v>
      </c>
      <c r="G15273" s="1" t="s">
        <v>79</v>
      </c>
      <c r="H15273" s="1" t="s">
        <v>107</v>
      </c>
      <c r="I15273" s="1">
        <v>1886</v>
      </c>
      <c r="J15273" s="1">
        <f>MONTH(BART_Rides[[#This Row],[Date]])</f>
        <v>11</v>
      </c>
      <c r="K15273" s="1">
        <f>WEEKDAY(BART_Rides[[#This Row],[Date]],2)</f>
        <v>3</v>
      </c>
      <c r="L15273" s="1" t="str">
        <f>LEFT(BART_Rides[[#This Row],[Lines]],1)</f>
        <v>Y</v>
      </c>
      <c r="M15273" s="1" t="str">
        <f>IF(BART_Rides[[#This Row],[FirstLetter]]="Y","Yes","No")</f>
        <v>Yes</v>
      </c>
      <c r="N15273" s="1" t="str">
        <f>IF(OR(BART_Rides[[#This Row],[Station Code]]="EM", BART_Rides[[#This Row],[Station Code]]="MT", BART_Rides[[#This Row],[Station Code]]="PL", BART_Rides[[#This Row],[Station Code]]="CC"), "Yes", "No")</f>
        <v>No</v>
      </c>
    </row>
    <row r="15274" spans="6:14">
      <c r="F15274" s="3">
        <v>44504</v>
      </c>
      <c r="G15274" s="1" t="s">
        <v>79</v>
      </c>
      <c r="H15274" s="1" t="s">
        <v>107</v>
      </c>
      <c r="I15274" s="1">
        <v>2392</v>
      </c>
      <c r="J15274" s="1">
        <f>MONTH(BART_Rides[[#This Row],[Date]])</f>
        <v>11</v>
      </c>
      <c r="K15274" s="1">
        <f>WEEKDAY(BART_Rides[[#This Row],[Date]],2)</f>
        <v>4</v>
      </c>
      <c r="L15274" s="1" t="str">
        <f>LEFT(BART_Rides[[#This Row],[Lines]],1)</f>
        <v>Y</v>
      </c>
      <c r="M15274" s="1" t="str">
        <f>IF(BART_Rides[[#This Row],[FirstLetter]]="Y","Yes","No")</f>
        <v>Yes</v>
      </c>
      <c r="N15274" s="1" t="str">
        <f>IF(OR(BART_Rides[[#This Row],[Station Code]]="EM", BART_Rides[[#This Row],[Station Code]]="MT", BART_Rides[[#This Row],[Station Code]]="PL", BART_Rides[[#This Row],[Station Code]]="CC"), "Yes", "No")</f>
        <v>No</v>
      </c>
    </row>
    <row r="15275" spans="6:14">
      <c r="F15275" s="3">
        <v>44505</v>
      </c>
      <c r="G15275" s="1" t="s">
        <v>79</v>
      </c>
      <c r="H15275" s="1" t="s">
        <v>107</v>
      </c>
      <c r="I15275" s="1">
        <v>2415</v>
      </c>
      <c r="J15275" s="1">
        <f>MONTH(BART_Rides[[#This Row],[Date]])</f>
        <v>11</v>
      </c>
      <c r="K15275" s="1">
        <f>WEEKDAY(BART_Rides[[#This Row],[Date]],2)</f>
        <v>5</v>
      </c>
      <c r="L15275" s="1" t="str">
        <f>LEFT(BART_Rides[[#This Row],[Lines]],1)</f>
        <v>Y</v>
      </c>
      <c r="M15275" s="1" t="str">
        <f>IF(BART_Rides[[#This Row],[FirstLetter]]="Y","Yes","No")</f>
        <v>Yes</v>
      </c>
      <c r="N15275" s="1" t="str">
        <f>IF(OR(BART_Rides[[#This Row],[Station Code]]="EM", BART_Rides[[#This Row],[Station Code]]="MT", BART_Rides[[#This Row],[Station Code]]="PL", BART_Rides[[#This Row],[Station Code]]="CC"), "Yes", "No")</f>
        <v>No</v>
      </c>
    </row>
    <row r="15276" spans="6:14">
      <c r="F15276" s="3">
        <v>44506</v>
      </c>
      <c r="G15276" s="1" t="s">
        <v>79</v>
      </c>
      <c r="H15276" s="1" t="s">
        <v>107</v>
      </c>
      <c r="I15276" s="1">
        <v>1595</v>
      </c>
      <c r="J15276" s="1">
        <f>MONTH(BART_Rides[[#This Row],[Date]])</f>
        <v>11</v>
      </c>
      <c r="K15276" s="1">
        <f>WEEKDAY(BART_Rides[[#This Row],[Date]],2)</f>
        <v>6</v>
      </c>
      <c r="L15276" s="1" t="str">
        <f>LEFT(BART_Rides[[#This Row],[Lines]],1)</f>
        <v>Y</v>
      </c>
      <c r="M15276" s="1" t="str">
        <f>IF(BART_Rides[[#This Row],[FirstLetter]]="Y","Yes","No")</f>
        <v>Yes</v>
      </c>
      <c r="N15276" s="1" t="str">
        <f>IF(OR(BART_Rides[[#This Row],[Station Code]]="EM", BART_Rides[[#This Row],[Station Code]]="MT", BART_Rides[[#This Row],[Station Code]]="PL", BART_Rides[[#This Row],[Station Code]]="CC"), "Yes", "No")</f>
        <v>No</v>
      </c>
    </row>
    <row r="15277" spans="6:14">
      <c r="F15277" s="3">
        <v>44507</v>
      </c>
      <c r="G15277" s="1" t="s">
        <v>79</v>
      </c>
      <c r="H15277" s="1" t="s">
        <v>107</v>
      </c>
      <c r="I15277" s="1">
        <v>1366</v>
      </c>
      <c r="J15277" s="1">
        <f>MONTH(BART_Rides[[#This Row],[Date]])</f>
        <v>11</v>
      </c>
      <c r="K15277" s="1">
        <f>WEEKDAY(BART_Rides[[#This Row],[Date]],2)</f>
        <v>7</v>
      </c>
      <c r="L15277" s="1" t="str">
        <f>LEFT(BART_Rides[[#This Row],[Lines]],1)</f>
        <v>Y</v>
      </c>
      <c r="M15277" s="1" t="str">
        <f>IF(BART_Rides[[#This Row],[FirstLetter]]="Y","Yes","No")</f>
        <v>Yes</v>
      </c>
      <c r="N15277" s="1" t="str">
        <f>IF(OR(BART_Rides[[#This Row],[Station Code]]="EM", BART_Rides[[#This Row],[Station Code]]="MT", BART_Rides[[#This Row],[Station Code]]="PL", BART_Rides[[#This Row],[Station Code]]="CC"), "Yes", "No")</f>
        <v>No</v>
      </c>
    </row>
    <row r="15278" spans="6:14">
      <c r="F15278" s="3">
        <v>44508</v>
      </c>
      <c r="G15278" s="1" t="s">
        <v>79</v>
      </c>
      <c r="H15278" s="1" t="s">
        <v>107</v>
      </c>
      <c r="I15278" s="1">
        <v>2126</v>
      </c>
      <c r="J15278" s="1">
        <f>MONTH(BART_Rides[[#This Row],[Date]])</f>
        <v>11</v>
      </c>
      <c r="K15278" s="1">
        <f>WEEKDAY(BART_Rides[[#This Row],[Date]],2)</f>
        <v>1</v>
      </c>
      <c r="L15278" s="1" t="str">
        <f>LEFT(BART_Rides[[#This Row],[Lines]],1)</f>
        <v>Y</v>
      </c>
      <c r="M15278" s="1" t="str">
        <f>IF(BART_Rides[[#This Row],[FirstLetter]]="Y","Yes","No")</f>
        <v>Yes</v>
      </c>
      <c r="N15278" s="1" t="str">
        <f>IF(OR(BART_Rides[[#This Row],[Station Code]]="EM", BART_Rides[[#This Row],[Station Code]]="MT", BART_Rides[[#This Row],[Station Code]]="PL", BART_Rides[[#This Row],[Station Code]]="CC"), "Yes", "No")</f>
        <v>No</v>
      </c>
    </row>
    <row r="15279" spans="6:14">
      <c r="F15279" s="3">
        <v>44509</v>
      </c>
      <c r="G15279" s="1" t="s">
        <v>79</v>
      </c>
      <c r="H15279" s="1" t="s">
        <v>107</v>
      </c>
      <c r="I15279" s="1">
        <v>1789</v>
      </c>
      <c r="J15279" s="1">
        <f>MONTH(BART_Rides[[#This Row],[Date]])</f>
        <v>11</v>
      </c>
      <c r="K15279" s="1">
        <f>WEEKDAY(BART_Rides[[#This Row],[Date]],2)</f>
        <v>2</v>
      </c>
      <c r="L15279" s="1" t="str">
        <f>LEFT(BART_Rides[[#This Row],[Lines]],1)</f>
        <v>Y</v>
      </c>
      <c r="M15279" s="1" t="str">
        <f>IF(BART_Rides[[#This Row],[FirstLetter]]="Y","Yes","No")</f>
        <v>Yes</v>
      </c>
      <c r="N15279" s="1" t="str">
        <f>IF(OR(BART_Rides[[#This Row],[Station Code]]="EM", BART_Rides[[#This Row],[Station Code]]="MT", BART_Rides[[#This Row],[Station Code]]="PL", BART_Rides[[#This Row],[Station Code]]="CC"), "Yes", "No")</f>
        <v>No</v>
      </c>
    </row>
    <row r="15280" spans="6:14">
      <c r="F15280" s="3">
        <v>44510</v>
      </c>
      <c r="G15280" s="1" t="s">
        <v>79</v>
      </c>
      <c r="H15280" s="1" t="s">
        <v>107</v>
      </c>
      <c r="I15280" s="1">
        <v>2363</v>
      </c>
      <c r="J15280" s="1">
        <f>MONTH(BART_Rides[[#This Row],[Date]])</f>
        <v>11</v>
      </c>
      <c r="K15280" s="1">
        <f>WEEKDAY(BART_Rides[[#This Row],[Date]],2)</f>
        <v>3</v>
      </c>
      <c r="L15280" s="1" t="str">
        <f>LEFT(BART_Rides[[#This Row],[Lines]],1)</f>
        <v>Y</v>
      </c>
      <c r="M15280" s="1" t="str">
        <f>IF(BART_Rides[[#This Row],[FirstLetter]]="Y","Yes","No")</f>
        <v>Yes</v>
      </c>
      <c r="N15280" s="1" t="str">
        <f>IF(OR(BART_Rides[[#This Row],[Station Code]]="EM", BART_Rides[[#This Row],[Station Code]]="MT", BART_Rides[[#This Row],[Station Code]]="PL", BART_Rides[[#This Row],[Station Code]]="CC"), "Yes", "No")</f>
        <v>No</v>
      </c>
    </row>
    <row r="15281" spans="6:14">
      <c r="F15281" s="3">
        <v>44511</v>
      </c>
      <c r="G15281" s="1" t="s">
        <v>79</v>
      </c>
      <c r="H15281" s="1" t="s">
        <v>107</v>
      </c>
      <c r="I15281" s="1">
        <v>2344</v>
      </c>
      <c r="J15281" s="1">
        <f>MONTH(BART_Rides[[#This Row],[Date]])</f>
        <v>11</v>
      </c>
      <c r="K15281" s="1">
        <f>WEEKDAY(BART_Rides[[#This Row],[Date]],2)</f>
        <v>4</v>
      </c>
      <c r="L15281" s="1" t="str">
        <f>LEFT(BART_Rides[[#This Row],[Lines]],1)</f>
        <v>Y</v>
      </c>
      <c r="M15281" s="1" t="str">
        <f>IF(BART_Rides[[#This Row],[FirstLetter]]="Y","Yes","No")</f>
        <v>Yes</v>
      </c>
      <c r="N15281" s="1" t="str">
        <f>IF(OR(BART_Rides[[#This Row],[Station Code]]="EM", BART_Rides[[#This Row],[Station Code]]="MT", BART_Rides[[#This Row],[Station Code]]="PL", BART_Rides[[#This Row],[Station Code]]="CC"), "Yes", "No")</f>
        <v>No</v>
      </c>
    </row>
    <row r="15282" spans="6:14">
      <c r="F15282" s="3">
        <v>44512</v>
      </c>
      <c r="G15282" s="1" t="s">
        <v>79</v>
      </c>
      <c r="H15282" s="1" t="s">
        <v>107</v>
      </c>
      <c r="I15282" s="1">
        <v>2380</v>
      </c>
      <c r="J15282" s="1">
        <f>MONTH(BART_Rides[[#This Row],[Date]])</f>
        <v>11</v>
      </c>
      <c r="K15282" s="1">
        <f>WEEKDAY(BART_Rides[[#This Row],[Date]],2)</f>
        <v>5</v>
      </c>
      <c r="L15282" s="1" t="str">
        <f>LEFT(BART_Rides[[#This Row],[Lines]],1)</f>
        <v>Y</v>
      </c>
      <c r="M15282" s="1" t="str">
        <f>IF(BART_Rides[[#This Row],[FirstLetter]]="Y","Yes","No")</f>
        <v>Yes</v>
      </c>
      <c r="N15282" s="1" t="str">
        <f>IF(OR(BART_Rides[[#This Row],[Station Code]]="EM", BART_Rides[[#This Row],[Station Code]]="MT", BART_Rides[[#This Row],[Station Code]]="PL", BART_Rides[[#This Row],[Station Code]]="CC"), "Yes", "No")</f>
        <v>No</v>
      </c>
    </row>
    <row r="15283" spans="6:14">
      <c r="F15283" s="3">
        <v>44513</v>
      </c>
      <c r="G15283" s="1" t="s">
        <v>79</v>
      </c>
      <c r="H15283" s="1" t="s">
        <v>107</v>
      </c>
      <c r="I15283" s="1">
        <v>1792</v>
      </c>
      <c r="J15283" s="1">
        <f>MONTH(BART_Rides[[#This Row],[Date]])</f>
        <v>11</v>
      </c>
      <c r="K15283" s="1">
        <f>WEEKDAY(BART_Rides[[#This Row],[Date]],2)</f>
        <v>6</v>
      </c>
      <c r="L15283" s="1" t="str">
        <f>LEFT(BART_Rides[[#This Row],[Lines]],1)</f>
        <v>Y</v>
      </c>
      <c r="M15283" s="1" t="str">
        <f>IF(BART_Rides[[#This Row],[FirstLetter]]="Y","Yes","No")</f>
        <v>Yes</v>
      </c>
      <c r="N15283" s="1" t="str">
        <f>IF(OR(BART_Rides[[#This Row],[Station Code]]="EM", BART_Rides[[#This Row],[Station Code]]="MT", BART_Rides[[#This Row],[Station Code]]="PL", BART_Rides[[#This Row],[Station Code]]="CC"), "Yes", "No")</f>
        <v>No</v>
      </c>
    </row>
    <row r="15284" spans="6:14">
      <c r="F15284" s="3">
        <v>44514</v>
      </c>
      <c r="G15284" s="1" t="s">
        <v>79</v>
      </c>
      <c r="H15284" s="1" t="s">
        <v>107</v>
      </c>
      <c r="I15284" s="1">
        <v>1623</v>
      </c>
      <c r="J15284" s="1">
        <f>MONTH(BART_Rides[[#This Row],[Date]])</f>
        <v>11</v>
      </c>
      <c r="K15284" s="1">
        <f>WEEKDAY(BART_Rides[[#This Row],[Date]],2)</f>
        <v>7</v>
      </c>
      <c r="L15284" s="1" t="str">
        <f>LEFT(BART_Rides[[#This Row],[Lines]],1)</f>
        <v>Y</v>
      </c>
      <c r="M15284" s="1" t="str">
        <f>IF(BART_Rides[[#This Row],[FirstLetter]]="Y","Yes","No")</f>
        <v>Yes</v>
      </c>
      <c r="N15284" s="1" t="str">
        <f>IF(OR(BART_Rides[[#This Row],[Station Code]]="EM", BART_Rides[[#This Row],[Station Code]]="MT", BART_Rides[[#This Row],[Station Code]]="PL", BART_Rides[[#This Row],[Station Code]]="CC"), "Yes", "No")</f>
        <v>No</v>
      </c>
    </row>
    <row r="15285" spans="6:14">
      <c r="F15285" s="3">
        <v>44515</v>
      </c>
      <c r="G15285" s="1" t="s">
        <v>79</v>
      </c>
      <c r="H15285" s="1" t="s">
        <v>107</v>
      </c>
      <c r="I15285" s="1">
        <v>2225</v>
      </c>
      <c r="J15285" s="1">
        <f>MONTH(BART_Rides[[#This Row],[Date]])</f>
        <v>11</v>
      </c>
      <c r="K15285" s="1">
        <f>WEEKDAY(BART_Rides[[#This Row],[Date]],2)</f>
        <v>1</v>
      </c>
      <c r="L15285" s="1" t="str">
        <f>LEFT(BART_Rides[[#This Row],[Lines]],1)</f>
        <v>Y</v>
      </c>
      <c r="M15285" s="1" t="str">
        <f>IF(BART_Rides[[#This Row],[FirstLetter]]="Y","Yes","No")</f>
        <v>Yes</v>
      </c>
      <c r="N15285" s="1" t="str">
        <f>IF(OR(BART_Rides[[#This Row],[Station Code]]="EM", BART_Rides[[#This Row],[Station Code]]="MT", BART_Rides[[#This Row],[Station Code]]="PL", BART_Rides[[#This Row],[Station Code]]="CC"), "Yes", "No")</f>
        <v>No</v>
      </c>
    </row>
    <row r="15286" spans="6:14">
      <c r="F15286" s="3">
        <v>44516</v>
      </c>
      <c r="G15286" s="1" t="s">
        <v>79</v>
      </c>
      <c r="H15286" s="1" t="s">
        <v>107</v>
      </c>
      <c r="I15286" s="1">
        <v>2028</v>
      </c>
      <c r="J15286" s="1">
        <f>MONTH(BART_Rides[[#This Row],[Date]])</f>
        <v>11</v>
      </c>
      <c r="K15286" s="1">
        <f>WEEKDAY(BART_Rides[[#This Row],[Date]],2)</f>
        <v>2</v>
      </c>
      <c r="L15286" s="1" t="str">
        <f>LEFT(BART_Rides[[#This Row],[Lines]],1)</f>
        <v>Y</v>
      </c>
      <c r="M15286" s="1" t="str">
        <f>IF(BART_Rides[[#This Row],[FirstLetter]]="Y","Yes","No")</f>
        <v>Yes</v>
      </c>
      <c r="N15286" s="1" t="str">
        <f>IF(OR(BART_Rides[[#This Row],[Station Code]]="EM", BART_Rides[[#This Row],[Station Code]]="MT", BART_Rides[[#This Row],[Station Code]]="PL", BART_Rides[[#This Row],[Station Code]]="CC"), "Yes", "No")</f>
        <v>No</v>
      </c>
    </row>
    <row r="15287" spans="6:14">
      <c r="F15287" s="3">
        <v>44517</v>
      </c>
      <c r="G15287" s="1" t="s">
        <v>79</v>
      </c>
      <c r="H15287" s="1" t="s">
        <v>107</v>
      </c>
      <c r="I15287" s="1">
        <v>2605</v>
      </c>
      <c r="J15287" s="1">
        <f>MONTH(BART_Rides[[#This Row],[Date]])</f>
        <v>11</v>
      </c>
      <c r="K15287" s="1">
        <f>WEEKDAY(BART_Rides[[#This Row],[Date]],2)</f>
        <v>3</v>
      </c>
      <c r="L15287" s="1" t="str">
        <f>LEFT(BART_Rides[[#This Row],[Lines]],1)</f>
        <v>Y</v>
      </c>
      <c r="M15287" s="1" t="str">
        <f>IF(BART_Rides[[#This Row],[FirstLetter]]="Y","Yes","No")</f>
        <v>Yes</v>
      </c>
      <c r="N15287" s="1" t="str">
        <f>IF(OR(BART_Rides[[#This Row],[Station Code]]="EM", BART_Rides[[#This Row],[Station Code]]="MT", BART_Rides[[#This Row],[Station Code]]="PL", BART_Rides[[#This Row],[Station Code]]="CC"), "Yes", "No")</f>
        <v>No</v>
      </c>
    </row>
    <row r="15288" spans="6:14">
      <c r="F15288" s="3">
        <v>44518</v>
      </c>
      <c r="G15288" s="1" t="s">
        <v>79</v>
      </c>
      <c r="H15288" s="1" t="s">
        <v>107</v>
      </c>
      <c r="I15288" s="1">
        <v>2710</v>
      </c>
      <c r="J15288" s="1">
        <f>MONTH(BART_Rides[[#This Row],[Date]])</f>
        <v>11</v>
      </c>
      <c r="K15288" s="1">
        <f>WEEKDAY(BART_Rides[[#This Row],[Date]],2)</f>
        <v>4</v>
      </c>
      <c r="L15288" s="1" t="str">
        <f>LEFT(BART_Rides[[#This Row],[Lines]],1)</f>
        <v>Y</v>
      </c>
      <c r="M15288" s="1" t="str">
        <f>IF(BART_Rides[[#This Row],[FirstLetter]]="Y","Yes","No")</f>
        <v>Yes</v>
      </c>
      <c r="N15288" s="1" t="str">
        <f>IF(OR(BART_Rides[[#This Row],[Station Code]]="EM", BART_Rides[[#This Row],[Station Code]]="MT", BART_Rides[[#This Row],[Station Code]]="PL", BART_Rides[[#This Row],[Station Code]]="CC"), "Yes", "No")</f>
        <v>No</v>
      </c>
    </row>
    <row r="15289" spans="6:14">
      <c r="F15289" s="3">
        <v>44519</v>
      </c>
      <c r="G15289" s="1" t="s">
        <v>79</v>
      </c>
      <c r="H15289" s="1" t="s">
        <v>107</v>
      </c>
      <c r="I15289" s="1">
        <v>2670</v>
      </c>
      <c r="J15289" s="1">
        <f>MONTH(BART_Rides[[#This Row],[Date]])</f>
        <v>11</v>
      </c>
      <c r="K15289" s="1">
        <f>WEEKDAY(BART_Rides[[#This Row],[Date]],2)</f>
        <v>5</v>
      </c>
      <c r="L15289" s="1" t="str">
        <f>LEFT(BART_Rides[[#This Row],[Lines]],1)</f>
        <v>Y</v>
      </c>
      <c r="M15289" s="1" t="str">
        <f>IF(BART_Rides[[#This Row],[FirstLetter]]="Y","Yes","No")</f>
        <v>Yes</v>
      </c>
      <c r="N15289" s="1" t="str">
        <f>IF(OR(BART_Rides[[#This Row],[Station Code]]="EM", BART_Rides[[#This Row],[Station Code]]="MT", BART_Rides[[#This Row],[Station Code]]="PL", BART_Rides[[#This Row],[Station Code]]="CC"), "Yes", "No")</f>
        <v>No</v>
      </c>
    </row>
    <row r="15290" spans="6:14">
      <c r="F15290" s="3">
        <v>44520</v>
      </c>
      <c r="G15290" s="1" t="s">
        <v>79</v>
      </c>
      <c r="H15290" s="1" t="s">
        <v>107</v>
      </c>
      <c r="I15290" s="1">
        <v>2182</v>
      </c>
      <c r="J15290" s="1">
        <f>MONTH(BART_Rides[[#This Row],[Date]])</f>
        <v>11</v>
      </c>
      <c r="K15290" s="1">
        <f>WEEKDAY(BART_Rides[[#This Row],[Date]],2)</f>
        <v>6</v>
      </c>
      <c r="L15290" s="1" t="str">
        <f>LEFT(BART_Rides[[#This Row],[Lines]],1)</f>
        <v>Y</v>
      </c>
      <c r="M15290" s="1" t="str">
        <f>IF(BART_Rides[[#This Row],[FirstLetter]]="Y","Yes","No")</f>
        <v>Yes</v>
      </c>
      <c r="N15290" s="1" t="str">
        <f>IF(OR(BART_Rides[[#This Row],[Station Code]]="EM", BART_Rides[[#This Row],[Station Code]]="MT", BART_Rides[[#This Row],[Station Code]]="PL", BART_Rides[[#This Row],[Station Code]]="CC"), "Yes", "No")</f>
        <v>No</v>
      </c>
    </row>
    <row r="15291" spans="6:14">
      <c r="F15291" s="3">
        <v>44521</v>
      </c>
      <c r="G15291" s="1" t="s">
        <v>79</v>
      </c>
      <c r="H15291" s="1" t="s">
        <v>107</v>
      </c>
      <c r="I15291" s="1">
        <v>1682</v>
      </c>
      <c r="J15291" s="1">
        <f>MONTH(BART_Rides[[#This Row],[Date]])</f>
        <v>11</v>
      </c>
      <c r="K15291" s="1">
        <f>WEEKDAY(BART_Rides[[#This Row],[Date]],2)</f>
        <v>7</v>
      </c>
      <c r="L15291" s="1" t="str">
        <f>LEFT(BART_Rides[[#This Row],[Lines]],1)</f>
        <v>Y</v>
      </c>
      <c r="M15291" s="1" t="str">
        <f>IF(BART_Rides[[#This Row],[FirstLetter]]="Y","Yes","No")</f>
        <v>Yes</v>
      </c>
      <c r="N15291" s="1" t="str">
        <f>IF(OR(BART_Rides[[#This Row],[Station Code]]="EM", BART_Rides[[#This Row],[Station Code]]="MT", BART_Rides[[#This Row],[Station Code]]="PL", BART_Rides[[#This Row],[Station Code]]="CC"), "Yes", "No")</f>
        <v>No</v>
      </c>
    </row>
    <row r="15292" spans="6:14">
      <c r="F15292" s="3">
        <v>44522</v>
      </c>
      <c r="G15292" s="1" t="s">
        <v>79</v>
      </c>
      <c r="H15292" s="1" t="s">
        <v>107</v>
      </c>
      <c r="I15292" s="1">
        <v>2972</v>
      </c>
      <c r="J15292" s="1">
        <f>MONTH(BART_Rides[[#This Row],[Date]])</f>
        <v>11</v>
      </c>
      <c r="K15292" s="1">
        <f>WEEKDAY(BART_Rides[[#This Row],[Date]],2)</f>
        <v>1</v>
      </c>
      <c r="L15292" s="1" t="str">
        <f>LEFT(BART_Rides[[#This Row],[Lines]],1)</f>
        <v>Y</v>
      </c>
      <c r="M15292" s="1" t="str">
        <f>IF(BART_Rides[[#This Row],[FirstLetter]]="Y","Yes","No")</f>
        <v>Yes</v>
      </c>
      <c r="N15292" s="1" t="str">
        <f>IF(OR(BART_Rides[[#This Row],[Station Code]]="EM", BART_Rides[[#This Row],[Station Code]]="MT", BART_Rides[[#This Row],[Station Code]]="PL", BART_Rides[[#This Row],[Station Code]]="CC"), "Yes", "No")</f>
        <v>No</v>
      </c>
    </row>
    <row r="15293" spans="6:14">
      <c r="F15293" s="3">
        <v>44523</v>
      </c>
      <c r="G15293" s="1" t="s">
        <v>79</v>
      </c>
      <c r="H15293" s="1" t="s">
        <v>107</v>
      </c>
      <c r="I15293" s="1">
        <v>3323</v>
      </c>
      <c r="J15293" s="1">
        <f>MONTH(BART_Rides[[#This Row],[Date]])</f>
        <v>11</v>
      </c>
      <c r="K15293" s="1">
        <f>WEEKDAY(BART_Rides[[#This Row],[Date]],2)</f>
        <v>2</v>
      </c>
      <c r="L15293" s="1" t="str">
        <f>LEFT(BART_Rides[[#This Row],[Lines]],1)</f>
        <v>Y</v>
      </c>
      <c r="M15293" s="1" t="str">
        <f>IF(BART_Rides[[#This Row],[FirstLetter]]="Y","Yes","No")</f>
        <v>Yes</v>
      </c>
      <c r="N15293" s="1" t="str">
        <f>IF(OR(BART_Rides[[#This Row],[Station Code]]="EM", BART_Rides[[#This Row],[Station Code]]="MT", BART_Rides[[#This Row],[Station Code]]="PL", BART_Rides[[#This Row],[Station Code]]="CC"), "Yes", "No")</f>
        <v>No</v>
      </c>
    </row>
    <row r="15294" spans="6:14">
      <c r="F15294" s="3">
        <v>44524</v>
      </c>
      <c r="G15294" s="1" t="s">
        <v>79</v>
      </c>
      <c r="H15294" s="1" t="s">
        <v>107</v>
      </c>
      <c r="I15294" s="1">
        <v>3721</v>
      </c>
      <c r="J15294" s="1">
        <f>MONTH(BART_Rides[[#This Row],[Date]])</f>
        <v>11</v>
      </c>
      <c r="K15294" s="1">
        <f>WEEKDAY(BART_Rides[[#This Row],[Date]],2)</f>
        <v>3</v>
      </c>
      <c r="L15294" s="1" t="str">
        <f>LEFT(BART_Rides[[#This Row],[Lines]],1)</f>
        <v>Y</v>
      </c>
      <c r="M15294" s="1" t="str">
        <f>IF(BART_Rides[[#This Row],[FirstLetter]]="Y","Yes","No")</f>
        <v>Yes</v>
      </c>
      <c r="N15294" s="1" t="str">
        <f>IF(OR(BART_Rides[[#This Row],[Station Code]]="EM", BART_Rides[[#This Row],[Station Code]]="MT", BART_Rides[[#This Row],[Station Code]]="PL", BART_Rides[[#This Row],[Station Code]]="CC"), "Yes", "No")</f>
        <v>No</v>
      </c>
    </row>
    <row r="15295" spans="6:14">
      <c r="F15295" s="3">
        <v>44525</v>
      </c>
      <c r="G15295" s="1" t="s">
        <v>79</v>
      </c>
      <c r="H15295" s="1" t="s">
        <v>107</v>
      </c>
      <c r="I15295" s="1">
        <v>1735</v>
      </c>
      <c r="J15295" s="1">
        <f>MONTH(BART_Rides[[#This Row],[Date]])</f>
        <v>11</v>
      </c>
      <c r="K15295" s="1">
        <f>WEEKDAY(BART_Rides[[#This Row],[Date]],2)</f>
        <v>4</v>
      </c>
      <c r="L15295" s="1" t="str">
        <f>LEFT(BART_Rides[[#This Row],[Lines]],1)</f>
        <v>Y</v>
      </c>
      <c r="M15295" s="1" t="str">
        <f>IF(BART_Rides[[#This Row],[FirstLetter]]="Y","Yes","No")</f>
        <v>Yes</v>
      </c>
      <c r="N15295" s="1" t="str">
        <f>IF(OR(BART_Rides[[#This Row],[Station Code]]="EM", BART_Rides[[#This Row],[Station Code]]="MT", BART_Rides[[#This Row],[Station Code]]="PL", BART_Rides[[#This Row],[Station Code]]="CC"), "Yes", "No")</f>
        <v>No</v>
      </c>
    </row>
    <row r="15296" spans="6:14">
      <c r="F15296" s="3">
        <v>44526</v>
      </c>
      <c r="G15296" s="1" t="s">
        <v>79</v>
      </c>
      <c r="H15296" s="1" t="s">
        <v>107</v>
      </c>
      <c r="I15296" s="1">
        <v>1686</v>
      </c>
      <c r="J15296" s="1">
        <f>MONTH(BART_Rides[[#This Row],[Date]])</f>
        <v>11</v>
      </c>
      <c r="K15296" s="1">
        <f>WEEKDAY(BART_Rides[[#This Row],[Date]],2)</f>
        <v>5</v>
      </c>
      <c r="L15296" s="1" t="str">
        <f>LEFT(BART_Rides[[#This Row],[Lines]],1)</f>
        <v>Y</v>
      </c>
      <c r="M15296" s="1" t="str">
        <f>IF(BART_Rides[[#This Row],[FirstLetter]]="Y","Yes","No")</f>
        <v>Yes</v>
      </c>
      <c r="N15296" s="1" t="str">
        <f>IF(OR(BART_Rides[[#This Row],[Station Code]]="EM", BART_Rides[[#This Row],[Station Code]]="MT", BART_Rides[[#This Row],[Station Code]]="PL", BART_Rides[[#This Row],[Station Code]]="CC"), "Yes", "No")</f>
        <v>No</v>
      </c>
    </row>
    <row r="15297" spans="6:14">
      <c r="F15297" s="3">
        <v>44527</v>
      </c>
      <c r="G15297" s="1" t="s">
        <v>79</v>
      </c>
      <c r="H15297" s="1" t="s">
        <v>107</v>
      </c>
      <c r="I15297" s="1">
        <v>1575</v>
      </c>
      <c r="J15297" s="1">
        <f>MONTH(BART_Rides[[#This Row],[Date]])</f>
        <v>11</v>
      </c>
      <c r="K15297" s="1">
        <f>WEEKDAY(BART_Rides[[#This Row],[Date]],2)</f>
        <v>6</v>
      </c>
      <c r="L15297" s="1" t="str">
        <f>LEFT(BART_Rides[[#This Row],[Lines]],1)</f>
        <v>Y</v>
      </c>
      <c r="M15297" s="1" t="str">
        <f>IF(BART_Rides[[#This Row],[FirstLetter]]="Y","Yes","No")</f>
        <v>Yes</v>
      </c>
      <c r="N15297" s="1" t="str">
        <f>IF(OR(BART_Rides[[#This Row],[Station Code]]="EM", BART_Rides[[#This Row],[Station Code]]="MT", BART_Rides[[#This Row],[Station Code]]="PL", BART_Rides[[#This Row],[Station Code]]="CC"), "Yes", "No")</f>
        <v>No</v>
      </c>
    </row>
    <row r="15298" spans="6:14">
      <c r="F15298" s="3">
        <v>44528</v>
      </c>
      <c r="G15298" s="1" t="s">
        <v>79</v>
      </c>
      <c r="H15298" s="1" t="s">
        <v>107</v>
      </c>
      <c r="I15298" s="1">
        <v>1305</v>
      </c>
      <c r="J15298" s="1">
        <f>MONTH(BART_Rides[[#This Row],[Date]])</f>
        <v>11</v>
      </c>
      <c r="K15298" s="1">
        <f>WEEKDAY(BART_Rides[[#This Row],[Date]],2)</f>
        <v>7</v>
      </c>
      <c r="L15298" s="1" t="str">
        <f>LEFT(BART_Rides[[#This Row],[Lines]],1)</f>
        <v>Y</v>
      </c>
      <c r="M15298" s="1" t="str">
        <f>IF(BART_Rides[[#This Row],[FirstLetter]]="Y","Yes","No")</f>
        <v>Yes</v>
      </c>
      <c r="N15298" s="1" t="str">
        <f>IF(OR(BART_Rides[[#This Row],[Station Code]]="EM", BART_Rides[[#This Row],[Station Code]]="MT", BART_Rides[[#This Row],[Station Code]]="PL", BART_Rides[[#This Row],[Station Code]]="CC"), "Yes", "No")</f>
        <v>No</v>
      </c>
    </row>
    <row r="15299" spans="6:14">
      <c r="F15299" s="3">
        <v>44529</v>
      </c>
      <c r="G15299" s="1" t="s">
        <v>79</v>
      </c>
      <c r="H15299" s="1" t="s">
        <v>107</v>
      </c>
      <c r="I15299" s="1">
        <v>2320</v>
      </c>
      <c r="J15299" s="1">
        <f>MONTH(BART_Rides[[#This Row],[Date]])</f>
        <v>11</v>
      </c>
      <c r="K15299" s="1">
        <f>WEEKDAY(BART_Rides[[#This Row],[Date]],2)</f>
        <v>1</v>
      </c>
      <c r="L15299" s="1" t="str">
        <f>LEFT(BART_Rides[[#This Row],[Lines]],1)</f>
        <v>Y</v>
      </c>
      <c r="M15299" s="1" t="str">
        <f>IF(BART_Rides[[#This Row],[FirstLetter]]="Y","Yes","No")</f>
        <v>Yes</v>
      </c>
      <c r="N15299" s="1" t="str">
        <f>IF(OR(BART_Rides[[#This Row],[Station Code]]="EM", BART_Rides[[#This Row],[Station Code]]="MT", BART_Rides[[#This Row],[Station Code]]="PL", BART_Rides[[#This Row],[Station Code]]="CC"), "Yes", "No")</f>
        <v>No</v>
      </c>
    </row>
    <row r="15300" spans="6:14">
      <c r="F15300" s="3">
        <v>44530</v>
      </c>
      <c r="G15300" s="1" t="s">
        <v>79</v>
      </c>
      <c r="H15300" s="1" t="s">
        <v>107</v>
      </c>
      <c r="I15300" s="1">
        <v>2067</v>
      </c>
      <c r="J15300" s="1">
        <f>MONTH(BART_Rides[[#This Row],[Date]])</f>
        <v>11</v>
      </c>
      <c r="K15300" s="1">
        <f>WEEKDAY(BART_Rides[[#This Row],[Date]],2)</f>
        <v>2</v>
      </c>
      <c r="L15300" s="1" t="str">
        <f>LEFT(BART_Rides[[#This Row],[Lines]],1)</f>
        <v>Y</v>
      </c>
      <c r="M15300" s="1" t="str">
        <f>IF(BART_Rides[[#This Row],[FirstLetter]]="Y","Yes","No")</f>
        <v>Yes</v>
      </c>
      <c r="N15300" s="1" t="str">
        <f>IF(OR(BART_Rides[[#This Row],[Station Code]]="EM", BART_Rides[[#This Row],[Station Code]]="MT", BART_Rides[[#This Row],[Station Code]]="PL", BART_Rides[[#This Row],[Station Code]]="CC"), "Yes", "No")</f>
        <v>No</v>
      </c>
    </row>
    <row r="15301" spans="6:14">
      <c r="F15301" s="3">
        <v>44531</v>
      </c>
      <c r="G15301" s="1" t="s">
        <v>79</v>
      </c>
      <c r="H15301" s="1" t="s">
        <v>107</v>
      </c>
      <c r="I15301" s="1">
        <v>2154</v>
      </c>
      <c r="J15301" s="1">
        <f>MONTH(BART_Rides[[#This Row],[Date]])</f>
        <v>12</v>
      </c>
      <c r="K15301" s="1">
        <f>WEEKDAY(BART_Rides[[#This Row],[Date]],2)</f>
        <v>3</v>
      </c>
      <c r="L15301" s="1" t="str">
        <f>LEFT(BART_Rides[[#This Row],[Lines]],1)</f>
        <v>Y</v>
      </c>
      <c r="M15301" s="1" t="str">
        <f>IF(BART_Rides[[#This Row],[FirstLetter]]="Y","Yes","No")</f>
        <v>Yes</v>
      </c>
      <c r="N15301" s="1" t="str">
        <f>IF(OR(BART_Rides[[#This Row],[Station Code]]="EM", BART_Rides[[#This Row],[Station Code]]="MT", BART_Rides[[#This Row],[Station Code]]="PL", BART_Rides[[#This Row],[Station Code]]="CC"), "Yes", "No")</f>
        <v>No</v>
      </c>
    </row>
    <row r="15302" spans="6:14">
      <c r="F15302" s="3">
        <v>44532</v>
      </c>
      <c r="G15302" s="1" t="s">
        <v>79</v>
      </c>
      <c r="H15302" s="1" t="s">
        <v>107</v>
      </c>
      <c r="I15302" s="1">
        <v>2281</v>
      </c>
      <c r="J15302" s="1">
        <f>MONTH(BART_Rides[[#This Row],[Date]])</f>
        <v>12</v>
      </c>
      <c r="K15302" s="1">
        <f>WEEKDAY(BART_Rides[[#This Row],[Date]],2)</f>
        <v>4</v>
      </c>
      <c r="L15302" s="1" t="str">
        <f>LEFT(BART_Rides[[#This Row],[Lines]],1)</f>
        <v>Y</v>
      </c>
      <c r="M15302" s="1" t="str">
        <f>IF(BART_Rides[[#This Row],[FirstLetter]]="Y","Yes","No")</f>
        <v>Yes</v>
      </c>
      <c r="N15302" s="1" t="str">
        <f>IF(OR(BART_Rides[[#This Row],[Station Code]]="EM", BART_Rides[[#This Row],[Station Code]]="MT", BART_Rides[[#This Row],[Station Code]]="PL", BART_Rides[[#This Row],[Station Code]]="CC"), "Yes", "No")</f>
        <v>No</v>
      </c>
    </row>
    <row r="15303" spans="6:14">
      <c r="F15303" s="3">
        <v>44533</v>
      </c>
      <c r="G15303" s="1" t="s">
        <v>79</v>
      </c>
      <c r="H15303" s="1" t="s">
        <v>107</v>
      </c>
      <c r="I15303" s="1">
        <v>2276</v>
      </c>
      <c r="J15303" s="1">
        <f>MONTH(BART_Rides[[#This Row],[Date]])</f>
        <v>12</v>
      </c>
      <c r="K15303" s="1">
        <f>WEEKDAY(BART_Rides[[#This Row],[Date]],2)</f>
        <v>5</v>
      </c>
      <c r="L15303" s="1" t="str">
        <f>LEFT(BART_Rides[[#This Row],[Lines]],1)</f>
        <v>Y</v>
      </c>
      <c r="M15303" s="1" t="str">
        <f>IF(BART_Rides[[#This Row],[FirstLetter]]="Y","Yes","No")</f>
        <v>Yes</v>
      </c>
      <c r="N15303" s="1" t="str">
        <f>IF(OR(BART_Rides[[#This Row],[Station Code]]="EM", BART_Rides[[#This Row],[Station Code]]="MT", BART_Rides[[#This Row],[Station Code]]="PL", BART_Rides[[#This Row],[Station Code]]="CC"), "Yes", "No")</f>
        <v>No</v>
      </c>
    </row>
    <row r="15304" spans="6:14">
      <c r="F15304" s="3">
        <v>44534</v>
      </c>
      <c r="G15304" s="1" t="s">
        <v>79</v>
      </c>
      <c r="H15304" s="1" t="s">
        <v>107</v>
      </c>
      <c r="I15304" s="1">
        <v>1641</v>
      </c>
      <c r="J15304" s="1">
        <f>MONTH(BART_Rides[[#This Row],[Date]])</f>
        <v>12</v>
      </c>
      <c r="K15304" s="1">
        <f>WEEKDAY(BART_Rides[[#This Row],[Date]],2)</f>
        <v>6</v>
      </c>
      <c r="L15304" s="1" t="str">
        <f>LEFT(BART_Rides[[#This Row],[Lines]],1)</f>
        <v>Y</v>
      </c>
      <c r="M15304" s="1" t="str">
        <f>IF(BART_Rides[[#This Row],[FirstLetter]]="Y","Yes","No")</f>
        <v>Yes</v>
      </c>
      <c r="N15304" s="1" t="str">
        <f>IF(OR(BART_Rides[[#This Row],[Station Code]]="EM", BART_Rides[[#This Row],[Station Code]]="MT", BART_Rides[[#This Row],[Station Code]]="PL", BART_Rides[[#This Row],[Station Code]]="CC"), "Yes", "No")</f>
        <v>No</v>
      </c>
    </row>
    <row r="15305" spans="6:14">
      <c r="F15305" s="3">
        <v>44535</v>
      </c>
      <c r="G15305" s="1" t="s">
        <v>79</v>
      </c>
      <c r="H15305" s="1" t="s">
        <v>107</v>
      </c>
      <c r="I15305" s="1">
        <v>1435</v>
      </c>
      <c r="J15305" s="1">
        <f>MONTH(BART_Rides[[#This Row],[Date]])</f>
        <v>12</v>
      </c>
      <c r="K15305" s="1">
        <f>WEEKDAY(BART_Rides[[#This Row],[Date]],2)</f>
        <v>7</v>
      </c>
      <c r="L15305" s="1" t="str">
        <f>LEFT(BART_Rides[[#This Row],[Lines]],1)</f>
        <v>Y</v>
      </c>
      <c r="M15305" s="1" t="str">
        <f>IF(BART_Rides[[#This Row],[FirstLetter]]="Y","Yes","No")</f>
        <v>Yes</v>
      </c>
      <c r="N15305" s="1" t="str">
        <f>IF(OR(BART_Rides[[#This Row],[Station Code]]="EM", BART_Rides[[#This Row],[Station Code]]="MT", BART_Rides[[#This Row],[Station Code]]="PL", BART_Rides[[#This Row],[Station Code]]="CC"), "Yes", "No")</f>
        <v>No</v>
      </c>
    </row>
    <row r="15306" spans="6:14">
      <c r="F15306" s="3">
        <v>44536</v>
      </c>
      <c r="G15306" s="1" t="s">
        <v>79</v>
      </c>
      <c r="H15306" s="1" t="s">
        <v>107</v>
      </c>
      <c r="I15306" s="1">
        <v>1969</v>
      </c>
      <c r="J15306" s="1">
        <f>MONTH(BART_Rides[[#This Row],[Date]])</f>
        <v>12</v>
      </c>
      <c r="K15306" s="1">
        <f>WEEKDAY(BART_Rides[[#This Row],[Date]],2)</f>
        <v>1</v>
      </c>
      <c r="L15306" s="1" t="str">
        <f>LEFT(BART_Rides[[#This Row],[Lines]],1)</f>
        <v>Y</v>
      </c>
      <c r="M15306" s="1" t="str">
        <f>IF(BART_Rides[[#This Row],[FirstLetter]]="Y","Yes","No")</f>
        <v>Yes</v>
      </c>
      <c r="N15306" s="1" t="str">
        <f>IF(OR(BART_Rides[[#This Row],[Station Code]]="EM", BART_Rides[[#This Row],[Station Code]]="MT", BART_Rides[[#This Row],[Station Code]]="PL", BART_Rides[[#This Row],[Station Code]]="CC"), "Yes", "No")</f>
        <v>No</v>
      </c>
    </row>
    <row r="15307" spans="6:14">
      <c r="F15307" s="3">
        <v>44537</v>
      </c>
      <c r="G15307" s="1" t="s">
        <v>79</v>
      </c>
      <c r="H15307" s="1" t="s">
        <v>107</v>
      </c>
      <c r="I15307" s="1">
        <v>1768</v>
      </c>
      <c r="J15307" s="1">
        <f>MONTH(BART_Rides[[#This Row],[Date]])</f>
        <v>12</v>
      </c>
      <c r="K15307" s="1">
        <f>WEEKDAY(BART_Rides[[#This Row],[Date]],2)</f>
        <v>2</v>
      </c>
      <c r="L15307" s="1" t="str">
        <f>LEFT(BART_Rides[[#This Row],[Lines]],1)</f>
        <v>Y</v>
      </c>
      <c r="M15307" s="1" t="str">
        <f>IF(BART_Rides[[#This Row],[FirstLetter]]="Y","Yes","No")</f>
        <v>Yes</v>
      </c>
      <c r="N15307" s="1" t="str">
        <f>IF(OR(BART_Rides[[#This Row],[Station Code]]="EM", BART_Rides[[#This Row],[Station Code]]="MT", BART_Rides[[#This Row],[Station Code]]="PL", BART_Rides[[#This Row],[Station Code]]="CC"), "Yes", "No")</f>
        <v>No</v>
      </c>
    </row>
    <row r="15308" spans="6:14">
      <c r="F15308" s="3">
        <v>44538</v>
      </c>
      <c r="G15308" s="1" t="s">
        <v>79</v>
      </c>
      <c r="H15308" s="1" t="s">
        <v>107</v>
      </c>
      <c r="I15308" s="1">
        <v>2217</v>
      </c>
      <c r="J15308" s="1">
        <f>MONTH(BART_Rides[[#This Row],[Date]])</f>
        <v>12</v>
      </c>
      <c r="K15308" s="1">
        <f>WEEKDAY(BART_Rides[[#This Row],[Date]],2)</f>
        <v>3</v>
      </c>
      <c r="L15308" s="1" t="str">
        <f>LEFT(BART_Rides[[#This Row],[Lines]],1)</f>
        <v>Y</v>
      </c>
      <c r="M15308" s="1" t="str">
        <f>IF(BART_Rides[[#This Row],[FirstLetter]]="Y","Yes","No")</f>
        <v>Yes</v>
      </c>
      <c r="N15308" s="1" t="str">
        <f>IF(OR(BART_Rides[[#This Row],[Station Code]]="EM", BART_Rides[[#This Row],[Station Code]]="MT", BART_Rides[[#This Row],[Station Code]]="PL", BART_Rides[[#This Row],[Station Code]]="CC"), "Yes", "No")</f>
        <v>No</v>
      </c>
    </row>
    <row r="15309" spans="6:14">
      <c r="F15309" s="3">
        <v>44539</v>
      </c>
      <c r="G15309" s="1" t="s">
        <v>79</v>
      </c>
      <c r="H15309" s="1" t="s">
        <v>107</v>
      </c>
      <c r="I15309" s="1">
        <v>2565</v>
      </c>
      <c r="J15309" s="1">
        <f>MONTH(BART_Rides[[#This Row],[Date]])</f>
        <v>12</v>
      </c>
      <c r="K15309" s="1">
        <f>WEEKDAY(BART_Rides[[#This Row],[Date]],2)</f>
        <v>4</v>
      </c>
      <c r="L15309" s="1" t="str">
        <f>LEFT(BART_Rides[[#This Row],[Lines]],1)</f>
        <v>Y</v>
      </c>
      <c r="M15309" s="1" t="str">
        <f>IF(BART_Rides[[#This Row],[FirstLetter]]="Y","Yes","No")</f>
        <v>Yes</v>
      </c>
      <c r="N15309" s="1" t="str">
        <f>IF(OR(BART_Rides[[#This Row],[Station Code]]="EM", BART_Rides[[#This Row],[Station Code]]="MT", BART_Rides[[#This Row],[Station Code]]="PL", BART_Rides[[#This Row],[Station Code]]="CC"), "Yes", "No")</f>
        <v>No</v>
      </c>
    </row>
    <row r="15310" spans="6:14">
      <c r="F15310" s="3">
        <v>44540</v>
      </c>
      <c r="G15310" s="1" t="s">
        <v>79</v>
      </c>
      <c r="H15310" s="1" t="s">
        <v>107</v>
      </c>
      <c r="I15310" s="1">
        <v>2700</v>
      </c>
      <c r="J15310" s="1">
        <f>MONTH(BART_Rides[[#This Row],[Date]])</f>
        <v>12</v>
      </c>
      <c r="K15310" s="1">
        <f>WEEKDAY(BART_Rides[[#This Row],[Date]],2)</f>
        <v>5</v>
      </c>
      <c r="L15310" s="1" t="str">
        <f>LEFT(BART_Rides[[#This Row],[Lines]],1)</f>
        <v>Y</v>
      </c>
      <c r="M15310" s="1" t="str">
        <f>IF(BART_Rides[[#This Row],[FirstLetter]]="Y","Yes","No")</f>
        <v>Yes</v>
      </c>
      <c r="N15310" s="1" t="str">
        <f>IF(OR(BART_Rides[[#This Row],[Station Code]]="EM", BART_Rides[[#This Row],[Station Code]]="MT", BART_Rides[[#This Row],[Station Code]]="PL", BART_Rides[[#This Row],[Station Code]]="CC"), "Yes", "No")</f>
        <v>No</v>
      </c>
    </row>
    <row r="15311" spans="6:14">
      <c r="F15311" s="3">
        <v>44541</v>
      </c>
      <c r="G15311" s="1" t="s">
        <v>79</v>
      </c>
      <c r="H15311" s="1" t="s">
        <v>107</v>
      </c>
      <c r="I15311" s="1">
        <v>1917</v>
      </c>
      <c r="J15311" s="1">
        <f>MONTH(BART_Rides[[#This Row],[Date]])</f>
        <v>12</v>
      </c>
      <c r="K15311" s="1">
        <f>WEEKDAY(BART_Rides[[#This Row],[Date]],2)</f>
        <v>6</v>
      </c>
      <c r="L15311" s="1" t="str">
        <f>LEFT(BART_Rides[[#This Row],[Lines]],1)</f>
        <v>Y</v>
      </c>
      <c r="M15311" s="1" t="str">
        <f>IF(BART_Rides[[#This Row],[FirstLetter]]="Y","Yes","No")</f>
        <v>Yes</v>
      </c>
      <c r="N15311" s="1" t="str">
        <f>IF(OR(BART_Rides[[#This Row],[Station Code]]="EM", BART_Rides[[#This Row],[Station Code]]="MT", BART_Rides[[#This Row],[Station Code]]="PL", BART_Rides[[#This Row],[Station Code]]="CC"), "Yes", "No")</f>
        <v>No</v>
      </c>
    </row>
    <row r="15312" spans="6:14">
      <c r="F15312" s="3">
        <v>44542</v>
      </c>
      <c r="G15312" s="1" t="s">
        <v>79</v>
      </c>
      <c r="H15312" s="1" t="s">
        <v>107</v>
      </c>
      <c r="I15312" s="1">
        <v>1535</v>
      </c>
      <c r="J15312" s="1">
        <f>MONTH(BART_Rides[[#This Row],[Date]])</f>
        <v>12</v>
      </c>
      <c r="K15312" s="1">
        <f>WEEKDAY(BART_Rides[[#This Row],[Date]],2)</f>
        <v>7</v>
      </c>
      <c r="L15312" s="1" t="str">
        <f>LEFT(BART_Rides[[#This Row],[Lines]],1)</f>
        <v>Y</v>
      </c>
      <c r="M15312" s="1" t="str">
        <f>IF(BART_Rides[[#This Row],[FirstLetter]]="Y","Yes","No")</f>
        <v>Yes</v>
      </c>
      <c r="N15312" s="1" t="str">
        <f>IF(OR(BART_Rides[[#This Row],[Station Code]]="EM", BART_Rides[[#This Row],[Station Code]]="MT", BART_Rides[[#This Row],[Station Code]]="PL", BART_Rides[[#This Row],[Station Code]]="CC"), "Yes", "No")</f>
        <v>No</v>
      </c>
    </row>
    <row r="15313" spans="6:14">
      <c r="F15313" s="3">
        <v>44543</v>
      </c>
      <c r="G15313" s="1" t="s">
        <v>79</v>
      </c>
      <c r="H15313" s="1" t="s">
        <v>107</v>
      </c>
      <c r="I15313" s="1">
        <v>2359</v>
      </c>
      <c r="J15313" s="1">
        <f>MONTH(BART_Rides[[#This Row],[Date]])</f>
        <v>12</v>
      </c>
      <c r="K15313" s="1">
        <f>WEEKDAY(BART_Rides[[#This Row],[Date]],2)</f>
        <v>1</v>
      </c>
      <c r="L15313" s="1" t="str">
        <f>LEFT(BART_Rides[[#This Row],[Lines]],1)</f>
        <v>Y</v>
      </c>
      <c r="M15313" s="1" t="str">
        <f>IF(BART_Rides[[#This Row],[FirstLetter]]="Y","Yes","No")</f>
        <v>Yes</v>
      </c>
      <c r="N15313" s="1" t="str">
        <f>IF(OR(BART_Rides[[#This Row],[Station Code]]="EM", BART_Rides[[#This Row],[Station Code]]="MT", BART_Rides[[#This Row],[Station Code]]="PL", BART_Rides[[#This Row],[Station Code]]="CC"), "Yes", "No")</f>
        <v>No</v>
      </c>
    </row>
    <row r="15314" spans="6:14">
      <c r="F15314" s="3">
        <v>44544</v>
      </c>
      <c r="G15314" s="1" t="s">
        <v>79</v>
      </c>
      <c r="H15314" s="1" t="s">
        <v>107</v>
      </c>
      <c r="I15314" s="1">
        <v>2341</v>
      </c>
      <c r="J15314" s="1">
        <f>MONTH(BART_Rides[[#This Row],[Date]])</f>
        <v>12</v>
      </c>
      <c r="K15314" s="1">
        <f>WEEKDAY(BART_Rides[[#This Row],[Date]],2)</f>
        <v>2</v>
      </c>
      <c r="L15314" s="1" t="str">
        <f>LEFT(BART_Rides[[#This Row],[Lines]],1)</f>
        <v>Y</v>
      </c>
      <c r="M15314" s="1" t="str">
        <f>IF(BART_Rides[[#This Row],[FirstLetter]]="Y","Yes","No")</f>
        <v>Yes</v>
      </c>
      <c r="N15314" s="1" t="str">
        <f>IF(OR(BART_Rides[[#This Row],[Station Code]]="EM", BART_Rides[[#This Row],[Station Code]]="MT", BART_Rides[[#This Row],[Station Code]]="PL", BART_Rides[[#This Row],[Station Code]]="CC"), "Yes", "No")</f>
        <v>No</v>
      </c>
    </row>
    <row r="15315" spans="6:14">
      <c r="F15315" s="3">
        <v>44545</v>
      </c>
      <c r="G15315" s="1" t="s">
        <v>79</v>
      </c>
      <c r="H15315" s="1" t="s">
        <v>107</v>
      </c>
      <c r="I15315" s="1">
        <v>2709</v>
      </c>
      <c r="J15315" s="1">
        <f>MONTH(BART_Rides[[#This Row],[Date]])</f>
        <v>12</v>
      </c>
      <c r="K15315" s="1">
        <f>WEEKDAY(BART_Rides[[#This Row],[Date]],2)</f>
        <v>3</v>
      </c>
      <c r="L15315" s="1" t="str">
        <f>LEFT(BART_Rides[[#This Row],[Lines]],1)</f>
        <v>Y</v>
      </c>
      <c r="M15315" s="1" t="str">
        <f>IF(BART_Rides[[#This Row],[FirstLetter]]="Y","Yes","No")</f>
        <v>Yes</v>
      </c>
      <c r="N15315" s="1" t="str">
        <f>IF(OR(BART_Rides[[#This Row],[Station Code]]="EM", BART_Rides[[#This Row],[Station Code]]="MT", BART_Rides[[#This Row],[Station Code]]="PL", BART_Rides[[#This Row],[Station Code]]="CC"), "Yes", "No")</f>
        <v>No</v>
      </c>
    </row>
    <row r="15316" spans="6:14">
      <c r="F15316" s="3">
        <v>44546</v>
      </c>
      <c r="G15316" s="1" t="s">
        <v>79</v>
      </c>
      <c r="H15316" s="1" t="s">
        <v>107</v>
      </c>
      <c r="I15316" s="1">
        <v>2946</v>
      </c>
      <c r="J15316" s="1">
        <f>MONTH(BART_Rides[[#This Row],[Date]])</f>
        <v>12</v>
      </c>
      <c r="K15316" s="1">
        <f>WEEKDAY(BART_Rides[[#This Row],[Date]],2)</f>
        <v>4</v>
      </c>
      <c r="L15316" s="1" t="str">
        <f>LEFT(BART_Rides[[#This Row],[Lines]],1)</f>
        <v>Y</v>
      </c>
      <c r="M15316" s="1" t="str">
        <f>IF(BART_Rides[[#This Row],[FirstLetter]]="Y","Yes","No")</f>
        <v>Yes</v>
      </c>
      <c r="N15316" s="1" t="str">
        <f>IF(OR(BART_Rides[[#This Row],[Station Code]]="EM", BART_Rides[[#This Row],[Station Code]]="MT", BART_Rides[[#This Row],[Station Code]]="PL", BART_Rides[[#This Row],[Station Code]]="CC"), "Yes", "No")</f>
        <v>No</v>
      </c>
    </row>
    <row r="15317" spans="6:14">
      <c r="F15317" s="3">
        <v>44547</v>
      </c>
      <c r="G15317" s="1" t="s">
        <v>79</v>
      </c>
      <c r="H15317" s="1" t="s">
        <v>107</v>
      </c>
      <c r="I15317" s="1">
        <v>2866</v>
      </c>
      <c r="J15317" s="1">
        <f>MONTH(BART_Rides[[#This Row],[Date]])</f>
        <v>12</v>
      </c>
      <c r="K15317" s="1">
        <f>WEEKDAY(BART_Rides[[#This Row],[Date]],2)</f>
        <v>5</v>
      </c>
      <c r="L15317" s="1" t="str">
        <f>LEFT(BART_Rides[[#This Row],[Lines]],1)</f>
        <v>Y</v>
      </c>
      <c r="M15317" s="1" t="str">
        <f>IF(BART_Rides[[#This Row],[FirstLetter]]="Y","Yes","No")</f>
        <v>Yes</v>
      </c>
      <c r="N15317" s="1" t="str">
        <f>IF(OR(BART_Rides[[#This Row],[Station Code]]="EM", BART_Rides[[#This Row],[Station Code]]="MT", BART_Rides[[#This Row],[Station Code]]="PL", BART_Rides[[#This Row],[Station Code]]="CC"), "Yes", "No")</f>
        <v>No</v>
      </c>
    </row>
    <row r="15318" spans="6:14">
      <c r="F15318" s="3">
        <v>44548</v>
      </c>
      <c r="G15318" s="1" t="s">
        <v>79</v>
      </c>
      <c r="H15318" s="1" t="s">
        <v>107</v>
      </c>
      <c r="I15318" s="1">
        <v>2673</v>
      </c>
      <c r="J15318" s="1">
        <f>MONTH(BART_Rides[[#This Row],[Date]])</f>
        <v>12</v>
      </c>
      <c r="K15318" s="1">
        <f>WEEKDAY(BART_Rides[[#This Row],[Date]],2)</f>
        <v>6</v>
      </c>
      <c r="L15318" s="1" t="str">
        <f>LEFT(BART_Rides[[#This Row],[Lines]],1)</f>
        <v>Y</v>
      </c>
      <c r="M15318" s="1" t="str">
        <f>IF(BART_Rides[[#This Row],[FirstLetter]]="Y","Yes","No")</f>
        <v>Yes</v>
      </c>
      <c r="N15318" s="1" t="str">
        <f>IF(OR(BART_Rides[[#This Row],[Station Code]]="EM", BART_Rides[[#This Row],[Station Code]]="MT", BART_Rides[[#This Row],[Station Code]]="PL", BART_Rides[[#This Row],[Station Code]]="CC"), "Yes", "No")</f>
        <v>No</v>
      </c>
    </row>
    <row r="15319" spans="6:14">
      <c r="F15319" s="3">
        <v>44549</v>
      </c>
      <c r="G15319" s="1" t="s">
        <v>79</v>
      </c>
      <c r="H15319" s="1" t="s">
        <v>107</v>
      </c>
      <c r="I15319" s="1">
        <v>1959</v>
      </c>
      <c r="J15319" s="1">
        <f>MONTH(BART_Rides[[#This Row],[Date]])</f>
        <v>12</v>
      </c>
      <c r="K15319" s="1">
        <f>WEEKDAY(BART_Rides[[#This Row],[Date]],2)</f>
        <v>7</v>
      </c>
      <c r="L15319" s="1" t="str">
        <f>LEFT(BART_Rides[[#This Row],[Lines]],1)</f>
        <v>Y</v>
      </c>
      <c r="M15319" s="1" t="str">
        <f>IF(BART_Rides[[#This Row],[FirstLetter]]="Y","Yes","No")</f>
        <v>Yes</v>
      </c>
      <c r="N15319" s="1" t="str">
        <f>IF(OR(BART_Rides[[#This Row],[Station Code]]="EM", BART_Rides[[#This Row],[Station Code]]="MT", BART_Rides[[#This Row],[Station Code]]="PL", BART_Rides[[#This Row],[Station Code]]="CC"), "Yes", "No")</f>
        <v>No</v>
      </c>
    </row>
    <row r="15320" spans="6:14">
      <c r="F15320" s="3">
        <v>44550</v>
      </c>
      <c r="G15320" s="1" t="s">
        <v>79</v>
      </c>
      <c r="H15320" s="1" t="s">
        <v>107</v>
      </c>
      <c r="I15320" s="1">
        <v>3331</v>
      </c>
      <c r="J15320" s="1">
        <f>MONTH(BART_Rides[[#This Row],[Date]])</f>
        <v>12</v>
      </c>
      <c r="K15320" s="1">
        <f>WEEKDAY(BART_Rides[[#This Row],[Date]],2)</f>
        <v>1</v>
      </c>
      <c r="L15320" s="1" t="str">
        <f>LEFT(BART_Rides[[#This Row],[Lines]],1)</f>
        <v>Y</v>
      </c>
      <c r="M15320" s="1" t="str">
        <f>IF(BART_Rides[[#This Row],[FirstLetter]]="Y","Yes","No")</f>
        <v>Yes</v>
      </c>
      <c r="N15320" s="1" t="str">
        <f>IF(OR(BART_Rides[[#This Row],[Station Code]]="EM", BART_Rides[[#This Row],[Station Code]]="MT", BART_Rides[[#This Row],[Station Code]]="PL", BART_Rides[[#This Row],[Station Code]]="CC"), "Yes", "No")</f>
        <v>No</v>
      </c>
    </row>
    <row r="15321" spans="6:14">
      <c r="F15321" s="3">
        <v>44551</v>
      </c>
      <c r="G15321" s="1" t="s">
        <v>79</v>
      </c>
      <c r="H15321" s="1" t="s">
        <v>107</v>
      </c>
      <c r="I15321" s="1">
        <v>2687</v>
      </c>
      <c r="J15321" s="1">
        <f>MONTH(BART_Rides[[#This Row],[Date]])</f>
        <v>12</v>
      </c>
      <c r="K15321" s="1">
        <f>WEEKDAY(BART_Rides[[#This Row],[Date]],2)</f>
        <v>2</v>
      </c>
      <c r="L15321" s="1" t="str">
        <f>LEFT(BART_Rides[[#This Row],[Lines]],1)</f>
        <v>Y</v>
      </c>
      <c r="M15321" s="1" t="str">
        <f>IF(BART_Rides[[#This Row],[FirstLetter]]="Y","Yes","No")</f>
        <v>Yes</v>
      </c>
      <c r="N15321" s="1" t="str">
        <f>IF(OR(BART_Rides[[#This Row],[Station Code]]="EM", BART_Rides[[#This Row],[Station Code]]="MT", BART_Rides[[#This Row],[Station Code]]="PL", BART_Rides[[#This Row],[Station Code]]="CC"), "Yes", "No")</f>
        <v>No</v>
      </c>
    </row>
    <row r="15322" spans="6:14">
      <c r="F15322" s="3">
        <v>44552</v>
      </c>
      <c r="G15322" s="1" t="s">
        <v>79</v>
      </c>
      <c r="H15322" s="1" t="s">
        <v>107</v>
      </c>
      <c r="I15322" s="1">
        <v>2495</v>
      </c>
      <c r="J15322" s="1">
        <f>MONTH(BART_Rides[[#This Row],[Date]])</f>
        <v>12</v>
      </c>
      <c r="K15322" s="1">
        <f>WEEKDAY(BART_Rides[[#This Row],[Date]],2)</f>
        <v>3</v>
      </c>
      <c r="L15322" s="1" t="str">
        <f>LEFT(BART_Rides[[#This Row],[Lines]],1)</f>
        <v>Y</v>
      </c>
      <c r="M15322" s="1" t="str">
        <f>IF(BART_Rides[[#This Row],[FirstLetter]]="Y","Yes","No")</f>
        <v>Yes</v>
      </c>
      <c r="N15322" s="1" t="str">
        <f>IF(OR(BART_Rides[[#This Row],[Station Code]]="EM", BART_Rides[[#This Row],[Station Code]]="MT", BART_Rides[[#This Row],[Station Code]]="PL", BART_Rides[[#This Row],[Station Code]]="CC"), "Yes", "No")</f>
        <v>No</v>
      </c>
    </row>
    <row r="15323" spans="6:14">
      <c r="F15323" s="3">
        <v>44553</v>
      </c>
      <c r="G15323" s="1" t="s">
        <v>79</v>
      </c>
      <c r="H15323" s="1" t="s">
        <v>107</v>
      </c>
      <c r="I15323" s="1">
        <v>2554</v>
      </c>
      <c r="J15323" s="1">
        <f>MONTH(BART_Rides[[#This Row],[Date]])</f>
        <v>12</v>
      </c>
      <c r="K15323" s="1">
        <f>WEEKDAY(BART_Rides[[#This Row],[Date]],2)</f>
        <v>4</v>
      </c>
      <c r="L15323" s="1" t="str">
        <f>LEFT(BART_Rides[[#This Row],[Lines]],1)</f>
        <v>Y</v>
      </c>
      <c r="M15323" s="1" t="str">
        <f>IF(BART_Rides[[#This Row],[FirstLetter]]="Y","Yes","No")</f>
        <v>Yes</v>
      </c>
      <c r="N15323" s="1" t="str">
        <f>IF(OR(BART_Rides[[#This Row],[Station Code]]="EM", BART_Rides[[#This Row],[Station Code]]="MT", BART_Rides[[#This Row],[Station Code]]="PL", BART_Rides[[#This Row],[Station Code]]="CC"), "Yes", "No")</f>
        <v>No</v>
      </c>
    </row>
    <row r="15324" spans="6:14">
      <c r="F15324" s="3">
        <v>44554</v>
      </c>
      <c r="G15324" s="1" t="s">
        <v>79</v>
      </c>
      <c r="H15324" s="1" t="s">
        <v>107</v>
      </c>
      <c r="I15324" s="1">
        <v>2125</v>
      </c>
      <c r="J15324" s="1">
        <f>MONTH(BART_Rides[[#This Row],[Date]])</f>
        <v>12</v>
      </c>
      <c r="K15324" s="1">
        <f>WEEKDAY(BART_Rides[[#This Row],[Date]],2)</f>
        <v>5</v>
      </c>
      <c r="L15324" s="1" t="str">
        <f>LEFT(BART_Rides[[#This Row],[Lines]],1)</f>
        <v>Y</v>
      </c>
      <c r="M15324" s="1" t="str">
        <f>IF(BART_Rides[[#This Row],[FirstLetter]]="Y","Yes","No")</f>
        <v>Yes</v>
      </c>
      <c r="N15324" s="1" t="str">
        <f>IF(OR(BART_Rides[[#This Row],[Station Code]]="EM", BART_Rides[[#This Row],[Station Code]]="MT", BART_Rides[[#This Row],[Station Code]]="PL", BART_Rides[[#This Row],[Station Code]]="CC"), "Yes", "No")</f>
        <v>No</v>
      </c>
    </row>
    <row r="15325" spans="6:14">
      <c r="F15325" s="3">
        <v>44555</v>
      </c>
      <c r="G15325" s="1" t="s">
        <v>79</v>
      </c>
      <c r="H15325" s="1" t="s">
        <v>107</v>
      </c>
      <c r="I15325" s="1">
        <v>1245</v>
      </c>
      <c r="J15325" s="1">
        <f>MONTH(BART_Rides[[#This Row],[Date]])</f>
        <v>12</v>
      </c>
      <c r="K15325" s="1">
        <f>WEEKDAY(BART_Rides[[#This Row],[Date]],2)</f>
        <v>6</v>
      </c>
      <c r="L15325" s="1" t="str">
        <f>LEFT(BART_Rides[[#This Row],[Lines]],1)</f>
        <v>Y</v>
      </c>
      <c r="M15325" s="1" t="str">
        <f>IF(BART_Rides[[#This Row],[FirstLetter]]="Y","Yes","No")</f>
        <v>Yes</v>
      </c>
      <c r="N15325" s="1" t="str">
        <f>IF(OR(BART_Rides[[#This Row],[Station Code]]="EM", BART_Rides[[#This Row],[Station Code]]="MT", BART_Rides[[#This Row],[Station Code]]="PL", BART_Rides[[#This Row],[Station Code]]="CC"), "Yes", "No")</f>
        <v>No</v>
      </c>
    </row>
    <row r="15326" spans="6:14">
      <c r="F15326" s="3">
        <v>44556</v>
      </c>
      <c r="G15326" s="1" t="s">
        <v>79</v>
      </c>
      <c r="H15326" s="1" t="s">
        <v>107</v>
      </c>
      <c r="I15326" s="1">
        <v>1047</v>
      </c>
      <c r="J15326" s="1">
        <f>MONTH(BART_Rides[[#This Row],[Date]])</f>
        <v>12</v>
      </c>
      <c r="K15326" s="1">
        <f>WEEKDAY(BART_Rides[[#This Row],[Date]],2)</f>
        <v>7</v>
      </c>
      <c r="L15326" s="1" t="str">
        <f>LEFT(BART_Rides[[#This Row],[Lines]],1)</f>
        <v>Y</v>
      </c>
      <c r="M15326" s="1" t="str">
        <f>IF(BART_Rides[[#This Row],[FirstLetter]]="Y","Yes","No")</f>
        <v>Yes</v>
      </c>
      <c r="N15326" s="1" t="str">
        <f>IF(OR(BART_Rides[[#This Row],[Station Code]]="EM", BART_Rides[[#This Row],[Station Code]]="MT", BART_Rides[[#This Row],[Station Code]]="PL", BART_Rides[[#This Row],[Station Code]]="CC"), "Yes", "No")</f>
        <v>No</v>
      </c>
    </row>
    <row r="15327" spans="6:14">
      <c r="F15327" s="3">
        <v>44557</v>
      </c>
      <c r="G15327" s="1" t="s">
        <v>79</v>
      </c>
      <c r="H15327" s="1" t="s">
        <v>107</v>
      </c>
      <c r="I15327" s="1">
        <v>1601</v>
      </c>
      <c r="J15327" s="1">
        <f>MONTH(BART_Rides[[#This Row],[Date]])</f>
        <v>12</v>
      </c>
      <c r="K15327" s="1">
        <f>WEEKDAY(BART_Rides[[#This Row],[Date]],2)</f>
        <v>1</v>
      </c>
      <c r="L15327" s="1" t="str">
        <f>LEFT(BART_Rides[[#This Row],[Lines]],1)</f>
        <v>Y</v>
      </c>
      <c r="M15327" s="1" t="str">
        <f>IF(BART_Rides[[#This Row],[FirstLetter]]="Y","Yes","No")</f>
        <v>Yes</v>
      </c>
      <c r="N15327" s="1" t="str">
        <f>IF(OR(BART_Rides[[#This Row],[Station Code]]="EM", BART_Rides[[#This Row],[Station Code]]="MT", BART_Rides[[#This Row],[Station Code]]="PL", BART_Rides[[#This Row],[Station Code]]="CC"), "Yes", "No")</f>
        <v>No</v>
      </c>
    </row>
    <row r="15328" spans="6:14">
      <c r="F15328" s="3">
        <v>44558</v>
      </c>
      <c r="G15328" s="1" t="s">
        <v>79</v>
      </c>
      <c r="H15328" s="1" t="s">
        <v>107</v>
      </c>
      <c r="I15328" s="1">
        <v>1735</v>
      </c>
      <c r="J15328" s="1">
        <f>MONTH(BART_Rides[[#This Row],[Date]])</f>
        <v>12</v>
      </c>
      <c r="K15328" s="1">
        <f>WEEKDAY(BART_Rides[[#This Row],[Date]],2)</f>
        <v>2</v>
      </c>
      <c r="L15328" s="1" t="str">
        <f>LEFT(BART_Rides[[#This Row],[Lines]],1)</f>
        <v>Y</v>
      </c>
      <c r="M15328" s="1" t="str">
        <f>IF(BART_Rides[[#This Row],[FirstLetter]]="Y","Yes","No")</f>
        <v>Yes</v>
      </c>
      <c r="N15328" s="1" t="str">
        <f>IF(OR(BART_Rides[[#This Row],[Station Code]]="EM", BART_Rides[[#This Row],[Station Code]]="MT", BART_Rides[[#This Row],[Station Code]]="PL", BART_Rides[[#This Row],[Station Code]]="CC"), "Yes", "No")</f>
        <v>No</v>
      </c>
    </row>
    <row r="15329" spans="6:14">
      <c r="F15329" s="3">
        <v>44559</v>
      </c>
      <c r="G15329" s="1" t="s">
        <v>79</v>
      </c>
      <c r="H15329" s="1" t="s">
        <v>107</v>
      </c>
      <c r="I15329" s="1">
        <v>1765</v>
      </c>
      <c r="J15329" s="1">
        <f>MONTH(BART_Rides[[#This Row],[Date]])</f>
        <v>12</v>
      </c>
      <c r="K15329" s="1">
        <f>WEEKDAY(BART_Rides[[#This Row],[Date]],2)</f>
        <v>3</v>
      </c>
      <c r="L15329" s="1" t="str">
        <f>LEFT(BART_Rides[[#This Row],[Lines]],1)</f>
        <v>Y</v>
      </c>
      <c r="M15329" s="1" t="str">
        <f>IF(BART_Rides[[#This Row],[FirstLetter]]="Y","Yes","No")</f>
        <v>Yes</v>
      </c>
      <c r="N15329" s="1" t="str">
        <f>IF(OR(BART_Rides[[#This Row],[Station Code]]="EM", BART_Rides[[#This Row],[Station Code]]="MT", BART_Rides[[#This Row],[Station Code]]="PL", BART_Rides[[#This Row],[Station Code]]="CC"), "Yes", "No")</f>
        <v>No</v>
      </c>
    </row>
    <row r="15330" spans="6:14">
      <c r="F15330" s="3">
        <v>44560</v>
      </c>
      <c r="G15330" s="1" t="s">
        <v>79</v>
      </c>
      <c r="H15330" s="1" t="s">
        <v>107</v>
      </c>
      <c r="I15330" s="1">
        <v>1899</v>
      </c>
      <c r="J15330" s="1">
        <f>MONTH(BART_Rides[[#This Row],[Date]])</f>
        <v>12</v>
      </c>
      <c r="K15330" s="1">
        <f>WEEKDAY(BART_Rides[[#This Row],[Date]],2)</f>
        <v>4</v>
      </c>
      <c r="L15330" s="1" t="str">
        <f>LEFT(BART_Rides[[#This Row],[Lines]],1)</f>
        <v>Y</v>
      </c>
      <c r="M15330" s="1" t="str">
        <f>IF(BART_Rides[[#This Row],[FirstLetter]]="Y","Yes","No")</f>
        <v>Yes</v>
      </c>
      <c r="N15330" s="1" t="str">
        <f>IF(OR(BART_Rides[[#This Row],[Station Code]]="EM", BART_Rides[[#This Row],[Station Code]]="MT", BART_Rides[[#This Row],[Station Code]]="PL", BART_Rides[[#This Row],[Station Code]]="CC"), "Yes", "No")</f>
        <v>No</v>
      </c>
    </row>
    <row r="15331" spans="6:14">
      <c r="F15331" s="3">
        <v>44561</v>
      </c>
      <c r="G15331" s="1" t="s">
        <v>79</v>
      </c>
      <c r="H15331" s="1" t="s">
        <v>107</v>
      </c>
      <c r="I15331" s="1">
        <v>1551</v>
      </c>
      <c r="J15331" s="1">
        <f>MONTH(BART_Rides[[#This Row],[Date]])</f>
        <v>12</v>
      </c>
      <c r="K15331" s="1">
        <f>WEEKDAY(BART_Rides[[#This Row],[Date]],2)</f>
        <v>5</v>
      </c>
      <c r="L15331" s="1" t="str">
        <f>LEFT(BART_Rides[[#This Row],[Lines]],1)</f>
        <v>Y</v>
      </c>
      <c r="M15331" s="1" t="str">
        <f>IF(BART_Rides[[#This Row],[FirstLetter]]="Y","Yes","No")</f>
        <v>Yes</v>
      </c>
      <c r="N15331" s="1" t="str">
        <f>IF(OR(BART_Rides[[#This Row],[Station Code]]="EM", BART_Rides[[#This Row],[Station Code]]="MT", BART_Rides[[#This Row],[Station Code]]="PL", BART_Rides[[#This Row],[Station Code]]="CC"), "Yes", "No")</f>
        <v>No</v>
      </c>
    </row>
    <row r="15332" spans="6:14">
      <c r="F15332" s="3">
        <v>44197</v>
      </c>
      <c r="G15332" s="1" t="s">
        <v>81</v>
      </c>
      <c r="H15332" s="1" t="s">
        <v>107</v>
      </c>
      <c r="I15332" s="1">
        <v>114</v>
      </c>
      <c r="J15332" s="1">
        <f>MONTH(BART_Rides[[#This Row],[Date]])</f>
        <v>1</v>
      </c>
      <c r="K15332" s="1">
        <f>WEEKDAY(BART_Rides[[#This Row],[Date]],2)</f>
        <v>5</v>
      </c>
      <c r="L15332" s="1" t="str">
        <f>LEFT(BART_Rides[[#This Row],[Lines]],1)</f>
        <v>Y</v>
      </c>
      <c r="M15332" s="1" t="str">
        <f>IF(BART_Rides[[#This Row],[FirstLetter]]="Y","Yes","No")</f>
        <v>Yes</v>
      </c>
      <c r="N15332" s="1" t="str">
        <f>IF(OR(BART_Rides[[#This Row],[Station Code]]="EM", BART_Rides[[#This Row],[Station Code]]="MT", BART_Rides[[#This Row],[Station Code]]="PL", BART_Rides[[#This Row],[Station Code]]="CC"), "Yes", "No")</f>
        <v>No</v>
      </c>
    </row>
    <row r="15333" spans="6:14">
      <c r="F15333" s="3">
        <v>44198</v>
      </c>
      <c r="G15333" s="1" t="s">
        <v>81</v>
      </c>
      <c r="H15333" s="1" t="s">
        <v>107</v>
      </c>
      <c r="I15333" s="1">
        <v>119</v>
      </c>
      <c r="J15333" s="1">
        <f>MONTH(BART_Rides[[#This Row],[Date]])</f>
        <v>1</v>
      </c>
      <c r="K15333" s="1">
        <f>WEEKDAY(BART_Rides[[#This Row],[Date]],2)</f>
        <v>6</v>
      </c>
      <c r="L15333" s="1" t="str">
        <f>LEFT(BART_Rides[[#This Row],[Lines]],1)</f>
        <v>Y</v>
      </c>
      <c r="M15333" s="1" t="str">
        <f>IF(BART_Rides[[#This Row],[FirstLetter]]="Y","Yes","No")</f>
        <v>Yes</v>
      </c>
      <c r="N15333" s="1" t="str">
        <f>IF(OR(BART_Rides[[#This Row],[Station Code]]="EM", BART_Rides[[#This Row],[Station Code]]="MT", BART_Rides[[#This Row],[Station Code]]="PL", BART_Rides[[#This Row],[Station Code]]="CC"), "Yes", "No")</f>
        <v>No</v>
      </c>
    </row>
    <row r="15334" spans="6:14">
      <c r="F15334" s="3">
        <v>44199</v>
      </c>
      <c r="G15334" s="1" t="s">
        <v>81</v>
      </c>
      <c r="H15334" s="1" t="s">
        <v>107</v>
      </c>
      <c r="I15334" s="1">
        <v>145</v>
      </c>
      <c r="J15334" s="1">
        <f>MONTH(BART_Rides[[#This Row],[Date]])</f>
        <v>1</v>
      </c>
      <c r="K15334" s="1">
        <f>WEEKDAY(BART_Rides[[#This Row],[Date]],2)</f>
        <v>7</v>
      </c>
      <c r="L15334" s="1" t="str">
        <f>LEFT(BART_Rides[[#This Row],[Lines]],1)</f>
        <v>Y</v>
      </c>
      <c r="M15334" s="1" t="str">
        <f>IF(BART_Rides[[#This Row],[FirstLetter]]="Y","Yes","No")</f>
        <v>Yes</v>
      </c>
      <c r="N15334" s="1" t="str">
        <f>IF(OR(BART_Rides[[#This Row],[Station Code]]="EM", BART_Rides[[#This Row],[Station Code]]="MT", BART_Rides[[#This Row],[Station Code]]="PL", BART_Rides[[#This Row],[Station Code]]="CC"), "Yes", "No")</f>
        <v>No</v>
      </c>
    </row>
    <row r="15335" spans="6:14">
      <c r="F15335" s="3">
        <v>44200</v>
      </c>
      <c r="G15335" s="1" t="s">
        <v>81</v>
      </c>
      <c r="H15335" s="1" t="s">
        <v>107</v>
      </c>
      <c r="I15335" s="1">
        <v>312</v>
      </c>
      <c r="J15335" s="1">
        <f>MONTH(BART_Rides[[#This Row],[Date]])</f>
        <v>1</v>
      </c>
      <c r="K15335" s="1">
        <f>WEEKDAY(BART_Rides[[#This Row],[Date]],2)</f>
        <v>1</v>
      </c>
      <c r="L15335" s="1" t="str">
        <f>LEFT(BART_Rides[[#This Row],[Lines]],1)</f>
        <v>Y</v>
      </c>
      <c r="M15335" s="1" t="str">
        <f>IF(BART_Rides[[#This Row],[FirstLetter]]="Y","Yes","No")</f>
        <v>Yes</v>
      </c>
      <c r="N15335" s="1" t="str">
        <f>IF(OR(BART_Rides[[#This Row],[Station Code]]="EM", BART_Rides[[#This Row],[Station Code]]="MT", BART_Rides[[#This Row],[Station Code]]="PL", BART_Rides[[#This Row],[Station Code]]="CC"), "Yes", "No")</f>
        <v>No</v>
      </c>
    </row>
    <row r="15336" spans="6:14">
      <c r="F15336" s="3">
        <v>44201</v>
      </c>
      <c r="G15336" s="1" t="s">
        <v>81</v>
      </c>
      <c r="H15336" s="1" t="s">
        <v>107</v>
      </c>
      <c r="I15336" s="1">
        <v>323</v>
      </c>
      <c r="J15336" s="1">
        <f>MONTH(BART_Rides[[#This Row],[Date]])</f>
        <v>1</v>
      </c>
      <c r="K15336" s="1">
        <f>WEEKDAY(BART_Rides[[#This Row],[Date]],2)</f>
        <v>2</v>
      </c>
      <c r="L15336" s="1" t="str">
        <f>LEFT(BART_Rides[[#This Row],[Lines]],1)</f>
        <v>Y</v>
      </c>
      <c r="M15336" s="1" t="str">
        <f>IF(BART_Rides[[#This Row],[FirstLetter]]="Y","Yes","No")</f>
        <v>Yes</v>
      </c>
      <c r="N15336" s="1" t="str">
        <f>IF(OR(BART_Rides[[#This Row],[Station Code]]="EM", BART_Rides[[#This Row],[Station Code]]="MT", BART_Rides[[#This Row],[Station Code]]="PL", BART_Rides[[#This Row],[Station Code]]="CC"), "Yes", "No")</f>
        <v>No</v>
      </c>
    </row>
    <row r="15337" spans="6:14">
      <c r="F15337" s="3">
        <v>44202</v>
      </c>
      <c r="G15337" s="1" t="s">
        <v>81</v>
      </c>
      <c r="H15337" s="1" t="s">
        <v>107</v>
      </c>
      <c r="I15337" s="1">
        <v>366</v>
      </c>
      <c r="J15337" s="1">
        <f>MONTH(BART_Rides[[#This Row],[Date]])</f>
        <v>1</v>
      </c>
      <c r="K15337" s="1">
        <f>WEEKDAY(BART_Rides[[#This Row],[Date]],2)</f>
        <v>3</v>
      </c>
      <c r="L15337" s="1" t="str">
        <f>LEFT(BART_Rides[[#This Row],[Lines]],1)</f>
        <v>Y</v>
      </c>
      <c r="M15337" s="1" t="str">
        <f>IF(BART_Rides[[#This Row],[FirstLetter]]="Y","Yes","No")</f>
        <v>Yes</v>
      </c>
      <c r="N15337" s="1" t="str">
        <f>IF(OR(BART_Rides[[#This Row],[Station Code]]="EM", BART_Rides[[#This Row],[Station Code]]="MT", BART_Rides[[#This Row],[Station Code]]="PL", BART_Rides[[#This Row],[Station Code]]="CC"), "Yes", "No")</f>
        <v>No</v>
      </c>
    </row>
    <row r="15338" spans="6:14">
      <c r="F15338" s="3">
        <v>44203</v>
      </c>
      <c r="G15338" s="1" t="s">
        <v>81</v>
      </c>
      <c r="H15338" s="1" t="s">
        <v>107</v>
      </c>
      <c r="I15338" s="1">
        <v>327</v>
      </c>
      <c r="J15338" s="1">
        <f>MONTH(BART_Rides[[#This Row],[Date]])</f>
        <v>1</v>
      </c>
      <c r="K15338" s="1">
        <f>WEEKDAY(BART_Rides[[#This Row],[Date]],2)</f>
        <v>4</v>
      </c>
      <c r="L15338" s="1" t="str">
        <f>LEFT(BART_Rides[[#This Row],[Lines]],1)</f>
        <v>Y</v>
      </c>
      <c r="M15338" s="1" t="str">
        <f>IF(BART_Rides[[#This Row],[FirstLetter]]="Y","Yes","No")</f>
        <v>Yes</v>
      </c>
      <c r="N15338" s="1" t="str">
        <f>IF(OR(BART_Rides[[#This Row],[Station Code]]="EM", BART_Rides[[#This Row],[Station Code]]="MT", BART_Rides[[#This Row],[Station Code]]="PL", BART_Rides[[#This Row],[Station Code]]="CC"), "Yes", "No")</f>
        <v>No</v>
      </c>
    </row>
    <row r="15339" spans="6:14">
      <c r="F15339" s="3">
        <v>44204</v>
      </c>
      <c r="G15339" s="1" t="s">
        <v>81</v>
      </c>
      <c r="H15339" s="1" t="s">
        <v>107</v>
      </c>
      <c r="I15339" s="1">
        <v>328</v>
      </c>
      <c r="J15339" s="1">
        <f>MONTH(BART_Rides[[#This Row],[Date]])</f>
        <v>1</v>
      </c>
      <c r="K15339" s="1">
        <f>WEEKDAY(BART_Rides[[#This Row],[Date]],2)</f>
        <v>5</v>
      </c>
      <c r="L15339" s="1" t="str">
        <f>LEFT(BART_Rides[[#This Row],[Lines]],1)</f>
        <v>Y</v>
      </c>
      <c r="M15339" s="1" t="str">
        <f>IF(BART_Rides[[#This Row],[FirstLetter]]="Y","Yes","No")</f>
        <v>Yes</v>
      </c>
      <c r="N15339" s="1" t="str">
        <f>IF(OR(BART_Rides[[#This Row],[Station Code]]="EM", BART_Rides[[#This Row],[Station Code]]="MT", BART_Rides[[#This Row],[Station Code]]="PL", BART_Rides[[#This Row],[Station Code]]="CC"), "Yes", "No")</f>
        <v>No</v>
      </c>
    </row>
    <row r="15340" spans="6:14">
      <c r="F15340" s="3">
        <v>44205</v>
      </c>
      <c r="G15340" s="1" t="s">
        <v>81</v>
      </c>
      <c r="H15340" s="1" t="s">
        <v>107</v>
      </c>
      <c r="I15340" s="1">
        <v>137</v>
      </c>
      <c r="J15340" s="1">
        <f>MONTH(BART_Rides[[#This Row],[Date]])</f>
        <v>1</v>
      </c>
      <c r="K15340" s="1">
        <f>WEEKDAY(BART_Rides[[#This Row],[Date]],2)</f>
        <v>6</v>
      </c>
      <c r="L15340" s="1" t="str">
        <f>LEFT(BART_Rides[[#This Row],[Lines]],1)</f>
        <v>Y</v>
      </c>
      <c r="M15340" s="1" t="str">
        <f>IF(BART_Rides[[#This Row],[FirstLetter]]="Y","Yes","No")</f>
        <v>Yes</v>
      </c>
      <c r="N15340" s="1" t="str">
        <f>IF(OR(BART_Rides[[#This Row],[Station Code]]="EM", BART_Rides[[#This Row],[Station Code]]="MT", BART_Rides[[#This Row],[Station Code]]="PL", BART_Rides[[#This Row],[Station Code]]="CC"), "Yes", "No")</f>
        <v>No</v>
      </c>
    </row>
    <row r="15341" spans="6:14">
      <c r="F15341" s="3">
        <v>44206</v>
      </c>
      <c r="G15341" s="1" t="s">
        <v>81</v>
      </c>
      <c r="H15341" s="1" t="s">
        <v>107</v>
      </c>
      <c r="I15341" s="1">
        <v>136</v>
      </c>
      <c r="J15341" s="1">
        <f>MONTH(BART_Rides[[#This Row],[Date]])</f>
        <v>1</v>
      </c>
      <c r="K15341" s="1">
        <f>WEEKDAY(BART_Rides[[#This Row],[Date]],2)</f>
        <v>7</v>
      </c>
      <c r="L15341" s="1" t="str">
        <f>LEFT(BART_Rides[[#This Row],[Lines]],1)</f>
        <v>Y</v>
      </c>
      <c r="M15341" s="1" t="str">
        <f>IF(BART_Rides[[#This Row],[FirstLetter]]="Y","Yes","No")</f>
        <v>Yes</v>
      </c>
      <c r="N15341" s="1" t="str">
        <f>IF(OR(BART_Rides[[#This Row],[Station Code]]="EM", BART_Rides[[#This Row],[Station Code]]="MT", BART_Rides[[#This Row],[Station Code]]="PL", BART_Rides[[#This Row],[Station Code]]="CC"), "Yes", "No")</f>
        <v>No</v>
      </c>
    </row>
    <row r="15342" spans="6:14">
      <c r="F15342" s="3">
        <v>44207</v>
      </c>
      <c r="G15342" s="1" t="s">
        <v>81</v>
      </c>
      <c r="H15342" s="1" t="s">
        <v>107</v>
      </c>
      <c r="I15342" s="1">
        <v>340</v>
      </c>
      <c r="J15342" s="1">
        <f>MONTH(BART_Rides[[#This Row],[Date]])</f>
        <v>1</v>
      </c>
      <c r="K15342" s="1">
        <f>WEEKDAY(BART_Rides[[#This Row],[Date]],2)</f>
        <v>1</v>
      </c>
      <c r="L15342" s="1" t="str">
        <f>LEFT(BART_Rides[[#This Row],[Lines]],1)</f>
        <v>Y</v>
      </c>
      <c r="M15342" s="1" t="str">
        <f>IF(BART_Rides[[#This Row],[FirstLetter]]="Y","Yes","No")</f>
        <v>Yes</v>
      </c>
      <c r="N15342" s="1" t="str">
        <f>IF(OR(BART_Rides[[#This Row],[Station Code]]="EM", BART_Rides[[#This Row],[Station Code]]="MT", BART_Rides[[#This Row],[Station Code]]="PL", BART_Rides[[#This Row],[Station Code]]="CC"), "Yes", "No")</f>
        <v>No</v>
      </c>
    </row>
    <row r="15343" spans="6:14">
      <c r="F15343" s="3">
        <v>44208</v>
      </c>
      <c r="G15343" s="1" t="s">
        <v>81</v>
      </c>
      <c r="H15343" s="1" t="s">
        <v>107</v>
      </c>
      <c r="I15343" s="1">
        <v>346</v>
      </c>
      <c r="J15343" s="1">
        <f>MONTH(BART_Rides[[#This Row],[Date]])</f>
        <v>1</v>
      </c>
      <c r="K15343" s="1">
        <f>WEEKDAY(BART_Rides[[#This Row],[Date]],2)</f>
        <v>2</v>
      </c>
      <c r="L15343" s="1" t="str">
        <f>LEFT(BART_Rides[[#This Row],[Lines]],1)</f>
        <v>Y</v>
      </c>
      <c r="M15343" s="1" t="str">
        <f>IF(BART_Rides[[#This Row],[FirstLetter]]="Y","Yes","No")</f>
        <v>Yes</v>
      </c>
      <c r="N15343" s="1" t="str">
        <f>IF(OR(BART_Rides[[#This Row],[Station Code]]="EM", BART_Rides[[#This Row],[Station Code]]="MT", BART_Rides[[#This Row],[Station Code]]="PL", BART_Rides[[#This Row],[Station Code]]="CC"), "Yes", "No")</f>
        <v>No</v>
      </c>
    </row>
    <row r="15344" spans="6:14">
      <c r="F15344" s="3">
        <v>44209</v>
      </c>
      <c r="G15344" s="1" t="s">
        <v>81</v>
      </c>
      <c r="H15344" s="1" t="s">
        <v>107</v>
      </c>
      <c r="I15344" s="1">
        <v>365</v>
      </c>
      <c r="J15344" s="1">
        <f>MONTH(BART_Rides[[#This Row],[Date]])</f>
        <v>1</v>
      </c>
      <c r="K15344" s="1">
        <f>WEEKDAY(BART_Rides[[#This Row],[Date]],2)</f>
        <v>3</v>
      </c>
      <c r="L15344" s="1" t="str">
        <f>LEFT(BART_Rides[[#This Row],[Lines]],1)</f>
        <v>Y</v>
      </c>
      <c r="M15344" s="1" t="str">
        <f>IF(BART_Rides[[#This Row],[FirstLetter]]="Y","Yes","No")</f>
        <v>Yes</v>
      </c>
      <c r="N15344" s="1" t="str">
        <f>IF(OR(BART_Rides[[#This Row],[Station Code]]="EM", BART_Rides[[#This Row],[Station Code]]="MT", BART_Rides[[#This Row],[Station Code]]="PL", BART_Rides[[#This Row],[Station Code]]="CC"), "Yes", "No")</f>
        <v>No</v>
      </c>
    </row>
    <row r="15345" spans="6:14">
      <c r="F15345" s="3">
        <v>44210</v>
      </c>
      <c r="G15345" s="1" t="s">
        <v>81</v>
      </c>
      <c r="H15345" s="1" t="s">
        <v>107</v>
      </c>
      <c r="I15345" s="1">
        <v>327</v>
      </c>
      <c r="J15345" s="1">
        <f>MONTH(BART_Rides[[#This Row],[Date]])</f>
        <v>1</v>
      </c>
      <c r="K15345" s="1">
        <f>WEEKDAY(BART_Rides[[#This Row],[Date]],2)</f>
        <v>4</v>
      </c>
      <c r="L15345" s="1" t="str">
        <f>LEFT(BART_Rides[[#This Row],[Lines]],1)</f>
        <v>Y</v>
      </c>
      <c r="M15345" s="1" t="str">
        <f>IF(BART_Rides[[#This Row],[FirstLetter]]="Y","Yes","No")</f>
        <v>Yes</v>
      </c>
      <c r="N15345" s="1" t="str">
        <f>IF(OR(BART_Rides[[#This Row],[Station Code]]="EM", BART_Rides[[#This Row],[Station Code]]="MT", BART_Rides[[#This Row],[Station Code]]="PL", BART_Rides[[#This Row],[Station Code]]="CC"), "Yes", "No")</f>
        <v>No</v>
      </c>
    </row>
    <row r="15346" spans="6:14">
      <c r="F15346" s="3">
        <v>44211</v>
      </c>
      <c r="G15346" s="1" t="s">
        <v>81</v>
      </c>
      <c r="H15346" s="1" t="s">
        <v>107</v>
      </c>
      <c r="I15346" s="1">
        <v>315</v>
      </c>
      <c r="J15346" s="1">
        <f>MONTH(BART_Rides[[#This Row],[Date]])</f>
        <v>1</v>
      </c>
      <c r="K15346" s="1">
        <f>WEEKDAY(BART_Rides[[#This Row],[Date]],2)</f>
        <v>5</v>
      </c>
      <c r="L15346" s="1" t="str">
        <f>LEFT(BART_Rides[[#This Row],[Lines]],1)</f>
        <v>Y</v>
      </c>
      <c r="M15346" s="1" t="str">
        <f>IF(BART_Rides[[#This Row],[FirstLetter]]="Y","Yes","No")</f>
        <v>Yes</v>
      </c>
      <c r="N15346" s="1" t="str">
        <f>IF(OR(BART_Rides[[#This Row],[Station Code]]="EM", BART_Rides[[#This Row],[Station Code]]="MT", BART_Rides[[#This Row],[Station Code]]="PL", BART_Rides[[#This Row],[Station Code]]="CC"), "Yes", "No")</f>
        <v>No</v>
      </c>
    </row>
    <row r="15347" spans="6:14">
      <c r="F15347" s="3">
        <v>44212</v>
      </c>
      <c r="G15347" s="1" t="s">
        <v>81</v>
      </c>
      <c r="H15347" s="1" t="s">
        <v>107</v>
      </c>
      <c r="I15347" s="1">
        <v>127</v>
      </c>
      <c r="J15347" s="1">
        <f>MONTH(BART_Rides[[#This Row],[Date]])</f>
        <v>1</v>
      </c>
      <c r="K15347" s="1">
        <f>WEEKDAY(BART_Rides[[#This Row],[Date]],2)</f>
        <v>6</v>
      </c>
      <c r="L15347" s="1" t="str">
        <f>LEFT(BART_Rides[[#This Row],[Lines]],1)</f>
        <v>Y</v>
      </c>
      <c r="M15347" s="1" t="str">
        <f>IF(BART_Rides[[#This Row],[FirstLetter]]="Y","Yes","No")</f>
        <v>Yes</v>
      </c>
      <c r="N15347" s="1" t="str">
        <f>IF(OR(BART_Rides[[#This Row],[Station Code]]="EM", BART_Rides[[#This Row],[Station Code]]="MT", BART_Rides[[#This Row],[Station Code]]="PL", BART_Rides[[#This Row],[Station Code]]="CC"), "Yes", "No")</f>
        <v>No</v>
      </c>
    </row>
    <row r="15348" spans="6:14">
      <c r="F15348" s="3">
        <v>44213</v>
      </c>
      <c r="G15348" s="1" t="s">
        <v>81</v>
      </c>
      <c r="H15348" s="1" t="s">
        <v>107</v>
      </c>
      <c r="I15348" s="1">
        <v>127</v>
      </c>
      <c r="J15348" s="1">
        <f>MONTH(BART_Rides[[#This Row],[Date]])</f>
        <v>1</v>
      </c>
      <c r="K15348" s="1">
        <f>WEEKDAY(BART_Rides[[#This Row],[Date]],2)</f>
        <v>7</v>
      </c>
      <c r="L15348" s="1" t="str">
        <f>LEFT(BART_Rides[[#This Row],[Lines]],1)</f>
        <v>Y</v>
      </c>
      <c r="M15348" s="1" t="str">
        <f>IF(BART_Rides[[#This Row],[FirstLetter]]="Y","Yes","No")</f>
        <v>Yes</v>
      </c>
      <c r="N15348" s="1" t="str">
        <f>IF(OR(BART_Rides[[#This Row],[Station Code]]="EM", BART_Rides[[#This Row],[Station Code]]="MT", BART_Rides[[#This Row],[Station Code]]="PL", BART_Rides[[#This Row],[Station Code]]="CC"), "Yes", "No")</f>
        <v>No</v>
      </c>
    </row>
    <row r="15349" spans="6:14">
      <c r="F15349" s="3">
        <v>44214</v>
      </c>
      <c r="G15349" s="1" t="s">
        <v>81</v>
      </c>
      <c r="H15349" s="1" t="s">
        <v>107</v>
      </c>
      <c r="I15349" s="1">
        <v>140</v>
      </c>
      <c r="J15349" s="1">
        <f>MONTH(BART_Rides[[#This Row],[Date]])</f>
        <v>1</v>
      </c>
      <c r="K15349" s="1">
        <f>WEEKDAY(BART_Rides[[#This Row],[Date]],2)</f>
        <v>1</v>
      </c>
      <c r="L15349" s="1" t="str">
        <f>LEFT(BART_Rides[[#This Row],[Lines]],1)</f>
        <v>Y</v>
      </c>
      <c r="M15349" s="1" t="str">
        <f>IF(BART_Rides[[#This Row],[FirstLetter]]="Y","Yes","No")</f>
        <v>Yes</v>
      </c>
      <c r="N15349" s="1" t="str">
        <f>IF(OR(BART_Rides[[#This Row],[Station Code]]="EM", BART_Rides[[#This Row],[Station Code]]="MT", BART_Rides[[#This Row],[Station Code]]="PL", BART_Rides[[#This Row],[Station Code]]="CC"), "Yes", "No")</f>
        <v>No</v>
      </c>
    </row>
    <row r="15350" spans="6:14">
      <c r="F15350" s="3">
        <v>44215</v>
      </c>
      <c r="G15350" s="1" t="s">
        <v>81</v>
      </c>
      <c r="H15350" s="1" t="s">
        <v>107</v>
      </c>
      <c r="I15350" s="1">
        <v>308</v>
      </c>
      <c r="J15350" s="1">
        <f>MONTH(BART_Rides[[#This Row],[Date]])</f>
        <v>1</v>
      </c>
      <c r="K15350" s="1">
        <f>WEEKDAY(BART_Rides[[#This Row],[Date]],2)</f>
        <v>2</v>
      </c>
      <c r="L15350" s="1" t="str">
        <f>LEFT(BART_Rides[[#This Row],[Lines]],1)</f>
        <v>Y</v>
      </c>
      <c r="M15350" s="1" t="str">
        <f>IF(BART_Rides[[#This Row],[FirstLetter]]="Y","Yes","No")</f>
        <v>Yes</v>
      </c>
      <c r="N15350" s="1" t="str">
        <f>IF(OR(BART_Rides[[#This Row],[Station Code]]="EM", BART_Rides[[#This Row],[Station Code]]="MT", BART_Rides[[#This Row],[Station Code]]="PL", BART_Rides[[#This Row],[Station Code]]="CC"), "Yes", "No")</f>
        <v>No</v>
      </c>
    </row>
    <row r="15351" spans="6:14">
      <c r="F15351" s="3">
        <v>44216</v>
      </c>
      <c r="G15351" s="1" t="s">
        <v>81</v>
      </c>
      <c r="H15351" s="1" t="s">
        <v>107</v>
      </c>
      <c r="I15351" s="1">
        <v>341</v>
      </c>
      <c r="J15351" s="1">
        <f>MONTH(BART_Rides[[#This Row],[Date]])</f>
        <v>1</v>
      </c>
      <c r="K15351" s="1">
        <f>WEEKDAY(BART_Rides[[#This Row],[Date]],2)</f>
        <v>3</v>
      </c>
      <c r="L15351" s="1" t="str">
        <f>LEFT(BART_Rides[[#This Row],[Lines]],1)</f>
        <v>Y</v>
      </c>
      <c r="M15351" s="1" t="str">
        <f>IF(BART_Rides[[#This Row],[FirstLetter]]="Y","Yes","No")</f>
        <v>Yes</v>
      </c>
      <c r="N15351" s="1" t="str">
        <f>IF(OR(BART_Rides[[#This Row],[Station Code]]="EM", BART_Rides[[#This Row],[Station Code]]="MT", BART_Rides[[#This Row],[Station Code]]="PL", BART_Rides[[#This Row],[Station Code]]="CC"), "Yes", "No")</f>
        <v>No</v>
      </c>
    </row>
    <row r="15352" spans="6:14">
      <c r="F15352" s="3">
        <v>44217</v>
      </c>
      <c r="G15352" s="1" t="s">
        <v>81</v>
      </c>
      <c r="H15352" s="1" t="s">
        <v>107</v>
      </c>
      <c r="I15352" s="1">
        <v>356</v>
      </c>
      <c r="J15352" s="1">
        <f>MONTH(BART_Rides[[#This Row],[Date]])</f>
        <v>1</v>
      </c>
      <c r="K15352" s="1">
        <f>WEEKDAY(BART_Rides[[#This Row],[Date]],2)</f>
        <v>4</v>
      </c>
      <c r="L15352" s="1" t="str">
        <f>LEFT(BART_Rides[[#This Row],[Lines]],1)</f>
        <v>Y</v>
      </c>
      <c r="M15352" s="1" t="str">
        <f>IF(BART_Rides[[#This Row],[FirstLetter]]="Y","Yes","No")</f>
        <v>Yes</v>
      </c>
      <c r="N15352" s="1" t="str">
        <f>IF(OR(BART_Rides[[#This Row],[Station Code]]="EM", BART_Rides[[#This Row],[Station Code]]="MT", BART_Rides[[#This Row],[Station Code]]="PL", BART_Rides[[#This Row],[Station Code]]="CC"), "Yes", "No")</f>
        <v>No</v>
      </c>
    </row>
    <row r="15353" spans="6:14">
      <c r="F15353" s="3">
        <v>44218</v>
      </c>
      <c r="G15353" s="1" t="s">
        <v>81</v>
      </c>
      <c r="H15353" s="1" t="s">
        <v>107</v>
      </c>
      <c r="I15353" s="1">
        <v>350</v>
      </c>
      <c r="J15353" s="1">
        <f>MONTH(BART_Rides[[#This Row],[Date]])</f>
        <v>1</v>
      </c>
      <c r="K15353" s="1">
        <f>WEEKDAY(BART_Rides[[#This Row],[Date]],2)</f>
        <v>5</v>
      </c>
      <c r="L15353" s="1" t="str">
        <f>LEFT(BART_Rides[[#This Row],[Lines]],1)</f>
        <v>Y</v>
      </c>
      <c r="M15353" s="1" t="str">
        <f>IF(BART_Rides[[#This Row],[FirstLetter]]="Y","Yes","No")</f>
        <v>Yes</v>
      </c>
      <c r="N15353" s="1" t="str">
        <f>IF(OR(BART_Rides[[#This Row],[Station Code]]="EM", BART_Rides[[#This Row],[Station Code]]="MT", BART_Rides[[#This Row],[Station Code]]="PL", BART_Rides[[#This Row],[Station Code]]="CC"), "Yes", "No")</f>
        <v>No</v>
      </c>
    </row>
    <row r="15354" spans="6:14">
      <c r="F15354" s="3">
        <v>44219</v>
      </c>
      <c r="G15354" s="1" t="s">
        <v>81</v>
      </c>
      <c r="H15354" s="1" t="s">
        <v>107</v>
      </c>
      <c r="I15354" s="1">
        <v>132</v>
      </c>
      <c r="J15354" s="1">
        <f>MONTH(BART_Rides[[#This Row],[Date]])</f>
        <v>1</v>
      </c>
      <c r="K15354" s="1">
        <f>WEEKDAY(BART_Rides[[#This Row],[Date]],2)</f>
        <v>6</v>
      </c>
      <c r="L15354" s="1" t="str">
        <f>LEFT(BART_Rides[[#This Row],[Lines]],1)</f>
        <v>Y</v>
      </c>
      <c r="M15354" s="1" t="str">
        <f>IF(BART_Rides[[#This Row],[FirstLetter]]="Y","Yes","No")</f>
        <v>Yes</v>
      </c>
      <c r="N15354" s="1" t="str">
        <f>IF(OR(BART_Rides[[#This Row],[Station Code]]="EM", BART_Rides[[#This Row],[Station Code]]="MT", BART_Rides[[#This Row],[Station Code]]="PL", BART_Rides[[#This Row],[Station Code]]="CC"), "Yes", "No")</f>
        <v>No</v>
      </c>
    </row>
    <row r="15355" spans="6:14">
      <c r="F15355" s="3">
        <v>44220</v>
      </c>
      <c r="G15355" s="1" t="s">
        <v>81</v>
      </c>
      <c r="H15355" s="1" t="s">
        <v>107</v>
      </c>
      <c r="I15355" s="1">
        <v>106</v>
      </c>
      <c r="J15355" s="1">
        <f>MONTH(BART_Rides[[#This Row],[Date]])</f>
        <v>1</v>
      </c>
      <c r="K15355" s="1">
        <f>WEEKDAY(BART_Rides[[#This Row],[Date]],2)</f>
        <v>7</v>
      </c>
      <c r="L15355" s="1" t="str">
        <f>LEFT(BART_Rides[[#This Row],[Lines]],1)</f>
        <v>Y</v>
      </c>
      <c r="M15355" s="1" t="str">
        <f>IF(BART_Rides[[#This Row],[FirstLetter]]="Y","Yes","No")</f>
        <v>Yes</v>
      </c>
      <c r="N15355" s="1" t="str">
        <f>IF(OR(BART_Rides[[#This Row],[Station Code]]="EM", BART_Rides[[#This Row],[Station Code]]="MT", BART_Rides[[#This Row],[Station Code]]="PL", BART_Rides[[#This Row],[Station Code]]="CC"), "Yes", "No")</f>
        <v>No</v>
      </c>
    </row>
    <row r="15356" spans="6:14">
      <c r="F15356" s="3">
        <v>44221</v>
      </c>
      <c r="G15356" s="1" t="s">
        <v>81</v>
      </c>
      <c r="H15356" s="1" t="s">
        <v>107</v>
      </c>
      <c r="I15356" s="1">
        <v>379</v>
      </c>
      <c r="J15356" s="1">
        <f>MONTH(BART_Rides[[#This Row],[Date]])</f>
        <v>1</v>
      </c>
      <c r="K15356" s="1">
        <f>WEEKDAY(BART_Rides[[#This Row],[Date]],2)</f>
        <v>1</v>
      </c>
      <c r="L15356" s="1" t="str">
        <f>LEFT(BART_Rides[[#This Row],[Lines]],1)</f>
        <v>Y</v>
      </c>
      <c r="M15356" s="1" t="str">
        <f>IF(BART_Rides[[#This Row],[FirstLetter]]="Y","Yes","No")</f>
        <v>Yes</v>
      </c>
      <c r="N15356" s="1" t="str">
        <f>IF(OR(BART_Rides[[#This Row],[Station Code]]="EM", BART_Rides[[#This Row],[Station Code]]="MT", BART_Rides[[#This Row],[Station Code]]="PL", BART_Rides[[#This Row],[Station Code]]="CC"), "Yes", "No")</f>
        <v>No</v>
      </c>
    </row>
    <row r="15357" spans="6:14">
      <c r="F15357" s="3">
        <v>44222</v>
      </c>
      <c r="G15357" s="1" t="s">
        <v>81</v>
      </c>
      <c r="H15357" s="1" t="s">
        <v>107</v>
      </c>
      <c r="I15357" s="1">
        <v>337</v>
      </c>
      <c r="J15357" s="1">
        <f>MONTH(BART_Rides[[#This Row],[Date]])</f>
        <v>1</v>
      </c>
      <c r="K15357" s="1">
        <f>WEEKDAY(BART_Rides[[#This Row],[Date]],2)</f>
        <v>2</v>
      </c>
      <c r="L15357" s="1" t="str">
        <f>LEFT(BART_Rides[[#This Row],[Lines]],1)</f>
        <v>Y</v>
      </c>
      <c r="M15357" s="1" t="str">
        <f>IF(BART_Rides[[#This Row],[FirstLetter]]="Y","Yes","No")</f>
        <v>Yes</v>
      </c>
      <c r="N15357" s="1" t="str">
        <f>IF(OR(BART_Rides[[#This Row],[Station Code]]="EM", BART_Rides[[#This Row],[Station Code]]="MT", BART_Rides[[#This Row],[Station Code]]="PL", BART_Rides[[#This Row],[Station Code]]="CC"), "Yes", "No")</f>
        <v>No</v>
      </c>
    </row>
    <row r="15358" spans="6:14">
      <c r="F15358" s="3">
        <v>44223</v>
      </c>
      <c r="G15358" s="1" t="s">
        <v>81</v>
      </c>
      <c r="H15358" s="1" t="s">
        <v>107</v>
      </c>
      <c r="I15358" s="1">
        <v>342</v>
      </c>
      <c r="J15358" s="1">
        <f>MONTH(BART_Rides[[#This Row],[Date]])</f>
        <v>1</v>
      </c>
      <c r="K15358" s="1">
        <f>WEEKDAY(BART_Rides[[#This Row],[Date]],2)</f>
        <v>3</v>
      </c>
      <c r="L15358" s="1" t="str">
        <f>LEFT(BART_Rides[[#This Row],[Lines]],1)</f>
        <v>Y</v>
      </c>
      <c r="M15358" s="1" t="str">
        <f>IF(BART_Rides[[#This Row],[FirstLetter]]="Y","Yes","No")</f>
        <v>Yes</v>
      </c>
      <c r="N15358" s="1" t="str">
        <f>IF(OR(BART_Rides[[#This Row],[Station Code]]="EM", BART_Rides[[#This Row],[Station Code]]="MT", BART_Rides[[#This Row],[Station Code]]="PL", BART_Rides[[#This Row],[Station Code]]="CC"), "Yes", "No")</f>
        <v>No</v>
      </c>
    </row>
    <row r="15359" spans="6:14">
      <c r="F15359" s="3">
        <v>44224</v>
      </c>
      <c r="G15359" s="1" t="s">
        <v>81</v>
      </c>
      <c r="H15359" s="1" t="s">
        <v>107</v>
      </c>
      <c r="I15359" s="1">
        <v>302</v>
      </c>
      <c r="J15359" s="1">
        <f>MONTH(BART_Rides[[#This Row],[Date]])</f>
        <v>1</v>
      </c>
      <c r="K15359" s="1">
        <f>WEEKDAY(BART_Rides[[#This Row],[Date]],2)</f>
        <v>4</v>
      </c>
      <c r="L15359" s="1" t="str">
        <f>LEFT(BART_Rides[[#This Row],[Lines]],1)</f>
        <v>Y</v>
      </c>
      <c r="M15359" s="1" t="str">
        <f>IF(BART_Rides[[#This Row],[FirstLetter]]="Y","Yes","No")</f>
        <v>Yes</v>
      </c>
      <c r="N15359" s="1" t="str">
        <f>IF(OR(BART_Rides[[#This Row],[Station Code]]="EM", BART_Rides[[#This Row],[Station Code]]="MT", BART_Rides[[#This Row],[Station Code]]="PL", BART_Rides[[#This Row],[Station Code]]="CC"), "Yes", "No")</f>
        <v>No</v>
      </c>
    </row>
    <row r="15360" spans="6:14">
      <c r="F15360" s="3">
        <v>44225</v>
      </c>
      <c r="G15360" s="1" t="s">
        <v>81</v>
      </c>
      <c r="H15360" s="1" t="s">
        <v>107</v>
      </c>
      <c r="I15360" s="1">
        <v>361</v>
      </c>
      <c r="J15360" s="1">
        <f>MONTH(BART_Rides[[#This Row],[Date]])</f>
        <v>1</v>
      </c>
      <c r="K15360" s="1">
        <f>WEEKDAY(BART_Rides[[#This Row],[Date]],2)</f>
        <v>5</v>
      </c>
      <c r="L15360" s="1" t="str">
        <f>LEFT(BART_Rides[[#This Row],[Lines]],1)</f>
        <v>Y</v>
      </c>
      <c r="M15360" s="1" t="str">
        <f>IF(BART_Rides[[#This Row],[FirstLetter]]="Y","Yes","No")</f>
        <v>Yes</v>
      </c>
      <c r="N15360" s="1" t="str">
        <f>IF(OR(BART_Rides[[#This Row],[Station Code]]="EM", BART_Rides[[#This Row],[Station Code]]="MT", BART_Rides[[#This Row],[Station Code]]="PL", BART_Rides[[#This Row],[Station Code]]="CC"), "Yes", "No")</f>
        <v>No</v>
      </c>
    </row>
    <row r="15361" spans="6:14">
      <c r="F15361" s="3">
        <v>44226</v>
      </c>
      <c r="G15361" s="1" t="s">
        <v>81</v>
      </c>
      <c r="H15361" s="1" t="s">
        <v>107</v>
      </c>
      <c r="I15361" s="1">
        <v>131</v>
      </c>
      <c r="J15361" s="1">
        <f>MONTH(BART_Rides[[#This Row],[Date]])</f>
        <v>1</v>
      </c>
      <c r="K15361" s="1">
        <f>WEEKDAY(BART_Rides[[#This Row],[Date]],2)</f>
        <v>6</v>
      </c>
      <c r="L15361" s="1" t="str">
        <f>LEFT(BART_Rides[[#This Row],[Lines]],1)</f>
        <v>Y</v>
      </c>
      <c r="M15361" s="1" t="str">
        <f>IF(BART_Rides[[#This Row],[FirstLetter]]="Y","Yes","No")</f>
        <v>Yes</v>
      </c>
      <c r="N15361" s="1" t="str">
        <f>IF(OR(BART_Rides[[#This Row],[Station Code]]="EM", BART_Rides[[#This Row],[Station Code]]="MT", BART_Rides[[#This Row],[Station Code]]="PL", BART_Rides[[#This Row],[Station Code]]="CC"), "Yes", "No")</f>
        <v>No</v>
      </c>
    </row>
    <row r="15362" spans="6:14">
      <c r="F15362" s="3">
        <v>44227</v>
      </c>
      <c r="G15362" s="1" t="s">
        <v>81</v>
      </c>
      <c r="H15362" s="1" t="s">
        <v>107</v>
      </c>
      <c r="I15362" s="1">
        <v>120</v>
      </c>
      <c r="J15362" s="1">
        <f>MONTH(BART_Rides[[#This Row],[Date]])</f>
        <v>1</v>
      </c>
      <c r="K15362" s="1">
        <f>WEEKDAY(BART_Rides[[#This Row],[Date]],2)</f>
        <v>7</v>
      </c>
      <c r="L15362" s="1" t="str">
        <f>LEFT(BART_Rides[[#This Row],[Lines]],1)</f>
        <v>Y</v>
      </c>
      <c r="M15362" s="1" t="str">
        <f>IF(BART_Rides[[#This Row],[FirstLetter]]="Y","Yes","No")</f>
        <v>Yes</v>
      </c>
      <c r="N15362" s="1" t="str">
        <f>IF(OR(BART_Rides[[#This Row],[Station Code]]="EM", BART_Rides[[#This Row],[Station Code]]="MT", BART_Rides[[#This Row],[Station Code]]="PL", BART_Rides[[#This Row],[Station Code]]="CC"), "Yes", "No")</f>
        <v>No</v>
      </c>
    </row>
    <row r="15363" spans="6:14">
      <c r="F15363" s="3">
        <v>44228</v>
      </c>
      <c r="G15363" s="1" t="s">
        <v>81</v>
      </c>
      <c r="H15363" s="1" t="s">
        <v>107</v>
      </c>
      <c r="I15363" s="1">
        <v>339</v>
      </c>
      <c r="J15363" s="1">
        <f>MONTH(BART_Rides[[#This Row],[Date]])</f>
        <v>2</v>
      </c>
      <c r="K15363" s="1">
        <f>WEEKDAY(BART_Rides[[#This Row],[Date]],2)</f>
        <v>1</v>
      </c>
      <c r="L15363" s="1" t="str">
        <f>LEFT(BART_Rides[[#This Row],[Lines]],1)</f>
        <v>Y</v>
      </c>
      <c r="M15363" s="1" t="str">
        <f>IF(BART_Rides[[#This Row],[FirstLetter]]="Y","Yes","No")</f>
        <v>Yes</v>
      </c>
      <c r="N15363" s="1" t="str">
        <f>IF(OR(BART_Rides[[#This Row],[Station Code]]="EM", BART_Rides[[#This Row],[Station Code]]="MT", BART_Rides[[#This Row],[Station Code]]="PL", BART_Rides[[#This Row],[Station Code]]="CC"), "Yes", "No")</f>
        <v>No</v>
      </c>
    </row>
    <row r="15364" spans="6:14">
      <c r="F15364" s="3">
        <v>44229</v>
      </c>
      <c r="G15364" s="1" t="s">
        <v>81</v>
      </c>
      <c r="H15364" s="1" t="s">
        <v>107</v>
      </c>
      <c r="I15364" s="1">
        <v>336</v>
      </c>
      <c r="J15364" s="1">
        <f>MONTH(BART_Rides[[#This Row],[Date]])</f>
        <v>2</v>
      </c>
      <c r="K15364" s="1">
        <f>WEEKDAY(BART_Rides[[#This Row],[Date]],2)</f>
        <v>2</v>
      </c>
      <c r="L15364" s="1" t="str">
        <f>LEFT(BART_Rides[[#This Row],[Lines]],1)</f>
        <v>Y</v>
      </c>
      <c r="M15364" s="1" t="str">
        <f>IF(BART_Rides[[#This Row],[FirstLetter]]="Y","Yes","No")</f>
        <v>Yes</v>
      </c>
      <c r="N15364" s="1" t="str">
        <f>IF(OR(BART_Rides[[#This Row],[Station Code]]="EM", BART_Rides[[#This Row],[Station Code]]="MT", BART_Rides[[#This Row],[Station Code]]="PL", BART_Rides[[#This Row],[Station Code]]="CC"), "Yes", "No")</f>
        <v>No</v>
      </c>
    </row>
    <row r="15365" spans="6:14">
      <c r="F15365" s="3">
        <v>44230</v>
      </c>
      <c r="G15365" s="1" t="s">
        <v>81</v>
      </c>
      <c r="H15365" s="1" t="s">
        <v>107</v>
      </c>
      <c r="I15365" s="1">
        <v>362</v>
      </c>
      <c r="J15365" s="1">
        <f>MONTH(BART_Rides[[#This Row],[Date]])</f>
        <v>2</v>
      </c>
      <c r="K15365" s="1">
        <f>WEEKDAY(BART_Rides[[#This Row],[Date]],2)</f>
        <v>3</v>
      </c>
      <c r="L15365" s="1" t="str">
        <f>LEFT(BART_Rides[[#This Row],[Lines]],1)</f>
        <v>Y</v>
      </c>
      <c r="M15365" s="1" t="str">
        <f>IF(BART_Rides[[#This Row],[FirstLetter]]="Y","Yes","No")</f>
        <v>Yes</v>
      </c>
      <c r="N15365" s="1" t="str">
        <f>IF(OR(BART_Rides[[#This Row],[Station Code]]="EM", BART_Rides[[#This Row],[Station Code]]="MT", BART_Rides[[#This Row],[Station Code]]="PL", BART_Rides[[#This Row],[Station Code]]="CC"), "Yes", "No")</f>
        <v>No</v>
      </c>
    </row>
    <row r="15366" spans="6:14">
      <c r="F15366" s="3">
        <v>44231</v>
      </c>
      <c r="G15366" s="1" t="s">
        <v>81</v>
      </c>
      <c r="H15366" s="1" t="s">
        <v>107</v>
      </c>
      <c r="I15366" s="1">
        <v>350</v>
      </c>
      <c r="J15366" s="1">
        <f>MONTH(BART_Rides[[#This Row],[Date]])</f>
        <v>2</v>
      </c>
      <c r="K15366" s="1">
        <f>WEEKDAY(BART_Rides[[#This Row],[Date]],2)</f>
        <v>4</v>
      </c>
      <c r="L15366" s="1" t="str">
        <f>LEFT(BART_Rides[[#This Row],[Lines]],1)</f>
        <v>Y</v>
      </c>
      <c r="M15366" s="1" t="str">
        <f>IF(BART_Rides[[#This Row],[FirstLetter]]="Y","Yes","No")</f>
        <v>Yes</v>
      </c>
      <c r="N15366" s="1" t="str">
        <f>IF(OR(BART_Rides[[#This Row],[Station Code]]="EM", BART_Rides[[#This Row],[Station Code]]="MT", BART_Rides[[#This Row],[Station Code]]="PL", BART_Rides[[#This Row],[Station Code]]="CC"), "Yes", "No")</f>
        <v>No</v>
      </c>
    </row>
    <row r="15367" spans="6:14">
      <c r="F15367" s="3">
        <v>44232</v>
      </c>
      <c r="G15367" s="1" t="s">
        <v>81</v>
      </c>
      <c r="H15367" s="1" t="s">
        <v>107</v>
      </c>
      <c r="I15367" s="1">
        <v>375</v>
      </c>
      <c r="J15367" s="1">
        <f>MONTH(BART_Rides[[#This Row],[Date]])</f>
        <v>2</v>
      </c>
      <c r="K15367" s="1">
        <f>WEEKDAY(BART_Rides[[#This Row],[Date]],2)</f>
        <v>5</v>
      </c>
      <c r="L15367" s="1" t="str">
        <f>LEFT(BART_Rides[[#This Row],[Lines]],1)</f>
        <v>Y</v>
      </c>
      <c r="M15367" s="1" t="str">
        <f>IF(BART_Rides[[#This Row],[FirstLetter]]="Y","Yes","No")</f>
        <v>Yes</v>
      </c>
      <c r="N15367" s="1" t="str">
        <f>IF(OR(BART_Rides[[#This Row],[Station Code]]="EM", BART_Rides[[#This Row],[Station Code]]="MT", BART_Rides[[#This Row],[Station Code]]="PL", BART_Rides[[#This Row],[Station Code]]="CC"), "Yes", "No")</f>
        <v>No</v>
      </c>
    </row>
    <row r="15368" spans="6:14">
      <c r="F15368" s="3">
        <v>44233</v>
      </c>
      <c r="G15368" s="1" t="s">
        <v>81</v>
      </c>
      <c r="H15368" s="1" t="s">
        <v>107</v>
      </c>
      <c r="I15368" s="1">
        <v>130</v>
      </c>
      <c r="J15368" s="1">
        <f>MONTH(BART_Rides[[#This Row],[Date]])</f>
        <v>2</v>
      </c>
      <c r="K15368" s="1">
        <f>WEEKDAY(BART_Rides[[#This Row],[Date]],2)</f>
        <v>6</v>
      </c>
      <c r="L15368" s="1" t="str">
        <f>LEFT(BART_Rides[[#This Row],[Lines]],1)</f>
        <v>Y</v>
      </c>
      <c r="M15368" s="1" t="str">
        <f>IF(BART_Rides[[#This Row],[FirstLetter]]="Y","Yes","No")</f>
        <v>Yes</v>
      </c>
      <c r="N15368" s="1" t="str">
        <f>IF(OR(BART_Rides[[#This Row],[Station Code]]="EM", BART_Rides[[#This Row],[Station Code]]="MT", BART_Rides[[#This Row],[Station Code]]="PL", BART_Rides[[#This Row],[Station Code]]="CC"), "Yes", "No")</f>
        <v>No</v>
      </c>
    </row>
    <row r="15369" spans="6:14">
      <c r="F15369" s="3">
        <v>44234</v>
      </c>
      <c r="G15369" s="1" t="s">
        <v>81</v>
      </c>
      <c r="H15369" s="1" t="s">
        <v>107</v>
      </c>
      <c r="I15369" s="1">
        <v>141</v>
      </c>
      <c r="J15369" s="1">
        <f>MONTH(BART_Rides[[#This Row],[Date]])</f>
        <v>2</v>
      </c>
      <c r="K15369" s="1">
        <f>WEEKDAY(BART_Rides[[#This Row],[Date]],2)</f>
        <v>7</v>
      </c>
      <c r="L15369" s="1" t="str">
        <f>LEFT(BART_Rides[[#This Row],[Lines]],1)</f>
        <v>Y</v>
      </c>
      <c r="M15369" s="1" t="str">
        <f>IF(BART_Rides[[#This Row],[FirstLetter]]="Y","Yes","No")</f>
        <v>Yes</v>
      </c>
      <c r="N15369" s="1" t="str">
        <f>IF(OR(BART_Rides[[#This Row],[Station Code]]="EM", BART_Rides[[#This Row],[Station Code]]="MT", BART_Rides[[#This Row],[Station Code]]="PL", BART_Rides[[#This Row],[Station Code]]="CC"), "Yes", "No")</f>
        <v>No</v>
      </c>
    </row>
    <row r="15370" spans="6:14">
      <c r="F15370" s="3">
        <v>44235</v>
      </c>
      <c r="G15370" s="1" t="s">
        <v>81</v>
      </c>
      <c r="H15370" s="1" t="s">
        <v>107</v>
      </c>
      <c r="I15370" s="1">
        <v>334</v>
      </c>
      <c r="J15370" s="1">
        <f>MONTH(BART_Rides[[#This Row],[Date]])</f>
        <v>2</v>
      </c>
      <c r="K15370" s="1">
        <f>WEEKDAY(BART_Rides[[#This Row],[Date]],2)</f>
        <v>1</v>
      </c>
      <c r="L15370" s="1" t="str">
        <f>LEFT(BART_Rides[[#This Row],[Lines]],1)</f>
        <v>Y</v>
      </c>
      <c r="M15370" s="1" t="str">
        <f>IF(BART_Rides[[#This Row],[FirstLetter]]="Y","Yes","No")</f>
        <v>Yes</v>
      </c>
      <c r="N15370" s="1" t="str">
        <f>IF(OR(BART_Rides[[#This Row],[Station Code]]="EM", BART_Rides[[#This Row],[Station Code]]="MT", BART_Rides[[#This Row],[Station Code]]="PL", BART_Rides[[#This Row],[Station Code]]="CC"), "Yes", "No")</f>
        <v>No</v>
      </c>
    </row>
    <row r="15371" spans="6:14">
      <c r="F15371" s="3">
        <v>44236</v>
      </c>
      <c r="G15371" s="1" t="s">
        <v>81</v>
      </c>
      <c r="H15371" s="1" t="s">
        <v>107</v>
      </c>
      <c r="I15371" s="1">
        <v>343</v>
      </c>
      <c r="J15371" s="1">
        <f>MONTH(BART_Rides[[#This Row],[Date]])</f>
        <v>2</v>
      </c>
      <c r="K15371" s="1">
        <f>WEEKDAY(BART_Rides[[#This Row],[Date]],2)</f>
        <v>2</v>
      </c>
      <c r="L15371" s="1" t="str">
        <f>LEFT(BART_Rides[[#This Row],[Lines]],1)</f>
        <v>Y</v>
      </c>
      <c r="M15371" s="1" t="str">
        <f>IF(BART_Rides[[#This Row],[FirstLetter]]="Y","Yes","No")</f>
        <v>Yes</v>
      </c>
      <c r="N15371" s="1" t="str">
        <f>IF(OR(BART_Rides[[#This Row],[Station Code]]="EM", BART_Rides[[#This Row],[Station Code]]="MT", BART_Rides[[#This Row],[Station Code]]="PL", BART_Rides[[#This Row],[Station Code]]="CC"), "Yes", "No")</f>
        <v>No</v>
      </c>
    </row>
    <row r="15372" spans="6:14">
      <c r="F15372" s="3">
        <v>44237</v>
      </c>
      <c r="G15372" s="1" t="s">
        <v>81</v>
      </c>
      <c r="H15372" s="1" t="s">
        <v>107</v>
      </c>
      <c r="I15372" s="1">
        <v>380</v>
      </c>
      <c r="J15372" s="1">
        <f>MONTH(BART_Rides[[#This Row],[Date]])</f>
        <v>2</v>
      </c>
      <c r="K15372" s="1">
        <f>WEEKDAY(BART_Rides[[#This Row],[Date]],2)</f>
        <v>3</v>
      </c>
      <c r="L15372" s="1" t="str">
        <f>LEFT(BART_Rides[[#This Row],[Lines]],1)</f>
        <v>Y</v>
      </c>
      <c r="M15372" s="1" t="str">
        <f>IF(BART_Rides[[#This Row],[FirstLetter]]="Y","Yes","No")</f>
        <v>Yes</v>
      </c>
      <c r="N15372" s="1" t="str">
        <f>IF(OR(BART_Rides[[#This Row],[Station Code]]="EM", BART_Rides[[#This Row],[Station Code]]="MT", BART_Rides[[#This Row],[Station Code]]="PL", BART_Rides[[#This Row],[Station Code]]="CC"), "Yes", "No")</f>
        <v>No</v>
      </c>
    </row>
    <row r="15373" spans="6:14">
      <c r="F15373" s="3">
        <v>44238</v>
      </c>
      <c r="G15373" s="1" t="s">
        <v>81</v>
      </c>
      <c r="H15373" s="1" t="s">
        <v>107</v>
      </c>
      <c r="I15373" s="1">
        <v>338</v>
      </c>
      <c r="J15373" s="1">
        <f>MONTH(BART_Rides[[#This Row],[Date]])</f>
        <v>2</v>
      </c>
      <c r="K15373" s="1">
        <f>WEEKDAY(BART_Rides[[#This Row],[Date]],2)</f>
        <v>4</v>
      </c>
      <c r="L15373" s="1" t="str">
        <f>LEFT(BART_Rides[[#This Row],[Lines]],1)</f>
        <v>Y</v>
      </c>
      <c r="M15373" s="1" t="str">
        <f>IF(BART_Rides[[#This Row],[FirstLetter]]="Y","Yes","No")</f>
        <v>Yes</v>
      </c>
      <c r="N15373" s="1" t="str">
        <f>IF(OR(BART_Rides[[#This Row],[Station Code]]="EM", BART_Rides[[#This Row],[Station Code]]="MT", BART_Rides[[#This Row],[Station Code]]="PL", BART_Rides[[#This Row],[Station Code]]="CC"), "Yes", "No")</f>
        <v>No</v>
      </c>
    </row>
    <row r="15374" spans="6:14">
      <c r="F15374" s="3">
        <v>44239</v>
      </c>
      <c r="G15374" s="1" t="s">
        <v>81</v>
      </c>
      <c r="H15374" s="1" t="s">
        <v>107</v>
      </c>
      <c r="I15374" s="1">
        <v>348</v>
      </c>
      <c r="J15374" s="1">
        <f>MONTH(BART_Rides[[#This Row],[Date]])</f>
        <v>2</v>
      </c>
      <c r="K15374" s="1">
        <f>WEEKDAY(BART_Rides[[#This Row],[Date]],2)</f>
        <v>5</v>
      </c>
      <c r="L15374" s="1" t="str">
        <f>LEFT(BART_Rides[[#This Row],[Lines]],1)</f>
        <v>Y</v>
      </c>
      <c r="M15374" s="1" t="str">
        <f>IF(BART_Rides[[#This Row],[FirstLetter]]="Y","Yes","No")</f>
        <v>Yes</v>
      </c>
      <c r="N15374" s="1" t="str">
        <f>IF(OR(BART_Rides[[#This Row],[Station Code]]="EM", BART_Rides[[#This Row],[Station Code]]="MT", BART_Rides[[#This Row],[Station Code]]="PL", BART_Rides[[#This Row],[Station Code]]="CC"), "Yes", "No")</f>
        <v>No</v>
      </c>
    </row>
    <row r="15375" spans="6:14">
      <c r="F15375" s="3">
        <v>44240</v>
      </c>
      <c r="G15375" s="1" t="s">
        <v>81</v>
      </c>
      <c r="H15375" s="1" t="s">
        <v>107</v>
      </c>
      <c r="I15375" s="1">
        <v>164</v>
      </c>
      <c r="J15375" s="1">
        <f>MONTH(BART_Rides[[#This Row],[Date]])</f>
        <v>2</v>
      </c>
      <c r="K15375" s="1">
        <f>WEEKDAY(BART_Rides[[#This Row],[Date]],2)</f>
        <v>6</v>
      </c>
      <c r="L15375" s="1" t="str">
        <f>LEFT(BART_Rides[[#This Row],[Lines]],1)</f>
        <v>Y</v>
      </c>
      <c r="M15375" s="1" t="str">
        <f>IF(BART_Rides[[#This Row],[FirstLetter]]="Y","Yes","No")</f>
        <v>Yes</v>
      </c>
      <c r="N15375" s="1" t="str">
        <f>IF(OR(BART_Rides[[#This Row],[Station Code]]="EM", BART_Rides[[#This Row],[Station Code]]="MT", BART_Rides[[#This Row],[Station Code]]="PL", BART_Rides[[#This Row],[Station Code]]="CC"), "Yes", "No")</f>
        <v>No</v>
      </c>
    </row>
    <row r="15376" spans="6:14">
      <c r="F15376" s="3">
        <v>44241</v>
      </c>
      <c r="G15376" s="1" t="s">
        <v>81</v>
      </c>
      <c r="H15376" s="1" t="s">
        <v>107</v>
      </c>
      <c r="I15376" s="1">
        <v>151</v>
      </c>
      <c r="J15376" s="1">
        <f>MONTH(BART_Rides[[#This Row],[Date]])</f>
        <v>2</v>
      </c>
      <c r="K15376" s="1">
        <f>WEEKDAY(BART_Rides[[#This Row],[Date]],2)</f>
        <v>7</v>
      </c>
      <c r="L15376" s="1" t="str">
        <f>LEFT(BART_Rides[[#This Row],[Lines]],1)</f>
        <v>Y</v>
      </c>
      <c r="M15376" s="1" t="str">
        <f>IF(BART_Rides[[#This Row],[FirstLetter]]="Y","Yes","No")</f>
        <v>Yes</v>
      </c>
      <c r="N15376" s="1" t="str">
        <f>IF(OR(BART_Rides[[#This Row],[Station Code]]="EM", BART_Rides[[#This Row],[Station Code]]="MT", BART_Rides[[#This Row],[Station Code]]="PL", BART_Rides[[#This Row],[Station Code]]="CC"), "Yes", "No")</f>
        <v>No</v>
      </c>
    </row>
    <row r="15377" spans="6:14">
      <c r="F15377" s="3">
        <v>44242</v>
      </c>
      <c r="G15377" s="1" t="s">
        <v>81</v>
      </c>
      <c r="H15377" s="1" t="s">
        <v>107</v>
      </c>
      <c r="I15377" s="1">
        <v>138</v>
      </c>
      <c r="J15377" s="1">
        <f>MONTH(BART_Rides[[#This Row],[Date]])</f>
        <v>2</v>
      </c>
      <c r="K15377" s="1">
        <f>WEEKDAY(BART_Rides[[#This Row],[Date]],2)</f>
        <v>1</v>
      </c>
      <c r="L15377" s="1" t="str">
        <f>LEFT(BART_Rides[[#This Row],[Lines]],1)</f>
        <v>Y</v>
      </c>
      <c r="M15377" s="1" t="str">
        <f>IF(BART_Rides[[#This Row],[FirstLetter]]="Y","Yes","No")</f>
        <v>Yes</v>
      </c>
      <c r="N15377" s="1" t="str">
        <f>IF(OR(BART_Rides[[#This Row],[Station Code]]="EM", BART_Rides[[#This Row],[Station Code]]="MT", BART_Rides[[#This Row],[Station Code]]="PL", BART_Rides[[#This Row],[Station Code]]="CC"), "Yes", "No")</f>
        <v>No</v>
      </c>
    </row>
    <row r="15378" spans="6:14">
      <c r="F15378" s="3">
        <v>44243</v>
      </c>
      <c r="G15378" s="1" t="s">
        <v>81</v>
      </c>
      <c r="H15378" s="1" t="s">
        <v>107</v>
      </c>
      <c r="I15378" s="1">
        <v>360</v>
      </c>
      <c r="J15378" s="1">
        <f>MONTH(BART_Rides[[#This Row],[Date]])</f>
        <v>2</v>
      </c>
      <c r="K15378" s="1">
        <f>WEEKDAY(BART_Rides[[#This Row],[Date]],2)</f>
        <v>2</v>
      </c>
      <c r="L15378" s="1" t="str">
        <f>LEFT(BART_Rides[[#This Row],[Lines]],1)</f>
        <v>Y</v>
      </c>
      <c r="M15378" s="1" t="str">
        <f>IF(BART_Rides[[#This Row],[FirstLetter]]="Y","Yes","No")</f>
        <v>Yes</v>
      </c>
      <c r="N15378" s="1" t="str">
        <f>IF(OR(BART_Rides[[#This Row],[Station Code]]="EM", BART_Rides[[#This Row],[Station Code]]="MT", BART_Rides[[#This Row],[Station Code]]="PL", BART_Rides[[#This Row],[Station Code]]="CC"), "Yes", "No")</f>
        <v>No</v>
      </c>
    </row>
    <row r="15379" spans="6:14">
      <c r="F15379" s="3">
        <v>44244</v>
      </c>
      <c r="G15379" s="1" t="s">
        <v>81</v>
      </c>
      <c r="H15379" s="1" t="s">
        <v>107</v>
      </c>
      <c r="I15379" s="1">
        <v>413</v>
      </c>
      <c r="J15379" s="1">
        <f>MONTH(BART_Rides[[#This Row],[Date]])</f>
        <v>2</v>
      </c>
      <c r="K15379" s="1">
        <f>WEEKDAY(BART_Rides[[#This Row],[Date]],2)</f>
        <v>3</v>
      </c>
      <c r="L15379" s="1" t="str">
        <f>LEFT(BART_Rides[[#This Row],[Lines]],1)</f>
        <v>Y</v>
      </c>
      <c r="M15379" s="1" t="str">
        <f>IF(BART_Rides[[#This Row],[FirstLetter]]="Y","Yes","No")</f>
        <v>Yes</v>
      </c>
      <c r="N15379" s="1" t="str">
        <f>IF(OR(BART_Rides[[#This Row],[Station Code]]="EM", BART_Rides[[#This Row],[Station Code]]="MT", BART_Rides[[#This Row],[Station Code]]="PL", BART_Rides[[#This Row],[Station Code]]="CC"), "Yes", "No")</f>
        <v>No</v>
      </c>
    </row>
    <row r="15380" spans="6:14">
      <c r="F15380" s="3">
        <v>44245</v>
      </c>
      <c r="G15380" s="1" t="s">
        <v>81</v>
      </c>
      <c r="H15380" s="1" t="s">
        <v>107</v>
      </c>
      <c r="I15380" s="1">
        <v>369</v>
      </c>
      <c r="J15380" s="1">
        <f>MONTH(BART_Rides[[#This Row],[Date]])</f>
        <v>2</v>
      </c>
      <c r="K15380" s="1">
        <f>WEEKDAY(BART_Rides[[#This Row],[Date]],2)</f>
        <v>4</v>
      </c>
      <c r="L15380" s="1" t="str">
        <f>LEFT(BART_Rides[[#This Row],[Lines]],1)</f>
        <v>Y</v>
      </c>
      <c r="M15380" s="1" t="str">
        <f>IF(BART_Rides[[#This Row],[FirstLetter]]="Y","Yes","No")</f>
        <v>Yes</v>
      </c>
      <c r="N15380" s="1" t="str">
        <f>IF(OR(BART_Rides[[#This Row],[Station Code]]="EM", BART_Rides[[#This Row],[Station Code]]="MT", BART_Rides[[#This Row],[Station Code]]="PL", BART_Rides[[#This Row],[Station Code]]="CC"), "Yes", "No")</f>
        <v>No</v>
      </c>
    </row>
    <row r="15381" spans="6:14">
      <c r="F15381" s="3">
        <v>44246</v>
      </c>
      <c r="G15381" s="1" t="s">
        <v>81</v>
      </c>
      <c r="H15381" s="1" t="s">
        <v>107</v>
      </c>
      <c r="I15381" s="1">
        <v>369</v>
      </c>
      <c r="J15381" s="1">
        <f>MONTH(BART_Rides[[#This Row],[Date]])</f>
        <v>2</v>
      </c>
      <c r="K15381" s="1">
        <f>WEEKDAY(BART_Rides[[#This Row],[Date]],2)</f>
        <v>5</v>
      </c>
      <c r="L15381" s="1" t="str">
        <f>LEFT(BART_Rides[[#This Row],[Lines]],1)</f>
        <v>Y</v>
      </c>
      <c r="M15381" s="1" t="str">
        <f>IF(BART_Rides[[#This Row],[FirstLetter]]="Y","Yes","No")</f>
        <v>Yes</v>
      </c>
      <c r="N15381" s="1" t="str">
        <f>IF(OR(BART_Rides[[#This Row],[Station Code]]="EM", BART_Rides[[#This Row],[Station Code]]="MT", BART_Rides[[#This Row],[Station Code]]="PL", BART_Rides[[#This Row],[Station Code]]="CC"), "Yes", "No")</f>
        <v>No</v>
      </c>
    </row>
    <row r="15382" spans="6:14">
      <c r="F15382" s="3">
        <v>44247</v>
      </c>
      <c r="G15382" s="1" t="s">
        <v>81</v>
      </c>
      <c r="H15382" s="1" t="s">
        <v>107</v>
      </c>
      <c r="I15382" s="1">
        <v>135</v>
      </c>
      <c r="J15382" s="1">
        <f>MONTH(BART_Rides[[#This Row],[Date]])</f>
        <v>2</v>
      </c>
      <c r="K15382" s="1">
        <f>WEEKDAY(BART_Rides[[#This Row],[Date]],2)</f>
        <v>6</v>
      </c>
      <c r="L15382" s="1" t="str">
        <f>LEFT(BART_Rides[[#This Row],[Lines]],1)</f>
        <v>Y</v>
      </c>
      <c r="M15382" s="1" t="str">
        <f>IF(BART_Rides[[#This Row],[FirstLetter]]="Y","Yes","No")</f>
        <v>Yes</v>
      </c>
      <c r="N15382" s="1" t="str">
        <f>IF(OR(BART_Rides[[#This Row],[Station Code]]="EM", BART_Rides[[#This Row],[Station Code]]="MT", BART_Rides[[#This Row],[Station Code]]="PL", BART_Rides[[#This Row],[Station Code]]="CC"), "Yes", "No")</f>
        <v>No</v>
      </c>
    </row>
    <row r="15383" spans="6:14">
      <c r="F15383" s="3">
        <v>44248</v>
      </c>
      <c r="G15383" s="1" t="s">
        <v>81</v>
      </c>
      <c r="H15383" s="1" t="s">
        <v>107</v>
      </c>
      <c r="I15383" s="1">
        <v>141</v>
      </c>
      <c r="J15383" s="1">
        <f>MONTH(BART_Rides[[#This Row],[Date]])</f>
        <v>2</v>
      </c>
      <c r="K15383" s="1">
        <f>WEEKDAY(BART_Rides[[#This Row],[Date]],2)</f>
        <v>7</v>
      </c>
      <c r="L15383" s="1" t="str">
        <f>LEFT(BART_Rides[[#This Row],[Lines]],1)</f>
        <v>Y</v>
      </c>
      <c r="M15383" s="1" t="str">
        <f>IF(BART_Rides[[#This Row],[FirstLetter]]="Y","Yes","No")</f>
        <v>Yes</v>
      </c>
      <c r="N15383" s="1" t="str">
        <f>IF(OR(BART_Rides[[#This Row],[Station Code]]="EM", BART_Rides[[#This Row],[Station Code]]="MT", BART_Rides[[#This Row],[Station Code]]="PL", BART_Rides[[#This Row],[Station Code]]="CC"), "Yes", "No")</f>
        <v>No</v>
      </c>
    </row>
    <row r="15384" spans="6:14">
      <c r="F15384" s="3">
        <v>44249</v>
      </c>
      <c r="G15384" s="1" t="s">
        <v>81</v>
      </c>
      <c r="H15384" s="1" t="s">
        <v>107</v>
      </c>
      <c r="I15384" s="1">
        <v>361</v>
      </c>
      <c r="J15384" s="1">
        <f>MONTH(BART_Rides[[#This Row],[Date]])</f>
        <v>2</v>
      </c>
      <c r="K15384" s="1">
        <f>WEEKDAY(BART_Rides[[#This Row],[Date]],2)</f>
        <v>1</v>
      </c>
      <c r="L15384" s="1" t="str">
        <f>LEFT(BART_Rides[[#This Row],[Lines]],1)</f>
        <v>Y</v>
      </c>
      <c r="M15384" s="1" t="str">
        <f>IF(BART_Rides[[#This Row],[FirstLetter]]="Y","Yes","No")</f>
        <v>Yes</v>
      </c>
      <c r="N15384" s="1" t="str">
        <f>IF(OR(BART_Rides[[#This Row],[Station Code]]="EM", BART_Rides[[#This Row],[Station Code]]="MT", BART_Rides[[#This Row],[Station Code]]="PL", BART_Rides[[#This Row],[Station Code]]="CC"), "Yes", "No")</f>
        <v>No</v>
      </c>
    </row>
    <row r="15385" spans="6:14">
      <c r="F15385" s="3">
        <v>44250</v>
      </c>
      <c r="G15385" s="1" t="s">
        <v>81</v>
      </c>
      <c r="H15385" s="1" t="s">
        <v>107</v>
      </c>
      <c r="I15385" s="1">
        <v>388</v>
      </c>
      <c r="J15385" s="1">
        <f>MONTH(BART_Rides[[#This Row],[Date]])</f>
        <v>2</v>
      </c>
      <c r="K15385" s="1">
        <f>WEEKDAY(BART_Rides[[#This Row],[Date]],2)</f>
        <v>2</v>
      </c>
      <c r="L15385" s="1" t="str">
        <f>LEFT(BART_Rides[[#This Row],[Lines]],1)</f>
        <v>Y</v>
      </c>
      <c r="M15385" s="1" t="str">
        <f>IF(BART_Rides[[#This Row],[FirstLetter]]="Y","Yes","No")</f>
        <v>Yes</v>
      </c>
      <c r="N15385" s="1" t="str">
        <f>IF(OR(BART_Rides[[#This Row],[Station Code]]="EM", BART_Rides[[#This Row],[Station Code]]="MT", BART_Rides[[#This Row],[Station Code]]="PL", BART_Rides[[#This Row],[Station Code]]="CC"), "Yes", "No")</f>
        <v>No</v>
      </c>
    </row>
    <row r="15386" spans="6:14">
      <c r="F15386" s="3">
        <v>44251</v>
      </c>
      <c r="G15386" s="1" t="s">
        <v>81</v>
      </c>
      <c r="H15386" s="1" t="s">
        <v>107</v>
      </c>
      <c r="I15386" s="1">
        <v>385</v>
      </c>
      <c r="J15386" s="1">
        <f>MONTH(BART_Rides[[#This Row],[Date]])</f>
        <v>2</v>
      </c>
      <c r="K15386" s="1">
        <f>WEEKDAY(BART_Rides[[#This Row],[Date]],2)</f>
        <v>3</v>
      </c>
      <c r="L15386" s="1" t="str">
        <f>LEFT(BART_Rides[[#This Row],[Lines]],1)</f>
        <v>Y</v>
      </c>
      <c r="M15386" s="1" t="str">
        <f>IF(BART_Rides[[#This Row],[FirstLetter]]="Y","Yes","No")</f>
        <v>Yes</v>
      </c>
      <c r="N15386" s="1" t="str">
        <f>IF(OR(BART_Rides[[#This Row],[Station Code]]="EM", BART_Rides[[#This Row],[Station Code]]="MT", BART_Rides[[#This Row],[Station Code]]="PL", BART_Rides[[#This Row],[Station Code]]="CC"), "Yes", "No")</f>
        <v>No</v>
      </c>
    </row>
    <row r="15387" spans="6:14">
      <c r="F15387" s="3">
        <v>44252</v>
      </c>
      <c r="G15387" s="1" t="s">
        <v>81</v>
      </c>
      <c r="H15387" s="1" t="s">
        <v>107</v>
      </c>
      <c r="I15387" s="1">
        <v>390</v>
      </c>
      <c r="J15387" s="1">
        <f>MONTH(BART_Rides[[#This Row],[Date]])</f>
        <v>2</v>
      </c>
      <c r="K15387" s="1">
        <f>WEEKDAY(BART_Rides[[#This Row],[Date]],2)</f>
        <v>4</v>
      </c>
      <c r="L15387" s="1" t="str">
        <f>LEFT(BART_Rides[[#This Row],[Lines]],1)</f>
        <v>Y</v>
      </c>
      <c r="M15387" s="1" t="str">
        <f>IF(BART_Rides[[#This Row],[FirstLetter]]="Y","Yes","No")</f>
        <v>Yes</v>
      </c>
      <c r="N15387" s="1" t="str">
        <f>IF(OR(BART_Rides[[#This Row],[Station Code]]="EM", BART_Rides[[#This Row],[Station Code]]="MT", BART_Rides[[#This Row],[Station Code]]="PL", BART_Rides[[#This Row],[Station Code]]="CC"), "Yes", "No")</f>
        <v>No</v>
      </c>
    </row>
    <row r="15388" spans="6:14">
      <c r="F15388" s="3">
        <v>44253</v>
      </c>
      <c r="G15388" s="1" t="s">
        <v>81</v>
      </c>
      <c r="H15388" s="1" t="s">
        <v>107</v>
      </c>
      <c r="I15388" s="1">
        <v>427</v>
      </c>
      <c r="J15388" s="1">
        <f>MONTH(BART_Rides[[#This Row],[Date]])</f>
        <v>2</v>
      </c>
      <c r="K15388" s="1">
        <f>WEEKDAY(BART_Rides[[#This Row],[Date]],2)</f>
        <v>5</v>
      </c>
      <c r="L15388" s="1" t="str">
        <f>LEFT(BART_Rides[[#This Row],[Lines]],1)</f>
        <v>Y</v>
      </c>
      <c r="M15388" s="1" t="str">
        <f>IF(BART_Rides[[#This Row],[FirstLetter]]="Y","Yes","No")</f>
        <v>Yes</v>
      </c>
      <c r="N15388" s="1" t="str">
        <f>IF(OR(BART_Rides[[#This Row],[Station Code]]="EM", BART_Rides[[#This Row],[Station Code]]="MT", BART_Rides[[#This Row],[Station Code]]="PL", BART_Rides[[#This Row],[Station Code]]="CC"), "Yes", "No")</f>
        <v>No</v>
      </c>
    </row>
    <row r="15389" spans="6:14">
      <c r="F15389" s="3">
        <v>44254</v>
      </c>
      <c r="G15389" s="1" t="s">
        <v>81</v>
      </c>
      <c r="H15389" s="1" t="s">
        <v>107</v>
      </c>
      <c r="I15389" s="1">
        <v>145</v>
      </c>
      <c r="J15389" s="1">
        <f>MONTH(BART_Rides[[#This Row],[Date]])</f>
        <v>2</v>
      </c>
      <c r="K15389" s="1">
        <f>WEEKDAY(BART_Rides[[#This Row],[Date]],2)</f>
        <v>6</v>
      </c>
      <c r="L15389" s="1" t="str">
        <f>LEFT(BART_Rides[[#This Row],[Lines]],1)</f>
        <v>Y</v>
      </c>
      <c r="M15389" s="1" t="str">
        <f>IF(BART_Rides[[#This Row],[FirstLetter]]="Y","Yes","No")</f>
        <v>Yes</v>
      </c>
      <c r="N15389" s="1" t="str">
        <f>IF(OR(BART_Rides[[#This Row],[Station Code]]="EM", BART_Rides[[#This Row],[Station Code]]="MT", BART_Rides[[#This Row],[Station Code]]="PL", BART_Rides[[#This Row],[Station Code]]="CC"), "Yes", "No")</f>
        <v>No</v>
      </c>
    </row>
    <row r="15390" spans="6:14">
      <c r="F15390" s="3">
        <v>44255</v>
      </c>
      <c r="G15390" s="1" t="s">
        <v>81</v>
      </c>
      <c r="H15390" s="1" t="s">
        <v>107</v>
      </c>
      <c r="I15390" s="1">
        <v>138</v>
      </c>
      <c r="J15390" s="1">
        <f>MONTH(BART_Rides[[#This Row],[Date]])</f>
        <v>2</v>
      </c>
      <c r="K15390" s="1">
        <f>WEEKDAY(BART_Rides[[#This Row],[Date]],2)</f>
        <v>7</v>
      </c>
      <c r="L15390" s="1" t="str">
        <f>LEFT(BART_Rides[[#This Row],[Lines]],1)</f>
        <v>Y</v>
      </c>
      <c r="M15390" s="1" t="str">
        <f>IF(BART_Rides[[#This Row],[FirstLetter]]="Y","Yes","No")</f>
        <v>Yes</v>
      </c>
      <c r="N15390" s="1" t="str">
        <f>IF(OR(BART_Rides[[#This Row],[Station Code]]="EM", BART_Rides[[#This Row],[Station Code]]="MT", BART_Rides[[#This Row],[Station Code]]="PL", BART_Rides[[#This Row],[Station Code]]="CC"), "Yes", "No")</f>
        <v>No</v>
      </c>
    </row>
    <row r="15391" spans="6:14">
      <c r="F15391" s="3">
        <v>44256</v>
      </c>
      <c r="G15391" s="1" t="s">
        <v>81</v>
      </c>
      <c r="H15391" s="1" t="s">
        <v>107</v>
      </c>
      <c r="I15391" s="1">
        <v>381</v>
      </c>
      <c r="J15391" s="1">
        <f>MONTH(BART_Rides[[#This Row],[Date]])</f>
        <v>3</v>
      </c>
      <c r="K15391" s="1">
        <f>WEEKDAY(BART_Rides[[#This Row],[Date]],2)</f>
        <v>1</v>
      </c>
      <c r="L15391" s="1" t="str">
        <f>LEFT(BART_Rides[[#This Row],[Lines]],1)</f>
        <v>Y</v>
      </c>
      <c r="M15391" s="1" t="str">
        <f>IF(BART_Rides[[#This Row],[FirstLetter]]="Y","Yes","No")</f>
        <v>Yes</v>
      </c>
      <c r="N15391" s="1" t="str">
        <f>IF(OR(BART_Rides[[#This Row],[Station Code]]="EM", BART_Rides[[#This Row],[Station Code]]="MT", BART_Rides[[#This Row],[Station Code]]="PL", BART_Rides[[#This Row],[Station Code]]="CC"), "Yes", "No")</f>
        <v>No</v>
      </c>
    </row>
    <row r="15392" spans="6:14">
      <c r="F15392" s="3">
        <v>44257</v>
      </c>
      <c r="G15392" s="1" t="s">
        <v>81</v>
      </c>
      <c r="H15392" s="1" t="s">
        <v>107</v>
      </c>
      <c r="I15392" s="1">
        <v>377</v>
      </c>
      <c r="J15392" s="1">
        <f>MONTH(BART_Rides[[#This Row],[Date]])</f>
        <v>3</v>
      </c>
      <c r="K15392" s="1">
        <f>WEEKDAY(BART_Rides[[#This Row],[Date]],2)</f>
        <v>2</v>
      </c>
      <c r="L15392" s="1" t="str">
        <f>LEFT(BART_Rides[[#This Row],[Lines]],1)</f>
        <v>Y</v>
      </c>
      <c r="M15392" s="1" t="str">
        <f>IF(BART_Rides[[#This Row],[FirstLetter]]="Y","Yes","No")</f>
        <v>Yes</v>
      </c>
      <c r="N15392" s="1" t="str">
        <f>IF(OR(BART_Rides[[#This Row],[Station Code]]="EM", BART_Rides[[#This Row],[Station Code]]="MT", BART_Rides[[#This Row],[Station Code]]="PL", BART_Rides[[#This Row],[Station Code]]="CC"), "Yes", "No")</f>
        <v>No</v>
      </c>
    </row>
    <row r="15393" spans="6:14">
      <c r="F15393" s="3">
        <v>44258</v>
      </c>
      <c r="G15393" s="1" t="s">
        <v>81</v>
      </c>
      <c r="H15393" s="1" t="s">
        <v>107</v>
      </c>
      <c r="I15393" s="1">
        <v>412</v>
      </c>
      <c r="J15393" s="1">
        <f>MONTH(BART_Rides[[#This Row],[Date]])</f>
        <v>3</v>
      </c>
      <c r="K15393" s="1">
        <f>WEEKDAY(BART_Rides[[#This Row],[Date]],2)</f>
        <v>3</v>
      </c>
      <c r="L15393" s="1" t="str">
        <f>LEFT(BART_Rides[[#This Row],[Lines]],1)</f>
        <v>Y</v>
      </c>
      <c r="M15393" s="1" t="str">
        <f>IF(BART_Rides[[#This Row],[FirstLetter]]="Y","Yes","No")</f>
        <v>Yes</v>
      </c>
      <c r="N15393" s="1" t="str">
        <f>IF(OR(BART_Rides[[#This Row],[Station Code]]="EM", BART_Rides[[#This Row],[Station Code]]="MT", BART_Rides[[#This Row],[Station Code]]="PL", BART_Rides[[#This Row],[Station Code]]="CC"), "Yes", "No")</f>
        <v>No</v>
      </c>
    </row>
    <row r="15394" spans="6:14">
      <c r="F15394" s="3">
        <v>44259</v>
      </c>
      <c r="G15394" s="1" t="s">
        <v>81</v>
      </c>
      <c r="H15394" s="1" t="s">
        <v>107</v>
      </c>
      <c r="I15394" s="1">
        <v>409</v>
      </c>
      <c r="J15394" s="1">
        <f>MONTH(BART_Rides[[#This Row],[Date]])</f>
        <v>3</v>
      </c>
      <c r="K15394" s="1">
        <f>WEEKDAY(BART_Rides[[#This Row],[Date]],2)</f>
        <v>4</v>
      </c>
      <c r="L15394" s="1" t="str">
        <f>LEFT(BART_Rides[[#This Row],[Lines]],1)</f>
        <v>Y</v>
      </c>
      <c r="M15394" s="1" t="str">
        <f>IF(BART_Rides[[#This Row],[FirstLetter]]="Y","Yes","No")</f>
        <v>Yes</v>
      </c>
      <c r="N15394" s="1" t="str">
        <f>IF(OR(BART_Rides[[#This Row],[Station Code]]="EM", BART_Rides[[#This Row],[Station Code]]="MT", BART_Rides[[#This Row],[Station Code]]="PL", BART_Rides[[#This Row],[Station Code]]="CC"), "Yes", "No")</f>
        <v>No</v>
      </c>
    </row>
    <row r="15395" spans="6:14">
      <c r="F15395" s="3">
        <v>44260</v>
      </c>
      <c r="G15395" s="1" t="s">
        <v>81</v>
      </c>
      <c r="H15395" s="1" t="s">
        <v>107</v>
      </c>
      <c r="I15395" s="1">
        <v>461</v>
      </c>
      <c r="J15395" s="1">
        <f>MONTH(BART_Rides[[#This Row],[Date]])</f>
        <v>3</v>
      </c>
      <c r="K15395" s="1">
        <f>WEEKDAY(BART_Rides[[#This Row],[Date]],2)</f>
        <v>5</v>
      </c>
      <c r="L15395" s="1" t="str">
        <f>LEFT(BART_Rides[[#This Row],[Lines]],1)</f>
        <v>Y</v>
      </c>
      <c r="M15395" s="1" t="str">
        <f>IF(BART_Rides[[#This Row],[FirstLetter]]="Y","Yes","No")</f>
        <v>Yes</v>
      </c>
      <c r="N15395" s="1" t="str">
        <f>IF(OR(BART_Rides[[#This Row],[Station Code]]="EM", BART_Rides[[#This Row],[Station Code]]="MT", BART_Rides[[#This Row],[Station Code]]="PL", BART_Rides[[#This Row],[Station Code]]="CC"), "Yes", "No")</f>
        <v>No</v>
      </c>
    </row>
    <row r="15396" spans="6:14">
      <c r="F15396" s="3">
        <v>44261</v>
      </c>
      <c r="G15396" s="1" t="s">
        <v>81</v>
      </c>
      <c r="H15396" s="1" t="s">
        <v>107</v>
      </c>
      <c r="I15396" s="1">
        <v>173</v>
      </c>
      <c r="J15396" s="1">
        <f>MONTH(BART_Rides[[#This Row],[Date]])</f>
        <v>3</v>
      </c>
      <c r="K15396" s="1">
        <f>WEEKDAY(BART_Rides[[#This Row],[Date]],2)</f>
        <v>6</v>
      </c>
      <c r="L15396" s="1" t="str">
        <f>LEFT(BART_Rides[[#This Row],[Lines]],1)</f>
        <v>Y</v>
      </c>
      <c r="M15396" s="1" t="str">
        <f>IF(BART_Rides[[#This Row],[FirstLetter]]="Y","Yes","No")</f>
        <v>Yes</v>
      </c>
      <c r="N15396" s="1" t="str">
        <f>IF(OR(BART_Rides[[#This Row],[Station Code]]="EM", BART_Rides[[#This Row],[Station Code]]="MT", BART_Rides[[#This Row],[Station Code]]="PL", BART_Rides[[#This Row],[Station Code]]="CC"), "Yes", "No")</f>
        <v>No</v>
      </c>
    </row>
    <row r="15397" spans="6:14">
      <c r="F15397" s="3">
        <v>44262</v>
      </c>
      <c r="G15397" s="1" t="s">
        <v>81</v>
      </c>
      <c r="H15397" s="1" t="s">
        <v>107</v>
      </c>
      <c r="I15397" s="1">
        <v>139</v>
      </c>
      <c r="J15397" s="1">
        <f>MONTH(BART_Rides[[#This Row],[Date]])</f>
        <v>3</v>
      </c>
      <c r="K15397" s="1">
        <f>WEEKDAY(BART_Rides[[#This Row],[Date]],2)</f>
        <v>7</v>
      </c>
      <c r="L15397" s="1" t="str">
        <f>LEFT(BART_Rides[[#This Row],[Lines]],1)</f>
        <v>Y</v>
      </c>
      <c r="M15397" s="1" t="str">
        <f>IF(BART_Rides[[#This Row],[FirstLetter]]="Y","Yes","No")</f>
        <v>Yes</v>
      </c>
      <c r="N15397" s="1" t="str">
        <f>IF(OR(BART_Rides[[#This Row],[Station Code]]="EM", BART_Rides[[#This Row],[Station Code]]="MT", BART_Rides[[#This Row],[Station Code]]="PL", BART_Rides[[#This Row],[Station Code]]="CC"), "Yes", "No")</f>
        <v>No</v>
      </c>
    </row>
    <row r="15398" spans="6:14">
      <c r="F15398" s="3">
        <v>44263</v>
      </c>
      <c r="G15398" s="1" t="s">
        <v>81</v>
      </c>
      <c r="H15398" s="1" t="s">
        <v>107</v>
      </c>
      <c r="I15398" s="1">
        <v>400</v>
      </c>
      <c r="J15398" s="1">
        <f>MONTH(BART_Rides[[#This Row],[Date]])</f>
        <v>3</v>
      </c>
      <c r="K15398" s="1">
        <f>WEEKDAY(BART_Rides[[#This Row],[Date]],2)</f>
        <v>1</v>
      </c>
      <c r="L15398" s="1" t="str">
        <f>LEFT(BART_Rides[[#This Row],[Lines]],1)</f>
        <v>Y</v>
      </c>
      <c r="M15398" s="1" t="str">
        <f>IF(BART_Rides[[#This Row],[FirstLetter]]="Y","Yes","No")</f>
        <v>Yes</v>
      </c>
      <c r="N15398" s="1" t="str">
        <f>IF(OR(BART_Rides[[#This Row],[Station Code]]="EM", BART_Rides[[#This Row],[Station Code]]="MT", BART_Rides[[#This Row],[Station Code]]="PL", BART_Rides[[#This Row],[Station Code]]="CC"), "Yes", "No")</f>
        <v>No</v>
      </c>
    </row>
    <row r="15399" spans="6:14">
      <c r="F15399" s="3">
        <v>44264</v>
      </c>
      <c r="G15399" s="1" t="s">
        <v>81</v>
      </c>
      <c r="H15399" s="1" t="s">
        <v>107</v>
      </c>
      <c r="I15399" s="1">
        <v>396</v>
      </c>
      <c r="J15399" s="1">
        <f>MONTH(BART_Rides[[#This Row],[Date]])</f>
        <v>3</v>
      </c>
      <c r="K15399" s="1">
        <f>WEEKDAY(BART_Rides[[#This Row],[Date]],2)</f>
        <v>2</v>
      </c>
      <c r="L15399" s="1" t="str">
        <f>LEFT(BART_Rides[[#This Row],[Lines]],1)</f>
        <v>Y</v>
      </c>
      <c r="M15399" s="1" t="str">
        <f>IF(BART_Rides[[#This Row],[FirstLetter]]="Y","Yes","No")</f>
        <v>Yes</v>
      </c>
      <c r="N15399" s="1" t="str">
        <f>IF(OR(BART_Rides[[#This Row],[Station Code]]="EM", BART_Rides[[#This Row],[Station Code]]="MT", BART_Rides[[#This Row],[Station Code]]="PL", BART_Rides[[#This Row],[Station Code]]="CC"), "Yes", "No")</f>
        <v>No</v>
      </c>
    </row>
    <row r="15400" spans="6:14">
      <c r="F15400" s="3">
        <v>44265</v>
      </c>
      <c r="G15400" s="1" t="s">
        <v>81</v>
      </c>
      <c r="H15400" s="1" t="s">
        <v>107</v>
      </c>
      <c r="I15400" s="1">
        <v>405</v>
      </c>
      <c r="J15400" s="1">
        <f>MONTH(BART_Rides[[#This Row],[Date]])</f>
        <v>3</v>
      </c>
      <c r="K15400" s="1">
        <f>WEEKDAY(BART_Rides[[#This Row],[Date]],2)</f>
        <v>3</v>
      </c>
      <c r="L15400" s="1" t="str">
        <f>LEFT(BART_Rides[[#This Row],[Lines]],1)</f>
        <v>Y</v>
      </c>
      <c r="M15400" s="1" t="str">
        <f>IF(BART_Rides[[#This Row],[FirstLetter]]="Y","Yes","No")</f>
        <v>Yes</v>
      </c>
      <c r="N15400" s="1" t="str">
        <f>IF(OR(BART_Rides[[#This Row],[Station Code]]="EM", BART_Rides[[#This Row],[Station Code]]="MT", BART_Rides[[#This Row],[Station Code]]="PL", BART_Rides[[#This Row],[Station Code]]="CC"), "Yes", "No")</f>
        <v>No</v>
      </c>
    </row>
    <row r="15401" spans="6:14">
      <c r="F15401" s="3">
        <v>44266</v>
      </c>
      <c r="G15401" s="1" t="s">
        <v>81</v>
      </c>
      <c r="H15401" s="1" t="s">
        <v>107</v>
      </c>
      <c r="I15401" s="1">
        <v>396</v>
      </c>
      <c r="J15401" s="1">
        <f>MONTH(BART_Rides[[#This Row],[Date]])</f>
        <v>3</v>
      </c>
      <c r="K15401" s="1">
        <f>WEEKDAY(BART_Rides[[#This Row],[Date]],2)</f>
        <v>4</v>
      </c>
      <c r="L15401" s="1" t="str">
        <f>LEFT(BART_Rides[[#This Row],[Lines]],1)</f>
        <v>Y</v>
      </c>
      <c r="M15401" s="1" t="str">
        <f>IF(BART_Rides[[#This Row],[FirstLetter]]="Y","Yes","No")</f>
        <v>Yes</v>
      </c>
      <c r="N15401" s="1" t="str">
        <f>IF(OR(BART_Rides[[#This Row],[Station Code]]="EM", BART_Rides[[#This Row],[Station Code]]="MT", BART_Rides[[#This Row],[Station Code]]="PL", BART_Rides[[#This Row],[Station Code]]="CC"), "Yes", "No")</f>
        <v>No</v>
      </c>
    </row>
    <row r="15402" spans="6:14">
      <c r="F15402" s="3">
        <v>44267</v>
      </c>
      <c r="G15402" s="1" t="s">
        <v>81</v>
      </c>
      <c r="H15402" s="1" t="s">
        <v>107</v>
      </c>
      <c r="I15402" s="1">
        <v>440</v>
      </c>
      <c r="J15402" s="1">
        <f>MONTH(BART_Rides[[#This Row],[Date]])</f>
        <v>3</v>
      </c>
      <c r="K15402" s="1">
        <f>WEEKDAY(BART_Rides[[#This Row],[Date]],2)</f>
        <v>5</v>
      </c>
      <c r="L15402" s="1" t="str">
        <f>LEFT(BART_Rides[[#This Row],[Lines]],1)</f>
        <v>Y</v>
      </c>
      <c r="M15402" s="1" t="str">
        <f>IF(BART_Rides[[#This Row],[FirstLetter]]="Y","Yes","No")</f>
        <v>Yes</v>
      </c>
      <c r="N15402" s="1" t="str">
        <f>IF(OR(BART_Rides[[#This Row],[Station Code]]="EM", BART_Rides[[#This Row],[Station Code]]="MT", BART_Rides[[#This Row],[Station Code]]="PL", BART_Rides[[#This Row],[Station Code]]="CC"), "Yes", "No")</f>
        <v>No</v>
      </c>
    </row>
    <row r="15403" spans="6:14">
      <c r="F15403" s="3">
        <v>44268</v>
      </c>
      <c r="G15403" s="1" t="s">
        <v>81</v>
      </c>
      <c r="H15403" s="1" t="s">
        <v>107</v>
      </c>
      <c r="I15403" s="1">
        <v>160</v>
      </c>
      <c r="J15403" s="1">
        <f>MONTH(BART_Rides[[#This Row],[Date]])</f>
        <v>3</v>
      </c>
      <c r="K15403" s="1">
        <f>WEEKDAY(BART_Rides[[#This Row],[Date]],2)</f>
        <v>6</v>
      </c>
      <c r="L15403" s="1" t="str">
        <f>LEFT(BART_Rides[[#This Row],[Lines]],1)</f>
        <v>Y</v>
      </c>
      <c r="M15403" s="1" t="str">
        <f>IF(BART_Rides[[#This Row],[FirstLetter]]="Y","Yes","No")</f>
        <v>Yes</v>
      </c>
      <c r="N15403" s="1" t="str">
        <f>IF(OR(BART_Rides[[#This Row],[Station Code]]="EM", BART_Rides[[#This Row],[Station Code]]="MT", BART_Rides[[#This Row],[Station Code]]="PL", BART_Rides[[#This Row],[Station Code]]="CC"), "Yes", "No")</f>
        <v>No</v>
      </c>
    </row>
    <row r="15404" spans="6:14">
      <c r="F15404" s="3">
        <v>44269</v>
      </c>
      <c r="G15404" s="1" t="s">
        <v>81</v>
      </c>
      <c r="H15404" s="1" t="s">
        <v>107</v>
      </c>
      <c r="I15404" s="1">
        <v>144</v>
      </c>
      <c r="J15404" s="1">
        <f>MONTH(BART_Rides[[#This Row],[Date]])</f>
        <v>3</v>
      </c>
      <c r="K15404" s="1">
        <f>WEEKDAY(BART_Rides[[#This Row],[Date]],2)</f>
        <v>7</v>
      </c>
      <c r="L15404" s="1" t="str">
        <f>LEFT(BART_Rides[[#This Row],[Lines]],1)</f>
        <v>Y</v>
      </c>
      <c r="M15404" s="1" t="str">
        <f>IF(BART_Rides[[#This Row],[FirstLetter]]="Y","Yes","No")</f>
        <v>Yes</v>
      </c>
      <c r="N15404" s="1" t="str">
        <f>IF(OR(BART_Rides[[#This Row],[Station Code]]="EM", BART_Rides[[#This Row],[Station Code]]="MT", BART_Rides[[#This Row],[Station Code]]="PL", BART_Rides[[#This Row],[Station Code]]="CC"), "Yes", "No")</f>
        <v>No</v>
      </c>
    </row>
    <row r="15405" spans="6:14">
      <c r="F15405" s="3">
        <v>44270</v>
      </c>
      <c r="G15405" s="1" t="s">
        <v>81</v>
      </c>
      <c r="H15405" s="1" t="s">
        <v>107</v>
      </c>
      <c r="I15405" s="1">
        <v>413</v>
      </c>
      <c r="J15405" s="1">
        <f>MONTH(BART_Rides[[#This Row],[Date]])</f>
        <v>3</v>
      </c>
      <c r="K15405" s="1">
        <f>WEEKDAY(BART_Rides[[#This Row],[Date]],2)</f>
        <v>1</v>
      </c>
      <c r="L15405" s="1" t="str">
        <f>LEFT(BART_Rides[[#This Row],[Lines]],1)</f>
        <v>Y</v>
      </c>
      <c r="M15405" s="1" t="str">
        <f>IF(BART_Rides[[#This Row],[FirstLetter]]="Y","Yes","No")</f>
        <v>Yes</v>
      </c>
      <c r="N15405" s="1" t="str">
        <f>IF(OR(BART_Rides[[#This Row],[Station Code]]="EM", BART_Rides[[#This Row],[Station Code]]="MT", BART_Rides[[#This Row],[Station Code]]="PL", BART_Rides[[#This Row],[Station Code]]="CC"), "Yes", "No")</f>
        <v>No</v>
      </c>
    </row>
    <row r="15406" spans="6:14">
      <c r="F15406" s="3">
        <v>44271</v>
      </c>
      <c r="G15406" s="1" t="s">
        <v>81</v>
      </c>
      <c r="H15406" s="1" t="s">
        <v>107</v>
      </c>
      <c r="I15406" s="1">
        <v>391</v>
      </c>
      <c r="J15406" s="1">
        <f>MONTH(BART_Rides[[#This Row],[Date]])</f>
        <v>3</v>
      </c>
      <c r="K15406" s="1">
        <f>WEEKDAY(BART_Rides[[#This Row],[Date]],2)</f>
        <v>2</v>
      </c>
      <c r="L15406" s="1" t="str">
        <f>LEFT(BART_Rides[[#This Row],[Lines]],1)</f>
        <v>Y</v>
      </c>
      <c r="M15406" s="1" t="str">
        <f>IF(BART_Rides[[#This Row],[FirstLetter]]="Y","Yes","No")</f>
        <v>Yes</v>
      </c>
      <c r="N15406" s="1" t="str">
        <f>IF(OR(BART_Rides[[#This Row],[Station Code]]="EM", BART_Rides[[#This Row],[Station Code]]="MT", BART_Rides[[#This Row],[Station Code]]="PL", BART_Rides[[#This Row],[Station Code]]="CC"), "Yes", "No")</f>
        <v>No</v>
      </c>
    </row>
    <row r="15407" spans="6:14">
      <c r="F15407" s="3">
        <v>44272</v>
      </c>
      <c r="G15407" s="1" t="s">
        <v>81</v>
      </c>
      <c r="H15407" s="1" t="s">
        <v>107</v>
      </c>
      <c r="I15407" s="1">
        <v>473</v>
      </c>
      <c r="J15407" s="1">
        <f>MONTH(BART_Rides[[#This Row],[Date]])</f>
        <v>3</v>
      </c>
      <c r="K15407" s="1">
        <f>WEEKDAY(BART_Rides[[#This Row],[Date]],2)</f>
        <v>3</v>
      </c>
      <c r="L15407" s="1" t="str">
        <f>LEFT(BART_Rides[[#This Row],[Lines]],1)</f>
        <v>Y</v>
      </c>
      <c r="M15407" s="1" t="str">
        <f>IF(BART_Rides[[#This Row],[FirstLetter]]="Y","Yes","No")</f>
        <v>Yes</v>
      </c>
      <c r="N15407" s="1" t="str">
        <f>IF(OR(BART_Rides[[#This Row],[Station Code]]="EM", BART_Rides[[#This Row],[Station Code]]="MT", BART_Rides[[#This Row],[Station Code]]="PL", BART_Rides[[#This Row],[Station Code]]="CC"), "Yes", "No")</f>
        <v>No</v>
      </c>
    </row>
    <row r="15408" spans="6:14">
      <c r="F15408" s="3">
        <v>44273</v>
      </c>
      <c r="G15408" s="1" t="s">
        <v>81</v>
      </c>
      <c r="H15408" s="1" t="s">
        <v>107</v>
      </c>
      <c r="I15408" s="1">
        <v>357</v>
      </c>
      <c r="J15408" s="1">
        <f>MONTH(BART_Rides[[#This Row],[Date]])</f>
        <v>3</v>
      </c>
      <c r="K15408" s="1">
        <f>WEEKDAY(BART_Rides[[#This Row],[Date]],2)</f>
        <v>4</v>
      </c>
      <c r="L15408" s="1" t="str">
        <f>LEFT(BART_Rides[[#This Row],[Lines]],1)</f>
        <v>Y</v>
      </c>
      <c r="M15408" s="1" t="str">
        <f>IF(BART_Rides[[#This Row],[FirstLetter]]="Y","Yes","No")</f>
        <v>Yes</v>
      </c>
      <c r="N15408" s="1" t="str">
        <f>IF(OR(BART_Rides[[#This Row],[Station Code]]="EM", BART_Rides[[#This Row],[Station Code]]="MT", BART_Rides[[#This Row],[Station Code]]="PL", BART_Rides[[#This Row],[Station Code]]="CC"), "Yes", "No")</f>
        <v>No</v>
      </c>
    </row>
    <row r="15409" spans="6:14">
      <c r="F15409" s="3">
        <v>44274</v>
      </c>
      <c r="G15409" s="1" t="s">
        <v>81</v>
      </c>
      <c r="H15409" s="1" t="s">
        <v>107</v>
      </c>
      <c r="I15409" s="1">
        <v>464</v>
      </c>
      <c r="J15409" s="1">
        <f>MONTH(BART_Rides[[#This Row],[Date]])</f>
        <v>3</v>
      </c>
      <c r="K15409" s="1">
        <f>WEEKDAY(BART_Rides[[#This Row],[Date]],2)</f>
        <v>5</v>
      </c>
      <c r="L15409" s="1" t="str">
        <f>LEFT(BART_Rides[[#This Row],[Lines]],1)</f>
        <v>Y</v>
      </c>
      <c r="M15409" s="1" t="str">
        <f>IF(BART_Rides[[#This Row],[FirstLetter]]="Y","Yes","No")</f>
        <v>Yes</v>
      </c>
      <c r="N15409" s="1" t="str">
        <f>IF(OR(BART_Rides[[#This Row],[Station Code]]="EM", BART_Rides[[#This Row],[Station Code]]="MT", BART_Rides[[#This Row],[Station Code]]="PL", BART_Rides[[#This Row],[Station Code]]="CC"), "Yes", "No")</f>
        <v>No</v>
      </c>
    </row>
    <row r="15410" spans="6:14">
      <c r="F15410" s="3">
        <v>44275</v>
      </c>
      <c r="G15410" s="1" t="s">
        <v>81</v>
      </c>
      <c r="H15410" s="1" t="s">
        <v>107</v>
      </c>
      <c r="I15410" s="1">
        <v>144</v>
      </c>
      <c r="J15410" s="1">
        <f>MONTH(BART_Rides[[#This Row],[Date]])</f>
        <v>3</v>
      </c>
      <c r="K15410" s="1">
        <f>WEEKDAY(BART_Rides[[#This Row],[Date]],2)</f>
        <v>6</v>
      </c>
      <c r="L15410" s="1" t="str">
        <f>LEFT(BART_Rides[[#This Row],[Lines]],1)</f>
        <v>Y</v>
      </c>
      <c r="M15410" s="1" t="str">
        <f>IF(BART_Rides[[#This Row],[FirstLetter]]="Y","Yes","No")</f>
        <v>Yes</v>
      </c>
      <c r="N15410" s="1" t="str">
        <f>IF(OR(BART_Rides[[#This Row],[Station Code]]="EM", BART_Rides[[#This Row],[Station Code]]="MT", BART_Rides[[#This Row],[Station Code]]="PL", BART_Rides[[#This Row],[Station Code]]="CC"), "Yes", "No")</f>
        <v>No</v>
      </c>
    </row>
    <row r="15411" spans="6:14">
      <c r="F15411" s="3">
        <v>44276</v>
      </c>
      <c r="G15411" s="1" t="s">
        <v>81</v>
      </c>
      <c r="H15411" s="1" t="s">
        <v>107</v>
      </c>
      <c r="I15411" s="1">
        <v>164</v>
      </c>
      <c r="J15411" s="1">
        <f>MONTH(BART_Rides[[#This Row],[Date]])</f>
        <v>3</v>
      </c>
      <c r="K15411" s="1">
        <f>WEEKDAY(BART_Rides[[#This Row],[Date]],2)</f>
        <v>7</v>
      </c>
      <c r="L15411" s="1" t="str">
        <f>LEFT(BART_Rides[[#This Row],[Lines]],1)</f>
        <v>Y</v>
      </c>
      <c r="M15411" s="1" t="str">
        <f>IF(BART_Rides[[#This Row],[FirstLetter]]="Y","Yes","No")</f>
        <v>Yes</v>
      </c>
      <c r="N15411" s="1" t="str">
        <f>IF(OR(BART_Rides[[#This Row],[Station Code]]="EM", BART_Rides[[#This Row],[Station Code]]="MT", BART_Rides[[#This Row],[Station Code]]="PL", BART_Rides[[#This Row],[Station Code]]="CC"), "Yes", "No")</f>
        <v>No</v>
      </c>
    </row>
    <row r="15412" spans="6:14">
      <c r="F15412" s="3">
        <v>44277</v>
      </c>
      <c r="G15412" s="1" t="s">
        <v>81</v>
      </c>
      <c r="H15412" s="1" t="s">
        <v>107</v>
      </c>
      <c r="I15412" s="1">
        <v>383</v>
      </c>
      <c r="J15412" s="1">
        <f>MONTH(BART_Rides[[#This Row],[Date]])</f>
        <v>3</v>
      </c>
      <c r="K15412" s="1">
        <f>WEEKDAY(BART_Rides[[#This Row],[Date]],2)</f>
        <v>1</v>
      </c>
      <c r="L15412" s="1" t="str">
        <f>LEFT(BART_Rides[[#This Row],[Lines]],1)</f>
        <v>Y</v>
      </c>
      <c r="M15412" s="1" t="str">
        <f>IF(BART_Rides[[#This Row],[FirstLetter]]="Y","Yes","No")</f>
        <v>Yes</v>
      </c>
      <c r="N15412" s="1" t="str">
        <f>IF(OR(BART_Rides[[#This Row],[Station Code]]="EM", BART_Rides[[#This Row],[Station Code]]="MT", BART_Rides[[#This Row],[Station Code]]="PL", BART_Rides[[#This Row],[Station Code]]="CC"), "Yes", "No")</f>
        <v>No</v>
      </c>
    </row>
    <row r="15413" spans="6:14">
      <c r="F15413" s="3">
        <v>44278</v>
      </c>
      <c r="G15413" s="1" t="s">
        <v>81</v>
      </c>
      <c r="H15413" s="1" t="s">
        <v>107</v>
      </c>
      <c r="I15413" s="1">
        <v>390</v>
      </c>
      <c r="J15413" s="1">
        <f>MONTH(BART_Rides[[#This Row],[Date]])</f>
        <v>3</v>
      </c>
      <c r="K15413" s="1">
        <f>WEEKDAY(BART_Rides[[#This Row],[Date]],2)</f>
        <v>2</v>
      </c>
      <c r="L15413" s="1" t="str">
        <f>LEFT(BART_Rides[[#This Row],[Lines]],1)</f>
        <v>Y</v>
      </c>
      <c r="M15413" s="1" t="str">
        <f>IF(BART_Rides[[#This Row],[FirstLetter]]="Y","Yes","No")</f>
        <v>Yes</v>
      </c>
      <c r="N15413" s="1" t="str">
        <f>IF(OR(BART_Rides[[#This Row],[Station Code]]="EM", BART_Rides[[#This Row],[Station Code]]="MT", BART_Rides[[#This Row],[Station Code]]="PL", BART_Rides[[#This Row],[Station Code]]="CC"), "Yes", "No")</f>
        <v>No</v>
      </c>
    </row>
    <row r="15414" spans="6:14">
      <c r="F15414" s="3">
        <v>44279</v>
      </c>
      <c r="G15414" s="1" t="s">
        <v>81</v>
      </c>
      <c r="H15414" s="1" t="s">
        <v>107</v>
      </c>
      <c r="I15414" s="1">
        <v>468</v>
      </c>
      <c r="J15414" s="1">
        <f>MONTH(BART_Rides[[#This Row],[Date]])</f>
        <v>3</v>
      </c>
      <c r="K15414" s="1">
        <f>WEEKDAY(BART_Rides[[#This Row],[Date]],2)</f>
        <v>3</v>
      </c>
      <c r="L15414" s="1" t="str">
        <f>LEFT(BART_Rides[[#This Row],[Lines]],1)</f>
        <v>Y</v>
      </c>
      <c r="M15414" s="1" t="str">
        <f>IF(BART_Rides[[#This Row],[FirstLetter]]="Y","Yes","No")</f>
        <v>Yes</v>
      </c>
      <c r="N15414" s="1" t="str">
        <f>IF(OR(BART_Rides[[#This Row],[Station Code]]="EM", BART_Rides[[#This Row],[Station Code]]="MT", BART_Rides[[#This Row],[Station Code]]="PL", BART_Rides[[#This Row],[Station Code]]="CC"), "Yes", "No")</f>
        <v>No</v>
      </c>
    </row>
    <row r="15415" spans="6:14">
      <c r="F15415" s="3">
        <v>44280</v>
      </c>
      <c r="G15415" s="1" t="s">
        <v>81</v>
      </c>
      <c r="H15415" s="1" t="s">
        <v>107</v>
      </c>
      <c r="I15415" s="1">
        <v>484</v>
      </c>
      <c r="J15415" s="1">
        <f>MONTH(BART_Rides[[#This Row],[Date]])</f>
        <v>3</v>
      </c>
      <c r="K15415" s="1">
        <f>WEEKDAY(BART_Rides[[#This Row],[Date]],2)</f>
        <v>4</v>
      </c>
      <c r="L15415" s="1" t="str">
        <f>LEFT(BART_Rides[[#This Row],[Lines]],1)</f>
        <v>Y</v>
      </c>
      <c r="M15415" s="1" t="str">
        <f>IF(BART_Rides[[#This Row],[FirstLetter]]="Y","Yes","No")</f>
        <v>Yes</v>
      </c>
      <c r="N15415" s="1" t="str">
        <f>IF(OR(BART_Rides[[#This Row],[Station Code]]="EM", BART_Rides[[#This Row],[Station Code]]="MT", BART_Rides[[#This Row],[Station Code]]="PL", BART_Rides[[#This Row],[Station Code]]="CC"), "Yes", "No")</f>
        <v>No</v>
      </c>
    </row>
    <row r="15416" spans="6:14">
      <c r="F15416" s="3">
        <v>44281</v>
      </c>
      <c r="G15416" s="1" t="s">
        <v>81</v>
      </c>
      <c r="H15416" s="1" t="s">
        <v>107</v>
      </c>
      <c r="I15416" s="1">
        <v>489</v>
      </c>
      <c r="J15416" s="1">
        <f>MONTH(BART_Rides[[#This Row],[Date]])</f>
        <v>3</v>
      </c>
      <c r="K15416" s="1">
        <f>WEEKDAY(BART_Rides[[#This Row],[Date]],2)</f>
        <v>5</v>
      </c>
      <c r="L15416" s="1" t="str">
        <f>LEFT(BART_Rides[[#This Row],[Lines]],1)</f>
        <v>Y</v>
      </c>
      <c r="M15416" s="1" t="str">
        <f>IF(BART_Rides[[#This Row],[FirstLetter]]="Y","Yes","No")</f>
        <v>Yes</v>
      </c>
      <c r="N15416" s="1" t="str">
        <f>IF(OR(BART_Rides[[#This Row],[Station Code]]="EM", BART_Rides[[#This Row],[Station Code]]="MT", BART_Rides[[#This Row],[Station Code]]="PL", BART_Rides[[#This Row],[Station Code]]="CC"), "Yes", "No")</f>
        <v>No</v>
      </c>
    </row>
    <row r="15417" spans="6:14">
      <c r="F15417" s="3">
        <v>44282</v>
      </c>
      <c r="G15417" s="1" t="s">
        <v>81</v>
      </c>
      <c r="H15417" s="1" t="s">
        <v>107</v>
      </c>
      <c r="I15417" s="1">
        <v>247</v>
      </c>
      <c r="J15417" s="1">
        <f>MONTH(BART_Rides[[#This Row],[Date]])</f>
        <v>3</v>
      </c>
      <c r="K15417" s="1">
        <f>WEEKDAY(BART_Rides[[#This Row],[Date]],2)</f>
        <v>6</v>
      </c>
      <c r="L15417" s="1" t="str">
        <f>LEFT(BART_Rides[[#This Row],[Lines]],1)</f>
        <v>Y</v>
      </c>
      <c r="M15417" s="1" t="str">
        <f>IF(BART_Rides[[#This Row],[FirstLetter]]="Y","Yes","No")</f>
        <v>Yes</v>
      </c>
      <c r="N15417" s="1" t="str">
        <f>IF(OR(BART_Rides[[#This Row],[Station Code]]="EM", BART_Rides[[#This Row],[Station Code]]="MT", BART_Rides[[#This Row],[Station Code]]="PL", BART_Rides[[#This Row],[Station Code]]="CC"), "Yes", "No")</f>
        <v>No</v>
      </c>
    </row>
    <row r="15418" spans="6:14">
      <c r="F15418" s="3">
        <v>44283</v>
      </c>
      <c r="G15418" s="1" t="s">
        <v>81</v>
      </c>
      <c r="H15418" s="1" t="s">
        <v>107</v>
      </c>
      <c r="I15418" s="1">
        <v>225</v>
      </c>
      <c r="J15418" s="1">
        <f>MONTH(BART_Rides[[#This Row],[Date]])</f>
        <v>3</v>
      </c>
      <c r="K15418" s="1">
        <f>WEEKDAY(BART_Rides[[#This Row],[Date]],2)</f>
        <v>7</v>
      </c>
      <c r="L15418" s="1" t="str">
        <f>LEFT(BART_Rides[[#This Row],[Lines]],1)</f>
        <v>Y</v>
      </c>
      <c r="M15418" s="1" t="str">
        <f>IF(BART_Rides[[#This Row],[FirstLetter]]="Y","Yes","No")</f>
        <v>Yes</v>
      </c>
      <c r="N15418" s="1" t="str">
        <f>IF(OR(BART_Rides[[#This Row],[Station Code]]="EM", BART_Rides[[#This Row],[Station Code]]="MT", BART_Rides[[#This Row],[Station Code]]="PL", BART_Rides[[#This Row],[Station Code]]="CC"), "Yes", "No")</f>
        <v>No</v>
      </c>
    </row>
    <row r="15419" spans="6:14">
      <c r="F15419" s="3">
        <v>44284</v>
      </c>
      <c r="G15419" s="1" t="s">
        <v>81</v>
      </c>
      <c r="H15419" s="1" t="s">
        <v>107</v>
      </c>
      <c r="I15419" s="1">
        <v>469</v>
      </c>
      <c r="J15419" s="1">
        <f>MONTH(BART_Rides[[#This Row],[Date]])</f>
        <v>3</v>
      </c>
      <c r="K15419" s="1">
        <f>WEEKDAY(BART_Rides[[#This Row],[Date]],2)</f>
        <v>1</v>
      </c>
      <c r="L15419" s="1" t="str">
        <f>LEFT(BART_Rides[[#This Row],[Lines]],1)</f>
        <v>Y</v>
      </c>
      <c r="M15419" s="1" t="str">
        <f>IF(BART_Rides[[#This Row],[FirstLetter]]="Y","Yes","No")</f>
        <v>Yes</v>
      </c>
      <c r="N15419" s="1" t="str">
        <f>IF(OR(BART_Rides[[#This Row],[Station Code]]="EM", BART_Rides[[#This Row],[Station Code]]="MT", BART_Rides[[#This Row],[Station Code]]="PL", BART_Rides[[#This Row],[Station Code]]="CC"), "Yes", "No")</f>
        <v>No</v>
      </c>
    </row>
    <row r="15420" spans="6:14">
      <c r="F15420" s="3">
        <v>44285</v>
      </c>
      <c r="G15420" s="1" t="s">
        <v>81</v>
      </c>
      <c r="H15420" s="1" t="s">
        <v>107</v>
      </c>
      <c r="I15420" s="1">
        <v>432</v>
      </c>
      <c r="J15420" s="1">
        <f>MONTH(BART_Rides[[#This Row],[Date]])</f>
        <v>3</v>
      </c>
      <c r="K15420" s="1">
        <f>WEEKDAY(BART_Rides[[#This Row],[Date]],2)</f>
        <v>2</v>
      </c>
      <c r="L15420" s="1" t="str">
        <f>LEFT(BART_Rides[[#This Row],[Lines]],1)</f>
        <v>Y</v>
      </c>
      <c r="M15420" s="1" t="str">
        <f>IF(BART_Rides[[#This Row],[FirstLetter]]="Y","Yes","No")</f>
        <v>Yes</v>
      </c>
      <c r="N15420" s="1" t="str">
        <f>IF(OR(BART_Rides[[#This Row],[Station Code]]="EM", BART_Rides[[#This Row],[Station Code]]="MT", BART_Rides[[#This Row],[Station Code]]="PL", BART_Rides[[#This Row],[Station Code]]="CC"), "Yes", "No")</f>
        <v>No</v>
      </c>
    </row>
    <row r="15421" spans="6:14">
      <c r="F15421" s="3">
        <v>44286</v>
      </c>
      <c r="G15421" s="1" t="s">
        <v>81</v>
      </c>
      <c r="H15421" s="1" t="s">
        <v>107</v>
      </c>
      <c r="I15421" s="1">
        <v>467</v>
      </c>
      <c r="J15421" s="1">
        <f>MONTH(BART_Rides[[#This Row],[Date]])</f>
        <v>3</v>
      </c>
      <c r="K15421" s="1">
        <f>WEEKDAY(BART_Rides[[#This Row],[Date]],2)</f>
        <v>3</v>
      </c>
      <c r="L15421" s="1" t="str">
        <f>LEFT(BART_Rides[[#This Row],[Lines]],1)</f>
        <v>Y</v>
      </c>
      <c r="M15421" s="1" t="str">
        <f>IF(BART_Rides[[#This Row],[FirstLetter]]="Y","Yes","No")</f>
        <v>Yes</v>
      </c>
      <c r="N15421" s="1" t="str">
        <f>IF(OR(BART_Rides[[#This Row],[Station Code]]="EM", BART_Rides[[#This Row],[Station Code]]="MT", BART_Rides[[#This Row],[Station Code]]="PL", BART_Rides[[#This Row],[Station Code]]="CC"), "Yes", "No")</f>
        <v>No</v>
      </c>
    </row>
    <row r="15422" spans="6:14">
      <c r="F15422" s="3">
        <v>44287</v>
      </c>
      <c r="G15422" s="1" t="s">
        <v>81</v>
      </c>
      <c r="H15422" s="1" t="s">
        <v>107</v>
      </c>
      <c r="I15422" s="1">
        <v>473</v>
      </c>
      <c r="J15422" s="1">
        <f>MONTH(BART_Rides[[#This Row],[Date]])</f>
        <v>4</v>
      </c>
      <c r="K15422" s="1">
        <f>WEEKDAY(BART_Rides[[#This Row],[Date]],2)</f>
        <v>4</v>
      </c>
      <c r="L15422" s="1" t="str">
        <f>LEFT(BART_Rides[[#This Row],[Lines]],1)</f>
        <v>Y</v>
      </c>
      <c r="M15422" s="1" t="str">
        <f>IF(BART_Rides[[#This Row],[FirstLetter]]="Y","Yes","No")</f>
        <v>Yes</v>
      </c>
      <c r="N15422" s="1" t="str">
        <f>IF(OR(BART_Rides[[#This Row],[Station Code]]="EM", BART_Rides[[#This Row],[Station Code]]="MT", BART_Rides[[#This Row],[Station Code]]="PL", BART_Rides[[#This Row],[Station Code]]="CC"), "Yes", "No")</f>
        <v>No</v>
      </c>
    </row>
    <row r="15423" spans="6:14">
      <c r="F15423" s="3">
        <v>44288</v>
      </c>
      <c r="G15423" s="1" t="s">
        <v>81</v>
      </c>
      <c r="H15423" s="1" t="s">
        <v>107</v>
      </c>
      <c r="I15423" s="1">
        <v>483</v>
      </c>
      <c r="J15423" s="1">
        <f>MONTH(BART_Rides[[#This Row],[Date]])</f>
        <v>4</v>
      </c>
      <c r="K15423" s="1">
        <f>WEEKDAY(BART_Rides[[#This Row],[Date]],2)</f>
        <v>5</v>
      </c>
      <c r="L15423" s="1" t="str">
        <f>LEFT(BART_Rides[[#This Row],[Lines]],1)</f>
        <v>Y</v>
      </c>
      <c r="M15423" s="1" t="str">
        <f>IF(BART_Rides[[#This Row],[FirstLetter]]="Y","Yes","No")</f>
        <v>Yes</v>
      </c>
      <c r="N15423" s="1" t="str">
        <f>IF(OR(BART_Rides[[#This Row],[Station Code]]="EM", BART_Rides[[#This Row],[Station Code]]="MT", BART_Rides[[#This Row],[Station Code]]="PL", BART_Rides[[#This Row],[Station Code]]="CC"), "Yes", "No")</f>
        <v>No</v>
      </c>
    </row>
    <row r="15424" spans="6:14">
      <c r="F15424" s="3">
        <v>44289</v>
      </c>
      <c r="G15424" s="1" t="s">
        <v>81</v>
      </c>
      <c r="H15424" s="1" t="s">
        <v>107</v>
      </c>
      <c r="I15424" s="1">
        <v>253</v>
      </c>
      <c r="J15424" s="1">
        <f>MONTH(BART_Rides[[#This Row],[Date]])</f>
        <v>4</v>
      </c>
      <c r="K15424" s="1">
        <f>WEEKDAY(BART_Rides[[#This Row],[Date]],2)</f>
        <v>6</v>
      </c>
      <c r="L15424" s="1" t="str">
        <f>LEFT(BART_Rides[[#This Row],[Lines]],1)</f>
        <v>Y</v>
      </c>
      <c r="M15424" s="1" t="str">
        <f>IF(BART_Rides[[#This Row],[FirstLetter]]="Y","Yes","No")</f>
        <v>Yes</v>
      </c>
      <c r="N15424" s="1" t="str">
        <f>IF(OR(BART_Rides[[#This Row],[Station Code]]="EM", BART_Rides[[#This Row],[Station Code]]="MT", BART_Rides[[#This Row],[Station Code]]="PL", BART_Rides[[#This Row],[Station Code]]="CC"), "Yes", "No")</f>
        <v>No</v>
      </c>
    </row>
    <row r="15425" spans="6:14">
      <c r="F15425" s="3">
        <v>44290</v>
      </c>
      <c r="G15425" s="1" t="s">
        <v>81</v>
      </c>
      <c r="H15425" s="1" t="s">
        <v>107</v>
      </c>
      <c r="I15425" s="1">
        <v>191</v>
      </c>
      <c r="J15425" s="1">
        <f>MONTH(BART_Rides[[#This Row],[Date]])</f>
        <v>4</v>
      </c>
      <c r="K15425" s="1">
        <f>WEEKDAY(BART_Rides[[#This Row],[Date]],2)</f>
        <v>7</v>
      </c>
      <c r="L15425" s="1" t="str">
        <f>LEFT(BART_Rides[[#This Row],[Lines]],1)</f>
        <v>Y</v>
      </c>
      <c r="M15425" s="1" t="str">
        <f>IF(BART_Rides[[#This Row],[FirstLetter]]="Y","Yes","No")</f>
        <v>Yes</v>
      </c>
      <c r="N15425" s="1" t="str">
        <f>IF(OR(BART_Rides[[#This Row],[Station Code]]="EM", BART_Rides[[#This Row],[Station Code]]="MT", BART_Rides[[#This Row],[Station Code]]="PL", BART_Rides[[#This Row],[Station Code]]="CC"), "Yes", "No")</f>
        <v>No</v>
      </c>
    </row>
    <row r="15426" spans="6:14">
      <c r="F15426" s="3">
        <v>44291</v>
      </c>
      <c r="G15426" s="1" t="s">
        <v>81</v>
      </c>
      <c r="H15426" s="1" t="s">
        <v>107</v>
      </c>
      <c r="I15426" s="1">
        <v>473</v>
      </c>
      <c r="J15426" s="1">
        <f>MONTH(BART_Rides[[#This Row],[Date]])</f>
        <v>4</v>
      </c>
      <c r="K15426" s="1">
        <f>WEEKDAY(BART_Rides[[#This Row],[Date]],2)</f>
        <v>1</v>
      </c>
      <c r="L15426" s="1" t="str">
        <f>LEFT(BART_Rides[[#This Row],[Lines]],1)</f>
        <v>Y</v>
      </c>
      <c r="M15426" s="1" t="str">
        <f>IF(BART_Rides[[#This Row],[FirstLetter]]="Y","Yes","No")</f>
        <v>Yes</v>
      </c>
      <c r="N15426" s="1" t="str">
        <f>IF(OR(BART_Rides[[#This Row],[Station Code]]="EM", BART_Rides[[#This Row],[Station Code]]="MT", BART_Rides[[#This Row],[Station Code]]="PL", BART_Rides[[#This Row],[Station Code]]="CC"), "Yes", "No")</f>
        <v>No</v>
      </c>
    </row>
    <row r="15427" spans="6:14">
      <c r="F15427" s="3">
        <v>44292</v>
      </c>
      <c r="G15427" s="1" t="s">
        <v>81</v>
      </c>
      <c r="H15427" s="1" t="s">
        <v>107</v>
      </c>
      <c r="I15427" s="1">
        <v>455</v>
      </c>
      <c r="J15427" s="1">
        <f>MONTH(BART_Rides[[#This Row],[Date]])</f>
        <v>4</v>
      </c>
      <c r="K15427" s="1">
        <f>WEEKDAY(BART_Rides[[#This Row],[Date]],2)</f>
        <v>2</v>
      </c>
      <c r="L15427" s="1" t="str">
        <f>LEFT(BART_Rides[[#This Row],[Lines]],1)</f>
        <v>Y</v>
      </c>
      <c r="M15427" s="1" t="str">
        <f>IF(BART_Rides[[#This Row],[FirstLetter]]="Y","Yes","No")</f>
        <v>Yes</v>
      </c>
      <c r="N15427" s="1" t="str">
        <f>IF(OR(BART_Rides[[#This Row],[Station Code]]="EM", BART_Rides[[#This Row],[Station Code]]="MT", BART_Rides[[#This Row],[Station Code]]="PL", BART_Rides[[#This Row],[Station Code]]="CC"), "Yes", "No")</f>
        <v>No</v>
      </c>
    </row>
    <row r="15428" spans="6:14">
      <c r="F15428" s="3">
        <v>44293</v>
      </c>
      <c r="G15428" s="1" t="s">
        <v>81</v>
      </c>
      <c r="H15428" s="1" t="s">
        <v>107</v>
      </c>
      <c r="I15428" s="1">
        <v>505</v>
      </c>
      <c r="J15428" s="1">
        <f>MONTH(BART_Rides[[#This Row],[Date]])</f>
        <v>4</v>
      </c>
      <c r="K15428" s="1">
        <f>WEEKDAY(BART_Rides[[#This Row],[Date]],2)</f>
        <v>3</v>
      </c>
      <c r="L15428" s="1" t="str">
        <f>LEFT(BART_Rides[[#This Row],[Lines]],1)</f>
        <v>Y</v>
      </c>
      <c r="M15428" s="1" t="str">
        <f>IF(BART_Rides[[#This Row],[FirstLetter]]="Y","Yes","No")</f>
        <v>Yes</v>
      </c>
      <c r="N15428" s="1" t="str">
        <f>IF(OR(BART_Rides[[#This Row],[Station Code]]="EM", BART_Rides[[#This Row],[Station Code]]="MT", BART_Rides[[#This Row],[Station Code]]="PL", BART_Rides[[#This Row],[Station Code]]="CC"), "Yes", "No")</f>
        <v>No</v>
      </c>
    </row>
    <row r="15429" spans="6:14">
      <c r="F15429" s="3">
        <v>44294</v>
      </c>
      <c r="G15429" s="1" t="s">
        <v>81</v>
      </c>
      <c r="H15429" s="1" t="s">
        <v>107</v>
      </c>
      <c r="I15429" s="1">
        <v>464</v>
      </c>
      <c r="J15429" s="1">
        <f>MONTH(BART_Rides[[#This Row],[Date]])</f>
        <v>4</v>
      </c>
      <c r="K15429" s="1">
        <f>WEEKDAY(BART_Rides[[#This Row],[Date]],2)</f>
        <v>4</v>
      </c>
      <c r="L15429" s="1" t="str">
        <f>LEFT(BART_Rides[[#This Row],[Lines]],1)</f>
        <v>Y</v>
      </c>
      <c r="M15429" s="1" t="str">
        <f>IF(BART_Rides[[#This Row],[FirstLetter]]="Y","Yes","No")</f>
        <v>Yes</v>
      </c>
      <c r="N15429" s="1" t="str">
        <f>IF(OR(BART_Rides[[#This Row],[Station Code]]="EM", BART_Rides[[#This Row],[Station Code]]="MT", BART_Rides[[#This Row],[Station Code]]="PL", BART_Rides[[#This Row],[Station Code]]="CC"), "Yes", "No")</f>
        <v>No</v>
      </c>
    </row>
    <row r="15430" spans="6:14">
      <c r="F15430" s="3">
        <v>44295</v>
      </c>
      <c r="G15430" s="1" t="s">
        <v>81</v>
      </c>
      <c r="H15430" s="1" t="s">
        <v>107</v>
      </c>
      <c r="I15430" s="1">
        <v>546</v>
      </c>
      <c r="J15430" s="1">
        <f>MONTH(BART_Rides[[#This Row],[Date]])</f>
        <v>4</v>
      </c>
      <c r="K15430" s="1">
        <f>WEEKDAY(BART_Rides[[#This Row],[Date]],2)</f>
        <v>5</v>
      </c>
      <c r="L15430" s="1" t="str">
        <f>LEFT(BART_Rides[[#This Row],[Lines]],1)</f>
        <v>Y</v>
      </c>
      <c r="M15430" s="1" t="str">
        <f>IF(BART_Rides[[#This Row],[FirstLetter]]="Y","Yes","No")</f>
        <v>Yes</v>
      </c>
      <c r="N15430" s="1" t="str">
        <f>IF(OR(BART_Rides[[#This Row],[Station Code]]="EM", BART_Rides[[#This Row],[Station Code]]="MT", BART_Rides[[#This Row],[Station Code]]="PL", BART_Rides[[#This Row],[Station Code]]="CC"), "Yes", "No")</f>
        <v>No</v>
      </c>
    </row>
    <row r="15431" spans="6:14">
      <c r="F15431" s="3">
        <v>44296</v>
      </c>
      <c r="G15431" s="1" t="s">
        <v>81</v>
      </c>
      <c r="H15431" s="1" t="s">
        <v>107</v>
      </c>
      <c r="I15431" s="1">
        <v>244</v>
      </c>
      <c r="J15431" s="1">
        <f>MONTH(BART_Rides[[#This Row],[Date]])</f>
        <v>4</v>
      </c>
      <c r="K15431" s="1">
        <f>WEEKDAY(BART_Rides[[#This Row],[Date]],2)</f>
        <v>6</v>
      </c>
      <c r="L15431" s="1" t="str">
        <f>LEFT(BART_Rides[[#This Row],[Lines]],1)</f>
        <v>Y</v>
      </c>
      <c r="M15431" s="1" t="str">
        <f>IF(BART_Rides[[#This Row],[FirstLetter]]="Y","Yes","No")</f>
        <v>Yes</v>
      </c>
      <c r="N15431" s="1" t="str">
        <f>IF(OR(BART_Rides[[#This Row],[Station Code]]="EM", BART_Rides[[#This Row],[Station Code]]="MT", BART_Rides[[#This Row],[Station Code]]="PL", BART_Rides[[#This Row],[Station Code]]="CC"), "Yes", "No")</f>
        <v>No</v>
      </c>
    </row>
    <row r="15432" spans="6:14">
      <c r="F15432" s="3">
        <v>44297</v>
      </c>
      <c r="G15432" s="1" t="s">
        <v>81</v>
      </c>
      <c r="H15432" s="1" t="s">
        <v>107</v>
      </c>
      <c r="I15432" s="1">
        <v>225</v>
      </c>
      <c r="J15432" s="1">
        <f>MONTH(BART_Rides[[#This Row],[Date]])</f>
        <v>4</v>
      </c>
      <c r="K15432" s="1">
        <f>WEEKDAY(BART_Rides[[#This Row],[Date]],2)</f>
        <v>7</v>
      </c>
      <c r="L15432" s="1" t="str">
        <f>LEFT(BART_Rides[[#This Row],[Lines]],1)</f>
        <v>Y</v>
      </c>
      <c r="M15432" s="1" t="str">
        <f>IF(BART_Rides[[#This Row],[FirstLetter]]="Y","Yes","No")</f>
        <v>Yes</v>
      </c>
      <c r="N15432" s="1" t="str">
        <f>IF(OR(BART_Rides[[#This Row],[Station Code]]="EM", BART_Rides[[#This Row],[Station Code]]="MT", BART_Rides[[#This Row],[Station Code]]="PL", BART_Rides[[#This Row],[Station Code]]="CC"), "Yes", "No")</f>
        <v>No</v>
      </c>
    </row>
    <row r="15433" spans="6:14">
      <c r="F15433" s="3">
        <v>44298</v>
      </c>
      <c r="G15433" s="1" t="s">
        <v>81</v>
      </c>
      <c r="H15433" s="1" t="s">
        <v>107</v>
      </c>
      <c r="I15433" s="1">
        <v>462</v>
      </c>
      <c r="J15433" s="1">
        <f>MONTH(BART_Rides[[#This Row],[Date]])</f>
        <v>4</v>
      </c>
      <c r="K15433" s="1">
        <f>WEEKDAY(BART_Rides[[#This Row],[Date]],2)</f>
        <v>1</v>
      </c>
      <c r="L15433" s="1" t="str">
        <f>LEFT(BART_Rides[[#This Row],[Lines]],1)</f>
        <v>Y</v>
      </c>
      <c r="M15433" s="1" t="str">
        <f>IF(BART_Rides[[#This Row],[FirstLetter]]="Y","Yes","No")</f>
        <v>Yes</v>
      </c>
      <c r="N15433" s="1" t="str">
        <f>IF(OR(BART_Rides[[#This Row],[Station Code]]="EM", BART_Rides[[#This Row],[Station Code]]="MT", BART_Rides[[#This Row],[Station Code]]="PL", BART_Rides[[#This Row],[Station Code]]="CC"), "Yes", "No")</f>
        <v>No</v>
      </c>
    </row>
    <row r="15434" spans="6:14">
      <c r="F15434" s="3">
        <v>44299</v>
      </c>
      <c r="G15434" s="1" t="s">
        <v>81</v>
      </c>
      <c r="H15434" s="1" t="s">
        <v>107</v>
      </c>
      <c r="I15434" s="1">
        <v>410</v>
      </c>
      <c r="J15434" s="1">
        <f>MONTH(BART_Rides[[#This Row],[Date]])</f>
        <v>4</v>
      </c>
      <c r="K15434" s="1">
        <f>WEEKDAY(BART_Rides[[#This Row],[Date]],2)</f>
        <v>2</v>
      </c>
      <c r="L15434" s="1" t="str">
        <f>LEFT(BART_Rides[[#This Row],[Lines]],1)</f>
        <v>Y</v>
      </c>
      <c r="M15434" s="1" t="str">
        <f>IF(BART_Rides[[#This Row],[FirstLetter]]="Y","Yes","No")</f>
        <v>Yes</v>
      </c>
      <c r="N15434" s="1" t="str">
        <f>IF(OR(BART_Rides[[#This Row],[Station Code]]="EM", BART_Rides[[#This Row],[Station Code]]="MT", BART_Rides[[#This Row],[Station Code]]="PL", BART_Rides[[#This Row],[Station Code]]="CC"), "Yes", "No")</f>
        <v>No</v>
      </c>
    </row>
    <row r="15435" spans="6:14">
      <c r="F15435" s="3">
        <v>44300</v>
      </c>
      <c r="G15435" s="1" t="s">
        <v>81</v>
      </c>
      <c r="H15435" s="1" t="s">
        <v>107</v>
      </c>
      <c r="I15435" s="1">
        <v>432</v>
      </c>
      <c r="J15435" s="1">
        <f>MONTH(BART_Rides[[#This Row],[Date]])</f>
        <v>4</v>
      </c>
      <c r="K15435" s="1">
        <f>WEEKDAY(BART_Rides[[#This Row],[Date]],2)</f>
        <v>3</v>
      </c>
      <c r="L15435" s="1" t="str">
        <f>LEFT(BART_Rides[[#This Row],[Lines]],1)</f>
        <v>Y</v>
      </c>
      <c r="M15435" s="1" t="str">
        <f>IF(BART_Rides[[#This Row],[FirstLetter]]="Y","Yes","No")</f>
        <v>Yes</v>
      </c>
      <c r="N15435" s="1" t="str">
        <f>IF(OR(BART_Rides[[#This Row],[Station Code]]="EM", BART_Rides[[#This Row],[Station Code]]="MT", BART_Rides[[#This Row],[Station Code]]="PL", BART_Rides[[#This Row],[Station Code]]="CC"), "Yes", "No")</f>
        <v>No</v>
      </c>
    </row>
    <row r="15436" spans="6:14">
      <c r="F15436" s="3">
        <v>44301</v>
      </c>
      <c r="G15436" s="1" t="s">
        <v>81</v>
      </c>
      <c r="H15436" s="1" t="s">
        <v>107</v>
      </c>
      <c r="I15436" s="1">
        <v>433</v>
      </c>
      <c r="J15436" s="1">
        <f>MONTH(BART_Rides[[#This Row],[Date]])</f>
        <v>4</v>
      </c>
      <c r="K15436" s="1">
        <f>WEEKDAY(BART_Rides[[#This Row],[Date]],2)</f>
        <v>4</v>
      </c>
      <c r="L15436" s="1" t="str">
        <f>LEFT(BART_Rides[[#This Row],[Lines]],1)</f>
        <v>Y</v>
      </c>
      <c r="M15436" s="1" t="str">
        <f>IF(BART_Rides[[#This Row],[FirstLetter]]="Y","Yes","No")</f>
        <v>Yes</v>
      </c>
      <c r="N15436" s="1" t="str">
        <f>IF(OR(BART_Rides[[#This Row],[Station Code]]="EM", BART_Rides[[#This Row],[Station Code]]="MT", BART_Rides[[#This Row],[Station Code]]="PL", BART_Rides[[#This Row],[Station Code]]="CC"), "Yes", "No")</f>
        <v>No</v>
      </c>
    </row>
    <row r="15437" spans="6:14">
      <c r="F15437" s="3">
        <v>44302</v>
      </c>
      <c r="G15437" s="1" t="s">
        <v>81</v>
      </c>
      <c r="H15437" s="1" t="s">
        <v>107</v>
      </c>
      <c r="I15437" s="1">
        <v>382</v>
      </c>
      <c r="J15437" s="1">
        <f>MONTH(BART_Rides[[#This Row],[Date]])</f>
        <v>4</v>
      </c>
      <c r="K15437" s="1">
        <f>WEEKDAY(BART_Rides[[#This Row],[Date]],2)</f>
        <v>5</v>
      </c>
      <c r="L15437" s="1" t="str">
        <f>LEFT(BART_Rides[[#This Row],[Lines]],1)</f>
        <v>Y</v>
      </c>
      <c r="M15437" s="1" t="str">
        <f>IF(BART_Rides[[#This Row],[FirstLetter]]="Y","Yes","No")</f>
        <v>Yes</v>
      </c>
      <c r="N15437" s="1" t="str">
        <f>IF(OR(BART_Rides[[#This Row],[Station Code]]="EM", BART_Rides[[#This Row],[Station Code]]="MT", BART_Rides[[#This Row],[Station Code]]="PL", BART_Rides[[#This Row],[Station Code]]="CC"), "Yes", "No")</f>
        <v>No</v>
      </c>
    </row>
    <row r="15438" spans="6:14">
      <c r="F15438" s="3">
        <v>44303</v>
      </c>
      <c r="G15438" s="1" t="s">
        <v>81</v>
      </c>
      <c r="H15438" s="1" t="s">
        <v>107</v>
      </c>
      <c r="I15438" s="1">
        <v>211</v>
      </c>
      <c r="J15438" s="1">
        <f>MONTH(BART_Rides[[#This Row],[Date]])</f>
        <v>4</v>
      </c>
      <c r="K15438" s="1">
        <f>WEEKDAY(BART_Rides[[#This Row],[Date]],2)</f>
        <v>6</v>
      </c>
      <c r="L15438" s="1" t="str">
        <f>LEFT(BART_Rides[[#This Row],[Lines]],1)</f>
        <v>Y</v>
      </c>
      <c r="M15438" s="1" t="str">
        <f>IF(BART_Rides[[#This Row],[FirstLetter]]="Y","Yes","No")</f>
        <v>Yes</v>
      </c>
      <c r="N15438" s="1" t="str">
        <f>IF(OR(BART_Rides[[#This Row],[Station Code]]="EM", BART_Rides[[#This Row],[Station Code]]="MT", BART_Rides[[#This Row],[Station Code]]="PL", BART_Rides[[#This Row],[Station Code]]="CC"), "Yes", "No")</f>
        <v>No</v>
      </c>
    </row>
    <row r="15439" spans="6:14">
      <c r="F15439" s="3">
        <v>44304</v>
      </c>
      <c r="G15439" s="1" t="s">
        <v>81</v>
      </c>
      <c r="H15439" s="1" t="s">
        <v>107</v>
      </c>
      <c r="I15439" s="1">
        <v>223</v>
      </c>
      <c r="J15439" s="1">
        <f>MONTH(BART_Rides[[#This Row],[Date]])</f>
        <v>4</v>
      </c>
      <c r="K15439" s="1">
        <f>WEEKDAY(BART_Rides[[#This Row],[Date]],2)</f>
        <v>7</v>
      </c>
      <c r="L15439" s="1" t="str">
        <f>LEFT(BART_Rides[[#This Row],[Lines]],1)</f>
        <v>Y</v>
      </c>
      <c r="M15439" s="1" t="str">
        <f>IF(BART_Rides[[#This Row],[FirstLetter]]="Y","Yes","No")</f>
        <v>Yes</v>
      </c>
      <c r="N15439" s="1" t="str">
        <f>IF(OR(BART_Rides[[#This Row],[Station Code]]="EM", BART_Rides[[#This Row],[Station Code]]="MT", BART_Rides[[#This Row],[Station Code]]="PL", BART_Rides[[#This Row],[Station Code]]="CC"), "Yes", "No")</f>
        <v>No</v>
      </c>
    </row>
    <row r="15440" spans="6:14">
      <c r="F15440" s="3">
        <v>44305</v>
      </c>
      <c r="G15440" s="1" t="s">
        <v>81</v>
      </c>
      <c r="H15440" s="1" t="s">
        <v>107</v>
      </c>
      <c r="I15440" s="1">
        <v>447</v>
      </c>
      <c r="J15440" s="1">
        <f>MONTH(BART_Rides[[#This Row],[Date]])</f>
        <v>4</v>
      </c>
      <c r="K15440" s="1">
        <f>WEEKDAY(BART_Rides[[#This Row],[Date]],2)</f>
        <v>1</v>
      </c>
      <c r="L15440" s="1" t="str">
        <f>LEFT(BART_Rides[[#This Row],[Lines]],1)</f>
        <v>Y</v>
      </c>
      <c r="M15440" s="1" t="str">
        <f>IF(BART_Rides[[#This Row],[FirstLetter]]="Y","Yes","No")</f>
        <v>Yes</v>
      </c>
      <c r="N15440" s="1" t="str">
        <f>IF(OR(BART_Rides[[#This Row],[Station Code]]="EM", BART_Rides[[#This Row],[Station Code]]="MT", BART_Rides[[#This Row],[Station Code]]="PL", BART_Rides[[#This Row],[Station Code]]="CC"), "Yes", "No")</f>
        <v>No</v>
      </c>
    </row>
    <row r="15441" spans="6:14">
      <c r="F15441" s="3">
        <v>44306</v>
      </c>
      <c r="G15441" s="1" t="s">
        <v>81</v>
      </c>
      <c r="H15441" s="1" t="s">
        <v>107</v>
      </c>
      <c r="I15441" s="1">
        <v>501</v>
      </c>
      <c r="J15441" s="1">
        <f>MONTH(BART_Rides[[#This Row],[Date]])</f>
        <v>4</v>
      </c>
      <c r="K15441" s="1">
        <f>WEEKDAY(BART_Rides[[#This Row],[Date]],2)</f>
        <v>2</v>
      </c>
      <c r="L15441" s="1" t="str">
        <f>LEFT(BART_Rides[[#This Row],[Lines]],1)</f>
        <v>Y</v>
      </c>
      <c r="M15441" s="1" t="str">
        <f>IF(BART_Rides[[#This Row],[FirstLetter]]="Y","Yes","No")</f>
        <v>Yes</v>
      </c>
      <c r="N15441" s="1" t="str">
        <f>IF(OR(BART_Rides[[#This Row],[Station Code]]="EM", BART_Rides[[#This Row],[Station Code]]="MT", BART_Rides[[#This Row],[Station Code]]="PL", BART_Rides[[#This Row],[Station Code]]="CC"), "Yes", "No")</f>
        <v>No</v>
      </c>
    </row>
    <row r="15442" spans="6:14">
      <c r="F15442" s="3">
        <v>44307</v>
      </c>
      <c r="G15442" s="1" t="s">
        <v>81</v>
      </c>
      <c r="H15442" s="1" t="s">
        <v>107</v>
      </c>
      <c r="I15442" s="1">
        <v>456</v>
      </c>
      <c r="J15442" s="1">
        <f>MONTH(BART_Rides[[#This Row],[Date]])</f>
        <v>4</v>
      </c>
      <c r="K15442" s="1">
        <f>WEEKDAY(BART_Rides[[#This Row],[Date]],2)</f>
        <v>3</v>
      </c>
      <c r="L15442" s="1" t="str">
        <f>LEFT(BART_Rides[[#This Row],[Lines]],1)</f>
        <v>Y</v>
      </c>
      <c r="M15442" s="1" t="str">
        <f>IF(BART_Rides[[#This Row],[FirstLetter]]="Y","Yes","No")</f>
        <v>Yes</v>
      </c>
      <c r="N15442" s="1" t="str">
        <f>IF(OR(BART_Rides[[#This Row],[Station Code]]="EM", BART_Rides[[#This Row],[Station Code]]="MT", BART_Rides[[#This Row],[Station Code]]="PL", BART_Rides[[#This Row],[Station Code]]="CC"), "Yes", "No")</f>
        <v>No</v>
      </c>
    </row>
    <row r="15443" spans="6:14">
      <c r="F15443" s="3">
        <v>44308</v>
      </c>
      <c r="G15443" s="1" t="s">
        <v>81</v>
      </c>
      <c r="H15443" s="1" t="s">
        <v>107</v>
      </c>
      <c r="I15443" s="1">
        <v>441</v>
      </c>
      <c r="J15443" s="1">
        <f>MONTH(BART_Rides[[#This Row],[Date]])</f>
        <v>4</v>
      </c>
      <c r="K15443" s="1">
        <f>WEEKDAY(BART_Rides[[#This Row],[Date]],2)</f>
        <v>4</v>
      </c>
      <c r="L15443" s="1" t="str">
        <f>LEFT(BART_Rides[[#This Row],[Lines]],1)</f>
        <v>Y</v>
      </c>
      <c r="M15443" s="1" t="str">
        <f>IF(BART_Rides[[#This Row],[FirstLetter]]="Y","Yes","No")</f>
        <v>Yes</v>
      </c>
      <c r="N15443" s="1" t="str">
        <f>IF(OR(BART_Rides[[#This Row],[Station Code]]="EM", BART_Rides[[#This Row],[Station Code]]="MT", BART_Rides[[#This Row],[Station Code]]="PL", BART_Rides[[#This Row],[Station Code]]="CC"), "Yes", "No")</f>
        <v>No</v>
      </c>
    </row>
    <row r="15444" spans="6:14">
      <c r="F15444" s="3">
        <v>44309</v>
      </c>
      <c r="G15444" s="1" t="s">
        <v>81</v>
      </c>
      <c r="H15444" s="1" t="s">
        <v>107</v>
      </c>
      <c r="I15444" s="1">
        <v>528</v>
      </c>
      <c r="J15444" s="1">
        <f>MONTH(BART_Rides[[#This Row],[Date]])</f>
        <v>4</v>
      </c>
      <c r="K15444" s="1">
        <f>WEEKDAY(BART_Rides[[#This Row],[Date]],2)</f>
        <v>5</v>
      </c>
      <c r="L15444" s="1" t="str">
        <f>LEFT(BART_Rides[[#This Row],[Lines]],1)</f>
        <v>Y</v>
      </c>
      <c r="M15444" s="1" t="str">
        <f>IF(BART_Rides[[#This Row],[FirstLetter]]="Y","Yes","No")</f>
        <v>Yes</v>
      </c>
      <c r="N15444" s="1" t="str">
        <f>IF(OR(BART_Rides[[#This Row],[Station Code]]="EM", BART_Rides[[#This Row],[Station Code]]="MT", BART_Rides[[#This Row],[Station Code]]="PL", BART_Rides[[#This Row],[Station Code]]="CC"), "Yes", "No")</f>
        <v>No</v>
      </c>
    </row>
    <row r="15445" spans="6:14">
      <c r="F15445" s="3">
        <v>44310</v>
      </c>
      <c r="G15445" s="1" t="s">
        <v>81</v>
      </c>
      <c r="H15445" s="1" t="s">
        <v>107</v>
      </c>
      <c r="I15445" s="1">
        <v>265</v>
      </c>
      <c r="J15445" s="1">
        <f>MONTH(BART_Rides[[#This Row],[Date]])</f>
        <v>4</v>
      </c>
      <c r="K15445" s="1">
        <f>WEEKDAY(BART_Rides[[#This Row],[Date]],2)</f>
        <v>6</v>
      </c>
      <c r="L15445" s="1" t="str">
        <f>LEFT(BART_Rides[[#This Row],[Lines]],1)</f>
        <v>Y</v>
      </c>
      <c r="M15445" s="1" t="str">
        <f>IF(BART_Rides[[#This Row],[FirstLetter]]="Y","Yes","No")</f>
        <v>Yes</v>
      </c>
      <c r="N15445" s="1" t="str">
        <f>IF(OR(BART_Rides[[#This Row],[Station Code]]="EM", BART_Rides[[#This Row],[Station Code]]="MT", BART_Rides[[#This Row],[Station Code]]="PL", BART_Rides[[#This Row],[Station Code]]="CC"), "Yes", "No")</f>
        <v>No</v>
      </c>
    </row>
    <row r="15446" spans="6:14">
      <c r="F15446" s="3">
        <v>44311</v>
      </c>
      <c r="G15446" s="1" t="s">
        <v>81</v>
      </c>
      <c r="H15446" s="1" t="s">
        <v>107</v>
      </c>
      <c r="I15446" s="1">
        <v>241</v>
      </c>
      <c r="J15446" s="1">
        <f>MONTH(BART_Rides[[#This Row],[Date]])</f>
        <v>4</v>
      </c>
      <c r="K15446" s="1">
        <f>WEEKDAY(BART_Rides[[#This Row],[Date]],2)</f>
        <v>7</v>
      </c>
      <c r="L15446" s="1" t="str">
        <f>LEFT(BART_Rides[[#This Row],[Lines]],1)</f>
        <v>Y</v>
      </c>
      <c r="M15446" s="1" t="str">
        <f>IF(BART_Rides[[#This Row],[FirstLetter]]="Y","Yes","No")</f>
        <v>Yes</v>
      </c>
      <c r="N15446" s="1" t="str">
        <f>IF(OR(BART_Rides[[#This Row],[Station Code]]="EM", BART_Rides[[#This Row],[Station Code]]="MT", BART_Rides[[#This Row],[Station Code]]="PL", BART_Rides[[#This Row],[Station Code]]="CC"), "Yes", "No")</f>
        <v>No</v>
      </c>
    </row>
    <row r="15447" spans="6:14">
      <c r="F15447" s="3">
        <v>44312</v>
      </c>
      <c r="G15447" s="1" t="s">
        <v>81</v>
      </c>
      <c r="H15447" s="1" t="s">
        <v>107</v>
      </c>
      <c r="I15447" s="1">
        <v>482</v>
      </c>
      <c r="J15447" s="1">
        <f>MONTH(BART_Rides[[#This Row],[Date]])</f>
        <v>4</v>
      </c>
      <c r="K15447" s="1">
        <f>WEEKDAY(BART_Rides[[#This Row],[Date]],2)</f>
        <v>1</v>
      </c>
      <c r="L15447" s="1" t="str">
        <f>LEFT(BART_Rides[[#This Row],[Lines]],1)</f>
        <v>Y</v>
      </c>
      <c r="M15447" s="1" t="str">
        <f>IF(BART_Rides[[#This Row],[FirstLetter]]="Y","Yes","No")</f>
        <v>Yes</v>
      </c>
      <c r="N15447" s="1" t="str">
        <f>IF(OR(BART_Rides[[#This Row],[Station Code]]="EM", BART_Rides[[#This Row],[Station Code]]="MT", BART_Rides[[#This Row],[Station Code]]="PL", BART_Rides[[#This Row],[Station Code]]="CC"), "Yes", "No")</f>
        <v>No</v>
      </c>
    </row>
    <row r="15448" spans="6:14">
      <c r="F15448" s="3">
        <v>44313</v>
      </c>
      <c r="G15448" s="1" t="s">
        <v>81</v>
      </c>
      <c r="H15448" s="1" t="s">
        <v>107</v>
      </c>
      <c r="I15448" s="1">
        <v>471</v>
      </c>
      <c r="J15448" s="1">
        <f>MONTH(BART_Rides[[#This Row],[Date]])</f>
        <v>4</v>
      </c>
      <c r="K15448" s="1">
        <f>WEEKDAY(BART_Rides[[#This Row],[Date]],2)</f>
        <v>2</v>
      </c>
      <c r="L15448" s="1" t="str">
        <f>LEFT(BART_Rides[[#This Row],[Lines]],1)</f>
        <v>Y</v>
      </c>
      <c r="M15448" s="1" t="str">
        <f>IF(BART_Rides[[#This Row],[FirstLetter]]="Y","Yes","No")</f>
        <v>Yes</v>
      </c>
      <c r="N15448" s="1" t="str">
        <f>IF(OR(BART_Rides[[#This Row],[Station Code]]="EM", BART_Rides[[#This Row],[Station Code]]="MT", BART_Rides[[#This Row],[Station Code]]="PL", BART_Rides[[#This Row],[Station Code]]="CC"), "Yes", "No")</f>
        <v>No</v>
      </c>
    </row>
    <row r="15449" spans="6:14">
      <c r="F15449" s="3">
        <v>44314</v>
      </c>
      <c r="G15449" s="1" t="s">
        <v>81</v>
      </c>
      <c r="H15449" s="1" t="s">
        <v>107</v>
      </c>
      <c r="I15449" s="1">
        <v>468</v>
      </c>
      <c r="J15449" s="1">
        <f>MONTH(BART_Rides[[#This Row],[Date]])</f>
        <v>4</v>
      </c>
      <c r="K15449" s="1">
        <f>WEEKDAY(BART_Rides[[#This Row],[Date]],2)</f>
        <v>3</v>
      </c>
      <c r="L15449" s="1" t="str">
        <f>LEFT(BART_Rides[[#This Row],[Lines]],1)</f>
        <v>Y</v>
      </c>
      <c r="M15449" s="1" t="str">
        <f>IF(BART_Rides[[#This Row],[FirstLetter]]="Y","Yes","No")</f>
        <v>Yes</v>
      </c>
      <c r="N15449" s="1" t="str">
        <f>IF(OR(BART_Rides[[#This Row],[Station Code]]="EM", BART_Rides[[#This Row],[Station Code]]="MT", BART_Rides[[#This Row],[Station Code]]="PL", BART_Rides[[#This Row],[Station Code]]="CC"), "Yes", "No")</f>
        <v>No</v>
      </c>
    </row>
    <row r="15450" spans="6:14">
      <c r="F15450" s="3">
        <v>44315</v>
      </c>
      <c r="G15450" s="1" t="s">
        <v>81</v>
      </c>
      <c r="H15450" s="1" t="s">
        <v>107</v>
      </c>
      <c r="I15450" s="1">
        <v>492</v>
      </c>
      <c r="J15450" s="1">
        <f>MONTH(BART_Rides[[#This Row],[Date]])</f>
        <v>4</v>
      </c>
      <c r="K15450" s="1">
        <f>WEEKDAY(BART_Rides[[#This Row],[Date]],2)</f>
        <v>4</v>
      </c>
      <c r="L15450" s="1" t="str">
        <f>LEFT(BART_Rides[[#This Row],[Lines]],1)</f>
        <v>Y</v>
      </c>
      <c r="M15450" s="1" t="str">
        <f>IF(BART_Rides[[#This Row],[FirstLetter]]="Y","Yes","No")</f>
        <v>Yes</v>
      </c>
      <c r="N15450" s="1" t="str">
        <f>IF(OR(BART_Rides[[#This Row],[Station Code]]="EM", BART_Rides[[#This Row],[Station Code]]="MT", BART_Rides[[#This Row],[Station Code]]="PL", BART_Rides[[#This Row],[Station Code]]="CC"), "Yes", "No")</f>
        <v>No</v>
      </c>
    </row>
    <row r="15451" spans="6:14">
      <c r="F15451" s="3">
        <v>44316</v>
      </c>
      <c r="G15451" s="1" t="s">
        <v>81</v>
      </c>
      <c r="H15451" s="1" t="s">
        <v>107</v>
      </c>
      <c r="I15451" s="1">
        <v>542</v>
      </c>
      <c r="J15451" s="1">
        <f>MONTH(BART_Rides[[#This Row],[Date]])</f>
        <v>4</v>
      </c>
      <c r="K15451" s="1">
        <f>WEEKDAY(BART_Rides[[#This Row],[Date]],2)</f>
        <v>5</v>
      </c>
      <c r="L15451" s="1" t="str">
        <f>LEFT(BART_Rides[[#This Row],[Lines]],1)</f>
        <v>Y</v>
      </c>
      <c r="M15451" s="1" t="str">
        <f>IF(BART_Rides[[#This Row],[FirstLetter]]="Y","Yes","No")</f>
        <v>Yes</v>
      </c>
      <c r="N15451" s="1" t="str">
        <f>IF(OR(BART_Rides[[#This Row],[Station Code]]="EM", BART_Rides[[#This Row],[Station Code]]="MT", BART_Rides[[#This Row],[Station Code]]="PL", BART_Rides[[#This Row],[Station Code]]="CC"), "Yes", "No")</f>
        <v>No</v>
      </c>
    </row>
    <row r="15452" spans="6:14">
      <c r="F15452" s="3">
        <v>44317</v>
      </c>
      <c r="G15452" s="1" t="s">
        <v>81</v>
      </c>
      <c r="H15452" s="1" t="s">
        <v>107</v>
      </c>
      <c r="I15452" s="1">
        <v>276</v>
      </c>
      <c r="J15452" s="1">
        <f>MONTH(BART_Rides[[#This Row],[Date]])</f>
        <v>5</v>
      </c>
      <c r="K15452" s="1">
        <f>WEEKDAY(BART_Rides[[#This Row],[Date]],2)</f>
        <v>6</v>
      </c>
      <c r="L15452" s="1" t="str">
        <f>LEFT(BART_Rides[[#This Row],[Lines]],1)</f>
        <v>Y</v>
      </c>
      <c r="M15452" s="1" t="str">
        <f>IF(BART_Rides[[#This Row],[FirstLetter]]="Y","Yes","No")</f>
        <v>Yes</v>
      </c>
      <c r="N15452" s="1" t="str">
        <f>IF(OR(BART_Rides[[#This Row],[Station Code]]="EM", BART_Rides[[#This Row],[Station Code]]="MT", BART_Rides[[#This Row],[Station Code]]="PL", BART_Rides[[#This Row],[Station Code]]="CC"), "Yes", "No")</f>
        <v>No</v>
      </c>
    </row>
    <row r="15453" spans="6:14">
      <c r="F15453" s="3">
        <v>44318</v>
      </c>
      <c r="G15453" s="1" t="s">
        <v>81</v>
      </c>
      <c r="H15453" s="1" t="s">
        <v>107</v>
      </c>
      <c r="I15453" s="1">
        <v>237</v>
      </c>
      <c r="J15453" s="1">
        <f>MONTH(BART_Rides[[#This Row],[Date]])</f>
        <v>5</v>
      </c>
      <c r="K15453" s="1">
        <f>WEEKDAY(BART_Rides[[#This Row],[Date]],2)</f>
        <v>7</v>
      </c>
      <c r="L15453" s="1" t="str">
        <f>LEFT(BART_Rides[[#This Row],[Lines]],1)</f>
        <v>Y</v>
      </c>
      <c r="M15453" s="1" t="str">
        <f>IF(BART_Rides[[#This Row],[FirstLetter]]="Y","Yes","No")</f>
        <v>Yes</v>
      </c>
      <c r="N15453" s="1" t="str">
        <f>IF(OR(BART_Rides[[#This Row],[Station Code]]="EM", BART_Rides[[#This Row],[Station Code]]="MT", BART_Rides[[#This Row],[Station Code]]="PL", BART_Rides[[#This Row],[Station Code]]="CC"), "Yes", "No")</f>
        <v>No</v>
      </c>
    </row>
    <row r="15454" spans="6:14">
      <c r="F15454" s="3">
        <v>44319</v>
      </c>
      <c r="G15454" s="1" t="s">
        <v>81</v>
      </c>
      <c r="H15454" s="1" t="s">
        <v>107</v>
      </c>
      <c r="I15454" s="1">
        <v>531</v>
      </c>
      <c r="J15454" s="1">
        <f>MONTH(BART_Rides[[#This Row],[Date]])</f>
        <v>5</v>
      </c>
      <c r="K15454" s="1">
        <f>WEEKDAY(BART_Rides[[#This Row],[Date]],2)</f>
        <v>1</v>
      </c>
      <c r="L15454" s="1" t="str">
        <f>LEFT(BART_Rides[[#This Row],[Lines]],1)</f>
        <v>Y</v>
      </c>
      <c r="M15454" s="1" t="str">
        <f>IF(BART_Rides[[#This Row],[FirstLetter]]="Y","Yes","No")</f>
        <v>Yes</v>
      </c>
      <c r="N15454" s="1" t="str">
        <f>IF(OR(BART_Rides[[#This Row],[Station Code]]="EM", BART_Rides[[#This Row],[Station Code]]="MT", BART_Rides[[#This Row],[Station Code]]="PL", BART_Rides[[#This Row],[Station Code]]="CC"), "Yes", "No")</f>
        <v>No</v>
      </c>
    </row>
    <row r="15455" spans="6:14">
      <c r="F15455" s="3">
        <v>44320</v>
      </c>
      <c r="G15455" s="1" t="s">
        <v>81</v>
      </c>
      <c r="H15455" s="1" t="s">
        <v>107</v>
      </c>
      <c r="I15455" s="1">
        <v>533</v>
      </c>
      <c r="J15455" s="1">
        <f>MONTH(BART_Rides[[#This Row],[Date]])</f>
        <v>5</v>
      </c>
      <c r="K15455" s="1">
        <f>WEEKDAY(BART_Rides[[#This Row],[Date]],2)</f>
        <v>2</v>
      </c>
      <c r="L15455" s="1" t="str">
        <f>LEFT(BART_Rides[[#This Row],[Lines]],1)</f>
        <v>Y</v>
      </c>
      <c r="M15455" s="1" t="str">
        <f>IF(BART_Rides[[#This Row],[FirstLetter]]="Y","Yes","No")</f>
        <v>Yes</v>
      </c>
      <c r="N15455" s="1" t="str">
        <f>IF(OR(BART_Rides[[#This Row],[Station Code]]="EM", BART_Rides[[#This Row],[Station Code]]="MT", BART_Rides[[#This Row],[Station Code]]="PL", BART_Rides[[#This Row],[Station Code]]="CC"), "Yes", "No")</f>
        <v>No</v>
      </c>
    </row>
    <row r="15456" spans="6:14">
      <c r="F15456" s="3">
        <v>44321</v>
      </c>
      <c r="G15456" s="1" t="s">
        <v>81</v>
      </c>
      <c r="H15456" s="1" t="s">
        <v>107</v>
      </c>
      <c r="I15456" s="1">
        <v>505</v>
      </c>
      <c r="J15456" s="1">
        <f>MONTH(BART_Rides[[#This Row],[Date]])</f>
        <v>5</v>
      </c>
      <c r="K15456" s="1">
        <f>WEEKDAY(BART_Rides[[#This Row],[Date]],2)</f>
        <v>3</v>
      </c>
      <c r="L15456" s="1" t="str">
        <f>LEFT(BART_Rides[[#This Row],[Lines]],1)</f>
        <v>Y</v>
      </c>
      <c r="M15456" s="1" t="str">
        <f>IF(BART_Rides[[#This Row],[FirstLetter]]="Y","Yes","No")</f>
        <v>Yes</v>
      </c>
      <c r="N15456" s="1" t="str">
        <f>IF(OR(BART_Rides[[#This Row],[Station Code]]="EM", BART_Rides[[#This Row],[Station Code]]="MT", BART_Rides[[#This Row],[Station Code]]="PL", BART_Rides[[#This Row],[Station Code]]="CC"), "Yes", "No")</f>
        <v>No</v>
      </c>
    </row>
    <row r="15457" spans="6:14">
      <c r="F15457" s="3">
        <v>44322</v>
      </c>
      <c r="G15457" s="1" t="s">
        <v>81</v>
      </c>
      <c r="H15457" s="1" t="s">
        <v>107</v>
      </c>
      <c r="I15457" s="1">
        <v>535</v>
      </c>
      <c r="J15457" s="1">
        <f>MONTH(BART_Rides[[#This Row],[Date]])</f>
        <v>5</v>
      </c>
      <c r="K15457" s="1">
        <f>WEEKDAY(BART_Rides[[#This Row],[Date]],2)</f>
        <v>4</v>
      </c>
      <c r="L15457" s="1" t="str">
        <f>LEFT(BART_Rides[[#This Row],[Lines]],1)</f>
        <v>Y</v>
      </c>
      <c r="M15457" s="1" t="str">
        <f>IF(BART_Rides[[#This Row],[FirstLetter]]="Y","Yes","No")</f>
        <v>Yes</v>
      </c>
      <c r="N15457" s="1" t="str">
        <f>IF(OR(BART_Rides[[#This Row],[Station Code]]="EM", BART_Rides[[#This Row],[Station Code]]="MT", BART_Rides[[#This Row],[Station Code]]="PL", BART_Rides[[#This Row],[Station Code]]="CC"), "Yes", "No")</f>
        <v>No</v>
      </c>
    </row>
    <row r="15458" spans="6:14">
      <c r="F15458" s="3">
        <v>44323</v>
      </c>
      <c r="G15458" s="1" t="s">
        <v>81</v>
      </c>
      <c r="H15458" s="1" t="s">
        <v>107</v>
      </c>
      <c r="I15458" s="1">
        <v>562</v>
      </c>
      <c r="J15458" s="1">
        <f>MONTH(BART_Rides[[#This Row],[Date]])</f>
        <v>5</v>
      </c>
      <c r="K15458" s="1">
        <f>WEEKDAY(BART_Rides[[#This Row],[Date]],2)</f>
        <v>5</v>
      </c>
      <c r="L15458" s="1" t="str">
        <f>LEFT(BART_Rides[[#This Row],[Lines]],1)</f>
        <v>Y</v>
      </c>
      <c r="M15458" s="1" t="str">
        <f>IF(BART_Rides[[#This Row],[FirstLetter]]="Y","Yes","No")</f>
        <v>Yes</v>
      </c>
      <c r="N15458" s="1" t="str">
        <f>IF(OR(BART_Rides[[#This Row],[Station Code]]="EM", BART_Rides[[#This Row],[Station Code]]="MT", BART_Rides[[#This Row],[Station Code]]="PL", BART_Rides[[#This Row],[Station Code]]="CC"), "Yes", "No")</f>
        <v>No</v>
      </c>
    </row>
    <row r="15459" spans="6:14">
      <c r="F15459" s="3">
        <v>44324</v>
      </c>
      <c r="G15459" s="1" t="s">
        <v>81</v>
      </c>
      <c r="H15459" s="1" t="s">
        <v>107</v>
      </c>
      <c r="I15459" s="1">
        <v>305</v>
      </c>
      <c r="J15459" s="1">
        <f>MONTH(BART_Rides[[#This Row],[Date]])</f>
        <v>5</v>
      </c>
      <c r="K15459" s="1">
        <f>WEEKDAY(BART_Rides[[#This Row],[Date]],2)</f>
        <v>6</v>
      </c>
      <c r="L15459" s="1" t="str">
        <f>LEFT(BART_Rides[[#This Row],[Lines]],1)</f>
        <v>Y</v>
      </c>
      <c r="M15459" s="1" t="str">
        <f>IF(BART_Rides[[#This Row],[FirstLetter]]="Y","Yes","No")</f>
        <v>Yes</v>
      </c>
      <c r="N15459" s="1" t="str">
        <f>IF(OR(BART_Rides[[#This Row],[Station Code]]="EM", BART_Rides[[#This Row],[Station Code]]="MT", BART_Rides[[#This Row],[Station Code]]="PL", BART_Rides[[#This Row],[Station Code]]="CC"), "Yes", "No")</f>
        <v>No</v>
      </c>
    </row>
    <row r="15460" spans="6:14">
      <c r="F15460" s="3">
        <v>44325</v>
      </c>
      <c r="G15460" s="1" t="s">
        <v>81</v>
      </c>
      <c r="H15460" s="1" t="s">
        <v>107</v>
      </c>
      <c r="I15460" s="1">
        <v>259</v>
      </c>
      <c r="J15460" s="1">
        <f>MONTH(BART_Rides[[#This Row],[Date]])</f>
        <v>5</v>
      </c>
      <c r="K15460" s="1">
        <f>WEEKDAY(BART_Rides[[#This Row],[Date]],2)</f>
        <v>7</v>
      </c>
      <c r="L15460" s="1" t="str">
        <f>LEFT(BART_Rides[[#This Row],[Lines]],1)</f>
        <v>Y</v>
      </c>
      <c r="M15460" s="1" t="str">
        <f>IF(BART_Rides[[#This Row],[FirstLetter]]="Y","Yes","No")</f>
        <v>Yes</v>
      </c>
      <c r="N15460" s="1" t="str">
        <f>IF(OR(BART_Rides[[#This Row],[Station Code]]="EM", BART_Rides[[#This Row],[Station Code]]="MT", BART_Rides[[#This Row],[Station Code]]="PL", BART_Rides[[#This Row],[Station Code]]="CC"), "Yes", "No")</f>
        <v>No</v>
      </c>
    </row>
    <row r="15461" spans="6:14">
      <c r="F15461" s="3">
        <v>44326</v>
      </c>
      <c r="G15461" s="1" t="s">
        <v>81</v>
      </c>
      <c r="H15461" s="1" t="s">
        <v>107</v>
      </c>
      <c r="I15461" s="1">
        <v>532</v>
      </c>
      <c r="J15461" s="1">
        <f>MONTH(BART_Rides[[#This Row],[Date]])</f>
        <v>5</v>
      </c>
      <c r="K15461" s="1">
        <f>WEEKDAY(BART_Rides[[#This Row],[Date]],2)</f>
        <v>1</v>
      </c>
      <c r="L15461" s="1" t="str">
        <f>LEFT(BART_Rides[[#This Row],[Lines]],1)</f>
        <v>Y</v>
      </c>
      <c r="M15461" s="1" t="str">
        <f>IF(BART_Rides[[#This Row],[FirstLetter]]="Y","Yes","No")</f>
        <v>Yes</v>
      </c>
      <c r="N15461" s="1" t="str">
        <f>IF(OR(BART_Rides[[#This Row],[Station Code]]="EM", BART_Rides[[#This Row],[Station Code]]="MT", BART_Rides[[#This Row],[Station Code]]="PL", BART_Rides[[#This Row],[Station Code]]="CC"), "Yes", "No")</f>
        <v>No</v>
      </c>
    </row>
    <row r="15462" spans="6:14">
      <c r="F15462" s="3">
        <v>44327</v>
      </c>
      <c r="G15462" s="1" t="s">
        <v>81</v>
      </c>
      <c r="H15462" s="1" t="s">
        <v>107</v>
      </c>
      <c r="I15462" s="1">
        <v>538</v>
      </c>
      <c r="J15462" s="1">
        <f>MONTH(BART_Rides[[#This Row],[Date]])</f>
        <v>5</v>
      </c>
      <c r="K15462" s="1">
        <f>WEEKDAY(BART_Rides[[#This Row],[Date]],2)</f>
        <v>2</v>
      </c>
      <c r="L15462" s="1" t="str">
        <f>LEFT(BART_Rides[[#This Row],[Lines]],1)</f>
        <v>Y</v>
      </c>
      <c r="M15462" s="1" t="str">
        <f>IF(BART_Rides[[#This Row],[FirstLetter]]="Y","Yes","No")</f>
        <v>Yes</v>
      </c>
      <c r="N15462" s="1" t="str">
        <f>IF(OR(BART_Rides[[#This Row],[Station Code]]="EM", BART_Rides[[#This Row],[Station Code]]="MT", BART_Rides[[#This Row],[Station Code]]="PL", BART_Rides[[#This Row],[Station Code]]="CC"), "Yes", "No")</f>
        <v>No</v>
      </c>
    </row>
    <row r="15463" spans="6:14">
      <c r="F15463" s="3">
        <v>44328</v>
      </c>
      <c r="G15463" s="1" t="s">
        <v>81</v>
      </c>
      <c r="H15463" s="1" t="s">
        <v>107</v>
      </c>
      <c r="I15463" s="1">
        <v>550</v>
      </c>
      <c r="J15463" s="1">
        <f>MONTH(BART_Rides[[#This Row],[Date]])</f>
        <v>5</v>
      </c>
      <c r="K15463" s="1">
        <f>WEEKDAY(BART_Rides[[#This Row],[Date]],2)</f>
        <v>3</v>
      </c>
      <c r="L15463" s="1" t="str">
        <f>LEFT(BART_Rides[[#This Row],[Lines]],1)</f>
        <v>Y</v>
      </c>
      <c r="M15463" s="1" t="str">
        <f>IF(BART_Rides[[#This Row],[FirstLetter]]="Y","Yes","No")</f>
        <v>Yes</v>
      </c>
      <c r="N15463" s="1" t="str">
        <f>IF(OR(BART_Rides[[#This Row],[Station Code]]="EM", BART_Rides[[#This Row],[Station Code]]="MT", BART_Rides[[#This Row],[Station Code]]="PL", BART_Rides[[#This Row],[Station Code]]="CC"), "Yes", "No")</f>
        <v>No</v>
      </c>
    </row>
    <row r="15464" spans="6:14">
      <c r="F15464" s="3">
        <v>44329</v>
      </c>
      <c r="G15464" s="1" t="s">
        <v>81</v>
      </c>
      <c r="H15464" s="1" t="s">
        <v>107</v>
      </c>
      <c r="I15464" s="1">
        <v>547</v>
      </c>
      <c r="J15464" s="1">
        <f>MONTH(BART_Rides[[#This Row],[Date]])</f>
        <v>5</v>
      </c>
      <c r="K15464" s="1">
        <f>WEEKDAY(BART_Rides[[#This Row],[Date]],2)</f>
        <v>4</v>
      </c>
      <c r="L15464" s="1" t="str">
        <f>LEFT(BART_Rides[[#This Row],[Lines]],1)</f>
        <v>Y</v>
      </c>
      <c r="M15464" s="1" t="str">
        <f>IF(BART_Rides[[#This Row],[FirstLetter]]="Y","Yes","No")</f>
        <v>Yes</v>
      </c>
      <c r="N15464" s="1" t="str">
        <f>IF(OR(BART_Rides[[#This Row],[Station Code]]="EM", BART_Rides[[#This Row],[Station Code]]="MT", BART_Rides[[#This Row],[Station Code]]="PL", BART_Rides[[#This Row],[Station Code]]="CC"), "Yes", "No")</f>
        <v>No</v>
      </c>
    </row>
    <row r="15465" spans="6:14">
      <c r="F15465" s="3">
        <v>44330</v>
      </c>
      <c r="G15465" s="1" t="s">
        <v>81</v>
      </c>
      <c r="H15465" s="1" t="s">
        <v>107</v>
      </c>
      <c r="I15465" s="1">
        <v>604</v>
      </c>
      <c r="J15465" s="1">
        <f>MONTH(BART_Rides[[#This Row],[Date]])</f>
        <v>5</v>
      </c>
      <c r="K15465" s="1">
        <f>WEEKDAY(BART_Rides[[#This Row],[Date]],2)</f>
        <v>5</v>
      </c>
      <c r="L15465" s="1" t="str">
        <f>LEFT(BART_Rides[[#This Row],[Lines]],1)</f>
        <v>Y</v>
      </c>
      <c r="M15465" s="1" t="str">
        <f>IF(BART_Rides[[#This Row],[FirstLetter]]="Y","Yes","No")</f>
        <v>Yes</v>
      </c>
      <c r="N15465" s="1" t="str">
        <f>IF(OR(BART_Rides[[#This Row],[Station Code]]="EM", BART_Rides[[#This Row],[Station Code]]="MT", BART_Rides[[#This Row],[Station Code]]="PL", BART_Rides[[#This Row],[Station Code]]="CC"), "Yes", "No")</f>
        <v>No</v>
      </c>
    </row>
    <row r="15466" spans="6:14">
      <c r="F15466" s="3">
        <v>44331</v>
      </c>
      <c r="G15466" s="1" t="s">
        <v>81</v>
      </c>
      <c r="H15466" s="1" t="s">
        <v>107</v>
      </c>
      <c r="I15466" s="1">
        <v>361</v>
      </c>
      <c r="J15466" s="1">
        <f>MONTH(BART_Rides[[#This Row],[Date]])</f>
        <v>5</v>
      </c>
      <c r="K15466" s="1">
        <f>WEEKDAY(BART_Rides[[#This Row],[Date]],2)</f>
        <v>6</v>
      </c>
      <c r="L15466" s="1" t="str">
        <f>LEFT(BART_Rides[[#This Row],[Lines]],1)</f>
        <v>Y</v>
      </c>
      <c r="M15466" s="1" t="str">
        <f>IF(BART_Rides[[#This Row],[FirstLetter]]="Y","Yes","No")</f>
        <v>Yes</v>
      </c>
      <c r="N15466" s="1" t="str">
        <f>IF(OR(BART_Rides[[#This Row],[Station Code]]="EM", BART_Rides[[#This Row],[Station Code]]="MT", BART_Rides[[#This Row],[Station Code]]="PL", BART_Rides[[#This Row],[Station Code]]="CC"), "Yes", "No")</f>
        <v>No</v>
      </c>
    </row>
    <row r="15467" spans="6:14">
      <c r="F15467" s="3">
        <v>44332</v>
      </c>
      <c r="G15467" s="1" t="s">
        <v>81</v>
      </c>
      <c r="H15467" s="1" t="s">
        <v>107</v>
      </c>
      <c r="I15467" s="1">
        <v>249</v>
      </c>
      <c r="J15467" s="1">
        <f>MONTH(BART_Rides[[#This Row],[Date]])</f>
        <v>5</v>
      </c>
      <c r="K15467" s="1">
        <f>WEEKDAY(BART_Rides[[#This Row],[Date]],2)</f>
        <v>7</v>
      </c>
      <c r="L15467" s="1" t="str">
        <f>LEFT(BART_Rides[[#This Row],[Lines]],1)</f>
        <v>Y</v>
      </c>
      <c r="M15467" s="1" t="str">
        <f>IF(BART_Rides[[#This Row],[FirstLetter]]="Y","Yes","No")</f>
        <v>Yes</v>
      </c>
      <c r="N15467" s="1" t="str">
        <f>IF(OR(BART_Rides[[#This Row],[Station Code]]="EM", BART_Rides[[#This Row],[Station Code]]="MT", BART_Rides[[#This Row],[Station Code]]="PL", BART_Rides[[#This Row],[Station Code]]="CC"), "Yes", "No")</f>
        <v>No</v>
      </c>
    </row>
    <row r="15468" spans="6:14">
      <c r="F15468" s="3">
        <v>44333</v>
      </c>
      <c r="G15468" s="1" t="s">
        <v>81</v>
      </c>
      <c r="H15468" s="1" t="s">
        <v>107</v>
      </c>
      <c r="I15468" s="1">
        <v>586</v>
      </c>
      <c r="J15468" s="1">
        <f>MONTH(BART_Rides[[#This Row],[Date]])</f>
        <v>5</v>
      </c>
      <c r="K15468" s="1">
        <f>WEEKDAY(BART_Rides[[#This Row],[Date]],2)</f>
        <v>1</v>
      </c>
      <c r="L15468" s="1" t="str">
        <f>LEFT(BART_Rides[[#This Row],[Lines]],1)</f>
        <v>Y</v>
      </c>
      <c r="M15468" s="1" t="str">
        <f>IF(BART_Rides[[#This Row],[FirstLetter]]="Y","Yes","No")</f>
        <v>Yes</v>
      </c>
      <c r="N15468" s="1" t="str">
        <f>IF(OR(BART_Rides[[#This Row],[Station Code]]="EM", BART_Rides[[#This Row],[Station Code]]="MT", BART_Rides[[#This Row],[Station Code]]="PL", BART_Rides[[#This Row],[Station Code]]="CC"), "Yes", "No")</f>
        <v>No</v>
      </c>
    </row>
    <row r="15469" spans="6:14">
      <c r="F15469" s="3">
        <v>44334</v>
      </c>
      <c r="G15469" s="1" t="s">
        <v>81</v>
      </c>
      <c r="H15469" s="1" t="s">
        <v>107</v>
      </c>
      <c r="I15469" s="1">
        <v>578</v>
      </c>
      <c r="J15469" s="1">
        <f>MONTH(BART_Rides[[#This Row],[Date]])</f>
        <v>5</v>
      </c>
      <c r="K15469" s="1">
        <f>WEEKDAY(BART_Rides[[#This Row],[Date]],2)</f>
        <v>2</v>
      </c>
      <c r="L15469" s="1" t="str">
        <f>LEFT(BART_Rides[[#This Row],[Lines]],1)</f>
        <v>Y</v>
      </c>
      <c r="M15469" s="1" t="str">
        <f>IF(BART_Rides[[#This Row],[FirstLetter]]="Y","Yes","No")</f>
        <v>Yes</v>
      </c>
      <c r="N15469" s="1" t="str">
        <f>IF(OR(BART_Rides[[#This Row],[Station Code]]="EM", BART_Rides[[#This Row],[Station Code]]="MT", BART_Rides[[#This Row],[Station Code]]="PL", BART_Rides[[#This Row],[Station Code]]="CC"), "Yes", "No")</f>
        <v>No</v>
      </c>
    </row>
    <row r="15470" spans="6:14">
      <c r="F15470" s="3">
        <v>44335</v>
      </c>
      <c r="G15470" s="1" t="s">
        <v>81</v>
      </c>
      <c r="H15470" s="1" t="s">
        <v>107</v>
      </c>
      <c r="I15470" s="1">
        <v>596</v>
      </c>
      <c r="J15470" s="1">
        <f>MONTH(BART_Rides[[#This Row],[Date]])</f>
        <v>5</v>
      </c>
      <c r="K15470" s="1">
        <f>WEEKDAY(BART_Rides[[#This Row],[Date]],2)</f>
        <v>3</v>
      </c>
      <c r="L15470" s="1" t="str">
        <f>LEFT(BART_Rides[[#This Row],[Lines]],1)</f>
        <v>Y</v>
      </c>
      <c r="M15470" s="1" t="str">
        <f>IF(BART_Rides[[#This Row],[FirstLetter]]="Y","Yes","No")</f>
        <v>Yes</v>
      </c>
      <c r="N15470" s="1" t="str">
        <f>IF(OR(BART_Rides[[#This Row],[Station Code]]="EM", BART_Rides[[#This Row],[Station Code]]="MT", BART_Rides[[#This Row],[Station Code]]="PL", BART_Rides[[#This Row],[Station Code]]="CC"), "Yes", "No")</f>
        <v>No</v>
      </c>
    </row>
    <row r="15471" spans="6:14">
      <c r="F15471" s="3">
        <v>44336</v>
      </c>
      <c r="G15471" s="1" t="s">
        <v>81</v>
      </c>
      <c r="H15471" s="1" t="s">
        <v>107</v>
      </c>
      <c r="I15471" s="1">
        <v>610</v>
      </c>
      <c r="J15471" s="1">
        <f>MONTH(BART_Rides[[#This Row],[Date]])</f>
        <v>5</v>
      </c>
      <c r="K15471" s="1">
        <f>WEEKDAY(BART_Rides[[#This Row],[Date]],2)</f>
        <v>4</v>
      </c>
      <c r="L15471" s="1" t="str">
        <f>LEFT(BART_Rides[[#This Row],[Lines]],1)</f>
        <v>Y</v>
      </c>
      <c r="M15471" s="1" t="str">
        <f>IF(BART_Rides[[#This Row],[FirstLetter]]="Y","Yes","No")</f>
        <v>Yes</v>
      </c>
      <c r="N15471" s="1" t="str">
        <f>IF(OR(BART_Rides[[#This Row],[Station Code]]="EM", BART_Rides[[#This Row],[Station Code]]="MT", BART_Rides[[#This Row],[Station Code]]="PL", BART_Rides[[#This Row],[Station Code]]="CC"), "Yes", "No")</f>
        <v>No</v>
      </c>
    </row>
    <row r="15472" spans="6:14">
      <c r="F15472" s="3">
        <v>44337</v>
      </c>
      <c r="G15472" s="1" t="s">
        <v>81</v>
      </c>
      <c r="H15472" s="1" t="s">
        <v>107</v>
      </c>
      <c r="I15472" s="1">
        <v>647</v>
      </c>
      <c r="J15472" s="1">
        <f>MONTH(BART_Rides[[#This Row],[Date]])</f>
        <v>5</v>
      </c>
      <c r="K15472" s="1">
        <f>WEEKDAY(BART_Rides[[#This Row],[Date]],2)</f>
        <v>5</v>
      </c>
      <c r="L15472" s="1" t="str">
        <f>LEFT(BART_Rides[[#This Row],[Lines]],1)</f>
        <v>Y</v>
      </c>
      <c r="M15472" s="1" t="str">
        <f>IF(BART_Rides[[#This Row],[FirstLetter]]="Y","Yes","No")</f>
        <v>Yes</v>
      </c>
      <c r="N15472" s="1" t="str">
        <f>IF(OR(BART_Rides[[#This Row],[Station Code]]="EM", BART_Rides[[#This Row],[Station Code]]="MT", BART_Rides[[#This Row],[Station Code]]="PL", BART_Rides[[#This Row],[Station Code]]="CC"), "Yes", "No")</f>
        <v>No</v>
      </c>
    </row>
    <row r="15473" spans="6:14">
      <c r="F15473" s="3">
        <v>44338</v>
      </c>
      <c r="G15473" s="1" t="s">
        <v>81</v>
      </c>
      <c r="H15473" s="1" t="s">
        <v>107</v>
      </c>
      <c r="I15473" s="1">
        <v>365</v>
      </c>
      <c r="J15473" s="1">
        <f>MONTH(BART_Rides[[#This Row],[Date]])</f>
        <v>5</v>
      </c>
      <c r="K15473" s="1">
        <f>WEEKDAY(BART_Rides[[#This Row],[Date]],2)</f>
        <v>6</v>
      </c>
      <c r="L15473" s="1" t="str">
        <f>LEFT(BART_Rides[[#This Row],[Lines]],1)</f>
        <v>Y</v>
      </c>
      <c r="M15473" s="1" t="str">
        <f>IF(BART_Rides[[#This Row],[FirstLetter]]="Y","Yes","No")</f>
        <v>Yes</v>
      </c>
      <c r="N15473" s="1" t="str">
        <f>IF(OR(BART_Rides[[#This Row],[Station Code]]="EM", BART_Rides[[#This Row],[Station Code]]="MT", BART_Rides[[#This Row],[Station Code]]="PL", BART_Rides[[#This Row],[Station Code]]="CC"), "Yes", "No")</f>
        <v>No</v>
      </c>
    </row>
    <row r="15474" spans="6:14">
      <c r="F15474" s="3">
        <v>44339</v>
      </c>
      <c r="G15474" s="1" t="s">
        <v>81</v>
      </c>
      <c r="H15474" s="1" t="s">
        <v>107</v>
      </c>
      <c r="I15474" s="1">
        <v>308</v>
      </c>
      <c r="J15474" s="1">
        <f>MONTH(BART_Rides[[#This Row],[Date]])</f>
        <v>5</v>
      </c>
      <c r="K15474" s="1">
        <f>WEEKDAY(BART_Rides[[#This Row],[Date]],2)</f>
        <v>7</v>
      </c>
      <c r="L15474" s="1" t="str">
        <f>LEFT(BART_Rides[[#This Row],[Lines]],1)</f>
        <v>Y</v>
      </c>
      <c r="M15474" s="1" t="str">
        <f>IF(BART_Rides[[#This Row],[FirstLetter]]="Y","Yes","No")</f>
        <v>Yes</v>
      </c>
      <c r="N15474" s="1" t="str">
        <f>IF(OR(BART_Rides[[#This Row],[Station Code]]="EM", BART_Rides[[#This Row],[Station Code]]="MT", BART_Rides[[#This Row],[Station Code]]="PL", BART_Rides[[#This Row],[Station Code]]="CC"), "Yes", "No")</f>
        <v>No</v>
      </c>
    </row>
    <row r="15475" spans="6:14">
      <c r="F15475" s="3">
        <v>44340</v>
      </c>
      <c r="G15475" s="1" t="s">
        <v>81</v>
      </c>
      <c r="H15475" s="1" t="s">
        <v>107</v>
      </c>
      <c r="I15475" s="1">
        <v>630</v>
      </c>
      <c r="J15475" s="1">
        <f>MONTH(BART_Rides[[#This Row],[Date]])</f>
        <v>5</v>
      </c>
      <c r="K15475" s="1">
        <f>WEEKDAY(BART_Rides[[#This Row],[Date]],2)</f>
        <v>1</v>
      </c>
      <c r="L15475" s="1" t="str">
        <f>LEFT(BART_Rides[[#This Row],[Lines]],1)</f>
        <v>Y</v>
      </c>
      <c r="M15475" s="1" t="str">
        <f>IF(BART_Rides[[#This Row],[FirstLetter]]="Y","Yes","No")</f>
        <v>Yes</v>
      </c>
      <c r="N15475" s="1" t="str">
        <f>IF(OR(BART_Rides[[#This Row],[Station Code]]="EM", BART_Rides[[#This Row],[Station Code]]="MT", BART_Rides[[#This Row],[Station Code]]="PL", BART_Rides[[#This Row],[Station Code]]="CC"), "Yes", "No")</f>
        <v>No</v>
      </c>
    </row>
    <row r="15476" spans="6:14">
      <c r="F15476" s="3">
        <v>44341</v>
      </c>
      <c r="G15476" s="1" t="s">
        <v>81</v>
      </c>
      <c r="H15476" s="1" t="s">
        <v>107</v>
      </c>
      <c r="I15476" s="1">
        <v>595</v>
      </c>
      <c r="J15476" s="1">
        <f>MONTH(BART_Rides[[#This Row],[Date]])</f>
        <v>5</v>
      </c>
      <c r="K15476" s="1">
        <f>WEEKDAY(BART_Rides[[#This Row],[Date]],2)</f>
        <v>2</v>
      </c>
      <c r="L15476" s="1" t="str">
        <f>LEFT(BART_Rides[[#This Row],[Lines]],1)</f>
        <v>Y</v>
      </c>
      <c r="M15476" s="1" t="str">
        <f>IF(BART_Rides[[#This Row],[FirstLetter]]="Y","Yes","No")</f>
        <v>Yes</v>
      </c>
      <c r="N15476" s="1" t="str">
        <f>IF(OR(BART_Rides[[#This Row],[Station Code]]="EM", BART_Rides[[#This Row],[Station Code]]="MT", BART_Rides[[#This Row],[Station Code]]="PL", BART_Rides[[#This Row],[Station Code]]="CC"), "Yes", "No")</f>
        <v>No</v>
      </c>
    </row>
    <row r="15477" spans="6:14">
      <c r="F15477" s="3">
        <v>44342</v>
      </c>
      <c r="G15477" s="1" t="s">
        <v>81</v>
      </c>
      <c r="H15477" s="1" t="s">
        <v>107</v>
      </c>
      <c r="I15477" s="1">
        <v>630</v>
      </c>
      <c r="J15477" s="1">
        <f>MONTH(BART_Rides[[#This Row],[Date]])</f>
        <v>5</v>
      </c>
      <c r="K15477" s="1">
        <f>WEEKDAY(BART_Rides[[#This Row],[Date]],2)</f>
        <v>3</v>
      </c>
      <c r="L15477" s="1" t="str">
        <f>LEFT(BART_Rides[[#This Row],[Lines]],1)</f>
        <v>Y</v>
      </c>
      <c r="M15477" s="1" t="str">
        <f>IF(BART_Rides[[#This Row],[FirstLetter]]="Y","Yes","No")</f>
        <v>Yes</v>
      </c>
      <c r="N15477" s="1" t="str">
        <f>IF(OR(BART_Rides[[#This Row],[Station Code]]="EM", BART_Rides[[#This Row],[Station Code]]="MT", BART_Rides[[#This Row],[Station Code]]="PL", BART_Rides[[#This Row],[Station Code]]="CC"), "Yes", "No")</f>
        <v>No</v>
      </c>
    </row>
    <row r="15478" spans="6:14">
      <c r="F15478" s="3">
        <v>44343</v>
      </c>
      <c r="G15478" s="1" t="s">
        <v>81</v>
      </c>
      <c r="H15478" s="1" t="s">
        <v>107</v>
      </c>
      <c r="I15478" s="1">
        <v>638</v>
      </c>
      <c r="J15478" s="1">
        <f>MONTH(BART_Rides[[#This Row],[Date]])</f>
        <v>5</v>
      </c>
      <c r="K15478" s="1">
        <f>WEEKDAY(BART_Rides[[#This Row],[Date]],2)</f>
        <v>4</v>
      </c>
      <c r="L15478" s="1" t="str">
        <f>LEFT(BART_Rides[[#This Row],[Lines]],1)</f>
        <v>Y</v>
      </c>
      <c r="M15478" s="1" t="str">
        <f>IF(BART_Rides[[#This Row],[FirstLetter]]="Y","Yes","No")</f>
        <v>Yes</v>
      </c>
      <c r="N15478" s="1" t="str">
        <f>IF(OR(BART_Rides[[#This Row],[Station Code]]="EM", BART_Rides[[#This Row],[Station Code]]="MT", BART_Rides[[#This Row],[Station Code]]="PL", BART_Rides[[#This Row],[Station Code]]="CC"), "Yes", "No")</f>
        <v>No</v>
      </c>
    </row>
    <row r="15479" spans="6:14">
      <c r="F15479" s="3">
        <v>44344</v>
      </c>
      <c r="G15479" s="1" t="s">
        <v>81</v>
      </c>
      <c r="H15479" s="1" t="s">
        <v>107</v>
      </c>
      <c r="I15479" s="1">
        <v>688</v>
      </c>
      <c r="J15479" s="1">
        <f>MONTH(BART_Rides[[#This Row],[Date]])</f>
        <v>5</v>
      </c>
      <c r="K15479" s="1">
        <f>WEEKDAY(BART_Rides[[#This Row],[Date]],2)</f>
        <v>5</v>
      </c>
      <c r="L15479" s="1" t="str">
        <f>LEFT(BART_Rides[[#This Row],[Lines]],1)</f>
        <v>Y</v>
      </c>
      <c r="M15479" s="1" t="str">
        <f>IF(BART_Rides[[#This Row],[FirstLetter]]="Y","Yes","No")</f>
        <v>Yes</v>
      </c>
      <c r="N15479" s="1" t="str">
        <f>IF(OR(BART_Rides[[#This Row],[Station Code]]="EM", BART_Rides[[#This Row],[Station Code]]="MT", BART_Rides[[#This Row],[Station Code]]="PL", BART_Rides[[#This Row],[Station Code]]="CC"), "Yes", "No")</f>
        <v>No</v>
      </c>
    </row>
    <row r="15480" spans="6:14">
      <c r="F15480" s="3">
        <v>44345</v>
      </c>
      <c r="G15480" s="1" t="s">
        <v>81</v>
      </c>
      <c r="H15480" s="1" t="s">
        <v>107</v>
      </c>
      <c r="I15480" s="1">
        <v>375</v>
      </c>
      <c r="J15480" s="1">
        <f>MONTH(BART_Rides[[#This Row],[Date]])</f>
        <v>5</v>
      </c>
      <c r="K15480" s="1">
        <f>WEEKDAY(BART_Rides[[#This Row],[Date]],2)</f>
        <v>6</v>
      </c>
      <c r="L15480" s="1" t="str">
        <f>LEFT(BART_Rides[[#This Row],[Lines]],1)</f>
        <v>Y</v>
      </c>
      <c r="M15480" s="1" t="str">
        <f>IF(BART_Rides[[#This Row],[FirstLetter]]="Y","Yes","No")</f>
        <v>Yes</v>
      </c>
      <c r="N15480" s="1" t="str">
        <f>IF(OR(BART_Rides[[#This Row],[Station Code]]="EM", BART_Rides[[#This Row],[Station Code]]="MT", BART_Rides[[#This Row],[Station Code]]="PL", BART_Rides[[#This Row],[Station Code]]="CC"), "Yes", "No")</f>
        <v>No</v>
      </c>
    </row>
    <row r="15481" spans="6:14">
      <c r="F15481" s="3">
        <v>44346</v>
      </c>
      <c r="G15481" s="1" t="s">
        <v>81</v>
      </c>
      <c r="H15481" s="1" t="s">
        <v>107</v>
      </c>
      <c r="I15481" s="1">
        <v>369</v>
      </c>
      <c r="J15481" s="1">
        <f>MONTH(BART_Rides[[#This Row],[Date]])</f>
        <v>5</v>
      </c>
      <c r="K15481" s="1">
        <f>WEEKDAY(BART_Rides[[#This Row],[Date]],2)</f>
        <v>7</v>
      </c>
      <c r="L15481" s="1" t="str">
        <f>LEFT(BART_Rides[[#This Row],[Lines]],1)</f>
        <v>Y</v>
      </c>
      <c r="M15481" s="1" t="str">
        <f>IF(BART_Rides[[#This Row],[FirstLetter]]="Y","Yes","No")</f>
        <v>Yes</v>
      </c>
      <c r="N15481" s="1" t="str">
        <f>IF(OR(BART_Rides[[#This Row],[Station Code]]="EM", BART_Rides[[#This Row],[Station Code]]="MT", BART_Rides[[#This Row],[Station Code]]="PL", BART_Rides[[#This Row],[Station Code]]="CC"), "Yes", "No")</f>
        <v>No</v>
      </c>
    </row>
    <row r="15482" spans="6:14">
      <c r="F15482" s="3">
        <v>44347</v>
      </c>
      <c r="G15482" s="1" t="s">
        <v>81</v>
      </c>
      <c r="H15482" s="1" t="s">
        <v>107</v>
      </c>
      <c r="I15482" s="1">
        <v>412</v>
      </c>
      <c r="J15482" s="1">
        <f>MONTH(BART_Rides[[#This Row],[Date]])</f>
        <v>5</v>
      </c>
      <c r="K15482" s="1">
        <f>WEEKDAY(BART_Rides[[#This Row],[Date]],2)</f>
        <v>1</v>
      </c>
      <c r="L15482" s="1" t="str">
        <f>LEFT(BART_Rides[[#This Row],[Lines]],1)</f>
        <v>Y</v>
      </c>
      <c r="M15482" s="1" t="str">
        <f>IF(BART_Rides[[#This Row],[FirstLetter]]="Y","Yes","No")</f>
        <v>Yes</v>
      </c>
      <c r="N15482" s="1" t="str">
        <f>IF(OR(BART_Rides[[#This Row],[Station Code]]="EM", BART_Rides[[#This Row],[Station Code]]="MT", BART_Rides[[#This Row],[Station Code]]="PL", BART_Rides[[#This Row],[Station Code]]="CC"), "Yes", "No")</f>
        <v>No</v>
      </c>
    </row>
    <row r="15483" spans="6:14">
      <c r="F15483" s="3">
        <v>44348</v>
      </c>
      <c r="G15483" s="1" t="s">
        <v>81</v>
      </c>
      <c r="H15483" s="1" t="s">
        <v>107</v>
      </c>
      <c r="I15483" s="1">
        <v>675</v>
      </c>
      <c r="J15483" s="1">
        <f>MONTH(BART_Rides[[#This Row],[Date]])</f>
        <v>6</v>
      </c>
      <c r="K15483" s="1">
        <f>WEEKDAY(BART_Rides[[#This Row],[Date]],2)</f>
        <v>2</v>
      </c>
      <c r="L15483" s="1" t="str">
        <f>LEFT(BART_Rides[[#This Row],[Lines]],1)</f>
        <v>Y</v>
      </c>
      <c r="M15483" s="1" t="str">
        <f>IF(BART_Rides[[#This Row],[FirstLetter]]="Y","Yes","No")</f>
        <v>Yes</v>
      </c>
      <c r="N15483" s="1" t="str">
        <f>IF(OR(BART_Rides[[#This Row],[Station Code]]="EM", BART_Rides[[#This Row],[Station Code]]="MT", BART_Rides[[#This Row],[Station Code]]="PL", BART_Rides[[#This Row],[Station Code]]="CC"), "Yes", "No")</f>
        <v>No</v>
      </c>
    </row>
    <row r="15484" spans="6:14">
      <c r="F15484" s="3">
        <v>44349</v>
      </c>
      <c r="G15484" s="1" t="s">
        <v>81</v>
      </c>
      <c r="H15484" s="1" t="s">
        <v>107</v>
      </c>
      <c r="I15484" s="1">
        <v>650</v>
      </c>
      <c r="J15484" s="1">
        <f>MONTH(BART_Rides[[#This Row],[Date]])</f>
        <v>6</v>
      </c>
      <c r="K15484" s="1">
        <f>WEEKDAY(BART_Rides[[#This Row],[Date]],2)</f>
        <v>3</v>
      </c>
      <c r="L15484" s="1" t="str">
        <f>LEFT(BART_Rides[[#This Row],[Lines]],1)</f>
        <v>Y</v>
      </c>
      <c r="M15484" s="1" t="str">
        <f>IF(BART_Rides[[#This Row],[FirstLetter]]="Y","Yes","No")</f>
        <v>Yes</v>
      </c>
      <c r="N15484" s="1" t="str">
        <f>IF(OR(BART_Rides[[#This Row],[Station Code]]="EM", BART_Rides[[#This Row],[Station Code]]="MT", BART_Rides[[#This Row],[Station Code]]="PL", BART_Rides[[#This Row],[Station Code]]="CC"), "Yes", "No")</f>
        <v>No</v>
      </c>
    </row>
    <row r="15485" spans="6:14">
      <c r="F15485" s="3">
        <v>44350</v>
      </c>
      <c r="G15485" s="1" t="s">
        <v>81</v>
      </c>
      <c r="H15485" s="1" t="s">
        <v>107</v>
      </c>
      <c r="I15485" s="1">
        <v>654</v>
      </c>
      <c r="J15485" s="1">
        <f>MONTH(BART_Rides[[#This Row],[Date]])</f>
        <v>6</v>
      </c>
      <c r="K15485" s="1">
        <f>WEEKDAY(BART_Rides[[#This Row],[Date]],2)</f>
        <v>4</v>
      </c>
      <c r="L15485" s="1" t="str">
        <f>LEFT(BART_Rides[[#This Row],[Lines]],1)</f>
        <v>Y</v>
      </c>
      <c r="M15485" s="1" t="str">
        <f>IF(BART_Rides[[#This Row],[FirstLetter]]="Y","Yes","No")</f>
        <v>Yes</v>
      </c>
      <c r="N15485" s="1" t="str">
        <f>IF(OR(BART_Rides[[#This Row],[Station Code]]="EM", BART_Rides[[#This Row],[Station Code]]="MT", BART_Rides[[#This Row],[Station Code]]="PL", BART_Rides[[#This Row],[Station Code]]="CC"), "Yes", "No")</f>
        <v>No</v>
      </c>
    </row>
    <row r="15486" spans="6:14">
      <c r="F15486" s="3">
        <v>44351</v>
      </c>
      <c r="G15486" s="1" t="s">
        <v>81</v>
      </c>
      <c r="H15486" s="1" t="s">
        <v>107</v>
      </c>
      <c r="I15486" s="1">
        <v>713</v>
      </c>
      <c r="J15486" s="1">
        <f>MONTH(BART_Rides[[#This Row],[Date]])</f>
        <v>6</v>
      </c>
      <c r="K15486" s="1">
        <f>WEEKDAY(BART_Rides[[#This Row],[Date]],2)</f>
        <v>5</v>
      </c>
      <c r="L15486" s="1" t="str">
        <f>LEFT(BART_Rides[[#This Row],[Lines]],1)</f>
        <v>Y</v>
      </c>
      <c r="M15486" s="1" t="str">
        <f>IF(BART_Rides[[#This Row],[FirstLetter]]="Y","Yes","No")</f>
        <v>Yes</v>
      </c>
      <c r="N15486" s="1" t="str">
        <f>IF(OR(BART_Rides[[#This Row],[Station Code]]="EM", BART_Rides[[#This Row],[Station Code]]="MT", BART_Rides[[#This Row],[Station Code]]="PL", BART_Rides[[#This Row],[Station Code]]="CC"), "Yes", "No")</f>
        <v>No</v>
      </c>
    </row>
    <row r="15487" spans="6:14">
      <c r="F15487" s="3">
        <v>44352</v>
      </c>
      <c r="G15487" s="1" t="s">
        <v>81</v>
      </c>
      <c r="H15487" s="1" t="s">
        <v>107</v>
      </c>
      <c r="I15487" s="1">
        <v>331</v>
      </c>
      <c r="J15487" s="1">
        <f>MONTH(BART_Rides[[#This Row],[Date]])</f>
        <v>6</v>
      </c>
      <c r="K15487" s="1">
        <f>WEEKDAY(BART_Rides[[#This Row],[Date]],2)</f>
        <v>6</v>
      </c>
      <c r="L15487" s="1" t="str">
        <f>LEFT(BART_Rides[[#This Row],[Lines]],1)</f>
        <v>Y</v>
      </c>
      <c r="M15487" s="1" t="str">
        <f>IF(BART_Rides[[#This Row],[FirstLetter]]="Y","Yes","No")</f>
        <v>Yes</v>
      </c>
      <c r="N15487" s="1" t="str">
        <f>IF(OR(BART_Rides[[#This Row],[Station Code]]="EM", BART_Rides[[#This Row],[Station Code]]="MT", BART_Rides[[#This Row],[Station Code]]="PL", BART_Rides[[#This Row],[Station Code]]="CC"), "Yes", "No")</f>
        <v>No</v>
      </c>
    </row>
    <row r="15488" spans="6:14">
      <c r="F15488" s="3">
        <v>44353</v>
      </c>
      <c r="G15488" s="1" t="s">
        <v>81</v>
      </c>
      <c r="H15488" s="1" t="s">
        <v>107</v>
      </c>
      <c r="I15488" s="1">
        <v>379</v>
      </c>
      <c r="J15488" s="1">
        <f>MONTH(BART_Rides[[#This Row],[Date]])</f>
        <v>6</v>
      </c>
      <c r="K15488" s="1">
        <f>WEEKDAY(BART_Rides[[#This Row],[Date]],2)</f>
        <v>7</v>
      </c>
      <c r="L15488" s="1" t="str">
        <f>LEFT(BART_Rides[[#This Row],[Lines]],1)</f>
        <v>Y</v>
      </c>
      <c r="M15488" s="1" t="str">
        <f>IF(BART_Rides[[#This Row],[FirstLetter]]="Y","Yes","No")</f>
        <v>Yes</v>
      </c>
      <c r="N15488" s="1" t="str">
        <f>IF(OR(BART_Rides[[#This Row],[Station Code]]="EM", BART_Rides[[#This Row],[Station Code]]="MT", BART_Rides[[#This Row],[Station Code]]="PL", BART_Rides[[#This Row],[Station Code]]="CC"), "Yes", "No")</f>
        <v>No</v>
      </c>
    </row>
    <row r="15489" spans="6:14">
      <c r="F15489" s="3">
        <v>44354</v>
      </c>
      <c r="G15489" s="1" t="s">
        <v>81</v>
      </c>
      <c r="H15489" s="1" t="s">
        <v>107</v>
      </c>
      <c r="I15489" s="1">
        <v>688</v>
      </c>
      <c r="J15489" s="1">
        <f>MONTH(BART_Rides[[#This Row],[Date]])</f>
        <v>6</v>
      </c>
      <c r="K15489" s="1">
        <f>WEEKDAY(BART_Rides[[#This Row],[Date]],2)</f>
        <v>1</v>
      </c>
      <c r="L15489" s="1" t="str">
        <f>LEFT(BART_Rides[[#This Row],[Lines]],1)</f>
        <v>Y</v>
      </c>
      <c r="M15489" s="1" t="str">
        <f>IF(BART_Rides[[#This Row],[FirstLetter]]="Y","Yes","No")</f>
        <v>Yes</v>
      </c>
      <c r="N15489" s="1" t="str">
        <f>IF(OR(BART_Rides[[#This Row],[Station Code]]="EM", BART_Rides[[#This Row],[Station Code]]="MT", BART_Rides[[#This Row],[Station Code]]="PL", BART_Rides[[#This Row],[Station Code]]="CC"), "Yes", "No")</f>
        <v>No</v>
      </c>
    </row>
    <row r="15490" spans="6:14">
      <c r="F15490" s="3">
        <v>44355</v>
      </c>
      <c r="G15490" s="1" t="s">
        <v>81</v>
      </c>
      <c r="H15490" s="1" t="s">
        <v>107</v>
      </c>
      <c r="I15490" s="1">
        <v>673</v>
      </c>
      <c r="J15490" s="1">
        <f>MONTH(BART_Rides[[#This Row],[Date]])</f>
        <v>6</v>
      </c>
      <c r="K15490" s="1">
        <f>WEEKDAY(BART_Rides[[#This Row],[Date]],2)</f>
        <v>2</v>
      </c>
      <c r="L15490" s="1" t="str">
        <f>LEFT(BART_Rides[[#This Row],[Lines]],1)</f>
        <v>Y</v>
      </c>
      <c r="M15490" s="1" t="str">
        <f>IF(BART_Rides[[#This Row],[FirstLetter]]="Y","Yes","No")</f>
        <v>Yes</v>
      </c>
      <c r="N15490" s="1" t="str">
        <f>IF(OR(BART_Rides[[#This Row],[Station Code]]="EM", BART_Rides[[#This Row],[Station Code]]="MT", BART_Rides[[#This Row],[Station Code]]="PL", BART_Rides[[#This Row],[Station Code]]="CC"), "Yes", "No")</f>
        <v>No</v>
      </c>
    </row>
    <row r="15491" spans="6:14">
      <c r="F15491" s="3">
        <v>44356</v>
      </c>
      <c r="G15491" s="1" t="s">
        <v>81</v>
      </c>
      <c r="H15491" s="1" t="s">
        <v>107</v>
      </c>
      <c r="I15491" s="1">
        <v>720</v>
      </c>
      <c r="J15491" s="1">
        <f>MONTH(BART_Rides[[#This Row],[Date]])</f>
        <v>6</v>
      </c>
      <c r="K15491" s="1">
        <f>WEEKDAY(BART_Rides[[#This Row],[Date]],2)</f>
        <v>3</v>
      </c>
      <c r="L15491" s="1" t="str">
        <f>LEFT(BART_Rides[[#This Row],[Lines]],1)</f>
        <v>Y</v>
      </c>
      <c r="M15491" s="1" t="str">
        <f>IF(BART_Rides[[#This Row],[FirstLetter]]="Y","Yes","No")</f>
        <v>Yes</v>
      </c>
      <c r="N15491" s="1" t="str">
        <f>IF(OR(BART_Rides[[#This Row],[Station Code]]="EM", BART_Rides[[#This Row],[Station Code]]="MT", BART_Rides[[#This Row],[Station Code]]="PL", BART_Rides[[#This Row],[Station Code]]="CC"), "Yes", "No")</f>
        <v>No</v>
      </c>
    </row>
    <row r="15492" spans="6:14">
      <c r="F15492" s="3">
        <v>44357</v>
      </c>
      <c r="G15492" s="1" t="s">
        <v>81</v>
      </c>
      <c r="H15492" s="1" t="s">
        <v>107</v>
      </c>
      <c r="I15492" s="1">
        <v>731</v>
      </c>
      <c r="J15492" s="1">
        <f>MONTH(BART_Rides[[#This Row],[Date]])</f>
        <v>6</v>
      </c>
      <c r="K15492" s="1">
        <f>WEEKDAY(BART_Rides[[#This Row],[Date]],2)</f>
        <v>4</v>
      </c>
      <c r="L15492" s="1" t="str">
        <f>LEFT(BART_Rides[[#This Row],[Lines]],1)</f>
        <v>Y</v>
      </c>
      <c r="M15492" s="1" t="str">
        <f>IF(BART_Rides[[#This Row],[FirstLetter]]="Y","Yes","No")</f>
        <v>Yes</v>
      </c>
      <c r="N15492" s="1" t="str">
        <f>IF(OR(BART_Rides[[#This Row],[Station Code]]="EM", BART_Rides[[#This Row],[Station Code]]="MT", BART_Rides[[#This Row],[Station Code]]="PL", BART_Rides[[#This Row],[Station Code]]="CC"), "Yes", "No")</f>
        <v>No</v>
      </c>
    </row>
    <row r="15493" spans="6:14">
      <c r="F15493" s="3">
        <v>44358</v>
      </c>
      <c r="G15493" s="1" t="s">
        <v>81</v>
      </c>
      <c r="H15493" s="1" t="s">
        <v>107</v>
      </c>
      <c r="I15493" s="1">
        <v>768</v>
      </c>
      <c r="J15493" s="1">
        <f>MONTH(BART_Rides[[#This Row],[Date]])</f>
        <v>6</v>
      </c>
      <c r="K15493" s="1">
        <f>WEEKDAY(BART_Rides[[#This Row],[Date]],2)</f>
        <v>5</v>
      </c>
      <c r="L15493" s="1" t="str">
        <f>LEFT(BART_Rides[[#This Row],[Lines]],1)</f>
        <v>Y</v>
      </c>
      <c r="M15493" s="1" t="str">
        <f>IF(BART_Rides[[#This Row],[FirstLetter]]="Y","Yes","No")</f>
        <v>Yes</v>
      </c>
      <c r="N15493" s="1" t="str">
        <f>IF(OR(BART_Rides[[#This Row],[Station Code]]="EM", BART_Rides[[#This Row],[Station Code]]="MT", BART_Rides[[#This Row],[Station Code]]="PL", BART_Rides[[#This Row],[Station Code]]="CC"), "Yes", "No")</f>
        <v>No</v>
      </c>
    </row>
    <row r="15494" spans="6:14">
      <c r="F15494" s="3">
        <v>44359</v>
      </c>
      <c r="G15494" s="1" t="s">
        <v>81</v>
      </c>
      <c r="H15494" s="1" t="s">
        <v>107</v>
      </c>
      <c r="I15494" s="1">
        <v>425</v>
      </c>
      <c r="J15494" s="1">
        <f>MONTH(BART_Rides[[#This Row],[Date]])</f>
        <v>6</v>
      </c>
      <c r="K15494" s="1">
        <f>WEEKDAY(BART_Rides[[#This Row],[Date]],2)</f>
        <v>6</v>
      </c>
      <c r="L15494" s="1" t="str">
        <f>LEFT(BART_Rides[[#This Row],[Lines]],1)</f>
        <v>Y</v>
      </c>
      <c r="M15494" s="1" t="str">
        <f>IF(BART_Rides[[#This Row],[FirstLetter]]="Y","Yes","No")</f>
        <v>Yes</v>
      </c>
      <c r="N15494" s="1" t="str">
        <f>IF(OR(BART_Rides[[#This Row],[Station Code]]="EM", BART_Rides[[#This Row],[Station Code]]="MT", BART_Rides[[#This Row],[Station Code]]="PL", BART_Rides[[#This Row],[Station Code]]="CC"), "Yes", "No")</f>
        <v>No</v>
      </c>
    </row>
    <row r="15495" spans="6:14">
      <c r="F15495" s="3">
        <v>44360</v>
      </c>
      <c r="G15495" s="1" t="s">
        <v>81</v>
      </c>
      <c r="H15495" s="1" t="s">
        <v>107</v>
      </c>
      <c r="I15495" s="1">
        <v>357</v>
      </c>
      <c r="J15495" s="1">
        <f>MONTH(BART_Rides[[#This Row],[Date]])</f>
        <v>6</v>
      </c>
      <c r="K15495" s="1">
        <f>WEEKDAY(BART_Rides[[#This Row],[Date]],2)</f>
        <v>7</v>
      </c>
      <c r="L15495" s="1" t="str">
        <f>LEFT(BART_Rides[[#This Row],[Lines]],1)</f>
        <v>Y</v>
      </c>
      <c r="M15495" s="1" t="str">
        <f>IF(BART_Rides[[#This Row],[FirstLetter]]="Y","Yes","No")</f>
        <v>Yes</v>
      </c>
      <c r="N15495" s="1" t="str">
        <f>IF(OR(BART_Rides[[#This Row],[Station Code]]="EM", BART_Rides[[#This Row],[Station Code]]="MT", BART_Rides[[#This Row],[Station Code]]="PL", BART_Rides[[#This Row],[Station Code]]="CC"), "Yes", "No")</f>
        <v>No</v>
      </c>
    </row>
    <row r="15496" spans="6:14">
      <c r="F15496" s="3">
        <v>44361</v>
      </c>
      <c r="G15496" s="1" t="s">
        <v>81</v>
      </c>
      <c r="H15496" s="1" t="s">
        <v>107</v>
      </c>
      <c r="I15496" s="1">
        <v>689</v>
      </c>
      <c r="J15496" s="1">
        <f>MONTH(BART_Rides[[#This Row],[Date]])</f>
        <v>6</v>
      </c>
      <c r="K15496" s="1">
        <f>WEEKDAY(BART_Rides[[#This Row],[Date]],2)</f>
        <v>1</v>
      </c>
      <c r="L15496" s="1" t="str">
        <f>LEFT(BART_Rides[[#This Row],[Lines]],1)</f>
        <v>Y</v>
      </c>
      <c r="M15496" s="1" t="str">
        <f>IF(BART_Rides[[#This Row],[FirstLetter]]="Y","Yes","No")</f>
        <v>Yes</v>
      </c>
      <c r="N15496" s="1" t="str">
        <f>IF(OR(BART_Rides[[#This Row],[Station Code]]="EM", BART_Rides[[#This Row],[Station Code]]="MT", BART_Rides[[#This Row],[Station Code]]="PL", BART_Rides[[#This Row],[Station Code]]="CC"), "Yes", "No")</f>
        <v>No</v>
      </c>
    </row>
    <row r="15497" spans="6:14">
      <c r="F15497" s="3">
        <v>44362</v>
      </c>
      <c r="G15497" s="1" t="s">
        <v>81</v>
      </c>
      <c r="H15497" s="1" t="s">
        <v>107</v>
      </c>
      <c r="I15497" s="1">
        <v>737</v>
      </c>
      <c r="J15497" s="1">
        <f>MONTH(BART_Rides[[#This Row],[Date]])</f>
        <v>6</v>
      </c>
      <c r="K15497" s="1">
        <f>WEEKDAY(BART_Rides[[#This Row],[Date]],2)</f>
        <v>2</v>
      </c>
      <c r="L15497" s="1" t="str">
        <f>LEFT(BART_Rides[[#This Row],[Lines]],1)</f>
        <v>Y</v>
      </c>
      <c r="M15497" s="1" t="str">
        <f>IF(BART_Rides[[#This Row],[FirstLetter]]="Y","Yes","No")</f>
        <v>Yes</v>
      </c>
      <c r="N15497" s="1" t="str">
        <f>IF(OR(BART_Rides[[#This Row],[Station Code]]="EM", BART_Rides[[#This Row],[Station Code]]="MT", BART_Rides[[#This Row],[Station Code]]="PL", BART_Rides[[#This Row],[Station Code]]="CC"), "Yes", "No")</f>
        <v>No</v>
      </c>
    </row>
    <row r="15498" spans="6:14">
      <c r="F15498" s="3">
        <v>44363</v>
      </c>
      <c r="G15498" s="1" t="s">
        <v>81</v>
      </c>
      <c r="H15498" s="1" t="s">
        <v>107</v>
      </c>
      <c r="I15498" s="1">
        <v>744</v>
      </c>
      <c r="J15498" s="1">
        <f>MONTH(BART_Rides[[#This Row],[Date]])</f>
        <v>6</v>
      </c>
      <c r="K15498" s="1">
        <f>WEEKDAY(BART_Rides[[#This Row],[Date]],2)</f>
        <v>3</v>
      </c>
      <c r="L15498" s="1" t="str">
        <f>LEFT(BART_Rides[[#This Row],[Lines]],1)</f>
        <v>Y</v>
      </c>
      <c r="M15498" s="1" t="str">
        <f>IF(BART_Rides[[#This Row],[FirstLetter]]="Y","Yes","No")</f>
        <v>Yes</v>
      </c>
      <c r="N15498" s="1" t="str">
        <f>IF(OR(BART_Rides[[#This Row],[Station Code]]="EM", BART_Rides[[#This Row],[Station Code]]="MT", BART_Rides[[#This Row],[Station Code]]="PL", BART_Rides[[#This Row],[Station Code]]="CC"), "Yes", "No")</f>
        <v>No</v>
      </c>
    </row>
    <row r="15499" spans="6:14">
      <c r="F15499" s="3">
        <v>44364</v>
      </c>
      <c r="G15499" s="1" t="s">
        <v>81</v>
      </c>
      <c r="H15499" s="1" t="s">
        <v>107</v>
      </c>
      <c r="I15499" s="1">
        <v>784</v>
      </c>
      <c r="J15499" s="1">
        <f>MONTH(BART_Rides[[#This Row],[Date]])</f>
        <v>6</v>
      </c>
      <c r="K15499" s="1">
        <f>WEEKDAY(BART_Rides[[#This Row],[Date]],2)</f>
        <v>4</v>
      </c>
      <c r="L15499" s="1" t="str">
        <f>LEFT(BART_Rides[[#This Row],[Lines]],1)</f>
        <v>Y</v>
      </c>
      <c r="M15499" s="1" t="str">
        <f>IF(BART_Rides[[#This Row],[FirstLetter]]="Y","Yes","No")</f>
        <v>Yes</v>
      </c>
      <c r="N15499" s="1" t="str">
        <f>IF(OR(BART_Rides[[#This Row],[Station Code]]="EM", BART_Rides[[#This Row],[Station Code]]="MT", BART_Rides[[#This Row],[Station Code]]="PL", BART_Rides[[#This Row],[Station Code]]="CC"), "Yes", "No")</f>
        <v>No</v>
      </c>
    </row>
    <row r="15500" spans="6:14">
      <c r="F15500" s="3">
        <v>44365</v>
      </c>
      <c r="G15500" s="1" t="s">
        <v>81</v>
      </c>
      <c r="H15500" s="1" t="s">
        <v>107</v>
      </c>
      <c r="I15500" s="1">
        <v>804</v>
      </c>
      <c r="J15500" s="1">
        <f>MONTH(BART_Rides[[#This Row],[Date]])</f>
        <v>6</v>
      </c>
      <c r="K15500" s="1">
        <f>WEEKDAY(BART_Rides[[#This Row],[Date]],2)</f>
        <v>5</v>
      </c>
      <c r="L15500" s="1" t="str">
        <f>LEFT(BART_Rides[[#This Row],[Lines]],1)</f>
        <v>Y</v>
      </c>
      <c r="M15500" s="1" t="str">
        <f>IF(BART_Rides[[#This Row],[FirstLetter]]="Y","Yes","No")</f>
        <v>Yes</v>
      </c>
      <c r="N15500" s="1" t="str">
        <f>IF(OR(BART_Rides[[#This Row],[Station Code]]="EM", BART_Rides[[#This Row],[Station Code]]="MT", BART_Rides[[#This Row],[Station Code]]="PL", BART_Rides[[#This Row],[Station Code]]="CC"), "Yes", "No")</f>
        <v>No</v>
      </c>
    </row>
    <row r="15501" spans="6:14">
      <c r="F15501" s="3">
        <v>44366</v>
      </c>
      <c r="G15501" s="1" t="s">
        <v>81</v>
      </c>
      <c r="H15501" s="1" t="s">
        <v>107</v>
      </c>
      <c r="I15501" s="1">
        <v>479</v>
      </c>
      <c r="J15501" s="1">
        <f>MONTH(BART_Rides[[#This Row],[Date]])</f>
        <v>6</v>
      </c>
      <c r="K15501" s="1">
        <f>WEEKDAY(BART_Rides[[#This Row],[Date]],2)</f>
        <v>6</v>
      </c>
      <c r="L15501" s="1" t="str">
        <f>LEFT(BART_Rides[[#This Row],[Lines]],1)</f>
        <v>Y</v>
      </c>
      <c r="M15501" s="1" t="str">
        <f>IF(BART_Rides[[#This Row],[FirstLetter]]="Y","Yes","No")</f>
        <v>Yes</v>
      </c>
      <c r="N15501" s="1" t="str">
        <f>IF(OR(BART_Rides[[#This Row],[Station Code]]="EM", BART_Rides[[#This Row],[Station Code]]="MT", BART_Rides[[#This Row],[Station Code]]="PL", BART_Rides[[#This Row],[Station Code]]="CC"), "Yes", "No")</f>
        <v>No</v>
      </c>
    </row>
    <row r="15502" spans="6:14">
      <c r="F15502" s="3">
        <v>44367</v>
      </c>
      <c r="G15502" s="1" t="s">
        <v>81</v>
      </c>
      <c r="H15502" s="1" t="s">
        <v>107</v>
      </c>
      <c r="I15502" s="1">
        <v>395</v>
      </c>
      <c r="J15502" s="1">
        <f>MONTH(BART_Rides[[#This Row],[Date]])</f>
        <v>6</v>
      </c>
      <c r="K15502" s="1">
        <f>WEEKDAY(BART_Rides[[#This Row],[Date]],2)</f>
        <v>7</v>
      </c>
      <c r="L15502" s="1" t="str">
        <f>LEFT(BART_Rides[[#This Row],[Lines]],1)</f>
        <v>Y</v>
      </c>
      <c r="M15502" s="1" t="str">
        <f>IF(BART_Rides[[#This Row],[FirstLetter]]="Y","Yes","No")</f>
        <v>Yes</v>
      </c>
      <c r="N15502" s="1" t="str">
        <f>IF(OR(BART_Rides[[#This Row],[Station Code]]="EM", BART_Rides[[#This Row],[Station Code]]="MT", BART_Rides[[#This Row],[Station Code]]="PL", BART_Rides[[#This Row],[Station Code]]="CC"), "Yes", "No")</f>
        <v>No</v>
      </c>
    </row>
    <row r="15503" spans="6:14">
      <c r="F15503" s="3">
        <v>44368</v>
      </c>
      <c r="G15503" s="1" t="s">
        <v>81</v>
      </c>
      <c r="H15503" s="1" t="s">
        <v>107</v>
      </c>
      <c r="I15503" s="1">
        <v>702</v>
      </c>
      <c r="J15503" s="1">
        <f>MONTH(BART_Rides[[#This Row],[Date]])</f>
        <v>6</v>
      </c>
      <c r="K15503" s="1">
        <f>WEEKDAY(BART_Rides[[#This Row],[Date]],2)</f>
        <v>1</v>
      </c>
      <c r="L15503" s="1" t="str">
        <f>LEFT(BART_Rides[[#This Row],[Lines]],1)</f>
        <v>Y</v>
      </c>
      <c r="M15503" s="1" t="str">
        <f>IF(BART_Rides[[#This Row],[FirstLetter]]="Y","Yes","No")</f>
        <v>Yes</v>
      </c>
      <c r="N15503" s="1" t="str">
        <f>IF(OR(BART_Rides[[#This Row],[Station Code]]="EM", BART_Rides[[#This Row],[Station Code]]="MT", BART_Rides[[#This Row],[Station Code]]="PL", BART_Rides[[#This Row],[Station Code]]="CC"), "Yes", "No")</f>
        <v>No</v>
      </c>
    </row>
    <row r="15504" spans="6:14">
      <c r="F15504" s="3">
        <v>44369</v>
      </c>
      <c r="G15504" s="1" t="s">
        <v>81</v>
      </c>
      <c r="H15504" s="1" t="s">
        <v>107</v>
      </c>
      <c r="I15504" s="1">
        <v>748</v>
      </c>
      <c r="J15504" s="1">
        <f>MONTH(BART_Rides[[#This Row],[Date]])</f>
        <v>6</v>
      </c>
      <c r="K15504" s="1">
        <f>WEEKDAY(BART_Rides[[#This Row],[Date]],2)</f>
        <v>2</v>
      </c>
      <c r="L15504" s="1" t="str">
        <f>LEFT(BART_Rides[[#This Row],[Lines]],1)</f>
        <v>Y</v>
      </c>
      <c r="M15504" s="1" t="str">
        <f>IF(BART_Rides[[#This Row],[FirstLetter]]="Y","Yes","No")</f>
        <v>Yes</v>
      </c>
      <c r="N15504" s="1" t="str">
        <f>IF(OR(BART_Rides[[#This Row],[Station Code]]="EM", BART_Rides[[#This Row],[Station Code]]="MT", BART_Rides[[#This Row],[Station Code]]="PL", BART_Rides[[#This Row],[Station Code]]="CC"), "Yes", "No")</f>
        <v>No</v>
      </c>
    </row>
    <row r="15505" spans="6:14">
      <c r="F15505" s="3">
        <v>44370</v>
      </c>
      <c r="G15505" s="1" t="s">
        <v>81</v>
      </c>
      <c r="H15505" s="1" t="s">
        <v>107</v>
      </c>
      <c r="I15505" s="1">
        <v>818</v>
      </c>
      <c r="J15505" s="1">
        <f>MONTH(BART_Rides[[#This Row],[Date]])</f>
        <v>6</v>
      </c>
      <c r="K15505" s="1">
        <f>WEEKDAY(BART_Rides[[#This Row],[Date]],2)</f>
        <v>3</v>
      </c>
      <c r="L15505" s="1" t="str">
        <f>LEFT(BART_Rides[[#This Row],[Lines]],1)</f>
        <v>Y</v>
      </c>
      <c r="M15505" s="1" t="str">
        <f>IF(BART_Rides[[#This Row],[FirstLetter]]="Y","Yes","No")</f>
        <v>Yes</v>
      </c>
      <c r="N15505" s="1" t="str">
        <f>IF(OR(BART_Rides[[#This Row],[Station Code]]="EM", BART_Rides[[#This Row],[Station Code]]="MT", BART_Rides[[#This Row],[Station Code]]="PL", BART_Rides[[#This Row],[Station Code]]="CC"), "Yes", "No")</f>
        <v>No</v>
      </c>
    </row>
    <row r="15506" spans="6:14">
      <c r="F15506" s="3">
        <v>44371</v>
      </c>
      <c r="G15506" s="1" t="s">
        <v>81</v>
      </c>
      <c r="H15506" s="1" t="s">
        <v>107</v>
      </c>
      <c r="I15506" s="1">
        <v>796</v>
      </c>
      <c r="J15506" s="1">
        <f>MONTH(BART_Rides[[#This Row],[Date]])</f>
        <v>6</v>
      </c>
      <c r="K15506" s="1">
        <f>WEEKDAY(BART_Rides[[#This Row],[Date]],2)</f>
        <v>4</v>
      </c>
      <c r="L15506" s="1" t="str">
        <f>LEFT(BART_Rides[[#This Row],[Lines]],1)</f>
        <v>Y</v>
      </c>
      <c r="M15506" s="1" t="str">
        <f>IF(BART_Rides[[#This Row],[FirstLetter]]="Y","Yes","No")</f>
        <v>Yes</v>
      </c>
      <c r="N15506" s="1" t="str">
        <f>IF(OR(BART_Rides[[#This Row],[Station Code]]="EM", BART_Rides[[#This Row],[Station Code]]="MT", BART_Rides[[#This Row],[Station Code]]="PL", BART_Rides[[#This Row],[Station Code]]="CC"), "Yes", "No")</f>
        <v>No</v>
      </c>
    </row>
    <row r="15507" spans="6:14">
      <c r="F15507" s="3">
        <v>44372</v>
      </c>
      <c r="G15507" s="1" t="s">
        <v>81</v>
      </c>
      <c r="H15507" s="1" t="s">
        <v>107</v>
      </c>
      <c r="I15507" s="1">
        <v>842</v>
      </c>
      <c r="J15507" s="1">
        <f>MONTH(BART_Rides[[#This Row],[Date]])</f>
        <v>6</v>
      </c>
      <c r="K15507" s="1">
        <f>WEEKDAY(BART_Rides[[#This Row],[Date]],2)</f>
        <v>5</v>
      </c>
      <c r="L15507" s="1" t="str">
        <f>LEFT(BART_Rides[[#This Row],[Lines]],1)</f>
        <v>Y</v>
      </c>
      <c r="M15507" s="1" t="str">
        <f>IF(BART_Rides[[#This Row],[FirstLetter]]="Y","Yes","No")</f>
        <v>Yes</v>
      </c>
      <c r="N15507" s="1" t="str">
        <f>IF(OR(BART_Rides[[#This Row],[Station Code]]="EM", BART_Rides[[#This Row],[Station Code]]="MT", BART_Rides[[#This Row],[Station Code]]="PL", BART_Rides[[#This Row],[Station Code]]="CC"), "Yes", "No")</f>
        <v>No</v>
      </c>
    </row>
    <row r="15508" spans="6:14">
      <c r="F15508" s="3">
        <v>44373</v>
      </c>
      <c r="G15508" s="1" t="s">
        <v>81</v>
      </c>
      <c r="H15508" s="1" t="s">
        <v>107</v>
      </c>
      <c r="I15508" s="1">
        <v>422</v>
      </c>
      <c r="J15508" s="1">
        <f>MONTH(BART_Rides[[#This Row],[Date]])</f>
        <v>6</v>
      </c>
      <c r="K15508" s="1">
        <f>WEEKDAY(BART_Rides[[#This Row],[Date]],2)</f>
        <v>6</v>
      </c>
      <c r="L15508" s="1" t="str">
        <f>LEFT(BART_Rides[[#This Row],[Lines]],1)</f>
        <v>Y</v>
      </c>
      <c r="M15508" s="1" t="str">
        <f>IF(BART_Rides[[#This Row],[FirstLetter]]="Y","Yes","No")</f>
        <v>Yes</v>
      </c>
      <c r="N15508" s="1" t="str">
        <f>IF(OR(BART_Rides[[#This Row],[Station Code]]="EM", BART_Rides[[#This Row],[Station Code]]="MT", BART_Rides[[#This Row],[Station Code]]="PL", BART_Rides[[#This Row],[Station Code]]="CC"), "Yes", "No")</f>
        <v>No</v>
      </c>
    </row>
    <row r="15509" spans="6:14">
      <c r="F15509" s="3">
        <v>44374</v>
      </c>
      <c r="G15509" s="1" t="s">
        <v>81</v>
      </c>
      <c r="H15509" s="1" t="s">
        <v>107</v>
      </c>
      <c r="I15509" s="1">
        <v>396</v>
      </c>
      <c r="J15509" s="1">
        <f>MONTH(BART_Rides[[#This Row],[Date]])</f>
        <v>6</v>
      </c>
      <c r="K15509" s="1">
        <f>WEEKDAY(BART_Rides[[#This Row],[Date]],2)</f>
        <v>7</v>
      </c>
      <c r="L15509" s="1" t="str">
        <f>LEFT(BART_Rides[[#This Row],[Lines]],1)</f>
        <v>Y</v>
      </c>
      <c r="M15509" s="1" t="str">
        <f>IF(BART_Rides[[#This Row],[FirstLetter]]="Y","Yes","No")</f>
        <v>Yes</v>
      </c>
      <c r="N15509" s="1" t="str">
        <f>IF(OR(BART_Rides[[#This Row],[Station Code]]="EM", BART_Rides[[#This Row],[Station Code]]="MT", BART_Rides[[#This Row],[Station Code]]="PL", BART_Rides[[#This Row],[Station Code]]="CC"), "Yes", "No")</f>
        <v>No</v>
      </c>
    </row>
    <row r="15510" spans="6:14">
      <c r="F15510" s="3">
        <v>44375</v>
      </c>
      <c r="G15510" s="1" t="s">
        <v>81</v>
      </c>
      <c r="H15510" s="1" t="s">
        <v>107</v>
      </c>
      <c r="I15510" s="1">
        <v>798</v>
      </c>
      <c r="J15510" s="1">
        <f>MONTH(BART_Rides[[#This Row],[Date]])</f>
        <v>6</v>
      </c>
      <c r="K15510" s="1">
        <f>WEEKDAY(BART_Rides[[#This Row],[Date]],2)</f>
        <v>1</v>
      </c>
      <c r="L15510" s="1" t="str">
        <f>LEFT(BART_Rides[[#This Row],[Lines]],1)</f>
        <v>Y</v>
      </c>
      <c r="M15510" s="1" t="str">
        <f>IF(BART_Rides[[#This Row],[FirstLetter]]="Y","Yes","No")</f>
        <v>Yes</v>
      </c>
      <c r="N15510" s="1" t="str">
        <f>IF(OR(BART_Rides[[#This Row],[Station Code]]="EM", BART_Rides[[#This Row],[Station Code]]="MT", BART_Rides[[#This Row],[Station Code]]="PL", BART_Rides[[#This Row],[Station Code]]="CC"), "Yes", "No")</f>
        <v>No</v>
      </c>
    </row>
    <row r="15511" spans="6:14">
      <c r="F15511" s="3">
        <v>44376</v>
      </c>
      <c r="G15511" s="1" t="s">
        <v>81</v>
      </c>
      <c r="H15511" s="1" t="s">
        <v>107</v>
      </c>
      <c r="I15511" s="1">
        <v>790</v>
      </c>
      <c r="J15511" s="1">
        <f>MONTH(BART_Rides[[#This Row],[Date]])</f>
        <v>6</v>
      </c>
      <c r="K15511" s="1">
        <f>WEEKDAY(BART_Rides[[#This Row],[Date]],2)</f>
        <v>2</v>
      </c>
      <c r="L15511" s="1" t="str">
        <f>LEFT(BART_Rides[[#This Row],[Lines]],1)</f>
        <v>Y</v>
      </c>
      <c r="M15511" s="1" t="str">
        <f>IF(BART_Rides[[#This Row],[FirstLetter]]="Y","Yes","No")</f>
        <v>Yes</v>
      </c>
      <c r="N15511" s="1" t="str">
        <f>IF(OR(BART_Rides[[#This Row],[Station Code]]="EM", BART_Rides[[#This Row],[Station Code]]="MT", BART_Rides[[#This Row],[Station Code]]="PL", BART_Rides[[#This Row],[Station Code]]="CC"), "Yes", "No")</f>
        <v>No</v>
      </c>
    </row>
    <row r="15512" spans="6:14">
      <c r="F15512" s="3">
        <v>44377</v>
      </c>
      <c r="G15512" s="1" t="s">
        <v>81</v>
      </c>
      <c r="H15512" s="1" t="s">
        <v>107</v>
      </c>
      <c r="I15512" s="1">
        <v>831</v>
      </c>
      <c r="J15512" s="1">
        <f>MONTH(BART_Rides[[#This Row],[Date]])</f>
        <v>6</v>
      </c>
      <c r="K15512" s="1">
        <f>WEEKDAY(BART_Rides[[#This Row],[Date]],2)</f>
        <v>3</v>
      </c>
      <c r="L15512" s="1" t="str">
        <f>LEFT(BART_Rides[[#This Row],[Lines]],1)</f>
        <v>Y</v>
      </c>
      <c r="M15512" s="1" t="str">
        <f>IF(BART_Rides[[#This Row],[FirstLetter]]="Y","Yes","No")</f>
        <v>Yes</v>
      </c>
      <c r="N15512" s="1" t="str">
        <f>IF(OR(BART_Rides[[#This Row],[Station Code]]="EM", BART_Rides[[#This Row],[Station Code]]="MT", BART_Rides[[#This Row],[Station Code]]="PL", BART_Rides[[#This Row],[Station Code]]="CC"), "Yes", "No")</f>
        <v>No</v>
      </c>
    </row>
    <row r="15513" spans="6:14">
      <c r="F15513" s="3">
        <v>44378</v>
      </c>
      <c r="G15513" s="1" t="s">
        <v>81</v>
      </c>
      <c r="H15513" s="1" t="s">
        <v>107</v>
      </c>
      <c r="I15513" s="1">
        <v>836</v>
      </c>
      <c r="J15513" s="1">
        <f>MONTH(BART_Rides[[#This Row],[Date]])</f>
        <v>7</v>
      </c>
      <c r="K15513" s="1">
        <f>WEEKDAY(BART_Rides[[#This Row],[Date]],2)</f>
        <v>4</v>
      </c>
      <c r="L15513" s="1" t="str">
        <f>LEFT(BART_Rides[[#This Row],[Lines]],1)</f>
        <v>Y</v>
      </c>
      <c r="M15513" s="1" t="str">
        <f>IF(BART_Rides[[#This Row],[FirstLetter]]="Y","Yes","No")</f>
        <v>Yes</v>
      </c>
      <c r="N15513" s="1" t="str">
        <f>IF(OR(BART_Rides[[#This Row],[Station Code]]="EM", BART_Rides[[#This Row],[Station Code]]="MT", BART_Rides[[#This Row],[Station Code]]="PL", BART_Rides[[#This Row],[Station Code]]="CC"), "Yes", "No")</f>
        <v>No</v>
      </c>
    </row>
    <row r="15514" spans="6:14">
      <c r="F15514" s="3">
        <v>44379</v>
      </c>
      <c r="G15514" s="1" t="s">
        <v>81</v>
      </c>
      <c r="H15514" s="1" t="s">
        <v>107</v>
      </c>
      <c r="I15514" s="1">
        <v>777</v>
      </c>
      <c r="J15514" s="1">
        <f>MONTH(BART_Rides[[#This Row],[Date]])</f>
        <v>7</v>
      </c>
      <c r="K15514" s="1">
        <f>WEEKDAY(BART_Rides[[#This Row],[Date]],2)</f>
        <v>5</v>
      </c>
      <c r="L15514" s="1" t="str">
        <f>LEFT(BART_Rides[[#This Row],[Lines]],1)</f>
        <v>Y</v>
      </c>
      <c r="M15514" s="1" t="str">
        <f>IF(BART_Rides[[#This Row],[FirstLetter]]="Y","Yes","No")</f>
        <v>Yes</v>
      </c>
      <c r="N15514" s="1" t="str">
        <f>IF(OR(BART_Rides[[#This Row],[Station Code]]="EM", BART_Rides[[#This Row],[Station Code]]="MT", BART_Rides[[#This Row],[Station Code]]="PL", BART_Rides[[#This Row],[Station Code]]="CC"), "Yes", "No")</f>
        <v>No</v>
      </c>
    </row>
    <row r="15515" spans="6:14">
      <c r="F15515" s="3">
        <v>44380</v>
      </c>
      <c r="G15515" s="1" t="s">
        <v>81</v>
      </c>
      <c r="H15515" s="1" t="s">
        <v>107</v>
      </c>
      <c r="I15515" s="1">
        <v>459</v>
      </c>
      <c r="J15515" s="1">
        <f>MONTH(BART_Rides[[#This Row],[Date]])</f>
        <v>7</v>
      </c>
      <c r="K15515" s="1">
        <f>WEEKDAY(BART_Rides[[#This Row],[Date]],2)</f>
        <v>6</v>
      </c>
      <c r="L15515" s="1" t="str">
        <f>LEFT(BART_Rides[[#This Row],[Lines]],1)</f>
        <v>Y</v>
      </c>
      <c r="M15515" s="1" t="str">
        <f>IF(BART_Rides[[#This Row],[FirstLetter]]="Y","Yes","No")</f>
        <v>Yes</v>
      </c>
      <c r="N15515" s="1" t="str">
        <f>IF(OR(BART_Rides[[#This Row],[Station Code]]="EM", BART_Rides[[#This Row],[Station Code]]="MT", BART_Rides[[#This Row],[Station Code]]="PL", BART_Rides[[#This Row],[Station Code]]="CC"), "Yes", "No")</f>
        <v>No</v>
      </c>
    </row>
    <row r="15516" spans="6:14">
      <c r="F15516" s="3">
        <v>44381</v>
      </c>
      <c r="G15516" s="1" t="s">
        <v>81</v>
      </c>
      <c r="H15516" s="1" t="s">
        <v>107</v>
      </c>
      <c r="I15516" s="1">
        <v>481</v>
      </c>
      <c r="J15516" s="1">
        <f>MONTH(BART_Rides[[#This Row],[Date]])</f>
        <v>7</v>
      </c>
      <c r="K15516" s="1">
        <f>WEEKDAY(BART_Rides[[#This Row],[Date]],2)</f>
        <v>7</v>
      </c>
      <c r="L15516" s="1" t="str">
        <f>LEFT(BART_Rides[[#This Row],[Lines]],1)</f>
        <v>Y</v>
      </c>
      <c r="M15516" s="1" t="str">
        <f>IF(BART_Rides[[#This Row],[FirstLetter]]="Y","Yes","No")</f>
        <v>Yes</v>
      </c>
      <c r="N15516" s="1" t="str">
        <f>IF(OR(BART_Rides[[#This Row],[Station Code]]="EM", BART_Rides[[#This Row],[Station Code]]="MT", BART_Rides[[#This Row],[Station Code]]="PL", BART_Rides[[#This Row],[Station Code]]="CC"), "Yes", "No")</f>
        <v>No</v>
      </c>
    </row>
    <row r="15517" spans="6:14">
      <c r="F15517" s="3">
        <v>44382</v>
      </c>
      <c r="G15517" s="1" t="s">
        <v>81</v>
      </c>
      <c r="H15517" s="1" t="s">
        <v>107</v>
      </c>
      <c r="I15517" s="1">
        <v>592</v>
      </c>
      <c r="J15517" s="1">
        <f>MONTH(BART_Rides[[#This Row],[Date]])</f>
        <v>7</v>
      </c>
      <c r="K15517" s="1">
        <f>WEEKDAY(BART_Rides[[#This Row],[Date]],2)</f>
        <v>1</v>
      </c>
      <c r="L15517" s="1" t="str">
        <f>LEFT(BART_Rides[[#This Row],[Lines]],1)</f>
        <v>Y</v>
      </c>
      <c r="M15517" s="1" t="str">
        <f>IF(BART_Rides[[#This Row],[FirstLetter]]="Y","Yes","No")</f>
        <v>Yes</v>
      </c>
      <c r="N15517" s="1" t="str">
        <f>IF(OR(BART_Rides[[#This Row],[Station Code]]="EM", BART_Rides[[#This Row],[Station Code]]="MT", BART_Rides[[#This Row],[Station Code]]="PL", BART_Rides[[#This Row],[Station Code]]="CC"), "Yes", "No")</f>
        <v>No</v>
      </c>
    </row>
    <row r="15518" spans="6:14">
      <c r="F15518" s="3">
        <v>44383</v>
      </c>
      <c r="G15518" s="1" t="s">
        <v>81</v>
      </c>
      <c r="H15518" s="1" t="s">
        <v>107</v>
      </c>
      <c r="I15518" s="1">
        <v>822</v>
      </c>
      <c r="J15518" s="1">
        <f>MONTH(BART_Rides[[#This Row],[Date]])</f>
        <v>7</v>
      </c>
      <c r="K15518" s="1">
        <f>WEEKDAY(BART_Rides[[#This Row],[Date]],2)</f>
        <v>2</v>
      </c>
      <c r="L15518" s="1" t="str">
        <f>LEFT(BART_Rides[[#This Row],[Lines]],1)</f>
        <v>Y</v>
      </c>
      <c r="M15518" s="1" t="str">
        <f>IF(BART_Rides[[#This Row],[FirstLetter]]="Y","Yes","No")</f>
        <v>Yes</v>
      </c>
      <c r="N15518" s="1" t="str">
        <f>IF(OR(BART_Rides[[#This Row],[Station Code]]="EM", BART_Rides[[#This Row],[Station Code]]="MT", BART_Rides[[#This Row],[Station Code]]="PL", BART_Rides[[#This Row],[Station Code]]="CC"), "Yes", "No")</f>
        <v>No</v>
      </c>
    </row>
    <row r="15519" spans="6:14">
      <c r="F15519" s="3">
        <v>44384</v>
      </c>
      <c r="G15519" s="1" t="s">
        <v>81</v>
      </c>
      <c r="H15519" s="1" t="s">
        <v>107</v>
      </c>
      <c r="I15519" s="1">
        <v>822</v>
      </c>
      <c r="J15519" s="1">
        <f>MONTH(BART_Rides[[#This Row],[Date]])</f>
        <v>7</v>
      </c>
      <c r="K15519" s="1">
        <f>WEEKDAY(BART_Rides[[#This Row],[Date]],2)</f>
        <v>3</v>
      </c>
      <c r="L15519" s="1" t="str">
        <f>LEFT(BART_Rides[[#This Row],[Lines]],1)</f>
        <v>Y</v>
      </c>
      <c r="M15519" s="1" t="str">
        <f>IF(BART_Rides[[#This Row],[FirstLetter]]="Y","Yes","No")</f>
        <v>Yes</v>
      </c>
      <c r="N15519" s="1" t="str">
        <f>IF(OR(BART_Rides[[#This Row],[Station Code]]="EM", BART_Rides[[#This Row],[Station Code]]="MT", BART_Rides[[#This Row],[Station Code]]="PL", BART_Rides[[#This Row],[Station Code]]="CC"), "Yes", "No")</f>
        <v>No</v>
      </c>
    </row>
    <row r="15520" spans="6:14">
      <c r="F15520" s="3">
        <v>44385</v>
      </c>
      <c r="G15520" s="1" t="s">
        <v>81</v>
      </c>
      <c r="H15520" s="1" t="s">
        <v>107</v>
      </c>
      <c r="I15520" s="1">
        <v>910</v>
      </c>
      <c r="J15520" s="1">
        <f>MONTH(BART_Rides[[#This Row],[Date]])</f>
        <v>7</v>
      </c>
      <c r="K15520" s="1">
        <f>WEEKDAY(BART_Rides[[#This Row],[Date]],2)</f>
        <v>4</v>
      </c>
      <c r="L15520" s="1" t="str">
        <f>LEFT(BART_Rides[[#This Row],[Lines]],1)</f>
        <v>Y</v>
      </c>
      <c r="M15520" s="1" t="str">
        <f>IF(BART_Rides[[#This Row],[FirstLetter]]="Y","Yes","No")</f>
        <v>Yes</v>
      </c>
      <c r="N15520" s="1" t="str">
        <f>IF(OR(BART_Rides[[#This Row],[Station Code]]="EM", BART_Rides[[#This Row],[Station Code]]="MT", BART_Rides[[#This Row],[Station Code]]="PL", BART_Rides[[#This Row],[Station Code]]="CC"), "Yes", "No")</f>
        <v>No</v>
      </c>
    </row>
    <row r="15521" spans="6:14">
      <c r="F15521" s="3">
        <v>44386</v>
      </c>
      <c r="G15521" s="1" t="s">
        <v>81</v>
      </c>
      <c r="H15521" s="1" t="s">
        <v>107</v>
      </c>
      <c r="I15521" s="1">
        <v>900</v>
      </c>
      <c r="J15521" s="1">
        <f>MONTH(BART_Rides[[#This Row],[Date]])</f>
        <v>7</v>
      </c>
      <c r="K15521" s="1">
        <f>WEEKDAY(BART_Rides[[#This Row],[Date]],2)</f>
        <v>5</v>
      </c>
      <c r="L15521" s="1" t="str">
        <f>LEFT(BART_Rides[[#This Row],[Lines]],1)</f>
        <v>Y</v>
      </c>
      <c r="M15521" s="1" t="str">
        <f>IF(BART_Rides[[#This Row],[FirstLetter]]="Y","Yes","No")</f>
        <v>Yes</v>
      </c>
      <c r="N15521" s="1" t="str">
        <f>IF(OR(BART_Rides[[#This Row],[Station Code]]="EM", BART_Rides[[#This Row],[Station Code]]="MT", BART_Rides[[#This Row],[Station Code]]="PL", BART_Rides[[#This Row],[Station Code]]="CC"), "Yes", "No")</f>
        <v>No</v>
      </c>
    </row>
    <row r="15522" spans="6:14">
      <c r="F15522" s="3">
        <v>44387</v>
      </c>
      <c r="G15522" s="1" t="s">
        <v>81</v>
      </c>
      <c r="H15522" s="1" t="s">
        <v>107</v>
      </c>
      <c r="I15522" s="1">
        <v>506</v>
      </c>
      <c r="J15522" s="1">
        <f>MONTH(BART_Rides[[#This Row],[Date]])</f>
        <v>7</v>
      </c>
      <c r="K15522" s="1">
        <f>WEEKDAY(BART_Rides[[#This Row],[Date]],2)</f>
        <v>6</v>
      </c>
      <c r="L15522" s="1" t="str">
        <f>LEFT(BART_Rides[[#This Row],[Lines]],1)</f>
        <v>Y</v>
      </c>
      <c r="M15522" s="1" t="str">
        <f>IF(BART_Rides[[#This Row],[FirstLetter]]="Y","Yes","No")</f>
        <v>Yes</v>
      </c>
      <c r="N15522" s="1" t="str">
        <f>IF(OR(BART_Rides[[#This Row],[Station Code]]="EM", BART_Rides[[#This Row],[Station Code]]="MT", BART_Rides[[#This Row],[Station Code]]="PL", BART_Rides[[#This Row],[Station Code]]="CC"), "Yes", "No")</f>
        <v>No</v>
      </c>
    </row>
    <row r="15523" spans="6:14">
      <c r="F15523" s="3">
        <v>44388</v>
      </c>
      <c r="G15523" s="1" t="s">
        <v>81</v>
      </c>
      <c r="H15523" s="1" t="s">
        <v>107</v>
      </c>
      <c r="I15523" s="1">
        <v>417</v>
      </c>
      <c r="J15523" s="1">
        <f>MONTH(BART_Rides[[#This Row],[Date]])</f>
        <v>7</v>
      </c>
      <c r="K15523" s="1">
        <f>WEEKDAY(BART_Rides[[#This Row],[Date]],2)</f>
        <v>7</v>
      </c>
      <c r="L15523" s="1" t="str">
        <f>LEFT(BART_Rides[[#This Row],[Lines]],1)</f>
        <v>Y</v>
      </c>
      <c r="M15523" s="1" t="str">
        <f>IF(BART_Rides[[#This Row],[FirstLetter]]="Y","Yes","No")</f>
        <v>Yes</v>
      </c>
      <c r="N15523" s="1" t="str">
        <f>IF(OR(BART_Rides[[#This Row],[Station Code]]="EM", BART_Rides[[#This Row],[Station Code]]="MT", BART_Rides[[#This Row],[Station Code]]="PL", BART_Rides[[#This Row],[Station Code]]="CC"), "Yes", "No")</f>
        <v>No</v>
      </c>
    </row>
    <row r="15524" spans="6:14">
      <c r="F15524" s="3">
        <v>44389</v>
      </c>
      <c r="G15524" s="1" t="s">
        <v>81</v>
      </c>
      <c r="H15524" s="1" t="s">
        <v>107</v>
      </c>
      <c r="I15524" s="1">
        <v>860</v>
      </c>
      <c r="J15524" s="1">
        <f>MONTH(BART_Rides[[#This Row],[Date]])</f>
        <v>7</v>
      </c>
      <c r="K15524" s="1">
        <f>WEEKDAY(BART_Rides[[#This Row],[Date]],2)</f>
        <v>1</v>
      </c>
      <c r="L15524" s="1" t="str">
        <f>LEFT(BART_Rides[[#This Row],[Lines]],1)</f>
        <v>Y</v>
      </c>
      <c r="M15524" s="1" t="str">
        <f>IF(BART_Rides[[#This Row],[FirstLetter]]="Y","Yes","No")</f>
        <v>Yes</v>
      </c>
      <c r="N15524" s="1" t="str">
        <f>IF(OR(BART_Rides[[#This Row],[Station Code]]="EM", BART_Rides[[#This Row],[Station Code]]="MT", BART_Rides[[#This Row],[Station Code]]="PL", BART_Rides[[#This Row],[Station Code]]="CC"), "Yes", "No")</f>
        <v>No</v>
      </c>
    </row>
    <row r="15525" spans="6:14">
      <c r="F15525" s="3">
        <v>44390</v>
      </c>
      <c r="G15525" s="1" t="s">
        <v>81</v>
      </c>
      <c r="H15525" s="1" t="s">
        <v>107</v>
      </c>
      <c r="I15525" s="1">
        <v>910</v>
      </c>
      <c r="J15525" s="1">
        <f>MONTH(BART_Rides[[#This Row],[Date]])</f>
        <v>7</v>
      </c>
      <c r="K15525" s="1">
        <f>WEEKDAY(BART_Rides[[#This Row],[Date]],2)</f>
        <v>2</v>
      </c>
      <c r="L15525" s="1" t="str">
        <f>LEFT(BART_Rides[[#This Row],[Lines]],1)</f>
        <v>Y</v>
      </c>
      <c r="M15525" s="1" t="str">
        <f>IF(BART_Rides[[#This Row],[FirstLetter]]="Y","Yes","No")</f>
        <v>Yes</v>
      </c>
      <c r="N15525" s="1" t="str">
        <f>IF(OR(BART_Rides[[#This Row],[Station Code]]="EM", BART_Rides[[#This Row],[Station Code]]="MT", BART_Rides[[#This Row],[Station Code]]="PL", BART_Rides[[#This Row],[Station Code]]="CC"), "Yes", "No")</f>
        <v>No</v>
      </c>
    </row>
    <row r="15526" spans="6:14">
      <c r="F15526" s="3">
        <v>44391</v>
      </c>
      <c r="G15526" s="1" t="s">
        <v>81</v>
      </c>
      <c r="H15526" s="1" t="s">
        <v>107</v>
      </c>
      <c r="I15526" s="1">
        <v>891</v>
      </c>
      <c r="J15526" s="1">
        <f>MONTH(BART_Rides[[#This Row],[Date]])</f>
        <v>7</v>
      </c>
      <c r="K15526" s="1">
        <f>WEEKDAY(BART_Rides[[#This Row],[Date]],2)</f>
        <v>3</v>
      </c>
      <c r="L15526" s="1" t="str">
        <f>LEFT(BART_Rides[[#This Row],[Lines]],1)</f>
        <v>Y</v>
      </c>
      <c r="M15526" s="1" t="str">
        <f>IF(BART_Rides[[#This Row],[FirstLetter]]="Y","Yes","No")</f>
        <v>Yes</v>
      </c>
      <c r="N15526" s="1" t="str">
        <f>IF(OR(BART_Rides[[#This Row],[Station Code]]="EM", BART_Rides[[#This Row],[Station Code]]="MT", BART_Rides[[#This Row],[Station Code]]="PL", BART_Rides[[#This Row],[Station Code]]="CC"), "Yes", "No")</f>
        <v>No</v>
      </c>
    </row>
    <row r="15527" spans="6:14">
      <c r="F15527" s="3">
        <v>44392</v>
      </c>
      <c r="G15527" s="1" t="s">
        <v>81</v>
      </c>
      <c r="H15527" s="1" t="s">
        <v>107</v>
      </c>
      <c r="I15527" s="1">
        <v>889</v>
      </c>
      <c r="J15527" s="1">
        <f>MONTH(BART_Rides[[#This Row],[Date]])</f>
        <v>7</v>
      </c>
      <c r="K15527" s="1">
        <f>WEEKDAY(BART_Rides[[#This Row],[Date]],2)</f>
        <v>4</v>
      </c>
      <c r="L15527" s="1" t="str">
        <f>LEFT(BART_Rides[[#This Row],[Lines]],1)</f>
        <v>Y</v>
      </c>
      <c r="M15527" s="1" t="str">
        <f>IF(BART_Rides[[#This Row],[FirstLetter]]="Y","Yes","No")</f>
        <v>Yes</v>
      </c>
      <c r="N15527" s="1" t="str">
        <f>IF(OR(BART_Rides[[#This Row],[Station Code]]="EM", BART_Rides[[#This Row],[Station Code]]="MT", BART_Rides[[#This Row],[Station Code]]="PL", BART_Rides[[#This Row],[Station Code]]="CC"), "Yes", "No")</f>
        <v>No</v>
      </c>
    </row>
    <row r="15528" spans="6:14">
      <c r="F15528" s="3">
        <v>44393</v>
      </c>
      <c r="G15528" s="1" t="s">
        <v>81</v>
      </c>
      <c r="H15528" s="1" t="s">
        <v>107</v>
      </c>
      <c r="I15528" s="1">
        <v>851</v>
      </c>
      <c r="J15528" s="1">
        <f>MONTH(BART_Rides[[#This Row],[Date]])</f>
        <v>7</v>
      </c>
      <c r="K15528" s="1">
        <f>WEEKDAY(BART_Rides[[#This Row],[Date]],2)</f>
        <v>5</v>
      </c>
      <c r="L15528" s="1" t="str">
        <f>LEFT(BART_Rides[[#This Row],[Lines]],1)</f>
        <v>Y</v>
      </c>
      <c r="M15528" s="1" t="str">
        <f>IF(BART_Rides[[#This Row],[FirstLetter]]="Y","Yes","No")</f>
        <v>Yes</v>
      </c>
      <c r="N15528" s="1" t="str">
        <f>IF(OR(BART_Rides[[#This Row],[Station Code]]="EM", BART_Rides[[#This Row],[Station Code]]="MT", BART_Rides[[#This Row],[Station Code]]="PL", BART_Rides[[#This Row],[Station Code]]="CC"), "Yes", "No")</f>
        <v>No</v>
      </c>
    </row>
    <row r="15529" spans="6:14">
      <c r="F15529" s="3">
        <v>44394</v>
      </c>
      <c r="G15529" s="1" t="s">
        <v>81</v>
      </c>
      <c r="H15529" s="1" t="s">
        <v>107</v>
      </c>
      <c r="I15529" s="1">
        <v>464</v>
      </c>
      <c r="J15529" s="1">
        <f>MONTH(BART_Rides[[#This Row],[Date]])</f>
        <v>7</v>
      </c>
      <c r="K15529" s="1">
        <f>WEEKDAY(BART_Rides[[#This Row],[Date]],2)</f>
        <v>6</v>
      </c>
      <c r="L15529" s="1" t="str">
        <f>LEFT(BART_Rides[[#This Row],[Lines]],1)</f>
        <v>Y</v>
      </c>
      <c r="M15529" s="1" t="str">
        <f>IF(BART_Rides[[#This Row],[FirstLetter]]="Y","Yes","No")</f>
        <v>Yes</v>
      </c>
      <c r="N15529" s="1" t="str">
        <f>IF(OR(BART_Rides[[#This Row],[Station Code]]="EM", BART_Rides[[#This Row],[Station Code]]="MT", BART_Rides[[#This Row],[Station Code]]="PL", BART_Rides[[#This Row],[Station Code]]="CC"), "Yes", "No")</f>
        <v>No</v>
      </c>
    </row>
    <row r="15530" spans="6:14">
      <c r="F15530" s="3">
        <v>44395</v>
      </c>
      <c r="G15530" s="1" t="s">
        <v>81</v>
      </c>
      <c r="H15530" s="1" t="s">
        <v>107</v>
      </c>
      <c r="I15530" s="1">
        <v>406</v>
      </c>
      <c r="J15530" s="1">
        <f>MONTH(BART_Rides[[#This Row],[Date]])</f>
        <v>7</v>
      </c>
      <c r="K15530" s="1">
        <f>WEEKDAY(BART_Rides[[#This Row],[Date]],2)</f>
        <v>7</v>
      </c>
      <c r="L15530" s="1" t="str">
        <f>LEFT(BART_Rides[[#This Row],[Lines]],1)</f>
        <v>Y</v>
      </c>
      <c r="M15530" s="1" t="str">
        <f>IF(BART_Rides[[#This Row],[FirstLetter]]="Y","Yes","No")</f>
        <v>Yes</v>
      </c>
      <c r="N15530" s="1" t="str">
        <f>IF(OR(BART_Rides[[#This Row],[Station Code]]="EM", BART_Rides[[#This Row],[Station Code]]="MT", BART_Rides[[#This Row],[Station Code]]="PL", BART_Rides[[#This Row],[Station Code]]="CC"), "Yes", "No")</f>
        <v>No</v>
      </c>
    </row>
    <row r="15531" spans="6:14">
      <c r="F15531" s="3">
        <v>44396</v>
      </c>
      <c r="G15531" s="1" t="s">
        <v>81</v>
      </c>
      <c r="H15531" s="1" t="s">
        <v>107</v>
      </c>
      <c r="I15531" s="1">
        <v>919</v>
      </c>
      <c r="J15531" s="1">
        <f>MONTH(BART_Rides[[#This Row],[Date]])</f>
        <v>7</v>
      </c>
      <c r="K15531" s="1">
        <f>WEEKDAY(BART_Rides[[#This Row],[Date]],2)</f>
        <v>1</v>
      </c>
      <c r="L15531" s="1" t="str">
        <f>LEFT(BART_Rides[[#This Row],[Lines]],1)</f>
        <v>Y</v>
      </c>
      <c r="M15531" s="1" t="str">
        <f>IF(BART_Rides[[#This Row],[FirstLetter]]="Y","Yes","No")</f>
        <v>Yes</v>
      </c>
      <c r="N15531" s="1" t="str">
        <f>IF(OR(BART_Rides[[#This Row],[Station Code]]="EM", BART_Rides[[#This Row],[Station Code]]="MT", BART_Rides[[#This Row],[Station Code]]="PL", BART_Rides[[#This Row],[Station Code]]="CC"), "Yes", "No")</f>
        <v>No</v>
      </c>
    </row>
    <row r="15532" spans="6:14">
      <c r="F15532" s="3">
        <v>44397</v>
      </c>
      <c r="G15532" s="1" t="s">
        <v>81</v>
      </c>
      <c r="H15532" s="1" t="s">
        <v>107</v>
      </c>
      <c r="I15532" s="1">
        <v>902</v>
      </c>
      <c r="J15532" s="1">
        <f>MONTH(BART_Rides[[#This Row],[Date]])</f>
        <v>7</v>
      </c>
      <c r="K15532" s="1">
        <f>WEEKDAY(BART_Rides[[#This Row],[Date]],2)</f>
        <v>2</v>
      </c>
      <c r="L15532" s="1" t="str">
        <f>LEFT(BART_Rides[[#This Row],[Lines]],1)</f>
        <v>Y</v>
      </c>
      <c r="M15532" s="1" t="str">
        <f>IF(BART_Rides[[#This Row],[FirstLetter]]="Y","Yes","No")</f>
        <v>Yes</v>
      </c>
      <c r="N15532" s="1" t="str">
        <f>IF(OR(BART_Rides[[#This Row],[Station Code]]="EM", BART_Rides[[#This Row],[Station Code]]="MT", BART_Rides[[#This Row],[Station Code]]="PL", BART_Rides[[#This Row],[Station Code]]="CC"), "Yes", "No")</f>
        <v>No</v>
      </c>
    </row>
    <row r="15533" spans="6:14">
      <c r="F15533" s="3">
        <v>44398</v>
      </c>
      <c r="G15533" s="1" t="s">
        <v>81</v>
      </c>
      <c r="H15533" s="1" t="s">
        <v>107</v>
      </c>
      <c r="I15533" s="1">
        <v>971</v>
      </c>
      <c r="J15533" s="1">
        <f>MONTH(BART_Rides[[#This Row],[Date]])</f>
        <v>7</v>
      </c>
      <c r="K15533" s="1">
        <f>WEEKDAY(BART_Rides[[#This Row],[Date]],2)</f>
        <v>3</v>
      </c>
      <c r="L15533" s="1" t="str">
        <f>LEFT(BART_Rides[[#This Row],[Lines]],1)</f>
        <v>Y</v>
      </c>
      <c r="M15533" s="1" t="str">
        <f>IF(BART_Rides[[#This Row],[FirstLetter]]="Y","Yes","No")</f>
        <v>Yes</v>
      </c>
      <c r="N15533" s="1" t="str">
        <f>IF(OR(BART_Rides[[#This Row],[Station Code]]="EM", BART_Rides[[#This Row],[Station Code]]="MT", BART_Rides[[#This Row],[Station Code]]="PL", BART_Rides[[#This Row],[Station Code]]="CC"), "Yes", "No")</f>
        <v>No</v>
      </c>
    </row>
    <row r="15534" spans="6:14">
      <c r="F15534" s="3">
        <v>44399</v>
      </c>
      <c r="G15534" s="1" t="s">
        <v>81</v>
      </c>
      <c r="H15534" s="1" t="s">
        <v>107</v>
      </c>
      <c r="I15534" s="1">
        <v>915</v>
      </c>
      <c r="J15534" s="1">
        <f>MONTH(BART_Rides[[#This Row],[Date]])</f>
        <v>7</v>
      </c>
      <c r="K15534" s="1">
        <f>WEEKDAY(BART_Rides[[#This Row],[Date]],2)</f>
        <v>4</v>
      </c>
      <c r="L15534" s="1" t="str">
        <f>LEFT(BART_Rides[[#This Row],[Lines]],1)</f>
        <v>Y</v>
      </c>
      <c r="M15534" s="1" t="str">
        <f>IF(BART_Rides[[#This Row],[FirstLetter]]="Y","Yes","No")</f>
        <v>Yes</v>
      </c>
      <c r="N15534" s="1" t="str">
        <f>IF(OR(BART_Rides[[#This Row],[Station Code]]="EM", BART_Rides[[#This Row],[Station Code]]="MT", BART_Rides[[#This Row],[Station Code]]="PL", BART_Rides[[#This Row],[Station Code]]="CC"), "Yes", "No")</f>
        <v>No</v>
      </c>
    </row>
    <row r="15535" spans="6:14">
      <c r="F15535" s="3">
        <v>44400</v>
      </c>
      <c r="G15535" s="1" t="s">
        <v>81</v>
      </c>
      <c r="H15535" s="1" t="s">
        <v>107</v>
      </c>
      <c r="I15535" s="1">
        <v>905</v>
      </c>
      <c r="J15535" s="1">
        <f>MONTH(BART_Rides[[#This Row],[Date]])</f>
        <v>7</v>
      </c>
      <c r="K15535" s="1">
        <f>WEEKDAY(BART_Rides[[#This Row],[Date]],2)</f>
        <v>5</v>
      </c>
      <c r="L15535" s="1" t="str">
        <f>LEFT(BART_Rides[[#This Row],[Lines]],1)</f>
        <v>Y</v>
      </c>
      <c r="M15535" s="1" t="str">
        <f>IF(BART_Rides[[#This Row],[FirstLetter]]="Y","Yes","No")</f>
        <v>Yes</v>
      </c>
      <c r="N15535" s="1" t="str">
        <f>IF(OR(BART_Rides[[#This Row],[Station Code]]="EM", BART_Rides[[#This Row],[Station Code]]="MT", BART_Rides[[#This Row],[Station Code]]="PL", BART_Rides[[#This Row],[Station Code]]="CC"), "Yes", "No")</f>
        <v>No</v>
      </c>
    </row>
    <row r="15536" spans="6:14">
      <c r="F15536" s="3">
        <v>44401</v>
      </c>
      <c r="G15536" s="1" t="s">
        <v>81</v>
      </c>
      <c r="H15536" s="1" t="s">
        <v>107</v>
      </c>
      <c r="I15536" s="1">
        <v>486</v>
      </c>
      <c r="J15536" s="1">
        <f>MONTH(BART_Rides[[#This Row],[Date]])</f>
        <v>7</v>
      </c>
      <c r="K15536" s="1">
        <f>WEEKDAY(BART_Rides[[#This Row],[Date]],2)</f>
        <v>6</v>
      </c>
      <c r="L15536" s="1" t="str">
        <f>LEFT(BART_Rides[[#This Row],[Lines]],1)</f>
        <v>Y</v>
      </c>
      <c r="M15536" s="1" t="str">
        <f>IF(BART_Rides[[#This Row],[FirstLetter]]="Y","Yes","No")</f>
        <v>Yes</v>
      </c>
      <c r="N15536" s="1" t="str">
        <f>IF(OR(BART_Rides[[#This Row],[Station Code]]="EM", BART_Rides[[#This Row],[Station Code]]="MT", BART_Rides[[#This Row],[Station Code]]="PL", BART_Rides[[#This Row],[Station Code]]="CC"), "Yes", "No")</f>
        <v>No</v>
      </c>
    </row>
    <row r="15537" spans="6:14">
      <c r="F15537" s="3">
        <v>44402</v>
      </c>
      <c r="G15537" s="1" t="s">
        <v>81</v>
      </c>
      <c r="H15537" s="1" t="s">
        <v>107</v>
      </c>
      <c r="I15537" s="1">
        <v>426</v>
      </c>
      <c r="J15537" s="1">
        <f>MONTH(BART_Rides[[#This Row],[Date]])</f>
        <v>7</v>
      </c>
      <c r="K15537" s="1">
        <f>WEEKDAY(BART_Rides[[#This Row],[Date]],2)</f>
        <v>7</v>
      </c>
      <c r="L15537" s="1" t="str">
        <f>LEFT(BART_Rides[[#This Row],[Lines]],1)</f>
        <v>Y</v>
      </c>
      <c r="M15537" s="1" t="str">
        <f>IF(BART_Rides[[#This Row],[FirstLetter]]="Y","Yes","No")</f>
        <v>Yes</v>
      </c>
      <c r="N15537" s="1" t="str">
        <f>IF(OR(BART_Rides[[#This Row],[Station Code]]="EM", BART_Rides[[#This Row],[Station Code]]="MT", BART_Rides[[#This Row],[Station Code]]="PL", BART_Rides[[#This Row],[Station Code]]="CC"), "Yes", "No")</f>
        <v>No</v>
      </c>
    </row>
    <row r="15538" spans="6:14">
      <c r="F15538" s="3">
        <v>44403</v>
      </c>
      <c r="G15538" s="1" t="s">
        <v>81</v>
      </c>
      <c r="H15538" s="1" t="s">
        <v>107</v>
      </c>
      <c r="I15538" s="1">
        <v>856</v>
      </c>
      <c r="J15538" s="1">
        <f>MONTH(BART_Rides[[#This Row],[Date]])</f>
        <v>7</v>
      </c>
      <c r="K15538" s="1">
        <f>WEEKDAY(BART_Rides[[#This Row],[Date]],2)</f>
        <v>1</v>
      </c>
      <c r="L15538" s="1" t="str">
        <f>LEFT(BART_Rides[[#This Row],[Lines]],1)</f>
        <v>Y</v>
      </c>
      <c r="M15538" s="1" t="str">
        <f>IF(BART_Rides[[#This Row],[FirstLetter]]="Y","Yes","No")</f>
        <v>Yes</v>
      </c>
      <c r="N15538" s="1" t="str">
        <f>IF(OR(BART_Rides[[#This Row],[Station Code]]="EM", BART_Rides[[#This Row],[Station Code]]="MT", BART_Rides[[#This Row],[Station Code]]="PL", BART_Rides[[#This Row],[Station Code]]="CC"), "Yes", "No")</f>
        <v>No</v>
      </c>
    </row>
    <row r="15539" spans="6:14">
      <c r="F15539" s="3">
        <v>44404</v>
      </c>
      <c r="G15539" s="1" t="s">
        <v>81</v>
      </c>
      <c r="H15539" s="1" t="s">
        <v>107</v>
      </c>
      <c r="I15539" s="1">
        <v>907</v>
      </c>
      <c r="J15539" s="1">
        <f>MONTH(BART_Rides[[#This Row],[Date]])</f>
        <v>7</v>
      </c>
      <c r="K15539" s="1">
        <f>WEEKDAY(BART_Rides[[#This Row],[Date]],2)</f>
        <v>2</v>
      </c>
      <c r="L15539" s="1" t="str">
        <f>LEFT(BART_Rides[[#This Row],[Lines]],1)</f>
        <v>Y</v>
      </c>
      <c r="M15539" s="1" t="str">
        <f>IF(BART_Rides[[#This Row],[FirstLetter]]="Y","Yes","No")</f>
        <v>Yes</v>
      </c>
      <c r="N15539" s="1" t="str">
        <f>IF(OR(BART_Rides[[#This Row],[Station Code]]="EM", BART_Rides[[#This Row],[Station Code]]="MT", BART_Rides[[#This Row],[Station Code]]="PL", BART_Rides[[#This Row],[Station Code]]="CC"), "Yes", "No")</f>
        <v>No</v>
      </c>
    </row>
    <row r="15540" spans="6:14">
      <c r="F15540" s="3">
        <v>44405</v>
      </c>
      <c r="G15540" s="1" t="s">
        <v>81</v>
      </c>
      <c r="H15540" s="1" t="s">
        <v>107</v>
      </c>
      <c r="I15540" s="1">
        <v>915</v>
      </c>
      <c r="J15540" s="1">
        <f>MONTH(BART_Rides[[#This Row],[Date]])</f>
        <v>7</v>
      </c>
      <c r="K15540" s="1">
        <f>WEEKDAY(BART_Rides[[#This Row],[Date]],2)</f>
        <v>3</v>
      </c>
      <c r="L15540" s="1" t="str">
        <f>LEFT(BART_Rides[[#This Row],[Lines]],1)</f>
        <v>Y</v>
      </c>
      <c r="M15540" s="1" t="str">
        <f>IF(BART_Rides[[#This Row],[FirstLetter]]="Y","Yes","No")</f>
        <v>Yes</v>
      </c>
      <c r="N15540" s="1" t="str">
        <f>IF(OR(BART_Rides[[#This Row],[Station Code]]="EM", BART_Rides[[#This Row],[Station Code]]="MT", BART_Rides[[#This Row],[Station Code]]="PL", BART_Rides[[#This Row],[Station Code]]="CC"), "Yes", "No")</f>
        <v>No</v>
      </c>
    </row>
    <row r="15541" spans="6:14">
      <c r="F15541" s="3">
        <v>44406</v>
      </c>
      <c r="G15541" s="1" t="s">
        <v>81</v>
      </c>
      <c r="H15541" s="1" t="s">
        <v>107</v>
      </c>
      <c r="I15541" s="1">
        <v>953</v>
      </c>
      <c r="J15541" s="1">
        <f>MONTH(BART_Rides[[#This Row],[Date]])</f>
        <v>7</v>
      </c>
      <c r="K15541" s="1">
        <f>WEEKDAY(BART_Rides[[#This Row],[Date]],2)</f>
        <v>4</v>
      </c>
      <c r="L15541" s="1" t="str">
        <f>LEFT(BART_Rides[[#This Row],[Lines]],1)</f>
        <v>Y</v>
      </c>
      <c r="M15541" s="1" t="str">
        <f>IF(BART_Rides[[#This Row],[FirstLetter]]="Y","Yes","No")</f>
        <v>Yes</v>
      </c>
      <c r="N15541" s="1" t="str">
        <f>IF(OR(BART_Rides[[#This Row],[Station Code]]="EM", BART_Rides[[#This Row],[Station Code]]="MT", BART_Rides[[#This Row],[Station Code]]="PL", BART_Rides[[#This Row],[Station Code]]="CC"), "Yes", "No")</f>
        <v>No</v>
      </c>
    </row>
    <row r="15542" spans="6:14">
      <c r="F15542" s="3">
        <v>44407</v>
      </c>
      <c r="G15542" s="1" t="s">
        <v>81</v>
      </c>
      <c r="H15542" s="1" t="s">
        <v>107</v>
      </c>
      <c r="I15542" s="1">
        <v>897</v>
      </c>
      <c r="J15542" s="1">
        <f>MONTH(BART_Rides[[#This Row],[Date]])</f>
        <v>7</v>
      </c>
      <c r="K15542" s="1">
        <f>WEEKDAY(BART_Rides[[#This Row],[Date]],2)</f>
        <v>5</v>
      </c>
      <c r="L15542" s="1" t="str">
        <f>LEFT(BART_Rides[[#This Row],[Lines]],1)</f>
        <v>Y</v>
      </c>
      <c r="M15542" s="1" t="str">
        <f>IF(BART_Rides[[#This Row],[FirstLetter]]="Y","Yes","No")</f>
        <v>Yes</v>
      </c>
      <c r="N15542" s="1" t="str">
        <f>IF(OR(BART_Rides[[#This Row],[Station Code]]="EM", BART_Rides[[#This Row],[Station Code]]="MT", BART_Rides[[#This Row],[Station Code]]="PL", BART_Rides[[#This Row],[Station Code]]="CC"), "Yes", "No")</f>
        <v>No</v>
      </c>
    </row>
    <row r="15543" spans="6:14">
      <c r="F15543" s="3">
        <v>44408</v>
      </c>
      <c r="G15543" s="1" t="s">
        <v>81</v>
      </c>
      <c r="H15543" s="1" t="s">
        <v>107</v>
      </c>
      <c r="I15543" s="1">
        <v>463</v>
      </c>
      <c r="J15543" s="1">
        <f>MONTH(BART_Rides[[#This Row],[Date]])</f>
        <v>7</v>
      </c>
      <c r="K15543" s="1">
        <f>WEEKDAY(BART_Rides[[#This Row],[Date]],2)</f>
        <v>6</v>
      </c>
      <c r="L15543" s="1" t="str">
        <f>LEFT(BART_Rides[[#This Row],[Lines]],1)</f>
        <v>Y</v>
      </c>
      <c r="M15543" s="1" t="str">
        <f>IF(BART_Rides[[#This Row],[FirstLetter]]="Y","Yes","No")</f>
        <v>Yes</v>
      </c>
      <c r="N15543" s="1" t="str">
        <f>IF(OR(BART_Rides[[#This Row],[Station Code]]="EM", BART_Rides[[#This Row],[Station Code]]="MT", BART_Rides[[#This Row],[Station Code]]="PL", BART_Rides[[#This Row],[Station Code]]="CC"), "Yes", "No")</f>
        <v>No</v>
      </c>
    </row>
    <row r="15544" spans="6:14">
      <c r="F15544" s="3">
        <v>44409</v>
      </c>
      <c r="G15544" s="1" t="s">
        <v>81</v>
      </c>
      <c r="H15544" s="1" t="s">
        <v>107</v>
      </c>
      <c r="I15544" s="1">
        <v>423</v>
      </c>
      <c r="J15544" s="1">
        <f>MONTH(BART_Rides[[#This Row],[Date]])</f>
        <v>8</v>
      </c>
      <c r="K15544" s="1">
        <f>WEEKDAY(BART_Rides[[#This Row],[Date]],2)</f>
        <v>7</v>
      </c>
      <c r="L15544" s="1" t="str">
        <f>LEFT(BART_Rides[[#This Row],[Lines]],1)</f>
        <v>Y</v>
      </c>
      <c r="M15544" s="1" t="str">
        <f>IF(BART_Rides[[#This Row],[FirstLetter]]="Y","Yes","No")</f>
        <v>Yes</v>
      </c>
      <c r="N15544" s="1" t="str">
        <f>IF(OR(BART_Rides[[#This Row],[Station Code]]="EM", BART_Rides[[#This Row],[Station Code]]="MT", BART_Rides[[#This Row],[Station Code]]="PL", BART_Rides[[#This Row],[Station Code]]="CC"), "Yes", "No")</f>
        <v>No</v>
      </c>
    </row>
    <row r="15545" spans="6:14">
      <c r="F15545" s="3">
        <v>44410</v>
      </c>
      <c r="G15545" s="1" t="s">
        <v>81</v>
      </c>
      <c r="H15545" s="1" t="s">
        <v>107</v>
      </c>
      <c r="I15545" s="1">
        <v>943</v>
      </c>
      <c r="J15545" s="1">
        <f>MONTH(BART_Rides[[#This Row],[Date]])</f>
        <v>8</v>
      </c>
      <c r="K15545" s="1">
        <f>WEEKDAY(BART_Rides[[#This Row],[Date]],2)</f>
        <v>1</v>
      </c>
      <c r="L15545" s="1" t="str">
        <f>LEFT(BART_Rides[[#This Row],[Lines]],1)</f>
        <v>Y</v>
      </c>
      <c r="M15545" s="1" t="str">
        <f>IF(BART_Rides[[#This Row],[FirstLetter]]="Y","Yes","No")</f>
        <v>Yes</v>
      </c>
      <c r="N15545" s="1" t="str">
        <f>IF(OR(BART_Rides[[#This Row],[Station Code]]="EM", BART_Rides[[#This Row],[Station Code]]="MT", BART_Rides[[#This Row],[Station Code]]="PL", BART_Rides[[#This Row],[Station Code]]="CC"), "Yes", "No")</f>
        <v>No</v>
      </c>
    </row>
    <row r="15546" spans="6:14">
      <c r="F15546" s="3">
        <v>44411</v>
      </c>
      <c r="G15546" s="1" t="s">
        <v>81</v>
      </c>
      <c r="H15546" s="1" t="s">
        <v>107</v>
      </c>
      <c r="I15546" s="1">
        <v>882</v>
      </c>
      <c r="J15546" s="1">
        <f>MONTH(BART_Rides[[#This Row],[Date]])</f>
        <v>8</v>
      </c>
      <c r="K15546" s="1">
        <f>WEEKDAY(BART_Rides[[#This Row],[Date]],2)</f>
        <v>2</v>
      </c>
      <c r="L15546" s="1" t="str">
        <f>LEFT(BART_Rides[[#This Row],[Lines]],1)</f>
        <v>Y</v>
      </c>
      <c r="M15546" s="1" t="str">
        <f>IF(BART_Rides[[#This Row],[FirstLetter]]="Y","Yes","No")</f>
        <v>Yes</v>
      </c>
      <c r="N15546" s="1" t="str">
        <f>IF(OR(BART_Rides[[#This Row],[Station Code]]="EM", BART_Rides[[#This Row],[Station Code]]="MT", BART_Rides[[#This Row],[Station Code]]="PL", BART_Rides[[#This Row],[Station Code]]="CC"), "Yes", "No")</f>
        <v>No</v>
      </c>
    </row>
    <row r="15547" spans="6:14">
      <c r="F15547" s="3">
        <v>44412</v>
      </c>
      <c r="G15547" s="1" t="s">
        <v>81</v>
      </c>
      <c r="H15547" s="1" t="s">
        <v>107</v>
      </c>
      <c r="I15547" s="1">
        <v>921</v>
      </c>
      <c r="J15547" s="1">
        <f>MONTH(BART_Rides[[#This Row],[Date]])</f>
        <v>8</v>
      </c>
      <c r="K15547" s="1">
        <f>WEEKDAY(BART_Rides[[#This Row],[Date]],2)</f>
        <v>3</v>
      </c>
      <c r="L15547" s="1" t="str">
        <f>LEFT(BART_Rides[[#This Row],[Lines]],1)</f>
        <v>Y</v>
      </c>
      <c r="M15547" s="1" t="str">
        <f>IF(BART_Rides[[#This Row],[FirstLetter]]="Y","Yes","No")</f>
        <v>Yes</v>
      </c>
      <c r="N15547" s="1" t="str">
        <f>IF(OR(BART_Rides[[#This Row],[Station Code]]="EM", BART_Rides[[#This Row],[Station Code]]="MT", BART_Rides[[#This Row],[Station Code]]="PL", BART_Rides[[#This Row],[Station Code]]="CC"), "Yes", "No")</f>
        <v>No</v>
      </c>
    </row>
    <row r="15548" spans="6:14">
      <c r="F15548" s="3">
        <v>44413</v>
      </c>
      <c r="G15548" s="1" t="s">
        <v>81</v>
      </c>
      <c r="H15548" s="1" t="s">
        <v>107</v>
      </c>
      <c r="I15548" s="1">
        <v>925</v>
      </c>
      <c r="J15548" s="1">
        <f>MONTH(BART_Rides[[#This Row],[Date]])</f>
        <v>8</v>
      </c>
      <c r="K15548" s="1">
        <f>WEEKDAY(BART_Rides[[#This Row],[Date]],2)</f>
        <v>4</v>
      </c>
      <c r="L15548" s="1" t="str">
        <f>LEFT(BART_Rides[[#This Row],[Lines]],1)</f>
        <v>Y</v>
      </c>
      <c r="M15548" s="1" t="str">
        <f>IF(BART_Rides[[#This Row],[FirstLetter]]="Y","Yes","No")</f>
        <v>Yes</v>
      </c>
      <c r="N15548" s="1" t="str">
        <f>IF(OR(BART_Rides[[#This Row],[Station Code]]="EM", BART_Rides[[#This Row],[Station Code]]="MT", BART_Rides[[#This Row],[Station Code]]="PL", BART_Rides[[#This Row],[Station Code]]="CC"), "Yes", "No")</f>
        <v>No</v>
      </c>
    </row>
    <row r="15549" spans="6:14">
      <c r="F15549" s="3">
        <v>44414</v>
      </c>
      <c r="G15549" s="1" t="s">
        <v>81</v>
      </c>
      <c r="H15549" s="1" t="s">
        <v>107</v>
      </c>
      <c r="I15549" s="1">
        <v>960</v>
      </c>
      <c r="J15549" s="1">
        <f>MONTH(BART_Rides[[#This Row],[Date]])</f>
        <v>8</v>
      </c>
      <c r="K15549" s="1">
        <f>WEEKDAY(BART_Rides[[#This Row],[Date]],2)</f>
        <v>5</v>
      </c>
      <c r="L15549" s="1" t="str">
        <f>LEFT(BART_Rides[[#This Row],[Lines]],1)</f>
        <v>Y</v>
      </c>
      <c r="M15549" s="1" t="str">
        <f>IF(BART_Rides[[#This Row],[FirstLetter]]="Y","Yes","No")</f>
        <v>Yes</v>
      </c>
      <c r="N15549" s="1" t="str">
        <f>IF(OR(BART_Rides[[#This Row],[Station Code]]="EM", BART_Rides[[#This Row],[Station Code]]="MT", BART_Rides[[#This Row],[Station Code]]="PL", BART_Rides[[#This Row],[Station Code]]="CC"), "Yes", "No")</f>
        <v>No</v>
      </c>
    </row>
    <row r="15550" spans="6:14">
      <c r="F15550" s="3">
        <v>44415</v>
      </c>
      <c r="G15550" s="1" t="s">
        <v>81</v>
      </c>
      <c r="H15550" s="1" t="s">
        <v>107</v>
      </c>
      <c r="I15550" s="1">
        <v>618</v>
      </c>
      <c r="J15550" s="1">
        <f>MONTH(BART_Rides[[#This Row],[Date]])</f>
        <v>8</v>
      </c>
      <c r="K15550" s="1">
        <f>WEEKDAY(BART_Rides[[#This Row],[Date]],2)</f>
        <v>6</v>
      </c>
      <c r="L15550" s="1" t="str">
        <f>LEFT(BART_Rides[[#This Row],[Lines]],1)</f>
        <v>Y</v>
      </c>
      <c r="M15550" s="1" t="str">
        <f>IF(BART_Rides[[#This Row],[FirstLetter]]="Y","Yes","No")</f>
        <v>Yes</v>
      </c>
      <c r="N15550" s="1" t="str">
        <f>IF(OR(BART_Rides[[#This Row],[Station Code]]="EM", BART_Rides[[#This Row],[Station Code]]="MT", BART_Rides[[#This Row],[Station Code]]="PL", BART_Rides[[#This Row],[Station Code]]="CC"), "Yes", "No")</f>
        <v>No</v>
      </c>
    </row>
    <row r="15551" spans="6:14">
      <c r="F15551" s="3">
        <v>44416</v>
      </c>
      <c r="G15551" s="1" t="s">
        <v>81</v>
      </c>
      <c r="H15551" s="1" t="s">
        <v>107</v>
      </c>
      <c r="I15551" s="1">
        <v>424</v>
      </c>
      <c r="J15551" s="1">
        <f>MONTH(BART_Rides[[#This Row],[Date]])</f>
        <v>8</v>
      </c>
      <c r="K15551" s="1">
        <f>WEEKDAY(BART_Rides[[#This Row],[Date]],2)</f>
        <v>7</v>
      </c>
      <c r="L15551" s="1" t="str">
        <f>LEFT(BART_Rides[[#This Row],[Lines]],1)</f>
        <v>Y</v>
      </c>
      <c r="M15551" s="1" t="str">
        <f>IF(BART_Rides[[#This Row],[FirstLetter]]="Y","Yes","No")</f>
        <v>Yes</v>
      </c>
      <c r="N15551" s="1" t="str">
        <f>IF(OR(BART_Rides[[#This Row],[Station Code]]="EM", BART_Rides[[#This Row],[Station Code]]="MT", BART_Rides[[#This Row],[Station Code]]="PL", BART_Rides[[#This Row],[Station Code]]="CC"), "Yes", "No")</f>
        <v>No</v>
      </c>
    </row>
    <row r="15552" spans="6:14">
      <c r="F15552" s="3">
        <v>44417</v>
      </c>
      <c r="G15552" s="1" t="s">
        <v>81</v>
      </c>
      <c r="H15552" s="1" t="s">
        <v>107</v>
      </c>
      <c r="I15552" s="1">
        <v>863</v>
      </c>
      <c r="J15552" s="1">
        <f>MONTH(BART_Rides[[#This Row],[Date]])</f>
        <v>8</v>
      </c>
      <c r="K15552" s="1">
        <f>WEEKDAY(BART_Rides[[#This Row],[Date]],2)</f>
        <v>1</v>
      </c>
      <c r="L15552" s="1" t="str">
        <f>LEFT(BART_Rides[[#This Row],[Lines]],1)</f>
        <v>Y</v>
      </c>
      <c r="M15552" s="1" t="str">
        <f>IF(BART_Rides[[#This Row],[FirstLetter]]="Y","Yes","No")</f>
        <v>Yes</v>
      </c>
      <c r="N15552" s="1" t="str">
        <f>IF(OR(BART_Rides[[#This Row],[Station Code]]="EM", BART_Rides[[#This Row],[Station Code]]="MT", BART_Rides[[#This Row],[Station Code]]="PL", BART_Rides[[#This Row],[Station Code]]="CC"), "Yes", "No")</f>
        <v>No</v>
      </c>
    </row>
    <row r="15553" spans="6:14">
      <c r="F15553" s="3">
        <v>44418</v>
      </c>
      <c r="G15553" s="1" t="s">
        <v>81</v>
      </c>
      <c r="H15553" s="1" t="s">
        <v>107</v>
      </c>
      <c r="I15553" s="1">
        <v>891</v>
      </c>
      <c r="J15553" s="1">
        <f>MONTH(BART_Rides[[#This Row],[Date]])</f>
        <v>8</v>
      </c>
      <c r="K15553" s="1">
        <f>WEEKDAY(BART_Rides[[#This Row],[Date]],2)</f>
        <v>2</v>
      </c>
      <c r="L15553" s="1" t="str">
        <f>LEFT(BART_Rides[[#This Row],[Lines]],1)</f>
        <v>Y</v>
      </c>
      <c r="M15553" s="1" t="str">
        <f>IF(BART_Rides[[#This Row],[FirstLetter]]="Y","Yes","No")</f>
        <v>Yes</v>
      </c>
      <c r="N15553" s="1" t="str">
        <f>IF(OR(BART_Rides[[#This Row],[Station Code]]="EM", BART_Rides[[#This Row],[Station Code]]="MT", BART_Rides[[#This Row],[Station Code]]="PL", BART_Rides[[#This Row],[Station Code]]="CC"), "Yes", "No")</f>
        <v>No</v>
      </c>
    </row>
    <row r="15554" spans="6:14">
      <c r="F15554" s="3">
        <v>44419</v>
      </c>
      <c r="G15554" s="1" t="s">
        <v>81</v>
      </c>
      <c r="H15554" s="1" t="s">
        <v>107</v>
      </c>
      <c r="I15554" s="1">
        <v>930</v>
      </c>
      <c r="J15554" s="1">
        <f>MONTH(BART_Rides[[#This Row],[Date]])</f>
        <v>8</v>
      </c>
      <c r="K15554" s="1">
        <f>WEEKDAY(BART_Rides[[#This Row],[Date]],2)</f>
        <v>3</v>
      </c>
      <c r="L15554" s="1" t="str">
        <f>LEFT(BART_Rides[[#This Row],[Lines]],1)</f>
        <v>Y</v>
      </c>
      <c r="M15554" s="1" t="str">
        <f>IF(BART_Rides[[#This Row],[FirstLetter]]="Y","Yes","No")</f>
        <v>Yes</v>
      </c>
      <c r="N15554" s="1" t="str">
        <f>IF(OR(BART_Rides[[#This Row],[Station Code]]="EM", BART_Rides[[#This Row],[Station Code]]="MT", BART_Rides[[#This Row],[Station Code]]="PL", BART_Rides[[#This Row],[Station Code]]="CC"), "Yes", "No")</f>
        <v>No</v>
      </c>
    </row>
    <row r="15555" spans="6:14">
      <c r="F15555" s="3">
        <v>44420</v>
      </c>
      <c r="G15555" s="1" t="s">
        <v>81</v>
      </c>
      <c r="H15555" s="1" t="s">
        <v>107</v>
      </c>
      <c r="I15555" s="1">
        <v>933</v>
      </c>
      <c r="J15555" s="1">
        <f>MONTH(BART_Rides[[#This Row],[Date]])</f>
        <v>8</v>
      </c>
      <c r="K15555" s="1">
        <f>WEEKDAY(BART_Rides[[#This Row],[Date]],2)</f>
        <v>4</v>
      </c>
      <c r="L15555" s="1" t="str">
        <f>LEFT(BART_Rides[[#This Row],[Lines]],1)</f>
        <v>Y</v>
      </c>
      <c r="M15555" s="1" t="str">
        <f>IF(BART_Rides[[#This Row],[FirstLetter]]="Y","Yes","No")</f>
        <v>Yes</v>
      </c>
      <c r="N15555" s="1" t="str">
        <f>IF(OR(BART_Rides[[#This Row],[Station Code]]="EM", BART_Rides[[#This Row],[Station Code]]="MT", BART_Rides[[#This Row],[Station Code]]="PL", BART_Rides[[#This Row],[Station Code]]="CC"), "Yes", "No")</f>
        <v>No</v>
      </c>
    </row>
    <row r="15556" spans="6:14">
      <c r="F15556" s="3">
        <v>44421</v>
      </c>
      <c r="G15556" s="1" t="s">
        <v>81</v>
      </c>
      <c r="H15556" s="1" t="s">
        <v>107</v>
      </c>
      <c r="I15556" s="1">
        <v>963</v>
      </c>
      <c r="J15556" s="1">
        <f>MONTH(BART_Rides[[#This Row],[Date]])</f>
        <v>8</v>
      </c>
      <c r="K15556" s="1">
        <f>WEEKDAY(BART_Rides[[#This Row],[Date]],2)</f>
        <v>5</v>
      </c>
      <c r="L15556" s="1" t="str">
        <f>LEFT(BART_Rides[[#This Row],[Lines]],1)</f>
        <v>Y</v>
      </c>
      <c r="M15556" s="1" t="str">
        <f>IF(BART_Rides[[#This Row],[FirstLetter]]="Y","Yes","No")</f>
        <v>Yes</v>
      </c>
      <c r="N15556" s="1" t="str">
        <f>IF(OR(BART_Rides[[#This Row],[Station Code]]="EM", BART_Rides[[#This Row],[Station Code]]="MT", BART_Rides[[#This Row],[Station Code]]="PL", BART_Rides[[#This Row],[Station Code]]="CC"), "Yes", "No")</f>
        <v>No</v>
      </c>
    </row>
    <row r="15557" spans="6:14">
      <c r="F15557" s="3">
        <v>44422</v>
      </c>
      <c r="G15557" s="1" t="s">
        <v>81</v>
      </c>
      <c r="H15557" s="1" t="s">
        <v>107</v>
      </c>
      <c r="I15557" s="1">
        <v>632</v>
      </c>
      <c r="J15557" s="1">
        <f>MONTH(BART_Rides[[#This Row],[Date]])</f>
        <v>8</v>
      </c>
      <c r="K15557" s="1">
        <f>WEEKDAY(BART_Rides[[#This Row],[Date]],2)</f>
        <v>6</v>
      </c>
      <c r="L15557" s="1" t="str">
        <f>LEFT(BART_Rides[[#This Row],[Lines]],1)</f>
        <v>Y</v>
      </c>
      <c r="M15557" s="1" t="str">
        <f>IF(BART_Rides[[#This Row],[FirstLetter]]="Y","Yes","No")</f>
        <v>Yes</v>
      </c>
      <c r="N15557" s="1" t="str">
        <f>IF(OR(BART_Rides[[#This Row],[Station Code]]="EM", BART_Rides[[#This Row],[Station Code]]="MT", BART_Rides[[#This Row],[Station Code]]="PL", BART_Rides[[#This Row],[Station Code]]="CC"), "Yes", "No")</f>
        <v>No</v>
      </c>
    </row>
    <row r="15558" spans="6:14">
      <c r="F15558" s="3">
        <v>44423</v>
      </c>
      <c r="G15558" s="1" t="s">
        <v>81</v>
      </c>
      <c r="H15558" s="1" t="s">
        <v>107</v>
      </c>
      <c r="I15558" s="1">
        <v>497</v>
      </c>
      <c r="J15558" s="1">
        <f>MONTH(BART_Rides[[#This Row],[Date]])</f>
        <v>8</v>
      </c>
      <c r="K15558" s="1">
        <f>WEEKDAY(BART_Rides[[#This Row],[Date]],2)</f>
        <v>7</v>
      </c>
      <c r="L15558" s="1" t="str">
        <f>LEFT(BART_Rides[[#This Row],[Lines]],1)</f>
        <v>Y</v>
      </c>
      <c r="M15558" s="1" t="str">
        <f>IF(BART_Rides[[#This Row],[FirstLetter]]="Y","Yes","No")</f>
        <v>Yes</v>
      </c>
      <c r="N15558" s="1" t="str">
        <f>IF(OR(BART_Rides[[#This Row],[Station Code]]="EM", BART_Rides[[#This Row],[Station Code]]="MT", BART_Rides[[#This Row],[Station Code]]="PL", BART_Rides[[#This Row],[Station Code]]="CC"), "Yes", "No")</f>
        <v>No</v>
      </c>
    </row>
    <row r="15559" spans="6:14">
      <c r="F15559" s="3">
        <v>44424</v>
      </c>
      <c r="G15559" s="1" t="s">
        <v>81</v>
      </c>
      <c r="H15559" s="1" t="s">
        <v>107</v>
      </c>
      <c r="I15559" s="1">
        <v>853</v>
      </c>
      <c r="J15559" s="1">
        <f>MONTH(BART_Rides[[#This Row],[Date]])</f>
        <v>8</v>
      </c>
      <c r="K15559" s="1">
        <f>WEEKDAY(BART_Rides[[#This Row],[Date]],2)</f>
        <v>1</v>
      </c>
      <c r="L15559" s="1" t="str">
        <f>LEFT(BART_Rides[[#This Row],[Lines]],1)</f>
        <v>Y</v>
      </c>
      <c r="M15559" s="1" t="str">
        <f>IF(BART_Rides[[#This Row],[FirstLetter]]="Y","Yes","No")</f>
        <v>Yes</v>
      </c>
      <c r="N15559" s="1" t="str">
        <f>IF(OR(BART_Rides[[#This Row],[Station Code]]="EM", BART_Rides[[#This Row],[Station Code]]="MT", BART_Rides[[#This Row],[Station Code]]="PL", BART_Rides[[#This Row],[Station Code]]="CC"), "Yes", "No")</f>
        <v>No</v>
      </c>
    </row>
    <row r="15560" spans="6:14">
      <c r="F15560" s="3">
        <v>44425</v>
      </c>
      <c r="G15560" s="1" t="s">
        <v>81</v>
      </c>
      <c r="H15560" s="1" t="s">
        <v>107</v>
      </c>
      <c r="I15560" s="1">
        <v>885</v>
      </c>
      <c r="J15560" s="1">
        <f>MONTH(BART_Rides[[#This Row],[Date]])</f>
        <v>8</v>
      </c>
      <c r="K15560" s="1">
        <f>WEEKDAY(BART_Rides[[#This Row],[Date]],2)</f>
        <v>2</v>
      </c>
      <c r="L15560" s="1" t="str">
        <f>LEFT(BART_Rides[[#This Row],[Lines]],1)</f>
        <v>Y</v>
      </c>
      <c r="M15560" s="1" t="str">
        <f>IF(BART_Rides[[#This Row],[FirstLetter]]="Y","Yes","No")</f>
        <v>Yes</v>
      </c>
      <c r="N15560" s="1" t="str">
        <f>IF(OR(BART_Rides[[#This Row],[Station Code]]="EM", BART_Rides[[#This Row],[Station Code]]="MT", BART_Rides[[#This Row],[Station Code]]="PL", BART_Rides[[#This Row],[Station Code]]="CC"), "Yes", "No")</f>
        <v>No</v>
      </c>
    </row>
    <row r="15561" spans="6:14">
      <c r="F15561" s="3">
        <v>44426</v>
      </c>
      <c r="G15561" s="1" t="s">
        <v>81</v>
      </c>
      <c r="H15561" s="1" t="s">
        <v>107</v>
      </c>
      <c r="I15561" s="1">
        <v>950</v>
      </c>
      <c r="J15561" s="1">
        <f>MONTH(BART_Rides[[#This Row],[Date]])</f>
        <v>8</v>
      </c>
      <c r="K15561" s="1">
        <f>WEEKDAY(BART_Rides[[#This Row],[Date]],2)</f>
        <v>3</v>
      </c>
      <c r="L15561" s="1" t="str">
        <f>LEFT(BART_Rides[[#This Row],[Lines]],1)</f>
        <v>Y</v>
      </c>
      <c r="M15561" s="1" t="str">
        <f>IF(BART_Rides[[#This Row],[FirstLetter]]="Y","Yes","No")</f>
        <v>Yes</v>
      </c>
      <c r="N15561" s="1" t="str">
        <f>IF(OR(BART_Rides[[#This Row],[Station Code]]="EM", BART_Rides[[#This Row],[Station Code]]="MT", BART_Rides[[#This Row],[Station Code]]="PL", BART_Rides[[#This Row],[Station Code]]="CC"), "Yes", "No")</f>
        <v>No</v>
      </c>
    </row>
    <row r="15562" spans="6:14">
      <c r="F15562" s="3">
        <v>44427</v>
      </c>
      <c r="G15562" s="1" t="s">
        <v>81</v>
      </c>
      <c r="H15562" s="1" t="s">
        <v>107</v>
      </c>
      <c r="I15562" s="1">
        <v>929</v>
      </c>
      <c r="J15562" s="1">
        <f>MONTH(BART_Rides[[#This Row],[Date]])</f>
        <v>8</v>
      </c>
      <c r="K15562" s="1">
        <f>WEEKDAY(BART_Rides[[#This Row],[Date]],2)</f>
        <v>4</v>
      </c>
      <c r="L15562" s="1" t="str">
        <f>LEFT(BART_Rides[[#This Row],[Lines]],1)</f>
        <v>Y</v>
      </c>
      <c r="M15562" s="1" t="str">
        <f>IF(BART_Rides[[#This Row],[FirstLetter]]="Y","Yes","No")</f>
        <v>Yes</v>
      </c>
      <c r="N15562" s="1" t="str">
        <f>IF(OR(BART_Rides[[#This Row],[Station Code]]="EM", BART_Rides[[#This Row],[Station Code]]="MT", BART_Rides[[#This Row],[Station Code]]="PL", BART_Rides[[#This Row],[Station Code]]="CC"), "Yes", "No")</f>
        <v>No</v>
      </c>
    </row>
    <row r="15563" spans="6:14">
      <c r="F15563" s="3">
        <v>44428</v>
      </c>
      <c r="G15563" s="1" t="s">
        <v>81</v>
      </c>
      <c r="H15563" s="1" t="s">
        <v>107</v>
      </c>
      <c r="I15563" s="1">
        <v>994</v>
      </c>
      <c r="J15563" s="1">
        <f>MONTH(BART_Rides[[#This Row],[Date]])</f>
        <v>8</v>
      </c>
      <c r="K15563" s="1">
        <f>WEEKDAY(BART_Rides[[#This Row],[Date]],2)</f>
        <v>5</v>
      </c>
      <c r="L15563" s="1" t="str">
        <f>LEFT(BART_Rides[[#This Row],[Lines]],1)</f>
        <v>Y</v>
      </c>
      <c r="M15563" s="1" t="str">
        <f>IF(BART_Rides[[#This Row],[FirstLetter]]="Y","Yes","No")</f>
        <v>Yes</v>
      </c>
      <c r="N15563" s="1" t="str">
        <f>IF(OR(BART_Rides[[#This Row],[Station Code]]="EM", BART_Rides[[#This Row],[Station Code]]="MT", BART_Rides[[#This Row],[Station Code]]="PL", BART_Rides[[#This Row],[Station Code]]="CC"), "Yes", "No")</f>
        <v>No</v>
      </c>
    </row>
    <row r="15564" spans="6:14">
      <c r="F15564" s="3">
        <v>44429</v>
      </c>
      <c r="G15564" s="1" t="s">
        <v>81</v>
      </c>
      <c r="H15564" s="1" t="s">
        <v>107</v>
      </c>
      <c r="I15564" s="1">
        <v>663</v>
      </c>
      <c r="J15564" s="1">
        <f>MONTH(BART_Rides[[#This Row],[Date]])</f>
        <v>8</v>
      </c>
      <c r="K15564" s="1">
        <f>WEEKDAY(BART_Rides[[#This Row],[Date]],2)</f>
        <v>6</v>
      </c>
      <c r="L15564" s="1" t="str">
        <f>LEFT(BART_Rides[[#This Row],[Lines]],1)</f>
        <v>Y</v>
      </c>
      <c r="M15564" s="1" t="str">
        <f>IF(BART_Rides[[#This Row],[FirstLetter]]="Y","Yes","No")</f>
        <v>Yes</v>
      </c>
      <c r="N15564" s="1" t="str">
        <f>IF(OR(BART_Rides[[#This Row],[Station Code]]="EM", BART_Rides[[#This Row],[Station Code]]="MT", BART_Rides[[#This Row],[Station Code]]="PL", BART_Rides[[#This Row],[Station Code]]="CC"), "Yes", "No")</f>
        <v>No</v>
      </c>
    </row>
    <row r="15565" spans="6:14">
      <c r="F15565" s="3">
        <v>44430</v>
      </c>
      <c r="G15565" s="1" t="s">
        <v>81</v>
      </c>
      <c r="H15565" s="1" t="s">
        <v>107</v>
      </c>
      <c r="I15565" s="1">
        <v>520</v>
      </c>
      <c r="J15565" s="1">
        <f>MONTH(BART_Rides[[#This Row],[Date]])</f>
        <v>8</v>
      </c>
      <c r="K15565" s="1">
        <f>WEEKDAY(BART_Rides[[#This Row],[Date]],2)</f>
        <v>7</v>
      </c>
      <c r="L15565" s="1" t="str">
        <f>LEFT(BART_Rides[[#This Row],[Lines]],1)</f>
        <v>Y</v>
      </c>
      <c r="M15565" s="1" t="str">
        <f>IF(BART_Rides[[#This Row],[FirstLetter]]="Y","Yes","No")</f>
        <v>Yes</v>
      </c>
      <c r="N15565" s="1" t="str">
        <f>IF(OR(BART_Rides[[#This Row],[Station Code]]="EM", BART_Rides[[#This Row],[Station Code]]="MT", BART_Rides[[#This Row],[Station Code]]="PL", BART_Rides[[#This Row],[Station Code]]="CC"), "Yes", "No")</f>
        <v>No</v>
      </c>
    </row>
    <row r="15566" spans="6:14">
      <c r="F15566" s="3">
        <v>44431</v>
      </c>
      <c r="G15566" s="1" t="s">
        <v>81</v>
      </c>
      <c r="H15566" s="1" t="s">
        <v>107</v>
      </c>
      <c r="I15566" s="1">
        <v>1003</v>
      </c>
      <c r="J15566" s="1">
        <f>MONTH(BART_Rides[[#This Row],[Date]])</f>
        <v>8</v>
      </c>
      <c r="K15566" s="1">
        <f>WEEKDAY(BART_Rides[[#This Row],[Date]],2)</f>
        <v>1</v>
      </c>
      <c r="L15566" s="1" t="str">
        <f>LEFT(BART_Rides[[#This Row],[Lines]],1)</f>
        <v>Y</v>
      </c>
      <c r="M15566" s="1" t="str">
        <f>IF(BART_Rides[[#This Row],[FirstLetter]]="Y","Yes","No")</f>
        <v>Yes</v>
      </c>
      <c r="N15566" s="1" t="str">
        <f>IF(OR(BART_Rides[[#This Row],[Station Code]]="EM", BART_Rides[[#This Row],[Station Code]]="MT", BART_Rides[[#This Row],[Station Code]]="PL", BART_Rides[[#This Row],[Station Code]]="CC"), "Yes", "No")</f>
        <v>No</v>
      </c>
    </row>
    <row r="15567" spans="6:14">
      <c r="F15567" s="3">
        <v>44432</v>
      </c>
      <c r="G15567" s="1" t="s">
        <v>81</v>
      </c>
      <c r="H15567" s="1" t="s">
        <v>107</v>
      </c>
      <c r="I15567" s="1">
        <v>986</v>
      </c>
      <c r="J15567" s="1">
        <f>MONTH(BART_Rides[[#This Row],[Date]])</f>
        <v>8</v>
      </c>
      <c r="K15567" s="1">
        <f>WEEKDAY(BART_Rides[[#This Row],[Date]],2)</f>
        <v>2</v>
      </c>
      <c r="L15567" s="1" t="str">
        <f>LEFT(BART_Rides[[#This Row],[Lines]],1)</f>
        <v>Y</v>
      </c>
      <c r="M15567" s="1" t="str">
        <f>IF(BART_Rides[[#This Row],[FirstLetter]]="Y","Yes","No")</f>
        <v>Yes</v>
      </c>
      <c r="N15567" s="1" t="str">
        <f>IF(OR(BART_Rides[[#This Row],[Station Code]]="EM", BART_Rides[[#This Row],[Station Code]]="MT", BART_Rides[[#This Row],[Station Code]]="PL", BART_Rides[[#This Row],[Station Code]]="CC"), "Yes", "No")</f>
        <v>No</v>
      </c>
    </row>
    <row r="15568" spans="6:14">
      <c r="F15568" s="3">
        <v>44433</v>
      </c>
      <c r="G15568" s="1" t="s">
        <v>81</v>
      </c>
      <c r="H15568" s="1" t="s">
        <v>107</v>
      </c>
      <c r="I15568" s="1">
        <v>1061</v>
      </c>
      <c r="J15568" s="1">
        <f>MONTH(BART_Rides[[#This Row],[Date]])</f>
        <v>8</v>
      </c>
      <c r="K15568" s="1">
        <f>WEEKDAY(BART_Rides[[#This Row],[Date]],2)</f>
        <v>3</v>
      </c>
      <c r="L15568" s="1" t="str">
        <f>LEFT(BART_Rides[[#This Row],[Lines]],1)</f>
        <v>Y</v>
      </c>
      <c r="M15568" s="1" t="str">
        <f>IF(BART_Rides[[#This Row],[FirstLetter]]="Y","Yes","No")</f>
        <v>Yes</v>
      </c>
      <c r="N15568" s="1" t="str">
        <f>IF(OR(BART_Rides[[#This Row],[Station Code]]="EM", BART_Rides[[#This Row],[Station Code]]="MT", BART_Rides[[#This Row],[Station Code]]="PL", BART_Rides[[#This Row],[Station Code]]="CC"), "Yes", "No")</f>
        <v>No</v>
      </c>
    </row>
    <row r="15569" spans="6:14">
      <c r="F15569" s="3">
        <v>44434</v>
      </c>
      <c r="G15569" s="1" t="s">
        <v>81</v>
      </c>
      <c r="H15569" s="1" t="s">
        <v>107</v>
      </c>
      <c r="I15569" s="1">
        <v>1005</v>
      </c>
      <c r="J15569" s="1">
        <f>MONTH(BART_Rides[[#This Row],[Date]])</f>
        <v>8</v>
      </c>
      <c r="K15569" s="1">
        <f>WEEKDAY(BART_Rides[[#This Row],[Date]],2)</f>
        <v>4</v>
      </c>
      <c r="L15569" s="1" t="str">
        <f>LEFT(BART_Rides[[#This Row],[Lines]],1)</f>
        <v>Y</v>
      </c>
      <c r="M15569" s="1" t="str">
        <f>IF(BART_Rides[[#This Row],[FirstLetter]]="Y","Yes","No")</f>
        <v>Yes</v>
      </c>
      <c r="N15569" s="1" t="str">
        <f>IF(OR(BART_Rides[[#This Row],[Station Code]]="EM", BART_Rides[[#This Row],[Station Code]]="MT", BART_Rides[[#This Row],[Station Code]]="PL", BART_Rides[[#This Row],[Station Code]]="CC"), "Yes", "No")</f>
        <v>No</v>
      </c>
    </row>
    <row r="15570" spans="6:14">
      <c r="F15570" s="3">
        <v>44435</v>
      </c>
      <c r="G15570" s="1" t="s">
        <v>81</v>
      </c>
      <c r="H15570" s="1" t="s">
        <v>107</v>
      </c>
      <c r="I15570" s="1">
        <v>1020</v>
      </c>
      <c r="J15570" s="1">
        <f>MONTH(BART_Rides[[#This Row],[Date]])</f>
        <v>8</v>
      </c>
      <c r="K15570" s="1">
        <f>WEEKDAY(BART_Rides[[#This Row],[Date]],2)</f>
        <v>5</v>
      </c>
      <c r="L15570" s="1" t="str">
        <f>LEFT(BART_Rides[[#This Row],[Lines]],1)</f>
        <v>Y</v>
      </c>
      <c r="M15570" s="1" t="str">
        <f>IF(BART_Rides[[#This Row],[FirstLetter]]="Y","Yes","No")</f>
        <v>Yes</v>
      </c>
      <c r="N15570" s="1" t="str">
        <f>IF(OR(BART_Rides[[#This Row],[Station Code]]="EM", BART_Rides[[#This Row],[Station Code]]="MT", BART_Rides[[#This Row],[Station Code]]="PL", BART_Rides[[#This Row],[Station Code]]="CC"), "Yes", "No")</f>
        <v>No</v>
      </c>
    </row>
    <row r="15571" spans="6:14">
      <c r="F15571" s="3">
        <v>44436</v>
      </c>
      <c r="G15571" s="1" t="s">
        <v>81</v>
      </c>
      <c r="H15571" s="1" t="s">
        <v>107</v>
      </c>
      <c r="I15571" s="1">
        <v>692</v>
      </c>
      <c r="J15571" s="1">
        <f>MONTH(BART_Rides[[#This Row],[Date]])</f>
        <v>8</v>
      </c>
      <c r="K15571" s="1">
        <f>WEEKDAY(BART_Rides[[#This Row],[Date]],2)</f>
        <v>6</v>
      </c>
      <c r="L15571" s="1" t="str">
        <f>LEFT(BART_Rides[[#This Row],[Lines]],1)</f>
        <v>Y</v>
      </c>
      <c r="M15571" s="1" t="str">
        <f>IF(BART_Rides[[#This Row],[FirstLetter]]="Y","Yes","No")</f>
        <v>Yes</v>
      </c>
      <c r="N15571" s="1" t="str">
        <f>IF(OR(BART_Rides[[#This Row],[Station Code]]="EM", BART_Rides[[#This Row],[Station Code]]="MT", BART_Rides[[#This Row],[Station Code]]="PL", BART_Rides[[#This Row],[Station Code]]="CC"), "Yes", "No")</f>
        <v>No</v>
      </c>
    </row>
    <row r="15572" spans="6:14">
      <c r="F15572" s="3">
        <v>44437</v>
      </c>
      <c r="G15572" s="1" t="s">
        <v>81</v>
      </c>
      <c r="H15572" s="1" t="s">
        <v>107</v>
      </c>
      <c r="I15572" s="1">
        <v>483</v>
      </c>
      <c r="J15572" s="1">
        <f>MONTH(BART_Rides[[#This Row],[Date]])</f>
        <v>8</v>
      </c>
      <c r="K15572" s="1">
        <f>WEEKDAY(BART_Rides[[#This Row],[Date]],2)</f>
        <v>7</v>
      </c>
      <c r="L15572" s="1" t="str">
        <f>LEFT(BART_Rides[[#This Row],[Lines]],1)</f>
        <v>Y</v>
      </c>
      <c r="M15572" s="1" t="str">
        <f>IF(BART_Rides[[#This Row],[FirstLetter]]="Y","Yes","No")</f>
        <v>Yes</v>
      </c>
      <c r="N15572" s="1" t="str">
        <f>IF(OR(BART_Rides[[#This Row],[Station Code]]="EM", BART_Rides[[#This Row],[Station Code]]="MT", BART_Rides[[#This Row],[Station Code]]="PL", BART_Rides[[#This Row],[Station Code]]="CC"), "Yes", "No")</f>
        <v>No</v>
      </c>
    </row>
    <row r="15573" spans="6:14">
      <c r="F15573" s="3">
        <v>44438</v>
      </c>
      <c r="G15573" s="1" t="s">
        <v>81</v>
      </c>
      <c r="H15573" s="1" t="s">
        <v>107</v>
      </c>
      <c r="I15573" s="1">
        <v>958</v>
      </c>
      <c r="J15573" s="1">
        <f>MONTH(BART_Rides[[#This Row],[Date]])</f>
        <v>8</v>
      </c>
      <c r="K15573" s="1">
        <f>WEEKDAY(BART_Rides[[#This Row],[Date]],2)</f>
        <v>1</v>
      </c>
      <c r="L15573" s="1" t="str">
        <f>LEFT(BART_Rides[[#This Row],[Lines]],1)</f>
        <v>Y</v>
      </c>
      <c r="M15573" s="1" t="str">
        <f>IF(BART_Rides[[#This Row],[FirstLetter]]="Y","Yes","No")</f>
        <v>Yes</v>
      </c>
      <c r="N15573" s="1" t="str">
        <f>IF(OR(BART_Rides[[#This Row],[Station Code]]="EM", BART_Rides[[#This Row],[Station Code]]="MT", BART_Rides[[#This Row],[Station Code]]="PL", BART_Rides[[#This Row],[Station Code]]="CC"), "Yes", "No")</f>
        <v>No</v>
      </c>
    </row>
    <row r="15574" spans="6:14">
      <c r="F15574" s="3">
        <v>44439</v>
      </c>
      <c r="G15574" s="1" t="s">
        <v>81</v>
      </c>
      <c r="H15574" s="1" t="s">
        <v>107</v>
      </c>
      <c r="I15574" s="1">
        <v>953</v>
      </c>
      <c r="J15574" s="1">
        <f>MONTH(BART_Rides[[#This Row],[Date]])</f>
        <v>8</v>
      </c>
      <c r="K15574" s="1">
        <f>WEEKDAY(BART_Rides[[#This Row],[Date]],2)</f>
        <v>2</v>
      </c>
      <c r="L15574" s="1" t="str">
        <f>LEFT(BART_Rides[[#This Row],[Lines]],1)</f>
        <v>Y</v>
      </c>
      <c r="M15574" s="1" t="str">
        <f>IF(BART_Rides[[#This Row],[FirstLetter]]="Y","Yes","No")</f>
        <v>Yes</v>
      </c>
      <c r="N15574" s="1" t="str">
        <f>IF(OR(BART_Rides[[#This Row],[Station Code]]="EM", BART_Rides[[#This Row],[Station Code]]="MT", BART_Rides[[#This Row],[Station Code]]="PL", BART_Rides[[#This Row],[Station Code]]="CC"), "Yes", "No")</f>
        <v>No</v>
      </c>
    </row>
    <row r="15575" spans="6:14">
      <c r="F15575" s="3">
        <v>44440</v>
      </c>
      <c r="G15575" s="1" t="s">
        <v>81</v>
      </c>
      <c r="H15575" s="1" t="s">
        <v>107</v>
      </c>
      <c r="I15575" s="1">
        <v>1042</v>
      </c>
      <c r="J15575" s="1">
        <f>MONTH(BART_Rides[[#This Row],[Date]])</f>
        <v>9</v>
      </c>
      <c r="K15575" s="1">
        <f>WEEKDAY(BART_Rides[[#This Row],[Date]],2)</f>
        <v>3</v>
      </c>
      <c r="L15575" s="1" t="str">
        <f>LEFT(BART_Rides[[#This Row],[Lines]],1)</f>
        <v>Y</v>
      </c>
      <c r="M15575" s="1" t="str">
        <f>IF(BART_Rides[[#This Row],[FirstLetter]]="Y","Yes","No")</f>
        <v>Yes</v>
      </c>
      <c r="N15575" s="1" t="str">
        <f>IF(OR(BART_Rides[[#This Row],[Station Code]]="EM", BART_Rides[[#This Row],[Station Code]]="MT", BART_Rides[[#This Row],[Station Code]]="PL", BART_Rides[[#This Row],[Station Code]]="CC"), "Yes", "No")</f>
        <v>No</v>
      </c>
    </row>
    <row r="15576" spans="6:14">
      <c r="F15576" s="3">
        <v>44441</v>
      </c>
      <c r="G15576" s="1" t="s">
        <v>81</v>
      </c>
      <c r="H15576" s="1" t="s">
        <v>107</v>
      </c>
      <c r="I15576" s="1">
        <v>1021</v>
      </c>
      <c r="J15576" s="1">
        <f>MONTH(BART_Rides[[#This Row],[Date]])</f>
        <v>9</v>
      </c>
      <c r="K15576" s="1">
        <f>WEEKDAY(BART_Rides[[#This Row],[Date]],2)</f>
        <v>4</v>
      </c>
      <c r="L15576" s="1" t="str">
        <f>LEFT(BART_Rides[[#This Row],[Lines]],1)</f>
        <v>Y</v>
      </c>
      <c r="M15576" s="1" t="str">
        <f>IF(BART_Rides[[#This Row],[FirstLetter]]="Y","Yes","No")</f>
        <v>Yes</v>
      </c>
      <c r="N15576" s="1" t="str">
        <f>IF(OR(BART_Rides[[#This Row],[Station Code]]="EM", BART_Rides[[#This Row],[Station Code]]="MT", BART_Rides[[#This Row],[Station Code]]="PL", BART_Rides[[#This Row],[Station Code]]="CC"), "Yes", "No")</f>
        <v>No</v>
      </c>
    </row>
    <row r="15577" spans="6:14">
      <c r="F15577" s="3">
        <v>44442</v>
      </c>
      <c r="G15577" s="1" t="s">
        <v>81</v>
      </c>
      <c r="H15577" s="1" t="s">
        <v>107</v>
      </c>
      <c r="I15577" s="1">
        <v>1128</v>
      </c>
      <c r="J15577" s="1">
        <f>MONTH(BART_Rides[[#This Row],[Date]])</f>
        <v>9</v>
      </c>
      <c r="K15577" s="1">
        <f>WEEKDAY(BART_Rides[[#This Row],[Date]],2)</f>
        <v>5</v>
      </c>
      <c r="L15577" s="1" t="str">
        <f>LEFT(BART_Rides[[#This Row],[Lines]],1)</f>
        <v>Y</v>
      </c>
      <c r="M15577" s="1" t="str">
        <f>IF(BART_Rides[[#This Row],[FirstLetter]]="Y","Yes","No")</f>
        <v>Yes</v>
      </c>
      <c r="N15577" s="1" t="str">
        <f>IF(OR(BART_Rides[[#This Row],[Station Code]]="EM", BART_Rides[[#This Row],[Station Code]]="MT", BART_Rides[[#This Row],[Station Code]]="PL", BART_Rides[[#This Row],[Station Code]]="CC"), "Yes", "No")</f>
        <v>No</v>
      </c>
    </row>
    <row r="15578" spans="6:14">
      <c r="F15578" s="3">
        <v>44443</v>
      </c>
      <c r="G15578" s="1" t="s">
        <v>81</v>
      </c>
      <c r="H15578" s="1" t="s">
        <v>107</v>
      </c>
      <c r="I15578" s="1">
        <v>778</v>
      </c>
      <c r="J15578" s="1">
        <f>MONTH(BART_Rides[[#This Row],[Date]])</f>
        <v>9</v>
      </c>
      <c r="K15578" s="1">
        <f>WEEKDAY(BART_Rides[[#This Row],[Date]],2)</f>
        <v>6</v>
      </c>
      <c r="L15578" s="1" t="str">
        <f>LEFT(BART_Rides[[#This Row],[Lines]],1)</f>
        <v>Y</v>
      </c>
      <c r="M15578" s="1" t="str">
        <f>IF(BART_Rides[[#This Row],[FirstLetter]]="Y","Yes","No")</f>
        <v>Yes</v>
      </c>
      <c r="N15578" s="1" t="str">
        <f>IF(OR(BART_Rides[[#This Row],[Station Code]]="EM", BART_Rides[[#This Row],[Station Code]]="MT", BART_Rides[[#This Row],[Station Code]]="PL", BART_Rides[[#This Row],[Station Code]]="CC"), "Yes", "No")</f>
        <v>No</v>
      </c>
    </row>
    <row r="15579" spans="6:14">
      <c r="F15579" s="3">
        <v>44444</v>
      </c>
      <c r="G15579" s="1" t="s">
        <v>81</v>
      </c>
      <c r="H15579" s="1" t="s">
        <v>107</v>
      </c>
      <c r="I15579" s="1">
        <v>787</v>
      </c>
      <c r="J15579" s="1">
        <f>MONTH(BART_Rides[[#This Row],[Date]])</f>
        <v>9</v>
      </c>
      <c r="K15579" s="1">
        <f>WEEKDAY(BART_Rides[[#This Row],[Date]],2)</f>
        <v>7</v>
      </c>
      <c r="L15579" s="1" t="str">
        <f>LEFT(BART_Rides[[#This Row],[Lines]],1)</f>
        <v>Y</v>
      </c>
      <c r="M15579" s="1" t="str">
        <f>IF(BART_Rides[[#This Row],[FirstLetter]]="Y","Yes","No")</f>
        <v>Yes</v>
      </c>
      <c r="N15579" s="1" t="str">
        <f>IF(OR(BART_Rides[[#This Row],[Station Code]]="EM", BART_Rides[[#This Row],[Station Code]]="MT", BART_Rides[[#This Row],[Station Code]]="PL", BART_Rides[[#This Row],[Station Code]]="CC"), "Yes", "No")</f>
        <v>No</v>
      </c>
    </row>
    <row r="15580" spans="6:14">
      <c r="F15580" s="3">
        <v>44445</v>
      </c>
      <c r="G15580" s="1" t="s">
        <v>81</v>
      </c>
      <c r="H15580" s="1" t="s">
        <v>107</v>
      </c>
      <c r="I15580" s="1">
        <v>730</v>
      </c>
      <c r="J15580" s="1">
        <f>MONTH(BART_Rides[[#This Row],[Date]])</f>
        <v>9</v>
      </c>
      <c r="K15580" s="1">
        <f>WEEKDAY(BART_Rides[[#This Row],[Date]],2)</f>
        <v>1</v>
      </c>
      <c r="L15580" s="1" t="str">
        <f>LEFT(BART_Rides[[#This Row],[Lines]],1)</f>
        <v>Y</v>
      </c>
      <c r="M15580" s="1" t="str">
        <f>IF(BART_Rides[[#This Row],[FirstLetter]]="Y","Yes","No")</f>
        <v>Yes</v>
      </c>
      <c r="N15580" s="1" t="str">
        <f>IF(OR(BART_Rides[[#This Row],[Station Code]]="EM", BART_Rides[[#This Row],[Station Code]]="MT", BART_Rides[[#This Row],[Station Code]]="PL", BART_Rides[[#This Row],[Station Code]]="CC"), "Yes", "No")</f>
        <v>No</v>
      </c>
    </row>
    <row r="15581" spans="6:14">
      <c r="F15581" s="3">
        <v>44446</v>
      </c>
      <c r="G15581" s="1" t="s">
        <v>81</v>
      </c>
      <c r="H15581" s="1" t="s">
        <v>107</v>
      </c>
      <c r="I15581" s="1">
        <v>1177</v>
      </c>
      <c r="J15581" s="1">
        <f>MONTH(BART_Rides[[#This Row],[Date]])</f>
        <v>9</v>
      </c>
      <c r="K15581" s="1">
        <f>WEEKDAY(BART_Rides[[#This Row],[Date]],2)</f>
        <v>2</v>
      </c>
      <c r="L15581" s="1" t="str">
        <f>LEFT(BART_Rides[[#This Row],[Lines]],1)</f>
        <v>Y</v>
      </c>
      <c r="M15581" s="1" t="str">
        <f>IF(BART_Rides[[#This Row],[FirstLetter]]="Y","Yes","No")</f>
        <v>Yes</v>
      </c>
      <c r="N15581" s="1" t="str">
        <f>IF(OR(BART_Rides[[#This Row],[Station Code]]="EM", BART_Rides[[#This Row],[Station Code]]="MT", BART_Rides[[#This Row],[Station Code]]="PL", BART_Rides[[#This Row],[Station Code]]="CC"), "Yes", "No")</f>
        <v>No</v>
      </c>
    </row>
    <row r="15582" spans="6:14">
      <c r="F15582" s="3">
        <v>44447</v>
      </c>
      <c r="G15582" s="1" t="s">
        <v>81</v>
      </c>
      <c r="H15582" s="1" t="s">
        <v>107</v>
      </c>
      <c r="I15582" s="1">
        <v>1106</v>
      </c>
      <c r="J15582" s="1">
        <f>MONTH(BART_Rides[[#This Row],[Date]])</f>
        <v>9</v>
      </c>
      <c r="K15582" s="1">
        <f>WEEKDAY(BART_Rides[[#This Row],[Date]],2)</f>
        <v>3</v>
      </c>
      <c r="L15582" s="1" t="str">
        <f>LEFT(BART_Rides[[#This Row],[Lines]],1)</f>
        <v>Y</v>
      </c>
      <c r="M15582" s="1" t="str">
        <f>IF(BART_Rides[[#This Row],[FirstLetter]]="Y","Yes","No")</f>
        <v>Yes</v>
      </c>
      <c r="N15582" s="1" t="str">
        <f>IF(OR(BART_Rides[[#This Row],[Station Code]]="EM", BART_Rides[[#This Row],[Station Code]]="MT", BART_Rides[[#This Row],[Station Code]]="PL", BART_Rides[[#This Row],[Station Code]]="CC"), "Yes", "No")</f>
        <v>No</v>
      </c>
    </row>
    <row r="15583" spans="6:14">
      <c r="F15583" s="3">
        <v>44448</v>
      </c>
      <c r="G15583" s="1" t="s">
        <v>81</v>
      </c>
      <c r="H15583" s="1" t="s">
        <v>107</v>
      </c>
      <c r="I15583" s="1">
        <v>1087</v>
      </c>
      <c r="J15583" s="1">
        <f>MONTH(BART_Rides[[#This Row],[Date]])</f>
        <v>9</v>
      </c>
      <c r="K15583" s="1">
        <f>WEEKDAY(BART_Rides[[#This Row],[Date]],2)</f>
        <v>4</v>
      </c>
      <c r="L15583" s="1" t="str">
        <f>LEFT(BART_Rides[[#This Row],[Lines]],1)</f>
        <v>Y</v>
      </c>
      <c r="M15583" s="1" t="str">
        <f>IF(BART_Rides[[#This Row],[FirstLetter]]="Y","Yes","No")</f>
        <v>Yes</v>
      </c>
      <c r="N15583" s="1" t="str">
        <f>IF(OR(BART_Rides[[#This Row],[Station Code]]="EM", BART_Rides[[#This Row],[Station Code]]="MT", BART_Rides[[#This Row],[Station Code]]="PL", BART_Rides[[#This Row],[Station Code]]="CC"), "Yes", "No")</f>
        <v>No</v>
      </c>
    </row>
    <row r="15584" spans="6:14">
      <c r="F15584" s="3">
        <v>44449</v>
      </c>
      <c r="G15584" s="1" t="s">
        <v>81</v>
      </c>
      <c r="H15584" s="1" t="s">
        <v>107</v>
      </c>
      <c r="I15584" s="1">
        <v>1159</v>
      </c>
      <c r="J15584" s="1">
        <f>MONTH(BART_Rides[[#This Row],[Date]])</f>
        <v>9</v>
      </c>
      <c r="K15584" s="1">
        <f>WEEKDAY(BART_Rides[[#This Row],[Date]],2)</f>
        <v>5</v>
      </c>
      <c r="L15584" s="1" t="str">
        <f>LEFT(BART_Rides[[#This Row],[Lines]],1)</f>
        <v>Y</v>
      </c>
      <c r="M15584" s="1" t="str">
        <f>IF(BART_Rides[[#This Row],[FirstLetter]]="Y","Yes","No")</f>
        <v>Yes</v>
      </c>
      <c r="N15584" s="1" t="str">
        <f>IF(OR(BART_Rides[[#This Row],[Station Code]]="EM", BART_Rides[[#This Row],[Station Code]]="MT", BART_Rides[[#This Row],[Station Code]]="PL", BART_Rides[[#This Row],[Station Code]]="CC"), "Yes", "No")</f>
        <v>No</v>
      </c>
    </row>
    <row r="15585" spans="6:14">
      <c r="F15585" s="3">
        <v>44450</v>
      </c>
      <c r="G15585" s="1" t="s">
        <v>81</v>
      </c>
      <c r="H15585" s="1" t="s">
        <v>107</v>
      </c>
      <c r="I15585" s="1">
        <v>748</v>
      </c>
      <c r="J15585" s="1">
        <f>MONTH(BART_Rides[[#This Row],[Date]])</f>
        <v>9</v>
      </c>
      <c r="K15585" s="1">
        <f>WEEKDAY(BART_Rides[[#This Row],[Date]],2)</f>
        <v>6</v>
      </c>
      <c r="L15585" s="1" t="str">
        <f>LEFT(BART_Rides[[#This Row],[Lines]],1)</f>
        <v>Y</v>
      </c>
      <c r="M15585" s="1" t="str">
        <f>IF(BART_Rides[[#This Row],[FirstLetter]]="Y","Yes","No")</f>
        <v>Yes</v>
      </c>
      <c r="N15585" s="1" t="str">
        <f>IF(OR(BART_Rides[[#This Row],[Station Code]]="EM", BART_Rides[[#This Row],[Station Code]]="MT", BART_Rides[[#This Row],[Station Code]]="PL", BART_Rides[[#This Row],[Station Code]]="CC"), "Yes", "No")</f>
        <v>No</v>
      </c>
    </row>
    <row r="15586" spans="6:14">
      <c r="F15586" s="3">
        <v>44451</v>
      </c>
      <c r="G15586" s="1" t="s">
        <v>81</v>
      </c>
      <c r="H15586" s="1" t="s">
        <v>107</v>
      </c>
      <c r="I15586" s="1">
        <v>517</v>
      </c>
      <c r="J15586" s="1">
        <f>MONTH(BART_Rides[[#This Row],[Date]])</f>
        <v>9</v>
      </c>
      <c r="K15586" s="1">
        <f>WEEKDAY(BART_Rides[[#This Row],[Date]],2)</f>
        <v>7</v>
      </c>
      <c r="L15586" s="1" t="str">
        <f>LEFT(BART_Rides[[#This Row],[Lines]],1)</f>
        <v>Y</v>
      </c>
      <c r="M15586" s="1" t="str">
        <f>IF(BART_Rides[[#This Row],[FirstLetter]]="Y","Yes","No")</f>
        <v>Yes</v>
      </c>
      <c r="N15586" s="1" t="str">
        <f>IF(OR(BART_Rides[[#This Row],[Station Code]]="EM", BART_Rides[[#This Row],[Station Code]]="MT", BART_Rides[[#This Row],[Station Code]]="PL", BART_Rides[[#This Row],[Station Code]]="CC"), "Yes", "No")</f>
        <v>No</v>
      </c>
    </row>
    <row r="15587" spans="6:14">
      <c r="F15587" s="3">
        <v>44452</v>
      </c>
      <c r="G15587" s="1" t="s">
        <v>81</v>
      </c>
      <c r="H15587" s="1" t="s">
        <v>107</v>
      </c>
      <c r="I15587" s="1">
        <v>958</v>
      </c>
      <c r="J15587" s="1">
        <f>MONTH(BART_Rides[[#This Row],[Date]])</f>
        <v>9</v>
      </c>
      <c r="K15587" s="1">
        <f>WEEKDAY(BART_Rides[[#This Row],[Date]],2)</f>
        <v>1</v>
      </c>
      <c r="L15587" s="1" t="str">
        <f>LEFT(BART_Rides[[#This Row],[Lines]],1)</f>
        <v>Y</v>
      </c>
      <c r="M15587" s="1" t="str">
        <f>IF(BART_Rides[[#This Row],[FirstLetter]]="Y","Yes","No")</f>
        <v>Yes</v>
      </c>
      <c r="N15587" s="1" t="str">
        <f>IF(OR(BART_Rides[[#This Row],[Station Code]]="EM", BART_Rides[[#This Row],[Station Code]]="MT", BART_Rides[[#This Row],[Station Code]]="PL", BART_Rides[[#This Row],[Station Code]]="CC"), "Yes", "No")</f>
        <v>No</v>
      </c>
    </row>
    <row r="15588" spans="6:14">
      <c r="F15588" s="3">
        <v>44453</v>
      </c>
      <c r="G15588" s="1" t="s">
        <v>81</v>
      </c>
      <c r="H15588" s="1" t="s">
        <v>107</v>
      </c>
      <c r="I15588" s="1">
        <v>1079</v>
      </c>
      <c r="J15588" s="1">
        <f>MONTH(BART_Rides[[#This Row],[Date]])</f>
        <v>9</v>
      </c>
      <c r="K15588" s="1">
        <f>WEEKDAY(BART_Rides[[#This Row],[Date]],2)</f>
        <v>2</v>
      </c>
      <c r="L15588" s="1" t="str">
        <f>LEFT(BART_Rides[[#This Row],[Lines]],1)</f>
        <v>Y</v>
      </c>
      <c r="M15588" s="1" t="str">
        <f>IF(BART_Rides[[#This Row],[FirstLetter]]="Y","Yes","No")</f>
        <v>Yes</v>
      </c>
      <c r="N15588" s="1" t="str">
        <f>IF(OR(BART_Rides[[#This Row],[Station Code]]="EM", BART_Rides[[#This Row],[Station Code]]="MT", BART_Rides[[#This Row],[Station Code]]="PL", BART_Rides[[#This Row],[Station Code]]="CC"), "Yes", "No")</f>
        <v>No</v>
      </c>
    </row>
    <row r="15589" spans="6:14">
      <c r="F15589" s="3">
        <v>44454</v>
      </c>
      <c r="G15589" s="1" t="s">
        <v>81</v>
      </c>
      <c r="H15589" s="1" t="s">
        <v>107</v>
      </c>
      <c r="I15589" s="1">
        <v>1109</v>
      </c>
      <c r="J15589" s="1">
        <f>MONTH(BART_Rides[[#This Row],[Date]])</f>
        <v>9</v>
      </c>
      <c r="K15589" s="1">
        <f>WEEKDAY(BART_Rides[[#This Row],[Date]],2)</f>
        <v>3</v>
      </c>
      <c r="L15589" s="1" t="str">
        <f>LEFT(BART_Rides[[#This Row],[Lines]],1)</f>
        <v>Y</v>
      </c>
      <c r="M15589" s="1" t="str">
        <f>IF(BART_Rides[[#This Row],[FirstLetter]]="Y","Yes","No")</f>
        <v>Yes</v>
      </c>
      <c r="N15589" s="1" t="str">
        <f>IF(OR(BART_Rides[[#This Row],[Station Code]]="EM", BART_Rides[[#This Row],[Station Code]]="MT", BART_Rides[[#This Row],[Station Code]]="PL", BART_Rides[[#This Row],[Station Code]]="CC"), "Yes", "No")</f>
        <v>No</v>
      </c>
    </row>
    <row r="15590" spans="6:14">
      <c r="F15590" s="3">
        <v>44455</v>
      </c>
      <c r="G15590" s="1" t="s">
        <v>81</v>
      </c>
      <c r="H15590" s="1" t="s">
        <v>107</v>
      </c>
      <c r="I15590" s="1">
        <v>1166</v>
      </c>
      <c r="J15590" s="1">
        <f>MONTH(BART_Rides[[#This Row],[Date]])</f>
        <v>9</v>
      </c>
      <c r="K15590" s="1">
        <f>WEEKDAY(BART_Rides[[#This Row],[Date]],2)</f>
        <v>4</v>
      </c>
      <c r="L15590" s="1" t="str">
        <f>LEFT(BART_Rides[[#This Row],[Lines]],1)</f>
        <v>Y</v>
      </c>
      <c r="M15590" s="1" t="str">
        <f>IF(BART_Rides[[#This Row],[FirstLetter]]="Y","Yes","No")</f>
        <v>Yes</v>
      </c>
      <c r="N15590" s="1" t="str">
        <f>IF(OR(BART_Rides[[#This Row],[Station Code]]="EM", BART_Rides[[#This Row],[Station Code]]="MT", BART_Rides[[#This Row],[Station Code]]="PL", BART_Rides[[#This Row],[Station Code]]="CC"), "Yes", "No")</f>
        <v>No</v>
      </c>
    </row>
    <row r="15591" spans="6:14">
      <c r="F15591" s="3">
        <v>44456</v>
      </c>
      <c r="G15591" s="1" t="s">
        <v>81</v>
      </c>
      <c r="H15591" s="1" t="s">
        <v>107</v>
      </c>
      <c r="I15591" s="1">
        <v>1223</v>
      </c>
      <c r="J15591" s="1">
        <f>MONTH(BART_Rides[[#This Row],[Date]])</f>
        <v>9</v>
      </c>
      <c r="K15591" s="1">
        <f>WEEKDAY(BART_Rides[[#This Row],[Date]],2)</f>
        <v>5</v>
      </c>
      <c r="L15591" s="1" t="str">
        <f>LEFT(BART_Rides[[#This Row],[Lines]],1)</f>
        <v>Y</v>
      </c>
      <c r="M15591" s="1" t="str">
        <f>IF(BART_Rides[[#This Row],[FirstLetter]]="Y","Yes","No")</f>
        <v>Yes</v>
      </c>
      <c r="N15591" s="1" t="str">
        <f>IF(OR(BART_Rides[[#This Row],[Station Code]]="EM", BART_Rides[[#This Row],[Station Code]]="MT", BART_Rides[[#This Row],[Station Code]]="PL", BART_Rides[[#This Row],[Station Code]]="CC"), "Yes", "No")</f>
        <v>No</v>
      </c>
    </row>
    <row r="15592" spans="6:14">
      <c r="F15592" s="3">
        <v>44457</v>
      </c>
      <c r="G15592" s="1" t="s">
        <v>81</v>
      </c>
      <c r="H15592" s="1" t="s">
        <v>107</v>
      </c>
      <c r="I15592" s="1">
        <v>904</v>
      </c>
      <c r="J15592" s="1">
        <f>MONTH(BART_Rides[[#This Row],[Date]])</f>
        <v>9</v>
      </c>
      <c r="K15592" s="1">
        <f>WEEKDAY(BART_Rides[[#This Row],[Date]],2)</f>
        <v>6</v>
      </c>
      <c r="L15592" s="1" t="str">
        <f>LEFT(BART_Rides[[#This Row],[Lines]],1)</f>
        <v>Y</v>
      </c>
      <c r="M15592" s="1" t="str">
        <f>IF(BART_Rides[[#This Row],[FirstLetter]]="Y","Yes","No")</f>
        <v>Yes</v>
      </c>
      <c r="N15592" s="1" t="str">
        <f>IF(OR(BART_Rides[[#This Row],[Station Code]]="EM", BART_Rides[[#This Row],[Station Code]]="MT", BART_Rides[[#This Row],[Station Code]]="PL", BART_Rides[[#This Row],[Station Code]]="CC"), "Yes", "No")</f>
        <v>No</v>
      </c>
    </row>
    <row r="15593" spans="6:14">
      <c r="F15593" s="3">
        <v>44458</v>
      </c>
      <c r="G15593" s="1" t="s">
        <v>81</v>
      </c>
      <c r="H15593" s="1" t="s">
        <v>107</v>
      </c>
      <c r="I15593" s="1">
        <v>663</v>
      </c>
      <c r="J15593" s="1">
        <f>MONTH(BART_Rides[[#This Row],[Date]])</f>
        <v>9</v>
      </c>
      <c r="K15593" s="1">
        <f>WEEKDAY(BART_Rides[[#This Row],[Date]],2)</f>
        <v>7</v>
      </c>
      <c r="L15593" s="1" t="str">
        <f>LEFT(BART_Rides[[#This Row],[Lines]],1)</f>
        <v>Y</v>
      </c>
      <c r="M15593" s="1" t="str">
        <f>IF(BART_Rides[[#This Row],[FirstLetter]]="Y","Yes","No")</f>
        <v>Yes</v>
      </c>
      <c r="N15593" s="1" t="str">
        <f>IF(OR(BART_Rides[[#This Row],[Station Code]]="EM", BART_Rides[[#This Row],[Station Code]]="MT", BART_Rides[[#This Row],[Station Code]]="PL", BART_Rides[[#This Row],[Station Code]]="CC"), "Yes", "No")</f>
        <v>No</v>
      </c>
    </row>
    <row r="15594" spans="6:14">
      <c r="F15594" s="3">
        <v>44459</v>
      </c>
      <c r="G15594" s="1" t="s">
        <v>81</v>
      </c>
      <c r="H15594" s="1" t="s">
        <v>107</v>
      </c>
      <c r="I15594" s="1">
        <v>1090</v>
      </c>
      <c r="J15594" s="1">
        <f>MONTH(BART_Rides[[#This Row],[Date]])</f>
        <v>9</v>
      </c>
      <c r="K15594" s="1">
        <f>WEEKDAY(BART_Rides[[#This Row],[Date]],2)</f>
        <v>1</v>
      </c>
      <c r="L15594" s="1" t="str">
        <f>LEFT(BART_Rides[[#This Row],[Lines]],1)</f>
        <v>Y</v>
      </c>
      <c r="M15594" s="1" t="str">
        <f>IF(BART_Rides[[#This Row],[FirstLetter]]="Y","Yes","No")</f>
        <v>Yes</v>
      </c>
      <c r="N15594" s="1" t="str">
        <f>IF(OR(BART_Rides[[#This Row],[Station Code]]="EM", BART_Rides[[#This Row],[Station Code]]="MT", BART_Rides[[#This Row],[Station Code]]="PL", BART_Rides[[#This Row],[Station Code]]="CC"), "Yes", "No")</f>
        <v>No</v>
      </c>
    </row>
    <row r="15595" spans="6:14">
      <c r="F15595" s="3">
        <v>44460</v>
      </c>
      <c r="G15595" s="1" t="s">
        <v>81</v>
      </c>
      <c r="H15595" s="1" t="s">
        <v>107</v>
      </c>
      <c r="I15595" s="1">
        <v>1095</v>
      </c>
      <c r="J15595" s="1">
        <f>MONTH(BART_Rides[[#This Row],[Date]])</f>
        <v>9</v>
      </c>
      <c r="K15595" s="1">
        <f>WEEKDAY(BART_Rides[[#This Row],[Date]],2)</f>
        <v>2</v>
      </c>
      <c r="L15595" s="1" t="str">
        <f>LEFT(BART_Rides[[#This Row],[Lines]],1)</f>
        <v>Y</v>
      </c>
      <c r="M15595" s="1" t="str">
        <f>IF(BART_Rides[[#This Row],[FirstLetter]]="Y","Yes","No")</f>
        <v>Yes</v>
      </c>
      <c r="N15595" s="1" t="str">
        <f>IF(OR(BART_Rides[[#This Row],[Station Code]]="EM", BART_Rides[[#This Row],[Station Code]]="MT", BART_Rides[[#This Row],[Station Code]]="PL", BART_Rides[[#This Row],[Station Code]]="CC"), "Yes", "No")</f>
        <v>No</v>
      </c>
    </row>
    <row r="15596" spans="6:14">
      <c r="F15596" s="3">
        <v>44461</v>
      </c>
      <c r="G15596" s="1" t="s">
        <v>81</v>
      </c>
      <c r="H15596" s="1" t="s">
        <v>107</v>
      </c>
      <c r="I15596" s="1">
        <v>1118</v>
      </c>
      <c r="J15596" s="1">
        <f>MONTH(BART_Rides[[#This Row],[Date]])</f>
        <v>9</v>
      </c>
      <c r="K15596" s="1">
        <f>WEEKDAY(BART_Rides[[#This Row],[Date]],2)</f>
        <v>3</v>
      </c>
      <c r="L15596" s="1" t="str">
        <f>LEFT(BART_Rides[[#This Row],[Lines]],1)</f>
        <v>Y</v>
      </c>
      <c r="M15596" s="1" t="str">
        <f>IF(BART_Rides[[#This Row],[FirstLetter]]="Y","Yes","No")</f>
        <v>Yes</v>
      </c>
      <c r="N15596" s="1" t="str">
        <f>IF(OR(BART_Rides[[#This Row],[Station Code]]="EM", BART_Rides[[#This Row],[Station Code]]="MT", BART_Rides[[#This Row],[Station Code]]="PL", BART_Rides[[#This Row],[Station Code]]="CC"), "Yes", "No")</f>
        <v>No</v>
      </c>
    </row>
    <row r="15597" spans="6:14">
      <c r="F15597" s="3">
        <v>44462</v>
      </c>
      <c r="G15597" s="1" t="s">
        <v>81</v>
      </c>
      <c r="H15597" s="1" t="s">
        <v>107</v>
      </c>
      <c r="I15597" s="1">
        <v>1124</v>
      </c>
      <c r="J15597" s="1">
        <f>MONTH(BART_Rides[[#This Row],[Date]])</f>
        <v>9</v>
      </c>
      <c r="K15597" s="1">
        <f>WEEKDAY(BART_Rides[[#This Row],[Date]],2)</f>
        <v>4</v>
      </c>
      <c r="L15597" s="1" t="str">
        <f>LEFT(BART_Rides[[#This Row],[Lines]],1)</f>
        <v>Y</v>
      </c>
      <c r="M15597" s="1" t="str">
        <f>IF(BART_Rides[[#This Row],[FirstLetter]]="Y","Yes","No")</f>
        <v>Yes</v>
      </c>
      <c r="N15597" s="1" t="str">
        <f>IF(OR(BART_Rides[[#This Row],[Station Code]]="EM", BART_Rides[[#This Row],[Station Code]]="MT", BART_Rides[[#This Row],[Station Code]]="PL", BART_Rides[[#This Row],[Station Code]]="CC"), "Yes", "No")</f>
        <v>No</v>
      </c>
    </row>
    <row r="15598" spans="6:14">
      <c r="F15598" s="3">
        <v>44463</v>
      </c>
      <c r="G15598" s="1" t="s">
        <v>81</v>
      </c>
      <c r="H15598" s="1" t="s">
        <v>107</v>
      </c>
      <c r="I15598" s="1">
        <v>1302</v>
      </c>
      <c r="J15598" s="1">
        <f>MONTH(BART_Rides[[#This Row],[Date]])</f>
        <v>9</v>
      </c>
      <c r="K15598" s="1">
        <f>WEEKDAY(BART_Rides[[#This Row],[Date]],2)</f>
        <v>5</v>
      </c>
      <c r="L15598" s="1" t="str">
        <f>LEFT(BART_Rides[[#This Row],[Lines]],1)</f>
        <v>Y</v>
      </c>
      <c r="M15598" s="1" t="str">
        <f>IF(BART_Rides[[#This Row],[FirstLetter]]="Y","Yes","No")</f>
        <v>Yes</v>
      </c>
      <c r="N15598" s="1" t="str">
        <f>IF(OR(BART_Rides[[#This Row],[Station Code]]="EM", BART_Rides[[#This Row],[Station Code]]="MT", BART_Rides[[#This Row],[Station Code]]="PL", BART_Rides[[#This Row],[Station Code]]="CC"), "Yes", "No")</f>
        <v>No</v>
      </c>
    </row>
    <row r="15599" spans="6:14">
      <c r="F15599" s="3">
        <v>44464</v>
      </c>
      <c r="G15599" s="1" t="s">
        <v>81</v>
      </c>
      <c r="H15599" s="1" t="s">
        <v>107</v>
      </c>
      <c r="I15599" s="1">
        <v>804</v>
      </c>
      <c r="J15599" s="1">
        <f>MONTH(BART_Rides[[#This Row],[Date]])</f>
        <v>9</v>
      </c>
      <c r="K15599" s="1">
        <f>WEEKDAY(BART_Rides[[#This Row],[Date]],2)</f>
        <v>6</v>
      </c>
      <c r="L15599" s="1" t="str">
        <f>LEFT(BART_Rides[[#This Row],[Lines]],1)</f>
        <v>Y</v>
      </c>
      <c r="M15599" s="1" t="str">
        <f>IF(BART_Rides[[#This Row],[FirstLetter]]="Y","Yes","No")</f>
        <v>Yes</v>
      </c>
      <c r="N15599" s="1" t="str">
        <f>IF(OR(BART_Rides[[#This Row],[Station Code]]="EM", BART_Rides[[#This Row],[Station Code]]="MT", BART_Rides[[#This Row],[Station Code]]="PL", BART_Rides[[#This Row],[Station Code]]="CC"), "Yes", "No")</f>
        <v>No</v>
      </c>
    </row>
    <row r="15600" spans="6:14">
      <c r="F15600" s="3">
        <v>44465</v>
      </c>
      <c r="G15600" s="1" t="s">
        <v>81</v>
      </c>
      <c r="H15600" s="1" t="s">
        <v>107</v>
      </c>
      <c r="I15600" s="1">
        <v>701</v>
      </c>
      <c r="J15600" s="1">
        <f>MONTH(BART_Rides[[#This Row],[Date]])</f>
        <v>9</v>
      </c>
      <c r="K15600" s="1">
        <f>WEEKDAY(BART_Rides[[#This Row],[Date]],2)</f>
        <v>7</v>
      </c>
      <c r="L15600" s="1" t="str">
        <f>LEFT(BART_Rides[[#This Row],[Lines]],1)</f>
        <v>Y</v>
      </c>
      <c r="M15600" s="1" t="str">
        <f>IF(BART_Rides[[#This Row],[FirstLetter]]="Y","Yes","No")</f>
        <v>Yes</v>
      </c>
      <c r="N15600" s="1" t="str">
        <f>IF(OR(BART_Rides[[#This Row],[Station Code]]="EM", BART_Rides[[#This Row],[Station Code]]="MT", BART_Rides[[#This Row],[Station Code]]="PL", BART_Rides[[#This Row],[Station Code]]="CC"), "Yes", "No")</f>
        <v>No</v>
      </c>
    </row>
    <row r="15601" spans="6:14">
      <c r="F15601" s="3">
        <v>44466</v>
      </c>
      <c r="G15601" s="1" t="s">
        <v>81</v>
      </c>
      <c r="H15601" s="1" t="s">
        <v>107</v>
      </c>
      <c r="I15601" s="1">
        <v>1110</v>
      </c>
      <c r="J15601" s="1">
        <f>MONTH(BART_Rides[[#This Row],[Date]])</f>
        <v>9</v>
      </c>
      <c r="K15601" s="1">
        <f>WEEKDAY(BART_Rides[[#This Row],[Date]],2)</f>
        <v>1</v>
      </c>
      <c r="L15601" s="1" t="str">
        <f>LEFT(BART_Rides[[#This Row],[Lines]],1)</f>
        <v>Y</v>
      </c>
      <c r="M15601" s="1" t="str">
        <f>IF(BART_Rides[[#This Row],[FirstLetter]]="Y","Yes","No")</f>
        <v>Yes</v>
      </c>
      <c r="N15601" s="1" t="str">
        <f>IF(OR(BART_Rides[[#This Row],[Station Code]]="EM", BART_Rides[[#This Row],[Station Code]]="MT", BART_Rides[[#This Row],[Station Code]]="PL", BART_Rides[[#This Row],[Station Code]]="CC"), "Yes", "No")</f>
        <v>No</v>
      </c>
    </row>
    <row r="15602" spans="6:14">
      <c r="F15602" s="3">
        <v>44467</v>
      </c>
      <c r="G15602" s="1" t="s">
        <v>81</v>
      </c>
      <c r="H15602" s="1" t="s">
        <v>107</v>
      </c>
      <c r="I15602" s="1">
        <v>1064</v>
      </c>
      <c r="J15602" s="1">
        <f>MONTH(BART_Rides[[#This Row],[Date]])</f>
        <v>9</v>
      </c>
      <c r="K15602" s="1">
        <f>WEEKDAY(BART_Rides[[#This Row],[Date]],2)</f>
        <v>2</v>
      </c>
      <c r="L15602" s="1" t="str">
        <f>LEFT(BART_Rides[[#This Row],[Lines]],1)</f>
        <v>Y</v>
      </c>
      <c r="M15602" s="1" t="str">
        <f>IF(BART_Rides[[#This Row],[FirstLetter]]="Y","Yes","No")</f>
        <v>Yes</v>
      </c>
      <c r="N15602" s="1" t="str">
        <f>IF(OR(BART_Rides[[#This Row],[Station Code]]="EM", BART_Rides[[#This Row],[Station Code]]="MT", BART_Rides[[#This Row],[Station Code]]="PL", BART_Rides[[#This Row],[Station Code]]="CC"), "Yes", "No")</f>
        <v>No</v>
      </c>
    </row>
    <row r="15603" spans="6:14">
      <c r="F15603" s="3">
        <v>44468</v>
      </c>
      <c r="G15603" s="1" t="s">
        <v>81</v>
      </c>
      <c r="H15603" s="1" t="s">
        <v>107</v>
      </c>
      <c r="I15603" s="1">
        <v>1008</v>
      </c>
      <c r="J15603" s="1">
        <f>MONTH(BART_Rides[[#This Row],[Date]])</f>
        <v>9</v>
      </c>
      <c r="K15603" s="1">
        <f>WEEKDAY(BART_Rides[[#This Row],[Date]],2)</f>
        <v>3</v>
      </c>
      <c r="L15603" s="1" t="str">
        <f>LEFT(BART_Rides[[#This Row],[Lines]],1)</f>
        <v>Y</v>
      </c>
      <c r="M15603" s="1" t="str">
        <f>IF(BART_Rides[[#This Row],[FirstLetter]]="Y","Yes","No")</f>
        <v>Yes</v>
      </c>
      <c r="N15603" s="1" t="str">
        <f>IF(OR(BART_Rides[[#This Row],[Station Code]]="EM", BART_Rides[[#This Row],[Station Code]]="MT", BART_Rides[[#This Row],[Station Code]]="PL", BART_Rides[[#This Row],[Station Code]]="CC"), "Yes", "No")</f>
        <v>No</v>
      </c>
    </row>
    <row r="15604" spans="6:14">
      <c r="F15604" s="3">
        <v>44469</v>
      </c>
      <c r="G15604" s="1" t="s">
        <v>81</v>
      </c>
      <c r="H15604" s="1" t="s">
        <v>107</v>
      </c>
      <c r="I15604" s="1">
        <v>1234</v>
      </c>
      <c r="J15604" s="1">
        <f>MONTH(BART_Rides[[#This Row],[Date]])</f>
        <v>9</v>
      </c>
      <c r="K15604" s="1">
        <f>WEEKDAY(BART_Rides[[#This Row],[Date]],2)</f>
        <v>4</v>
      </c>
      <c r="L15604" s="1" t="str">
        <f>LEFT(BART_Rides[[#This Row],[Lines]],1)</f>
        <v>Y</v>
      </c>
      <c r="M15604" s="1" t="str">
        <f>IF(BART_Rides[[#This Row],[FirstLetter]]="Y","Yes","No")</f>
        <v>Yes</v>
      </c>
      <c r="N15604" s="1" t="str">
        <f>IF(OR(BART_Rides[[#This Row],[Station Code]]="EM", BART_Rides[[#This Row],[Station Code]]="MT", BART_Rides[[#This Row],[Station Code]]="PL", BART_Rides[[#This Row],[Station Code]]="CC"), "Yes", "No")</f>
        <v>No</v>
      </c>
    </row>
    <row r="15605" spans="6:14">
      <c r="F15605" s="3">
        <v>44470</v>
      </c>
      <c r="G15605" s="1" t="s">
        <v>81</v>
      </c>
      <c r="H15605" s="1" t="s">
        <v>107</v>
      </c>
      <c r="I15605" s="1">
        <v>1330</v>
      </c>
      <c r="J15605" s="1">
        <f>MONTH(BART_Rides[[#This Row],[Date]])</f>
        <v>10</v>
      </c>
      <c r="K15605" s="1">
        <f>WEEKDAY(BART_Rides[[#This Row],[Date]],2)</f>
        <v>5</v>
      </c>
      <c r="L15605" s="1" t="str">
        <f>LEFT(BART_Rides[[#This Row],[Lines]],1)</f>
        <v>Y</v>
      </c>
      <c r="M15605" s="1" t="str">
        <f>IF(BART_Rides[[#This Row],[FirstLetter]]="Y","Yes","No")</f>
        <v>Yes</v>
      </c>
      <c r="N15605" s="1" t="str">
        <f>IF(OR(BART_Rides[[#This Row],[Station Code]]="EM", BART_Rides[[#This Row],[Station Code]]="MT", BART_Rides[[#This Row],[Station Code]]="PL", BART_Rides[[#This Row],[Station Code]]="CC"), "Yes", "No")</f>
        <v>No</v>
      </c>
    </row>
    <row r="15606" spans="6:14">
      <c r="F15606" s="3">
        <v>44471</v>
      </c>
      <c r="G15606" s="1" t="s">
        <v>81</v>
      </c>
      <c r="H15606" s="1" t="s">
        <v>107</v>
      </c>
      <c r="I15606" s="1">
        <v>882</v>
      </c>
      <c r="J15606" s="1">
        <f>MONTH(BART_Rides[[#This Row],[Date]])</f>
        <v>10</v>
      </c>
      <c r="K15606" s="1">
        <f>WEEKDAY(BART_Rides[[#This Row],[Date]],2)</f>
        <v>6</v>
      </c>
      <c r="L15606" s="1" t="str">
        <f>LEFT(BART_Rides[[#This Row],[Lines]],1)</f>
        <v>Y</v>
      </c>
      <c r="M15606" s="1" t="str">
        <f>IF(BART_Rides[[#This Row],[FirstLetter]]="Y","Yes","No")</f>
        <v>Yes</v>
      </c>
      <c r="N15606" s="1" t="str">
        <f>IF(OR(BART_Rides[[#This Row],[Station Code]]="EM", BART_Rides[[#This Row],[Station Code]]="MT", BART_Rides[[#This Row],[Station Code]]="PL", BART_Rides[[#This Row],[Station Code]]="CC"), "Yes", "No")</f>
        <v>No</v>
      </c>
    </row>
    <row r="15607" spans="6:14">
      <c r="F15607" s="3">
        <v>44472</v>
      </c>
      <c r="G15607" s="1" t="s">
        <v>81</v>
      </c>
      <c r="H15607" s="1" t="s">
        <v>107</v>
      </c>
      <c r="I15607" s="1">
        <v>649</v>
      </c>
      <c r="J15607" s="1">
        <f>MONTH(BART_Rides[[#This Row],[Date]])</f>
        <v>10</v>
      </c>
      <c r="K15607" s="1">
        <f>WEEKDAY(BART_Rides[[#This Row],[Date]],2)</f>
        <v>7</v>
      </c>
      <c r="L15607" s="1" t="str">
        <f>LEFT(BART_Rides[[#This Row],[Lines]],1)</f>
        <v>Y</v>
      </c>
      <c r="M15607" s="1" t="str">
        <f>IF(BART_Rides[[#This Row],[FirstLetter]]="Y","Yes","No")</f>
        <v>Yes</v>
      </c>
      <c r="N15607" s="1" t="str">
        <f>IF(OR(BART_Rides[[#This Row],[Station Code]]="EM", BART_Rides[[#This Row],[Station Code]]="MT", BART_Rides[[#This Row],[Station Code]]="PL", BART_Rides[[#This Row],[Station Code]]="CC"), "Yes", "No")</f>
        <v>No</v>
      </c>
    </row>
    <row r="15608" spans="6:14">
      <c r="F15608" s="3">
        <v>44473</v>
      </c>
      <c r="G15608" s="1" t="s">
        <v>81</v>
      </c>
      <c r="H15608" s="1" t="s">
        <v>107</v>
      </c>
      <c r="I15608" s="1">
        <v>1103</v>
      </c>
      <c r="J15608" s="1">
        <f>MONTH(BART_Rides[[#This Row],[Date]])</f>
        <v>10</v>
      </c>
      <c r="K15608" s="1">
        <f>WEEKDAY(BART_Rides[[#This Row],[Date]],2)</f>
        <v>1</v>
      </c>
      <c r="L15608" s="1" t="str">
        <f>LEFT(BART_Rides[[#This Row],[Lines]],1)</f>
        <v>Y</v>
      </c>
      <c r="M15608" s="1" t="str">
        <f>IF(BART_Rides[[#This Row],[FirstLetter]]="Y","Yes","No")</f>
        <v>Yes</v>
      </c>
      <c r="N15608" s="1" t="str">
        <f>IF(OR(BART_Rides[[#This Row],[Station Code]]="EM", BART_Rides[[#This Row],[Station Code]]="MT", BART_Rides[[#This Row],[Station Code]]="PL", BART_Rides[[#This Row],[Station Code]]="CC"), "Yes", "No")</f>
        <v>No</v>
      </c>
    </row>
    <row r="15609" spans="6:14">
      <c r="F15609" s="3">
        <v>44474</v>
      </c>
      <c r="G15609" s="1" t="s">
        <v>81</v>
      </c>
      <c r="H15609" s="1" t="s">
        <v>107</v>
      </c>
      <c r="I15609" s="1">
        <v>1038</v>
      </c>
      <c r="J15609" s="1">
        <f>MONTH(BART_Rides[[#This Row],[Date]])</f>
        <v>10</v>
      </c>
      <c r="K15609" s="1">
        <f>WEEKDAY(BART_Rides[[#This Row],[Date]],2)</f>
        <v>2</v>
      </c>
      <c r="L15609" s="1" t="str">
        <f>LEFT(BART_Rides[[#This Row],[Lines]],1)</f>
        <v>Y</v>
      </c>
      <c r="M15609" s="1" t="str">
        <f>IF(BART_Rides[[#This Row],[FirstLetter]]="Y","Yes","No")</f>
        <v>Yes</v>
      </c>
      <c r="N15609" s="1" t="str">
        <f>IF(OR(BART_Rides[[#This Row],[Station Code]]="EM", BART_Rides[[#This Row],[Station Code]]="MT", BART_Rides[[#This Row],[Station Code]]="PL", BART_Rides[[#This Row],[Station Code]]="CC"), "Yes", "No")</f>
        <v>No</v>
      </c>
    </row>
    <row r="15610" spans="6:14">
      <c r="F15610" s="3">
        <v>44475</v>
      </c>
      <c r="G15610" s="1" t="s">
        <v>81</v>
      </c>
      <c r="H15610" s="1" t="s">
        <v>107</v>
      </c>
      <c r="I15610" s="1">
        <v>1081</v>
      </c>
      <c r="J15610" s="1">
        <f>MONTH(BART_Rides[[#This Row],[Date]])</f>
        <v>10</v>
      </c>
      <c r="K15610" s="1">
        <f>WEEKDAY(BART_Rides[[#This Row],[Date]],2)</f>
        <v>3</v>
      </c>
      <c r="L15610" s="1" t="str">
        <f>LEFT(BART_Rides[[#This Row],[Lines]],1)</f>
        <v>Y</v>
      </c>
      <c r="M15610" s="1" t="str">
        <f>IF(BART_Rides[[#This Row],[FirstLetter]]="Y","Yes","No")</f>
        <v>Yes</v>
      </c>
      <c r="N15610" s="1" t="str">
        <f>IF(OR(BART_Rides[[#This Row],[Station Code]]="EM", BART_Rides[[#This Row],[Station Code]]="MT", BART_Rides[[#This Row],[Station Code]]="PL", BART_Rides[[#This Row],[Station Code]]="CC"), "Yes", "No")</f>
        <v>No</v>
      </c>
    </row>
    <row r="15611" spans="6:14">
      <c r="F15611" s="3">
        <v>44476</v>
      </c>
      <c r="G15611" s="1" t="s">
        <v>81</v>
      </c>
      <c r="H15611" s="1" t="s">
        <v>107</v>
      </c>
      <c r="I15611" s="1">
        <v>1299</v>
      </c>
      <c r="J15611" s="1">
        <f>MONTH(BART_Rides[[#This Row],[Date]])</f>
        <v>10</v>
      </c>
      <c r="K15611" s="1">
        <f>WEEKDAY(BART_Rides[[#This Row],[Date]],2)</f>
        <v>4</v>
      </c>
      <c r="L15611" s="1" t="str">
        <f>LEFT(BART_Rides[[#This Row],[Lines]],1)</f>
        <v>Y</v>
      </c>
      <c r="M15611" s="1" t="str">
        <f>IF(BART_Rides[[#This Row],[FirstLetter]]="Y","Yes","No")</f>
        <v>Yes</v>
      </c>
      <c r="N15611" s="1" t="str">
        <f>IF(OR(BART_Rides[[#This Row],[Station Code]]="EM", BART_Rides[[#This Row],[Station Code]]="MT", BART_Rides[[#This Row],[Station Code]]="PL", BART_Rides[[#This Row],[Station Code]]="CC"), "Yes", "No")</f>
        <v>No</v>
      </c>
    </row>
    <row r="15612" spans="6:14">
      <c r="F15612" s="3">
        <v>44477</v>
      </c>
      <c r="G15612" s="1" t="s">
        <v>81</v>
      </c>
      <c r="H15612" s="1" t="s">
        <v>107</v>
      </c>
      <c r="I15612" s="1">
        <v>1342</v>
      </c>
      <c r="J15612" s="1">
        <f>MONTH(BART_Rides[[#This Row],[Date]])</f>
        <v>10</v>
      </c>
      <c r="K15612" s="1">
        <f>WEEKDAY(BART_Rides[[#This Row],[Date]],2)</f>
        <v>5</v>
      </c>
      <c r="L15612" s="1" t="str">
        <f>LEFT(BART_Rides[[#This Row],[Lines]],1)</f>
        <v>Y</v>
      </c>
      <c r="M15612" s="1" t="str">
        <f>IF(BART_Rides[[#This Row],[FirstLetter]]="Y","Yes","No")</f>
        <v>Yes</v>
      </c>
      <c r="N15612" s="1" t="str">
        <f>IF(OR(BART_Rides[[#This Row],[Station Code]]="EM", BART_Rides[[#This Row],[Station Code]]="MT", BART_Rides[[#This Row],[Station Code]]="PL", BART_Rides[[#This Row],[Station Code]]="CC"), "Yes", "No")</f>
        <v>No</v>
      </c>
    </row>
    <row r="15613" spans="6:14">
      <c r="F15613" s="3">
        <v>44478</v>
      </c>
      <c r="G15613" s="1" t="s">
        <v>81</v>
      </c>
      <c r="H15613" s="1" t="s">
        <v>107</v>
      </c>
      <c r="I15613" s="1">
        <v>1150</v>
      </c>
      <c r="J15613" s="1">
        <f>MONTH(BART_Rides[[#This Row],[Date]])</f>
        <v>10</v>
      </c>
      <c r="K15613" s="1">
        <f>WEEKDAY(BART_Rides[[#This Row],[Date]],2)</f>
        <v>6</v>
      </c>
      <c r="L15613" s="1" t="str">
        <f>LEFT(BART_Rides[[#This Row],[Lines]],1)</f>
        <v>Y</v>
      </c>
      <c r="M15613" s="1" t="str">
        <f>IF(BART_Rides[[#This Row],[FirstLetter]]="Y","Yes","No")</f>
        <v>Yes</v>
      </c>
      <c r="N15613" s="1" t="str">
        <f>IF(OR(BART_Rides[[#This Row],[Station Code]]="EM", BART_Rides[[#This Row],[Station Code]]="MT", BART_Rides[[#This Row],[Station Code]]="PL", BART_Rides[[#This Row],[Station Code]]="CC"), "Yes", "No")</f>
        <v>No</v>
      </c>
    </row>
    <row r="15614" spans="6:14">
      <c r="F15614" s="3">
        <v>44479</v>
      </c>
      <c r="G15614" s="1" t="s">
        <v>81</v>
      </c>
      <c r="H15614" s="1" t="s">
        <v>107</v>
      </c>
      <c r="I15614" s="1">
        <v>982</v>
      </c>
      <c r="J15614" s="1">
        <f>MONTH(BART_Rides[[#This Row],[Date]])</f>
        <v>10</v>
      </c>
      <c r="K15614" s="1">
        <f>WEEKDAY(BART_Rides[[#This Row],[Date]],2)</f>
        <v>7</v>
      </c>
      <c r="L15614" s="1" t="str">
        <f>LEFT(BART_Rides[[#This Row],[Lines]],1)</f>
        <v>Y</v>
      </c>
      <c r="M15614" s="1" t="str">
        <f>IF(BART_Rides[[#This Row],[FirstLetter]]="Y","Yes","No")</f>
        <v>Yes</v>
      </c>
      <c r="N15614" s="1" t="str">
        <f>IF(OR(BART_Rides[[#This Row],[Station Code]]="EM", BART_Rides[[#This Row],[Station Code]]="MT", BART_Rides[[#This Row],[Station Code]]="PL", BART_Rides[[#This Row],[Station Code]]="CC"), "Yes", "No")</f>
        <v>No</v>
      </c>
    </row>
    <row r="15615" spans="6:14">
      <c r="F15615" s="3">
        <v>44480</v>
      </c>
      <c r="G15615" s="1" t="s">
        <v>81</v>
      </c>
      <c r="H15615" s="1" t="s">
        <v>107</v>
      </c>
      <c r="I15615" s="1">
        <v>987</v>
      </c>
      <c r="J15615" s="1">
        <f>MONTH(BART_Rides[[#This Row],[Date]])</f>
        <v>10</v>
      </c>
      <c r="K15615" s="1">
        <f>WEEKDAY(BART_Rides[[#This Row],[Date]],2)</f>
        <v>1</v>
      </c>
      <c r="L15615" s="1" t="str">
        <f>LEFT(BART_Rides[[#This Row],[Lines]],1)</f>
        <v>Y</v>
      </c>
      <c r="M15615" s="1" t="str">
        <f>IF(BART_Rides[[#This Row],[FirstLetter]]="Y","Yes","No")</f>
        <v>Yes</v>
      </c>
      <c r="N15615" s="1" t="str">
        <f>IF(OR(BART_Rides[[#This Row],[Station Code]]="EM", BART_Rides[[#This Row],[Station Code]]="MT", BART_Rides[[#This Row],[Station Code]]="PL", BART_Rides[[#This Row],[Station Code]]="CC"), "Yes", "No")</f>
        <v>No</v>
      </c>
    </row>
    <row r="15616" spans="6:14">
      <c r="F15616" s="3">
        <v>44481</v>
      </c>
      <c r="G15616" s="1" t="s">
        <v>81</v>
      </c>
      <c r="H15616" s="1" t="s">
        <v>107</v>
      </c>
      <c r="I15616" s="1">
        <v>1089</v>
      </c>
      <c r="J15616" s="1">
        <f>MONTH(BART_Rides[[#This Row],[Date]])</f>
        <v>10</v>
      </c>
      <c r="K15616" s="1">
        <f>WEEKDAY(BART_Rides[[#This Row],[Date]],2)</f>
        <v>2</v>
      </c>
      <c r="L15616" s="1" t="str">
        <f>LEFT(BART_Rides[[#This Row],[Lines]],1)</f>
        <v>Y</v>
      </c>
      <c r="M15616" s="1" t="str">
        <f>IF(BART_Rides[[#This Row],[FirstLetter]]="Y","Yes","No")</f>
        <v>Yes</v>
      </c>
      <c r="N15616" s="1" t="str">
        <f>IF(OR(BART_Rides[[#This Row],[Station Code]]="EM", BART_Rides[[#This Row],[Station Code]]="MT", BART_Rides[[#This Row],[Station Code]]="PL", BART_Rides[[#This Row],[Station Code]]="CC"), "Yes", "No")</f>
        <v>No</v>
      </c>
    </row>
    <row r="15617" spans="6:14">
      <c r="F15617" s="3">
        <v>44482</v>
      </c>
      <c r="G15617" s="1" t="s">
        <v>81</v>
      </c>
      <c r="H15617" s="1" t="s">
        <v>107</v>
      </c>
      <c r="I15617" s="1">
        <v>1110</v>
      </c>
      <c r="J15617" s="1">
        <f>MONTH(BART_Rides[[#This Row],[Date]])</f>
        <v>10</v>
      </c>
      <c r="K15617" s="1">
        <f>WEEKDAY(BART_Rides[[#This Row],[Date]],2)</f>
        <v>3</v>
      </c>
      <c r="L15617" s="1" t="str">
        <f>LEFT(BART_Rides[[#This Row],[Lines]],1)</f>
        <v>Y</v>
      </c>
      <c r="M15617" s="1" t="str">
        <f>IF(BART_Rides[[#This Row],[FirstLetter]]="Y","Yes","No")</f>
        <v>Yes</v>
      </c>
      <c r="N15617" s="1" t="str">
        <f>IF(OR(BART_Rides[[#This Row],[Station Code]]="EM", BART_Rides[[#This Row],[Station Code]]="MT", BART_Rides[[#This Row],[Station Code]]="PL", BART_Rides[[#This Row],[Station Code]]="CC"), "Yes", "No")</f>
        <v>No</v>
      </c>
    </row>
    <row r="15618" spans="6:14">
      <c r="F15618" s="3">
        <v>44483</v>
      </c>
      <c r="G15618" s="1" t="s">
        <v>81</v>
      </c>
      <c r="H15618" s="1" t="s">
        <v>107</v>
      </c>
      <c r="I15618" s="1">
        <v>1200</v>
      </c>
      <c r="J15618" s="1">
        <f>MONTH(BART_Rides[[#This Row],[Date]])</f>
        <v>10</v>
      </c>
      <c r="K15618" s="1">
        <f>WEEKDAY(BART_Rides[[#This Row],[Date]],2)</f>
        <v>4</v>
      </c>
      <c r="L15618" s="1" t="str">
        <f>LEFT(BART_Rides[[#This Row],[Lines]],1)</f>
        <v>Y</v>
      </c>
      <c r="M15618" s="1" t="str">
        <f>IF(BART_Rides[[#This Row],[FirstLetter]]="Y","Yes","No")</f>
        <v>Yes</v>
      </c>
      <c r="N15618" s="1" t="str">
        <f>IF(OR(BART_Rides[[#This Row],[Station Code]]="EM", BART_Rides[[#This Row],[Station Code]]="MT", BART_Rides[[#This Row],[Station Code]]="PL", BART_Rides[[#This Row],[Station Code]]="CC"), "Yes", "No")</f>
        <v>No</v>
      </c>
    </row>
    <row r="15619" spans="6:14">
      <c r="F15619" s="3">
        <v>44484</v>
      </c>
      <c r="G15619" s="1" t="s">
        <v>81</v>
      </c>
      <c r="H15619" s="1" t="s">
        <v>107</v>
      </c>
      <c r="I15619" s="1">
        <v>1218</v>
      </c>
      <c r="J15619" s="1">
        <f>MONTH(BART_Rides[[#This Row],[Date]])</f>
        <v>10</v>
      </c>
      <c r="K15619" s="1">
        <f>WEEKDAY(BART_Rides[[#This Row],[Date]],2)</f>
        <v>5</v>
      </c>
      <c r="L15619" s="1" t="str">
        <f>LEFT(BART_Rides[[#This Row],[Lines]],1)</f>
        <v>Y</v>
      </c>
      <c r="M15619" s="1" t="str">
        <f>IF(BART_Rides[[#This Row],[FirstLetter]]="Y","Yes","No")</f>
        <v>Yes</v>
      </c>
      <c r="N15619" s="1" t="str">
        <f>IF(OR(BART_Rides[[#This Row],[Station Code]]="EM", BART_Rides[[#This Row],[Station Code]]="MT", BART_Rides[[#This Row],[Station Code]]="PL", BART_Rides[[#This Row],[Station Code]]="CC"), "Yes", "No")</f>
        <v>No</v>
      </c>
    </row>
    <row r="15620" spans="6:14">
      <c r="F15620" s="3">
        <v>44485</v>
      </c>
      <c r="G15620" s="1" t="s">
        <v>81</v>
      </c>
      <c r="H15620" s="1" t="s">
        <v>107</v>
      </c>
      <c r="I15620" s="1">
        <v>853</v>
      </c>
      <c r="J15620" s="1">
        <f>MONTH(BART_Rides[[#This Row],[Date]])</f>
        <v>10</v>
      </c>
      <c r="K15620" s="1">
        <f>WEEKDAY(BART_Rides[[#This Row],[Date]],2)</f>
        <v>6</v>
      </c>
      <c r="L15620" s="1" t="str">
        <f>LEFT(BART_Rides[[#This Row],[Lines]],1)</f>
        <v>Y</v>
      </c>
      <c r="M15620" s="1" t="str">
        <f>IF(BART_Rides[[#This Row],[FirstLetter]]="Y","Yes","No")</f>
        <v>Yes</v>
      </c>
      <c r="N15620" s="1" t="str">
        <f>IF(OR(BART_Rides[[#This Row],[Station Code]]="EM", BART_Rides[[#This Row],[Station Code]]="MT", BART_Rides[[#This Row],[Station Code]]="PL", BART_Rides[[#This Row],[Station Code]]="CC"), "Yes", "No")</f>
        <v>No</v>
      </c>
    </row>
    <row r="15621" spans="6:14">
      <c r="F15621" s="3">
        <v>44486</v>
      </c>
      <c r="G15621" s="1" t="s">
        <v>81</v>
      </c>
      <c r="H15621" s="1" t="s">
        <v>107</v>
      </c>
      <c r="I15621" s="1">
        <v>608</v>
      </c>
      <c r="J15621" s="1">
        <f>MONTH(BART_Rides[[#This Row],[Date]])</f>
        <v>10</v>
      </c>
      <c r="K15621" s="1">
        <f>WEEKDAY(BART_Rides[[#This Row],[Date]],2)</f>
        <v>7</v>
      </c>
      <c r="L15621" s="1" t="str">
        <f>LEFT(BART_Rides[[#This Row],[Lines]],1)</f>
        <v>Y</v>
      </c>
      <c r="M15621" s="1" t="str">
        <f>IF(BART_Rides[[#This Row],[FirstLetter]]="Y","Yes","No")</f>
        <v>Yes</v>
      </c>
      <c r="N15621" s="1" t="str">
        <f>IF(OR(BART_Rides[[#This Row],[Station Code]]="EM", BART_Rides[[#This Row],[Station Code]]="MT", BART_Rides[[#This Row],[Station Code]]="PL", BART_Rides[[#This Row],[Station Code]]="CC"), "Yes", "No")</f>
        <v>No</v>
      </c>
    </row>
    <row r="15622" spans="6:14">
      <c r="F15622" s="3">
        <v>44487</v>
      </c>
      <c r="G15622" s="1" t="s">
        <v>81</v>
      </c>
      <c r="H15622" s="1" t="s">
        <v>107</v>
      </c>
      <c r="I15622" s="1">
        <v>1163</v>
      </c>
      <c r="J15622" s="1">
        <f>MONTH(BART_Rides[[#This Row],[Date]])</f>
        <v>10</v>
      </c>
      <c r="K15622" s="1">
        <f>WEEKDAY(BART_Rides[[#This Row],[Date]],2)</f>
        <v>1</v>
      </c>
      <c r="L15622" s="1" t="str">
        <f>LEFT(BART_Rides[[#This Row],[Lines]],1)</f>
        <v>Y</v>
      </c>
      <c r="M15622" s="1" t="str">
        <f>IF(BART_Rides[[#This Row],[FirstLetter]]="Y","Yes","No")</f>
        <v>Yes</v>
      </c>
      <c r="N15622" s="1" t="str">
        <f>IF(OR(BART_Rides[[#This Row],[Station Code]]="EM", BART_Rides[[#This Row],[Station Code]]="MT", BART_Rides[[#This Row],[Station Code]]="PL", BART_Rides[[#This Row],[Station Code]]="CC"), "Yes", "No")</f>
        <v>No</v>
      </c>
    </row>
    <row r="15623" spans="6:14">
      <c r="F15623" s="3">
        <v>44488</v>
      </c>
      <c r="G15623" s="1" t="s">
        <v>81</v>
      </c>
      <c r="H15623" s="1" t="s">
        <v>107</v>
      </c>
      <c r="I15623" s="1">
        <v>1139</v>
      </c>
      <c r="J15623" s="1">
        <f>MONTH(BART_Rides[[#This Row],[Date]])</f>
        <v>10</v>
      </c>
      <c r="K15623" s="1">
        <f>WEEKDAY(BART_Rides[[#This Row],[Date]],2)</f>
        <v>2</v>
      </c>
      <c r="L15623" s="1" t="str">
        <f>LEFT(BART_Rides[[#This Row],[Lines]],1)</f>
        <v>Y</v>
      </c>
      <c r="M15623" s="1" t="str">
        <f>IF(BART_Rides[[#This Row],[FirstLetter]]="Y","Yes","No")</f>
        <v>Yes</v>
      </c>
      <c r="N15623" s="1" t="str">
        <f>IF(OR(BART_Rides[[#This Row],[Station Code]]="EM", BART_Rides[[#This Row],[Station Code]]="MT", BART_Rides[[#This Row],[Station Code]]="PL", BART_Rides[[#This Row],[Station Code]]="CC"), "Yes", "No")</f>
        <v>No</v>
      </c>
    </row>
    <row r="15624" spans="6:14">
      <c r="F15624" s="3">
        <v>44489</v>
      </c>
      <c r="G15624" s="1" t="s">
        <v>81</v>
      </c>
      <c r="H15624" s="1" t="s">
        <v>107</v>
      </c>
      <c r="I15624" s="1">
        <v>1127</v>
      </c>
      <c r="J15624" s="1">
        <f>MONTH(BART_Rides[[#This Row],[Date]])</f>
        <v>10</v>
      </c>
      <c r="K15624" s="1">
        <f>WEEKDAY(BART_Rides[[#This Row],[Date]],2)</f>
        <v>3</v>
      </c>
      <c r="L15624" s="1" t="str">
        <f>LEFT(BART_Rides[[#This Row],[Lines]],1)</f>
        <v>Y</v>
      </c>
      <c r="M15624" s="1" t="str">
        <f>IF(BART_Rides[[#This Row],[FirstLetter]]="Y","Yes","No")</f>
        <v>Yes</v>
      </c>
      <c r="N15624" s="1" t="str">
        <f>IF(OR(BART_Rides[[#This Row],[Station Code]]="EM", BART_Rides[[#This Row],[Station Code]]="MT", BART_Rides[[#This Row],[Station Code]]="PL", BART_Rides[[#This Row],[Station Code]]="CC"), "Yes", "No")</f>
        <v>No</v>
      </c>
    </row>
    <row r="15625" spans="6:14">
      <c r="F15625" s="3">
        <v>44490</v>
      </c>
      <c r="G15625" s="1" t="s">
        <v>81</v>
      </c>
      <c r="H15625" s="1" t="s">
        <v>107</v>
      </c>
      <c r="I15625" s="1">
        <v>1150</v>
      </c>
      <c r="J15625" s="1">
        <f>MONTH(BART_Rides[[#This Row],[Date]])</f>
        <v>10</v>
      </c>
      <c r="K15625" s="1">
        <f>WEEKDAY(BART_Rides[[#This Row],[Date]],2)</f>
        <v>4</v>
      </c>
      <c r="L15625" s="1" t="str">
        <f>LEFT(BART_Rides[[#This Row],[Lines]],1)</f>
        <v>Y</v>
      </c>
      <c r="M15625" s="1" t="str">
        <f>IF(BART_Rides[[#This Row],[FirstLetter]]="Y","Yes","No")</f>
        <v>Yes</v>
      </c>
      <c r="N15625" s="1" t="str">
        <f>IF(OR(BART_Rides[[#This Row],[Station Code]]="EM", BART_Rides[[#This Row],[Station Code]]="MT", BART_Rides[[#This Row],[Station Code]]="PL", BART_Rides[[#This Row],[Station Code]]="CC"), "Yes", "No")</f>
        <v>No</v>
      </c>
    </row>
    <row r="15626" spans="6:14">
      <c r="F15626" s="3">
        <v>44491</v>
      </c>
      <c r="G15626" s="1" t="s">
        <v>81</v>
      </c>
      <c r="H15626" s="1" t="s">
        <v>107</v>
      </c>
      <c r="I15626" s="1">
        <v>1195</v>
      </c>
      <c r="J15626" s="1">
        <f>MONTH(BART_Rides[[#This Row],[Date]])</f>
        <v>10</v>
      </c>
      <c r="K15626" s="1">
        <f>WEEKDAY(BART_Rides[[#This Row],[Date]],2)</f>
        <v>5</v>
      </c>
      <c r="L15626" s="1" t="str">
        <f>LEFT(BART_Rides[[#This Row],[Lines]],1)</f>
        <v>Y</v>
      </c>
      <c r="M15626" s="1" t="str">
        <f>IF(BART_Rides[[#This Row],[FirstLetter]]="Y","Yes","No")</f>
        <v>Yes</v>
      </c>
      <c r="N15626" s="1" t="str">
        <f>IF(OR(BART_Rides[[#This Row],[Station Code]]="EM", BART_Rides[[#This Row],[Station Code]]="MT", BART_Rides[[#This Row],[Station Code]]="PL", BART_Rides[[#This Row],[Station Code]]="CC"), "Yes", "No")</f>
        <v>No</v>
      </c>
    </row>
    <row r="15627" spans="6:14">
      <c r="F15627" s="3">
        <v>44492</v>
      </c>
      <c r="G15627" s="1" t="s">
        <v>81</v>
      </c>
      <c r="H15627" s="1" t="s">
        <v>107</v>
      </c>
      <c r="I15627" s="1">
        <v>728</v>
      </c>
      <c r="J15627" s="1">
        <f>MONTH(BART_Rides[[#This Row],[Date]])</f>
        <v>10</v>
      </c>
      <c r="K15627" s="1">
        <f>WEEKDAY(BART_Rides[[#This Row],[Date]],2)</f>
        <v>6</v>
      </c>
      <c r="L15627" s="1" t="str">
        <f>LEFT(BART_Rides[[#This Row],[Lines]],1)</f>
        <v>Y</v>
      </c>
      <c r="M15627" s="1" t="str">
        <f>IF(BART_Rides[[#This Row],[FirstLetter]]="Y","Yes","No")</f>
        <v>Yes</v>
      </c>
      <c r="N15627" s="1" t="str">
        <f>IF(OR(BART_Rides[[#This Row],[Station Code]]="EM", BART_Rides[[#This Row],[Station Code]]="MT", BART_Rides[[#This Row],[Station Code]]="PL", BART_Rides[[#This Row],[Station Code]]="CC"), "Yes", "No")</f>
        <v>No</v>
      </c>
    </row>
    <row r="15628" spans="6:14">
      <c r="F15628" s="3">
        <v>44493</v>
      </c>
      <c r="G15628" s="1" t="s">
        <v>81</v>
      </c>
      <c r="H15628" s="1" t="s">
        <v>107</v>
      </c>
      <c r="I15628" s="1">
        <v>117</v>
      </c>
      <c r="J15628" s="1">
        <f>MONTH(BART_Rides[[#This Row],[Date]])</f>
        <v>10</v>
      </c>
      <c r="K15628" s="1">
        <f>WEEKDAY(BART_Rides[[#This Row],[Date]],2)</f>
        <v>7</v>
      </c>
      <c r="L15628" s="1" t="str">
        <f>LEFT(BART_Rides[[#This Row],[Lines]],1)</f>
        <v>Y</v>
      </c>
      <c r="M15628" s="1" t="str">
        <f>IF(BART_Rides[[#This Row],[FirstLetter]]="Y","Yes","No")</f>
        <v>Yes</v>
      </c>
      <c r="N15628" s="1" t="str">
        <f>IF(OR(BART_Rides[[#This Row],[Station Code]]="EM", BART_Rides[[#This Row],[Station Code]]="MT", BART_Rides[[#This Row],[Station Code]]="PL", BART_Rides[[#This Row],[Station Code]]="CC"), "Yes", "No")</f>
        <v>No</v>
      </c>
    </row>
    <row r="15629" spans="6:14">
      <c r="F15629" s="3">
        <v>44494</v>
      </c>
      <c r="G15629" s="1" t="s">
        <v>81</v>
      </c>
      <c r="H15629" s="1" t="s">
        <v>107</v>
      </c>
      <c r="I15629" s="1">
        <v>480</v>
      </c>
      <c r="J15629" s="1">
        <f>MONTH(BART_Rides[[#This Row],[Date]])</f>
        <v>10</v>
      </c>
      <c r="K15629" s="1">
        <f>WEEKDAY(BART_Rides[[#This Row],[Date]],2)</f>
        <v>1</v>
      </c>
      <c r="L15629" s="1" t="str">
        <f>LEFT(BART_Rides[[#This Row],[Lines]],1)</f>
        <v>Y</v>
      </c>
      <c r="M15629" s="1" t="str">
        <f>IF(BART_Rides[[#This Row],[FirstLetter]]="Y","Yes","No")</f>
        <v>Yes</v>
      </c>
      <c r="N15629" s="1" t="str">
        <f>IF(OR(BART_Rides[[#This Row],[Station Code]]="EM", BART_Rides[[#This Row],[Station Code]]="MT", BART_Rides[[#This Row],[Station Code]]="PL", BART_Rides[[#This Row],[Station Code]]="CC"), "Yes", "No")</f>
        <v>No</v>
      </c>
    </row>
    <row r="15630" spans="6:14">
      <c r="F15630" s="3">
        <v>44495</v>
      </c>
      <c r="G15630" s="1" t="s">
        <v>81</v>
      </c>
      <c r="H15630" s="1" t="s">
        <v>107</v>
      </c>
      <c r="I15630" s="1">
        <v>1103</v>
      </c>
      <c r="J15630" s="1">
        <f>MONTH(BART_Rides[[#This Row],[Date]])</f>
        <v>10</v>
      </c>
      <c r="K15630" s="1">
        <f>WEEKDAY(BART_Rides[[#This Row],[Date]],2)</f>
        <v>2</v>
      </c>
      <c r="L15630" s="1" t="str">
        <f>LEFT(BART_Rides[[#This Row],[Lines]],1)</f>
        <v>Y</v>
      </c>
      <c r="M15630" s="1" t="str">
        <f>IF(BART_Rides[[#This Row],[FirstLetter]]="Y","Yes","No")</f>
        <v>Yes</v>
      </c>
      <c r="N15630" s="1" t="str">
        <f>IF(OR(BART_Rides[[#This Row],[Station Code]]="EM", BART_Rides[[#This Row],[Station Code]]="MT", BART_Rides[[#This Row],[Station Code]]="PL", BART_Rides[[#This Row],[Station Code]]="CC"), "Yes", "No")</f>
        <v>No</v>
      </c>
    </row>
    <row r="15631" spans="6:14">
      <c r="F15631" s="3">
        <v>44496</v>
      </c>
      <c r="G15631" s="1" t="s">
        <v>81</v>
      </c>
      <c r="H15631" s="1" t="s">
        <v>107</v>
      </c>
      <c r="I15631" s="1">
        <v>1166</v>
      </c>
      <c r="J15631" s="1">
        <f>MONTH(BART_Rides[[#This Row],[Date]])</f>
        <v>10</v>
      </c>
      <c r="K15631" s="1">
        <f>WEEKDAY(BART_Rides[[#This Row],[Date]],2)</f>
        <v>3</v>
      </c>
      <c r="L15631" s="1" t="str">
        <f>LEFT(BART_Rides[[#This Row],[Lines]],1)</f>
        <v>Y</v>
      </c>
      <c r="M15631" s="1" t="str">
        <f>IF(BART_Rides[[#This Row],[FirstLetter]]="Y","Yes","No")</f>
        <v>Yes</v>
      </c>
      <c r="N15631" s="1" t="str">
        <f>IF(OR(BART_Rides[[#This Row],[Station Code]]="EM", BART_Rides[[#This Row],[Station Code]]="MT", BART_Rides[[#This Row],[Station Code]]="PL", BART_Rides[[#This Row],[Station Code]]="CC"), "Yes", "No")</f>
        <v>No</v>
      </c>
    </row>
    <row r="15632" spans="6:14">
      <c r="F15632" s="3">
        <v>44497</v>
      </c>
      <c r="G15632" s="1" t="s">
        <v>81</v>
      </c>
      <c r="H15632" s="1" t="s">
        <v>107</v>
      </c>
      <c r="I15632" s="1">
        <v>1215</v>
      </c>
      <c r="J15632" s="1">
        <f>MONTH(BART_Rides[[#This Row],[Date]])</f>
        <v>10</v>
      </c>
      <c r="K15632" s="1">
        <f>WEEKDAY(BART_Rides[[#This Row],[Date]],2)</f>
        <v>4</v>
      </c>
      <c r="L15632" s="1" t="str">
        <f>LEFT(BART_Rides[[#This Row],[Lines]],1)</f>
        <v>Y</v>
      </c>
      <c r="M15632" s="1" t="str">
        <f>IF(BART_Rides[[#This Row],[FirstLetter]]="Y","Yes","No")</f>
        <v>Yes</v>
      </c>
      <c r="N15632" s="1" t="str">
        <f>IF(OR(BART_Rides[[#This Row],[Station Code]]="EM", BART_Rides[[#This Row],[Station Code]]="MT", BART_Rides[[#This Row],[Station Code]]="PL", BART_Rides[[#This Row],[Station Code]]="CC"), "Yes", "No")</f>
        <v>No</v>
      </c>
    </row>
    <row r="15633" spans="6:14">
      <c r="F15633" s="3">
        <v>44498</v>
      </c>
      <c r="G15633" s="1" t="s">
        <v>81</v>
      </c>
      <c r="H15633" s="1" t="s">
        <v>107</v>
      </c>
      <c r="I15633" s="1">
        <v>1387</v>
      </c>
      <c r="J15633" s="1">
        <f>MONTH(BART_Rides[[#This Row],[Date]])</f>
        <v>10</v>
      </c>
      <c r="K15633" s="1">
        <f>WEEKDAY(BART_Rides[[#This Row],[Date]],2)</f>
        <v>5</v>
      </c>
      <c r="L15633" s="1" t="str">
        <f>LEFT(BART_Rides[[#This Row],[Lines]],1)</f>
        <v>Y</v>
      </c>
      <c r="M15633" s="1" t="str">
        <f>IF(BART_Rides[[#This Row],[FirstLetter]]="Y","Yes","No")</f>
        <v>Yes</v>
      </c>
      <c r="N15633" s="1" t="str">
        <f>IF(OR(BART_Rides[[#This Row],[Station Code]]="EM", BART_Rides[[#This Row],[Station Code]]="MT", BART_Rides[[#This Row],[Station Code]]="PL", BART_Rides[[#This Row],[Station Code]]="CC"), "Yes", "No")</f>
        <v>No</v>
      </c>
    </row>
    <row r="15634" spans="6:14">
      <c r="F15634" s="3">
        <v>44499</v>
      </c>
      <c r="G15634" s="1" t="s">
        <v>81</v>
      </c>
      <c r="H15634" s="1" t="s">
        <v>107</v>
      </c>
      <c r="I15634" s="1">
        <v>842</v>
      </c>
      <c r="J15634" s="1">
        <f>MONTH(BART_Rides[[#This Row],[Date]])</f>
        <v>10</v>
      </c>
      <c r="K15634" s="1">
        <f>WEEKDAY(BART_Rides[[#This Row],[Date]],2)</f>
        <v>6</v>
      </c>
      <c r="L15634" s="1" t="str">
        <f>LEFT(BART_Rides[[#This Row],[Lines]],1)</f>
        <v>Y</v>
      </c>
      <c r="M15634" s="1" t="str">
        <f>IF(BART_Rides[[#This Row],[FirstLetter]]="Y","Yes","No")</f>
        <v>Yes</v>
      </c>
      <c r="N15634" s="1" t="str">
        <f>IF(OR(BART_Rides[[#This Row],[Station Code]]="EM", BART_Rides[[#This Row],[Station Code]]="MT", BART_Rides[[#This Row],[Station Code]]="PL", BART_Rides[[#This Row],[Station Code]]="CC"), "Yes", "No")</f>
        <v>No</v>
      </c>
    </row>
    <row r="15635" spans="6:14">
      <c r="F15635" s="3">
        <v>44500</v>
      </c>
      <c r="G15635" s="1" t="s">
        <v>81</v>
      </c>
      <c r="H15635" s="1" t="s">
        <v>107</v>
      </c>
      <c r="I15635" s="1">
        <v>589</v>
      </c>
      <c r="J15635" s="1">
        <f>MONTH(BART_Rides[[#This Row],[Date]])</f>
        <v>10</v>
      </c>
      <c r="K15635" s="1">
        <f>WEEKDAY(BART_Rides[[#This Row],[Date]],2)</f>
        <v>7</v>
      </c>
      <c r="L15635" s="1" t="str">
        <f>LEFT(BART_Rides[[#This Row],[Lines]],1)</f>
        <v>Y</v>
      </c>
      <c r="M15635" s="1" t="str">
        <f>IF(BART_Rides[[#This Row],[FirstLetter]]="Y","Yes","No")</f>
        <v>Yes</v>
      </c>
      <c r="N15635" s="1" t="str">
        <f>IF(OR(BART_Rides[[#This Row],[Station Code]]="EM", BART_Rides[[#This Row],[Station Code]]="MT", BART_Rides[[#This Row],[Station Code]]="PL", BART_Rides[[#This Row],[Station Code]]="CC"), "Yes", "No")</f>
        <v>No</v>
      </c>
    </row>
    <row r="15636" spans="6:14">
      <c r="F15636" s="3">
        <v>44501</v>
      </c>
      <c r="G15636" s="1" t="s">
        <v>81</v>
      </c>
      <c r="H15636" s="1" t="s">
        <v>107</v>
      </c>
      <c r="I15636" s="1">
        <v>1131</v>
      </c>
      <c r="J15636" s="1">
        <f>MONTH(BART_Rides[[#This Row],[Date]])</f>
        <v>11</v>
      </c>
      <c r="K15636" s="1">
        <f>WEEKDAY(BART_Rides[[#This Row],[Date]],2)</f>
        <v>1</v>
      </c>
      <c r="L15636" s="1" t="str">
        <f>LEFT(BART_Rides[[#This Row],[Lines]],1)</f>
        <v>Y</v>
      </c>
      <c r="M15636" s="1" t="str">
        <f>IF(BART_Rides[[#This Row],[FirstLetter]]="Y","Yes","No")</f>
        <v>Yes</v>
      </c>
      <c r="N15636" s="1" t="str">
        <f>IF(OR(BART_Rides[[#This Row],[Station Code]]="EM", BART_Rides[[#This Row],[Station Code]]="MT", BART_Rides[[#This Row],[Station Code]]="PL", BART_Rides[[#This Row],[Station Code]]="CC"), "Yes", "No")</f>
        <v>No</v>
      </c>
    </row>
    <row r="15637" spans="6:14">
      <c r="F15637" s="3">
        <v>44502</v>
      </c>
      <c r="G15637" s="1" t="s">
        <v>81</v>
      </c>
      <c r="H15637" s="1" t="s">
        <v>107</v>
      </c>
      <c r="I15637" s="1">
        <v>1119</v>
      </c>
      <c r="J15637" s="1">
        <f>MONTH(BART_Rides[[#This Row],[Date]])</f>
        <v>11</v>
      </c>
      <c r="K15637" s="1">
        <f>WEEKDAY(BART_Rides[[#This Row],[Date]],2)</f>
        <v>2</v>
      </c>
      <c r="L15637" s="1" t="str">
        <f>LEFT(BART_Rides[[#This Row],[Lines]],1)</f>
        <v>Y</v>
      </c>
      <c r="M15637" s="1" t="str">
        <f>IF(BART_Rides[[#This Row],[FirstLetter]]="Y","Yes","No")</f>
        <v>Yes</v>
      </c>
      <c r="N15637" s="1" t="str">
        <f>IF(OR(BART_Rides[[#This Row],[Station Code]]="EM", BART_Rides[[#This Row],[Station Code]]="MT", BART_Rides[[#This Row],[Station Code]]="PL", BART_Rides[[#This Row],[Station Code]]="CC"), "Yes", "No")</f>
        <v>No</v>
      </c>
    </row>
    <row r="15638" spans="6:14">
      <c r="F15638" s="3">
        <v>44503</v>
      </c>
      <c r="G15638" s="1" t="s">
        <v>81</v>
      </c>
      <c r="H15638" s="1" t="s">
        <v>107</v>
      </c>
      <c r="I15638" s="1">
        <v>1217</v>
      </c>
      <c r="J15638" s="1">
        <f>MONTH(BART_Rides[[#This Row],[Date]])</f>
        <v>11</v>
      </c>
      <c r="K15638" s="1">
        <f>WEEKDAY(BART_Rides[[#This Row],[Date]],2)</f>
        <v>3</v>
      </c>
      <c r="L15638" s="1" t="str">
        <f>LEFT(BART_Rides[[#This Row],[Lines]],1)</f>
        <v>Y</v>
      </c>
      <c r="M15638" s="1" t="str">
        <f>IF(BART_Rides[[#This Row],[FirstLetter]]="Y","Yes","No")</f>
        <v>Yes</v>
      </c>
      <c r="N15638" s="1" t="str">
        <f>IF(OR(BART_Rides[[#This Row],[Station Code]]="EM", BART_Rides[[#This Row],[Station Code]]="MT", BART_Rides[[#This Row],[Station Code]]="PL", BART_Rides[[#This Row],[Station Code]]="CC"), "Yes", "No")</f>
        <v>No</v>
      </c>
    </row>
    <row r="15639" spans="6:14">
      <c r="F15639" s="3">
        <v>44504</v>
      </c>
      <c r="G15639" s="1" t="s">
        <v>81</v>
      </c>
      <c r="H15639" s="1" t="s">
        <v>107</v>
      </c>
      <c r="I15639" s="1">
        <v>1204</v>
      </c>
      <c r="J15639" s="1">
        <f>MONTH(BART_Rides[[#This Row],[Date]])</f>
        <v>11</v>
      </c>
      <c r="K15639" s="1">
        <f>WEEKDAY(BART_Rides[[#This Row],[Date]],2)</f>
        <v>4</v>
      </c>
      <c r="L15639" s="1" t="str">
        <f>LEFT(BART_Rides[[#This Row],[Lines]],1)</f>
        <v>Y</v>
      </c>
      <c r="M15639" s="1" t="str">
        <f>IF(BART_Rides[[#This Row],[FirstLetter]]="Y","Yes","No")</f>
        <v>Yes</v>
      </c>
      <c r="N15639" s="1" t="str">
        <f>IF(OR(BART_Rides[[#This Row],[Station Code]]="EM", BART_Rides[[#This Row],[Station Code]]="MT", BART_Rides[[#This Row],[Station Code]]="PL", BART_Rides[[#This Row],[Station Code]]="CC"), "Yes", "No")</f>
        <v>No</v>
      </c>
    </row>
    <row r="15640" spans="6:14">
      <c r="F15640" s="3">
        <v>44505</v>
      </c>
      <c r="G15640" s="1" t="s">
        <v>81</v>
      </c>
      <c r="H15640" s="1" t="s">
        <v>107</v>
      </c>
      <c r="I15640" s="1">
        <v>1284</v>
      </c>
      <c r="J15640" s="1">
        <f>MONTH(BART_Rides[[#This Row],[Date]])</f>
        <v>11</v>
      </c>
      <c r="K15640" s="1">
        <f>WEEKDAY(BART_Rides[[#This Row],[Date]],2)</f>
        <v>5</v>
      </c>
      <c r="L15640" s="1" t="str">
        <f>LEFT(BART_Rides[[#This Row],[Lines]],1)</f>
        <v>Y</v>
      </c>
      <c r="M15640" s="1" t="str">
        <f>IF(BART_Rides[[#This Row],[FirstLetter]]="Y","Yes","No")</f>
        <v>Yes</v>
      </c>
      <c r="N15640" s="1" t="str">
        <f>IF(OR(BART_Rides[[#This Row],[Station Code]]="EM", BART_Rides[[#This Row],[Station Code]]="MT", BART_Rides[[#This Row],[Station Code]]="PL", BART_Rides[[#This Row],[Station Code]]="CC"), "Yes", "No")</f>
        <v>No</v>
      </c>
    </row>
    <row r="15641" spans="6:14">
      <c r="F15641" s="3">
        <v>44506</v>
      </c>
      <c r="G15641" s="1" t="s">
        <v>81</v>
      </c>
      <c r="H15641" s="1" t="s">
        <v>107</v>
      </c>
      <c r="I15641" s="1">
        <v>789</v>
      </c>
      <c r="J15641" s="1">
        <f>MONTH(BART_Rides[[#This Row],[Date]])</f>
        <v>11</v>
      </c>
      <c r="K15641" s="1">
        <f>WEEKDAY(BART_Rides[[#This Row],[Date]],2)</f>
        <v>6</v>
      </c>
      <c r="L15641" s="1" t="str">
        <f>LEFT(BART_Rides[[#This Row],[Lines]],1)</f>
        <v>Y</v>
      </c>
      <c r="M15641" s="1" t="str">
        <f>IF(BART_Rides[[#This Row],[FirstLetter]]="Y","Yes","No")</f>
        <v>Yes</v>
      </c>
      <c r="N15641" s="1" t="str">
        <f>IF(OR(BART_Rides[[#This Row],[Station Code]]="EM", BART_Rides[[#This Row],[Station Code]]="MT", BART_Rides[[#This Row],[Station Code]]="PL", BART_Rides[[#This Row],[Station Code]]="CC"), "Yes", "No")</f>
        <v>No</v>
      </c>
    </row>
    <row r="15642" spans="6:14">
      <c r="F15642" s="3">
        <v>44507</v>
      </c>
      <c r="G15642" s="1" t="s">
        <v>81</v>
      </c>
      <c r="H15642" s="1" t="s">
        <v>107</v>
      </c>
      <c r="I15642" s="1">
        <v>665</v>
      </c>
      <c r="J15642" s="1">
        <f>MONTH(BART_Rides[[#This Row],[Date]])</f>
        <v>11</v>
      </c>
      <c r="K15642" s="1">
        <f>WEEKDAY(BART_Rides[[#This Row],[Date]],2)</f>
        <v>7</v>
      </c>
      <c r="L15642" s="1" t="str">
        <f>LEFT(BART_Rides[[#This Row],[Lines]],1)</f>
        <v>Y</v>
      </c>
      <c r="M15642" s="1" t="str">
        <f>IF(BART_Rides[[#This Row],[FirstLetter]]="Y","Yes","No")</f>
        <v>Yes</v>
      </c>
      <c r="N15642" s="1" t="str">
        <f>IF(OR(BART_Rides[[#This Row],[Station Code]]="EM", BART_Rides[[#This Row],[Station Code]]="MT", BART_Rides[[#This Row],[Station Code]]="PL", BART_Rides[[#This Row],[Station Code]]="CC"), "Yes", "No")</f>
        <v>No</v>
      </c>
    </row>
    <row r="15643" spans="6:14">
      <c r="F15643" s="3">
        <v>44508</v>
      </c>
      <c r="G15643" s="1" t="s">
        <v>81</v>
      </c>
      <c r="H15643" s="1" t="s">
        <v>107</v>
      </c>
      <c r="I15643" s="1">
        <v>1040</v>
      </c>
      <c r="J15643" s="1">
        <f>MONTH(BART_Rides[[#This Row],[Date]])</f>
        <v>11</v>
      </c>
      <c r="K15643" s="1">
        <f>WEEKDAY(BART_Rides[[#This Row],[Date]],2)</f>
        <v>1</v>
      </c>
      <c r="L15643" s="1" t="str">
        <f>LEFT(BART_Rides[[#This Row],[Lines]],1)</f>
        <v>Y</v>
      </c>
      <c r="M15643" s="1" t="str">
        <f>IF(BART_Rides[[#This Row],[FirstLetter]]="Y","Yes","No")</f>
        <v>Yes</v>
      </c>
      <c r="N15643" s="1" t="str">
        <f>IF(OR(BART_Rides[[#This Row],[Station Code]]="EM", BART_Rides[[#This Row],[Station Code]]="MT", BART_Rides[[#This Row],[Station Code]]="PL", BART_Rides[[#This Row],[Station Code]]="CC"), "Yes", "No")</f>
        <v>No</v>
      </c>
    </row>
    <row r="15644" spans="6:14">
      <c r="F15644" s="3">
        <v>44509</v>
      </c>
      <c r="G15644" s="1" t="s">
        <v>81</v>
      </c>
      <c r="H15644" s="1" t="s">
        <v>107</v>
      </c>
      <c r="I15644" s="1">
        <v>853</v>
      </c>
      <c r="J15644" s="1">
        <f>MONTH(BART_Rides[[#This Row],[Date]])</f>
        <v>11</v>
      </c>
      <c r="K15644" s="1">
        <f>WEEKDAY(BART_Rides[[#This Row],[Date]],2)</f>
        <v>2</v>
      </c>
      <c r="L15644" s="1" t="str">
        <f>LEFT(BART_Rides[[#This Row],[Lines]],1)</f>
        <v>Y</v>
      </c>
      <c r="M15644" s="1" t="str">
        <f>IF(BART_Rides[[#This Row],[FirstLetter]]="Y","Yes","No")</f>
        <v>Yes</v>
      </c>
      <c r="N15644" s="1" t="str">
        <f>IF(OR(BART_Rides[[#This Row],[Station Code]]="EM", BART_Rides[[#This Row],[Station Code]]="MT", BART_Rides[[#This Row],[Station Code]]="PL", BART_Rides[[#This Row],[Station Code]]="CC"), "Yes", "No")</f>
        <v>No</v>
      </c>
    </row>
    <row r="15645" spans="6:14">
      <c r="F15645" s="3">
        <v>44510</v>
      </c>
      <c r="G15645" s="1" t="s">
        <v>81</v>
      </c>
      <c r="H15645" s="1" t="s">
        <v>107</v>
      </c>
      <c r="I15645" s="1">
        <v>1306</v>
      </c>
      <c r="J15645" s="1">
        <f>MONTH(BART_Rides[[#This Row],[Date]])</f>
        <v>11</v>
      </c>
      <c r="K15645" s="1">
        <f>WEEKDAY(BART_Rides[[#This Row],[Date]],2)</f>
        <v>3</v>
      </c>
      <c r="L15645" s="1" t="str">
        <f>LEFT(BART_Rides[[#This Row],[Lines]],1)</f>
        <v>Y</v>
      </c>
      <c r="M15645" s="1" t="str">
        <f>IF(BART_Rides[[#This Row],[FirstLetter]]="Y","Yes","No")</f>
        <v>Yes</v>
      </c>
      <c r="N15645" s="1" t="str">
        <f>IF(OR(BART_Rides[[#This Row],[Station Code]]="EM", BART_Rides[[#This Row],[Station Code]]="MT", BART_Rides[[#This Row],[Station Code]]="PL", BART_Rides[[#This Row],[Station Code]]="CC"), "Yes", "No")</f>
        <v>No</v>
      </c>
    </row>
    <row r="15646" spans="6:14">
      <c r="F15646" s="3">
        <v>44511</v>
      </c>
      <c r="G15646" s="1" t="s">
        <v>81</v>
      </c>
      <c r="H15646" s="1" t="s">
        <v>107</v>
      </c>
      <c r="I15646" s="1">
        <v>1232</v>
      </c>
      <c r="J15646" s="1">
        <f>MONTH(BART_Rides[[#This Row],[Date]])</f>
        <v>11</v>
      </c>
      <c r="K15646" s="1">
        <f>WEEKDAY(BART_Rides[[#This Row],[Date]],2)</f>
        <v>4</v>
      </c>
      <c r="L15646" s="1" t="str">
        <f>LEFT(BART_Rides[[#This Row],[Lines]],1)</f>
        <v>Y</v>
      </c>
      <c r="M15646" s="1" t="str">
        <f>IF(BART_Rides[[#This Row],[FirstLetter]]="Y","Yes","No")</f>
        <v>Yes</v>
      </c>
      <c r="N15646" s="1" t="str">
        <f>IF(OR(BART_Rides[[#This Row],[Station Code]]="EM", BART_Rides[[#This Row],[Station Code]]="MT", BART_Rides[[#This Row],[Station Code]]="PL", BART_Rides[[#This Row],[Station Code]]="CC"), "Yes", "No")</f>
        <v>No</v>
      </c>
    </row>
    <row r="15647" spans="6:14">
      <c r="F15647" s="3">
        <v>44512</v>
      </c>
      <c r="G15647" s="1" t="s">
        <v>81</v>
      </c>
      <c r="H15647" s="1" t="s">
        <v>107</v>
      </c>
      <c r="I15647" s="1">
        <v>1262</v>
      </c>
      <c r="J15647" s="1">
        <f>MONTH(BART_Rides[[#This Row],[Date]])</f>
        <v>11</v>
      </c>
      <c r="K15647" s="1">
        <f>WEEKDAY(BART_Rides[[#This Row],[Date]],2)</f>
        <v>5</v>
      </c>
      <c r="L15647" s="1" t="str">
        <f>LEFT(BART_Rides[[#This Row],[Lines]],1)</f>
        <v>Y</v>
      </c>
      <c r="M15647" s="1" t="str">
        <f>IF(BART_Rides[[#This Row],[FirstLetter]]="Y","Yes","No")</f>
        <v>Yes</v>
      </c>
      <c r="N15647" s="1" t="str">
        <f>IF(OR(BART_Rides[[#This Row],[Station Code]]="EM", BART_Rides[[#This Row],[Station Code]]="MT", BART_Rides[[#This Row],[Station Code]]="PL", BART_Rides[[#This Row],[Station Code]]="CC"), "Yes", "No")</f>
        <v>No</v>
      </c>
    </row>
    <row r="15648" spans="6:14">
      <c r="F15648" s="3">
        <v>44513</v>
      </c>
      <c r="G15648" s="1" t="s">
        <v>81</v>
      </c>
      <c r="H15648" s="1" t="s">
        <v>107</v>
      </c>
      <c r="I15648" s="1">
        <v>834</v>
      </c>
      <c r="J15648" s="1">
        <f>MONTH(BART_Rides[[#This Row],[Date]])</f>
        <v>11</v>
      </c>
      <c r="K15648" s="1">
        <f>WEEKDAY(BART_Rides[[#This Row],[Date]],2)</f>
        <v>6</v>
      </c>
      <c r="L15648" s="1" t="str">
        <f>LEFT(BART_Rides[[#This Row],[Lines]],1)</f>
        <v>Y</v>
      </c>
      <c r="M15648" s="1" t="str">
        <f>IF(BART_Rides[[#This Row],[FirstLetter]]="Y","Yes","No")</f>
        <v>Yes</v>
      </c>
      <c r="N15648" s="1" t="str">
        <f>IF(OR(BART_Rides[[#This Row],[Station Code]]="EM", BART_Rides[[#This Row],[Station Code]]="MT", BART_Rides[[#This Row],[Station Code]]="PL", BART_Rides[[#This Row],[Station Code]]="CC"), "Yes", "No")</f>
        <v>No</v>
      </c>
    </row>
    <row r="15649" spans="6:14">
      <c r="F15649" s="3">
        <v>44514</v>
      </c>
      <c r="G15649" s="1" t="s">
        <v>81</v>
      </c>
      <c r="H15649" s="1" t="s">
        <v>107</v>
      </c>
      <c r="I15649" s="1">
        <v>577</v>
      </c>
      <c r="J15649" s="1">
        <f>MONTH(BART_Rides[[#This Row],[Date]])</f>
        <v>11</v>
      </c>
      <c r="K15649" s="1">
        <f>WEEKDAY(BART_Rides[[#This Row],[Date]],2)</f>
        <v>7</v>
      </c>
      <c r="L15649" s="1" t="str">
        <f>LEFT(BART_Rides[[#This Row],[Lines]],1)</f>
        <v>Y</v>
      </c>
      <c r="M15649" s="1" t="str">
        <f>IF(BART_Rides[[#This Row],[FirstLetter]]="Y","Yes","No")</f>
        <v>Yes</v>
      </c>
      <c r="N15649" s="1" t="str">
        <f>IF(OR(BART_Rides[[#This Row],[Station Code]]="EM", BART_Rides[[#This Row],[Station Code]]="MT", BART_Rides[[#This Row],[Station Code]]="PL", BART_Rides[[#This Row],[Station Code]]="CC"), "Yes", "No")</f>
        <v>No</v>
      </c>
    </row>
    <row r="15650" spans="6:14">
      <c r="F15650" s="3">
        <v>44515</v>
      </c>
      <c r="G15650" s="1" t="s">
        <v>81</v>
      </c>
      <c r="H15650" s="1" t="s">
        <v>107</v>
      </c>
      <c r="I15650" s="1">
        <v>1252</v>
      </c>
      <c r="J15650" s="1">
        <f>MONTH(BART_Rides[[#This Row],[Date]])</f>
        <v>11</v>
      </c>
      <c r="K15650" s="1">
        <f>WEEKDAY(BART_Rides[[#This Row],[Date]],2)</f>
        <v>1</v>
      </c>
      <c r="L15650" s="1" t="str">
        <f>LEFT(BART_Rides[[#This Row],[Lines]],1)</f>
        <v>Y</v>
      </c>
      <c r="M15650" s="1" t="str">
        <f>IF(BART_Rides[[#This Row],[FirstLetter]]="Y","Yes","No")</f>
        <v>Yes</v>
      </c>
      <c r="N15650" s="1" t="str">
        <f>IF(OR(BART_Rides[[#This Row],[Station Code]]="EM", BART_Rides[[#This Row],[Station Code]]="MT", BART_Rides[[#This Row],[Station Code]]="PL", BART_Rides[[#This Row],[Station Code]]="CC"), "Yes", "No")</f>
        <v>No</v>
      </c>
    </row>
    <row r="15651" spans="6:14">
      <c r="F15651" s="3">
        <v>44516</v>
      </c>
      <c r="G15651" s="1" t="s">
        <v>81</v>
      </c>
      <c r="H15651" s="1" t="s">
        <v>107</v>
      </c>
      <c r="I15651" s="1">
        <v>1171</v>
      </c>
      <c r="J15651" s="1">
        <f>MONTH(BART_Rides[[#This Row],[Date]])</f>
        <v>11</v>
      </c>
      <c r="K15651" s="1">
        <f>WEEKDAY(BART_Rides[[#This Row],[Date]],2)</f>
        <v>2</v>
      </c>
      <c r="L15651" s="1" t="str">
        <f>LEFT(BART_Rides[[#This Row],[Lines]],1)</f>
        <v>Y</v>
      </c>
      <c r="M15651" s="1" t="str">
        <f>IF(BART_Rides[[#This Row],[FirstLetter]]="Y","Yes","No")</f>
        <v>Yes</v>
      </c>
      <c r="N15651" s="1" t="str">
        <f>IF(OR(BART_Rides[[#This Row],[Station Code]]="EM", BART_Rides[[#This Row],[Station Code]]="MT", BART_Rides[[#This Row],[Station Code]]="PL", BART_Rides[[#This Row],[Station Code]]="CC"), "Yes", "No")</f>
        <v>No</v>
      </c>
    </row>
    <row r="15652" spans="6:14">
      <c r="F15652" s="3">
        <v>44517</v>
      </c>
      <c r="G15652" s="1" t="s">
        <v>81</v>
      </c>
      <c r="H15652" s="1" t="s">
        <v>107</v>
      </c>
      <c r="I15652" s="1">
        <v>1342</v>
      </c>
      <c r="J15652" s="1">
        <f>MONTH(BART_Rides[[#This Row],[Date]])</f>
        <v>11</v>
      </c>
      <c r="K15652" s="1">
        <f>WEEKDAY(BART_Rides[[#This Row],[Date]],2)</f>
        <v>3</v>
      </c>
      <c r="L15652" s="1" t="str">
        <f>LEFT(BART_Rides[[#This Row],[Lines]],1)</f>
        <v>Y</v>
      </c>
      <c r="M15652" s="1" t="str">
        <f>IF(BART_Rides[[#This Row],[FirstLetter]]="Y","Yes","No")</f>
        <v>Yes</v>
      </c>
      <c r="N15652" s="1" t="str">
        <f>IF(OR(BART_Rides[[#This Row],[Station Code]]="EM", BART_Rides[[#This Row],[Station Code]]="MT", BART_Rides[[#This Row],[Station Code]]="PL", BART_Rides[[#This Row],[Station Code]]="CC"), "Yes", "No")</f>
        <v>No</v>
      </c>
    </row>
    <row r="15653" spans="6:14">
      <c r="F15653" s="3">
        <v>44518</v>
      </c>
      <c r="G15653" s="1" t="s">
        <v>81</v>
      </c>
      <c r="H15653" s="1" t="s">
        <v>107</v>
      </c>
      <c r="I15653" s="1">
        <v>1269</v>
      </c>
      <c r="J15653" s="1">
        <f>MONTH(BART_Rides[[#This Row],[Date]])</f>
        <v>11</v>
      </c>
      <c r="K15653" s="1">
        <f>WEEKDAY(BART_Rides[[#This Row],[Date]],2)</f>
        <v>4</v>
      </c>
      <c r="L15653" s="1" t="str">
        <f>LEFT(BART_Rides[[#This Row],[Lines]],1)</f>
        <v>Y</v>
      </c>
      <c r="M15653" s="1" t="str">
        <f>IF(BART_Rides[[#This Row],[FirstLetter]]="Y","Yes","No")</f>
        <v>Yes</v>
      </c>
      <c r="N15653" s="1" t="str">
        <f>IF(OR(BART_Rides[[#This Row],[Station Code]]="EM", BART_Rides[[#This Row],[Station Code]]="MT", BART_Rides[[#This Row],[Station Code]]="PL", BART_Rides[[#This Row],[Station Code]]="CC"), "Yes", "No")</f>
        <v>No</v>
      </c>
    </row>
    <row r="15654" spans="6:14">
      <c r="F15654" s="3">
        <v>44519</v>
      </c>
      <c r="G15654" s="1" t="s">
        <v>81</v>
      </c>
      <c r="H15654" s="1" t="s">
        <v>107</v>
      </c>
      <c r="I15654" s="1">
        <v>1276</v>
      </c>
      <c r="J15654" s="1">
        <f>MONTH(BART_Rides[[#This Row],[Date]])</f>
        <v>11</v>
      </c>
      <c r="K15654" s="1">
        <f>WEEKDAY(BART_Rides[[#This Row],[Date]],2)</f>
        <v>5</v>
      </c>
      <c r="L15654" s="1" t="str">
        <f>LEFT(BART_Rides[[#This Row],[Lines]],1)</f>
        <v>Y</v>
      </c>
      <c r="M15654" s="1" t="str">
        <f>IF(BART_Rides[[#This Row],[FirstLetter]]="Y","Yes","No")</f>
        <v>Yes</v>
      </c>
      <c r="N15654" s="1" t="str">
        <f>IF(OR(BART_Rides[[#This Row],[Station Code]]="EM", BART_Rides[[#This Row],[Station Code]]="MT", BART_Rides[[#This Row],[Station Code]]="PL", BART_Rides[[#This Row],[Station Code]]="CC"), "Yes", "No")</f>
        <v>No</v>
      </c>
    </row>
    <row r="15655" spans="6:14">
      <c r="F15655" s="3">
        <v>44520</v>
      </c>
      <c r="G15655" s="1" t="s">
        <v>81</v>
      </c>
      <c r="H15655" s="1" t="s">
        <v>107</v>
      </c>
      <c r="I15655" s="1">
        <v>1622</v>
      </c>
      <c r="J15655" s="1">
        <f>MONTH(BART_Rides[[#This Row],[Date]])</f>
        <v>11</v>
      </c>
      <c r="K15655" s="1">
        <f>WEEKDAY(BART_Rides[[#This Row],[Date]],2)</f>
        <v>6</v>
      </c>
      <c r="L15655" s="1" t="str">
        <f>LEFT(BART_Rides[[#This Row],[Lines]],1)</f>
        <v>Y</v>
      </c>
      <c r="M15655" s="1" t="str">
        <f>IF(BART_Rides[[#This Row],[FirstLetter]]="Y","Yes","No")</f>
        <v>Yes</v>
      </c>
      <c r="N15655" s="1" t="str">
        <f>IF(OR(BART_Rides[[#This Row],[Station Code]]="EM", BART_Rides[[#This Row],[Station Code]]="MT", BART_Rides[[#This Row],[Station Code]]="PL", BART_Rides[[#This Row],[Station Code]]="CC"), "Yes", "No")</f>
        <v>No</v>
      </c>
    </row>
    <row r="15656" spans="6:14">
      <c r="F15656" s="3">
        <v>44521</v>
      </c>
      <c r="G15656" s="1" t="s">
        <v>81</v>
      </c>
      <c r="H15656" s="1" t="s">
        <v>107</v>
      </c>
      <c r="I15656" s="1">
        <v>569</v>
      </c>
      <c r="J15656" s="1">
        <f>MONTH(BART_Rides[[#This Row],[Date]])</f>
        <v>11</v>
      </c>
      <c r="K15656" s="1">
        <f>WEEKDAY(BART_Rides[[#This Row],[Date]],2)</f>
        <v>7</v>
      </c>
      <c r="L15656" s="1" t="str">
        <f>LEFT(BART_Rides[[#This Row],[Lines]],1)</f>
        <v>Y</v>
      </c>
      <c r="M15656" s="1" t="str">
        <f>IF(BART_Rides[[#This Row],[FirstLetter]]="Y","Yes","No")</f>
        <v>Yes</v>
      </c>
      <c r="N15656" s="1" t="str">
        <f>IF(OR(BART_Rides[[#This Row],[Station Code]]="EM", BART_Rides[[#This Row],[Station Code]]="MT", BART_Rides[[#This Row],[Station Code]]="PL", BART_Rides[[#This Row],[Station Code]]="CC"), "Yes", "No")</f>
        <v>No</v>
      </c>
    </row>
    <row r="15657" spans="6:14">
      <c r="F15657" s="3">
        <v>44522</v>
      </c>
      <c r="G15657" s="1" t="s">
        <v>81</v>
      </c>
      <c r="H15657" s="1" t="s">
        <v>107</v>
      </c>
      <c r="I15657" s="1">
        <v>1064</v>
      </c>
      <c r="J15657" s="1">
        <f>MONTH(BART_Rides[[#This Row],[Date]])</f>
        <v>11</v>
      </c>
      <c r="K15657" s="1">
        <f>WEEKDAY(BART_Rides[[#This Row],[Date]],2)</f>
        <v>1</v>
      </c>
      <c r="L15657" s="1" t="str">
        <f>LEFT(BART_Rides[[#This Row],[Lines]],1)</f>
        <v>Y</v>
      </c>
      <c r="M15657" s="1" t="str">
        <f>IF(BART_Rides[[#This Row],[FirstLetter]]="Y","Yes","No")</f>
        <v>Yes</v>
      </c>
      <c r="N15657" s="1" t="str">
        <f>IF(OR(BART_Rides[[#This Row],[Station Code]]="EM", BART_Rides[[#This Row],[Station Code]]="MT", BART_Rides[[#This Row],[Station Code]]="PL", BART_Rides[[#This Row],[Station Code]]="CC"), "Yes", "No")</f>
        <v>No</v>
      </c>
    </row>
    <row r="15658" spans="6:14">
      <c r="F15658" s="3">
        <v>44523</v>
      </c>
      <c r="G15658" s="1" t="s">
        <v>81</v>
      </c>
      <c r="H15658" s="1" t="s">
        <v>107</v>
      </c>
      <c r="I15658" s="1">
        <v>1182</v>
      </c>
      <c r="J15658" s="1">
        <f>MONTH(BART_Rides[[#This Row],[Date]])</f>
        <v>11</v>
      </c>
      <c r="K15658" s="1">
        <f>WEEKDAY(BART_Rides[[#This Row],[Date]],2)</f>
        <v>2</v>
      </c>
      <c r="L15658" s="1" t="str">
        <f>LEFT(BART_Rides[[#This Row],[Lines]],1)</f>
        <v>Y</v>
      </c>
      <c r="M15658" s="1" t="str">
        <f>IF(BART_Rides[[#This Row],[FirstLetter]]="Y","Yes","No")</f>
        <v>Yes</v>
      </c>
      <c r="N15658" s="1" t="str">
        <f>IF(OR(BART_Rides[[#This Row],[Station Code]]="EM", BART_Rides[[#This Row],[Station Code]]="MT", BART_Rides[[#This Row],[Station Code]]="PL", BART_Rides[[#This Row],[Station Code]]="CC"), "Yes", "No")</f>
        <v>No</v>
      </c>
    </row>
    <row r="15659" spans="6:14">
      <c r="F15659" s="3">
        <v>44524</v>
      </c>
      <c r="G15659" s="1" t="s">
        <v>81</v>
      </c>
      <c r="H15659" s="1" t="s">
        <v>107</v>
      </c>
      <c r="I15659" s="1">
        <v>1165</v>
      </c>
      <c r="J15659" s="1">
        <f>MONTH(BART_Rides[[#This Row],[Date]])</f>
        <v>11</v>
      </c>
      <c r="K15659" s="1">
        <f>WEEKDAY(BART_Rides[[#This Row],[Date]],2)</f>
        <v>3</v>
      </c>
      <c r="L15659" s="1" t="str">
        <f>LEFT(BART_Rides[[#This Row],[Lines]],1)</f>
        <v>Y</v>
      </c>
      <c r="M15659" s="1" t="str">
        <f>IF(BART_Rides[[#This Row],[FirstLetter]]="Y","Yes","No")</f>
        <v>Yes</v>
      </c>
      <c r="N15659" s="1" t="str">
        <f>IF(OR(BART_Rides[[#This Row],[Station Code]]="EM", BART_Rides[[#This Row],[Station Code]]="MT", BART_Rides[[#This Row],[Station Code]]="PL", BART_Rides[[#This Row],[Station Code]]="CC"), "Yes", "No")</f>
        <v>No</v>
      </c>
    </row>
    <row r="15660" spans="6:14">
      <c r="F15660" s="3">
        <v>44525</v>
      </c>
      <c r="G15660" s="1" t="s">
        <v>81</v>
      </c>
      <c r="H15660" s="1" t="s">
        <v>107</v>
      </c>
      <c r="I15660" s="1">
        <v>611</v>
      </c>
      <c r="J15660" s="1">
        <f>MONTH(BART_Rides[[#This Row],[Date]])</f>
        <v>11</v>
      </c>
      <c r="K15660" s="1">
        <f>WEEKDAY(BART_Rides[[#This Row],[Date]],2)</f>
        <v>4</v>
      </c>
      <c r="L15660" s="1" t="str">
        <f>LEFT(BART_Rides[[#This Row],[Lines]],1)</f>
        <v>Y</v>
      </c>
      <c r="M15660" s="1" t="str">
        <f>IF(BART_Rides[[#This Row],[FirstLetter]]="Y","Yes","No")</f>
        <v>Yes</v>
      </c>
      <c r="N15660" s="1" t="str">
        <f>IF(OR(BART_Rides[[#This Row],[Station Code]]="EM", BART_Rides[[#This Row],[Station Code]]="MT", BART_Rides[[#This Row],[Station Code]]="PL", BART_Rides[[#This Row],[Station Code]]="CC"), "Yes", "No")</f>
        <v>No</v>
      </c>
    </row>
    <row r="15661" spans="6:14">
      <c r="F15661" s="3">
        <v>44526</v>
      </c>
      <c r="G15661" s="1" t="s">
        <v>81</v>
      </c>
      <c r="H15661" s="1" t="s">
        <v>107</v>
      </c>
      <c r="I15661" s="1">
        <v>1003</v>
      </c>
      <c r="J15661" s="1">
        <f>MONTH(BART_Rides[[#This Row],[Date]])</f>
        <v>11</v>
      </c>
      <c r="K15661" s="1">
        <f>WEEKDAY(BART_Rides[[#This Row],[Date]],2)</f>
        <v>5</v>
      </c>
      <c r="L15661" s="1" t="str">
        <f>LEFT(BART_Rides[[#This Row],[Lines]],1)</f>
        <v>Y</v>
      </c>
      <c r="M15661" s="1" t="str">
        <f>IF(BART_Rides[[#This Row],[FirstLetter]]="Y","Yes","No")</f>
        <v>Yes</v>
      </c>
      <c r="N15661" s="1" t="str">
        <f>IF(OR(BART_Rides[[#This Row],[Station Code]]="EM", BART_Rides[[#This Row],[Station Code]]="MT", BART_Rides[[#This Row],[Station Code]]="PL", BART_Rides[[#This Row],[Station Code]]="CC"), "Yes", "No")</f>
        <v>No</v>
      </c>
    </row>
    <row r="15662" spans="6:14">
      <c r="F15662" s="3">
        <v>44527</v>
      </c>
      <c r="G15662" s="1" t="s">
        <v>81</v>
      </c>
      <c r="H15662" s="1" t="s">
        <v>107</v>
      </c>
      <c r="I15662" s="1">
        <v>975</v>
      </c>
      <c r="J15662" s="1">
        <f>MONTH(BART_Rides[[#This Row],[Date]])</f>
        <v>11</v>
      </c>
      <c r="K15662" s="1">
        <f>WEEKDAY(BART_Rides[[#This Row],[Date]],2)</f>
        <v>6</v>
      </c>
      <c r="L15662" s="1" t="str">
        <f>LEFT(BART_Rides[[#This Row],[Lines]],1)</f>
        <v>Y</v>
      </c>
      <c r="M15662" s="1" t="str">
        <f>IF(BART_Rides[[#This Row],[FirstLetter]]="Y","Yes","No")</f>
        <v>Yes</v>
      </c>
      <c r="N15662" s="1" t="str">
        <f>IF(OR(BART_Rides[[#This Row],[Station Code]]="EM", BART_Rides[[#This Row],[Station Code]]="MT", BART_Rides[[#This Row],[Station Code]]="PL", BART_Rides[[#This Row],[Station Code]]="CC"), "Yes", "No")</f>
        <v>No</v>
      </c>
    </row>
    <row r="15663" spans="6:14">
      <c r="F15663" s="3">
        <v>44528</v>
      </c>
      <c r="G15663" s="1" t="s">
        <v>81</v>
      </c>
      <c r="H15663" s="1" t="s">
        <v>107</v>
      </c>
      <c r="I15663" s="1">
        <v>749</v>
      </c>
      <c r="J15663" s="1">
        <f>MONTH(BART_Rides[[#This Row],[Date]])</f>
        <v>11</v>
      </c>
      <c r="K15663" s="1">
        <f>WEEKDAY(BART_Rides[[#This Row],[Date]],2)</f>
        <v>7</v>
      </c>
      <c r="L15663" s="1" t="str">
        <f>LEFT(BART_Rides[[#This Row],[Lines]],1)</f>
        <v>Y</v>
      </c>
      <c r="M15663" s="1" t="str">
        <f>IF(BART_Rides[[#This Row],[FirstLetter]]="Y","Yes","No")</f>
        <v>Yes</v>
      </c>
      <c r="N15663" s="1" t="str">
        <f>IF(OR(BART_Rides[[#This Row],[Station Code]]="EM", BART_Rides[[#This Row],[Station Code]]="MT", BART_Rides[[#This Row],[Station Code]]="PL", BART_Rides[[#This Row],[Station Code]]="CC"), "Yes", "No")</f>
        <v>No</v>
      </c>
    </row>
    <row r="15664" spans="6:14">
      <c r="F15664" s="3">
        <v>44529</v>
      </c>
      <c r="G15664" s="1" t="s">
        <v>81</v>
      </c>
      <c r="H15664" s="1" t="s">
        <v>107</v>
      </c>
      <c r="I15664" s="1">
        <v>1309</v>
      </c>
      <c r="J15664" s="1">
        <f>MONTH(BART_Rides[[#This Row],[Date]])</f>
        <v>11</v>
      </c>
      <c r="K15664" s="1">
        <f>WEEKDAY(BART_Rides[[#This Row],[Date]],2)</f>
        <v>1</v>
      </c>
      <c r="L15664" s="1" t="str">
        <f>LEFT(BART_Rides[[#This Row],[Lines]],1)</f>
        <v>Y</v>
      </c>
      <c r="M15664" s="1" t="str">
        <f>IF(BART_Rides[[#This Row],[FirstLetter]]="Y","Yes","No")</f>
        <v>Yes</v>
      </c>
      <c r="N15664" s="1" t="str">
        <f>IF(OR(BART_Rides[[#This Row],[Station Code]]="EM", BART_Rides[[#This Row],[Station Code]]="MT", BART_Rides[[#This Row],[Station Code]]="PL", BART_Rides[[#This Row],[Station Code]]="CC"), "Yes", "No")</f>
        <v>No</v>
      </c>
    </row>
    <row r="15665" spans="6:14">
      <c r="F15665" s="3">
        <v>44530</v>
      </c>
      <c r="G15665" s="1" t="s">
        <v>81</v>
      </c>
      <c r="H15665" s="1" t="s">
        <v>107</v>
      </c>
      <c r="I15665" s="1">
        <v>1321</v>
      </c>
      <c r="J15665" s="1">
        <f>MONTH(BART_Rides[[#This Row],[Date]])</f>
        <v>11</v>
      </c>
      <c r="K15665" s="1">
        <f>WEEKDAY(BART_Rides[[#This Row],[Date]],2)</f>
        <v>2</v>
      </c>
      <c r="L15665" s="1" t="str">
        <f>LEFT(BART_Rides[[#This Row],[Lines]],1)</f>
        <v>Y</v>
      </c>
      <c r="M15665" s="1" t="str">
        <f>IF(BART_Rides[[#This Row],[FirstLetter]]="Y","Yes","No")</f>
        <v>Yes</v>
      </c>
      <c r="N15665" s="1" t="str">
        <f>IF(OR(BART_Rides[[#This Row],[Station Code]]="EM", BART_Rides[[#This Row],[Station Code]]="MT", BART_Rides[[#This Row],[Station Code]]="PL", BART_Rides[[#This Row],[Station Code]]="CC"), "Yes", "No")</f>
        <v>No</v>
      </c>
    </row>
    <row r="15666" spans="6:14">
      <c r="F15666" s="3">
        <v>44531</v>
      </c>
      <c r="G15666" s="1" t="s">
        <v>81</v>
      </c>
      <c r="H15666" s="1" t="s">
        <v>107</v>
      </c>
      <c r="I15666" s="1">
        <v>1364</v>
      </c>
      <c r="J15666" s="1">
        <f>MONTH(BART_Rides[[#This Row],[Date]])</f>
        <v>12</v>
      </c>
      <c r="K15666" s="1">
        <f>WEEKDAY(BART_Rides[[#This Row],[Date]],2)</f>
        <v>3</v>
      </c>
      <c r="L15666" s="1" t="str">
        <f>LEFT(BART_Rides[[#This Row],[Lines]],1)</f>
        <v>Y</v>
      </c>
      <c r="M15666" s="1" t="str">
        <f>IF(BART_Rides[[#This Row],[FirstLetter]]="Y","Yes","No")</f>
        <v>Yes</v>
      </c>
      <c r="N15666" s="1" t="str">
        <f>IF(OR(BART_Rides[[#This Row],[Station Code]]="EM", BART_Rides[[#This Row],[Station Code]]="MT", BART_Rides[[#This Row],[Station Code]]="PL", BART_Rides[[#This Row],[Station Code]]="CC"), "Yes", "No")</f>
        <v>No</v>
      </c>
    </row>
    <row r="15667" spans="6:14">
      <c r="F15667" s="3">
        <v>44532</v>
      </c>
      <c r="G15667" s="1" t="s">
        <v>81</v>
      </c>
      <c r="H15667" s="1" t="s">
        <v>107</v>
      </c>
      <c r="I15667" s="1">
        <v>1305</v>
      </c>
      <c r="J15667" s="1">
        <f>MONTH(BART_Rides[[#This Row],[Date]])</f>
        <v>12</v>
      </c>
      <c r="K15667" s="1">
        <f>WEEKDAY(BART_Rides[[#This Row],[Date]],2)</f>
        <v>4</v>
      </c>
      <c r="L15667" s="1" t="str">
        <f>LEFT(BART_Rides[[#This Row],[Lines]],1)</f>
        <v>Y</v>
      </c>
      <c r="M15667" s="1" t="str">
        <f>IF(BART_Rides[[#This Row],[FirstLetter]]="Y","Yes","No")</f>
        <v>Yes</v>
      </c>
      <c r="N15667" s="1" t="str">
        <f>IF(OR(BART_Rides[[#This Row],[Station Code]]="EM", BART_Rides[[#This Row],[Station Code]]="MT", BART_Rides[[#This Row],[Station Code]]="PL", BART_Rides[[#This Row],[Station Code]]="CC"), "Yes", "No")</f>
        <v>No</v>
      </c>
    </row>
    <row r="15668" spans="6:14">
      <c r="F15668" s="3">
        <v>44533</v>
      </c>
      <c r="G15668" s="1" t="s">
        <v>81</v>
      </c>
      <c r="H15668" s="1" t="s">
        <v>107</v>
      </c>
      <c r="I15668" s="1">
        <v>1283</v>
      </c>
      <c r="J15668" s="1">
        <f>MONTH(BART_Rides[[#This Row],[Date]])</f>
        <v>12</v>
      </c>
      <c r="K15668" s="1">
        <f>WEEKDAY(BART_Rides[[#This Row],[Date]],2)</f>
        <v>5</v>
      </c>
      <c r="L15668" s="1" t="str">
        <f>LEFT(BART_Rides[[#This Row],[Lines]],1)</f>
        <v>Y</v>
      </c>
      <c r="M15668" s="1" t="str">
        <f>IF(BART_Rides[[#This Row],[FirstLetter]]="Y","Yes","No")</f>
        <v>Yes</v>
      </c>
      <c r="N15668" s="1" t="str">
        <f>IF(OR(BART_Rides[[#This Row],[Station Code]]="EM", BART_Rides[[#This Row],[Station Code]]="MT", BART_Rides[[#This Row],[Station Code]]="PL", BART_Rides[[#This Row],[Station Code]]="CC"), "Yes", "No")</f>
        <v>No</v>
      </c>
    </row>
    <row r="15669" spans="6:14">
      <c r="F15669" s="3">
        <v>44534</v>
      </c>
      <c r="G15669" s="1" t="s">
        <v>81</v>
      </c>
      <c r="H15669" s="1" t="s">
        <v>107</v>
      </c>
      <c r="I15669" s="1">
        <v>773</v>
      </c>
      <c r="J15669" s="1">
        <f>MONTH(BART_Rides[[#This Row],[Date]])</f>
        <v>12</v>
      </c>
      <c r="K15669" s="1">
        <f>WEEKDAY(BART_Rides[[#This Row],[Date]],2)</f>
        <v>6</v>
      </c>
      <c r="L15669" s="1" t="str">
        <f>LEFT(BART_Rides[[#This Row],[Lines]],1)</f>
        <v>Y</v>
      </c>
      <c r="M15669" s="1" t="str">
        <f>IF(BART_Rides[[#This Row],[FirstLetter]]="Y","Yes","No")</f>
        <v>Yes</v>
      </c>
      <c r="N15669" s="1" t="str">
        <f>IF(OR(BART_Rides[[#This Row],[Station Code]]="EM", BART_Rides[[#This Row],[Station Code]]="MT", BART_Rides[[#This Row],[Station Code]]="PL", BART_Rides[[#This Row],[Station Code]]="CC"), "Yes", "No")</f>
        <v>No</v>
      </c>
    </row>
    <row r="15670" spans="6:14">
      <c r="F15670" s="3">
        <v>44535</v>
      </c>
      <c r="G15670" s="1" t="s">
        <v>81</v>
      </c>
      <c r="H15670" s="1" t="s">
        <v>107</v>
      </c>
      <c r="I15670" s="1">
        <v>561</v>
      </c>
      <c r="J15670" s="1">
        <f>MONTH(BART_Rides[[#This Row],[Date]])</f>
        <v>12</v>
      </c>
      <c r="K15670" s="1">
        <f>WEEKDAY(BART_Rides[[#This Row],[Date]],2)</f>
        <v>7</v>
      </c>
      <c r="L15670" s="1" t="str">
        <f>LEFT(BART_Rides[[#This Row],[Lines]],1)</f>
        <v>Y</v>
      </c>
      <c r="M15670" s="1" t="str">
        <f>IF(BART_Rides[[#This Row],[FirstLetter]]="Y","Yes","No")</f>
        <v>Yes</v>
      </c>
      <c r="N15670" s="1" t="str">
        <f>IF(OR(BART_Rides[[#This Row],[Station Code]]="EM", BART_Rides[[#This Row],[Station Code]]="MT", BART_Rides[[#This Row],[Station Code]]="PL", BART_Rides[[#This Row],[Station Code]]="CC"), "Yes", "No")</f>
        <v>No</v>
      </c>
    </row>
    <row r="15671" spans="6:14">
      <c r="F15671" s="3">
        <v>44536</v>
      </c>
      <c r="G15671" s="1" t="s">
        <v>81</v>
      </c>
      <c r="H15671" s="1" t="s">
        <v>107</v>
      </c>
      <c r="I15671" s="1">
        <v>1083</v>
      </c>
      <c r="J15671" s="1">
        <f>MONTH(BART_Rides[[#This Row],[Date]])</f>
        <v>12</v>
      </c>
      <c r="K15671" s="1">
        <f>WEEKDAY(BART_Rides[[#This Row],[Date]],2)</f>
        <v>1</v>
      </c>
      <c r="L15671" s="1" t="str">
        <f>LEFT(BART_Rides[[#This Row],[Lines]],1)</f>
        <v>Y</v>
      </c>
      <c r="M15671" s="1" t="str">
        <f>IF(BART_Rides[[#This Row],[FirstLetter]]="Y","Yes","No")</f>
        <v>Yes</v>
      </c>
      <c r="N15671" s="1" t="str">
        <f>IF(OR(BART_Rides[[#This Row],[Station Code]]="EM", BART_Rides[[#This Row],[Station Code]]="MT", BART_Rides[[#This Row],[Station Code]]="PL", BART_Rides[[#This Row],[Station Code]]="CC"), "Yes", "No")</f>
        <v>No</v>
      </c>
    </row>
    <row r="15672" spans="6:14">
      <c r="F15672" s="3">
        <v>44537</v>
      </c>
      <c r="G15672" s="1" t="s">
        <v>81</v>
      </c>
      <c r="H15672" s="1" t="s">
        <v>107</v>
      </c>
      <c r="I15672" s="1">
        <v>1159</v>
      </c>
      <c r="J15672" s="1">
        <f>MONTH(BART_Rides[[#This Row],[Date]])</f>
        <v>12</v>
      </c>
      <c r="K15672" s="1">
        <f>WEEKDAY(BART_Rides[[#This Row],[Date]],2)</f>
        <v>2</v>
      </c>
      <c r="L15672" s="1" t="str">
        <f>LEFT(BART_Rides[[#This Row],[Lines]],1)</f>
        <v>Y</v>
      </c>
      <c r="M15672" s="1" t="str">
        <f>IF(BART_Rides[[#This Row],[FirstLetter]]="Y","Yes","No")</f>
        <v>Yes</v>
      </c>
      <c r="N15672" s="1" t="str">
        <f>IF(OR(BART_Rides[[#This Row],[Station Code]]="EM", BART_Rides[[#This Row],[Station Code]]="MT", BART_Rides[[#This Row],[Station Code]]="PL", BART_Rides[[#This Row],[Station Code]]="CC"), "Yes", "No")</f>
        <v>No</v>
      </c>
    </row>
    <row r="15673" spans="6:14">
      <c r="F15673" s="3">
        <v>44538</v>
      </c>
      <c r="G15673" s="1" t="s">
        <v>81</v>
      </c>
      <c r="H15673" s="1" t="s">
        <v>107</v>
      </c>
      <c r="I15673" s="1">
        <v>1399</v>
      </c>
      <c r="J15673" s="1">
        <f>MONTH(BART_Rides[[#This Row],[Date]])</f>
        <v>12</v>
      </c>
      <c r="K15673" s="1">
        <f>WEEKDAY(BART_Rides[[#This Row],[Date]],2)</f>
        <v>3</v>
      </c>
      <c r="L15673" s="1" t="str">
        <f>LEFT(BART_Rides[[#This Row],[Lines]],1)</f>
        <v>Y</v>
      </c>
      <c r="M15673" s="1" t="str">
        <f>IF(BART_Rides[[#This Row],[FirstLetter]]="Y","Yes","No")</f>
        <v>Yes</v>
      </c>
      <c r="N15673" s="1" t="str">
        <f>IF(OR(BART_Rides[[#This Row],[Station Code]]="EM", BART_Rides[[#This Row],[Station Code]]="MT", BART_Rides[[#This Row],[Station Code]]="PL", BART_Rides[[#This Row],[Station Code]]="CC"), "Yes", "No")</f>
        <v>No</v>
      </c>
    </row>
    <row r="15674" spans="6:14">
      <c r="F15674" s="3">
        <v>44539</v>
      </c>
      <c r="G15674" s="1" t="s">
        <v>81</v>
      </c>
      <c r="H15674" s="1" t="s">
        <v>107</v>
      </c>
      <c r="I15674" s="1">
        <v>1339</v>
      </c>
      <c r="J15674" s="1">
        <f>MONTH(BART_Rides[[#This Row],[Date]])</f>
        <v>12</v>
      </c>
      <c r="K15674" s="1">
        <f>WEEKDAY(BART_Rides[[#This Row],[Date]],2)</f>
        <v>4</v>
      </c>
      <c r="L15674" s="1" t="str">
        <f>LEFT(BART_Rides[[#This Row],[Lines]],1)</f>
        <v>Y</v>
      </c>
      <c r="M15674" s="1" t="str">
        <f>IF(BART_Rides[[#This Row],[FirstLetter]]="Y","Yes","No")</f>
        <v>Yes</v>
      </c>
      <c r="N15674" s="1" t="str">
        <f>IF(OR(BART_Rides[[#This Row],[Station Code]]="EM", BART_Rides[[#This Row],[Station Code]]="MT", BART_Rides[[#This Row],[Station Code]]="PL", BART_Rides[[#This Row],[Station Code]]="CC"), "Yes", "No")</f>
        <v>No</v>
      </c>
    </row>
    <row r="15675" spans="6:14">
      <c r="F15675" s="3">
        <v>44540</v>
      </c>
      <c r="G15675" s="1" t="s">
        <v>81</v>
      </c>
      <c r="H15675" s="1" t="s">
        <v>107</v>
      </c>
      <c r="I15675" s="1">
        <v>1321</v>
      </c>
      <c r="J15675" s="1">
        <f>MONTH(BART_Rides[[#This Row],[Date]])</f>
        <v>12</v>
      </c>
      <c r="K15675" s="1">
        <f>WEEKDAY(BART_Rides[[#This Row],[Date]],2)</f>
        <v>5</v>
      </c>
      <c r="L15675" s="1" t="str">
        <f>LEFT(BART_Rides[[#This Row],[Lines]],1)</f>
        <v>Y</v>
      </c>
      <c r="M15675" s="1" t="str">
        <f>IF(BART_Rides[[#This Row],[FirstLetter]]="Y","Yes","No")</f>
        <v>Yes</v>
      </c>
      <c r="N15675" s="1" t="str">
        <f>IF(OR(BART_Rides[[#This Row],[Station Code]]="EM", BART_Rides[[#This Row],[Station Code]]="MT", BART_Rides[[#This Row],[Station Code]]="PL", BART_Rides[[#This Row],[Station Code]]="CC"), "Yes", "No")</f>
        <v>No</v>
      </c>
    </row>
    <row r="15676" spans="6:14">
      <c r="F15676" s="3">
        <v>44541</v>
      </c>
      <c r="G15676" s="1" t="s">
        <v>81</v>
      </c>
      <c r="H15676" s="1" t="s">
        <v>107</v>
      </c>
      <c r="I15676" s="1">
        <v>1005</v>
      </c>
      <c r="J15676" s="1">
        <f>MONTH(BART_Rides[[#This Row],[Date]])</f>
        <v>12</v>
      </c>
      <c r="K15676" s="1">
        <f>WEEKDAY(BART_Rides[[#This Row],[Date]],2)</f>
        <v>6</v>
      </c>
      <c r="L15676" s="1" t="str">
        <f>LEFT(BART_Rides[[#This Row],[Lines]],1)</f>
        <v>Y</v>
      </c>
      <c r="M15676" s="1" t="str">
        <f>IF(BART_Rides[[#This Row],[FirstLetter]]="Y","Yes","No")</f>
        <v>Yes</v>
      </c>
      <c r="N15676" s="1" t="str">
        <f>IF(OR(BART_Rides[[#This Row],[Station Code]]="EM", BART_Rides[[#This Row],[Station Code]]="MT", BART_Rides[[#This Row],[Station Code]]="PL", BART_Rides[[#This Row],[Station Code]]="CC"), "Yes", "No")</f>
        <v>No</v>
      </c>
    </row>
    <row r="15677" spans="6:14">
      <c r="F15677" s="3">
        <v>44542</v>
      </c>
      <c r="G15677" s="1" t="s">
        <v>81</v>
      </c>
      <c r="H15677" s="1" t="s">
        <v>107</v>
      </c>
      <c r="I15677" s="1">
        <v>117</v>
      </c>
      <c r="J15677" s="1">
        <f>MONTH(BART_Rides[[#This Row],[Date]])</f>
        <v>12</v>
      </c>
      <c r="K15677" s="1">
        <f>WEEKDAY(BART_Rides[[#This Row],[Date]],2)</f>
        <v>7</v>
      </c>
      <c r="L15677" s="1" t="str">
        <f>LEFT(BART_Rides[[#This Row],[Lines]],1)</f>
        <v>Y</v>
      </c>
      <c r="M15677" s="1" t="str">
        <f>IF(BART_Rides[[#This Row],[FirstLetter]]="Y","Yes","No")</f>
        <v>Yes</v>
      </c>
      <c r="N15677" s="1" t="str">
        <f>IF(OR(BART_Rides[[#This Row],[Station Code]]="EM", BART_Rides[[#This Row],[Station Code]]="MT", BART_Rides[[#This Row],[Station Code]]="PL", BART_Rides[[#This Row],[Station Code]]="CC"), "Yes", "No")</f>
        <v>No</v>
      </c>
    </row>
    <row r="15678" spans="6:14">
      <c r="F15678" s="3">
        <v>44543</v>
      </c>
      <c r="G15678" s="1" t="s">
        <v>81</v>
      </c>
      <c r="H15678" s="1" t="s">
        <v>107</v>
      </c>
      <c r="I15678" s="1">
        <v>185</v>
      </c>
      <c r="J15678" s="1">
        <f>MONTH(BART_Rides[[#This Row],[Date]])</f>
        <v>12</v>
      </c>
      <c r="K15678" s="1">
        <f>WEEKDAY(BART_Rides[[#This Row],[Date]],2)</f>
        <v>1</v>
      </c>
      <c r="L15678" s="1" t="str">
        <f>LEFT(BART_Rides[[#This Row],[Lines]],1)</f>
        <v>Y</v>
      </c>
      <c r="M15678" s="1" t="str">
        <f>IF(BART_Rides[[#This Row],[FirstLetter]]="Y","Yes","No")</f>
        <v>Yes</v>
      </c>
      <c r="N15678" s="1" t="str">
        <f>IF(OR(BART_Rides[[#This Row],[Station Code]]="EM", BART_Rides[[#This Row],[Station Code]]="MT", BART_Rides[[#This Row],[Station Code]]="PL", BART_Rides[[#This Row],[Station Code]]="CC"), "Yes", "No")</f>
        <v>No</v>
      </c>
    </row>
    <row r="15679" spans="6:14">
      <c r="F15679" s="3">
        <v>44544</v>
      </c>
      <c r="G15679" s="1" t="s">
        <v>81</v>
      </c>
      <c r="H15679" s="1" t="s">
        <v>107</v>
      </c>
      <c r="I15679" s="1">
        <v>753</v>
      </c>
      <c r="J15679" s="1">
        <f>MONTH(BART_Rides[[#This Row],[Date]])</f>
        <v>12</v>
      </c>
      <c r="K15679" s="1">
        <f>WEEKDAY(BART_Rides[[#This Row],[Date]],2)</f>
        <v>2</v>
      </c>
      <c r="L15679" s="1" t="str">
        <f>LEFT(BART_Rides[[#This Row],[Lines]],1)</f>
        <v>Y</v>
      </c>
      <c r="M15679" s="1" t="str">
        <f>IF(BART_Rides[[#This Row],[FirstLetter]]="Y","Yes","No")</f>
        <v>Yes</v>
      </c>
      <c r="N15679" s="1" t="str">
        <f>IF(OR(BART_Rides[[#This Row],[Station Code]]="EM", BART_Rides[[#This Row],[Station Code]]="MT", BART_Rides[[#This Row],[Station Code]]="PL", BART_Rides[[#This Row],[Station Code]]="CC"), "Yes", "No")</f>
        <v>No</v>
      </c>
    </row>
    <row r="15680" spans="6:14">
      <c r="F15680" s="3">
        <v>44545</v>
      </c>
      <c r="G15680" s="1" t="s">
        <v>81</v>
      </c>
      <c r="H15680" s="1" t="s">
        <v>107</v>
      </c>
      <c r="I15680" s="1">
        <v>1082</v>
      </c>
      <c r="J15680" s="1">
        <f>MONTH(BART_Rides[[#This Row],[Date]])</f>
        <v>12</v>
      </c>
      <c r="K15680" s="1">
        <f>WEEKDAY(BART_Rides[[#This Row],[Date]],2)</f>
        <v>3</v>
      </c>
      <c r="L15680" s="1" t="str">
        <f>LEFT(BART_Rides[[#This Row],[Lines]],1)</f>
        <v>Y</v>
      </c>
      <c r="M15680" s="1" t="str">
        <f>IF(BART_Rides[[#This Row],[FirstLetter]]="Y","Yes","No")</f>
        <v>Yes</v>
      </c>
      <c r="N15680" s="1" t="str">
        <f>IF(OR(BART_Rides[[#This Row],[Station Code]]="EM", BART_Rides[[#This Row],[Station Code]]="MT", BART_Rides[[#This Row],[Station Code]]="PL", BART_Rides[[#This Row],[Station Code]]="CC"), "Yes", "No")</f>
        <v>No</v>
      </c>
    </row>
    <row r="15681" spans="6:14">
      <c r="F15681" s="3">
        <v>44546</v>
      </c>
      <c r="G15681" s="1" t="s">
        <v>81</v>
      </c>
      <c r="H15681" s="1" t="s">
        <v>107</v>
      </c>
      <c r="I15681" s="1">
        <v>959</v>
      </c>
      <c r="J15681" s="1">
        <f>MONTH(BART_Rides[[#This Row],[Date]])</f>
        <v>12</v>
      </c>
      <c r="K15681" s="1">
        <f>WEEKDAY(BART_Rides[[#This Row],[Date]],2)</f>
        <v>4</v>
      </c>
      <c r="L15681" s="1" t="str">
        <f>LEFT(BART_Rides[[#This Row],[Lines]],1)</f>
        <v>Y</v>
      </c>
      <c r="M15681" s="1" t="str">
        <f>IF(BART_Rides[[#This Row],[FirstLetter]]="Y","Yes","No")</f>
        <v>Yes</v>
      </c>
      <c r="N15681" s="1" t="str">
        <f>IF(OR(BART_Rides[[#This Row],[Station Code]]="EM", BART_Rides[[#This Row],[Station Code]]="MT", BART_Rides[[#This Row],[Station Code]]="PL", BART_Rides[[#This Row],[Station Code]]="CC"), "Yes", "No")</f>
        <v>No</v>
      </c>
    </row>
    <row r="15682" spans="6:14">
      <c r="F15682" s="3">
        <v>44547</v>
      </c>
      <c r="G15682" s="1" t="s">
        <v>81</v>
      </c>
      <c r="H15682" s="1" t="s">
        <v>107</v>
      </c>
      <c r="I15682" s="1">
        <v>1344</v>
      </c>
      <c r="J15682" s="1">
        <f>MONTH(BART_Rides[[#This Row],[Date]])</f>
        <v>12</v>
      </c>
      <c r="K15682" s="1">
        <f>WEEKDAY(BART_Rides[[#This Row],[Date]],2)</f>
        <v>5</v>
      </c>
      <c r="L15682" s="1" t="str">
        <f>LEFT(BART_Rides[[#This Row],[Lines]],1)</f>
        <v>Y</v>
      </c>
      <c r="M15682" s="1" t="str">
        <f>IF(BART_Rides[[#This Row],[FirstLetter]]="Y","Yes","No")</f>
        <v>Yes</v>
      </c>
      <c r="N15682" s="1" t="str">
        <f>IF(OR(BART_Rides[[#This Row],[Station Code]]="EM", BART_Rides[[#This Row],[Station Code]]="MT", BART_Rides[[#This Row],[Station Code]]="PL", BART_Rides[[#This Row],[Station Code]]="CC"), "Yes", "No")</f>
        <v>No</v>
      </c>
    </row>
    <row r="15683" spans="6:14">
      <c r="F15683" s="3">
        <v>44548</v>
      </c>
      <c r="G15683" s="1" t="s">
        <v>81</v>
      </c>
      <c r="H15683" s="1" t="s">
        <v>107</v>
      </c>
      <c r="I15683" s="1">
        <v>876</v>
      </c>
      <c r="J15683" s="1">
        <f>MONTH(BART_Rides[[#This Row],[Date]])</f>
        <v>12</v>
      </c>
      <c r="K15683" s="1">
        <f>WEEKDAY(BART_Rides[[#This Row],[Date]],2)</f>
        <v>6</v>
      </c>
      <c r="L15683" s="1" t="str">
        <f>LEFT(BART_Rides[[#This Row],[Lines]],1)</f>
        <v>Y</v>
      </c>
      <c r="M15683" s="1" t="str">
        <f>IF(BART_Rides[[#This Row],[FirstLetter]]="Y","Yes","No")</f>
        <v>Yes</v>
      </c>
      <c r="N15683" s="1" t="str">
        <f>IF(OR(BART_Rides[[#This Row],[Station Code]]="EM", BART_Rides[[#This Row],[Station Code]]="MT", BART_Rides[[#This Row],[Station Code]]="PL", BART_Rides[[#This Row],[Station Code]]="CC"), "Yes", "No")</f>
        <v>No</v>
      </c>
    </row>
    <row r="15684" spans="6:14">
      <c r="F15684" s="3">
        <v>44549</v>
      </c>
      <c r="G15684" s="1" t="s">
        <v>81</v>
      </c>
      <c r="H15684" s="1" t="s">
        <v>107</v>
      </c>
      <c r="I15684" s="1">
        <v>536</v>
      </c>
      <c r="J15684" s="1">
        <f>MONTH(BART_Rides[[#This Row],[Date]])</f>
        <v>12</v>
      </c>
      <c r="K15684" s="1">
        <f>WEEKDAY(BART_Rides[[#This Row],[Date]],2)</f>
        <v>7</v>
      </c>
      <c r="L15684" s="1" t="str">
        <f>LEFT(BART_Rides[[#This Row],[Lines]],1)</f>
        <v>Y</v>
      </c>
      <c r="M15684" s="1" t="str">
        <f>IF(BART_Rides[[#This Row],[FirstLetter]]="Y","Yes","No")</f>
        <v>Yes</v>
      </c>
      <c r="N15684" s="1" t="str">
        <f>IF(OR(BART_Rides[[#This Row],[Station Code]]="EM", BART_Rides[[#This Row],[Station Code]]="MT", BART_Rides[[#This Row],[Station Code]]="PL", BART_Rides[[#This Row],[Station Code]]="CC"), "Yes", "No")</f>
        <v>No</v>
      </c>
    </row>
    <row r="15685" spans="6:14">
      <c r="F15685" s="3">
        <v>44550</v>
      </c>
      <c r="G15685" s="1" t="s">
        <v>81</v>
      </c>
      <c r="H15685" s="1" t="s">
        <v>107</v>
      </c>
      <c r="I15685" s="1">
        <v>1042</v>
      </c>
      <c r="J15685" s="1">
        <f>MONTH(BART_Rides[[#This Row],[Date]])</f>
        <v>12</v>
      </c>
      <c r="K15685" s="1">
        <f>WEEKDAY(BART_Rides[[#This Row],[Date]],2)</f>
        <v>1</v>
      </c>
      <c r="L15685" s="1" t="str">
        <f>LEFT(BART_Rides[[#This Row],[Lines]],1)</f>
        <v>Y</v>
      </c>
      <c r="M15685" s="1" t="str">
        <f>IF(BART_Rides[[#This Row],[FirstLetter]]="Y","Yes","No")</f>
        <v>Yes</v>
      </c>
      <c r="N15685" s="1" t="str">
        <f>IF(OR(BART_Rides[[#This Row],[Station Code]]="EM", BART_Rides[[#This Row],[Station Code]]="MT", BART_Rides[[#This Row],[Station Code]]="PL", BART_Rides[[#This Row],[Station Code]]="CC"), "Yes", "No")</f>
        <v>No</v>
      </c>
    </row>
    <row r="15686" spans="6:14">
      <c r="F15686" s="3">
        <v>44551</v>
      </c>
      <c r="G15686" s="1" t="s">
        <v>81</v>
      </c>
      <c r="H15686" s="1" t="s">
        <v>107</v>
      </c>
      <c r="I15686" s="1">
        <v>523</v>
      </c>
      <c r="J15686" s="1">
        <f>MONTH(BART_Rides[[#This Row],[Date]])</f>
        <v>12</v>
      </c>
      <c r="K15686" s="1">
        <f>WEEKDAY(BART_Rides[[#This Row],[Date]],2)</f>
        <v>2</v>
      </c>
      <c r="L15686" s="1" t="str">
        <f>LEFT(BART_Rides[[#This Row],[Lines]],1)</f>
        <v>Y</v>
      </c>
      <c r="M15686" s="1" t="str">
        <f>IF(BART_Rides[[#This Row],[FirstLetter]]="Y","Yes","No")</f>
        <v>Yes</v>
      </c>
      <c r="N15686" s="1" t="str">
        <f>IF(OR(BART_Rides[[#This Row],[Station Code]]="EM", BART_Rides[[#This Row],[Station Code]]="MT", BART_Rides[[#This Row],[Station Code]]="PL", BART_Rides[[#This Row],[Station Code]]="CC"), "Yes", "No")</f>
        <v>No</v>
      </c>
    </row>
    <row r="15687" spans="6:14">
      <c r="F15687" s="3">
        <v>44552</v>
      </c>
      <c r="G15687" s="1" t="s">
        <v>81</v>
      </c>
      <c r="H15687" s="1" t="s">
        <v>107</v>
      </c>
      <c r="I15687" s="1">
        <v>1</v>
      </c>
      <c r="J15687" s="1">
        <f>MONTH(BART_Rides[[#This Row],[Date]])</f>
        <v>12</v>
      </c>
      <c r="K15687" s="1">
        <f>WEEKDAY(BART_Rides[[#This Row],[Date]],2)</f>
        <v>3</v>
      </c>
      <c r="L15687" s="1" t="str">
        <f>LEFT(BART_Rides[[#This Row],[Lines]],1)</f>
        <v>Y</v>
      </c>
      <c r="M15687" s="1" t="str">
        <f>IF(BART_Rides[[#This Row],[FirstLetter]]="Y","Yes","No")</f>
        <v>Yes</v>
      </c>
      <c r="N15687" s="1" t="str">
        <f>IF(OR(BART_Rides[[#This Row],[Station Code]]="EM", BART_Rides[[#This Row],[Station Code]]="MT", BART_Rides[[#This Row],[Station Code]]="PL", BART_Rides[[#This Row],[Station Code]]="CC"), "Yes", "No")</f>
        <v>No</v>
      </c>
    </row>
    <row r="15688" spans="6:14">
      <c r="F15688" s="3">
        <v>44553</v>
      </c>
      <c r="G15688" s="1" t="s">
        <v>81</v>
      </c>
      <c r="H15688" s="1" t="s">
        <v>107</v>
      </c>
      <c r="I15688" s="1">
        <v>0</v>
      </c>
      <c r="J15688" s="1">
        <f>MONTH(BART_Rides[[#This Row],[Date]])</f>
        <v>12</v>
      </c>
      <c r="K15688" s="1">
        <f>WEEKDAY(BART_Rides[[#This Row],[Date]],2)</f>
        <v>4</v>
      </c>
      <c r="L15688" s="1" t="str">
        <f>LEFT(BART_Rides[[#This Row],[Lines]],1)</f>
        <v>Y</v>
      </c>
      <c r="M15688" s="1" t="str">
        <f>IF(BART_Rides[[#This Row],[FirstLetter]]="Y","Yes","No")</f>
        <v>Yes</v>
      </c>
      <c r="N15688" s="1" t="str">
        <f>IF(OR(BART_Rides[[#This Row],[Station Code]]="EM", BART_Rides[[#This Row],[Station Code]]="MT", BART_Rides[[#This Row],[Station Code]]="PL", BART_Rides[[#This Row],[Station Code]]="CC"), "Yes", "No")</f>
        <v>No</v>
      </c>
    </row>
    <row r="15689" spans="6:14">
      <c r="F15689" s="3">
        <v>44554</v>
      </c>
      <c r="G15689" s="1" t="s">
        <v>81</v>
      </c>
      <c r="H15689" s="1" t="s">
        <v>107</v>
      </c>
      <c r="I15689" s="1">
        <v>0</v>
      </c>
      <c r="J15689" s="1">
        <f>MONTH(BART_Rides[[#This Row],[Date]])</f>
        <v>12</v>
      </c>
      <c r="K15689" s="1">
        <f>WEEKDAY(BART_Rides[[#This Row],[Date]],2)</f>
        <v>5</v>
      </c>
      <c r="L15689" s="1" t="str">
        <f>LEFT(BART_Rides[[#This Row],[Lines]],1)</f>
        <v>Y</v>
      </c>
      <c r="M15689" s="1" t="str">
        <f>IF(BART_Rides[[#This Row],[FirstLetter]]="Y","Yes","No")</f>
        <v>Yes</v>
      </c>
      <c r="N15689" s="1" t="str">
        <f>IF(OR(BART_Rides[[#This Row],[Station Code]]="EM", BART_Rides[[#This Row],[Station Code]]="MT", BART_Rides[[#This Row],[Station Code]]="PL", BART_Rides[[#This Row],[Station Code]]="CC"), "Yes", "No")</f>
        <v>No</v>
      </c>
    </row>
    <row r="15690" spans="6:14">
      <c r="F15690" s="3">
        <v>44555</v>
      </c>
      <c r="G15690" s="1" t="s">
        <v>81</v>
      </c>
      <c r="H15690" s="1" t="s">
        <v>107</v>
      </c>
      <c r="I15690" s="1">
        <v>0</v>
      </c>
      <c r="J15690" s="1">
        <f>MONTH(BART_Rides[[#This Row],[Date]])</f>
        <v>12</v>
      </c>
      <c r="K15690" s="1">
        <f>WEEKDAY(BART_Rides[[#This Row],[Date]],2)</f>
        <v>6</v>
      </c>
      <c r="L15690" s="1" t="str">
        <f>LEFT(BART_Rides[[#This Row],[Lines]],1)</f>
        <v>Y</v>
      </c>
      <c r="M15690" s="1" t="str">
        <f>IF(BART_Rides[[#This Row],[FirstLetter]]="Y","Yes","No")</f>
        <v>Yes</v>
      </c>
      <c r="N15690" s="1" t="str">
        <f>IF(OR(BART_Rides[[#This Row],[Station Code]]="EM", BART_Rides[[#This Row],[Station Code]]="MT", BART_Rides[[#This Row],[Station Code]]="PL", BART_Rides[[#This Row],[Station Code]]="CC"), "Yes", "No")</f>
        <v>No</v>
      </c>
    </row>
    <row r="15691" spans="6:14">
      <c r="F15691" s="3">
        <v>44556</v>
      </c>
      <c r="G15691" s="1" t="s">
        <v>81</v>
      </c>
      <c r="H15691" s="1" t="s">
        <v>107</v>
      </c>
      <c r="I15691" s="1">
        <v>0</v>
      </c>
      <c r="J15691" s="1">
        <f>MONTH(BART_Rides[[#This Row],[Date]])</f>
        <v>12</v>
      </c>
      <c r="K15691" s="1">
        <f>WEEKDAY(BART_Rides[[#This Row],[Date]],2)</f>
        <v>7</v>
      </c>
      <c r="L15691" s="1" t="str">
        <f>LEFT(BART_Rides[[#This Row],[Lines]],1)</f>
        <v>Y</v>
      </c>
      <c r="M15691" s="1" t="str">
        <f>IF(BART_Rides[[#This Row],[FirstLetter]]="Y","Yes","No")</f>
        <v>Yes</v>
      </c>
      <c r="N15691" s="1" t="str">
        <f>IF(OR(BART_Rides[[#This Row],[Station Code]]="EM", BART_Rides[[#This Row],[Station Code]]="MT", BART_Rides[[#This Row],[Station Code]]="PL", BART_Rides[[#This Row],[Station Code]]="CC"), "Yes", "No")</f>
        <v>No</v>
      </c>
    </row>
    <row r="15692" spans="6:14">
      <c r="F15692" s="3">
        <v>44557</v>
      </c>
      <c r="G15692" s="1" t="s">
        <v>81</v>
      </c>
      <c r="H15692" s="1" t="s">
        <v>107</v>
      </c>
      <c r="I15692" s="1">
        <v>0</v>
      </c>
      <c r="J15692" s="1">
        <f>MONTH(BART_Rides[[#This Row],[Date]])</f>
        <v>12</v>
      </c>
      <c r="K15692" s="1">
        <f>WEEKDAY(BART_Rides[[#This Row],[Date]],2)</f>
        <v>1</v>
      </c>
      <c r="L15692" s="1" t="str">
        <f>LEFT(BART_Rides[[#This Row],[Lines]],1)</f>
        <v>Y</v>
      </c>
      <c r="M15692" s="1" t="str">
        <f>IF(BART_Rides[[#This Row],[FirstLetter]]="Y","Yes","No")</f>
        <v>Yes</v>
      </c>
      <c r="N15692" s="1" t="str">
        <f>IF(OR(BART_Rides[[#This Row],[Station Code]]="EM", BART_Rides[[#This Row],[Station Code]]="MT", BART_Rides[[#This Row],[Station Code]]="PL", BART_Rides[[#This Row],[Station Code]]="CC"), "Yes", "No")</f>
        <v>No</v>
      </c>
    </row>
    <row r="15693" spans="6:14">
      <c r="F15693" s="3">
        <v>44558</v>
      </c>
      <c r="G15693" s="1" t="s">
        <v>81</v>
      </c>
      <c r="H15693" s="1" t="s">
        <v>107</v>
      </c>
      <c r="I15693" s="1">
        <v>1</v>
      </c>
      <c r="J15693" s="1">
        <f>MONTH(BART_Rides[[#This Row],[Date]])</f>
        <v>12</v>
      </c>
      <c r="K15693" s="1">
        <f>WEEKDAY(BART_Rides[[#This Row],[Date]],2)</f>
        <v>2</v>
      </c>
      <c r="L15693" s="1" t="str">
        <f>LEFT(BART_Rides[[#This Row],[Lines]],1)</f>
        <v>Y</v>
      </c>
      <c r="M15693" s="1" t="str">
        <f>IF(BART_Rides[[#This Row],[FirstLetter]]="Y","Yes","No")</f>
        <v>Yes</v>
      </c>
      <c r="N15693" s="1" t="str">
        <f>IF(OR(BART_Rides[[#This Row],[Station Code]]="EM", BART_Rides[[#This Row],[Station Code]]="MT", BART_Rides[[#This Row],[Station Code]]="PL", BART_Rides[[#This Row],[Station Code]]="CC"), "Yes", "No")</f>
        <v>No</v>
      </c>
    </row>
    <row r="15694" spans="6:14">
      <c r="F15694" s="3">
        <v>44559</v>
      </c>
      <c r="G15694" s="1" t="s">
        <v>81</v>
      </c>
      <c r="H15694" s="1" t="s">
        <v>107</v>
      </c>
      <c r="I15694" s="1">
        <v>0</v>
      </c>
      <c r="J15694" s="1">
        <f>MONTH(BART_Rides[[#This Row],[Date]])</f>
        <v>12</v>
      </c>
      <c r="K15694" s="1">
        <f>WEEKDAY(BART_Rides[[#This Row],[Date]],2)</f>
        <v>3</v>
      </c>
      <c r="L15694" s="1" t="str">
        <f>LEFT(BART_Rides[[#This Row],[Lines]],1)</f>
        <v>Y</v>
      </c>
      <c r="M15694" s="1" t="str">
        <f>IF(BART_Rides[[#This Row],[FirstLetter]]="Y","Yes","No")</f>
        <v>Yes</v>
      </c>
      <c r="N15694" s="1" t="str">
        <f>IF(OR(BART_Rides[[#This Row],[Station Code]]="EM", BART_Rides[[#This Row],[Station Code]]="MT", BART_Rides[[#This Row],[Station Code]]="PL", BART_Rides[[#This Row],[Station Code]]="CC"), "Yes", "No")</f>
        <v>No</v>
      </c>
    </row>
    <row r="15695" spans="6:14">
      <c r="F15695" s="3">
        <v>44560</v>
      </c>
      <c r="G15695" s="1" t="s">
        <v>81</v>
      </c>
      <c r="H15695" s="1" t="s">
        <v>107</v>
      </c>
      <c r="I15695" s="1">
        <v>770</v>
      </c>
      <c r="J15695" s="1">
        <f>MONTH(BART_Rides[[#This Row],[Date]])</f>
        <v>12</v>
      </c>
      <c r="K15695" s="1">
        <f>WEEKDAY(BART_Rides[[#This Row],[Date]],2)</f>
        <v>4</v>
      </c>
      <c r="L15695" s="1" t="str">
        <f>LEFT(BART_Rides[[#This Row],[Lines]],1)</f>
        <v>Y</v>
      </c>
      <c r="M15695" s="1" t="str">
        <f>IF(BART_Rides[[#This Row],[FirstLetter]]="Y","Yes","No")</f>
        <v>Yes</v>
      </c>
      <c r="N15695" s="1" t="str">
        <f>IF(OR(BART_Rides[[#This Row],[Station Code]]="EM", BART_Rides[[#This Row],[Station Code]]="MT", BART_Rides[[#This Row],[Station Code]]="PL", BART_Rides[[#This Row],[Station Code]]="CC"), "Yes", "No")</f>
        <v>No</v>
      </c>
    </row>
    <row r="15696" spans="6:14">
      <c r="F15696" s="3">
        <v>44561</v>
      </c>
      <c r="G15696" s="1" t="s">
        <v>81</v>
      </c>
      <c r="H15696" s="1" t="s">
        <v>107</v>
      </c>
      <c r="I15696" s="1">
        <v>812</v>
      </c>
      <c r="J15696" s="1">
        <f>MONTH(BART_Rides[[#This Row],[Date]])</f>
        <v>12</v>
      </c>
      <c r="K15696" s="1">
        <f>WEEKDAY(BART_Rides[[#This Row],[Date]],2)</f>
        <v>5</v>
      </c>
      <c r="L15696" s="1" t="str">
        <f>LEFT(BART_Rides[[#This Row],[Lines]],1)</f>
        <v>Y</v>
      </c>
      <c r="M15696" s="1" t="str">
        <f>IF(BART_Rides[[#This Row],[FirstLetter]]="Y","Yes","No")</f>
        <v>Yes</v>
      </c>
      <c r="N15696" s="1" t="str">
        <f>IF(OR(BART_Rides[[#This Row],[Station Code]]="EM", BART_Rides[[#This Row],[Station Code]]="MT", BART_Rides[[#This Row],[Station Code]]="PL", BART_Rides[[#This Row],[Station Code]]="CC"), "Yes", "No")</f>
        <v>No</v>
      </c>
    </row>
    <row r="15697" spans="6:14">
      <c r="F15697" s="3">
        <v>44197</v>
      </c>
      <c r="G15697" s="1" t="s">
        <v>83</v>
      </c>
      <c r="H15697" s="1" t="s">
        <v>108</v>
      </c>
      <c r="I15697" s="1">
        <v>117</v>
      </c>
      <c r="J15697" s="1">
        <f>MONTH(BART_Rides[[#This Row],[Date]])</f>
        <v>1</v>
      </c>
      <c r="K15697" s="1">
        <f>WEEKDAY(BART_Rides[[#This Row],[Date]],2)</f>
        <v>5</v>
      </c>
      <c r="L15697" s="1" t="str">
        <f>LEFT(BART_Rides[[#This Row],[Lines]],1)</f>
        <v>B</v>
      </c>
      <c r="M15697" s="1" t="str">
        <f>IF(BART_Rides[[#This Row],[FirstLetter]]="Y","Yes","No")</f>
        <v>No</v>
      </c>
      <c r="N15697" s="1" t="str">
        <f>IF(OR(BART_Rides[[#This Row],[Station Code]]="EM", BART_Rides[[#This Row],[Station Code]]="MT", BART_Rides[[#This Row],[Station Code]]="PL", BART_Rides[[#This Row],[Station Code]]="CC"), "Yes", "No")</f>
        <v>No</v>
      </c>
    </row>
    <row r="15698" spans="6:14">
      <c r="F15698" s="3">
        <v>44198</v>
      </c>
      <c r="G15698" s="1" t="s">
        <v>83</v>
      </c>
      <c r="H15698" s="1" t="s">
        <v>108</v>
      </c>
      <c r="I15698" s="1">
        <v>149</v>
      </c>
      <c r="J15698" s="1">
        <f>MONTH(BART_Rides[[#This Row],[Date]])</f>
        <v>1</v>
      </c>
      <c r="K15698" s="1">
        <f>WEEKDAY(BART_Rides[[#This Row],[Date]],2)</f>
        <v>6</v>
      </c>
      <c r="L15698" s="1" t="str">
        <f>LEFT(BART_Rides[[#This Row],[Lines]],1)</f>
        <v>B</v>
      </c>
      <c r="M15698" s="1" t="str">
        <f>IF(BART_Rides[[#This Row],[FirstLetter]]="Y","Yes","No")</f>
        <v>No</v>
      </c>
      <c r="N15698" s="1" t="str">
        <f>IF(OR(BART_Rides[[#This Row],[Station Code]]="EM", BART_Rides[[#This Row],[Station Code]]="MT", BART_Rides[[#This Row],[Station Code]]="PL", BART_Rides[[#This Row],[Station Code]]="CC"), "Yes", "No")</f>
        <v>No</v>
      </c>
    </row>
    <row r="15699" spans="6:14">
      <c r="F15699" s="3">
        <v>44199</v>
      </c>
      <c r="G15699" s="1" t="s">
        <v>83</v>
      </c>
      <c r="H15699" s="1" t="s">
        <v>108</v>
      </c>
      <c r="I15699" s="1">
        <v>98</v>
      </c>
      <c r="J15699" s="1">
        <f>MONTH(BART_Rides[[#This Row],[Date]])</f>
        <v>1</v>
      </c>
      <c r="K15699" s="1">
        <f>WEEKDAY(BART_Rides[[#This Row],[Date]],2)</f>
        <v>7</v>
      </c>
      <c r="L15699" s="1" t="str">
        <f>LEFT(BART_Rides[[#This Row],[Lines]],1)</f>
        <v>B</v>
      </c>
      <c r="M15699" s="1" t="str">
        <f>IF(BART_Rides[[#This Row],[FirstLetter]]="Y","Yes","No")</f>
        <v>No</v>
      </c>
      <c r="N15699" s="1" t="str">
        <f>IF(OR(BART_Rides[[#This Row],[Station Code]]="EM", BART_Rides[[#This Row],[Station Code]]="MT", BART_Rides[[#This Row],[Station Code]]="PL", BART_Rides[[#This Row],[Station Code]]="CC"), "Yes", "No")</f>
        <v>No</v>
      </c>
    </row>
    <row r="15700" spans="6:14">
      <c r="F15700" s="3">
        <v>44200</v>
      </c>
      <c r="G15700" s="1" t="s">
        <v>83</v>
      </c>
      <c r="H15700" s="1" t="s">
        <v>108</v>
      </c>
      <c r="I15700" s="1">
        <v>193</v>
      </c>
      <c r="J15700" s="1">
        <f>MONTH(BART_Rides[[#This Row],[Date]])</f>
        <v>1</v>
      </c>
      <c r="K15700" s="1">
        <f>WEEKDAY(BART_Rides[[#This Row],[Date]],2)</f>
        <v>1</v>
      </c>
      <c r="L15700" s="1" t="str">
        <f>LEFT(BART_Rides[[#This Row],[Lines]],1)</f>
        <v>B</v>
      </c>
      <c r="M15700" s="1" t="str">
        <f>IF(BART_Rides[[#This Row],[FirstLetter]]="Y","Yes","No")</f>
        <v>No</v>
      </c>
      <c r="N15700" s="1" t="str">
        <f>IF(OR(BART_Rides[[#This Row],[Station Code]]="EM", BART_Rides[[#This Row],[Station Code]]="MT", BART_Rides[[#This Row],[Station Code]]="PL", BART_Rides[[#This Row],[Station Code]]="CC"), "Yes", "No")</f>
        <v>No</v>
      </c>
    </row>
    <row r="15701" spans="6:14">
      <c r="F15701" s="3">
        <v>44201</v>
      </c>
      <c r="G15701" s="1" t="s">
        <v>83</v>
      </c>
      <c r="H15701" s="1" t="s">
        <v>108</v>
      </c>
      <c r="I15701" s="1">
        <v>272</v>
      </c>
      <c r="J15701" s="1">
        <f>MONTH(BART_Rides[[#This Row],[Date]])</f>
        <v>1</v>
      </c>
      <c r="K15701" s="1">
        <f>WEEKDAY(BART_Rides[[#This Row],[Date]],2)</f>
        <v>2</v>
      </c>
      <c r="L15701" s="1" t="str">
        <f>LEFT(BART_Rides[[#This Row],[Lines]],1)</f>
        <v>B</v>
      </c>
      <c r="M15701" s="1" t="str">
        <f>IF(BART_Rides[[#This Row],[FirstLetter]]="Y","Yes","No")</f>
        <v>No</v>
      </c>
      <c r="N15701" s="1" t="str">
        <f>IF(OR(BART_Rides[[#This Row],[Station Code]]="EM", BART_Rides[[#This Row],[Station Code]]="MT", BART_Rides[[#This Row],[Station Code]]="PL", BART_Rides[[#This Row],[Station Code]]="CC"), "Yes", "No")</f>
        <v>No</v>
      </c>
    </row>
    <row r="15702" spans="6:14">
      <c r="F15702" s="3">
        <v>44202</v>
      </c>
      <c r="G15702" s="1" t="s">
        <v>83</v>
      </c>
      <c r="H15702" s="1" t="s">
        <v>108</v>
      </c>
      <c r="I15702" s="1">
        <v>228</v>
      </c>
      <c r="J15702" s="1">
        <f>MONTH(BART_Rides[[#This Row],[Date]])</f>
        <v>1</v>
      </c>
      <c r="K15702" s="1">
        <f>WEEKDAY(BART_Rides[[#This Row],[Date]],2)</f>
        <v>3</v>
      </c>
      <c r="L15702" s="1" t="str">
        <f>LEFT(BART_Rides[[#This Row],[Lines]],1)</f>
        <v>B</v>
      </c>
      <c r="M15702" s="1" t="str">
        <f>IF(BART_Rides[[#This Row],[FirstLetter]]="Y","Yes","No")</f>
        <v>No</v>
      </c>
      <c r="N15702" s="1" t="str">
        <f>IF(OR(BART_Rides[[#This Row],[Station Code]]="EM", BART_Rides[[#This Row],[Station Code]]="MT", BART_Rides[[#This Row],[Station Code]]="PL", BART_Rides[[#This Row],[Station Code]]="CC"), "Yes", "No")</f>
        <v>No</v>
      </c>
    </row>
    <row r="15703" spans="6:14">
      <c r="F15703" s="3">
        <v>44203</v>
      </c>
      <c r="G15703" s="1" t="s">
        <v>83</v>
      </c>
      <c r="H15703" s="1" t="s">
        <v>108</v>
      </c>
      <c r="I15703" s="1">
        <v>238</v>
      </c>
      <c r="J15703" s="1">
        <f>MONTH(BART_Rides[[#This Row],[Date]])</f>
        <v>1</v>
      </c>
      <c r="K15703" s="1">
        <f>WEEKDAY(BART_Rides[[#This Row],[Date]],2)</f>
        <v>4</v>
      </c>
      <c r="L15703" s="1" t="str">
        <f>LEFT(BART_Rides[[#This Row],[Lines]],1)</f>
        <v>B</v>
      </c>
      <c r="M15703" s="1" t="str">
        <f>IF(BART_Rides[[#This Row],[FirstLetter]]="Y","Yes","No")</f>
        <v>No</v>
      </c>
      <c r="N15703" s="1" t="str">
        <f>IF(OR(BART_Rides[[#This Row],[Station Code]]="EM", BART_Rides[[#This Row],[Station Code]]="MT", BART_Rides[[#This Row],[Station Code]]="PL", BART_Rides[[#This Row],[Station Code]]="CC"), "Yes", "No")</f>
        <v>No</v>
      </c>
    </row>
    <row r="15704" spans="6:14">
      <c r="F15704" s="3">
        <v>44204</v>
      </c>
      <c r="G15704" s="1" t="s">
        <v>83</v>
      </c>
      <c r="H15704" s="1" t="s">
        <v>108</v>
      </c>
      <c r="I15704" s="1">
        <v>268</v>
      </c>
      <c r="J15704" s="1">
        <f>MONTH(BART_Rides[[#This Row],[Date]])</f>
        <v>1</v>
      </c>
      <c r="K15704" s="1">
        <f>WEEKDAY(BART_Rides[[#This Row],[Date]],2)</f>
        <v>5</v>
      </c>
      <c r="L15704" s="1" t="str">
        <f>LEFT(BART_Rides[[#This Row],[Lines]],1)</f>
        <v>B</v>
      </c>
      <c r="M15704" s="1" t="str">
        <f>IF(BART_Rides[[#This Row],[FirstLetter]]="Y","Yes","No")</f>
        <v>No</v>
      </c>
      <c r="N15704" s="1" t="str">
        <f>IF(OR(BART_Rides[[#This Row],[Station Code]]="EM", BART_Rides[[#This Row],[Station Code]]="MT", BART_Rides[[#This Row],[Station Code]]="PL", BART_Rides[[#This Row],[Station Code]]="CC"), "Yes", "No")</f>
        <v>No</v>
      </c>
    </row>
    <row r="15705" spans="6:14">
      <c r="F15705" s="3">
        <v>44205</v>
      </c>
      <c r="G15705" s="1" t="s">
        <v>83</v>
      </c>
      <c r="H15705" s="1" t="s">
        <v>108</v>
      </c>
      <c r="I15705" s="1">
        <v>158</v>
      </c>
      <c r="J15705" s="1">
        <f>MONTH(BART_Rides[[#This Row],[Date]])</f>
        <v>1</v>
      </c>
      <c r="K15705" s="1">
        <f>WEEKDAY(BART_Rides[[#This Row],[Date]],2)</f>
        <v>6</v>
      </c>
      <c r="L15705" s="1" t="str">
        <f>LEFT(BART_Rides[[#This Row],[Lines]],1)</f>
        <v>B</v>
      </c>
      <c r="M15705" s="1" t="str">
        <f>IF(BART_Rides[[#This Row],[FirstLetter]]="Y","Yes","No")</f>
        <v>No</v>
      </c>
      <c r="N15705" s="1" t="str">
        <f>IF(OR(BART_Rides[[#This Row],[Station Code]]="EM", BART_Rides[[#This Row],[Station Code]]="MT", BART_Rides[[#This Row],[Station Code]]="PL", BART_Rides[[#This Row],[Station Code]]="CC"), "Yes", "No")</f>
        <v>No</v>
      </c>
    </row>
    <row r="15706" spans="6:14">
      <c r="F15706" s="3">
        <v>44206</v>
      </c>
      <c r="G15706" s="1" t="s">
        <v>83</v>
      </c>
      <c r="H15706" s="1" t="s">
        <v>108</v>
      </c>
      <c r="I15706" s="1">
        <v>126</v>
      </c>
      <c r="J15706" s="1">
        <f>MONTH(BART_Rides[[#This Row],[Date]])</f>
        <v>1</v>
      </c>
      <c r="K15706" s="1">
        <f>WEEKDAY(BART_Rides[[#This Row],[Date]],2)</f>
        <v>7</v>
      </c>
      <c r="L15706" s="1" t="str">
        <f>LEFT(BART_Rides[[#This Row],[Lines]],1)</f>
        <v>B</v>
      </c>
      <c r="M15706" s="1" t="str">
        <f>IF(BART_Rides[[#This Row],[FirstLetter]]="Y","Yes","No")</f>
        <v>No</v>
      </c>
      <c r="N15706" s="1" t="str">
        <f>IF(OR(BART_Rides[[#This Row],[Station Code]]="EM", BART_Rides[[#This Row],[Station Code]]="MT", BART_Rides[[#This Row],[Station Code]]="PL", BART_Rides[[#This Row],[Station Code]]="CC"), "Yes", "No")</f>
        <v>No</v>
      </c>
    </row>
    <row r="15707" spans="6:14">
      <c r="F15707" s="3">
        <v>44207</v>
      </c>
      <c r="G15707" s="1" t="s">
        <v>83</v>
      </c>
      <c r="H15707" s="1" t="s">
        <v>108</v>
      </c>
      <c r="I15707" s="1">
        <v>216</v>
      </c>
      <c r="J15707" s="1">
        <f>MONTH(BART_Rides[[#This Row],[Date]])</f>
        <v>1</v>
      </c>
      <c r="K15707" s="1">
        <f>WEEKDAY(BART_Rides[[#This Row],[Date]],2)</f>
        <v>1</v>
      </c>
      <c r="L15707" s="1" t="str">
        <f>LEFT(BART_Rides[[#This Row],[Lines]],1)</f>
        <v>B</v>
      </c>
      <c r="M15707" s="1" t="str">
        <f>IF(BART_Rides[[#This Row],[FirstLetter]]="Y","Yes","No")</f>
        <v>No</v>
      </c>
      <c r="N15707" s="1" t="str">
        <f>IF(OR(BART_Rides[[#This Row],[Station Code]]="EM", BART_Rides[[#This Row],[Station Code]]="MT", BART_Rides[[#This Row],[Station Code]]="PL", BART_Rides[[#This Row],[Station Code]]="CC"), "Yes", "No")</f>
        <v>No</v>
      </c>
    </row>
    <row r="15708" spans="6:14">
      <c r="F15708" s="3">
        <v>44208</v>
      </c>
      <c r="G15708" s="1" t="s">
        <v>83</v>
      </c>
      <c r="H15708" s="1" t="s">
        <v>108</v>
      </c>
      <c r="I15708" s="1">
        <v>264</v>
      </c>
      <c r="J15708" s="1">
        <f>MONTH(BART_Rides[[#This Row],[Date]])</f>
        <v>1</v>
      </c>
      <c r="K15708" s="1">
        <f>WEEKDAY(BART_Rides[[#This Row],[Date]],2)</f>
        <v>2</v>
      </c>
      <c r="L15708" s="1" t="str">
        <f>LEFT(BART_Rides[[#This Row],[Lines]],1)</f>
        <v>B</v>
      </c>
      <c r="M15708" s="1" t="str">
        <f>IF(BART_Rides[[#This Row],[FirstLetter]]="Y","Yes","No")</f>
        <v>No</v>
      </c>
      <c r="N15708" s="1" t="str">
        <f>IF(OR(BART_Rides[[#This Row],[Station Code]]="EM", BART_Rides[[#This Row],[Station Code]]="MT", BART_Rides[[#This Row],[Station Code]]="PL", BART_Rides[[#This Row],[Station Code]]="CC"), "Yes", "No")</f>
        <v>No</v>
      </c>
    </row>
    <row r="15709" spans="6:14">
      <c r="F15709" s="3">
        <v>44209</v>
      </c>
      <c r="G15709" s="1" t="s">
        <v>83</v>
      </c>
      <c r="H15709" s="1" t="s">
        <v>108</v>
      </c>
      <c r="I15709" s="1">
        <v>256</v>
      </c>
      <c r="J15709" s="1">
        <f>MONTH(BART_Rides[[#This Row],[Date]])</f>
        <v>1</v>
      </c>
      <c r="K15709" s="1">
        <f>WEEKDAY(BART_Rides[[#This Row],[Date]],2)</f>
        <v>3</v>
      </c>
      <c r="L15709" s="1" t="str">
        <f>LEFT(BART_Rides[[#This Row],[Lines]],1)</f>
        <v>B</v>
      </c>
      <c r="M15709" s="1" t="str">
        <f>IF(BART_Rides[[#This Row],[FirstLetter]]="Y","Yes","No")</f>
        <v>No</v>
      </c>
      <c r="N15709" s="1" t="str">
        <f>IF(OR(BART_Rides[[#This Row],[Station Code]]="EM", BART_Rides[[#This Row],[Station Code]]="MT", BART_Rides[[#This Row],[Station Code]]="PL", BART_Rides[[#This Row],[Station Code]]="CC"), "Yes", "No")</f>
        <v>No</v>
      </c>
    </row>
    <row r="15710" spans="6:14">
      <c r="F15710" s="3">
        <v>44210</v>
      </c>
      <c r="G15710" s="1" t="s">
        <v>83</v>
      </c>
      <c r="H15710" s="1" t="s">
        <v>108</v>
      </c>
      <c r="I15710" s="1">
        <v>237</v>
      </c>
      <c r="J15710" s="1">
        <f>MONTH(BART_Rides[[#This Row],[Date]])</f>
        <v>1</v>
      </c>
      <c r="K15710" s="1">
        <f>WEEKDAY(BART_Rides[[#This Row],[Date]],2)</f>
        <v>4</v>
      </c>
      <c r="L15710" s="1" t="str">
        <f>LEFT(BART_Rides[[#This Row],[Lines]],1)</f>
        <v>B</v>
      </c>
      <c r="M15710" s="1" t="str">
        <f>IF(BART_Rides[[#This Row],[FirstLetter]]="Y","Yes","No")</f>
        <v>No</v>
      </c>
      <c r="N15710" s="1" t="str">
        <f>IF(OR(BART_Rides[[#This Row],[Station Code]]="EM", BART_Rides[[#This Row],[Station Code]]="MT", BART_Rides[[#This Row],[Station Code]]="PL", BART_Rides[[#This Row],[Station Code]]="CC"), "Yes", "No")</f>
        <v>No</v>
      </c>
    </row>
    <row r="15711" spans="6:14">
      <c r="F15711" s="3">
        <v>44211</v>
      </c>
      <c r="G15711" s="1" t="s">
        <v>83</v>
      </c>
      <c r="H15711" s="1" t="s">
        <v>108</v>
      </c>
      <c r="I15711" s="1">
        <v>268</v>
      </c>
      <c r="J15711" s="1">
        <f>MONTH(BART_Rides[[#This Row],[Date]])</f>
        <v>1</v>
      </c>
      <c r="K15711" s="1">
        <f>WEEKDAY(BART_Rides[[#This Row],[Date]],2)</f>
        <v>5</v>
      </c>
      <c r="L15711" s="1" t="str">
        <f>LEFT(BART_Rides[[#This Row],[Lines]],1)</f>
        <v>B</v>
      </c>
      <c r="M15711" s="1" t="str">
        <f>IF(BART_Rides[[#This Row],[FirstLetter]]="Y","Yes","No")</f>
        <v>No</v>
      </c>
      <c r="N15711" s="1" t="str">
        <f>IF(OR(BART_Rides[[#This Row],[Station Code]]="EM", BART_Rides[[#This Row],[Station Code]]="MT", BART_Rides[[#This Row],[Station Code]]="PL", BART_Rides[[#This Row],[Station Code]]="CC"), "Yes", "No")</f>
        <v>No</v>
      </c>
    </row>
    <row r="15712" spans="6:14">
      <c r="F15712" s="3">
        <v>44212</v>
      </c>
      <c r="G15712" s="1" t="s">
        <v>83</v>
      </c>
      <c r="H15712" s="1" t="s">
        <v>108</v>
      </c>
      <c r="I15712" s="1">
        <v>164</v>
      </c>
      <c r="J15712" s="1">
        <f>MONTH(BART_Rides[[#This Row],[Date]])</f>
        <v>1</v>
      </c>
      <c r="K15712" s="1">
        <f>WEEKDAY(BART_Rides[[#This Row],[Date]],2)</f>
        <v>6</v>
      </c>
      <c r="L15712" s="1" t="str">
        <f>LEFT(BART_Rides[[#This Row],[Lines]],1)</f>
        <v>B</v>
      </c>
      <c r="M15712" s="1" t="str">
        <f>IF(BART_Rides[[#This Row],[FirstLetter]]="Y","Yes","No")</f>
        <v>No</v>
      </c>
      <c r="N15712" s="1" t="str">
        <f>IF(OR(BART_Rides[[#This Row],[Station Code]]="EM", BART_Rides[[#This Row],[Station Code]]="MT", BART_Rides[[#This Row],[Station Code]]="PL", BART_Rides[[#This Row],[Station Code]]="CC"), "Yes", "No")</f>
        <v>No</v>
      </c>
    </row>
    <row r="15713" spans="6:14">
      <c r="F15713" s="3">
        <v>44213</v>
      </c>
      <c r="G15713" s="1" t="s">
        <v>83</v>
      </c>
      <c r="H15713" s="1" t="s">
        <v>108</v>
      </c>
      <c r="I15713" s="1">
        <v>141</v>
      </c>
      <c r="J15713" s="1">
        <f>MONTH(BART_Rides[[#This Row],[Date]])</f>
        <v>1</v>
      </c>
      <c r="K15713" s="1">
        <f>WEEKDAY(BART_Rides[[#This Row],[Date]],2)</f>
        <v>7</v>
      </c>
      <c r="L15713" s="1" t="str">
        <f>LEFT(BART_Rides[[#This Row],[Lines]],1)</f>
        <v>B</v>
      </c>
      <c r="M15713" s="1" t="str">
        <f>IF(BART_Rides[[#This Row],[FirstLetter]]="Y","Yes","No")</f>
        <v>No</v>
      </c>
      <c r="N15713" s="1" t="str">
        <f>IF(OR(BART_Rides[[#This Row],[Station Code]]="EM", BART_Rides[[#This Row],[Station Code]]="MT", BART_Rides[[#This Row],[Station Code]]="PL", BART_Rides[[#This Row],[Station Code]]="CC"), "Yes", "No")</f>
        <v>No</v>
      </c>
    </row>
    <row r="15714" spans="6:14">
      <c r="F15714" s="3">
        <v>44214</v>
      </c>
      <c r="G15714" s="1" t="s">
        <v>83</v>
      </c>
      <c r="H15714" s="1" t="s">
        <v>108</v>
      </c>
      <c r="I15714" s="1">
        <v>151</v>
      </c>
      <c r="J15714" s="1">
        <f>MONTH(BART_Rides[[#This Row],[Date]])</f>
        <v>1</v>
      </c>
      <c r="K15714" s="1">
        <f>WEEKDAY(BART_Rides[[#This Row],[Date]],2)</f>
        <v>1</v>
      </c>
      <c r="L15714" s="1" t="str">
        <f>LEFT(BART_Rides[[#This Row],[Lines]],1)</f>
        <v>B</v>
      </c>
      <c r="M15714" s="1" t="str">
        <f>IF(BART_Rides[[#This Row],[FirstLetter]]="Y","Yes","No")</f>
        <v>No</v>
      </c>
      <c r="N15714" s="1" t="str">
        <f>IF(OR(BART_Rides[[#This Row],[Station Code]]="EM", BART_Rides[[#This Row],[Station Code]]="MT", BART_Rides[[#This Row],[Station Code]]="PL", BART_Rides[[#This Row],[Station Code]]="CC"), "Yes", "No")</f>
        <v>No</v>
      </c>
    </row>
    <row r="15715" spans="6:14">
      <c r="F15715" s="3">
        <v>44215</v>
      </c>
      <c r="G15715" s="1" t="s">
        <v>83</v>
      </c>
      <c r="H15715" s="1" t="s">
        <v>108</v>
      </c>
      <c r="I15715" s="1">
        <v>238</v>
      </c>
      <c r="J15715" s="1">
        <f>MONTH(BART_Rides[[#This Row],[Date]])</f>
        <v>1</v>
      </c>
      <c r="K15715" s="1">
        <f>WEEKDAY(BART_Rides[[#This Row],[Date]],2)</f>
        <v>2</v>
      </c>
      <c r="L15715" s="1" t="str">
        <f>LEFT(BART_Rides[[#This Row],[Lines]],1)</f>
        <v>B</v>
      </c>
      <c r="M15715" s="1" t="str">
        <f>IF(BART_Rides[[#This Row],[FirstLetter]]="Y","Yes","No")</f>
        <v>No</v>
      </c>
      <c r="N15715" s="1" t="str">
        <f>IF(OR(BART_Rides[[#This Row],[Station Code]]="EM", BART_Rides[[#This Row],[Station Code]]="MT", BART_Rides[[#This Row],[Station Code]]="PL", BART_Rides[[#This Row],[Station Code]]="CC"), "Yes", "No")</f>
        <v>No</v>
      </c>
    </row>
    <row r="15716" spans="6:14">
      <c r="F15716" s="3">
        <v>44216</v>
      </c>
      <c r="G15716" s="1" t="s">
        <v>83</v>
      </c>
      <c r="H15716" s="1" t="s">
        <v>108</v>
      </c>
      <c r="I15716" s="1">
        <v>251</v>
      </c>
      <c r="J15716" s="1">
        <f>MONTH(BART_Rides[[#This Row],[Date]])</f>
        <v>1</v>
      </c>
      <c r="K15716" s="1">
        <f>WEEKDAY(BART_Rides[[#This Row],[Date]],2)</f>
        <v>3</v>
      </c>
      <c r="L15716" s="1" t="str">
        <f>LEFT(BART_Rides[[#This Row],[Lines]],1)</f>
        <v>B</v>
      </c>
      <c r="M15716" s="1" t="str">
        <f>IF(BART_Rides[[#This Row],[FirstLetter]]="Y","Yes","No")</f>
        <v>No</v>
      </c>
      <c r="N15716" s="1" t="str">
        <f>IF(OR(BART_Rides[[#This Row],[Station Code]]="EM", BART_Rides[[#This Row],[Station Code]]="MT", BART_Rides[[#This Row],[Station Code]]="PL", BART_Rides[[#This Row],[Station Code]]="CC"), "Yes", "No")</f>
        <v>No</v>
      </c>
    </row>
    <row r="15717" spans="6:14">
      <c r="F15717" s="3">
        <v>44217</v>
      </c>
      <c r="G15717" s="1" t="s">
        <v>83</v>
      </c>
      <c r="H15717" s="1" t="s">
        <v>108</v>
      </c>
      <c r="I15717" s="1">
        <v>269</v>
      </c>
      <c r="J15717" s="1">
        <f>MONTH(BART_Rides[[#This Row],[Date]])</f>
        <v>1</v>
      </c>
      <c r="K15717" s="1">
        <f>WEEKDAY(BART_Rides[[#This Row],[Date]],2)</f>
        <v>4</v>
      </c>
      <c r="L15717" s="1" t="str">
        <f>LEFT(BART_Rides[[#This Row],[Lines]],1)</f>
        <v>B</v>
      </c>
      <c r="M15717" s="1" t="str">
        <f>IF(BART_Rides[[#This Row],[FirstLetter]]="Y","Yes","No")</f>
        <v>No</v>
      </c>
      <c r="N15717" s="1" t="str">
        <f>IF(OR(BART_Rides[[#This Row],[Station Code]]="EM", BART_Rides[[#This Row],[Station Code]]="MT", BART_Rides[[#This Row],[Station Code]]="PL", BART_Rides[[#This Row],[Station Code]]="CC"), "Yes", "No")</f>
        <v>No</v>
      </c>
    </row>
    <row r="15718" spans="6:14">
      <c r="F15718" s="3">
        <v>44218</v>
      </c>
      <c r="G15718" s="1" t="s">
        <v>83</v>
      </c>
      <c r="H15718" s="1" t="s">
        <v>108</v>
      </c>
      <c r="I15718" s="1">
        <v>235</v>
      </c>
      <c r="J15718" s="1">
        <f>MONTH(BART_Rides[[#This Row],[Date]])</f>
        <v>1</v>
      </c>
      <c r="K15718" s="1">
        <f>WEEKDAY(BART_Rides[[#This Row],[Date]],2)</f>
        <v>5</v>
      </c>
      <c r="L15718" s="1" t="str">
        <f>LEFT(BART_Rides[[#This Row],[Lines]],1)</f>
        <v>B</v>
      </c>
      <c r="M15718" s="1" t="str">
        <f>IF(BART_Rides[[#This Row],[FirstLetter]]="Y","Yes","No")</f>
        <v>No</v>
      </c>
      <c r="N15718" s="1" t="str">
        <f>IF(OR(BART_Rides[[#This Row],[Station Code]]="EM", BART_Rides[[#This Row],[Station Code]]="MT", BART_Rides[[#This Row],[Station Code]]="PL", BART_Rides[[#This Row],[Station Code]]="CC"), "Yes", "No")</f>
        <v>No</v>
      </c>
    </row>
    <row r="15719" spans="6:14">
      <c r="F15719" s="3">
        <v>44219</v>
      </c>
      <c r="G15719" s="1" t="s">
        <v>83</v>
      </c>
      <c r="H15719" s="1" t="s">
        <v>108</v>
      </c>
      <c r="I15719" s="1">
        <v>170</v>
      </c>
      <c r="J15719" s="1">
        <f>MONTH(BART_Rides[[#This Row],[Date]])</f>
        <v>1</v>
      </c>
      <c r="K15719" s="1">
        <f>WEEKDAY(BART_Rides[[#This Row],[Date]],2)</f>
        <v>6</v>
      </c>
      <c r="L15719" s="1" t="str">
        <f>LEFT(BART_Rides[[#This Row],[Lines]],1)</f>
        <v>B</v>
      </c>
      <c r="M15719" s="1" t="str">
        <f>IF(BART_Rides[[#This Row],[FirstLetter]]="Y","Yes","No")</f>
        <v>No</v>
      </c>
      <c r="N15719" s="1" t="str">
        <f>IF(OR(BART_Rides[[#This Row],[Station Code]]="EM", BART_Rides[[#This Row],[Station Code]]="MT", BART_Rides[[#This Row],[Station Code]]="PL", BART_Rides[[#This Row],[Station Code]]="CC"), "Yes", "No")</f>
        <v>No</v>
      </c>
    </row>
    <row r="15720" spans="6:14">
      <c r="F15720" s="3">
        <v>44220</v>
      </c>
      <c r="G15720" s="1" t="s">
        <v>83</v>
      </c>
      <c r="H15720" s="1" t="s">
        <v>108</v>
      </c>
      <c r="I15720" s="1">
        <v>113</v>
      </c>
      <c r="J15720" s="1">
        <f>MONTH(BART_Rides[[#This Row],[Date]])</f>
        <v>1</v>
      </c>
      <c r="K15720" s="1">
        <f>WEEKDAY(BART_Rides[[#This Row],[Date]],2)</f>
        <v>7</v>
      </c>
      <c r="L15720" s="1" t="str">
        <f>LEFT(BART_Rides[[#This Row],[Lines]],1)</f>
        <v>B</v>
      </c>
      <c r="M15720" s="1" t="str">
        <f>IF(BART_Rides[[#This Row],[FirstLetter]]="Y","Yes","No")</f>
        <v>No</v>
      </c>
      <c r="N15720" s="1" t="str">
        <f>IF(OR(BART_Rides[[#This Row],[Station Code]]="EM", BART_Rides[[#This Row],[Station Code]]="MT", BART_Rides[[#This Row],[Station Code]]="PL", BART_Rides[[#This Row],[Station Code]]="CC"), "Yes", "No")</f>
        <v>No</v>
      </c>
    </row>
    <row r="15721" spans="6:14">
      <c r="F15721" s="3">
        <v>44221</v>
      </c>
      <c r="G15721" s="1" t="s">
        <v>83</v>
      </c>
      <c r="H15721" s="1" t="s">
        <v>108</v>
      </c>
      <c r="I15721" s="1">
        <v>242</v>
      </c>
      <c r="J15721" s="1">
        <f>MONTH(BART_Rides[[#This Row],[Date]])</f>
        <v>1</v>
      </c>
      <c r="K15721" s="1">
        <f>WEEKDAY(BART_Rides[[#This Row],[Date]],2)</f>
        <v>1</v>
      </c>
      <c r="L15721" s="1" t="str">
        <f>LEFT(BART_Rides[[#This Row],[Lines]],1)</f>
        <v>B</v>
      </c>
      <c r="M15721" s="1" t="str">
        <f>IF(BART_Rides[[#This Row],[FirstLetter]]="Y","Yes","No")</f>
        <v>No</v>
      </c>
      <c r="N15721" s="1" t="str">
        <f>IF(OR(BART_Rides[[#This Row],[Station Code]]="EM", BART_Rides[[#This Row],[Station Code]]="MT", BART_Rides[[#This Row],[Station Code]]="PL", BART_Rides[[#This Row],[Station Code]]="CC"), "Yes", "No")</f>
        <v>No</v>
      </c>
    </row>
    <row r="15722" spans="6:14">
      <c r="F15722" s="3">
        <v>44222</v>
      </c>
      <c r="G15722" s="1" t="s">
        <v>83</v>
      </c>
      <c r="H15722" s="1" t="s">
        <v>108</v>
      </c>
      <c r="I15722" s="1">
        <v>230</v>
      </c>
      <c r="J15722" s="1">
        <f>MONTH(BART_Rides[[#This Row],[Date]])</f>
        <v>1</v>
      </c>
      <c r="K15722" s="1">
        <f>WEEKDAY(BART_Rides[[#This Row],[Date]],2)</f>
        <v>2</v>
      </c>
      <c r="L15722" s="1" t="str">
        <f>LEFT(BART_Rides[[#This Row],[Lines]],1)</f>
        <v>B</v>
      </c>
      <c r="M15722" s="1" t="str">
        <f>IF(BART_Rides[[#This Row],[FirstLetter]]="Y","Yes","No")</f>
        <v>No</v>
      </c>
      <c r="N15722" s="1" t="str">
        <f>IF(OR(BART_Rides[[#This Row],[Station Code]]="EM", BART_Rides[[#This Row],[Station Code]]="MT", BART_Rides[[#This Row],[Station Code]]="PL", BART_Rides[[#This Row],[Station Code]]="CC"), "Yes", "No")</f>
        <v>No</v>
      </c>
    </row>
    <row r="15723" spans="6:14">
      <c r="F15723" s="3">
        <v>44223</v>
      </c>
      <c r="G15723" s="1" t="s">
        <v>83</v>
      </c>
      <c r="H15723" s="1" t="s">
        <v>108</v>
      </c>
      <c r="I15723" s="1">
        <v>229</v>
      </c>
      <c r="J15723" s="1">
        <f>MONTH(BART_Rides[[#This Row],[Date]])</f>
        <v>1</v>
      </c>
      <c r="K15723" s="1">
        <f>WEEKDAY(BART_Rides[[#This Row],[Date]],2)</f>
        <v>3</v>
      </c>
      <c r="L15723" s="1" t="str">
        <f>LEFT(BART_Rides[[#This Row],[Lines]],1)</f>
        <v>B</v>
      </c>
      <c r="M15723" s="1" t="str">
        <f>IF(BART_Rides[[#This Row],[FirstLetter]]="Y","Yes","No")</f>
        <v>No</v>
      </c>
      <c r="N15723" s="1" t="str">
        <f>IF(OR(BART_Rides[[#This Row],[Station Code]]="EM", BART_Rides[[#This Row],[Station Code]]="MT", BART_Rides[[#This Row],[Station Code]]="PL", BART_Rides[[#This Row],[Station Code]]="CC"), "Yes", "No")</f>
        <v>No</v>
      </c>
    </row>
    <row r="15724" spans="6:14">
      <c r="F15724" s="3">
        <v>44224</v>
      </c>
      <c r="G15724" s="1" t="s">
        <v>83</v>
      </c>
      <c r="H15724" s="1" t="s">
        <v>108</v>
      </c>
      <c r="I15724" s="1">
        <v>226</v>
      </c>
      <c r="J15724" s="1">
        <f>MONTH(BART_Rides[[#This Row],[Date]])</f>
        <v>1</v>
      </c>
      <c r="K15724" s="1">
        <f>WEEKDAY(BART_Rides[[#This Row],[Date]],2)</f>
        <v>4</v>
      </c>
      <c r="L15724" s="1" t="str">
        <f>LEFT(BART_Rides[[#This Row],[Lines]],1)</f>
        <v>B</v>
      </c>
      <c r="M15724" s="1" t="str">
        <f>IF(BART_Rides[[#This Row],[FirstLetter]]="Y","Yes","No")</f>
        <v>No</v>
      </c>
      <c r="N15724" s="1" t="str">
        <f>IF(OR(BART_Rides[[#This Row],[Station Code]]="EM", BART_Rides[[#This Row],[Station Code]]="MT", BART_Rides[[#This Row],[Station Code]]="PL", BART_Rides[[#This Row],[Station Code]]="CC"), "Yes", "No")</f>
        <v>No</v>
      </c>
    </row>
    <row r="15725" spans="6:14">
      <c r="F15725" s="3">
        <v>44225</v>
      </c>
      <c r="G15725" s="1" t="s">
        <v>83</v>
      </c>
      <c r="H15725" s="1" t="s">
        <v>108</v>
      </c>
      <c r="I15725" s="1">
        <v>269</v>
      </c>
      <c r="J15725" s="1">
        <f>MONTH(BART_Rides[[#This Row],[Date]])</f>
        <v>1</v>
      </c>
      <c r="K15725" s="1">
        <f>WEEKDAY(BART_Rides[[#This Row],[Date]],2)</f>
        <v>5</v>
      </c>
      <c r="L15725" s="1" t="str">
        <f>LEFT(BART_Rides[[#This Row],[Lines]],1)</f>
        <v>B</v>
      </c>
      <c r="M15725" s="1" t="str">
        <f>IF(BART_Rides[[#This Row],[FirstLetter]]="Y","Yes","No")</f>
        <v>No</v>
      </c>
      <c r="N15725" s="1" t="str">
        <f>IF(OR(BART_Rides[[#This Row],[Station Code]]="EM", BART_Rides[[#This Row],[Station Code]]="MT", BART_Rides[[#This Row],[Station Code]]="PL", BART_Rides[[#This Row],[Station Code]]="CC"), "Yes", "No")</f>
        <v>No</v>
      </c>
    </row>
    <row r="15726" spans="6:14">
      <c r="F15726" s="3">
        <v>44226</v>
      </c>
      <c r="G15726" s="1" t="s">
        <v>83</v>
      </c>
      <c r="H15726" s="1" t="s">
        <v>108</v>
      </c>
      <c r="I15726" s="1">
        <v>164</v>
      </c>
      <c r="J15726" s="1">
        <f>MONTH(BART_Rides[[#This Row],[Date]])</f>
        <v>1</v>
      </c>
      <c r="K15726" s="1">
        <f>WEEKDAY(BART_Rides[[#This Row],[Date]],2)</f>
        <v>6</v>
      </c>
      <c r="L15726" s="1" t="str">
        <f>LEFT(BART_Rides[[#This Row],[Lines]],1)</f>
        <v>B</v>
      </c>
      <c r="M15726" s="1" t="str">
        <f>IF(BART_Rides[[#This Row],[FirstLetter]]="Y","Yes","No")</f>
        <v>No</v>
      </c>
      <c r="N15726" s="1" t="str">
        <f>IF(OR(BART_Rides[[#This Row],[Station Code]]="EM", BART_Rides[[#This Row],[Station Code]]="MT", BART_Rides[[#This Row],[Station Code]]="PL", BART_Rides[[#This Row],[Station Code]]="CC"), "Yes", "No")</f>
        <v>No</v>
      </c>
    </row>
    <row r="15727" spans="6:14">
      <c r="F15727" s="3">
        <v>44227</v>
      </c>
      <c r="G15727" s="1" t="s">
        <v>83</v>
      </c>
      <c r="H15727" s="1" t="s">
        <v>108</v>
      </c>
      <c r="I15727" s="1">
        <v>120</v>
      </c>
      <c r="J15727" s="1">
        <f>MONTH(BART_Rides[[#This Row],[Date]])</f>
        <v>1</v>
      </c>
      <c r="K15727" s="1">
        <f>WEEKDAY(BART_Rides[[#This Row],[Date]],2)</f>
        <v>7</v>
      </c>
      <c r="L15727" s="1" t="str">
        <f>LEFT(BART_Rides[[#This Row],[Lines]],1)</f>
        <v>B</v>
      </c>
      <c r="M15727" s="1" t="str">
        <f>IF(BART_Rides[[#This Row],[FirstLetter]]="Y","Yes","No")</f>
        <v>No</v>
      </c>
      <c r="N15727" s="1" t="str">
        <f>IF(OR(BART_Rides[[#This Row],[Station Code]]="EM", BART_Rides[[#This Row],[Station Code]]="MT", BART_Rides[[#This Row],[Station Code]]="PL", BART_Rides[[#This Row],[Station Code]]="CC"), "Yes", "No")</f>
        <v>No</v>
      </c>
    </row>
    <row r="15728" spans="6:14">
      <c r="F15728" s="3">
        <v>44228</v>
      </c>
      <c r="G15728" s="1" t="s">
        <v>83</v>
      </c>
      <c r="H15728" s="1" t="s">
        <v>108</v>
      </c>
      <c r="I15728" s="1">
        <v>232</v>
      </c>
      <c r="J15728" s="1">
        <f>MONTH(BART_Rides[[#This Row],[Date]])</f>
        <v>2</v>
      </c>
      <c r="K15728" s="1">
        <f>WEEKDAY(BART_Rides[[#This Row],[Date]],2)</f>
        <v>1</v>
      </c>
      <c r="L15728" s="1" t="str">
        <f>LEFT(BART_Rides[[#This Row],[Lines]],1)</f>
        <v>B</v>
      </c>
      <c r="M15728" s="1" t="str">
        <f>IF(BART_Rides[[#This Row],[FirstLetter]]="Y","Yes","No")</f>
        <v>No</v>
      </c>
      <c r="N15728" s="1" t="str">
        <f>IF(OR(BART_Rides[[#This Row],[Station Code]]="EM", BART_Rides[[#This Row],[Station Code]]="MT", BART_Rides[[#This Row],[Station Code]]="PL", BART_Rides[[#This Row],[Station Code]]="CC"), "Yes", "No")</f>
        <v>No</v>
      </c>
    </row>
    <row r="15729" spans="6:14">
      <c r="F15729" s="3">
        <v>44229</v>
      </c>
      <c r="G15729" s="1" t="s">
        <v>83</v>
      </c>
      <c r="H15729" s="1" t="s">
        <v>108</v>
      </c>
      <c r="I15729" s="1">
        <v>234</v>
      </c>
      <c r="J15729" s="1">
        <f>MONTH(BART_Rides[[#This Row],[Date]])</f>
        <v>2</v>
      </c>
      <c r="K15729" s="1">
        <f>WEEKDAY(BART_Rides[[#This Row],[Date]],2)</f>
        <v>2</v>
      </c>
      <c r="L15729" s="1" t="str">
        <f>LEFT(BART_Rides[[#This Row],[Lines]],1)</f>
        <v>B</v>
      </c>
      <c r="M15729" s="1" t="str">
        <f>IF(BART_Rides[[#This Row],[FirstLetter]]="Y","Yes","No")</f>
        <v>No</v>
      </c>
      <c r="N15729" s="1" t="str">
        <f>IF(OR(BART_Rides[[#This Row],[Station Code]]="EM", BART_Rides[[#This Row],[Station Code]]="MT", BART_Rides[[#This Row],[Station Code]]="PL", BART_Rides[[#This Row],[Station Code]]="CC"), "Yes", "No")</f>
        <v>No</v>
      </c>
    </row>
    <row r="15730" spans="6:14">
      <c r="F15730" s="3">
        <v>44230</v>
      </c>
      <c r="G15730" s="1" t="s">
        <v>83</v>
      </c>
      <c r="H15730" s="1" t="s">
        <v>108</v>
      </c>
      <c r="I15730" s="1">
        <v>269</v>
      </c>
      <c r="J15730" s="1">
        <f>MONTH(BART_Rides[[#This Row],[Date]])</f>
        <v>2</v>
      </c>
      <c r="K15730" s="1">
        <f>WEEKDAY(BART_Rides[[#This Row],[Date]],2)</f>
        <v>3</v>
      </c>
      <c r="L15730" s="1" t="str">
        <f>LEFT(BART_Rides[[#This Row],[Lines]],1)</f>
        <v>B</v>
      </c>
      <c r="M15730" s="1" t="str">
        <f>IF(BART_Rides[[#This Row],[FirstLetter]]="Y","Yes","No")</f>
        <v>No</v>
      </c>
      <c r="N15730" s="1" t="str">
        <f>IF(OR(BART_Rides[[#This Row],[Station Code]]="EM", BART_Rides[[#This Row],[Station Code]]="MT", BART_Rides[[#This Row],[Station Code]]="PL", BART_Rides[[#This Row],[Station Code]]="CC"), "Yes", "No")</f>
        <v>No</v>
      </c>
    </row>
    <row r="15731" spans="6:14">
      <c r="F15731" s="3">
        <v>44231</v>
      </c>
      <c r="G15731" s="1" t="s">
        <v>83</v>
      </c>
      <c r="H15731" s="1" t="s">
        <v>108</v>
      </c>
      <c r="I15731" s="1">
        <v>309</v>
      </c>
      <c r="J15731" s="1">
        <f>MONTH(BART_Rides[[#This Row],[Date]])</f>
        <v>2</v>
      </c>
      <c r="K15731" s="1">
        <f>WEEKDAY(BART_Rides[[#This Row],[Date]],2)</f>
        <v>4</v>
      </c>
      <c r="L15731" s="1" t="str">
        <f>LEFT(BART_Rides[[#This Row],[Lines]],1)</f>
        <v>B</v>
      </c>
      <c r="M15731" s="1" t="str">
        <f>IF(BART_Rides[[#This Row],[FirstLetter]]="Y","Yes","No")</f>
        <v>No</v>
      </c>
      <c r="N15731" s="1" t="str">
        <f>IF(OR(BART_Rides[[#This Row],[Station Code]]="EM", BART_Rides[[#This Row],[Station Code]]="MT", BART_Rides[[#This Row],[Station Code]]="PL", BART_Rides[[#This Row],[Station Code]]="CC"), "Yes", "No")</f>
        <v>No</v>
      </c>
    </row>
    <row r="15732" spans="6:14">
      <c r="F15732" s="3">
        <v>44232</v>
      </c>
      <c r="G15732" s="1" t="s">
        <v>83</v>
      </c>
      <c r="H15732" s="1" t="s">
        <v>108</v>
      </c>
      <c r="I15732" s="1">
        <v>294</v>
      </c>
      <c r="J15732" s="1">
        <f>MONTH(BART_Rides[[#This Row],[Date]])</f>
        <v>2</v>
      </c>
      <c r="K15732" s="1">
        <f>WEEKDAY(BART_Rides[[#This Row],[Date]],2)</f>
        <v>5</v>
      </c>
      <c r="L15732" s="1" t="str">
        <f>LEFT(BART_Rides[[#This Row],[Lines]],1)</f>
        <v>B</v>
      </c>
      <c r="M15732" s="1" t="str">
        <f>IF(BART_Rides[[#This Row],[FirstLetter]]="Y","Yes","No")</f>
        <v>No</v>
      </c>
      <c r="N15732" s="1" t="str">
        <f>IF(OR(BART_Rides[[#This Row],[Station Code]]="EM", BART_Rides[[#This Row],[Station Code]]="MT", BART_Rides[[#This Row],[Station Code]]="PL", BART_Rides[[#This Row],[Station Code]]="CC"), "Yes", "No")</f>
        <v>No</v>
      </c>
    </row>
    <row r="15733" spans="6:14">
      <c r="F15733" s="3">
        <v>44233</v>
      </c>
      <c r="G15733" s="1" t="s">
        <v>83</v>
      </c>
      <c r="H15733" s="1" t="s">
        <v>108</v>
      </c>
      <c r="I15733" s="1">
        <v>216</v>
      </c>
      <c r="J15733" s="1">
        <f>MONTH(BART_Rides[[#This Row],[Date]])</f>
        <v>2</v>
      </c>
      <c r="K15733" s="1">
        <f>WEEKDAY(BART_Rides[[#This Row],[Date]],2)</f>
        <v>6</v>
      </c>
      <c r="L15733" s="1" t="str">
        <f>LEFT(BART_Rides[[#This Row],[Lines]],1)</f>
        <v>B</v>
      </c>
      <c r="M15733" s="1" t="str">
        <f>IF(BART_Rides[[#This Row],[FirstLetter]]="Y","Yes","No")</f>
        <v>No</v>
      </c>
      <c r="N15733" s="1" t="str">
        <f>IF(OR(BART_Rides[[#This Row],[Station Code]]="EM", BART_Rides[[#This Row],[Station Code]]="MT", BART_Rides[[#This Row],[Station Code]]="PL", BART_Rides[[#This Row],[Station Code]]="CC"), "Yes", "No")</f>
        <v>No</v>
      </c>
    </row>
    <row r="15734" spans="6:14">
      <c r="F15734" s="3">
        <v>44234</v>
      </c>
      <c r="G15734" s="1" t="s">
        <v>83</v>
      </c>
      <c r="H15734" s="1" t="s">
        <v>108</v>
      </c>
      <c r="I15734" s="1">
        <v>134</v>
      </c>
      <c r="J15734" s="1">
        <f>MONTH(BART_Rides[[#This Row],[Date]])</f>
        <v>2</v>
      </c>
      <c r="K15734" s="1">
        <f>WEEKDAY(BART_Rides[[#This Row],[Date]],2)</f>
        <v>7</v>
      </c>
      <c r="L15734" s="1" t="str">
        <f>LEFT(BART_Rides[[#This Row],[Lines]],1)</f>
        <v>B</v>
      </c>
      <c r="M15734" s="1" t="str">
        <f>IF(BART_Rides[[#This Row],[FirstLetter]]="Y","Yes","No")</f>
        <v>No</v>
      </c>
      <c r="N15734" s="1" t="str">
        <f>IF(OR(BART_Rides[[#This Row],[Station Code]]="EM", BART_Rides[[#This Row],[Station Code]]="MT", BART_Rides[[#This Row],[Station Code]]="PL", BART_Rides[[#This Row],[Station Code]]="CC"), "Yes", "No")</f>
        <v>No</v>
      </c>
    </row>
    <row r="15735" spans="6:14">
      <c r="F15735" s="3">
        <v>44235</v>
      </c>
      <c r="G15735" s="1" t="s">
        <v>83</v>
      </c>
      <c r="H15735" s="1" t="s">
        <v>108</v>
      </c>
      <c r="I15735" s="1">
        <v>266</v>
      </c>
      <c r="J15735" s="1">
        <f>MONTH(BART_Rides[[#This Row],[Date]])</f>
        <v>2</v>
      </c>
      <c r="K15735" s="1">
        <f>WEEKDAY(BART_Rides[[#This Row],[Date]],2)</f>
        <v>1</v>
      </c>
      <c r="L15735" s="1" t="str">
        <f>LEFT(BART_Rides[[#This Row],[Lines]],1)</f>
        <v>B</v>
      </c>
      <c r="M15735" s="1" t="str">
        <f>IF(BART_Rides[[#This Row],[FirstLetter]]="Y","Yes","No")</f>
        <v>No</v>
      </c>
      <c r="N15735" s="1" t="str">
        <f>IF(OR(BART_Rides[[#This Row],[Station Code]]="EM", BART_Rides[[#This Row],[Station Code]]="MT", BART_Rides[[#This Row],[Station Code]]="PL", BART_Rides[[#This Row],[Station Code]]="CC"), "Yes", "No")</f>
        <v>No</v>
      </c>
    </row>
    <row r="15736" spans="6:14">
      <c r="F15736" s="3">
        <v>44236</v>
      </c>
      <c r="G15736" s="1" t="s">
        <v>83</v>
      </c>
      <c r="H15736" s="1" t="s">
        <v>108</v>
      </c>
      <c r="I15736" s="1">
        <v>298</v>
      </c>
      <c r="J15736" s="1">
        <f>MONTH(BART_Rides[[#This Row],[Date]])</f>
        <v>2</v>
      </c>
      <c r="K15736" s="1">
        <f>WEEKDAY(BART_Rides[[#This Row],[Date]],2)</f>
        <v>2</v>
      </c>
      <c r="L15736" s="1" t="str">
        <f>LEFT(BART_Rides[[#This Row],[Lines]],1)</f>
        <v>B</v>
      </c>
      <c r="M15736" s="1" t="str">
        <f>IF(BART_Rides[[#This Row],[FirstLetter]]="Y","Yes","No")</f>
        <v>No</v>
      </c>
      <c r="N15736" s="1" t="str">
        <f>IF(OR(BART_Rides[[#This Row],[Station Code]]="EM", BART_Rides[[#This Row],[Station Code]]="MT", BART_Rides[[#This Row],[Station Code]]="PL", BART_Rides[[#This Row],[Station Code]]="CC"), "Yes", "No")</f>
        <v>No</v>
      </c>
    </row>
    <row r="15737" spans="6:14">
      <c r="F15737" s="3">
        <v>44237</v>
      </c>
      <c r="G15737" s="1" t="s">
        <v>83</v>
      </c>
      <c r="H15737" s="1" t="s">
        <v>108</v>
      </c>
      <c r="I15737" s="1">
        <v>283</v>
      </c>
      <c r="J15737" s="1">
        <f>MONTH(BART_Rides[[#This Row],[Date]])</f>
        <v>2</v>
      </c>
      <c r="K15737" s="1">
        <f>WEEKDAY(BART_Rides[[#This Row],[Date]],2)</f>
        <v>3</v>
      </c>
      <c r="L15737" s="1" t="str">
        <f>LEFT(BART_Rides[[#This Row],[Lines]],1)</f>
        <v>B</v>
      </c>
      <c r="M15737" s="1" t="str">
        <f>IF(BART_Rides[[#This Row],[FirstLetter]]="Y","Yes","No")</f>
        <v>No</v>
      </c>
      <c r="N15737" s="1" t="str">
        <f>IF(OR(BART_Rides[[#This Row],[Station Code]]="EM", BART_Rides[[#This Row],[Station Code]]="MT", BART_Rides[[#This Row],[Station Code]]="PL", BART_Rides[[#This Row],[Station Code]]="CC"), "Yes", "No")</f>
        <v>No</v>
      </c>
    </row>
    <row r="15738" spans="6:14">
      <c r="F15738" s="3">
        <v>44238</v>
      </c>
      <c r="G15738" s="1" t="s">
        <v>83</v>
      </c>
      <c r="H15738" s="1" t="s">
        <v>108</v>
      </c>
      <c r="I15738" s="1">
        <v>294</v>
      </c>
      <c r="J15738" s="1">
        <f>MONTH(BART_Rides[[#This Row],[Date]])</f>
        <v>2</v>
      </c>
      <c r="K15738" s="1">
        <f>WEEKDAY(BART_Rides[[#This Row],[Date]],2)</f>
        <v>4</v>
      </c>
      <c r="L15738" s="1" t="str">
        <f>LEFT(BART_Rides[[#This Row],[Lines]],1)</f>
        <v>B</v>
      </c>
      <c r="M15738" s="1" t="str">
        <f>IF(BART_Rides[[#This Row],[FirstLetter]]="Y","Yes","No")</f>
        <v>No</v>
      </c>
      <c r="N15738" s="1" t="str">
        <f>IF(OR(BART_Rides[[#This Row],[Station Code]]="EM", BART_Rides[[#This Row],[Station Code]]="MT", BART_Rides[[#This Row],[Station Code]]="PL", BART_Rides[[#This Row],[Station Code]]="CC"), "Yes", "No")</f>
        <v>No</v>
      </c>
    </row>
    <row r="15739" spans="6:14">
      <c r="F15739" s="3">
        <v>44239</v>
      </c>
      <c r="G15739" s="1" t="s">
        <v>83</v>
      </c>
      <c r="H15739" s="1" t="s">
        <v>108</v>
      </c>
      <c r="I15739" s="1">
        <v>303</v>
      </c>
      <c r="J15739" s="1">
        <f>MONTH(BART_Rides[[#This Row],[Date]])</f>
        <v>2</v>
      </c>
      <c r="K15739" s="1">
        <f>WEEKDAY(BART_Rides[[#This Row],[Date]],2)</f>
        <v>5</v>
      </c>
      <c r="L15739" s="1" t="str">
        <f>LEFT(BART_Rides[[#This Row],[Lines]],1)</f>
        <v>B</v>
      </c>
      <c r="M15739" s="1" t="str">
        <f>IF(BART_Rides[[#This Row],[FirstLetter]]="Y","Yes","No")</f>
        <v>No</v>
      </c>
      <c r="N15739" s="1" t="str">
        <f>IF(OR(BART_Rides[[#This Row],[Station Code]]="EM", BART_Rides[[#This Row],[Station Code]]="MT", BART_Rides[[#This Row],[Station Code]]="PL", BART_Rides[[#This Row],[Station Code]]="CC"), "Yes", "No")</f>
        <v>No</v>
      </c>
    </row>
    <row r="15740" spans="6:14">
      <c r="F15740" s="3">
        <v>44240</v>
      </c>
      <c r="G15740" s="1" t="s">
        <v>83</v>
      </c>
      <c r="H15740" s="1" t="s">
        <v>108</v>
      </c>
      <c r="I15740" s="1">
        <v>184</v>
      </c>
      <c r="J15740" s="1">
        <f>MONTH(BART_Rides[[#This Row],[Date]])</f>
        <v>2</v>
      </c>
      <c r="K15740" s="1">
        <f>WEEKDAY(BART_Rides[[#This Row],[Date]],2)</f>
        <v>6</v>
      </c>
      <c r="L15740" s="1" t="str">
        <f>LEFT(BART_Rides[[#This Row],[Lines]],1)</f>
        <v>B</v>
      </c>
      <c r="M15740" s="1" t="str">
        <f>IF(BART_Rides[[#This Row],[FirstLetter]]="Y","Yes","No")</f>
        <v>No</v>
      </c>
      <c r="N15740" s="1" t="str">
        <f>IF(OR(BART_Rides[[#This Row],[Station Code]]="EM", BART_Rides[[#This Row],[Station Code]]="MT", BART_Rides[[#This Row],[Station Code]]="PL", BART_Rides[[#This Row],[Station Code]]="CC"), "Yes", "No")</f>
        <v>No</v>
      </c>
    </row>
    <row r="15741" spans="6:14">
      <c r="F15741" s="3">
        <v>44241</v>
      </c>
      <c r="G15741" s="1" t="s">
        <v>83</v>
      </c>
      <c r="H15741" s="1" t="s">
        <v>108</v>
      </c>
      <c r="I15741" s="1">
        <v>134</v>
      </c>
      <c r="J15741" s="1">
        <f>MONTH(BART_Rides[[#This Row],[Date]])</f>
        <v>2</v>
      </c>
      <c r="K15741" s="1">
        <f>WEEKDAY(BART_Rides[[#This Row],[Date]],2)</f>
        <v>7</v>
      </c>
      <c r="L15741" s="1" t="str">
        <f>LEFT(BART_Rides[[#This Row],[Lines]],1)</f>
        <v>B</v>
      </c>
      <c r="M15741" s="1" t="str">
        <f>IF(BART_Rides[[#This Row],[FirstLetter]]="Y","Yes","No")</f>
        <v>No</v>
      </c>
      <c r="N15741" s="1" t="str">
        <f>IF(OR(BART_Rides[[#This Row],[Station Code]]="EM", BART_Rides[[#This Row],[Station Code]]="MT", BART_Rides[[#This Row],[Station Code]]="PL", BART_Rides[[#This Row],[Station Code]]="CC"), "Yes", "No")</f>
        <v>No</v>
      </c>
    </row>
    <row r="15742" spans="6:14">
      <c r="F15742" s="3">
        <v>44242</v>
      </c>
      <c r="G15742" s="1" t="s">
        <v>83</v>
      </c>
      <c r="H15742" s="1" t="s">
        <v>108</v>
      </c>
      <c r="I15742" s="1">
        <v>148</v>
      </c>
      <c r="J15742" s="1">
        <f>MONTH(BART_Rides[[#This Row],[Date]])</f>
        <v>2</v>
      </c>
      <c r="K15742" s="1">
        <f>WEEKDAY(BART_Rides[[#This Row],[Date]],2)</f>
        <v>1</v>
      </c>
      <c r="L15742" s="1" t="str">
        <f>LEFT(BART_Rides[[#This Row],[Lines]],1)</f>
        <v>B</v>
      </c>
      <c r="M15742" s="1" t="str">
        <f>IF(BART_Rides[[#This Row],[FirstLetter]]="Y","Yes","No")</f>
        <v>No</v>
      </c>
      <c r="N15742" s="1" t="str">
        <f>IF(OR(BART_Rides[[#This Row],[Station Code]]="EM", BART_Rides[[#This Row],[Station Code]]="MT", BART_Rides[[#This Row],[Station Code]]="PL", BART_Rides[[#This Row],[Station Code]]="CC"), "Yes", "No")</f>
        <v>No</v>
      </c>
    </row>
    <row r="15743" spans="6:14">
      <c r="F15743" s="3">
        <v>44243</v>
      </c>
      <c r="G15743" s="1" t="s">
        <v>83</v>
      </c>
      <c r="H15743" s="1" t="s">
        <v>108</v>
      </c>
      <c r="I15743" s="1">
        <v>304</v>
      </c>
      <c r="J15743" s="1">
        <f>MONTH(BART_Rides[[#This Row],[Date]])</f>
        <v>2</v>
      </c>
      <c r="K15743" s="1">
        <f>WEEKDAY(BART_Rides[[#This Row],[Date]],2)</f>
        <v>2</v>
      </c>
      <c r="L15743" s="1" t="str">
        <f>LEFT(BART_Rides[[#This Row],[Lines]],1)</f>
        <v>B</v>
      </c>
      <c r="M15743" s="1" t="str">
        <f>IF(BART_Rides[[#This Row],[FirstLetter]]="Y","Yes","No")</f>
        <v>No</v>
      </c>
      <c r="N15743" s="1" t="str">
        <f>IF(OR(BART_Rides[[#This Row],[Station Code]]="EM", BART_Rides[[#This Row],[Station Code]]="MT", BART_Rides[[#This Row],[Station Code]]="PL", BART_Rides[[#This Row],[Station Code]]="CC"), "Yes", "No")</f>
        <v>No</v>
      </c>
    </row>
    <row r="15744" spans="6:14">
      <c r="F15744" s="3">
        <v>44244</v>
      </c>
      <c r="G15744" s="1" t="s">
        <v>83</v>
      </c>
      <c r="H15744" s="1" t="s">
        <v>108</v>
      </c>
      <c r="I15744" s="1">
        <v>294</v>
      </c>
      <c r="J15744" s="1">
        <f>MONTH(BART_Rides[[#This Row],[Date]])</f>
        <v>2</v>
      </c>
      <c r="K15744" s="1">
        <f>WEEKDAY(BART_Rides[[#This Row],[Date]],2)</f>
        <v>3</v>
      </c>
      <c r="L15744" s="1" t="str">
        <f>LEFT(BART_Rides[[#This Row],[Lines]],1)</f>
        <v>B</v>
      </c>
      <c r="M15744" s="1" t="str">
        <f>IF(BART_Rides[[#This Row],[FirstLetter]]="Y","Yes","No")</f>
        <v>No</v>
      </c>
      <c r="N15744" s="1" t="str">
        <f>IF(OR(BART_Rides[[#This Row],[Station Code]]="EM", BART_Rides[[#This Row],[Station Code]]="MT", BART_Rides[[#This Row],[Station Code]]="PL", BART_Rides[[#This Row],[Station Code]]="CC"), "Yes", "No")</f>
        <v>No</v>
      </c>
    </row>
    <row r="15745" spans="6:14">
      <c r="F15745" s="3">
        <v>44245</v>
      </c>
      <c r="G15745" s="1" t="s">
        <v>83</v>
      </c>
      <c r="H15745" s="1" t="s">
        <v>108</v>
      </c>
      <c r="I15745" s="1">
        <v>292</v>
      </c>
      <c r="J15745" s="1">
        <f>MONTH(BART_Rides[[#This Row],[Date]])</f>
        <v>2</v>
      </c>
      <c r="K15745" s="1">
        <f>WEEKDAY(BART_Rides[[#This Row],[Date]],2)</f>
        <v>4</v>
      </c>
      <c r="L15745" s="1" t="str">
        <f>LEFT(BART_Rides[[#This Row],[Lines]],1)</f>
        <v>B</v>
      </c>
      <c r="M15745" s="1" t="str">
        <f>IF(BART_Rides[[#This Row],[FirstLetter]]="Y","Yes","No")</f>
        <v>No</v>
      </c>
      <c r="N15745" s="1" t="str">
        <f>IF(OR(BART_Rides[[#This Row],[Station Code]]="EM", BART_Rides[[#This Row],[Station Code]]="MT", BART_Rides[[#This Row],[Station Code]]="PL", BART_Rides[[#This Row],[Station Code]]="CC"), "Yes", "No")</f>
        <v>No</v>
      </c>
    </row>
    <row r="15746" spans="6:14">
      <c r="F15746" s="3">
        <v>44246</v>
      </c>
      <c r="G15746" s="1" t="s">
        <v>83</v>
      </c>
      <c r="H15746" s="1" t="s">
        <v>108</v>
      </c>
      <c r="I15746" s="1">
        <v>289</v>
      </c>
      <c r="J15746" s="1">
        <f>MONTH(BART_Rides[[#This Row],[Date]])</f>
        <v>2</v>
      </c>
      <c r="K15746" s="1">
        <f>WEEKDAY(BART_Rides[[#This Row],[Date]],2)</f>
        <v>5</v>
      </c>
      <c r="L15746" s="1" t="str">
        <f>LEFT(BART_Rides[[#This Row],[Lines]],1)</f>
        <v>B</v>
      </c>
      <c r="M15746" s="1" t="str">
        <f>IF(BART_Rides[[#This Row],[FirstLetter]]="Y","Yes","No")</f>
        <v>No</v>
      </c>
      <c r="N15746" s="1" t="str">
        <f>IF(OR(BART_Rides[[#This Row],[Station Code]]="EM", BART_Rides[[#This Row],[Station Code]]="MT", BART_Rides[[#This Row],[Station Code]]="PL", BART_Rides[[#This Row],[Station Code]]="CC"), "Yes", "No")</f>
        <v>No</v>
      </c>
    </row>
    <row r="15747" spans="6:14">
      <c r="F15747" s="3">
        <v>44247</v>
      </c>
      <c r="G15747" s="1" t="s">
        <v>83</v>
      </c>
      <c r="H15747" s="1" t="s">
        <v>108</v>
      </c>
      <c r="I15747" s="1">
        <v>221</v>
      </c>
      <c r="J15747" s="1">
        <f>MONTH(BART_Rides[[#This Row],[Date]])</f>
        <v>2</v>
      </c>
      <c r="K15747" s="1">
        <f>WEEKDAY(BART_Rides[[#This Row],[Date]],2)</f>
        <v>6</v>
      </c>
      <c r="L15747" s="1" t="str">
        <f>LEFT(BART_Rides[[#This Row],[Lines]],1)</f>
        <v>B</v>
      </c>
      <c r="M15747" s="1" t="str">
        <f>IF(BART_Rides[[#This Row],[FirstLetter]]="Y","Yes","No")</f>
        <v>No</v>
      </c>
      <c r="N15747" s="1" t="str">
        <f>IF(OR(BART_Rides[[#This Row],[Station Code]]="EM", BART_Rides[[#This Row],[Station Code]]="MT", BART_Rides[[#This Row],[Station Code]]="PL", BART_Rides[[#This Row],[Station Code]]="CC"), "Yes", "No")</f>
        <v>No</v>
      </c>
    </row>
    <row r="15748" spans="6:14">
      <c r="F15748" s="3">
        <v>44248</v>
      </c>
      <c r="G15748" s="1" t="s">
        <v>83</v>
      </c>
      <c r="H15748" s="1" t="s">
        <v>108</v>
      </c>
      <c r="I15748" s="1">
        <v>160</v>
      </c>
      <c r="J15748" s="1">
        <f>MONTH(BART_Rides[[#This Row],[Date]])</f>
        <v>2</v>
      </c>
      <c r="K15748" s="1">
        <f>WEEKDAY(BART_Rides[[#This Row],[Date]],2)</f>
        <v>7</v>
      </c>
      <c r="L15748" s="1" t="str">
        <f>LEFT(BART_Rides[[#This Row],[Lines]],1)</f>
        <v>B</v>
      </c>
      <c r="M15748" s="1" t="str">
        <f>IF(BART_Rides[[#This Row],[FirstLetter]]="Y","Yes","No")</f>
        <v>No</v>
      </c>
      <c r="N15748" s="1" t="str">
        <f>IF(OR(BART_Rides[[#This Row],[Station Code]]="EM", BART_Rides[[#This Row],[Station Code]]="MT", BART_Rides[[#This Row],[Station Code]]="PL", BART_Rides[[#This Row],[Station Code]]="CC"), "Yes", "No")</f>
        <v>No</v>
      </c>
    </row>
    <row r="15749" spans="6:14">
      <c r="F15749" s="3">
        <v>44249</v>
      </c>
      <c r="G15749" s="1" t="s">
        <v>83</v>
      </c>
      <c r="H15749" s="1" t="s">
        <v>108</v>
      </c>
      <c r="I15749" s="1">
        <v>281</v>
      </c>
      <c r="J15749" s="1">
        <f>MONTH(BART_Rides[[#This Row],[Date]])</f>
        <v>2</v>
      </c>
      <c r="K15749" s="1">
        <f>WEEKDAY(BART_Rides[[#This Row],[Date]],2)</f>
        <v>1</v>
      </c>
      <c r="L15749" s="1" t="str">
        <f>LEFT(BART_Rides[[#This Row],[Lines]],1)</f>
        <v>B</v>
      </c>
      <c r="M15749" s="1" t="str">
        <f>IF(BART_Rides[[#This Row],[FirstLetter]]="Y","Yes","No")</f>
        <v>No</v>
      </c>
      <c r="N15749" s="1" t="str">
        <f>IF(OR(BART_Rides[[#This Row],[Station Code]]="EM", BART_Rides[[#This Row],[Station Code]]="MT", BART_Rides[[#This Row],[Station Code]]="PL", BART_Rides[[#This Row],[Station Code]]="CC"), "Yes", "No")</f>
        <v>No</v>
      </c>
    </row>
    <row r="15750" spans="6:14">
      <c r="F15750" s="3">
        <v>44250</v>
      </c>
      <c r="G15750" s="1" t="s">
        <v>83</v>
      </c>
      <c r="H15750" s="1" t="s">
        <v>108</v>
      </c>
      <c r="I15750" s="1">
        <v>284</v>
      </c>
      <c r="J15750" s="1">
        <f>MONTH(BART_Rides[[#This Row],[Date]])</f>
        <v>2</v>
      </c>
      <c r="K15750" s="1">
        <f>WEEKDAY(BART_Rides[[#This Row],[Date]],2)</f>
        <v>2</v>
      </c>
      <c r="L15750" s="1" t="str">
        <f>LEFT(BART_Rides[[#This Row],[Lines]],1)</f>
        <v>B</v>
      </c>
      <c r="M15750" s="1" t="str">
        <f>IF(BART_Rides[[#This Row],[FirstLetter]]="Y","Yes","No")</f>
        <v>No</v>
      </c>
      <c r="N15750" s="1" t="str">
        <f>IF(OR(BART_Rides[[#This Row],[Station Code]]="EM", BART_Rides[[#This Row],[Station Code]]="MT", BART_Rides[[#This Row],[Station Code]]="PL", BART_Rides[[#This Row],[Station Code]]="CC"), "Yes", "No")</f>
        <v>No</v>
      </c>
    </row>
    <row r="15751" spans="6:14">
      <c r="F15751" s="3">
        <v>44251</v>
      </c>
      <c r="G15751" s="1" t="s">
        <v>83</v>
      </c>
      <c r="H15751" s="1" t="s">
        <v>108</v>
      </c>
      <c r="I15751" s="1">
        <v>286</v>
      </c>
      <c r="J15751" s="1">
        <f>MONTH(BART_Rides[[#This Row],[Date]])</f>
        <v>2</v>
      </c>
      <c r="K15751" s="1">
        <f>WEEKDAY(BART_Rides[[#This Row],[Date]],2)</f>
        <v>3</v>
      </c>
      <c r="L15751" s="1" t="str">
        <f>LEFT(BART_Rides[[#This Row],[Lines]],1)</f>
        <v>B</v>
      </c>
      <c r="M15751" s="1" t="str">
        <f>IF(BART_Rides[[#This Row],[FirstLetter]]="Y","Yes","No")</f>
        <v>No</v>
      </c>
      <c r="N15751" s="1" t="str">
        <f>IF(OR(BART_Rides[[#This Row],[Station Code]]="EM", BART_Rides[[#This Row],[Station Code]]="MT", BART_Rides[[#This Row],[Station Code]]="PL", BART_Rides[[#This Row],[Station Code]]="CC"), "Yes", "No")</f>
        <v>No</v>
      </c>
    </row>
    <row r="15752" spans="6:14">
      <c r="F15752" s="3">
        <v>44252</v>
      </c>
      <c r="G15752" s="1" t="s">
        <v>83</v>
      </c>
      <c r="H15752" s="1" t="s">
        <v>108</v>
      </c>
      <c r="I15752" s="1">
        <v>292</v>
      </c>
      <c r="J15752" s="1">
        <f>MONTH(BART_Rides[[#This Row],[Date]])</f>
        <v>2</v>
      </c>
      <c r="K15752" s="1">
        <f>WEEKDAY(BART_Rides[[#This Row],[Date]],2)</f>
        <v>4</v>
      </c>
      <c r="L15752" s="1" t="str">
        <f>LEFT(BART_Rides[[#This Row],[Lines]],1)</f>
        <v>B</v>
      </c>
      <c r="M15752" s="1" t="str">
        <f>IF(BART_Rides[[#This Row],[FirstLetter]]="Y","Yes","No")</f>
        <v>No</v>
      </c>
      <c r="N15752" s="1" t="str">
        <f>IF(OR(BART_Rides[[#This Row],[Station Code]]="EM", BART_Rides[[#This Row],[Station Code]]="MT", BART_Rides[[#This Row],[Station Code]]="PL", BART_Rides[[#This Row],[Station Code]]="CC"), "Yes", "No")</f>
        <v>No</v>
      </c>
    </row>
    <row r="15753" spans="6:14">
      <c r="F15753" s="3">
        <v>44253</v>
      </c>
      <c r="G15753" s="1" t="s">
        <v>83</v>
      </c>
      <c r="H15753" s="1" t="s">
        <v>108</v>
      </c>
      <c r="I15753" s="1">
        <v>336</v>
      </c>
      <c r="J15753" s="1">
        <f>MONTH(BART_Rides[[#This Row],[Date]])</f>
        <v>2</v>
      </c>
      <c r="K15753" s="1">
        <f>WEEKDAY(BART_Rides[[#This Row],[Date]],2)</f>
        <v>5</v>
      </c>
      <c r="L15753" s="1" t="str">
        <f>LEFT(BART_Rides[[#This Row],[Lines]],1)</f>
        <v>B</v>
      </c>
      <c r="M15753" s="1" t="str">
        <f>IF(BART_Rides[[#This Row],[FirstLetter]]="Y","Yes","No")</f>
        <v>No</v>
      </c>
      <c r="N15753" s="1" t="str">
        <f>IF(OR(BART_Rides[[#This Row],[Station Code]]="EM", BART_Rides[[#This Row],[Station Code]]="MT", BART_Rides[[#This Row],[Station Code]]="PL", BART_Rides[[#This Row],[Station Code]]="CC"), "Yes", "No")</f>
        <v>No</v>
      </c>
    </row>
    <row r="15754" spans="6:14">
      <c r="F15754" s="3">
        <v>44254</v>
      </c>
      <c r="G15754" s="1" t="s">
        <v>83</v>
      </c>
      <c r="H15754" s="1" t="s">
        <v>108</v>
      </c>
      <c r="I15754" s="1">
        <v>202</v>
      </c>
      <c r="J15754" s="1">
        <f>MONTH(BART_Rides[[#This Row],[Date]])</f>
        <v>2</v>
      </c>
      <c r="K15754" s="1">
        <f>WEEKDAY(BART_Rides[[#This Row],[Date]],2)</f>
        <v>6</v>
      </c>
      <c r="L15754" s="1" t="str">
        <f>LEFT(BART_Rides[[#This Row],[Lines]],1)</f>
        <v>B</v>
      </c>
      <c r="M15754" s="1" t="str">
        <f>IF(BART_Rides[[#This Row],[FirstLetter]]="Y","Yes","No")</f>
        <v>No</v>
      </c>
      <c r="N15754" s="1" t="str">
        <f>IF(OR(BART_Rides[[#This Row],[Station Code]]="EM", BART_Rides[[#This Row],[Station Code]]="MT", BART_Rides[[#This Row],[Station Code]]="PL", BART_Rides[[#This Row],[Station Code]]="CC"), "Yes", "No")</f>
        <v>No</v>
      </c>
    </row>
    <row r="15755" spans="6:14">
      <c r="F15755" s="3">
        <v>44255</v>
      </c>
      <c r="G15755" s="1" t="s">
        <v>83</v>
      </c>
      <c r="H15755" s="1" t="s">
        <v>108</v>
      </c>
      <c r="I15755" s="1">
        <v>147</v>
      </c>
      <c r="J15755" s="1">
        <f>MONTH(BART_Rides[[#This Row],[Date]])</f>
        <v>2</v>
      </c>
      <c r="K15755" s="1">
        <f>WEEKDAY(BART_Rides[[#This Row],[Date]],2)</f>
        <v>7</v>
      </c>
      <c r="L15755" s="1" t="str">
        <f>LEFT(BART_Rides[[#This Row],[Lines]],1)</f>
        <v>B</v>
      </c>
      <c r="M15755" s="1" t="str">
        <f>IF(BART_Rides[[#This Row],[FirstLetter]]="Y","Yes","No")</f>
        <v>No</v>
      </c>
      <c r="N15755" s="1" t="str">
        <f>IF(OR(BART_Rides[[#This Row],[Station Code]]="EM", BART_Rides[[#This Row],[Station Code]]="MT", BART_Rides[[#This Row],[Station Code]]="PL", BART_Rides[[#This Row],[Station Code]]="CC"), "Yes", "No")</f>
        <v>No</v>
      </c>
    </row>
    <row r="15756" spans="6:14">
      <c r="F15756" s="3">
        <v>44256</v>
      </c>
      <c r="G15756" s="1" t="s">
        <v>83</v>
      </c>
      <c r="H15756" s="1" t="s">
        <v>108</v>
      </c>
      <c r="I15756" s="1">
        <v>292</v>
      </c>
      <c r="J15756" s="1">
        <f>MONTH(BART_Rides[[#This Row],[Date]])</f>
        <v>3</v>
      </c>
      <c r="K15756" s="1">
        <f>WEEKDAY(BART_Rides[[#This Row],[Date]],2)</f>
        <v>1</v>
      </c>
      <c r="L15756" s="1" t="str">
        <f>LEFT(BART_Rides[[#This Row],[Lines]],1)</f>
        <v>B</v>
      </c>
      <c r="M15756" s="1" t="str">
        <f>IF(BART_Rides[[#This Row],[FirstLetter]]="Y","Yes","No")</f>
        <v>No</v>
      </c>
      <c r="N15756" s="1" t="str">
        <f>IF(OR(BART_Rides[[#This Row],[Station Code]]="EM", BART_Rides[[#This Row],[Station Code]]="MT", BART_Rides[[#This Row],[Station Code]]="PL", BART_Rides[[#This Row],[Station Code]]="CC"), "Yes", "No")</f>
        <v>No</v>
      </c>
    </row>
    <row r="15757" spans="6:14">
      <c r="F15757" s="3">
        <v>44257</v>
      </c>
      <c r="G15757" s="1" t="s">
        <v>83</v>
      </c>
      <c r="H15757" s="1" t="s">
        <v>108</v>
      </c>
      <c r="I15757" s="1">
        <v>292</v>
      </c>
      <c r="J15757" s="1">
        <f>MONTH(BART_Rides[[#This Row],[Date]])</f>
        <v>3</v>
      </c>
      <c r="K15757" s="1">
        <f>WEEKDAY(BART_Rides[[#This Row],[Date]],2)</f>
        <v>2</v>
      </c>
      <c r="L15757" s="1" t="str">
        <f>LEFT(BART_Rides[[#This Row],[Lines]],1)</f>
        <v>B</v>
      </c>
      <c r="M15757" s="1" t="str">
        <f>IF(BART_Rides[[#This Row],[FirstLetter]]="Y","Yes","No")</f>
        <v>No</v>
      </c>
      <c r="N15757" s="1" t="str">
        <f>IF(OR(BART_Rides[[#This Row],[Station Code]]="EM", BART_Rides[[#This Row],[Station Code]]="MT", BART_Rides[[#This Row],[Station Code]]="PL", BART_Rides[[#This Row],[Station Code]]="CC"), "Yes", "No")</f>
        <v>No</v>
      </c>
    </row>
    <row r="15758" spans="6:14">
      <c r="F15758" s="3">
        <v>44258</v>
      </c>
      <c r="G15758" s="1" t="s">
        <v>83</v>
      </c>
      <c r="H15758" s="1" t="s">
        <v>108</v>
      </c>
      <c r="I15758" s="1">
        <v>332</v>
      </c>
      <c r="J15758" s="1">
        <f>MONTH(BART_Rides[[#This Row],[Date]])</f>
        <v>3</v>
      </c>
      <c r="K15758" s="1">
        <f>WEEKDAY(BART_Rides[[#This Row],[Date]],2)</f>
        <v>3</v>
      </c>
      <c r="L15758" s="1" t="str">
        <f>LEFT(BART_Rides[[#This Row],[Lines]],1)</f>
        <v>B</v>
      </c>
      <c r="M15758" s="1" t="str">
        <f>IF(BART_Rides[[#This Row],[FirstLetter]]="Y","Yes","No")</f>
        <v>No</v>
      </c>
      <c r="N15758" s="1" t="str">
        <f>IF(OR(BART_Rides[[#This Row],[Station Code]]="EM", BART_Rides[[#This Row],[Station Code]]="MT", BART_Rides[[#This Row],[Station Code]]="PL", BART_Rides[[#This Row],[Station Code]]="CC"), "Yes", "No")</f>
        <v>No</v>
      </c>
    </row>
    <row r="15759" spans="6:14">
      <c r="F15759" s="3">
        <v>44259</v>
      </c>
      <c r="G15759" s="1" t="s">
        <v>83</v>
      </c>
      <c r="H15759" s="1" t="s">
        <v>108</v>
      </c>
      <c r="I15759" s="1">
        <v>316</v>
      </c>
      <c r="J15759" s="1">
        <f>MONTH(BART_Rides[[#This Row],[Date]])</f>
        <v>3</v>
      </c>
      <c r="K15759" s="1">
        <f>WEEKDAY(BART_Rides[[#This Row],[Date]],2)</f>
        <v>4</v>
      </c>
      <c r="L15759" s="1" t="str">
        <f>LEFT(BART_Rides[[#This Row],[Lines]],1)</f>
        <v>B</v>
      </c>
      <c r="M15759" s="1" t="str">
        <f>IF(BART_Rides[[#This Row],[FirstLetter]]="Y","Yes","No")</f>
        <v>No</v>
      </c>
      <c r="N15759" s="1" t="str">
        <f>IF(OR(BART_Rides[[#This Row],[Station Code]]="EM", BART_Rides[[#This Row],[Station Code]]="MT", BART_Rides[[#This Row],[Station Code]]="PL", BART_Rides[[#This Row],[Station Code]]="CC"), "Yes", "No")</f>
        <v>No</v>
      </c>
    </row>
    <row r="15760" spans="6:14">
      <c r="F15760" s="3">
        <v>44260</v>
      </c>
      <c r="G15760" s="1" t="s">
        <v>83</v>
      </c>
      <c r="H15760" s="1" t="s">
        <v>108</v>
      </c>
      <c r="I15760" s="1">
        <v>325</v>
      </c>
      <c r="J15760" s="1">
        <f>MONTH(BART_Rides[[#This Row],[Date]])</f>
        <v>3</v>
      </c>
      <c r="K15760" s="1">
        <f>WEEKDAY(BART_Rides[[#This Row],[Date]],2)</f>
        <v>5</v>
      </c>
      <c r="L15760" s="1" t="str">
        <f>LEFT(BART_Rides[[#This Row],[Lines]],1)</f>
        <v>B</v>
      </c>
      <c r="M15760" s="1" t="str">
        <f>IF(BART_Rides[[#This Row],[FirstLetter]]="Y","Yes","No")</f>
        <v>No</v>
      </c>
      <c r="N15760" s="1" t="str">
        <f>IF(OR(BART_Rides[[#This Row],[Station Code]]="EM", BART_Rides[[#This Row],[Station Code]]="MT", BART_Rides[[#This Row],[Station Code]]="PL", BART_Rides[[#This Row],[Station Code]]="CC"), "Yes", "No")</f>
        <v>No</v>
      </c>
    </row>
    <row r="15761" spans="6:14">
      <c r="F15761" s="3">
        <v>44261</v>
      </c>
      <c r="G15761" s="1" t="s">
        <v>83</v>
      </c>
      <c r="H15761" s="1" t="s">
        <v>108</v>
      </c>
      <c r="I15761" s="1">
        <v>204</v>
      </c>
      <c r="J15761" s="1">
        <f>MONTH(BART_Rides[[#This Row],[Date]])</f>
        <v>3</v>
      </c>
      <c r="K15761" s="1">
        <f>WEEKDAY(BART_Rides[[#This Row],[Date]],2)</f>
        <v>6</v>
      </c>
      <c r="L15761" s="1" t="str">
        <f>LEFT(BART_Rides[[#This Row],[Lines]],1)</f>
        <v>B</v>
      </c>
      <c r="M15761" s="1" t="str">
        <f>IF(BART_Rides[[#This Row],[FirstLetter]]="Y","Yes","No")</f>
        <v>No</v>
      </c>
      <c r="N15761" s="1" t="str">
        <f>IF(OR(BART_Rides[[#This Row],[Station Code]]="EM", BART_Rides[[#This Row],[Station Code]]="MT", BART_Rides[[#This Row],[Station Code]]="PL", BART_Rides[[#This Row],[Station Code]]="CC"), "Yes", "No")</f>
        <v>No</v>
      </c>
    </row>
    <row r="15762" spans="6:14">
      <c r="F15762" s="3">
        <v>44262</v>
      </c>
      <c r="G15762" s="1" t="s">
        <v>83</v>
      </c>
      <c r="H15762" s="1" t="s">
        <v>108</v>
      </c>
      <c r="I15762" s="1">
        <v>161</v>
      </c>
      <c r="J15762" s="1">
        <f>MONTH(BART_Rides[[#This Row],[Date]])</f>
        <v>3</v>
      </c>
      <c r="K15762" s="1">
        <f>WEEKDAY(BART_Rides[[#This Row],[Date]],2)</f>
        <v>7</v>
      </c>
      <c r="L15762" s="1" t="str">
        <f>LEFT(BART_Rides[[#This Row],[Lines]],1)</f>
        <v>B</v>
      </c>
      <c r="M15762" s="1" t="str">
        <f>IF(BART_Rides[[#This Row],[FirstLetter]]="Y","Yes","No")</f>
        <v>No</v>
      </c>
      <c r="N15762" s="1" t="str">
        <f>IF(OR(BART_Rides[[#This Row],[Station Code]]="EM", BART_Rides[[#This Row],[Station Code]]="MT", BART_Rides[[#This Row],[Station Code]]="PL", BART_Rides[[#This Row],[Station Code]]="CC"), "Yes", "No")</f>
        <v>No</v>
      </c>
    </row>
    <row r="15763" spans="6:14">
      <c r="F15763" s="3">
        <v>44263</v>
      </c>
      <c r="G15763" s="1" t="s">
        <v>83</v>
      </c>
      <c r="H15763" s="1" t="s">
        <v>108</v>
      </c>
      <c r="I15763" s="1">
        <v>300</v>
      </c>
      <c r="J15763" s="1">
        <f>MONTH(BART_Rides[[#This Row],[Date]])</f>
        <v>3</v>
      </c>
      <c r="K15763" s="1">
        <f>WEEKDAY(BART_Rides[[#This Row],[Date]],2)</f>
        <v>1</v>
      </c>
      <c r="L15763" s="1" t="str">
        <f>LEFT(BART_Rides[[#This Row],[Lines]],1)</f>
        <v>B</v>
      </c>
      <c r="M15763" s="1" t="str">
        <f>IF(BART_Rides[[#This Row],[FirstLetter]]="Y","Yes","No")</f>
        <v>No</v>
      </c>
      <c r="N15763" s="1" t="str">
        <f>IF(OR(BART_Rides[[#This Row],[Station Code]]="EM", BART_Rides[[#This Row],[Station Code]]="MT", BART_Rides[[#This Row],[Station Code]]="PL", BART_Rides[[#This Row],[Station Code]]="CC"), "Yes", "No")</f>
        <v>No</v>
      </c>
    </row>
    <row r="15764" spans="6:14">
      <c r="F15764" s="3">
        <v>44264</v>
      </c>
      <c r="G15764" s="1" t="s">
        <v>83</v>
      </c>
      <c r="H15764" s="1" t="s">
        <v>108</v>
      </c>
      <c r="I15764" s="1">
        <v>292</v>
      </c>
      <c r="J15764" s="1">
        <f>MONTH(BART_Rides[[#This Row],[Date]])</f>
        <v>3</v>
      </c>
      <c r="K15764" s="1">
        <f>WEEKDAY(BART_Rides[[#This Row],[Date]],2)</f>
        <v>2</v>
      </c>
      <c r="L15764" s="1" t="str">
        <f>LEFT(BART_Rides[[#This Row],[Lines]],1)</f>
        <v>B</v>
      </c>
      <c r="M15764" s="1" t="str">
        <f>IF(BART_Rides[[#This Row],[FirstLetter]]="Y","Yes","No")</f>
        <v>No</v>
      </c>
      <c r="N15764" s="1" t="str">
        <f>IF(OR(BART_Rides[[#This Row],[Station Code]]="EM", BART_Rides[[#This Row],[Station Code]]="MT", BART_Rides[[#This Row],[Station Code]]="PL", BART_Rides[[#This Row],[Station Code]]="CC"), "Yes", "No")</f>
        <v>No</v>
      </c>
    </row>
    <row r="15765" spans="6:14">
      <c r="F15765" s="3">
        <v>44265</v>
      </c>
      <c r="G15765" s="1" t="s">
        <v>83</v>
      </c>
      <c r="H15765" s="1" t="s">
        <v>108</v>
      </c>
      <c r="I15765" s="1">
        <v>276</v>
      </c>
      <c r="J15765" s="1">
        <f>MONTH(BART_Rides[[#This Row],[Date]])</f>
        <v>3</v>
      </c>
      <c r="K15765" s="1">
        <f>WEEKDAY(BART_Rides[[#This Row],[Date]],2)</f>
        <v>3</v>
      </c>
      <c r="L15765" s="1" t="str">
        <f>LEFT(BART_Rides[[#This Row],[Lines]],1)</f>
        <v>B</v>
      </c>
      <c r="M15765" s="1" t="str">
        <f>IF(BART_Rides[[#This Row],[FirstLetter]]="Y","Yes","No")</f>
        <v>No</v>
      </c>
      <c r="N15765" s="1" t="str">
        <f>IF(OR(BART_Rides[[#This Row],[Station Code]]="EM", BART_Rides[[#This Row],[Station Code]]="MT", BART_Rides[[#This Row],[Station Code]]="PL", BART_Rides[[#This Row],[Station Code]]="CC"), "Yes", "No")</f>
        <v>No</v>
      </c>
    </row>
    <row r="15766" spans="6:14">
      <c r="F15766" s="3">
        <v>44266</v>
      </c>
      <c r="G15766" s="1" t="s">
        <v>83</v>
      </c>
      <c r="H15766" s="1" t="s">
        <v>108</v>
      </c>
      <c r="I15766" s="1">
        <v>304</v>
      </c>
      <c r="J15766" s="1">
        <f>MONTH(BART_Rides[[#This Row],[Date]])</f>
        <v>3</v>
      </c>
      <c r="K15766" s="1">
        <f>WEEKDAY(BART_Rides[[#This Row],[Date]],2)</f>
        <v>4</v>
      </c>
      <c r="L15766" s="1" t="str">
        <f>LEFT(BART_Rides[[#This Row],[Lines]],1)</f>
        <v>B</v>
      </c>
      <c r="M15766" s="1" t="str">
        <f>IF(BART_Rides[[#This Row],[FirstLetter]]="Y","Yes","No")</f>
        <v>No</v>
      </c>
      <c r="N15766" s="1" t="str">
        <f>IF(OR(BART_Rides[[#This Row],[Station Code]]="EM", BART_Rides[[#This Row],[Station Code]]="MT", BART_Rides[[#This Row],[Station Code]]="PL", BART_Rides[[#This Row],[Station Code]]="CC"), "Yes", "No")</f>
        <v>No</v>
      </c>
    </row>
    <row r="15767" spans="6:14">
      <c r="F15767" s="3">
        <v>44267</v>
      </c>
      <c r="G15767" s="1" t="s">
        <v>83</v>
      </c>
      <c r="H15767" s="1" t="s">
        <v>108</v>
      </c>
      <c r="I15767" s="1">
        <v>347</v>
      </c>
      <c r="J15767" s="1">
        <f>MONTH(BART_Rides[[#This Row],[Date]])</f>
        <v>3</v>
      </c>
      <c r="K15767" s="1">
        <f>WEEKDAY(BART_Rides[[#This Row],[Date]],2)</f>
        <v>5</v>
      </c>
      <c r="L15767" s="1" t="str">
        <f>LEFT(BART_Rides[[#This Row],[Lines]],1)</f>
        <v>B</v>
      </c>
      <c r="M15767" s="1" t="str">
        <f>IF(BART_Rides[[#This Row],[FirstLetter]]="Y","Yes","No")</f>
        <v>No</v>
      </c>
      <c r="N15767" s="1" t="str">
        <f>IF(OR(BART_Rides[[#This Row],[Station Code]]="EM", BART_Rides[[#This Row],[Station Code]]="MT", BART_Rides[[#This Row],[Station Code]]="PL", BART_Rides[[#This Row],[Station Code]]="CC"), "Yes", "No")</f>
        <v>No</v>
      </c>
    </row>
    <row r="15768" spans="6:14">
      <c r="F15768" s="3">
        <v>44268</v>
      </c>
      <c r="G15768" s="1" t="s">
        <v>83</v>
      </c>
      <c r="H15768" s="1" t="s">
        <v>108</v>
      </c>
      <c r="I15768" s="1">
        <v>221</v>
      </c>
      <c r="J15768" s="1">
        <f>MONTH(BART_Rides[[#This Row],[Date]])</f>
        <v>3</v>
      </c>
      <c r="K15768" s="1">
        <f>WEEKDAY(BART_Rides[[#This Row],[Date]],2)</f>
        <v>6</v>
      </c>
      <c r="L15768" s="1" t="str">
        <f>LEFT(BART_Rides[[#This Row],[Lines]],1)</f>
        <v>B</v>
      </c>
      <c r="M15768" s="1" t="str">
        <f>IF(BART_Rides[[#This Row],[FirstLetter]]="Y","Yes","No")</f>
        <v>No</v>
      </c>
      <c r="N15768" s="1" t="str">
        <f>IF(OR(BART_Rides[[#This Row],[Station Code]]="EM", BART_Rides[[#This Row],[Station Code]]="MT", BART_Rides[[#This Row],[Station Code]]="PL", BART_Rides[[#This Row],[Station Code]]="CC"), "Yes", "No")</f>
        <v>No</v>
      </c>
    </row>
    <row r="15769" spans="6:14">
      <c r="F15769" s="3">
        <v>44269</v>
      </c>
      <c r="G15769" s="1" t="s">
        <v>83</v>
      </c>
      <c r="H15769" s="1" t="s">
        <v>108</v>
      </c>
      <c r="I15769" s="1">
        <v>124</v>
      </c>
      <c r="J15769" s="1">
        <f>MONTH(BART_Rides[[#This Row],[Date]])</f>
        <v>3</v>
      </c>
      <c r="K15769" s="1">
        <f>WEEKDAY(BART_Rides[[#This Row],[Date]],2)</f>
        <v>7</v>
      </c>
      <c r="L15769" s="1" t="str">
        <f>LEFT(BART_Rides[[#This Row],[Lines]],1)</f>
        <v>B</v>
      </c>
      <c r="M15769" s="1" t="str">
        <f>IF(BART_Rides[[#This Row],[FirstLetter]]="Y","Yes","No")</f>
        <v>No</v>
      </c>
      <c r="N15769" s="1" t="str">
        <f>IF(OR(BART_Rides[[#This Row],[Station Code]]="EM", BART_Rides[[#This Row],[Station Code]]="MT", BART_Rides[[#This Row],[Station Code]]="PL", BART_Rides[[#This Row],[Station Code]]="CC"), "Yes", "No")</f>
        <v>No</v>
      </c>
    </row>
    <row r="15770" spans="6:14">
      <c r="F15770" s="3">
        <v>44270</v>
      </c>
      <c r="G15770" s="1" t="s">
        <v>83</v>
      </c>
      <c r="H15770" s="1" t="s">
        <v>108</v>
      </c>
      <c r="I15770" s="1">
        <v>308</v>
      </c>
      <c r="J15770" s="1">
        <f>MONTH(BART_Rides[[#This Row],[Date]])</f>
        <v>3</v>
      </c>
      <c r="K15770" s="1">
        <f>WEEKDAY(BART_Rides[[#This Row],[Date]],2)</f>
        <v>1</v>
      </c>
      <c r="L15770" s="1" t="str">
        <f>LEFT(BART_Rides[[#This Row],[Lines]],1)</f>
        <v>B</v>
      </c>
      <c r="M15770" s="1" t="str">
        <f>IF(BART_Rides[[#This Row],[FirstLetter]]="Y","Yes","No")</f>
        <v>No</v>
      </c>
      <c r="N15770" s="1" t="str">
        <f>IF(OR(BART_Rides[[#This Row],[Station Code]]="EM", BART_Rides[[#This Row],[Station Code]]="MT", BART_Rides[[#This Row],[Station Code]]="PL", BART_Rides[[#This Row],[Station Code]]="CC"), "Yes", "No")</f>
        <v>No</v>
      </c>
    </row>
    <row r="15771" spans="6:14">
      <c r="F15771" s="3">
        <v>44271</v>
      </c>
      <c r="G15771" s="1" t="s">
        <v>83</v>
      </c>
      <c r="H15771" s="1" t="s">
        <v>108</v>
      </c>
      <c r="I15771" s="1">
        <v>295</v>
      </c>
      <c r="J15771" s="1">
        <f>MONTH(BART_Rides[[#This Row],[Date]])</f>
        <v>3</v>
      </c>
      <c r="K15771" s="1">
        <f>WEEKDAY(BART_Rides[[#This Row],[Date]],2)</f>
        <v>2</v>
      </c>
      <c r="L15771" s="1" t="str">
        <f>LEFT(BART_Rides[[#This Row],[Lines]],1)</f>
        <v>B</v>
      </c>
      <c r="M15771" s="1" t="str">
        <f>IF(BART_Rides[[#This Row],[FirstLetter]]="Y","Yes","No")</f>
        <v>No</v>
      </c>
      <c r="N15771" s="1" t="str">
        <f>IF(OR(BART_Rides[[#This Row],[Station Code]]="EM", BART_Rides[[#This Row],[Station Code]]="MT", BART_Rides[[#This Row],[Station Code]]="PL", BART_Rides[[#This Row],[Station Code]]="CC"), "Yes", "No")</f>
        <v>No</v>
      </c>
    </row>
    <row r="15772" spans="6:14">
      <c r="F15772" s="3">
        <v>44272</v>
      </c>
      <c r="G15772" s="1" t="s">
        <v>83</v>
      </c>
      <c r="H15772" s="1" t="s">
        <v>108</v>
      </c>
      <c r="I15772" s="1">
        <v>326</v>
      </c>
      <c r="J15772" s="1">
        <f>MONTH(BART_Rides[[#This Row],[Date]])</f>
        <v>3</v>
      </c>
      <c r="K15772" s="1">
        <f>WEEKDAY(BART_Rides[[#This Row],[Date]],2)</f>
        <v>3</v>
      </c>
      <c r="L15772" s="1" t="str">
        <f>LEFT(BART_Rides[[#This Row],[Lines]],1)</f>
        <v>B</v>
      </c>
      <c r="M15772" s="1" t="str">
        <f>IF(BART_Rides[[#This Row],[FirstLetter]]="Y","Yes","No")</f>
        <v>No</v>
      </c>
      <c r="N15772" s="1" t="str">
        <f>IF(OR(BART_Rides[[#This Row],[Station Code]]="EM", BART_Rides[[#This Row],[Station Code]]="MT", BART_Rides[[#This Row],[Station Code]]="PL", BART_Rides[[#This Row],[Station Code]]="CC"), "Yes", "No")</f>
        <v>No</v>
      </c>
    </row>
    <row r="15773" spans="6:14">
      <c r="F15773" s="3">
        <v>44273</v>
      </c>
      <c r="G15773" s="1" t="s">
        <v>83</v>
      </c>
      <c r="H15773" s="1" t="s">
        <v>108</v>
      </c>
      <c r="I15773" s="1">
        <v>294</v>
      </c>
      <c r="J15773" s="1">
        <f>MONTH(BART_Rides[[#This Row],[Date]])</f>
        <v>3</v>
      </c>
      <c r="K15773" s="1">
        <f>WEEKDAY(BART_Rides[[#This Row],[Date]],2)</f>
        <v>4</v>
      </c>
      <c r="L15773" s="1" t="str">
        <f>LEFT(BART_Rides[[#This Row],[Lines]],1)</f>
        <v>B</v>
      </c>
      <c r="M15773" s="1" t="str">
        <f>IF(BART_Rides[[#This Row],[FirstLetter]]="Y","Yes","No")</f>
        <v>No</v>
      </c>
      <c r="N15773" s="1" t="str">
        <f>IF(OR(BART_Rides[[#This Row],[Station Code]]="EM", BART_Rides[[#This Row],[Station Code]]="MT", BART_Rides[[#This Row],[Station Code]]="PL", BART_Rides[[#This Row],[Station Code]]="CC"), "Yes", "No")</f>
        <v>No</v>
      </c>
    </row>
    <row r="15774" spans="6:14">
      <c r="F15774" s="3">
        <v>44274</v>
      </c>
      <c r="G15774" s="1" t="s">
        <v>83</v>
      </c>
      <c r="H15774" s="1" t="s">
        <v>108</v>
      </c>
      <c r="I15774" s="1">
        <v>320</v>
      </c>
      <c r="J15774" s="1">
        <f>MONTH(BART_Rides[[#This Row],[Date]])</f>
        <v>3</v>
      </c>
      <c r="K15774" s="1">
        <f>WEEKDAY(BART_Rides[[#This Row],[Date]],2)</f>
        <v>5</v>
      </c>
      <c r="L15774" s="1" t="str">
        <f>LEFT(BART_Rides[[#This Row],[Lines]],1)</f>
        <v>B</v>
      </c>
      <c r="M15774" s="1" t="str">
        <f>IF(BART_Rides[[#This Row],[FirstLetter]]="Y","Yes","No")</f>
        <v>No</v>
      </c>
      <c r="N15774" s="1" t="str">
        <f>IF(OR(BART_Rides[[#This Row],[Station Code]]="EM", BART_Rides[[#This Row],[Station Code]]="MT", BART_Rides[[#This Row],[Station Code]]="PL", BART_Rides[[#This Row],[Station Code]]="CC"), "Yes", "No")</f>
        <v>No</v>
      </c>
    </row>
    <row r="15775" spans="6:14">
      <c r="F15775" s="3">
        <v>44275</v>
      </c>
      <c r="G15775" s="1" t="s">
        <v>83</v>
      </c>
      <c r="H15775" s="1" t="s">
        <v>108</v>
      </c>
      <c r="I15775" s="1">
        <v>248</v>
      </c>
      <c r="J15775" s="1">
        <f>MONTH(BART_Rides[[#This Row],[Date]])</f>
        <v>3</v>
      </c>
      <c r="K15775" s="1">
        <f>WEEKDAY(BART_Rides[[#This Row],[Date]],2)</f>
        <v>6</v>
      </c>
      <c r="L15775" s="1" t="str">
        <f>LEFT(BART_Rides[[#This Row],[Lines]],1)</f>
        <v>B</v>
      </c>
      <c r="M15775" s="1" t="str">
        <f>IF(BART_Rides[[#This Row],[FirstLetter]]="Y","Yes","No")</f>
        <v>No</v>
      </c>
      <c r="N15775" s="1" t="str">
        <f>IF(OR(BART_Rides[[#This Row],[Station Code]]="EM", BART_Rides[[#This Row],[Station Code]]="MT", BART_Rides[[#This Row],[Station Code]]="PL", BART_Rides[[#This Row],[Station Code]]="CC"), "Yes", "No")</f>
        <v>No</v>
      </c>
    </row>
    <row r="15776" spans="6:14">
      <c r="F15776" s="3">
        <v>44276</v>
      </c>
      <c r="G15776" s="1" t="s">
        <v>83</v>
      </c>
      <c r="H15776" s="1" t="s">
        <v>108</v>
      </c>
      <c r="I15776" s="1">
        <v>177</v>
      </c>
      <c r="J15776" s="1">
        <f>MONTH(BART_Rides[[#This Row],[Date]])</f>
        <v>3</v>
      </c>
      <c r="K15776" s="1">
        <f>WEEKDAY(BART_Rides[[#This Row],[Date]],2)</f>
        <v>7</v>
      </c>
      <c r="L15776" s="1" t="str">
        <f>LEFT(BART_Rides[[#This Row],[Lines]],1)</f>
        <v>B</v>
      </c>
      <c r="M15776" s="1" t="str">
        <f>IF(BART_Rides[[#This Row],[FirstLetter]]="Y","Yes","No")</f>
        <v>No</v>
      </c>
      <c r="N15776" s="1" t="str">
        <f>IF(OR(BART_Rides[[#This Row],[Station Code]]="EM", BART_Rides[[#This Row],[Station Code]]="MT", BART_Rides[[#This Row],[Station Code]]="PL", BART_Rides[[#This Row],[Station Code]]="CC"), "Yes", "No")</f>
        <v>No</v>
      </c>
    </row>
    <row r="15777" spans="6:14">
      <c r="F15777" s="3">
        <v>44277</v>
      </c>
      <c r="G15777" s="1" t="s">
        <v>83</v>
      </c>
      <c r="H15777" s="1" t="s">
        <v>108</v>
      </c>
      <c r="I15777" s="1">
        <v>325</v>
      </c>
      <c r="J15777" s="1">
        <f>MONTH(BART_Rides[[#This Row],[Date]])</f>
        <v>3</v>
      </c>
      <c r="K15777" s="1">
        <f>WEEKDAY(BART_Rides[[#This Row],[Date]],2)</f>
        <v>1</v>
      </c>
      <c r="L15777" s="1" t="str">
        <f>LEFT(BART_Rides[[#This Row],[Lines]],1)</f>
        <v>B</v>
      </c>
      <c r="M15777" s="1" t="str">
        <f>IF(BART_Rides[[#This Row],[FirstLetter]]="Y","Yes","No")</f>
        <v>No</v>
      </c>
      <c r="N15777" s="1" t="str">
        <f>IF(OR(BART_Rides[[#This Row],[Station Code]]="EM", BART_Rides[[#This Row],[Station Code]]="MT", BART_Rides[[#This Row],[Station Code]]="PL", BART_Rides[[#This Row],[Station Code]]="CC"), "Yes", "No")</f>
        <v>No</v>
      </c>
    </row>
    <row r="15778" spans="6:14">
      <c r="F15778" s="3">
        <v>44278</v>
      </c>
      <c r="G15778" s="1" t="s">
        <v>83</v>
      </c>
      <c r="H15778" s="1" t="s">
        <v>108</v>
      </c>
      <c r="I15778" s="1">
        <v>346</v>
      </c>
      <c r="J15778" s="1">
        <f>MONTH(BART_Rides[[#This Row],[Date]])</f>
        <v>3</v>
      </c>
      <c r="K15778" s="1">
        <f>WEEKDAY(BART_Rides[[#This Row],[Date]],2)</f>
        <v>2</v>
      </c>
      <c r="L15778" s="1" t="str">
        <f>LEFT(BART_Rides[[#This Row],[Lines]],1)</f>
        <v>B</v>
      </c>
      <c r="M15778" s="1" t="str">
        <f>IF(BART_Rides[[#This Row],[FirstLetter]]="Y","Yes","No")</f>
        <v>No</v>
      </c>
      <c r="N15778" s="1" t="str">
        <f>IF(OR(BART_Rides[[#This Row],[Station Code]]="EM", BART_Rides[[#This Row],[Station Code]]="MT", BART_Rides[[#This Row],[Station Code]]="PL", BART_Rides[[#This Row],[Station Code]]="CC"), "Yes", "No")</f>
        <v>No</v>
      </c>
    </row>
    <row r="15779" spans="6:14">
      <c r="F15779" s="3">
        <v>44279</v>
      </c>
      <c r="G15779" s="1" t="s">
        <v>83</v>
      </c>
      <c r="H15779" s="1" t="s">
        <v>108</v>
      </c>
      <c r="I15779" s="1">
        <v>340</v>
      </c>
      <c r="J15779" s="1">
        <f>MONTH(BART_Rides[[#This Row],[Date]])</f>
        <v>3</v>
      </c>
      <c r="K15779" s="1">
        <f>WEEKDAY(BART_Rides[[#This Row],[Date]],2)</f>
        <v>3</v>
      </c>
      <c r="L15779" s="1" t="str">
        <f>LEFT(BART_Rides[[#This Row],[Lines]],1)</f>
        <v>B</v>
      </c>
      <c r="M15779" s="1" t="str">
        <f>IF(BART_Rides[[#This Row],[FirstLetter]]="Y","Yes","No")</f>
        <v>No</v>
      </c>
      <c r="N15779" s="1" t="str">
        <f>IF(OR(BART_Rides[[#This Row],[Station Code]]="EM", BART_Rides[[#This Row],[Station Code]]="MT", BART_Rides[[#This Row],[Station Code]]="PL", BART_Rides[[#This Row],[Station Code]]="CC"), "Yes", "No")</f>
        <v>No</v>
      </c>
    </row>
    <row r="15780" spans="6:14">
      <c r="F15780" s="3">
        <v>44280</v>
      </c>
      <c r="G15780" s="1" t="s">
        <v>83</v>
      </c>
      <c r="H15780" s="1" t="s">
        <v>108</v>
      </c>
      <c r="I15780" s="1">
        <v>369</v>
      </c>
      <c r="J15780" s="1">
        <f>MONTH(BART_Rides[[#This Row],[Date]])</f>
        <v>3</v>
      </c>
      <c r="K15780" s="1">
        <f>WEEKDAY(BART_Rides[[#This Row],[Date]],2)</f>
        <v>4</v>
      </c>
      <c r="L15780" s="1" t="str">
        <f>LEFT(BART_Rides[[#This Row],[Lines]],1)</f>
        <v>B</v>
      </c>
      <c r="M15780" s="1" t="str">
        <f>IF(BART_Rides[[#This Row],[FirstLetter]]="Y","Yes","No")</f>
        <v>No</v>
      </c>
      <c r="N15780" s="1" t="str">
        <f>IF(OR(BART_Rides[[#This Row],[Station Code]]="EM", BART_Rides[[#This Row],[Station Code]]="MT", BART_Rides[[#This Row],[Station Code]]="PL", BART_Rides[[#This Row],[Station Code]]="CC"), "Yes", "No")</f>
        <v>No</v>
      </c>
    </row>
    <row r="15781" spans="6:14">
      <c r="F15781" s="3">
        <v>44281</v>
      </c>
      <c r="G15781" s="1" t="s">
        <v>83</v>
      </c>
      <c r="H15781" s="1" t="s">
        <v>108</v>
      </c>
      <c r="I15781" s="1">
        <v>377</v>
      </c>
      <c r="J15781" s="1">
        <f>MONTH(BART_Rides[[#This Row],[Date]])</f>
        <v>3</v>
      </c>
      <c r="K15781" s="1">
        <f>WEEKDAY(BART_Rides[[#This Row],[Date]],2)</f>
        <v>5</v>
      </c>
      <c r="L15781" s="1" t="str">
        <f>LEFT(BART_Rides[[#This Row],[Lines]],1)</f>
        <v>B</v>
      </c>
      <c r="M15781" s="1" t="str">
        <f>IF(BART_Rides[[#This Row],[FirstLetter]]="Y","Yes","No")</f>
        <v>No</v>
      </c>
      <c r="N15781" s="1" t="str">
        <f>IF(OR(BART_Rides[[#This Row],[Station Code]]="EM", BART_Rides[[#This Row],[Station Code]]="MT", BART_Rides[[#This Row],[Station Code]]="PL", BART_Rides[[#This Row],[Station Code]]="CC"), "Yes", "No")</f>
        <v>No</v>
      </c>
    </row>
    <row r="15782" spans="6:14">
      <c r="F15782" s="3">
        <v>44282</v>
      </c>
      <c r="G15782" s="1" t="s">
        <v>83</v>
      </c>
      <c r="H15782" s="1" t="s">
        <v>108</v>
      </c>
      <c r="I15782" s="1">
        <v>227</v>
      </c>
      <c r="J15782" s="1">
        <f>MONTH(BART_Rides[[#This Row],[Date]])</f>
        <v>3</v>
      </c>
      <c r="K15782" s="1">
        <f>WEEKDAY(BART_Rides[[#This Row],[Date]],2)</f>
        <v>6</v>
      </c>
      <c r="L15782" s="1" t="str">
        <f>LEFT(BART_Rides[[#This Row],[Lines]],1)</f>
        <v>B</v>
      </c>
      <c r="M15782" s="1" t="str">
        <f>IF(BART_Rides[[#This Row],[FirstLetter]]="Y","Yes","No")</f>
        <v>No</v>
      </c>
      <c r="N15782" s="1" t="str">
        <f>IF(OR(BART_Rides[[#This Row],[Station Code]]="EM", BART_Rides[[#This Row],[Station Code]]="MT", BART_Rides[[#This Row],[Station Code]]="PL", BART_Rides[[#This Row],[Station Code]]="CC"), "Yes", "No")</f>
        <v>No</v>
      </c>
    </row>
    <row r="15783" spans="6:14">
      <c r="F15783" s="3">
        <v>44283</v>
      </c>
      <c r="G15783" s="1" t="s">
        <v>83</v>
      </c>
      <c r="H15783" s="1" t="s">
        <v>108</v>
      </c>
      <c r="I15783" s="1">
        <v>185</v>
      </c>
      <c r="J15783" s="1">
        <f>MONTH(BART_Rides[[#This Row],[Date]])</f>
        <v>3</v>
      </c>
      <c r="K15783" s="1">
        <f>WEEKDAY(BART_Rides[[#This Row],[Date]],2)</f>
        <v>7</v>
      </c>
      <c r="L15783" s="1" t="str">
        <f>LEFT(BART_Rides[[#This Row],[Lines]],1)</f>
        <v>B</v>
      </c>
      <c r="M15783" s="1" t="str">
        <f>IF(BART_Rides[[#This Row],[FirstLetter]]="Y","Yes","No")</f>
        <v>No</v>
      </c>
      <c r="N15783" s="1" t="str">
        <f>IF(OR(BART_Rides[[#This Row],[Station Code]]="EM", BART_Rides[[#This Row],[Station Code]]="MT", BART_Rides[[#This Row],[Station Code]]="PL", BART_Rides[[#This Row],[Station Code]]="CC"), "Yes", "No")</f>
        <v>No</v>
      </c>
    </row>
    <row r="15784" spans="6:14">
      <c r="F15784" s="3">
        <v>44284</v>
      </c>
      <c r="G15784" s="1" t="s">
        <v>83</v>
      </c>
      <c r="H15784" s="1" t="s">
        <v>108</v>
      </c>
      <c r="I15784" s="1">
        <v>334</v>
      </c>
      <c r="J15784" s="1">
        <f>MONTH(BART_Rides[[#This Row],[Date]])</f>
        <v>3</v>
      </c>
      <c r="K15784" s="1">
        <f>WEEKDAY(BART_Rides[[#This Row],[Date]],2)</f>
        <v>1</v>
      </c>
      <c r="L15784" s="1" t="str">
        <f>LEFT(BART_Rides[[#This Row],[Lines]],1)</f>
        <v>B</v>
      </c>
      <c r="M15784" s="1" t="str">
        <f>IF(BART_Rides[[#This Row],[FirstLetter]]="Y","Yes","No")</f>
        <v>No</v>
      </c>
      <c r="N15784" s="1" t="str">
        <f>IF(OR(BART_Rides[[#This Row],[Station Code]]="EM", BART_Rides[[#This Row],[Station Code]]="MT", BART_Rides[[#This Row],[Station Code]]="PL", BART_Rides[[#This Row],[Station Code]]="CC"), "Yes", "No")</f>
        <v>No</v>
      </c>
    </row>
    <row r="15785" spans="6:14">
      <c r="F15785" s="3">
        <v>44285</v>
      </c>
      <c r="G15785" s="1" t="s">
        <v>83</v>
      </c>
      <c r="H15785" s="1" t="s">
        <v>108</v>
      </c>
      <c r="I15785" s="1">
        <v>344</v>
      </c>
      <c r="J15785" s="1">
        <f>MONTH(BART_Rides[[#This Row],[Date]])</f>
        <v>3</v>
      </c>
      <c r="K15785" s="1">
        <f>WEEKDAY(BART_Rides[[#This Row],[Date]],2)</f>
        <v>2</v>
      </c>
      <c r="L15785" s="1" t="str">
        <f>LEFT(BART_Rides[[#This Row],[Lines]],1)</f>
        <v>B</v>
      </c>
      <c r="M15785" s="1" t="str">
        <f>IF(BART_Rides[[#This Row],[FirstLetter]]="Y","Yes","No")</f>
        <v>No</v>
      </c>
      <c r="N15785" s="1" t="str">
        <f>IF(OR(BART_Rides[[#This Row],[Station Code]]="EM", BART_Rides[[#This Row],[Station Code]]="MT", BART_Rides[[#This Row],[Station Code]]="PL", BART_Rides[[#This Row],[Station Code]]="CC"), "Yes", "No")</f>
        <v>No</v>
      </c>
    </row>
    <row r="15786" spans="6:14">
      <c r="F15786" s="3">
        <v>44286</v>
      </c>
      <c r="G15786" s="1" t="s">
        <v>83</v>
      </c>
      <c r="H15786" s="1" t="s">
        <v>108</v>
      </c>
      <c r="I15786" s="1">
        <v>333</v>
      </c>
      <c r="J15786" s="1">
        <f>MONTH(BART_Rides[[#This Row],[Date]])</f>
        <v>3</v>
      </c>
      <c r="K15786" s="1">
        <f>WEEKDAY(BART_Rides[[#This Row],[Date]],2)</f>
        <v>3</v>
      </c>
      <c r="L15786" s="1" t="str">
        <f>LEFT(BART_Rides[[#This Row],[Lines]],1)</f>
        <v>B</v>
      </c>
      <c r="M15786" s="1" t="str">
        <f>IF(BART_Rides[[#This Row],[FirstLetter]]="Y","Yes","No")</f>
        <v>No</v>
      </c>
      <c r="N15786" s="1" t="str">
        <f>IF(OR(BART_Rides[[#This Row],[Station Code]]="EM", BART_Rides[[#This Row],[Station Code]]="MT", BART_Rides[[#This Row],[Station Code]]="PL", BART_Rides[[#This Row],[Station Code]]="CC"), "Yes", "No")</f>
        <v>No</v>
      </c>
    </row>
    <row r="15787" spans="6:14">
      <c r="F15787" s="3">
        <v>44287</v>
      </c>
      <c r="G15787" s="1" t="s">
        <v>83</v>
      </c>
      <c r="H15787" s="1" t="s">
        <v>108</v>
      </c>
      <c r="I15787" s="1">
        <v>392</v>
      </c>
      <c r="J15787" s="1">
        <f>MONTH(BART_Rides[[#This Row],[Date]])</f>
        <v>4</v>
      </c>
      <c r="K15787" s="1">
        <f>WEEKDAY(BART_Rides[[#This Row],[Date]],2)</f>
        <v>4</v>
      </c>
      <c r="L15787" s="1" t="str">
        <f>LEFT(BART_Rides[[#This Row],[Lines]],1)</f>
        <v>B</v>
      </c>
      <c r="M15787" s="1" t="str">
        <f>IF(BART_Rides[[#This Row],[FirstLetter]]="Y","Yes","No")</f>
        <v>No</v>
      </c>
      <c r="N15787" s="1" t="str">
        <f>IF(OR(BART_Rides[[#This Row],[Station Code]]="EM", BART_Rides[[#This Row],[Station Code]]="MT", BART_Rides[[#This Row],[Station Code]]="PL", BART_Rides[[#This Row],[Station Code]]="CC"), "Yes", "No")</f>
        <v>No</v>
      </c>
    </row>
    <row r="15788" spans="6:14">
      <c r="F15788" s="3">
        <v>44288</v>
      </c>
      <c r="G15788" s="1" t="s">
        <v>83</v>
      </c>
      <c r="H15788" s="1" t="s">
        <v>108</v>
      </c>
      <c r="I15788" s="1">
        <v>404</v>
      </c>
      <c r="J15788" s="1">
        <f>MONTH(BART_Rides[[#This Row],[Date]])</f>
        <v>4</v>
      </c>
      <c r="K15788" s="1">
        <f>WEEKDAY(BART_Rides[[#This Row],[Date]],2)</f>
        <v>5</v>
      </c>
      <c r="L15788" s="1" t="str">
        <f>LEFT(BART_Rides[[#This Row],[Lines]],1)</f>
        <v>B</v>
      </c>
      <c r="M15788" s="1" t="str">
        <f>IF(BART_Rides[[#This Row],[FirstLetter]]="Y","Yes","No")</f>
        <v>No</v>
      </c>
      <c r="N15788" s="1" t="str">
        <f>IF(OR(BART_Rides[[#This Row],[Station Code]]="EM", BART_Rides[[#This Row],[Station Code]]="MT", BART_Rides[[#This Row],[Station Code]]="PL", BART_Rides[[#This Row],[Station Code]]="CC"), "Yes", "No")</f>
        <v>No</v>
      </c>
    </row>
    <row r="15789" spans="6:14">
      <c r="F15789" s="3">
        <v>44289</v>
      </c>
      <c r="G15789" s="1" t="s">
        <v>83</v>
      </c>
      <c r="H15789" s="1" t="s">
        <v>108</v>
      </c>
      <c r="I15789" s="1">
        <v>256</v>
      </c>
      <c r="J15789" s="1">
        <f>MONTH(BART_Rides[[#This Row],[Date]])</f>
        <v>4</v>
      </c>
      <c r="K15789" s="1">
        <f>WEEKDAY(BART_Rides[[#This Row],[Date]],2)</f>
        <v>6</v>
      </c>
      <c r="L15789" s="1" t="str">
        <f>LEFT(BART_Rides[[#This Row],[Lines]],1)</f>
        <v>B</v>
      </c>
      <c r="M15789" s="1" t="str">
        <f>IF(BART_Rides[[#This Row],[FirstLetter]]="Y","Yes","No")</f>
        <v>No</v>
      </c>
      <c r="N15789" s="1" t="str">
        <f>IF(OR(BART_Rides[[#This Row],[Station Code]]="EM", BART_Rides[[#This Row],[Station Code]]="MT", BART_Rides[[#This Row],[Station Code]]="PL", BART_Rides[[#This Row],[Station Code]]="CC"), "Yes", "No")</f>
        <v>No</v>
      </c>
    </row>
    <row r="15790" spans="6:14">
      <c r="F15790" s="3">
        <v>44290</v>
      </c>
      <c r="G15790" s="1" t="s">
        <v>83</v>
      </c>
      <c r="H15790" s="1" t="s">
        <v>108</v>
      </c>
      <c r="I15790" s="1">
        <v>141</v>
      </c>
      <c r="J15790" s="1">
        <f>MONTH(BART_Rides[[#This Row],[Date]])</f>
        <v>4</v>
      </c>
      <c r="K15790" s="1">
        <f>WEEKDAY(BART_Rides[[#This Row],[Date]],2)</f>
        <v>7</v>
      </c>
      <c r="L15790" s="1" t="str">
        <f>LEFT(BART_Rides[[#This Row],[Lines]],1)</f>
        <v>B</v>
      </c>
      <c r="M15790" s="1" t="str">
        <f>IF(BART_Rides[[#This Row],[FirstLetter]]="Y","Yes","No")</f>
        <v>No</v>
      </c>
      <c r="N15790" s="1" t="str">
        <f>IF(OR(BART_Rides[[#This Row],[Station Code]]="EM", BART_Rides[[#This Row],[Station Code]]="MT", BART_Rides[[#This Row],[Station Code]]="PL", BART_Rides[[#This Row],[Station Code]]="CC"), "Yes", "No")</f>
        <v>No</v>
      </c>
    </row>
    <row r="15791" spans="6:14">
      <c r="F15791" s="3">
        <v>44291</v>
      </c>
      <c r="G15791" s="1" t="s">
        <v>83</v>
      </c>
      <c r="H15791" s="1" t="s">
        <v>108</v>
      </c>
      <c r="I15791" s="1">
        <v>361</v>
      </c>
      <c r="J15791" s="1">
        <f>MONTH(BART_Rides[[#This Row],[Date]])</f>
        <v>4</v>
      </c>
      <c r="K15791" s="1">
        <f>WEEKDAY(BART_Rides[[#This Row],[Date]],2)</f>
        <v>1</v>
      </c>
      <c r="L15791" s="1" t="str">
        <f>LEFT(BART_Rides[[#This Row],[Lines]],1)</f>
        <v>B</v>
      </c>
      <c r="M15791" s="1" t="str">
        <f>IF(BART_Rides[[#This Row],[FirstLetter]]="Y","Yes","No")</f>
        <v>No</v>
      </c>
      <c r="N15791" s="1" t="str">
        <f>IF(OR(BART_Rides[[#This Row],[Station Code]]="EM", BART_Rides[[#This Row],[Station Code]]="MT", BART_Rides[[#This Row],[Station Code]]="PL", BART_Rides[[#This Row],[Station Code]]="CC"), "Yes", "No")</f>
        <v>No</v>
      </c>
    </row>
    <row r="15792" spans="6:14">
      <c r="F15792" s="3">
        <v>44292</v>
      </c>
      <c r="G15792" s="1" t="s">
        <v>83</v>
      </c>
      <c r="H15792" s="1" t="s">
        <v>108</v>
      </c>
      <c r="I15792" s="1">
        <v>365</v>
      </c>
      <c r="J15792" s="1">
        <f>MONTH(BART_Rides[[#This Row],[Date]])</f>
        <v>4</v>
      </c>
      <c r="K15792" s="1">
        <f>WEEKDAY(BART_Rides[[#This Row],[Date]],2)</f>
        <v>2</v>
      </c>
      <c r="L15792" s="1" t="str">
        <f>LEFT(BART_Rides[[#This Row],[Lines]],1)</f>
        <v>B</v>
      </c>
      <c r="M15792" s="1" t="str">
        <f>IF(BART_Rides[[#This Row],[FirstLetter]]="Y","Yes","No")</f>
        <v>No</v>
      </c>
      <c r="N15792" s="1" t="str">
        <f>IF(OR(BART_Rides[[#This Row],[Station Code]]="EM", BART_Rides[[#This Row],[Station Code]]="MT", BART_Rides[[#This Row],[Station Code]]="PL", BART_Rides[[#This Row],[Station Code]]="CC"), "Yes", "No")</f>
        <v>No</v>
      </c>
    </row>
    <row r="15793" spans="6:14">
      <c r="F15793" s="3">
        <v>44293</v>
      </c>
      <c r="G15793" s="1" t="s">
        <v>83</v>
      </c>
      <c r="H15793" s="1" t="s">
        <v>108</v>
      </c>
      <c r="I15793" s="1">
        <v>406</v>
      </c>
      <c r="J15793" s="1">
        <f>MONTH(BART_Rides[[#This Row],[Date]])</f>
        <v>4</v>
      </c>
      <c r="K15793" s="1">
        <f>WEEKDAY(BART_Rides[[#This Row],[Date]],2)</f>
        <v>3</v>
      </c>
      <c r="L15793" s="1" t="str">
        <f>LEFT(BART_Rides[[#This Row],[Lines]],1)</f>
        <v>B</v>
      </c>
      <c r="M15793" s="1" t="str">
        <f>IF(BART_Rides[[#This Row],[FirstLetter]]="Y","Yes","No")</f>
        <v>No</v>
      </c>
      <c r="N15793" s="1" t="str">
        <f>IF(OR(BART_Rides[[#This Row],[Station Code]]="EM", BART_Rides[[#This Row],[Station Code]]="MT", BART_Rides[[#This Row],[Station Code]]="PL", BART_Rides[[#This Row],[Station Code]]="CC"), "Yes", "No")</f>
        <v>No</v>
      </c>
    </row>
    <row r="15794" spans="6:14">
      <c r="F15794" s="3">
        <v>44294</v>
      </c>
      <c r="G15794" s="1" t="s">
        <v>83</v>
      </c>
      <c r="H15794" s="1" t="s">
        <v>108</v>
      </c>
      <c r="I15794" s="1">
        <v>373</v>
      </c>
      <c r="J15794" s="1">
        <f>MONTH(BART_Rides[[#This Row],[Date]])</f>
        <v>4</v>
      </c>
      <c r="K15794" s="1">
        <f>WEEKDAY(BART_Rides[[#This Row],[Date]],2)</f>
        <v>4</v>
      </c>
      <c r="L15794" s="1" t="str">
        <f>LEFT(BART_Rides[[#This Row],[Lines]],1)</f>
        <v>B</v>
      </c>
      <c r="M15794" s="1" t="str">
        <f>IF(BART_Rides[[#This Row],[FirstLetter]]="Y","Yes","No")</f>
        <v>No</v>
      </c>
      <c r="N15794" s="1" t="str">
        <f>IF(OR(BART_Rides[[#This Row],[Station Code]]="EM", BART_Rides[[#This Row],[Station Code]]="MT", BART_Rides[[#This Row],[Station Code]]="PL", BART_Rides[[#This Row],[Station Code]]="CC"), "Yes", "No")</f>
        <v>No</v>
      </c>
    </row>
    <row r="15795" spans="6:14">
      <c r="F15795" s="3">
        <v>44295</v>
      </c>
      <c r="G15795" s="1" t="s">
        <v>83</v>
      </c>
      <c r="H15795" s="1" t="s">
        <v>108</v>
      </c>
      <c r="I15795" s="1">
        <v>368</v>
      </c>
      <c r="J15795" s="1">
        <f>MONTH(BART_Rides[[#This Row],[Date]])</f>
        <v>4</v>
      </c>
      <c r="K15795" s="1">
        <f>WEEKDAY(BART_Rides[[#This Row],[Date]],2)</f>
        <v>5</v>
      </c>
      <c r="L15795" s="1" t="str">
        <f>LEFT(BART_Rides[[#This Row],[Lines]],1)</f>
        <v>B</v>
      </c>
      <c r="M15795" s="1" t="str">
        <f>IF(BART_Rides[[#This Row],[FirstLetter]]="Y","Yes","No")</f>
        <v>No</v>
      </c>
      <c r="N15795" s="1" t="str">
        <f>IF(OR(BART_Rides[[#This Row],[Station Code]]="EM", BART_Rides[[#This Row],[Station Code]]="MT", BART_Rides[[#This Row],[Station Code]]="PL", BART_Rides[[#This Row],[Station Code]]="CC"), "Yes", "No")</f>
        <v>No</v>
      </c>
    </row>
    <row r="15796" spans="6:14">
      <c r="F15796" s="3">
        <v>44296</v>
      </c>
      <c r="G15796" s="1" t="s">
        <v>83</v>
      </c>
      <c r="H15796" s="1" t="s">
        <v>108</v>
      </c>
      <c r="I15796" s="1">
        <v>233</v>
      </c>
      <c r="J15796" s="1">
        <f>MONTH(BART_Rides[[#This Row],[Date]])</f>
        <v>4</v>
      </c>
      <c r="K15796" s="1">
        <f>WEEKDAY(BART_Rides[[#This Row],[Date]],2)</f>
        <v>6</v>
      </c>
      <c r="L15796" s="1" t="str">
        <f>LEFT(BART_Rides[[#This Row],[Lines]],1)</f>
        <v>B</v>
      </c>
      <c r="M15796" s="1" t="str">
        <f>IF(BART_Rides[[#This Row],[FirstLetter]]="Y","Yes","No")</f>
        <v>No</v>
      </c>
      <c r="N15796" s="1" t="str">
        <f>IF(OR(BART_Rides[[#This Row],[Station Code]]="EM", BART_Rides[[#This Row],[Station Code]]="MT", BART_Rides[[#This Row],[Station Code]]="PL", BART_Rides[[#This Row],[Station Code]]="CC"), "Yes", "No")</f>
        <v>No</v>
      </c>
    </row>
    <row r="15797" spans="6:14">
      <c r="F15797" s="3">
        <v>44297</v>
      </c>
      <c r="G15797" s="1" t="s">
        <v>83</v>
      </c>
      <c r="H15797" s="1" t="s">
        <v>108</v>
      </c>
      <c r="I15797" s="1">
        <v>204</v>
      </c>
      <c r="J15797" s="1">
        <f>MONTH(BART_Rides[[#This Row],[Date]])</f>
        <v>4</v>
      </c>
      <c r="K15797" s="1">
        <f>WEEKDAY(BART_Rides[[#This Row],[Date]],2)</f>
        <v>7</v>
      </c>
      <c r="L15797" s="1" t="str">
        <f>LEFT(BART_Rides[[#This Row],[Lines]],1)</f>
        <v>B</v>
      </c>
      <c r="M15797" s="1" t="str">
        <f>IF(BART_Rides[[#This Row],[FirstLetter]]="Y","Yes","No")</f>
        <v>No</v>
      </c>
      <c r="N15797" s="1" t="str">
        <f>IF(OR(BART_Rides[[#This Row],[Station Code]]="EM", BART_Rides[[#This Row],[Station Code]]="MT", BART_Rides[[#This Row],[Station Code]]="PL", BART_Rides[[#This Row],[Station Code]]="CC"), "Yes", "No")</f>
        <v>No</v>
      </c>
    </row>
    <row r="15798" spans="6:14">
      <c r="F15798" s="3">
        <v>44298</v>
      </c>
      <c r="G15798" s="1" t="s">
        <v>83</v>
      </c>
      <c r="H15798" s="1" t="s">
        <v>108</v>
      </c>
      <c r="I15798" s="1">
        <v>342</v>
      </c>
      <c r="J15798" s="1">
        <f>MONTH(BART_Rides[[#This Row],[Date]])</f>
        <v>4</v>
      </c>
      <c r="K15798" s="1">
        <f>WEEKDAY(BART_Rides[[#This Row],[Date]],2)</f>
        <v>1</v>
      </c>
      <c r="L15798" s="1" t="str">
        <f>LEFT(BART_Rides[[#This Row],[Lines]],1)</f>
        <v>B</v>
      </c>
      <c r="M15798" s="1" t="str">
        <f>IF(BART_Rides[[#This Row],[FirstLetter]]="Y","Yes","No")</f>
        <v>No</v>
      </c>
      <c r="N15798" s="1" t="str">
        <f>IF(OR(BART_Rides[[#This Row],[Station Code]]="EM", BART_Rides[[#This Row],[Station Code]]="MT", BART_Rides[[#This Row],[Station Code]]="PL", BART_Rides[[#This Row],[Station Code]]="CC"), "Yes", "No")</f>
        <v>No</v>
      </c>
    </row>
    <row r="15799" spans="6:14">
      <c r="F15799" s="3">
        <v>44299</v>
      </c>
      <c r="G15799" s="1" t="s">
        <v>83</v>
      </c>
      <c r="H15799" s="1" t="s">
        <v>108</v>
      </c>
      <c r="I15799" s="1">
        <v>359</v>
      </c>
      <c r="J15799" s="1">
        <f>MONTH(BART_Rides[[#This Row],[Date]])</f>
        <v>4</v>
      </c>
      <c r="K15799" s="1">
        <f>WEEKDAY(BART_Rides[[#This Row],[Date]],2)</f>
        <v>2</v>
      </c>
      <c r="L15799" s="1" t="str">
        <f>LEFT(BART_Rides[[#This Row],[Lines]],1)</f>
        <v>B</v>
      </c>
      <c r="M15799" s="1" t="str">
        <f>IF(BART_Rides[[#This Row],[FirstLetter]]="Y","Yes","No")</f>
        <v>No</v>
      </c>
      <c r="N15799" s="1" t="str">
        <f>IF(OR(BART_Rides[[#This Row],[Station Code]]="EM", BART_Rides[[#This Row],[Station Code]]="MT", BART_Rides[[#This Row],[Station Code]]="PL", BART_Rides[[#This Row],[Station Code]]="CC"), "Yes", "No")</f>
        <v>No</v>
      </c>
    </row>
    <row r="15800" spans="6:14">
      <c r="F15800" s="3">
        <v>44300</v>
      </c>
      <c r="G15800" s="1" t="s">
        <v>83</v>
      </c>
      <c r="H15800" s="1" t="s">
        <v>108</v>
      </c>
      <c r="I15800" s="1">
        <v>363</v>
      </c>
      <c r="J15800" s="1">
        <f>MONTH(BART_Rides[[#This Row],[Date]])</f>
        <v>4</v>
      </c>
      <c r="K15800" s="1">
        <f>WEEKDAY(BART_Rides[[#This Row],[Date]],2)</f>
        <v>3</v>
      </c>
      <c r="L15800" s="1" t="str">
        <f>LEFT(BART_Rides[[#This Row],[Lines]],1)</f>
        <v>B</v>
      </c>
      <c r="M15800" s="1" t="str">
        <f>IF(BART_Rides[[#This Row],[FirstLetter]]="Y","Yes","No")</f>
        <v>No</v>
      </c>
      <c r="N15800" s="1" t="str">
        <f>IF(OR(BART_Rides[[#This Row],[Station Code]]="EM", BART_Rides[[#This Row],[Station Code]]="MT", BART_Rides[[#This Row],[Station Code]]="PL", BART_Rides[[#This Row],[Station Code]]="CC"), "Yes", "No")</f>
        <v>No</v>
      </c>
    </row>
    <row r="15801" spans="6:14">
      <c r="F15801" s="3">
        <v>44301</v>
      </c>
      <c r="G15801" s="1" t="s">
        <v>83</v>
      </c>
      <c r="H15801" s="1" t="s">
        <v>108</v>
      </c>
      <c r="I15801" s="1">
        <v>401</v>
      </c>
      <c r="J15801" s="1">
        <f>MONTH(BART_Rides[[#This Row],[Date]])</f>
        <v>4</v>
      </c>
      <c r="K15801" s="1">
        <f>WEEKDAY(BART_Rides[[#This Row],[Date]],2)</f>
        <v>4</v>
      </c>
      <c r="L15801" s="1" t="str">
        <f>LEFT(BART_Rides[[#This Row],[Lines]],1)</f>
        <v>B</v>
      </c>
      <c r="M15801" s="1" t="str">
        <f>IF(BART_Rides[[#This Row],[FirstLetter]]="Y","Yes","No")</f>
        <v>No</v>
      </c>
      <c r="N15801" s="1" t="str">
        <f>IF(OR(BART_Rides[[#This Row],[Station Code]]="EM", BART_Rides[[#This Row],[Station Code]]="MT", BART_Rides[[#This Row],[Station Code]]="PL", BART_Rides[[#This Row],[Station Code]]="CC"), "Yes", "No")</f>
        <v>No</v>
      </c>
    </row>
    <row r="15802" spans="6:14">
      <c r="F15802" s="3">
        <v>44302</v>
      </c>
      <c r="G15802" s="1" t="s">
        <v>83</v>
      </c>
      <c r="H15802" s="1" t="s">
        <v>108</v>
      </c>
      <c r="I15802" s="1">
        <v>340</v>
      </c>
      <c r="J15802" s="1">
        <f>MONTH(BART_Rides[[#This Row],[Date]])</f>
        <v>4</v>
      </c>
      <c r="K15802" s="1">
        <f>WEEKDAY(BART_Rides[[#This Row],[Date]],2)</f>
        <v>5</v>
      </c>
      <c r="L15802" s="1" t="str">
        <f>LEFT(BART_Rides[[#This Row],[Lines]],1)</f>
        <v>B</v>
      </c>
      <c r="M15802" s="1" t="str">
        <f>IF(BART_Rides[[#This Row],[FirstLetter]]="Y","Yes","No")</f>
        <v>No</v>
      </c>
      <c r="N15802" s="1" t="str">
        <f>IF(OR(BART_Rides[[#This Row],[Station Code]]="EM", BART_Rides[[#This Row],[Station Code]]="MT", BART_Rides[[#This Row],[Station Code]]="PL", BART_Rides[[#This Row],[Station Code]]="CC"), "Yes", "No")</f>
        <v>No</v>
      </c>
    </row>
    <row r="15803" spans="6:14">
      <c r="F15803" s="3">
        <v>44303</v>
      </c>
      <c r="G15803" s="1" t="s">
        <v>83</v>
      </c>
      <c r="H15803" s="1" t="s">
        <v>108</v>
      </c>
      <c r="I15803" s="1">
        <v>317</v>
      </c>
      <c r="J15803" s="1">
        <f>MONTH(BART_Rides[[#This Row],[Date]])</f>
        <v>4</v>
      </c>
      <c r="K15803" s="1">
        <f>WEEKDAY(BART_Rides[[#This Row],[Date]],2)</f>
        <v>6</v>
      </c>
      <c r="L15803" s="1" t="str">
        <f>LEFT(BART_Rides[[#This Row],[Lines]],1)</f>
        <v>B</v>
      </c>
      <c r="M15803" s="1" t="str">
        <f>IF(BART_Rides[[#This Row],[FirstLetter]]="Y","Yes","No")</f>
        <v>No</v>
      </c>
      <c r="N15803" s="1" t="str">
        <f>IF(OR(BART_Rides[[#This Row],[Station Code]]="EM", BART_Rides[[#This Row],[Station Code]]="MT", BART_Rides[[#This Row],[Station Code]]="PL", BART_Rides[[#This Row],[Station Code]]="CC"), "Yes", "No")</f>
        <v>No</v>
      </c>
    </row>
    <row r="15804" spans="6:14">
      <c r="F15804" s="3">
        <v>44304</v>
      </c>
      <c r="G15804" s="1" t="s">
        <v>83</v>
      </c>
      <c r="H15804" s="1" t="s">
        <v>108</v>
      </c>
      <c r="I15804" s="1">
        <v>231</v>
      </c>
      <c r="J15804" s="1">
        <f>MONTH(BART_Rides[[#This Row],[Date]])</f>
        <v>4</v>
      </c>
      <c r="K15804" s="1">
        <f>WEEKDAY(BART_Rides[[#This Row],[Date]],2)</f>
        <v>7</v>
      </c>
      <c r="L15804" s="1" t="str">
        <f>LEFT(BART_Rides[[#This Row],[Lines]],1)</f>
        <v>B</v>
      </c>
      <c r="M15804" s="1" t="str">
        <f>IF(BART_Rides[[#This Row],[FirstLetter]]="Y","Yes","No")</f>
        <v>No</v>
      </c>
      <c r="N15804" s="1" t="str">
        <f>IF(OR(BART_Rides[[#This Row],[Station Code]]="EM", BART_Rides[[#This Row],[Station Code]]="MT", BART_Rides[[#This Row],[Station Code]]="PL", BART_Rides[[#This Row],[Station Code]]="CC"), "Yes", "No")</f>
        <v>No</v>
      </c>
    </row>
    <row r="15805" spans="6:14">
      <c r="F15805" s="3">
        <v>44305</v>
      </c>
      <c r="G15805" s="1" t="s">
        <v>83</v>
      </c>
      <c r="H15805" s="1" t="s">
        <v>108</v>
      </c>
      <c r="I15805" s="1">
        <v>370</v>
      </c>
      <c r="J15805" s="1">
        <f>MONTH(BART_Rides[[#This Row],[Date]])</f>
        <v>4</v>
      </c>
      <c r="K15805" s="1">
        <f>WEEKDAY(BART_Rides[[#This Row],[Date]],2)</f>
        <v>1</v>
      </c>
      <c r="L15805" s="1" t="str">
        <f>LEFT(BART_Rides[[#This Row],[Lines]],1)</f>
        <v>B</v>
      </c>
      <c r="M15805" s="1" t="str">
        <f>IF(BART_Rides[[#This Row],[FirstLetter]]="Y","Yes","No")</f>
        <v>No</v>
      </c>
      <c r="N15805" s="1" t="str">
        <f>IF(OR(BART_Rides[[#This Row],[Station Code]]="EM", BART_Rides[[#This Row],[Station Code]]="MT", BART_Rides[[#This Row],[Station Code]]="PL", BART_Rides[[#This Row],[Station Code]]="CC"), "Yes", "No")</f>
        <v>No</v>
      </c>
    </row>
    <row r="15806" spans="6:14">
      <c r="F15806" s="3">
        <v>44306</v>
      </c>
      <c r="G15806" s="1" t="s">
        <v>83</v>
      </c>
      <c r="H15806" s="1" t="s">
        <v>108</v>
      </c>
      <c r="I15806" s="1">
        <v>348</v>
      </c>
      <c r="J15806" s="1">
        <f>MONTH(BART_Rides[[#This Row],[Date]])</f>
        <v>4</v>
      </c>
      <c r="K15806" s="1">
        <f>WEEKDAY(BART_Rides[[#This Row],[Date]],2)</f>
        <v>2</v>
      </c>
      <c r="L15806" s="1" t="str">
        <f>LEFT(BART_Rides[[#This Row],[Lines]],1)</f>
        <v>B</v>
      </c>
      <c r="M15806" s="1" t="str">
        <f>IF(BART_Rides[[#This Row],[FirstLetter]]="Y","Yes","No")</f>
        <v>No</v>
      </c>
      <c r="N15806" s="1" t="str">
        <f>IF(OR(BART_Rides[[#This Row],[Station Code]]="EM", BART_Rides[[#This Row],[Station Code]]="MT", BART_Rides[[#This Row],[Station Code]]="PL", BART_Rides[[#This Row],[Station Code]]="CC"), "Yes", "No")</f>
        <v>No</v>
      </c>
    </row>
    <row r="15807" spans="6:14">
      <c r="F15807" s="3">
        <v>44307</v>
      </c>
      <c r="G15807" s="1" t="s">
        <v>83</v>
      </c>
      <c r="H15807" s="1" t="s">
        <v>108</v>
      </c>
      <c r="I15807" s="1">
        <v>378</v>
      </c>
      <c r="J15807" s="1">
        <f>MONTH(BART_Rides[[#This Row],[Date]])</f>
        <v>4</v>
      </c>
      <c r="K15807" s="1">
        <f>WEEKDAY(BART_Rides[[#This Row],[Date]],2)</f>
        <v>3</v>
      </c>
      <c r="L15807" s="1" t="str">
        <f>LEFT(BART_Rides[[#This Row],[Lines]],1)</f>
        <v>B</v>
      </c>
      <c r="M15807" s="1" t="str">
        <f>IF(BART_Rides[[#This Row],[FirstLetter]]="Y","Yes","No")</f>
        <v>No</v>
      </c>
      <c r="N15807" s="1" t="str">
        <f>IF(OR(BART_Rides[[#This Row],[Station Code]]="EM", BART_Rides[[#This Row],[Station Code]]="MT", BART_Rides[[#This Row],[Station Code]]="PL", BART_Rides[[#This Row],[Station Code]]="CC"), "Yes", "No")</f>
        <v>No</v>
      </c>
    </row>
    <row r="15808" spans="6:14">
      <c r="F15808" s="3">
        <v>44308</v>
      </c>
      <c r="G15808" s="1" t="s">
        <v>83</v>
      </c>
      <c r="H15808" s="1" t="s">
        <v>108</v>
      </c>
      <c r="I15808" s="1">
        <v>362</v>
      </c>
      <c r="J15808" s="1">
        <f>MONTH(BART_Rides[[#This Row],[Date]])</f>
        <v>4</v>
      </c>
      <c r="K15808" s="1">
        <f>WEEKDAY(BART_Rides[[#This Row],[Date]],2)</f>
        <v>4</v>
      </c>
      <c r="L15808" s="1" t="str">
        <f>LEFT(BART_Rides[[#This Row],[Lines]],1)</f>
        <v>B</v>
      </c>
      <c r="M15808" s="1" t="str">
        <f>IF(BART_Rides[[#This Row],[FirstLetter]]="Y","Yes","No")</f>
        <v>No</v>
      </c>
      <c r="N15808" s="1" t="str">
        <f>IF(OR(BART_Rides[[#This Row],[Station Code]]="EM", BART_Rides[[#This Row],[Station Code]]="MT", BART_Rides[[#This Row],[Station Code]]="PL", BART_Rides[[#This Row],[Station Code]]="CC"), "Yes", "No")</f>
        <v>No</v>
      </c>
    </row>
    <row r="15809" spans="6:14">
      <c r="F15809" s="3">
        <v>44309</v>
      </c>
      <c r="G15809" s="1" t="s">
        <v>83</v>
      </c>
      <c r="H15809" s="1" t="s">
        <v>108</v>
      </c>
      <c r="I15809" s="1">
        <v>368</v>
      </c>
      <c r="J15809" s="1">
        <f>MONTH(BART_Rides[[#This Row],[Date]])</f>
        <v>4</v>
      </c>
      <c r="K15809" s="1">
        <f>WEEKDAY(BART_Rides[[#This Row],[Date]],2)</f>
        <v>5</v>
      </c>
      <c r="L15809" s="1" t="str">
        <f>LEFT(BART_Rides[[#This Row],[Lines]],1)</f>
        <v>B</v>
      </c>
      <c r="M15809" s="1" t="str">
        <f>IF(BART_Rides[[#This Row],[FirstLetter]]="Y","Yes","No")</f>
        <v>No</v>
      </c>
      <c r="N15809" s="1" t="str">
        <f>IF(OR(BART_Rides[[#This Row],[Station Code]]="EM", BART_Rides[[#This Row],[Station Code]]="MT", BART_Rides[[#This Row],[Station Code]]="PL", BART_Rides[[#This Row],[Station Code]]="CC"), "Yes", "No")</f>
        <v>No</v>
      </c>
    </row>
    <row r="15810" spans="6:14">
      <c r="F15810" s="3">
        <v>44310</v>
      </c>
      <c r="G15810" s="1" t="s">
        <v>83</v>
      </c>
      <c r="H15810" s="1" t="s">
        <v>108</v>
      </c>
      <c r="I15810" s="1">
        <v>276</v>
      </c>
      <c r="J15810" s="1">
        <f>MONTH(BART_Rides[[#This Row],[Date]])</f>
        <v>4</v>
      </c>
      <c r="K15810" s="1">
        <f>WEEKDAY(BART_Rides[[#This Row],[Date]],2)</f>
        <v>6</v>
      </c>
      <c r="L15810" s="1" t="str">
        <f>LEFT(BART_Rides[[#This Row],[Lines]],1)</f>
        <v>B</v>
      </c>
      <c r="M15810" s="1" t="str">
        <f>IF(BART_Rides[[#This Row],[FirstLetter]]="Y","Yes","No")</f>
        <v>No</v>
      </c>
      <c r="N15810" s="1" t="str">
        <f>IF(OR(BART_Rides[[#This Row],[Station Code]]="EM", BART_Rides[[#This Row],[Station Code]]="MT", BART_Rides[[#This Row],[Station Code]]="PL", BART_Rides[[#This Row],[Station Code]]="CC"), "Yes", "No")</f>
        <v>No</v>
      </c>
    </row>
    <row r="15811" spans="6:14">
      <c r="F15811" s="3">
        <v>44311</v>
      </c>
      <c r="G15811" s="1" t="s">
        <v>83</v>
      </c>
      <c r="H15811" s="1" t="s">
        <v>108</v>
      </c>
      <c r="I15811" s="1">
        <v>159</v>
      </c>
      <c r="J15811" s="1">
        <f>MONTH(BART_Rides[[#This Row],[Date]])</f>
        <v>4</v>
      </c>
      <c r="K15811" s="1">
        <f>WEEKDAY(BART_Rides[[#This Row],[Date]],2)</f>
        <v>7</v>
      </c>
      <c r="L15811" s="1" t="str">
        <f>LEFT(BART_Rides[[#This Row],[Lines]],1)</f>
        <v>B</v>
      </c>
      <c r="M15811" s="1" t="str">
        <f>IF(BART_Rides[[#This Row],[FirstLetter]]="Y","Yes","No")</f>
        <v>No</v>
      </c>
      <c r="N15811" s="1" t="str">
        <f>IF(OR(BART_Rides[[#This Row],[Station Code]]="EM", BART_Rides[[#This Row],[Station Code]]="MT", BART_Rides[[#This Row],[Station Code]]="PL", BART_Rides[[#This Row],[Station Code]]="CC"), "Yes", "No")</f>
        <v>No</v>
      </c>
    </row>
    <row r="15812" spans="6:14">
      <c r="F15812" s="3">
        <v>44312</v>
      </c>
      <c r="G15812" s="1" t="s">
        <v>83</v>
      </c>
      <c r="H15812" s="1" t="s">
        <v>108</v>
      </c>
      <c r="I15812" s="1">
        <v>330</v>
      </c>
      <c r="J15812" s="1">
        <f>MONTH(BART_Rides[[#This Row],[Date]])</f>
        <v>4</v>
      </c>
      <c r="K15812" s="1">
        <f>WEEKDAY(BART_Rides[[#This Row],[Date]],2)</f>
        <v>1</v>
      </c>
      <c r="L15812" s="1" t="str">
        <f>LEFT(BART_Rides[[#This Row],[Lines]],1)</f>
        <v>B</v>
      </c>
      <c r="M15812" s="1" t="str">
        <f>IF(BART_Rides[[#This Row],[FirstLetter]]="Y","Yes","No")</f>
        <v>No</v>
      </c>
      <c r="N15812" s="1" t="str">
        <f>IF(OR(BART_Rides[[#This Row],[Station Code]]="EM", BART_Rides[[#This Row],[Station Code]]="MT", BART_Rides[[#This Row],[Station Code]]="PL", BART_Rides[[#This Row],[Station Code]]="CC"), "Yes", "No")</f>
        <v>No</v>
      </c>
    </row>
    <row r="15813" spans="6:14">
      <c r="F15813" s="3">
        <v>44313</v>
      </c>
      <c r="G15813" s="1" t="s">
        <v>83</v>
      </c>
      <c r="H15813" s="1" t="s">
        <v>108</v>
      </c>
      <c r="I15813" s="1">
        <v>360</v>
      </c>
      <c r="J15813" s="1">
        <f>MONTH(BART_Rides[[#This Row],[Date]])</f>
        <v>4</v>
      </c>
      <c r="K15813" s="1">
        <f>WEEKDAY(BART_Rides[[#This Row],[Date]],2)</f>
        <v>2</v>
      </c>
      <c r="L15813" s="1" t="str">
        <f>LEFT(BART_Rides[[#This Row],[Lines]],1)</f>
        <v>B</v>
      </c>
      <c r="M15813" s="1" t="str">
        <f>IF(BART_Rides[[#This Row],[FirstLetter]]="Y","Yes","No")</f>
        <v>No</v>
      </c>
      <c r="N15813" s="1" t="str">
        <f>IF(OR(BART_Rides[[#This Row],[Station Code]]="EM", BART_Rides[[#This Row],[Station Code]]="MT", BART_Rides[[#This Row],[Station Code]]="PL", BART_Rides[[#This Row],[Station Code]]="CC"), "Yes", "No")</f>
        <v>No</v>
      </c>
    </row>
    <row r="15814" spans="6:14">
      <c r="F15814" s="3">
        <v>44314</v>
      </c>
      <c r="G15814" s="1" t="s">
        <v>83</v>
      </c>
      <c r="H15814" s="1" t="s">
        <v>108</v>
      </c>
      <c r="I15814" s="1">
        <v>365</v>
      </c>
      <c r="J15814" s="1">
        <f>MONTH(BART_Rides[[#This Row],[Date]])</f>
        <v>4</v>
      </c>
      <c r="K15814" s="1">
        <f>WEEKDAY(BART_Rides[[#This Row],[Date]],2)</f>
        <v>3</v>
      </c>
      <c r="L15814" s="1" t="str">
        <f>LEFT(BART_Rides[[#This Row],[Lines]],1)</f>
        <v>B</v>
      </c>
      <c r="M15814" s="1" t="str">
        <f>IF(BART_Rides[[#This Row],[FirstLetter]]="Y","Yes","No")</f>
        <v>No</v>
      </c>
      <c r="N15814" s="1" t="str">
        <f>IF(OR(BART_Rides[[#This Row],[Station Code]]="EM", BART_Rides[[#This Row],[Station Code]]="MT", BART_Rides[[#This Row],[Station Code]]="PL", BART_Rides[[#This Row],[Station Code]]="CC"), "Yes", "No")</f>
        <v>No</v>
      </c>
    </row>
    <row r="15815" spans="6:14">
      <c r="F15815" s="3">
        <v>44315</v>
      </c>
      <c r="G15815" s="1" t="s">
        <v>83</v>
      </c>
      <c r="H15815" s="1" t="s">
        <v>108</v>
      </c>
      <c r="I15815" s="1">
        <v>348</v>
      </c>
      <c r="J15815" s="1">
        <f>MONTH(BART_Rides[[#This Row],[Date]])</f>
        <v>4</v>
      </c>
      <c r="K15815" s="1">
        <f>WEEKDAY(BART_Rides[[#This Row],[Date]],2)</f>
        <v>4</v>
      </c>
      <c r="L15815" s="1" t="str">
        <f>LEFT(BART_Rides[[#This Row],[Lines]],1)</f>
        <v>B</v>
      </c>
      <c r="M15815" s="1" t="str">
        <f>IF(BART_Rides[[#This Row],[FirstLetter]]="Y","Yes","No")</f>
        <v>No</v>
      </c>
      <c r="N15815" s="1" t="str">
        <f>IF(OR(BART_Rides[[#This Row],[Station Code]]="EM", BART_Rides[[#This Row],[Station Code]]="MT", BART_Rides[[#This Row],[Station Code]]="PL", BART_Rides[[#This Row],[Station Code]]="CC"), "Yes", "No")</f>
        <v>No</v>
      </c>
    </row>
    <row r="15816" spans="6:14">
      <c r="F15816" s="3">
        <v>44316</v>
      </c>
      <c r="G15816" s="1" t="s">
        <v>83</v>
      </c>
      <c r="H15816" s="1" t="s">
        <v>108</v>
      </c>
      <c r="I15816" s="1">
        <v>418</v>
      </c>
      <c r="J15816" s="1">
        <f>MONTH(BART_Rides[[#This Row],[Date]])</f>
        <v>4</v>
      </c>
      <c r="K15816" s="1">
        <f>WEEKDAY(BART_Rides[[#This Row],[Date]],2)</f>
        <v>5</v>
      </c>
      <c r="L15816" s="1" t="str">
        <f>LEFT(BART_Rides[[#This Row],[Lines]],1)</f>
        <v>B</v>
      </c>
      <c r="M15816" s="1" t="str">
        <f>IF(BART_Rides[[#This Row],[FirstLetter]]="Y","Yes","No")</f>
        <v>No</v>
      </c>
      <c r="N15816" s="1" t="str">
        <f>IF(OR(BART_Rides[[#This Row],[Station Code]]="EM", BART_Rides[[#This Row],[Station Code]]="MT", BART_Rides[[#This Row],[Station Code]]="PL", BART_Rides[[#This Row],[Station Code]]="CC"), "Yes", "No")</f>
        <v>No</v>
      </c>
    </row>
    <row r="15817" spans="6:14">
      <c r="F15817" s="3">
        <v>44317</v>
      </c>
      <c r="G15817" s="1" t="s">
        <v>83</v>
      </c>
      <c r="H15817" s="1" t="s">
        <v>108</v>
      </c>
      <c r="I15817" s="1">
        <v>298</v>
      </c>
      <c r="J15817" s="1">
        <f>MONTH(BART_Rides[[#This Row],[Date]])</f>
        <v>5</v>
      </c>
      <c r="K15817" s="1">
        <f>WEEKDAY(BART_Rides[[#This Row],[Date]],2)</f>
        <v>6</v>
      </c>
      <c r="L15817" s="1" t="str">
        <f>LEFT(BART_Rides[[#This Row],[Lines]],1)</f>
        <v>B</v>
      </c>
      <c r="M15817" s="1" t="str">
        <f>IF(BART_Rides[[#This Row],[FirstLetter]]="Y","Yes","No")</f>
        <v>No</v>
      </c>
      <c r="N15817" s="1" t="str">
        <f>IF(OR(BART_Rides[[#This Row],[Station Code]]="EM", BART_Rides[[#This Row],[Station Code]]="MT", BART_Rides[[#This Row],[Station Code]]="PL", BART_Rides[[#This Row],[Station Code]]="CC"), "Yes", "No")</f>
        <v>No</v>
      </c>
    </row>
    <row r="15818" spans="6:14">
      <c r="F15818" s="3">
        <v>44318</v>
      </c>
      <c r="G15818" s="1" t="s">
        <v>83</v>
      </c>
      <c r="H15818" s="1" t="s">
        <v>108</v>
      </c>
      <c r="I15818" s="1">
        <v>200</v>
      </c>
      <c r="J15818" s="1">
        <f>MONTH(BART_Rides[[#This Row],[Date]])</f>
        <v>5</v>
      </c>
      <c r="K15818" s="1">
        <f>WEEKDAY(BART_Rides[[#This Row],[Date]],2)</f>
        <v>7</v>
      </c>
      <c r="L15818" s="1" t="str">
        <f>LEFT(BART_Rides[[#This Row],[Lines]],1)</f>
        <v>B</v>
      </c>
      <c r="M15818" s="1" t="str">
        <f>IF(BART_Rides[[#This Row],[FirstLetter]]="Y","Yes","No")</f>
        <v>No</v>
      </c>
      <c r="N15818" s="1" t="str">
        <f>IF(OR(BART_Rides[[#This Row],[Station Code]]="EM", BART_Rides[[#This Row],[Station Code]]="MT", BART_Rides[[#This Row],[Station Code]]="PL", BART_Rides[[#This Row],[Station Code]]="CC"), "Yes", "No")</f>
        <v>No</v>
      </c>
    </row>
    <row r="15819" spans="6:14">
      <c r="F15819" s="3">
        <v>44319</v>
      </c>
      <c r="G15819" s="1" t="s">
        <v>83</v>
      </c>
      <c r="H15819" s="1" t="s">
        <v>108</v>
      </c>
      <c r="I15819" s="1">
        <v>397</v>
      </c>
      <c r="J15819" s="1">
        <f>MONTH(BART_Rides[[#This Row],[Date]])</f>
        <v>5</v>
      </c>
      <c r="K15819" s="1">
        <f>WEEKDAY(BART_Rides[[#This Row],[Date]],2)</f>
        <v>1</v>
      </c>
      <c r="L15819" s="1" t="str">
        <f>LEFT(BART_Rides[[#This Row],[Lines]],1)</f>
        <v>B</v>
      </c>
      <c r="M15819" s="1" t="str">
        <f>IF(BART_Rides[[#This Row],[FirstLetter]]="Y","Yes","No")</f>
        <v>No</v>
      </c>
      <c r="N15819" s="1" t="str">
        <f>IF(OR(BART_Rides[[#This Row],[Station Code]]="EM", BART_Rides[[#This Row],[Station Code]]="MT", BART_Rides[[#This Row],[Station Code]]="PL", BART_Rides[[#This Row],[Station Code]]="CC"), "Yes", "No")</f>
        <v>No</v>
      </c>
    </row>
    <row r="15820" spans="6:14">
      <c r="F15820" s="3">
        <v>44320</v>
      </c>
      <c r="G15820" s="1" t="s">
        <v>83</v>
      </c>
      <c r="H15820" s="1" t="s">
        <v>108</v>
      </c>
      <c r="I15820" s="1">
        <v>394</v>
      </c>
      <c r="J15820" s="1">
        <f>MONTH(BART_Rides[[#This Row],[Date]])</f>
        <v>5</v>
      </c>
      <c r="K15820" s="1">
        <f>WEEKDAY(BART_Rides[[#This Row],[Date]],2)</f>
        <v>2</v>
      </c>
      <c r="L15820" s="1" t="str">
        <f>LEFT(BART_Rides[[#This Row],[Lines]],1)</f>
        <v>B</v>
      </c>
      <c r="M15820" s="1" t="str">
        <f>IF(BART_Rides[[#This Row],[FirstLetter]]="Y","Yes","No")</f>
        <v>No</v>
      </c>
      <c r="N15820" s="1" t="str">
        <f>IF(OR(BART_Rides[[#This Row],[Station Code]]="EM", BART_Rides[[#This Row],[Station Code]]="MT", BART_Rides[[#This Row],[Station Code]]="PL", BART_Rides[[#This Row],[Station Code]]="CC"), "Yes", "No")</f>
        <v>No</v>
      </c>
    </row>
    <row r="15821" spans="6:14">
      <c r="F15821" s="3">
        <v>44321</v>
      </c>
      <c r="G15821" s="1" t="s">
        <v>83</v>
      </c>
      <c r="H15821" s="1" t="s">
        <v>108</v>
      </c>
      <c r="I15821" s="1">
        <v>365</v>
      </c>
      <c r="J15821" s="1">
        <f>MONTH(BART_Rides[[#This Row],[Date]])</f>
        <v>5</v>
      </c>
      <c r="K15821" s="1">
        <f>WEEKDAY(BART_Rides[[#This Row],[Date]],2)</f>
        <v>3</v>
      </c>
      <c r="L15821" s="1" t="str">
        <f>LEFT(BART_Rides[[#This Row],[Lines]],1)</f>
        <v>B</v>
      </c>
      <c r="M15821" s="1" t="str">
        <f>IF(BART_Rides[[#This Row],[FirstLetter]]="Y","Yes","No")</f>
        <v>No</v>
      </c>
      <c r="N15821" s="1" t="str">
        <f>IF(OR(BART_Rides[[#This Row],[Station Code]]="EM", BART_Rides[[#This Row],[Station Code]]="MT", BART_Rides[[#This Row],[Station Code]]="PL", BART_Rides[[#This Row],[Station Code]]="CC"), "Yes", "No")</f>
        <v>No</v>
      </c>
    </row>
    <row r="15822" spans="6:14">
      <c r="F15822" s="3">
        <v>44322</v>
      </c>
      <c r="G15822" s="1" t="s">
        <v>83</v>
      </c>
      <c r="H15822" s="1" t="s">
        <v>108</v>
      </c>
      <c r="I15822" s="1">
        <v>386</v>
      </c>
      <c r="J15822" s="1">
        <f>MONTH(BART_Rides[[#This Row],[Date]])</f>
        <v>5</v>
      </c>
      <c r="K15822" s="1">
        <f>WEEKDAY(BART_Rides[[#This Row],[Date]],2)</f>
        <v>4</v>
      </c>
      <c r="L15822" s="1" t="str">
        <f>LEFT(BART_Rides[[#This Row],[Lines]],1)</f>
        <v>B</v>
      </c>
      <c r="M15822" s="1" t="str">
        <f>IF(BART_Rides[[#This Row],[FirstLetter]]="Y","Yes","No")</f>
        <v>No</v>
      </c>
      <c r="N15822" s="1" t="str">
        <f>IF(OR(BART_Rides[[#This Row],[Station Code]]="EM", BART_Rides[[#This Row],[Station Code]]="MT", BART_Rides[[#This Row],[Station Code]]="PL", BART_Rides[[#This Row],[Station Code]]="CC"), "Yes", "No")</f>
        <v>No</v>
      </c>
    </row>
    <row r="15823" spans="6:14">
      <c r="F15823" s="3">
        <v>44323</v>
      </c>
      <c r="G15823" s="1" t="s">
        <v>83</v>
      </c>
      <c r="H15823" s="1" t="s">
        <v>108</v>
      </c>
      <c r="I15823" s="1">
        <v>435</v>
      </c>
      <c r="J15823" s="1">
        <f>MONTH(BART_Rides[[#This Row],[Date]])</f>
        <v>5</v>
      </c>
      <c r="K15823" s="1">
        <f>WEEKDAY(BART_Rides[[#This Row],[Date]],2)</f>
        <v>5</v>
      </c>
      <c r="L15823" s="1" t="str">
        <f>LEFT(BART_Rides[[#This Row],[Lines]],1)</f>
        <v>B</v>
      </c>
      <c r="M15823" s="1" t="str">
        <f>IF(BART_Rides[[#This Row],[FirstLetter]]="Y","Yes","No")</f>
        <v>No</v>
      </c>
      <c r="N15823" s="1" t="str">
        <f>IF(OR(BART_Rides[[#This Row],[Station Code]]="EM", BART_Rides[[#This Row],[Station Code]]="MT", BART_Rides[[#This Row],[Station Code]]="PL", BART_Rides[[#This Row],[Station Code]]="CC"), "Yes", "No")</f>
        <v>No</v>
      </c>
    </row>
    <row r="15824" spans="6:14">
      <c r="F15824" s="3">
        <v>44324</v>
      </c>
      <c r="G15824" s="1" t="s">
        <v>83</v>
      </c>
      <c r="H15824" s="1" t="s">
        <v>108</v>
      </c>
      <c r="I15824" s="1">
        <v>358</v>
      </c>
      <c r="J15824" s="1">
        <f>MONTH(BART_Rides[[#This Row],[Date]])</f>
        <v>5</v>
      </c>
      <c r="K15824" s="1">
        <f>WEEKDAY(BART_Rides[[#This Row],[Date]],2)</f>
        <v>6</v>
      </c>
      <c r="L15824" s="1" t="str">
        <f>LEFT(BART_Rides[[#This Row],[Lines]],1)</f>
        <v>B</v>
      </c>
      <c r="M15824" s="1" t="str">
        <f>IF(BART_Rides[[#This Row],[FirstLetter]]="Y","Yes","No")</f>
        <v>No</v>
      </c>
      <c r="N15824" s="1" t="str">
        <f>IF(OR(BART_Rides[[#This Row],[Station Code]]="EM", BART_Rides[[#This Row],[Station Code]]="MT", BART_Rides[[#This Row],[Station Code]]="PL", BART_Rides[[#This Row],[Station Code]]="CC"), "Yes", "No")</f>
        <v>No</v>
      </c>
    </row>
    <row r="15825" spans="6:14">
      <c r="F15825" s="3">
        <v>44325</v>
      </c>
      <c r="G15825" s="1" t="s">
        <v>83</v>
      </c>
      <c r="H15825" s="1" t="s">
        <v>108</v>
      </c>
      <c r="I15825" s="1">
        <v>208</v>
      </c>
      <c r="J15825" s="1">
        <f>MONTH(BART_Rides[[#This Row],[Date]])</f>
        <v>5</v>
      </c>
      <c r="K15825" s="1">
        <f>WEEKDAY(BART_Rides[[#This Row],[Date]],2)</f>
        <v>7</v>
      </c>
      <c r="L15825" s="1" t="str">
        <f>LEFT(BART_Rides[[#This Row],[Lines]],1)</f>
        <v>B</v>
      </c>
      <c r="M15825" s="1" t="str">
        <f>IF(BART_Rides[[#This Row],[FirstLetter]]="Y","Yes","No")</f>
        <v>No</v>
      </c>
      <c r="N15825" s="1" t="str">
        <f>IF(OR(BART_Rides[[#This Row],[Station Code]]="EM", BART_Rides[[#This Row],[Station Code]]="MT", BART_Rides[[#This Row],[Station Code]]="PL", BART_Rides[[#This Row],[Station Code]]="CC"), "Yes", "No")</f>
        <v>No</v>
      </c>
    </row>
    <row r="15826" spans="6:14">
      <c r="F15826" s="3">
        <v>44326</v>
      </c>
      <c r="G15826" s="1" t="s">
        <v>83</v>
      </c>
      <c r="H15826" s="1" t="s">
        <v>108</v>
      </c>
      <c r="I15826" s="1">
        <v>365</v>
      </c>
      <c r="J15826" s="1">
        <f>MONTH(BART_Rides[[#This Row],[Date]])</f>
        <v>5</v>
      </c>
      <c r="K15826" s="1">
        <f>WEEKDAY(BART_Rides[[#This Row],[Date]],2)</f>
        <v>1</v>
      </c>
      <c r="L15826" s="1" t="str">
        <f>LEFT(BART_Rides[[#This Row],[Lines]],1)</f>
        <v>B</v>
      </c>
      <c r="M15826" s="1" t="str">
        <f>IF(BART_Rides[[#This Row],[FirstLetter]]="Y","Yes","No")</f>
        <v>No</v>
      </c>
      <c r="N15826" s="1" t="str">
        <f>IF(OR(BART_Rides[[#This Row],[Station Code]]="EM", BART_Rides[[#This Row],[Station Code]]="MT", BART_Rides[[#This Row],[Station Code]]="PL", BART_Rides[[#This Row],[Station Code]]="CC"), "Yes", "No")</f>
        <v>No</v>
      </c>
    </row>
    <row r="15827" spans="6:14">
      <c r="F15827" s="3">
        <v>44327</v>
      </c>
      <c r="G15827" s="1" t="s">
        <v>83</v>
      </c>
      <c r="H15827" s="1" t="s">
        <v>108</v>
      </c>
      <c r="I15827" s="1">
        <v>408</v>
      </c>
      <c r="J15827" s="1">
        <f>MONTH(BART_Rides[[#This Row],[Date]])</f>
        <v>5</v>
      </c>
      <c r="K15827" s="1">
        <f>WEEKDAY(BART_Rides[[#This Row],[Date]],2)</f>
        <v>2</v>
      </c>
      <c r="L15827" s="1" t="str">
        <f>LEFT(BART_Rides[[#This Row],[Lines]],1)</f>
        <v>B</v>
      </c>
      <c r="M15827" s="1" t="str">
        <f>IF(BART_Rides[[#This Row],[FirstLetter]]="Y","Yes","No")</f>
        <v>No</v>
      </c>
      <c r="N15827" s="1" t="str">
        <f>IF(OR(BART_Rides[[#This Row],[Station Code]]="EM", BART_Rides[[#This Row],[Station Code]]="MT", BART_Rides[[#This Row],[Station Code]]="PL", BART_Rides[[#This Row],[Station Code]]="CC"), "Yes", "No")</f>
        <v>No</v>
      </c>
    </row>
    <row r="15828" spans="6:14">
      <c r="F15828" s="3">
        <v>44328</v>
      </c>
      <c r="G15828" s="1" t="s">
        <v>83</v>
      </c>
      <c r="H15828" s="1" t="s">
        <v>108</v>
      </c>
      <c r="I15828" s="1">
        <v>380</v>
      </c>
      <c r="J15828" s="1">
        <f>MONTH(BART_Rides[[#This Row],[Date]])</f>
        <v>5</v>
      </c>
      <c r="K15828" s="1">
        <f>WEEKDAY(BART_Rides[[#This Row],[Date]],2)</f>
        <v>3</v>
      </c>
      <c r="L15828" s="1" t="str">
        <f>LEFT(BART_Rides[[#This Row],[Lines]],1)</f>
        <v>B</v>
      </c>
      <c r="M15828" s="1" t="str">
        <f>IF(BART_Rides[[#This Row],[FirstLetter]]="Y","Yes","No")</f>
        <v>No</v>
      </c>
      <c r="N15828" s="1" t="str">
        <f>IF(OR(BART_Rides[[#This Row],[Station Code]]="EM", BART_Rides[[#This Row],[Station Code]]="MT", BART_Rides[[#This Row],[Station Code]]="PL", BART_Rides[[#This Row],[Station Code]]="CC"), "Yes", "No")</f>
        <v>No</v>
      </c>
    </row>
    <row r="15829" spans="6:14">
      <c r="F15829" s="3">
        <v>44329</v>
      </c>
      <c r="G15829" s="1" t="s">
        <v>83</v>
      </c>
      <c r="H15829" s="1" t="s">
        <v>108</v>
      </c>
      <c r="I15829" s="1">
        <v>399</v>
      </c>
      <c r="J15829" s="1">
        <f>MONTH(BART_Rides[[#This Row],[Date]])</f>
        <v>5</v>
      </c>
      <c r="K15829" s="1">
        <f>WEEKDAY(BART_Rides[[#This Row],[Date]],2)</f>
        <v>4</v>
      </c>
      <c r="L15829" s="1" t="str">
        <f>LEFT(BART_Rides[[#This Row],[Lines]],1)</f>
        <v>B</v>
      </c>
      <c r="M15829" s="1" t="str">
        <f>IF(BART_Rides[[#This Row],[FirstLetter]]="Y","Yes","No")</f>
        <v>No</v>
      </c>
      <c r="N15829" s="1" t="str">
        <f>IF(OR(BART_Rides[[#This Row],[Station Code]]="EM", BART_Rides[[#This Row],[Station Code]]="MT", BART_Rides[[#This Row],[Station Code]]="PL", BART_Rides[[#This Row],[Station Code]]="CC"), "Yes", "No")</f>
        <v>No</v>
      </c>
    </row>
    <row r="15830" spans="6:14">
      <c r="F15830" s="3">
        <v>44330</v>
      </c>
      <c r="G15830" s="1" t="s">
        <v>83</v>
      </c>
      <c r="H15830" s="1" t="s">
        <v>108</v>
      </c>
      <c r="I15830" s="1">
        <v>402</v>
      </c>
      <c r="J15830" s="1">
        <f>MONTH(BART_Rides[[#This Row],[Date]])</f>
        <v>5</v>
      </c>
      <c r="K15830" s="1">
        <f>WEEKDAY(BART_Rides[[#This Row],[Date]],2)</f>
        <v>5</v>
      </c>
      <c r="L15830" s="1" t="str">
        <f>LEFT(BART_Rides[[#This Row],[Lines]],1)</f>
        <v>B</v>
      </c>
      <c r="M15830" s="1" t="str">
        <f>IF(BART_Rides[[#This Row],[FirstLetter]]="Y","Yes","No")</f>
        <v>No</v>
      </c>
      <c r="N15830" s="1" t="str">
        <f>IF(OR(BART_Rides[[#This Row],[Station Code]]="EM", BART_Rides[[#This Row],[Station Code]]="MT", BART_Rides[[#This Row],[Station Code]]="PL", BART_Rides[[#This Row],[Station Code]]="CC"), "Yes", "No")</f>
        <v>No</v>
      </c>
    </row>
    <row r="15831" spans="6:14">
      <c r="F15831" s="3">
        <v>44331</v>
      </c>
      <c r="G15831" s="1" t="s">
        <v>83</v>
      </c>
      <c r="H15831" s="1" t="s">
        <v>108</v>
      </c>
      <c r="I15831" s="1">
        <v>289</v>
      </c>
      <c r="J15831" s="1">
        <f>MONTH(BART_Rides[[#This Row],[Date]])</f>
        <v>5</v>
      </c>
      <c r="K15831" s="1">
        <f>WEEKDAY(BART_Rides[[#This Row],[Date]],2)</f>
        <v>6</v>
      </c>
      <c r="L15831" s="1" t="str">
        <f>LEFT(BART_Rides[[#This Row],[Lines]],1)</f>
        <v>B</v>
      </c>
      <c r="M15831" s="1" t="str">
        <f>IF(BART_Rides[[#This Row],[FirstLetter]]="Y","Yes","No")</f>
        <v>No</v>
      </c>
      <c r="N15831" s="1" t="str">
        <f>IF(OR(BART_Rides[[#This Row],[Station Code]]="EM", BART_Rides[[#This Row],[Station Code]]="MT", BART_Rides[[#This Row],[Station Code]]="PL", BART_Rides[[#This Row],[Station Code]]="CC"), "Yes", "No")</f>
        <v>No</v>
      </c>
    </row>
    <row r="15832" spans="6:14">
      <c r="F15832" s="3">
        <v>44332</v>
      </c>
      <c r="G15832" s="1" t="s">
        <v>83</v>
      </c>
      <c r="H15832" s="1" t="s">
        <v>108</v>
      </c>
      <c r="I15832" s="1">
        <v>217</v>
      </c>
      <c r="J15832" s="1">
        <f>MONTH(BART_Rides[[#This Row],[Date]])</f>
        <v>5</v>
      </c>
      <c r="K15832" s="1">
        <f>WEEKDAY(BART_Rides[[#This Row],[Date]],2)</f>
        <v>7</v>
      </c>
      <c r="L15832" s="1" t="str">
        <f>LEFT(BART_Rides[[#This Row],[Lines]],1)</f>
        <v>B</v>
      </c>
      <c r="M15832" s="1" t="str">
        <f>IF(BART_Rides[[#This Row],[FirstLetter]]="Y","Yes","No")</f>
        <v>No</v>
      </c>
      <c r="N15832" s="1" t="str">
        <f>IF(OR(BART_Rides[[#This Row],[Station Code]]="EM", BART_Rides[[#This Row],[Station Code]]="MT", BART_Rides[[#This Row],[Station Code]]="PL", BART_Rides[[#This Row],[Station Code]]="CC"), "Yes", "No")</f>
        <v>No</v>
      </c>
    </row>
    <row r="15833" spans="6:14">
      <c r="F15833" s="3">
        <v>44333</v>
      </c>
      <c r="G15833" s="1" t="s">
        <v>83</v>
      </c>
      <c r="H15833" s="1" t="s">
        <v>108</v>
      </c>
      <c r="I15833" s="1">
        <v>376</v>
      </c>
      <c r="J15833" s="1">
        <f>MONTH(BART_Rides[[#This Row],[Date]])</f>
        <v>5</v>
      </c>
      <c r="K15833" s="1">
        <f>WEEKDAY(BART_Rides[[#This Row],[Date]],2)</f>
        <v>1</v>
      </c>
      <c r="L15833" s="1" t="str">
        <f>LEFT(BART_Rides[[#This Row],[Lines]],1)</f>
        <v>B</v>
      </c>
      <c r="M15833" s="1" t="str">
        <f>IF(BART_Rides[[#This Row],[FirstLetter]]="Y","Yes","No")</f>
        <v>No</v>
      </c>
      <c r="N15833" s="1" t="str">
        <f>IF(OR(BART_Rides[[#This Row],[Station Code]]="EM", BART_Rides[[#This Row],[Station Code]]="MT", BART_Rides[[#This Row],[Station Code]]="PL", BART_Rides[[#This Row],[Station Code]]="CC"), "Yes", "No")</f>
        <v>No</v>
      </c>
    </row>
    <row r="15834" spans="6:14">
      <c r="F15834" s="3">
        <v>44334</v>
      </c>
      <c r="G15834" s="1" t="s">
        <v>83</v>
      </c>
      <c r="H15834" s="1" t="s">
        <v>108</v>
      </c>
      <c r="I15834" s="1">
        <v>410</v>
      </c>
      <c r="J15834" s="1">
        <f>MONTH(BART_Rides[[#This Row],[Date]])</f>
        <v>5</v>
      </c>
      <c r="K15834" s="1">
        <f>WEEKDAY(BART_Rides[[#This Row],[Date]],2)</f>
        <v>2</v>
      </c>
      <c r="L15834" s="1" t="str">
        <f>LEFT(BART_Rides[[#This Row],[Lines]],1)</f>
        <v>B</v>
      </c>
      <c r="M15834" s="1" t="str">
        <f>IF(BART_Rides[[#This Row],[FirstLetter]]="Y","Yes","No")</f>
        <v>No</v>
      </c>
      <c r="N15834" s="1" t="str">
        <f>IF(OR(BART_Rides[[#This Row],[Station Code]]="EM", BART_Rides[[#This Row],[Station Code]]="MT", BART_Rides[[#This Row],[Station Code]]="PL", BART_Rides[[#This Row],[Station Code]]="CC"), "Yes", "No")</f>
        <v>No</v>
      </c>
    </row>
    <row r="15835" spans="6:14">
      <c r="F15835" s="3">
        <v>44335</v>
      </c>
      <c r="G15835" s="1" t="s">
        <v>83</v>
      </c>
      <c r="H15835" s="1" t="s">
        <v>108</v>
      </c>
      <c r="I15835" s="1">
        <v>414</v>
      </c>
      <c r="J15835" s="1">
        <f>MONTH(BART_Rides[[#This Row],[Date]])</f>
        <v>5</v>
      </c>
      <c r="K15835" s="1">
        <f>WEEKDAY(BART_Rides[[#This Row],[Date]],2)</f>
        <v>3</v>
      </c>
      <c r="L15835" s="1" t="str">
        <f>LEFT(BART_Rides[[#This Row],[Lines]],1)</f>
        <v>B</v>
      </c>
      <c r="M15835" s="1" t="str">
        <f>IF(BART_Rides[[#This Row],[FirstLetter]]="Y","Yes","No")</f>
        <v>No</v>
      </c>
      <c r="N15835" s="1" t="str">
        <f>IF(OR(BART_Rides[[#This Row],[Station Code]]="EM", BART_Rides[[#This Row],[Station Code]]="MT", BART_Rides[[#This Row],[Station Code]]="PL", BART_Rides[[#This Row],[Station Code]]="CC"), "Yes", "No")</f>
        <v>No</v>
      </c>
    </row>
    <row r="15836" spans="6:14">
      <c r="F15836" s="3">
        <v>44336</v>
      </c>
      <c r="G15836" s="1" t="s">
        <v>83</v>
      </c>
      <c r="H15836" s="1" t="s">
        <v>108</v>
      </c>
      <c r="I15836" s="1">
        <v>403</v>
      </c>
      <c r="J15836" s="1">
        <f>MONTH(BART_Rides[[#This Row],[Date]])</f>
        <v>5</v>
      </c>
      <c r="K15836" s="1">
        <f>WEEKDAY(BART_Rides[[#This Row],[Date]],2)</f>
        <v>4</v>
      </c>
      <c r="L15836" s="1" t="str">
        <f>LEFT(BART_Rides[[#This Row],[Lines]],1)</f>
        <v>B</v>
      </c>
      <c r="M15836" s="1" t="str">
        <f>IF(BART_Rides[[#This Row],[FirstLetter]]="Y","Yes","No")</f>
        <v>No</v>
      </c>
      <c r="N15836" s="1" t="str">
        <f>IF(OR(BART_Rides[[#This Row],[Station Code]]="EM", BART_Rides[[#This Row],[Station Code]]="MT", BART_Rides[[#This Row],[Station Code]]="PL", BART_Rides[[#This Row],[Station Code]]="CC"), "Yes", "No")</f>
        <v>No</v>
      </c>
    </row>
    <row r="15837" spans="6:14">
      <c r="F15837" s="3">
        <v>44337</v>
      </c>
      <c r="G15837" s="1" t="s">
        <v>83</v>
      </c>
      <c r="H15837" s="1" t="s">
        <v>108</v>
      </c>
      <c r="I15837" s="1">
        <v>414</v>
      </c>
      <c r="J15837" s="1">
        <f>MONTH(BART_Rides[[#This Row],[Date]])</f>
        <v>5</v>
      </c>
      <c r="K15837" s="1">
        <f>WEEKDAY(BART_Rides[[#This Row],[Date]],2)</f>
        <v>5</v>
      </c>
      <c r="L15837" s="1" t="str">
        <f>LEFT(BART_Rides[[#This Row],[Lines]],1)</f>
        <v>B</v>
      </c>
      <c r="M15837" s="1" t="str">
        <f>IF(BART_Rides[[#This Row],[FirstLetter]]="Y","Yes","No")</f>
        <v>No</v>
      </c>
      <c r="N15837" s="1" t="str">
        <f>IF(OR(BART_Rides[[#This Row],[Station Code]]="EM", BART_Rides[[#This Row],[Station Code]]="MT", BART_Rides[[#This Row],[Station Code]]="PL", BART_Rides[[#This Row],[Station Code]]="CC"), "Yes", "No")</f>
        <v>No</v>
      </c>
    </row>
    <row r="15838" spans="6:14">
      <c r="F15838" s="3">
        <v>44338</v>
      </c>
      <c r="G15838" s="1" t="s">
        <v>83</v>
      </c>
      <c r="H15838" s="1" t="s">
        <v>108</v>
      </c>
      <c r="I15838" s="1">
        <v>315</v>
      </c>
      <c r="J15838" s="1">
        <f>MONTH(BART_Rides[[#This Row],[Date]])</f>
        <v>5</v>
      </c>
      <c r="K15838" s="1">
        <f>WEEKDAY(BART_Rides[[#This Row],[Date]],2)</f>
        <v>6</v>
      </c>
      <c r="L15838" s="1" t="str">
        <f>LEFT(BART_Rides[[#This Row],[Lines]],1)</f>
        <v>B</v>
      </c>
      <c r="M15838" s="1" t="str">
        <f>IF(BART_Rides[[#This Row],[FirstLetter]]="Y","Yes","No")</f>
        <v>No</v>
      </c>
      <c r="N15838" s="1" t="str">
        <f>IF(OR(BART_Rides[[#This Row],[Station Code]]="EM", BART_Rides[[#This Row],[Station Code]]="MT", BART_Rides[[#This Row],[Station Code]]="PL", BART_Rides[[#This Row],[Station Code]]="CC"), "Yes", "No")</f>
        <v>No</v>
      </c>
    </row>
    <row r="15839" spans="6:14">
      <c r="F15839" s="3">
        <v>44339</v>
      </c>
      <c r="G15839" s="1" t="s">
        <v>83</v>
      </c>
      <c r="H15839" s="1" t="s">
        <v>108</v>
      </c>
      <c r="I15839" s="1">
        <v>240</v>
      </c>
      <c r="J15839" s="1">
        <f>MONTH(BART_Rides[[#This Row],[Date]])</f>
        <v>5</v>
      </c>
      <c r="K15839" s="1">
        <f>WEEKDAY(BART_Rides[[#This Row],[Date]],2)</f>
        <v>7</v>
      </c>
      <c r="L15839" s="1" t="str">
        <f>LEFT(BART_Rides[[#This Row],[Lines]],1)</f>
        <v>B</v>
      </c>
      <c r="M15839" s="1" t="str">
        <f>IF(BART_Rides[[#This Row],[FirstLetter]]="Y","Yes","No")</f>
        <v>No</v>
      </c>
      <c r="N15839" s="1" t="str">
        <f>IF(OR(BART_Rides[[#This Row],[Station Code]]="EM", BART_Rides[[#This Row],[Station Code]]="MT", BART_Rides[[#This Row],[Station Code]]="PL", BART_Rides[[#This Row],[Station Code]]="CC"), "Yes", "No")</f>
        <v>No</v>
      </c>
    </row>
    <row r="15840" spans="6:14">
      <c r="F15840" s="3">
        <v>44340</v>
      </c>
      <c r="G15840" s="1" t="s">
        <v>83</v>
      </c>
      <c r="H15840" s="1" t="s">
        <v>108</v>
      </c>
      <c r="I15840" s="1">
        <v>383</v>
      </c>
      <c r="J15840" s="1">
        <f>MONTH(BART_Rides[[#This Row],[Date]])</f>
        <v>5</v>
      </c>
      <c r="K15840" s="1">
        <f>WEEKDAY(BART_Rides[[#This Row],[Date]],2)</f>
        <v>1</v>
      </c>
      <c r="L15840" s="1" t="str">
        <f>LEFT(BART_Rides[[#This Row],[Lines]],1)</f>
        <v>B</v>
      </c>
      <c r="M15840" s="1" t="str">
        <f>IF(BART_Rides[[#This Row],[FirstLetter]]="Y","Yes","No")</f>
        <v>No</v>
      </c>
      <c r="N15840" s="1" t="str">
        <f>IF(OR(BART_Rides[[#This Row],[Station Code]]="EM", BART_Rides[[#This Row],[Station Code]]="MT", BART_Rides[[#This Row],[Station Code]]="PL", BART_Rides[[#This Row],[Station Code]]="CC"), "Yes", "No")</f>
        <v>No</v>
      </c>
    </row>
    <row r="15841" spans="6:14">
      <c r="F15841" s="3">
        <v>44341</v>
      </c>
      <c r="G15841" s="1" t="s">
        <v>83</v>
      </c>
      <c r="H15841" s="1" t="s">
        <v>108</v>
      </c>
      <c r="I15841" s="1">
        <v>437</v>
      </c>
      <c r="J15841" s="1">
        <f>MONTH(BART_Rides[[#This Row],[Date]])</f>
        <v>5</v>
      </c>
      <c r="K15841" s="1">
        <f>WEEKDAY(BART_Rides[[#This Row],[Date]],2)</f>
        <v>2</v>
      </c>
      <c r="L15841" s="1" t="str">
        <f>LEFT(BART_Rides[[#This Row],[Lines]],1)</f>
        <v>B</v>
      </c>
      <c r="M15841" s="1" t="str">
        <f>IF(BART_Rides[[#This Row],[FirstLetter]]="Y","Yes","No")</f>
        <v>No</v>
      </c>
      <c r="N15841" s="1" t="str">
        <f>IF(OR(BART_Rides[[#This Row],[Station Code]]="EM", BART_Rides[[#This Row],[Station Code]]="MT", BART_Rides[[#This Row],[Station Code]]="PL", BART_Rides[[#This Row],[Station Code]]="CC"), "Yes", "No")</f>
        <v>No</v>
      </c>
    </row>
    <row r="15842" spans="6:14">
      <c r="F15842" s="3">
        <v>44342</v>
      </c>
      <c r="G15842" s="1" t="s">
        <v>83</v>
      </c>
      <c r="H15842" s="1" t="s">
        <v>108</v>
      </c>
      <c r="I15842" s="1">
        <v>445</v>
      </c>
      <c r="J15842" s="1">
        <f>MONTH(BART_Rides[[#This Row],[Date]])</f>
        <v>5</v>
      </c>
      <c r="K15842" s="1">
        <f>WEEKDAY(BART_Rides[[#This Row],[Date]],2)</f>
        <v>3</v>
      </c>
      <c r="L15842" s="1" t="str">
        <f>LEFT(BART_Rides[[#This Row],[Lines]],1)</f>
        <v>B</v>
      </c>
      <c r="M15842" s="1" t="str">
        <f>IF(BART_Rides[[#This Row],[FirstLetter]]="Y","Yes","No")</f>
        <v>No</v>
      </c>
      <c r="N15842" s="1" t="str">
        <f>IF(OR(BART_Rides[[#This Row],[Station Code]]="EM", BART_Rides[[#This Row],[Station Code]]="MT", BART_Rides[[#This Row],[Station Code]]="PL", BART_Rides[[#This Row],[Station Code]]="CC"), "Yes", "No")</f>
        <v>No</v>
      </c>
    </row>
    <row r="15843" spans="6:14">
      <c r="F15843" s="3">
        <v>44343</v>
      </c>
      <c r="G15843" s="1" t="s">
        <v>83</v>
      </c>
      <c r="H15843" s="1" t="s">
        <v>108</v>
      </c>
      <c r="I15843" s="1">
        <v>459</v>
      </c>
      <c r="J15843" s="1">
        <f>MONTH(BART_Rides[[#This Row],[Date]])</f>
        <v>5</v>
      </c>
      <c r="K15843" s="1">
        <f>WEEKDAY(BART_Rides[[#This Row],[Date]],2)</f>
        <v>4</v>
      </c>
      <c r="L15843" s="1" t="str">
        <f>LEFT(BART_Rides[[#This Row],[Lines]],1)</f>
        <v>B</v>
      </c>
      <c r="M15843" s="1" t="str">
        <f>IF(BART_Rides[[#This Row],[FirstLetter]]="Y","Yes","No")</f>
        <v>No</v>
      </c>
      <c r="N15843" s="1" t="str">
        <f>IF(OR(BART_Rides[[#This Row],[Station Code]]="EM", BART_Rides[[#This Row],[Station Code]]="MT", BART_Rides[[#This Row],[Station Code]]="PL", BART_Rides[[#This Row],[Station Code]]="CC"), "Yes", "No")</f>
        <v>No</v>
      </c>
    </row>
    <row r="15844" spans="6:14">
      <c r="F15844" s="3">
        <v>44344</v>
      </c>
      <c r="G15844" s="1" t="s">
        <v>83</v>
      </c>
      <c r="H15844" s="1" t="s">
        <v>108</v>
      </c>
      <c r="I15844" s="1">
        <v>478</v>
      </c>
      <c r="J15844" s="1">
        <f>MONTH(BART_Rides[[#This Row],[Date]])</f>
        <v>5</v>
      </c>
      <c r="K15844" s="1">
        <f>WEEKDAY(BART_Rides[[#This Row],[Date]],2)</f>
        <v>5</v>
      </c>
      <c r="L15844" s="1" t="str">
        <f>LEFT(BART_Rides[[#This Row],[Lines]],1)</f>
        <v>B</v>
      </c>
      <c r="M15844" s="1" t="str">
        <f>IF(BART_Rides[[#This Row],[FirstLetter]]="Y","Yes","No")</f>
        <v>No</v>
      </c>
      <c r="N15844" s="1" t="str">
        <f>IF(OR(BART_Rides[[#This Row],[Station Code]]="EM", BART_Rides[[#This Row],[Station Code]]="MT", BART_Rides[[#This Row],[Station Code]]="PL", BART_Rides[[#This Row],[Station Code]]="CC"), "Yes", "No")</f>
        <v>No</v>
      </c>
    </row>
    <row r="15845" spans="6:14">
      <c r="F15845" s="3">
        <v>44345</v>
      </c>
      <c r="G15845" s="1" t="s">
        <v>83</v>
      </c>
      <c r="H15845" s="1" t="s">
        <v>108</v>
      </c>
      <c r="I15845" s="1">
        <v>319</v>
      </c>
      <c r="J15845" s="1">
        <f>MONTH(BART_Rides[[#This Row],[Date]])</f>
        <v>5</v>
      </c>
      <c r="K15845" s="1">
        <f>WEEKDAY(BART_Rides[[#This Row],[Date]],2)</f>
        <v>6</v>
      </c>
      <c r="L15845" s="1" t="str">
        <f>LEFT(BART_Rides[[#This Row],[Lines]],1)</f>
        <v>B</v>
      </c>
      <c r="M15845" s="1" t="str">
        <f>IF(BART_Rides[[#This Row],[FirstLetter]]="Y","Yes","No")</f>
        <v>No</v>
      </c>
      <c r="N15845" s="1" t="str">
        <f>IF(OR(BART_Rides[[#This Row],[Station Code]]="EM", BART_Rides[[#This Row],[Station Code]]="MT", BART_Rides[[#This Row],[Station Code]]="PL", BART_Rides[[#This Row],[Station Code]]="CC"), "Yes", "No")</f>
        <v>No</v>
      </c>
    </row>
    <row r="15846" spans="6:14">
      <c r="F15846" s="3">
        <v>44346</v>
      </c>
      <c r="G15846" s="1" t="s">
        <v>83</v>
      </c>
      <c r="H15846" s="1" t="s">
        <v>108</v>
      </c>
      <c r="I15846" s="1">
        <v>271</v>
      </c>
      <c r="J15846" s="1">
        <f>MONTH(BART_Rides[[#This Row],[Date]])</f>
        <v>5</v>
      </c>
      <c r="K15846" s="1">
        <f>WEEKDAY(BART_Rides[[#This Row],[Date]],2)</f>
        <v>7</v>
      </c>
      <c r="L15846" s="1" t="str">
        <f>LEFT(BART_Rides[[#This Row],[Lines]],1)</f>
        <v>B</v>
      </c>
      <c r="M15846" s="1" t="str">
        <f>IF(BART_Rides[[#This Row],[FirstLetter]]="Y","Yes","No")</f>
        <v>No</v>
      </c>
      <c r="N15846" s="1" t="str">
        <f>IF(OR(BART_Rides[[#This Row],[Station Code]]="EM", BART_Rides[[#This Row],[Station Code]]="MT", BART_Rides[[#This Row],[Station Code]]="PL", BART_Rides[[#This Row],[Station Code]]="CC"), "Yes", "No")</f>
        <v>No</v>
      </c>
    </row>
    <row r="15847" spans="6:14">
      <c r="F15847" s="3">
        <v>44347</v>
      </c>
      <c r="G15847" s="1" t="s">
        <v>83</v>
      </c>
      <c r="H15847" s="1" t="s">
        <v>108</v>
      </c>
      <c r="I15847" s="1">
        <v>278</v>
      </c>
      <c r="J15847" s="1">
        <f>MONTH(BART_Rides[[#This Row],[Date]])</f>
        <v>5</v>
      </c>
      <c r="K15847" s="1">
        <f>WEEKDAY(BART_Rides[[#This Row],[Date]],2)</f>
        <v>1</v>
      </c>
      <c r="L15847" s="1" t="str">
        <f>LEFT(BART_Rides[[#This Row],[Lines]],1)</f>
        <v>B</v>
      </c>
      <c r="M15847" s="1" t="str">
        <f>IF(BART_Rides[[#This Row],[FirstLetter]]="Y","Yes","No")</f>
        <v>No</v>
      </c>
      <c r="N15847" s="1" t="str">
        <f>IF(OR(BART_Rides[[#This Row],[Station Code]]="EM", BART_Rides[[#This Row],[Station Code]]="MT", BART_Rides[[#This Row],[Station Code]]="PL", BART_Rides[[#This Row],[Station Code]]="CC"), "Yes", "No")</f>
        <v>No</v>
      </c>
    </row>
    <row r="15848" spans="6:14">
      <c r="F15848" s="3">
        <v>44348</v>
      </c>
      <c r="G15848" s="1" t="s">
        <v>83</v>
      </c>
      <c r="H15848" s="1" t="s">
        <v>108</v>
      </c>
      <c r="I15848" s="1">
        <v>439</v>
      </c>
      <c r="J15848" s="1">
        <f>MONTH(BART_Rides[[#This Row],[Date]])</f>
        <v>6</v>
      </c>
      <c r="K15848" s="1">
        <f>WEEKDAY(BART_Rides[[#This Row],[Date]],2)</f>
        <v>2</v>
      </c>
      <c r="L15848" s="1" t="str">
        <f>LEFT(BART_Rides[[#This Row],[Lines]],1)</f>
        <v>B</v>
      </c>
      <c r="M15848" s="1" t="str">
        <f>IF(BART_Rides[[#This Row],[FirstLetter]]="Y","Yes","No")</f>
        <v>No</v>
      </c>
      <c r="N15848" s="1" t="str">
        <f>IF(OR(BART_Rides[[#This Row],[Station Code]]="EM", BART_Rides[[#This Row],[Station Code]]="MT", BART_Rides[[#This Row],[Station Code]]="PL", BART_Rides[[#This Row],[Station Code]]="CC"), "Yes", "No")</f>
        <v>No</v>
      </c>
    </row>
    <row r="15849" spans="6:14">
      <c r="F15849" s="3">
        <v>44349</v>
      </c>
      <c r="G15849" s="1" t="s">
        <v>83</v>
      </c>
      <c r="H15849" s="1" t="s">
        <v>108</v>
      </c>
      <c r="I15849" s="1">
        <v>446</v>
      </c>
      <c r="J15849" s="1">
        <f>MONTH(BART_Rides[[#This Row],[Date]])</f>
        <v>6</v>
      </c>
      <c r="K15849" s="1">
        <f>WEEKDAY(BART_Rides[[#This Row],[Date]],2)</f>
        <v>3</v>
      </c>
      <c r="L15849" s="1" t="str">
        <f>LEFT(BART_Rides[[#This Row],[Lines]],1)</f>
        <v>B</v>
      </c>
      <c r="M15849" s="1" t="str">
        <f>IF(BART_Rides[[#This Row],[FirstLetter]]="Y","Yes","No")</f>
        <v>No</v>
      </c>
      <c r="N15849" s="1" t="str">
        <f>IF(OR(BART_Rides[[#This Row],[Station Code]]="EM", BART_Rides[[#This Row],[Station Code]]="MT", BART_Rides[[#This Row],[Station Code]]="PL", BART_Rides[[#This Row],[Station Code]]="CC"), "Yes", "No")</f>
        <v>No</v>
      </c>
    </row>
    <row r="15850" spans="6:14">
      <c r="F15850" s="3">
        <v>44350</v>
      </c>
      <c r="G15850" s="1" t="s">
        <v>83</v>
      </c>
      <c r="H15850" s="1" t="s">
        <v>108</v>
      </c>
      <c r="I15850" s="1">
        <v>409</v>
      </c>
      <c r="J15850" s="1">
        <f>MONTH(BART_Rides[[#This Row],[Date]])</f>
        <v>6</v>
      </c>
      <c r="K15850" s="1">
        <f>WEEKDAY(BART_Rides[[#This Row],[Date]],2)</f>
        <v>4</v>
      </c>
      <c r="L15850" s="1" t="str">
        <f>LEFT(BART_Rides[[#This Row],[Lines]],1)</f>
        <v>B</v>
      </c>
      <c r="M15850" s="1" t="str">
        <f>IF(BART_Rides[[#This Row],[FirstLetter]]="Y","Yes","No")</f>
        <v>No</v>
      </c>
      <c r="N15850" s="1" t="str">
        <f>IF(OR(BART_Rides[[#This Row],[Station Code]]="EM", BART_Rides[[#This Row],[Station Code]]="MT", BART_Rides[[#This Row],[Station Code]]="PL", BART_Rides[[#This Row],[Station Code]]="CC"), "Yes", "No")</f>
        <v>No</v>
      </c>
    </row>
    <row r="15851" spans="6:14">
      <c r="F15851" s="3">
        <v>44351</v>
      </c>
      <c r="G15851" s="1" t="s">
        <v>83</v>
      </c>
      <c r="H15851" s="1" t="s">
        <v>108</v>
      </c>
      <c r="I15851" s="1">
        <v>474</v>
      </c>
      <c r="J15851" s="1">
        <f>MONTH(BART_Rides[[#This Row],[Date]])</f>
        <v>6</v>
      </c>
      <c r="K15851" s="1">
        <f>WEEKDAY(BART_Rides[[#This Row],[Date]],2)</f>
        <v>5</v>
      </c>
      <c r="L15851" s="1" t="str">
        <f>LEFT(BART_Rides[[#This Row],[Lines]],1)</f>
        <v>B</v>
      </c>
      <c r="M15851" s="1" t="str">
        <f>IF(BART_Rides[[#This Row],[FirstLetter]]="Y","Yes","No")</f>
        <v>No</v>
      </c>
      <c r="N15851" s="1" t="str">
        <f>IF(OR(BART_Rides[[#This Row],[Station Code]]="EM", BART_Rides[[#This Row],[Station Code]]="MT", BART_Rides[[#This Row],[Station Code]]="PL", BART_Rides[[#This Row],[Station Code]]="CC"), "Yes", "No")</f>
        <v>No</v>
      </c>
    </row>
    <row r="15852" spans="6:14">
      <c r="F15852" s="3">
        <v>44352</v>
      </c>
      <c r="G15852" s="1" t="s">
        <v>83</v>
      </c>
      <c r="H15852" s="1" t="s">
        <v>108</v>
      </c>
      <c r="I15852" s="1">
        <v>337</v>
      </c>
      <c r="J15852" s="1">
        <f>MONTH(BART_Rides[[#This Row],[Date]])</f>
        <v>6</v>
      </c>
      <c r="K15852" s="1">
        <f>WEEKDAY(BART_Rides[[#This Row],[Date]],2)</f>
        <v>6</v>
      </c>
      <c r="L15852" s="1" t="str">
        <f>LEFT(BART_Rides[[#This Row],[Lines]],1)</f>
        <v>B</v>
      </c>
      <c r="M15852" s="1" t="str">
        <f>IF(BART_Rides[[#This Row],[FirstLetter]]="Y","Yes","No")</f>
        <v>No</v>
      </c>
      <c r="N15852" s="1" t="str">
        <f>IF(OR(BART_Rides[[#This Row],[Station Code]]="EM", BART_Rides[[#This Row],[Station Code]]="MT", BART_Rides[[#This Row],[Station Code]]="PL", BART_Rides[[#This Row],[Station Code]]="CC"), "Yes", "No")</f>
        <v>No</v>
      </c>
    </row>
    <row r="15853" spans="6:14">
      <c r="F15853" s="3">
        <v>44353</v>
      </c>
      <c r="G15853" s="1" t="s">
        <v>83</v>
      </c>
      <c r="H15853" s="1" t="s">
        <v>108</v>
      </c>
      <c r="I15853" s="1">
        <v>268</v>
      </c>
      <c r="J15853" s="1">
        <f>MONTH(BART_Rides[[#This Row],[Date]])</f>
        <v>6</v>
      </c>
      <c r="K15853" s="1">
        <f>WEEKDAY(BART_Rides[[#This Row],[Date]],2)</f>
        <v>7</v>
      </c>
      <c r="L15853" s="1" t="str">
        <f>LEFT(BART_Rides[[#This Row],[Lines]],1)</f>
        <v>B</v>
      </c>
      <c r="M15853" s="1" t="str">
        <f>IF(BART_Rides[[#This Row],[FirstLetter]]="Y","Yes","No")</f>
        <v>No</v>
      </c>
      <c r="N15853" s="1" t="str">
        <f>IF(OR(BART_Rides[[#This Row],[Station Code]]="EM", BART_Rides[[#This Row],[Station Code]]="MT", BART_Rides[[#This Row],[Station Code]]="PL", BART_Rides[[#This Row],[Station Code]]="CC"), "Yes", "No")</f>
        <v>No</v>
      </c>
    </row>
    <row r="15854" spans="6:14">
      <c r="F15854" s="3">
        <v>44354</v>
      </c>
      <c r="G15854" s="1" t="s">
        <v>83</v>
      </c>
      <c r="H15854" s="1" t="s">
        <v>108</v>
      </c>
      <c r="I15854" s="1">
        <v>408</v>
      </c>
      <c r="J15854" s="1">
        <f>MONTH(BART_Rides[[#This Row],[Date]])</f>
        <v>6</v>
      </c>
      <c r="K15854" s="1">
        <f>WEEKDAY(BART_Rides[[#This Row],[Date]],2)</f>
        <v>1</v>
      </c>
      <c r="L15854" s="1" t="str">
        <f>LEFT(BART_Rides[[#This Row],[Lines]],1)</f>
        <v>B</v>
      </c>
      <c r="M15854" s="1" t="str">
        <f>IF(BART_Rides[[#This Row],[FirstLetter]]="Y","Yes","No")</f>
        <v>No</v>
      </c>
      <c r="N15854" s="1" t="str">
        <f>IF(OR(BART_Rides[[#This Row],[Station Code]]="EM", BART_Rides[[#This Row],[Station Code]]="MT", BART_Rides[[#This Row],[Station Code]]="PL", BART_Rides[[#This Row],[Station Code]]="CC"), "Yes", "No")</f>
        <v>No</v>
      </c>
    </row>
    <row r="15855" spans="6:14">
      <c r="F15855" s="3">
        <v>44355</v>
      </c>
      <c r="G15855" s="1" t="s">
        <v>83</v>
      </c>
      <c r="H15855" s="1" t="s">
        <v>108</v>
      </c>
      <c r="I15855" s="1">
        <v>455</v>
      </c>
      <c r="J15855" s="1">
        <f>MONTH(BART_Rides[[#This Row],[Date]])</f>
        <v>6</v>
      </c>
      <c r="K15855" s="1">
        <f>WEEKDAY(BART_Rides[[#This Row],[Date]],2)</f>
        <v>2</v>
      </c>
      <c r="L15855" s="1" t="str">
        <f>LEFT(BART_Rides[[#This Row],[Lines]],1)</f>
        <v>B</v>
      </c>
      <c r="M15855" s="1" t="str">
        <f>IF(BART_Rides[[#This Row],[FirstLetter]]="Y","Yes","No")</f>
        <v>No</v>
      </c>
      <c r="N15855" s="1" t="str">
        <f>IF(OR(BART_Rides[[#This Row],[Station Code]]="EM", BART_Rides[[#This Row],[Station Code]]="MT", BART_Rides[[#This Row],[Station Code]]="PL", BART_Rides[[#This Row],[Station Code]]="CC"), "Yes", "No")</f>
        <v>No</v>
      </c>
    </row>
    <row r="15856" spans="6:14">
      <c r="F15856" s="3">
        <v>44356</v>
      </c>
      <c r="G15856" s="1" t="s">
        <v>83</v>
      </c>
      <c r="H15856" s="1" t="s">
        <v>108</v>
      </c>
      <c r="I15856" s="1">
        <v>486</v>
      </c>
      <c r="J15856" s="1">
        <f>MONTH(BART_Rides[[#This Row],[Date]])</f>
        <v>6</v>
      </c>
      <c r="K15856" s="1">
        <f>WEEKDAY(BART_Rides[[#This Row],[Date]],2)</f>
        <v>3</v>
      </c>
      <c r="L15856" s="1" t="str">
        <f>LEFT(BART_Rides[[#This Row],[Lines]],1)</f>
        <v>B</v>
      </c>
      <c r="M15856" s="1" t="str">
        <f>IF(BART_Rides[[#This Row],[FirstLetter]]="Y","Yes","No")</f>
        <v>No</v>
      </c>
      <c r="N15856" s="1" t="str">
        <f>IF(OR(BART_Rides[[#This Row],[Station Code]]="EM", BART_Rides[[#This Row],[Station Code]]="MT", BART_Rides[[#This Row],[Station Code]]="PL", BART_Rides[[#This Row],[Station Code]]="CC"), "Yes", "No")</f>
        <v>No</v>
      </c>
    </row>
    <row r="15857" spans="6:14">
      <c r="F15857" s="3">
        <v>44357</v>
      </c>
      <c r="G15857" s="1" t="s">
        <v>83</v>
      </c>
      <c r="H15857" s="1" t="s">
        <v>108</v>
      </c>
      <c r="I15857" s="1">
        <v>459</v>
      </c>
      <c r="J15857" s="1">
        <f>MONTH(BART_Rides[[#This Row],[Date]])</f>
        <v>6</v>
      </c>
      <c r="K15857" s="1">
        <f>WEEKDAY(BART_Rides[[#This Row],[Date]],2)</f>
        <v>4</v>
      </c>
      <c r="L15857" s="1" t="str">
        <f>LEFT(BART_Rides[[#This Row],[Lines]],1)</f>
        <v>B</v>
      </c>
      <c r="M15857" s="1" t="str">
        <f>IF(BART_Rides[[#This Row],[FirstLetter]]="Y","Yes","No")</f>
        <v>No</v>
      </c>
      <c r="N15857" s="1" t="str">
        <f>IF(OR(BART_Rides[[#This Row],[Station Code]]="EM", BART_Rides[[#This Row],[Station Code]]="MT", BART_Rides[[#This Row],[Station Code]]="PL", BART_Rides[[#This Row],[Station Code]]="CC"), "Yes", "No")</f>
        <v>No</v>
      </c>
    </row>
    <row r="15858" spans="6:14">
      <c r="F15858" s="3">
        <v>44358</v>
      </c>
      <c r="G15858" s="1" t="s">
        <v>83</v>
      </c>
      <c r="H15858" s="1" t="s">
        <v>108</v>
      </c>
      <c r="I15858" s="1">
        <v>479</v>
      </c>
      <c r="J15858" s="1">
        <f>MONTH(BART_Rides[[#This Row],[Date]])</f>
        <v>6</v>
      </c>
      <c r="K15858" s="1">
        <f>WEEKDAY(BART_Rides[[#This Row],[Date]],2)</f>
        <v>5</v>
      </c>
      <c r="L15858" s="1" t="str">
        <f>LEFT(BART_Rides[[#This Row],[Lines]],1)</f>
        <v>B</v>
      </c>
      <c r="M15858" s="1" t="str">
        <f>IF(BART_Rides[[#This Row],[FirstLetter]]="Y","Yes","No")</f>
        <v>No</v>
      </c>
      <c r="N15858" s="1" t="str">
        <f>IF(OR(BART_Rides[[#This Row],[Station Code]]="EM", BART_Rides[[#This Row],[Station Code]]="MT", BART_Rides[[#This Row],[Station Code]]="PL", BART_Rides[[#This Row],[Station Code]]="CC"), "Yes", "No")</f>
        <v>No</v>
      </c>
    </row>
    <row r="15859" spans="6:14">
      <c r="F15859" s="3">
        <v>44359</v>
      </c>
      <c r="G15859" s="1" t="s">
        <v>83</v>
      </c>
      <c r="H15859" s="1" t="s">
        <v>108</v>
      </c>
      <c r="I15859" s="1">
        <v>355</v>
      </c>
      <c r="J15859" s="1">
        <f>MONTH(BART_Rides[[#This Row],[Date]])</f>
        <v>6</v>
      </c>
      <c r="K15859" s="1">
        <f>WEEKDAY(BART_Rides[[#This Row],[Date]],2)</f>
        <v>6</v>
      </c>
      <c r="L15859" s="1" t="str">
        <f>LEFT(BART_Rides[[#This Row],[Lines]],1)</f>
        <v>B</v>
      </c>
      <c r="M15859" s="1" t="str">
        <f>IF(BART_Rides[[#This Row],[FirstLetter]]="Y","Yes","No")</f>
        <v>No</v>
      </c>
      <c r="N15859" s="1" t="str">
        <f>IF(OR(BART_Rides[[#This Row],[Station Code]]="EM", BART_Rides[[#This Row],[Station Code]]="MT", BART_Rides[[#This Row],[Station Code]]="PL", BART_Rides[[#This Row],[Station Code]]="CC"), "Yes", "No")</f>
        <v>No</v>
      </c>
    </row>
    <row r="15860" spans="6:14">
      <c r="F15860" s="3">
        <v>44360</v>
      </c>
      <c r="G15860" s="1" t="s">
        <v>83</v>
      </c>
      <c r="H15860" s="1" t="s">
        <v>108</v>
      </c>
      <c r="I15860" s="1">
        <v>305</v>
      </c>
      <c r="J15860" s="1">
        <f>MONTH(BART_Rides[[#This Row],[Date]])</f>
        <v>6</v>
      </c>
      <c r="K15860" s="1">
        <f>WEEKDAY(BART_Rides[[#This Row],[Date]],2)</f>
        <v>7</v>
      </c>
      <c r="L15860" s="1" t="str">
        <f>LEFT(BART_Rides[[#This Row],[Lines]],1)</f>
        <v>B</v>
      </c>
      <c r="M15860" s="1" t="str">
        <f>IF(BART_Rides[[#This Row],[FirstLetter]]="Y","Yes","No")</f>
        <v>No</v>
      </c>
      <c r="N15860" s="1" t="str">
        <f>IF(OR(BART_Rides[[#This Row],[Station Code]]="EM", BART_Rides[[#This Row],[Station Code]]="MT", BART_Rides[[#This Row],[Station Code]]="PL", BART_Rides[[#This Row],[Station Code]]="CC"), "Yes", "No")</f>
        <v>No</v>
      </c>
    </row>
    <row r="15861" spans="6:14">
      <c r="F15861" s="3">
        <v>44361</v>
      </c>
      <c r="G15861" s="1" t="s">
        <v>83</v>
      </c>
      <c r="H15861" s="1" t="s">
        <v>108</v>
      </c>
      <c r="I15861" s="1">
        <v>452</v>
      </c>
      <c r="J15861" s="1">
        <f>MONTH(BART_Rides[[#This Row],[Date]])</f>
        <v>6</v>
      </c>
      <c r="K15861" s="1">
        <f>WEEKDAY(BART_Rides[[#This Row],[Date]],2)</f>
        <v>1</v>
      </c>
      <c r="L15861" s="1" t="str">
        <f>LEFT(BART_Rides[[#This Row],[Lines]],1)</f>
        <v>B</v>
      </c>
      <c r="M15861" s="1" t="str">
        <f>IF(BART_Rides[[#This Row],[FirstLetter]]="Y","Yes","No")</f>
        <v>No</v>
      </c>
      <c r="N15861" s="1" t="str">
        <f>IF(OR(BART_Rides[[#This Row],[Station Code]]="EM", BART_Rides[[#This Row],[Station Code]]="MT", BART_Rides[[#This Row],[Station Code]]="PL", BART_Rides[[#This Row],[Station Code]]="CC"), "Yes", "No")</f>
        <v>No</v>
      </c>
    </row>
    <row r="15862" spans="6:14">
      <c r="F15862" s="3">
        <v>44362</v>
      </c>
      <c r="G15862" s="1" t="s">
        <v>83</v>
      </c>
      <c r="H15862" s="1" t="s">
        <v>108</v>
      </c>
      <c r="I15862" s="1">
        <v>513</v>
      </c>
      <c r="J15862" s="1">
        <f>MONTH(BART_Rides[[#This Row],[Date]])</f>
        <v>6</v>
      </c>
      <c r="K15862" s="1">
        <f>WEEKDAY(BART_Rides[[#This Row],[Date]],2)</f>
        <v>2</v>
      </c>
      <c r="L15862" s="1" t="str">
        <f>LEFT(BART_Rides[[#This Row],[Lines]],1)</f>
        <v>B</v>
      </c>
      <c r="M15862" s="1" t="str">
        <f>IF(BART_Rides[[#This Row],[FirstLetter]]="Y","Yes","No")</f>
        <v>No</v>
      </c>
      <c r="N15862" s="1" t="str">
        <f>IF(OR(BART_Rides[[#This Row],[Station Code]]="EM", BART_Rides[[#This Row],[Station Code]]="MT", BART_Rides[[#This Row],[Station Code]]="PL", BART_Rides[[#This Row],[Station Code]]="CC"), "Yes", "No")</f>
        <v>No</v>
      </c>
    </row>
    <row r="15863" spans="6:14">
      <c r="F15863" s="3">
        <v>44363</v>
      </c>
      <c r="G15863" s="1" t="s">
        <v>83</v>
      </c>
      <c r="H15863" s="1" t="s">
        <v>108</v>
      </c>
      <c r="I15863" s="1">
        <v>501</v>
      </c>
      <c r="J15863" s="1">
        <f>MONTH(BART_Rides[[#This Row],[Date]])</f>
        <v>6</v>
      </c>
      <c r="K15863" s="1">
        <f>WEEKDAY(BART_Rides[[#This Row],[Date]],2)</f>
        <v>3</v>
      </c>
      <c r="L15863" s="1" t="str">
        <f>LEFT(BART_Rides[[#This Row],[Lines]],1)</f>
        <v>B</v>
      </c>
      <c r="M15863" s="1" t="str">
        <f>IF(BART_Rides[[#This Row],[FirstLetter]]="Y","Yes","No")</f>
        <v>No</v>
      </c>
      <c r="N15863" s="1" t="str">
        <f>IF(OR(BART_Rides[[#This Row],[Station Code]]="EM", BART_Rides[[#This Row],[Station Code]]="MT", BART_Rides[[#This Row],[Station Code]]="PL", BART_Rides[[#This Row],[Station Code]]="CC"), "Yes", "No")</f>
        <v>No</v>
      </c>
    </row>
    <row r="15864" spans="6:14">
      <c r="F15864" s="3">
        <v>44364</v>
      </c>
      <c r="G15864" s="1" t="s">
        <v>83</v>
      </c>
      <c r="H15864" s="1" t="s">
        <v>108</v>
      </c>
      <c r="I15864" s="1">
        <v>519</v>
      </c>
      <c r="J15864" s="1">
        <f>MONTH(BART_Rides[[#This Row],[Date]])</f>
        <v>6</v>
      </c>
      <c r="K15864" s="1">
        <f>WEEKDAY(BART_Rides[[#This Row],[Date]],2)</f>
        <v>4</v>
      </c>
      <c r="L15864" s="1" t="str">
        <f>LEFT(BART_Rides[[#This Row],[Lines]],1)</f>
        <v>B</v>
      </c>
      <c r="M15864" s="1" t="str">
        <f>IF(BART_Rides[[#This Row],[FirstLetter]]="Y","Yes","No")</f>
        <v>No</v>
      </c>
      <c r="N15864" s="1" t="str">
        <f>IF(OR(BART_Rides[[#This Row],[Station Code]]="EM", BART_Rides[[#This Row],[Station Code]]="MT", BART_Rides[[#This Row],[Station Code]]="PL", BART_Rides[[#This Row],[Station Code]]="CC"), "Yes", "No")</f>
        <v>No</v>
      </c>
    </row>
    <row r="15865" spans="6:14">
      <c r="F15865" s="3">
        <v>44365</v>
      </c>
      <c r="G15865" s="1" t="s">
        <v>83</v>
      </c>
      <c r="H15865" s="1" t="s">
        <v>108</v>
      </c>
      <c r="I15865" s="1">
        <v>464</v>
      </c>
      <c r="J15865" s="1">
        <f>MONTH(BART_Rides[[#This Row],[Date]])</f>
        <v>6</v>
      </c>
      <c r="K15865" s="1">
        <f>WEEKDAY(BART_Rides[[#This Row],[Date]],2)</f>
        <v>5</v>
      </c>
      <c r="L15865" s="1" t="str">
        <f>LEFT(BART_Rides[[#This Row],[Lines]],1)</f>
        <v>B</v>
      </c>
      <c r="M15865" s="1" t="str">
        <f>IF(BART_Rides[[#This Row],[FirstLetter]]="Y","Yes","No")</f>
        <v>No</v>
      </c>
      <c r="N15865" s="1" t="str">
        <f>IF(OR(BART_Rides[[#This Row],[Station Code]]="EM", BART_Rides[[#This Row],[Station Code]]="MT", BART_Rides[[#This Row],[Station Code]]="PL", BART_Rides[[#This Row],[Station Code]]="CC"), "Yes", "No")</f>
        <v>No</v>
      </c>
    </row>
    <row r="15866" spans="6:14">
      <c r="F15866" s="3">
        <v>44366</v>
      </c>
      <c r="G15866" s="1" t="s">
        <v>83</v>
      </c>
      <c r="H15866" s="1" t="s">
        <v>108</v>
      </c>
      <c r="I15866" s="1">
        <v>397</v>
      </c>
      <c r="J15866" s="1">
        <f>MONTH(BART_Rides[[#This Row],[Date]])</f>
        <v>6</v>
      </c>
      <c r="K15866" s="1">
        <f>WEEKDAY(BART_Rides[[#This Row],[Date]],2)</f>
        <v>6</v>
      </c>
      <c r="L15866" s="1" t="str">
        <f>LEFT(BART_Rides[[#This Row],[Lines]],1)</f>
        <v>B</v>
      </c>
      <c r="M15866" s="1" t="str">
        <f>IF(BART_Rides[[#This Row],[FirstLetter]]="Y","Yes","No")</f>
        <v>No</v>
      </c>
      <c r="N15866" s="1" t="str">
        <f>IF(OR(BART_Rides[[#This Row],[Station Code]]="EM", BART_Rides[[#This Row],[Station Code]]="MT", BART_Rides[[#This Row],[Station Code]]="PL", BART_Rides[[#This Row],[Station Code]]="CC"), "Yes", "No")</f>
        <v>No</v>
      </c>
    </row>
    <row r="15867" spans="6:14">
      <c r="F15867" s="3">
        <v>44367</v>
      </c>
      <c r="G15867" s="1" t="s">
        <v>83</v>
      </c>
      <c r="H15867" s="1" t="s">
        <v>108</v>
      </c>
      <c r="I15867" s="1">
        <v>264</v>
      </c>
      <c r="J15867" s="1">
        <f>MONTH(BART_Rides[[#This Row],[Date]])</f>
        <v>6</v>
      </c>
      <c r="K15867" s="1">
        <f>WEEKDAY(BART_Rides[[#This Row],[Date]],2)</f>
        <v>7</v>
      </c>
      <c r="L15867" s="1" t="str">
        <f>LEFT(BART_Rides[[#This Row],[Lines]],1)</f>
        <v>B</v>
      </c>
      <c r="M15867" s="1" t="str">
        <f>IF(BART_Rides[[#This Row],[FirstLetter]]="Y","Yes","No")</f>
        <v>No</v>
      </c>
      <c r="N15867" s="1" t="str">
        <f>IF(OR(BART_Rides[[#This Row],[Station Code]]="EM", BART_Rides[[#This Row],[Station Code]]="MT", BART_Rides[[#This Row],[Station Code]]="PL", BART_Rides[[#This Row],[Station Code]]="CC"), "Yes", "No")</f>
        <v>No</v>
      </c>
    </row>
    <row r="15868" spans="6:14">
      <c r="F15868" s="3">
        <v>44368</v>
      </c>
      <c r="G15868" s="1" t="s">
        <v>83</v>
      </c>
      <c r="H15868" s="1" t="s">
        <v>108</v>
      </c>
      <c r="I15868" s="1">
        <v>446</v>
      </c>
      <c r="J15868" s="1">
        <f>MONTH(BART_Rides[[#This Row],[Date]])</f>
        <v>6</v>
      </c>
      <c r="K15868" s="1">
        <f>WEEKDAY(BART_Rides[[#This Row],[Date]],2)</f>
        <v>1</v>
      </c>
      <c r="L15868" s="1" t="str">
        <f>LEFT(BART_Rides[[#This Row],[Lines]],1)</f>
        <v>B</v>
      </c>
      <c r="M15868" s="1" t="str">
        <f>IF(BART_Rides[[#This Row],[FirstLetter]]="Y","Yes","No")</f>
        <v>No</v>
      </c>
      <c r="N15868" s="1" t="str">
        <f>IF(OR(BART_Rides[[#This Row],[Station Code]]="EM", BART_Rides[[#This Row],[Station Code]]="MT", BART_Rides[[#This Row],[Station Code]]="PL", BART_Rides[[#This Row],[Station Code]]="CC"), "Yes", "No")</f>
        <v>No</v>
      </c>
    </row>
    <row r="15869" spans="6:14">
      <c r="F15869" s="3">
        <v>44369</v>
      </c>
      <c r="G15869" s="1" t="s">
        <v>83</v>
      </c>
      <c r="H15869" s="1" t="s">
        <v>108</v>
      </c>
      <c r="I15869" s="1">
        <v>468</v>
      </c>
      <c r="J15869" s="1">
        <f>MONTH(BART_Rides[[#This Row],[Date]])</f>
        <v>6</v>
      </c>
      <c r="K15869" s="1">
        <f>WEEKDAY(BART_Rides[[#This Row],[Date]],2)</f>
        <v>2</v>
      </c>
      <c r="L15869" s="1" t="str">
        <f>LEFT(BART_Rides[[#This Row],[Lines]],1)</f>
        <v>B</v>
      </c>
      <c r="M15869" s="1" t="str">
        <f>IF(BART_Rides[[#This Row],[FirstLetter]]="Y","Yes","No")</f>
        <v>No</v>
      </c>
      <c r="N15869" s="1" t="str">
        <f>IF(OR(BART_Rides[[#This Row],[Station Code]]="EM", BART_Rides[[#This Row],[Station Code]]="MT", BART_Rides[[#This Row],[Station Code]]="PL", BART_Rides[[#This Row],[Station Code]]="CC"), "Yes", "No")</f>
        <v>No</v>
      </c>
    </row>
    <row r="15870" spans="6:14">
      <c r="F15870" s="3">
        <v>44370</v>
      </c>
      <c r="G15870" s="1" t="s">
        <v>83</v>
      </c>
      <c r="H15870" s="1" t="s">
        <v>108</v>
      </c>
      <c r="I15870" s="1">
        <v>515</v>
      </c>
      <c r="J15870" s="1">
        <f>MONTH(BART_Rides[[#This Row],[Date]])</f>
        <v>6</v>
      </c>
      <c r="K15870" s="1">
        <f>WEEKDAY(BART_Rides[[#This Row],[Date]],2)</f>
        <v>3</v>
      </c>
      <c r="L15870" s="1" t="str">
        <f>LEFT(BART_Rides[[#This Row],[Lines]],1)</f>
        <v>B</v>
      </c>
      <c r="M15870" s="1" t="str">
        <f>IF(BART_Rides[[#This Row],[FirstLetter]]="Y","Yes","No")</f>
        <v>No</v>
      </c>
      <c r="N15870" s="1" t="str">
        <f>IF(OR(BART_Rides[[#This Row],[Station Code]]="EM", BART_Rides[[#This Row],[Station Code]]="MT", BART_Rides[[#This Row],[Station Code]]="PL", BART_Rides[[#This Row],[Station Code]]="CC"), "Yes", "No")</f>
        <v>No</v>
      </c>
    </row>
    <row r="15871" spans="6:14">
      <c r="F15871" s="3">
        <v>44371</v>
      </c>
      <c r="G15871" s="1" t="s">
        <v>83</v>
      </c>
      <c r="H15871" s="1" t="s">
        <v>108</v>
      </c>
      <c r="I15871" s="1">
        <v>494</v>
      </c>
      <c r="J15871" s="1">
        <f>MONTH(BART_Rides[[#This Row],[Date]])</f>
        <v>6</v>
      </c>
      <c r="K15871" s="1">
        <f>WEEKDAY(BART_Rides[[#This Row],[Date]],2)</f>
        <v>4</v>
      </c>
      <c r="L15871" s="1" t="str">
        <f>LEFT(BART_Rides[[#This Row],[Lines]],1)</f>
        <v>B</v>
      </c>
      <c r="M15871" s="1" t="str">
        <f>IF(BART_Rides[[#This Row],[FirstLetter]]="Y","Yes","No")</f>
        <v>No</v>
      </c>
      <c r="N15871" s="1" t="str">
        <f>IF(OR(BART_Rides[[#This Row],[Station Code]]="EM", BART_Rides[[#This Row],[Station Code]]="MT", BART_Rides[[#This Row],[Station Code]]="PL", BART_Rides[[#This Row],[Station Code]]="CC"), "Yes", "No")</f>
        <v>No</v>
      </c>
    </row>
    <row r="15872" spans="6:14">
      <c r="F15872" s="3">
        <v>44372</v>
      </c>
      <c r="G15872" s="1" t="s">
        <v>83</v>
      </c>
      <c r="H15872" s="1" t="s">
        <v>108</v>
      </c>
      <c r="I15872" s="1">
        <v>536</v>
      </c>
      <c r="J15872" s="1">
        <f>MONTH(BART_Rides[[#This Row],[Date]])</f>
        <v>6</v>
      </c>
      <c r="K15872" s="1">
        <f>WEEKDAY(BART_Rides[[#This Row],[Date]],2)</f>
        <v>5</v>
      </c>
      <c r="L15872" s="1" t="str">
        <f>LEFT(BART_Rides[[#This Row],[Lines]],1)</f>
        <v>B</v>
      </c>
      <c r="M15872" s="1" t="str">
        <f>IF(BART_Rides[[#This Row],[FirstLetter]]="Y","Yes","No")</f>
        <v>No</v>
      </c>
      <c r="N15872" s="1" t="str">
        <f>IF(OR(BART_Rides[[#This Row],[Station Code]]="EM", BART_Rides[[#This Row],[Station Code]]="MT", BART_Rides[[#This Row],[Station Code]]="PL", BART_Rides[[#This Row],[Station Code]]="CC"), "Yes", "No")</f>
        <v>No</v>
      </c>
    </row>
    <row r="15873" spans="6:14">
      <c r="F15873" s="3">
        <v>44373</v>
      </c>
      <c r="G15873" s="1" t="s">
        <v>83</v>
      </c>
      <c r="H15873" s="1" t="s">
        <v>108</v>
      </c>
      <c r="I15873" s="1">
        <v>385</v>
      </c>
      <c r="J15873" s="1">
        <f>MONTH(BART_Rides[[#This Row],[Date]])</f>
        <v>6</v>
      </c>
      <c r="K15873" s="1">
        <f>WEEKDAY(BART_Rides[[#This Row],[Date]],2)</f>
        <v>6</v>
      </c>
      <c r="L15873" s="1" t="str">
        <f>LEFT(BART_Rides[[#This Row],[Lines]],1)</f>
        <v>B</v>
      </c>
      <c r="M15873" s="1" t="str">
        <f>IF(BART_Rides[[#This Row],[FirstLetter]]="Y","Yes","No")</f>
        <v>No</v>
      </c>
      <c r="N15873" s="1" t="str">
        <f>IF(OR(BART_Rides[[#This Row],[Station Code]]="EM", BART_Rides[[#This Row],[Station Code]]="MT", BART_Rides[[#This Row],[Station Code]]="PL", BART_Rides[[#This Row],[Station Code]]="CC"), "Yes", "No")</f>
        <v>No</v>
      </c>
    </row>
    <row r="15874" spans="6:14">
      <c r="F15874" s="3">
        <v>44374</v>
      </c>
      <c r="G15874" s="1" t="s">
        <v>83</v>
      </c>
      <c r="H15874" s="1" t="s">
        <v>108</v>
      </c>
      <c r="I15874" s="1">
        <v>428</v>
      </c>
      <c r="J15874" s="1">
        <f>MONTH(BART_Rides[[#This Row],[Date]])</f>
        <v>6</v>
      </c>
      <c r="K15874" s="1">
        <f>WEEKDAY(BART_Rides[[#This Row],[Date]],2)</f>
        <v>7</v>
      </c>
      <c r="L15874" s="1" t="str">
        <f>LEFT(BART_Rides[[#This Row],[Lines]],1)</f>
        <v>B</v>
      </c>
      <c r="M15874" s="1" t="str">
        <f>IF(BART_Rides[[#This Row],[FirstLetter]]="Y","Yes","No")</f>
        <v>No</v>
      </c>
      <c r="N15874" s="1" t="str">
        <f>IF(OR(BART_Rides[[#This Row],[Station Code]]="EM", BART_Rides[[#This Row],[Station Code]]="MT", BART_Rides[[#This Row],[Station Code]]="PL", BART_Rides[[#This Row],[Station Code]]="CC"), "Yes", "No")</f>
        <v>No</v>
      </c>
    </row>
    <row r="15875" spans="6:14">
      <c r="F15875" s="3">
        <v>44375</v>
      </c>
      <c r="G15875" s="1" t="s">
        <v>83</v>
      </c>
      <c r="H15875" s="1" t="s">
        <v>108</v>
      </c>
      <c r="I15875" s="1">
        <v>449</v>
      </c>
      <c r="J15875" s="1">
        <f>MONTH(BART_Rides[[#This Row],[Date]])</f>
        <v>6</v>
      </c>
      <c r="K15875" s="1">
        <f>WEEKDAY(BART_Rides[[#This Row],[Date]],2)</f>
        <v>1</v>
      </c>
      <c r="L15875" s="1" t="str">
        <f>LEFT(BART_Rides[[#This Row],[Lines]],1)</f>
        <v>B</v>
      </c>
      <c r="M15875" s="1" t="str">
        <f>IF(BART_Rides[[#This Row],[FirstLetter]]="Y","Yes","No")</f>
        <v>No</v>
      </c>
      <c r="N15875" s="1" t="str">
        <f>IF(OR(BART_Rides[[#This Row],[Station Code]]="EM", BART_Rides[[#This Row],[Station Code]]="MT", BART_Rides[[#This Row],[Station Code]]="PL", BART_Rides[[#This Row],[Station Code]]="CC"), "Yes", "No")</f>
        <v>No</v>
      </c>
    </row>
    <row r="15876" spans="6:14">
      <c r="F15876" s="3">
        <v>44376</v>
      </c>
      <c r="G15876" s="1" t="s">
        <v>83</v>
      </c>
      <c r="H15876" s="1" t="s">
        <v>108</v>
      </c>
      <c r="I15876" s="1">
        <v>528</v>
      </c>
      <c r="J15876" s="1">
        <f>MONTH(BART_Rides[[#This Row],[Date]])</f>
        <v>6</v>
      </c>
      <c r="K15876" s="1">
        <f>WEEKDAY(BART_Rides[[#This Row],[Date]],2)</f>
        <v>2</v>
      </c>
      <c r="L15876" s="1" t="str">
        <f>LEFT(BART_Rides[[#This Row],[Lines]],1)</f>
        <v>B</v>
      </c>
      <c r="M15876" s="1" t="str">
        <f>IF(BART_Rides[[#This Row],[FirstLetter]]="Y","Yes","No")</f>
        <v>No</v>
      </c>
      <c r="N15876" s="1" t="str">
        <f>IF(OR(BART_Rides[[#This Row],[Station Code]]="EM", BART_Rides[[#This Row],[Station Code]]="MT", BART_Rides[[#This Row],[Station Code]]="PL", BART_Rides[[#This Row],[Station Code]]="CC"), "Yes", "No")</f>
        <v>No</v>
      </c>
    </row>
    <row r="15877" spans="6:14">
      <c r="F15877" s="3">
        <v>44377</v>
      </c>
      <c r="G15877" s="1" t="s">
        <v>83</v>
      </c>
      <c r="H15877" s="1" t="s">
        <v>108</v>
      </c>
      <c r="I15877" s="1">
        <v>564</v>
      </c>
      <c r="J15877" s="1">
        <f>MONTH(BART_Rides[[#This Row],[Date]])</f>
        <v>6</v>
      </c>
      <c r="K15877" s="1">
        <f>WEEKDAY(BART_Rides[[#This Row],[Date]],2)</f>
        <v>3</v>
      </c>
      <c r="L15877" s="1" t="str">
        <f>LEFT(BART_Rides[[#This Row],[Lines]],1)</f>
        <v>B</v>
      </c>
      <c r="M15877" s="1" t="str">
        <f>IF(BART_Rides[[#This Row],[FirstLetter]]="Y","Yes","No")</f>
        <v>No</v>
      </c>
      <c r="N15877" s="1" t="str">
        <f>IF(OR(BART_Rides[[#This Row],[Station Code]]="EM", BART_Rides[[#This Row],[Station Code]]="MT", BART_Rides[[#This Row],[Station Code]]="PL", BART_Rides[[#This Row],[Station Code]]="CC"), "Yes", "No")</f>
        <v>No</v>
      </c>
    </row>
    <row r="15878" spans="6:14">
      <c r="F15878" s="3">
        <v>44378</v>
      </c>
      <c r="G15878" s="1" t="s">
        <v>83</v>
      </c>
      <c r="H15878" s="1" t="s">
        <v>108</v>
      </c>
      <c r="I15878" s="1">
        <v>554</v>
      </c>
      <c r="J15878" s="1">
        <f>MONTH(BART_Rides[[#This Row],[Date]])</f>
        <v>7</v>
      </c>
      <c r="K15878" s="1">
        <f>WEEKDAY(BART_Rides[[#This Row],[Date]],2)</f>
        <v>4</v>
      </c>
      <c r="L15878" s="1" t="str">
        <f>LEFT(BART_Rides[[#This Row],[Lines]],1)</f>
        <v>B</v>
      </c>
      <c r="M15878" s="1" t="str">
        <f>IF(BART_Rides[[#This Row],[FirstLetter]]="Y","Yes","No")</f>
        <v>No</v>
      </c>
      <c r="N15878" s="1" t="str">
        <f>IF(OR(BART_Rides[[#This Row],[Station Code]]="EM", BART_Rides[[#This Row],[Station Code]]="MT", BART_Rides[[#This Row],[Station Code]]="PL", BART_Rides[[#This Row],[Station Code]]="CC"), "Yes", "No")</f>
        <v>No</v>
      </c>
    </row>
    <row r="15879" spans="6:14">
      <c r="F15879" s="3">
        <v>44379</v>
      </c>
      <c r="G15879" s="1" t="s">
        <v>83</v>
      </c>
      <c r="H15879" s="1" t="s">
        <v>108</v>
      </c>
      <c r="I15879" s="1">
        <v>527</v>
      </c>
      <c r="J15879" s="1">
        <f>MONTH(BART_Rides[[#This Row],[Date]])</f>
        <v>7</v>
      </c>
      <c r="K15879" s="1">
        <f>WEEKDAY(BART_Rides[[#This Row],[Date]],2)</f>
        <v>5</v>
      </c>
      <c r="L15879" s="1" t="str">
        <f>LEFT(BART_Rides[[#This Row],[Lines]],1)</f>
        <v>B</v>
      </c>
      <c r="M15879" s="1" t="str">
        <f>IF(BART_Rides[[#This Row],[FirstLetter]]="Y","Yes","No")</f>
        <v>No</v>
      </c>
      <c r="N15879" s="1" t="str">
        <f>IF(OR(BART_Rides[[#This Row],[Station Code]]="EM", BART_Rides[[#This Row],[Station Code]]="MT", BART_Rides[[#This Row],[Station Code]]="PL", BART_Rides[[#This Row],[Station Code]]="CC"), "Yes", "No")</f>
        <v>No</v>
      </c>
    </row>
    <row r="15880" spans="6:14">
      <c r="F15880" s="3">
        <v>44380</v>
      </c>
      <c r="G15880" s="1" t="s">
        <v>83</v>
      </c>
      <c r="H15880" s="1" t="s">
        <v>108</v>
      </c>
      <c r="I15880" s="1">
        <v>429</v>
      </c>
      <c r="J15880" s="1">
        <f>MONTH(BART_Rides[[#This Row],[Date]])</f>
        <v>7</v>
      </c>
      <c r="K15880" s="1">
        <f>WEEKDAY(BART_Rides[[#This Row],[Date]],2)</f>
        <v>6</v>
      </c>
      <c r="L15880" s="1" t="str">
        <f>LEFT(BART_Rides[[#This Row],[Lines]],1)</f>
        <v>B</v>
      </c>
      <c r="M15880" s="1" t="str">
        <f>IF(BART_Rides[[#This Row],[FirstLetter]]="Y","Yes","No")</f>
        <v>No</v>
      </c>
      <c r="N15880" s="1" t="str">
        <f>IF(OR(BART_Rides[[#This Row],[Station Code]]="EM", BART_Rides[[#This Row],[Station Code]]="MT", BART_Rides[[#This Row],[Station Code]]="PL", BART_Rides[[#This Row],[Station Code]]="CC"), "Yes", "No")</f>
        <v>No</v>
      </c>
    </row>
    <row r="15881" spans="6:14">
      <c r="F15881" s="3">
        <v>44381</v>
      </c>
      <c r="G15881" s="1" t="s">
        <v>83</v>
      </c>
      <c r="H15881" s="1" t="s">
        <v>108</v>
      </c>
      <c r="I15881" s="1">
        <v>321</v>
      </c>
      <c r="J15881" s="1">
        <f>MONTH(BART_Rides[[#This Row],[Date]])</f>
        <v>7</v>
      </c>
      <c r="K15881" s="1">
        <f>WEEKDAY(BART_Rides[[#This Row],[Date]],2)</f>
        <v>7</v>
      </c>
      <c r="L15881" s="1" t="str">
        <f>LEFT(BART_Rides[[#This Row],[Lines]],1)</f>
        <v>B</v>
      </c>
      <c r="M15881" s="1" t="str">
        <f>IF(BART_Rides[[#This Row],[FirstLetter]]="Y","Yes","No")</f>
        <v>No</v>
      </c>
      <c r="N15881" s="1" t="str">
        <f>IF(OR(BART_Rides[[#This Row],[Station Code]]="EM", BART_Rides[[#This Row],[Station Code]]="MT", BART_Rides[[#This Row],[Station Code]]="PL", BART_Rides[[#This Row],[Station Code]]="CC"), "Yes", "No")</f>
        <v>No</v>
      </c>
    </row>
    <row r="15882" spans="6:14">
      <c r="F15882" s="3">
        <v>44382</v>
      </c>
      <c r="G15882" s="1" t="s">
        <v>83</v>
      </c>
      <c r="H15882" s="1" t="s">
        <v>108</v>
      </c>
      <c r="I15882" s="1">
        <v>390</v>
      </c>
      <c r="J15882" s="1">
        <f>MONTH(BART_Rides[[#This Row],[Date]])</f>
        <v>7</v>
      </c>
      <c r="K15882" s="1">
        <f>WEEKDAY(BART_Rides[[#This Row],[Date]],2)</f>
        <v>1</v>
      </c>
      <c r="L15882" s="1" t="str">
        <f>LEFT(BART_Rides[[#This Row],[Lines]],1)</f>
        <v>B</v>
      </c>
      <c r="M15882" s="1" t="str">
        <f>IF(BART_Rides[[#This Row],[FirstLetter]]="Y","Yes","No")</f>
        <v>No</v>
      </c>
      <c r="N15882" s="1" t="str">
        <f>IF(OR(BART_Rides[[#This Row],[Station Code]]="EM", BART_Rides[[#This Row],[Station Code]]="MT", BART_Rides[[#This Row],[Station Code]]="PL", BART_Rides[[#This Row],[Station Code]]="CC"), "Yes", "No")</f>
        <v>No</v>
      </c>
    </row>
    <row r="15883" spans="6:14">
      <c r="F15883" s="3">
        <v>44383</v>
      </c>
      <c r="G15883" s="1" t="s">
        <v>83</v>
      </c>
      <c r="H15883" s="1" t="s">
        <v>108</v>
      </c>
      <c r="I15883" s="1">
        <v>494</v>
      </c>
      <c r="J15883" s="1">
        <f>MONTH(BART_Rides[[#This Row],[Date]])</f>
        <v>7</v>
      </c>
      <c r="K15883" s="1">
        <f>WEEKDAY(BART_Rides[[#This Row],[Date]],2)</f>
        <v>2</v>
      </c>
      <c r="L15883" s="1" t="str">
        <f>LEFT(BART_Rides[[#This Row],[Lines]],1)</f>
        <v>B</v>
      </c>
      <c r="M15883" s="1" t="str">
        <f>IF(BART_Rides[[#This Row],[FirstLetter]]="Y","Yes","No")</f>
        <v>No</v>
      </c>
      <c r="N15883" s="1" t="str">
        <f>IF(OR(BART_Rides[[#This Row],[Station Code]]="EM", BART_Rides[[#This Row],[Station Code]]="MT", BART_Rides[[#This Row],[Station Code]]="PL", BART_Rides[[#This Row],[Station Code]]="CC"), "Yes", "No")</f>
        <v>No</v>
      </c>
    </row>
    <row r="15884" spans="6:14">
      <c r="F15884" s="3">
        <v>44384</v>
      </c>
      <c r="G15884" s="1" t="s">
        <v>83</v>
      </c>
      <c r="H15884" s="1" t="s">
        <v>108</v>
      </c>
      <c r="I15884" s="1">
        <v>524</v>
      </c>
      <c r="J15884" s="1">
        <f>MONTH(BART_Rides[[#This Row],[Date]])</f>
        <v>7</v>
      </c>
      <c r="K15884" s="1">
        <f>WEEKDAY(BART_Rides[[#This Row],[Date]],2)</f>
        <v>3</v>
      </c>
      <c r="L15884" s="1" t="str">
        <f>LEFT(BART_Rides[[#This Row],[Lines]],1)</f>
        <v>B</v>
      </c>
      <c r="M15884" s="1" t="str">
        <f>IF(BART_Rides[[#This Row],[FirstLetter]]="Y","Yes","No")</f>
        <v>No</v>
      </c>
      <c r="N15884" s="1" t="str">
        <f>IF(OR(BART_Rides[[#This Row],[Station Code]]="EM", BART_Rides[[#This Row],[Station Code]]="MT", BART_Rides[[#This Row],[Station Code]]="PL", BART_Rides[[#This Row],[Station Code]]="CC"), "Yes", "No")</f>
        <v>No</v>
      </c>
    </row>
    <row r="15885" spans="6:14">
      <c r="F15885" s="3">
        <v>44385</v>
      </c>
      <c r="G15885" s="1" t="s">
        <v>83</v>
      </c>
      <c r="H15885" s="1" t="s">
        <v>108</v>
      </c>
      <c r="I15885" s="1">
        <v>540</v>
      </c>
      <c r="J15885" s="1">
        <f>MONTH(BART_Rides[[#This Row],[Date]])</f>
        <v>7</v>
      </c>
      <c r="K15885" s="1">
        <f>WEEKDAY(BART_Rides[[#This Row],[Date]],2)</f>
        <v>4</v>
      </c>
      <c r="L15885" s="1" t="str">
        <f>LEFT(BART_Rides[[#This Row],[Lines]],1)</f>
        <v>B</v>
      </c>
      <c r="M15885" s="1" t="str">
        <f>IF(BART_Rides[[#This Row],[FirstLetter]]="Y","Yes","No")</f>
        <v>No</v>
      </c>
      <c r="N15885" s="1" t="str">
        <f>IF(OR(BART_Rides[[#This Row],[Station Code]]="EM", BART_Rides[[#This Row],[Station Code]]="MT", BART_Rides[[#This Row],[Station Code]]="PL", BART_Rides[[#This Row],[Station Code]]="CC"), "Yes", "No")</f>
        <v>No</v>
      </c>
    </row>
    <row r="15886" spans="6:14">
      <c r="F15886" s="3">
        <v>44386</v>
      </c>
      <c r="G15886" s="1" t="s">
        <v>83</v>
      </c>
      <c r="H15886" s="1" t="s">
        <v>108</v>
      </c>
      <c r="I15886" s="1">
        <v>447</v>
      </c>
      <c r="J15886" s="1">
        <f>MONTH(BART_Rides[[#This Row],[Date]])</f>
        <v>7</v>
      </c>
      <c r="K15886" s="1">
        <f>WEEKDAY(BART_Rides[[#This Row],[Date]],2)</f>
        <v>5</v>
      </c>
      <c r="L15886" s="1" t="str">
        <f>LEFT(BART_Rides[[#This Row],[Lines]],1)</f>
        <v>B</v>
      </c>
      <c r="M15886" s="1" t="str">
        <f>IF(BART_Rides[[#This Row],[FirstLetter]]="Y","Yes","No")</f>
        <v>No</v>
      </c>
      <c r="N15886" s="1" t="str">
        <f>IF(OR(BART_Rides[[#This Row],[Station Code]]="EM", BART_Rides[[#This Row],[Station Code]]="MT", BART_Rides[[#This Row],[Station Code]]="PL", BART_Rides[[#This Row],[Station Code]]="CC"), "Yes", "No")</f>
        <v>No</v>
      </c>
    </row>
    <row r="15887" spans="6:14">
      <c r="F15887" s="3">
        <v>44387</v>
      </c>
      <c r="G15887" s="1" t="s">
        <v>83</v>
      </c>
      <c r="H15887" s="1" t="s">
        <v>108</v>
      </c>
      <c r="I15887" s="1">
        <v>380</v>
      </c>
      <c r="J15887" s="1">
        <f>MONTH(BART_Rides[[#This Row],[Date]])</f>
        <v>7</v>
      </c>
      <c r="K15887" s="1">
        <f>WEEKDAY(BART_Rides[[#This Row],[Date]],2)</f>
        <v>6</v>
      </c>
      <c r="L15887" s="1" t="str">
        <f>LEFT(BART_Rides[[#This Row],[Lines]],1)</f>
        <v>B</v>
      </c>
      <c r="M15887" s="1" t="str">
        <f>IF(BART_Rides[[#This Row],[FirstLetter]]="Y","Yes","No")</f>
        <v>No</v>
      </c>
      <c r="N15887" s="1" t="str">
        <f>IF(OR(BART_Rides[[#This Row],[Station Code]]="EM", BART_Rides[[#This Row],[Station Code]]="MT", BART_Rides[[#This Row],[Station Code]]="PL", BART_Rides[[#This Row],[Station Code]]="CC"), "Yes", "No")</f>
        <v>No</v>
      </c>
    </row>
    <row r="15888" spans="6:14">
      <c r="F15888" s="3">
        <v>44388</v>
      </c>
      <c r="G15888" s="1" t="s">
        <v>83</v>
      </c>
      <c r="H15888" s="1" t="s">
        <v>108</v>
      </c>
      <c r="I15888" s="1">
        <v>311</v>
      </c>
      <c r="J15888" s="1">
        <f>MONTH(BART_Rides[[#This Row],[Date]])</f>
        <v>7</v>
      </c>
      <c r="K15888" s="1">
        <f>WEEKDAY(BART_Rides[[#This Row],[Date]],2)</f>
        <v>7</v>
      </c>
      <c r="L15888" s="1" t="str">
        <f>LEFT(BART_Rides[[#This Row],[Lines]],1)</f>
        <v>B</v>
      </c>
      <c r="M15888" s="1" t="str">
        <f>IF(BART_Rides[[#This Row],[FirstLetter]]="Y","Yes","No")</f>
        <v>No</v>
      </c>
      <c r="N15888" s="1" t="str">
        <f>IF(OR(BART_Rides[[#This Row],[Station Code]]="EM", BART_Rides[[#This Row],[Station Code]]="MT", BART_Rides[[#This Row],[Station Code]]="PL", BART_Rides[[#This Row],[Station Code]]="CC"), "Yes", "No")</f>
        <v>No</v>
      </c>
    </row>
    <row r="15889" spans="6:14">
      <c r="F15889" s="3">
        <v>44389</v>
      </c>
      <c r="G15889" s="1" t="s">
        <v>83</v>
      </c>
      <c r="H15889" s="1" t="s">
        <v>108</v>
      </c>
      <c r="I15889" s="1">
        <v>469</v>
      </c>
      <c r="J15889" s="1">
        <f>MONTH(BART_Rides[[#This Row],[Date]])</f>
        <v>7</v>
      </c>
      <c r="K15889" s="1">
        <f>WEEKDAY(BART_Rides[[#This Row],[Date]],2)</f>
        <v>1</v>
      </c>
      <c r="L15889" s="1" t="str">
        <f>LEFT(BART_Rides[[#This Row],[Lines]],1)</f>
        <v>B</v>
      </c>
      <c r="M15889" s="1" t="str">
        <f>IF(BART_Rides[[#This Row],[FirstLetter]]="Y","Yes","No")</f>
        <v>No</v>
      </c>
      <c r="N15889" s="1" t="str">
        <f>IF(OR(BART_Rides[[#This Row],[Station Code]]="EM", BART_Rides[[#This Row],[Station Code]]="MT", BART_Rides[[#This Row],[Station Code]]="PL", BART_Rides[[#This Row],[Station Code]]="CC"), "Yes", "No")</f>
        <v>No</v>
      </c>
    </row>
    <row r="15890" spans="6:14">
      <c r="F15890" s="3">
        <v>44390</v>
      </c>
      <c r="G15890" s="1" t="s">
        <v>83</v>
      </c>
      <c r="H15890" s="1" t="s">
        <v>108</v>
      </c>
      <c r="I15890" s="1">
        <v>502</v>
      </c>
      <c r="J15890" s="1">
        <f>MONTH(BART_Rides[[#This Row],[Date]])</f>
        <v>7</v>
      </c>
      <c r="K15890" s="1">
        <f>WEEKDAY(BART_Rides[[#This Row],[Date]],2)</f>
        <v>2</v>
      </c>
      <c r="L15890" s="1" t="str">
        <f>LEFT(BART_Rides[[#This Row],[Lines]],1)</f>
        <v>B</v>
      </c>
      <c r="M15890" s="1" t="str">
        <f>IF(BART_Rides[[#This Row],[FirstLetter]]="Y","Yes","No")</f>
        <v>No</v>
      </c>
      <c r="N15890" s="1" t="str">
        <f>IF(OR(BART_Rides[[#This Row],[Station Code]]="EM", BART_Rides[[#This Row],[Station Code]]="MT", BART_Rides[[#This Row],[Station Code]]="PL", BART_Rides[[#This Row],[Station Code]]="CC"), "Yes", "No")</f>
        <v>No</v>
      </c>
    </row>
    <row r="15891" spans="6:14">
      <c r="F15891" s="3">
        <v>44391</v>
      </c>
      <c r="G15891" s="1" t="s">
        <v>83</v>
      </c>
      <c r="H15891" s="1" t="s">
        <v>108</v>
      </c>
      <c r="I15891" s="1">
        <v>500</v>
      </c>
      <c r="J15891" s="1">
        <f>MONTH(BART_Rides[[#This Row],[Date]])</f>
        <v>7</v>
      </c>
      <c r="K15891" s="1">
        <f>WEEKDAY(BART_Rides[[#This Row],[Date]],2)</f>
        <v>3</v>
      </c>
      <c r="L15891" s="1" t="str">
        <f>LEFT(BART_Rides[[#This Row],[Lines]],1)</f>
        <v>B</v>
      </c>
      <c r="M15891" s="1" t="str">
        <f>IF(BART_Rides[[#This Row],[FirstLetter]]="Y","Yes","No")</f>
        <v>No</v>
      </c>
      <c r="N15891" s="1" t="str">
        <f>IF(OR(BART_Rides[[#This Row],[Station Code]]="EM", BART_Rides[[#This Row],[Station Code]]="MT", BART_Rides[[#This Row],[Station Code]]="PL", BART_Rides[[#This Row],[Station Code]]="CC"), "Yes", "No")</f>
        <v>No</v>
      </c>
    </row>
    <row r="15892" spans="6:14">
      <c r="F15892" s="3">
        <v>44392</v>
      </c>
      <c r="G15892" s="1" t="s">
        <v>83</v>
      </c>
      <c r="H15892" s="1" t="s">
        <v>108</v>
      </c>
      <c r="I15892" s="1">
        <v>536</v>
      </c>
      <c r="J15892" s="1">
        <f>MONTH(BART_Rides[[#This Row],[Date]])</f>
        <v>7</v>
      </c>
      <c r="K15892" s="1">
        <f>WEEKDAY(BART_Rides[[#This Row],[Date]],2)</f>
        <v>4</v>
      </c>
      <c r="L15892" s="1" t="str">
        <f>LEFT(BART_Rides[[#This Row],[Lines]],1)</f>
        <v>B</v>
      </c>
      <c r="M15892" s="1" t="str">
        <f>IF(BART_Rides[[#This Row],[FirstLetter]]="Y","Yes","No")</f>
        <v>No</v>
      </c>
      <c r="N15892" s="1" t="str">
        <f>IF(OR(BART_Rides[[#This Row],[Station Code]]="EM", BART_Rides[[#This Row],[Station Code]]="MT", BART_Rides[[#This Row],[Station Code]]="PL", BART_Rides[[#This Row],[Station Code]]="CC"), "Yes", "No")</f>
        <v>No</v>
      </c>
    </row>
    <row r="15893" spans="6:14">
      <c r="F15893" s="3">
        <v>44393</v>
      </c>
      <c r="G15893" s="1" t="s">
        <v>83</v>
      </c>
      <c r="H15893" s="1" t="s">
        <v>108</v>
      </c>
      <c r="I15893" s="1">
        <v>569</v>
      </c>
      <c r="J15893" s="1">
        <f>MONTH(BART_Rides[[#This Row],[Date]])</f>
        <v>7</v>
      </c>
      <c r="K15893" s="1">
        <f>WEEKDAY(BART_Rides[[#This Row],[Date]],2)</f>
        <v>5</v>
      </c>
      <c r="L15893" s="1" t="str">
        <f>LEFT(BART_Rides[[#This Row],[Lines]],1)</f>
        <v>B</v>
      </c>
      <c r="M15893" s="1" t="str">
        <f>IF(BART_Rides[[#This Row],[FirstLetter]]="Y","Yes","No")</f>
        <v>No</v>
      </c>
      <c r="N15893" s="1" t="str">
        <f>IF(OR(BART_Rides[[#This Row],[Station Code]]="EM", BART_Rides[[#This Row],[Station Code]]="MT", BART_Rides[[#This Row],[Station Code]]="PL", BART_Rides[[#This Row],[Station Code]]="CC"), "Yes", "No")</f>
        <v>No</v>
      </c>
    </row>
    <row r="15894" spans="6:14">
      <c r="F15894" s="3">
        <v>44394</v>
      </c>
      <c r="G15894" s="1" t="s">
        <v>83</v>
      </c>
      <c r="H15894" s="1" t="s">
        <v>108</v>
      </c>
      <c r="I15894" s="1">
        <v>456</v>
      </c>
      <c r="J15894" s="1">
        <f>MONTH(BART_Rides[[#This Row],[Date]])</f>
        <v>7</v>
      </c>
      <c r="K15894" s="1">
        <f>WEEKDAY(BART_Rides[[#This Row],[Date]],2)</f>
        <v>6</v>
      </c>
      <c r="L15894" s="1" t="str">
        <f>LEFT(BART_Rides[[#This Row],[Lines]],1)</f>
        <v>B</v>
      </c>
      <c r="M15894" s="1" t="str">
        <f>IF(BART_Rides[[#This Row],[FirstLetter]]="Y","Yes","No")</f>
        <v>No</v>
      </c>
      <c r="N15894" s="1" t="str">
        <f>IF(OR(BART_Rides[[#This Row],[Station Code]]="EM", BART_Rides[[#This Row],[Station Code]]="MT", BART_Rides[[#This Row],[Station Code]]="PL", BART_Rides[[#This Row],[Station Code]]="CC"), "Yes", "No")</f>
        <v>No</v>
      </c>
    </row>
    <row r="15895" spans="6:14">
      <c r="F15895" s="3">
        <v>44395</v>
      </c>
      <c r="G15895" s="1" t="s">
        <v>83</v>
      </c>
      <c r="H15895" s="1" t="s">
        <v>108</v>
      </c>
      <c r="I15895" s="1">
        <v>329</v>
      </c>
      <c r="J15895" s="1">
        <f>MONTH(BART_Rides[[#This Row],[Date]])</f>
        <v>7</v>
      </c>
      <c r="K15895" s="1">
        <f>WEEKDAY(BART_Rides[[#This Row],[Date]],2)</f>
        <v>7</v>
      </c>
      <c r="L15895" s="1" t="str">
        <f>LEFT(BART_Rides[[#This Row],[Lines]],1)</f>
        <v>B</v>
      </c>
      <c r="M15895" s="1" t="str">
        <f>IF(BART_Rides[[#This Row],[FirstLetter]]="Y","Yes","No")</f>
        <v>No</v>
      </c>
      <c r="N15895" s="1" t="str">
        <f>IF(OR(BART_Rides[[#This Row],[Station Code]]="EM", BART_Rides[[#This Row],[Station Code]]="MT", BART_Rides[[#This Row],[Station Code]]="PL", BART_Rides[[#This Row],[Station Code]]="CC"), "Yes", "No")</f>
        <v>No</v>
      </c>
    </row>
    <row r="15896" spans="6:14">
      <c r="F15896" s="3">
        <v>44396</v>
      </c>
      <c r="G15896" s="1" t="s">
        <v>83</v>
      </c>
      <c r="H15896" s="1" t="s">
        <v>108</v>
      </c>
      <c r="I15896" s="1">
        <v>548</v>
      </c>
      <c r="J15896" s="1">
        <f>MONTH(BART_Rides[[#This Row],[Date]])</f>
        <v>7</v>
      </c>
      <c r="K15896" s="1">
        <f>WEEKDAY(BART_Rides[[#This Row],[Date]],2)</f>
        <v>1</v>
      </c>
      <c r="L15896" s="1" t="str">
        <f>LEFT(BART_Rides[[#This Row],[Lines]],1)</f>
        <v>B</v>
      </c>
      <c r="M15896" s="1" t="str">
        <f>IF(BART_Rides[[#This Row],[FirstLetter]]="Y","Yes","No")</f>
        <v>No</v>
      </c>
      <c r="N15896" s="1" t="str">
        <f>IF(OR(BART_Rides[[#This Row],[Station Code]]="EM", BART_Rides[[#This Row],[Station Code]]="MT", BART_Rides[[#This Row],[Station Code]]="PL", BART_Rides[[#This Row],[Station Code]]="CC"), "Yes", "No")</f>
        <v>No</v>
      </c>
    </row>
    <row r="15897" spans="6:14">
      <c r="F15897" s="3">
        <v>44397</v>
      </c>
      <c r="G15897" s="1" t="s">
        <v>83</v>
      </c>
      <c r="H15897" s="1" t="s">
        <v>108</v>
      </c>
      <c r="I15897" s="1">
        <v>581</v>
      </c>
      <c r="J15897" s="1">
        <f>MONTH(BART_Rides[[#This Row],[Date]])</f>
        <v>7</v>
      </c>
      <c r="K15897" s="1">
        <f>WEEKDAY(BART_Rides[[#This Row],[Date]],2)</f>
        <v>2</v>
      </c>
      <c r="L15897" s="1" t="str">
        <f>LEFT(BART_Rides[[#This Row],[Lines]],1)</f>
        <v>B</v>
      </c>
      <c r="M15897" s="1" t="str">
        <f>IF(BART_Rides[[#This Row],[FirstLetter]]="Y","Yes","No")</f>
        <v>No</v>
      </c>
      <c r="N15897" s="1" t="str">
        <f>IF(OR(BART_Rides[[#This Row],[Station Code]]="EM", BART_Rides[[#This Row],[Station Code]]="MT", BART_Rides[[#This Row],[Station Code]]="PL", BART_Rides[[#This Row],[Station Code]]="CC"), "Yes", "No")</f>
        <v>No</v>
      </c>
    </row>
    <row r="15898" spans="6:14">
      <c r="F15898" s="3">
        <v>44398</v>
      </c>
      <c r="G15898" s="1" t="s">
        <v>83</v>
      </c>
      <c r="H15898" s="1" t="s">
        <v>108</v>
      </c>
      <c r="I15898" s="1">
        <v>512</v>
      </c>
      <c r="J15898" s="1">
        <f>MONTH(BART_Rides[[#This Row],[Date]])</f>
        <v>7</v>
      </c>
      <c r="K15898" s="1">
        <f>WEEKDAY(BART_Rides[[#This Row],[Date]],2)</f>
        <v>3</v>
      </c>
      <c r="L15898" s="1" t="str">
        <f>LEFT(BART_Rides[[#This Row],[Lines]],1)</f>
        <v>B</v>
      </c>
      <c r="M15898" s="1" t="str">
        <f>IF(BART_Rides[[#This Row],[FirstLetter]]="Y","Yes","No")</f>
        <v>No</v>
      </c>
      <c r="N15898" s="1" t="str">
        <f>IF(OR(BART_Rides[[#This Row],[Station Code]]="EM", BART_Rides[[#This Row],[Station Code]]="MT", BART_Rides[[#This Row],[Station Code]]="PL", BART_Rides[[#This Row],[Station Code]]="CC"), "Yes", "No")</f>
        <v>No</v>
      </c>
    </row>
    <row r="15899" spans="6:14">
      <c r="F15899" s="3">
        <v>44399</v>
      </c>
      <c r="G15899" s="1" t="s">
        <v>83</v>
      </c>
      <c r="H15899" s="1" t="s">
        <v>108</v>
      </c>
      <c r="I15899" s="1">
        <v>543</v>
      </c>
      <c r="J15899" s="1">
        <f>MONTH(BART_Rides[[#This Row],[Date]])</f>
        <v>7</v>
      </c>
      <c r="K15899" s="1">
        <f>WEEKDAY(BART_Rides[[#This Row],[Date]],2)</f>
        <v>4</v>
      </c>
      <c r="L15899" s="1" t="str">
        <f>LEFT(BART_Rides[[#This Row],[Lines]],1)</f>
        <v>B</v>
      </c>
      <c r="M15899" s="1" t="str">
        <f>IF(BART_Rides[[#This Row],[FirstLetter]]="Y","Yes","No")</f>
        <v>No</v>
      </c>
      <c r="N15899" s="1" t="str">
        <f>IF(OR(BART_Rides[[#This Row],[Station Code]]="EM", BART_Rides[[#This Row],[Station Code]]="MT", BART_Rides[[#This Row],[Station Code]]="PL", BART_Rides[[#This Row],[Station Code]]="CC"), "Yes", "No")</f>
        <v>No</v>
      </c>
    </row>
    <row r="15900" spans="6:14">
      <c r="F15900" s="3">
        <v>44400</v>
      </c>
      <c r="G15900" s="1" t="s">
        <v>83</v>
      </c>
      <c r="H15900" s="1" t="s">
        <v>108</v>
      </c>
      <c r="I15900" s="1">
        <v>521</v>
      </c>
      <c r="J15900" s="1">
        <f>MONTH(BART_Rides[[#This Row],[Date]])</f>
        <v>7</v>
      </c>
      <c r="K15900" s="1">
        <f>WEEKDAY(BART_Rides[[#This Row],[Date]],2)</f>
        <v>5</v>
      </c>
      <c r="L15900" s="1" t="str">
        <f>LEFT(BART_Rides[[#This Row],[Lines]],1)</f>
        <v>B</v>
      </c>
      <c r="M15900" s="1" t="str">
        <f>IF(BART_Rides[[#This Row],[FirstLetter]]="Y","Yes","No")</f>
        <v>No</v>
      </c>
      <c r="N15900" s="1" t="str">
        <f>IF(OR(BART_Rides[[#This Row],[Station Code]]="EM", BART_Rides[[#This Row],[Station Code]]="MT", BART_Rides[[#This Row],[Station Code]]="PL", BART_Rides[[#This Row],[Station Code]]="CC"), "Yes", "No")</f>
        <v>No</v>
      </c>
    </row>
    <row r="15901" spans="6:14">
      <c r="F15901" s="3">
        <v>44401</v>
      </c>
      <c r="G15901" s="1" t="s">
        <v>83</v>
      </c>
      <c r="H15901" s="1" t="s">
        <v>108</v>
      </c>
      <c r="I15901" s="1">
        <v>385</v>
      </c>
      <c r="J15901" s="1">
        <f>MONTH(BART_Rides[[#This Row],[Date]])</f>
        <v>7</v>
      </c>
      <c r="K15901" s="1">
        <f>WEEKDAY(BART_Rides[[#This Row],[Date]],2)</f>
        <v>6</v>
      </c>
      <c r="L15901" s="1" t="str">
        <f>LEFT(BART_Rides[[#This Row],[Lines]],1)</f>
        <v>B</v>
      </c>
      <c r="M15901" s="1" t="str">
        <f>IF(BART_Rides[[#This Row],[FirstLetter]]="Y","Yes","No")</f>
        <v>No</v>
      </c>
      <c r="N15901" s="1" t="str">
        <f>IF(OR(BART_Rides[[#This Row],[Station Code]]="EM", BART_Rides[[#This Row],[Station Code]]="MT", BART_Rides[[#This Row],[Station Code]]="PL", BART_Rides[[#This Row],[Station Code]]="CC"), "Yes", "No")</f>
        <v>No</v>
      </c>
    </row>
    <row r="15902" spans="6:14">
      <c r="F15902" s="3">
        <v>44402</v>
      </c>
      <c r="G15902" s="1" t="s">
        <v>83</v>
      </c>
      <c r="H15902" s="1" t="s">
        <v>108</v>
      </c>
      <c r="I15902" s="1">
        <v>363</v>
      </c>
      <c r="J15902" s="1">
        <f>MONTH(BART_Rides[[#This Row],[Date]])</f>
        <v>7</v>
      </c>
      <c r="K15902" s="1">
        <f>WEEKDAY(BART_Rides[[#This Row],[Date]],2)</f>
        <v>7</v>
      </c>
      <c r="L15902" s="1" t="str">
        <f>LEFT(BART_Rides[[#This Row],[Lines]],1)</f>
        <v>B</v>
      </c>
      <c r="M15902" s="1" t="str">
        <f>IF(BART_Rides[[#This Row],[FirstLetter]]="Y","Yes","No")</f>
        <v>No</v>
      </c>
      <c r="N15902" s="1" t="str">
        <f>IF(OR(BART_Rides[[#This Row],[Station Code]]="EM", BART_Rides[[#This Row],[Station Code]]="MT", BART_Rides[[#This Row],[Station Code]]="PL", BART_Rides[[#This Row],[Station Code]]="CC"), "Yes", "No")</f>
        <v>No</v>
      </c>
    </row>
    <row r="15903" spans="6:14">
      <c r="F15903" s="3">
        <v>44403</v>
      </c>
      <c r="G15903" s="1" t="s">
        <v>83</v>
      </c>
      <c r="H15903" s="1" t="s">
        <v>108</v>
      </c>
      <c r="I15903" s="1">
        <v>456</v>
      </c>
      <c r="J15903" s="1">
        <f>MONTH(BART_Rides[[#This Row],[Date]])</f>
        <v>7</v>
      </c>
      <c r="K15903" s="1">
        <f>WEEKDAY(BART_Rides[[#This Row],[Date]],2)</f>
        <v>1</v>
      </c>
      <c r="L15903" s="1" t="str">
        <f>LEFT(BART_Rides[[#This Row],[Lines]],1)</f>
        <v>B</v>
      </c>
      <c r="M15903" s="1" t="str">
        <f>IF(BART_Rides[[#This Row],[FirstLetter]]="Y","Yes","No")</f>
        <v>No</v>
      </c>
      <c r="N15903" s="1" t="str">
        <f>IF(OR(BART_Rides[[#This Row],[Station Code]]="EM", BART_Rides[[#This Row],[Station Code]]="MT", BART_Rides[[#This Row],[Station Code]]="PL", BART_Rides[[#This Row],[Station Code]]="CC"), "Yes", "No")</f>
        <v>No</v>
      </c>
    </row>
    <row r="15904" spans="6:14">
      <c r="F15904" s="3">
        <v>44404</v>
      </c>
      <c r="G15904" s="1" t="s">
        <v>83</v>
      </c>
      <c r="H15904" s="1" t="s">
        <v>108</v>
      </c>
      <c r="I15904" s="1">
        <v>548</v>
      </c>
      <c r="J15904" s="1">
        <f>MONTH(BART_Rides[[#This Row],[Date]])</f>
        <v>7</v>
      </c>
      <c r="K15904" s="1">
        <f>WEEKDAY(BART_Rides[[#This Row],[Date]],2)</f>
        <v>2</v>
      </c>
      <c r="L15904" s="1" t="str">
        <f>LEFT(BART_Rides[[#This Row],[Lines]],1)</f>
        <v>B</v>
      </c>
      <c r="M15904" s="1" t="str">
        <f>IF(BART_Rides[[#This Row],[FirstLetter]]="Y","Yes","No")</f>
        <v>No</v>
      </c>
      <c r="N15904" s="1" t="str">
        <f>IF(OR(BART_Rides[[#This Row],[Station Code]]="EM", BART_Rides[[#This Row],[Station Code]]="MT", BART_Rides[[#This Row],[Station Code]]="PL", BART_Rides[[#This Row],[Station Code]]="CC"), "Yes", "No")</f>
        <v>No</v>
      </c>
    </row>
    <row r="15905" spans="6:14">
      <c r="F15905" s="3">
        <v>44405</v>
      </c>
      <c r="G15905" s="1" t="s">
        <v>83</v>
      </c>
      <c r="H15905" s="1" t="s">
        <v>108</v>
      </c>
      <c r="I15905" s="1">
        <v>554</v>
      </c>
      <c r="J15905" s="1">
        <f>MONTH(BART_Rides[[#This Row],[Date]])</f>
        <v>7</v>
      </c>
      <c r="K15905" s="1">
        <f>WEEKDAY(BART_Rides[[#This Row],[Date]],2)</f>
        <v>3</v>
      </c>
      <c r="L15905" s="1" t="str">
        <f>LEFT(BART_Rides[[#This Row],[Lines]],1)</f>
        <v>B</v>
      </c>
      <c r="M15905" s="1" t="str">
        <f>IF(BART_Rides[[#This Row],[FirstLetter]]="Y","Yes","No")</f>
        <v>No</v>
      </c>
      <c r="N15905" s="1" t="str">
        <f>IF(OR(BART_Rides[[#This Row],[Station Code]]="EM", BART_Rides[[#This Row],[Station Code]]="MT", BART_Rides[[#This Row],[Station Code]]="PL", BART_Rides[[#This Row],[Station Code]]="CC"), "Yes", "No")</f>
        <v>No</v>
      </c>
    </row>
    <row r="15906" spans="6:14">
      <c r="F15906" s="3">
        <v>44406</v>
      </c>
      <c r="G15906" s="1" t="s">
        <v>83</v>
      </c>
      <c r="H15906" s="1" t="s">
        <v>108</v>
      </c>
      <c r="I15906" s="1">
        <v>648</v>
      </c>
      <c r="J15906" s="1">
        <f>MONTH(BART_Rides[[#This Row],[Date]])</f>
        <v>7</v>
      </c>
      <c r="K15906" s="1">
        <f>WEEKDAY(BART_Rides[[#This Row],[Date]],2)</f>
        <v>4</v>
      </c>
      <c r="L15906" s="1" t="str">
        <f>LEFT(BART_Rides[[#This Row],[Lines]],1)</f>
        <v>B</v>
      </c>
      <c r="M15906" s="1" t="str">
        <f>IF(BART_Rides[[#This Row],[FirstLetter]]="Y","Yes","No")</f>
        <v>No</v>
      </c>
      <c r="N15906" s="1" t="str">
        <f>IF(OR(BART_Rides[[#This Row],[Station Code]]="EM", BART_Rides[[#This Row],[Station Code]]="MT", BART_Rides[[#This Row],[Station Code]]="PL", BART_Rides[[#This Row],[Station Code]]="CC"), "Yes", "No")</f>
        <v>No</v>
      </c>
    </row>
    <row r="15907" spans="6:14">
      <c r="F15907" s="3">
        <v>44407</v>
      </c>
      <c r="G15907" s="1" t="s">
        <v>83</v>
      </c>
      <c r="H15907" s="1" t="s">
        <v>108</v>
      </c>
      <c r="I15907" s="1">
        <v>534</v>
      </c>
      <c r="J15907" s="1">
        <f>MONTH(BART_Rides[[#This Row],[Date]])</f>
        <v>7</v>
      </c>
      <c r="K15907" s="1">
        <f>WEEKDAY(BART_Rides[[#This Row],[Date]],2)</f>
        <v>5</v>
      </c>
      <c r="L15907" s="1" t="str">
        <f>LEFT(BART_Rides[[#This Row],[Lines]],1)</f>
        <v>B</v>
      </c>
      <c r="M15907" s="1" t="str">
        <f>IF(BART_Rides[[#This Row],[FirstLetter]]="Y","Yes","No")</f>
        <v>No</v>
      </c>
      <c r="N15907" s="1" t="str">
        <f>IF(OR(BART_Rides[[#This Row],[Station Code]]="EM", BART_Rides[[#This Row],[Station Code]]="MT", BART_Rides[[#This Row],[Station Code]]="PL", BART_Rides[[#This Row],[Station Code]]="CC"), "Yes", "No")</f>
        <v>No</v>
      </c>
    </row>
    <row r="15908" spans="6:14">
      <c r="F15908" s="3">
        <v>44408</v>
      </c>
      <c r="G15908" s="1" t="s">
        <v>83</v>
      </c>
      <c r="H15908" s="1" t="s">
        <v>108</v>
      </c>
      <c r="I15908" s="1">
        <v>420</v>
      </c>
      <c r="J15908" s="1">
        <f>MONTH(BART_Rides[[#This Row],[Date]])</f>
        <v>7</v>
      </c>
      <c r="K15908" s="1">
        <f>WEEKDAY(BART_Rides[[#This Row],[Date]],2)</f>
        <v>6</v>
      </c>
      <c r="L15908" s="1" t="str">
        <f>LEFT(BART_Rides[[#This Row],[Lines]],1)</f>
        <v>B</v>
      </c>
      <c r="M15908" s="1" t="str">
        <f>IF(BART_Rides[[#This Row],[FirstLetter]]="Y","Yes","No")</f>
        <v>No</v>
      </c>
      <c r="N15908" s="1" t="str">
        <f>IF(OR(BART_Rides[[#This Row],[Station Code]]="EM", BART_Rides[[#This Row],[Station Code]]="MT", BART_Rides[[#This Row],[Station Code]]="PL", BART_Rides[[#This Row],[Station Code]]="CC"), "Yes", "No")</f>
        <v>No</v>
      </c>
    </row>
    <row r="15909" spans="6:14">
      <c r="F15909" s="3">
        <v>44409</v>
      </c>
      <c r="G15909" s="1" t="s">
        <v>83</v>
      </c>
      <c r="H15909" s="1" t="s">
        <v>108</v>
      </c>
      <c r="I15909" s="1">
        <v>314</v>
      </c>
      <c r="J15909" s="1">
        <f>MONTH(BART_Rides[[#This Row],[Date]])</f>
        <v>8</v>
      </c>
      <c r="K15909" s="1">
        <f>WEEKDAY(BART_Rides[[#This Row],[Date]],2)</f>
        <v>7</v>
      </c>
      <c r="L15909" s="1" t="str">
        <f>LEFT(BART_Rides[[#This Row],[Lines]],1)</f>
        <v>B</v>
      </c>
      <c r="M15909" s="1" t="str">
        <f>IF(BART_Rides[[#This Row],[FirstLetter]]="Y","Yes","No")</f>
        <v>No</v>
      </c>
      <c r="N15909" s="1" t="str">
        <f>IF(OR(BART_Rides[[#This Row],[Station Code]]="EM", BART_Rides[[#This Row],[Station Code]]="MT", BART_Rides[[#This Row],[Station Code]]="PL", BART_Rides[[#This Row],[Station Code]]="CC"), "Yes", "No")</f>
        <v>No</v>
      </c>
    </row>
    <row r="15910" spans="6:14">
      <c r="F15910" s="3">
        <v>44410</v>
      </c>
      <c r="G15910" s="1" t="s">
        <v>83</v>
      </c>
      <c r="H15910" s="1" t="s">
        <v>108</v>
      </c>
      <c r="I15910" s="1">
        <v>503</v>
      </c>
      <c r="J15910" s="1">
        <f>MONTH(BART_Rides[[#This Row],[Date]])</f>
        <v>8</v>
      </c>
      <c r="K15910" s="1">
        <f>WEEKDAY(BART_Rides[[#This Row],[Date]],2)</f>
        <v>1</v>
      </c>
      <c r="L15910" s="1" t="str">
        <f>LEFT(BART_Rides[[#This Row],[Lines]],1)</f>
        <v>B</v>
      </c>
      <c r="M15910" s="1" t="str">
        <f>IF(BART_Rides[[#This Row],[FirstLetter]]="Y","Yes","No")</f>
        <v>No</v>
      </c>
      <c r="N15910" s="1" t="str">
        <f>IF(OR(BART_Rides[[#This Row],[Station Code]]="EM", BART_Rides[[#This Row],[Station Code]]="MT", BART_Rides[[#This Row],[Station Code]]="PL", BART_Rides[[#This Row],[Station Code]]="CC"), "Yes", "No")</f>
        <v>No</v>
      </c>
    </row>
    <row r="15911" spans="6:14">
      <c r="F15911" s="3">
        <v>44411</v>
      </c>
      <c r="G15911" s="1" t="s">
        <v>83</v>
      </c>
      <c r="H15911" s="1" t="s">
        <v>108</v>
      </c>
      <c r="I15911" s="1">
        <v>557</v>
      </c>
      <c r="J15911" s="1">
        <f>MONTH(BART_Rides[[#This Row],[Date]])</f>
        <v>8</v>
      </c>
      <c r="K15911" s="1">
        <f>WEEKDAY(BART_Rides[[#This Row],[Date]],2)</f>
        <v>2</v>
      </c>
      <c r="L15911" s="1" t="str">
        <f>LEFT(BART_Rides[[#This Row],[Lines]],1)</f>
        <v>B</v>
      </c>
      <c r="M15911" s="1" t="str">
        <f>IF(BART_Rides[[#This Row],[FirstLetter]]="Y","Yes","No")</f>
        <v>No</v>
      </c>
      <c r="N15911" s="1" t="str">
        <f>IF(OR(BART_Rides[[#This Row],[Station Code]]="EM", BART_Rides[[#This Row],[Station Code]]="MT", BART_Rides[[#This Row],[Station Code]]="PL", BART_Rides[[#This Row],[Station Code]]="CC"), "Yes", "No")</f>
        <v>No</v>
      </c>
    </row>
    <row r="15912" spans="6:14">
      <c r="F15912" s="3">
        <v>44412</v>
      </c>
      <c r="G15912" s="1" t="s">
        <v>83</v>
      </c>
      <c r="H15912" s="1" t="s">
        <v>108</v>
      </c>
      <c r="I15912" s="1">
        <v>616</v>
      </c>
      <c r="J15912" s="1">
        <f>MONTH(BART_Rides[[#This Row],[Date]])</f>
        <v>8</v>
      </c>
      <c r="K15912" s="1">
        <f>WEEKDAY(BART_Rides[[#This Row],[Date]],2)</f>
        <v>3</v>
      </c>
      <c r="L15912" s="1" t="str">
        <f>LEFT(BART_Rides[[#This Row],[Lines]],1)</f>
        <v>B</v>
      </c>
      <c r="M15912" s="1" t="str">
        <f>IF(BART_Rides[[#This Row],[FirstLetter]]="Y","Yes","No")</f>
        <v>No</v>
      </c>
      <c r="N15912" s="1" t="str">
        <f>IF(OR(BART_Rides[[#This Row],[Station Code]]="EM", BART_Rides[[#This Row],[Station Code]]="MT", BART_Rides[[#This Row],[Station Code]]="PL", BART_Rides[[#This Row],[Station Code]]="CC"), "Yes", "No")</f>
        <v>No</v>
      </c>
    </row>
    <row r="15913" spans="6:14">
      <c r="F15913" s="3">
        <v>44413</v>
      </c>
      <c r="G15913" s="1" t="s">
        <v>83</v>
      </c>
      <c r="H15913" s="1" t="s">
        <v>108</v>
      </c>
      <c r="I15913" s="1">
        <v>521</v>
      </c>
      <c r="J15913" s="1">
        <f>MONTH(BART_Rides[[#This Row],[Date]])</f>
        <v>8</v>
      </c>
      <c r="K15913" s="1">
        <f>WEEKDAY(BART_Rides[[#This Row],[Date]],2)</f>
        <v>4</v>
      </c>
      <c r="L15913" s="1" t="str">
        <f>LEFT(BART_Rides[[#This Row],[Lines]],1)</f>
        <v>B</v>
      </c>
      <c r="M15913" s="1" t="str">
        <f>IF(BART_Rides[[#This Row],[FirstLetter]]="Y","Yes","No")</f>
        <v>No</v>
      </c>
      <c r="N15913" s="1" t="str">
        <f>IF(OR(BART_Rides[[#This Row],[Station Code]]="EM", BART_Rides[[#This Row],[Station Code]]="MT", BART_Rides[[#This Row],[Station Code]]="PL", BART_Rides[[#This Row],[Station Code]]="CC"), "Yes", "No")</f>
        <v>No</v>
      </c>
    </row>
    <row r="15914" spans="6:14">
      <c r="F15914" s="3">
        <v>44414</v>
      </c>
      <c r="G15914" s="1" t="s">
        <v>83</v>
      </c>
      <c r="H15914" s="1" t="s">
        <v>108</v>
      </c>
      <c r="I15914" s="1">
        <v>631</v>
      </c>
      <c r="J15914" s="1">
        <f>MONTH(BART_Rides[[#This Row],[Date]])</f>
        <v>8</v>
      </c>
      <c r="K15914" s="1">
        <f>WEEKDAY(BART_Rides[[#This Row],[Date]],2)</f>
        <v>5</v>
      </c>
      <c r="L15914" s="1" t="str">
        <f>LEFT(BART_Rides[[#This Row],[Lines]],1)</f>
        <v>B</v>
      </c>
      <c r="M15914" s="1" t="str">
        <f>IF(BART_Rides[[#This Row],[FirstLetter]]="Y","Yes","No")</f>
        <v>No</v>
      </c>
      <c r="N15914" s="1" t="str">
        <f>IF(OR(BART_Rides[[#This Row],[Station Code]]="EM", BART_Rides[[#This Row],[Station Code]]="MT", BART_Rides[[#This Row],[Station Code]]="PL", BART_Rides[[#This Row],[Station Code]]="CC"), "Yes", "No")</f>
        <v>No</v>
      </c>
    </row>
    <row r="15915" spans="6:14">
      <c r="F15915" s="3">
        <v>44415</v>
      </c>
      <c r="G15915" s="1" t="s">
        <v>83</v>
      </c>
      <c r="H15915" s="1" t="s">
        <v>108</v>
      </c>
      <c r="I15915" s="1">
        <v>391</v>
      </c>
      <c r="J15915" s="1">
        <f>MONTH(BART_Rides[[#This Row],[Date]])</f>
        <v>8</v>
      </c>
      <c r="K15915" s="1">
        <f>WEEKDAY(BART_Rides[[#This Row],[Date]],2)</f>
        <v>6</v>
      </c>
      <c r="L15915" s="1" t="str">
        <f>LEFT(BART_Rides[[#This Row],[Lines]],1)</f>
        <v>B</v>
      </c>
      <c r="M15915" s="1" t="str">
        <f>IF(BART_Rides[[#This Row],[FirstLetter]]="Y","Yes","No")</f>
        <v>No</v>
      </c>
      <c r="N15915" s="1" t="str">
        <f>IF(OR(BART_Rides[[#This Row],[Station Code]]="EM", BART_Rides[[#This Row],[Station Code]]="MT", BART_Rides[[#This Row],[Station Code]]="PL", BART_Rides[[#This Row],[Station Code]]="CC"), "Yes", "No")</f>
        <v>No</v>
      </c>
    </row>
    <row r="15916" spans="6:14">
      <c r="F15916" s="3">
        <v>44416</v>
      </c>
      <c r="G15916" s="1" t="s">
        <v>83</v>
      </c>
      <c r="H15916" s="1" t="s">
        <v>108</v>
      </c>
      <c r="I15916" s="1">
        <v>320</v>
      </c>
      <c r="J15916" s="1">
        <f>MONTH(BART_Rides[[#This Row],[Date]])</f>
        <v>8</v>
      </c>
      <c r="K15916" s="1">
        <f>WEEKDAY(BART_Rides[[#This Row],[Date]],2)</f>
        <v>7</v>
      </c>
      <c r="L15916" s="1" t="str">
        <f>LEFT(BART_Rides[[#This Row],[Lines]],1)</f>
        <v>B</v>
      </c>
      <c r="M15916" s="1" t="str">
        <f>IF(BART_Rides[[#This Row],[FirstLetter]]="Y","Yes","No")</f>
        <v>No</v>
      </c>
      <c r="N15916" s="1" t="str">
        <f>IF(OR(BART_Rides[[#This Row],[Station Code]]="EM", BART_Rides[[#This Row],[Station Code]]="MT", BART_Rides[[#This Row],[Station Code]]="PL", BART_Rides[[#This Row],[Station Code]]="CC"), "Yes", "No")</f>
        <v>No</v>
      </c>
    </row>
    <row r="15917" spans="6:14">
      <c r="F15917" s="3">
        <v>44417</v>
      </c>
      <c r="G15917" s="1" t="s">
        <v>83</v>
      </c>
      <c r="H15917" s="1" t="s">
        <v>108</v>
      </c>
      <c r="I15917" s="1">
        <v>489</v>
      </c>
      <c r="J15917" s="1">
        <f>MONTH(BART_Rides[[#This Row],[Date]])</f>
        <v>8</v>
      </c>
      <c r="K15917" s="1">
        <f>WEEKDAY(BART_Rides[[#This Row],[Date]],2)</f>
        <v>1</v>
      </c>
      <c r="L15917" s="1" t="str">
        <f>LEFT(BART_Rides[[#This Row],[Lines]],1)</f>
        <v>B</v>
      </c>
      <c r="M15917" s="1" t="str">
        <f>IF(BART_Rides[[#This Row],[FirstLetter]]="Y","Yes","No")</f>
        <v>No</v>
      </c>
      <c r="N15917" s="1" t="str">
        <f>IF(OR(BART_Rides[[#This Row],[Station Code]]="EM", BART_Rides[[#This Row],[Station Code]]="MT", BART_Rides[[#This Row],[Station Code]]="PL", BART_Rides[[#This Row],[Station Code]]="CC"), "Yes", "No")</f>
        <v>No</v>
      </c>
    </row>
    <row r="15918" spans="6:14">
      <c r="F15918" s="3">
        <v>44418</v>
      </c>
      <c r="G15918" s="1" t="s">
        <v>83</v>
      </c>
      <c r="H15918" s="1" t="s">
        <v>108</v>
      </c>
      <c r="I15918" s="1">
        <v>565</v>
      </c>
      <c r="J15918" s="1">
        <f>MONTH(BART_Rides[[#This Row],[Date]])</f>
        <v>8</v>
      </c>
      <c r="K15918" s="1">
        <f>WEEKDAY(BART_Rides[[#This Row],[Date]],2)</f>
        <v>2</v>
      </c>
      <c r="L15918" s="1" t="str">
        <f>LEFT(BART_Rides[[#This Row],[Lines]],1)</f>
        <v>B</v>
      </c>
      <c r="M15918" s="1" t="str">
        <f>IF(BART_Rides[[#This Row],[FirstLetter]]="Y","Yes","No")</f>
        <v>No</v>
      </c>
      <c r="N15918" s="1" t="str">
        <f>IF(OR(BART_Rides[[#This Row],[Station Code]]="EM", BART_Rides[[#This Row],[Station Code]]="MT", BART_Rides[[#This Row],[Station Code]]="PL", BART_Rides[[#This Row],[Station Code]]="CC"), "Yes", "No")</f>
        <v>No</v>
      </c>
    </row>
    <row r="15919" spans="6:14">
      <c r="F15919" s="3">
        <v>44419</v>
      </c>
      <c r="G15919" s="1" t="s">
        <v>83</v>
      </c>
      <c r="H15919" s="1" t="s">
        <v>108</v>
      </c>
      <c r="I15919" s="1">
        <v>545</v>
      </c>
      <c r="J15919" s="1">
        <f>MONTH(BART_Rides[[#This Row],[Date]])</f>
        <v>8</v>
      </c>
      <c r="K15919" s="1">
        <f>WEEKDAY(BART_Rides[[#This Row],[Date]],2)</f>
        <v>3</v>
      </c>
      <c r="L15919" s="1" t="str">
        <f>LEFT(BART_Rides[[#This Row],[Lines]],1)</f>
        <v>B</v>
      </c>
      <c r="M15919" s="1" t="str">
        <f>IF(BART_Rides[[#This Row],[FirstLetter]]="Y","Yes","No")</f>
        <v>No</v>
      </c>
      <c r="N15919" s="1" t="str">
        <f>IF(OR(BART_Rides[[#This Row],[Station Code]]="EM", BART_Rides[[#This Row],[Station Code]]="MT", BART_Rides[[#This Row],[Station Code]]="PL", BART_Rides[[#This Row],[Station Code]]="CC"), "Yes", "No")</f>
        <v>No</v>
      </c>
    </row>
    <row r="15920" spans="6:14">
      <c r="F15920" s="3">
        <v>44420</v>
      </c>
      <c r="G15920" s="1" t="s">
        <v>83</v>
      </c>
      <c r="H15920" s="1" t="s">
        <v>108</v>
      </c>
      <c r="I15920" s="1">
        <v>571</v>
      </c>
      <c r="J15920" s="1">
        <f>MONTH(BART_Rides[[#This Row],[Date]])</f>
        <v>8</v>
      </c>
      <c r="K15920" s="1">
        <f>WEEKDAY(BART_Rides[[#This Row],[Date]],2)</f>
        <v>4</v>
      </c>
      <c r="L15920" s="1" t="str">
        <f>LEFT(BART_Rides[[#This Row],[Lines]],1)</f>
        <v>B</v>
      </c>
      <c r="M15920" s="1" t="str">
        <f>IF(BART_Rides[[#This Row],[FirstLetter]]="Y","Yes","No")</f>
        <v>No</v>
      </c>
      <c r="N15920" s="1" t="str">
        <f>IF(OR(BART_Rides[[#This Row],[Station Code]]="EM", BART_Rides[[#This Row],[Station Code]]="MT", BART_Rides[[#This Row],[Station Code]]="PL", BART_Rides[[#This Row],[Station Code]]="CC"), "Yes", "No")</f>
        <v>No</v>
      </c>
    </row>
    <row r="15921" spans="6:14">
      <c r="F15921" s="3">
        <v>44421</v>
      </c>
      <c r="G15921" s="1" t="s">
        <v>83</v>
      </c>
      <c r="H15921" s="1" t="s">
        <v>108</v>
      </c>
      <c r="I15921" s="1">
        <v>697</v>
      </c>
      <c r="J15921" s="1">
        <f>MONTH(BART_Rides[[#This Row],[Date]])</f>
        <v>8</v>
      </c>
      <c r="K15921" s="1">
        <f>WEEKDAY(BART_Rides[[#This Row],[Date]],2)</f>
        <v>5</v>
      </c>
      <c r="L15921" s="1" t="str">
        <f>LEFT(BART_Rides[[#This Row],[Lines]],1)</f>
        <v>B</v>
      </c>
      <c r="M15921" s="1" t="str">
        <f>IF(BART_Rides[[#This Row],[FirstLetter]]="Y","Yes","No")</f>
        <v>No</v>
      </c>
      <c r="N15921" s="1" t="str">
        <f>IF(OR(BART_Rides[[#This Row],[Station Code]]="EM", BART_Rides[[#This Row],[Station Code]]="MT", BART_Rides[[#This Row],[Station Code]]="PL", BART_Rides[[#This Row],[Station Code]]="CC"), "Yes", "No")</f>
        <v>No</v>
      </c>
    </row>
    <row r="15922" spans="6:14">
      <c r="F15922" s="3">
        <v>44422</v>
      </c>
      <c r="G15922" s="1" t="s">
        <v>83</v>
      </c>
      <c r="H15922" s="1" t="s">
        <v>108</v>
      </c>
      <c r="I15922" s="1">
        <v>435</v>
      </c>
      <c r="J15922" s="1">
        <f>MONTH(BART_Rides[[#This Row],[Date]])</f>
        <v>8</v>
      </c>
      <c r="K15922" s="1">
        <f>WEEKDAY(BART_Rides[[#This Row],[Date]],2)</f>
        <v>6</v>
      </c>
      <c r="L15922" s="1" t="str">
        <f>LEFT(BART_Rides[[#This Row],[Lines]],1)</f>
        <v>B</v>
      </c>
      <c r="M15922" s="1" t="str">
        <f>IF(BART_Rides[[#This Row],[FirstLetter]]="Y","Yes","No")</f>
        <v>No</v>
      </c>
      <c r="N15922" s="1" t="str">
        <f>IF(OR(BART_Rides[[#This Row],[Station Code]]="EM", BART_Rides[[#This Row],[Station Code]]="MT", BART_Rides[[#This Row],[Station Code]]="PL", BART_Rides[[#This Row],[Station Code]]="CC"), "Yes", "No")</f>
        <v>No</v>
      </c>
    </row>
    <row r="15923" spans="6:14">
      <c r="F15923" s="3">
        <v>44423</v>
      </c>
      <c r="G15923" s="1" t="s">
        <v>83</v>
      </c>
      <c r="H15923" s="1" t="s">
        <v>108</v>
      </c>
      <c r="I15923" s="1">
        <v>344</v>
      </c>
      <c r="J15923" s="1">
        <f>MONTH(BART_Rides[[#This Row],[Date]])</f>
        <v>8</v>
      </c>
      <c r="K15923" s="1">
        <f>WEEKDAY(BART_Rides[[#This Row],[Date]],2)</f>
        <v>7</v>
      </c>
      <c r="L15923" s="1" t="str">
        <f>LEFT(BART_Rides[[#This Row],[Lines]],1)</f>
        <v>B</v>
      </c>
      <c r="M15923" s="1" t="str">
        <f>IF(BART_Rides[[#This Row],[FirstLetter]]="Y","Yes","No")</f>
        <v>No</v>
      </c>
      <c r="N15923" s="1" t="str">
        <f>IF(OR(BART_Rides[[#This Row],[Station Code]]="EM", BART_Rides[[#This Row],[Station Code]]="MT", BART_Rides[[#This Row],[Station Code]]="PL", BART_Rides[[#This Row],[Station Code]]="CC"), "Yes", "No")</f>
        <v>No</v>
      </c>
    </row>
    <row r="15924" spans="6:14">
      <c r="F15924" s="3">
        <v>44424</v>
      </c>
      <c r="G15924" s="1" t="s">
        <v>83</v>
      </c>
      <c r="H15924" s="1" t="s">
        <v>108</v>
      </c>
      <c r="I15924" s="1">
        <v>518</v>
      </c>
      <c r="J15924" s="1">
        <f>MONTH(BART_Rides[[#This Row],[Date]])</f>
        <v>8</v>
      </c>
      <c r="K15924" s="1">
        <f>WEEKDAY(BART_Rides[[#This Row],[Date]],2)</f>
        <v>1</v>
      </c>
      <c r="L15924" s="1" t="str">
        <f>LEFT(BART_Rides[[#This Row],[Lines]],1)</f>
        <v>B</v>
      </c>
      <c r="M15924" s="1" t="str">
        <f>IF(BART_Rides[[#This Row],[FirstLetter]]="Y","Yes","No")</f>
        <v>No</v>
      </c>
      <c r="N15924" s="1" t="str">
        <f>IF(OR(BART_Rides[[#This Row],[Station Code]]="EM", BART_Rides[[#This Row],[Station Code]]="MT", BART_Rides[[#This Row],[Station Code]]="PL", BART_Rides[[#This Row],[Station Code]]="CC"), "Yes", "No")</f>
        <v>No</v>
      </c>
    </row>
    <row r="15925" spans="6:14">
      <c r="F15925" s="3">
        <v>44425</v>
      </c>
      <c r="G15925" s="1" t="s">
        <v>83</v>
      </c>
      <c r="H15925" s="1" t="s">
        <v>108</v>
      </c>
      <c r="I15925" s="1">
        <v>547</v>
      </c>
      <c r="J15925" s="1">
        <f>MONTH(BART_Rides[[#This Row],[Date]])</f>
        <v>8</v>
      </c>
      <c r="K15925" s="1">
        <f>WEEKDAY(BART_Rides[[#This Row],[Date]],2)</f>
        <v>2</v>
      </c>
      <c r="L15925" s="1" t="str">
        <f>LEFT(BART_Rides[[#This Row],[Lines]],1)</f>
        <v>B</v>
      </c>
      <c r="M15925" s="1" t="str">
        <f>IF(BART_Rides[[#This Row],[FirstLetter]]="Y","Yes","No")</f>
        <v>No</v>
      </c>
      <c r="N15925" s="1" t="str">
        <f>IF(OR(BART_Rides[[#This Row],[Station Code]]="EM", BART_Rides[[#This Row],[Station Code]]="MT", BART_Rides[[#This Row],[Station Code]]="PL", BART_Rides[[#This Row],[Station Code]]="CC"), "Yes", "No")</f>
        <v>No</v>
      </c>
    </row>
    <row r="15926" spans="6:14">
      <c r="F15926" s="3">
        <v>44426</v>
      </c>
      <c r="G15926" s="1" t="s">
        <v>83</v>
      </c>
      <c r="H15926" s="1" t="s">
        <v>108</v>
      </c>
      <c r="I15926" s="1">
        <v>624</v>
      </c>
      <c r="J15926" s="1">
        <f>MONTH(BART_Rides[[#This Row],[Date]])</f>
        <v>8</v>
      </c>
      <c r="K15926" s="1">
        <f>WEEKDAY(BART_Rides[[#This Row],[Date]],2)</f>
        <v>3</v>
      </c>
      <c r="L15926" s="1" t="str">
        <f>LEFT(BART_Rides[[#This Row],[Lines]],1)</f>
        <v>B</v>
      </c>
      <c r="M15926" s="1" t="str">
        <f>IF(BART_Rides[[#This Row],[FirstLetter]]="Y","Yes","No")</f>
        <v>No</v>
      </c>
      <c r="N15926" s="1" t="str">
        <f>IF(OR(BART_Rides[[#This Row],[Station Code]]="EM", BART_Rides[[#This Row],[Station Code]]="MT", BART_Rides[[#This Row],[Station Code]]="PL", BART_Rides[[#This Row],[Station Code]]="CC"), "Yes", "No")</f>
        <v>No</v>
      </c>
    </row>
    <row r="15927" spans="6:14">
      <c r="F15927" s="3">
        <v>44427</v>
      </c>
      <c r="G15927" s="1" t="s">
        <v>83</v>
      </c>
      <c r="H15927" s="1" t="s">
        <v>108</v>
      </c>
      <c r="I15927" s="1">
        <v>517</v>
      </c>
      <c r="J15927" s="1">
        <f>MONTH(BART_Rides[[#This Row],[Date]])</f>
        <v>8</v>
      </c>
      <c r="K15927" s="1">
        <f>WEEKDAY(BART_Rides[[#This Row],[Date]],2)</f>
        <v>4</v>
      </c>
      <c r="L15927" s="1" t="str">
        <f>LEFT(BART_Rides[[#This Row],[Lines]],1)</f>
        <v>B</v>
      </c>
      <c r="M15927" s="1" t="str">
        <f>IF(BART_Rides[[#This Row],[FirstLetter]]="Y","Yes","No")</f>
        <v>No</v>
      </c>
      <c r="N15927" s="1" t="str">
        <f>IF(OR(BART_Rides[[#This Row],[Station Code]]="EM", BART_Rides[[#This Row],[Station Code]]="MT", BART_Rides[[#This Row],[Station Code]]="PL", BART_Rides[[#This Row],[Station Code]]="CC"), "Yes", "No")</f>
        <v>No</v>
      </c>
    </row>
    <row r="15928" spans="6:14">
      <c r="F15928" s="3">
        <v>44428</v>
      </c>
      <c r="G15928" s="1" t="s">
        <v>83</v>
      </c>
      <c r="H15928" s="1" t="s">
        <v>108</v>
      </c>
      <c r="I15928" s="1">
        <v>780</v>
      </c>
      <c r="J15928" s="1">
        <f>MONTH(BART_Rides[[#This Row],[Date]])</f>
        <v>8</v>
      </c>
      <c r="K15928" s="1">
        <f>WEEKDAY(BART_Rides[[#This Row],[Date]],2)</f>
        <v>5</v>
      </c>
      <c r="L15928" s="1" t="str">
        <f>LEFT(BART_Rides[[#This Row],[Lines]],1)</f>
        <v>B</v>
      </c>
      <c r="M15928" s="1" t="str">
        <f>IF(BART_Rides[[#This Row],[FirstLetter]]="Y","Yes","No")</f>
        <v>No</v>
      </c>
      <c r="N15928" s="1" t="str">
        <f>IF(OR(BART_Rides[[#This Row],[Station Code]]="EM", BART_Rides[[#This Row],[Station Code]]="MT", BART_Rides[[#This Row],[Station Code]]="PL", BART_Rides[[#This Row],[Station Code]]="CC"), "Yes", "No")</f>
        <v>No</v>
      </c>
    </row>
    <row r="15929" spans="6:14">
      <c r="F15929" s="3">
        <v>44429</v>
      </c>
      <c r="G15929" s="1" t="s">
        <v>83</v>
      </c>
      <c r="H15929" s="1" t="s">
        <v>108</v>
      </c>
      <c r="I15929" s="1">
        <v>490</v>
      </c>
      <c r="J15929" s="1">
        <f>MONTH(BART_Rides[[#This Row],[Date]])</f>
        <v>8</v>
      </c>
      <c r="K15929" s="1">
        <f>WEEKDAY(BART_Rides[[#This Row],[Date]],2)</f>
        <v>6</v>
      </c>
      <c r="L15929" s="1" t="str">
        <f>LEFT(BART_Rides[[#This Row],[Lines]],1)</f>
        <v>B</v>
      </c>
      <c r="M15929" s="1" t="str">
        <f>IF(BART_Rides[[#This Row],[FirstLetter]]="Y","Yes","No")</f>
        <v>No</v>
      </c>
      <c r="N15929" s="1" t="str">
        <f>IF(OR(BART_Rides[[#This Row],[Station Code]]="EM", BART_Rides[[#This Row],[Station Code]]="MT", BART_Rides[[#This Row],[Station Code]]="PL", BART_Rides[[#This Row],[Station Code]]="CC"), "Yes", "No")</f>
        <v>No</v>
      </c>
    </row>
    <row r="15930" spans="6:14">
      <c r="F15930" s="3">
        <v>44430</v>
      </c>
      <c r="G15930" s="1" t="s">
        <v>83</v>
      </c>
      <c r="H15930" s="1" t="s">
        <v>108</v>
      </c>
      <c r="I15930" s="1">
        <v>453</v>
      </c>
      <c r="J15930" s="1">
        <f>MONTH(BART_Rides[[#This Row],[Date]])</f>
        <v>8</v>
      </c>
      <c r="K15930" s="1">
        <f>WEEKDAY(BART_Rides[[#This Row],[Date]],2)</f>
        <v>7</v>
      </c>
      <c r="L15930" s="1" t="str">
        <f>LEFT(BART_Rides[[#This Row],[Lines]],1)</f>
        <v>B</v>
      </c>
      <c r="M15930" s="1" t="str">
        <f>IF(BART_Rides[[#This Row],[FirstLetter]]="Y","Yes","No")</f>
        <v>No</v>
      </c>
      <c r="N15930" s="1" t="str">
        <f>IF(OR(BART_Rides[[#This Row],[Station Code]]="EM", BART_Rides[[#This Row],[Station Code]]="MT", BART_Rides[[#This Row],[Station Code]]="PL", BART_Rides[[#This Row],[Station Code]]="CC"), "Yes", "No")</f>
        <v>No</v>
      </c>
    </row>
    <row r="15931" spans="6:14">
      <c r="F15931" s="3">
        <v>44431</v>
      </c>
      <c r="G15931" s="1" t="s">
        <v>83</v>
      </c>
      <c r="H15931" s="1" t="s">
        <v>108</v>
      </c>
      <c r="I15931" s="1">
        <v>569</v>
      </c>
      <c r="J15931" s="1">
        <f>MONTH(BART_Rides[[#This Row],[Date]])</f>
        <v>8</v>
      </c>
      <c r="K15931" s="1">
        <f>WEEKDAY(BART_Rides[[#This Row],[Date]],2)</f>
        <v>1</v>
      </c>
      <c r="L15931" s="1" t="str">
        <f>LEFT(BART_Rides[[#This Row],[Lines]],1)</f>
        <v>B</v>
      </c>
      <c r="M15931" s="1" t="str">
        <f>IF(BART_Rides[[#This Row],[FirstLetter]]="Y","Yes","No")</f>
        <v>No</v>
      </c>
      <c r="N15931" s="1" t="str">
        <f>IF(OR(BART_Rides[[#This Row],[Station Code]]="EM", BART_Rides[[#This Row],[Station Code]]="MT", BART_Rides[[#This Row],[Station Code]]="PL", BART_Rides[[#This Row],[Station Code]]="CC"), "Yes", "No")</f>
        <v>No</v>
      </c>
    </row>
    <row r="15932" spans="6:14">
      <c r="F15932" s="3">
        <v>44432</v>
      </c>
      <c r="G15932" s="1" t="s">
        <v>83</v>
      </c>
      <c r="H15932" s="1" t="s">
        <v>108</v>
      </c>
      <c r="I15932" s="1">
        <v>600</v>
      </c>
      <c r="J15932" s="1">
        <f>MONTH(BART_Rides[[#This Row],[Date]])</f>
        <v>8</v>
      </c>
      <c r="K15932" s="1">
        <f>WEEKDAY(BART_Rides[[#This Row],[Date]],2)</f>
        <v>2</v>
      </c>
      <c r="L15932" s="1" t="str">
        <f>LEFT(BART_Rides[[#This Row],[Lines]],1)</f>
        <v>B</v>
      </c>
      <c r="M15932" s="1" t="str">
        <f>IF(BART_Rides[[#This Row],[FirstLetter]]="Y","Yes","No")</f>
        <v>No</v>
      </c>
      <c r="N15932" s="1" t="str">
        <f>IF(OR(BART_Rides[[#This Row],[Station Code]]="EM", BART_Rides[[#This Row],[Station Code]]="MT", BART_Rides[[#This Row],[Station Code]]="PL", BART_Rides[[#This Row],[Station Code]]="CC"), "Yes", "No")</f>
        <v>No</v>
      </c>
    </row>
    <row r="15933" spans="6:14">
      <c r="F15933" s="3">
        <v>44433</v>
      </c>
      <c r="G15933" s="1" t="s">
        <v>83</v>
      </c>
      <c r="H15933" s="1" t="s">
        <v>108</v>
      </c>
      <c r="I15933" s="1">
        <v>566</v>
      </c>
      <c r="J15933" s="1">
        <f>MONTH(BART_Rides[[#This Row],[Date]])</f>
        <v>8</v>
      </c>
      <c r="K15933" s="1">
        <f>WEEKDAY(BART_Rides[[#This Row],[Date]],2)</f>
        <v>3</v>
      </c>
      <c r="L15933" s="1" t="str">
        <f>LEFT(BART_Rides[[#This Row],[Lines]],1)</f>
        <v>B</v>
      </c>
      <c r="M15933" s="1" t="str">
        <f>IF(BART_Rides[[#This Row],[FirstLetter]]="Y","Yes","No")</f>
        <v>No</v>
      </c>
      <c r="N15933" s="1" t="str">
        <f>IF(OR(BART_Rides[[#This Row],[Station Code]]="EM", BART_Rides[[#This Row],[Station Code]]="MT", BART_Rides[[#This Row],[Station Code]]="PL", BART_Rides[[#This Row],[Station Code]]="CC"), "Yes", "No")</f>
        <v>No</v>
      </c>
    </row>
    <row r="15934" spans="6:14">
      <c r="F15934" s="3">
        <v>44434</v>
      </c>
      <c r="G15934" s="1" t="s">
        <v>83</v>
      </c>
      <c r="H15934" s="1" t="s">
        <v>108</v>
      </c>
      <c r="I15934" s="1">
        <v>594</v>
      </c>
      <c r="J15934" s="1">
        <f>MONTH(BART_Rides[[#This Row],[Date]])</f>
        <v>8</v>
      </c>
      <c r="K15934" s="1">
        <f>WEEKDAY(BART_Rides[[#This Row],[Date]],2)</f>
        <v>4</v>
      </c>
      <c r="L15934" s="1" t="str">
        <f>LEFT(BART_Rides[[#This Row],[Lines]],1)</f>
        <v>B</v>
      </c>
      <c r="M15934" s="1" t="str">
        <f>IF(BART_Rides[[#This Row],[FirstLetter]]="Y","Yes","No")</f>
        <v>No</v>
      </c>
      <c r="N15934" s="1" t="str">
        <f>IF(OR(BART_Rides[[#This Row],[Station Code]]="EM", BART_Rides[[#This Row],[Station Code]]="MT", BART_Rides[[#This Row],[Station Code]]="PL", BART_Rides[[#This Row],[Station Code]]="CC"), "Yes", "No")</f>
        <v>No</v>
      </c>
    </row>
    <row r="15935" spans="6:14">
      <c r="F15935" s="3">
        <v>44435</v>
      </c>
      <c r="G15935" s="1" t="s">
        <v>83</v>
      </c>
      <c r="H15935" s="1" t="s">
        <v>108</v>
      </c>
      <c r="I15935" s="1">
        <v>719</v>
      </c>
      <c r="J15935" s="1">
        <f>MONTH(BART_Rides[[#This Row],[Date]])</f>
        <v>8</v>
      </c>
      <c r="K15935" s="1">
        <f>WEEKDAY(BART_Rides[[#This Row],[Date]],2)</f>
        <v>5</v>
      </c>
      <c r="L15935" s="1" t="str">
        <f>LEFT(BART_Rides[[#This Row],[Lines]],1)</f>
        <v>B</v>
      </c>
      <c r="M15935" s="1" t="str">
        <f>IF(BART_Rides[[#This Row],[FirstLetter]]="Y","Yes","No")</f>
        <v>No</v>
      </c>
      <c r="N15935" s="1" t="str">
        <f>IF(OR(BART_Rides[[#This Row],[Station Code]]="EM", BART_Rides[[#This Row],[Station Code]]="MT", BART_Rides[[#This Row],[Station Code]]="PL", BART_Rides[[#This Row],[Station Code]]="CC"), "Yes", "No")</f>
        <v>No</v>
      </c>
    </row>
    <row r="15936" spans="6:14">
      <c r="F15936" s="3">
        <v>44436</v>
      </c>
      <c r="G15936" s="1" t="s">
        <v>83</v>
      </c>
      <c r="H15936" s="1" t="s">
        <v>108</v>
      </c>
      <c r="I15936" s="1">
        <v>516</v>
      </c>
      <c r="J15936" s="1">
        <f>MONTH(BART_Rides[[#This Row],[Date]])</f>
        <v>8</v>
      </c>
      <c r="K15936" s="1">
        <f>WEEKDAY(BART_Rides[[#This Row],[Date]],2)</f>
        <v>6</v>
      </c>
      <c r="L15936" s="1" t="str">
        <f>LEFT(BART_Rides[[#This Row],[Lines]],1)</f>
        <v>B</v>
      </c>
      <c r="M15936" s="1" t="str">
        <f>IF(BART_Rides[[#This Row],[FirstLetter]]="Y","Yes","No")</f>
        <v>No</v>
      </c>
      <c r="N15936" s="1" t="str">
        <f>IF(OR(BART_Rides[[#This Row],[Station Code]]="EM", BART_Rides[[#This Row],[Station Code]]="MT", BART_Rides[[#This Row],[Station Code]]="PL", BART_Rides[[#This Row],[Station Code]]="CC"), "Yes", "No")</f>
        <v>No</v>
      </c>
    </row>
    <row r="15937" spans="6:14">
      <c r="F15937" s="3">
        <v>44437</v>
      </c>
      <c r="G15937" s="1" t="s">
        <v>83</v>
      </c>
      <c r="H15937" s="1" t="s">
        <v>108</v>
      </c>
      <c r="I15937" s="1">
        <v>372</v>
      </c>
      <c r="J15937" s="1">
        <f>MONTH(BART_Rides[[#This Row],[Date]])</f>
        <v>8</v>
      </c>
      <c r="K15937" s="1">
        <f>WEEKDAY(BART_Rides[[#This Row],[Date]],2)</f>
        <v>7</v>
      </c>
      <c r="L15937" s="1" t="str">
        <f>LEFT(BART_Rides[[#This Row],[Lines]],1)</f>
        <v>B</v>
      </c>
      <c r="M15937" s="1" t="str">
        <f>IF(BART_Rides[[#This Row],[FirstLetter]]="Y","Yes","No")</f>
        <v>No</v>
      </c>
      <c r="N15937" s="1" t="str">
        <f>IF(OR(BART_Rides[[#This Row],[Station Code]]="EM", BART_Rides[[#This Row],[Station Code]]="MT", BART_Rides[[#This Row],[Station Code]]="PL", BART_Rides[[#This Row],[Station Code]]="CC"), "Yes", "No")</f>
        <v>No</v>
      </c>
    </row>
    <row r="15938" spans="6:14">
      <c r="F15938" s="3">
        <v>44438</v>
      </c>
      <c r="G15938" s="1" t="s">
        <v>83</v>
      </c>
      <c r="H15938" s="1" t="s">
        <v>108</v>
      </c>
      <c r="I15938" s="1">
        <v>583</v>
      </c>
      <c r="J15938" s="1">
        <f>MONTH(BART_Rides[[#This Row],[Date]])</f>
        <v>8</v>
      </c>
      <c r="K15938" s="1">
        <f>WEEKDAY(BART_Rides[[#This Row],[Date]],2)</f>
        <v>1</v>
      </c>
      <c r="L15938" s="1" t="str">
        <f>LEFT(BART_Rides[[#This Row],[Lines]],1)</f>
        <v>B</v>
      </c>
      <c r="M15938" s="1" t="str">
        <f>IF(BART_Rides[[#This Row],[FirstLetter]]="Y","Yes","No")</f>
        <v>No</v>
      </c>
      <c r="N15938" s="1" t="str">
        <f>IF(OR(BART_Rides[[#This Row],[Station Code]]="EM", BART_Rides[[#This Row],[Station Code]]="MT", BART_Rides[[#This Row],[Station Code]]="PL", BART_Rides[[#This Row],[Station Code]]="CC"), "Yes", "No")</f>
        <v>No</v>
      </c>
    </row>
    <row r="15939" spans="6:14">
      <c r="F15939" s="3">
        <v>44439</v>
      </c>
      <c r="G15939" s="1" t="s">
        <v>83</v>
      </c>
      <c r="H15939" s="1" t="s">
        <v>108</v>
      </c>
      <c r="I15939" s="1">
        <v>573</v>
      </c>
      <c r="J15939" s="1">
        <f>MONTH(BART_Rides[[#This Row],[Date]])</f>
        <v>8</v>
      </c>
      <c r="K15939" s="1">
        <f>WEEKDAY(BART_Rides[[#This Row],[Date]],2)</f>
        <v>2</v>
      </c>
      <c r="L15939" s="1" t="str">
        <f>LEFT(BART_Rides[[#This Row],[Lines]],1)</f>
        <v>B</v>
      </c>
      <c r="M15939" s="1" t="str">
        <f>IF(BART_Rides[[#This Row],[FirstLetter]]="Y","Yes","No")</f>
        <v>No</v>
      </c>
      <c r="N15939" s="1" t="str">
        <f>IF(OR(BART_Rides[[#This Row],[Station Code]]="EM", BART_Rides[[#This Row],[Station Code]]="MT", BART_Rides[[#This Row],[Station Code]]="PL", BART_Rides[[#This Row],[Station Code]]="CC"), "Yes", "No")</f>
        <v>No</v>
      </c>
    </row>
    <row r="15940" spans="6:14">
      <c r="F15940" s="3">
        <v>44440</v>
      </c>
      <c r="G15940" s="1" t="s">
        <v>83</v>
      </c>
      <c r="H15940" s="1" t="s">
        <v>108</v>
      </c>
      <c r="I15940" s="1">
        <v>620</v>
      </c>
      <c r="J15940" s="1">
        <f>MONTH(BART_Rides[[#This Row],[Date]])</f>
        <v>9</v>
      </c>
      <c r="K15940" s="1">
        <f>WEEKDAY(BART_Rides[[#This Row],[Date]],2)</f>
        <v>3</v>
      </c>
      <c r="L15940" s="1" t="str">
        <f>LEFT(BART_Rides[[#This Row],[Lines]],1)</f>
        <v>B</v>
      </c>
      <c r="M15940" s="1" t="str">
        <f>IF(BART_Rides[[#This Row],[FirstLetter]]="Y","Yes","No")</f>
        <v>No</v>
      </c>
      <c r="N15940" s="1" t="str">
        <f>IF(OR(BART_Rides[[#This Row],[Station Code]]="EM", BART_Rides[[#This Row],[Station Code]]="MT", BART_Rides[[#This Row],[Station Code]]="PL", BART_Rides[[#This Row],[Station Code]]="CC"), "Yes", "No")</f>
        <v>No</v>
      </c>
    </row>
    <row r="15941" spans="6:14">
      <c r="F15941" s="3">
        <v>44441</v>
      </c>
      <c r="G15941" s="1" t="s">
        <v>83</v>
      </c>
      <c r="H15941" s="1" t="s">
        <v>108</v>
      </c>
      <c r="I15941" s="1">
        <v>602</v>
      </c>
      <c r="J15941" s="1">
        <f>MONTH(BART_Rides[[#This Row],[Date]])</f>
        <v>9</v>
      </c>
      <c r="K15941" s="1">
        <f>WEEKDAY(BART_Rides[[#This Row],[Date]],2)</f>
        <v>4</v>
      </c>
      <c r="L15941" s="1" t="str">
        <f>LEFT(BART_Rides[[#This Row],[Lines]],1)</f>
        <v>B</v>
      </c>
      <c r="M15941" s="1" t="str">
        <f>IF(BART_Rides[[#This Row],[FirstLetter]]="Y","Yes","No")</f>
        <v>No</v>
      </c>
      <c r="N15941" s="1" t="str">
        <f>IF(OR(BART_Rides[[#This Row],[Station Code]]="EM", BART_Rides[[#This Row],[Station Code]]="MT", BART_Rides[[#This Row],[Station Code]]="PL", BART_Rides[[#This Row],[Station Code]]="CC"), "Yes", "No")</f>
        <v>No</v>
      </c>
    </row>
    <row r="15942" spans="6:14">
      <c r="F15942" s="3">
        <v>44442</v>
      </c>
      <c r="G15942" s="1" t="s">
        <v>83</v>
      </c>
      <c r="H15942" s="1" t="s">
        <v>108</v>
      </c>
      <c r="I15942" s="1">
        <v>656</v>
      </c>
      <c r="J15942" s="1">
        <f>MONTH(BART_Rides[[#This Row],[Date]])</f>
        <v>9</v>
      </c>
      <c r="K15942" s="1">
        <f>WEEKDAY(BART_Rides[[#This Row],[Date]],2)</f>
        <v>5</v>
      </c>
      <c r="L15942" s="1" t="str">
        <f>LEFT(BART_Rides[[#This Row],[Lines]],1)</f>
        <v>B</v>
      </c>
      <c r="M15942" s="1" t="str">
        <f>IF(BART_Rides[[#This Row],[FirstLetter]]="Y","Yes","No")</f>
        <v>No</v>
      </c>
      <c r="N15942" s="1" t="str">
        <f>IF(OR(BART_Rides[[#This Row],[Station Code]]="EM", BART_Rides[[#This Row],[Station Code]]="MT", BART_Rides[[#This Row],[Station Code]]="PL", BART_Rides[[#This Row],[Station Code]]="CC"), "Yes", "No")</f>
        <v>No</v>
      </c>
    </row>
    <row r="15943" spans="6:14">
      <c r="F15943" s="3">
        <v>44443</v>
      </c>
      <c r="G15943" s="1" t="s">
        <v>83</v>
      </c>
      <c r="H15943" s="1" t="s">
        <v>108</v>
      </c>
      <c r="I15943" s="1">
        <v>467</v>
      </c>
      <c r="J15943" s="1">
        <f>MONTH(BART_Rides[[#This Row],[Date]])</f>
        <v>9</v>
      </c>
      <c r="K15943" s="1">
        <f>WEEKDAY(BART_Rides[[#This Row],[Date]],2)</f>
        <v>6</v>
      </c>
      <c r="L15943" s="1" t="str">
        <f>LEFT(BART_Rides[[#This Row],[Lines]],1)</f>
        <v>B</v>
      </c>
      <c r="M15943" s="1" t="str">
        <f>IF(BART_Rides[[#This Row],[FirstLetter]]="Y","Yes","No")</f>
        <v>No</v>
      </c>
      <c r="N15943" s="1" t="str">
        <f>IF(OR(BART_Rides[[#This Row],[Station Code]]="EM", BART_Rides[[#This Row],[Station Code]]="MT", BART_Rides[[#This Row],[Station Code]]="PL", BART_Rides[[#This Row],[Station Code]]="CC"), "Yes", "No")</f>
        <v>No</v>
      </c>
    </row>
    <row r="15944" spans="6:14">
      <c r="F15944" s="3">
        <v>44444</v>
      </c>
      <c r="G15944" s="1" t="s">
        <v>83</v>
      </c>
      <c r="H15944" s="1" t="s">
        <v>108</v>
      </c>
      <c r="I15944" s="1">
        <v>449</v>
      </c>
      <c r="J15944" s="1">
        <f>MONTH(BART_Rides[[#This Row],[Date]])</f>
        <v>9</v>
      </c>
      <c r="K15944" s="1">
        <f>WEEKDAY(BART_Rides[[#This Row],[Date]],2)</f>
        <v>7</v>
      </c>
      <c r="L15944" s="1" t="str">
        <f>LEFT(BART_Rides[[#This Row],[Lines]],1)</f>
        <v>B</v>
      </c>
      <c r="M15944" s="1" t="str">
        <f>IF(BART_Rides[[#This Row],[FirstLetter]]="Y","Yes","No")</f>
        <v>No</v>
      </c>
      <c r="N15944" s="1" t="str">
        <f>IF(OR(BART_Rides[[#This Row],[Station Code]]="EM", BART_Rides[[#This Row],[Station Code]]="MT", BART_Rides[[#This Row],[Station Code]]="PL", BART_Rides[[#This Row],[Station Code]]="CC"), "Yes", "No")</f>
        <v>No</v>
      </c>
    </row>
    <row r="15945" spans="6:14">
      <c r="F15945" s="3">
        <v>44445</v>
      </c>
      <c r="G15945" s="1" t="s">
        <v>83</v>
      </c>
      <c r="H15945" s="1" t="s">
        <v>108</v>
      </c>
      <c r="I15945" s="1">
        <v>322</v>
      </c>
      <c r="J15945" s="1">
        <f>MONTH(BART_Rides[[#This Row],[Date]])</f>
        <v>9</v>
      </c>
      <c r="K15945" s="1">
        <f>WEEKDAY(BART_Rides[[#This Row],[Date]],2)</f>
        <v>1</v>
      </c>
      <c r="L15945" s="1" t="str">
        <f>LEFT(BART_Rides[[#This Row],[Lines]],1)</f>
        <v>B</v>
      </c>
      <c r="M15945" s="1" t="str">
        <f>IF(BART_Rides[[#This Row],[FirstLetter]]="Y","Yes","No")</f>
        <v>No</v>
      </c>
      <c r="N15945" s="1" t="str">
        <f>IF(OR(BART_Rides[[#This Row],[Station Code]]="EM", BART_Rides[[#This Row],[Station Code]]="MT", BART_Rides[[#This Row],[Station Code]]="PL", BART_Rides[[#This Row],[Station Code]]="CC"), "Yes", "No")</f>
        <v>No</v>
      </c>
    </row>
    <row r="15946" spans="6:14">
      <c r="F15946" s="3">
        <v>44446</v>
      </c>
      <c r="G15946" s="1" t="s">
        <v>83</v>
      </c>
      <c r="H15946" s="1" t="s">
        <v>108</v>
      </c>
      <c r="I15946" s="1">
        <v>594</v>
      </c>
      <c r="J15946" s="1">
        <f>MONTH(BART_Rides[[#This Row],[Date]])</f>
        <v>9</v>
      </c>
      <c r="K15946" s="1">
        <f>WEEKDAY(BART_Rides[[#This Row],[Date]],2)</f>
        <v>2</v>
      </c>
      <c r="L15946" s="1" t="str">
        <f>LEFT(BART_Rides[[#This Row],[Lines]],1)</f>
        <v>B</v>
      </c>
      <c r="M15946" s="1" t="str">
        <f>IF(BART_Rides[[#This Row],[FirstLetter]]="Y","Yes","No")</f>
        <v>No</v>
      </c>
      <c r="N15946" s="1" t="str">
        <f>IF(OR(BART_Rides[[#This Row],[Station Code]]="EM", BART_Rides[[#This Row],[Station Code]]="MT", BART_Rides[[#This Row],[Station Code]]="PL", BART_Rides[[#This Row],[Station Code]]="CC"), "Yes", "No")</f>
        <v>No</v>
      </c>
    </row>
    <row r="15947" spans="6:14">
      <c r="F15947" s="3">
        <v>44447</v>
      </c>
      <c r="G15947" s="1" t="s">
        <v>83</v>
      </c>
      <c r="H15947" s="1" t="s">
        <v>108</v>
      </c>
      <c r="I15947" s="1">
        <v>597</v>
      </c>
      <c r="J15947" s="1">
        <f>MONTH(BART_Rides[[#This Row],[Date]])</f>
        <v>9</v>
      </c>
      <c r="K15947" s="1">
        <f>WEEKDAY(BART_Rides[[#This Row],[Date]],2)</f>
        <v>3</v>
      </c>
      <c r="L15947" s="1" t="str">
        <f>LEFT(BART_Rides[[#This Row],[Lines]],1)</f>
        <v>B</v>
      </c>
      <c r="M15947" s="1" t="str">
        <f>IF(BART_Rides[[#This Row],[FirstLetter]]="Y","Yes","No")</f>
        <v>No</v>
      </c>
      <c r="N15947" s="1" t="str">
        <f>IF(OR(BART_Rides[[#This Row],[Station Code]]="EM", BART_Rides[[#This Row],[Station Code]]="MT", BART_Rides[[#This Row],[Station Code]]="PL", BART_Rides[[#This Row],[Station Code]]="CC"), "Yes", "No")</f>
        <v>No</v>
      </c>
    </row>
    <row r="15948" spans="6:14">
      <c r="F15948" s="3">
        <v>44448</v>
      </c>
      <c r="G15948" s="1" t="s">
        <v>83</v>
      </c>
      <c r="H15948" s="1" t="s">
        <v>108</v>
      </c>
      <c r="I15948" s="1">
        <v>622</v>
      </c>
      <c r="J15948" s="1">
        <f>MONTH(BART_Rides[[#This Row],[Date]])</f>
        <v>9</v>
      </c>
      <c r="K15948" s="1">
        <f>WEEKDAY(BART_Rides[[#This Row],[Date]],2)</f>
        <v>4</v>
      </c>
      <c r="L15948" s="1" t="str">
        <f>LEFT(BART_Rides[[#This Row],[Lines]],1)</f>
        <v>B</v>
      </c>
      <c r="M15948" s="1" t="str">
        <f>IF(BART_Rides[[#This Row],[FirstLetter]]="Y","Yes","No")</f>
        <v>No</v>
      </c>
      <c r="N15948" s="1" t="str">
        <f>IF(OR(BART_Rides[[#This Row],[Station Code]]="EM", BART_Rides[[#This Row],[Station Code]]="MT", BART_Rides[[#This Row],[Station Code]]="PL", BART_Rides[[#This Row],[Station Code]]="CC"), "Yes", "No")</f>
        <v>No</v>
      </c>
    </row>
    <row r="15949" spans="6:14">
      <c r="F15949" s="3">
        <v>44449</v>
      </c>
      <c r="G15949" s="1" t="s">
        <v>83</v>
      </c>
      <c r="H15949" s="1" t="s">
        <v>108</v>
      </c>
      <c r="I15949" s="1">
        <v>646</v>
      </c>
      <c r="J15949" s="1">
        <f>MONTH(BART_Rides[[#This Row],[Date]])</f>
        <v>9</v>
      </c>
      <c r="K15949" s="1">
        <f>WEEKDAY(BART_Rides[[#This Row],[Date]],2)</f>
        <v>5</v>
      </c>
      <c r="L15949" s="1" t="str">
        <f>LEFT(BART_Rides[[#This Row],[Lines]],1)</f>
        <v>B</v>
      </c>
      <c r="M15949" s="1" t="str">
        <f>IF(BART_Rides[[#This Row],[FirstLetter]]="Y","Yes","No")</f>
        <v>No</v>
      </c>
      <c r="N15949" s="1" t="str">
        <f>IF(OR(BART_Rides[[#This Row],[Station Code]]="EM", BART_Rides[[#This Row],[Station Code]]="MT", BART_Rides[[#This Row],[Station Code]]="PL", BART_Rides[[#This Row],[Station Code]]="CC"), "Yes", "No")</f>
        <v>No</v>
      </c>
    </row>
    <row r="15950" spans="6:14">
      <c r="F15950" s="3">
        <v>44450</v>
      </c>
      <c r="G15950" s="1" t="s">
        <v>83</v>
      </c>
      <c r="H15950" s="1" t="s">
        <v>108</v>
      </c>
      <c r="I15950" s="1">
        <v>432</v>
      </c>
      <c r="J15950" s="1">
        <f>MONTH(BART_Rides[[#This Row],[Date]])</f>
        <v>9</v>
      </c>
      <c r="K15950" s="1">
        <f>WEEKDAY(BART_Rides[[#This Row],[Date]],2)</f>
        <v>6</v>
      </c>
      <c r="L15950" s="1" t="str">
        <f>LEFT(BART_Rides[[#This Row],[Lines]],1)</f>
        <v>B</v>
      </c>
      <c r="M15950" s="1" t="str">
        <f>IF(BART_Rides[[#This Row],[FirstLetter]]="Y","Yes","No")</f>
        <v>No</v>
      </c>
      <c r="N15950" s="1" t="str">
        <f>IF(OR(BART_Rides[[#This Row],[Station Code]]="EM", BART_Rides[[#This Row],[Station Code]]="MT", BART_Rides[[#This Row],[Station Code]]="PL", BART_Rides[[#This Row],[Station Code]]="CC"), "Yes", "No")</f>
        <v>No</v>
      </c>
    </row>
    <row r="15951" spans="6:14">
      <c r="F15951" s="3">
        <v>44451</v>
      </c>
      <c r="G15951" s="1" t="s">
        <v>83</v>
      </c>
      <c r="H15951" s="1" t="s">
        <v>108</v>
      </c>
      <c r="I15951" s="1">
        <v>354</v>
      </c>
      <c r="J15951" s="1">
        <f>MONTH(BART_Rides[[#This Row],[Date]])</f>
        <v>9</v>
      </c>
      <c r="K15951" s="1">
        <f>WEEKDAY(BART_Rides[[#This Row],[Date]],2)</f>
        <v>7</v>
      </c>
      <c r="L15951" s="1" t="str">
        <f>LEFT(BART_Rides[[#This Row],[Lines]],1)</f>
        <v>B</v>
      </c>
      <c r="M15951" s="1" t="str">
        <f>IF(BART_Rides[[#This Row],[FirstLetter]]="Y","Yes","No")</f>
        <v>No</v>
      </c>
      <c r="N15951" s="1" t="str">
        <f>IF(OR(BART_Rides[[#This Row],[Station Code]]="EM", BART_Rides[[#This Row],[Station Code]]="MT", BART_Rides[[#This Row],[Station Code]]="PL", BART_Rides[[#This Row],[Station Code]]="CC"), "Yes", "No")</f>
        <v>No</v>
      </c>
    </row>
    <row r="15952" spans="6:14">
      <c r="F15952" s="3">
        <v>44452</v>
      </c>
      <c r="G15952" s="1" t="s">
        <v>83</v>
      </c>
      <c r="H15952" s="1" t="s">
        <v>108</v>
      </c>
      <c r="I15952" s="1">
        <v>583</v>
      </c>
      <c r="J15952" s="1">
        <f>MONTH(BART_Rides[[#This Row],[Date]])</f>
        <v>9</v>
      </c>
      <c r="K15952" s="1">
        <f>WEEKDAY(BART_Rides[[#This Row],[Date]],2)</f>
        <v>1</v>
      </c>
      <c r="L15952" s="1" t="str">
        <f>LEFT(BART_Rides[[#This Row],[Lines]],1)</f>
        <v>B</v>
      </c>
      <c r="M15952" s="1" t="str">
        <f>IF(BART_Rides[[#This Row],[FirstLetter]]="Y","Yes","No")</f>
        <v>No</v>
      </c>
      <c r="N15952" s="1" t="str">
        <f>IF(OR(BART_Rides[[#This Row],[Station Code]]="EM", BART_Rides[[#This Row],[Station Code]]="MT", BART_Rides[[#This Row],[Station Code]]="PL", BART_Rides[[#This Row],[Station Code]]="CC"), "Yes", "No")</f>
        <v>No</v>
      </c>
    </row>
    <row r="15953" spans="6:14">
      <c r="F15953" s="3">
        <v>44453</v>
      </c>
      <c r="G15953" s="1" t="s">
        <v>83</v>
      </c>
      <c r="H15953" s="1" t="s">
        <v>108</v>
      </c>
      <c r="I15953" s="1">
        <v>611</v>
      </c>
      <c r="J15953" s="1">
        <f>MONTH(BART_Rides[[#This Row],[Date]])</f>
        <v>9</v>
      </c>
      <c r="K15953" s="1">
        <f>WEEKDAY(BART_Rides[[#This Row],[Date]],2)</f>
        <v>2</v>
      </c>
      <c r="L15953" s="1" t="str">
        <f>LEFT(BART_Rides[[#This Row],[Lines]],1)</f>
        <v>B</v>
      </c>
      <c r="M15953" s="1" t="str">
        <f>IF(BART_Rides[[#This Row],[FirstLetter]]="Y","Yes","No")</f>
        <v>No</v>
      </c>
      <c r="N15953" s="1" t="str">
        <f>IF(OR(BART_Rides[[#This Row],[Station Code]]="EM", BART_Rides[[#This Row],[Station Code]]="MT", BART_Rides[[#This Row],[Station Code]]="PL", BART_Rides[[#This Row],[Station Code]]="CC"), "Yes", "No")</f>
        <v>No</v>
      </c>
    </row>
    <row r="15954" spans="6:14">
      <c r="F15954" s="3">
        <v>44454</v>
      </c>
      <c r="G15954" s="1" t="s">
        <v>83</v>
      </c>
      <c r="H15954" s="1" t="s">
        <v>108</v>
      </c>
      <c r="I15954" s="1">
        <v>652</v>
      </c>
      <c r="J15954" s="1">
        <f>MONTH(BART_Rides[[#This Row],[Date]])</f>
        <v>9</v>
      </c>
      <c r="K15954" s="1">
        <f>WEEKDAY(BART_Rides[[#This Row],[Date]],2)</f>
        <v>3</v>
      </c>
      <c r="L15954" s="1" t="str">
        <f>LEFT(BART_Rides[[#This Row],[Lines]],1)</f>
        <v>B</v>
      </c>
      <c r="M15954" s="1" t="str">
        <f>IF(BART_Rides[[#This Row],[FirstLetter]]="Y","Yes","No")</f>
        <v>No</v>
      </c>
      <c r="N15954" s="1" t="str">
        <f>IF(OR(BART_Rides[[#This Row],[Station Code]]="EM", BART_Rides[[#This Row],[Station Code]]="MT", BART_Rides[[#This Row],[Station Code]]="PL", BART_Rides[[#This Row],[Station Code]]="CC"), "Yes", "No")</f>
        <v>No</v>
      </c>
    </row>
    <row r="15955" spans="6:14">
      <c r="F15955" s="3">
        <v>44455</v>
      </c>
      <c r="G15955" s="1" t="s">
        <v>83</v>
      </c>
      <c r="H15955" s="1" t="s">
        <v>108</v>
      </c>
      <c r="I15955" s="1">
        <v>690</v>
      </c>
      <c r="J15955" s="1">
        <f>MONTH(BART_Rides[[#This Row],[Date]])</f>
        <v>9</v>
      </c>
      <c r="K15955" s="1">
        <f>WEEKDAY(BART_Rides[[#This Row],[Date]],2)</f>
        <v>4</v>
      </c>
      <c r="L15955" s="1" t="str">
        <f>LEFT(BART_Rides[[#This Row],[Lines]],1)</f>
        <v>B</v>
      </c>
      <c r="M15955" s="1" t="str">
        <f>IF(BART_Rides[[#This Row],[FirstLetter]]="Y","Yes","No")</f>
        <v>No</v>
      </c>
      <c r="N15955" s="1" t="str">
        <f>IF(OR(BART_Rides[[#This Row],[Station Code]]="EM", BART_Rides[[#This Row],[Station Code]]="MT", BART_Rides[[#This Row],[Station Code]]="PL", BART_Rides[[#This Row],[Station Code]]="CC"), "Yes", "No")</f>
        <v>No</v>
      </c>
    </row>
    <row r="15956" spans="6:14">
      <c r="F15956" s="3">
        <v>44456</v>
      </c>
      <c r="G15956" s="1" t="s">
        <v>83</v>
      </c>
      <c r="H15956" s="1" t="s">
        <v>108</v>
      </c>
      <c r="I15956" s="1">
        <v>653</v>
      </c>
      <c r="J15956" s="1">
        <f>MONTH(BART_Rides[[#This Row],[Date]])</f>
        <v>9</v>
      </c>
      <c r="K15956" s="1">
        <f>WEEKDAY(BART_Rides[[#This Row],[Date]],2)</f>
        <v>5</v>
      </c>
      <c r="L15956" s="1" t="str">
        <f>LEFT(BART_Rides[[#This Row],[Lines]],1)</f>
        <v>B</v>
      </c>
      <c r="M15956" s="1" t="str">
        <f>IF(BART_Rides[[#This Row],[FirstLetter]]="Y","Yes","No")</f>
        <v>No</v>
      </c>
      <c r="N15956" s="1" t="str">
        <f>IF(OR(BART_Rides[[#This Row],[Station Code]]="EM", BART_Rides[[#This Row],[Station Code]]="MT", BART_Rides[[#This Row],[Station Code]]="PL", BART_Rides[[#This Row],[Station Code]]="CC"), "Yes", "No")</f>
        <v>No</v>
      </c>
    </row>
    <row r="15957" spans="6:14">
      <c r="F15957" s="3">
        <v>44457</v>
      </c>
      <c r="G15957" s="1" t="s">
        <v>83</v>
      </c>
      <c r="H15957" s="1" t="s">
        <v>108</v>
      </c>
      <c r="I15957" s="1">
        <v>541</v>
      </c>
      <c r="J15957" s="1">
        <f>MONTH(BART_Rides[[#This Row],[Date]])</f>
        <v>9</v>
      </c>
      <c r="K15957" s="1">
        <f>WEEKDAY(BART_Rides[[#This Row],[Date]],2)</f>
        <v>6</v>
      </c>
      <c r="L15957" s="1" t="str">
        <f>LEFT(BART_Rides[[#This Row],[Lines]],1)</f>
        <v>B</v>
      </c>
      <c r="M15957" s="1" t="str">
        <f>IF(BART_Rides[[#This Row],[FirstLetter]]="Y","Yes","No")</f>
        <v>No</v>
      </c>
      <c r="N15957" s="1" t="str">
        <f>IF(OR(BART_Rides[[#This Row],[Station Code]]="EM", BART_Rides[[#This Row],[Station Code]]="MT", BART_Rides[[#This Row],[Station Code]]="PL", BART_Rides[[#This Row],[Station Code]]="CC"), "Yes", "No")</f>
        <v>No</v>
      </c>
    </row>
    <row r="15958" spans="6:14">
      <c r="F15958" s="3">
        <v>44458</v>
      </c>
      <c r="G15958" s="1" t="s">
        <v>83</v>
      </c>
      <c r="H15958" s="1" t="s">
        <v>108</v>
      </c>
      <c r="I15958" s="1">
        <v>382</v>
      </c>
      <c r="J15958" s="1">
        <f>MONTH(BART_Rides[[#This Row],[Date]])</f>
        <v>9</v>
      </c>
      <c r="K15958" s="1">
        <f>WEEKDAY(BART_Rides[[#This Row],[Date]],2)</f>
        <v>7</v>
      </c>
      <c r="L15958" s="1" t="str">
        <f>LEFT(BART_Rides[[#This Row],[Lines]],1)</f>
        <v>B</v>
      </c>
      <c r="M15958" s="1" t="str">
        <f>IF(BART_Rides[[#This Row],[FirstLetter]]="Y","Yes","No")</f>
        <v>No</v>
      </c>
      <c r="N15958" s="1" t="str">
        <f>IF(OR(BART_Rides[[#This Row],[Station Code]]="EM", BART_Rides[[#This Row],[Station Code]]="MT", BART_Rides[[#This Row],[Station Code]]="PL", BART_Rides[[#This Row],[Station Code]]="CC"), "Yes", "No")</f>
        <v>No</v>
      </c>
    </row>
    <row r="15959" spans="6:14">
      <c r="F15959" s="3">
        <v>44459</v>
      </c>
      <c r="G15959" s="1" t="s">
        <v>83</v>
      </c>
      <c r="H15959" s="1" t="s">
        <v>108</v>
      </c>
      <c r="I15959" s="1">
        <v>575</v>
      </c>
      <c r="J15959" s="1">
        <f>MONTH(BART_Rides[[#This Row],[Date]])</f>
        <v>9</v>
      </c>
      <c r="K15959" s="1">
        <f>WEEKDAY(BART_Rides[[#This Row],[Date]],2)</f>
        <v>1</v>
      </c>
      <c r="L15959" s="1" t="str">
        <f>LEFT(BART_Rides[[#This Row],[Lines]],1)</f>
        <v>B</v>
      </c>
      <c r="M15959" s="1" t="str">
        <f>IF(BART_Rides[[#This Row],[FirstLetter]]="Y","Yes","No")</f>
        <v>No</v>
      </c>
      <c r="N15959" s="1" t="str">
        <f>IF(OR(BART_Rides[[#This Row],[Station Code]]="EM", BART_Rides[[#This Row],[Station Code]]="MT", BART_Rides[[#This Row],[Station Code]]="PL", BART_Rides[[#This Row],[Station Code]]="CC"), "Yes", "No")</f>
        <v>No</v>
      </c>
    </row>
    <row r="15960" spans="6:14">
      <c r="F15960" s="3">
        <v>44460</v>
      </c>
      <c r="G15960" s="1" t="s">
        <v>83</v>
      </c>
      <c r="H15960" s="1" t="s">
        <v>108</v>
      </c>
      <c r="I15960" s="1">
        <v>617</v>
      </c>
      <c r="J15960" s="1">
        <f>MONTH(BART_Rides[[#This Row],[Date]])</f>
        <v>9</v>
      </c>
      <c r="K15960" s="1">
        <f>WEEKDAY(BART_Rides[[#This Row],[Date]],2)</f>
        <v>2</v>
      </c>
      <c r="L15960" s="1" t="str">
        <f>LEFT(BART_Rides[[#This Row],[Lines]],1)</f>
        <v>B</v>
      </c>
      <c r="M15960" s="1" t="str">
        <f>IF(BART_Rides[[#This Row],[FirstLetter]]="Y","Yes","No")</f>
        <v>No</v>
      </c>
      <c r="N15960" s="1" t="str">
        <f>IF(OR(BART_Rides[[#This Row],[Station Code]]="EM", BART_Rides[[#This Row],[Station Code]]="MT", BART_Rides[[#This Row],[Station Code]]="PL", BART_Rides[[#This Row],[Station Code]]="CC"), "Yes", "No")</f>
        <v>No</v>
      </c>
    </row>
    <row r="15961" spans="6:14">
      <c r="F15961" s="3">
        <v>44461</v>
      </c>
      <c r="G15961" s="1" t="s">
        <v>83</v>
      </c>
      <c r="H15961" s="1" t="s">
        <v>108</v>
      </c>
      <c r="I15961" s="1">
        <v>599</v>
      </c>
      <c r="J15961" s="1">
        <f>MONTH(BART_Rides[[#This Row],[Date]])</f>
        <v>9</v>
      </c>
      <c r="K15961" s="1">
        <f>WEEKDAY(BART_Rides[[#This Row],[Date]],2)</f>
        <v>3</v>
      </c>
      <c r="L15961" s="1" t="str">
        <f>LEFT(BART_Rides[[#This Row],[Lines]],1)</f>
        <v>B</v>
      </c>
      <c r="M15961" s="1" t="str">
        <f>IF(BART_Rides[[#This Row],[FirstLetter]]="Y","Yes","No")</f>
        <v>No</v>
      </c>
      <c r="N15961" s="1" t="str">
        <f>IF(OR(BART_Rides[[#This Row],[Station Code]]="EM", BART_Rides[[#This Row],[Station Code]]="MT", BART_Rides[[#This Row],[Station Code]]="PL", BART_Rides[[#This Row],[Station Code]]="CC"), "Yes", "No")</f>
        <v>No</v>
      </c>
    </row>
    <row r="15962" spans="6:14">
      <c r="F15962" s="3">
        <v>44462</v>
      </c>
      <c r="G15962" s="1" t="s">
        <v>83</v>
      </c>
      <c r="H15962" s="1" t="s">
        <v>108</v>
      </c>
      <c r="I15962" s="1">
        <v>632</v>
      </c>
      <c r="J15962" s="1">
        <f>MONTH(BART_Rides[[#This Row],[Date]])</f>
        <v>9</v>
      </c>
      <c r="K15962" s="1">
        <f>WEEKDAY(BART_Rides[[#This Row],[Date]],2)</f>
        <v>4</v>
      </c>
      <c r="L15962" s="1" t="str">
        <f>LEFT(BART_Rides[[#This Row],[Lines]],1)</f>
        <v>B</v>
      </c>
      <c r="M15962" s="1" t="str">
        <f>IF(BART_Rides[[#This Row],[FirstLetter]]="Y","Yes","No")</f>
        <v>No</v>
      </c>
      <c r="N15962" s="1" t="str">
        <f>IF(OR(BART_Rides[[#This Row],[Station Code]]="EM", BART_Rides[[#This Row],[Station Code]]="MT", BART_Rides[[#This Row],[Station Code]]="PL", BART_Rides[[#This Row],[Station Code]]="CC"), "Yes", "No")</f>
        <v>No</v>
      </c>
    </row>
    <row r="15963" spans="6:14">
      <c r="F15963" s="3">
        <v>44463</v>
      </c>
      <c r="G15963" s="1" t="s">
        <v>83</v>
      </c>
      <c r="H15963" s="1" t="s">
        <v>108</v>
      </c>
      <c r="I15963" s="1">
        <v>697</v>
      </c>
      <c r="J15963" s="1">
        <f>MONTH(BART_Rides[[#This Row],[Date]])</f>
        <v>9</v>
      </c>
      <c r="K15963" s="1">
        <f>WEEKDAY(BART_Rides[[#This Row],[Date]],2)</f>
        <v>5</v>
      </c>
      <c r="L15963" s="1" t="str">
        <f>LEFT(BART_Rides[[#This Row],[Lines]],1)</f>
        <v>B</v>
      </c>
      <c r="M15963" s="1" t="str">
        <f>IF(BART_Rides[[#This Row],[FirstLetter]]="Y","Yes","No")</f>
        <v>No</v>
      </c>
      <c r="N15963" s="1" t="str">
        <f>IF(OR(BART_Rides[[#This Row],[Station Code]]="EM", BART_Rides[[#This Row],[Station Code]]="MT", BART_Rides[[#This Row],[Station Code]]="PL", BART_Rides[[#This Row],[Station Code]]="CC"), "Yes", "No")</f>
        <v>No</v>
      </c>
    </row>
    <row r="15964" spans="6:14">
      <c r="F15964" s="3">
        <v>44464</v>
      </c>
      <c r="G15964" s="1" t="s">
        <v>83</v>
      </c>
      <c r="H15964" s="1" t="s">
        <v>108</v>
      </c>
      <c r="I15964" s="1">
        <v>527</v>
      </c>
      <c r="J15964" s="1">
        <f>MONTH(BART_Rides[[#This Row],[Date]])</f>
        <v>9</v>
      </c>
      <c r="K15964" s="1">
        <f>WEEKDAY(BART_Rides[[#This Row],[Date]],2)</f>
        <v>6</v>
      </c>
      <c r="L15964" s="1" t="str">
        <f>LEFT(BART_Rides[[#This Row],[Lines]],1)</f>
        <v>B</v>
      </c>
      <c r="M15964" s="1" t="str">
        <f>IF(BART_Rides[[#This Row],[FirstLetter]]="Y","Yes","No")</f>
        <v>No</v>
      </c>
      <c r="N15964" s="1" t="str">
        <f>IF(OR(BART_Rides[[#This Row],[Station Code]]="EM", BART_Rides[[#This Row],[Station Code]]="MT", BART_Rides[[#This Row],[Station Code]]="PL", BART_Rides[[#This Row],[Station Code]]="CC"), "Yes", "No")</f>
        <v>No</v>
      </c>
    </row>
    <row r="15965" spans="6:14">
      <c r="F15965" s="3">
        <v>44465</v>
      </c>
      <c r="G15965" s="1" t="s">
        <v>83</v>
      </c>
      <c r="H15965" s="1" t="s">
        <v>108</v>
      </c>
      <c r="I15965" s="1">
        <v>349</v>
      </c>
      <c r="J15965" s="1">
        <f>MONTH(BART_Rides[[#This Row],[Date]])</f>
        <v>9</v>
      </c>
      <c r="K15965" s="1">
        <f>WEEKDAY(BART_Rides[[#This Row],[Date]],2)</f>
        <v>7</v>
      </c>
      <c r="L15965" s="1" t="str">
        <f>LEFT(BART_Rides[[#This Row],[Lines]],1)</f>
        <v>B</v>
      </c>
      <c r="M15965" s="1" t="str">
        <f>IF(BART_Rides[[#This Row],[FirstLetter]]="Y","Yes","No")</f>
        <v>No</v>
      </c>
      <c r="N15965" s="1" t="str">
        <f>IF(OR(BART_Rides[[#This Row],[Station Code]]="EM", BART_Rides[[#This Row],[Station Code]]="MT", BART_Rides[[#This Row],[Station Code]]="PL", BART_Rides[[#This Row],[Station Code]]="CC"), "Yes", "No")</f>
        <v>No</v>
      </c>
    </row>
    <row r="15966" spans="6:14">
      <c r="F15966" s="3">
        <v>44466</v>
      </c>
      <c r="G15966" s="1" t="s">
        <v>83</v>
      </c>
      <c r="H15966" s="1" t="s">
        <v>108</v>
      </c>
      <c r="I15966" s="1">
        <v>560</v>
      </c>
      <c r="J15966" s="1">
        <f>MONTH(BART_Rides[[#This Row],[Date]])</f>
        <v>9</v>
      </c>
      <c r="K15966" s="1">
        <f>WEEKDAY(BART_Rides[[#This Row],[Date]],2)</f>
        <v>1</v>
      </c>
      <c r="L15966" s="1" t="str">
        <f>LEFT(BART_Rides[[#This Row],[Lines]],1)</f>
        <v>B</v>
      </c>
      <c r="M15966" s="1" t="str">
        <f>IF(BART_Rides[[#This Row],[FirstLetter]]="Y","Yes","No")</f>
        <v>No</v>
      </c>
      <c r="N15966" s="1" t="str">
        <f>IF(OR(BART_Rides[[#This Row],[Station Code]]="EM", BART_Rides[[#This Row],[Station Code]]="MT", BART_Rides[[#This Row],[Station Code]]="PL", BART_Rides[[#This Row],[Station Code]]="CC"), "Yes", "No")</f>
        <v>No</v>
      </c>
    </row>
    <row r="15967" spans="6:14">
      <c r="F15967" s="3">
        <v>44467</v>
      </c>
      <c r="G15967" s="1" t="s">
        <v>83</v>
      </c>
      <c r="H15967" s="1" t="s">
        <v>108</v>
      </c>
      <c r="I15967" s="1">
        <v>622</v>
      </c>
      <c r="J15967" s="1">
        <f>MONTH(BART_Rides[[#This Row],[Date]])</f>
        <v>9</v>
      </c>
      <c r="K15967" s="1">
        <f>WEEKDAY(BART_Rides[[#This Row],[Date]],2)</f>
        <v>2</v>
      </c>
      <c r="L15967" s="1" t="str">
        <f>LEFT(BART_Rides[[#This Row],[Lines]],1)</f>
        <v>B</v>
      </c>
      <c r="M15967" s="1" t="str">
        <f>IF(BART_Rides[[#This Row],[FirstLetter]]="Y","Yes","No")</f>
        <v>No</v>
      </c>
      <c r="N15967" s="1" t="str">
        <f>IF(OR(BART_Rides[[#This Row],[Station Code]]="EM", BART_Rides[[#This Row],[Station Code]]="MT", BART_Rides[[#This Row],[Station Code]]="PL", BART_Rides[[#This Row],[Station Code]]="CC"), "Yes", "No")</f>
        <v>No</v>
      </c>
    </row>
    <row r="15968" spans="6:14">
      <c r="F15968" s="3">
        <v>44468</v>
      </c>
      <c r="G15968" s="1" t="s">
        <v>83</v>
      </c>
      <c r="H15968" s="1" t="s">
        <v>108</v>
      </c>
      <c r="I15968" s="1">
        <v>668</v>
      </c>
      <c r="J15968" s="1">
        <f>MONTH(BART_Rides[[#This Row],[Date]])</f>
        <v>9</v>
      </c>
      <c r="K15968" s="1">
        <f>WEEKDAY(BART_Rides[[#This Row],[Date]],2)</f>
        <v>3</v>
      </c>
      <c r="L15968" s="1" t="str">
        <f>LEFT(BART_Rides[[#This Row],[Lines]],1)</f>
        <v>B</v>
      </c>
      <c r="M15968" s="1" t="str">
        <f>IF(BART_Rides[[#This Row],[FirstLetter]]="Y","Yes","No")</f>
        <v>No</v>
      </c>
      <c r="N15968" s="1" t="str">
        <f>IF(OR(BART_Rides[[#This Row],[Station Code]]="EM", BART_Rides[[#This Row],[Station Code]]="MT", BART_Rides[[#This Row],[Station Code]]="PL", BART_Rides[[#This Row],[Station Code]]="CC"), "Yes", "No")</f>
        <v>No</v>
      </c>
    </row>
    <row r="15969" spans="6:14">
      <c r="F15969" s="3">
        <v>44469</v>
      </c>
      <c r="G15969" s="1" t="s">
        <v>83</v>
      </c>
      <c r="H15969" s="1" t="s">
        <v>108</v>
      </c>
      <c r="I15969" s="1">
        <v>703</v>
      </c>
      <c r="J15969" s="1">
        <f>MONTH(BART_Rides[[#This Row],[Date]])</f>
        <v>9</v>
      </c>
      <c r="K15969" s="1">
        <f>WEEKDAY(BART_Rides[[#This Row],[Date]],2)</f>
        <v>4</v>
      </c>
      <c r="L15969" s="1" t="str">
        <f>LEFT(BART_Rides[[#This Row],[Lines]],1)</f>
        <v>B</v>
      </c>
      <c r="M15969" s="1" t="str">
        <f>IF(BART_Rides[[#This Row],[FirstLetter]]="Y","Yes","No")</f>
        <v>No</v>
      </c>
      <c r="N15969" s="1" t="str">
        <f>IF(OR(BART_Rides[[#This Row],[Station Code]]="EM", BART_Rides[[#This Row],[Station Code]]="MT", BART_Rides[[#This Row],[Station Code]]="PL", BART_Rides[[#This Row],[Station Code]]="CC"), "Yes", "No")</f>
        <v>No</v>
      </c>
    </row>
    <row r="15970" spans="6:14">
      <c r="F15970" s="3">
        <v>44470</v>
      </c>
      <c r="G15970" s="1" t="s">
        <v>83</v>
      </c>
      <c r="H15970" s="1" t="s">
        <v>108</v>
      </c>
      <c r="I15970" s="1">
        <v>776</v>
      </c>
      <c r="J15970" s="1">
        <f>MONTH(BART_Rides[[#This Row],[Date]])</f>
        <v>10</v>
      </c>
      <c r="K15970" s="1">
        <f>WEEKDAY(BART_Rides[[#This Row],[Date]],2)</f>
        <v>5</v>
      </c>
      <c r="L15970" s="1" t="str">
        <f>LEFT(BART_Rides[[#This Row],[Lines]],1)</f>
        <v>B</v>
      </c>
      <c r="M15970" s="1" t="str">
        <f>IF(BART_Rides[[#This Row],[FirstLetter]]="Y","Yes","No")</f>
        <v>No</v>
      </c>
      <c r="N15970" s="1" t="str">
        <f>IF(OR(BART_Rides[[#This Row],[Station Code]]="EM", BART_Rides[[#This Row],[Station Code]]="MT", BART_Rides[[#This Row],[Station Code]]="PL", BART_Rides[[#This Row],[Station Code]]="CC"), "Yes", "No")</f>
        <v>No</v>
      </c>
    </row>
    <row r="15971" spans="6:14">
      <c r="F15971" s="3">
        <v>44471</v>
      </c>
      <c r="G15971" s="1" t="s">
        <v>83</v>
      </c>
      <c r="H15971" s="1" t="s">
        <v>108</v>
      </c>
      <c r="I15971" s="1">
        <v>608</v>
      </c>
      <c r="J15971" s="1">
        <f>MONTH(BART_Rides[[#This Row],[Date]])</f>
        <v>10</v>
      </c>
      <c r="K15971" s="1">
        <f>WEEKDAY(BART_Rides[[#This Row],[Date]],2)</f>
        <v>6</v>
      </c>
      <c r="L15971" s="1" t="str">
        <f>LEFT(BART_Rides[[#This Row],[Lines]],1)</f>
        <v>B</v>
      </c>
      <c r="M15971" s="1" t="str">
        <f>IF(BART_Rides[[#This Row],[FirstLetter]]="Y","Yes","No")</f>
        <v>No</v>
      </c>
      <c r="N15971" s="1" t="str">
        <f>IF(OR(BART_Rides[[#This Row],[Station Code]]="EM", BART_Rides[[#This Row],[Station Code]]="MT", BART_Rides[[#This Row],[Station Code]]="PL", BART_Rides[[#This Row],[Station Code]]="CC"), "Yes", "No")</f>
        <v>No</v>
      </c>
    </row>
    <row r="15972" spans="6:14">
      <c r="F15972" s="3">
        <v>44472</v>
      </c>
      <c r="G15972" s="1" t="s">
        <v>83</v>
      </c>
      <c r="H15972" s="1" t="s">
        <v>108</v>
      </c>
      <c r="I15972" s="1">
        <v>367</v>
      </c>
      <c r="J15972" s="1">
        <f>MONTH(BART_Rides[[#This Row],[Date]])</f>
        <v>10</v>
      </c>
      <c r="K15972" s="1">
        <f>WEEKDAY(BART_Rides[[#This Row],[Date]],2)</f>
        <v>7</v>
      </c>
      <c r="L15972" s="1" t="str">
        <f>LEFT(BART_Rides[[#This Row],[Lines]],1)</f>
        <v>B</v>
      </c>
      <c r="M15972" s="1" t="str">
        <f>IF(BART_Rides[[#This Row],[FirstLetter]]="Y","Yes","No")</f>
        <v>No</v>
      </c>
      <c r="N15972" s="1" t="str">
        <f>IF(OR(BART_Rides[[#This Row],[Station Code]]="EM", BART_Rides[[#This Row],[Station Code]]="MT", BART_Rides[[#This Row],[Station Code]]="PL", BART_Rides[[#This Row],[Station Code]]="CC"), "Yes", "No")</f>
        <v>No</v>
      </c>
    </row>
    <row r="15973" spans="6:14">
      <c r="F15973" s="3">
        <v>44473</v>
      </c>
      <c r="G15973" s="1" t="s">
        <v>83</v>
      </c>
      <c r="H15973" s="1" t="s">
        <v>108</v>
      </c>
      <c r="I15973" s="1">
        <v>555</v>
      </c>
      <c r="J15973" s="1">
        <f>MONTH(BART_Rides[[#This Row],[Date]])</f>
        <v>10</v>
      </c>
      <c r="K15973" s="1">
        <f>WEEKDAY(BART_Rides[[#This Row],[Date]],2)</f>
        <v>1</v>
      </c>
      <c r="L15973" s="1" t="str">
        <f>LEFT(BART_Rides[[#This Row],[Lines]],1)</f>
        <v>B</v>
      </c>
      <c r="M15973" s="1" t="str">
        <f>IF(BART_Rides[[#This Row],[FirstLetter]]="Y","Yes","No")</f>
        <v>No</v>
      </c>
      <c r="N15973" s="1" t="str">
        <f>IF(OR(BART_Rides[[#This Row],[Station Code]]="EM", BART_Rides[[#This Row],[Station Code]]="MT", BART_Rides[[#This Row],[Station Code]]="PL", BART_Rides[[#This Row],[Station Code]]="CC"), "Yes", "No")</f>
        <v>No</v>
      </c>
    </row>
    <row r="15974" spans="6:14">
      <c r="F15974" s="3">
        <v>44474</v>
      </c>
      <c r="G15974" s="1" t="s">
        <v>83</v>
      </c>
      <c r="H15974" s="1" t="s">
        <v>108</v>
      </c>
      <c r="I15974" s="1">
        <v>596</v>
      </c>
      <c r="J15974" s="1">
        <f>MONTH(BART_Rides[[#This Row],[Date]])</f>
        <v>10</v>
      </c>
      <c r="K15974" s="1">
        <f>WEEKDAY(BART_Rides[[#This Row],[Date]],2)</f>
        <v>2</v>
      </c>
      <c r="L15974" s="1" t="str">
        <f>LEFT(BART_Rides[[#This Row],[Lines]],1)</f>
        <v>B</v>
      </c>
      <c r="M15974" s="1" t="str">
        <f>IF(BART_Rides[[#This Row],[FirstLetter]]="Y","Yes","No")</f>
        <v>No</v>
      </c>
      <c r="N15974" s="1" t="str">
        <f>IF(OR(BART_Rides[[#This Row],[Station Code]]="EM", BART_Rides[[#This Row],[Station Code]]="MT", BART_Rides[[#This Row],[Station Code]]="PL", BART_Rides[[#This Row],[Station Code]]="CC"), "Yes", "No")</f>
        <v>No</v>
      </c>
    </row>
    <row r="15975" spans="6:14">
      <c r="F15975" s="3">
        <v>44475</v>
      </c>
      <c r="G15975" s="1" t="s">
        <v>83</v>
      </c>
      <c r="H15975" s="1" t="s">
        <v>108</v>
      </c>
      <c r="I15975" s="1">
        <v>628</v>
      </c>
      <c r="J15975" s="1">
        <f>MONTH(BART_Rides[[#This Row],[Date]])</f>
        <v>10</v>
      </c>
      <c r="K15975" s="1">
        <f>WEEKDAY(BART_Rides[[#This Row],[Date]],2)</f>
        <v>3</v>
      </c>
      <c r="L15975" s="1" t="str">
        <f>LEFT(BART_Rides[[#This Row],[Lines]],1)</f>
        <v>B</v>
      </c>
      <c r="M15975" s="1" t="str">
        <f>IF(BART_Rides[[#This Row],[FirstLetter]]="Y","Yes","No")</f>
        <v>No</v>
      </c>
      <c r="N15975" s="1" t="str">
        <f>IF(OR(BART_Rides[[#This Row],[Station Code]]="EM", BART_Rides[[#This Row],[Station Code]]="MT", BART_Rides[[#This Row],[Station Code]]="PL", BART_Rides[[#This Row],[Station Code]]="CC"), "Yes", "No")</f>
        <v>No</v>
      </c>
    </row>
    <row r="15976" spans="6:14">
      <c r="F15976" s="3">
        <v>44476</v>
      </c>
      <c r="G15976" s="1" t="s">
        <v>83</v>
      </c>
      <c r="H15976" s="1" t="s">
        <v>108</v>
      </c>
      <c r="I15976" s="1">
        <v>635</v>
      </c>
      <c r="J15976" s="1">
        <f>MONTH(BART_Rides[[#This Row],[Date]])</f>
        <v>10</v>
      </c>
      <c r="K15976" s="1">
        <f>WEEKDAY(BART_Rides[[#This Row],[Date]],2)</f>
        <v>4</v>
      </c>
      <c r="L15976" s="1" t="str">
        <f>LEFT(BART_Rides[[#This Row],[Lines]],1)</f>
        <v>B</v>
      </c>
      <c r="M15976" s="1" t="str">
        <f>IF(BART_Rides[[#This Row],[FirstLetter]]="Y","Yes","No")</f>
        <v>No</v>
      </c>
      <c r="N15976" s="1" t="str">
        <f>IF(OR(BART_Rides[[#This Row],[Station Code]]="EM", BART_Rides[[#This Row],[Station Code]]="MT", BART_Rides[[#This Row],[Station Code]]="PL", BART_Rides[[#This Row],[Station Code]]="CC"), "Yes", "No")</f>
        <v>No</v>
      </c>
    </row>
    <row r="15977" spans="6:14">
      <c r="F15977" s="3">
        <v>44477</v>
      </c>
      <c r="G15977" s="1" t="s">
        <v>83</v>
      </c>
      <c r="H15977" s="1" t="s">
        <v>108</v>
      </c>
      <c r="I15977" s="1">
        <v>819</v>
      </c>
      <c r="J15977" s="1">
        <f>MONTH(BART_Rides[[#This Row],[Date]])</f>
        <v>10</v>
      </c>
      <c r="K15977" s="1">
        <f>WEEKDAY(BART_Rides[[#This Row],[Date]],2)</f>
        <v>5</v>
      </c>
      <c r="L15977" s="1" t="str">
        <f>LEFT(BART_Rides[[#This Row],[Lines]],1)</f>
        <v>B</v>
      </c>
      <c r="M15977" s="1" t="str">
        <f>IF(BART_Rides[[#This Row],[FirstLetter]]="Y","Yes","No")</f>
        <v>No</v>
      </c>
      <c r="N15977" s="1" t="str">
        <f>IF(OR(BART_Rides[[#This Row],[Station Code]]="EM", BART_Rides[[#This Row],[Station Code]]="MT", BART_Rides[[#This Row],[Station Code]]="PL", BART_Rides[[#This Row],[Station Code]]="CC"), "Yes", "No")</f>
        <v>No</v>
      </c>
    </row>
    <row r="15978" spans="6:14">
      <c r="F15978" s="3">
        <v>44478</v>
      </c>
      <c r="G15978" s="1" t="s">
        <v>83</v>
      </c>
      <c r="H15978" s="1" t="s">
        <v>108</v>
      </c>
      <c r="I15978" s="1">
        <v>721</v>
      </c>
      <c r="J15978" s="1">
        <f>MONTH(BART_Rides[[#This Row],[Date]])</f>
        <v>10</v>
      </c>
      <c r="K15978" s="1">
        <f>WEEKDAY(BART_Rides[[#This Row],[Date]],2)</f>
        <v>6</v>
      </c>
      <c r="L15978" s="1" t="str">
        <f>LEFT(BART_Rides[[#This Row],[Lines]],1)</f>
        <v>B</v>
      </c>
      <c r="M15978" s="1" t="str">
        <f>IF(BART_Rides[[#This Row],[FirstLetter]]="Y","Yes","No")</f>
        <v>No</v>
      </c>
      <c r="N15978" s="1" t="str">
        <f>IF(OR(BART_Rides[[#This Row],[Station Code]]="EM", BART_Rides[[#This Row],[Station Code]]="MT", BART_Rides[[#This Row],[Station Code]]="PL", BART_Rides[[#This Row],[Station Code]]="CC"), "Yes", "No")</f>
        <v>No</v>
      </c>
    </row>
    <row r="15979" spans="6:14">
      <c r="F15979" s="3">
        <v>44479</v>
      </c>
      <c r="G15979" s="1" t="s">
        <v>83</v>
      </c>
      <c r="H15979" s="1" t="s">
        <v>108</v>
      </c>
      <c r="I15979" s="1">
        <v>408</v>
      </c>
      <c r="J15979" s="1">
        <f>MONTH(BART_Rides[[#This Row],[Date]])</f>
        <v>10</v>
      </c>
      <c r="K15979" s="1">
        <f>WEEKDAY(BART_Rides[[#This Row],[Date]],2)</f>
        <v>7</v>
      </c>
      <c r="L15979" s="1" t="str">
        <f>LEFT(BART_Rides[[#This Row],[Lines]],1)</f>
        <v>B</v>
      </c>
      <c r="M15979" s="1" t="str">
        <f>IF(BART_Rides[[#This Row],[FirstLetter]]="Y","Yes","No")</f>
        <v>No</v>
      </c>
      <c r="N15979" s="1" t="str">
        <f>IF(OR(BART_Rides[[#This Row],[Station Code]]="EM", BART_Rides[[#This Row],[Station Code]]="MT", BART_Rides[[#This Row],[Station Code]]="PL", BART_Rides[[#This Row],[Station Code]]="CC"), "Yes", "No")</f>
        <v>No</v>
      </c>
    </row>
    <row r="15980" spans="6:14">
      <c r="F15980" s="3">
        <v>44480</v>
      </c>
      <c r="G15980" s="1" t="s">
        <v>83</v>
      </c>
      <c r="H15980" s="1" t="s">
        <v>108</v>
      </c>
      <c r="I15980" s="1">
        <v>546</v>
      </c>
      <c r="J15980" s="1">
        <f>MONTH(BART_Rides[[#This Row],[Date]])</f>
        <v>10</v>
      </c>
      <c r="K15980" s="1">
        <f>WEEKDAY(BART_Rides[[#This Row],[Date]],2)</f>
        <v>1</v>
      </c>
      <c r="L15980" s="1" t="str">
        <f>LEFT(BART_Rides[[#This Row],[Lines]],1)</f>
        <v>B</v>
      </c>
      <c r="M15980" s="1" t="str">
        <f>IF(BART_Rides[[#This Row],[FirstLetter]]="Y","Yes","No")</f>
        <v>No</v>
      </c>
      <c r="N15980" s="1" t="str">
        <f>IF(OR(BART_Rides[[#This Row],[Station Code]]="EM", BART_Rides[[#This Row],[Station Code]]="MT", BART_Rides[[#This Row],[Station Code]]="PL", BART_Rides[[#This Row],[Station Code]]="CC"), "Yes", "No")</f>
        <v>No</v>
      </c>
    </row>
    <row r="15981" spans="6:14">
      <c r="F15981" s="3">
        <v>44481</v>
      </c>
      <c r="G15981" s="1" t="s">
        <v>83</v>
      </c>
      <c r="H15981" s="1" t="s">
        <v>108</v>
      </c>
      <c r="I15981" s="1">
        <v>614</v>
      </c>
      <c r="J15981" s="1">
        <f>MONTH(BART_Rides[[#This Row],[Date]])</f>
        <v>10</v>
      </c>
      <c r="K15981" s="1">
        <f>WEEKDAY(BART_Rides[[#This Row],[Date]],2)</f>
        <v>2</v>
      </c>
      <c r="L15981" s="1" t="str">
        <f>LEFT(BART_Rides[[#This Row],[Lines]],1)</f>
        <v>B</v>
      </c>
      <c r="M15981" s="1" t="str">
        <f>IF(BART_Rides[[#This Row],[FirstLetter]]="Y","Yes","No")</f>
        <v>No</v>
      </c>
      <c r="N15981" s="1" t="str">
        <f>IF(OR(BART_Rides[[#This Row],[Station Code]]="EM", BART_Rides[[#This Row],[Station Code]]="MT", BART_Rides[[#This Row],[Station Code]]="PL", BART_Rides[[#This Row],[Station Code]]="CC"), "Yes", "No")</f>
        <v>No</v>
      </c>
    </row>
    <row r="15982" spans="6:14">
      <c r="F15982" s="3">
        <v>44482</v>
      </c>
      <c r="G15982" s="1" t="s">
        <v>83</v>
      </c>
      <c r="H15982" s="1" t="s">
        <v>108</v>
      </c>
      <c r="I15982" s="1">
        <v>638</v>
      </c>
      <c r="J15982" s="1">
        <f>MONTH(BART_Rides[[#This Row],[Date]])</f>
        <v>10</v>
      </c>
      <c r="K15982" s="1">
        <f>WEEKDAY(BART_Rides[[#This Row],[Date]],2)</f>
        <v>3</v>
      </c>
      <c r="L15982" s="1" t="str">
        <f>LEFT(BART_Rides[[#This Row],[Lines]],1)</f>
        <v>B</v>
      </c>
      <c r="M15982" s="1" t="str">
        <f>IF(BART_Rides[[#This Row],[FirstLetter]]="Y","Yes","No")</f>
        <v>No</v>
      </c>
      <c r="N15982" s="1" t="str">
        <f>IF(OR(BART_Rides[[#This Row],[Station Code]]="EM", BART_Rides[[#This Row],[Station Code]]="MT", BART_Rides[[#This Row],[Station Code]]="PL", BART_Rides[[#This Row],[Station Code]]="CC"), "Yes", "No")</f>
        <v>No</v>
      </c>
    </row>
    <row r="15983" spans="6:14">
      <c r="F15983" s="3">
        <v>44483</v>
      </c>
      <c r="G15983" s="1" t="s">
        <v>83</v>
      </c>
      <c r="H15983" s="1" t="s">
        <v>108</v>
      </c>
      <c r="I15983" s="1">
        <v>731</v>
      </c>
      <c r="J15983" s="1">
        <f>MONTH(BART_Rides[[#This Row],[Date]])</f>
        <v>10</v>
      </c>
      <c r="K15983" s="1">
        <f>WEEKDAY(BART_Rides[[#This Row],[Date]],2)</f>
        <v>4</v>
      </c>
      <c r="L15983" s="1" t="str">
        <f>LEFT(BART_Rides[[#This Row],[Lines]],1)</f>
        <v>B</v>
      </c>
      <c r="M15983" s="1" t="str">
        <f>IF(BART_Rides[[#This Row],[FirstLetter]]="Y","Yes","No")</f>
        <v>No</v>
      </c>
      <c r="N15983" s="1" t="str">
        <f>IF(OR(BART_Rides[[#This Row],[Station Code]]="EM", BART_Rides[[#This Row],[Station Code]]="MT", BART_Rides[[#This Row],[Station Code]]="PL", BART_Rides[[#This Row],[Station Code]]="CC"), "Yes", "No")</f>
        <v>No</v>
      </c>
    </row>
    <row r="15984" spans="6:14">
      <c r="F15984" s="3">
        <v>44484</v>
      </c>
      <c r="G15984" s="1" t="s">
        <v>83</v>
      </c>
      <c r="H15984" s="1" t="s">
        <v>108</v>
      </c>
      <c r="I15984" s="1">
        <v>686</v>
      </c>
      <c r="J15984" s="1">
        <f>MONTH(BART_Rides[[#This Row],[Date]])</f>
        <v>10</v>
      </c>
      <c r="K15984" s="1">
        <f>WEEKDAY(BART_Rides[[#This Row],[Date]],2)</f>
        <v>5</v>
      </c>
      <c r="L15984" s="1" t="str">
        <f>LEFT(BART_Rides[[#This Row],[Lines]],1)</f>
        <v>B</v>
      </c>
      <c r="M15984" s="1" t="str">
        <f>IF(BART_Rides[[#This Row],[FirstLetter]]="Y","Yes","No")</f>
        <v>No</v>
      </c>
      <c r="N15984" s="1" t="str">
        <f>IF(OR(BART_Rides[[#This Row],[Station Code]]="EM", BART_Rides[[#This Row],[Station Code]]="MT", BART_Rides[[#This Row],[Station Code]]="PL", BART_Rides[[#This Row],[Station Code]]="CC"), "Yes", "No")</f>
        <v>No</v>
      </c>
    </row>
    <row r="15985" spans="6:14">
      <c r="F15985" s="3">
        <v>44485</v>
      </c>
      <c r="G15985" s="1" t="s">
        <v>83</v>
      </c>
      <c r="H15985" s="1" t="s">
        <v>108</v>
      </c>
      <c r="I15985" s="1">
        <v>406</v>
      </c>
      <c r="J15985" s="1">
        <f>MONTH(BART_Rides[[#This Row],[Date]])</f>
        <v>10</v>
      </c>
      <c r="K15985" s="1">
        <f>WEEKDAY(BART_Rides[[#This Row],[Date]],2)</f>
        <v>6</v>
      </c>
      <c r="L15985" s="1" t="str">
        <f>LEFT(BART_Rides[[#This Row],[Lines]],1)</f>
        <v>B</v>
      </c>
      <c r="M15985" s="1" t="str">
        <f>IF(BART_Rides[[#This Row],[FirstLetter]]="Y","Yes","No")</f>
        <v>No</v>
      </c>
      <c r="N15985" s="1" t="str">
        <f>IF(OR(BART_Rides[[#This Row],[Station Code]]="EM", BART_Rides[[#This Row],[Station Code]]="MT", BART_Rides[[#This Row],[Station Code]]="PL", BART_Rides[[#This Row],[Station Code]]="CC"), "Yes", "No")</f>
        <v>No</v>
      </c>
    </row>
    <row r="15986" spans="6:14">
      <c r="F15986" s="3">
        <v>44486</v>
      </c>
      <c r="G15986" s="1" t="s">
        <v>83</v>
      </c>
      <c r="H15986" s="1" t="s">
        <v>108</v>
      </c>
      <c r="I15986" s="1">
        <v>315</v>
      </c>
      <c r="J15986" s="1">
        <f>MONTH(BART_Rides[[#This Row],[Date]])</f>
        <v>10</v>
      </c>
      <c r="K15986" s="1">
        <f>WEEKDAY(BART_Rides[[#This Row],[Date]],2)</f>
        <v>7</v>
      </c>
      <c r="L15986" s="1" t="str">
        <f>LEFT(BART_Rides[[#This Row],[Lines]],1)</f>
        <v>B</v>
      </c>
      <c r="M15986" s="1" t="str">
        <f>IF(BART_Rides[[#This Row],[FirstLetter]]="Y","Yes","No")</f>
        <v>No</v>
      </c>
      <c r="N15986" s="1" t="str">
        <f>IF(OR(BART_Rides[[#This Row],[Station Code]]="EM", BART_Rides[[#This Row],[Station Code]]="MT", BART_Rides[[#This Row],[Station Code]]="PL", BART_Rides[[#This Row],[Station Code]]="CC"), "Yes", "No")</f>
        <v>No</v>
      </c>
    </row>
    <row r="15987" spans="6:14">
      <c r="F15987" s="3">
        <v>44487</v>
      </c>
      <c r="G15987" s="1" t="s">
        <v>83</v>
      </c>
      <c r="H15987" s="1" t="s">
        <v>108</v>
      </c>
      <c r="I15987" s="1">
        <v>615</v>
      </c>
      <c r="J15987" s="1">
        <f>MONTH(BART_Rides[[#This Row],[Date]])</f>
        <v>10</v>
      </c>
      <c r="K15987" s="1">
        <f>WEEKDAY(BART_Rides[[#This Row],[Date]],2)</f>
        <v>1</v>
      </c>
      <c r="L15987" s="1" t="str">
        <f>LEFT(BART_Rides[[#This Row],[Lines]],1)</f>
        <v>B</v>
      </c>
      <c r="M15987" s="1" t="str">
        <f>IF(BART_Rides[[#This Row],[FirstLetter]]="Y","Yes","No")</f>
        <v>No</v>
      </c>
      <c r="N15987" s="1" t="str">
        <f>IF(OR(BART_Rides[[#This Row],[Station Code]]="EM", BART_Rides[[#This Row],[Station Code]]="MT", BART_Rides[[#This Row],[Station Code]]="PL", BART_Rides[[#This Row],[Station Code]]="CC"), "Yes", "No")</f>
        <v>No</v>
      </c>
    </row>
    <row r="15988" spans="6:14">
      <c r="F15988" s="3">
        <v>44488</v>
      </c>
      <c r="G15988" s="1" t="s">
        <v>83</v>
      </c>
      <c r="H15988" s="1" t="s">
        <v>108</v>
      </c>
      <c r="I15988" s="1">
        <v>621</v>
      </c>
      <c r="J15988" s="1">
        <f>MONTH(BART_Rides[[#This Row],[Date]])</f>
        <v>10</v>
      </c>
      <c r="K15988" s="1">
        <f>WEEKDAY(BART_Rides[[#This Row],[Date]],2)</f>
        <v>2</v>
      </c>
      <c r="L15988" s="1" t="str">
        <f>LEFT(BART_Rides[[#This Row],[Lines]],1)</f>
        <v>B</v>
      </c>
      <c r="M15988" s="1" t="str">
        <f>IF(BART_Rides[[#This Row],[FirstLetter]]="Y","Yes","No")</f>
        <v>No</v>
      </c>
      <c r="N15988" s="1" t="str">
        <f>IF(OR(BART_Rides[[#This Row],[Station Code]]="EM", BART_Rides[[#This Row],[Station Code]]="MT", BART_Rides[[#This Row],[Station Code]]="PL", BART_Rides[[#This Row],[Station Code]]="CC"), "Yes", "No")</f>
        <v>No</v>
      </c>
    </row>
    <row r="15989" spans="6:14">
      <c r="F15989" s="3">
        <v>44489</v>
      </c>
      <c r="G15989" s="1" t="s">
        <v>83</v>
      </c>
      <c r="H15989" s="1" t="s">
        <v>108</v>
      </c>
      <c r="I15989" s="1">
        <v>690</v>
      </c>
      <c r="J15989" s="1">
        <f>MONTH(BART_Rides[[#This Row],[Date]])</f>
        <v>10</v>
      </c>
      <c r="K15989" s="1">
        <f>WEEKDAY(BART_Rides[[#This Row],[Date]],2)</f>
        <v>3</v>
      </c>
      <c r="L15989" s="1" t="str">
        <f>LEFT(BART_Rides[[#This Row],[Lines]],1)</f>
        <v>B</v>
      </c>
      <c r="M15989" s="1" t="str">
        <f>IF(BART_Rides[[#This Row],[FirstLetter]]="Y","Yes","No")</f>
        <v>No</v>
      </c>
      <c r="N15989" s="1" t="str">
        <f>IF(OR(BART_Rides[[#This Row],[Station Code]]="EM", BART_Rides[[#This Row],[Station Code]]="MT", BART_Rides[[#This Row],[Station Code]]="PL", BART_Rides[[#This Row],[Station Code]]="CC"), "Yes", "No")</f>
        <v>No</v>
      </c>
    </row>
    <row r="15990" spans="6:14">
      <c r="F15990" s="3">
        <v>44490</v>
      </c>
      <c r="G15990" s="1" t="s">
        <v>83</v>
      </c>
      <c r="H15990" s="1" t="s">
        <v>108</v>
      </c>
      <c r="I15990" s="1">
        <v>642</v>
      </c>
      <c r="J15990" s="1">
        <f>MONTH(BART_Rides[[#This Row],[Date]])</f>
        <v>10</v>
      </c>
      <c r="K15990" s="1">
        <f>WEEKDAY(BART_Rides[[#This Row],[Date]],2)</f>
        <v>4</v>
      </c>
      <c r="L15990" s="1" t="str">
        <f>LEFT(BART_Rides[[#This Row],[Lines]],1)</f>
        <v>B</v>
      </c>
      <c r="M15990" s="1" t="str">
        <f>IF(BART_Rides[[#This Row],[FirstLetter]]="Y","Yes","No")</f>
        <v>No</v>
      </c>
      <c r="N15990" s="1" t="str">
        <f>IF(OR(BART_Rides[[#This Row],[Station Code]]="EM", BART_Rides[[#This Row],[Station Code]]="MT", BART_Rides[[#This Row],[Station Code]]="PL", BART_Rides[[#This Row],[Station Code]]="CC"), "Yes", "No")</f>
        <v>No</v>
      </c>
    </row>
    <row r="15991" spans="6:14">
      <c r="F15991" s="3">
        <v>44491</v>
      </c>
      <c r="G15991" s="1" t="s">
        <v>83</v>
      </c>
      <c r="H15991" s="1" t="s">
        <v>108</v>
      </c>
      <c r="I15991" s="1">
        <v>678</v>
      </c>
      <c r="J15991" s="1">
        <f>MONTH(BART_Rides[[#This Row],[Date]])</f>
        <v>10</v>
      </c>
      <c r="K15991" s="1">
        <f>WEEKDAY(BART_Rides[[#This Row],[Date]],2)</f>
        <v>5</v>
      </c>
      <c r="L15991" s="1" t="str">
        <f>LEFT(BART_Rides[[#This Row],[Lines]],1)</f>
        <v>B</v>
      </c>
      <c r="M15991" s="1" t="str">
        <f>IF(BART_Rides[[#This Row],[FirstLetter]]="Y","Yes","No")</f>
        <v>No</v>
      </c>
      <c r="N15991" s="1" t="str">
        <f>IF(OR(BART_Rides[[#This Row],[Station Code]]="EM", BART_Rides[[#This Row],[Station Code]]="MT", BART_Rides[[#This Row],[Station Code]]="PL", BART_Rides[[#This Row],[Station Code]]="CC"), "Yes", "No")</f>
        <v>No</v>
      </c>
    </row>
    <row r="15992" spans="6:14">
      <c r="F15992" s="3">
        <v>44492</v>
      </c>
      <c r="G15992" s="1" t="s">
        <v>83</v>
      </c>
      <c r="H15992" s="1" t="s">
        <v>108</v>
      </c>
      <c r="I15992" s="1">
        <v>444</v>
      </c>
      <c r="J15992" s="1">
        <f>MONTH(BART_Rides[[#This Row],[Date]])</f>
        <v>10</v>
      </c>
      <c r="K15992" s="1">
        <f>WEEKDAY(BART_Rides[[#This Row],[Date]],2)</f>
        <v>6</v>
      </c>
      <c r="L15992" s="1" t="str">
        <f>LEFT(BART_Rides[[#This Row],[Lines]],1)</f>
        <v>B</v>
      </c>
      <c r="M15992" s="1" t="str">
        <f>IF(BART_Rides[[#This Row],[FirstLetter]]="Y","Yes","No")</f>
        <v>No</v>
      </c>
      <c r="N15992" s="1" t="str">
        <f>IF(OR(BART_Rides[[#This Row],[Station Code]]="EM", BART_Rides[[#This Row],[Station Code]]="MT", BART_Rides[[#This Row],[Station Code]]="PL", BART_Rides[[#This Row],[Station Code]]="CC"), "Yes", "No")</f>
        <v>No</v>
      </c>
    </row>
    <row r="15993" spans="6:14">
      <c r="F15993" s="3">
        <v>44493</v>
      </c>
      <c r="G15993" s="1" t="s">
        <v>83</v>
      </c>
      <c r="H15993" s="1" t="s">
        <v>108</v>
      </c>
      <c r="I15993" s="1">
        <v>211</v>
      </c>
      <c r="J15993" s="1">
        <f>MONTH(BART_Rides[[#This Row],[Date]])</f>
        <v>10</v>
      </c>
      <c r="K15993" s="1">
        <f>WEEKDAY(BART_Rides[[#This Row],[Date]],2)</f>
        <v>7</v>
      </c>
      <c r="L15993" s="1" t="str">
        <f>LEFT(BART_Rides[[#This Row],[Lines]],1)</f>
        <v>B</v>
      </c>
      <c r="M15993" s="1" t="str">
        <f>IF(BART_Rides[[#This Row],[FirstLetter]]="Y","Yes","No")</f>
        <v>No</v>
      </c>
      <c r="N15993" s="1" t="str">
        <f>IF(OR(BART_Rides[[#This Row],[Station Code]]="EM", BART_Rides[[#This Row],[Station Code]]="MT", BART_Rides[[#This Row],[Station Code]]="PL", BART_Rides[[#This Row],[Station Code]]="CC"), "Yes", "No")</f>
        <v>No</v>
      </c>
    </row>
    <row r="15994" spans="6:14">
      <c r="F15994" s="3">
        <v>44494</v>
      </c>
      <c r="G15994" s="1" t="s">
        <v>83</v>
      </c>
      <c r="H15994" s="1" t="s">
        <v>108</v>
      </c>
      <c r="I15994" s="1">
        <v>582</v>
      </c>
      <c r="J15994" s="1">
        <f>MONTH(BART_Rides[[#This Row],[Date]])</f>
        <v>10</v>
      </c>
      <c r="K15994" s="1">
        <f>WEEKDAY(BART_Rides[[#This Row],[Date]],2)</f>
        <v>1</v>
      </c>
      <c r="L15994" s="1" t="str">
        <f>LEFT(BART_Rides[[#This Row],[Lines]],1)</f>
        <v>B</v>
      </c>
      <c r="M15994" s="1" t="str">
        <f>IF(BART_Rides[[#This Row],[FirstLetter]]="Y","Yes","No")</f>
        <v>No</v>
      </c>
      <c r="N15994" s="1" t="str">
        <f>IF(OR(BART_Rides[[#This Row],[Station Code]]="EM", BART_Rides[[#This Row],[Station Code]]="MT", BART_Rides[[#This Row],[Station Code]]="PL", BART_Rides[[#This Row],[Station Code]]="CC"), "Yes", "No")</f>
        <v>No</v>
      </c>
    </row>
    <row r="15995" spans="6:14">
      <c r="F15995" s="3">
        <v>44495</v>
      </c>
      <c r="G15995" s="1" t="s">
        <v>83</v>
      </c>
      <c r="H15995" s="1" t="s">
        <v>108</v>
      </c>
      <c r="I15995" s="1">
        <v>703</v>
      </c>
      <c r="J15995" s="1">
        <f>MONTH(BART_Rides[[#This Row],[Date]])</f>
        <v>10</v>
      </c>
      <c r="K15995" s="1">
        <f>WEEKDAY(BART_Rides[[#This Row],[Date]],2)</f>
        <v>2</v>
      </c>
      <c r="L15995" s="1" t="str">
        <f>LEFT(BART_Rides[[#This Row],[Lines]],1)</f>
        <v>B</v>
      </c>
      <c r="M15995" s="1" t="str">
        <f>IF(BART_Rides[[#This Row],[FirstLetter]]="Y","Yes","No")</f>
        <v>No</v>
      </c>
      <c r="N15995" s="1" t="str">
        <f>IF(OR(BART_Rides[[#This Row],[Station Code]]="EM", BART_Rides[[#This Row],[Station Code]]="MT", BART_Rides[[#This Row],[Station Code]]="PL", BART_Rides[[#This Row],[Station Code]]="CC"), "Yes", "No")</f>
        <v>No</v>
      </c>
    </row>
    <row r="15996" spans="6:14">
      <c r="F15996" s="3">
        <v>44496</v>
      </c>
      <c r="G15996" s="1" t="s">
        <v>83</v>
      </c>
      <c r="H15996" s="1" t="s">
        <v>108</v>
      </c>
      <c r="I15996" s="1">
        <v>714</v>
      </c>
      <c r="J15996" s="1">
        <f>MONTH(BART_Rides[[#This Row],[Date]])</f>
        <v>10</v>
      </c>
      <c r="K15996" s="1">
        <f>WEEKDAY(BART_Rides[[#This Row],[Date]],2)</f>
        <v>3</v>
      </c>
      <c r="L15996" s="1" t="str">
        <f>LEFT(BART_Rides[[#This Row],[Lines]],1)</f>
        <v>B</v>
      </c>
      <c r="M15996" s="1" t="str">
        <f>IF(BART_Rides[[#This Row],[FirstLetter]]="Y","Yes","No")</f>
        <v>No</v>
      </c>
      <c r="N15996" s="1" t="str">
        <f>IF(OR(BART_Rides[[#This Row],[Station Code]]="EM", BART_Rides[[#This Row],[Station Code]]="MT", BART_Rides[[#This Row],[Station Code]]="PL", BART_Rides[[#This Row],[Station Code]]="CC"), "Yes", "No")</f>
        <v>No</v>
      </c>
    </row>
    <row r="15997" spans="6:14">
      <c r="F15997" s="3">
        <v>44497</v>
      </c>
      <c r="G15997" s="1" t="s">
        <v>83</v>
      </c>
      <c r="H15997" s="1" t="s">
        <v>108</v>
      </c>
      <c r="I15997" s="1">
        <v>699</v>
      </c>
      <c r="J15997" s="1">
        <f>MONTH(BART_Rides[[#This Row],[Date]])</f>
        <v>10</v>
      </c>
      <c r="K15997" s="1">
        <f>WEEKDAY(BART_Rides[[#This Row],[Date]],2)</f>
        <v>4</v>
      </c>
      <c r="L15997" s="1" t="str">
        <f>LEFT(BART_Rides[[#This Row],[Lines]],1)</f>
        <v>B</v>
      </c>
      <c r="M15997" s="1" t="str">
        <f>IF(BART_Rides[[#This Row],[FirstLetter]]="Y","Yes","No")</f>
        <v>No</v>
      </c>
      <c r="N15997" s="1" t="str">
        <f>IF(OR(BART_Rides[[#This Row],[Station Code]]="EM", BART_Rides[[#This Row],[Station Code]]="MT", BART_Rides[[#This Row],[Station Code]]="PL", BART_Rides[[#This Row],[Station Code]]="CC"), "Yes", "No")</f>
        <v>No</v>
      </c>
    </row>
    <row r="15998" spans="6:14">
      <c r="F15998" s="3">
        <v>44498</v>
      </c>
      <c r="G15998" s="1" t="s">
        <v>83</v>
      </c>
      <c r="H15998" s="1" t="s">
        <v>108</v>
      </c>
      <c r="I15998" s="1">
        <v>691</v>
      </c>
      <c r="J15998" s="1">
        <f>MONTH(BART_Rides[[#This Row],[Date]])</f>
        <v>10</v>
      </c>
      <c r="K15998" s="1">
        <f>WEEKDAY(BART_Rides[[#This Row],[Date]],2)</f>
        <v>5</v>
      </c>
      <c r="L15998" s="1" t="str">
        <f>LEFT(BART_Rides[[#This Row],[Lines]],1)</f>
        <v>B</v>
      </c>
      <c r="M15998" s="1" t="str">
        <f>IF(BART_Rides[[#This Row],[FirstLetter]]="Y","Yes","No")</f>
        <v>No</v>
      </c>
      <c r="N15998" s="1" t="str">
        <f>IF(OR(BART_Rides[[#This Row],[Station Code]]="EM", BART_Rides[[#This Row],[Station Code]]="MT", BART_Rides[[#This Row],[Station Code]]="PL", BART_Rides[[#This Row],[Station Code]]="CC"), "Yes", "No")</f>
        <v>No</v>
      </c>
    </row>
    <row r="15999" spans="6:14">
      <c r="F15999" s="3">
        <v>44499</v>
      </c>
      <c r="G15999" s="1" t="s">
        <v>83</v>
      </c>
      <c r="H15999" s="1" t="s">
        <v>108</v>
      </c>
      <c r="I15999" s="1">
        <v>502</v>
      </c>
      <c r="J15999" s="1">
        <f>MONTH(BART_Rides[[#This Row],[Date]])</f>
        <v>10</v>
      </c>
      <c r="K15999" s="1">
        <f>WEEKDAY(BART_Rides[[#This Row],[Date]],2)</f>
        <v>6</v>
      </c>
      <c r="L15999" s="1" t="str">
        <f>LEFT(BART_Rides[[#This Row],[Lines]],1)</f>
        <v>B</v>
      </c>
      <c r="M15999" s="1" t="str">
        <f>IF(BART_Rides[[#This Row],[FirstLetter]]="Y","Yes","No")</f>
        <v>No</v>
      </c>
      <c r="N15999" s="1" t="str">
        <f>IF(OR(BART_Rides[[#This Row],[Station Code]]="EM", BART_Rides[[#This Row],[Station Code]]="MT", BART_Rides[[#This Row],[Station Code]]="PL", BART_Rides[[#This Row],[Station Code]]="CC"), "Yes", "No")</f>
        <v>No</v>
      </c>
    </row>
    <row r="16000" spans="6:14">
      <c r="F16000" s="3">
        <v>44500</v>
      </c>
      <c r="G16000" s="1" t="s">
        <v>83</v>
      </c>
      <c r="H16000" s="1" t="s">
        <v>108</v>
      </c>
      <c r="I16000" s="1">
        <v>292</v>
      </c>
      <c r="J16000" s="1">
        <f>MONTH(BART_Rides[[#This Row],[Date]])</f>
        <v>10</v>
      </c>
      <c r="K16000" s="1">
        <f>WEEKDAY(BART_Rides[[#This Row],[Date]],2)</f>
        <v>7</v>
      </c>
      <c r="L16000" s="1" t="str">
        <f>LEFT(BART_Rides[[#This Row],[Lines]],1)</f>
        <v>B</v>
      </c>
      <c r="M16000" s="1" t="str">
        <f>IF(BART_Rides[[#This Row],[FirstLetter]]="Y","Yes","No")</f>
        <v>No</v>
      </c>
      <c r="N16000" s="1" t="str">
        <f>IF(OR(BART_Rides[[#This Row],[Station Code]]="EM", BART_Rides[[#This Row],[Station Code]]="MT", BART_Rides[[#This Row],[Station Code]]="PL", BART_Rides[[#This Row],[Station Code]]="CC"), "Yes", "No")</f>
        <v>No</v>
      </c>
    </row>
    <row r="16001" spans="6:14">
      <c r="F16001" s="3">
        <v>44501</v>
      </c>
      <c r="G16001" s="1" t="s">
        <v>83</v>
      </c>
      <c r="H16001" s="1" t="s">
        <v>108</v>
      </c>
      <c r="I16001" s="1">
        <v>582</v>
      </c>
      <c r="J16001" s="1">
        <f>MONTH(BART_Rides[[#This Row],[Date]])</f>
        <v>11</v>
      </c>
      <c r="K16001" s="1">
        <f>WEEKDAY(BART_Rides[[#This Row],[Date]],2)</f>
        <v>1</v>
      </c>
      <c r="L16001" s="1" t="str">
        <f>LEFT(BART_Rides[[#This Row],[Lines]],1)</f>
        <v>B</v>
      </c>
      <c r="M16001" s="1" t="str">
        <f>IF(BART_Rides[[#This Row],[FirstLetter]]="Y","Yes","No")</f>
        <v>No</v>
      </c>
      <c r="N16001" s="1" t="str">
        <f>IF(OR(BART_Rides[[#This Row],[Station Code]]="EM", BART_Rides[[#This Row],[Station Code]]="MT", BART_Rides[[#This Row],[Station Code]]="PL", BART_Rides[[#This Row],[Station Code]]="CC"), "Yes", "No")</f>
        <v>No</v>
      </c>
    </row>
    <row r="16002" spans="6:14">
      <c r="F16002" s="3">
        <v>44502</v>
      </c>
      <c r="G16002" s="1" t="s">
        <v>83</v>
      </c>
      <c r="H16002" s="1" t="s">
        <v>108</v>
      </c>
      <c r="I16002" s="1">
        <v>675</v>
      </c>
      <c r="J16002" s="1">
        <f>MONTH(BART_Rides[[#This Row],[Date]])</f>
        <v>11</v>
      </c>
      <c r="K16002" s="1">
        <f>WEEKDAY(BART_Rides[[#This Row],[Date]],2)</f>
        <v>2</v>
      </c>
      <c r="L16002" s="1" t="str">
        <f>LEFT(BART_Rides[[#This Row],[Lines]],1)</f>
        <v>B</v>
      </c>
      <c r="M16002" s="1" t="str">
        <f>IF(BART_Rides[[#This Row],[FirstLetter]]="Y","Yes","No")</f>
        <v>No</v>
      </c>
      <c r="N16002" s="1" t="str">
        <f>IF(OR(BART_Rides[[#This Row],[Station Code]]="EM", BART_Rides[[#This Row],[Station Code]]="MT", BART_Rides[[#This Row],[Station Code]]="PL", BART_Rides[[#This Row],[Station Code]]="CC"), "Yes", "No")</f>
        <v>No</v>
      </c>
    </row>
    <row r="16003" spans="6:14">
      <c r="F16003" s="3">
        <v>44503</v>
      </c>
      <c r="G16003" s="1" t="s">
        <v>83</v>
      </c>
      <c r="H16003" s="1" t="s">
        <v>108</v>
      </c>
      <c r="I16003" s="1">
        <v>727</v>
      </c>
      <c r="J16003" s="1">
        <f>MONTH(BART_Rides[[#This Row],[Date]])</f>
        <v>11</v>
      </c>
      <c r="K16003" s="1">
        <f>WEEKDAY(BART_Rides[[#This Row],[Date]],2)</f>
        <v>3</v>
      </c>
      <c r="L16003" s="1" t="str">
        <f>LEFT(BART_Rides[[#This Row],[Lines]],1)</f>
        <v>B</v>
      </c>
      <c r="M16003" s="1" t="str">
        <f>IF(BART_Rides[[#This Row],[FirstLetter]]="Y","Yes","No")</f>
        <v>No</v>
      </c>
      <c r="N16003" s="1" t="str">
        <f>IF(OR(BART_Rides[[#This Row],[Station Code]]="EM", BART_Rides[[#This Row],[Station Code]]="MT", BART_Rides[[#This Row],[Station Code]]="PL", BART_Rides[[#This Row],[Station Code]]="CC"), "Yes", "No")</f>
        <v>No</v>
      </c>
    </row>
    <row r="16004" spans="6:14">
      <c r="F16004" s="3">
        <v>44504</v>
      </c>
      <c r="G16004" s="1" t="s">
        <v>83</v>
      </c>
      <c r="H16004" s="1" t="s">
        <v>108</v>
      </c>
      <c r="I16004" s="1">
        <v>669</v>
      </c>
      <c r="J16004" s="1">
        <f>MONTH(BART_Rides[[#This Row],[Date]])</f>
        <v>11</v>
      </c>
      <c r="K16004" s="1">
        <f>WEEKDAY(BART_Rides[[#This Row],[Date]],2)</f>
        <v>4</v>
      </c>
      <c r="L16004" s="1" t="str">
        <f>LEFT(BART_Rides[[#This Row],[Lines]],1)</f>
        <v>B</v>
      </c>
      <c r="M16004" s="1" t="str">
        <f>IF(BART_Rides[[#This Row],[FirstLetter]]="Y","Yes","No")</f>
        <v>No</v>
      </c>
      <c r="N16004" s="1" t="str">
        <f>IF(OR(BART_Rides[[#This Row],[Station Code]]="EM", BART_Rides[[#This Row],[Station Code]]="MT", BART_Rides[[#This Row],[Station Code]]="PL", BART_Rides[[#This Row],[Station Code]]="CC"), "Yes", "No")</f>
        <v>No</v>
      </c>
    </row>
    <row r="16005" spans="6:14">
      <c r="F16005" s="3">
        <v>44505</v>
      </c>
      <c r="G16005" s="1" t="s">
        <v>83</v>
      </c>
      <c r="H16005" s="1" t="s">
        <v>108</v>
      </c>
      <c r="I16005" s="1">
        <v>613</v>
      </c>
      <c r="J16005" s="1">
        <f>MONTH(BART_Rides[[#This Row],[Date]])</f>
        <v>11</v>
      </c>
      <c r="K16005" s="1">
        <f>WEEKDAY(BART_Rides[[#This Row],[Date]],2)</f>
        <v>5</v>
      </c>
      <c r="L16005" s="1" t="str">
        <f>LEFT(BART_Rides[[#This Row],[Lines]],1)</f>
        <v>B</v>
      </c>
      <c r="M16005" s="1" t="str">
        <f>IF(BART_Rides[[#This Row],[FirstLetter]]="Y","Yes","No")</f>
        <v>No</v>
      </c>
      <c r="N16005" s="1" t="str">
        <f>IF(OR(BART_Rides[[#This Row],[Station Code]]="EM", BART_Rides[[#This Row],[Station Code]]="MT", BART_Rides[[#This Row],[Station Code]]="PL", BART_Rides[[#This Row],[Station Code]]="CC"), "Yes", "No")</f>
        <v>No</v>
      </c>
    </row>
    <row r="16006" spans="6:14">
      <c r="F16006" s="3">
        <v>44506</v>
      </c>
      <c r="G16006" s="1" t="s">
        <v>83</v>
      </c>
      <c r="H16006" s="1" t="s">
        <v>108</v>
      </c>
      <c r="I16006" s="1">
        <v>394</v>
      </c>
      <c r="J16006" s="1">
        <f>MONTH(BART_Rides[[#This Row],[Date]])</f>
        <v>11</v>
      </c>
      <c r="K16006" s="1">
        <f>WEEKDAY(BART_Rides[[#This Row],[Date]],2)</f>
        <v>6</v>
      </c>
      <c r="L16006" s="1" t="str">
        <f>LEFT(BART_Rides[[#This Row],[Lines]],1)</f>
        <v>B</v>
      </c>
      <c r="M16006" s="1" t="str">
        <f>IF(BART_Rides[[#This Row],[FirstLetter]]="Y","Yes","No")</f>
        <v>No</v>
      </c>
      <c r="N16006" s="1" t="str">
        <f>IF(OR(BART_Rides[[#This Row],[Station Code]]="EM", BART_Rides[[#This Row],[Station Code]]="MT", BART_Rides[[#This Row],[Station Code]]="PL", BART_Rides[[#This Row],[Station Code]]="CC"), "Yes", "No")</f>
        <v>No</v>
      </c>
    </row>
    <row r="16007" spans="6:14">
      <c r="F16007" s="3">
        <v>44507</v>
      </c>
      <c r="G16007" s="1" t="s">
        <v>83</v>
      </c>
      <c r="H16007" s="1" t="s">
        <v>108</v>
      </c>
      <c r="I16007" s="1">
        <v>353</v>
      </c>
      <c r="J16007" s="1">
        <f>MONTH(BART_Rides[[#This Row],[Date]])</f>
        <v>11</v>
      </c>
      <c r="K16007" s="1">
        <f>WEEKDAY(BART_Rides[[#This Row],[Date]],2)</f>
        <v>7</v>
      </c>
      <c r="L16007" s="1" t="str">
        <f>LEFT(BART_Rides[[#This Row],[Lines]],1)</f>
        <v>B</v>
      </c>
      <c r="M16007" s="1" t="str">
        <f>IF(BART_Rides[[#This Row],[FirstLetter]]="Y","Yes","No")</f>
        <v>No</v>
      </c>
      <c r="N16007" s="1" t="str">
        <f>IF(OR(BART_Rides[[#This Row],[Station Code]]="EM", BART_Rides[[#This Row],[Station Code]]="MT", BART_Rides[[#This Row],[Station Code]]="PL", BART_Rides[[#This Row],[Station Code]]="CC"), "Yes", "No")</f>
        <v>No</v>
      </c>
    </row>
    <row r="16008" spans="6:14">
      <c r="F16008" s="3">
        <v>44508</v>
      </c>
      <c r="G16008" s="1" t="s">
        <v>83</v>
      </c>
      <c r="H16008" s="1" t="s">
        <v>108</v>
      </c>
      <c r="I16008" s="1">
        <v>610</v>
      </c>
      <c r="J16008" s="1">
        <f>MONTH(BART_Rides[[#This Row],[Date]])</f>
        <v>11</v>
      </c>
      <c r="K16008" s="1">
        <f>WEEKDAY(BART_Rides[[#This Row],[Date]],2)</f>
        <v>1</v>
      </c>
      <c r="L16008" s="1" t="str">
        <f>LEFT(BART_Rides[[#This Row],[Lines]],1)</f>
        <v>B</v>
      </c>
      <c r="M16008" s="1" t="str">
        <f>IF(BART_Rides[[#This Row],[FirstLetter]]="Y","Yes","No")</f>
        <v>No</v>
      </c>
      <c r="N16008" s="1" t="str">
        <f>IF(OR(BART_Rides[[#This Row],[Station Code]]="EM", BART_Rides[[#This Row],[Station Code]]="MT", BART_Rides[[#This Row],[Station Code]]="PL", BART_Rides[[#This Row],[Station Code]]="CC"), "Yes", "No")</f>
        <v>No</v>
      </c>
    </row>
    <row r="16009" spans="6:14">
      <c r="F16009" s="3">
        <v>44509</v>
      </c>
      <c r="G16009" s="1" t="s">
        <v>83</v>
      </c>
      <c r="H16009" s="1" t="s">
        <v>108</v>
      </c>
      <c r="I16009" s="1">
        <v>687</v>
      </c>
      <c r="J16009" s="1">
        <f>MONTH(BART_Rides[[#This Row],[Date]])</f>
        <v>11</v>
      </c>
      <c r="K16009" s="1">
        <f>WEEKDAY(BART_Rides[[#This Row],[Date]],2)</f>
        <v>2</v>
      </c>
      <c r="L16009" s="1" t="str">
        <f>LEFT(BART_Rides[[#This Row],[Lines]],1)</f>
        <v>B</v>
      </c>
      <c r="M16009" s="1" t="str">
        <f>IF(BART_Rides[[#This Row],[FirstLetter]]="Y","Yes","No")</f>
        <v>No</v>
      </c>
      <c r="N16009" s="1" t="str">
        <f>IF(OR(BART_Rides[[#This Row],[Station Code]]="EM", BART_Rides[[#This Row],[Station Code]]="MT", BART_Rides[[#This Row],[Station Code]]="PL", BART_Rides[[#This Row],[Station Code]]="CC"), "Yes", "No")</f>
        <v>No</v>
      </c>
    </row>
    <row r="16010" spans="6:14">
      <c r="F16010" s="3">
        <v>44510</v>
      </c>
      <c r="G16010" s="1" t="s">
        <v>83</v>
      </c>
      <c r="H16010" s="1" t="s">
        <v>108</v>
      </c>
      <c r="I16010" s="1">
        <v>796</v>
      </c>
      <c r="J16010" s="1">
        <f>MONTH(BART_Rides[[#This Row],[Date]])</f>
        <v>11</v>
      </c>
      <c r="K16010" s="1">
        <f>WEEKDAY(BART_Rides[[#This Row],[Date]],2)</f>
        <v>3</v>
      </c>
      <c r="L16010" s="1" t="str">
        <f>LEFT(BART_Rides[[#This Row],[Lines]],1)</f>
        <v>B</v>
      </c>
      <c r="M16010" s="1" t="str">
        <f>IF(BART_Rides[[#This Row],[FirstLetter]]="Y","Yes","No")</f>
        <v>No</v>
      </c>
      <c r="N16010" s="1" t="str">
        <f>IF(OR(BART_Rides[[#This Row],[Station Code]]="EM", BART_Rides[[#This Row],[Station Code]]="MT", BART_Rides[[#This Row],[Station Code]]="PL", BART_Rides[[#This Row],[Station Code]]="CC"), "Yes", "No")</f>
        <v>No</v>
      </c>
    </row>
    <row r="16011" spans="6:14">
      <c r="F16011" s="3">
        <v>44511</v>
      </c>
      <c r="G16011" s="1" t="s">
        <v>83</v>
      </c>
      <c r="H16011" s="1" t="s">
        <v>108</v>
      </c>
      <c r="I16011" s="1">
        <v>662</v>
      </c>
      <c r="J16011" s="1">
        <f>MONTH(BART_Rides[[#This Row],[Date]])</f>
        <v>11</v>
      </c>
      <c r="K16011" s="1">
        <f>WEEKDAY(BART_Rides[[#This Row],[Date]],2)</f>
        <v>4</v>
      </c>
      <c r="L16011" s="1" t="str">
        <f>LEFT(BART_Rides[[#This Row],[Lines]],1)</f>
        <v>B</v>
      </c>
      <c r="M16011" s="1" t="str">
        <f>IF(BART_Rides[[#This Row],[FirstLetter]]="Y","Yes","No")</f>
        <v>No</v>
      </c>
      <c r="N16011" s="1" t="str">
        <f>IF(OR(BART_Rides[[#This Row],[Station Code]]="EM", BART_Rides[[#This Row],[Station Code]]="MT", BART_Rides[[#This Row],[Station Code]]="PL", BART_Rides[[#This Row],[Station Code]]="CC"), "Yes", "No")</f>
        <v>No</v>
      </c>
    </row>
    <row r="16012" spans="6:14">
      <c r="F16012" s="3">
        <v>44512</v>
      </c>
      <c r="G16012" s="1" t="s">
        <v>83</v>
      </c>
      <c r="H16012" s="1" t="s">
        <v>108</v>
      </c>
      <c r="I16012" s="1">
        <v>703</v>
      </c>
      <c r="J16012" s="1">
        <f>MONTH(BART_Rides[[#This Row],[Date]])</f>
        <v>11</v>
      </c>
      <c r="K16012" s="1">
        <f>WEEKDAY(BART_Rides[[#This Row],[Date]],2)</f>
        <v>5</v>
      </c>
      <c r="L16012" s="1" t="str">
        <f>LEFT(BART_Rides[[#This Row],[Lines]],1)</f>
        <v>B</v>
      </c>
      <c r="M16012" s="1" t="str">
        <f>IF(BART_Rides[[#This Row],[FirstLetter]]="Y","Yes","No")</f>
        <v>No</v>
      </c>
      <c r="N16012" s="1" t="str">
        <f>IF(OR(BART_Rides[[#This Row],[Station Code]]="EM", BART_Rides[[#This Row],[Station Code]]="MT", BART_Rides[[#This Row],[Station Code]]="PL", BART_Rides[[#This Row],[Station Code]]="CC"), "Yes", "No")</f>
        <v>No</v>
      </c>
    </row>
    <row r="16013" spans="6:14">
      <c r="F16013" s="3">
        <v>44513</v>
      </c>
      <c r="G16013" s="1" t="s">
        <v>83</v>
      </c>
      <c r="H16013" s="1" t="s">
        <v>108</v>
      </c>
      <c r="I16013" s="1">
        <v>494</v>
      </c>
      <c r="J16013" s="1">
        <f>MONTH(BART_Rides[[#This Row],[Date]])</f>
        <v>11</v>
      </c>
      <c r="K16013" s="1">
        <f>WEEKDAY(BART_Rides[[#This Row],[Date]],2)</f>
        <v>6</v>
      </c>
      <c r="L16013" s="1" t="str">
        <f>LEFT(BART_Rides[[#This Row],[Lines]],1)</f>
        <v>B</v>
      </c>
      <c r="M16013" s="1" t="str">
        <f>IF(BART_Rides[[#This Row],[FirstLetter]]="Y","Yes","No")</f>
        <v>No</v>
      </c>
      <c r="N16013" s="1" t="str">
        <f>IF(OR(BART_Rides[[#This Row],[Station Code]]="EM", BART_Rides[[#This Row],[Station Code]]="MT", BART_Rides[[#This Row],[Station Code]]="PL", BART_Rides[[#This Row],[Station Code]]="CC"), "Yes", "No")</f>
        <v>No</v>
      </c>
    </row>
    <row r="16014" spans="6:14">
      <c r="F16014" s="3">
        <v>44514</v>
      </c>
      <c r="G16014" s="1" t="s">
        <v>83</v>
      </c>
      <c r="H16014" s="1" t="s">
        <v>108</v>
      </c>
      <c r="I16014" s="1">
        <v>361</v>
      </c>
      <c r="J16014" s="1">
        <f>MONTH(BART_Rides[[#This Row],[Date]])</f>
        <v>11</v>
      </c>
      <c r="K16014" s="1">
        <f>WEEKDAY(BART_Rides[[#This Row],[Date]],2)</f>
        <v>7</v>
      </c>
      <c r="L16014" s="1" t="str">
        <f>LEFT(BART_Rides[[#This Row],[Lines]],1)</f>
        <v>B</v>
      </c>
      <c r="M16014" s="1" t="str">
        <f>IF(BART_Rides[[#This Row],[FirstLetter]]="Y","Yes","No")</f>
        <v>No</v>
      </c>
      <c r="N16014" s="1" t="str">
        <f>IF(OR(BART_Rides[[#This Row],[Station Code]]="EM", BART_Rides[[#This Row],[Station Code]]="MT", BART_Rides[[#This Row],[Station Code]]="PL", BART_Rides[[#This Row],[Station Code]]="CC"), "Yes", "No")</f>
        <v>No</v>
      </c>
    </row>
    <row r="16015" spans="6:14">
      <c r="F16015" s="3">
        <v>44515</v>
      </c>
      <c r="G16015" s="1" t="s">
        <v>83</v>
      </c>
      <c r="H16015" s="1" t="s">
        <v>108</v>
      </c>
      <c r="I16015" s="1">
        <v>662</v>
      </c>
      <c r="J16015" s="1">
        <f>MONTH(BART_Rides[[#This Row],[Date]])</f>
        <v>11</v>
      </c>
      <c r="K16015" s="1">
        <f>WEEKDAY(BART_Rides[[#This Row],[Date]],2)</f>
        <v>1</v>
      </c>
      <c r="L16015" s="1" t="str">
        <f>LEFT(BART_Rides[[#This Row],[Lines]],1)</f>
        <v>B</v>
      </c>
      <c r="M16015" s="1" t="str">
        <f>IF(BART_Rides[[#This Row],[FirstLetter]]="Y","Yes","No")</f>
        <v>No</v>
      </c>
      <c r="N16015" s="1" t="str">
        <f>IF(OR(BART_Rides[[#This Row],[Station Code]]="EM", BART_Rides[[#This Row],[Station Code]]="MT", BART_Rides[[#This Row],[Station Code]]="PL", BART_Rides[[#This Row],[Station Code]]="CC"), "Yes", "No")</f>
        <v>No</v>
      </c>
    </row>
    <row r="16016" spans="6:14">
      <c r="F16016" s="3">
        <v>44516</v>
      </c>
      <c r="G16016" s="1" t="s">
        <v>83</v>
      </c>
      <c r="H16016" s="1" t="s">
        <v>108</v>
      </c>
      <c r="I16016" s="1">
        <v>702</v>
      </c>
      <c r="J16016" s="1">
        <f>MONTH(BART_Rides[[#This Row],[Date]])</f>
        <v>11</v>
      </c>
      <c r="K16016" s="1">
        <f>WEEKDAY(BART_Rides[[#This Row],[Date]],2)</f>
        <v>2</v>
      </c>
      <c r="L16016" s="1" t="str">
        <f>LEFT(BART_Rides[[#This Row],[Lines]],1)</f>
        <v>B</v>
      </c>
      <c r="M16016" s="1" t="str">
        <f>IF(BART_Rides[[#This Row],[FirstLetter]]="Y","Yes","No")</f>
        <v>No</v>
      </c>
      <c r="N16016" s="1" t="str">
        <f>IF(OR(BART_Rides[[#This Row],[Station Code]]="EM", BART_Rides[[#This Row],[Station Code]]="MT", BART_Rides[[#This Row],[Station Code]]="PL", BART_Rides[[#This Row],[Station Code]]="CC"), "Yes", "No")</f>
        <v>No</v>
      </c>
    </row>
    <row r="16017" spans="6:14">
      <c r="F16017" s="3">
        <v>44517</v>
      </c>
      <c r="G16017" s="1" t="s">
        <v>83</v>
      </c>
      <c r="H16017" s="1" t="s">
        <v>108</v>
      </c>
      <c r="I16017" s="1">
        <v>749</v>
      </c>
      <c r="J16017" s="1">
        <f>MONTH(BART_Rides[[#This Row],[Date]])</f>
        <v>11</v>
      </c>
      <c r="K16017" s="1">
        <f>WEEKDAY(BART_Rides[[#This Row],[Date]],2)</f>
        <v>3</v>
      </c>
      <c r="L16017" s="1" t="str">
        <f>LEFT(BART_Rides[[#This Row],[Lines]],1)</f>
        <v>B</v>
      </c>
      <c r="M16017" s="1" t="str">
        <f>IF(BART_Rides[[#This Row],[FirstLetter]]="Y","Yes","No")</f>
        <v>No</v>
      </c>
      <c r="N16017" s="1" t="str">
        <f>IF(OR(BART_Rides[[#This Row],[Station Code]]="EM", BART_Rides[[#This Row],[Station Code]]="MT", BART_Rides[[#This Row],[Station Code]]="PL", BART_Rides[[#This Row],[Station Code]]="CC"), "Yes", "No")</f>
        <v>No</v>
      </c>
    </row>
    <row r="16018" spans="6:14">
      <c r="F16018" s="3">
        <v>44518</v>
      </c>
      <c r="G16018" s="1" t="s">
        <v>83</v>
      </c>
      <c r="H16018" s="1" t="s">
        <v>108</v>
      </c>
      <c r="I16018" s="1">
        <v>717</v>
      </c>
      <c r="J16018" s="1">
        <f>MONTH(BART_Rides[[#This Row],[Date]])</f>
        <v>11</v>
      </c>
      <c r="K16018" s="1">
        <f>WEEKDAY(BART_Rides[[#This Row],[Date]],2)</f>
        <v>4</v>
      </c>
      <c r="L16018" s="1" t="str">
        <f>LEFT(BART_Rides[[#This Row],[Lines]],1)</f>
        <v>B</v>
      </c>
      <c r="M16018" s="1" t="str">
        <f>IF(BART_Rides[[#This Row],[FirstLetter]]="Y","Yes","No")</f>
        <v>No</v>
      </c>
      <c r="N16018" s="1" t="str">
        <f>IF(OR(BART_Rides[[#This Row],[Station Code]]="EM", BART_Rides[[#This Row],[Station Code]]="MT", BART_Rides[[#This Row],[Station Code]]="PL", BART_Rides[[#This Row],[Station Code]]="CC"), "Yes", "No")</f>
        <v>No</v>
      </c>
    </row>
    <row r="16019" spans="6:14">
      <c r="F16019" s="3">
        <v>44519</v>
      </c>
      <c r="G16019" s="1" t="s">
        <v>83</v>
      </c>
      <c r="H16019" s="1" t="s">
        <v>108</v>
      </c>
      <c r="I16019" s="1">
        <v>680</v>
      </c>
      <c r="J16019" s="1">
        <f>MONTH(BART_Rides[[#This Row],[Date]])</f>
        <v>11</v>
      </c>
      <c r="K16019" s="1">
        <f>WEEKDAY(BART_Rides[[#This Row],[Date]],2)</f>
        <v>5</v>
      </c>
      <c r="L16019" s="1" t="str">
        <f>LEFT(BART_Rides[[#This Row],[Lines]],1)</f>
        <v>B</v>
      </c>
      <c r="M16019" s="1" t="str">
        <f>IF(BART_Rides[[#This Row],[FirstLetter]]="Y","Yes","No")</f>
        <v>No</v>
      </c>
      <c r="N16019" s="1" t="str">
        <f>IF(OR(BART_Rides[[#This Row],[Station Code]]="EM", BART_Rides[[#This Row],[Station Code]]="MT", BART_Rides[[#This Row],[Station Code]]="PL", BART_Rides[[#This Row],[Station Code]]="CC"), "Yes", "No")</f>
        <v>No</v>
      </c>
    </row>
    <row r="16020" spans="6:14">
      <c r="F16020" s="3">
        <v>44520</v>
      </c>
      <c r="G16020" s="1" t="s">
        <v>83</v>
      </c>
      <c r="H16020" s="1" t="s">
        <v>108</v>
      </c>
      <c r="I16020" s="1">
        <v>439</v>
      </c>
      <c r="J16020" s="1">
        <f>MONTH(BART_Rides[[#This Row],[Date]])</f>
        <v>11</v>
      </c>
      <c r="K16020" s="1">
        <f>WEEKDAY(BART_Rides[[#This Row],[Date]],2)</f>
        <v>6</v>
      </c>
      <c r="L16020" s="1" t="str">
        <f>LEFT(BART_Rides[[#This Row],[Lines]],1)</f>
        <v>B</v>
      </c>
      <c r="M16020" s="1" t="str">
        <f>IF(BART_Rides[[#This Row],[FirstLetter]]="Y","Yes","No")</f>
        <v>No</v>
      </c>
      <c r="N16020" s="1" t="str">
        <f>IF(OR(BART_Rides[[#This Row],[Station Code]]="EM", BART_Rides[[#This Row],[Station Code]]="MT", BART_Rides[[#This Row],[Station Code]]="PL", BART_Rides[[#This Row],[Station Code]]="CC"), "Yes", "No")</f>
        <v>No</v>
      </c>
    </row>
    <row r="16021" spans="6:14">
      <c r="F16021" s="3">
        <v>44521</v>
      </c>
      <c r="G16021" s="1" t="s">
        <v>83</v>
      </c>
      <c r="H16021" s="1" t="s">
        <v>108</v>
      </c>
      <c r="I16021" s="1">
        <v>336</v>
      </c>
      <c r="J16021" s="1">
        <f>MONTH(BART_Rides[[#This Row],[Date]])</f>
        <v>11</v>
      </c>
      <c r="K16021" s="1">
        <f>WEEKDAY(BART_Rides[[#This Row],[Date]],2)</f>
        <v>7</v>
      </c>
      <c r="L16021" s="1" t="str">
        <f>LEFT(BART_Rides[[#This Row],[Lines]],1)</f>
        <v>B</v>
      </c>
      <c r="M16021" s="1" t="str">
        <f>IF(BART_Rides[[#This Row],[FirstLetter]]="Y","Yes","No")</f>
        <v>No</v>
      </c>
      <c r="N16021" s="1" t="str">
        <f>IF(OR(BART_Rides[[#This Row],[Station Code]]="EM", BART_Rides[[#This Row],[Station Code]]="MT", BART_Rides[[#This Row],[Station Code]]="PL", BART_Rides[[#This Row],[Station Code]]="CC"), "Yes", "No")</f>
        <v>No</v>
      </c>
    </row>
    <row r="16022" spans="6:14">
      <c r="F16022" s="3">
        <v>44522</v>
      </c>
      <c r="G16022" s="1" t="s">
        <v>83</v>
      </c>
      <c r="H16022" s="1" t="s">
        <v>108</v>
      </c>
      <c r="I16022" s="1">
        <v>656</v>
      </c>
      <c r="J16022" s="1">
        <f>MONTH(BART_Rides[[#This Row],[Date]])</f>
        <v>11</v>
      </c>
      <c r="K16022" s="1">
        <f>WEEKDAY(BART_Rides[[#This Row],[Date]],2)</f>
        <v>1</v>
      </c>
      <c r="L16022" s="1" t="str">
        <f>LEFT(BART_Rides[[#This Row],[Lines]],1)</f>
        <v>B</v>
      </c>
      <c r="M16022" s="1" t="str">
        <f>IF(BART_Rides[[#This Row],[FirstLetter]]="Y","Yes","No")</f>
        <v>No</v>
      </c>
      <c r="N16022" s="1" t="str">
        <f>IF(OR(BART_Rides[[#This Row],[Station Code]]="EM", BART_Rides[[#This Row],[Station Code]]="MT", BART_Rides[[#This Row],[Station Code]]="PL", BART_Rides[[#This Row],[Station Code]]="CC"), "Yes", "No")</f>
        <v>No</v>
      </c>
    </row>
    <row r="16023" spans="6:14">
      <c r="F16023" s="3">
        <v>44523</v>
      </c>
      <c r="G16023" s="1" t="s">
        <v>83</v>
      </c>
      <c r="H16023" s="1" t="s">
        <v>108</v>
      </c>
      <c r="I16023" s="1">
        <v>709</v>
      </c>
      <c r="J16023" s="1">
        <f>MONTH(BART_Rides[[#This Row],[Date]])</f>
        <v>11</v>
      </c>
      <c r="K16023" s="1">
        <f>WEEKDAY(BART_Rides[[#This Row],[Date]],2)</f>
        <v>2</v>
      </c>
      <c r="L16023" s="1" t="str">
        <f>LEFT(BART_Rides[[#This Row],[Lines]],1)</f>
        <v>B</v>
      </c>
      <c r="M16023" s="1" t="str">
        <f>IF(BART_Rides[[#This Row],[FirstLetter]]="Y","Yes","No")</f>
        <v>No</v>
      </c>
      <c r="N16023" s="1" t="str">
        <f>IF(OR(BART_Rides[[#This Row],[Station Code]]="EM", BART_Rides[[#This Row],[Station Code]]="MT", BART_Rides[[#This Row],[Station Code]]="PL", BART_Rides[[#This Row],[Station Code]]="CC"), "Yes", "No")</f>
        <v>No</v>
      </c>
    </row>
    <row r="16024" spans="6:14">
      <c r="F16024" s="3">
        <v>44524</v>
      </c>
      <c r="G16024" s="1" t="s">
        <v>83</v>
      </c>
      <c r="H16024" s="1" t="s">
        <v>108</v>
      </c>
      <c r="I16024" s="1">
        <v>717</v>
      </c>
      <c r="J16024" s="1">
        <f>MONTH(BART_Rides[[#This Row],[Date]])</f>
        <v>11</v>
      </c>
      <c r="K16024" s="1">
        <f>WEEKDAY(BART_Rides[[#This Row],[Date]],2)</f>
        <v>3</v>
      </c>
      <c r="L16024" s="1" t="str">
        <f>LEFT(BART_Rides[[#This Row],[Lines]],1)</f>
        <v>B</v>
      </c>
      <c r="M16024" s="1" t="str">
        <f>IF(BART_Rides[[#This Row],[FirstLetter]]="Y","Yes","No")</f>
        <v>No</v>
      </c>
      <c r="N16024" s="1" t="str">
        <f>IF(OR(BART_Rides[[#This Row],[Station Code]]="EM", BART_Rides[[#This Row],[Station Code]]="MT", BART_Rides[[#This Row],[Station Code]]="PL", BART_Rides[[#This Row],[Station Code]]="CC"), "Yes", "No")</f>
        <v>No</v>
      </c>
    </row>
    <row r="16025" spans="6:14">
      <c r="F16025" s="3">
        <v>44525</v>
      </c>
      <c r="G16025" s="1" t="s">
        <v>83</v>
      </c>
      <c r="H16025" s="1" t="s">
        <v>108</v>
      </c>
      <c r="I16025" s="1">
        <v>237</v>
      </c>
      <c r="J16025" s="1">
        <f>MONTH(BART_Rides[[#This Row],[Date]])</f>
        <v>11</v>
      </c>
      <c r="K16025" s="1">
        <f>WEEKDAY(BART_Rides[[#This Row],[Date]],2)</f>
        <v>4</v>
      </c>
      <c r="L16025" s="1" t="str">
        <f>LEFT(BART_Rides[[#This Row],[Lines]],1)</f>
        <v>B</v>
      </c>
      <c r="M16025" s="1" t="str">
        <f>IF(BART_Rides[[#This Row],[FirstLetter]]="Y","Yes","No")</f>
        <v>No</v>
      </c>
      <c r="N16025" s="1" t="str">
        <f>IF(OR(BART_Rides[[#This Row],[Station Code]]="EM", BART_Rides[[#This Row],[Station Code]]="MT", BART_Rides[[#This Row],[Station Code]]="PL", BART_Rides[[#This Row],[Station Code]]="CC"), "Yes", "No")</f>
        <v>No</v>
      </c>
    </row>
    <row r="16026" spans="6:14">
      <c r="F16026" s="3">
        <v>44526</v>
      </c>
      <c r="G16026" s="1" t="s">
        <v>83</v>
      </c>
      <c r="H16026" s="1" t="s">
        <v>108</v>
      </c>
      <c r="I16026" s="1">
        <v>511</v>
      </c>
      <c r="J16026" s="1">
        <f>MONTH(BART_Rides[[#This Row],[Date]])</f>
        <v>11</v>
      </c>
      <c r="K16026" s="1">
        <f>WEEKDAY(BART_Rides[[#This Row],[Date]],2)</f>
        <v>5</v>
      </c>
      <c r="L16026" s="1" t="str">
        <f>LEFT(BART_Rides[[#This Row],[Lines]],1)</f>
        <v>B</v>
      </c>
      <c r="M16026" s="1" t="str">
        <f>IF(BART_Rides[[#This Row],[FirstLetter]]="Y","Yes","No")</f>
        <v>No</v>
      </c>
      <c r="N16026" s="1" t="str">
        <f>IF(OR(BART_Rides[[#This Row],[Station Code]]="EM", BART_Rides[[#This Row],[Station Code]]="MT", BART_Rides[[#This Row],[Station Code]]="PL", BART_Rides[[#This Row],[Station Code]]="CC"), "Yes", "No")</f>
        <v>No</v>
      </c>
    </row>
    <row r="16027" spans="6:14">
      <c r="F16027" s="3">
        <v>44527</v>
      </c>
      <c r="G16027" s="1" t="s">
        <v>83</v>
      </c>
      <c r="H16027" s="1" t="s">
        <v>108</v>
      </c>
      <c r="I16027" s="1">
        <v>501</v>
      </c>
      <c r="J16027" s="1">
        <f>MONTH(BART_Rides[[#This Row],[Date]])</f>
        <v>11</v>
      </c>
      <c r="K16027" s="1">
        <f>WEEKDAY(BART_Rides[[#This Row],[Date]],2)</f>
        <v>6</v>
      </c>
      <c r="L16027" s="1" t="str">
        <f>LEFT(BART_Rides[[#This Row],[Lines]],1)</f>
        <v>B</v>
      </c>
      <c r="M16027" s="1" t="str">
        <f>IF(BART_Rides[[#This Row],[FirstLetter]]="Y","Yes","No")</f>
        <v>No</v>
      </c>
      <c r="N16027" s="1" t="str">
        <f>IF(OR(BART_Rides[[#This Row],[Station Code]]="EM", BART_Rides[[#This Row],[Station Code]]="MT", BART_Rides[[#This Row],[Station Code]]="PL", BART_Rides[[#This Row],[Station Code]]="CC"), "Yes", "No")</f>
        <v>No</v>
      </c>
    </row>
    <row r="16028" spans="6:14">
      <c r="F16028" s="3">
        <v>44528</v>
      </c>
      <c r="G16028" s="1" t="s">
        <v>83</v>
      </c>
      <c r="H16028" s="1" t="s">
        <v>108</v>
      </c>
      <c r="I16028" s="1">
        <v>350</v>
      </c>
      <c r="J16028" s="1">
        <f>MONTH(BART_Rides[[#This Row],[Date]])</f>
        <v>11</v>
      </c>
      <c r="K16028" s="1">
        <f>WEEKDAY(BART_Rides[[#This Row],[Date]],2)</f>
        <v>7</v>
      </c>
      <c r="L16028" s="1" t="str">
        <f>LEFT(BART_Rides[[#This Row],[Lines]],1)</f>
        <v>B</v>
      </c>
      <c r="M16028" s="1" t="str">
        <f>IF(BART_Rides[[#This Row],[FirstLetter]]="Y","Yes","No")</f>
        <v>No</v>
      </c>
      <c r="N16028" s="1" t="str">
        <f>IF(OR(BART_Rides[[#This Row],[Station Code]]="EM", BART_Rides[[#This Row],[Station Code]]="MT", BART_Rides[[#This Row],[Station Code]]="PL", BART_Rides[[#This Row],[Station Code]]="CC"), "Yes", "No")</f>
        <v>No</v>
      </c>
    </row>
    <row r="16029" spans="6:14">
      <c r="F16029" s="3">
        <v>44529</v>
      </c>
      <c r="G16029" s="1" t="s">
        <v>83</v>
      </c>
      <c r="H16029" s="1" t="s">
        <v>108</v>
      </c>
      <c r="I16029" s="1">
        <v>624</v>
      </c>
      <c r="J16029" s="1">
        <f>MONTH(BART_Rides[[#This Row],[Date]])</f>
        <v>11</v>
      </c>
      <c r="K16029" s="1">
        <f>WEEKDAY(BART_Rides[[#This Row],[Date]],2)</f>
        <v>1</v>
      </c>
      <c r="L16029" s="1" t="str">
        <f>LEFT(BART_Rides[[#This Row],[Lines]],1)</f>
        <v>B</v>
      </c>
      <c r="M16029" s="1" t="str">
        <f>IF(BART_Rides[[#This Row],[FirstLetter]]="Y","Yes","No")</f>
        <v>No</v>
      </c>
      <c r="N16029" s="1" t="str">
        <f>IF(OR(BART_Rides[[#This Row],[Station Code]]="EM", BART_Rides[[#This Row],[Station Code]]="MT", BART_Rides[[#This Row],[Station Code]]="PL", BART_Rides[[#This Row],[Station Code]]="CC"), "Yes", "No")</f>
        <v>No</v>
      </c>
    </row>
    <row r="16030" spans="6:14">
      <c r="F16030" s="3">
        <v>44530</v>
      </c>
      <c r="G16030" s="1" t="s">
        <v>83</v>
      </c>
      <c r="H16030" s="1" t="s">
        <v>108</v>
      </c>
      <c r="I16030" s="1">
        <v>714</v>
      </c>
      <c r="J16030" s="1">
        <f>MONTH(BART_Rides[[#This Row],[Date]])</f>
        <v>11</v>
      </c>
      <c r="K16030" s="1">
        <f>WEEKDAY(BART_Rides[[#This Row],[Date]],2)</f>
        <v>2</v>
      </c>
      <c r="L16030" s="1" t="str">
        <f>LEFT(BART_Rides[[#This Row],[Lines]],1)</f>
        <v>B</v>
      </c>
      <c r="M16030" s="1" t="str">
        <f>IF(BART_Rides[[#This Row],[FirstLetter]]="Y","Yes","No")</f>
        <v>No</v>
      </c>
      <c r="N16030" s="1" t="str">
        <f>IF(OR(BART_Rides[[#This Row],[Station Code]]="EM", BART_Rides[[#This Row],[Station Code]]="MT", BART_Rides[[#This Row],[Station Code]]="PL", BART_Rides[[#This Row],[Station Code]]="CC"), "Yes", "No")</f>
        <v>No</v>
      </c>
    </row>
    <row r="16031" spans="6:14">
      <c r="F16031" s="3">
        <v>44531</v>
      </c>
      <c r="G16031" s="1" t="s">
        <v>83</v>
      </c>
      <c r="H16031" s="1" t="s">
        <v>108</v>
      </c>
      <c r="I16031" s="1">
        <v>725</v>
      </c>
      <c r="J16031" s="1">
        <f>MONTH(BART_Rides[[#This Row],[Date]])</f>
        <v>12</v>
      </c>
      <c r="K16031" s="1">
        <f>WEEKDAY(BART_Rides[[#This Row],[Date]],2)</f>
        <v>3</v>
      </c>
      <c r="L16031" s="1" t="str">
        <f>LEFT(BART_Rides[[#This Row],[Lines]],1)</f>
        <v>B</v>
      </c>
      <c r="M16031" s="1" t="str">
        <f>IF(BART_Rides[[#This Row],[FirstLetter]]="Y","Yes","No")</f>
        <v>No</v>
      </c>
      <c r="N16031" s="1" t="str">
        <f>IF(OR(BART_Rides[[#This Row],[Station Code]]="EM", BART_Rides[[#This Row],[Station Code]]="MT", BART_Rides[[#This Row],[Station Code]]="PL", BART_Rides[[#This Row],[Station Code]]="CC"), "Yes", "No")</f>
        <v>No</v>
      </c>
    </row>
    <row r="16032" spans="6:14">
      <c r="F16032" s="3">
        <v>44532</v>
      </c>
      <c r="G16032" s="1" t="s">
        <v>83</v>
      </c>
      <c r="H16032" s="1" t="s">
        <v>108</v>
      </c>
      <c r="I16032" s="1">
        <v>694</v>
      </c>
      <c r="J16032" s="1">
        <f>MONTH(BART_Rides[[#This Row],[Date]])</f>
        <v>12</v>
      </c>
      <c r="K16032" s="1">
        <f>WEEKDAY(BART_Rides[[#This Row],[Date]],2)</f>
        <v>4</v>
      </c>
      <c r="L16032" s="1" t="str">
        <f>LEFT(BART_Rides[[#This Row],[Lines]],1)</f>
        <v>B</v>
      </c>
      <c r="M16032" s="1" t="str">
        <f>IF(BART_Rides[[#This Row],[FirstLetter]]="Y","Yes","No")</f>
        <v>No</v>
      </c>
      <c r="N16032" s="1" t="str">
        <f>IF(OR(BART_Rides[[#This Row],[Station Code]]="EM", BART_Rides[[#This Row],[Station Code]]="MT", BART_Rides[[#This Row],[Station Code]]="PL", BART_Rides[[#This Row],[Station Code]]="CC"), "Yes", "No")</f>
        <v>No</v>
      </c>
    </row>
    <row r="16033" spans="6:14">
      <c r="F16033" s="3">
        <v>44533</v>
      </c>
      <c r="G16033" s="1" t="s">
        <v>83</v>
      </c>
      <c r="H16033" s="1" t="s">
        <v>108</v>
      </c>
      <c r="I16033" s="1">
        <v>743</v>
      </c>
      <c r="J16033" s="1">
        <f>MONTH(BART_Rides[[#This Row],[Date]])</f>
        <v>12</v>
      </c>
      <c r="K16033" s="1">
        <f>WEEKDAY(BART_Rides[[#This Row],[Date]],2)</f>
        <v>5</v>
      </c>
      <c r="L16033" s="1" t="str">
        <f>LEFT(BART_Rides[[#This Row],[Lines]],1)</f>
        <v>B</v>
      </c>
      <c r="M16033" s="1" t="str">
        <f>IF(BART_Rides[[#This Row],[FirstLetter]]="Y","Yes","No")</f>
        <v>No</v>
      </c>
      <c r="N16033" s="1" t="str">
        <f>IF(OR(BART_Rides[[#This Row],[Station Code]]="EM", BART_Rides[[#This Row],[Station Code]]="MT", BART_Rides[[#This Row],[Station Code]]="PL", BART_Rides[[#This Row],[Station Code]]="CC"), "Yes", "No")</f>
        <v>No</v>
      </c>
    </row>
    <row r="16034" spans="6:14">
      <c r="F16034" s="3">
        <v>44534</v>
      </c>
      <c r="G16034" s="1" t="s">
        <v>83</v>
      </c>
      <c r="H16034" s="1" t="s">
        <v>108</v>
      </c>
      <c r="I16034" s="1">
        <v>445</v>
      </c>
      <c r="J16034" s="1">
        <f>MONTH(BART_Rides[[#This Row],[Date]])</f>
        <v>12</v>
      </c>
      <c r="K16034" s="1">
        <f>WEEKDAY(BART_Rides[[#This Row],[Date]],2)</f>
        <v>6</v>
      </c>
      <c r="L16034" s="1" t="str">
        <f>LEFT(BART_Rides[[#This Row],[Lines]],1)</f>
        <v>B</v>
      </c>
      <c r="M16034" s="1" t="str">
        <f>IF(BART_Rides[[#This Row],[FirstLetter]]="Y","Yes","No")</f>
        <v>No</v>
      </c>
      <c r="N16034" s="1" t="str">
        <f>IF(OR(BART_Rides[[#This Row],[Station Code]]="EM", BART_Rides[[#This Row],[Station Code]]="MT", BART_Rides[[#This Row],[Station Code]]="PL", BART_Rides[[#This Row],[Station Code]]="CC"), "Yes", "No")</f>
        <v>No</v>
      </c>
    </row>
    <row r="16035" spans="6:14">
      <c r="F16035" s="3">
        <v>44535</v>
      </c>
      <c r="G16035" s="1" t="s">
        <v>83</v>
      </c>
      <c r="H16035" s="1" t="s">
        <v>108</v>
      </c>
      <c r="I16035" s="1">
        <v>310</v>
      </c>
      <c r="J16035" s="1">
        <f>MONTH(BART_Rides[[#This Row],[Date]])</f>
        <v>12</v>
      </c>
      <c r="K16035" s="1">
        <f>WEEKDAY(BART_Rides[[#This Row],[Date]],2)</f>
        <v>7</v>
      </c>
      <c r="L16035" s="1" t="str">
        <f>LEFT(BART_Rides[[#This Row],[Lines]],1)</f>
        <v>B</v>
      </c>
      <c r="M16035" s="1" t="str">
        <f>IF(BART_Rides[[#This Row],[FirstLetter]]="Y","Yes","No")</f>
        <v>No</v>
      </c>
      <c r="N16035" s="1" t="str">
        <f>IF(OR(BART_Rides[[#This Row],[Station Code]]="EM", BART_Rides[[#This Row],[Station Code]]="MT", BART_Rides[[#This Row],[Station Code]]="PL", BART_Rides[[#This Row],[Station Code]]="CC"), "Yes", "No")</f>
        <v>No</v>
      </c>
    </row>
    <row r="16036" spans="6:14">
      <c r="F16036" s="3">
        <v>44536</v>
      </c>
      <c r="G16036" s="1" t="s">
        <v>83</v>
      </c>
      <c r="H16036" s="1" t="s">
        <v>108</v>
      </c>
      <c r="I16036" s="1">
        <v>673</v>
      </c>
      <c r="J16036" s="1">
        <f>MONTH(BART_Rides[[#This Row],[Date]])</f>
        <v>12</v>
      </c>
      <c r="K16036" s="1">
        <f>WEEKDAY(BART_Rides[[#This Row],[Date]],2)</f>
        <v>1</v>
      </c>
      <c r="L16036" s="1" t="str">
        <f>LEFT(BART_Rides[[#This Row],[Lines]],1)</f>
        <v>B</v>
      </c>
      <c r="M16036" s="1" t="str">
        <f>IF(BART_Rides[[#This Row],[FirstLetter]]="Y","Yes","No")</f>
        <v>No</v>
      </c>
      <c r="N16036" s="1" t="str">
        <f>IF(OR(BART_Rides[[#This Row],[Station Code]]="EM", BART_Rides[[#This Row],[Station Code]]="MT", BART_Rides[[#This Row],[Station Code]]="PL", BART_Rides[[#This Row],[Station Code]]="CC"), "Yes", "No")</f>
        <v>No</v>
      </c>
    </row>
    <row r="16037" spans="6:14">
      <c r="F16037" s="3">
        <v>44537</v>
      </c>
      <c r="G16037" s="1" t="s">
        <v>83</v>
      </c>
      <c r="H16037" s="1" t="s">
        <v>108</v>
      </c>
      <c r="I16037" s="1">
        <v>732</v>
      </c>
      <c r="J16037" s="1">
        <f>MONTH(BART_Rides[[#This Row],[Date]])</f>
        <v>12</v>
      </c>
      <c r="K16037" s="1">
        <f>WEEKDAY(BART_Rides[[#This Row],[Date]],2)</f>
        <v>2</v>
      </c>
      <c r="L16037" s="1" t="str">
        <f>LEFT(BART_Rides[[#This Row],[Lines]],1)</f>
        <v>B</v>
      </c>
      <c r="M16037" s="1" t="str">
        <f>IF(BART_Rides[[#This Row],[FirstLetter]]="Y","Yes","No")</f>
        <v>No</v>
      </c>
      <c r="N16037" s="1" t="str">
        <f>IF(OR(BART_Rides[[#This Row],[Station Code]]="EM", BART_Rides[[#This Row],[Station Code]]="MT", BART_Rides[[#This Row],[Station Code]]="PL", BART_Rides[[#This Row],[Station Code]]="CC"), "Yes", "No")</f>
        <v>No</v>
      </c>
    </row>
    <row r="16038" spans="6:14">
      <c r="F16038" s="3">
        <v>44538</v>
      </c>
      <c r="G16038" s="1" t="s">
        <v>83</v>
      </c>
      <c r="H16038" s="1" t="s">
        <v>108</v>
      </c>
      <c r="I16038" s="1">
        <v>776</v>
      </c>
      <c r="J16038" s="1">
        <f>MONTH(BART_Rides[[#This Row],[Date]])</f>
        <v>12</v>
      </c>
      <c r="K16038" s="1">
        <f>WEEKDAY(BART_Rides[[#This Row],[Date]],2)</f>
        <v>3</v>
      </c>
      <c r="L16038" s="1" t="str">
        <f>LEFT(BART_Rides[[#This Row],[Lines]],1)</f>
        <v>B</v>
      </c>
      <c r="M16038" s="1" t="str">
        <f>IF(BART_Rides[[#This Row],[FirstLetter]]="Y","Yes","No")</f>
        <v>No</v>
      </c>
      <c r="N16038" s="1" t="str">
        <f>IF(OR(BART_Rides[[#This Row],[Station Code]]="EM", BART_Rides[[#This Row],[Station Code]]="MT", BART_Rides[[#This Row],[Station Code]]="PL", BART_Rides[[#This Row],[Station Code]]="CC"), "Yes", "No")</f>
        <v>No</v>
      </c>
    </row>
    <row r="16039" spans="6:14">
      <c r="F16039" s="3">
        <v>44539</v>
      </c>
      <c r="G16039" s="1" t="s">
        <v>83</v>
      </c>
      <c r="H16039" s="1" t="s">
        <v>108</v>
      </c>
      <c r="I16039" s="1">
        <v>746</v>
      </c>
      <c r="J16039" s="1">
        <f>MONTH(BART_Rides[[#This Row],[Date]])</f>
        <v>12</v>
      </c>
      <c r="K16039" s="1">
        <f>WEEKDAY(BART_Rides[[#This Row],[Date]],2)</f>
        <v>4</v>
      </c>
      <c r="L16039" s="1" t="str">
        <f>LEFT(BART_Rides[[#This Row],[Lines]],1)</f>
        <v>B</v>
      </c>
      <c r="M16039" s="1" t="str">
        <f>IF(BART_Rides[[#This Row],[FirstLetter]]="Y","Yes","No")</f>
        <v>No</v>
      </c>
      <c r="N16039" s="1" t="str">
        <f>IF(OR(BART_Rides[[#This Row],[Station Code]]="EM", BART_Rides[[#This Row],[Station Code]]="MT", BART_Rides[[#This Row],[Station Code]]="PL", BART_Rides[[#This Row],[Station Code]]="CC"), "Yes", "No")</f>
        <v>No</v>
      </c>
    </row>
    <row r="16040" spans="6:14">
      <c r="F16040" s="3">
        <v>44540</v>
      </c>
      <c r="G16040" s="1" t="s">
        <v>83</v>
      </c>
      <c r="H16040" s="1" t="s">
        <v>108</v>
      </c>
      <c r="I16040" s="1">
        <v>743</v>
      </c>
      <c r="J16040" s="1">
        <f>MONTH(BART_Rides[[#This Row],[Date]])</f>
        <v>12</v>
      </c>
      <c r="K16040" s="1">
        <f>WEEKDAY(BART_Rides[[#This Row],[Date]],2)</f>
        <v>5</v>
      </c>
      <c r="L16040" s="1" t="str">
        <f>LEFT(BART_Rides[[#This Row],[Lines]],1)</f>
        <v>B</v>
      </c>
      <c r="M16040" s="1" t="str">
        <f>IF(BART_Rides[[#This Row],[FirstLetter]]="Y","Yes","No")</f>
        <v>No</v>
      </c>
      <c r="N16040" s="1" t="str">
        <f>IF(OR(BART_Rides[[#This Row],[Station Code]]="EM", BART_Rides[[#This Row],[Station Code]]="MT", BART_Rides[[#This Row],[Station Code]]="PL", BART_Rides[[#This Row],[Station Code]]="CC"), "Yes", "No")</f>
        <v>No</v>
      </c>
    </row>
    <row r="16041" spans="6:14">
      <c r="F16041" s="3">
        <v>44541</v>
      </c>
      <c r="G16041" s="1" t="s">
        <v>83</v>
      </c>
      <c r="H16041" s="1" t="s">
        <v>108</v>
      </c>
      <c r="I16041" s="1">
        <v>556</v>
      </c>
      <c r="J16041" s="1">
        <f>MONTH(BART_Rides[[#This Row],[Date]])</f>
        <v>12</v>
      </c>
      <c r="K16041" s="1">
        <f>WEEKDAY(BART_Rides[[#This Row],[Date]],2)</f>
        <v>6</v>
      </c>
      <c r="L16041" s="1" t="str">
        <f>LEFT(BART_Rides[[#This Row],[Lines]],1)</f>
        <v>B</v>
      </c>
      <c r="M16041" s="1" t="str">
        <f>IF(BART_Rides[[#This Row],[FirstLetter]]="Y","Yes","No")</f>
        <v>No</v>
      </c>
      <c r="N16041" s="1" t="str">
        <f>IF(OR(BART_Rides[[#This Row],[Station Code]]="EM", BART_Rides[[#This Row],[Station Code]]="MT", BART_Rides[[#This Row],[Station Code]]="PL", BART_Rides[[#This Row],[Station Code]]="CC"), "Yes", "No")</f>
        <v>No</v>
      </c>
    </row>
    <row r="16042" spans="6:14">
      <c r="F16042" s="3">
        <v>44542</v>
      </c>
      <c r="G16042" s="1" t="s">
        <v>83</v>
      </c>
      <c r="H16042" s="1" t="s">
        <v>108</v>
      </c>
      <c r="I16042" s="1">
        <v>297</v>
      </c>
      <c r="J16042" s="1">
        <f>MONTH(BART_Rides[[#This Row],[Date]])</f>
        <v>12</v>
      </c>
      <c r="K16042" s="1">
        <f>WEEKDAY(BART_Rides[[#This Row],[Date]],2)</f>
        <v>7</v>
      </c>
      <c r="L16042" s="1" t="str">
        <f>LEFT(BART_Rides[[#This Row],[Lines]],1)</f>
        <v>B</v>
      </c>
      <c r="M16042" s="1" t="str">
        <f>IF(BART_Rides[[#This Row],[FirstLetter]]="Y","Yes","No")</f>
        <v>No</v>
      </c>
      <c r="N16042" s="1" t="str">
        <f>IF(OR(BART_Rides[[#This Row],[Station Code]]="EM", BART_Rides[[#This Row],[Station Code]]="MT", BART_Rides[[#This Row],[Station Code]]="PL", BART_Rides[[#This Row],[Station Code]]="CC"), "Yes", "No")</f>
        <v>No</v>
      </c>
    </row>
    <row r="16043" spans="6:14">
      <c r="F16043" s="3">
        <v>44543</v>
      </c>
      <c r="G16043" s="1" t="s">
        <v>83</v>
      </c>
      <c r="H16043" s="1" t="s">
        <v>108</v>
      </c>
      <c r="I16043" s="1">
        <v>576</v>
      </c>
      <c r="J16043" s="1">
        <f>MONTH(BART_Rides[[#This Row],[Date]])</f>
        <v>12</v>
      </c>
      <c r="K16043" s="1">
        <f>WEEKDAY(BART_Rides[[#This Row],[Date]],2)</f>
        <v>1</v>
      </c>
      <c r="L16043" s="1" t="str">
        <f>LEFT(BART_Rides[[#This Row],[Lines]],1)</f>
        <v>B</v>
      </c>
      <c r="M16043" s="1" t="str">
        <f>IF(BART_Rides[[#This Row],[FirstLetter]]="Y","Yes","No")</f>
        <v>No</v>
      </c>
      <c r="N16043" s="1" t="str">
        <f>IF(OR(BART_Rides[[#This Row],[Station Code]]="EM", BART_Rides[[#This Row],[Station Code]]="MT", BART_Rides[[#This Row],[Station Code]]="PL", BART_Rides[[#This Row],[Station Code]]="CC"), "Yes", "No")</f>
        <v>No</v>
      </c>
    </row>
    <row r="16044" spans="6:14">
      <c r="F16044" s="3">
        <v>44544</v>
      </c>
      <c r="G16044" s="1" t="s">
        <v>83</v>
      </c>
      <c r="H16044" s="1" t="s">
        <v>108</v>
      </c>
      <c r="I16044" s="1">
        <v>695</v>
      </c>
      <c r="J16044" s="1">
        <f>MONTH(BART_Rides[[#This Row],[Date]])</f>
        <v>12</v>
      </c>
      <c r="K16044" s="1">
        <f>WEEKDAY(BART_Rides[[#This Row],[Date]],2)</f>
        <v>2</v>
      </c>
      <c r="L16044" s="1" t="str">
        <f>LEFT(BART_Rides[[#This Row],[Lines]],1)</f>
        <v>B</v>
      </c>
      <c r="M16044" s="1" t="str">
        <f>IF(BART_Rides[[#This Row],[FirstLetter]]="Y","Yes","No")</f>
        <v>No</v>
      </c>
      <c r="N16044" s="1" t="str">
        <f>IF(OR(BART_Rides[[#This Row],[Station Code]]="EM", BART_Rides[[#This Row],[Station Code]]="MT", BART_Rides[[#This Row],[Station Code]]="PL", BART_Rides[[#This Row],[Station Code]]="CC"), "Yes", "No")</f>
        <v>No</v>
      </c>
    </row>
    <row r="16045" spans="6:14">
      <c r="F16045" s="3">
        <v>44545</v>
      </c>
      <c r="G16045" s="1" t="s">
        <v>83</v>
      </c>
      <c r="H16045" s="1" t="s">
        <v>108</v>
      </c>
      <c r="I16045" s="1">
        <v>719</v>
      </c>
      <c r="J16045" s="1">
        <f>MONTH(BART_Rides[[#This Row],[Date]])</f>
        <v>12</v>
      </c>
      <c r="K16045" s="1">
        <f>WEEKDAY(BART_Rides[[#This Row],[Date]],2)</f>
        <v>3</v>
      </c>
      <c r="L16045" s="1" t="str">
        <f>LEFT(BART_Rides[[#This Row],[Lines]],1)</f>
        <v>B</v>
      </c>
      <c r="M16045" s="1" t="str">
        <f>IF(BART_Rides[[#This Row],[FirstLetter]]="Y","Yes","No")</f>
        <v>No</v>
      </c>
      <c r="N16045" s="1" t="str">
        <f>IF(OR(BART_Rides[[#This Row],[Station Code]]="EM", BART_Rides[[#This Row],[Station Code]]="MT", BART_Rides[[#This Row],[Station Code]]="PL", BART_Rides[[#This Row],[Station Code]]="CC"), "Yes", "No")</f>
        <v>No</v>
      </c>
    </row>
    <row r="16046" spans="6:14">
      <c r="F16046" s="3">
        <v>44546</v>
      </c>
      <c r="G16046" s="1" t="s">
        <v>83</v>
      </c>
      <c r="H16046" s="1" t="s">
        <v>108</v>
      </c>
      <c r="I16046" s="1">
        <v>721</v>
      </c>
      <c r="J16046" s="1">
        <f>MONTH(BART_Rides[[#This Row],[Date]])</f>
        <v>12</v>
      </c>
      <c r="K16046" s="1">
        <f>WEEKDAY(BART_Rides[[#This Row],[Date]],2)</f>
        <v>4</v>
      </c>
      <c r="L16046" s="1" t="str">
        <f>LEFT(BART_Rides[[#This Row],[Lines]],1)</f>
        <v>B</v>
      </c>
      <c r="M16046" s="1" t="str">
        <f>IF(BART_Rides[[#This Row],[FirstLetter]]="Y","Yes","No")</f>
        <v>No</v>
      </c>
      <c r="N16046" s="1" t="str">
        <f>IF(OR(BART_Rides[[#This Row],[Station Code]]="EM", BART_Rides[[#This Row],[Station Code]]="MT", BART_Rides[[#This Row],[Station Code]]="PL", BART_Rides[[#This Row],[Station Code]]="CC"), "Yes", "No")</f>
        <v>No</v>
      </c>
    </row>
    <row r="16047" spans="6:14">
      <c r="F16047" s="3">
        <v>44547</v>
      </c>
      <c r="G16047" s="1" t="s">
        <v>83</v>
      </c>
      <c r="H16047" s="1" t="s">
        <v>108</v>
      </c>
      <c r="I16047" s="1">
        <v>828</v>
      </c>
      <c r="J16047" s="1">
        <f>MONTH(BART_Rides[[#This Row],[Date]])</f>
        <v>12</v>
      </c>
      <c r="K16047" s="1">
        <f>WEEKDAY(BART_Rides[[#This Row],[Date]],2)</f>
        <v>5</v>
      </c>
      <c r="L16047" s="1" t="str">
        <f>LEFT(BART_Rides[[#This Row],[Lines]],1)</f>
        <v>B</v>
      </c>
      <c r="M16047" s="1" t="str">
        <f>IF(BART_Rides[[#This Row],[FirstLetter]]="Y","Yes","No")</f>
        <v>No</v>
      </c>
      <c r="N16047" s="1" t="str">
        <f>IF(OR(BART_Rides[[#This Row],[Station Code]]="EM", BART_Rides[[#This Row],[Station Code]]="MT", BART_Rides[[#This Row],[Station Code]]="PL", BART_Rides[[#This Row],[Station Code]]="CC"), "Yes", "No")</f>
        <v>No</v>
      </c>
    </row>
    <row r="16048" spans="6:14">
      <c r="F16048" s="3">
        <v>44548</v>
      </c>
      <c r="G16048" s="1" t="s">
        <v>83</v>
      </c>
      <c r="H16048" s="1" t="s">
        <v>108</v>
      </c>
      <c r="I16048" s="1">
        <v>548</v>
      </c>
      <c r="J16048" s="1">
        <f>MONTH(BART_Rides[[#This Row],[Date]])</f>
        <v>12</v>
      </c>
      <c r="K16048" s="1">
        <f>WEEKDAY(BART_Rides[[#This Row],[Date]],2)</f>
        <v>6</v>
      </c>
      <c r="L16048" s="1" t="str">
        <f>LEFT(BART_Rides[[#This Row],[Lines]],1)</f>
        <v>B</v>
      </c>
      <c r="M16048" s="1" t="str">
        <f>IF(BART_Rides[[#This Row],[FirstLetter]]="Y","Yes","No")</f>
        <v>No</v>
      </c>
      <c r="N16048" s="1" t="str">
        <f>IF(OR(BART_Rides[[#This Row],[Station Code]]="EM", BART_Rides[[#This Row],[Station Code]]="MT", BART_Rides[[#This Row],[Station Code]]="PL", BART_Rides[[#This Row],[Station Code]]="CC"), "Yes", "No")</f>
        <v>No</v>
      </c>
    </row>
    <row r="16049" spans="6:14">
      <c r="F16049" s="3">
        <v>44549</v>
      </c>
      <c r="G16049" s="1" t="s">
        <v>83</v>
      </c>
      <c r="H16049" s="1" t="s">
        <v>108</v>
      </c>
      <c r="I16049" s="1">
        <v>382</v>
      </c>
      <c r="J16049" s="1">
        <f>MONTH(BART_Rides[[#This Row],[Date]])</f>
        <v>12</v>
      </c>
      <c r="K16049" s="1">
        <f>WEEKDAY(BART_Rides[[#This Row],[Date]],2)</f>
        <v>7</v>
      </c>
      <c r="L16049" s="1" t="str">
        <f>LEFT(BART_Rides[[#This Row],[Lines]],1)</f>
        <v>B</v>
      </c>
      <c r="M16049" s="1" t="str">
        <f>IF(BART_Rides[[#This Row],[FirstLetter]]="Y","Yes","No")</f>
        <v>No</v>
      </c>
      <c r="N16049" s="1" t="str">
        <f>IF(OR(BART_Rides[[#This Row],[Station Code]]="EM", BART_Rides[[#This Row],[Station Code]]="MT", BART_Rides[[#This Row],[Station Code]]="PL", BART_Rides[[#This Row],[Station Code]]="CC"), "Yes", "No")</f>
        <v>No</v>
      </c>
    </row>
    <row r="16050" spans="6:14">
      <c r="F16050" s="3">
        <v>44550</v>
      </c>
      <c r="G16050" s="1" t="s">
        <v>83</v>
      </c>
      <c r="H16050" s="1" t="s">
        <v>108</v>
      </c>
      <c r="I16050" s="1">
        <v>690</v>
      </c>
      <c r="J16050" s="1">
        <f>MONTH(BART_Rides[[#This Row],[Date]])</f>
        <v>12</v>
      </c>
      <c r="K16050" s="1">
        <f>WEEKDAY(BART_Rides[[#This Row],[Date]],2)</f>
        <v>1</v>
      </c>
      <c r="L16050" s="1" t="str">
        <f>LEFT(BART_Rides[[#This Row],[Lines]],1)</f>
        <v>B</v>
      </c>
      <c r="M16050" s="1" t="str">
        <f>IF(BART_Rides[[#This Row],[FirstLetter]]="Y","Yes","No")</f>
        <v>No</v>
      </c>
      <c r="N16050" s="1" t="str">
        <f>IF(OR(BART_Rides[[#This Row],[Station Code]]="EM", BART_Rides[[#This Row],[Station Code]]="MT", BART_Rides[[#This Row],[Station Code]]="PL", BART_Rides[[#This Row],[Station Code]]="CC"), "Yes", "No")</f>
        <v>No</v>
      </c>
    </row>
    <row r="16051" spans="6:14">
      <c r="F16051" s="3">
        <v>44551</v>
      </c>
      <c r="G16051" s="1" t="s">
        <v>83</v>
      </c>
      <c r="H16051" s="1" t="s">
        <v>108</v>
      </c>
      <c r="I16051" s="1">
        <v>621</v>
      </c>
      <c r="J16051" s="1">
        <f>MONTH(BART_Rides[[#This Row],[Date]])</f>
        <v>12</v>
      </c>
      <c r="K16051" s="1">
        <f>WEEKDAY(BART_Rides[[#This Row],[Date]],2)</f>
        <v>2</v>
      </c>
      <c r="L16051" s="1" t="str">
        <f>LEFT(BART_Rides[[#This Row],[Lines]],1)</f>
        <v>B</v>
      </c>
      <c r="M16051" s="1" t="str">
        <f>IF(BART_Rides[[#This Row],[FirstLetter]]="Y","Yes","No")</f>
        <v>No</v>
      </c>
      <c r="N16051" s="1" t="str">
        <f>IF(OR(BART_Rides[[#This Row],[Station Code]]="EM", BART_Rides[[#This Row],[Station Code]]="MT", BART_Rides[[#This Row],[Station Code]]="PL", BART_Rides[[#This Row],[Station Code]]="CC"), "Yes", "No")</f>
        <v>No</v>
      </c>
    </row>
    <row r="16052" spans="6:14">
      <c r="F16052" s="3">
        <v>44552</v>
      </c>
      <c r="G16052" s="1" t="s">
        <v>83</v>
      </c>
      <c r="H16052" s="1" t="s">
        <v>108</v>
      </c>
      <c r="I16052" s="1">
        <v>584</v>
      </c>
      <c r="J16052" s="1">
        <f>MONTH(BART_Rides[[#This Row],[Date]])</f>
        <v>12</v>
      </c>
      <c r="K16052" s="1">
        <f>WEEKDAY(BART_Rides[[#This Row],[Date]],2)</f>
        <v>3</v>
      </c>
      <c r="L16052" s="1" t="str">
        <f>LEFT(BART_Rides[[#This Row],[Lines]],1)</f>
        <v>B</v>
      </c>
      <c r="M16052" s="1" t="str">
        <f>IF(BART_Rides[[#This Row],[FirstLetter]]="Y","Yes","No")</f>
        <v>No</v>
      </c>
      <c r="N16052" s="1" t="str">
        <f>IF(OR(BART_Rides[[#This Row],[Station Code]]="EM", BART_Rides[[#This Row],[Station Code]]="MT", BART_Rides[[#This Row],[Station Code]]="PL", BART_Rides[[#This Row],[Station Code]]="CC"), "Yes", "No")</f>
        <v>No</v>
      </c>
    </row>
    <row r="16053" spans="6:14">
      <c r="F16053" s="3">
        <v>44553</v>
      </c>
      <c r="G16053" s="1" t="s">
        <v>83</v>
      </c>
      <c r="H16053" s="1" t="s">
        <v>108</v>
      </c>
      <c r="I16053" s="1">
        <v>613</v>
      </c>
      <c r="J16053" s="1">
        <f>MONTH(BART_Rides[[#This Row],[Date]])</f>
        <v>12</v>
      </c>
      <c r="K16053" s="1">
        <f>WEEKDAY(BART_Rides[[#This Row],[Date]],2)</f>
        <v>4</v>
      </c>
      <c r="L16053" s="1" t="str">
        <f>LEFT(BART_Rides[[#This Row],[Lines]],1)</f>
        <v>B</v>
      </c>
      <c r="M16053" s="1" t="str">
        <f>IF(BART_Rides[[#This Row],[FirstLetter]]="Y","Yes","No")</f>
        <v>No</v>
      </c>
      <c r="N16053" s="1" t="str">
        <f>IF(OR(BART_Rides[[#This Row],[Station Code]]="EM", BART_Rides[[#This Row],[Station Code]]="MT", BART_Rides[[#This Row],[Station Code]]="PL", BART_Rides[[#This Row],[Station Code]]="CC"), "Yes", "No")</f>
        <v>No</v>
      </c>
    </row>
    <row r="16054" spans="6:14">
      <c r="F16054" s="3">
        <v>44554</v>
      </c>
      <c r="G16054" s="1" t="s">
        <v>83</v>
      </c>
      <c r="H16054" s="1" t="s">
        <v>108</v>
      </c>
      <c r="I16054" s="1">
        <v>368</v>
      </c>
      <c r="J16054" s="1">
        <f>MONTH(BART_Rides[[#This Row],[Date]])</f>
        <v>12</v>
      </c>
      <c r="K16054" s="1">
        <f>WEEKDAY(BART_Rides[[#This Row],[Date]],2)</f>
        <v>5</v>
      </c>
      <c r="L16054" s="1" t="str">
        <f>LEFT(BART_Rides[[#This Row],[Lines]],1)</f>
        <v>B</v>
      </c>
      <c r="M16054" s="1" t="str">
        <f>IF(BART_Rides[[#This Row],[FirstLetter]]="Y","Yes","No")</f>
        <v>No</v>
      </c>
      <c r="N16054" s="1" t="str">
        <f>IF(OR(BART_Rides[[#This Row],[Station Code]]="EM", BART_Rides[[#This Row],[Station Code]]="MT", BART_Rides[[#This Row],[Station Code]]="PL", BART_Rides[[#This Row],[Station Code]]="CC"), "Yes", "No")</f>
        <v>No</v>
      </c>
    </row>
    <row r="16055" spans="6:14">
      <c r="F16055" s="3">
        <v>44555</v>
      </c>
      <c r="G16055" s="1" t="s">
        <v>83</v>
      </c>
      <c r="H16055" s="1" t="s">
        <v>108</v>
      </c>
      <c r="I16055" s="1">
        <v>120</v>
      </c>
      <c r="J16055" s="1">
        <f>MONTH(BART_Rides[[#This Row],[Date]])</f>
        <v>12</v>
      </c>
      <c r="K16055" s="1">
        <f>WEEKDAY(BART_Rides[[#This Row],[Date]],2)</f>
        <v>6</v>
      </c>
      <c r="L16055" s="1" t="str">
        <f>LEFT(BART_Rides[[#This Row],[Lines]],1)</f>
        <v>B</v>
      </c>
      <c r="M16055" s="1" t="str">
        <f>IF(BART_Rides[[#This Row],[FirstLetter]]="Y","Yes","No")</f>
        <v>No</v>
      </c>
      <c r="N16055" s="1" t="str">
        <f>IF(OR(BART_Rides[[#This Row],[Station Code]]="EM", BART_Rides[[#This Row],[Station Code]]="MT", BART_Rides[[#This Row],[Station Code]]="PL", BART_Rides[[#This Row],[Station Code]]="CC"), "Yes", "No")</f>
        <v>No</v>
      </c>
    </row>
    <row r="16056" spans="6:14">
      <c r="F16056" s="3">
        <v>44556</v>
      </c>
      <c r="G16056" s="1" t="s">
        <v>83</v>
      </c>
      <c r="H16056" s="1" t="s">
        <v>108</v>
      </c>
      <c r="I16056" s="1">
        <v>239</v>
      </c>
      <c r="J16056" s="1">
        <f>MONTH(BART_Rides[[#This Row],[Date]])</f>
        <v>12</v>
      </c>
      <c r="K16056" s="1">
        <f>WEEKDAY(BART_Rides[[#This Row],[Date]],2)</f>
        <v>7</v>
      </c>
      <c r="L16056" s="1" t="str">
        <f>LEFT(BART_Rides[[#This Row],[Lines]],1)</f>
        <v>B</v>
      </c>
      <c r="M16056" s="1" t="str">
        <f>IF(BART_Rides[[#This Row],[FirstLetter]]="Y","Yes","No")</f>
        <v>No</v>
      </c>
      <c r="N16056" s="1" t="str">
        <f>IF(OR(BART_Rides[[#This Row],[Station Code]]="EM", BART_Rides[[#This Row],[Station Code]]="MT", BART_Rides[[#This Row],[Station Code]]="PL", BART_Rides[[#This Row],[Station Code]]="CC"), "Yes", "No")</f>
        <v>No</v>
      </c>
    </row>
    <row r="16057" spans="6:14">
      <c r="F16057" s="3">
        <v>44557</v>
      </c>
      <c r="G16057" s="1" t="s">
        <v>83</v>
      </c>
      <c r="H16057" s="1" t="s">
        <v>108</v>
      </c>
      <c r="I16057" s="1">
        <v>463</v>
      </c>
      <c r="J16057" s="1">
        <f>MONTH(BART_Rides[[#This Row],[Date]])</f>
        <v>12</v>
      </c>
      <c r="K16057" s="1">
        <f>WEEKDAY(BART_Rides[[#This Row],[Date]],2)</f>
        <v>1</v>
      </c>
      <c r="L16057" s="1" t="str">
        <f>LEFT(BART_Rides[[#This Row],[Lines]],1)</f>
        <v>B</v>
      </c>
      <c r="M16057" s="1" t="str">
        <f>IF(BART_Rides[[#This Row],[FirstLetter]]="Y","Yes","No")</f>
        <v>No</v>
      </c>
      <c r="N16057" s="1" t="str">
        <f>IF(OR(BART_Rides[[#This Row],[Station Code]]="EM", BART_Rides[[#This Row],[Station Code]]="MT", BART_Rides[[#This Row],[Station Code]]="PL", BART_Rides[[#This Row],[Station Code]]="CC"), "Yes", "No")</f>
        <v>No</v>
      </c>
    </row>
    <row r="16058" spans="6:14">
      <c r="F16058" s="3">
        <v>44558</v>
      </c>
      <c r="G16058" s="1" t="s">
        <v>83</v>
      </c>
      <c r="H16058" s="1" t="s">
        <v>108</v>
      </c>
      <c r="I16058" s="1">
        <v>521</v>
      </c>
      <c r="J16058" s="1">
        <f>MONTH(BART_Rides[[#This Row],[Date]])</f>
        <v>12</v>
      </c>
      <c r="K16058" s="1">
        <f>WEEKDAY(BART_Rides[[#This Row],[Date]],2)</f>
        <v>2</v>
      </c>
      <c r="L16058" s="1" t="str">
        <f>LEFT(BART_Rides[[#This Row],[Lines]],1)</f>
        <v>B</v>
      </c>
      <c r="M16058" s="1" t="str">
        <f>IF(BART_Rides[[#This Row],[FirstLetter]]="Y","Yes","No")</f>
        <v>No</v>
      </c>
      <c r="N16058" s="1" t="str">
        <f>IF(OR(BART_Rides[[#This Row],[Station Code]]="EM", BART_Rides[[#This Row],[Station Code]]="MT", BART_Rides[[#This Row],[Station Code]]="PL", BART_Rides[[#This Row],[Station Code]]="CC"), "Yes", "No")</f>
        <v>No</v>
      </c>
    </row>
    <row r="16059" spans="6:14">
      <c r="F16059" s="3">
        <v>44559</v>
      </c>
      <c r="G16059" s="1" t="s">
        <v>83</v>
      </c>
      <c r="H16059" s="1" t="s">
        <v>108</v>
      </c>
      <c r="I16059" s="1">
        <v>463</v>
      </c>
      <c r="J16059" s="1">
        <f>MONTH(BART_Rides[[#This Row],[Date]])</f>
        <v>12</v>
      </c>
      <c r="K16059" s="1">
        <f>WEEKDAY(BART_Rides[[#This Row],[Date]],2)</f>
        <v>3</v>
      </c>
      <c r="L16059" s="1" t="str">
        <f>LEFT(BART_Rides[[#This Row],[Lines]],1)</f>
        <v>B</v>
      </c>
      <c r="M16059" s="1" t="str">
        <f>IF(BART_Rides[[#This Row],[FirstLetter]]="Y","Yes","No")</f>
        <v>No</v>
      </c>
      <c r="N16059" s="1" t="str">
        <f>IF(OR(BART_Rides[[#This Row],[Station Code]]="EM", BART_Rides[[#This Row],[Station Code]]="MT", BART_Rides[[#This Row],[Station Code]]="PL", BART_Rides[[#This Row],[Station Code]]="CC"), "Yes", "No")</f>
        <v>No</v>
      </c>
    </row>
    <row r="16060" spans="6:14">
      <c r="F16060" s="3">
        <v>44560</v>
      </c>
      <c r="G16060" s="1" t="s">
        <v>83</v>
      </c>
      <c r="H16060" s="1" t="s">
        <v>108</v>
      </c>
      <c r="I16060" s="1">
        <v>478</v>
      </c>
      <c r="J16060" s="1">
        <f>MONTH(BART_Rides[[#This Row],[Date]])</f>
        <v>12</v>
      </c>
      <c r="K16060" s="1">
        <f>WEEKDAY(BART_Rides[[#This Row],[Date]],2)</f>
        <v>4</v>
      </c>
      <c r="L16060" s="1" t="str">
        <f>LEFT(BART_Rides[[#This Row],[Lines]],1)</f>
        <v>B</v>
      </c>
      <c r="M16060" s="1" t="str">
        <f>IF(BART_Rides[[#This Row],[FirstLetter]]="Y","Yes","No")</f>
        <v>No</v>
      </c>
      <c r="N16060" s="1" t="str">
        <f>IF(OR(BART_Rides[[#This Row],[Station Code]]="EM", BART_Rides[[#This Row],[Station Code]]="MT", BART_Rides[[#This Row],[Station Code]]="PL", BART_Rides[[#This Row],[Station Code]]="CC"), "Yes", "No")</f>
        <v>No</v>
      </c>
    </row>
    <row r="16061" spans="6:14">
      <c r="F16061" s="3">
        <v>44561</v>
      </c>
      <c r="G16061" s="1" t="s">
        <v>83</v>
      </c>
      <c r="H16061" s="1" t="s">
        <v>108</v>
      </c>
      <c r="I16061" s="1">
        <v>373</v>
      </c>
      <c r="J16061" s="1">
        <f>MONTH(BART_Rides[[#This Row],[Date]])</f>
        <v>12</v>
      </c>
      <c r="K16061" s="1">
        <f>WEEKDAY(BART_Rides[[#This Row],[Date]],2)</f>
        <v>5</v>
      </c>
      <c r="L16061" s="1" t="str">
        <f>LEFT(BART_Rides[[#This Row],[Lines]],1)</f>
        <v>B</v>
      </c>
      <c r="M16061" s="1" t="str">
        <f>IF(BART_Rides[[#This Row],[FirstLetter]]="Y","Yes","No")</f>
        <v>No</v>
      </c>
      <c r="N16061" s="1" t="str">
        <f>IF(OR(BART_Rides[[#This Row],[Station Code]]="EM", BART_Rides[[#This Row],[Station Code]]="MT", BART_Rides[[#This Row],[Station Code]]="PL", BART_Rides[[#This Row],[Station Code]]="CC"), "Yes", "No")</f>
        <v>No</v>
      </c>
    </row>
    <row r="16062" spans="6:14">
      <c r="F16062" s="3">
        <v>44197</v>
      </c>
      <c r="G16062" s="1" t="s">
        <v>85</v>
      </c>
      <c r="H16062" s="1" t="s">
        <v>109</v>
      </c>
      <c r="I16062" s="1">
        <v>37</v>
      </c>
      <c r="J16062" s="1">
        <f>MONTH(BART_Rides[[#This Row],[Date]])</f>
        <v>1</v>
      </c>
      <c r="K16062" s="1">
        <f>WEEKDAY(BART_Rides[[#This Row],[Date]],2)</f>
        <v>5</v>
      </c>
      <c r="L16062" s="1" t="str">
        <f>LEFT(BART_Rides[[#This Row],[Lines]],1)</f>
        <v>S</v>
      </c>
      <c r="M16062" s="1" t="str">
        <f>IF(BART_Rides[[#This Row],[FirstLetter]]="Y","Yes","No")</f>
        <v>No</v>
      </c>
      <c r="N16062" s="1" t="str">
        <f>IF(OR(BART_Rides[[#This Row],[Station Code]]="EM", BART_Rides[[#This Row],[Station Code]]="MT", BART_Rides[[#This Row],[Station Code]]="PL", BART_Rides[[#This Row],[Station Code]]="CC"), "Yes", "No")</f>
        <v>No</v>
      </c>
    </row>
    <row r="16063" spans="6:14">
      <c r="F16063" s="3">
        <v>44198</v>
      </c>
      <c r="G16063" s="1" t="s">
        <v>85</v>
      </c>
      <c r="H16063" s="1" t="s">
        <v>109</v>
      </c>
      <c r="I16063" s="1">
        <v>52</v>
      </c>
      <c r="J16063" s="1">
        <f>MONTH(BART_Rides[[#This Row],[Date]])</f>
        <v>1</v>
      </c>
      <c r="K16063" s="1">
        <f>WEEKDAY(BART_Rides[[#This Row],[Date]],2)</f>
        <v>6</v>
      </c>
      <c r="L16063" s="1" t="str">
        <f>LEFT(BART_Rides[[#This Row],[Lines]],1)</f>
        <v>S</v>
      </c>
      <c r="M16063" s="1" t="str">
        <f>IF(BART_Rides[[#This Row],[FirstLetter]]="Y","Yes","No")</f>
        <v>No</v>
      </c>
      <c r="N16063" s="1" t="str">
        <f>IF(OR(BART_Rides[[#This Row],[Station Code]]="EM", BART_Rides[[#This Row],[Station Code]]="MT", BART_Rides[[#This Row],[Station Code]]="PL", BART_Rides[[#This Row],[Station Code]]="CC"), "Yes", "No")</f>
        <v>No</v>
      </c>
    </row>
    <row r="16064" spans="6:14">
      <c r="F16064" s="3">
        <v>44199</v>
      </c>
      <c r="G16064" s="1" t="s">
        <v>85</v>
      </c>
      <c r="H16064" s="1" t="s">
        <v>109</v>
      </c>
      <c r="I16064" s="1">
        <v>43</v>
      </c>
      <c r="J16064" s="1">
        <f>MONTH(BART_Rides[[#This Row],[Date]])</f>
        <v>1</v>
      </c>
      <c r="K16064" s="1">
        <f>WEEKDAY(BART_Rides[[#This Row],[Date]],2)</f>
        <v>7</v>
      </c>
      <c r="L16064" s="1" t="str">
        <f>LEFT(BART_Rides[[#This Row],[Lines]],1)</f>
        <v>S</v>
      </c>
      <c r="M16064" s="1" t="str">
        <f>IF(BART_Rides[[#This Row],[FirstLetter]]="Y","Yes","No")</f>
        <v>No</v>
      </c>
      <c r="N16064" s="1" t="str">
        <f>IF(OR(BART_Rides[[#This Row],[Station Code]]="EM", BART_Rides[[#This Row],[Station Code]]="MT", BART_Rides[[#This Row],[Station Code]]="PL", BART_Rides[[#This Row],[Station Code]]="CC"), "Yes", "No")</f>
        <v>No</v>
      </c>
    </row>
    <row r="16065" spans="6:14">
      <c r="F16065" s="3">
        <v>44200</v>
      </c>
      <c r="G16065" s="1" t="s">
        <v>85</v>
      </c>
      <c r="H16065" s="1" t="s">
        <v>109</v>
      </c>
      <c r="I16065" s="1">
        <v>68</v>
      </c>
      <c r="J16065" s="1">
        <f>MONTH(BART_Rides[[#This Row],[Date]])</f>
        <v>1</v>
      </c>
      <c r="K16065" s="1">
        <f>WEEKDAY(BART_Rides[[#This Row],[Date]],2)</f>
        <v>1</v>
      </c>
      <c r="L16065" s="1" t="str">
        <f>LEFT(BART_Rides[[#This Row],[Lines]],1)</f>
        <v>S</v>
      </c>
      <c r="M16065" s="1" t="str">
        <f>IF(BART_Rides[[#This Row],[FirstLetter]]="Y","Yes","No")</f>
        <v>No</v>
      </c>
      <c r="N16065" s="1" t="str">
        <f>IF(OR(BART_Rides[[#This Row],[Station Code]]="EM", BART_Rides[[#This Row],[Station Code]]="MT", BART_Rides[[#This Row],[Station Code]]="PL", BART_Rides[[#This Row],[Station Code]]="CC"), "Yes", "No")</f>
        <v>No</v>
      </c>
    </row>
    <row r="16066" spans="6:14">
      <c r="F16066" s="3">
        <v>44201</v>
      </c>
      <c r="G16066" s="1" t="s">
        <v>85</v>
      </c>
      <c r="H16066" s="1" t="s">
        <v>109</v>
      </c>
      <c r="I16066" s="1">
        <v>56</v>
      </c>
      <c r="J16066" s="1">
        <f>MONTH(BART_Rides[[#This Row],[Date]])</f>
        <v>1</v>
      </c>
      <c r="K16066" s="1">
        <f>WEEKDAY(BART_Rides[[#This Row],[Date]],2)</f>
        <v>2</v>
      </c>
      <c r="L16066" s="1" t="str">
        <f>LEFT(BART_Rides[[#This Row],[Lines]],1)</f>
        <v>S</v>
      </c>
      <c r="M16066" s="1" t="str">
        <f>IF(BART_Rides[[#This Row],[FirstLetter]]="Y","Yes","No")</f>
        <v>No</v>
      </c>
      <c r="N16066" s="1" t="str">
        <f>IF(OR(BART_Rides[[#This Row],[Station Code]]="EM", BART_Rides[[#This Row],[Station Code]]="MT", BART_Rides[[#This Row],[Station Code]]="PL", BART_Rides[[#This Row],[Station Code]]="CC"), "Yes", "No")</f>
        <v>No</v>
      </c>
    </row>
    <row r="16067" spans="6:14">
      <c r="F16067" s="3">
        <v>44202</v>
      </c>
      <c r="G16067" s="1" t="s">
        <v>85</v>
      </c>
      <c r="H16067" s="1" t="s">
        <v>109</v>
      </c>
      <c r="I16067" s="1">
        <v>41</v>
      </c>
      <c r="J16067" s="1">
        <f>MONTH(BART_Rides[[#This Row],[Date]])</f>
        <v>1</v>
      </c>
      <c r="K16067" s="1">
        <f>WEEKDAY(BART_Rides[[#This Row],[Date]],2)</f>
        <v>3</v>
      </c>
      <c r="L16067" s="1" t="str">
        <f>LEFT(BART_Rides[[#This Row],[Lines]],1)</f>
        <v>S</v>
      </c>
      <c r="M16067" s="1" t="str">
        <f>IF(BART_Rides[[#This Row],[FirstLetter]]="Y","Yes","No")</f>
        <v>No</v>
      </c>
      <c r="N16067" s="1" t="str">
        <f>IF(OR(BART_Rides[[#This Row],[Station Code]]="EM", BART_Rides[[#This Row],[Station Code]]="MT", BART_Rides[[#This Row],[Station Code]]="PL", BART_Rides[[#This Row],[Station Code]]="CC"), "Yes", "No")</f>
        <v>No</v>
      </c>
    </row>
    <row r="16068" spans="6:14">
      <c r="F16068" s="3">
        <v>44203</v>
      </c>
      <c r="G16068" s="1" t="s">
        <v>85</v>
      </c>
      <c r="H16068" s="1" t="s">
        <v>109</v>
      </c>
      <c r="I16068" s="1">
        <v>67</v>
      </c>
      <c r="J16068" s="1">
        <f>MONTH(BART_Rides[[#This Row],[Date]])</f>
        <v>1</v>
      </c>
      <c r="K16068" s="1">
        <f>WEEKDAY(BART_Rides[[#This Row],[Date]],2)</f>
        <v>4</v>
      </c>
      <c r="L16068" s="1" t="str">
        <f>LEFT(BART_Rides[[#This Row],[Lines]],1)</f>
        <v>S</v>
      </c>
      <c r="M16068" s="1" t="str">
        <f>IF(BART_Rides[[#This Row],[FirstLetter]]="Y","Yes","No")</f>
        <v>No</v>
      </c>
      <c r="N16068" s="1" t="str">
        <f>IF(OR(BART_Rides[[#This Row],[Station Code]]="EM", BART_Rides[[#This Row],[Station Code]]="MT", BART_Rides[[#This Row],[Station Code]]="PL", BART_Rides[[#This Row],[Station Code]]="CC"), "Yes", "No")</f>
        <v>No</v>
      </c>
    </row>
    <row r="16069" spans="6:14">
      <c r="F16069" s="3">
        <v>44204</v>
      </c>
      <c r="G16069" s="1" t="s">
        <v>85</v>
      </c>
      <c r="H16069" s="1" t="s">
        <v>109</v>
      </c>
      <c r="I16069" s="1">
        <v>85</v>
      </c>
      <c r="J16069" s="1">
        <f>MONTH(BART_Rides[[#This Row],[Date]])</f>
        <v>1</v>
      </c>
      <c r="K16069" s="1">
        <f>WEEKDAY(BART_Rides[[#This Row],[Date]],2)</f>
        <v>5</v>
      </c>
      <c r="L16069" s="1" t="str">
        <f>LEFT(BART_Rides[[#This Row],[Lines]],1)</f>
        <v>S</v>
      </c>
      <c r="M16069" s="1" t="str">
        <f>IF(BART_Rides[[#This Row],[FirstLetter]]="Y","Yes","No")</f>
        <v>No</v>
      </c>
      <c r="N16069" s="1" t="str">
        <f>IF(OR(BART_Rides[[#This Row],[Station Code]]="EM", BART_Rides[[#This Row],[Station Code]]="MT", BART_Rides[[#This Row],[Station Code]]="PL", BART_Rides[[#This Row],[Station Code]]="CC"), "Yes", "No")</f>
        <v>No</v>
      </c>
    </row>
    <row r="16070" spans="6:14">
      <c r="F16070" s="3">
        <v>44205</v>
      </c>
      <c r="G16070" s="1" t="s">
        <v>85</v>
      </c>
      <c r="H16070" s="1" t="s">
        <v>109</v>
      </c>
      <c r="I16070" s="1">
        <v>38</v>
      </c>
      <c r="J16070" s="1">
        <f>MONTH(BART_Rides[[#This Row],[Date]])</f>
        <v>1</v>
      </c>
      <c r="K16070" s="1">
        <f>WEEKDAY(BART_Rides[[#This Row],[Date]],2)</f>
        <v>6</v>
      </c>
      <c r="L16070" s="1" t="str">
        <f>LEFT(BART_Rides[[#This Row],[Lines]],1)</f>
        <v>S</v>
      </c>
      <c r="M16070" s="1" t="str">
        <f>IF(BART_Rides[[#This Row],[FirstLetter]]="Y","Yes","No")</f>
        <v>No</v>
      </c>
      <c r="N16070" s="1" t="str">
        <f>IF(OR(BART_Rides[[#This Row],[Station Code]]="EM", BART_Rides[[#This Row],[Station Code]]="MT", BART_Rides[[#This Row],[Station Code]]="PL", BART_Rides[[#This Row],[Station Code]]="CC"), "Yes", "No")</f>
        <v>No</v>
      </c>
    </row>
    <row r="16071" spans="6:14">
      <c r="F16071" s="3">
        <v>44206</v>
      </c>
      <c r="G16071" s="1" t="s">
        <v>85</v>
      </c>
      <c r="H16071" s="1" t="s">
        <v>109</v>
      </c>
      <c r="I16071" s="1">
        <v>49</v>
      </c>
      <c r="J16071" s="1">
        <f>MONTH(BART_Rides[[#This Row],[Date]])</f>
        <v>1</v>
      </c>
      <c r="K16071" s="1">
        <f>WEEKDAY(BART_Rides[[#This Row],[Date]],2)</f>
        <v>7</v>
      </c>
      <c r="L16071" s="1" t="str">
        <f>LEFT(BART_Rides[[#This Row],[Lines]],1)</f>
        <v>S</v>
      </c>
      <c r="M16071" s="1" t="str">
        <f>IF(BART_Rides[[#This Row],[FirstLetter]]="Y","Yes","No")</f>
        <v>No</v>
      </c>
      <c r="N16071" s="1" t="str">
        <f>IF(OR(BART_Rides[[#This Row],[Station Code]]="EM", BART_Rides[[#This Row],[Station Code]]="MT", BART_Rides[[#This Row],[Station Code]]="PL", BART_Rides[[#This Row],[Station Code]]="CC"), "Yes", "No")</f>
        <v>No</v>
      </c>
    </row>
    <row r="16072" spans="6:14">
      <c r="F16072" s="3">
        <v>44207</v>
      </c>
      <c r="G16072" s="1" t="s">
        <v>85</v>
      </c>
      <c r="H16072" s="1" t="s">
        <v>109</v>
      </c>
      <c r="I16072" s="1">
        <v>57</v>
      </c>
      <c r="J16072" s="1">
        <f>MONTH(BART_Rides[[#This Row],[Date]])</f>
        <v>1</v>
      </c>
      <c r="K16072" s="1">
        <f>WEEKDAY(BART_Rides[[#This Row],[Date]],2)</f>
        <v>1</v>
      </c>
      <c r="L16072" s="1" t="str">
        <f>LEFT(BART_Rides[[#This Row],[Lines]],1)</f>
        <v>S</v>
      </c>
      <c r="M16072" s="1" t="str">
        <f>IF(BART_Rides[[#This Row],[FirstLetter]]="Y","Yes","No")</f>
        <v>No</v>
      </c>
      <c r="N16072" s="1" t="str">
        <f>IF(OR(BART_Rides[[#This Row],[Station Code]]="EM", BART_Rides[[#This Row],[Station Code]]="MT", BART_Rides[[#This Row],[Station Code]]="PL", BART_Rides[[#This Row],[Station Code]]="CC"), "Yes", "No")</f>
        <v>No</v>
      </c>
    </row>
    <row r="16073" spans="6:14">
      <c r="F16073" s="3">
        <v>44208</v>
      </c>
      <c r="G16073" s="1" t="s">
        <v>85</v>
      </c>
      <c r="H16073" s="1" t="s">
        <v>109</v>
      </c>
      <c r="I16073" s="1">
        <v>53</v>
      </c>
      <c r="J16073" s="1">
        <f>MONTH(BART_Rides[[#This Row],[Date]])</f>
        <v>1</v>
      </c>
      <c r="K16073" s="1">
        <f>WEEKDAY(BART_Rides[[#This Row],[Date]],2)</f>
        <v>2</v>
      </c>
      <c r="L16073" s="1" t="str">
        <f>LEFT(BART_Rides[[#This Row],[Lines]],1)</f>
        <v>S</v>
      </c>
      <c r="M16073" s="1" t="str">
        <f>IF(BART_Rides[[#This Row],[FirstLetter]]="Y","Yes","No")</f>
        <v>No</v>
      </c>
      <c r="N16073" s="1" t="str">
        <f>IF(OR(BART_Rides[[#This Row],[Station Code]]="EM", BART_Rides[[#This Row],[Station Code]]="MT", BART_Rides[[#This Row],[Station Code]]="PL", BART_Rides[[#This Row],[Station Code]]="CC"), "Yes", "No")</f>
        <v>No</v>
      </c>
    </row>
    <row r="16074" spans="6:14">
      <c r="F16074" s="3">
        <v>44209</v>
      </c>
      <c r="G16074" s="1" t="s">
        <v>85</v>
      </c>
      <c r="H16074" s="1" t="s">
        <v>109</v>
      </c>
      <c r="I16074" s="1">
        <v>40</v>
      </c>
      <c r="J16074" s="1">
        <f>MONTH(BART_Rides[[#This Row],[Date]])</f>
        <v>1</v>
      </c>
      <c r="K16074" s="1">
        <f>WEEKDAY(BART_Rides[[#This Row],[Date]],2)</f>
        <v>3</v>
      </c>
      <c r="L16074" s="1" t="str">
        <f>LEFT(BART_Rides[[#This Row],[Lines]],1)</f>
        <v>S</v>
      </c>
      <c r="M16074" s="1" t="str">
        <f>IF(BART_Rides[[#This Row],[FirstLetter]]="Y","Yes","No")</f>
        <v>No</v>
      </c>
      <c r="N16074" s="1" t="str">
        <f>IF(OR(BART_Rides[[#This Row],[Station Code]]="EM", BART_Rides[[#This Row],[Station Code]]="MT", BART_Rides[[#This Row],[Station Code]]="PL", BART_Rides[[#This Row],[Station Code]]="CC"), "Yes", "No")</f>
        <v>No</v>
      </c>
    </row>
    <row r="16075" spans="6:14">
      <c r="F16075" s="3">
        <v>44210</v>
      </c>
      <c r="G16075" s="1" t="s">
        <v>85</v>
      </c>
      <c r="H16075" s="1" t="s">
        <v>109</v>
      </c>
      <c r="I16075" s="1">
        <v>92</v>
      </c>
      <c r="J16075" s="1">
        <f>MONTH(BART_Rides[[#This Row],[Date]])</f>
        <v>1</v>
      </c>
      <c r="K16075" s="1">
        <f>WEEKDAY(BART_Rides[[#This Row],[Date]],2)</f>
        <v>4</v>
      </c>
      <c r="L16075" s="1" t="str">
        <f>LEFT(BART_Rides[[#This Row],[Lines]],1)</f>
        <v>S</v>
      </c>
      <c r="M16075" s="1" t="str">
        <f>IF(BART_Rides[[#This Row],[FirstLetter]]="Y","Yes","No")</f>
        <v>No</v>
      </c>
      <c r="N16075" s="1" t="str">
        <f>IF(OR(BART_Rides[[#This Row],[Station Code]]="EM", BART_Rides[[#This Row],[Station Code]]="MT", BART_Rides[[#This Row],[Station Code]]="PL", BART_Rides[[#This Row],[Station Code]]="CC"), "Yes", "No")</f>
        <v>No</v>
      </c>
    </row>
    <row r="16076" spans="6:14">
      <c r="F16076" s="3">
        <v>44211</v>
      </c>
      <c r="G16076" s="1" t="s">
        <v>85</v>
      </c>
      <c r="H16076" s="1" t="s">
        <v>109</v>
      </c>
      <c r="I16076" s="1">
        <v>109</v>
      </c>
      <c r="J16076" s="1">
        <f>MONTH(BART_Rides[[#This Row],[Date]])</f>
        <v>1</v>
      </c>
      <c r="K16076" s="1">
        <f>WEEKDAY(BART_Rides[[#This Row],[Date]],2)</f>
        <v>5</v>
      </c>
      <c r="L16076" s="1" t="str">
        <f>LEFT(BART_Rides[[#This Row],[Lines]],1)</f>
        <v>S</v>
      </c>
      <c r="M16076" s="1" t="str">
        <f>IF(BART_Rides[[#This Row],[FirstLetter]]="Y","Yes","No")</f>
        <v>No</v>
      </c>
      <c r="N16076" s="1" t="str">
        <f>IF(OR(BART_Rides[[#This Row],[Station Code]]="EM", BART_Rides[[#This Row],[Station Code]]="MT", BART_Rides[[#This Row],[Station Code]]="PL", BART_Rides[[#This Row],[Station Code]]="CC"), "Yes", "No")</f>
        <v>No</v>
      </c>
    </row>
    <row r="16077" spans="6:14">
      <c r="F16077" s="3">
        <v>44212</v>
      </c>
      <c r="G16077" s="1" t="s">
        <v>85</v>
      </c>
      <c r="H16077" s="1" t="s">
        <v>109</v>
      </c>
      <c r="I16077" s="1">
        <v>39</v>
      </c>
      <c r="J16077" s="1">
        <f>MONTH(BART_Rides[[#This Row],[Date]])</f>
        <v>1</v>
      </c>
      <c r="K16077" s="1">
        <f>WEEKDAY(BART_Rides[[#This Row],[Date]],2)</f>
        <v>6</v>
      </c>
      <c r="L16077" s="1" t="str">
        <f>LEFT(BART_Rides[[#This Row],[Lines]],1)</f>
        <v>S</v>
      </c>
      <c r="M16077" s="1" t="str">
        <f>IF(BART_Rides[[#This Row],[FirstLetter]]="Y","Yes","No")</f>
        <v>No</v>
      </c>
      <c r="N16077" s="1" t="str">
        <f>IF(OR(BART_Rides[[#This Row],[Station Code]]="EM", BART_Rides[[#This Row],[Station Code]]="MT", BART_Rides[[#This Row],[Station Code]]="PL", BART_Rides[[#This Row],[Station Code]]="CC"), "Yes", "No")</f>
        <v>No</v>
      </c>
    </row>
    <row r="16078" spans="6:14">
      <c r="F16078" s="3">
        <v>44213</v>
      </c>
      <c r="G16078" s="1" t="s">
        <v>85</v>
      </c>
      <c r="H16078" s="1" t="s">
        <v>109</v>
      </c>
      <c r="I16078" s="1">
        <v>44</v>
      </c>
      <c r="J16078" s="1">
        <f>MONTH(BART_Rides[[#This Row],[Date]])</f>
        <v>1</v>
      </c>
      <c r="K16078" s="1">
        <f>WEEKDAY(BART_Rides[[#This Row],[Date]],2)</f>
        <v>7</v>
      </c>
      <c r="L16078" s="1" t="str">
        <f>LEFT(BART_Rides[[#This Row],[Lines]],1)</f>
        <v>S</v>
      </c>
      <c r="M16078" s="1" t="str">
        <f>IF(BART_Rides[[#This Row],[FirstLetter]]="Y","Yes","No")</f>
        <v>No</v>
      </c>
      <c r="N16078" s="1" t="str">
        <f>IF(OR(BART_Rides[[#This Row],[Station Code]]="EM", BART_Rides[[#This Row],[Station Code]]="MT", BART_Rides[[#This Row],[Station Code]]="PL", BART_Rides[[#This Row],[Station Code]]="CC"), "Yes", "No")</f>
        <v>No</v>
      </c>
    </row>
    <row r="16079" spans="6:14">
      <c r="F16079" s="3">
        <v>44214</v>
      </c>
      <c r="G16079" s="1" t="s">
        <v>85</v>
      </c>
      <c r="H16079" s="1" t="s">
        <v>109</v>
      </c>
      <c r="I16079" s="1">
        <v>50</v>
      </c>
      <c r="J16079" s="1">
        <f>MONTH(BART_Rides[[#This Row],[Date]])</f>
        <v>1</v>
      </c>
      <c r="K16079" s="1">
        <f>WEEKDAY(BART_Rides[[#This Row],[Date]],2)</f>
        <v>1</v>
      </c>
      <c r="L16079" s="1" t="str">
        <f>LEFT(BART_Rides[[#This Row],[Lines]],1)</f>
        <v>S</v>
      </c>
      <c r="M16079" s="1" t="str">
        <f>IF(BART_Rides[[#This Row],[FirstLetter]]="Y","Yes","No")</f>
        <v>No</v>
      </c>
      <c r="N16079" s="1" t="str">
        <f>IF(OR(BART_Rides[[#This Row],[Station Code]]="EM", BART_Rides[[#This Row],[Station Code]]="MT", BART_Rides[[#This Row],[Station Code]]="PL", BART_Rides[[#This Row],[Station Code]]="CC"), "Yes", "No")</f>
        <v>No</v>
      </c>
    </row>
    <row r="16080" spans="6:14">
      <c r="F16080" s="3">
        <v>44215</v>
      </c>
      <c r="G16080" s="1" t="s">
        <v>85</v>
      </c>
      <c r="H16080" s="1" t="s">
        <v>109</v>
      </c>
      <c r="I16080" s="1">
        <v>50</v>
      </c>
      <c r="J16080" s="1">
        <f>MONTH(BART_Rides[[#This Row],[Date]])</f>
        <v>1</v>
      </c>
      <c r="K16080" s="1">
        <f>WEEKDAY(BART_Rides[[#This Row],[Date]],2)</f>
        <v>2</v>
      </c>
      <c r="L16080" s="1" t="str">
        <f>LEFT(BART_Rides[[#This Row],[Lines]],1)</f>
        <v>S</v>
      </c>
      <c r="M16080" s="1" t="str">
        <f>IF(BART_Rides[[#This Row],[FirstLetter]]="Y","Yes","No")</f>
        <v>No</v>
      </c>
      <c r="N16080" s="1" t="str">
        <f>IF(OR(BART_Rides[[#This Row],[Station Code]]="EM", BART_Rides[[#This Row],[Station Code]]="MT", BART_Rides[[#This Row],[Station Code]]="PL", BART_Rides[[#This Row],[Station Code]]="CC"), "Yes", "No")</f>
        <v>No</v>
      </c>
    </row>
    <row r="16081" spans="6:14">
      <c r="F16081" s="3">
        <v>44216</v>
      </c>
      <c r="G16081" s="1" t="s">
        <v>85</v>
      </c>
      <c r="H16081" s="1" t="s">
        <v>109</v>
      </c>
      <c r="I16081" s="1">
        <v>62</v>
      </c>
      <c r="J16081" s="1">
        <f>MONTH(BART_Rides[[#This Row],[Date]])</f>
        <v>1</v>
      </c>
      <c r="K16081" s="1">
        <f>WEEKDAY(BART_Rides[[#This Row],[Date]],2)</f>
        <v>3</v>
      </c>
      <c r="L16081" s="1" t="str">
        <f>LEFT(BART_Rides[[#This Row],[Lines]],1)</f>
        <v>S</v>
      </c>
      <c r="M16081" s="1" t="str">
        <f>IF(BART_Rides[[#This Row],[FirstLetter]]="Y","Yes","No")</f>
        <v>No</v>
      </c>
      <c r="N16081" s="1" t="str">
        <f>IF(OR(BART_Rides[[#This Row],[Station Code]]="EM", BART_Rides[[#This Row],[Station Code]]="MT", BART_Rides[[#This Row],[Station Code]]="PL", BART_Rides[[#This Row],[Station Code]]="CC"), "Yes", "No")</f>
        <v>No</v>
      </c>
    </row>
    <row r="16082" spans="6:14">
      <c r="F16082" s="3">
        <v>44217</v>
      </c>
      <c r="G16082" s="1" t="s">
        <v>85</v>
      </c>
      <c r="H16082" s="1" t="s">
        <v>109</v>
      </c>
      <c r="I16082" s="1">
        <v>81</v>
      </c>
      <c r="J16082" s="1">
        <f>MONTH(BART_Rides[[#This Row],[Date]])</f>
        <v>1</v>
      </c>
      <c r="K16082" s="1">
        <f>WEEKDAY(BART_Rides[[#This Row],[Date]],2)</f>
        <v>4</v>
      </c>
      <c r="L16082" s="1" t="str">
        <f>LEFT(BART_Rides[[#This Row],[Lines]],1)</f>
        <v>S</v>
      </c>
      <c r="M16082" s="1" t="str">
        <f>IF(BART_Rides[[#This Row],[FirstLetter]]="Y","Yes","No")</f>
        <v>No</v>
      </c>
      <c r="N16082" s="1" t="str">
        <f>IF(OR(BART_Rides[[#This Row],[Station Code]]="EM", BART_Rides[[#This Row],[Station Code]]="MT", BART_Rides[[#This Row],[Station Code]]="PL", BART_Rides[[#This Row],[Station Code]]="CC"), "Yes", "No")</f>
        <v>No</v>
      </c>
    </row>
    <row r="16083" spans="6:14">
      <c r="F16083" s="3">
        <v>44218</v>
      </c>
      <c r="G16083" s="1" t="s">
        <v>85</v>
      </c>
      <c r="H16083" s="1" t="s">
        <v>109</v>
      </c>
      <c r="I16083" s="1">
        <v>98</v>
      </c>
      <c r="J16083" s="1">
        <f>MONTH(BART_Rides[[#This Row],[Date]])</f>
        <v>1</v>
      </c>
      <c r="K16083" s="1">
        <f>WEEKDAY(BART_Rides[[#This Row],[Date]],2)</f>
        <v>5</v>
      </c>
      <c r="L16083" s="1" t="str">
        <f>LEFT(BART_Rides[[#This Row],[Lines]],1)</f>
        <v>S</v>
      </c>
      <c r="M16083" s="1" t="str">
        <f>IF(BART_Rides[[#This Row],[FirstLetter]]="Y","Yes","No")</f>
        <v>No</v>
      </c>
      <c r="N16083" s="1" t="str">
        <f>IF(OR(BART_Rides[[#This Row],[Station Code]]="EM", BART_Rides[[#This Row],[Station Code]]="MT", BART_Rides[[#This Row],[Station Code]]="PL", BART_Rides[[#This Row],[Station Code]]="CC"), "Yes", "No")</f>
        <v>No</v>
      </c>
    </row>
    <row r="16084" spans="6:14">
      <c r="F16084" s="3">
        <v>44219</v>
      </c>
      <c r="G16084" s="1" t="s">
        <v>85</v>
      </c>
      <c r="H16084" s="1" t="s">
        <v>109</v>
      </c>
      <c r="I16084" s="1">
        <v>45</v>
      </c>
      <c r="J16084" s="1">
        <f>MONTH(BART_Rides[[#This Row],[Date]])</f>
        <v>1</v>
      </c>
      <c r="K16084" s="1">
        <f>WEEKDAY(BART_Rides[[#This Row],[Date]],2)</f>
        <v>6</v>
      </c>
      <c r="L16084" s="1" t="str">
        <f>LEFT(BART_Rides[[#This Row],[Lines]],1)</f>
        <v>S</v>
      </c>
      <c r="M16084" s="1" t="str">
        <f>IF(BART_Rides[[#This Row],[FirstLetter]]="Y","Yes","No")</f>
        <v>No</v>
      </c>
      <c r="N16084" s="1" t="str">
        <f>IF(OR(BART_Rides[[#This Row],[Station Code]]="EM", BART_Rides[[#This Row],[Station Code]]="MT", BART_Rides[[#This Row],[Station Code]]="PL", BART_Rides[[#This Row],[Station Code]]="CC"), "Yes", "No")</f>
        <v>No</v>
      </c>
    </row>
    <row r="16085" spans="6:14">
      <c r="F16085" s="3">
        <v>44220</v>
      </c>
      <c r="G16085" s="1" t="s">
        <v>85</v>
      </c>
      <c r="H16085" s="1" t="s">
        <v>109</v>
      </c>
      <c r="I16085" s="1">
        <v>42</v>
      </c>
      <c r="J16085" s="1">
        <f>MONTH(BART_Rides[[#This Row],[Date]])</f>
        <v>1</v>
      </c>
      <c r="K16085" s="1">
        <f>WEEKDAY(BART_Rides[[#This Row],[Date]],2)</f>
        <v>7</v>
      </c>
      <c r="L16085" s="1" t="str">
        <f>LEFT(BART_Rides[[#This Row],[Lines]],1)</f>
        <v>S</v>
      </c>
      <c r="M16085" s="1" t="str">
        <f>IF(BART_Rides[[#This Row],[FirstLetter]]="Y","Yes","No")</f>
        <v>No</v>
      </c>
      <c r="N16085" s="1" t="str">
        <f>IF(OR(BART_Rides[[#This Row],[Station Code]]="EM", BART_Rides[[#This Row],[Station Code]]="MT", BART_Rides[[#This Row],[Station Code]]="PL", BART_Rides[[#This Row],[Station Code]]="CC"), "Yes", "No")</f>
        <v>No</v>
      </c>
    </row>
    <row r="16086" spans="6:14">
      <c r="F16086" s="3">
        <v>44221</v>
      </c>
      <c r="G16086" s="1" t="s">
        <v>85</v>
      </c>
      <c r="H16086" s="1" t="s">
        <v>109</v>
      </c>
      <c r="I16086" s="1">
        <v>54</v>
      </c>
      <c r="J16086" s="1">
        <f>MONTH(BART_Rides[[#This Row],[Date]])</f>
        <v>1</v>
      </c>
      <c r="K16086" s="1">
        <f>WEEKDAY(BART_Rides[[#This Row],[Date]],2)</f>
        <v>1</v>
      </c>
      <c r="L16086" s="1" t="str">
        <f>LEFT(BART_Rides[[#This Row],[Lines]],1)</f>
        <v>S</v>
      </c>
      <c r="M16086" s="1" t="str">
        <f>IF(BART_Rides[[#This Row],[FirstLetter]]="Y","Yes","No")</f>
        <v>No</v>
      </c>
      <c r="N16086" s="1" t="str">
        <f>IF(OR(BART_Rides[[#This Row],[Station Code]]="EM", BART_Rides[[#This Row],[Station Code]]="MT", BART_Rides[[#This Row],[Station Code]]="PL", BART_Rides[[#This Row],[Station Code]]="CC"), "Yes", "No")</f>
        <v>No</v>
      </c>
    </row>
    <row r="16087" spans="6:14">
      <c r="F16087" s="3">
        <v>44222</v>
      </c>
      <c r="G16087" s="1" t="s">
        <v>85</v>
      </c>
      <c r="H16087" s="1" t="s">
        <v>109</v>
      </c>
      <c r="I16087" s="1">
        <v>69</v>
      </c>
      <c r="J16087" s="1">
        <f>MONTH(BART_Rides[[#This Row],[Date]])</f>
        <v>1</v>
      </c>
      <c r="K16087" s="1">
        <f>WEEKDAY(BART_Rides[[#This Row],[Date]],2)</f>
        <v>2</v>
      </c>
      <c r="L16087" s="1" t="str">
        <f>LEFT(BART_Rides[[#This Row],[Lines]],1)</f>
        <v>S</v>
      </c>
      <c r="M16087" s="1" t="str">
        <f>IF(BART_Rides[[#This Row],[FirstLetter]]="Y","Yes","No")</f>
        <v>No</v>
      </c>
      <c r="N16087" s="1" t="str">
        <f>IF(OR(BART_Rides[[#This Row],[Station Code]]="EM", BART_Rides[[#This Row],[Station Code]]="MT", BART_Rides[[#This Row],[Station Code]]="PL", BART_Rides[[#This Row],[Station Code]]="CC"), "Yes", "No")</f>
        <v>No</v>
      </c>
    </row>
    <row r="16088" spans="6:14">
      <c r="F16088" s="3">
        <v>44223</v>
      </c>
      <c r="G16088" s="1" t="s">
        <v>85</v>
      </c>
      <c r="H16088" s="1" t="s">
        <v>109</v>
      </c>
      <c r="I16088" s="1">
        <v>45</v>
      </c>
      <c r="J16088" s="1">
        <f>MONTH(BART_Rides[[#This Row],[Date]])</f>
        <v>1</v>
      </c>
      <c r="K16088" s="1">
        <f>WEEKDAY(BART_Rides[[#This Row],[Date]],2)</f>
        <v>3</v>
      </c>
      <c r="L16088" s="1" t="str">
        <f>LEFT(BART_Rides[[#This Row],[Lines]],1)</f>
        <v>S</v>
      </c>
      <c r="M16088" s="1" t="str">
        <f>IF(BART_Rides[[#This Row],[FirstLetter]]="Y","Yes","No")</f>
        <v>No</v>
      </c>
      <c r="N16088" s="1" t="str">
        <f>IF(OR(BART_Rides[[#This Row],[Station Code]]="EM", BART_Rides[[#This Row],[Station Code]]="MT", BART_Rides[[#This Row],[Station Code]]="PL", BART_Rides[[#This Row],[Station Code]]="CC"), "Yes", "No")</f>
        <v>No</v>
      </c>
    </row>
    <row r="16089" spans="6:14">
      <c r="F16089" s="3">
        <v>44224</v>
      </c>
      <c r="G16089" s="1" t="s">
        <v>85</v>
      </c>
      <c r="H16089" s="1" t="s">
        <v>109</v>
      </c>
      <c r="I16089" s="1">
        <v>84</v>
      </c>
      <c r="J16089" s="1">
        <f>MONTH(BART_Rides[[#This Row],[Date]])</f>
        <v>1</v>
      </c>
      <c r="K16089" s="1">
        <f>WEEKDAY(BART_Rides[[#This Row],[Date]],2)</f>
        <v>4</v>
      </c>
      <c r="L16089" s="1" t="str">
        <f>LEFT(BART_Rides[[#This Row],[Lines]],1)</f>
        <v>S</v>
      </c>
      <c r="M16089" s="1" t="str">
        <f>IF(BART_Rides[[#This Row],[FirstLetter]]="Y","Yes","No")</f>
        <v>No</v>
      </c>
      <c r="N16089" s="1" t="str">
        <f>IF(OR(BART_Rides[[#This Row],[Station Code]]="EM", BART_Rides[[#This Row],[Station Code]]="MT", BART_Rides[[#This Row],[Station Code]]="PL", BART_Rides[[#This Row],[Station Code]]="CC"), "Yes", "No")</f>
        <v>No</v>
      </c>
    </row>
    <row r="16090" spans="6:14">
      <c r="F16090" s="3">
        <v>44225</v>
      </c>
      <c r="G16090" s="1" t="s">
        <v>85</v>
      </c>
      <c r="H16090" s="1" t="s">
        <v>109</v>
      </c>
      <c r="I16090" s="1">
        <v>97</v>
      </c>
      <c r="J16090" s="1">
        <f>MONTH(BART_Rides[[#This Row],[Date]])</f>
        <v>1</v>
      </c>
      <c r="K16090" s="1">
        <f>WEEKDAY(BART_Rides[[#This Row],[Date]],2)</f>
        <v>5</v>
      </c>
      <c r="L16090" s="1" t="str">
        <f>LEFT(BART_Rides[[#This Row],[Lines]],1)</f>
        <v>S</v>
      </c>
      <c r="M16090" s="1" t="str">
        <f>IF(BART_Rides[[#This Row],[FirstLetter]]="Y","Yes","No")</f>
        <v>No</v>
      </c>
      <c r="N16090" s="1" t="str">
        <f>IF(OR(BART_Rides[[#This Row],[Station Code]]="EM", BART_Rides[[#This Row],[Station Code]]="MT", BART_Rides[[#This Row],[Station Code]]="PL", BART_Rides[[#This Row],[Station Code]]="CC"), "Yes", "No")</f>
        <v>No</v>
      </c>
    </row>
    <row r="16091" spans="6:14">
      <c r="F16091" s="3">
        <v>44226</v>
      </c>
      <c r="G16091" s="1" t="s">
        <v>85</v>
      </c>
      <c r="H16091" s="1" t="s">
        <v>109</v>
      </c>
      <c r="I16091" s="1">
        <v>45</v>
      </c>
      <c r="J16091" s="1">
        <f>MONTH(BART_Rides[[#This Row],[Date]])</f>
        <v>1</v>
      </c>
      <c r="K16091" s="1">
        <f>WEEKDAY(BART_Rides[[#This Row],[Date]],2)</f>
        <v>6</v>
      </c>
      <c r="L16091" s="1" t="str">
        <f>LEFT(BART_Rides[[#This Row],[Lines]],1)</f>
        <v>S</v>
      </c>
      <c r="M16091" s="1" t="str">
        <f>IF(BART_Rides[[#This Row],[FirstLetter]]="Y","Yes","No")</f>
        <v>No</v>
      </c>
      <c r="N16091" s="1" t="str">
        <f>IF(OR(BART_Rides[[#This Row],[Station Code]]="EM", BART_Rides[[#This Row],[Station Code]]="MT", BART_Rides[[#This Row],[Station Code]]="PL", BART_Rides[[#This Row],[Station Code]]="CC"), "Yes", "No")</f>
        <v>No</v>
      </c>
    </row>
    <row r="16092" spans="6:14">
      <c r="F16092" s="3">
        <v>44227</v>
      </c>
      <c r="G16092" s="1" t="s">
        <v>85</v>
      </c>
      <c r="H16092" s="1" t="s">
        <v>109</v>
      </c>
      <c r="I16092" s="1">
        <v>40</v>
      </c>
      <c r="J16092" s="1">
        <f>MONTH(BART_Rides[[#This Row],[Date]])</f>
        <v>1</v>
      </c>
      <c r="K16092" s="1">
        <f>WEEKDAY(BART_Rides[[#This Row],[Date]],2)</f>
        <v>7</v>
      </c>
      <c r="L16092" s="1" t="str">
        <f>LEFT(BART_Rides[[#This Row],[Lines]],1)</f>
        <v>S</v>
      </c>
      <c r="M16092" s="1" t="str">
        <f>IF(BART_Rides[[#This Row],[FirstLetter]]="Y","Yes","No")</f>
        <v>No</v>
      </c>
      <c r="N16092" s="1" t="str">
        <f>IF(OR(BART_Rides[[#This Row],[Station Code]]="EM", BART_Rides[[#This Row],[Station Code]]="MT", BART_Rides[[#This Row],[Station Code]]="PL", BART_Rides[[#This Row],[Station Code]]="CC"), "Yes", "No")</f>
        <v>No</v>
      </c>
    </row>
    <row r="16093" spans="6:14">
      <c r="F16093" s="3">
        <v>44228</v>
      </c>
      <c r="G16093" s="1" t="s">
        <v>85</v>
      </c>
      <c r="H16093" s="1" t="s">
        <v>109</v>
      </c>
      <c r="I16093" s="1">
        <v>62</v>
      </c>
      <c r="J16093" s="1">
        <f>MONTH(BART_Rides[[#This Row],[Date]])</f>
        <v>2</v>
      </c>
      <c r="K16093" s="1">
        <f>WEEKDAY(BART_Rides[[#This Row],[Date]],2)</f>
        <v>1</v>
      </c>
      <c r="L16093" s="1" t="str">
        <f>LEFT(BART_Rides[[#This Row],[Lines]],1)</f>
        <v>S</v>
      </c>
      <c r="M16093" s="1" t="str">
        <f>IF(BART_Rides[[#This Row],[FirstLetter]]="Y","Yes","No")</f>
        <v>No</v>
      </c>
      <c r="N16093" s="1" t="str">
        <f>IF(OR(BART_Rides[[#This Row],[Station Code]]="EM", BART_Rides[[#This Row],[Station Code]]="MT", BART_Rides[[#This Row],[Station Code]]="PL", BART_Rides[[#This Row],[Station Code]]="CC"), "Yes", "No")</f>
        <v>No</v>
      </c>
    </row>
    <row r="16094" spans="6:14">
      <c r="F16094" s="3">
        <v>44229</v>
      </c>
      <c r="G16094" s="1" t="s">
        <v>85</v>
      </c>
      <c r="H16094" s="1" t="s">
        <v>109</v>
      </c>
      <c r="I16094" s="1">
        <v>61</v>
      </c>
      <c r="J16094" s="1">
        <f>MONTH(BART_Rides[[#This Row],[Date]])</f>
        <v>2</v>
      </c>
      <c r="K16094" s="1">
        <f>WEEKDAY(BART_Rides[[#This Row],[Date]],2)</f>
        <v>2</v>
      </c>
      <c r="L16094" s="1" t="str">
        <f>LEFT(BART_Rides[[#This Row],[Lines]],1)</f>
        <v>S</v>
      </c>
      <c r="M16094" s="1" t="str">
        <f>IF(BART_Rides[[#This Row],[FirstLetter]]="Y","Yes","No")</f>
        <v>No</v>
      </c>
      <c r="N16094" s="1" t="str">
        <f>IF(OR(BART_Rides[[#This Row],[Station Code]]="EM", BART_Rides[[#This Row],[Station Code]]="MT", BART_Rides[[#This Row],[Station Code]]="PL", BART_Rides[[#This Row],[Station Code]]="CC"), "Yes", "No")</f>
        <v>No</v>
      </c>
    </row>
    <row r="16095" spans="6:14">
      <c r="F16095" s="3">
        <v>44230</v>
      </c>
      <c r="G16095" s="1" t="s">
        <v>85</v>
      </c>
      <c r="H16095" s="1" t="s">
        <v>109</v>
      </c>
      <c r="I16095" s="1">
        <v>73</v>
      </c>
      <c r="J16095" s="1">
        <f>MONTH(BART_Rides[[#This Row],[Date]])</f>
        <v>2</v>
      </c>
      <c r="K16095" s="1">
        <f>WEEKDAY(BART_Rides[[#This Row],[Date]],2)</f>
        <v>3</v>
      </c>
      <c r="L16095" s="1" t="str">
        <f>LEFT(BART_Rides[[#This Row],[Lines]],1)</f>
        <v>S</v>
      </c>
      <c r="M16095" s="1" t="str">
        <f>IF(BART_Rides[[#This Row],[FirstLetter]]="Y","Yes","No")</f>
        <v>No</v>
      </c>
      <c r="N16095" s="1" t="str">
        <f>IF(OR(BART_Rides[[#This Row],[Station Code]]="EM", BART_Rides[[#This Row],[Station Code]]="MT", BART_Rides[[#This Row],[Station Code]]="PL", BART_Rides[[#This Row],[Station Code]]="CC"), "Yes", "No")</f>
        <v>No</v>
      </c>
    </row>
    <row r="16096" spans="6:14">
      <c r="F16096" s="3">
        <v>44231</v>
      </c>
      <c r="G16096" s="1" t="s">
        <v>85</v>
      </c>
      <c r="H16096" s="1" t="s">
        <v>109</v>
      </c>
      <c r="I16096" s="1">
        <v>109</v>
      </c>
      <c r="J16096" s="1">
        <f>MONTH(BART_Rides[[#This Row],[Date]])</f>
        <v>2</v>
      </c>
      <c r="K16096" s="1">
        <f>WEEKDAY(BART_Rides[[#This Row],[Date]],2)</f>
        <v>4</v>
      </c>
      <c r="L16096" s="1" t="str">
        <f>LEFT(BART_Rides[[#This Row],[Lines]],1)</f>
        <v>S</v>
      </c>
      <c r="M16096" s="1" t="str">
        <f>IF(BART_Rides[[#This Row],[FirstLetter]]="Y","Yes","No")</f>
        <v>No</v>
      </c>
      <c r="N16096" s="1" t="str">
        <f>IF(OR(BART_Rides[[#This Row],[Station Code]]="EM", BART_Rides[[#This Row],[Station Code]]="MT", BART_Rides[[#This Row],[Station Code]]="PL", BART_Rides[[#This Row],[Station Code]]="CC"), "Yes", "No")</f>
        <v>No</v>
      </c>
    </row>
    <row r="16097" spans="6:14">
      <c r="F16097" s="3">
        <v>44232</v>
      </c>
      <c r="G16097" s="1" t="s">
        <v>85</v>
      </c>
      <c r="H16097" s="1" t="s">
        <v>109</v>
      </c>
      <c r="I16097" s="1">
        <v>139</v>
      </c>
      <c r="J16097" s="1">
        <f>MONTH(BART_Rides[[#This Row],[Date]])</f>
        <v>2</v>
      </c>
      <c r="K16097" s="1">
        <f>WEEKDAY(BART_Rides[[#This Row],[Date]],2)</f>
        <v>5</v>
      </c>
      <c r="L16097" s="1" t="str">
        <f>LEFT(BART_Rides[[#This Row],[Lines]],1)</f>
        <v>S</v>
      </c>
      <c r="M16097" s="1" t="str">
        <f>IF(BART_Rides[[#This Row],[FirstLetter]]="Y","Yes","No")</f>
        <v>No</v>
      </c>
      <c r="N16097" s="1" t="str">
        <f>IF(OR(BART_Rides[[#This Row],[Station Code]]="EM", BART_Rides[[#This Row],[Station Code]]="MT", BART_Rides[[#This Row],[Station Code]]="PL", BART_Rides[[#This Row],[Station Code]]="CC"), "Yes", "No")</f>
        <v>No</v>
      </c>
    </row>
    <row r="16098" spans="6:14">
      <c r="F16098" s="3">
        <v>44233</v>
      </c>
      <c r="G16098" s="1" t="s">
        <v>85</v>
      </c>
      <c r="H16098" s="1" t="s">
        <v>109</v>
      </c>
      <c r="I16098" s="1">
        <v>54</v>
      </c>
      <c r="J16098" s="1">
        <f>MONTH(BART_Rides[[#This Row],[Date]])</f>
        <v>2</v>
      </c>
      <c r="K16098" s="1">
        <f>WEEKDAY(BART_Rides[[#This Row],[Date]],2)</f>
        <v>6</v>
      </c>
      <c r="L16098" s="1" t="str">
        <f>LEFT(BART_Rides[[#This Row],[Lines]],1)</f>
        <v>S</v>
      </c>
      <c r="M16098" s="1" t="str">
        <f>IF(BART_Rides[[#This Row],[FirstLetter]]="Y","Yes","No")</f>
        <v>No</v>
      </c>
      <c r="N16098" s="1" t="str">
        <f>IF(OR(BART_Rides[[#This Row],[Station Code]]="EM", BART_Rides[[#This Row],[Station Code]]="MT", BART_Rides[[#This Row],[Station Code]]="PL", BART_Rides[[#This Row],[Station Code]]="CC"), "Yes", "No")</f>
        <v>No</v>
      </c>
    </row>
    <row r="16099" spans="6:14">
      <c r="F16099" s="3">
        <v>44234</v>
      </c>
      <c r="G16099" s="1" t="s">
        <v>85</v>
      </c>
      <c r="H16099" s="1" t="s">
        <v>109</v>
      </c>
      <c r="I16099" s="1">
        <v>62</v>
      </c>
      <c r="J16099" s="1">
        <f>MONTH(BART_Rides[[#This Row],[Date]])</f>
        <v>2</v>
      </c>
      <c r="K16099" s="1">
        <f>WEEKDAY(BART_Rides[[#This Row],[Date]],2)</f>
        <v>7</v>
      </c>
      <c r="L16099" s="1" t="str">
        <f>LEFT(BART_Rides[[#This Row],[Lines]],1)</f>
        <v>S</v>
      </c>
      <c r="M16099" s="1" t="str">
        <f>IF(BART_Rides[[#This Row],[FirstLetter]]="Y","Yes","No")</f>
        <v>No</v>
      </c>
      <c r="N16099" s="1" t="str">
        <f>IF(OR(BART_Rides[[#This Row],[Station Code]]="EM", BART_Rides[[#This Row],[Station Code]]="MT", BART_Rides[[#This Row],[Station Code]]="PL", BART_Rides[[#This Row],[Station Code]]="CC"), "Yes", "No")</f>
        <v>No</v>
      </c>
    </row>
    <row r="16100" spans="6:14">
      <c r="F16100" s="3">
        <v>44235</v>
      </c>
      <c r="G16100" s="1" t="s">
        <v>85</v>
      </c>
      <c r="H16100" s="1" t="s">
        <v>109</v>
      </c>
      <c r="I16100" s="1">
        <v>78</v>
      </c>
      <c r="J16100" s="1">
        <f>MONTH(BART_Rides[[#This Row],[Date]])</f>
        <v>2</v>
      </c>
      <c r="K16100" s="1">
        <f>WEEKDAY(BART_Rides[[#This Row],[Date]],2)</f>
        <v>1</v>
      </c>
      <c r="L16100" s="1" t="str">
        <f>LEFT(BART_Rides[[#This Row],[Lines]],1)</f>
        <v>S</v>
      </c>
      <c r="M16100" s="1" t="str">
        <f>IF(BART_Rides[[#This Row],[FirstLetter]]="Y","Yes","No")</f>
        <v>No</v>
      </c>
      <c r="N16100" s="1" t="str">
        <f>IF(OR(BART_Rides[[#This Row],[Station Code]]="EM", BART_Rides[[#This Row],[Station Code]]="MT", BART_Rides[[#This Row],[Station Code]]="PL", BART_Rides[[#This Row],[Station Code]]="CC"), "Yes", "No")</f>
        <v>No</v>
      </c>
    </row>
    <row r="16101" spans="6:14">
      <c r="F16101" s="3">
        <v>44236</v>
      </c>
      <c r="G16101" s="1" t="s">
        <v>85</v>
      </c>
      <c r="H16101" s="1" t="s">
        <v>109</v>
      </c>
      <c r="I16101" s="1">
        <v>58</v>
      </c>
      <c r="J16101" s="1">
        <f>MONTH(BART_Rides[[#This Row],[Date]])</f>
        <v>2</v>
      </c>
      <c r="K16101" s="1">
        <f>WEEKDAY(BART_Rides[[#This Row],[Date]],2)</f>
        <v>2</v>
      </c>
      <c r="L16101" s="1" t="str">
        <f>LEFT(BART_Rides[[#This Row],[Lines]],1)</f>
        <v>S</v>
      </c>
      <c r="M16101" s="1" t="str">
        <f>IF(BART_Rides[[#This Row],[FirstLetter]]="Y","Yes","No")</f>
        <v>No</v>
      </c>
      <c r="N16101" s="1" t="str">
        <f>IF(OR(BART_Rides[[#This Row],[Station Code]]="EM", BART_Rides[[#This Row],[Station Code]]="MT", BART_Rides[[#This Row],[Station Code]]="PL", BART_Rides[[#This Row],[Station Code]]="CC"), "Yes", "No")</f>
        <v>No</v>
      </c>
    </row>
    <row r="16102" spans="6:14">
      <c r="F16102" s="3">
        <v>44237</v>
      </c>
      <c r="G16102" s="1" t="s">
        <v>85</v>
      </c>
      <c r="H16102" s="1" t="s">
        <v>109</v>
      </c>
      <c r="I16102" s="1">
        <v>84</v>
      </c>
      <c r="J16102" s="1">
        <f>MONTH(BART_Rides[[#This Row],[Date]])</f>
        <v>2</v>
      </c>
      <c r="K16102" s="1">
        <f>WEEKDAY(BART_Rides[[#This Row],[Date]],2)</f>
        <v>3</v>
      </c>
      <c r="L16102" s="1" t="str">
        <f>LEFT(BART_Rides[[#This Row],[Lines]],1)</f>
        <v>S</v>
      </c>
      <c r="M16102" s="1" t="str">
        <f>IF(BART_Rides[[#This Row],[FirstLetter]]="Y","Yes","No")</f>
        <v>No</v>
      </c>
      <c r="N16102" s="1" t="str">
        <f>IF(OR(BART_Rides[[#This Row],[Station Code]]="EM", BART_Rides[[#This Row],[Station Code]]="MT", BART_Rides[[#This Row],[Station Code]]="PL", BART_Rides[[#This Row],[Station Code]]="CC"), "Yes", "No")</f>
        <v>No</v>
      </c>
    </row>
    <row r="16103" spans="6:14">
      <c r="F16103" s="3">
        <v>44238</v>
      </c>
      <c r="G16103" s="1" t="s">
        <v>85</v>
      </c>
      <c r="H16103" s="1" t="s">
        <v>109</v>
      </c>
      <c r="I16103" s="1">
        <v>121</v>
      </c>
      <c r="J16103" s="1">
        <f>MONTH(BART_Rides[[#This Row],[Date]])</f>
        <v>2</v>
      </c>
      <c r="K16103" s="1">
        <f>WEEKDAY(BART_Rides[[#This Row],[Date]],2)</f>
        <v>4</v>
      </c>
      <c r="L16103" s="1" t="str">
        <f>LEFT(BART_Rides[[#This Row],[Lines]],1)</f>
        <v>S</v>
      </c>
      <c r="M16103" s="1" t="str">
        <f>IF(BART_Rides[[#This Row],[FirstLetter]]="Y","Yes","No")</f>
        <v>No</v>
      </c>
      <c r="N16103" s="1" t="str">
        <f>IF(OR(BART_Rides[[#This Row],[Station Code]]="EM", BART_Rides[[#This Row],[Station Code]]="MT", BART_Rides[[#This Row],[Station Code]]="PL", BART_Rides[[#This Row],[Station Code]]="CC"), "Yes", "No")</f>
        <v>No</v>
      </c>
    </row>
    <row r="16104" spans="6:14">
      <c r="F16104" s="3">
        <v>44239</v>
      </c>
      <c r="G16104" s="1" t="s">
        <v>85</v>
      </c>
      <c r="H16104" s="1" t="s">
        <v>109</v>
      </c>
      <c r="I16104" s="1">
        <v>177</v>
      </c>
      <c r="J16104" s="1">
        <f>MONTH(BART_Rides[[#This Row],[Date]])</f>
        <v>2</v>
      </c>
      <c r="K16104" s="1">
        <f>WEEKDAY(BART_Rides[[#This Row],[Date]],2)</f>
        <v>5</v>
      </c>
      <c r="L16104" s="1" t="str">
        <f>LEFT(BART_Rides[[#This Row],[Lines]],1)</f>
        <v>S</v>
      </c>
      <c r="M16104" s="1" t="str">
        <f>IF(BART_Rides[[#This Row],[FirstLetter]]="Y","Yes","No")</f>
        <v>No</v>
      </c>
      <c r="N16104" s="1" t="str">
        <f>IF(OR(BART_Rides[[#This Row],[Station Code]]="EM", BART_Rides[[#This Row],[Station Code]]="MT", BART_Rides[[#This Row],[Station Code]]="PL", BART_Rides[[#This Row],[Station Code]]="CC"), "Yes", "No")</f>
        <v>No</v>
      </c>
    </row>
    <row r="16105" spans="6:14">
      <c r="F16105" s="3">
        <v>44240</v>
      </c>
      <c r="G16105" s="1" t="s">
        <v>85</v>
      </c>
      <c r="H16105" s="1" t="s">
        <v>109</v>
      </c>
      <c r="I16105" s="1">
        <v>88</v>
      </c>
      <c r="J16105" s="1">
        <f>MONTH(BART_Rides[[#This Row],[Date]])</f>
        <v>2</v>
      </c>
      <c r="K16105" s="1">
        <f>WEEKDAY(BART_Rides[[#This Row],[Date]],2)</f>
        <v>6</v>
      </c>
      <c r="L16105" s="1" t="str">
        <f>LEFT(BART_Rides[[#This Row],[Lines]],1)</f>
        <v>S</v>
      </c>
      <c r="M16105" s="1" t="str">
        <f>IF(BART_Rides[[#This Row],[FirstLetter]]="Y","Yes","No")</f>
        <v>No</v>
      </c>
      <c r="N16105" s="1" t="str">
        <f>IF(OR(BART_Rides[[#This Row],[Station Code]]="EM", BART_Rides[[#This Row],[Station Code]]="MT", BART_Rides[[#This Row],[Station Code]]="PL", BART_Rides[[#This Row],[Station Code]]="CC"), "Yes", "No")</f>
        <v>No</v>
      </c>
    </row>
    <row r="16106" spans="6:14">
      <c r="F16106" s="3">
        <v>44241</v>
      </c>
      <c r="G16106" s="1" t="s">
        <v>85</v>
      </c>
      <c r="H16106" s="1" t="s">
        <v>109</v>
      </c>
      <c r="I16106" s="1">
        <v>57</v>
      </c>
      <c r="J16106" s="1">
        <f>MONTH(BART_Rides[[#This Row],[Date]])</f>
        <v>2</v>
      </c>
      <c r="K16106" s="1">
        <f>WEEKDAY(BART_Rides[[#This Row],[Date]],2)</f>
        <v>7</v>
      </c>
      <c r="L16106" s="1" t="str">
        <f>LEFT(BART_Rides[[#This Row],[Lines]],1)</f>
        <v>S</v>
      </c>
      <c r="M16106" s="1" t="str">
        <f>IF(BART_Rides[[#This Row],[FirstLetter]]="Y","Yes","No")</f>
        <v>No</v>
      </c>
      <c r="N16106" s="1" t="str">
        <f>IF(OR(BART_Rides[[#This Row],[Station Code]]="EM", BART_Rides[[#This Row],[Station Code]]="MT", BART_Rides[[#This Row],[Station Code]]="PL", BART_Rides[[#This Row],[Station Code]]="CC"), "Yes", "No")</f>
        <v>No</v>
      </c>
    </row>
    <row r="16107" spans="6:14">
      <c r="F16107" s="3">
        <v>44242</v>
      </c>
      <c r="G16107" s="1" t="s">
        <v>85</v>
      </c>
      <c r="H16107" s="1" t="s">
        <v>109</v>
      </c>
      <c r="I16107" s="1">
        <v>59</v>
      </c>
      <c r="J16107" s="1">
        <f>MONTH(BART_Rides[[#This Row],[Date]])</f>
        <v>2</v>
      </c>
      <c r="K16107" s="1">
        <f>WEEKDAY(BART_Rides[[#This Row],[Date]],2)</f>
        <v>1</v>
      </c>
      <c r="L16107" s="1" t="str">
        <f>LEFT(BART_Rides[[#This Row],[Lines]],1)</f>
        <v>S</v>
      </c>
      <c r="M16107" s="1" t="str">
        <f>IF(BART_Rides[[#This Row],[FirstLetter]]="Y","Yes","No")</f>
        <v>No</v>
      </c>
      <c r="N16107" s="1" t="str">
        <f>IF(OR(BART_Rides[[#This Row],[Station Code]]="EM", BART_Rides[[#This Row],[Station Code]]="MT", BART_Rides[[#This Row],[Station Code]]="PL", BART_Rides[[#This Row],[Station Code]]="CC"), "Yes", "No")</f>
        <v>No</v>
      </c>
    </row>
    <row r="16108" spans="6:14">
      <c r="F16108" s="3">
        <v>44243</v>
      </c>
      <c r="G16108" s="1" t="s">
        <v>85</v>
      </c>
      <c r="H16108" s="1" t="s">
        <v>109</v>
      </c>
      <c r="I16108" s="1">
        <v>66</v>
      </c>
      <c r="J16108" s="1">
        <f>MONTH(BART_Rides[[#This Row],[Date]])</f>
        <v>2</v>
      </c>
      <c r="K16108" s="1">
        <f>WEEKDAY(BART_Rides[[#This Row],[Date]],2)</f>
        <v>2</v>
      </c>
      <c r="L16108" s="1" t="str">
        <f>LEFT(BART_Rides[[#This Row],[Lines]],1)</f>
        <v>S</v>
      </c>
      <c r="M16108" s="1" t="str">
        <f>IF(BART_Rides[[#This Row],[FirstLetter]]="Y","Yes","No")</f>
        <v>No</v>
      </c>
      <c r="N16108" s="1" t="str">
        <f>IF(OR(BART_Rides[[#This Row],[Station Code]]="EM", BART_Rides[[#This Row],[Station Code]]="MT", BART_Rides[[#This Row],[Station Code]]="PL", BART_Rides[[#This Row],[Station Code]]="CC"), "Yes", "No")</f>
        <v>No</v>
      </c>
    </row>
    <row r="16109" spans="6:14">
      <c r="F16109" s="3">
        <v>44244</v>
      </c>
      <c r="G16109" s="1" t="s">
        <v>85</v>
      </c>
      <c r="H16109" s="1" t="s">
        <v>109</v>
      </c>
      <c r="I16109" s="1">
        <v>80</v>
      </c>
      <c r="J16109" s="1">
        <f>MONTH(BART_Rides[[#This Row],[Date]])</f>
        <v>2</v>
      </c>
      <c r="K16109" s="1">
        <f>WEEKDAY(BART_Rides[[#This Row],[Date]],2)</f>
        <v>3</v>
      </c>
      <c r="L16109" s="1" t="str">
        <f>LEFT(BART_Rides[[#This Row],[Lines]],1)</f>
        <v>S</v>
      </c>
      <c r="M16109" s="1" t="str">
        <f>IF(BART_Rides[[#This Row],[FirstLetter]]="Y","Yes","No")</f>
        <v>No</v>
      </c>
      <c r="N16109" s="1" t="str">
        <f>IF(OR(BART_Rides[[#This Row],[Station Code]]="EM", BART_Rides[[#This Row],[Station Code]]="MT", BART_Rides[[#This Row],[Station Code]]="PL", BART_Rides[[#This Row],[Station Code]]="CC"), "Yes", "No")</f>
        <v>No</v>
      </c>
    </row>
    <row r="16110" spans="6:14">
      <c r="F16110" s="3">
        <v>44245</v>
      </c>
      <c r="G16110" s="1" t="s">
        <v>85</v>
      </c>
      <c r="H16110" s="1" t="s">
        <v>109</v>
      </c>
      <c r="I16110" s="1">
        <v>129</v>
      </c>
      <c r="J16110" s="1">
        <f>MONTH(BART_Rides[[#This Row],[Date]])</f>
        <v>2</v>
      </c>
      <c r="K16110" s="1">
        <f>WEEKDAY(BART_Rides[[#This Row],[Date]],2)</f>
        <v>4</v>
      </c>
      <c r="L16110" s="1" t="str">
        <f>LEFT(BART_Rides[[#This Row],[Lines]],1)</f>
        <v>S</v>
      </c>
      <c r="M16110" s="1" t="str">
        <f>IF(BART_Rides[[#This Row],[FirstLetter]]="Y","Yes","No")</f>
        <v>No</v>
      </c>
      <c r="N16110" s="1" t="str">
        <f>IF(OR(BART_Rides[[#This Row],[Station Code]]="EM", BART_Rides[[#This Row],[Station Code]]="MT", BART_Rides[[#This Row],[Station Code]]="PL", BART_Rides[[#This Row],[Station Code]]="CC"), "Yes", "No")</f>
        <v>No</v>
      </c>
    </row>
    <row r="16111" spans="6:14">
      <c r="F16111" s="3">
        <v>44246</v>
      </c>
      <c r="G16111" s="1" t="s">
        <v>85</v>
      </c>
      <c r="H16111" s="1" t="s">
        <v>109</v>
      </c>
      <c r="I16111" s="1">
        <v>119</v>
      </c>
      <c r="J16111" s="1">
        <f>MONTH(BART_Rides[[#This Row],[Date]])</f>
        <v>2</v>
      </c>
      <c r="K16111" s="1">
        <f>WEEKDAY(BART_Rides[[#This Row],[Date]],2)</f>
        <v>5</v>
      </c>
      <c r="L16111" s="1" t="str">
        <f>LEFT(BART_Rides[[#This Row],[Lines]],1)</f>
        <v>S</v>
      </c>
      <c r="M16111" s="1" t="str">
        <f>IF(BART_Rides[[#This Row],[FirstLetter]]="Y","Yes","No")</f>
        <v>No</v>
      </c>
      <c r="N16111" s="1" t="str">
        <f>IF(OR(BART_Rides[[#This Row],[Station Code]]="EM", BART_Rides[[#This Row],[Station Code]]="MT", BART_Rides[[#This Row],[Station Code]]="PL", BART_Rides[[#This Row],[Station Code]]="CC"), "Yes", "No")</f>
        <v>No</v>
      </c>
    </row>
    <row r="16112" spans="6:14">
      <c r="F16112" s="3">
        <v>44247</v>
      </c>
      <c r="G16112" s="1" t="s">
        <v>85</v>
      </c>
      <c r="H16112" s="1" t="s">
        <v>109</v>
      </c>
      <c r="I16112" s="1">
        <v>51</v>
      </c>
      <c r="J16112" s="1">
        <f>MONTH(BART_Rides[[#This Row],[Date]])</f>
        <v>2</v>
      </c>
      <c r="K16112" s="1">
        <f>WEEKDAY(BART_Rides[[#This Row],[Date]],2)</f>
        <v>6</v>
      </c>
      <c r="L16112" s="1" t="str">
        <f>LEFT(BART_Rides[[#This Row],[Lines]],1)</f>
        <v>S</v>
      </c>
      <c r="M16112" s="1" t="str">
        <f>IF(BART_Rides[[#This Row],[FirstLetter]]="Y","Yes","No")</f>
        <v>No</v>
      </c>
      <c r="N16112" s="1" t="str">
        <f>IF(OR(BART_Rides[[#This Row],[Station Code]]="EM", BART_Rides[[#This Row],[Station Code]]="MT", BART_Rides[[#This Row],[Station Code]]="PL", BART_Rides[[#This Row],[Station Code]]="CC"), "Yes", "No")</f>
        <v>No</v>
      </c>
    </row>
    <row r="16113" spans="6:14">
      <c r="F16113" s="3">
        <v>44248</v>
      </c>
      <c r="G16113" s="1" t="s">
        <v>85</v>
      </c>
      <c r="H16113" s="1" t="s">
        <v>109</v>
      </c>
      <c r="I16113" s="1">
        <v>69</v>
      </c>
      <c r="J16113" s="1">
        <f>MONTH(BART_Rides[[#This Row],[Date]])</f>
        <v>2</v>
      </c>
      <c r="K16113" s="1">
        <f>WEEKDAY(BART_Rides[[#This Row],[Date]],2)</f>
        <v>7</v>
      </c>
      <c r="L16113" s="1" t="str">
        <f>LEFT(BART_Rides[[#This Row],[Lines]],1)</f>
        <v>S</v>
      </c>
      <c r="M16113" s="1" t="str">
        <f>IF(BART_Rides[[#This Row],[FirstLetter]]="Y","Yes","No")</f>
        <v>No</v>
      </c>
      <c r="N16113" s="1" t="str">
        <f>IF(OR(BART_Rides[[#This Row],[Station Code]]="EM", BART_Rides[[#This Row],[Station Code]]="MT", BART_Rides[[#This Row],[Station Code]]="PL", BART_Rides[[#This Row],[Station Code]]="CC"), "Yes", "No")</f>
        <v>No</v>
      </c>
    </row>
    <row r="16114" spans="6:14">
      <c r="F16114" s="3">
        <v>44249</v>
      </c>
      <c r="G16114" s="1" t="s">
        <v>85</v>
      </c>
      <c r="H16114" s="1" t="s">
        <v>109</v>
      </c>
      <c r="I16114" s="1">
        <v>95</v>
      </c>
      <c r="J16114" s="1">
        <f>MONTH(BART_Rides[[#This Row],[Date]])</f>
        <v>2</v>
      </c>
      <c r="K16114" s="1">
        <f>WEEKDAY(BART_Rides[[#This Row],[Date]],2)</f>
        <v>1</v>
      </c>
      <c r="L16114" s="1" t="str">
        <f>LEFT(BART_Rides[[#This Row],[Lines]],1)</f>
        <v>S</v>
      </c>
      <c r="M16114" s="1" t="str">
        <f>IF(BART_Rides[[#This Row],[FirstLetter]]="Y","Yes","No")</f>
        <v>No</v>
      </c>
      <c r="N16114" s="1" t="str">
        <f>IF(OR(BART_Rides[[#This Row],[Station Code]]="EM", BART_Rides[[#This Row],[Station Code]]="MT", BART_Rides[[#This Row],[Station Code]]="PL", BART_Rides[[#This Row],[Station Code]]="CC"), "Yes", "No")</f>
        <v>No</v>
      </c>
    </row>
    <row r="16115" spans="6:14">
      <c r="F16115" s="3">
        <v>44250</v>
      </c>
      <c r="G16115" s="1" t="s">
        <v>85</v>
      </c>
      <c r="H16115" s="1" t="s">
        <v>109</v>
      </c>
      <c r="I16115" s="1">
        <v>60</v>
      </c>
      <c r="J16115" s="1">
        <f>MONTH(BART_Rides[[#This Row],[Date]])</f>
        <v>2</v>
      </c>
      <c r="K16115" s="1">
        <f>WEEKDAY(BART_Rides[[#This Row],[Date]],2)</f>
        <v>2</v>
      </c>
      <c r="L16115" s="1" t="str">
        <f>LEFT(BART_Rides[[#This Row],[Lines]],1)</f>
        <v>S</v>
      </c>
      <c r="M16115" s="1" t="str">
        <f>IF(BART_Rides[[#This Row],[FirstLetter]]="Y","Yes","No")</f>
        <v>No</v>
      </c>
      <c r="N16115" s="1" t="str">
        <f>IF(OR(BART_Rides[[#This Row],[Station Code]]="EM", BART_Rides[[#This Row],[Station Code]]="MT", BART_Rides[[#This Row],[Station Code]]="PL", BART_Rides[[#This Row],[Station Code]]="CC"), "Yes", "No")</f>
        <v>No</v>
      </c>
    </row>
    <row r="16116" spans="6:14">
      <c r="F16116" s="3">
        <v>44251</v>
      </c>
      <c r="G16116" s="1" t="s">
        <v>85</v>
      </c>
      <c r="H16116" s="1" t="s">
        <v>109</v>
      </c>
      <c r="I16116" s="1">
        <v>89</v>
      </c>
      <c r="J16116" s="1">
        <f>MONTH(BART_Rides[[#This Row],[Date]])</f>
        <v>2</v>
      </c>
      <c r="K16116" s="1">
        <f>WEEKDAY(BART_Rides[[#This Row],[Date]],2)</f>
        <v>3</v>
      </c>
      <c r="L16116" s="1" t="str">
        <f>LEFT(BART_Rides[[#This Row],[Lines]],1)</f>
        <v>S</v>
      </c>
      <c r="M16116" s="1" t="str">
        <f>IF(BART_Rides[[#This Row],[FirstLetter]]="Y","Yes","No")</f>
        <v>No</v>
      </c>
      <c r="N16116" s="1" t="str">
        <f>IF(OR(BART_Rides[[#This Row],[Station Code]]="EM", BART_Rides[[#This Row],[Station Code]]="MT", BART_Rides[[#This Row],[Station Code]]="PL", BART_Rides[[#This Row],[Station Code]]="CC"), "Yes", "No")</f>
        <v>No</v>
      </c>
    </row>
    <row r="16117" spans="6:14">
      <c r="F16117" s="3">
        <v>44252</v>
      </c>
      <c r="G16117" s="1" t="s">
        <v>85</v>
      </c>
      <c r="H16117" s="1" t="s">
        <v>109</v>
      </c>
      <c r="I16117" s="1">
        <v>137</v>
      </c>
      <c r="J16117" s="1">
        <f>MONTH(BART_Rides[[#This Row],[Date]])</f>
        <v>2</v>
      </c>
      <c r="K16117" s="1">
        <f>WEEKDAY(BART_Rides[[#This Row],[Date]],2)</f>
        <v>4</v>
      </c>
      <c r="L16117" s="1" t="str">
        <f>LEFT(BART_Rides[[#This Row],[Lines]],1)</f>
        <v>S</v>
      </c>
      <c r="M16117" s="1" t="str">
        <f>IF(BART_Rides[[#This Row],[FirstLetter]]="Y","Yes","No")</f>
        <v>No</v>
      </c>
      <c r="N16117" s="1" t="str">
        <f>IF(OR(BART_Rides[[#This Row],[Station Code]]="EM", BART_Rides[[#This Row],[Station Code]]="MT", BART_Rides[[#This Row],[Station Code]]="PL", BART_Rides[[#This Row],[Station Code]]="CC"), "Yes", "No")</f>
        <v>No</v>
      </c>
    </row>
    <row r="16118" spans="6:14">
      <c r="F16118" s="3">
        <v>44253</v>
      </c>
      <c r="G16118" s="1" t="s">
        <v>85</v>
      </c>
      <c r="H16118" s="1" t="s">
        <v>109</v>
      </c>
      <c r="I16118" s="1">
        <v>132</v>
      </c>
      <c r="J16118" s="1">
        <f>MONTH(BART_Rides[[#This Row],[Date]])</f>
        <v>2</v>
      </c>
      <c r="K16118" s="1">
        <f>WEEKDAY(BART_Rides[[#This Row],[Date]],2)</f>
        <v>5</v>
      </c>
      <c r="L16118" s="1" t="str">
        <f>LEFT(BART_Rides[[#This Row],[Lines]],1)</f>
        <v>S</v>
      </c>
      <c r="M16118" s="1" t="str">
        <f>IF(BART_Rides[[#This Row],[FirstLetter]]="Y","Yes","No")</f>
        <v>No</v>
      </c>
      <c r="N16118" s="1" t="str">
        <f>IF(OR(BART_Rides[[#This Row],[Station Code]]="EM", BART_Rides[[#This Row],[Station Code]]="MT", BART_Rides[[#This Row],[Station Code]]="PL", BART_Rides[[#This Row],[Station Code]]="CC"), "Yes", "No")</f>
        <v>No</v>
      </c>
    </row>
    <row r="16119" spans="6:14">
      <c r="F16119" s="3">
        <v>44254</v>
      </c>
      <c r="G16119" s="1" t="s">
        <v>85</v>
      </c>
      <c r="H16119" s="1" t="s">
        <v>109</v>
      </c>
      <c r="I16119" s="1">
        <v>63</v>
      </c>
      <c r="J16119" s="1">
        <f>MONTH(BART_Rides[[#This Row],[Date]])</f>
        <v>2</v>
      </c>
      <c r="K16119" s="1">
        <f>WEEKDAY(BART_Rides[[#This Row],[Date]],2)</f>
        <v>6</v>
      </c>
      <c r="L16119" s="1" t="str">
        <f>LEFT(BART_Rides[[#This Row],[Lines]],1)</f>
        <v>S</v>
      </c>
      <c r="M16119" s="1" t="str">
        <f>IF(BART_Rides[[#This Row],[FirstLetter]]="Y","Yes","No")</f>
        <v>No</v>
      </c>
      <c r="N16119" s="1" t="str">
        <f>IF(OR(BART_Rides[[#This Row],[Station Code]]="EM", BART_Rides[[#This Row],[Station Code]]="MT", BART_Rides[[#This Row],[Station Code]]="PL", BART_Rides[[#This Row],[Station Code]]="CC"), "Yes", "No")</f>
        <v>No</v>
      </c>
    </row>
    <row r="16120" spans="6:14">
      <c r="F16120" s="3">
        <v>44255</v>
      </c>
      <c r="G16120" s="1" t="s">
        <v>85</v>
      </c>
      <c r="H16120" s="1" t="s">
        <v>109</v>
      </c>
      <c r="I16120" s="1">
        <v>57</v>
      </c>
      <c r="J16120" s="1">
        <f>MONTH(BART_Rides[[#This Row],[Date]])</f>
        <v>2</v>
      </c>
      <c r="K16120" s="1">
        <f>WEEKDAY(BART_Rides[[#This Row],[Date]],2)</f>
        <v>7</v>
      </c>
      <c r="L16120" s="1" t="str">
        <f>LEFT(BART_Rides[[#This Row],[Lines]],1)</f>
        <v>S</v>
      </c>
      <c r="M16120" s="1" t="str">
        <f>IF(BART_Rides[[#This Row],[FirstLetter]]="Y","Yes","No")</f>
        <v>No</v>
      </c>
      <c r="N16120" s="1" t="str">
        <f>IF(OR(BART_Rides[[#This Row],[Station Code]]="EM", BART_Rides[[#This Row],[Station Code]]="MT", BART_Rides[[#This Row],[Station Code]]="PL", BART_Rides[[#This Row],[Station Code]]="CC"), "Yes", "No")</f>
        <v>No</v>
      </c>
    </row>
    <row r="16121" spans="6:14">
      <c r="F16121" s="3">
        <v>44256</v>
      </c>
      <c r="G16121" s="1" t="s">
        <v>85</v>
      </c>
      <c r="H16121" s="1" t="s">
        <v>109</v>
      </c>
      <c r="I16121" s="1">
        <v>71</v>
      </c>
      <c r="J16121" s="1">
        <f>MONTH(BART_Rides[[#This Row],[Date]])</f>
        <v>3</v>
      </c>
      <c r="K16121" s="1">
        <f>WEEKDAY(BART_Rides[[#This Row],[Date]],2)</f>
        <v>1</v>
      </c>
      <c r="L16121" s="1" t="str">
        <f>LEFT(BART_Rides[[#This Row],[Lines]],1)</f>
        <v>S</v>
      </c>
      <c r="M16121" s="1" t="str">
        <f>IF(BART_Rides[[#This Row],[FirstLetter]]="Y","Yes","No")</f>
        <v>No</v>
      </c>
      <c r="N16121" s="1" t="str">
        <f>IF(OR(BART_Rides[[#This Row],[Station Code]]="EM", BART_Rides[[#This Row],[Station Code]]="MT", BART_Rides[[#This Row],[Station Code]]="PL", BART_Rides[[#This Row],[Station Code]]="CC"), "Yes", "No")</f>
        <v>No</v>
      </c>
    </row>
    <row r="16122" spans="6:14">
      <c r="F16122" s="3">
        <v>44257</v>
      </c>
      <c r="G16122" s="1" t="s">
        <v>85</v>
      </c>
      <c r="H16122" s="1" t="s">
        <v>109</v>
      </c>
      <c r="I16122" s="1">
        <v>70</v>
      </c>
      <c r="J16122" s="1">
        <f>MONTH(BART_Rides[[#This Row],[Date]])</f>
        <v>3</v>
      </c>
      <c r="K16122" s="1">
        <f>WEEKDAY(BART_Rides[[#This Row],[Date]],2)</f>
        <v>2</v>
      </c>
      <c r="L16122" s="1" t="str">
        <f>LEFT(BART_Rides[[#This Row],[Lines]],1)</f>
        <v>S</v>
      </c>
      <c r="M16122" s="1" t="str">
        <f>IF(BART_Rides[[#This Row],[FirstLetter]]="Y","Yes","No")</f>
        <v>No</v>
      </c>
      <c r="N16122" s="1" t="str">
        <f>IF(OR(BART_Rides[[#This Row],[Station Code]]="EM", BART_Rides[[#This Row],[Station Code]]="MT", BART_Rides[[#This Row],[Station Code]]="PL", BART_Rides[[#This Row],[Station Code]]="CC"), "Yes", "No")</f>
        <v>No</v>
      </c>
    </row>
    <row r="16123" spans="6:14">
      <c r="F16123" s="3">
        <v>44258</v>
      </c>
      <c r="G16123" s="1" t="s">
        <v>85</v>
      </c>
      <c r="H16123" s="1" t="s">
        <v>109</v>
      </c>
      <c r="I16123" s="1">
        <v>100</v>
      </c>
      <c r="J16123" s="1">
        <f>MONTH(BART_Rides[[#This Row],[Date]])</f>
        <v>3</v>
      </c>
      <c r="K16123" s="1">
        <f>WEEKDAY(BART_Rides[[#This Row],[Date]],2)</f>
        <v>3</v>
      </c>
      <c r="L16123" s="1" t="str">
        <f>LEFT(BART_Rides[[#This Row],[Lines]],1)</f>
        <v>S</v>
      </c>
      <c r="M16123" s="1" t="str">
        <f>IF(BART_Rides[[#This Row],[FirstLetter]]="Y","Yes","No")</f>
        <v>No</v>
      </c>
      <c r="N16123" s="1" t="str">
        <f>IF(OR(BART_Rides[[#This Row],[Station Code]]="EM", BART_Rides[[#This Row],[Station Code]]="MT", BART_Rides[[#This Row],[Station Code]]="PL", BART_Rides[[#This Row],[Station Code]]="CC"), "Yes", "No")</f>
        <v>No</v>
      </c>
    </row>
    <row r="16124" spans="6:14">
      <c r="F16124" s="3">
        <v>44259</v>
      </c>
      <c r="G16124" s="1" t="s">
        <v>85</v>
      </c>
      <c r="H16124" s="1" t="s">
        <v>109</v>
      </c>
      <c r="I16124" s="1">
        <v>151</v>
      </c>
      <c r="J16124" s="1">
        <f>MONTH(BART_Rides[[#This Row],[Date]])</f>
        <v>3</v>
      </c>
      <c r="K16124" s="1">
        <f>WEEKDAY(BART_Rides[[#This Row],[Date]],2)</f>
        <v>4</v>
      </c>
      <c r="L16124" s="1" t="str">
        <f>LEFT(BART_Rides[[#This Row],[Lines]],1)</f>
        <v>S</v>
      </c>
      <c r="M16124" s="1" t="str">
        <f>IF(BART_Rides[[#This Row],[FirstLetter]]="Y","Yes","No")</f>
        <v>No</v>
      </c>
      <c r="N16124" s="1" t="str">
        <f>IF(OR(BART_Rides[[#This Row],[Station Code]]="EM", BART_Rides[[#This Row],[Station Code]]="MT", BART_Rides[[#This Row],[Station Code]]="PL", BART_Rides[[#This Row],[Station Code]]="CC"), "Yes", "No")</f>
        <v>No</v>
      </c>
    </row>
    <row r="16125" spans="6:14">
      <c r="F16125" s="3">
        <v>44260</v>
      </c>
      <c r="G16125" s="1" t="s">
        <v>85</v>
      </c>
      <c r="H16125" s="1" t="s">
        <v>109</v>
      </c>
      <c r="I16125" s="1">
        <v>143</v>
      </c>
      <c r="J16125" s="1">
        <f>MONTH(BART_Rides[[#This Row],[Date]])</f>
        <v>3</v>
      </c>
      <c r="K16125" s="1">
        <f>WEEKDAY(BART_Rides[[#This Row],[Date]],2)</f>
        <v>5</v>
      </c>
      <c r="L16125" s="1" t="str">
        <f>LEFT(BART_Rides[[#This Row],[Lines]],1)</f>
        <v>S</v>
      </c>
      <c r="M16125" s="1" t="str">
        <f>IF(BART_Rides[[#This Row],[FirstLetter]]="Y","Yes","No")</f>
        <v>No</v>
      </c>
      <c r="N16125" s="1" t="str">
        <f>IF(OR(BART_Rides[[#This Row],[Station Code]]="EM", BART_Rides[[#This Row],[Station Code]]="MT", BART_Rides[[#This Row],[Station Code]]="PL", BART_Rides[[#This Row],[Station Code]]="CC"), "Yes", "No")</f>
        <v>No</v>
      </c>
    </row>
    <row r="16126" spans="6:14">
      <c r="F16126" s="3">
        <v>44261</v>
      </c>
      <c r="G16126" s="1" t="s">
        <v>85</v>
      </c>
      <c r="H16126" s="1" t="s">
        <v>109</v>
      </c>
      <c r="I16126" s="1">
        <v>77</v>
      </c>
      <c r="J16126" s="1">
        <f>MONTH(BART_Rides[[#This Row],[Date]])</f>
        <v>3</v>
      </c>
      <c r="K16126" s="1">
        <f>WEEKDAY(BART_Rides[[#This Row],[Date]],2)</f>
        <v>6</v>
      </c>
      <c r="L16126" s="1" t="str">
        <f>LEFT(BART_Rides[[#This Row],[Lines]],1)</f>
        <v>S</v>
      </c>
      <c r="M16126" s="1" t="str">
        <f>IF(BART_Rides[[#This Row],[FirstLetter]]="Y","Yes","No")</f>
        <v>No</v>
      </c>
      <c r="N16126" s="1" t="str">
        <f>IF(OR(BART_Rides[[#This Row],[Station Code]]="EM", BART_Rides[[#This Row],[Station Code]]="MT", BART_Rides[[#This Row],[Station Code]]="PL", BART_Rides[[#This Row],[Station Code]]="CC"), "Yes", "No")</f>
        <v>No</v>
      </c>
    </row>
    <row r="16127" spans="6:14">
      <c r="F16127" s="3">
        <v>44262</v>
      </c>
      <c r="G16127" s="1" t="s">
        <v>85</v>
      </c>
      <c r="H16127" s="1" t="s">
        <v>109</v>
      </c>
      <c r="I16127" s="1">
        <v>56</v>
      </c>
      <c r="J16127" s="1">
        <f>MONTH(BART_Rides[[#This Row],[Date]])</f>
        <v>3</v>
      </c>
      <c r="K16127" s="1">
        <f>WEEKDAY(BART_Rides[[#This Row],[Date]],2)</f>
        <v>7</v>
      </c>
      <c r="L16127" s="1" t="str">
        <f>LEFT(BART_Rides[[#This Row],[Lines]],1)</f>
        <v>S</v>
      </c>
      <c r="M16127" s="1" t="str">
        <f>IF(BART_Rides[[#This Row],[FirstLetter]]="Y","Yes","No")</f>
        <v>No</v>
      </c>
      <c r="N16127" s="1" t="str">
        <f>IF(OR(BART_Rides[[#This Row],[Station Code]]="EM", BART_Rides[[#This Row],[Station Code]]="MT", BART_Rides[[#This Row],[Station Code]]="PL", BART_Rides[[#This Row],[Station Code]]="CC"), "Yes", "No")</f>
        <v>No</v>
      </c>
    </row>
    <row r="16128" spans="6:14">
      <c r="F16128" s="3">
        <v>44263</v>
      </c>
      <c r="G16128" s="1" t="s">
        <v>85</v>
      </c>
      <c r="H16128" s="1" t="s">
        <v>109</v>
      </c>
      <c r="I16128" s="1">
        <v>92</v>
      </c>
      <c r="J16128" s="1">
        <f>MONTH(BART_Rides[[#This Row],[Date]])</f>
        <v>3</v>
      </c>
      <c r="K16128" s="1">
        <f>WEEKDAY(BART_Rides[[#This Row],[Date]],2)</f>
        <v>1</v>
      </c>
      <c r="L16128" s="1" t="str">
        <f>LEFT(BART_Rides[[#This Row],[Lines]],1)</f>
        <v>S</v>
      </c>
      <c r="M16128" s="1" t="str">
        <f>IF(BART_Rides[[#This Row],[FirstLetter]]="Y","Yes","No")</f>
        <v>No</v>
      </c>
      <c r="N16128" s="1" t="str">
        <f>IF(OR(BART_Rides[[#This Row],[Station Code]]="EM", BART_Rides[[#This Row],[Station Code]]="MT", BART_Rides[[#This Row],[Station Code]]="PL", BART_Rides[[#This Row],[Station Code]]="CC"), "Yes", "No")</f>
        <v>No</v>
      </c>
    </row>
    <row r="16129" spans="6:14">
      <c r="F16129" s="3">
        <v>44264</v>
      </c>
      <c r="G16129" s="1" t="s">
        <v>85</v>
      </c>
      <c r="H16129" s="1" t="s">
        <v>109</v>
      </c>
      <c r="I16129" s="1">
        <v>55</v>
      </c>
      <c r="J16129" s="1">
        <f>MONTH(BART_Rides[[#This Row],[Date]])</f>
        <v>3</v>
      </c>
      <c r="K16129" s="1">
        <f>WEEKDAY(BART_Rides[[#This Row],[Date]],2)</f>
        <v>2</v>
      </c>
      <c r="L16129" s="1" t="str">
        <f>LEFT(BART_Rides[[#This Row],[Lines]],1)</f>
        <v>S</v>
      </c>
      <c r="M16129" s="1" t="str">
        <f>IF(BART_Rides[[#This Row],[FirstLetter]]="Y","Yes","No")</f>
        <v>No</v>
      </c>
      <c r="N16129" s="1" t="str">
        <f>IF(OR(BART_Rides[[#This Row],[Station Code]]="EM", BART_Rides[[#This Row],[Station Code]]="MT", BART_Rides[[#This Row],[Station Code]]="PL", BART_Rides[[#This Row],[Station Code]]="CC"), "Yes", "No")</f>
        <v>No</v>
      </c>
    </row>
    <row r="16130" spans="6:14">
      <c r="F16130" s="3">
        <v>44265</v>
      </c>
      <c r="G16130" s="1" t="s">
        <v>85</v>
      </c>
      <c r="H16130" s="1" t="s">
        <v>109</v>
      </c>
      <c r="I16130" s="1">
        <v>86</v>
      </c>
      <c r="J16130" s="1">
        <f>MONTH(BART_Rides[[#This Row],[Date]])</f>
        <v>3</v>
      </c>
      <c r="K16130" s="1">
        <f>WEEKDAY(BART_Rides[[#This Row],[Date]],2)</f>
        <v>3</v>
      </c>
      <c r="L16130" s="1" t="str">
        <f>LEFT(BART_Rides[[#This Row],[Lines]],1)</f>
        <v>S</v>
      </c>
      <c r="M16130" s="1" t="str">
        <f>IF(BART_Rides[[#This Row],[FirstLetter]]="Y","Yes","No")</f>
        <v>No</v>
      </c>
      <c r="N16130" s="1" t="str">
        <f>IF(OR(BART_Rides[[#This Row],[Station Code]]="EM", BART_Rides[[#This Row],[Station Code]]="MT", BART_Rides[[#This Row],[Station Code]]="PL", BART_Rides[[#This Row],[Station Code]]="CC"), "Yes", "No")</f>
        <v>No</v>
      </c>
    </row>
    <row r="16131" spans="6:14">
      <c r="F16131" s="3">
        <v>44266</v>
      </c>
      <c r="G16131" s="1" t="s">
        <v>85</v>
      </c>
      <c r="H16131" s="1" t="s">
        <v>109</v>
      </c>
      <c r="I16131" s="1">
        <v>147</v>
      </c>
      <c r="J16131" s="1">
        <f>MONTH(BART_Rides[[#This Row],[Date]])</f>
        <v>3</v>
      </c>
      <c r="K16131" s="1">
        <f>WEEKDAY(BART_Rides[[#This Row],[Date]],2)</f>
        <v>4</v>
      </c>
      <c r="L16131" s="1" t="str">
        <f>LEFT(BART_Rides[[#This Row],[Lines]],1)</f>
        <v>S</v>
      </c>
      <c r="M16131" s="1" t="str">
        <f>IF(BART_Rides[[#This Row],[FirstLetter]]="Y","Yes","No")</f>
        <v>No</v>
      </c>
      <c r="N16131" s="1" t="str">
        <f>IF(OR(BART_Rides[[#This Row],[Station Code]]="EM", BART_Rides[[#This Row],[Station Code]]="MT", BART_Rides[[#This Row],[Station Code]]="PL", BART_Rides[[#This Row],[Station Code]]="CC"), "Yes", "No")</f>
        <v>No</v>
      </c>
    </row>
    <row r="16132" spans="6:14">
      <c r="F16132" s="3">
        <v>44267</v>
      </c>
      <c r="G16132" s="1" t="s">
        <v>85</v>
      </c>
      <c r="H16132" s="1" t="s">
        <v>109</v>
      </c>
      <c r="I16132" s="1">
        <v>182</v>
      </c>
      <c r="J16132" s="1">
        <f>MONTH(BART_Rides[[#This Row],[Date]])</f>
        <v>3</v>
      </c>
      <c r="K16132" s="1">
        <f>WEEKDAY(BART_Rides[[#This Row],[Date]],2)</f>
        <v>5</v>
      </c>
      <c r="L16132" s="1" t="str">
        <f>LEFT(BART_Rides[[#This Row],[Lines]],1)</f>
        <v>S</v>
      </c>
      <c r="M16132" s="1" t="str">
        <f>IF(BART_Rides[[#This Row],[FirstLetter]]="Y","Yes","No")</f>
        <v>No</v>
      </c>
      <c r="N16132" s="1" t="str">
        <f>IF(OR(BART_Rides[[#This Row],[Station Code]]="EM", BART_Rides[[#This Row],[Station Code]]="MT", BART_Rides[[#This Row],[Station Code]]="PL", BART_Rides[[#This Row],[Station Code]]="CC"), "Yes", "No")</f>
        <v>No</v>
      </c>
    </row>
    <row r="16133" spans="6:14">
      <c r="F16133" s="3">
        <v>44268</v>
      </c>
      <c r="G16133" s="1" t="s">
        <v>85</v>
      </c>
      <c r="H16133" s="1" t="s">
        <v>109</v>
      </c>
      <c r="I16133" s="1">
        <v>63</v>
      </c>
      <c r="J16133" s="1">
        <f>MONTH(BART_Rides[[#This Row],[Date]])</f>
        <v>3</v>
      </c>
      <c r="K16133" s="1">
        <f>WEEKDAY(BART_Rides[[#This Row],[Date]],2)</f>
        <v>6</v>
      </c>
      <c r="L16133" s="1" t="str">
        <f>LEFT(BART_Rides[[#This Row],[Lines]],1)</f>
        <v>S</v>
      </c>
      <c r="M16133" s="1" t="str">
        <f>IF(BART_Rides[[#This Row],[FirstLetter]]="Y","Yes","No")</f>
        <v>No</v>
      </c>
      <c r="N16133" s="1" t="str">
        <f>IF(OR(BART_Rides[[#This Row],[Station Code]]="EM", BART_Rides[[#This Row],[Station Code]]="MT", BART_Rides[[#This Row],[Station Code]]="PL", BART_Rides[[#This Row],[Station Code]]="CC"), "Yes", "No")</f>
        <v>No</v>
      </c>
    </row>
    <row r="16134" spans="6:14">
      <c r="F16134" s="3">
        <v>44269</v>
      </c>
      <c r="G16134" s="1" t="s">
        <v>85</v>
      </c>
      <c r="H16134" s="1" t="s">
        <v>109</v>
      </c>
      <c r="I16134" s="1">
        <v>83</v>
      </c>
      <c r="J16134" s="1">
        <f>MONTH(BART_Rides[[#This Row],[Date]])</f>
        <v>3</v>
      </c>
      <c r="K16134" s="1">
        <f>WEEKDAY(BART_Rides[[#This Row],[Date]],2)</f>
        <v>7</v>
      </c>
      <c r="L16134" s="1" t="str">
        <f>LEFT(BART_Rides[[#This Row],[Lines]],1)</f>
        <v>S</v>
      </c>
      <c r="M16134" s="1" t="str">
        <f>IF(BART_Rides[[#This Row],[FirstLetter]]="Y","Yes","No")</f>
        <v>No</v>
      </c>
      <c r="N16134" s="1" t="str">
        <f>IF(OR(BART_Rides[[#This Row],[Station Code]]="EM", BART_Rides[[#This Row],[Station Code]]="MT", BART_Rides[[#This Row],[Station Code]]="PL", BART_Rides[[#This Row],[Station Code]]="CC"), "Yes", "No")</f>
        <v>No</v>
      </c>
    </row>
    <row r="16135" spans="6:14">
      <c r="F16135" s="3">
        <v>44270</v>
      </c>
      <c r="G16135" s="1" t="s">
        <v>85</v>
      </c>
      <c r="H16135" s="1" t="s">
        <v>109</v>
      </c>
      <c r="I16135" s="1">
        <v>109</v>
      </c>
      <c r="J16135" s="1">
        <f>MONTH(BART_Rides[[#This Row],[Date]])</f>
        <v>3</v>
      </c>
      <c r="K16135" s="1">
        <f>WEEKDAY(BART_Rides[[#This Row],[Date]],2)</f>
        <v>1</v>
      </c>
      <c r="L16135" s="1" t="str">
        <f>LEFT(BART_Rides[[#This Row],[Lines]],1)</f>
        <v>S</v>
      </c>
      <c r="M16135" s="1" t="str">
        <f>IF(BART_Rides[[#This Row],[FirstLetter]]="Y","Yes","No")</f>
        <v>No</v>
      </c>
      <c r="N16135" s="1" t="str">
        <f>IF(OR(BART_Rides[[#This Row],[Station Code]]="EM", BART_Rides[[#This Row],[Station Code]]="MT", BART_Rides[[#This Row],[Station Code]]="PL", BART_Rides[[#This Row],[Station Code]]="CC"), "Yes", "No")</f>
        <v>No</v>
      </c>
    </row>
    <row r="16136" spans="6:14">
      <c r="F16136" s="3">
        <v>44271</v>
      </c>
      <c r="G16136" s="1" t="s">
        <v>85</v>
      </c>
      <c r="H16136" s="1" t="s">
        <v>109</v>
      </c>
      <c r="I16136" s="1">
        <v>89</v>
      </c>
      <c r="J16136" s="1">
        <f>MONTH(BART_Rides[[#This Row],[Date]])</f>
        <v>3</v>
      </c>
      <c r="K16136" s="1">
        <f>WEEKDAY(BART_Rides[[#This Row],[Date]],2)</f>
        <v>2</v>
      </c>
      <c r="L16136" s="1" t="str">
        <f>LEFT(BART_Rides[[#This Row],[Lines]],1)</f>
        <v>S</v>
      </c>
      <c r="M16136" s="1" t="str">
        <f>IF(BART_Rides[[#This Row],[FirstLetter]]="Y","Yes","No")</f>
        <v>No</v>
      </c>
      <c r="N16136" s="1" t="str">
        <f>IF(OR(BART_Rides[[#This Row],[Station Code]]="EM", BART_Rides[[#This Row],[Station Code]]="MT", BART_Rides[[#This Row],[Station Code]]="PL", BART_Rides[[#This Row],[Station Code]]="CC"), "Yes", "No")</f>
        <v>No</v>
      </c>
    </row>
    <row r="16137" spans="6:14">
      <c r="F16137" s="3">
        <v>44272</v>
      </c>
      <c r="G16137" s="1" t="s">
        <v>85</v>
      </c>
      <c r="H16137" s="1" t="s">
        <v>109</v>
      </c>
      <c r="I16137" s="1">
        <v>112</v>
      </c>
      <c r="J16137" s="1">
        <f>MONTH(BART_Rides[[#This Row],[Date]])</f>
        <v>3</v>
      </c>
      <c r="K16137" s="1">
        <f>WEEKDAY(BART_Rides[[#This Row],[Date]],2)</f>
        <v>3</v>
      </c>
      <c r="L16137" s="1" t="str">
        <f>LEFT(BART_Rides[[#This Row],[Lines]],1)</f>
        <v>S</v>
      </c>
      <c r="M16137" s="1" t="str">
        <f>IF(BART_Rides[[#This Row],[FirstLetter]]="Y","Yes","No")</f>
        <v>No</v>
      </c>
      <c r="N16137" s="1" t="str">
        <f>IF(OR(BART_Rides[[#This Row],[Station Code]]="EM", BART_Rides[[#This Row],[Station Code]]="MT", BART_Rides[[#This Row],[Station Code]]="PL", BART_Rides[[#This Row],[Station Code]]="CC"), "Yes", "No")</f>
        <v>No</v>
      </c>
    </row>
    <row r="16138" spans="6:14">
      <c r="F16138" s="3">
        <v>44273</v>
      </c>
      <c r="G16138" s="1" t="s">
        <v>85</v>
      </c>
      <c r="H16138" s="1" t="s">
        <v>109</v>
      </c>
      <c r="I16138" s="1">
        <v>191</v>
      </c>
      <c r="J16138" s="1">
        <f>MONTH(BART_Rides[[#This Row],[Date]])</f>
        <v>3</v>
      </c>
      <c r="K16138" s="1">
        <f>WEEKDAY(BART_Rides[[#This Row],[Date]],2)</f>
        <v>4</v>
      </c>
      <c r="L16138" s="1" t="str">
        <f>LEFT(BART_Rides[[#This Row],[Lines]],1)</f>
        <v>S</v>
      </c>
      <c r="M16138" s="1" t="str">
        <f>IF(BART_Rides[[#This Row],[FirstLetter]]="Y","Yes","No")</f>
        <v>No</v>
      </c>
      <c r="N16138" s="1" t="str">
        <f>IF(OR(BART_Rides[[#This Row],[Station Code]]="EM", BART_Rides[[#This Row],[Station Code]]="MT", BART_Rides[[#This Row],[Station Code]]="PL", BART_Rides[[#This Row],[Station Code]]="CC"), "Yes", "No")</f>
        <v>No</v>
      </c>
    </row>
    <row r="16139" spans="6:14">
      <c r="F16139" s="3">
        <v>44274</v>
      </c>
      <c r="G16139" s="1" t="s">
        <v>85</v>
      </c>
      <c r="H16139" s="1" t="s">
        <v>109</v>
      </c>
      <c r="I16139" s="1">
        <v>223</v>
      </c>
      <c r="J16139" s="1">
        <f>MONTH(BART_Rides[[#This Row],[Date]])</f>
        <v>3</v>
      </c>
      <c r="K16139" s="1">
        <f>WEEKDAY(BART_Rides[[#This Row],[Date]],2)</f>
        <v>5</v>
      </c>
      <c r="L16139" s="1" t="str">
        <f>LEFT(BART_Rides[[#This Row],[Lines]],1)</f>
        <v>S</v>
      </c>
      <c r="M16139" s="1" t="str">
        <f>IF(BART_Rides[[#This Row],[FirstLetter]]="Y","Yes","No")</f>
        <v>No</v>
      </c>
      <c r="N16139" s="1" t="str">
        <f>IF(OR(BART_Rides[[#This Row],[Station Code]]="EM", BART_Rides[[#This Row],[Station Code]]="MT", BART_Rides[[#This Row],[Station Code]]="PL", BART_Rides[[#This Row],[Station Code]]="CC"), "Yes", "No")</f>
        <v>No</v>
      </c>
    </row>
    <row r="16140" spans="6:14">
      <c r="F16140" s="3">
        <v>44275</v>
      </c>
      <c r="G16140" s="1" t="s">
        <v>85</v>
      </c>
      <c r="H16140" s="1" t="s">
        <v>109</v>
      </c>
      <c r="I16140" s="1">
        <v>103</v>
      </c>
      <c r="J16140" s="1">
        <f>MONTH(BART_Rides[[#This Row],[Date]])</f>
        <v>3</v>
      </c>
      <c r="K16140" s="1">
        <f>WEEKDAY(BART_Rides[[#This Row],[Date]],2)</f>
        <v>6</v>
      </c>
      <c r="L16140" s="1" t="str">
        <f>LEFT(BART_Rides[[#This Row],[Lines]],1)</f>
        <v>S</v>
      </c>
      <c r="M16140" s="1" t="str">
        <f>IF(BART_Rides[[#This Row],[FirstLetter]]="Y","Yes","No")</f>
        <v>No</v>
      </c>
      <c r="N16140" s="1" t="str">
        <f>IF(OR(BART_Rides[[#This Row],[Station Code]]="EM", BART_Rides[[#This Row],[Station Code]]="MT", BART_Rides[[#This Row],[Station Code]]="PL", BART_Rides[[#This Row],[Station Code]]="CC"), "Yes", "No")</f>
        <v>No</v>
      </c>
    </row>
    <row r="16141" spans="6:14">
      <c r="F16141" s="3">
        <v>44276</v>
      </c>
      <c r="G16141" s="1" t="s">
        <v>85</v>
      </c>
      <c r="H16141" s="1" t="s">
        <v>109</v>
      </c>
      <c r="I16141" s="1">
        <v>103</v>
      </c>
      <c r="J16141" s="1">
        <f>MONTH(BART_Rides[[#This Row],[Date]])</f>
        <v>3</v>
      </c>
      <c r="K16141" s="1">
        <f>WEEKDAY(BART_Rides[[#This Row],[Date]],2)</f>
        <v>7</v>
      </c>
      <c r="L16141" s="1" t="str">
        <f>LEFT(BART_Rides[[#This Row],[Lines]],1)</f>
        <v>S</v>
      </c>
      <c r="M16141" s="1" t="str">
        <f>IF(BART_Rides[[#This Row],[FirstLetter]]="Y","Yes","No")</f>
        <v>No</v>
      </c>
      <c r="N16141" s="1" t="str">
        <f>IF(OR(BART_Rides[[#This Row],[Station Code]]="EM", BART_Rides[[#This Row],[Station Code]]="MT", BART_Rides[[#This Row],[Station Code]]="PL", BART_Rides[[#This Row],[Station Code]]="CC"), "Yes", "No")</f>
        <v>No</v>
      </c>
    </row>
    <row r="16142" spans="6:14">
      <c r="F16142" s="3">
        <v>44277</v>
      </c>
      <c r="G16142" s="1" t="s">
        <v>85</v>
      </c>
      <c r="H16142" s="1" t="s">
        <v>109</v>
      </c>
      <c r="I16142" s="1">
        <v>151</v>
      </c>
      <c r="J16142" s="1">
        <f>MONTH(BART_Rides[[#This Row],[Date]])</f>
        <v>3</v>
      </c>
      <c r="K16142" s="1">
        <f>WEEKDAY(BART_Rides[[#This Row],[Date]],2)</f>
        <v>1</v>
      </c>
      <c r="L16142" s="1" t="str">
        <f>LEFT(BART_Rides[[#This Row],[Lines]],1)</f>
        <v>S</v>
      </c>
      <c r="M16142" s="1" t="str">
        <f>IF(BART_Rides[[#This Row],[FirstLetter]]="Y","Yes","No")</f>
        <v>No</v>
      </c>
      <c r="N16142" s="1" t="str">
        <f>IF(OR(BART_Rides[[#This Row],[Station Code]]="EM", BART_Rides[[#This Row],[Station Code]]="MT", BART_Rides[[#This Row],[Station Code]]="PL", BART_Rides[[#This Row],[Station Code]]="CC"), "Yes", "No")</f>
        <v>No</v>
      </c>
    </row>
    <row r="16143" spans="6:14">
      <c r="F16143" s="3">
        <v>44278</v>
      </c>
      <c r="G16143" s="1" t="s">
        <v>85</v>
      </c>
      <c r="H16143" s="1" t="s">
        <v>109</v>
      </c>
      <c r="I16143" s="1">
        <v>132</v>
      </c>
      <c r="J16143" s="1">
        <f>MONTH(BART_Rides[[#This Row],[Date]])</f>
        <v>3</v>
      </c>
      <c r="K16143" s="1">
        <f>WEEKDAY(BART_Rides[[#This Row],[Date]],2)</f>
        <v>2</v>
      </c>
      <c r="L16143" s="1" t="str">
        <f>LEFT(BART_Rides[[#This Row],[Lines]],1)</f>
        <v>S</v>
      </c>
      <c r="M16143" s="1" t="str">
        <f>IF(BART_Rides[[#This Row],[FirstLetter]]="Y","Yes","No")</f>
        <v>No</v>
      </c>
      <c r="N16143" s="1" t="str">
        <f>IF(OR(BART_Rides[[#This Row],[Station Code]]="EM", BART_Rides[[#This Row],[Station Code]]="MT", BART_Rides[[#This Row],[Station Code]]="PL", BART_Rides[[#This Row],[Station Code]]="CC"), "Yes", "No")</f>
        <v>No</v>
      </c>
    </row>
    <row r="16144" spans="6:14">
      <c r="F16144" s="3">
        <v>44279</v>
      </c>
      <c r="G16144" s="1" t="s">
        <v>85</v>
      </c>
      <c r="H16144" s="1" t="s">
        <v>109</v>
      </c>
      <c r="I16144" s="1">
        <v>158</v>
      </c>
      <c r="J16144" s="1">
        <f>MONTH(BART_Rides[[#This Row],[Date]])</f>
        <v>3</v>
      </c>
      <c r="K16144" s="1">
        <f>WEEKDAY(BART_Rides[[#This Row],[Date]],2)</f>
        <v>3</v>
      </c>
      <c r="L16144" s="1" t="str">
        <f>LEFT(BART_Rides[[#This Row],[Lines]],1)</f>
        <v>S</v>
      </c>
      <c r="M16144" s="1" t="str">
        <f>IF(BART_Rides[[#This Row],[FirstLetter]]="Y","Yes","No")</f>
        <v>No</v>
      </c>
      <c r="N16144" s="1" t="str">
        <f>IF(OR(BART_Rides[[#This Row],[Station Code]]="EM", BART_Rides[[#This Row],[Station Code]]="MT", BART_Rides[[#This Row],[Station Code]]="PL", BART_Rides[[#This Row],[Station Code]]="CC"), "Yes", "No")</f>
        <v>No</v>
      </c>
    </row>
    <row r="16145" spans="6:14">
      <c r="F16145" s="3">
        <v>44280</v>
      </c>
      <c r="G16145" s="1" t="s">
        <v>85</v>
      </c>
      <c r="H16145" s="1" t="s">
        <v>109</v>
      </c>
      <c r="I16145" s="1">
        <v>242</v>
      </c>
      <c r="J16145" s="1">
        <f>MONTH(BART_Rides[[#This Row],[Date]])</f>
        <v>3</v>
      </c>
      <c r="K16145" s="1">
        <f>WEEKDAY(BART_Rides[[#This Row],[Date]],2)</f>
        <v>4</v>
      </c>
      <c r="L16145" s="1" t="str">
        <f>LEFT(BART_Rides[[#This Row],[Lines]],1)</f>
        <v>S</v>
      </c>
      <c r="M16145" s="1" t="str">
        <f>IF(BART_Rides[[#This Row],[FirstLetter]]="Y","Yes","No")</f>
        <v>No</v>
      </c>
      <c r="N16145" s="1" t="str">
        <f>IF(OR(BART_Rides[[#This Row],[Station Code]]="EM", BART_Rides[[#This Row],[Station Code]]="MT", BART_Rides[[#This Row],[Station Code]]="PL", BART_Rides[[#This Row],[Station Code]]="CC"), "Yes", "No")</f>
        <v>No</v>
      </c>
    </row>
    <row r="16146" spans="6:14">
      <c r="F16146" s="3">
        <v>44281</v>
      </c>
      <c r="G16146" s="1" t="s">
        <v>85</v>
      </c>
      <c r="H16146" s="1" t="s">
        <v>109</v>
      </c>
      <c r="I16146" s="1">
        <v>244</v>
      </c>
      <c r="J16146" s="1">
        <f>MONTH(BART_Rides[[#This Row],[Date]])</f>
        <v>3</v>
      </c>
      <c r="K16146" s="1">
        <f>WEEKDAY(BART_Rides[[#This Row],[Date]],2)</f>
        <v>5</v>
      </c>
      <c r="L16146" s="1" t="str">
        <f>LEFT(BART_Rides[[#This Row],[Lines]],1)</f>
        <v>S</v>
      </c>
      <c r="M16146" s="1" t="str">
        <f>IF(BART_Rides[[#This Row],[FirstLetter]]="Y","Yes","No")</f>
        <v>No</v>
      </c>
      <c r="N16146" s="1" t="str">
        <f>IF(OR(BART_Rides[[#This Row],[Station Code]]="EM", BART_Rides[[#This Row],[Station Code]]="MT", BART_Rides[[#This Row],[Station Code]]="PL", BART_Rides[[#This Row],[Station Code]]="CC"), "Yes", "No")</f>
        <v>No</v>
      </c>
    </row>
    <row r="16147" spans="6:14">
      <c r="F16147" s="3">
        <v>44282</v>
      </c>
      <c r="G16147" s="1" t="s">
        <v>85</v>
      </c>
      <c r="H16147" s="1" t="s">
        <v>109</v>
      </c>
      <c r="I16147" s="1">
        <v>83</v>
      </c>
      <c r="J16147" s="1">
        <f>MONTH(BART_Rides[[#This Row],[Date]])</f>
        <v>3</v>
      </c>
      <c r="K16147" s="1">
        <f>WEEKDAY(BART_Rides[[#This Row],[Date]],2)</f>
        <v>6</v>
      </c>
      <c r="L16147" s="1" t="str">
        <f>LEFT(BART_Rides[[#This Row],[Lines]],1)</f>
        <v>S</v>
      </c>
      <c r="M16147" s="1" t="str">
        <f>IF(BART_Rides[[#This Row],[FirstLetter]]="Y","Yes","No")</f>
        <v>No</v>
      </c>
      <c r="N16147" s="1" t="str">
        <f>IF(OR(BART_Rides[[#This Row],[Station Code]]="EM", BART_Rides[[#This Row],[Station Code]]="MT", BART_Rides[[#This Row],[Station Code]]="PL", BART_Rides[[#This Row],[Station Code]]="CC"), "Yes", "No")</f>
        <v>No</v>
      </c>
    </row>
    <row r="16148" spans="6:14">
      <c r="F16148" s="3">
        <v>44283</v>
      </c>
      <c r="G16148" s="1" t="s">
        <v>85</v>
      </c>
      <c r="H16148" s="1" t="s">
        <v>109</v>
      </c>
      <c r="I16148" s="1">
        <v>105</v>
      </c>
      <c r="J16148" s="1">
        <f>MONTH(BART_Rides[[#This Row],[Date]])</f>
        <v>3</v>
      </c>
      <c r="K16148" s="1">
        <f>WEEKDAY(BART_Rides[[#This Row],[Date]],2)</f>
        <v>7</v>
      </c>
      <c r="L16148" s="1" t="str">
        <f>LEFT(BART_Rides[[#This Row],[Lines]],1)</f>
        <v>S</v>
      </c>
      <c r="M16148" s="1" t="str">
        <f>IF(BART_Rides[[#This Row],[FirstLetter]]="Y","Yes","No")</f>
        <v>No</v>
      </c>
      <c r="N16148" s="1" t="str">
        <f>IF(OR(BART_Rides[[#This Row],[Station Code]]="EM", BART_Rides[[#This Row],[Station Code]]="MT", BART_Rides[[#This Row],[Station Code]]="PL", BART_Rides[[#This Row],[Station Code]]="CC"), "Yes", "No")</f>
        <v>No</v>
      </c>
    </row>
    <row r="16149" spans="6:14">
      <c r="F16149" s="3">
        <v>44284</v>
      </c>
      <c r="G16149" s="1" t="s">
        <v>85</v>
      </c>
      <c r="H16149" s="1" t="s">
        <v>109</v>
      </c>
      <c r="I16149" s="1">
        <v>165</v>
      </c>
      <c r="J16149" s="1">
        <f>MONTH(BART_Rides[[#This Row],[Date]])</f>
        <v>3</v>
      </c>
      <c r="K16149" s="1">
        <f>WEEKDAY(BART_Rides[[#This Row],[Date]],2)</f>
        <v>1</v>
      </c>
      <c r="L16149" s="1" t="str">
        <f>LEFT(BART_Rides[[#This Row],[Lines]],1)</f>
        <v>S</v>
      </c>
      <c r="M16149" s="1" t="str">
        <f>IF(BART_Rides[[#This Row],[FirstLetter]]="Y","Yes","No")</f>
        <v>No</v>
      </c>
      <c r="N16149" s="1" t="str">
        <f>IF(OR(BART_Rides[[#This Row],[Station Code]]="EM", BART_Rides[[#This Row],[Station Code]]="MT", BART_Rides[[#This Row],[Station Code]]="PL", BART_Rides[[#This Row],[Station Code]]="CC"), "Yes", "No")</f>
        <v>No</v>
      </c>
    </row>
    <row r="16150" spans="6:14">
      <c r="F16150" s="3">
        <v>44285</v>
      </c>
      <c r="G16150" s="1" t="s">
        <v>85</v>
      </c>
      <c r="H16150" s="1" t="s">
        <v>109</v>
      </c>
      <c r="I16150" s="1">
        <v>135</v>
      </c>
      <c r="J16150" s="1">
        <f>MONTH(BART_Rides[[#This Row],[Date]])</f>
        <v>3</v>
      </c>
      <c r="K16150" s="1">
        <f>WEEKDAY(BART_Rides[[#This Row],[Date]],2)</f>
        <v>2</v>
      </c>
      <c r="L16150" s="1" t="str">
        <f>LEFT(BART_Rides[[#This Row],[Lines]],1)</f>
        <v>S</v>
      </c>
      <c r="M16150" s="1" t="str">
        <f>IF(BART_Rides[[#This Row],[FirstLetter]]="Y","Yes","No")</f>
        <v>No</v>
      </c>
      <c r="N16150" s="1" t="str">
        <f>IF(OR(BART_Rides[[#This Row],[Station Code]]="EM", BART_Rides[[#This Row],[Station Code]]="MT", BART_Rides[[#This Row],[Station Code]]="PL", BART_Rides[[#This Row],[Station Code]]="CC"), "Yes", "No")</f>
        <v>No</v>
      </c>
    </row>
    <row r="16151" spans="6:14">
      <c r="F16151" s="3">
        <v>44286</v>
      </c>
      <c r="G16151" s="1" t="s">
        <v>85</v>
      </c>
      <c r="H16151" s="1" t="s">
        <v>109</v>
      </c>
      <c r="I16151" s="1">
        <v>155</v>
      </c>
      <c r="J16151" s="1">
        <f>MONTH(BART_Rides[[#This Row],[Date]])</f>
        <v>3</v>
      </c>
      <c r="K16151" s="1">
        <f>WEEKDAY(BART_Rides[[#This Row],[Date]],2)</f>
        <v>3</v>
      </c>
      <c r="L16151" s="1" t="str">
        <f>LEFT(BART_Rides[[#This Row],[Lines]],1)</f>
        <v>S</v>
      </c>
      <c r="M16151" s="1" t="str">
        <f>IF(BART_Rides[[#This Row],[FirstLetter]]="Y","Yes","No")</f>
        <v>No</v>
      </c>
      <c r="N16151" s="1" t="str">
        <f>IF(OR(BART_Rides[[#This Row],[Station Code]]="EM", BART_Rides[[#This Row],[Station Code]]="MT", BART_Rides[[#This Row],[Station Code]]="PL", BART_Rides[[#This Row],[Station Code]]="CC"), "Yes", "No")</f>
        <v>No</v>
      </c>
    </row>
    <row r="16152" spans="6:14">
      <c r="F16152" s="3">
        <v>44287</v>
      </c>
      <c r="G16152" s="1" t="s">
        <v>85</v>
      </c>
      <c r="H16152" s="1" t="s">
        <v>109</v>
      </c>
      <c r="I16152" s="1">
        <v>281</v>
      </c>
      <c r="J16152" s="1">
        <f>MONTH(BART_Rides[[#This Row],[Date]])</f>
        <v>4</v>
      </c>
      <c r="K16152" s="1">
        <f>WEEKDAY(BART_Rides[[#This Row],[Date]],2)</f>
        <v>4</v>
      </c>
      <c r="L16152" s="1" t="str">
        <f>LEFT(BART_Rides[[#This Row],[Lines]],1)</f>
        <v>S</v>
      </c>
      <c r="M16152" s="1" t="str">
        <f>IF(BART_Rides[[#This Row],[FirstLetter]]="Y","Yes","No")</f>
        <v>No</v>
      </c>
      <c r="N16152" s="1" t="str">
        <f>IF(OR(BART_Rides[[#This Row],[Station Code]]="EM", BART_Rides[[#This Row],[Station Code]]="MT", BART_Rides[[#This Row],[Station Code]]="PL", BART_Rides[[#This Row],[Station Code]]="CC"), "Yes", "No")</f>
        <v>No</v>
      </c>
    </row>
    <row r="16153" spans="6:14">
      <c r="F16153" s="3">
        <v>44288</v>
      </c>
      <c r="G16153" s="1" t="s">
        <v>85</v>
      </c>
      <c r="H16153" s="1" t="s">
        <v>109</v>
      </c>
      <c r="I16153" s="1">
        <v>237</v>
      </c>
      <c r="J16153" s="1">
        <f>MONTH(BART_Rides[[#This Row],[Date]])</f>
        <v>4</v>
      </c>
      <c r="K16153" s="1">
        <f>WEEKDAY(BART_Rides[[#This Row],[Date]],2)</f>
        <v>5</v>
      </c>
      <c r="L16153" s="1" t="str">
        <f>LEFT(BART_Rides[[#This Row],[Lines]],1)</f>
        <v>S</v>
      </c>
      <c r="M16153" s="1" t="str">
        <f>IF(BART_Rides[[#This Row],[FirstLetter]]="Y","Yes","No")</f>
        <v>No</v>
      </c>
      <c r="N16153" s="1" t="str">
        <f>IF(OR(BART_Rides[[#This Row],[Station Code]]="EM", BART_Rides[[#This Row],[Station Code]]="MT", BART_Rides[[#This Row],[Station Code]]="PL", BART_Rides[[#This Row],[Station Code]]="CC"), "Yes", "No")</f>
        <v>No</v>
      </c>
    </row>
    <row r="16154" spans="6:14">
      <c r="F16154" s="3">
        <v>44289</v>
      </c>
      <c r="G16154" s="1" t="s">
        <v>85</v>
      </c>
      <c r="H16154" s="1" t="s">
        <v>109</v>
      </c>
      <c r="I16154" s="1">
        <v>121</v>
      </c>
      <c r="J16154" s="1">
        <f>MONTH(BART_Rides[[#This Row],[Date]])</f>
        <v>4</v>
      </c>
      <c r="K16154" s="1">
        <f>WEEKDAY(BART_Rides[[#This Row],[Date]],2)</f>
        <v>6</v>
      </c>
      <c r="L16154" s="1" t="str">
        <f>LEFT(BART_Rides[[#This Row],[Lines]],1)</f>
        <v>S</v>
      </c>
      <c r="M16154" s="1" t="str">
        <f>IF(BART_Rides[[#This Row],[FirstLetter]]="Y","Yes","No")</f>
        <v>No</v>
      </c>
      <c r="N16154" s="1" t="str">
        <f>IF(OR(BART_Rides[[#This Row],[Station Code]]="EM", BART_Rides[[#This Row],[Station Code]]="MT", BART_Rides[[#This Row],[Station Code]]="PL", BART_Rides[[#This Row],[Station Code]]="CC"), "Yes", "No")</f>
        <v>No</v>
      </c>
    </row>
    <row r="16155" spans="6:14">
      <c r="F16155" s="3">
        <v>44290</v>
      </c>
      <c r="G16155" s="1" t="s">
        <v>85</v>
      </c>
      <c r="H16155" s="1" t="s">
        <v>109</v>
      </c>
      <c r="I16155" s="1">
        <v>113</v>
      </c>
      <c r="J16155" s="1">
        <f>MONTH(BART_Rides[[#This Row],[Date]])</f>
        <v>4</v>
      </c>
      <c r="K16155" s="1">
        <f>WEEKDAY(BART_Rides[[#This Row],[Date]],2)</f>
        <v>7</v>
      </c>
      <c r="L16155" s="1" t="str">
        <f>LEFT(BART_Rides[[#This Row],[Lines]],1)</f>
        <v>S</v>
      </c>
      <c r="M16155" s="1" t="str">
        <f>IF(BART_Rides[[#This Row],[FirstLetter]]="Y","Yes","No")</f>
        <v>No</v>
      </c>
      <c r="N16155" s="1" t="str">
        <f>IF(OR(BART_Rides[[#This Row],[Station Code]]="EM", BART_Rides[[#This Row],[Station Code]]="MT", BART_Rides[[#This Row],[Station Code]]="PL", BART_Rides[[#This Row],[Station Code]]="CC"), "Yes", "No")</f>
        <v>No</v>
      </c>
    </row>
    <row r="16156" spans="6:14">
      <c r="F16156" s="3">
        <v>44291</v>
      </c>
      <c r="G16156" s="1" t="s">
        <v>85</v>
      </c>
      <c r="H16156" s="1" t="s">
        <v>109</v>
      </c>
      <c r="I16156" s="1">
        <v>165</v>
      </c>
      <c r="J16156" s="1">
        <f>MONTH(BART_Rides[[#This Row],[Date]])</f>
        <v>4</v>
      </c>
      <c r="K16156" s="1">
        <f>WEEKDAY(BART_Rides[[#This Row],[Date]],2)</f>
        <v>1</v>
      </c>
      <c r="L16156" s="1" t="str">
        <f>LEFT(BART_Rides[[#This Row],[Lines]],1)</f>
        <v>S</v>
      </c>
      <c r="M16156" s="1" t="str">
        <f>IF(BART_Rides[[#This Row],[FirstLetter]]="Y","Yes","No")</f>
        <v>No</v>
      </c>
      <c r="N16156" s="1" t="str">
        <f>IF(OR(BART_Rides[[#This Row],[Station Code]]="EM", BART_Rides[[#This Row],[Station Code]]="MT", BART_Rides[[#This Row],[Station Code]]="PL", BART_Rides[[#This Row],[Station Code]]="CC"), "Yes", "No")</f>
        <v>No</v>
      </c>
    </row>
    <row r="16157" spans="6:14">
      <c r="F16157" s="3">
        <v>44292</v>
      </c>
      <c r="G16157" s="1" t="s">
        <v>85</v>
      </c>
      <c r="H16157" s="1" t="s">
        <v>109</v>
      </c>
      <c r="I16157" s="1">
        <v>133</v>
      </c>
      <c r="J16157" s="1">
        <f>MONTH(BART_Rides[[#This Row],[Date]])</f>
        <v>4</v>
      </c>
      <c r="K16157" s="1">
        <f>WEEKDAY(BART_Rides[[#This Row],[Date]],2)</f>
        <v>2</v>
      </c>
      <c r="L16157" s="1" t="str">
        <f>LEFT(BART_Rides[[#This Row],[Lines]],1)</f>
        <v>S</v>
      </c>
      <c r="M16157" s="1" t="str">
        <f>IF(BART_Rides[[#This Row],[FirstLetter]]="Y","Yes","No")</f>
        <v>No</v>
      </c>
      <c r="N16157" s="1" t="str">
        <f>IF(OR(BART_Rides[[#This Row],[Station Code]]="EM", BART_Rides[[#This Row],[Station Code]]="MT", BART_Rides[[#This Row],[Station Code]]="PL", BART_Rides[[#This Row],[Station Code]]="CC"), "Yes", "No")</f>
        <v>No</v>
      </c>
    </row>
    <row r="16158" spans="6:14">
      <c r="F16158" s="3">
        <v>44293</v>
      </c>
      <c r="G16158" s="1" t="s">
        <v>85</v>
      </c>
      <c r="H16158" s="1" t="s">
        <v>109</v>
      </c>
      <c r="I16158" s="1">
        <v>183</v>
      </c>
      <c r="J16158" s="1">
        <f>MONTH(BART_Rides[[#This Row],[Date]])</f>
        <v>4</v>
      </c>
      <c r="K16158" s="1">
        <f>WEEKDAY(BART_Rides[[#This Row],[Date]],2)</f>
        <v>3</v>
      </c>
      <c r="L16158" s="1" t="str">
        <f>LEFT(BART_Rides[[#This Row],[Lines]],1)</f>
        <v>S</v>
      </c>
      <c r="M16158" s="1" t="str">
        <f>IF(BART_Rides[[#This Row],[FirstLetter]]="Y","Yes","No")</f>
        <v>No</v>
      </c>
      <c r="N16158" s="1" t="str">
        <f>IF(OR(BART_Rides[[#This Row],[Station Code]]="EM", BART_Rides[[#This Row],[Station Code]]="MT", BART_Rides[[#This Row],[Station Code]]="PL", BART_Rides[[#This Row],[Station Code]]="CC"), "Yes", "No")</f>
        <v>No</v>
      </c>
    </row>
    <row r="16159" spans="6:14">
      <c r="F16159" s="3">
        <v>44294</v>
      </c>
      <c r="G16159" s="1" t="s">
        <v>85</v>
      </c>
      <c r="H16159" s="1" t="s">
        <v>109</v>
      </c>
      <c r="I16159" s="1">
        <v>243</v>
      </c>
      <c r="J16159" s="1">
        <f>MONTH(BART_Rides[[#This Row],[Date]])</f>
        <v>4</v>
      </c>
      <c r="K16159" s="1">
        <f>WEEKDAY(BART_Rides[[#This Row],[Date]],2)</f>
        <v>4</v>
      </c>
      <c r="L16159" s="1" t="str">
        <f>LEFT(BART_Rides[[#This Row],[Lines]],1)</f>
        <v>S</v>
      </c>
      <c r="M16159" s="1" t="str">
        <f>IF(BART_Rides[[#This Row],[FirstLetter]]="Y","Yes","No")</f>
        <v>No</v>
      </c>
      <c r="N16159" s="1" t="str">
        <f>IF(OR(BART_Rides[[#This Row],[Station Code]]="EM", BART_Rides[[#This Row],[Station Code]]="MT", BART_Rides[[#This Row],[Station Code]]="PL", BART_Rides[[#This Row],[Station Code]]="CC"), "Yes", "No")</f>
        <v>No</v>
      </c>
    </row>
    <row r="16160" spans="6:14">
      <c r="F16160" s="3">
        <v>44295</v>
      </c>
      <c r="G16160" s="1" t="s">
        <v>85</v>
      </c>
      <c r="H16160" s="1" t="s">
        <v>109</v>
      </c>
      <c r="I16160" s="1">
        <v>236</v>
      </c>
      <c r="J16160" s="1">
        <f>MONTH(BART_Rides[[#This Row],[Date]])</f>
        <v>4</v>
      </c>
      <c r="K16160" s="1">
        <f>WEEKDAY(BART_Rides[[#This Row],[Date]],2)</f>
        <v>5</v>
      </c>
      <c r="L16160" s="1" t="str">
        <f>LEFT(BART_Rides[[#This Row],[Lines]],1)</f>
        <v>S</v>
      </c>
      <c r="M16160" s="1" t="str">
        <f>IF(BART_Rides[[#This Row],[FirstLetter]]="Y","Yes","No")</f>
        <v>No</v>
      </c>
      <c r="N16160" s="1" t="str">
        <f>IF(OR(BART_Rides[[#This Row],[Station Code]]="EM", BART_Rides[[#This Row],[Station Code]]="MT", BART_Rides[[#This Row],[Station Code]]="PL", BART_Rides[[#This Row],[Station Code]]="CC"), "Yes", "No")</f>
        <v>No</v>
      </c>
    </row>
    <row r="16161" spans="6:14">
      <c r="F16161" s="3">
        <v>44296</v>
      </c>
      <c r="G16161" s="1" t="s">
        <v>85</v>
      </c>
      <c r="H16161" s="1" t="s">
        <v>109</v>
      </c>
      <c r="I16161" s="1">
        <v>107</v>
      </c>
      <c r="J16161" s="1">
        <f>MONTH(BART_Rides[[#This Row],[Date]])</f>
        <v>4</v>
      </c>
      <c r="K16161" s="1">
        <f>WEEKDAY(BART_Rides[[#This Row],[Date]],2)</f>
        <v>6</v>
      </c>
      <c r="L16161" s="1" t="str">
        <f>LEFT(BART_Rides[[#This Row],[Lines]],1)</f>
        <v>S</v>
      </c>
      <c r="M16161" s="1" t="str">
        <f>IF(BART_Rides[[#This Row],[FirstLetter]]="Y","Yes","No")</f>
        <v>No</v>
      </c>
      <c r="N16161" s="1" t="str">
        <f>IF(OR(BART_Rides[[#This Row],[Station Code]]="EM", BART_Rides[[#This Row],[Station Code]]="MT", BART_Rides[[#This Row],[Station Code]]="PL", BART_Rides[[#This Row],[Station Code]]="CC"), "Yes", "No")</f>
        <v>No</v>
      </c>
    </row>
    <row r="16162" spans="6:14">
      <c r="F16162" s="3">
        <v>44297</v>
      </c>
      <c r="G16162" s="1" t="s">
        <v>85</v>
      </c>
      <c r="H16162" s="1" t="s">
        <v>109</v>
      </c>
      <c r="I16162" s="1">
        <v>112</v>
      </c>
      <c r="J16162" s="1">
        <f>MONTH(BART_Rides[[#This Row],[Date]])</f>
        <v>4</v>
      </c>
      <c r="K16162" s="1">
        <f>WEEKDAY(BART_Rides[[#This Row],[Date]],2)</f>
        <v>7</v>
      </c>
      <c r="L16162" s="1" t="str">
        <f>LEFT(BART_Rides[[#This Row],[Lines]],1)</f>
        <v>S</v>
      </c>
      <c r="M16162" s="1" t="str">
        <f>IF(BART_Rides[[#This Row],[FirstLetter]]="Y","Yes","No")</f>
        <v>No</v>
      </c>
      <c r="N16162" s="1" t="str">
        <f>IF(OR(BART_Rides[[#This Row],[Station Code]]="EM", BART_Rides[[#This Row],[Station Code]]="MT", BART_Rides[[#This Row],[Station Code]]="PL", BART_Rides[[#This Row],[Station Code]]="CC"), "Yes", "No")</f>
        <v>No</v>
      </c>
    </row>
    <row r="16163" spans="6:14">
      <c r="F16163" s="3">
        <v>44298</v>
      </c>
      <c r="G16163" s="1" t="s">
        <v>85</v>
      </c>
      <c r="H16163" s="1" t="s">
        <v>109</v>
      </c>
      <c r="I16163" s="1">
        <v>171</v>
      </c>
      <c r="J16163" s="1">
        <f>MONTH(BART_Rides[[#This Row],[Date]])</f>
        <v>4</v>
      </c>
      <c r="K16163" s="1">
        <f>WEEKDAY(BART_Rides[[#This Row],[Date]],2)</f>
        <v>1</v>
      </c>
      <c r="L16163" s="1" t="str">
        <f>LEFT(BART_Rides[[#This Row],[Lines]],1)</f>
        <v>S</v>
      </c>
      <c r="M16163" s="1" t="str">
        <f>IF(BART_Rides[[#This Row],[FirstLetter]]="Y","Yes","No")</f>
        <v>No</v>
      </c>
      <c r="N16163" s="1" t="str">
        <f>IF(OR(BART_Rides[[#This Row],[Station Code]]="EM", BART_Rides[[#This Row],[Station Code]]="MT", BART_Rides[[#This Row],[Station Code]]="PL", BART_Rides[[#This Row],[Station Code]]="CC"), "Yes", "No")</f>
        <v>No</v>
      </c>
    </row>
    <row r="16164" spans="6:14">
      <c r="F16164" s="3">
        <v>44299</v>
      </c>
      <c r="G16164" s="1" t="s">
        <v>85</v>
      </c>
      <c r="H16164" s="1" t="s">
        <v>109</v>
      </c>
      <c r="I16164" s="1">
        <v>141</v>
      </c>
      <c r="J16164" s="1">
        <f>MONTH(BART_Rides[[#This Row],[Date]])</f>
        <v>4</v>
      </c>
      <c r="K16164" s="1">
        <f>WEEKDAY(BART_Rides[[#This Row],[Date]],2)</f>
        <v>2</v>
      </c>
      <c r="L16164" s="1" t="str">
        <f>LEFT(BART_Rides[[#This Row],[Lines]],1)</f>
        <v>S</v>
      </c>
      <c r="M16164" s="1" t="str">
        <f>IF(BART_Rides[[#This Row],[FirstLetter]]="Y","Yes","No")</f>
        <v>No</v>
      </c>
      <c r="N16164" s="1" t="str">
        <f>IF(OR(BART_Rides[[#This Row],[Station Code]]="EM", BART_Rides[[#This Row],[Station Code]]="MT", BART_Rides[[#This Row],[Station Code]]="PL", BART_Rides[[#This Row],[Station Code]]="CC"), "Yes", "No")</f>
        <v>No</v>
      </c>
    </row>
    <row r="16165" spans="6:14">
      <c r="F16165" s="3">
        <v>44300</v>
      </c>
      <c r="G16165" s="1" t="s">
        <v>85</v>
      </c>
      <c r="H16165" s="1" t="s">
        <v>109</v>
      </c>
      <c r="I16165" s="1">
        <v>176</v>
      </c>
      <c r="J16165" s="1">
        <f>MONTH(BART_Rides[[#This Row],[Date]])</f>
        <v>4</v>
      </c>
      <c r="K16165" s="1">
        <f>WEEKDAY(BART_Rides[[#This Row],[Date]],2)</f>
        <v>3</v>
      </c>
      <c r="L16165" s="1" t="str">
        <f>LEFT(BART_Rides[[#This Row],[Lines]],1)</f>
        <v>S</v>
      </c>
      <c r="M16165" s="1" t="str">
        <f>IF(BART_Rides[[#This Row],[FirstLetter]]="Y","Yes","No")</f>
        <v>No</v>
      </c>
      <c r="N16165" s="1" t="str">
        <f>IF(OR(BART_Rides[[#This Row],[Station Code]]="EM", BART_Rides[[#This Row],[Station Code]]="MT", BART_Rides[[#This Row],[Station Code]]="PL", BART_Rides[[#This Row],[Station Code]]="CC"), "Yes", "No")</f>
        <v>No</v>
      </c>
    </row>
    <row r="16166" spans="6:14">
      <c r="F16166" s="3">
        <v>44301</v>
      </c>
      <c r="G16166" s="1" t="s">
        <v>85</v>
      </c>
      <c r="H16166" s="1" t="s">
        <v>109</v>
      </c>
      <c r="I16166" s="1">
        <v>251</v>
      </c>
      <c r="J16166" s="1">
        <f>MONTH(BART_Rides[[#This Row],[Date]])</f>
        <v>4</v>
      </c>
      <c r="K16166" s="1">
        <f>WEEKDAY(BART_Rides[[#This Row],[Date]],2)</f>
        <v>4</v>
      </c>
      <c r="L16166" s="1" t="str">
        <f>LEFT(BART_Rides[[#This Row],[Lines]],1)</f>
        <v>S</v>
      </c>
      <c r="M16166" s="1" t="str">
        <f>IF(BART_Rides[[#This Row],[FirstLetter]]="Y","Yes","No")</f>
        <v>No</v>
      </c>
      <c r="N16166" s="1" t="str">
        <f>IF(OR(BART_Rides[[#This Row],[Station Code]]="EM", BART_Rides[[#This Row],[Station Code]]="MT", BART_Rides[[#This Row],[Station Code]]="PL", BART_Rides[[#This Row],[Station Code]]="CC"), "Yes", "No")</f>
        <v>No</v>
      </c>
    </row>
    <row r="16167" spans="6:14">
      <c r="F16167" s="3">
        <v>44302</v>
      </c>
      <c r="G16167" s="1" t="s">
        <v>85</v>
      </c>
      <c r="H16167" s="1" t="s">
        <v>109</v>
      </c>
      <c r="I16167" s="1">
        <v>252</v>
      </c>
      <c r="J16167" s="1">
        <f>MONTH(BART_Rides[[#This Row],[Date]])</f>
        <v>4</v>
      </c>
      <c r="K16167" s="1">
        <f>WEEKDAY(BART_Rides[[#This Row],[Date]],2)</f>
        <v>5</v>
      </c>
      <c r="L16167" s="1" t="str">
        <f>LEFT(BART_Rides[[#This Row],[Lines]],1)</f>
        <v>S</v>
      </c>
      <c r="M16167" s="1" t="str">
        <f>IF(BART_Rides[[#This Row],[FirstLetter]]="Y","Yes","No")</f>
        <v>No</v>
      </c>
      <c r="N16167" s="1" t="str">
        <f>IF(OR(BART_Rides[[#This Row],[Station Code]]="EM", BART_Rides[[#This Row],[Station Code]]="MT", BART_Rides[[#This Row],[Station Code]]="PL", BART_Rides[[#This Row],[Station Code]]="CC"), "Yes", "No")</f>
        <v>No</v>
      </c>
    </row>
    <row r="16168" spans="6:14">
      <c r="F16168" s="3">
        <v>44303</v>
      </c>
      <c r="G16168" s="1" t="s">
        <v>85</v>
      </c>
      <c r="H16168" s="1" t="s">
        <v>109</v>
      </c>
      <c r="I16168" s="1">
        <v>120</v>
      </c>
      <c r="J16168" s="1">
        <f>MONTH(BART_Rides[[#This Row],[Date]])</f>
        <v>4</v>
      </c>
      <c r="K16168" s="1">
        <f>WEEKDAY(BART_Rides[[#This Row],[Date]],2)</f>
        <v>6</v>
      </c>
      <c r="L16168" s="1" t="str">
        <f>LEFT(BART_Rides[[#This Row],[Lines]],1)</f>
        <v>S</v>
      </c>
      <c r="M16168" s="1" t="str">
        <f>IF(BART_Rides[[#This Row],[FirstLetter]]="Y","Yes","No")</f>
        <v>No</v>
      </c>
      <c r="N16168" s="1" t="str">
        <f>IF(OR(BART_Rides[[#This Row],[Station Code]]="EM", BART_Rides[[#This Row],[Station Code]]="MT", BART_Rides[[#This Row],[Station Code]]="PL", BART_Rides[[#This Row],[Station Code]]="CC"), "Yes", "No")</f>
        <v>No</v>
      </c>
    </row>
    <row r="16169" spans="6:14">
      <c r="F16169" s="3">
        <v>44304</v>
      </c>
      <c r="G16169" s="1" t="s">
        <v>85</v>
      </c>
      <c r="H16169" s="1" t="s">
        <v>109</v>
      </c>
      <c r="I16169" s="1">
        <v>123</v>
      </c>
      <c r="J16169" s="1">
        <f>MONTH(BART_Rides[[#This Row],[Date]])</f>
        <v>4</v>
      </c>
      <c r="K16169" s="1">
        <f>WEEKDAY(BART_Rides[[#This Row],[Date]],2)</f>
        <v>7</v>
      </c>
      <c r="L16169" s="1" t="str">
        <f>LEFT(BART_Rides[[#This Row],[Lines]],1)</f>
        <v>S</v>
      </c>
      <c r="M16169" s="1" t="str">
        <f>IF(BART_Rides[[#This Row],[FirstLetter]]="Y","Yes","No")</f>
        <v>No</v>
      </c>
      <c r="N16169" s="1" t="str">
        <f>IF(OR(BART_Rides[[#This Row],[Station Code]]="EM", BART_Rides[[#This Row],[Station Code]]="MT", BART_Rides[[#This Row],[Station Code]]="PL", BART_Rides[[#This Row],[Station Code]]="CC"), "Yes", "No")</f>
        <v>No</v>
      </c>
    </row>
    <row r="16170" spans="6:14">
      <c r="F16170" s="3">
        <v>44305</v>
      </c>
      <c r="G16170" s="1" t="s">
        <v>85</v>
      </c>
      <c r="H16170" s="1" t="s">
        <v>109</v>
      </c>
      <c r="I16170" s="1">
        <v>180</v>
      </c>
      <c r="J16170" s="1">
        <f>MONTH(BART_Rides[[#This Row],[Date]])</f>
        <v>4</v>
      </c>
      <c r="K16170" s="1">
        <f>WEEKDAY(BART_Rides[[#This Row],[Date]],2)</f>
        <v>1</v>
      </c>
      <c r="L16170" s="1" t="str">
        <f>LEFT(BART_Rides[[#This Row],[Lines]],1)</f>
        <v>S</v>
      </c>
      <c r="M16170" s="1" t="str">
        <f>IF(BART_Rides[[#This Row],[FirstLetter]]="Y","Yes","No")</f>
        <v>No</v>
      </c>
      <c r="N16170" s="1" t="str">
        <f>IF(OR(BART_Rides[[#This Row],[Station Code]]="EM", BART_Rides[[#This Row],[Station Code]]="MT", BART_Rides[[#This Row],[Station Code]]="PL", BART_Rides[[#This Row],[Station Code]]="CC"), "Yes", "No")</f>
        <v>No</v>
      </c>
    </row>
    <row r="16171" spans="6:14">
      <c r="F16171" s="3">
        <v>44306</v>
      </c>
      <c r="G16171" s="1" t="s">
        <v>85</v>
      </c>
      <c r="H16171" s="1" t="s">
        <v>109</v>
      </c>
      <c r="I16171" s="1">
        <v>159</v>
      </c>
      <c r="J16171" s="1">
        <f>MONTH(BART_Rides[[#This Row],[Date]])</f>
        <v>4</v>
      </c>
      <c r="K16171" s="1">
        <f>WEEKDAY(BART_Rides[[#This Row],[Date]],2)</f>
        <v>2</v>
      </c>
      <c r="L16171" s="1" t="str">
        <f>LEFT(BART_Rides[[#This Row],[Lines]],1)</f>
        <v>S</v>
      </c>
      <c r="M16171" s="1" t="str">
        <f>IF(BART_Rides[[#This Row],[FirstLetter]]="Y","Yes","No")</f>
        <v>No</v>
      </c>
      <c r="N16171" s="1" t="str">
        <f>IF(OR(BART_Rides[[#This Row],[Station Code]]="EM", BART_Rides[[#This Row],[Station Code]]="MT", BART_Rides[[#This Row],[Station Code]]="PL", BART_Rides[[#This Row],[Station Code]]="CC"), "Yes", "No")</f>
        <v>No</v>
      </c>
    </row>
    <row r="16172" spans="6:14">
      <c r="F16172" s="3">
        <v>44307</v>
      </c>
      <c r="G16172" s="1" t="s">
        <v>85</v>
      </c>
      <c r="H16172" s="1" t="s">
        <v>109</v>
      </c>
      <c r="I16172" s="1">
        <v>158</v>
      </c>
      <c r="J16172" s="1">
        <f>MONTH(BART_Rides[[#This Row],[Date]])</f>
        <v>4</v>
      </c>
      <c r="K16172" s="1">
        <f>WEEKDAY(BART_Rides[[#This Row],[Date]],2)</f>
        <v>3</v>
      </c>
      <c r="L16172" s="1" t="str">
        <f>LEFT(BART_Rides[[#This Row],[Lines]],1)</f>
        <v>S</v>
      </c>
      <c r="M16172" s="1" t="str">
        <f>IF(BART_Rides[[#This Row],[FirstLetter]]="Y","Yes","No")</f>
        <v>No</v>
      </c>
      <c r="N16172" s="1" t="str">
        <f>IF(OR(BART_Rides[[#This Row],[Station Code]]="EM", BART_Rides[[#This Row],[Station Code]]="MT", BART_Rides[[#This Row],[Station Code]]="PL", BART_Rides[[#This Row],[Station Code]]="CC"), "Yes", "No")</f>
        <v>No</v>
      </c>
    </row>
    <row r="16173" spans="6:14">
      <c r="F16173" s="3">
        <v>44308</v>
      </c>
      <c r="G16173" s="1" t="s">
        <v>85</v>
      </c>
      <c r="H16173" s="1" t="s">
        <v>109</v>
      </c>
      <c r="I16173" s="1">
        <v>246</v>
      </c>
      <c r="J16173" s="1">
        <f>MONTH(BART_Rides[[#This Row],[Date]])</f>
        <v>4</v>
      </c>
      <c r="K16173" s="1">
        <f>WEEKDAY(BART_Rides[[#This Row],[Date]],2)</f>
        <v>4</v>
      </c>
      <c r="L16173" s="1" t="str">
        <f>LEFT(BART_Rides[[#This Row],[Lines]],1)</f>
        <v>S</v>
      </c>
      <c r="M16173" s="1" t="str">
        <f>IF(BART_Rides[[#This Row],[FirstLetter]]="Y","Yes","No")</f>
        <v>No</v>
      </c>
      <c r="N16173" s="1" t="str">
        <f>IF(OR(BART_Rides[[#This Row],[Station Code]]="EM", BART_Rides[[#This Row],[Station Code]]="MT", BART_Rides[[#This Row],[Station Code]]="PL", BART_Rides[[#This Row],[Station Code]]="CC"), "Yes", "No")</f>
        <v>No</v>
      </c>
    </row>
    <row r="16174" spans="6:14">
      <c r="F16174" s="3">
        <v>44309</v>
      </c>
      <c r="G16174" s="1" t="s">
        <v>85</v>
      </c>
      <c r="H16174" s="1" t="s">
        <v>109</v>
      </c>
      <c r="I16174" s="1">
        <v>251</v>
      </c>
      <c r="J16174" s="1">
        <f>MONTH(BART_Rides[[#This Row],[Date]])</f>
        <v>4</v>
      </c>
      <c r="K16174" s="1">
        <f>WEEKDAY(BART_Rides[[#This Row],[Date]],2)</f>
        <v>5</v>
      </c>
      <c r="L16174" s="1" t="str">
        <f>LEFT(BART_Rides[[#This Row],[Lines]],1)</f>
        <v>S</v>
      </c>
      <c r="M16174" s="1" t="str">
        <f>IF(BART_Rides[[#This Row],[FirstLetter]]="Y","Yes","No")</f>
        <v>No</v>
      </c>
      <c r="N16174" s="1" t="str">
        <f>IF(OR(BART_Rides[[#This Row],[Station Code]]="EM", BART_Rides[[#This Row],[Station Code]]="MT", BART_Rides[[#This Row],[Station Code]]="PL", BART_Rides[[#This Row],[Station Code]]="CC"), "Yes", "No")</f>
        <v>No</v>
      </c>
    </row>
    <row r="16175" spans="6:14">
      <c r="F16175" s="3">
        <v>44310</v>
      </c>
      <c r="G16175" s="1" t="s">
        <v>85</v>
      </c>
      <c r="H16175" s="1" t="s">
        <v>109</v>
      </c>
      <c r="I16175" s="1">
        <v>123</v>
      </c>
      <c r="J16175" s="1">
        <f>MONTH(BART_Rides[[#This Row],[Date]])</f>
        <v>4</v>
      </c>
      <c r="K16175" s="1">
        <f>WEEKDAY(BART_Rides[[#This Row],[Date]],2)</f>
        <v>6</v>
      </c>
      <c r="L16175" s="1" t="str">
        <f>LEFT(BART_Rides[[#This Row],[Lines]],1)</f>
        <v>S</v>
      </c>
      <c r="M16175" s="1" t="str">
        <f>IF(BART_Rides[[#This Row],[FirstLetter]]="Y","Yes","No")</f>
        <v>No</v>
      </c>
      <c r="N16175" s="1" t="str">
        <f>IF(OR(BART_Rides[[#This Row],[Station Code]]="EM", BART_Rides[[#This Row],[Station Code]]="MT", BART_Rides[[#This Row],[Station Code]]="PL", BART_Rides[[#This Row],[Station Code]]="CC"), "Yes", "No")</f>
        <v>No</v>
      </c>
    </row>
    <row r="16176" spans="6:14">
      <c r="F16176" s="3">
        <v>44311</v>
      </c>
      <c r="G16176" s="1" t="s">
        <v>85</v>
      </c>
      <c r="H16176" s="1" t="s">
        <v>109</v>
      </c>
      <c r="I16176" s="1">
        <v>129</v>
      </c>
      <c r="J16176" s="1">
        <f>MONTH(BART_Rides[[#This Row],[Date]])</f>
        <v>4</v>
      </c>
      <c r="K16176" s="1">
        <f>WEEKDAY(BART_Rides[[#This Row],[Date]],2)</f>
        <v>7</v>
      </c>
      <c r="L16176" s="1" t="str">
        <f>LEFT(BART_Rides[[#This Row],[Lines]],1)</f>
        <v>S</v>
      </c>
      <c r="M16176" s="1" t="str">
        <f>IF(BART_Rides[[#This Row],[FirstLetter]]="Y","Yes","No")</f>
        <v>No</v>
      </c>
      <c r="N16176" s="1" t="str">
        <f>IF(OR(BART_Rides[[#This Row],[Station Code]]="EM", BART_Rides[[#This Row],[Station Code]]="MT", BART_Rides[[#This Row],[Station Code]]="PL", BART_Rides[[#This Row],[Station Code]]="CC"), "Yes", "No")</f>
        <v>No</v>
      </c>
    </row>
    <row r="16177" spans="6:14">
      <c r="F16177" s="3">
        <v>44312</v>
      </c>
      <c r="G16177" s="1" t="s">
        <v>85</v>
      </c>
      <c r="H16177" s="1" t="s">
        <v>109</v>
      </c>
      <c r="I16177" s="1">
        <v>190</v>
      </c>
      <c r="J16177" s="1">
        <f>MONTH(BART_Rides[[#This Row],[Date]])</f>
        <v>4</v>
      </c>
      <c r="K16177" s="1">
        <f>WEEKDAY(BART_Rides[[#This Row],[Date]],2)</f>
        <v>1</v>
      </c>
      <c r="L16177" s="1" t="str">
        <f>LEFT(BART_Rides[[#This Row],[Lines]],1)</f>
        <v>S</v>
      </c>
      <c r="M16177" s="1" t="str">
        <f>IF(BART_Rides[[#This Row],[FirstLetter]]="Y","Yes","No")</f>
        <v>No</v>
      </c>
      <c r="N16177" s="1" t="str">
        <f>IF(OR(BART_Rides[[#This Row],[Station Code]]="EM", BART_Rides[[#This Row],[Station Code]]="MT", BART_Rides[[#This Row],[Station Code]]="PL", BART_Rides[[#This Row],[Station Code]]="CC"), "Yes", "No")</f>
        <v>No</v>
      </c>
    </row>
    <row r="16178" spans="6:14">
      <c r="F16178" s="3">
        <v>44313</v>
      </c>
      <c r="G16178" s="1" t="s">
        <v>85</v>
      </c>
      <c r="H16178" s="1" t="s">
        <v>109</v>
      </c>
      <c r="I16178" s="1">
        <v>171</v>
      </c>
      <c r="J16178" s="1">
        <f>MONTH(BART_Rides[[#This Row],[Date]])</f>
        <v>4</v>
      </c>
      <c r="K16178" s="1">
        <f>WEEKDAY(BART_Rides[[#This Row],[Date]],2)</f>
        <v>2</v>
      </c>
      <c r="L16178" s="1" t="str">
        <f>LEFT(BART_Rides[[#This Row],[Lines]],1)</f>
        <v>S</v>
      </c>
      <c r="M16178" s="1" t="str">
        <f>IF(BART_Rides[[#This Row],[FirstLetter]]="Y","Yes","No")</f>
        <v>No</v>
      </c>
      <c r="N16178" s="1" t="str">
        <f>IF(OR(BART_Rides[[#This Row],[Station Code]]="EM", BART_Rides[[#This Row],[Station Code]]="MT", BART_Rides[[#This Row],[Station Code]]="PL", BART_Rides[[#This Row],[Station Code]]="CC"), "Yes", "No")</f>
        <v>No</v>
      </c>
    </row>
    <row r="16179" spans="6:14">
      <c r="F16179" s="3">
        <v>44314</v>
      </c>
      <c r="G16179" s="1" t="s">
        <v>85</v>
      </c>
      <c r="H16179" s="1" t="s">
        <v>109</v>
      </c>
      <c r="I16179" s="1">
        <v>187</v>
      </c>
      <c r="J16179" s="1">
        <f>MONTH(BART_Rides[[#This Row],[Date]])</f>
        <v>4</v>
      </c>
      <c r="K16179" s="1">
        <f>WEEKDAY(BART_Rides[[#This Row],[Date]],2)</f>
        <v>3</v>
      </c>
      <c r="L16179" s="1" t="str">
        <f>LEFT(BART_Rides[[#This Row],[Lines]],1)</f>
        <v>S</v>
      </c>
      <c r="M16179" s="1" t="str">
        <f>IF(BART_Rides[[#This Row],[FirstLetter]]="Y","Yes","No")</f>
        <v>No</v>
      </c>
      <c r="N16179" s="1" t="str">
        <f>IF(OR(BART_Rides[[#This Row],[Station Code]]="EM", BART_Rides[[#This Row],[Station Code]]="MT", BART_Rides[[#This Row],[Station Code]]="PL", BART_Rides[[#This Row],[Station Code]]="CC"), "Yes", "No")</f>
        <v>No</v>
      </c>
    </row>
    <row r="16180" spans="6:14">
      <c r="F16180" s="3">
        <v>44315</v>
      </c>
      <c r="G16180" s="1" t="s">
        <v>85</v>
      </c>
      <c r="H16180" s="1" t="s">
        <v>109</v>
      </c>
      <c r="I16180" s="1">
        <v>224</v>
      </c>
      <c r="J16180" s="1">
        <f>MONTH(BART_Rides[[#This Row],[Date]])</f>
        <v>4</v>
      </c>
      <c r="K16180" s="1">
        <f>WEEKDAY(BART_Rides[[#This Row],[Date]],2)</f>
        <v>4</v>
      </c>
      <c r="L16180" s="1" t="str">
        <f>LEFT(BART_Rides[[#This Row],[Lines]],1)</f>
        <v>S</v>
      </c>
      <c r="M16180" s="1" t="str">
        <f>IF(BART_Rides[[#This Row],[FirstLetter]]="Y","Yes","No")</f>
        <v>No</v>
      </c>
      <c r="N16180" s="1" t="str">
        <f>IF(OR(BART_Rides[[#This Row],[Station Code]]="EM", BART_Rides[[#This Row],[Station Code]]="MT", BART_Rides[[#This Row],[Station Code]]="PL", BART_Rides[[#This Row],[Station Code]]="CC"), "Yes", "No")</f>
        <v>No</v>
      </c>
    </row>
    <row r="16181" spans="6:14">
      <c r="F16181" s="3">
        <v>44316</v>
      </c>
      <c r="G16181" s="1" t="s">
        <v>85</v>
      </c>
      <c r="H16181" s="1" t="s">
        <v>109</v>
      </c>
      <c r="I16181" s="1">
        <v>272</v>
      </c>
      <c r="J16181" s="1">
        <f>MONTH(BART_Rides[[#This Row],[Date]])</f>
        <v>4</v>
      </c>
      <c r="K16181" s="1">
        <f>WEEKDAY(BART_Rides[[#This Row],[Date]],2)</f>
        <v>5</v>
      </c>
      <c r="L16181" s="1" t="str">
        <f>LEFT(BART_Rides[[#This Row],[Lines]],1)</f>
        <v>S</v>
      </c>
      <c r="M16181" s="1" t="str">
        <f>IF(BART_Rides[[#This Row],[FirstLetter]]="Y","Yes","No")</f>
        <v>No</v>
      </c>
      <c r="N16181" s="1" t="str">
        <f>IF(OR(BART_Rides[[#This Row],[Station Code]]="EM", BART_Rides[[#This Row],[Station Code]]="MT", BART_Rides[[#This Row],[Station Code]]="PL", BART_Rides[[#This Row],[Station Code]]="CC"), "Yes", "No")</f>
        <v>No</v>
      </c>
    </row>
    <row r="16182" spans="6:14">
      <c r="F16182" s="3">
        <v>44317</v>
      </c>
      <c r="G16182" s="1" t="s">
        <v>85</v>
      </c>
      <c r="H16182" s="1" t="s">
        <v>109</v>
      </c>
      <c r="I16182" s="1">
        <v>132</v>
      </c>
      <c r="J16182" s="1">
        <f>MONTH(BART_Rides[[#This Row],[Date]])</f>
        <v>5</v>
      </c>
      <c r="K16182" s="1">
        <f>WEEKDAY(BART_Rides[[#This Row],[Date]],2)</f>
        <v>6</v>
      </c>
      <c r="L16182" s="1" t="str">
        <f>LEFT(BART_Rides[[#This Row],[Lines]],1)</f>
        <v>S</v>
      </c>
      <c r="M16182" s="1" t="str">
        <f>IF(BART_Rides[[#This Row],[FirstLetter]]="Y","Yes","No")</f>
        <v>No</v>
      </c>
      <c r="N16182" s="1" t="str">
        <f>IF(OR(BART_Rides[[#This Row],[Station Code]]="EM", BART_Rides[[#This Row],[Station Code]]="MT", BART_Rides[[#This Row],[Station Code]]="PL", BART_Rides[[#This Row],[Station Code]]="CC"), "Yes", "No")</f>
        <v>No</v>
      </c>
    </row>
    <row r="16183" spans="6:14">
      <c r="F16183" s="3">
        <v>44318</v>
      </c>
      <c r="G16183" s="1" t="s">
        <v>85</v>
      </c>
      <c r="H16183" s="1" t="s">
        <v>109</v>
      </c>
      <c r="I16183" s="1">
        <v>134</v>
      </c>
      <c r="J16183" s="1">
        <f>MONTH(BART_Rides[[#This Row],[Date]])</f>
        <v>5</v>
      </c>
      <c r="K16183" s="1">
        <f>WEEKDAY(BART_Rides[[#This Row],[Date]],2)</f>
        <v>7</v>
      </c>
      <c r="L16183" s="1" t="str">
        <f>LEFT(BART_Rides[[#This Row],[Lines]],1)</f>
        <v>S</v>
      </c>
      <c r="M16183" s="1" t="str">
        <f>IF(BART_Rides[[#This Row],[FirstLetter]]="Y","Yes","No")</f>
        <v>No</v>
      </c>
      <c r="N16183" s="1" t="str">
        <f>IF(OR(BART_Rides[[#This Row],[Station Code]]="EM", BART_Rides[[#This Row],[Station Code]]="MT", BART_Rides[[#This Row],[Station Code]]="PL", BART_Rides[[#This Row],[Station Code]]="CC"), "Yes", "No")</f>
        <v>No</v>
      </c>
    </row>
    <row r="16184" spans="6:14">
      <c r="F16184" s="3">
        <v>44319</v>
      </c>
      <c r="G16184" s="1" t="s">
        <v>85</v>
      </c>
      <c r="H16184" s="1" t="s">
        <v>109</v>
      </c>
      <c r="I16184" s="1">
        <v>187</v>
      </c>
      <c r="J16184" s="1">
        <f>MONTH(BART_Rides[[#This Row],[Date]])</f>
        <v>5</v>
      </c>
      <c r="K16184" s="1">
        <f>WEEKDAY(BART_Rides[[#This Row],[Date]],2)</f>
        <v>1</v>
      </c>
      <c r="L16184" s="1" t="str">
        <f>LEFT(BART_Rides[[#This Row],[Lines]],1)</f>
        <v>S</v>
      </c>
      <c r="M16184" s="1" t="str">
        <f>IF(BART_Rides[[#This Row],[FirstLetter]]="Y","Yes","No")</f>
        <v>No</v>
      </c>
      <c r="N16184" s="1" t="str">
        <f>IF(OR(BART_Rides[[#This Row],[Station Code]]="EM", BART_Rides[[#This Row],[Station Code]]="MT", BART_Rides[[#This Row],[Station Code]]="PL", BART_Rides[[#This Row],[Station Code]]="CC"), "Yes", "No")</f>
        <v>No</v>
      </c>
    </row>
    <row r="16185" spans="6:14">
      <c r="F16185" s="3">
        <v>44320</v>
      </c>
      <c r="G16185" s="1" t="s">
        <v>85</v>
      </c>
      <c r="H16185" s="1" t="s">
        <v>109</v>
      </c>
      <c r="I16185" s="1">
        <v>192</v>
      </c>
      <c r="J16185" s="1">
        <f>MONTH(BART_Rides[[#This Row],[Date]])</f>
        <v>5</v>
      </c>
      <c r="K16185" s="1">
        <f>WEEKDAY(BART_Rides[[#This Row],[Date]],2)</f>
        <v>2</v>
      </c>
      <c r="L16185" s="1" t="str">
        <f>LEFT(BART_Rides[[#This Row],[Lines]],1)</f>
        <v>S</v>
      </c>
      <c r="M16185" s="1" t="str">
        <f>IF(BART_Rides[[#This Row],[FirstLetter]]="Y","Yes","No")</f>
        <v>No</v>
      </c>
      <c r="N16185" s="1" t="str">
        <f>IF(OR(BART_Rides[[#This Row],[Station Code]]="EM", BART_Rides[[#This Row],[Station Code]]="MT", BART_Rides[[#This Row],[Station Code]]="PL", BART_Rides[[#This Row],[Station Code]]="CC"), "Yes", "No")</f>
        <v>No</v>
      </c>
    </row>
    <row r="16186" spans="6:14">
      <c r="F16186" s="3">
        <v>44321</v>
      </c>
      <c r="G16186" s="1" t="s">
        <v>85</v>
      </c>
      <c r="H16186" s="1" t="s">
        <v>109</v>
      </c>
      <c r="I16186" s="1">
        <v>208</v>
      </c>
      <c r="J16186" s="1">
        <f>MONTH(BART_Rides[[#This Row],[Date]])</f>
        <v>5</v>
      </c>
      <c r="K16186" s="1">
        <f>WEEKDAY(BART_Rides[[#This Row],[Date]],2)</f>
        <v>3</v>
      </c>
      <c r="L16186" s="1" t="str">
        <f>LEFT(BART_Rides[[#This Row],[Lines]],1)</f>
        <v>S</v>
      </c>
      <c r="M16186" s="1" t="str">
        <f>IF(BART_Rides[[#This Row],[FirstLetter]]="Y","Yes","No")</f>
        <v>No</v>
      </c>
      <c r="N16186" s="1" t="str">
        <f>IF(OR(BART_Rides[[#This Row],[Station Code]]="EM", BART_Rides[[#This Row],[Station Code]]="MT", BART_Rides[[#This Row],[Station Code]]="PL", BART_Rides[[#This Row],[Station Code]]="CC"), "Yes", "No")</f>
        <v>No</v>
      </c>
    </row>
    <row r="16187" spans="6:14">
      <c r="F16187" s="3">
        <v>44322</v>
      </c>
      <c r="G16187" s="1" t="s">
        <v>85</v>
      </c>
      <c r="H16187" s="1" t="s">
        <v>109</v>
      </c>
      <c r="I16187" s="1">
        <v>279</v>
      </c>
      <c r="J16187" s="1">
        <f>MONTH(BART_Rides[[#This Row],[Date]])</f>
        <v>5</v>
      </c>
      <c r="K16187" s="1">
        <f>WEEKDAY(BART_Rides[[#This Row],[Date]],2)</f>
        <v>4</v>
      </c>
      <c r="L16187" s="1" t="str">
        <f>LEFT(BART_Rides[[#This Row],[Lines]],1)</f>
        <v>S</v>
      </c>
      <c r="M16187" s="1" t="str">
        <f>IF(BART_Rides[[#This Row],[FirstLetter]]="Y","Yes","No")</f>
        <v>No</v>
      </c>
      <c r="N16187" s="1" t="str">
        <f>IF(OR(BART_Rides[[#This Row],[Station Code]]="EM", BART_Rides[[#This Row],[Station Code]]="MT", BART_Rides[[#This Row],[Station Code]]="PL", BART_Rides[[#This Row],[Station Code]]="CC"), "Yes", "No")</f>
        <v>No</v>
      </c>
    </row>
    <row r="16188" spans="6:14">
      <c r="F16188" s="3">
        <v>44323</v>
      </c>
      <c r="G16188" s="1" t="s">
        <v>85</v>
      </c>
      <c r="H16188" s="1" t="s">
        <v>109</v>
      </c>
      <c r="I16188" s="1">
        <v>297</v>
      </c>
      <c r="J16188" s="1">
        <f>MONTH(BART_Rides[[#This Row],[Date]])</f>
        <v>5</v>
      </c>
      <c r="K16188" s="1">
        <f>WEEKDAY(BART_Rides[[#This Row],[Date]],2)</f>
        <v>5</v>
      </c>
      <c r="L16188" s="1" t="str">
        <f>LEFT(BART_Rides[[#This Row],[Lines]],1)</f>
        <v>S</v>
      </c>
      <c r="M16188" s="1" t="str">
        <f>IF(BART_Rides[[#This Row],[FirstLetter]]="Y","Yes","No")</f>
        <v>No</v>
      </c>
      <c r="N16188" s="1" t="str">
        <f>IF(OR(BART_Rides[[#This Row],[Station Code]]="EM", BART_Rides[[#This Row],[Station Code]]="MT", BART_Rides[[#This Row],[Station Code]]="PL", BART_Rides[[#This Row],[Station Code]]="CC"), "Yes", "No")</f>
        <v>No</v>
      </c>
    </row>
    <row r="16189" spans="6:14">
      <c r="F16189" s="3">
        <v>44324</v>
      </c>
      <c r="G16189" s="1" t="s">
        <v>85</v>
      </c>
      <c r="H16189" s="1" t="s">
        <v>109</v>
      </c>
      <c r="I16189" s="1">
        <v>126</v>
      </c>
      <c r="J16189" s="1">
        <f>MONTH(BART_Rides[[#This Row],[Date]])</f>
        <v>5</v>
      </c>
      <c r="K16189" s="1">
        <f>WEEKDAY(BART_Rides[[#This Row],[Date]],2)</f>
        <v>6</v>
      </c>
      <c r="L16189" s="1" t="str">
        <f>LEFT(BART_Rides[[#This Row],[Lines]],1)</f>
        <v>S</v>
      </c>
      <c r="M16189" s="1" t="str">
        <f>IF(BART_Rides[[#This Row],[FirstLetter]]="Y","Yes","No")</f>
        <v>No</v>
      </c>
      <c r="N16189" s="1" t="str">
        <f>IF(OR(BART_Rides[[#This Row],[Station Code]]="EM", BART_Rides[[#This Row],[Station Code]]="MT", BART_Rides[[#This Row],[Station Code]]="PL", BART_Rides[[#This Row],[Station Code]]="CC"), "Yes", "No")</f>
        <v>No</v>
      </c>
    </row>
    <row r="16190" spans="6:14">
      <c r="F16190" s="3">
        <v>44325</v>
      </c>
      <c r="G16190" s="1" t="s">
        <v>85</v>
      </c>
      <c r="H16190" s="1" t="s">
        <v>109</v>
      </c>
      <c r="I16190" s="1">
        <v>178</v>
      </c>
      <c r="J16190" s="1">
        <f>MONTH(BART_Rides[[#This Row],[Date]])</f>
        <v>5</v>
      </c>
      <c r="K16190" s="1">
        <f>WEEKDAY(BART_Rides[[#This Row],[Date]],2)</f>
        <v>7</v>
      </c>
      <c r="L16190" s="1" t="str">
        <f>LEFT(BART_Rides[[#This Row],[Lines]],1)</f>
        <v>S</v>
      </c>
      <c r="M16190" s="1" t="str">
        <f>IF(BART_Rides[[#This Row],[FirstLetter]]="Y","Yes","No")</f>
        <v>No</v>
      </c>
      <c r="N16190" s="1" t="str">
        <f>IF(OR(BART_Rides[[#This Row],[Station Code]]="EM", BART_Rides[[#This Row],[Station Code]]="MT", BART_Rides[[#This Row],[Station Code]]="PL", BART_Rides[[#This Row],[Station Code]]="CC"), "Yes", "No")</f>
        <v>No</v>
      </c>
    </row>
    <row r="16191" spans="6:14">
      <c r="F16191" s="3">
        <v>44326</v>
      </c>
      <c r="G16191" s="1" t="s">
        <v>85</v>
      </c>
      <c r="H16191" s="1" t="s">
        <v>109</v>
      </c>
      <c r="I16191" s="1">
        <v>213</v>
      </c>
      <c r="J16191" s="1">
        <f>MONTH(BART_Rides[[#This Row],[Date]])</f>
        <v>5</v>
      </c>
      <c r="K16191" s="1">
        <f>WEEKDAY(BART_Rides[[#This Row],[Date]],2)</f>
        <v>1</v>
      </c>
      <c r="L16191" s="1" t="str">
        <f>LEFT(BART_Rides[[#This Row],[Lines]],1)</f>
        <v>S</v>
      </c>
      <c r="M16191" s="1" t="str">
        <f>IF(BART_Rides[[#This Row],[FirstLetter]]="Y","Yes","No")</f>
        <v>No</v>
      </c>
      <c r="N16191" s="1" t="str">
        <f>IF(OR(BART_Rides[[#This Row],[Station Code]]="EM", BART_Rides[[#This Row],[Station Code]]="MT", BART_Rides[[#This Row],[Station Code]]="PL", BART_Rides[[#This Row],[Station Code]]="CC"), "Yes", "No")</f>
        <v>No</v>
      </c>
    </row>
    <row r="16192" spans="6:14">
      <c r="F16192" s="3">
        <v>44327</v>
      </c>
      <c r="G16192" s="1" t="s">
        <v>85</v>
      </c>
      <c r="H16192" s="1" t="s">
        <v>109</v>
      </c>
      <c r="I16192" s="1">
        <v>226</v>
      </c>
      <c r="J16192" s="1">
        <f>MONTH(BART_Rides[[#This Row],[Date]])</f>
        <v>5</v>
      </c>
      <c r="K16192" s="1">
        <f>WEEKDAY(BART_Rides[[#This Row],[Date]],2)</f>
        <v>2</v>
      </c>
      <c r="L16192" s="1" t="str">
        <f>LEFT(BART_Rides[[#This Row],[Lines]],1)</f>
        <v>S</v>
      </c>
      <c r="M16192" s="1" t="str">
        <f>IF(BART_Rides[[#This Row],[FirstLetter]]="Y","Yes","No")</f>
        <v>No</v>
      </c>
      <c r="N16192" s="1" t="str">
        <f>IF(OR(BART_Rides[[#This Row],[Station Code]]="EM", BART_Rides[[#This Row],[Station Code]]="MT", BART_Rides[[#This Row],[Station Code]]="PL", BART_Rides[[#This Row],[Station Code]]="CC"), "Yes", "No")</f>
        <v>No</v>
      </c>
    </row>
    <row r="16193" spans="6:14">
      <c r="F16193" s="3">
        <v>44328</v>
      </c>
      <c r="G16193" s="1" t="s">
        <v>85</v>
      </c>
      <c r="H16193" s="1" t="s">
        <v>109</v>
      </c>
      <c r="I16193" s="1">
        <v>231</v>
      </c>
      <c r="J16193" s="1">
        <f>MONTH(BART_Rides[[#This Row],[Date]])</f>
        <v>5</v>
      </c>
      <c r="K16193" s="1">
        <f>WEEKDAY(BART_Rides[[#This Row],[Date]],2)</f>
        <v>3</v>
      </c>
      <c r="L16193" s="1" t="str">
        <f>LEFT(BART_Rides[[#This Row],[Lines]],1)</f>
        <v>S</v>
      </c>
      <c r="M16193" s="1" t="str">
        <f>IF(BART_Rides[[#This Row],[FirstLetter]]="Y","Yes","No")</f>
        <v>No</v>
      </c>
      <c r="N16193" s="1" t="str">
        <f>IF(OR(BART_Rides[[#This Row],[Station Code]]="EM", BART_Rides[[#This Row],[Station Code]]="MT", BART_Rides[[#This Row],[Station Code]]="PL", BART_Rides[[#This Row],[Station Code]]="CC"), "Yes", "No")</f>
        <v>No</v>
      </c>
    </row>
    <row r="16194" spans="6:14">
      <c r="F16194" s="3">
        <v>44329</v>
      </c>
      <c r="G16194" s="1" t="s">
        <v>85</v>
      </c>
      <c r="H16194" s="1" t="s">
        <v>109</v>
      </c>
      <c r="I16194" s="1">
        <v>352</v>
      </c>
      <c r="J16194" s="1">
        <f>MONTH(BART_Rides[[#This Row],[Date]])</f>
        <v>5</v>
      </c>
      <c r="K16194" s="1">
        <f>WEEKDAY(BART_Rides[[#This Row],[Date]],2)</f>
        <v>4</v>
      </c>
      <c r="L16194" s="1" t="str">
        <f>LEFT(BART_Rides[[#This Row],[Lines]],1)</f>
        <v>S</v>
      </c>
      <c r="M16194" s="1" t="str">
        <f>IF(BART_Rides[[#This Row],[FirstLetter]]="Y","Yes","No")</f>
        <v>No</v>
      </c>
      <c r="N16194" s="1" t="str">
        <f>IF(OR(BART_Rides[[#This Row],[Station Code]]="EM", BART_Rides[[#This Row],[Station Code]]="MT", BART_Rides[[#This Row],[Station Code]]="PL", BART_Rides[[#This Row],[Station Code]]="CC"), "Yes", "No")</f>
        <v>No</v>
      </c>
    </row>
    <row r="16195" spans="6:14">
      <c r="F16195" s="3">
        <v>44330</v>
      </c>
      <c r="G16195" s="1" t="s">
        <v>85</v>
      </c>
      <c r="H16195" s="1" t="s">
        <v>109</v>
      </c>
      <c r="I16195" s="1">
        <v>317</v>
      </c>
      <c r="J16195" s="1">
        <f>MONTH(BART_Rides[[#This Row],[Date]])</f>
        <v>5</v>
      </c>
      <c r="K16195" s="1">
        <f>WEEKDAY(BART_Rides[[#This Row],[Date]],2)</f>
        <v>5</v>
      </c>
      <c r="L16195" s="1" t="str">
        <f>LEFT(BART_Rides[[#This Row],[Lines]],1)</f>
        <v>S</v>
      </c>
      <c r="M16195" s="1" t="str">
        <f>IF(BART_Rides[[#This Row],[FirstLetter]]="Y","Yes","No")</f>
        <v>No</v>
      </c>
      <c r="N16195" s="1" t="str">
        <f>IF(OR(BART_Rides[[#This Row],[Station Code]]="EM", BART_Rides[[#This Row],[Station Code]]="MT", BART_Rides[[#This Row],[Station Code]]="PL", BART_Rides[[#This Row],[Station Code]]="CC"), "Yes", "No")</f>
        <v>No</v>
      </c>
    </row>
    <row r="16196" spans="6:14">
      <c r="F16196" s="3">
        <v>44331</v>
      </c>
      <c r="G16196" s="1" t="s">
        <v>85</v>
      </c>
      <c r="H16196" s="1" t="s">
        <v>109</v>
      </c>
      <c r="I16196" s="1">
        <v>138</v>
      </c>
      <c r="J16196" s="1">
        <f>MONTH(BART_Rides[[#This Row],[Date]])</f>
        <v>5</v>
      </c>
      <c r="K16196" s="1">
        <f>WEEKDAY(BART_Rides[[#This Row],[Date]],2)</f>
        <v>6</v>
      </c>
      <c r="L16196" s="1" t="str">
        <f>LEFT(BART_Rides[[#This Row],[Lines]],1)</f>
        <v>S</v>
      </c>
      <c r="M16196" s="1" t="str">
        <f>IF(BART_Rides[[#This Row],[FirstLetter]]="Y","Yes","No")</f>
        <v>No</v>
      </c>
      <c r="N16196" s="1" t="str">
        <f>IF(OR(BART_Rides[[#This Row],[Station Code]]="EM", BART_Rides[[#This Row],[Station Code]]="MT", BART_Rides[[#This Row],[Station Code]]="PL", BART_Rides[[#This Row],[Station Code]]="CC"), "Yes", "No")</f>
        <v>No</v>
      </c>
    </row>
    <row r="16197" spans="6:14">
      <c r="F16197" s="3">
        <v>44332</v>
      </c>
      <c r="G16197" s="1" t="s">
        <v>85</v>
      </c>
      <c r="H16197" s="1" t="s">
        <v>109</v>
      </c>
      <c r="I16197" s="1">
        <v>181</v>
      </c>
      <c r="J16197" s="1">
        <f>MONTH(BART_Rides[[#This Row],[Date]])</f>
        <v>5</v>
      </c>
      <c r="K16197" s="1">
        <f>WEEKDAY(BART_Rides[[#This Row],[Date]],2)</f>
        <v>7</v>
      </c>
      <c r="L16197" s="1" t="str">
        <f>LEFT(BART_Rides[[#This Row],[Lines]],1)</f>
        <v>S</v>
      </c>
      <c r="M16197" s="1" t="str">
        <f>IF(BART_Rides[[#This Row],[FirstLetter]]="Y","Yes","No")</f>
        <v>No</v>
      </c>
      <c r="N16197" s="1" t="str">
        <f>IF(OR(BART_Rides[[#This Row],[Station Code]]="EM", BART_Rides[[#This Row],[Station Code]]="MT", BART_Rides[[#This Row],[Station Code]]="PL", BART_Rides[[#This Row],[Station Code]]="CC"), "Yes", "No")</f>
        <v>No</v>
      </c>
    </row>
    <row r="16198" spans="6:14">
      <c r="F16198" s="3">
        <v>44333</v>
      </c>
      <c r="G16198" s="1" t="s">
        <v>85</v>
      </c>
      <c r="H16198" s="1" t="s">
        <v>109</v>
      </c>
      <c r="I16198" s="1">
        <v>268</v>
      </c>
      <c r="J16198" s="1">
        <f>MONTH(BART_Rides[[#This Row],[Date]])</f>
        <v>5</v>
      </c>
      <c r="K16198" s="1">
        <f>WEEKDAY(BART_Rides[[#This Row],[Date]],2)</f>
        <v>1</v>
      </c>
      <c r="L16198" s="1" t="str">
        <f>LEFT(BART_Rides[[#This Row],[Lines]],1)</f>
        <v>S</v>
      </c>
      <c r="M16198" s="1" t="str">
        <f>IF(BART_Rides[[#This Row],[FirstLetter]]="Y","Yes","No")</f>
        <v>No</v>
      </c>
      <c r="N16198" s="1" t="str">
        <f>IF(OR(BART_Rides[[#This Row],[Station Code]]="EM", BART_Rides[[#This Row],[Station Code]]="MT", BART_Rides[[#This Row],[Station Code]]="PL", BART_Rides[[#This Row],[Station Code]]="CC"), "Yes", "No")</f>
        <v>No</v>
      </c>
    </row>
    <row r="16199" spans="6:14">
      <c r="F16199" s="3">
        <v>44334</v>
      </c>
      <c r="G16199" s="1" t="s">
        <v>85</v>
      </c>
      <c r="H16199" s="1" t="s">
        <v>109</v>
      </c>
      <c r="I16199" s="1">
        <v>251</v>
      </c>
      <c r="J16199" s="1">
        <f>MONTH(BART_Rides[[#This Row],[Date]])</f>
        <v>5</v>
      </c>
      <c r="K16199" s="1">
        <f>WEEKDAY(BART_Rides[[#This Row],[Date]],2)</f>
        <v>2</v>
      </c>
      <c r="L16199" s="1" t="str">
        <f>LEFT(BART_Rides[[#This Row],[Lines]],1)</f>
        <v>S</v>
      </c>
      <c r="M16199" s="1" t="str">
        <f>IF(BART_Rides[[#This Row],[FirstLetter]]="Y","Yes","No")</f>
        <v>No</v>
      </c>
      <c r="N16199" s="1" t="str">
        <f>IF(OR(BART_Rides[[#This Row],[Station Code]]="EM", BART_Rides[[#This Row],[Station Code]]="MT", BART_Rides[[#This Row],[Station Code]]="PL", BART_Rides[[#This Row],[Station Code]]="CC"), "Yes", "No")</f>
        <v>No</v>
      </c>
    </row>
    <row r="16200" spans="6:14">
      <c r="F16200" s="3">
        <v>44335</v>
      </c>
      <c r="G16200" s="1" t="s">
        <v>85</v>
      </c>
      <c r="H16200" s="1" t="s">
        <v>109</v>
      </c>
      <c r="I16200" s="1">
        <v>275</v>
      </c>
      <c r="J16200" s="1">
        <f>MONTH(BART_Rides[[#This Row],[Date]])</f>
        <v>5</v>
      </c>
      <c r="K16200" s="1">
        <f>WEEKDAY(BART_Rides[[#This Row],[Date]],2)</f>
        <v>3</v>
      </c>
      <c r="L16200" s="1" t="str">
        <f>LEFT(BART_Rides[[#This Row],[Lines]],1)</f>
        <v>S</v>
      </c>
      <c r="M16200" s="1" t="str">
        <f>IF(BART_Rides[[#This Row],[FirstLetter]]="Y","Yes","No")</f>
        <v>No</v>
      </c>
      <c r="N16200" s="1" t="str">
        <f>IF(OR(BART_Rides[[#This Row],[Station Code]]="EM", BART_Rides[[#This Row],[Station Code]]="MT", BART_Rides[[#This Row],[Station Code]]="PL", BART_Rides[[#This Row],[Station Code]]="CC"), "Yes", "No")</f>
        <v>No</v>
      </c>
    </row>
    <row r="16201" spans="6:14">
      <c r="F16201" s="3">
        <v>44336</v>
      </c>
      <c r="G16201" s="1" t="s">
        <v>85</v>
      </c>
      <c r="H16201" s="1" t="s">
        <v>109</v>
      </c>
      <c r="I16201" s="1">
        <v>392</v>
      </c>
      <c r="J16201" s="1">
        <f>MONTH(BART_Rides[[#This Row],[Date]])</f>
        <v>5</v>
      </c>
      <c r="K16201" s="1">
        <f>WEEKDAY(BART_Rides[[#This Row],[Date]],2)</f>
        <v>4</v>
      </c>
      <c r="L16201" s="1" t="str">
        <f>LEFT(BART_Rides[[#This Row],[Lines]],1)</f>
        <v>S</v>
      </c>
      <c r="M16201" s="1" t="str">
        <f>IF(BART_Rides[[#This Row],[FirstLetter]]="Y","Yes","No")</f>
        <v>No</v>
      </c>
      <c r="N16201" s="1" t="str">
        <f>IF(OR(BART_Rides[[#This Row],[Station Code]]="EM", BART_Rides[[#This Row],[Station Code]]="MT", BART_Rides[[#This Row],[Station Code]]="PL", BART_Rides[[#This Row],[Station Code]]="CC"), "Yes", "No")</f>
        <v>No</v>
      </c>
    </row>
    <row r="16202" spans="6:14">
      <c r="F16202" s="3">
        <v>44337</v>
      </c>
      <c r="G16202" s="1" t="s">
        <v>85</v>
      </c>
      <c r="H16202" s="1" t="s">
        <v>109</v>
      </c>
      <c r="I16202" s="1">
        <v>336</v>
      </c>
      <c r="J16202" s="1">
        <f>MONTH(BART_Rides[[#This Row],[Date]])</f>
        <v>5</v>
      </c>
      <c r="K16202" s="1">
        <f>WEEKDAY(BART_Rides[[#This Row],[Date]],2)</f>
        <v>5</v>
      </c>
      <c r="L16202" s="1" t="str">
        <f>LEFT(BART_Rides[[#This Row],[Lines]],1)</f>
        <v>S</v>
      </c>
      <c r="M16202" s="1" t="str">
        <f>IF(BART_Rides[[#This Row],[FirstLetter]]="Y","Yes","No")</f>
        <v>No</v>
      </c>
      <c r="N16202" s="1" t="str">
        <f>IF(OR(BART_Rides[[#This Row],[Station Code]]="EM", BART_Rides[[#This Row],[Station Code]]="MT", BART_Rides[[#This Row],[Station Code]]="PL", BART_Rides[[#This Row],[Station Code]]="CC"), "Yes", "No")</f>
        <v>No</v>
      </c>
    </row>
    <row r="16203" spans="6:14">
      <c r="F16203" s="3">
        <v>44338</v>
      </c>
      <c r="G16203" s="1" t="s">
        <v>85</v>
      </c>
      <c r="H16203" s="1" t="s">
        <v>109</v>
      </c>
      <c r="I16203" s="1">
        <v>151</v>
      </c>
      <c r="J16203" s="1">
        <f>MONTH(BART_Rides[[#This Row],[Date]])</f>
        <v>5</v>
      </c>
      <c r="K16203" s="1">
        <f>WEEKDAY(BART_Rides[[#This Row],[Date]],2)</f>
        <v>6</v>
      </c>
      <c r="L16203" s="1" t="str">
        <f>LEFT(BART_Rides[[#This Row],[Lines]],1)</f>
        <v>S</v>
      </c>
      <c r="M16203" s="1" t="str">
        <f>IF(BART_Rides[[#This Row],[FirstLetter]]="Y","Yes","No")</f>
        <v>No</v>
      </c>
      <c r="N16203" s="1" t="str">
        <f>IF(OR(BART_Rides[[#This Row],[Station Code]]="EM", BART_Rides[[#This Row],[Station Code]]="MT", BART_Rides[[#This Row],[Station Code]]="PL", BART_Rides[[#This Row],[Station Code]]="CC"), "Yes", "No")</f>
        <v>No</v>
      </c>
    </row>
    <row r="16204" spans="6:14">
      <c r="F16204" s="3">
        <v>44339</v>
      </c>
      <c r="G16204" s="1" t="s">
        <v>85</v>
      </c>
      <c r="H16204" s="1" t="s">
        <v>109</v>
      </c>
      <c r="I16204" s="1">
        <v>199</v>
      </c>
      <c r="J16204" s="1">
        <f>MONTH(BART_Rides[[#This Row],[Date]])</f>
        <v>5</v>
      </c>
      <c r="K16204" s="1">
        <f>WEEKDAY(BART_Rides[[#This Row],[Date]],2)</f>
        <v>7</v>
      </c>
      <c r="L16204" s="1" t="str">
        <f>LEFT(BART_Rides[[#This Row],[Lines]],1)</f>
        <v>S</v>
      </c>
      <c r="M16204" s="1" t="str">
        <f>IF(BART_Rides[[#This Row],[FirstLetter]]="Y","Yes","No")</f>
        <v>No</v>
      </c>
      <c r="N16204" s="1" t="str">
        <f>IF(OR(BART_Rides[[#This Row],[Station Code]]="EM", BART_Rides[[#This Row],[Station Code]]="MT", BART_Rides[[#This Row],[Station Code]]="PL", BART_Rides[[#This Row],[Station Code]]="CC"), "Yes", "No")</f>
        <v>No</v>
      </c>
    </row>
    <row r="16205" spans="6:14">
      <c r="F16205" s="3">
        <v>44340</v>
      </c>
      <c r="G16205" s="1" t="s">
        <v>85</v>
      </c>
      <c r="H16205" s="1" t="s">
        <v>109</v>
      </c>
      <c r="I16205" s="1">
        <v>315</v>
      </c>
      <c r="J16205" s="1">
        <f>MONTH(BART_Rides[[#This Row],[Date]])</f>
        <v>5</v>
      </c>
      <c r="K16205" s="1">
        <f>WEEKDAY(BART_Rides[[#This Row],[Date]],2)</f>
        <v>1</v>
      </c>
      <c r="L16205" s="1" t="str">
        <f>LEFT(BART_Rides[[#This Row],[Lines]],1)</f>
        <v>S</v>
      </c>
      <c r="M16205" s="1" t="str">
        <f>IF(BART_Rides[[#This Row],[FirstLetter]]="Y","Yes","No")</f>
        <v>No</v>
      </c>
      <c r="N16205" s="1" t="str">
        <f>IF(OR(BART_Rides[[#This Row],[Station Code]]="EM", BART_Rides[[#This Row],[Station Code]]="MT", BART_Rides[[#This Row],[Station Code]]="PL", BART_Rides[[#This Row],[Station Code]]="CC"), "Yes", "No")</f>
        <v>No</v>
      </c>
    </row>
    <row r="16206" spans="6:14">
      <c r="F16206" s="3">
        <v>44341</v>
      </c>
      <c r="G16206" s="1" t="s">
        <v>85</v>
      </c>
      <c r="H16206" s="1" t="s">
        <v>109</v>
      </c>
      <c r="I16206" s="1">
        <v>277</v>
      </c>
      <c r="J16206" s="1">
        <f>MONTH(BART_Rides[[#This Row],[Date]])</f>
        <v>5</v>
      </c>
      <c r="K16206" s="1">
        <f>WEEKDAY(BART_Rides[[#This Row],[Date]],2)</f>
        <v>2</v>
      </c>
      <c r="L16206" s="1" t="str">
        <f>LEFT(BART_Rides[[#This Row],[Lines]],1)</f>
        <v>S</v>
      </c>
      <c r="M16206" s="1" t="str">
        <f>IF(BART_Rides[[#This Row],[FirstLetter]]="Y","Yes","No")</f>
        <v>No</v>
      </c>
      <c r="N16206" s="1" t="str">
        <f>IF(OR(BART_Rides[[#This Row],[Station Code]]="EM", BART_Rides[[#This Row],[Station Code]]="MT", BART_Rides[[#This Row],[Station Code]]="PL", BART_Rides[[#This Row],[Station Code]]="CC"), "Yes", "No")</f>
        <v>No</v>
      </c>
    </row>
    <row r="16207" spans="6:14">
      <c r="F16207" s="3">
        <v>44342</v>
      </c>
      <c r="G16207" s="1" t="s">
        <v>85</v>
      </c>
      <c r="H16207" s="1" t="s">
        <v>109</v>
      </c>
      <c r="I16207" s="1">
        <v>332</v>
      </c>
      <c r="J16207" s="1">
        <f>MONTH(BART_Rides[[#This Row],[Date]])</f>
        <v>5</v>
      </c>
      <c r="K16207" s="1">
        <f>WEEKDAY(BART_Rides[[#This Row],[Date]],2)</f>
        <v>3</v>
      </c>
      <c r="L16207" s="1" t="str">
        <f>LEFT(BART_Rides[[#This Row],[Lines]],1)</f>
        <v>S</v>
      </c>
      <c r="M16207" s="1" t="str">
        <f>IF(BART_Rides[[#This Row],[FirstLetter]]="Y","Yes","No")</f>
        <v>No</v>
      </c>
      <c r="N16207" s="1" t="str">
        <f>IF(OR(BART_Rides[[#This Row],[Station Code]]="EM", BART_Rides[[#This Row],[Station Code]]="MT", BART_Rides[[#This Row],[Station Code]]="PL", BART_Rides[[#This Row],[Station Code]]="CC"), "Yes", "No")</f>
        <v>No</v>
      </c>
    </row>
    <row r="16208" spans="6:14">
      <c r="F16208" s="3">
        <v>44343</v>
      </c>
      <c r="G16208" s="1" t="s">
        <v>85</v>
      </c>
      <c r="H16208" s="1" t="s">
        <v>109</v>
      </c>
      <c r="I16208" s="1">
        <v>476</v>
      </c>
      <c r="J16208" s="1">
        <f>MONTH(BART_Rides[[#This Row],[Date]])</f>
        <v>5</v>
      </c>
      <c r="K16208" s="1">
        <f>WEEKDAY(BART_Rides[[#This Row],[Date]],2)</f>
        <v>4</v>
      </c>
      <c r="L16208" s="1" t="str">
        <f>LEFT(BART_Rides[[#This Row],[Lines]],1)</f>
        <v>S</v>
      </c>
      <c r="M16208" s="1" t="str">
        <f>IF(BART_Rides[[#This Row],[FirstLetter]]="Y","Yes","No")</f>
        <v>No</v>
      </c>
      <c r="N16208" s="1" t="str">
        <f>IF(OR(BART_Rides[[#This Row],[Station Code]]="EM", BART_Rides[[#This Row],[Station Code]]="MT", BART_Rides[[#This Row],[Station Code]]="PL", BART_Rides[[#This Row],[Station Code]]="CC"), "Yes", "No")</f>
        <v>No</v>
      </c>
    </row>
    <row r="16209" spans="6:14">
      <c r="F16209" s="3">
        <v>44344</v>
      </c>
      <c r="G16209" s="1" t="s">
        <v>85</v>
      </c>
      <c r="H16209" s="1" t="s">
        <v>109</v>
      </c>
      <c r="I16209" s="1">
        <v>433</v>
      </c>
      <c r="J16209" s="1">
        <f>MONTH(BART_Rides[[#This Row],[Date]])</f>
        <v>5</v>
      </c>
      <c r="K16209" s="1">
        <f>WEEKDAY(BART_Rides[[#This Row],[Date]],2)</f>
        <v>5</v>
      </c>
      <c r="L16209" s="1" t="str">
        <f>LEFT(BART_Rides[[#This Row],[Lines]],1)</f>
        <v>S</v>
      </c>
      <c r="M16209" s="1" t="str">
        <f>IF(BART_Rides[[#This Row],[FirstLetter]]="Y","Yes","No")</f>
        <v>No</v>
      </c>
      <c r="N16209" s="1" t="str">
        <f>IF(OR(BART_Rides[[#This Row],[Station Code]]="EM", BART_Rides[[#This Row],[Station Code]]="MT", BART_Rides[[#This Row],[Station Code]]="PL", BART_Rides[[#This Row],[Station Code]]="CC"), "Yes", "No")</f>
        <v>No</v>
      </c>
    </row>
    <row r="16210" spans="6:14">
      <c r="F16210" s="3">
        <v>44345</v>
      </c>
      <c r="G16210" s="1" t="s">
        <v>85</v>
      </c>
      <c r="H16210" s="1" t="s">
        <v>109</v>
      </c>
      <c r="I16210" s="1">
        <v>190</v>
      </c>
      <c r="J16210" s="1">
        <f>MONTH(BART_Rides[[#This Row],[Date]])</f>
        <v>5</v>
      </c>
      <c r="K16210" s="1">
        <f>WEEKDAY(BART_Rides[[#This Row],[Date]],2)</f>
        <v>6</v>
      </c>
      <c r="L16210" s="1" t="str">
        <f>LEFT(BART_Rides[[#This Row],[Lines]],1)</f>
        <v>S</v>
      </c>
      <c r="M16210" s="1" t="str">
        <f>IF(BART_Rides[[#This Row],[FirstLetter]]="Y","Yes","No")</f>
        <v>No</v>
      </c>
      <c r="N16210" s="1" t="str">
        <f>IF(OR(BART_Rides[[#This Row],[Station Code]]="EM", BART_Rides[[#This Row],[Station Code]]="MT", BART_Rides[[#This Row],[Station Code]]="PL", BART_Rides[[#This Row],[Station Code]]="CC"), "Yes", "No")</f>
        <v>No</v>
      </c>
    </row>
    <row r="16211" spans="6:14">
      <c r="F16211" s="3">
        <v>44346</v>
      </c>
      <c r="G16211" s="1" t="s">
        <v>85</v>
      </c>
      <c r="H16211" s="1" t="s">
        <v>109</v>
      </c>
      <c r="I16211" s="1">
        <v>189</v>
      </c>
      <c r="J16211" s="1">
        <f>MONTH(BART_Rides[[#This Row],[Date]])</f>
        <v>5</v>
      </c>
      <c r="K16211" s="1">
        <f>WEEKDAY(BART_Rides[[#This Row],[Date]],2)</f>
        <v>7</v>
      </c>
      <c r="L16211" s="1" t="str">
        <f>LEFT(BART_Rides[[#This Row],[Lines]],1)</f>
        <v>S</v>
      </c>
      <c r="M16211" s="1" t="str">
        <f>IF(BART_Rides[[#This Row],[FirstLetter]]="Y","Yes","No")</f>
        <v>No</v>
      </c>
      <c r="N16211" s="1" t="str">
        <f>IF(OR(BART_Rides[[#This Row],[Station Code]]="EM", BART_Rides[[#This Row],[Station Code]]="MT", BART_Rides[[#This Row],[Station Code]]="PL", BART_Rides[[#This Row],[Station Code]]="CC"), "Yes", "No")</f>
        <v>No</v>
      </c>
    </row>
    <row r="16212" spans="6:14">
      <c r="F16212" s="3">
        <v>44347</v>
      </c>
      <c r="G16212" s="1" t="s">
        <v>85</v>
      </c>
      <c r="H16212" s="1" t="s">
        <v>109</v>
      </c>
      <c r="I16212" s="1">
        <v>208</v>
      </c>
      <c r="J16212" s="1">
        <f>MONTH(BART_Rides[[#This Row],[Date]])</f>
        <v>5</v>
      </c>
      <c r="K16212" s="1">
        <f>WEEKDAY(BART_Rides[[#This Row],[Date]],2)</f>
        <v>1</v>
      </c>
      <c r="L16212" s="1" t="str">
        <f>LEFT(BART_Rides[[#This Row],[Lines]],1)</f>
        <v>S</v>
      </c>
      <c r="M16212" s="1" t="str">
        <f>IF(BART_Rides[[#This Row],[FirstLetter]]="Y","Yes","No")</f>
        <v>No</v>
      </c>
      <c r="N16212" s="1" t="str">
        <f>IF(OR(BART_Rides[[#This Row],[Station Code]]="EM", BART_Rides[[#This Row],[Station Code]]="MT", BART_Rides[[#This Row],[Station Code]]="PL", BART_Rides[[#This Row],[Station Code]]="CC"), "Yes", "No")</f>
        <v>No</v>
      </c>
    </row>
    <row r="16213" spans="6:14">
      <c r="F16213" s="3">
        <v>44348</v>
      </c>
      <c r="G16213" s="1" t="s">
        <v>85</v>
      </c>
      <c r="H16213" s="1" t="s">
        <v>109</v>
      </c>
      <c r="I16213" s="1">
        <v>306</v>
      </c>
      <c r="J16213" s="1">
        <f>MONTH(BART_Rides[[#This Row],[Date]])</f>
        <v>6</v>
      </c>
      <c r="K16213" s="1">
        <f>WEEKDAY(BART_Rides[[#This Row],[Date]],2)</f>
        <v>2</v>
      </c>
      <c r="L16213" s="1" t="str">
        <f>LEFT(BART_Rides[[#This Row],[Lines]],1)</f>
        <v>S</v>
      </c>
      <c r="M16213" s="1" t="str">
        <f>IF(BART_Rides[[#This Row],[FirstLetter]]="Y","Yes","No")</f>
        <v>No</v>
      </c>
      <c r="N16213" s="1" t="str">
        <f>IF(OR(BART_Rides[[#This Row],[Station Code]]="EM", BART_Rides[[#This Row],[Station Code]]="MT", BART_Rides[[#This Row],[Station Code]]="PL", BART_Rides[[#This Row],[Station Code]]="CC"), "Yes", "No")</f>
        <v>No</v>
      </c>
    </row>
    <row r="16214" spans="6:14">
      <c r="F16214" s="3">
        <v>44349</v>
      </c>
      <c r="G16214" s="1" t="s">
        <v>85</v>
      </c>
      <c r="H16214" s="1" t="s">
        <v>109</v>
      </c>
      <c r="I16214" s="1">
        <v>240</v>
      </c>
      <c r="J16214" s="1">
        <f>MONTH(BART_Rides[[#This Row],[Date]])</f>
        <v>6</v>
      </c>
      <c r="K16214" s="1">
        <f>WEEKDAY(BART_Rides[[#This Row],[Date]],2)</f>
        <v>3</v>
      </c>
      <c r="L16214" s="1" t="str">
        <f>LEFT(BART_Rides[[#This Row],[Lines]],1)</f>
        <v>S</v>
      </c>
      <c r="M16214" s="1" t="str">
        <f>IF(BART_Rides[[#This Row],[FirstLetter]]="Y","Yes","No")</f>
        <v>No</v>
      </c>
      <c r="N16214" s="1" t="str">
        <f>IF(OR(BART_Rides[[#This Row],[Station Code]]="EM", BART_Rides[[#This Row],[Station Code]]="MT", BART_Rides[[#This Row],[Station Code]]="PL", BART_Rides[[#This Row],[Station Code]]="CC"), "Yes", "No")</f>
        <v>No</v>
      </c>
    </row>
    <row r="16215" spans="6:14">
      <c r="F16215" s="3">
        <v>44350</v>
      </c>
      <c r="G16215" s="1" t="s">
        <v>85</v>
      </c>
      <c r="H16215" s="1" t="s">
        <v>109</v>
      </c>
      <c r="I16215" s="1">
        <v>349</v>
      </c>
      <c r="J16215" s="1">
        <f>MONTH(BART_Rides[[#This Row],[Date]])</f>
        <v>6</v>
      </c>
      <c r="K16215" s="1">
        <f>WEEKDAY(BART_Rides[[#This Row],[Date]],2)</f>
        <v>4</v>
      </c>
      <c r="L16215" s="1" t="str">
        <f>LEFT(BART_Rides[[#This Row],[Lines]],1)</f>
        <v>S</v>
      </c>
      <c r="M16215" s="1" t="str">
        <f>IF(BART_Rides[[#This Row],[FirstLetter]]="Y","Yes","No")</f>
        <v>No</v>
      </c>
      <c r="N16215" s="1" t="str">
        <f>IF(OR(BART_Rides[[#This Row],[Station Code]]="EM", BART_Rides[[#This Row],[Station Code]]="MT", BART_Rides[[#This Row],[Station Code]]="PL", BART_Rides[[#This Row],[Station Code]]="CC"), "Yes", "No")</f>
        <v>No</v>
      </c>
    </row>
    <row r="16216" spans="6:14">
      <c r="F16216" s="3">
        <v>44351</v>
      </c>
      <c r="G16216" s="1" t="s">
        <v>85</v>
      </c>
      <c r="H16216" s="1" t="s">
        <v>109</v>
      </c>
      <c r="I16216" s="1">
        <v>380</v>
      </c>
      <c r="J16216" s="1">
        <f>MONTH(BART_Rides[[#This Row],[Date]])</f>
        <v>6</v>
      </c>
      <c r="K16216" s="1">
        <f>WEEKDAY(BART_Rides[[#This Row],[Date]],2)</f>
        <v>5</v>
      </c>
      <c r="L16216" s="1" t="str">
        <f>LEFT(BART_Rides[[#This Row],[Lines]],1)</f>
        <v>S</v>
      </c>
      <c r="M16216" s="1" t="str">
        <f>IF(BART_Rides[[#This Row],[FirstLetter]]="Y","Yes","No")</f>
        <v>No</v>
      </c>
      <c r="N16216" s="1" t="str">
        <f>IF(OR(BART_Rides[[#This Row],[Station Code]]="EM", BART_Rides[[#This Row],[Station Code]]="MT", BART_Rides[[#This Row],[Station Code]]="PL", BART_Rides[[#This Row],[Station Code]]="CC"), "Yes", "No")</f>
        <v>No</v>
      </c>
    </row>
    <row r="16217" spans="6:14">
      <c r="F16217" s="3">
        <v>44352</v>
      </c>
      <c r="G16217" s="1" t="s">
        <v>85</v>
      </c>
      <c r="H16217" s="1" t="s">
        <v>109</v>
      </c>
      <c r="I16217" s="1">
        <v>145</v>
      </c>
      <c r="J16217" s="1">
        <f>MONTH(BART_Rides[[#This Row],[Date]])</f>
        <v>6</v>
      </c>
      <c r="K16217" s="1">
        <f>WEEKDAY(BART_Rides[[#This Row],[Date]],2)</f>
        <v>6</v>
      </c>
      <c r="L16217" s="1" t="str">
        <f>LEFT(BART_Rides[[#This Row],[Lines]],1)</f>
        <v>S</v>
      </c>
      <c r="M16217" s="1" t="str">
        <f>IF(BART_Rides[[#This Row],[FirstLetter]]="Y","Yes","No")</f>
        <v>No</v>
      </c>
      <c r="N16217" s="1" t="str">
        <f>IF(OR(BART_Rides[[#This Row],[Station Code]]="EM", BART_Rides[[#This Row],[Station Code]]="MT", BART_Rides[[#This Row],[Station Code]]="PL", BART_Rides[[#This Row],[Station Code]]="CC"), "Yes", "No")</f>
        <v>No</v>
      </c>
    </row>
    <row r="16218" spans="6:14">
      <c r="F16218" s="3">
        <v>44353</v>
      </c>
      <c r="G16218" s="1" t="s">
        <v>85</v>
      </c>
      <c r="H16218" s="1" t="s">
        <v>109</v>
      </c>
      <c r="I16218" s="1">
        <v>177</v>
      </c>
      <c r="J16218" s="1">
        <f>MONTH(BART_Rides[[#This Row],[Date]])</f>
        <v>6</v>
      </c>
      <c r="K16218" s="1">
        <f>WEEKDAY(BART_Rides[[#This Row],[Date]],2)</f>
        <v>7</v>
      </c>
      <c r="L16218" s="1" t="str">
        <f>LEFT(BART_Rides[[#This Row],[Lines]],1)</f>
        <v>S</v>
      </c>
      <c r="M16218" s="1" t="str">
        <f>IF(BART_Rides[[#This Row],[FirstLetter]]="Y","Yes","No")</f>
        <v>No</v>
      </c>
      <c r="N16218" s="1" t="str">
        <f>IF(OR(BART_Rides[[#This Row],[Station Code]]="EM", BART_Rides[[#This Row],[Station Code]]="MT", BART_Rides[[#This Row],[Station Code]]="PL", BART_Rides[[#This Row],[Station Code]]="CC"), "Yes", "No")</f>
        <v>No</v>
      </c>
    </row>
    <row r="16219" spans="6:14">
      <c r="F16219" s="3">
        <v>44354</v>
      </c>
      <c r="G16219" s="1" t="s">
        <v>85</v>
      </c>
      <c r="H16219" s="1" t="s">
        <v>109</v>
      </c>
      <c r="I16219" s="1">
        <v>323</v>
      </c>
      <c r="J16219" s="1">
        <f>MONTH(BART_Rides[[#This Row],[Date]])</f>
        <v>6</v>
      </c>
      <c r="K16219" s="1">
        <f>WEEKDAY(BART_Rides[[#This Row],[Date]],2)</f>
        <v>1</v>
      </c>
      <c r="L16219" s="1" t="str">
        <f>LEFT(BART_Rides[[#This Row],[Lines]],1)</f>
        <v>S</v>
      </c>
      <c r="M16219" s="1" t="str">
        <f>IF(BART_Rides[[#This Row],[FirstLetter]]="Y","Yes","No")</f>
        <v>No</v>
      </c>
      <c r="N16219" s="1" t="str">
        <f>IF(OR(BART_Rides[[#This Row],[Station Code]]="EM", BART_Rides[[#This Row],[Station Code]]="MT", BART_Rides[[#This Row],[Station Code]]="PL", BART_Rides[[#This Row],[Station Code]]="CC"), "Yes", "No")</f>
        <v>No</v>
      </c>
    </row>
    <row r="16220" spans="6:14">
      <c r="F16220" s="3">
        <v>44355</v>
      </c>
      <c r="G16220" s="1" t="s">
        <v>85</v>
      </c>
      <c r="H16220" s="1" t="s">
        <v>109</v>
      </c>
      <c r="I16220" s="1">
        <v>300</v>
      </c>
      <c r="J16220" s="1">
        <f>MONTH(BART_Rides[[#This Row],[Date]])</f>
        <v>6</v>
      </c>
      <c r="K16220" s="1">
        <f>WEEKDAY(BART_Rides[[#This Row],[Date]],2)</f>
        <v>2</v>
      </c>
      <c r="L16220" s="1" t="str">
        <f>LEFT(BART_Rides[[#This Row],[Lines]],1)</f>
        <v>S</v>
      </c>
      <c r="M16220" s="1" t="str">
        <f>IF(BART_Rides[[#This Row],[FirstLetter]]="Y","Yes","No")</f>
        <v>No</v>
      </c>
      <c r="N16220" s="1" t="str">
        <f>IF(OR(BART_Rides[[#This Row],[Station Code]]="EM", BART_Rides[[#This Row],[Station Code]]="MT", BART_Rides[[#This Row],[Station Code]]="PL", BART_Rides[[#This Row],[Station Code]]="CC"), "Yes", "No")</f>
        <v>No</v>
      </c>
    </row>
    <row r="16221" spans="6:14">
      <c r="F16221" s="3">
        <v>44356</v>
      </c>
      <c r="G16221" s="1" t="s">
        <v>85</v>
      </c>
      <c r="H16221" s="1" t="s">
        <v>109</v>
      </c>
      <c r="I16221" s="1">
        <v>332</v>
      </c>
      <c r="J16221" s="1">
        <f>MONTH(BART_Rides[[#This Row],[Date]])</f>
        <v>6</v>
      </c>
      <c r="K16221" s="1">
        <f>WEEKDAY(BART_Rides[[#This Row],[Date]],2)</f>
        <v>3</v>
      </c>
      <c r="L16221" s="1" t="str">
        <f>LEFT(BART_Rides[[#This Row],[Lines]],1)</f>
        <v>S</v>
      </c>
      <c r="M16221" s="1" t="str">
        <f>IF(BART_Rides[[#This Row],[FirstLetter]]="Y","Yes","No")</f>
        <v>No</v>
      </c>
      <c r="N16221" s="1" t="str">
        <f>IF(OR(BART_Rides[[#This Row],[Station Code]]="EM", BART_Rides[[#This Row],[Station Code]]="MT", BART_Rides[[#This Row],[Station Code]]="PL", BART_Rides[[#This Row],[Station Code]]="CC"), "Yes", "No")</f>
        <v>No</v>
      </c>
    </row>
    <row r="16222" spans="6:14">
      <c r="F16222" s="3">
        <v>44357</v>
      </c>
      <c r="G16222" s="1" t="s">
        <v>85</v>
      </c>
      <c r="H16222" s="1" t="s">
        <v>109</v>
      </c>
      <c r="I16222" s="1">
        <v>468</v>
      </c>
      <c r="J16222" s="1">
        <f>MONTH(BART_Rides[[#This Row],[Date]])</f>
        <v>6</v>
      </c>
      <c r="K16222" s="1">
        <f>WEEKDAY(BART_Rides[[#This Row],[Date]],2)</f>
        <v>4</v>
      </c>
      <c r="L16222" s="1" t="str">
        <f>LEFT(BART_Rides[[#This Row],[Lines]],1)</f>
        <v>S</v>
      </c>
      <c r="M16222" s="1" t="str">
        <f>IF(BART_Rides[[#This Row],[FirstLetter]]="Y","Yes","No")</f>
        <v>No</v>
      </c>
      <c r="N16222" s="1" t="str">
        <f>IF(OR(BART_Rides[[#This Row],[Station Code]]="EM", BART_Rides[[#This Row],[Station Code]]="MT", BART_Rides[[#This Row],[Station Code]]="PL", BART_Rides[[#This Row],[Station Code]]="CC"), "Yes", "No")</f>
        <v>No</v>
      </c>
    </row>
    <row r="16223" spans="6:14">
      <c r="F16223" s="3">
        <v>44358</v>
      </c>
      <c r="G16223" s="1" t="s">
        <v>85</v>
      </c>
      <c r="H16223" s="1" t="s">
        <v>109</v>
      </c>
      <c r="I16223" s="1">
        <v>416</v>
      </c>
      <c r="J16223" s="1">
        <f>MONTH(BART_Rides[[#This Row],[Date]])</f>
        <v>6</v>
      </c>
      <c r="K16223" s="1">
        <f>WEEKDAY(BART_Rides[[#This Row],[Date]],2)</f>
        <v>5</v>
      </c>
      <c r="L16223" s="1" t="str">
        <f>LEFT(BART_Rides[[#This Row],[Lines]],1)</f>
        <v>S</v>
      </c>
      <c r="M16223" s="1" t="str">
        <f>IF(BART_Rides[[#This Row],[FirstLetter]]="Y","Yes","No")</f>
        <v>No</v>
      </c>
      <c r="N16223" s="1" t="str">
        <f>IF(OR(BART_Rides[[#This Row],[Station Code]]="EM", BART_Rides[[#This Row],[Station Code]]="MT", BART_Rides[[#This Row],[Station Code]]="PL", BART_Rides[[#This Row],[Station Code]]="CC"), "Yes", "No")</f>
        <v>No</v>
      </c>
    </row>
    <row r="16224" spans="6:14">
      <c r="F16224" s="3">
        <v>44359</v>
      </c>
      <c r="G16224" s="1" t="s">
        <v>85</v>
      </c>
      <c r="H16224" s="1" t="s">
        <v>109</v>
      </c>
      <c r="I16224" s="1">
        <v>196</v>
      </c>
      <c r="J16224" s="1">
        <f>MONTH(BART_Rides[[#This Row],[Date]])</f>
        <v>6</v>
      </c>
      <c r="K16224" s="1">
        <f>WEEKDAY(BART_Rides[[#This Row],[Date]],2)</f>
        <v>6</v>
      </c>
      <c r="L16224" s="1" t="str">
        <f>LEFT(BART_Rides[[#This Row],[Lines]],1)</f>
        <v>S</v>
      </c>
      <c r="M16224" s="1" t="str">
        <f>IF(BART_Rides[[#This Row],[FirstLetter]]="Y","Yes","No")</f>
        <v>No</v>
      </c>
      <c r="N16224" s="1" t="str">
        <f>IF(OR(BART_Rides[[#This Row],[Station Code]]="EM", BART_Rides[[#This Row],[Station Code]]="MT", BART_Rides[[#This Row],[Station Code]]="PL", BART_Rides[[#This Row],[Station Code]]="CC"), "Yes", "No")</f>
        <v>No</v>
      </c>
    </row>
    <row r="16225" spans="6:14">
      <c r="F16225" s="3">
        <v>44360</v>
      </c>
      <c r="G16225" s="1" t="s">
        <v>85</v>
      </c>
      <c r="H16225" s="1" t="s">
        <v>109</v>
      </c>
      <c r="I16225" s="1">
        <v>219</v>
      </c>
      <c r="J16225" s="1">
        <f>MONTH(BART_Rides[[#This Row],[Date]])</f>
        <v>6</v>
      </c>
      <c r="K16225" s="1">
        <f>WEEKDAY(BART_Rides[[#This Row],[Date]],2)</f>
        <v>7</v>
      </c>
      <c r="L16225" s="1" t="str">
        <f>LEFT(BART_Rides[[#This Row],[Lines]],1)</f>
        <v>S</v>
      </c>
      <c r="M16225" s="1" t="str">
        <f>IF(BART_Rides[[#This Row],[FirstLetter]]="Y","Yes","No")</f>
        <v>No</v>
      </c>
      <c r="N16225" s="1" t="str">
        <f>IF(OR(BART_Rides[[#This Row],[Station Code]]="EM", BART_Rides[[#This Row],[Station Code]]="MT", BART_Rides[[#This Row],[Station Code]]="PL", BART_Rides[[#This Row],[Station Code]]="CC"), "Yes", "No")</f>
        <v>No</v>
      </c>
    </row>
    <row r="16226" spans="6:14">
      <c r="F16226" s="3">
        <v>44361</v>
      </c>
      <c r="G16226" s="1" t="s">
        <v>85</v>
      </c>
      <c r="H16226" s="1" t="s">
        <v>109</v>
      </c>
      <c r="I16226" s="1">
        <v>346</v>
      </c>
      <c r="J16226" s="1">
        <f>MONTH(BART_Rides[[#This Row],[Date]])</f>
        <v>6</v>
      </c>
      <c r="K16226" s="1">
        <f>WEEKDAY(BART_Rides[[#This Row],[Date]],2)</f>
        <v>1</v>
      </c>
      <c r="L16226" s="1" t="str">
        <f>LEFT(BART_Rides[[#This Row],[Lines]],1)</f>
        <v>S</v>
      </c>
      <c r="M16226" s="1" t="str">
        <f>IF(BART_Rides[[#This Row],[FirstLetter]]="Y","Yes","No")</f>
        <v>No</v>
      </c>
      <c r="N16226" s="1" t="str">
        <f>IF(OR(BART_Rides[[#This Row],[Station Code]]="EM", BART_Rides[[#This Row],[Station Code]]="MT", BART_Rides[[#This Row],[Station Code]]="PL", BART_Rides[[#This Row],[Station Code]]="CC"), "Yes", "No")</f>
        <v>No</v>
      </c>
    </row>
    <row r="16227" spans="6:14">
      <c r="F16227" s="3">
        <v>44362</v>
      </c>
      <c r="G16227" s="1" t="s">
        <v>85</v>
      </c>
      <c r="H16227" s="1" t="s">
        <v>109</v>
      </c>
      <c r="I16227" s="1">
        <v>297</v>
      </c>
      <c r="J16227" s="1">
        <f>MONTH(BART_Rides[[#This Row],[Date]])</f>
        <v>6</v>
      </c>
      <c r="K16227" s="1">
        <f>WEEKDAY(BART_Rides[[#This Row],[Date]],2)</f>
        <v>2</v>
      </c>
      <c r="L16227" s="1" t="str">
        <f>LEFT(BART_Rides[[#This Row],[Lines]],1)</f>
        <v>S</v>
      </c>
      <c r="M16227" s="1" t="str">
        <f>IF(BART_Rides[[#This Row],[FirstLetter]]="Y","Yes","No")</f>
        <v>No</v>
      </c>
      <c r="N16227" s="1" t="str">
        <f>IF(OR(BART_Rides[[#This Row],[Station Code]]="EM", BART_Rides[[#This Row],[Station Code]]="MT", BART_Rides[[#This Row],[Station Code]]="PL", BART_Rides[[#This Row],[Station Code]]="CC"), "Yes", "No")</f>
        <v>No</v>
      </c>
    </row>
    <row r="16228" spans="6:14">
      <c r="F16228" s="3">
        <v>44363</v>
      </c>
      <c r="G16228" s="1" t="s">
        <v>85</v>
      </c>
      <c r="H16228" s="1" t="s">
        <v>109</v>
      </c>
      <c r="I16228" s="1">
        <v>424</v>
      </c>
      <c r="J16228" s="1">
        <f>MONTH(BART_Rides[[#This Row],[Date]])</f>
        <v>6</v>
      </c>
      <c r="K16228" s="1">
        <f>WEEKDAY(BART_Rides[[#This Row],[Date]],2)</f>
        <v>3</v>
      </c>
      <c r="L16228" s="1" t="str">
        <f>LEFT(BART_Rides[[#This Row],[Lines]],1)</f>
        <v>S</v>
      </c>
      <c r="M16228" s="1" t="str">
        <f>IF(BART_Rides[[#This Row],[FirstLetter]]="Y","Yes","No")</f>
        <v>No</v>
      </c>
      <c r="N16228" s="1" t="str">
        <f>IF(OR(BART_Rides[[#This Row],[Station Code]]="EM", BART_Rides[[#This Row],[Station Code]]="MT", BART_Rides[[#This Row],[Station Code]]="PL", BART_Rides[[#This Row],[Station Code]]="CC"), "Yes", "No")</f>
        <v>No</v>
      </c>
    </row>
    <row r="16229" spans="6:14">
      <c r="F16229" s="3">
        <v>44364</v>
      </c>
      <c r="G16229" s="1" t="s">
        <v>85</v>
      </c>
      <c r="H16229" s="1" t="s">
        <v>109</v>
      </c>
      <c r="I16229" s="1">
        <v>442</v>
      </c>
      <c r="J16229" s="1">
        <f>MONTH(BART_Rides[[#This Row],[Date]])</f>
        <v>6</v>
      </c>
      <c r="K16229" s="1">
        <f>WEEKDAY(BART_Rides[[#This Row],[Date]],2)</f>
        <v>4</v>
      </c>
      <c r="L16229" s="1" t="str">
        <f>LEFT(BART_Rides[[#This Row],[Lines]],1)</f>
        <v>S</v>
      </c>
      <c r="M16229" s="1" t="str">
        <f>IF(BART_Rides[[#This Row],[FirstLetter]]="Y","Yes","No")</f>
        <v>No</v>
      </c>
      <c r="N16229" s="1" t="str">
        <f>IF(OR(BART_Rides[[#This Row],[Station Code]]="EM", BART_Rides[[#This Row],[Station Code]]="MT", BART_Rides[[#This Row],[Station Code]]="PL", BART_Rides[[#This Row],[Station Code]]="CC"), "Yes", "No")</f>
        <v>No</v>
      </c>
    </row>
    <row r="16230" spans="6:14">
      <c r="F16230" s="3">
        <v>44365</v>
      </c>
      <c r="G16230" s="1" t="s">
        <v>85</v>
      </c>
      <c r="H16230" s="1" t="s">
        <v>109</v>
      </c>
      <c r="I16230" s="1">
        <v>433</v>
      </c>
      <c r="J16230" s="1">
        <f>MONTH(BART_Rides[[#This Row],[Date]])</f>
        <v>6</v>
      </c>
      <c r="K16230" s="1">
        <f>WEEKDAY(BART_Rides[[#This Row],[Date]],2)</f>
        <v>5</v>
      </c>
      <c r="L16230" s="1" t="str">
        <f>LEFT(BART_Rides[[#This Row],[Lines]],1)</f>
        <v>S</v>
      </c>
      <c r="M16230" s="1" t="str">
        <f>IF(BART_Rides[[#This Row],[FirstLetter]]="Y","Yes","No")</f>
        <v>No</v>
      </c>
      <c r="N16230" s="1" t="str">
        <f>IF(OR(BART_Rides[[#This Row],[Station Code]]="EM", BART_Rides[[#This Row],[Station Code]]="MT", BART_Rides[[#This Row],[Station Code]]="PL", BART_Rides[[#This Row],[Station Code]]="CC"), "Yes", "No")</f>
        <v>No</v>
      </c>
    </row>
    <row r="16231" spans="6:14">
      <c r="F16231" s="3">
        <v>44366</v>
      </c>
      <c r="G16231" s="1" t="s">
        <v>85</v>
      </c>
      <c r="H16231" s="1" t="s">
        <v>109</v>
      </c>
      <c r="I16231" s="1">
        <v>232</v>
      </c>
      <c r="J16231" s="1">
        <f>MONTH(BART_Rides[[#This Row],[Date]])</f>
        <v>6</v>
      </c>
      <c r="K16231" s="1">
        <f>WEEKDAY(BART_Rides[[#This Row],[Date]],2)</f>
        <v>6</v>
      </c>
      <c r="L16231" s="1" t="str">
        <f>LEFT(BART_Rides[[#This Row],[Lines]],1)</f>
        <v>S</v>
      </c>
      <c r="M16231" s="1" t="str">
        <f>IF(BART_Rides[[#This Row],[FirstLetter]]="Y","Yes","No")</f>
        <v>No</v>
      </c>
      <c r="N16231" s="1" t="str">
        <f>IF(OR(BART_Rides[[#This Row],[Station Code]]="EM", BART_Rides[[#This Row],[Station Code]]="MT", BART_Rides[[#This Row],[Station Code]]="PL", BART_Rides[[#This Row],[Station Code]]="CC"), "Yes", "No")</f>
        <v>No</v>
      </c>
    </row>
    <row r="16232" spans="6:14">
      <c r="F16232" s="3">
        <v>44367</v>
      </c>
      <c r="G16232" s="1" t="s">
        <v>85</v>
      </c>
      <c r="H16232" s="1" t="s">
        <v>109</v>
      </c>
      <c r="I16232" s="1">
        <v>235</v>
      </c>
      <c r="J16232" s="1">
        <f>MONTH(BART_Rides[[#This Row],[Date]])</f>
        <v>6</v>
      </c>
      <c r="K16232" s="1">
        <f>WEEKDAY(BART_Rides[[#This Row],[Date]],2)</f>
        <v>7</v>
      </c>
      <c r="L16232" s="1" t="str">
        <f>LEFT(BART_Rides[[#This Row],[Lines]],1)</f>
        <v>S</v>
      </c>
      <c r="M16232" s="1" t="str">
        <f>IF(BART_Rides[[#This Row],[FirstLetter]]="Y","Yes","No")</f>
        <v>No</v>
      </c>
      <c r="N16232" s="1" t="str">
        <f>IF(OR(BART_Rides[[#This Row],[Station Code]]="EM", BART_Rides[[#This Row],[Station Code]]="MT", BART_Rides[[#This Row],[Station Code]]="PL", BART_Rides[[#This Row],[Station Code]]="CC"), "Yes", "No")</f>
        <v>No</v>
      </c>
    </row>
    <row r="16233" spans="6:14">
      <c r="F16233" s="3">
        <v>44368</v>
      </c>
      <c r="G16233" s="1" t="s">
        <v>85</v>
      </c>
      <c r="H16233" s="1" t="s">
        <v>109</v>
      </c>
      <c r="I16233" s="1">
        <v>353</v>
      </c>
      <c r="J16233" s="1">
        <f>MONTH(BART_Rides[[#This Row],[Date]])</f>
        <v>6</v>
      </c>
      <c r="K16233" s="1">
        <f>WEEKDAY(BART_Rides[[#This Row],[Date]],2)</f>
        <v>1</v>
      </c>
      <c r="L16233" s="1" t="str">
        <f>LEFT(BART_Rides[[#This Row],[Lines]],1)</f>
        <v>S</v>
      </c>
      <c r="M16233" s="1" t="str">
        <f>IF(BART_Rides[[#This Row],[FirstLetter]]="Y","Yes","No")</f>
        <v>No</v>
      </c>
      <c r="N16233" s="1" t="str">
        <f>IF(OR(BART_Rides[[#This Row],[Station Code]]="EM", BART_Rides[[#This Row],[Station Code]]="MT", BART_Rides[[#This Row],[Station Code]]="PL", BART_Rides[[#This Row],[Station Code]]="CC"), "Yes", "No")</f>
        <v>No</v>
      </c>
    </row>
    <row r="16234" spans="6:14">
      <c r="F16234" s="3">
        <v>44369</v>
      </c>
      <c r="G16234" s="1" t="s">
        <v>85</v>
      </c>
      <c r="H16234" s="1" t="s">
        <v>109</v>
      </c>
      <c r="I16234" s="1">
        <v>290</v>
      </c>
      <c r="J16234" s="1">
        <f>MONTH(BART_Rides[[#This Row],[Date]])</f>
        <v>6</v>
      </c>
      <c r="K16234" s="1">
        <f>WEEKDAY(BART_Rides[[#This Row],[Date]],2)</f>
        <v>2</v>
      </c>
      <c r="L16234" s="1" t="str">
        <f>LEFT(BART_Rides[[#This Row],[Lines]],1)</f>
        <v>S</v>
      </c>
      <c r="M16234" s="1" t="str">
        <f>IF(BART_Rides[[#This Row],[FirstLetter]]="Y","Yes","No")</f>
        <v>No</v>
      </c>
      <c r="N16234" s="1" t="str">
        <f>IF(OR(BART_Rides[[#This Row],[Station Code]]="EM", BART_Rides[[#This Row],[Station Code]]="MT", BART_Rides[[#This Row],[Station Code]]="PL", BART_Rides[[#This Row],[Station Code]]="CC"), "Yes", "No")</f>
        <v>No</v>
      </c>
    </row>
    <row r="16235" spans="6:14">
      <c r="F16235" s="3">
        <v>44370</v>
      </c>
      <c r="G16235" s="1" t="s">
        <v>85</v>
      </c>
      <c r="H16235" s="1" t="s">
        <v>109</v>
      </c>
      <c r="I16235" s="1">
        <v>353</v>
      </c>
      <c r="J16235" s="1">
        <f>MONTH(BART_Rides[[#This Row],[Date]])</f>
        <v>6</v>
      </c>
      <c r="K16235" s="1">
        <f>WEEKDAY(BART_Rides[[#This Row],[Date]],2)</f>
        <v>3</v>
      </c>
      <c r="L16235" s="1" t="str">
        <f>LEFT(BART_Rides[[#This Row],[Lines]],1)</f>
        <v>S</v>
      </c>
      <c r="M16235" s="1" t="str">
        <f>IF(BART_Rides[[#This Row],[FirstLetter]]="Y","Yes","No")</f>
        <v>No</v>
      </c>
      <c r="N16235" s="1" t="str">
        <f>IF(OR(BART_Rides[[#This Row],[Station Code]]="EM", BART_Rides[[#This Row],[Station Code]]="MT", BART_Rides[[#This Row],[Station Code]]="PL", BART_Rides[[#This Row],[Station Code]]="CC"), "Yes", "No")</f>
        <v>No</v>
      </c>
    </row>
    <row r="16236" spans="6:14">
      <c r="F16236" s="3">
        <v>44371</v>
      </c>
      <c r="G16236" s="1" t="s">
        <v>85</v>
      </c>
      <c r="H16236" s="1" t="s">
        <v>109</v>
      </c>
      <c r="I16236" s="1">
        <v>452</v>
      </c>
      <c r="J16236" s="1">
        <f>MONTH(BART_Rides[[#This Row],[Date]])</f>
        <v>6</v>
      </c>
      <c r="K16236" s="1">
        <f>WEEKDAY(BART_Rides[[#This Row],[Date]],2)</f>
        <v>4</v>
      </c>
      <c r="L16236" s="1" t="str">
        <f>LEFT(BART_Rides[[#This Row],[Lines]],1)</f>
        <v>S</v>
      </c>
      <c r="M16236" s="1" t="str">
        <f>IF(BART_Rides[[#This Row],[FirstLetter]]="Y","Yes","No")</f>
        <v>No</v>
      </c>
      <c r="N16236" s="1" t="str">
        <f>IF(OR(BART_Rides[[#This Row],[Station Code]]="EM", BART_Rides[[#This Row],[Station Code]]="MT", BART_Rides[[#This Row],[Station Code]]="PL", BART_Rides[[#This Row],[Station Code]]="CC"), "Yes", "No")</f>
        <v>No</v>
      </c>
    </row>
    <row r="16237" spans="6:14">
      <c r="F16237" s="3">
        <v>44372</v>
      </c>
      <c r="G16237" s="1" t="s">
        <v>85</v>
      </c>
      <c r="H16237" s="1" t="s">
        <v>109</v>
      </c>
      <c r="I16237" s="1">
        <v>470</v>
      </c>
      <c r="J16237" s="1">
        <f>MONTH(BART_Rides[[#This Row],[Date]])</f>
        <v>6</v>
      </c>
      <c r="K16237" s="1">
        <f>WEEKDAY(BART_Rides[[#This Row],[Date]],2)</f>
        <v>5</v>
      </c>
      <c r="L16237" s="1" t="str">
        <f>LEFT(BART_Rides[[#This Row],[Lines]],1)</f>
        <v>S</v>
      </c>
      <c r="M16237" s="1" t="str">
        <f>IF(BART_Rides[[#This Row],[FirstLetter]]="Y","Yes","No")</f>
        <v>No</v>
      </c>
      <c r="N16237" s="1" t="str">
        <f>IF(OR(BART_Rides[[#This Row],[Station Code]]="EM", BART_Rides[[#This Row],[Station Code]]="MT", BART_Rides[[#This Row],[Station Code]]="PL", BART_Rides[[#This Row],[Station Code]]="CC"), "Yes", "No")</f>
        <v>No</v>
      </c>
    </row>
    <row r="16238" spans="6:14">
      <c r="F16238" s="3">
        <v>44373</v>
      </c>
      <c r="G16238" s="1" t="s">
        <v>85</v>
      </c>
      <c r="H16238" s="1" t="s">
        <v>109</v>
      </c>
      <c r="I16238" s="1">
        <v>228</v>
      </c>
      <c r="J16238" s="1">
        <f>MONTH(BART_Rides[[#This Row],[Date]])</f>
        <v>6</v>
      </c>
      <c r="K16238" s="1">
        <f>WEEKDAY(BART_Rides[[#This Row],[Date]],2)</f>
        <v>6</v>
      </c>
      <c r="L16238" s="1" t="str">
        <f>LEFT(BART_Rides[[#This Row],[Lines]],1)</f>
        <v>S</v>
      </c>
      <c r="M16238" s="1" t="str">
        <f>IF(BART_Rides[[#This Row],[FirstLetter]]="Y","Yes","No")</f>
        <v>No</v>
      </c>
      <c r="N16238" s="1" t="str">
        <f>IF(OR(BART_Rides[[#This Row],[Station Code]]="EM", BART_Rides[[#This Row],[Station Code]]="MT", BART_Rides[[#This Row],[Station Code]]="PL", BART_Rides[[#This Row],[Station Code]]="CC"), "Yes", "No")</f>
        <v>No</v>
      </c>
    </row>
    <row r="16239" spans="6:14">
      <c r="F16239" s="3">
        <v>44374</v>
      </c>
      <c r="G16239" s="1" t="s">
        <v>85</v>
      </c>
      <c r="H16239" s="1" t="s">
        <v>109</v>
      </c>
      <c r="I16239" s="1">
        <v>253</v>
      </c>
      <c r="J16239" s="1">
        <f>MONTH(BART_Rides[[#This Row],[Date]])</f>
        <v>6</v>
      </c>
      <c r="K16239" s="1">
        <f>WEEKDAY(BART_Rides[[#This Row],[Date]],2)</f>
        <v>7</v>
      </c>
      <c r="L16239" s="1" t="str">
        <f>LEFT(BART_Rides[[#This Row],[Lines]],1)</f>
        <v>S</v>
      </c>
      <c r="M16239" s="1" t="str">
        <f>IF(BART_Rides[[#This Row],[FirstLetter]]="Y","Yes","No")</f>
        <v>No</v>
      </c>
      <c r="N16239" s="1" t="str">
        <f>IF(OR(BART_Rides[[#This Row],[Station Code]]="EM", BART_Rides[[#This Row],[Station Code]]="MT", BART_Rides[[#This Row],[Station Code]]="PL", BART_Rides[[#This Row],[Station Code]]="CC"), "Yes", "No")</f>
        <v>No</v>
      </c>
    </row>
    <row r="16240" spans="6:14">
      <c r="F16240" s="3">
        <v>44375</v>
      </c>
      <c r="G16240" s="1" t="s">
        <v>85</v>
      </c>
      <c r="H16240" s="1" t="s">
        <v>109</v>
      </c>
      <c r="I16240" s="1">
        <v>435</v>
      </c>
      <c r="J16240" s="1">
        <f>MONTH(BART_Rides[[#This Row],[Date]])</f>
        <v>6</v>
      </c>
      <c r="K16240" s="1">
        <f>WEEKDAY(BART_Rides[[#This Row],[Date]],2)</f>
        <v>1</v>
      </c>
      <c r="L16240" s="1" t="str">
        <f>LEFT(BART_Rides[[#This Row],[Lines]],1)</f>
        <v>S</v>
      </c>
      <c r="M16240" s="1" t="str">
        <f>IF(BART_Rides[[#This Row],[FirstLetter]]="Y","Yes","No")</f>
        <v>No</v>
      </c>
      <c r="N16240" s="1" t="str">
        <f>IF(OR(BART_Rides[[#This Row],[Station Code]]="EM", BART_Rides[[#This Row],[Station Code]]="MT", BART_Rides[[#This Row],[Station Code]]="PL", BART_Rides[[#This Row],[Station Code]]="CC"), "Yes", "No")</f>
        <v>No</v>
      </c>
    </row>
    <row r="16241" spans="6:14">
      <c r="F16241" s="3">
        <v>44376</v>
      </c>
      <c r="G16241" s="1" t="s">
        <v>85</v>
      </c>
      <c r="H16241" s="1" t="s">
        <v>109</v>
      </c>
      <c r="I16241" s="1">
        <v>374</v>
      </c>
      <c r="J16241" s="1">
        <f>MONTH(BART_Rides[[#This Row],[Date]])</f>
        <v>6</v>
      </c>
      <c r="K16241" s="1">
        <f>WEEKDAY(BART_Rides[[#This Row],[Date]],2)</f>
        <v>2</v>
      </c>
      <c r="L16241" s="1" t="str">
        <f>LEFT(BART_Rides[[#This Row],[Lines]],1)</f>
        <v>S</v>
      </c>
      <c r="M16241" s="1" t="str">
        <f>IF(BART_Rides[[#This Row],[FirstLetter]]="Y","Yes","No")</f>
        <v>No</v>
      </c>
      <c r="N16241" s="1" t="str">
        <f>IF(OR(BART_Rides[[#This Row],[Station Code]]="EM", BART_Rides[[#This Row],[Station Code]]="MT", BART_Rides[[#This Row],[Station Code]]="PL", BART_Rides[[#This Row],[Station Code]]="CC"), "Yes", "No")</f>
        <v>No</v>
      </c>
    </row>
    <row r="16242" spans="6:14">
      <c r="F16242" s="3">
        <v>44377</v>
      </c>
      <c r="G16242" s="1" t="s">
        <v>85</v>
      </c>
      <c r="H16242" s="1" t="s">
        <v>109</v>
      </c>
      <c r="I16242" s="1">
        <v>416</v>
      </c>
      <c r="J16242" s="1">
        <f>MONTH(BART_Rides[[#This Row],[Date]])</f>
        <v>6</v>
      </c>
      <c r="K16242" s="1">
        <f>WEEKDAY(BART_Rides[[#This Row],[Date]],2)</f>
        <v>3</v>
      </c>
      <c r="L16242" s="1" t="str">
        <f>LEFT(BART_Rides[[#This Row],[Lines]],1)</f>
        <v>S</v>
      </c>
      <c r="M16242" s="1" t="str">
        <f>IF(BART_Rides[[#This Row],[FirstLetter]]="Y","Yes","No")</f>
        <v>No</v>
      </c>
      <c r="N16242" s="1" t="str">
        <f>IF(OR(BART_Rides[[#This Row],[Station Code]]="EM", BART_Rides[[#This Row],[Station Code]]="MT", BART_Rides[[#This Row],[Station Code]]="PL", BART_Rides[[#This Row],[Station Code]]="CC"), "Yes", "No")</f>
        <v>No</v>
      </c>
    </row>
    <row r="16243" spans="6:14">
      <c r="F16243" s="3">
        <v>44378</v>
      </c>
      <c r="G16243" s="1" t="s">
        <v>85</v>
      </c>
      <c r="H16243" s="1" t="s">
        <v>109</v>
      </c>
      <c r="I16243" s="1">
        <v>556</v>
      </c>
      <c r="J16243" s="1">
        <f>MONTH(BART_Rides[[#This Row],[Date]])</f>
        <v>7</v>
      </c>
      <c r="K16243" s="1">
        <f>WEEKDAY(BART_Rides[[#This Row],[Date]],2)</f>
        <v>4</v>
      </c>
      <c r="L16243" s="1" t="str">
        <f>LEFT(BART_Rides[[#This Row],[Lines]],1)</f>
        <v>S</v>
      </c>
      <c r="M16243" s="1" t="str">
        <f>IF(BART_Rides[[#This Row],[FirstLetter]]="Y","Yes","No")</f>
        <v>No</v>
      </c>
      <c r="N16243" s="1" t="str">
        <f>IF(OR(BART_Rides[[#This Row],[Station Code]]="EM", BART_Rides[[#This Row],[Station Code]]="MT", BART_Rides[[#This Row],[Station Code]]="PL", BART_Rides[[#This Row],[Station Code]]="CC"), "Yes", "No")</f>
        <v>No</v>
      </c>
    </row>
    <row r="16244" spans="6:14">
      <c r="F16244" s="3">
        <v>44379</v>
      </c>
      <c r="G16244" s="1" t="s">
        <v>85</v>
      </c>
      <c r="H16244" s="1" t="s">
        <v>109</v>
      </c>
      <c r="I16244" s="1">
        <v>584</v>
      </c>
      <c r="J16244" s="1">
        <f>MONTH(BART_Rides[[#This Row],[Date]])</f>
        <v>7</v>
      </c>
      <c r="K16244" s="1">
        <f>WEEKDAY(BART_Rides[[#This Row],[Date]],2)</f>
        <v>5</v>
      </c>
      <c r="L16244" s="1" t="str">
        <f>LEFT(BART_Rides[[#This Row],[Lines]],1)</f>
        <v>S</v>
      </c>
      <c r="M16244" s="1" t="str">
        <f>IF(BART_Rides[[#This Row],[FirstLetter]]="Y","Yes","No")</f>
        <v>No</v>
      </c>
      <c r="N16244" s="1" t="str">
        <f>IF(OR(BART_Rides[[#This Row],[Station Code]]="EM", BART_Rides[[#This Row],[Station Code]]="MT", BART_Rides[[#This Row],[Station Code]]="PL", BART_Rides[[#This Row],[Station Code]]="CC"), "Yes", "No")</f>
        <v>No</v>
      </c>
    </row>
    <row r="16245" spans="6:14">
      <c r="F16245" s="3">
        <v>44380</v>
      </c>
      <c r="G16245" s="1" t="s">
        <v>85</v>
      </c>
      <c r="H16245" s="1" t="s">
        <v>109</v>
      </c>
      <c r="I16245" s="1">
        <v>230</v>
      </c>
      <c r="J16245" s="1">
        <f>MONTH(BART_Rides[[#This Row],[Date]])</f>
        <v>7</v>
      </c>
      <c r="K16245" s="1">
        <f>WEEKDAY(BART_Rides[[#This Row],[Date]],2)</f>
        <v>6</v>
      </c>
      <c r="L16245" s="1" t="str">
        <f>LEFT(BART_Rides[[#This Row],[Lines]],1)</f>
        <v>S</v>
      </c>
      <c r="M16245" s="1" t="str">
        <f>IF(BART_Rides[[#This Row],[FirstLetter]]="Y","Yes","No")</f>
        <v>No</v>
      </c>
      <c r="N16245" s="1" t="str">
        <f>IF(OR(BART_Rides[[#This Row],[Station Code]]="EM", BART_Rides[[#This Row],[Station Code]]="MT", BART_Rides[[#This Row],[Station Code]]="PL", BART_Rides[[#This Row],[Station Code]]="CC"), "Yes", "No")</f>
        <v>No</v>
      </c>
    </row>
    <row r="16246" spans="6:14">
      <c r="F16246" s="3">
        <v>44381</v>
      </c>
      <c r="G16246" s="1" t="s">
        <v>85</v>
      </c>
      <c r="H16246" s="1" t="s">
        <v>109</v>
      </c>
      <c r="I16246" s="1">
        <v>238</v>
      </c>
      <c r="J16246" s="1">
        <f>MONTH(BART_Rides[[#This Row],[Date]])</f>
        <v>7</v>
      </c>
      <c r="K16246" s="1">
        <f>WEEKDAY(BART_Rides[[#This Row],[Date]],2)</f>
        <v>7</v>
      </c>
      <c r="L16246" s="1" t="str">
        <f>LEFT(BART_Rides[[#This Row],[Lines]],1)</f>
        <v>S</v>
      </c>
      <c r="M16246" s="1" t="str">
        <f>IF(BART_Rides[[#This Row],[FirstLetter]]="Y","Yes","No")</f>
        <v>No</v>
      </c>
      <c r="N16246" s="1" t="str">
        <f>IF(OR(BART_Rides[[#This Row],[Station Code]]="EM", BART_Rides[[#This Row],[Station Code]]="MT", BART_Rides[[#This Row],[Station Code]]="PL", BART_Rides[[#This Row],[Station Code]]="CC"), "Yes", "No")</f>
        <v>No</v>
      </c>
    </row>
    <row r="16247" spans="6:14">
      <c r="F16247" s="3">
        <v>44382</v>
      </c>
      <c r="G16247" s="1" t="s">
        <v>85</v>
      </c>
      <c r="H16247" s="1" t="s">
        <v>109</v>
      </c>
      <c r="I16247" s="1">
        <v>293</v>
      </c>
      <c r="J16247" s="1">
        <f>MONTH(BART_Rides[[#This Row],[Date]])</f>
        <v>7</v>
      </c>
      <c r="K16247" s="1">
        <f>WEEKDAY(BART_Rides[[#This Row],[Date]],2)</f>
        <v>1</v>
      </c>
      <c r="L16247" s="1" t="str">
        <f>LEFT(BART_Rides[[#This Row],[Lines]],1)</f>
        <v>S</v>
      </c>
      <c r="M16247" s="1" t="str">
        <f>IF(BART_Rides[[#This Row],[FirstLetter]]="Y","Yes","No")</f>
        <v>No</v>
      </c>
      <c r="N16247" s="1" t="str">
        <f>IF(OR(BART_Rides[[#This Row],[Station Code]]="EM", BART_Rides[[#This Row],[Station Code]]="MT", BART_Rides[[#This Row],[Station Code]]="PL", BART_Rides[[#This Row],[Station Code]]="CC"), "Yes", "No")</f>
        <v>No</v>
      </c>
    </row>
    <row r="16248" spans="6:14">
      <c r="F16248" s="3">
        <v>44383</v>
      </c>
      <c r="G16248" s="1" t="s">
        <v>85</v>
      </c>
      <c r="H16248" s="1" t="s">
        <v>109</v>
      </c>
      <c r="I16248" s="1">
        <v>314</v>
      </c>
      <c r="J16248" s="1">
        <f>MONTH(BART_Rides[[#This Row],[Date]])</f>
        <v>7</v>
      </c>
      <c r="K16248" s="1">
        <f>WEEKDAY(BART_Rides[[#This Row],[Date]],2)</f>
        <v>2</v>
      </c>
      <c r="L16248" s="1" t="str">
        <f>LEFT(BART_Rides[[#This Row],[Lines]],1)</f>
        <v>S</v>
      </c>
      <c r="M16248" s="1" t="str">
        <f>IF(BART_Rides[[#This Row],[FirstLetter]]="Y","Yes","No")</f>
        <v>No</v>
      </c>
      <c r="N16248" s="1" t="str">
        <f>IF(OR(BART_Rides[[#This Row],[Station Code]]="EM", BART_Rides[[#This Row],[Station Code]]="MT", BART_Rides[[#This Row],[Station Code]]="PL", BART_Rides[[#This Row],[Station Code]]="CC"), "Yes", "No")</f>
        <v>No</v>
      </c>
    </row>
    <row r="16249" spans="6:14">
      <c r="F16249" s="3">
        <v>44384</v>
      </c>
      <c r="G16249" s="1" t="s">
        <v>85</v>
      </c>
      <c r="H16249" s="1" t="s">
        <v>109</v>
      </c>
      <c r="I16249" s="1">
        <v>355</v>
      </c>
      <c r="J16249" s="1">
        <f>MONTH(BART_Rides[[#This Row],[Date]])</f>
        <v>7</v>
      </c>
      <c r="K16249" s="1">
        <f>WEEKDAY(BART_Rides[[#This Row],[Date]],2)</f>
        <v>3</v>
      </c>
      <c r="L16249" s="1" t="str">
        <f>LEFT(BART_Rides[[#This Row],[Lines]],1)</f>
        <v>S</v>
      </c>
      <c r="M16249" s="1" t="str">
        <f>IF(BART_Rides[[#This Row],[FirstLetter]]="Y","Yes","No")</f>
        <v>No</v>
      </c>
      <c r="N16249" s="1" t="str">
        <f>IF(OR(BART_Rides[[#This Row],[Station Code]]="EM", BART_Rides[[#This Row],[Station Code]]="MT", BART_Rides[[#This Row],[Station Code]]="PL", BART_Rides[[#This Row],[Station Code]]="CC"), "Yes", "No")</f>
        <v>No</v>
      </c>
    </row>
    <row r="16250" spans="6:14">
      <c r="F16250" s="3">
        <v>44385</v>
      </c>
      <c r="G16250" s="1" t="s">
        <v>85</v>
      </c>
      <c r="H16250" s="1" t="s">
        <v>109</v>
      </c>
      <c r="I16250" s="1">
        <v>446</v>
      </c>
      <c r="J16250" s="1">
        <f>MONTH(BART_Rides[[#This Row],[Date]])</f>
        <v>7</v>
      </c>
      <c r="K16250" s="1">
        <f>WEEKDAY(BART_Rides[[#This Row],[Date]],2)</f>
        <v>4</v>
      </c>
      <c r="L16250" s="1" t="str">
        <f>LEFT(BART_Rides[[#This Row],[Lines]],1)</f>
        <v>S</v>
      </c>
      <c r="M16250" s="1" t="str">
        <f>IF(BART_Rides[[#This Row],[FirstLetter]]="Y","Yes","No")</f>
        <v>No</v>
      </c>
      <c r="N16250" s="1" t="str">
        <f>IF(OR(BART_Rides[[#This Row],[Station Code]]="EM", BART_Rides[[#This Row],[Station Code]]="MT", BART_Rides[[#This Row],[Station Code]]="PL", BART_Rides[[#This Row],[Station Code]]="CC"), "Yes", "No")</f>
        <v>No</v>
      </c>
    </row>
    <row r="16251" spans="6:14">
      <c r="F16251" s="3">
        <v>44386</v>
      </c>
      <c r="G16251" s="1" t="s">
        <v>85</v>
      </c>
      <c r="H16251" s="1" t="s">
        <v>109</v>
      </c>
      <c r="I16251" s="1">
        <v>365</v>
      </c>
      <c r="J16251" s="1">
        <f>MONTH(BART_Rides[[#This Row],[Date]])</f>
        <v>7</v>
      </c>
      <c r="K16251" s="1">
        <f>WEEKDAY(BART_Rides[[#This Row],[Date]],2)</f>
        <v>5</v>
      </c>
      <c r="L16251" s="1" t="str">
        <f>LEFT(BART_Rides[[#This Row],[Lines]],1)</f>
        <v>S</v>
      </c>
      <c r="M16251" s="1" t="str">
        <f>IF(BART_Rides[[#This Row],[FirstLetter]]="Y","Yes","No")</f>
        <v>No</v>
      </c>
      <c r="N16251" s="1" t="str">
        <f>IF(OR(BART_Rides[[#This Row],[Station Code]]="EM", BART_Rides[[#This Row],[Station Code]]="MT", BART_Rides[[#This Row],[Station Code]]="PL", BART_Rides[[#This Row],[Station Code]]="CC"), "Yes", "No")</f>
        <v>No</v>
      </c>
    </row>
    <row r="16252" spans="6:14">
      <c r="F16252" s="3">
        <v>44387</v>
      </c>
      <c r="G16252" s="1" t="s">
        <v>85</v>
      </c>
      <c r="H16252" s="1" t="s">
        <v>109</v>
      </c>
      <c r="I16252" s="1">
        <v>265</v>
      </c>
      <c r="J16252" s="1">
        <f>MONTH(BART_Rides[[#This Row],[Date]])</f>
        <v>7</v>
      </c>
      <c r="K16252" s="1">
        <f>WEEKDAY(BART_Rides[[#This Row],[Date]],2)</f>
        <v>6</v>
      </c>
      <c r="L16252" s="1" t="str">
        <f>LEFT(BART_Rides[[#This Row],[Lines]],1)</f>
        <v>S</v>
      </c>
      <c r="M16252" s="1" t="str">
        <f>IF(BART_Rides[[#This Row],[FirstLetter]]="Y","Yes","No")</f>
        <v>No</v>
      </c>
      <c r="N16252" s="1" t="str">
        <f>IF(OR(BART_Rides[[#This Row],[Station Code]]="EM", BART_Rides[[#This Row],[Station Code]]="MT", BART_Rides[[#This Row],[Station Code]]="PL", BART_Rides[[#This Row],[Station Code]]="CC"), "Yes", "No")</f>
        <v>No</v>
      </c>
    </row>
    <row r="16253" spans="6:14">
      <c r="F16253" s="3">
        <v>44388</v>
      </c>
      <c r="G16253" s="1" t="s">
        <v>85</v>
      </c>
      <c r="H16253" s="1" t="s">
        <v>109</v>
      </c>
      <c r="I16253" s="1">
        <v>246</v>
      </c>
      <c r="J16253" s="1">
        <f>MONTH(BART_Rides[[#This Row],[Date]])</f>
        <v>7</v>
      </c>
      <c r="K16253" s="1">
        <f>WEEKDAY(BART_Rides[[#This Row],[Date]],2)</f>
        <v>7</v>
      </c>
      <c r="L16253" s="1" t="str">
        <f>LEFT(BART_Rides[[#This Row],[Lines]],1)</f>
        <v>S</v>
      </c>
      <c r="M16253" s="1" t="str">
        <f>IF(BART_Rides[[#This Row],[FirstLetter]]="Y","Yes","No")</f>
        <v>No</v>
      </c>
      <c r="N16253" s="1" t="str">
        <f>IF(OR(BART_Rides[[#This Row],[Station Code]]="EM", BART_Rides[[#This Row],[Station Code]]="MT", BART_Rides[[#This Row],[Station Code]]="PL", BART_Rides[[#This Row],[Station Code]]="CC"), "Yes", "No")</f>
        <v>No</v>
      </c>
    </row>
    <row r="16254" spans="6:14">
      <c r="F16254" s="3">
        <v>44389</v>
      </c>
      <c r="G16254" s="1" t="s">
        <v>85</v>
      </c>
      <c r="H16254" s="1" t="s">
        <v>109</v>
      </c>
      <c r="I16254" s="1">
        <v>387</v>
      </c>
      <c r="J16254" s="1">
        <f>MONTH(BART_Rides[[#This Row],[Date]])</f>
        <v>7</v>
      </c>
      <c r="K16254" s="1">
        <f>WEEKDAY(BART_Rides[[#This Row],[Date]],2)</f>
        <v>1</v>
      </c>
      <c r="L16254" s="1" t="str">
        <f>LEFT(BART_Rides[[#This Row],[Lines]],1)</f>
        <v>S</v>
      </c>
      <c r="M16254" s="1" t="str">
        <f>IF(BART_Rides[[#This Row],[FirstLetter]]="Y","Yes","No")</f>
        <v>No</v>
      </c>
      <c r="N16254" s="1" t="str">
        <f>IF(OR(BART_Rides[[#This Row],[Station Code]]="EM", BART_Rides[[#This Row],[Station Code]]="MT", BART_Rides[[#This Row],[Station Code]]="PL", BART_Rides[[#This Row],[Station Code]]="CC"), "Yes", "No")</f>
        <v>No</v>
      </c>
    </row>
    <row r="16255" spans="6:14">
      <c r="F16255" s="3">
        <v>44390</v>
      </c>
      <c r="G16255" s="1" t="s">
        <v>85</v>
      </c>
      <c r="H16255" s="1" t="s">
        <v>109</v>
      </c>
      <c r="I16255" s="1">
        <v>351</v>
      </c>
      <c r="J16255" s="1">
        <f>MONTH(BART_Rides[[#This Row],[Date]])</f>
        <v>7</v>
      </c>
      <c r="K16255" s="1">
        <f>WEEKDAY(BART_Rides[[#This Row],[Date]],2)</f>
        <v>2</v>
      </c>
      <c r="L16255" s="1" t="str">
        <f>LEFT(BART_Rides[[#This Row],[Lines]],1)</f>
        <v>S</v>
      </c>
      <c r="M16255" s="1" t="str">
        <f>IF(BART_Rides[[#This Row],[FirstLetter]]="Y","Yes","No")</f>
        <v>No</v>
      </c>
      <c r="N16255" s="1" t="str">
        <f>IF(OR(BART_Rides[[#This Row],[Station Code]]="EM", BART_Rides[[#This Row],[Station Code]]="MT", BART_Rides[[#This Row],[Station Code]]="PL", BART_Rides[[#This Row],[Station Code]]="CC"), "Yes", "No")</f>
        <v>No</v>
      </c>
    </row>
    <row r="16256" spans="6:14">
      <c r="F16256" s="3">
        <v>44391</v>
      </c>
      <c r="G16256" s="1" t="s">
        <v>85</v>
      </c>
      <c r="H16256" s="1" t="s">
        <v>109</v>
      </c>
      <c r="I16256" s="1">
        <v>399</v>
      </c>
      <c r="J16256" s="1">
        <f>MONTH(BART_Rides[[#This Row],[Date]])</f>
        <v>7</v>
      </c>
      <c r="K16256" s="1">
        <f>WEEKDAY(BART_Rides[[#This Row],[Date]],2)</f>
        <v>3</v>
      </c>
      <c r="L16256" s="1" t="str">
        <f>LEFT(BART_Rides[[#This Row],[Lines]],1)</f>
        <v>S</v>
      </c>
      <c r="M16256" s="1" t="str">
        <f>IF(BART_Rides[[#This Row],[FirstLetter]]="Y","Yes","No")</f>
        <v>No</v>
      </c>
      <c r="N16256" s="1" t="str">
        <f>IF(OR(BART_Rides[[#This Row],[Station Code]]="EM", BART_Rides[[#This Row],[Station Code]]="MT", BART_Rides[[#This Row],[Station Code]]="PL", BART_Rides[[#This Row],[Station Code]]="CC"), "Yes", "No")</f>
        <v>No</v>
      </c>
    </row>
    <row r="16257" spans="6:14">
      <c r="F16257" s="3">
        <v>44392</v>
      </c>
      <c r="G16257" s="1" t="s">
        <v>85</v>
      </c>
      <c r="H16257" s="1" t="s">
        <v>109</v>
      </c>
      <c r="I16257" s="1">
        <v>521</v>
      </c>
      <c r="J16257" s="1">
        <f>MONTH(BART_Rides[[#This Row],[Date]])</f>
        <v>7</v>
      </c>
      <c r="K16257" s="1">
        <f>WEEKDAY(BART_Rides[[#This Row],[Date]],2)</f>
        <v>4</v>
      </c>
      <c r="L16257" s="1" t="str">
        <f>LEFT(BART_Rides[[#This Row],[Lines]],1)</f>
        <v>S</v>
      </c>
      <c r="M16257" s="1" t="str">
        <f>IF(BART_Rides[[#This Row],[FirstLetter]]="Y","Yes","No")</f>
        <v>No</v>
      </c>
      <c r="N16257" s="1" t="str">
        <f>IF(OR(BART_Rides[[#This Row],[Station Code]]="EM", BART_Rides[[#This Row],[Station Code]]="MT", BART_Rides[[#This Row],[Station Code]]="PL", BART_Rides[[#This Row],[Station Code]]="CC"), "Yes", "No")</f>
        <v>No</v>
      </c>
    </row>
    <row r="16258" spans="6:14">
      <c r="F16258" s="3">
        <v>44393</v>
      </c>
      <c r="G16258" s="1" t="s">
        <v>85</v>
      </c>
      <c r="H16258" s="1" t="s">
        <v>109</v>
      </c>
      <c r="I16258" s="1">
        <v>501</v>
      </c>
      <c r="J16258" s="1">
        <f>MONTH(BART_Rides[[#This Row],[Date]])</f>
        <v>7</v>
      </c>
      <c r="K16258" s="1">
        <f>WEEKDAY(BART_Rides[[#This Row],[Date]],2)</f>
        <v>5</v>
      </c>
      <c r="L16258" s="1" t="str">
        <f>LEFT(BART_Rides[[#This Row],[Lines]],1)</f>
        <v>S</v>
      </c>
      <c r="M16258" s="1" t="str">
        <f>IF(BART_Rides[[#This Row],[FirstLetter]]="Y","Yes","No")</f>
        <v>No</v>
      </c>
      <c r="N16258" s="1" t="str">
        <f>IF(OR(BART_Rides[[#This Row],[Station Code]]="EM", BART_Rides[[#This Row],[Station Code]]="MT", BART_Rides[[#This Row],[Station Code]]="PL", BART_Rides[[#This Row],[Station Code]]="CC"), "Yes", "No")</f>
        <v>No</v>
      </c>
    </row>
    <row r="16259" spans="6:14">
      <c r="F16259" s="3">
        <v>44394</v>
      </c>
      <c r="G16259" s="1" t="s">
        <v>85</v>
      </c>
      <c r="H16259" s="1" t="s">
        <v>109</v>
      </c>
      <c r="I16259" s="1">
        <v>253</v>
      </c>
      <c r="J16259" s="1">
        <f>MONTH(BART_Rides[[#This Row],[Date]])</f>
        <v>7</v>
      </c>
      <c r="K16259" s="1">
        <f>WEEKDAY(BART_Rides[[#This Row],[Date]],2)</f>
        <v>6</v>
      </c>
      <c r="L16259" s="1" t="str">
        <f>LEFT(BART_Rides[[#This Row],[Lines]],1)</f>
        <v>S</v>
      </c>
      <c r="M16259" s="1" t="str">
        <f>IF(BART_Rides[[#This Row],[FirstLetter]]="Y","Yes","No")</f>
        <v>No</v>
      </c>
      <c r="N16259" s="1" t="str">
        <f>IF(OR(BART_Rides[[#This Row],[Station Code]]="EM", BART_Rides[[#This Row],[Station Code]]="MT", BART_Rides[[#This Row],[Station Code]]="PL", BART_Rides[[#This Row],[Station Code]]="CC"), "Yes", "No")</f>
        <v>No</v>
      </c>
    </row>
    <row r="16260" spans="6:14">
      <c r="F16260" s="3">
        <v>44395</v>
      </c>
      <c r="G16260" s="1" t="s">
        <v>85</v>
      </c>
      <c r="H16260" s="1" t="s">
        <v>109</v>
      </c>
      <c r="I16260" s="1">
        <v>315</v>
      </c>
      <c r="J16260" s="1">
        <f>MONTH(BART_Rides[[#This Row],[Date]])</f>
        <v>7</v>
      </c>
      <c r="K16260" s="1">
        <f>WEEKDAY(BART_Rides[[#This Row],[Date]],2)</f>
        <v>7</v>
      </c>
      <c r="L16260" s="1" t="str">
        <f>LEFT(BART_Rides[[#This Row],[Lines]],1)</f>
        <v>S</v>
      </c>
      <c r="M16260" s="1" t="str">
        <f>IF(BART_Rides[[#This Row],[FirstLetter]]="Y","Yes","No")</f>
        <v>No</v>
      </c>
      <c r="N16260" s="1" t="str">
        <f>IF(OR(BART_Rides[[#This Row],[Station Code]]="EM", BART_Rides[[#This Row],[Station Code]]="MT", BART_Rides[[#This Row],[Station Code]]="PL", BART_Rides[[#This Row],[Station Code]]="CC"), "Yes", "No")</f>
        <v>No</v>
      </c>
    </row>
    <row r="16261" spans="6:14">
      <c r="F16261" s="3">
        <v>44396</v>
      </c>
      <c r="G16261" s="1" t="s">
        <v>85</v>
      </c>
      <c r="H16261" s="1" t="s">
        <v>109</v>
      </c>
      <c r="I16261" s="1">
        <v>396</v>
      </c>
      <c r="J16261" s="1">
        <f>MONTH(BART_Rides[[#This Row],[Date]])</f>
        <v>7</v>
      </c>
      <c r="K16261" s="1">
        <f>WEEKDAY(BART_Rides[[#This Row],[Date]],2)</f>
        <v>1</v>
      </c>
      <c r="L16261" s="1" t="str">
        <f>LEFT(BART_Rides[[#This Row],[Lines]],1)</f>
        <v>S</v>
      </c>
      <c r="M16261" s="1" t="str">
        <f>IF(BART_Rides[[#This Row],[FirstLetter]]="Y","Yes","No")</f>
        <v>No</v>
      </c>
      <c r="N16261" s="1" t="str">
        <f>IF(OR(BART_Rides[[#This Row],[Station Code]]="EM", BART_Rides[[#This Row],[Station Code]]="MT", BART_Rides[[#This Row],[Station Code]]="PL", BART_Rides[[#This Row],[Station Code]]="CC"), "Yes", "No")</f>
        <v>No</v>
      </c>
    </row>
    <row r="16262" spans="6:14">
      <c r="F16262" s="3">
        <v>44397</v>
      </c>
      <c r="G16262" s="1" t="s">
        <v>85</v>
      </c>
      <c r="H16262" s="1" t="s">
        <v>109</v>
      </c>
      <c r="I16262" s="1">
        <v>402</v>
      </c>
      <c r="J16262" s="1">
        <f>MONTH(BART_Rides[[#This Row],[Date]])</f>
        <v>7</v>
      </c>
      <c r="K16262" s="1">
        <f>WEEKDAY(BART_Rides[[#This Row],[Date]],2)</f>
        <v>2</v>
      </c>
      <c r="L16262" s="1" t="str">
        <f>LEFT(BART_Rides[[#This Row],[Lines]],1)</f>
        <v>S</v>
      </c>
      <c r="M16262" s="1" t="str">
        <f>IF(BART_Rides[[#This Row],[FirstLetter]]="Y","Yes","No")</f>
        <v>No</v>
      </c>
      <c r="N16262" s="1" t="str">
        <f>IF(OR(BART_Rides[[#This Row],[Station Code]]="EM", BART_Rides[[#This Row],[Station Code]]="MT", BART_Rides[[#This Row],[Station Code]]="PL", BART_Rides[[#This Row],[Station Code]]="CC"), "Yes", "No")</f>
        <v>No</v>
      </c>
    </row>
    <row r="16263" spans="6:14">
      <c r="F16263" s="3">
        <v>44398</v>
      </c>
      <c r="G16263" s="1" t="s">
        <v>85</v>
      </c>
      <c r="H16263" s="1" t="s">
        <v>109</v>
      </c>
      <c r="I16263" s="1">
        <v>416</v>
      </c>
      <c r="J16263" s="1">
        <f>MONTH(BART_Rides[[#This Row],[Date]])</f>
        <v>7</v>
      </c>
      <c r="K16263" s="1">
        <f>WEEKDAY(BART_Rides[[#This Row],[Date]],2)</f>
        <v>3</v>
      </c>
      <c r="L16263" s="1" t="str">
        <f>LEFT(BART_Rides[[#This Row],[Lines]],1)</f>
        <v>S</v>
      </c>
      <c r="M16263" s="1" t="str">
        <f>IF(BART_Rides[[#This Row],[FirstLetter]]="Y","Yes","No")</f>
        <v>No</v>
      </c>
      <c r="N16263" s="1" t="str">
        <f>IF(OR(BART_Rides[[#This Row],[Station Code]]="EM", BART_Rides[[#This Row],[Station Code]]="MT", BART_Rides[[#This Row],[Station Code]]="PL", BART_Rides[[#This Row],[Station Code]]="CC"), "Yes", "No")</f>
        <v>No</v>
      </c>
    </row>
    <row r="16264" spans="6:14">
      <c r="F16264" s="3">
        <v>44399</v>
      </c>
      <c r="G16264" s="1" t="s">
        <v>85</v>
      </c>
      <c r="H16264" s="1" t="s">
        <v>109</v>
      </c>
      <c r="I16264" s="1">
        <v>519</v>
      </c>
      <c r="J16264" s="1">
        <f>MONTH(BART_Rides[[#This Row],[Date]])</f>
        <v>7</v>
      </c>
      <c r="K16264" s="1">
        <f>WEEKDAY(BART_Rides[[#This Row],[Date]],2)</f>
        <v>4</v>
      </c>
      <c r="L16264" s="1" t="str">
        <f>LEFT(BART_Rides[[#This Row],[Lines]],1)</f>
        <v>S</v>
      </c>
      <c r="M16264" s="1" t="str">
        <f>IF(BART_Rides[[#This Row],[FirstLetter]]="Y","Yes","No")</f>
        <v>No</v>
      </c>
      <c r="N16264" s="1" t="str">
        <f>IF(OR(BART_Rides[[#This Row],[Station Code]]="EM", BART_Rides[[#This Row],[Station Code]]="MT", BART_Rides[[#This Row],[Station Code]]="PL", BART_Rides[[#This Row],[Station Code]]="CC"), "Yes", "No")</f>
        <v>No</v>
      </c>
    </row>
    <row r="16265" spans="6:14">
      <c r="F16265" s="3">
        <v>44400</v>
      </c>
      <c r="G16265" s="1" t="s">
        <v>85</v>
      </c>
      <c r="H16265" s="1" t="s">
        <v>109</v>
      </c>
      <c r="I16265" s="1">
        <v>480</v>
      </c>
      <c r="J16265" s="1">
        <f>MONTH(BART_Rides[[#This Row],[Date]])</f>
        <v>7</v>
      </c>
      <c r="K16265" s="1">
        <f>WEEKDAY(BART_Rides[[#This Row],[Date]],2)</f>
        <v>5</v>
      </c>
      <c r="L16265" s="1" t="str">
        <f>LEFT(BART_Rides[[#This Row],[Lines]],1)</f>
        <v>S</v>
      </c>
      <c r="M16265" s="1" t="str">
        <f>IF(BART_Rides[[#This Row],[FirstLetter]]="Y","Yes","No")</f>
        <v>No</v>
      </c>
      <c r="N16265" s="1" t="str">
        <f>IF(OR(BART_Rides[[#This Row],[Station Code]]="EM", BART_Rides[[#This Row],[Station Code]]="MT", BART_Rides[[#This Row],[Station Code]]="PL", BART_Rides[[#This Row],[Station Code]]="CC"), "Yes", "No")</f>
        <v>No</v>
      </c>
    </row>
    <row r="16266" spans="6:14">
      <c r="F16266" s="3">
        <v>44401</v>
      </c>
      <c r="G16266" s="1" t="s">
        <v>85</v>
      </c>
      <c r="H16266" s="1" t="s">
        <v>109</v>
      </c>
      <c r="I16266" s="1">
        <v>229</v>
      </c>
      <c r="J16266" s="1">
        <f>MONTH(BART_Rides[[#This Row],[Date]])</f>
        <v>7</v>
      </c>
      <c r="K16266" s="1">
        <f>WEEKDAY(BART_Rides[[#This Row],[Date]],2)</f>
        <v>6</v>
      </c>
      <c r="L16266" s="1" t="str">
        <f>LEFT(BART_Rides[[#This Row],[Lines]],1)</f>
        <v>S</v>
      </c>
      <c r="M16266" s="1" t="str">
        <f>IF(BART_Rides[[#This Row],[FirstLetter]]="Y","Yes","No")</f>
        <v>No</v>
      </c>
      <c r="N16266" s="1" t="str">
        <f>IF(OR(BART_Rides[[#This Row],[Station Code]]="EM", BART_Rides[[#This Row],[Station Code]]="MT", BART_Rides[[#This Row],[Station Code]]="PL", BART_Rides[[#This Row],[Station Code]]="CC"), "Yes", "No")</f>
        <v>No</v>
      </c>
    </row>
    <row r="16267" spans="6:14">
      <c r="F16267" s="3">
        <v>44402</v>
      </c>
      <c r="G16267" s="1" t="s">
        <v>85</v>
      </c>
      <c r="H16267" s="1" t="s">
        <v>109</v>
      </c>
      <c r="I16267" s="1">
        <v>311</v>
      </c>
      <c r="J16267" s="1">
        <f>MONTH(BART_Rides[[#This Row],[Date]])</f>
        <v>7</v>
      </c>
      <c r="K16267" s="1">
        <f>WEEKDAY(BART_Rides[[#This Row],[Date]],2)</f>
        <v>7</v>
      </c>
      <c r="L16267" s="1" t="str">
        <f>LEFT(BART_Rides[[#This Row],[Lines]],1)</f>
        <v>S</v>
      </c>
      <c r="M16267" s="1" t="str">
        <f>IF(BART_Rides[[#This Row],[FirstLetter]]="Y","Yes","No")</f>
        <v>No</v>
      </c>
      <c r="N16267" s="1" t="str">
        <f>IF(OR(BART_Rides[[#This Row],[Station Code]]="EM", BART_Rides[[#This Row],[Station Code]]="MT", BART_Rides[[#This Row],[Station Code]]="PL", BART_Rides[[#This Row],[Station Code]]="CC"), "Yes", "No")</f>
        <v>No</v>
      </c>
    </row>
    <row r="16268" spans="6:14">
      <c r="F16268" s="3">
        <v>44403</v>
      </c>
      <c r="G16268" s="1" t="s">
        <v>85</v>
      </c>
      <c r="H16268" s="1" t="s">
        <v>109</v>
      </c>
      <c r="I16268" s="1">
        <v>438</v>
      </c>
      <c r="J16268" s="1">
        <f>MONTH(BART_Rides[[#This Row],[Date]])</f>
        <v>7</v>
      </c>
      <c r="K16268" s="1">
        <f>WEEKDAY(BART_Rides[[#This Row],[Date]],2)</f>
        <v>1</v>
      </c>
      <c r="L16268" s="1" t="str">
        <f>LEFT(BART_Rides[[#This Row],[Lines]],1)</f>
        <v>S</v>
      </c>
      <c r="M16268" s="1" t="str">
        <f>IF(BART_Rides[[#This Row],[FirstLetter]]="Y","Yes","No")</f>
        <v>No</v>
      </c>
      <c r="N16268" s="1" t="str">
        <f>IF(OR(BART_Rides[[#This Row],[Station Code]]="EM", BART_Rides[[#This Row],[Station Code]]="MT", BART_Rides[[#This Row],[Station Code]]="PL", BART_Rides[[#This Row],[Station Code]]="CC"), "Yes", "No")</f>
        <v>No</v>
      </c>
    </row>
    <row r="16269" spans="6:14">
      <c r="F16269" s="3">
        <v>44404</v>
      </c>
      <c r="G16269" s="1" t="s">
        <v>85</v>
      </c>
      <c r="H16269" s="1" t="s">
        <v>109</v>
      </c>
      <c r="I16269" s="1">
        <v>409</v>
      </c>
      <c r="J16269" s="1">
        <f>MONTH(BART_Rides[[#This Row],[Date]])</f>
        <v>7</v>
      </c>
      <c r="K16269" s="1">
        <f>WEEKDAY(BART_Rides[[#This Row],[Date]],2)</f>
        <v>2</v>
      </c>
      <c r="L16269" s="1" t="str">
        <f>LEFT(BART_Rides[[#This Row],[Lines]],1)</f>
        <v>S</v>
      </c>
      <c r="M16269" s="1" t="str">
        <f>IF(BART_Rides[[#This Row],[FirstLetter]]="Y","Yes","No")</f>
        <v>No</v>
      </c>
      <c r="N16269" s="1" t="str">
        <f>IF(OR(BART_Rides[[#This Row],[Station Code]]="EM", BART_Rides[[#This Row],[Station Code]]="MT", BART_Rides[[#This Row],[Station Code]]="PL", BART_Rides[[#This Row],[Station Code]]="CC"), "Yes", "No")</f>
        <v>No</v>
      </c>
    </row>
    <row r="16270" spans="6:14">
      <c r="F16270" s="3">
        <v>44405</v>
      </c>
      <c r="G16270" s="1" t="s">
        <v>85</v>
      </c>
      <c r="H16270" s="1" t="s">
        <v>109</v>
      </c>
      <c r="I16270" s="1">
        <v>426</v>
      </c>
      <c r="J16270" s="1">
        <f>MONTH(BART_Rides[[#This Row],[Date]])</f>
        <v>7</v>
      </c>
      <c r="K16270" s="1">
        <f>WEEKDAY(BART_Rides[[#This Row],[Date]],2)</f>
        <v>3</v>
      </c>
      <c r="L16270" s="1" t="str">
        <f>LEFT(BART_Rides[[#This Row],[Lines]],1)</f>
        <v>S</v>
      </c>
      <c r="M16270" s="1" t="str">
        <f>IF(BART_Rides[[#This Row],[FirstLetter]]="Y","Yes","No")</f>
        <v>No</v>
      </c>
      <c r="N16270" s="1" t="str">
        <f>IF(OR(BART_Rides[[#This Row],[Station Code]]="EM", BART_Rides[[#This Row],[Station Code]]="MT", BART_Rides[[#This Row],[Station Code]]="PL", BART_Rides[[#This Row],[Station Code]]="CC"), "Yes", "No")</f>
        <v>No</v>
      </c>
    </row>
    <row r="16271" spans="6:14">
      <c r="F16271" s="3">
        <v>44406</v>
      </c>
      <c r="G16271" s="1" t="s">
        <v>85</v>
      </c>
      <c r="H16271" s="1" t="s">
        <v>109</v>
      </c>
      <c r="I16271" s="1">
        <v>585</v>
      </c>
      <c r="J16271" s="1">
        <f>MONTH(BART_Rides[[#This Row],[Date]])</f>
        <v>7</v>
      </c>
      <c r="K16271" s="1">
        <f>WEEKDAY(BART_Rides[[#This Row],[Date]],2)</f>
        <v>4</v>
      </c>
      <c r="L16271" s="1" t="str">
        <f>LEFT(BART_Rides[[#This Row],[Lines]],1)</f>
        <v>S</v>
      </c>
      <c r="M16271" s="1" t="str">
        <f>IF(BART_Rides[[#This Row],[FirstLetter]]="Y","Yes","No")</f>
        <v>No</v>
      </c>
      <c r="N16271" s="1" t="str">
        <f>IF(OR(BART_Rides[[#This Row],[Station Code]]="EM", BART_Rides[[#This Row],[Station Code]]="MT", BART_Rides[[#This Row],[Station Code]]="PL", BART_Rides[[#This Row],[Station Code]]="CC"), "Yes", "No")</f>
        <v>No</v>
      </c>
    </row>
    <row r="16272" spans="6:14">
      <c r="F16272" s="3">
        <v>44407</v>
      </c>
      <c r="G16272" s="1" t="s">
        <v>85</v>
      </c>
      <c r="H16272" s="1" t="s">
        <v>109</v>
      </c>
      <c r="I16272" s="1">
        <v>574</v>
      </c>
      <c r="J16272" s="1">
        <f>MONTH(BART_Rides[[#This Row],[Date]])</f>
        <v>7</v>
      </c>
      <c r="K16272" s="1">
        <f>WEEKDAY(BART_Rides[[#This Row],[Date]],2)</f>
        <v>5</v>
      </c>
      <c r="L16272" s="1" t="str">
        <f>LEFT(BART_Rides[[#This Row],[Lines]],1)</f>
        <v>S</v>
      </c>
      <c r="M16272" s="1" t="str">
        <f>IF(BART_Rides[[#This Row],[FirstLetter]]="Y","Yes","No")</f>
        <v>No</v>
      </c>
      <c r="N16272" s="1" t="str">
        <f>IF(OR(BART_Rides[[#This Row],[Station Code]]="EM", BART_Rides[[#This Row],[Station Code]]="MT", BART_Rides[[#This Row],[Station Code]]="PL", BART_Rides[[#This Row],[Station Code]]="CC"), "Yes", "No")</f>
        <v>No</v>
      </c>
    </row>
    <row r="16273" spans="6:14">
      <c r="F16273" s="3">
        <v>44408</v>
      </c>
      <c r="G16273" s="1" t="s">
        <v>85</v>
      </c>
      <c r="H16273" s="1" t="s">
        <v>109</v>
      </c>
      <c r="I16273" s="1">
        <v>262</v>
      </c>
      <c r="J16273" s="1">
        <f>MONTH(BART_Rides[[#This Row],[Date]])</f>
        <v>7</v>
      </c>
      <c r="K16273" s="1">
        <f>WEEKDAY(BART_Rides[[#This Row],[Date]],2)</f>
        <v>6</v>
      </c>
      <c r="L16273" s="1" t="str">
        <f>LEFT(BART_Rides[[#This Row],[Lines]],1)</f>
        <v>S</v>
      </c>
      <c r="M16273" s="1" t="str">
        <f>IF(BART_Rides[[#This Row],[FirstLetter]]="Y","Yes","No")</f>
        <v>No</v>
      </c>
      <c r="N16273" s="1" t="str">
        <f>IF(OR(BART_Rides[[#This Row],[Station Code]]="EM", BART_Rides[[#This Row],[Station Code]]="MT", BART_Rides[[#This Row],[Station Code]]="PL", BART_Rides[[#This Row],[Station Code]]="CC"), "Yes", "No")</f>
        <v>No</v>
      </c>
    </row>
    <row r="16274" spans="6:14">
      <c r="F16274" s="3">
        <v>44409</v>
      </c>
      <c r="G16274" s="1" t="s">
        <v>85</v>
      </c>
      <c r="H16274" s="1" t="s">
        <v>109</v>
      </c>
      <c r="I16274" s="1">
        <v>293</v>
      </c>
      <c r="J16274" s="1">
        <f>MONTH(BART_Rides[[#This Row],[Date]])</f>
        <v>8</v>
      </c>
      <c r="K16274" s="1">
        <f>WEEKDAY(BART_Rides[[#This Row],[Date]],2)</f>
        <v>7</v>
      </c>
      <c r="L16274" s="1" t="str">
        <f>LEFT(BART_Rides[[#This Row],[Lines]],1)</f>
        <v>S</v>
      </c>
      <c r="M16274" s="1" t="str">
        <f>IF(BART_Rides[[#This Row],[FirstLetter]]="Y","Yes","No")</f>
        <v>No</v>
      </c>
      <c r="N16274" s="1" t="str">
        <f>IF(OR(BART_Rides[[#This Row],[Station Code]]="EM", BART_Rides[[#This Row],[Station Code]]="MT", BART_Rides[[#This Row],[Station Code]]="PL", BART_Rides[[#This Row],[Station Code]]="CC"), "Yes", "No")</f>
        <v>No</v>
      </c>
    </row>
    <row r="16275" spans="6:14">
      <c r="F16275" s="3">
        <v>44410</v>
      </c>
      <c r="G16275" s="1" t="s">
        <v>85</v>
      </c>
      <c r="H16275" s="1" t="s">
        <v>109</v>
      </c>
      <c r="I16275" s="1">
        <v>435</v>
      </c>
      <c r="J16275" s="1">
        <f>MONTH(BART_Rides[[#This Row],[Date]])</f>
        <v>8</v>
      </c>
      <c r="K16275" s="1">
        <f>WEEKDAY(BART_Rides[[#This Row],[Date]],2)</f>
        <v>1</v>
      </c>
      <c r="L16275" s="1" t="str">
        <f>LEFT(BART_Rides[[#This Row],[Lines]],1)</f>
        <v>S</v>
      </c>
      <c r="M16275" s="1" t="str">
        <f>IF(BART_Rides[[#This Row],[FirstLetter]]="Y","Yes","No")</f>
        <v>No</v>
      </c>
      <c r="N16275" s="1" t="str">
        <f>IF(OR(BART_Rides[[#This Row],[Station Code]]="EM", BART_Rides[[#This Row],[Station Code]]="MT", BART_Rides[[#This Row],[Station Code]]="PL", BART_Rides[[#This Row],[Station Code]]="CC"), "Yes", "No")</f>
        <v>No</v>
      </c>
    </row>
    <row r="16276" spans="6:14">
      <c r="F16276" s="3">
        <v>44411</v>
      </c>
      <c r="G16276" s="1" t="s">
        <v>85</v>
      </c>
      <c r="H16276" s="1" t="s">
        <v>109</v>
      </c>
      <c r="I16276" s="1">
        <v>365</v>
      </c>
      <c r="J16276" s="1">
        <f>MONTH(BART_Rides[[#This Row],[Date]])</f>
        <v>8</v>
      </c>
      <c r="K16276" s="1">
        <f>WEEKDAY(BART_Rides[[#This Row],[Date]],2)</f>
        <v>2</v>
      </c>
      <c r="L16276" s="1" t="str">
        <f>LEFT(BART_Rides[[#This Row],[Lines]],1)</f>
        <v>S</v>
      </c>
      <c r="M16276" s="1" t="str">
        <f>IF(BART_Rides[[#This Row],[FirstLetter]]="Y","Yes","No")</f>
        <v>No</v>
      </c>
      <c r="N16276" s="1" t="str">
        <f>IF(OR(BART_Rides[[#This Row],[Station Code]]="EM", BART_Rides[[#This Row],[Station Code]]="MT", BART_Rides[[#This Row],[Station Code]]="PL", BART_Rides[[#This Row],[Station Code]]="CC"), "Yes", "No")</f>
        <v>No</v>
      </c>
    </row>
    <row r="16277" spans="6:14">
      <c r="F16277" s="3">
        <v>44412</v>
      </c>
      <c r="G16277" s="1" t="s">
        <v>85</v>
      </c>
      <c r="H16277" s="1" t="s">
        <v>109</v>
      </c>
      <c r="I16277" s="1">
        <v>424</v>
      </c>
      <c r="J16277" s="1">
        <f>MONTH(BART_Rides[[#This Row],[Date]])</f>
        <v>8</v>
      </c>
      <c r="K16277" s="1">
        <f>WEEKDAY(BART_Rides[[#This Row],[Date]],2)</f>
        <v>3</v>
      </c>
      <c r="L16277" s="1" t="str">
        <f>LEFT(BART_Rides[[#This Row],[Lines]],1)</f>
        <v>S</v>
      </c>
      <c r="M16277" s="1" t="str">
        <f>IF(BART_Rides[[#This Row],[FirstLetter]]="Y","Yes","No")</f>
        <v>No</v>
      </c>
      <c r="N16277" s="1" t="str">
        <f>IF(OR(BART_Rides[[#This Row],[Station Code]]="EM", BART_Rides[[#This Row],[Station Code]]="MT", BART_Rides[[#This Row],[Station Code]]="PL", BART_Rides[[#This Row],[Station Code]]="CC"), "Yes", "No")</f>
        <v>No</v>
      </c>
    </row>
    <row r="16278" spans="6:14">
      <c r="F16278" s="3">
        <v>44413</v>
      </c>
      <c r="G16278" s="1" t="s">
        <v>85</v>
      </c>
      <c r="H16278" s="1" t="s">
        <v>109</v>
      </c>
      <c r="I16278" s="1">
        <v>542</v>
      </c>
      <c r="J16278" s="1">
        <f>MONTH(BART_Rides[[#This Row],[Date]])</f>
        <v>8</v>
      </c>
      <c r="K16278" s="1">
        <f>WEEKDAY(BART_Rides[[#This Row],[Date]],2)</f>
        <v>4</v>
      </c>
      <c r="L16278" s="1" t="str">
        <f>LEFT(BART_Rides[[#This Row],[Lines]],1)</f>
        <v>S</v>
      </c>
      <c r="M16278" s="1" t="str">
        <f>IF(BART_Rides[[#This Row],[FirstLetter]]="Y","Yes","No")</f>
        <v>No</v>
      </c>
      <c r="N16278" s="1" t="str">
        <f>IF(OR(BART_Rides[[#This Row],[Station Code]]="EM", BART_Rides[[#This Row],[Station Code]]="MT", BART_Rides[[#This Row],[Station Code]]="PL", BART_Rides[[#This Row],[Station Code]]="CC"), "Yes", "No")</f>
        <v>No</v>
      </c>
    </row>
    <row r="16279" spans="6:14">
      <c r="F16279" s="3">
        <v>44414</v>
      </c>
      <c r="G16279" s="1" t="s">
        <v>85</v>
      </c>
      <c r="H16279" s="1" t="s">
        <v>109</v>
      </c>
      <c r="I16279" s="1">
        <v>450</v>
      </c>
      <c r="J16279" s="1">
        <f>MONTH(BART_Rides[[#This Row],[Date]])</f>
        <v>8</v>
      </c>
      <c r="K16279" s="1">
        <f>WEEKDAY(BART_Rides[[#This Row],[Date]],2)</f>
        <v>5</v>
      </c>
      <c r="L16279" s="1" t="str">
        <f>LEFT(BART_Rides[[#This Row],[Lines]],1)</f>
        <v>S</v>
      </c>
      <c r="M16279" s="1" t="str">
        <f>IF(BART_Rides[[#This Row],[FirstLetter]]="Y","Yes","No")</f>
        <v>No</v>
      </c>
      <c r="N16279" s="1" t="str">
        <f>IF(OR(BART_Rides[[#This Row],[Station Code]]="EM", BART_Rides[[#This Row],[Station Code]]="MT", BART_Rides[[#This Row],[Station Code]]="PL", BART_Rides[[#This Row],[Station Code]]="CC"), "Yes", "No")</f>
        <v>No</v>
      </c>
    </row>
    <row r="16280" spans="6:14">
      <c r="F16280" s="3">
        <v>44415</v>
      </c>
      <c r="G16280" s="1" t="s">
        <v>85</v>
      </c>
      <c r="H16280" s="1" t="s">
        <v>109</v>
      </c>
      <c r="I16280" s="1">
        <v>274</v>
      </c>
      <c r="J16280" s="1">
        <f>MONTH(BART_Rides[[#This Row],[Date]])</f>
        <v>8</v>
      </c>
      <c r="K16280" s="1">
        <f>WEEKDAY(BART_Rides[[#This Row],[Date]],2)</f>
        <v>6</v>
      </c>
      <c r="L16280" s="1" t="str">
        <f>LEFT(BART_Rides[[#This Row],[Lines]],1)</f>
        <v>S</v>
      </c>
      <c r="M16280" s="1" t="str">
        <f>IF(BART_Rides[[#This Row],[FirstLetter]]="Y","Yes","No")</f>
        <v>No</v>
      </c>
      <c r="N16280" s="1" t="str">
        <f>IF(OR(BART_Rides[[#This Row],[Station Code]]="EM", BART_Rides[[#This Row],[Station Code]]="MT", BART_Rides[[#This Row],[Station Code]]="PL", BART_Rides[[#This Row],[Station Code]]="CC"), "Yes", "No")</f>
        <v>No</v>
      </c>
    </row>
    <row r="16281" spans="6:14">
      <c r="F16281" s="3">
        <v>44416</v>
      </c>
      <c r="G16281" s="1" t="s">
        <v>85</v>
      </c>
      <c r="H16281" s="1" t="s">
        <v>109</v>
      </c>
      <c r="I16281" s="1">
        <v>276</v>
      </c>
      <c r="J16281" s="1">
        <f>MONTH(BART_Rides[[#This Row],[Date]])</f>
        <v>8</v>
      </c>
      <c r="K16281" s="1">
        <f>WEEKDAY(BART_Rides[[#This Row],[Date]],2)</f>
        <v>7</v>
      </c>
      <c r="L16281" s="1" t="str">
        <f>LEFT(BART_Rides[[#This Row],[Lines]],1)</f>
        <v>S</v>
      </c>
      <c r="M16281" s="1" t="str">
        <f>IF(BART_Rides[[#This Row],[FirstLetter]]="Y","Yes","No")</f>
        <v>No</v>
      </c>
      <c r="N16281" s="1" t="str">
        <f>IF(OR(BART_Rides[[#This Row],[Station Code]]="EM", BART_Rides[[#This Row],[Station Code]]="MT", BART_Rides[[#This Row],[Station Code]]="PL", BART_Rides[[#This Row],[Station Code]]="CC"), "Yes", "No")</f>
        <v>No</v>
      </c>
    </row>
    <row r="16282" spans="6:14">
      <c r="F16282" s="3">
        <v>44417</v>
      </c>
      <c r="G16282" s="1" t="s">
        <v>85</v>
      </c>
      <c r="H16282" s="1" t="s">
        <v>109</v>
      </c>
      <c r="I16282" s="1">
        <v>388</v>
      </c>
      <c r="J16282" s="1">
        <f>MONTH(BART_Rides[[#This Row],[Date]])</f>
        <v>8</v>
      </c>
      <c r="K16282" s="1">
        <f>WEEKDAY(BART_Rides[[#This Row],[Date]],2)</f>
        <v>1</v>
      </c>
      <c r="L16282" s="1" t="str">
        <f>LEFT(BART_Rides[[#This Row],[Lines]],1)</f>
        <v>S</v>
      </c>
      <c r="M16282" s="1" t="str">
        <f>IF(BART_Rides[[#This Row],[FirstLetter]]="Y","Yes","No")</f>
        <v>No</v>
      </c>
      <c r="N16282" s="1" t="str">
        <f>IF(OR(BART_Rides[[#This Row],[Station Code]]="EM", BART_Rides[[#This Row],[Station Code]]="MT", BART_Rides[[#This Row],[Station Code]]="PL", BART_Rides[[#This Row],[Station Code]]="CC"), "Yes", "No")</f>
        <v>No</v>
      </c>
    </row>
    <row r="16283" spans="6:14">
      <c r="F16283" s="3">
        <v>44418</v>
      </c>
      <c r="G16283" s="1" t="s">
        <v>85</v>
      </c>
      <c r="H16283" s="1" t="s">
        <v>109</v>
      </c>
      <c r="I16283" s="1">
        <v>331</v>
      </c>
      <c r="J16283" s="1">
        <f>MONTH(BART_Rides[[#This Row],[Date]])</f>
        <v>8</v>
      </c>
      <c r="K16283" s="1">
        <f>WEEKDAY(BART_Rides[[#This Row],[Date]],2)</f>
        <v>2</v>
      </c>
      <c r="L16283" s="1" t="str">
        <f>LEFT(BART_Rides[[#This Row],[Lines]],1)</f>
        <v>S</v>
      </c>
      <c r="M16283" s="1" t="str">
        <f>IF(BART_Rides[[#This Row],[FirstLetter]]="Y","Yes","No")</f>
        <v>No</v>
      </c>
      <c r="N16283" s="1" t="str">
        <f>IF(OR(BART_Rides[[#This Row],[Station Code]]="EM", BART_Rides[[#This Row],[Station Code]]="MT", BART_Rides[[#This Row],[Station Code]]="PL", BART_Rides[[#This Row],[Station Code]]="CC"), "Yes", "No")</f>
        <v>No</v>
      </c>
    </row>
    <row r="16284" spans="6:14">
      <c r="F16284" s="3">
        <v>44419</v>
      </c>
      <c r="G16284" s="1" t="s">
        <v>85</v>
      </c>
      <c r="H16284" s="1" t="s">
        <v>109</v>
      </c>
      <c r="I16284" s="1">
        <v>403</v>
      </c>
      <c r="J16284" s="1">
        <f>MONTH(BART_Rides[[#This Row],[Date]])</f>
        <v>8</v>
      </c>
      <c r="K16284" s="1">
        <f>WEEKDAY(BART_Rides[[#This Row],[Date]],2)</f>
        <v>3</v>
      </c>
      <c r="L16284" s="1" t="str">
        <f>LEFT(BART_Rides[[#This Row],[Lines]],1)</f>
        <v>S</v>
      </c>
      <c r="M16284" s="1" t="str">
        <f>IF(BART_Rides[[#This Row],[FirstLetter]]="Y","Yes","No")</f>
        <v>No</v>
      </c>
      <c r="N16284" s="1" t="str">
        <f>IF(OR(BART_Rides[[#This Row],[Station Code]]="EM", BART_Rides[[#This Row],[Station Code]]="MT", BART_Rides[[#This Row],[Station Code]]="PL", BART_Rides[[#This Row],[Station Code]]="CC"), "Yes", "No")</f>
        <v>No</v>
      </c>
    </row>
    <row r="16285" spans="6:14">
      <c r="F16285" s="3">
        <v>44420</v>
      </c>
      <c r="G16285" s="1" t="s">
        <v>85</v>
      </c>
      <c r="H16285" s="1" t="s">
        <v>109</v>
      </c>
      <c r="I16285" s="1">
        <v>590</v>
      </c>
      <c r="J16285" s="1">
        <f>MONTH(BART_Rides[[#This Row],[Date]])</f>
        <v>8</v>
      </c>
      <c r="K16285" s="1">
        <f>WEEKDAY(BART_Rides[[#This Row],[Date]],2)</f>
        <v>4</v>
      </c>
      <c r="L16285" s="1" t="str">
        <f>LEFT(BART_Rides[[#This Row],[Lines]],1)</f>
        <v>S</v>
      </c>
      <c r="M16285" s="1" t="str">
        <f>IF(BART_Rides[[#This Row],[FirstLetter]]="Y","Yes","No")</f>
        <v>No</v>
      </c>
      <c r="N16285" s="1" t="str">
        <f>IF(OR(BART_Rides[[#This Row],[Station Code]]="EM", BART_Rides[[#This Row],[Station Code]]="MT", BART_Rides[[#This Row],[Station Code]]="PL", BART_Rides[[#This Row],[Station Code]]="CC"), "Yes", "No")</f>
        <v>No</v>
      </c>
    </row>
    <row r="16286" spans="6:14">
      <c r="F16286" s="3">
        <v>44421</v>
      </c>
      <c r="G16286" s="1" t="s">
        <v>85</v>
      </c>
      <c r="H16286" s="1" t="s">
        <v>109</v>
      </c>
      <c r="I16286" s="1">
        <v>533</v>
      </c>
      <c r="J16286" s="1">
        <f>MONTH(BART_Rides[[#This Row],[Date]])</f>
        <v>8</v>
      </c>
      <c r="K16286" s="1">
        <f>WEEKDAY(BART_Rides[[#This Row],[Date]],2)</f>
        <v>5</v>
      </c>
      <c r="L16286" s="1" t="str">
        <f>LEFT(BART_Rides[[#This Row],[Lines]],1)</f>
        <v>S</v>
      </c>
      <c r="M16286" s="1" t="str">
        <f>IF(BART_Rides[[#This Row],[FirstLetter]]="Y","Yes","No")</f>
        <v>No</v>
      </c>
      <c r="N16286" s="1" t="str">
        <f>IF(OR(BART_Rides[[#This Row],[Station Code]]="EM", BART_Rides[[#This Row],[Station Code]]="MT", BART_Rides[[#This Row],[Station Code]]="PL", BART_Rides[[#This Row],[Station Code]]="CC"), "Yes", "No")</f>
        <v>No</v>
      </c>
    </row>
    <row r="16287" spans="6:14">
      <c r="F16287" s="3">
        <v>44422</v>
      </c>
      <c r="G16287" s="1" t="s">
        <v>85</v>
      </c>
      <c r="H16287" s="1" t="s">
        <v>109</v>
      </c>
      <c r="I16287" s="1">
        <v>309</v>
      </c>
      <c r="J16287" s="1">
        <f>MONTH(BART_Rides[[#This Row],[Date]])</f>
        <v>8</v>
      </c>
      <c r="K16287" s="1">
        <f>WEEKDAY(BART_Rides[[#This Row],[Date]],2)</f>
        <v>6</v>
      </c>
      <c r="L16287" s="1" t="str">
        <f>LEFT(BART_Rides[[#This Row],[Lines]],1)</f>
        <v>S</v>
      </c>
      <c r="M16287" s="1" t="str">
        <f>IF(BART_Rides[[#This Row],[FirstLetter]]="Y","Yes","No")</f>
        <v>No</v>
      </c>
      <c r="N16287" s="1" t="str">
        <f>IF(OR(BART_Rides[[#This Row],[Station Code]]="EM", BART_Rides[[#This Row],[Station Code]]="MT", BART_Rides[[#This Row],[Station Code]]="PL", BART_Rides[[#This Row],[Station Code]]="CC"), "Yes", "No")</f>
        <v>No</v>
      </c>
    </row>
    <row r="16288" spans="6:14">
      <c r="F16288" s="3">
        <v>44423</v>
      </c>
      <c r="G16288" s="1" t="s">
        <v>85</v>
      </c>
      <c r="H16288" s="1" t="s">
        <v>109</v>
      </c>
      <c r="I16288" s="1">
        <v>300</v>
      </c>
      <c r="J16288" s="1">
        <f>MONTH(BART_Rides[[#This Row],[Date]])</f>
        <v>8</v>
      </c>
      <c r="K16288" s="1">
        <f>WEEKDAY(BART_Rides[[#This Row],[Date]],2)</f>
        <v>7</v>
      </c>
      <c r="L16288" s="1" t="str">
        <f>LEFT(BART_Rides[[#This Row],[Lines]],1)</f>
        <v>S</v>
      </c>
      <c r="M16288" s="1" t="str">
        <f>IF(BART_Rides[[#This Row],[FirstLetter]]="Y","Yes","No")</f>
        <v>No</v>
      </c>
      <c r="N16288" s="1" t="str">
        <f>IF(OR(BART_Rides[[#This Row],[Station Code]]="EM", BART_Rides[[#This Row],[Station Code]]="MT", BART_Rides[[#This Row],[Station Code]]="PL", BART_Rides[[#This Row],[Station Code]]="CC"), "Yes", "No")</f>
        <v>No</v>
      </c>
    </row>
    <row r="16289" spans="6:14">
      <c r="F16289" s="3">
        <v>44424</v>
      </c>
      <c r="G16289" s="1" t="s">
        <v>85</v>
      </c>
      <c r="H16289" s="1" t="s">
        <v>109</v>
      </c>
      <c r="I16289" s="1">
        <v>415</v>
      </c>
      <c r="J16289" s="1">
        <f>MONTH(BART_Rides[[#This Row],[Date]])</f>
        <v>8</v>
      </c>
      <c r="K16289" s="1">
        <f>WEEKDAY(BART_Rides[[#This Row],[Date]],2)</f>
        <v>1</v>
      </c>
      <c r="L16289" s="1" t="str">
        <f>LEFT(BART_Rides[[#This Row],[Lines]],1)</f>
        <v>S</v>
      </c>
      <c r="M16289" s="1" t="str">
        <f>IF(BART_Rides[[#This Row],[FirstLetter]]="Y","Yes","No")</f>
        <v>No</v>
      </c>
      <c r="N16289" s="1" t="str">
        <f>IF(OR(BART_Rides[[#This Row],[Station Code]]="EM", BART_Rides[[#This Row],[Station Code]]="MT", BART_Rides[[#This Row],[Station Code]]="PL", BART_Rides[[#This Row],[Station Code]]="CC"), "Yes", "No")</f>
        <v>No</v>
      </c>
    </row>
    <row r="16290" spans="6:14">
      <c r="F16290" s="3">
        <v>44425</v>
      </c>
      <c r="G16290" s="1" t="s">
        <v>85</v>
      </c>
      <c r="H16290" s="1" t="s">
        <v>109</v>
      </c>
      <c r="I16290" s="1">
        <v>344</v>
      </c>
      <c r="J16290" s="1">
        <f>MONTH(BART_Rides[[#This Row],[Date]])</f>
        <v>8</v>
      </c>
      <c r="K16290" s="1">
        <f>WEEKDAY(BART_Rides[[#This Row],[Date]],2)</f>
        <v>2</v>
      </c>
      <c r="L16290" s="1" t="str">
        <f>LEFT(BART_Rides[[#This Row],[Lines]],1)</f>
        <v>S</v>
      </c>
      <c r="M16290" s="1" t="str">
        <f>IF(BART_Rides[[#This Row],[FirstLetter]]="Y","Yes","No")</f>
        <v>No</v>
      </c>
      <c r="N16290" s="1" t="str">
        <f>IF(OR(BART_Rides[[#This Row],[Station Code]]="EM", BART_Rides[[#This Row],[Station Code]]="MT", BART_Rides[[#This Row],[Station Code]]="PL", BART_Rides[[#This Row],[Station Code]]="CC"), "Yes", "No")</f>
        <v>No</v>
      </c>
    </row>
    <row r="16291" spans="6:14">
      <c r="F16291" s="3">
        <v>44426</v>
      </c>
      <c r="G16291" s="1" t="s">
        <v>85</v>
      </c>
      <c r="H16291" s="1" t="s">
        <v>109</v>
      </c>
      <c r="I16291" s="1">
        <v>480</v>
      </c>
      <c r="J16291" s="1">
        <f>MONTH(BART_Rides[[#This Row],[Date]])</f>
        <v>8</v>
      </c>
      <c r="K16291" s="1">
        <f>WEEKDAY(BART_Rides[[#This Row],[Date]],2)</f>
        <v>3</v>
      </c>
      <c r="L16291" s="1" t="str">
        <f>LEFT(BART_Rides[[#This Row],[Lines]],1)</f>
        <v>S</v>
      </c>
      <c r="M16291" s="1" t="str">
        <f>IF(BART_Rides[[#This Row],[FirstLetter]]="Y","Yes","No")</f>
        <v>No</v>
      </c>
      <c r="N16291" s="1" t="str">
        <f>IF(OR(BART_Rides[[#This Row],[Station Code]]="EM", BART_Rides[[#This Row],[Station Code]]="MT", BART_Rides[[#This Row],[Station Code]]="PL", BART_Rides[[#This Row],[Station Code]]="CC"), "Yes", "No")</f>
        <v>No</v>
      </c>
    </row>
    <row r="16292" spans="6:14">
      <c r="F16292" s="3">
        <v>44427</v>
      </c>
      <c r="G16292" s="1" t="s">
        <v>85</v>
      </c>
      <c r="H16292" s="1" t="s">
        <v>109</v>
      </c>
      <c r="I16292" s="1">
        <v>604</v>
      </c>
      <c r="J16292" s="1">
        <f>MONTH(BART_Rides[[#This Row],[Date]])</f>
        <v>8</v>
      </c>
      <c r="K16292" s="1">
        <f>WEEKDAY(BART_Rides[[#This Row],[Date]],2)</f>
        <v>4</v>
      </c>
      <c r="L16292" s="1" t="str">
        <f>LEFT(BART_Rides[[#This Row],[Lines]],1)</f>
        <v>S</v>
      </c>
      <c r="M16292" s="1" t="str">
        <f>IF(BART_Rides[[#This Row],[FirstLetter]]="Y","Yes","No")</f>
        <v>No</v>
      </c>
      <c r="N16292" s="1" t="str">
        <f>IF(OR(BART_Rides[[#This Row],[Station Code]]="EM", BART_Rides[[#This Row],[Station Code]]="MT", BART_Rides[[#This Row],[Station Code]]="PL", BART_Rides[[#This Row],[Station Code]]="CC"), "Yes", "No")</f>
        <v>No</v>
      </c>
    </row>
    <row r="16293" spans="6:14">
      <c r="F16293" s="3">
        <v>44428</v>
      </c>
      <c r="G16293" s="1" t="s">
        <v>85</v>
      </c>
      <c r="H16293" s="1" t="s">
        <v>109</v>
      </c>
      <c r="I16293" s="1">
        <v>615</v>
      </c>
      <c r="J16293" s="1">
        <f>MONTH(BART_Rides[[#This Row],[Date]])</f>
        <v>8</v>
      </c>
      <c r="K16293" s="1">
        <f>WEEKDAY(BART_Rides[[#This Row],[Date]],2)</f>
        <v>5</v>
      </c>
      <c r="L16293" s="1" t="str">
        <f>LEFT(BART_Rides[[#This Row],[Lines]],1)</f>
        <v>S</v>
      </c>
      <c r="M16293" s="1" t="str">
        <f>IF(BART_Rides[[#This Row],[FirstLetter]]="Y","Yes","No")</f>
        <v>No</v>
      </c>
      <c r="N16293" s="1" t="str">
        <f>IF(OR(BART_Rides[[#This Row],[Station Code]]="EM", BART_Rides[[#This Row],[Station Code]]="MT", BART_Rides[[#This Row],[Station Code]]="PL", BART_Rides[[#This Row],[Station Code]]="CC"), "Yes", "No")</f>
        <v>No</v>
      </c>
    </row>
    <row r="16294" spans="6:14">
      <c r="F16294" s="3">
        <v>44429</v>
      </c>
      <c r="G16294" s="1" t="s">
        <v>85</v>
      </c>
      <c r="H16294" s="1" t="s">
        <v>109</v>
      </c>
      <c r="I16294" s="1">
        <v>287</v>
      </c>
      <c r="J16294" s="1">
        <f>MONTH(BART_Rides[[#This Row],[Date]])</f>
        <v>8</v>
      </c>
      <c r="K16294" s="1">
        <f>WEEKDAY(BART_Rides[[#This Row],[Date]],2)</f>
        <v>6</v>
      </c>
      <c r="L16294" s="1" t="str">
        <f>LEFT(BART_Rides[[#This Row],[Lines]],1)</f>
        <v>S</v>
      </c>
      <c r="M16294" s="1" t="str">
        <f>IF(BART_Rides[[#This Row],[FirstLetter]]="Y","Yes","No")</f>
        <v>No</v>
      </c>
      <c r="N16294" s="1" t="str">
        <f>IF(OR(BART_Rides[[#This Row],[Station Code]]="EM", BART_Rides[[#This Row],[Station Code]]="MT", BART_Rides[[#This Row],[Station Code]]="PL", BART_Rides[[#This Row],[Station Code]]="CC"), "Yes", "No")</f>
        <v>No</v>
      </c>
    </row>
    <row r="16295" spans="6:14">
      <c r="F16295" s="3">
        <v>44430</v>
      </c>
      <c r="G16295" s="1" t="s">
        <v>85</v>
      </c>
      <c r="H16295" s="1" t="s">
        <v>109</v>
      </c>
      <c r="I16295" s="1">
        <v>340</v>
      </c>
      <c r="J16295" s="1">
        <f>MONTH(BART_Rides[[#This Row],[Date]])</f>
        <v>8</v>
      </c>
      <c r="K16295" s="1">
        <f>WEEKDAY(BART_Rides[[#This Row],[Date]],2)</f>
        <v>7</v>
      </c>
      <c r="L16295" s="1" t="str">
        <f>LEFT(BART_Rides[[#This Row],[Lines]],1)</f>
        <v>S</v>
      </c>
      <c r="M16295" s="1" t="str">
        <f>IF(BART_Rides[[#This Row],[FirstLetter]]="Y","Yes","No")</f>
        <v>No</v>
      </c>
      <c r="N16295" s="1" t="str">
        <f>IF(OR(BART_Rides[[#This Row],[Station Code]]="EM", BART_Rides[[#This Row],[Station Code]]="MT", BART_Rides[[#This Row],[Station Code]]="PL", BART_Rides[[#This Row],[Station Code]]="CC"), "Yes", "No")</f>
        <v>No</v>
      </c>
    </row>
    <row r="16296" spans="6:14">
      <c r="F16296" s="3">
        <v>44431</v>
      </c>
      <c r="G16296" s="1" t="s">
        <v>85</v>
      </c>
      <c r="H16296" s="1" t="s">
        <v>109</v>
      </c>
      <c r="I16296" s="1">
        <v>338</v>
      </c>
      <c r="J16296" s="1">
        <f>MONTH(BART_Rides[[#This Row],[Date]])</f>
        <v>8</v>
      </c>
      <c r="K16296" s="1">
        <f>WEEKDAY(BART_Rides[[#This Row],[Date]],2)</f>
        <v>1</v>
      </c>
      <c r="L16296" s="1" t="str">
        <f>LEFT(BART_Rides[[#This Row],[Lines]],1)</f>
        <v>S</v>
      </c>
      <c r="M16296" s="1" t="str">
        <f>IF(BART_Rides[[#This Row],[FirstLetter]]="Y","Yes","No")</f>
        <v>No</v>
      </c>
      <c r="N16296" s="1" t="str">
        <f>IF(OR(BART_Rides[[#This Row],[Station Code]]="EM", BART_Rides[[#This Row],[Station Code]]="MT", BART_Rides[[#This Row],[Station Code]]="PL", BART_Rides[[#This Row],[Station Code]]="CC"), "Yes", "No")</f>
        <v>No</v>
      </c>
    </row>
    <row r="16297" spans="6:14">
      <c r="F16297" s="3">
        <v>44432</v>
      </c>
      <c r="G16297" s="1" t="s">
        <v>85</v>
      </c>
      <c r="H16297" s="1" t="s">
        <v>109</v>
      </c>
      <c r="I16297" s="1">
        <v>312</v>
      </c>
      <c r="J16297" s="1">
        <f>MONTH(BART_Rides[[#This Row],[Date]])</f>
        <v>8</v>
      </c>
      <c r="K16297" s="1">
        <f>WEEKDAY(BART_Rides[[#This Row],[Date]],2)</f>
        <v>2</v>
      </c>
      <c r="L16297" s="1" t="str">
        <f>LEFT(BART_Rides[[#This Row],[Lines]],1)</f>
        <v>S</v>
      </c>
      <c r="M16297" s="1" t="str">
        <f>IF(BART_Rides[[#This Row],[FirstLetter]]="Y","Yes","No")</f>
        <v>No</v>
      </c>
      <c r="N16297" s="1" t="str">
        <f>IF(OR(BART_Rides[[#This Row],[Station Code]]="EM", BART_Rides[[#This Row],[Station Code]]="MT", BART_Rides[[#This Row],[Station Code]]="PL", BART_Rides[[#This Row],[Station Code]]="CC"), "Yes", "No")</f>
        <v>No</v>
      </c>
    </row>
    <row r="16298" spans="6:14">
      <c r="F16298" s="3">
        <v>44433</v>
      </c>
      <c r="G16298" s="1" t="s">
        <v>85</v>
      </c>
      <c r="H16298" s="1" t="s">
        <v>109</v>
      </c>
      <c r="I16298" s="1">
        <v>381</v>
      </c>
      <c r="J16298" s="1">
        <f>MONTH(BART_Rides[[#This Row],[Date]])</f>
        <v>8</v>
      </c>
      <c r="K16298" s="1">
        <f>WEEKDAY(BART_Rides[[#This Row],[Date]],2)</f>
        <v>3</v>
      </c>
      <c r="L16298" s="1" t="str">
        <f>LEFT(BART_Rides[[#This Row],[Lines]],1)</f>
        <v>S</v>
      </c>
      <c r="M16298" s="1" t="str">
        <f>IF(BART_Rides[[#This Row],[FirstLetter]]="Y","Yes","No")</f>
        <v>No</v>
      </c>
      <c r="N16298" s="1" t="str">
        <f>IF(OR(BART_Rides[[#This Row],[Station Code]]="EM", BART_Rides[[#This Row],[Station Code]]="MT", BART_Rides[[#This Row],[Station Code]]="PL", BART_Rides[[#This Row],[Station Code]]="CC"), "Yes", "No")</f>
        <v>No</v>
      </c>
    </row>
    <row r="16299" spans="6:14">
      <c r="F16299" s="3">
        <v>44434</v>
      </c>
      <c r="G16299" s="1" t="s">
        <v>85</v>
      </c>
      <c r="H16299" s="1" t="s">
        <v>109</v>
      </c>
      <c r="I16299" s="1">
        <v>555</v>
      </c>
      <c r="J16299" s="1">
        <f>MONTH(BART_Rides[[#This Row],[Date]])</f>
        <v>8</v>
      </c>
      <c r="K16299" s="1">
        <f>WEEKDAY(BART_Rides[[#This Row],[Date]],2)</f>
        <v>4</v>
      </c>
      <c r="L16299" s="1" t="str">
        <f>LEFT(BART_Rides[[#This Row],[Lines]],1)</f>
        <v>S</v>
      </c>
      <c r="M16299" s="1" t="str">
        <f>IF(BART_Rides[[#This Row],[FirstLetter]]="Y","Yes","No")</f>
        <v>No</v>
      </c>
      <c r="N16299" s="1" t="str">
        <f>IF(OR(BART_Rides[[#This Row],[Station Code]]="EM", BART_Rides[[#This Row],[Station Code]]="MT", BART_Rides[[#This Row],[Station Code]]="PL", BART_Rides[[#This Row],[Station Code]]="CC"), "Yes", "No")</f>
        <v>No</v>
      </c>
    </row>
    <row r="16300" spans="6:14">
      <c r="F16300" s="3">
        <v>44435</v>
      </c>
      <c r="G16300" s="1" t="s">
        <v>85</v>
      </c>
      <c r="H16300" s="1" t="s">
        <v>109</v>
      </c>
      <c r="I16300" s="1">
        <v>618</v>
      </c>
      <c r="J16300" s="1">
        <f>MONTH(BART_Rides[[#This Row],[Date]])</f>
        <v>8</v>
      </c>
      <c r="K16300" s="1">
        <f>WEEKDAY(BART_Rides[[#This Row],[Date]],2)</f>
        <v>5</v>
      </c>
      <c r="L16300" s="1" t="str">
        <f>LEFT(BART_Rides[[#This Row],[Lines]],1)</f>
        <v>S</v>
      </c>
      <c r="M16300" s="1" t="str">
        <f>IF(BART_Rides[[#This Row],[FirstLetter]]="Y","Yes","No")</f>
        <v>No</v>
      </c>
      <c r="N16300" s="1" t="str">
        <f>IF(OR(BART_Rides[[#This Row],[Station Code]]="EM", BART_Rides[[#This Row],[Station Code]]="MT", BART_Rides[[#This Row],[Station Code]]="PL", BART_Rides[[#This Row],[Station Code]]="CC"), "Yes", "No")</f>
        <v>No</v>
      </c>
    </row>
    <row r="16301" spans="6:14">
      <c r="F16301" s="3">
        <v>44436</v>
      </c>
      <c r="G16301" s="1" t="s">
        <v>85</v>
      </c>
      <c r="H16301" s="1" t="s">
        <v>109</v>
      </c>
      <c r="I16301" s="1">
        <v>329</v>
      </c>
      <c r="J16301" s="1">
        <f>MONTH(BART_Rides[[#This Row],[Date]])</f>
        <v>8</v>
      </c>
      <c r="K16301" s="1">
        <f>WEEKDAY(BART_Rides[[#This Row],[Date]],2)</f>
        <v>6</v>
      </c>
      <c r="L16301" s="1" t="str">
        <f>LEFT(BART_Rides[[#This Row],[Lines]],1)</f>
        <v>S</v>
      </c>
      <c r="M16301" s="1" t="str">
        <f>IF(BART_Rides[[#This Row],[FirstLetter]]="Y","Yes","No")</f>
        <v>No</v>
      </c>
      <c r="N16301" s="1" t="str">
        <f>IF(OR(BART_Rides[[#This Row],[Station Code]]="EM", BART_Rides[[#This Row],[Station Code]]="MT", BART_Rides[[#This Row],[Station Code]]="PL", BART_Rides[[#This Row],[Station Code]]="CC"), "Yes", "No")</f>
        <v>No</v>
      </c>
    </row>
    <row r="16302" spans="6:14">
      <c r="F16302" s="3">
        <v>44437</v>
      </c>
      <c r="G16302" s="1" t="s">
        <v>85</v>
      </c>
      <c r="H16302" s="1" t="s">
        <v>109</v>
      </c>
      <c r="I16302" s="1">
        <v>300</v>
      </c>
      <c r="J16302" s="1">
        <f>MONTH(BART_Rides[[#This Row],[Date]])</f>
        <v>8</v>
      </c>
      <c r="K16302" s="1">
        <f>WEEKDAY(BART_Rides[[#This Row],[Date]],2)</f>
        <v>7</v>
      </c>
      <c r="L16302" s="1" t="str">
        <f>LEFT(BART_Rides[[#This Row],[Lines]],1)</f>
        <v>S</v>
      </c>
      <c r="M16302" s="1" t="str">
        <f>IF(BART_Rides[[#This Row],[FirstLetter]]="Y","Yes","No")</f>
        <v>No</v>
      </c>
      <c r="N16302" s="1" t="str">
        <f>IF(OR(BART_Rides[[#This Row],[Station Code]]="EM", BART_Rides[[#This Row],[Station Code]]="MT", BART_Rides[[#This Row],[Station Code]]="PL", BART_Rides[[#This Row],[Station Code]]="CC"), "Yes", "No")</f>
        <v>No</v>
      </c>
    </row>
    <row r="16303" spans="6:14">
      <c r="F16303" s="3">
        <v>44438</v>
      </c>
      <c r="G16303" s="1" t="s">
        <v>85</v>
      </c>
      <c r="H16303" s="1" t="s">
        <v>109</v>
      </c>
      <c r="I16303" s="1">
        <v>398</v>
      </c>
      <c r="J16303" s="1">
        <f>MONTH(BART_Rides[[#This Row],[Date]])</f>
        <v>8</v>
      </c>
      <c r="K16303" s="1">
        <f>WEEKDAY(BART_Rides[[#This Row],[Date]],2)</f>
        <v>1</v>
      </c>
      <c r="L16303" s="1" t="str">
        <f>LEFT(BART_Rides[[#This Row],[Lines]],1)</f>
        <v>S</v>
      </c>
      <c r="M16303" s="1" t="str">
        <f>IF(BART_Rides[[#This Row],[FirstLetter]]="Y","Yes","No")</f>
        <v>No</v>
      </c>
      <c r="N16303" s="1" t="str">
        <f>IF(OR(BART_Rides[[#This Row],[Station Code]]="EM", BART_Rides[[#This Row],[Station Code]]="MT", BART_Rides[[#This Row],[Station Code]]="PL", BART_Rides[[#This Row],[Station Code]]="CC"), "Yes", "No")</f>
        <v>No</v>
      </c>
    </row>
    <row r="16304" spans="6:14">
      <c r="F16304" s="3">
        <v>44439</v>
      </c>
      <c r="G16304" s="1" t="s">
        <v>85</v>
      </c>
      <c r="H16304" s="1" t="s">
        <v>109</v>
      </c>
      <c r="I16304" s="1">
        <v>322</v>
      </c>
      <c r="J16304" s="1">
        <f>MONTH(BART_Rides[[#This Row],[Date]])</f>
        <v>8</v>
      </c>
      <c r="K16304" s="1">
        <f>WEEKDAY(BART_Rides[[#This Row],[Date]],2)</f>
        <v>2</v>
      </c>
      <c r="L16304" s="1" t="str">
        <f>LEFT(BART_Rides[[#This Row],[Lines]],1)</f>
        <v>S</v>
      </c>
      <c r="M16304" s="1" t="str">
        <f>IF(BART_Rides[[#This Row],[FirstLetter]]="Y","Yes","No")</f>
        <v>No</v>
      </c>
      <c r="N16304" s="1" t="str">
        <f>IF(OR(BART_Rides[[#This Row],[Station Code]]="EM", BART_Rides[[#This Row],[Station Code]]="MT", BART_Rides[[#This Row],[Station Code]]="PL", BART_Rides[[#This Row],[Station Code]]="CC"), "Yes", "No")</f>
        <v>No</v>
      </c>
    </row>
    <row r="16305" spans="6:14">
      <c r="F16305" s="3">
        <v>44440</v>
      </c>
      <c r="G16305" s="1" t="s">
        <v>85</v>
      </c>
      <c r="H16305" s="1" t="s">
        <v>109</v>
      </c>
      <c r="I16305" s="1">
        <v>427</v>
      </c>
      <c r="J16305" s="1">
        <f>MONTH(BART_Rides[[#This Row],[Date]])</f>
        <v>9</v>
      </c>
      <c r="K16305" s="1">
        <f>WEEKDAY(BART_Rides[[#This Row],[Date]],2)</f>
        <v>3</v>
      </c>
      <c r="L16305" s="1" t="str">
        <f>LEFT(BART_Rides[[#This Row],[Lines]],1)</f>
        <v>S</v>
      </c>
      <c r="M16305" s="1" t="str">
        <f>IF(BART_Rides[[#This Row],[FirstLetter]]="Y","Yes","No")</f>
        <v>No</v>
      </c>
      <c r="N16305" s="1" t="str">
        <f>IF(OR(BART_Rides[[#This Row],[Station Code]]="EM", BART_Rides[[#This Row],[Station Code]]="MT", BART_Rides[[#This Row],[Station Code]]="PL", BART_Rides[[#This Row],[Station Code]]="CC"), "Yes", "No")</f>
        <v>No</v>
      </c>
    </row>
    <row r="16306" spans="6:14">
      <c r="F16306" s="3">
        <v>44441</v>
      </c>
      <c r="G16306" s="1" t="s">
        <v>85</v>
      </c>
      <c r="H16306" s="1" t="s">
        <v>109</v>
      </c>
      <c r="I16306" s="1">
        <v>735</v>
      </c>
      <c r="J16306" s="1">
        <f>MONTH(BART_Rides[[#This Row],[Date]])</f>
        <v>9</v>
      </c>
      <c r="K16306" s="1">
        <f>WEEKDAY(BART_Rides[[#This Row],[Date]],2)</f>
        <v>4</v>
      </c>
      <c r="L16306" s="1" t="str">
        <f>LEFT(BART_Rides[[#This Row],[Lines]],1)</f>
        <v>S</v>
      </c>
      <c r="M16306" s="1" t="str">
        <f>IF(BART_Rides[[#This Row],[FirstLetter]]="Y","Yes","No")</f>
        <v>No</v>
      </c>
      <c r="N16306" s="1" t="str">
        <f>IF(OR(BART_Rides[[#This Row],[Station Code]]="EM", BART_Rides[[#This Row],[Station Code]]="MT", BART_Rides[[#This Row],[Station Code]]="PL", BART_Rides[[#This Row],[Station Code]]="CC"), "Yes", "No")</f>
        <v>No</v>
      </c>
    </row>
    <row r="16307" spans="6:14">
      <c r="F16307" s="3">
        <v>44442</v>
      </c>
      <c r="G16307" s="1" t="s">
        <v>85</v>
      </c>
      <c r="H16307" s="1" t="s">
        <v>109</v>
      </c>
      <c r="I16307" s="1">
        <v>702</v>
      </c>
      <c r="J16307" s="1">
        <f>MONTH(BART_Rides[[#This Row],[Date]])</f>
        <v>9</v>
      </c>
      <c r="K16307" s="1">
        <f>WEEKDAY(BART_Rides[[#This Row],[Date]],2)</f>
        <v>5</v>
      </c>
      <c r="L16307" s="1" t="str">
        <f>LEFT(BART_Rides[[#This Row],[Lines]],1)</f>
        <v>S</v>
      </c>
      <c r="M16307" s="1" t="str">
        <f>IF(BART_Rides[[#This Row],[FirstLetter]]="Y","Yes","No")</f>
        <v>No</v>
      </c>
      <c r="N16307" s="1" t="str">
        <f>IF(OR(BART_Rides[[#This Row],[Station Code]]="EM", BART_Rides[[#This Row],[Station Code]]="MT", BART_Rides[[#This Row],[Station Code]]="PL", BART_Rides[[#This Row],[Station Code]]="CC"), "Yes", "No")</f>
        <v>No</v>
      </c>
    </row>
    <row r="16308" spans="6:14">
      <c r="F16308" s="3">
        <v>44443</v>
      </c>
      <c r="G16308" s="1" t="s">
        <v>85</v>
      </c>
      <c r="H16308" s="1" t="s">
        <v>109</v>
      </c>
      <c r="I16308" s="1">
        <v>363</v>
      </c>
      <c r="J16308" s="1">
        <f>MONTH(BART_Rides[[#This Row],[Date]])</f>
        <v>9</v>
      </c>
      <c r="K16308" s="1">
        <f>WEEKDAY(BART_Rides[[#This Row],[Date]],2)</f>
        <v>6</v>
      </c>
      <c r="L16308" s="1" t="str">
        <f>LEFT(BART_Rides[[#This Row],[Lines]],1)</f>
        <v>S</v>
      </c>
      <c r="M16308" s="1" t="str">
        <f>IF(BART_Rides[[#This Row],[FirstLetter]]="Y","Yes","No")</f>
        <v>No</v>
      </c>
      <c r="N16308" s="1" t="str">
        <f>IF(OR(BART_Rides[[#This Row],[Station Code]]="EM", BART_Rides[[#This Row],[Station Code]]="MT", BART_Rides[[#This Row],[Station Code]]="PL", BART_Rides[[#This Row],[Station Code]]="CC"), "Yes", "No")</f>
        <v>No</v>
      </c>
    </row>
    <row r="16309" spans="6:14">
      <c r="F16309" s="3">
        <v>44444</v>
      </c>
      <c r="G16309" s="1" t="s">
        <v>85</v>
      </c>
      <c r="H16309" s="1" t="s">
        <v>109</v>
      </c>
      <c r="I16309" s="1">
        <v>360</v>
      </c>
      <c r="J16309" s="1">
        <f>MONTH(BART_Rides[[#This Row],[Date]])</f>
        <v>9</v>
      </c>
      <c r="K16309" s="1">
        <f>WEEKDAY(BART_Rides[[#This Row],[Date]],2)</f>
        <v>7</v>
      </c>
      <c r="L16309" s="1" t="str">
        <f>LEFT(BART_Rides[[#This Row],[Lines]],1)</f>
        <v>S</v>
      </c>
      <c r="M16309" s="1" t="str">
        <f>IF(BART_Rides[[#This Row],[FirstLetter]]="Y","Yes","No")</f>
        <v>No</v>
      </c>
      <c r="N16309" s="1" t="str">
        <f>IF(OR(BART_Rides[[#This Row],[Station Code]]="EM", BART_Rides[[#This Row],[Station Code]]="MT", BART_Rides[[#This Row],[Station Code]]="PL", BART_Rides[[#This Row],[Station Code]]="CC"), "Yes", "No")</f>
        <v>No</v>
      </c>
    </row>
    <row r="16310" spans="6:14">
      <c r="F16310" s="3">
        <v>44445</v>
      </c>
      <c r="G16310" s="1" t="s">
        <v>85</v>
      </c>
      <c r="H16310" s="1" t="s">
        <v>109</v>
      </c>
      <c r="I16310" s="1">
        <v>461</v>
      </c>
      <c r="J16310" s="1">
        <f>MONTH(BART_Rides[[#This Row],[Date]])</f>
        <v>9</v>
      </c>
      <c r="K16310" s="1">
        <f>WEEKDAY(BART_Rides[[#This Row],[Date]],2)</f>
        <v>1</v>
      </c>
      <c r="L16310" s="1" t="str">
        <f>LEFT(BART_Rides[[#This Row],[Lines]],1)</f>
        <v>S</v>
      </c>
      <c r="M16310" s="1" t="str">
        <f>IF(BART_Rides[[#This Row],[FirstLetter]]="Y","Yes","No")</f>
        <v>No</v>
      </c>
      <c r="N16310" s="1" t="str">
        <f>IF(OR(BART_Rides[[#This Row],[Station Code]]="EM", BART_Rides[[#This Row],[Station Code]]="MT", BART_Rides[[#This Row],[Station Code]]="PL", BART_Rides[[#This Row],[Station Code]]="CC"), "Yes", "No")</f>
        <v>No</v>
      </c>
    </row>
    <row r="16311" spans="6:14">
      <c r="F16311" s="3">
        <v>44446</v>
      </c>
      <c r="G16311" s="1" t="s">
        <v>85</v>
      </c>
      <c r="H16311" s="1" t="s">
        <v>109</v>
      </c>
      <c r="I16311" s="1">
        <v>473</v>
      </c>
      <c r="J16311" s="1">
        <f>MONTH(BART_Rides[[#This Row],[Date]])</f>
        <v>9</v>
      </c>
      <c r="K16311" s="1">
        <f>WEEKDAY(BART_Rides[[#This Row],[Date]],2)</f>
        <v>2</v>
      </c>
      <c r="L16311" s="1" t="str">
        <f>LEFT(BART_Rides[[#This Row],[Lines]],1)</f>
        <v>S</v>
      </c>
      <c r="M16311" s="1" t="str">
        <f>IF(BART_Rides[[#This Row],[FirstLetter]]="Y","Yes","No")</f>
        <v>No</v>
      </c>
      <c r="N16311" s="1" t="str">
        <f>IF(OR(BART_Rides[[#This Row],[Station Code]]="EM", BART_Rides[[#This Row],[Station Code]]="MT", BART_Rides[[#This Row],[Station Code]]="PL", BART_Rides[[#This Row],[Station Code]]="CC"), "Yes", "No")</f>
        <v>No</v>
      </c>
    </row>
    <row r="16312" spans="6:14">
      <c r="F16312" s="3">
        <v>44447</v>
      </c>
      <c r="G16312" s="1" t="s">
        <v>85</v>
      </c>
      <c r="H16312" s="1" t="s">
        <v>109</v>
      </c>
      <c r="I16312" s="1">
        <v>352</v>
      </c>
      <c r="J16312" s="1">
        <f>MONTH(BART_Rides[[#This Row],[Date]])</f>
        <v>9</v>
      </c>
      <c r="K16312" s="1">
        <f>WEEKDAY(BART_Rides[[#This Row],[Date]],2)</f>
        <v>3</v>
      </c>
      <c r="L16312" s="1" t="str">
        <f>LEFT(BART_Rides[[#This Row],[Lines]],1)</f>
        <v>S</v>
      </c>
      <c r="M16312" s="1" t="str">
        <f>IF(BART_Rides[[#This Row],[FirstLetter]]="Y","Yes","No")</f>
        <v>No</v>
      </c>
      <c r="N16312" s="1" t="str">
        <f>IF(OR(BART_Rides[[#This Row],[Station Code]]="EM", BART_Rides[[#This Row],[Station Code]]="MT", BART_Rides[[#This Row],[Station Code]]="PL", BART_Rides[[#This Row],[Station Code]]="CC"), "Yes", "No")</f>
        <v>No</v>
      </c>
    </row>
    <row r="16313" spans="6:14">
      <c r="F16313" s="3">
        <v>44448</v>
      </c>
      <c r="G16313" s="1" t="s">
        <v>85</v>
      </c>
      <c r="H16313" s="1" t="s">
        <v>109</v>
      </c>
      <c r="I16313" s="1">
        <v>593</v>
      </c>
      <c r="J16313" s="1">
        <f>MONTH(BART_Rides[[#This Row],[Date]])</f>
        <v>9</v>
      </c>
      <c r="K16313" s="1">
        <f>WEEKDAY(BART_Rides[[#This Row],[Date]],2)</f>
        <v>4</v>
      </c>
      <c r="L16313" s="1" t="str">
        <f>LEFT(BART_Rides[[#This Row],[Lines]],1)</f>
        <v>S</v>
      </c>
      <c r="M16313" s="1" t="str">
        <f>IF(BART_Rides[[#This Row],[FirstLetter]]="Y","Yes","No")</f>
        <v>No</v>
      </c>
      <c r="N16313" s="1" t="str">
        <f>IF(OR(BART_Rides[[#This Row],[Station Code]]="EM", BART_Rides[[#This Row],[Station Code]]="MT", BART_Rides[[#This Row],[Station Code]]="PL", BART_Rides[[#This Row],[Station Code]]="CC"), "Yes", "No")</f>
        <v>No</v>
      </c>
    </row>
    <row r="16314" spans="6:14">
      <c r="F16314" s="3">
        <v>44449</v>
      </c>
      <c r="G16314" s="1" t="s">
        <v>85</v>
      </c>
      <c r="H16314" s="1" t="s">
        <v>109</v>
      </c>
      <c r="I16314" s="1">
        <v>635</v>
      </c>
      <c r="J16314" s="1">
        <f>MONTH(BART_Rides[[#This Row],[Date]])</f>
        <v>9</v>
      </c>
      <c r="K16314" s="1">
        <f>WEEKDAY(BART_Rides[[#This Row],[Date]],2)</f>
        <v>5</v>
      </c>
      <c r="L16314" s="1" t="str">
        <f>LEFT(BART_Rides[[#This Row],[Lines]],1)</f>
        <v>S</v>
      </c>
      <c r="M16314" s="1" t="str">
        <f>IF(BART_Rides[[#This Row],[FirstLetter]]="Y","Yes","No")</f>
        <v>No</v>
      </c>
      <c r="N16314" s="1" t="str">
        <f>IF(OR(BART_Rides[[#This Row],[Station Code]]="EM", BART_Rides[[#This Row],[Station Code]]="MT", BART_Rides[[#This Row],[Station Code]]="PL", BART_Rides[[#This Row],[Station Code]]="CC"), "Yes", "No")</f>
        <v>No</v>
      </c>
    </row>
    <row r="16315" spans="6:14">
      <c r="F16315" s="3">
        <v>44450</v>
      </c>
      <c r="G16315" s="1" t="s">
        <v>85</v>
      </c>
      <c r="H16315" s="1" t="s">
        <v>109</v>
      </c>
      <c r="I16315" s="1">
        <v>300</v>
      </c>
      <c r="J16315" s="1">
        <f>MONTH(BART_Rides[[#This Row],[Date]])</f>
        <v>9</v>
      </c>
      <c r="K16315" s="1">
        <f>WEEKDAY(BART_Rides[[#This Row],[Date]],2)</f>
        <v>6</v>
      </c>
      <c r="L16315" s="1" t="str">
        <f>LEFT(BART_Rides[[#This Row],[Lines]],1)</f>
        <v>S</v>
      </c>
      <c r="M16315" s="1" t="str">
        <f>IF(BART_Rides[[#This Row],[FirstLetter]]="Y","Yes","No")</f>
        <v>No</v>
      </c>
      <c r="N16315" s="1" t="str">
        <f>IF(OR(BART_Rides[[#This Row],[Station Code]]="EM", BART_Rides[[#This Row],[Station Code]]="MT", BART_Rides[[#This Row],[Station Code]]="PL", BART_Rides[[#This Row],[Station Code]]="CC"), "Yes", "No")</f>
        <v>No</v>
      </c>
    </row>
    <row r="16316" spans="6:14">
      <c r="F16316" s="3">
        <v>44451</v>
      </c>
      <c r="G16316" s="1" t="s">
        <v>85</v>
      </c>
      <c r="H16316" s="1" t="s">
        <v>109</v>
      </c>
      <c r="I16316" s="1">
        <v>306</v>
      </c>
      <c r="J16316" s="1">
        <f>MONTH(BART_Rides[[#This Row],[Date]])</f>
        <v>9</v>
      </c>
      <c r="K16316" s="1">
        <f>WEEKDAY(BART_Rides[[#This Row],[Date]],2)</f>
        <v>7</v>
      </c>
      <c r="L16316" s="1" t="str">
        <f>LEFT(BART_Rides[[#This Row],[Lines]],1)</f>
        <v>S</v>
      </c>
      <c r="M16316" s="1" t="str">
        <f>IF(BART_Rides[[#This Row],[FirstLetter]]="Y","Yes","No")</f>
        <v>No</v>
      </c>
      <c r="N16316" s="1" t="str">
        <f>IF(OR(BART_Rides[[#This Row],[Station Code]]="EM", BART_Rides[[#This Row],[Station Code]]="MT", BART_Rides[[#This Row],[Station Code]]="PL", BART_Rides[[#This Row],[Station Code]]="CC"), "Yes", "No")</f>
        <v>No</v>
      </c>
    </row>
    <row r="16317" spans="6:14">
      <c r="F16317" s="3">
        <v>44452</v>
      </c>
      <c r="G16317" s="1" t="s">
        <v>85</v>
      </c>
      <c r="H16317" s="1" t="s">
        <v>109</v>
      </c>
      <c r="I16317" s="1">
        <v>352</v>
      </c>
      <c r="J16317" s="1">
        <f>MONTH(BART_Rides[[#This Row],[Date]])</f>
        <v>9</v>
      </c>
      <c r="K16317" s="1">
        <f>WEEKDAY(BART_Rides[[#This Row],[Date]],2)</f>
        <v>1</v>
      </c>
      <c r="L16317" s="1" t="str">
        <f>LEFT(BART_Rides[[#This Row],[Lines]],1)</f>
        <v>S</v>
      </c>
      <c r="M16317" s="1" t="str">
        <f>IF(BART_Rides[[#This Row],[FirstLetter]]="Y","Yes","No")</f>
        <v>No</v>
      </c>
      <c r="N16317" s="1" t="str">
        <f>IF(OR(BART_Rides[[#This Row],[Station Code]]="EM", BART_Rides[[#This Row],[Station Code]]="MT", BART_Rides[[#This Row],[Station Code]]="PL", BART_Rides[[#This Row],[Station Code]]="CC"), "Yes", "No")</f>
        <v>No</v>
      </c>
    </row>
    <row r="16318" spans="6:14">
      <c r="F16318" s="3">
        <v>44453</v>
      </c>
      <c r="G16318" s="1" t="s">
        <v>85</v>
      </c>
      <c r="H16318" s="1" t="s">
        <v>109</v>
      </c>
      <c r="I16318" s="1">
        <v>327</v>
      </c>
      <c r="J16318" s="1">
        <f>MONTH(BART_Rides[[#This Row],[Date]])</f>
        <v>9</v>
      </c>
      <c r="K16318" s="1">
        <f>WEEKDAY(BART_Rides[[#This Row],[Date]],2)</f>
        <v>2</v>
      </c>
      <c r="L16318" s="1" t="str">
        <f>LEFT(BART_Rides[[#This Row],[Lines]],1)</f>
        <v>S</v>
      </c>
      <c r="M16318" s="1" t="str">
        <f>IF(BART_Rides[[#This Row],[FirstLetter]]="Y","Yes","No")</f>
        <v>No</v>
      </c>
      <c r="N16318" s="1" t="str">
        <f>IF(OR(BART_Rides[[#This Row],[Station Code]]="EM", BART_Rides[[#This Row],[Station Code]]="MT", BART_Rides[[#This Row],[Station Code]]="PL", BART_Rides[[#This Row],[Station Code]]="CC"), "Yes", "No")</f>
        <v>No</v>
      </c>
    </row>
    <row r="16319" spans="6:14">
      <c r="F16319" s="3">
        <v>44454</v>
      </c>
      <c r="G16319" s="1" t="s">
        <v>85</v>
      </c>
      <c r="H16319" s="1" t="s">
        <v>109</v>
      </c>
      <c r="I16319" s="1">
        <v>412</v>
      </c>
      <c r="J16319" s="1">
        <f>MONTH(BART_Rides[[#This Row],[Date]])</f>
        <v>9</v>
      </c>
      <c r="K16319" s="1">
        <f>WEEKDAY(BART_Rides[[#This Row],[Date]],2)</f>
        <v>3</v>
      </c>
      <c r="L16319" s="1" t="str">
        <f>LEFT(BART_Rides[[#This Row],[Lines]],1)</f>
        <v>S</v>
      </c>
      <c r="M16319" s="1" t="str">
        <f>IF(BART_Rides[[#This Row],[FirstLetter]]="Y","Yes","No")</f>
        <v>No</v>
      </c>
      <c r="N16319" s="1" t="str">
        <f>IF(OR(BART_Rides[[#This Row],[Station Code]]="EM", BART_Rides[[#This Row],[Station Code]]="MT", BART_Rides[[#This Row],[Station Code]]="PL", BART_Rides[[#This Row],[Station Code]]="CC"), "Yes", "No")</f>
        <v>No</v>
      </c>
    </row>
    <row r="16320" spans="6:14">
      <c r="F16320" s="3">
        <v>44455</v>
      </c>
      <c r="G16320" s="1" t="s">
        <v>85</v>
      </c>
      <c r="H16320" s="1" t="s">
        <v>109</v>
      </c>
      <c r="I16320" s="1">
        <v>707</v>
      </c>
      <c r="J16320" s="1">
        <f>MONTH(BART_Rides[[#This Row],[Date]])</f>
        <v>9</v>
      </c>
      <c r="K16320" s="1">
        <f>WEEKDAY(BART_Rides[[#This Row],[Date]],2)</f>
        <v>4</v>
      </c>
      <c r="L16320" s="1" t="str">
        <f>LEFT(BART_Rides[[#This Row],[Lines]],1)</f>
        <v>S</v>
      </c>
      <c r="M16320" s="1" t="str">
        <f>IF(BART_Rides[[#This Row],[FirstLetter]]="Y","Yes","No")</f>
        <v>No</v>
      </c>
      <c r="N16320" s="1" t="str">
        <f>IF(OR(BART_Rides[[#This Row],[Station Code]]="EM", BART_Rides[[#This Row],[Station Code]]="MT", BART_Rides[[#This Row],[Station Code]]="PL", BART_Rides[[#This Row],[Station Code]]="CC"), "Yes", "No")</f>
        <v>No</v>
      </c>
    </row>
    <row r="16321" spans="6:14">
      <c r="F16321" s="3">
        <v>44456</v>
      </c>
      <c r="G16321" s="1" t="s">
        <v>85</v>
      </c>
      <c r="H16321" s="1" t="s">
        <v>109</v>
      </c>
      <c r="I16321" s="1">
        <v>684</v>
      </c>
      <c r="J16321" s="1">
        <f>MONTH(BART_Rides[[#This Row],[Date]])</f>
        <v>9</v>
      </c>
      <c r="K16321" s="1">
        <f>WEEKDAY(BART_Rides[[#This Row],[Date]],2)</f>
        <v>5</v>
      </c>
      <c r="L16321" s="1" t="str">
        <f>LEFT(BART_Rides[[#This Row],[Lines]],1)</f>
        <v>S</v>
      </c>
      <c r="M16321" s="1" t="str">
        <f>IF(BART_Rides[[#This Row],[FirstLetter]]="Y","Yes","No")</f>
        <v>No</v>
      </c>
      <c r="N16321" s="1" t="str">
        <f>IF(OR(BART_Rides[[#This Row],[Station Code]]="EM", BART_Rides[[#This Row],[Station Code]]="MT", BART_Rides[[#This Row],[Station Code]]="PL", BART_Rides[[#This Row],[Station Code]]="CC"), "Yes", "No")</f>
        <v>No</v>
      </c>
    </row>
    <row r="16322" spans="6:14">
      <c r="F16322" s="3">
        <v>44457</v>
      </c>
      <c r="G16322" s="1" t="s">
        <v>85</v>
      </c>
      <c r="H16322" s="1" t="s">
        <v>109</v>
      </c>
      <c r="I16322" s="1">
        <v>480</v>
      </c>
      <c r="J16322" s="1">
        <f>MONTH(BART_Rides[[#This Row],[Date]])</f>
        <v>9</v>
      </c>
      <c r="K16322" s="1">
        <f>WEEKDAY(BART_Rides[[#This Row],[Date]],2)</f>
        <v>6</v>
      </c>
      <c r="L16322" s="1" t="str">
        <f>LEFT(BART_Rides[[#This Row],[Lines]],1)</f>
        <v>S</v>
      </c>
      <c r="M16322" s="1" t="str">
        <f>IF(BART_Rides[[#This Row],[FirstLetter]]="Y","Yes","No")</f>
        <v>No</v>
      </c>
      <c r="N16322" s="1" t="str">
        <f>IF(OR(BART_Rides[[#This Row],[Station Code]]="EM", BART_Rides[[#This Row],[Station Code]]="MT", BART_Rides[[#This Row],[Station Code]]="PL", BART_Rides[[#This Row],[Station Code]]="CC"), "Yes", "No")</f>
        <v>No</v>
      </c>
    </row>
    <row r="16323" spans="6:14">
      <c r="F16323" s="3">
        <v>44458</v>
      </c>
      <c r="G16323" s="1" t="s">
        <v>85</v>
      </c>
      <c r="H16323" s="1" t="s">
        <v>109</v>
      </c>
      <c r="I16323" s="1">
        <v>538</v>
      </c>
      <c r="J16323" s="1">
        <f>MONTH(BART_Rides[[#This Row],[Date]])</f>
        <v>9</v>
      </c>
      <c r="K16323" s="1">
        <f>WEEKDAY(BART_Rides[[#This Row],[Date]],2)</f>
        <v>7</v>
      </c>
      <c r="L16323" s="1" t="str">
        <f>LEFT(BART_Rides[[#This Row],[Lines]],1)</f>
        <v>S</v>
      </c>
      <c r="M16323" s="1" t="str">
        <f>IF(BART_Rides[[#This Row],[FirstLetter]]="Y","Yes","No")</f>
        <v>No</v>
      </c>
      <c r="N16323" s="1" t="str">
        <f>IF(OR(BART_Rides[[#This Row],[Station Code]]="EM", BART_Rides[[#This Row],[Station Code]]="MT", BART_Rides[[#This Row],[Station Code]]="PL", BART_Rides[[#This Row],[Station Code]]="CC"), "Yes", "No")</f>
        <v>No</v>
      </c>
    </row>
    <row r="16324" spans="6:14">
      <c r="F16324" s="3">
        <v>44459</v>
      </c>
      <c r="G16324" s="1" t="s">
        <v>85</v>
      </c>
      <c r="H16324" s="1" t="s">
        <v>109</v>
      </c>
      <c r="I16324" s="1">
        <v>741</v>
      </c>
      <c r="J16324" s="1">
        <f>MONTH(BART_Rides[[#This Row],[Date]])</f>
        <v>9</v>
      </c>
      <c r="K16324" s="1">
        <f>WEEKDAY(BART_Rides[[#This Row],[Date]],2)</f>
        <v>1</v>
      </c>
      <c r="L16324" s="1" t="str">
        <f>LEFT(BART_Rides[[#This Row],[Lines]],1)</f>
        <v>S</v>
      </c>
      <c r="M16324" s="1" t="str">
        <f>IF(BART_Rides[[#This Row],[FirstLetter]]="Y","Yes","No")</f>
        <v>No</v>
      </c>
      <c r="N16324" s="1" t="str">
        <f>IF(OR(BART_Rides[[#This Row],[Station Code]]="EM", BART_Rides[[#This Row],[Station Code]]="MT", BART_Rides[[#This Row],[Station Code]]="PL", BART_Rides[[#This Row],[Station Code]]="CC"), "Yes", "No")</f>
        <v>No</v>
      </c>
    </row>
    <row r="16325" spans="6:14">
      <c r="F16325" s="3">
        <v>44460</v>
      </c>
      <c r="G16325" s="1" t="s">
        <v>85</v>
      </c>
      <c r="H16325" s="1" t="s">
        <v>109</v>
      </c>
      <c r="I16325" s="1">
        <v>435</v>
      </c>
      <c r="J16325" s="1">
        <f>MONTH(BART_Rides[[#This Row],[Date]])</f>
        <v>9</v>
      </c>
      <c r="K16325" s="1">
        <f>WEEKDAY(BART_Rides[[#This Row],[Date]],2)</f>
        <v>2</v>
      </c>
      <c r="L16325" s="1" t="str">
        <f>LEFT(BART_Rides[[#This Row],[Lines]],1)</f>
        <v>S</v>
      </c>
      <c r="M16325" s="1" t="str">
        <f>IF(BART_Rides[[#This Row],[FirstLetter]]="Y","Yes","No")</f>
        <v>No</v>
      </c>
      <c r="N16325" s="1" t="str">
        <f>IF(OR(BART_Rides[[#This Row],[Station Code]]="EM", BART_Rides[[#This Row],[Station Code]]="MT", BART_Rides[[#This Row],[Station Code]]="PL", BART_Rides[[#This Row],[Station Code]]="CC"), "Yes", "No")</f>
        <v>No</v>
      </c>
    </row>
    <row r="16326" spans="6:14">
      <c r="F16326" s="3">
        <v>44461</v>
      </c>
      <c r="G16326" s="1" t="s">
        <v>85</v>
      </c>
      <c r="H16326" s="1" t="s">
        <v>109</v>
      </c>
      <c r="I16326" s="1">
        <v>418</v>
      </c>
      <c r="J16326" s="1">
        <f>MONTH(BART_Rides[[#This Row],[Date]])</f>
        <v>9</v>
      </c>
      <c r="K16326" s="1">
        <f>WEEKDAY(BART_Rides[[#This Row],[Date]],2)</f>
        <v>3</v>
      </c>
      <c r="L16326" s="1" t="str">
        <f>LEFT(BART_Rides[[#This Row],[Lines]],1)</f>
        <v>S</v>
      </c>
      <c r="M16326" s="1" t="str">
        <f>IF(BART_Rides[[#This Row],[FirstLetter]]="Y","Yes","No")</f>
        <v>No</v>
      </c>
      <c r="N16326" s="1" t="str">
        <f>IF(OR(BART_Rides[[#This Row],[Station Code]]="EM", BART_Rides[[#This Row],[Station Code]]="MT", BART_Rides[[#This Row],[Station Code]]="PL", BART_Rides[[#This Row],[Station Code]]="CC"), "Yes", "No")</f>
        <v>No</v>
      </c>
    </row>
    <row r="16327" spans="6:14">
      <c r="F16327" s="3">
        <v>44462</v>
      </c>
      <c r="G16327" s="1" t="s">
        <v>85</v>
      </c>
      <c r="H16327" s="1" t="s">
        <v>109</v>
      </c>
      <c r="I16327" s="1">
        <v>710</v>
      </c>
      <c r="J16327" s="1">
        <f>MONTH(BART_Rides[[#This Row],[Date]])</f>
        <v>9</v>
      </c>
      <c r="K16327" s="1">
        <f>WEEKDAY(BART_Rides[[#This Row],[Date]],2)</f>
        <v>4</v>
      </c>
      <c r="L16327" s="1" t="str">
        <f>LEFT(BART_Rides[[#This Row],[Lines]],1)</f>
        <v>S</v>
      </c>
      <c r="M16327" s="1" t="str">
        <f>IF(BART_Rides[[#This Row],[FirstLetter]]="Y","Yes","No")</f>
        <v>No</v>
      </c>
      <c r="N16327" s="1" t="str">
        <f>IF(OR(BART_Rides[[#This Row],[Station Code]]="EM", BART_Rides[[#This Row],[Station Code]]="MT", BART_Rides[[#This Row],[Station Code]]="PL", BART_Rides[[#This Row],[Station Code]]="CC"), "Yes", "No")</f>
        <v>No</v>
      </c>
    </row>
    <row r="16328" spans="6:14">
      <c r="F16328" s="3">
        <v>44463</v>
      </c>
      <c r="G16328" s="1" t="s">
        <v>85</v>
      </c>
      <c r="H16328" s="1" t="s">
        <v>109</v>
      </c>
      <c r="I16328" s="1">
        <v>697</v>
      </c>
      <c r="J16328" s="1">
        <f>MONTH(BART_Rides[[#This Row],[Date]])</f>
        <v>9</v>
      </c>
      <c r="K16328" s="1">
        <f>WEEKDAY(BART_Rides[[#This Row],[Date]],2)</f>
        <v>5</v>
      </c>
      <c r="L16328" s="1" t="str">
        <f>LEFT(BART_Rides[[#This Row],[Lines]],1)</f>
        <v>S</v>
      </c>
      <c r="M16328" s="1" t="str">
        <f>IF(BART_Rides[[#This Row],[FirstLetter]]="Y","Yes","No")</f>
        <v>No</v>
      </c>
      <c r="N16328" s="1" t="str">
        <f>IF(OR(BART_Rides[[#This Row],[Station Code]]="EM", BART_Rides[[#This Row],[Station Code]]="MT", BART_Rides[[#This Row],[Station Code]]="PL", BART_Rides[[#This Row],[Station Code]]="CC"), "Yes", "No")</f>
        <v>No</v>
      </c>
    </row>
    <row r="16329" spans="6:14">
      <c r="F16329" s="3">
        <v>44464</v>
      </c>
      <c r="G16329" s="1" t="s">
        <v>85</v>
      </c>
      <c r="H16329" s="1" t="s">
        <v>109</v>
      </c>
      <c r="I16329" s="1">
        <v>373</v>
      </c>
      <c r="J16329" s="1">
        <f>MONTH(BART_Rides[[#This Row],[Date]])</f>
        <v>9</v>
      </c>
      <c r="K16329" s="1">
        <f>WEEKDAY(BART_Rides[[#This Row],[Date]],2)</f>
        <v>6</v>
      </c>
      <c r="L16329" s="1" t="str">
        <f>LEFT(BART_Rides[[#This Row],[Lines]],1)</f>
        <v>S</v>
      </c>
      <c r="M16329" s="1" t="str">
        <f>IF(BART_Rides[[#This Row],[FirstLetter]]="Y","Yes","No")</f>
        <v>No</v>
      </c>
      <c r="N16329" s="1" t="str">
        <f>IF(OR(BART_Rides[[#This Row],[Station Code]]="EM", BART_Rides[[#This Row],[Station Code]]="MT", BART_Rides[[#This Row],[Station Code]]="PL", BART_Rides[[#This Row],[Station Code]]="CC"), "Yes", "No")</f>
        <v>No</v>
      </c>
    </row>
    <row r="16330" spans="6:14">
      <c r="F16330" s="3">
        <v>44465</v>
      </c>
      <c r="G16330" s="1" t="s">
        <v>85</v>
      </c>
      <c r="H16330" s="1" t="s">
        <v>109</v>
      </c>
      <c r="I16330" s="1">
        <v>402</v>
      </c>
      <c r="J16330" s="1">
        <f>MONTH(BART_Rides[[#This Row],[Date]])</f>
        <v>9</v>
      </c>
      <c r="K16330" s="1">
        <f>WEEKDAY(BART_Rides[[#This Row],[Date]],2)</f>
        <v>7</v>
      </c>
      <c r="L16330" s="1" t="str">
        <f>LEFT(BART_Rides[[#This Row],[Lines]],1)</f>
        <v>S</v>
      </c>
      <c r="M16330" s="1" t="str">
        <f>IF(BART_Rides[[#This Row],[FirstLetter]]="Y","Yes","No")</f>
        <v>No</v>
      </c>
      <c r="N16330" s="1" t="str">
        <f>IF(OR(BART_Rides[[#This Row],[Station Code]]="EM", BART_Rides[[#This Row],[Station Code]]="MT", BART_Rides[[#This Row],[Station Code]]="PL", BART_Rides[[#This Row],[Station Code]]="CC"), "Yes", "No")</f>
        <v>No</v>
      </c>
    </row>
    <row r="16331" spans="6:14">
      <c r="F16331" s="3">
        <v>44466</v>
      </c>
      <c r="G16331" s="1" t="s">
        <v>85</v>
      </c>
      <c r="H16331" s="1" t="s">
        <v>109</v>
      </c>
      <c r="I16331" s="1">
        <v>454</v>
      </c>
      <c r="J16331" s="1">
        <f>MONTH(BART_Rides[[#This Row],[Date]])</f>
        <v>9</v>
      </c>
      <c r="K16331" s="1">
        <f>WEEKDAY(BART_Rides[[#This Row],[Date]],2)</f>
        <v>1</v>
      </c>
      <c r="L16331" s="1" t="str">
        <f>LEFT(BART_Rides[[#This Row],[Lines]],1)</f>
        <v>S</v>
      </c>
      <c r="M16331" s="1" t="str">
        <f>IF(BART_Rides[[#This Row],[FirstLetter]]="Y","Yes","No")</f>
        <v>No</v>
      </c>
      <c r="N16331" s="1" t="str">
        <f>IF(OR(BART_Rides[[#This Row],[Station Code]]="EM", BART_Rides[[#This Row],[Station Code]]="MT", BART_Rides[[#This Row],[Station Code]]="PL", BART_Rides[[#This Row],[Station Code]]="CC"), "Yes", "No")</f>
        <v>No</v>
      </c>
    </row>
    <row r="16332" spans="6:14">
      <c r="F16332" s="3">
        <v>44467</v>
      </c>
      <c r="G16332" s="1" t="s">
        <v>85</v>
      </c>
      <c r="H16332" s="1" t="s">
        <v>109</v>
      </c>
      <c r="I16332" s="1">
        <v>310</v>
      </c>
      <c r="J16332" s="1">
        <f>MONTH(BART_Rides[[#This Row],[Date]])</f>
        <v>9</v>
      </c>
      <c r="K16332" s="1">
        <f>WEEKDAY(BART_Rides[[#This Row],[Date]],2)</f>
        <v>2</v>
      </c>
      <c r="L16332" s="1" t="str">
        <f>LEFT(BART_Rides[[#This Row],[Lines]],1)</f>
        <v>S</v>
      </c>
      <c r="M16332" s="1" t="str">
        <f>IF(BART_Rides[[#This Row],[FirstLetter]]="Y","Yes","No")</f>
        <v>No</v>
      </c>
      <c r="N16332" s="1" t="str">
        <f>IF(OR(BART_Rides[[#This Row],[Station Code]]="EM", BART_Rides[[#This Row],[Station Code]]="MT", BART_Rides[[#This Row],[Station Code]]="PL", BART_Rides[[#This Row],[Station Code]]="CC"), "Yes", "No")</f>
        <v>No</v>
      </c>
    </row>
    <row r="16333" spans="6:14">
      <c r="F16333" s="3">
        <v>44468</v>
      </c>
      <c r="G16333" s="1" t="s">
        <v>85</v>
      </c>
      <c r="H16333" s="1" t="s">
        <v>109</v>
      </c>
      <c r="I16333" s="1">
        <v>481</v>
      </c>
      <c r="J16333" s="1">
        <f>MONTH(BART_Rides[[#This Row],[Date]])</f>
        <v>9</v>
      </c>
      <c r="K16333" s="1">
        <f>WEEKDAY(BART_Rides[[#This Row],[Date]],2)</f>
        <v>3</v>
      </c>
      <c r="L16333" s="1" t="str">
        <f>LEFT(BART_Rides[[#This Row],[Lines]],1)</f>
        <v>S</v>
      </c>
      <c r="M16333" s="1" t="str">
        <f>IF(BART_Rides[[#This Row],[FirstLetter]]="Y","Yes","No")</f>
        <v>No</v>
      </c>
      <c r="N16333" s="1" t="str">
        <f>IF(OR(BART_Rides[[#This Row],[Station Code]]="EM", BART_Rides[[#This Row],[Station Code]]="MT", BART_Rides[[#This Row],[Station Code]]="PL", BART_Rides[[#This Row],[Station Code]]="CC"), "Yes", "No")</f>
        <v>No</v>
      </c>
    </row>
    <row r="16334" spans="6:14">
      <c r="F16334" s="3">
        <v>44469</v>
      </c>
      <c r="G16334" s="1" t="s">
        <v>85</v>
      </c>
      <c r="H16334" s="1" t="s">
        <v>109</v>
      </c>
      <c r="I16334" s="1">
        <v>704</v>
      </c>
      <c r="J16334" s="1">
        <f>MONTH(BART_Rides[[#This Row],[Date]])</f>
        <v>9</v>
      </c>
      <c r="K16334" s="1">
        <f>WEEKDAY(BART_Rides[[#This Row],[Date]],2)</f>
        <v>4</v>
      </c>
      <c r="L16334" s="1" t="str">
        <f>LEFT(BART_Rides[[#This Row],[Lines]],1)</f>
        <v>S</v>
      </c>
      <c r="M16334" s="1" t="str">
        <f>IF(BART_Rides[[#This Row],[FirstLetter]]="Y","Yes","No")</f>
        <v>No</v>
      </c>
      <c r="N16334" s="1" t="str">
        <f>IF(OR(BART_Rides[[#This Row],[Station Code]]="EM", BART_Rides[[#This Row],[Station Code]]="MT", BART_Rides[[#This Row],[Station Code]]="PL", BART_Rides[[#This Row],[Station Code]]="CC"), "Yes", "No")</f>
        <v>No</v>
      </c>
    </row>
    <row r="16335" spans="6:14">
      <c r="F16335" s="3">
        <v>44470</v>
      </c>
      <c r="G16335" s="1" t="s">
        <v>85</v>
      </c>
      <c r="H16335" s="1" t="s">
        <v>109</v>
      </c>
      <c r="I16335" s="1">
        <v>729</v>
      </c>
      <c r="J16335" s="1">
        <f>MONTH(BART_Rides[[#This Row],[Date]])</f>
        <v>10</v>
      </c>
      <c r="K16335" s="1">
        <f>WEEKDAY(BART_Rides[[#This Row],[Date]],2)</f>
        <v>5</v>
      </c>
      <c r="L16335" s="1" t="str">
        <f>LEFT(BART_Rides[[#This Row],[Lines]],1)</f>
        <v>S</v>
      </c>
      <c r="M16335" s="1" t="str">
        <f>IF(BART_Rides[[#This Row],[FirstLetter]]="Y","Yes","No")</f>
        <v>No</v>
      </c>
      <c r="N16335" s="1" t="str">
        <f>IF(OR(BART_Rides[[#This Row],[Station Code]]="EM", BART_Rides[[#This Row],[Station Code]]="MT", BART_Rides[[#This Row],[Station Code]]="PL", BART_Rides[[#This Row],[Station Code]]="CC"), "Yes", "No")</f>
        <v>No</v>
      </c>
    </row>
    <row r="16336" spans="6:14">
      <c r="F16336" s="3">
        <v>44471</v>
      </c>
      <c r="G16336" s="1" t="s">
        <v>85</v>
      </c>
      <c r="H16336" s="1" t="s">
        <v>109</v>
      </c>
      <c r="I16336" s="1">
        <v>362</v>
      </c>
      <c r="J16336" s="1">
        <f>MONTH(BART_Rides[[#This Row],[Date]])</f>
        <v>10</v>
      </c>
      <c r="K16336" s="1">
        <f>WEEKDAY(BART_Rides[[#This Row],[Date]],2)</f>
        <v>6</v>
      </c>
      <c r="L16336" s="1" t="str">
        <f>LEFT(BART_Rides[[#This Row],[Lines]],1)</f>
        <v>S</v>
      </c>
      <c r="M16336" s="1" t="str">
        <f>IF(BART_Rides[[#This Row],[FirstLetter]]="Y","Yes","No")</f>
        <v>No</v>
      </c>
      <c r="N16336" s="1" t="str">
        <f>IF(OR(BART_Rides[[#This Row],[Station Code]]="EM", BART_Rides[[#This Row],[Station Code]]="MT", BART_Rides[[#This Row],[Station Code]]="PL", BART_Rides[[#This Row],[Station Code]]="CC"), "Yes", "No")</f>
        <v>No</v>
      </c>
    </row>
    <row r="16337" spans="6:14">
      <c r="F16337" s="3">
        <v>44472</v>
      </c>
      <c r="G16337" s="1" t="s">
        <v>85</v>
      </c>
      <c r="H16337" s="1" t="s">
        <v>109</v>
      </c>
      <c r="I16337" s="1">
        <v>482</v>
      </c>
      <c r="J16337" s="1">
        <f>MONTH(BART_Rides[[#This Row],[Date]])</f>
        <v>10</v>
      </c>
      <c r="K16337" s="1">
        <f>WEEKDAY(BART_Rides[[#This Row],[Date]],2)</f>
        <v>7</v>
      </c>
      <c r="L16337" s="1" t="str">
        <f>LEFT(BART_Rides[[#This Row],[Lines]],1)</f>
        <v>S</v>
      </c>
      <c r="M16337" s="1" t="str">
        <f>IF(BART_Rides[[#This Row],[FirstLetter]]="Y","Yes","No")</f>
        <v>No</v>
      </c>
      <c r="N16337" s="1" t="str">
        <f>IF(OR(BART_Rides[[#This Row],[Station Code]]="EM", BART_Rides[[#This Row],[Station Code]]="MT", BART_Rides[[#This Row],[Station Code]]="PL", BART_Rides[[#This Row],[Station Code]]="CC"), "Yes", "No")</f>
        <v>No</v>
      </c>
    </row>
    <row r="16338" spans="6:14">
      <c r="F16338" s="3">
        <v>44473</v>
      </c>
      <c r="G16338" s="1" t="s">
        <v>85</v>
      </c>
      <c r="H16338" s="1" t="s">
        <v>109</v>
      </c>
      <c r="I16338" s="1">
        <v>497</v>
      </c>
      <c r="J16338" s="1">
        <f>MONTH(BART_Rides[[#This Row],[Date]])</f>
        <v>10</v>
      </c>
      <c r="K16338" s="1">
        <f>WEEKDAY(BART_Rides[[#This Row],[Date]],2)</f>
        <v>1</v>
      </c>
      <c r="L16338" s="1" t="str">
        <f>LEFT(BART_Rides[[#This Row],[Lines]],1)</f>
        <v>S</v>
      </c>
      <c r="M16338" s="1" t="str">
        <f>IF(BART_Rides[[#This Row],[FirstLetter]]="Y","Yes","No")</f>
        <v>No</v>
      </c>
      <c r="N16338" s="1" t="str">
        <f>IF(OR(BART_Rides[[#This Row],[Station Code]]="EM", BART_Rides[[#This Row],[Station Code]]="MT", BART_Rides[[#This Row],[Station Code]]="PL", BART_Rides[[#This Row],[Station Code]]="CC"), "Yes", "No")</f>
        <v>No</v>
      </c>
    </row>
    <row r="16339" spans="6:14">
      <c r="F16339" s="3">
        <v>44474</v>
      </c>
      <c r="G16339" s="1" t="s">
        <v>85</v>
      </c>
      <c r="H16339" s="1" t="s">
        <v>109</v>
      </c>
      <c r="I16339" s="1">
        <v>385</v>
      </c>
      <c r="J16339" s="1">
        <f>MONTH(BART_Rides[[#This Row],[Date]])</f>
        <v>10</v>
      </c>
      <c r="K16339" s="1">
        <f>WEEKDAY(BART_Rides[[#This Row],[Date]],2)</f>
        <v>2</v>
      </c>
      <c r="L16339" s="1" t="str">
        <f>LEFT(BART_Rides[[#This Row],[Lines]],1)</f>
        <v>S</v>
      </c>
      <c r="M16339" s="1" t="str">
        <f>IF(BART_Rides[[#This Row],[FirstLetter]]="Y","Yes","No")</f>
        <v>No</v>
      </c>
      <c r="N16339" s="1" t="str">
        <f>IF(OR(BART_Rides[[#This Row],[Station Code]]="EM", BART_Rides[[#This Row],[Station Code]]="MT", BART_Rides[[#This Row],[Station Code]]="PL", BART_Rides[[#This Row],[Station Code]]="CC"), "Yes", "No")</f>
        <v>No</v>
      </c>
    </row>
    <row r="16340" spans="6:14">
      <c r="F16340" s="3">
        <v>44475</v>
      </c>
      <c r="G16340" s="1" t="s">
        <v>85</v>
      </c>
      <c r="H16340" s="1" t="s">
        <v>109</v>
      </c>
      <c r="I16340" s="1">
        <v>430</v>
      </c>
      <c r="J16340" s="1">
        <f>MONTH(BART_Rides[[#This Row],[Date]])</f>
        <v>10</v>
      </c>
      <c r="K16340" s="1">
        <f>WEEKDAY(BART_Rides[[#This Row],[Date]],2)</f>
        <v>3</v>
      </c>
      <c r="L16340" s="1" t="str">
        <f>LEFT(BART_Rides[[#This Row],[Lines]],1)</f>
        <v>S</v>
      </c>
      <c r="M16340" s="1" t="str">
        <f>IF(BART_Rides[[#This Row],[FirstLetter]]="Y","Yes","No")</f>
        <v>No</v>
      </c>
      <c r="N16340" s="1" t="str">
        <f>IF(OR(BART_Rides[[#This Row],[Station Code]]="EM", BART_Rides[[#This Row],[Station Code]]="MT", BART_Rides[[#This Row],[Station Code]]="PL", BART_Rides[[#This Row],[Station Code]]="CC"), "Yes", "No")</f>
        <v>No</v>
      </c>
    </row>
    <row r="16341" spans="6:14">
      <c r="F16341" s="3">
        <v>44476</v>
      </c>
      <c r="G16341" s="1" t="s">
        <v>85</v>
      </c>
      <c r="H16341" s="1" t="s">
        <v>109</v>
      </c>
      <c r="I16341" s="1">
        <v>588</v>
      </c>
      <c r="J16341" s="1">
        <f>MONTH(BART_Rides[[#This Row],[Date]])</f>
        <v>10</v>
      </c>
      <c r="K16341" s="1">
        <f>WEEKDAY(BART_Rides[[#This Row],[Date]],2)</f>
        <v>4</v>
      </c>
      <c r="L16341" s="1" t="str">
        <f>LEFT(BART_Rides[[#This Row],[Lines]],1)</f>
        <v>S</v>
      </c>
      <c r="M16341" s="1" t="str">
        <f>IF(BART_Rides[[#This Row],[FirstLetter]]="Y","Yes","No")</f>
        <v>No</v>
      </c>
      <c r="N16341" s="1" t="str">
        <f>IF(OR(BART_Rides[[#This Row],[Station Code]]="EM", BART_Rides[[#This Row],[Station Code]]="MT", BART_Rides[[#This Row],[Station Code]]="PL", BART_Rides[[#This Row],[Station Code]]="CC"), "Yes", "No")</f>
        <v>No</v>
      </c>
    </row>
    <row r="16342" spans="6:14">
      <c r="F16342" s="3">
        <v>44477</v>
      </c>
      <c r="G16342" s="1" t="s">
        <v>85</v>
      </c>
      <c r="H16342" s="1" t="s">
        <v>109</v>
      </c>
      <c r="I16342" s="1">
        <v>597</v>
      </c>
      <c r="J16342" s="1">
        <f>MONTH(BART_Rides[[#This Row],[Date]])</f>
        <v>10</v>
      </c>
      <c r="K16342" s="1">
        <f>WEEKDAY(BART_Rides[[#This Row],[Date]],2)</f>
        <v>5</v>
      </c>
      <c r="L16342" s="1" t="str">
        <f>LEFT(BART_Rides[[#This Row],[Lines]],1)</f>
        <v>S</v>
      </c>
      <c r="M16342" s="1" t="str">
        <f>IF(BART_Rides[[#This Row],[FirstLetter]]="Y","Yes","No")</f>
        <v>No</v>
      </c>
      <c r="N16342" s="1" t="str">
        <f>IF(OR(BART_Rides[[#This Row],[Station Code]]="EM", BART_Rides[[#This Row],[Station Code]]="MT", BART_Rides[[#This Row],[Station Code]]="PL", BART_Rides[[#This Row],[Station Code]]="CC"), "Yes", "No")</f>
        <v>No</v>
      </c>
    </row>
    <row r="16343" spans="6:14">
      <c r="F16343" s="3">
        <v>44478</v>
      </c>
      <c r="G16343" s="1" t="s">
        <v>85</v>
      </c>
      <c r="H16343" s="1" t="s">
        <v>109</v>
      </c>
      <c r="I16343" s="1">
        <v>371</v>
      </c>
      <c r="J16343" s="1">
        <f>MONTH(BART_Rides[[#This Row],[Date]])</f>
        <v>10</v>
      </c>
      <c r="K16343" s="1">
        <f>WEEKDAY(BART_Rides[[#This Row],[Date]],2)</f>
        <v>6</v>
      </c>
      <c r="L16343" s="1" t="str">
        <f>LEFT(BART_Rides[[#This Row],[Lines]],1)</f>
        <v>S</v>
      </c>
      <c r="M16343" s="1" t="str">
        <f>IF(BART_Rides[[#This Row],[FirstLetter]]="Y","Yes","No")</f>
        <v>No</v>
      </c>
      <c r="N16343" s="1" t="str">
        <f>IF(OR(BART_Rides[[#This Row],[Station Code]]="EM", BART_Rides[[#This Row],[Station Code]]="MT", BART_Rides[[#This Row],[Station Code]]="PL", BART_Rides[[#This Row],[Station Code]]="CC"), "Yes", "No")</f>
        <v>No</v>
      </c>
    </row>
    <row r="16344" spans="6:14">
      <c r="F16344" s="3">
        <v>44479</v>
      </c>
      <c r="G16344" s="1" t="s">
        <v>85</v>
      </c>
      <c r="H16344" s="1" t="s">
        <v>109</v>
      </c>
      <c r="I16344" s="1">
        <v>456</v>
      </c>
      <c r="J16344" s="1">
        <f>MONTH(BART_Rides[[#This Row],[Date]])</f>
        <v>10</v>
      </c>
      <c r="K16344" s="1">
        <f>WEEKDAY(BART_Rides[[#This Row],[Date]],2)</f>
        <v>7</v>
      </c>
      <c r="L16344" s="1" t="str">
        <f>LEFT(BART_Rides[[#This Row],[Lines]],1)</f>
        <v>S</v>
      </c>
      <c r="M16344" s="1" t="str">
        <f>IF(BART_Rides[[#This Row],[FirstLetter]]="Y","Yes","No")</f>
        <v>No</v>
      </c>
      <c r="N16344" s="1" t="str">
        <f>IF(OR(BART_Rides[[#This Row],[Station Code]]="EM", BART_Rides[[#This Row],[Station Code]]="MT", BART_Rides[[#This Row],[Station Code]]="PL", BART_Rides[[#This Row],[Station Code]]="CC"), "Yes", "No")</f>
        <v>No</v>
      </c>
    </row>
    <row r="16345" spans="6:14">
      <c r="F16345" s="3">
        <v>44480</v>
      </c>
      <c r="G16345" s="1" t="s">
        <v>85</v>
      </c>
      <c r="H16345" s="1" t="s">
        <v>109</v>
      </c>
      <c r="I16345" s="1">
        <v>545</v>
      </c>
      <c r="J16345" s="1">
        <f>MONTH(BART_Rides[[#This Row],[Date]])</f>
        <v>10</v>
      </c>
      <c r="K16345" s="1">
        <f>WEEKDAY(BART_Rides[[#This Row],[Date]],2)</f>
        <v>1</v>
      </c>
      <c r="L16345" s="1" t="str">
        <f>LEFT(BART_Rides[[#This Row],[Lines]],1)</f>
        <v>S</v>
      </c>
      <c r="M16345" s="1" t="str">
        <f>IF(BART_Rides[[#This Row],[FirstLetter]]="Y","Yes","No")</f>
        <v>No</v>
      </c>
      <c r="N16345" s="1" t="str">
        <f>IF(OR(BART_Rides[[#This Row],[Station Code]]="EM", BART_Rides[[#This Row],[Station Code]]="MT", BART_Rides[[#This Row],[Station Code]]="PL", BART_Rides[[#This Row],[Station Code]]="CC"), "Yes", "No")</f>
        <v>No</v>
      </c>
    </row>
    <row r="16346" spans="6:14">
      <c r="F16346" s="3">
        <v>44481</v>
      </c>
      <c r="G16346" s="1" t="s">
        <v>85</v>
      </c>
      <c r="H16346" s="1" t="s">
        <v>109</v>
      </c>
      <c r="I16346" s="1">
        <v>348</v>
      </c>
      <c r="J16346" s="1">
        <f>MONTH(BART_Rides[[#This Row],[Date]])</f>
        <v>10</v>
      </c>
      <c r="K16346" s="1">
        <f>WEEKDAY(BART_Rides[[#This Row],[Date]],2)</f>
        <v>2</v>
      </c>
      <c r="L16346" s="1" t="str">
        <f>LEFT(BART_Rides[[#This Row],[Lines]],1)</f>
        <v>S</v>
      </c>
      <c r="M16346" s="1" t="str">
        <f>IF(BART_Rides[[#This Row],[FirstLetter]]="Y","Yes","No")</f>
        <v>No</v>
      </c>
      <c r="N16346" s="1" t="str">
        <f>IF(OR(BART_Rides[[#This Row],[Station Code]]="EM", BART_Rides[[#This Row],[Station Code]]="MT", BART_Rides[[#This Row],[Station Code]]="PL", BART_Rides[[#This Row],[Station Code]]="CC"), "Yes", "No")</f>
        <v>No</v>
      </c>
    </row>
    <row r="16347" spans="6:14">
      <c r="F16347" s="3">
        <v>44482</v>
      </c>
      <c r="G16347" s="1" t="s">
        <v>85</v>
      </c>
      <c r="H16347" s="1" t="s">
        <v>109</v>
      </c>
      <c r="I16347" s="1">
        <v>452</v>
      </c>
      <c r="J16347" s="1">
        <f>MONTH(BART_Rides[[#This Row],[Date]])</f>
        <v>10</v>
      </c>
      <c r="K16347" s="1">
        <f>WEEKDAY(BART_Rides[[#This Row],[Date]],2)</f>
        <v>3</v>
      </c>
      <c r="L16347" s="1" t="str">
        <f>LEFT(BART_Rides[[#This Row],[Lines]],1)</f>
        <v>S</v>
      </c>
      <c r="M16347" s="1" t="str">
        <f>IF(BART_Rides[[#This Row],[FirstLetter]]="Y","Yes","No")</f>
        <v>No</v>
      </c>
      <c r="N16347" s="1" t="str">
        <f>IF(OR(BART_Rides[[#This Row],[Station Code]]="EM", BART_Rides[[#This Row],[Station Code]]="MT", BART_Rides[[#This Row],[Station Code]]="PL", BART_Rides[[#This Row],[Station Code]]="CC"), "Yes", "No")</f>
        <v>No</v>
      </c>
    </row>
    <row r="16348" spans="6:14">
      <c r="F16348" s="3">
        <v>44483</v>
      </c>
      <c r="G16348" s="1" t="s">
        <v>85</v>
      </c>
      <c r="H16348" s="1" t="s">
        <v>109</v>
      </c>
      <c r="I16348" s="1">
        <v>641</v>
      </c>
      <c r="J16348" s="1">
        <f>MONTH(BART_Rides[[#This Row],[Date]])</f>
        <v>10</v>
      </c>
      <c r="K16348" s="1">
        <f>WEEKDAY(BART_Rides[[#This Row],[Date]],2)</f>
        <v>4</v>
      </c>
      <c r="L16348" s="1" t="str">
        <f>LEFT(BART_Rides[[#This Row],[Lines]],1)</f>
        <v>S</v>
      </c>
      <c r="M16348" s="1" t="str">
        <f>IF(BART_Rides[[#This Row],[FirstLetter]]="Y","Yes","No")</f>
        <v>No</v>
      </c>
      <c r="N16348" s="1" t="str">
        <f>IF(OR(BART_Rides[[#This Row],[Station Code]]="EM", BART_Rides[[#This Row],[Station Code]]="MT", BART_Rides[[#This Row],[Station Code]]="PL", BART_Rides[[#This Row],[Station Code]]="CC"), "Yes", "No")</f>
        <v>No</v>
      </c>
    </row>
    <row r="16349" spans="6:14">
      <c r="F16349" s="3">
        <v>44484</v>
      </c>
      <c r="G16349" s="1" t="s">
        <v>85</v>
      </c>
      <c r="H16349" s="1" t="s">
        <v>109</v>
      </c>
      <c r="I16349" s="1">
        <v>675</v>
      </c>
      <c r="J16349" s="1">
        <f>MONTH(BART_Rides[[#This Row],[Date]])</f>
        <v>10</v>
      </c>
      <c r="K16349" s="1">
        <f>WEEKDAY(BART_Rides[[#This Row],[Date]],2)</f>
        <v>5</v>
      </c>
      <c r="L16349" s="1" t="str">
        <f>LEFT(BART_Rides[[#This Row],[Lines]],1)</f>
        <v>S</v>
      </c>
      <c r="M16349" s="1" t="str">
        <f>IF(BART_Rides[[#This Row],[FirstLetter]]="Y","Yes","No")</f>
        <v>No</v>
      </c>
      <c r="N16349" s="1" t="str">
        <f>IF(OR(BART_Rides[[#This Row],[Station Code]]="EM", BART_Rides[[#This Row],[Station Code]]="MT", BART_Rides[[#This Row],[Station Code]]="PL", BART_Rides[[#This Row],[Station Code]]="CC"), "Yes", "No")</f>
        <v>No</v>
      </c>
    </row>
    <row r="16350" spans="6:14">
      <c r="F16350" s="3">
        <v>44485</v>
      </c>
      <c r="G16350" s="1" t="s">
        <v>85</v>
      </c>
      <c r="H16350" s="1" t="s">
        <v>109</v>
      </c>
      <c r="I16350" s="1">
        <v>271</v>
      </c>
      <c r="J16350" s="1">
        <f>MONTH(BART_Rides[[#This Row],[Date]])</f>
        <v>10</v>
      </c>
      <c r="K16350" s="1">
        <f>WEEKDAY(BART_Rides[[#This Row],[Date]],2)</f>
        <v>6</v>
      </c>
      <c r="L16350" s="1" t="str">
        <f>LEFT(BART_Rides[[#This Row],[Lines]],1)</f>
        <v>S</v>
      </c>
      <c r="M16350" s="1" t="str">
        <f>IF(BART_Rides[[#This Row],[FirstLetter]]="Y","Yes","No")</f>
        <v>No</v>
      </c>
      <c r="N16350" s="1" t="str">
        <f>IF(OR(BART_Rides[[#This Row],[Station Code]]="EM", BART_Rides[[#This Row],[Station Code]]="MT", BART_Rides[[#This Row],[Station Code]]="PL", BART_Rides[[#This Row],[Station Code]]="CC"), "Yes", "No")</f>
        <v>No</v>
      </c>
    </row>
    <row r="16351" spans="6:14">
      <c r="F16351" s="3">
        <v>44486</v>
      </c>
      <c r="G16351" s="1" t="s">
        <v>85</v>
      </c>
      <c r="H16351" s="1" t="s">
        <v>109</v>
      </c>
      <c r="I16351" s="1">
        <v>350</v>
      </c>
      <c r="J16351" s="1">
        <f>MONTH(BART_Rides[[#This Row],[Date]])</f>
        <v>10</v>
      </c>
      <c r="K16351" s="1">
        <f>WEEKDAY(BART_Rides[[#This Row],[Date]],2)</f>
        <v>7</v>
      </c>
      <c r="L16351" s="1" t="str">
        <f>LEFT(BART_Rides[[#This Row],[Lines]],1)</f>
        <v>S</v>
      </c>
      <c r="M16351" s="1" t="str">
        <f>IF(BART_Rides[[#This Row],[FirstLetter]]="Y","Yes","No")</f>
        <v>No</v>
      </c>
      <c r="N16351" s="1" t="str">
        <f>IF(OR(BART_Rides[[#This Row],[Station Code]]="EM", BART_Rides[[#This Row],[Station Code]]="MT", BART_Rides[[#This Row],[Station Code]]="PL", BART_Rides[[#This Row],[Station Code]]="CC"), "Yes", "No")</f>
        <v>No</v>
      </c>
    </row>
    <row r="16352" spans="6:14">
      <c r="F16352" s="3">
        <v>44487</v>
      </c>
      <c r="G16352" s="1" t="s">
        <v>85</v>
      </c>
      <c r="H16352" s="1" t="s">
        <v>109</v>
      </c>
      <c r="I16352" s="1">
        <v>531</v>
      </c>
      <c r="J16352" s="1">
        <f>MONTH(BART_Rides[[#This Row],[Date]])</f>
        <v>10</v>
      </c>
      <c r="K16352" s="1">
        <f>WEEKDAY(BART_Rides[[#This Row],[Date]],2)</f>
        <v>1</v>
      </c>
      <c r="L16352" s="1" t="str">
        <f>LEFT(BART_Rides[[#This Row],[Lines]],1)</f>
        <v>S</v>
      </c>
      <c r="M16352" s="1" t="str">
        <f>IF(BART_Rides[[#This Row],[FirstLetter]]="Y","Yes","No")</f>
        <v>No</v>
      </c>
      <c r="N16352" s="1" t="str">
        <f>IF(OR(BART_Rides[[#This Row],[Station Code]]="EM", BART_Rides[[#This Row],[Station Code]]="MT", BART_Rides[[#This Row],[Station Code]]="PL", BART_Rides[[#This Row],[Station Code]]="CC"), "Yes", "No")</f>
        <v>No</v>
      </c>
    </row>
    <row r="16353" spans="6:14">
      <c r="F16353" s="3">
        <v>44488</v>
      </c>
      <c r="G16353" s="1" t="s">
        <v>85</v>
      </c>
      <c r="H16353" s="1" t="s">
        <v>109</v>
      </c>
      <c r="I16353" s="1">
        <v>381</v>
      </c>
      <c r="J16353" s="1">
        <f>MONTH(BART_Rides[[#This Row],[Date]])</f>
        <v>10</v>
      </c>
      <c r="K16353" s="1">
        <f>WEEKDAY(BART_Rides[[#This Row],[Date]],2)</f>
        <v>2</v>
      </c>
      <c r="L16353" s="1" t="str">
        <f>LEFT(BART_Rides[[#This Row],[Lines]],1)</f>
        <v>S</v>
      </c>
      <c r="M16353" s="1" t="str">
        <f>IF(BART_Rides[[#This Row],[FirstLetter]]="Y","Yes","No")</f>
        <v>No</v>
      </c>
      <c r="N16353" s="1" t="str">
        <f>IF(OR(BART_Rides[[#This Row],[Station Code]]="EM", BART_Rides[[#This Row],[Station Code]]="MT", BART_Rides[[#This Row],[Station Code]]="PL", BART_Rides[[#This Row],[Station Code]]="CC"), "Yes", "No")</f>
        <v>No</v>
      </c>
    </row>
    <row r="16354" spans="6:14">
      <c r="F16354" s="3">
        <v>44489</v>
      </c>
      <c r="G16354" s="1" t="s">
        <v>85</v>
      </c>
      <c r="H16354" s="1" t="s">
        <v>109</v>
      </c>
      <c r="I16354" s="1">
        <v>430</v>
      </c>
      <c r="J16354" s="1">
        <f>MONTH(BART_Rides[[#This Row],[Date]])</f>
        <v>10</v>
      </c>
      <c r="K16354" s="1">
        <f>WEEKDAY(BART_Rides[[#This Row],[Date]],2)</f>
        <v>3</v>
      </c>
      <c r="L16354" s="1" t="str">
        <f>LEFT(BART_Rides[[#This Row],[Lines]],1)</f>
        <v>S</v>
      </c>
      <c r="M16354" s="1" t="str">
        <f>IF(BART_Rides[[#This Row],[FirstLetter]]="Y","Yes","No")</f>
        <v>No</v>
      </c>
      <c r="N16354" s="1" t="str">
        <f>IF(OR(BART_Rides[[#This Row],[Station Code]]="EM", BART_Rides[[#This Row],[Station Code]]="MT", BART_Rides[[#This Row],[Station Code]]="PL", BART_Rides[[#This Row],[Station Code]]="CC"), "Yes", "No")</f>
        <v>No</v>
      </c>
    </row>
    <row r="16355" spans="6:14">
      <c r="F16355" s="3">
        <v>44490</v>
      </c>
      <c r="G16355" s="1" t="s">
        <v>85</v>
      </c>
      <c r="H16355" s="1" t="s">
        <v>109</v>
      </c>
      <c r="I16355" s="1">
        <v>623</v>
      </c>
      <c r="J16355" s="1">
        <f>MONTH(BART_Rides[[#This Row],[Date]])</f>
        <v>10</v>
      </c>
      <c r="K16355" s="1">
        <f>WEEKDAY(BART_Rides[[#This Row],[Date]],2)</f>
        <v>4</v>
      </c>
      <c r="L16355" s="1" t="str">
        <f>LEFT(BART_Rides[[#This Row],[Lines]],1)</f>
        <v>S</v>
      </c>
      <c r="M16355" s="1" t="str">
        <f>IF(BART_Rides[[#This Row],[FirstLetter]]="Y","Yes","No")</f>
        <v>No</v>
      </c>
      <c r="N16355" s="1" t="str">
        <f>IF(OR(BART_Rides[[#This Row],[Station Code]]="EM", BART_Rides[[#This Row],[Station Code]]="MT", BART_Rides[[#This Row],[Station Code]]="PL", BART_Rides[[#This Row],[Station Code]]="CC"), "Yes", "No")</f>
        <v>No</v>
      </c>
    </row>
    <row r="16356" spans="6:14">
      <c r="F16356" s="3">
        <v>44491</v>
      </c>
      <c r="G16356" s="1" t="s">
        <v>85</v>
      </c>
      <c r="H16356" s="1" t="s">
        <v>109</v>
      </c>
      <c r="I16356" s="1">
        <v>627</v>
      </c>
      <c r="J16356" s="1">
        <f>MONTH(BART_Rides[[#This Row],[Date]])</f>
        <v>10</v>
      </c>
      <c r="K16356" s="1">
        <f>WEEKDAY(BART_Rides[[#This Row],[Date]],2)</f>
        <v>5</v>
      </c>
      <c r="L16356" s="1" t="str">
        <f>LEFT(BART_Rides[[#This Row],[Lines]],1)</f>
        <v>S</v>
      </c>
      <c r="M16356" s="1" t="str">
        <f>IF(BART_Rides[[#This Row],[FirstLetter]]="Y","Yes","No")</f>
        <v>No</v>
      </c>
      <c r="N16356" s="1" t="str">
        <f>IF(OR(BART_Rides[[#This Row],[Station Code]]="EM", BART_Rides[[#This Row],[Station Code]]="MT", BART_Rides[[#This Row],[Station Code]]="PL", BART_Rides[[#This Row],[Station Code]]="CC"), "Yes", "No")</f>
        <v>No</v>
      </c>
    </row>
    <row r="16357" spans="6:14">
      <c r="F16357" s="3">
        <v>44492</v>
      </c>
      <c r="G16357" s="1" t="s">
        <v>85</v>
      </c>
      <c r="H16357" s="1" t="s">
        <v>109</v>
      </c>
      <c r="I16357" s="1">
        <v>352</v>
      </c>
      <c r="J16357" s="1">
        <f>MONTH(BART_Rides[[#This Row],[Date]])</f>
        <v>10</v>
      </c>
      <c r="K16357" s="1">
        <f>WEEKDAY(BART_Rides[[#This Row],[Date]],2)</f>
        <v>6</v>
      </c>
      <c r="L16357" s="1" t="str">
        <f>LEFT(BART_Rides[[#This Row],[Lines]],1)</f>
        <v>S</v>
      </c>
      <c r="M16357" s="1" t="str">
        <f>IF(BART_Rides[[#This Row],[FirstLetter]]="Y","Yes","No")</f>
        <v>No</v>
      </c>
      <c r="N16357" s="1" t="str">
        <f>IF(OR(BART_Rides[[#This Row],[Station Code]]="EM", BART_Rides[[#This Row],[Station Code]]="MT", BART_Rides[[#This Row],[Station Code]]="PL", BART_Rides[[#This Row],[Station Code]]="CC"), "Yes", "No")</f>
        <v>No</v>
      </c>
    </row>
    <row r="16358" spans="6:14">
      <c r="F16358" s="3">
        <v>44493</v>
      </c>
      <c r="G16358" s="1" t="s">
        <v>85</v>
      </c>
      <c r="H16358" s="1" t="s">
        <v>109</v>
      </c>
      <c r="I16358" s="1">
        <v>334</v>
      </c>
      <c r="J16358" s="1">
        <f>MONTH(BART_Rides[[#This Row],[Date]])</f>
        <v>10</v>
      </c>
      <c r="K16358" s="1">
        <f>WEEKDAY(BART_Rides[[#This Row],[Date]],2)</f>
        <v>7</v>
      </c>
      <c r="L16358" s="1" t="str">
        <f>LEFT(BART_Rides[[#This Row],[Lines]],1)</f>
        <v>S</v>
      </c>
      <c r="M16358" s="1" t="str">
        <f>IF(BART_Rides[[#This Row],[FirstLetter]]="Y","Yes","No")</f>
        <v>No</v>
      </c>
      <c r="N16358" s="1" t="str">
        <f>IF(OR(BART_Rides[[#This Row],[Station Code]]="EM", BART_Rides[[#This Row],[Station Code]]="MT", BART_Rides[[#This Row],[Station Code]]="PL", BART_Rides[[#This Row],[Station Code]]="CC"), "Yes", "No")</f>
        <v>No</v>
      </c>
    </row>
    <row r="16359" spans="6:14">
      <c r="F16359" s="3">
        <v>44494</v>
      </c>
      <c r="G16359" s="1" t="s">
        <v>85</v>
      </c>
      <c r="H16359" s="1" t="s">
        <v>109</v>
      </c>
      <c r="I16359" s="1">
        <v>448</v>
      </c>
      <c r="J16359" s="1">
        <f>MONTH(BART_Rides[[#This Row],[Date]])</f>
        <v>10</v>
      </c>
      <c r="K16359" s="1">
        <f>WEEKDAY(BART_Rides[[#This Row],[Date]],2)</f>
        <v>1</v>
      </c>
      <c r="L16359" s="1" t="str">
        <f>LEFT(BART_Rides[[#This Row],[Lines]],1)</f>
        <v>S</v>
      </c>
      <c r="M16359" s="1" t="str">
        <f>IF(BART_Rides[[#This Row],[FirstLetter]]="Y","Yes","No")</f>
        <v>No</v>
      </c>
      <c r="N16359" s="1" t="str">
        <f>IF(OR(BART_Rides[[#This Row],[Station Code]]="EM", BART_Rides[[#This Row],[Station Code]]="MT", BART_Rides[[#This Row],[Station Code]]="PL", BART_Rides[[#This Row],[Station Code]]="CC"), "Yes", "No")</f>
        <v>No</v>
      </c>
    </row>
    <row r="16360" spans="6:14">
      <c r="F16360" s="3">
        <v>44495</v>
      </c>
      <c r="G16360" s="1" t="s">
        <v>85</v>
      </c>
      <c r="H16360" s="1" t="s">
        <v>109</v>
      </c>
      <c r="I16360" s="1">
        <v>301</v>
      </c>
      <c r="J16360" s="1">
        <f>MONTH(BART_Rides[[#This Row],[Date]])</f>
        <v>10</v>
      </c>
      <c r="K16360" s="1">
        <f>WEEKDAY(BART_Rides[[#This Row],[Date]],2)</f>
        <v>2</v>
      </c>
      <c r="L16360" s="1" t="str">
        <f>LEFT(BART_Rides[[#This Row],[Lines]],1)</f>
        <v>S</v>
      </c>
      <c r="M16360" s="1" t="str">
        <f>IF(BART_Rides[[#This Row],[FirstLetter]]="Y","Yes","No")</f>
        <v>No</v>
      </c>
      <c r="N16360" s="1" t="str">
        <f>IF(OR(BART_Rides[[#This Row],[Station Code]]="EM", BART_Rides[[#This Row],[Station Code]]="MT", BART_Rides[[#This Row],[Station Code]]="PL", BART_Rides[[#This Row],[Station Code]]="CC"), "Yes", "No")</f>
        <v>No</v>
      </c>
    </row>
    <row r="16361" spans="6:14">
      <c r="F16361" s="3">
        <v>44496</v>
      </c>
      <c r="G16361" s="1" t="s">
        <v>85</v>
      </c>
      <c r="H16361" s="1" t="s">
        <v>109</v>
      </c>
      <c r="I16361" s="1">
        <v>401</v>
      </c>
      <c r="J16361" s="1">
        <f>MONTH(BART_Rides[[#This Row],[Date]])</f>
        <v>10</v>
      </c>
      <c r="K16361" s="1">
        <f>WEEKDAY(BART_Rides[[#This Row],[Date]],2)</f>
        <v>3</v>
      </c>
      <c r="L16361" s="1" t="str">
        <f>LEFT(BART_Rides[[#This Row],[Lines]],1)</f>
        <v>S</v>
      </c>
      <c r="M16361" s="1" t="str">
        <f>IF(BART_Rides[[#This Row],[FirstLetter]]="Y","Yes","No")</f>
        <v>No</v>
      </c>
      <c r="N16361" s="1" t="str">
        <f>IF(OR(BART_Rides[[#This Row],[Station Code]]="EM", BART_Rides[[#This Row],[Station Code]]="MT", BART_Rides[[#This Row],[Station Code]]="PL", BART_Rides[[#This Row],[Station Code]]="CC"), "Yes", "No")</f>
        <v>No</v>
      </c>
    </row>
    <row r="16362" spans="6:14">
      <c r="F16362" s="3">
        <v>44497</v>
      </c>
      <c r="G16362" s="1" t="s">
        <v>85</v>
      </c>
      <c r="H16362" s="1" t="s">
        <v>109</v>
      </c>
      <c r="I16362" s="1">
        <v>584</v>
      </c>
      <c r="J16362" s="1">
        <f>MONTH(BART_Rides[[#This Row],[Date]])</f>
        <v>10</v>
      </c>
      <c r="K16362" s="1">
        <f>WEEKDAY(BART_Rides[[#This Row],[Date]],2)</f>
        <v>4</v>
      </c>
      <c r="L16362" s="1" t="str">
        <f>LEFT(BART_Rides[[#This Row],[Lines]],1)</f>
        <v>S</v>
      </c>
      <c r="M16362" s="1" t="str">
        <f>IF(BART_Rides[[#This Row],[FirstLetter]]="Y","Yes","No")</f>
        <v>No</v>
      </c>
      <c r="N16362" s="1" t="str">
        <f>IF(OR(BART_Rides[[#This Row],[Station Code]]="EM", BART_Rides[[#This Row],[Station Code]]="MT", BART_Rides[[#This Row],[Station Code]]="PL", BART_Rides[[#This Row],[Station Code]]="CC"), "Yes", "No")</f>
        <v>No</v>
      </c>
    </row>
    <row r="16363" spans="6:14">
      <c r="F16363" s="3">
        <v>44498</v>
      </c>
      <c r="G16363" s="1" t="s">
        <v>85</v>
      </c>
      <c r="H16363" s="1" t="s">
        <v>109</v>
      </c>
      <c r="I16363" s="1">
        <v>715</v>
      </c>
      <c r="J16363" s="1">
        <f>MONTH(BART_Rides[[#This Row],[Date]])</f>
        <v>10</v>
      </c>
      <c r="K16363" s="1">
        <f>WEEKDAY(BART_Rides[[#This Row],[Date]],2)</f>
        <v>5</v>
      </c>
      <c r="L16363" s="1" t="str">
        <f>LEFT(BART_Rides[[#This Row],[Lines]],1)</f>
        <v>S</v>
      </c>
      <c r="M16363" s="1" t="str">
        <f>IF(BART_Rides[[#This Row],[FirstLetter]]="Y","Yes","No")</f>
        <v>No</v>
      </c>
      <c r="N16363" s="1" t="str">
        <f>IF(OR(BART_Rides[[#This Row],[Station Code]]="EM", BART_Rides[[#This Row],[Station Code]]="MT", BART_Rides[[#This Row],[Station Code]]="PL", BART_Rides[[#This Row],[Station Code]]="CC"), "Yes", "No")</f>
        <v>No</v>
      </c>
    </row>
    <row r="16364" spans="6:14">
      <c r="F16364" s="3">
        <v>44499</v>
      </c>
      <c r="G16364" s="1" t="s">
        <v>85</v>
      </c>
      <c r="H16364" s="1" t="s">
        <v>109</v>
      </c>
      <c r="I16364" s="1">
        <v>313</v>
      </c>
      <c r="J16364" s="1">
        <f>MONTH(BART_Rides[[#This Row],[Date]])</f>
        <v>10</v>
      </c>
      <c r="K16364" s="1">
        <f>WEEKDAY(BART_Rides[[#This Row],[Date]],2)</f>
        <v>6</v>
      </c>
      <c r="L16364" s="1" t="str">
        <f>LEFT(BART_Rides[[#This Row],[Lines]],1)</f>
        <v>S</v>
      </c>
      <c r="M16364" s="1" t="str">
        <f>IF(BART_Rides[[#This Row],[FirstLetter]]="Y","Yes","No")</f>
        <v>No</v>
      </c>
      <c r="N16364" s="1" t="str">
        <f>IF(OR(BART_Rides[[#This Row],[Station Code]]="EM", BART_Rides[[#This Row],[Station Code]]="MT", BART_Rides[[#This Row],[Station Code]]="PL", BART_Rides[[#This Row],[Station Code]]="CC"), "Yes", "No")</f>
        <v>No</v>
      </c>
    </row>
    <row r="16365" spans="6:14">
      <c r="F16365" s="3">
        <v>44500</v>
      </c>
      <c r="G16365" s="1" t="s">
        <v>85</v>
      </c>
      <c r="H16365" s="1" t="s">
        <v>109</v>
      </c>
      <c r="I16365" s="1">
        <v>315</v>
      </c>
      <c r="J16365" s="1">
        <f>MONTH(BART_Rides[[#This Row],[Date]])</f>
        <v>10</v>
      </c>
      <c r="K16365" s="1">
        <f>WEEKDAY(BART_Rides[[#This Row],[Date]],2)</f>
        <v>7</v>
      </c>
      <c r="L16365" s="1" t="str">
        <f>LEFT(BART_Rides[[#This Row],[Lines]],1)</f>
        <v>S</v>
      </c>
      <c r="M16365" s="1" t="str">
        <f>IF(BART_Rides[[#This Row],[FirstLetter]]="Y","Yes","No")</f>
        <v>No</v>
      </c>
      <c r="N16365" s="1" t="str">
        <f>IF(OR(BART_Rides[[#This Row],[Station Code]]="EM", BART_Rides[[#This Row],[Station Code]]="MT", BART_Rides[[#This Row],[Station Code]]="PL", BART_Rides[[#This Row],[Station Code]]="CC"), "Yes", "No")</f>
        <v>No</v>
      </c>
    </row>
    <row r="16366" spans="6:14">
      <c r="F16366" s="3">
        <v>44501</v>
      </c>
      <c r="G16366" s="1" t="s">
        <v>85</v>
      </c>
      <c r="H16366" s="1" t="s">
        <v>109</v>
      </c>
      <c r="I16366" s="1">
        <v>819</v>
      </c>
      <c r="J16366" s="1">
        <f>MONTH(BART_Rides[[#This Row],[Date]])</f>
        <v>11</v>
      </c>
      <c r="K16366" s="1">
        <f>WEEKDAY(BART_Rides[[#This Row],[Date]],2)</f>
        <v>1</v>
      </c>
      <c r="L16366" s="1" t="str">
        <f>LEFT(BART_Rides[[#This Row],[Lines]],1)</f>
        <v>S</v>
      </c>
      <c r="M16366" s="1" t="str">
        <f>IF(BART_Rides[[#This Row],[FirstLetter]]="Y","Yes","No")</f>
        <v>No</v>
      </c>
      <c r="N16366" s="1" t="str">
        <f>IF(OR(BART_Rides[[#This Row],[Station Code]]="EM", BART_Rides[[#This Row],[Station Code]]="MT", BART_Rides[[#This Row],[Station Code]]="PL", BART_Rides[[#This Row],[Station Code]]="CC"), "Yes", "No")</f>
        <v>No</v>
      </c>
    </row>
    <row r="16367" spans="6:14">
      <c r="F16367" s="3">
        <v>44502</v>
      </c>
      <c r="G16367" s="1" t="s">
        <v>85</v>
      </c>
      <c r="H16367" s="1" t="s">
        <v>109</v>
      </c>
      <c r="I16367" s="1">
        <v>335</v>
      </c>
      <c r="J16367" s="1">
        <f>MONTH(BART_Rides[[#This Row],[Date]])</f>
        <v>11</v>
      </c>
      <c r="K16367" s="1">
        <f>WEEKDAY(BART_Rides[[#This Row],[Date]],2)</f>
        <v>2</v>
      </c>
      <c r="L16367" s="1" t="str">
        <f>LEFT(BART_Rides[[#This Row],[Lines]],1)</f>
        <v>S</v>
      </c>
      <c r="M16367" s="1" t="str">
        <f>IF(BART_Rides[[#This Row],[FirstLetter]]="Y","Yes","No")</f>
        <v>No</v>
      </c>
      <c r="N16367" s="1" t="str">
        <f>IF(OR(BART_Rides[[#This Row],[Station Code]]="EM", BART_Rides[[#This Row],[Station Code]]="MT", BART_Rides[[#This Row],[Station Code]]="PL", BART_Rides[[#This Row],[Station Code]]="CC"), "Yes", "No")</f>
        <v>No</v>
      </c>
    </row>
    <row r="16368" spans="6:14">
      <c r="F16368" s="3">
        <v>44503</v>
      </c>
      <c r="G16368" s="1" t="s">
        <v>85</v>
      </c>
      <c r="H16368" s="1" t="s">
        <v>109</v>
      </c>
      <c r="I16368" s="1">
        <v>383</v>
      </c>
      <c r="J16368" s="1">
        <f>MONTH(BART_Rides[[#This Row],[Date]])</f>
        <v>11</v>
      </c>
      <c r="K16368" s="1">
        <f>WEEKDAY(BART_Rides[[#This Row],[Date]],2)</f>
        <v>3</v>
      </c>
      <c r="L16368" s="1" t="str">
        <f>LEFT(BART_Rides[[#This Row],[Lines]],1)</f>
        <v>S</v>
      </c>
      <c r="M16368" s="1" t="str">
        <f>IF(BART_Rides[[#This Row],[FirstLetter]]="Y","Yes","No")</f>
        <v>No</v>
      </c>
      <c r="N16368" s="1" t="str">
        <f>IF(OR(BART_Rides[[#This Row],[Station Code]]="EM", BART_Rides[[#This Row],[Station Code]]="MT", BART_Rides[[#This Row],[Station Code]]="PL", BART_Rides[[#This Row],[Station Code]]="CC"), "Yes", "No")</f>
        <v>No</v>
      </c>
    </row>
    <row r="16369" spans="6:14">
      <c r="F16369" s="3">
        <v>44504</v>
      </c>
      <c r="G16369" s="1" t="s">
        <v>85</v>
      </c>
      <c r="H16369" s="1" t="s">
        <v>109</v>
      </c>
      <c r="I16369" s="1">
        <v>577</v>
      </c>
      <c r="J16369" s="1">
        <f>MONTH(BART_Rides[[#This Row],[Date]])</f>
        <v>11</v>
      </c>
      <c r="K16369" s="1">
        <f>WEEKDAY(BART_Rides[[#This Row],[Date]],2)</f>
        <v>4</v>
      </c>
      <c r="L16369" s="1" t="str">
        <f>LEFT(BART_Rides[[#This Row],[Lines]],1)</f>
        <v>S</v>
      </c>
      <c r="M16369" s="1" t="str">
        <f>IF(BART_Rides[[#This Row],[FirstLetter]]="Y","Yes","No")</f>
        <v>No</v>
      </c>
      <c r="N16369" s="1" t="str">
        <f>IF(OR(BART_Rides[[#This Row],[Station Code]]="EM", BART_Rides[[#This Row],[Station Code]]="MT", BART_Rides[[#This Row],[Station Code]]="PL", BART_Rides[[#This Row],[Station Code]]="CC"), "Yes", "No")</f>
        <v>No</v>
      </c>
    </row>
    <row r="16370" spans="6:14">
      <c r="F16370" s="3">
        <v>44505</v>
      </c>
      <c r="G16370" s="1" t="s">
        <v>85</v>
      </c>
      <c r="H16370" s="1" t="s">
        <v>109</v>
      </c>
      <c r="I16370" s="1">
        <v>589</v>
      </c>
      <c r="J16370" s="1">
        <f>MONTH(BART_Rides[[#This Row],[Date]])</f>
        <v>11</v>
      </c>
      <c r="K16370" s="1">
        <f>WEEKDAY(BART_Rides[[#This Row],[Date]],2)</f>
        <v>5</v>
      </c>
      <c r="L16370" s="1" t="str">
        <f>LEFT(BART_Rides[[#This Row],[Lines]],1)</f>
        <v>S</v>
      </c>
      <c r="M16370" s="1" t="str">
        <f>IF(BART_Rides[[#This Row],[FirstLetter]]="Y","Yes","No")</f>
        <v>No</v>
      </c>
      <c r="N16370" s="1" t="str">
        <f>IF(OR(BART_Rides[[#This Row],[Station Code]]="EM", BART_Rides[[#This Row],[Station Code]]="MT", BART_Rides[[#This Row],[Station Code]]="PL", BART_Rides[[#This Row],[Station Code]]="CC"), "Yes", "No")</f>
        <v>No</v>
      </c>
    </row>
    <row r="16371" spans="6:14">
      <c r="F16371" s="3">
        <v>44506</v>
      </c>
      <c r="G16371" s="1" t="s">
        <v>85</v>
      </c>
      <c r="H16371" s="1" t="s">
        <v>109</v>
      </c>
      <c r="I16371" s="1">
        <v>322</v>
      </c>
      <c r="J16371" s="1">
        <f>MONTH(BART_Rides[[#This Row],[Date]])</f>
        <v>11</v>
      </c>
      <c r="K16371" s="1">
        <f>WEEKDAY(BART_Rides[[#This Row],[Date]],2)</f>
        <v>6</v>
      </c>
      <c r="L16371" s="1" t="str">
        <f>LEFT(BART_Rides[[#This Row],[Lines]],1)</f>
        <v>S</v>
      </c>
      <c r="M16371" s="1" t="str">
        <f>IF(BART_Rides[[#This Row],[FirstLetter]]="Y","Yes","No")</f>
        <v>No</v>
      </c>
      <c r="N16371" s="1" t="str">
        <f>IF(OR(BART_Rides[[#This Row],[Station Code]]="EM", BART_Rides[[#This Row],[Station Code]]="MT", BART_Rides[[#This Row],[Station Code]]="PL", BART_Rides[[#This Row],[Station Code]]="CC"), "Yes", "No")</f>
        <v>No</v>
      </c>
    </row>
    <row r="16372" spans="6:14">
      <c r="F16372" s="3">
        <v>44507</v>
      </c>
      <c r="G16372" s="1" t="s">
        <v>85</v>
      </c>
      <c r="H16372" s="1" t="s">
        <v>109</v>
      </c>
      <c r="I16372" s="1">
        <v>318</v>
      </c>
      <c r="J16372" s="1">
        <f>MONTH(BART_Rides[[#This Row],[Date]])</f>
        <v>11</v>
      </c>
      <c r="K16372" s="1">
        <f>WEEKDAY(BART_Rides[[#This Row],[Date]],2)</f>
        <v>7</v>
      </c>
      <c r="L16372" s="1" t="str">
        <f>LEFT(BART_Rides[[#This Row],[Lines]],1)</f>
        <v>S</v>
      </c>
      <c r="M16372" s="1" t="str">
        <f>IF(BART_Rides[[#This Row],[FirstLetter]]="Y","Yes","No")</f>
        <v>No</v>
      </c>
      <c r="N16372" s="1" t="str">
        <f>IF(OR(BART_Rides[[#This Row],[Station Code]]="EM", BART_Rides[[#This Row],[Station Code]]="MT", BART_Rides[[#This Row],[Station Code]]="PL", BART_Rides[[#This Row],[Station Code]]="CC"), "Yes", "No")</f>
        <v>No</v>
      </c>
    </row>
    <row r="16373" spans="6:14">
      <c r="F16373" s="3">
        <v>44508</v>
      </c>
      <c r="G16373" s="1" t="s">
        <v>85</v>
      </c>
      <c r="H16373" s="1" t="s">
        <v>109</v>
      </c>
      <c r="I16373" s="1">
        <v>437</v>
      </c>
      <c r="J16373" s="1">
        <f>MONTH(BART_Rides[[#This Row],[Date]])</f>
        <v>11</v>
      </c>
      <c r="K16373" s="1">
        <f>WEEKDAY(BART_Rides[[#This Row],[Date]],2)</f>
        <v>1</v>
      </c>
      <c r="L16373" s="1" t="str">
        <f>LEFT(BART_Rides[[#This Row],[Lines]],1)</f>
        <v>S</v>
      </c>
      <c r="M16373" s="1" t="str">
        <f>IF(BART_Rides[[#This Row],[FirstLetter]]="Y","Yes","No")</f>
        <v>No</v>
      </c>
      <c r="N16373" s="1" t="str">
        <f>IF(OR(BART_Rides[[#This Row],[Station Code]]="EM", BART_Rides[[#This Row],[Station Code]]="MT", BART_Rides[[#This Row],[Station Code]]="PL", BART_Rides[[#This Row],[Station Code]]="CC"), "Yes", "No")</f>
        <v>No</v>
      </c>
    </row>
    <row r="16374" spans="6:14">
      <c r="F16374" s="3">
        <v>44509</v>
      </c>
      <c r="G16374" s="1" t="s">
        <v>85</v>
      </c>
      <c r="H16374" s="1" t="s">
        <v>109</v>
      </c>
      <c r="I16374" s="1">
        <v>389</v>
      </c>
      <c r="J16374" s="1">
        <f>MONTH(BART_Rides[[#This Row],[Date]])</f>
        <v>11</v>
      </c>
      <c r="K16374" s="1">
        <f>WEEKDAY(BART_Rides[[#This Row],[Date]],2)</f>
        <v>2</v>
      </c>
      <c r="L16374" s="1" t="str">
        <f>LEFT(BART_Rides[[#This Row],[Lines]],1)</f>
        <v>S</v>
      </c>
      <c r="M16374" s="1" t="str">
        <f>IF(BART_Rides[[#This Row],[FirstLetter]]="Y","Yes","No")</f>
        <v>No</v>
      </c>
      <c r="N16374" s="1" t="str">
        <f>IF(OR(BART_Rides[[#This Row],[Station Code]]="EM", BART_Rides[[#This Row],[Station Code]]="MT", BART_Rides[[#This Row],[Station Code]]="PL", BART_Rides[[#This Row],[Station Code]]="CC"), "Yes", "No")</f>
        <v>No</v>
      </c>
    </row>
    <row r="16375" spans="6:14">
      <c r="F16375" s="3">
        <v>44510</v>
      </c>
      <c r="G16375" s="1" t="s">
        <v>85</v>
      </c>
      <c r="H16375" s="1" t="s">
        <v>109</v>
      </c>
      <c r="I16375" s="1">
        <v>487</v>
      </c>
      <c r="J16375" s="1">
        <f>MONTH(BART_Rides[[#This Row],[Date]])</f>
        <v>11</v>
      </c>
      <c r="K16375" s="1">
        <f>WEEKDAY(BART_Rides[[#This Row],[Date]],2)</f>
        <v>3</v>
      </c>
      <c r="L16375" s="1" t="str">
        <f>LEFT(BART_Rides[[#This Row],[Lines]],1)</f>
        <v>S</v>
      </c>
      <c r="M16375" s="1" t="str">
        <f>IF(BART_Rides[[#This Row],[FirstLetter]]="Y","Yes","No")</f>
        <v>No</v>
      </c>
      <c r="N16375" s="1" t="str">
        <f>IF(OR(BART_Rides[[#This Row],[Station Code]]="EM", BART_Rides[[#This Row],[Station Code]]="MT", BART_Rides[[#This Row],[Station Code]]="PL", BART_Rides[[#This Row],[Station Code]]="CC"), "Yes", "No")</f>
        <v>No</v>
      </c>
    </row>
    <row r="16376" spans="6:14">
      <c r="F16376" s="3">
        <v>44511</v>
      </c>
      <c r="G16376" s="1" t="s">
        <v>85</v>
      </c>
      <c r="H16376" s="1" t="s">
        <v>109</v>
      </c>
      <c r="I16376" s="1">
        <v>509</v>
      </c>
      <c r="J16376" s="1">
        <f>MONTH(BART_Rides[[#This Row],[Date]])</f>
        <v>11</v>
      </c>
      <c r="K16376" s="1">
        <f>WEEKDAY(BART_Rides[[#This Row],[Date]],2)</f>
        <v>4</v>
      </c>
      <c r="L16376" s="1" t="str">
        <f>LEFT(BART_Rides[[#This Row],[Lines]],1)</f>
        <v>S</v>
      </c>
      <c r="M16376" s="1" t="str">
        <f>IF(BART_Rides[[#This Row],[FirstLetter]]="Y","Yes","No")</f>
        <v>No</v>
      </c>
      <c r="N16376" s="1" t="str">
        <f>IF(OR(BART_Rides[[#This Row],[Station Code]]="EM", BART_Rides[[#This Row],[Station Code]]="MT", BART_Rides[[#This Row],[Station Code]]="PL", BART_Rides[[#This Row],[Station Code]]="CC"), "Yes", "No")</f>
        <v>No</v>
      </c>
    </row>
    <row r="16377" spans="6:14">
      <c r="F16377" s="3">
        <v>44512</v>
      </c>
      <c r="G16377" s="1" t="s">
        <v>85</v>
      </c>
      <c r="H16377" s="1" t="s">
        <v>109</v>
      </c>
      <c r="I16377" s="1">
        <v>584</v>
      </c>
      <c r="J16377" s="1">
        <f>MONTH(BART_Rides[[#This Row],[Date]])</f>
        <v>11</v>
      </c>
      <c r="K16377" s="1">
        <f>WEEKDAY(BART_Rides[[#This Row],[Date]],2)</f>
        <v>5</v>
      </c>
      <c r="L16377" s="1" t="str">
        <f>LEFT(BART_Rides[[#This Row],[Lines]],1)</f>
        <v>S</v>
      </c>
      <c r="M16377" s="1" t="str">
        <f>IF(BART_Rides[[#This Row],[FirstLetter]]="Y","Yes","No")</f>
        <v>No</v>
      </c>
      <c r="N16377" s="1" t="str">
        <f>IF(OR(BART_Rides[[#This Row],[Station Code]]="EM", BART_Rides[[#This Row],[Station Code]]="MT", BART_Rides[[#This Row],[Station Code]]="PL", BART_Rides[[#This Row],[Station Code]]="CC"), "Yes", "No")</f>
        <v>No</v>
      </c>
    </row>
    <row r="16378" spans="6:14">
      <c r="F16378" s="3">
        <v>44513</v>
      </c>
      <c r="G16378" s="1" t="s">
        <v>85</v>
      </c>
      <c r="H16378" s="1" t="s">
        <v>109</v>
      </c>
      <c r="I16378" s="1">
        <v>376</v>
      </c>
      <c r="J16378" s="1">
        <f>MONTH(BART_Rides[[#This Row],[Date]])</f>
        <v>11</v>
      </c>
      <c r="K16378" s="1">
        <f>WEEKDAY(BART_Rides[[#This Row],[Date]],2)</f>
        <v>6</v>
      </c>
      <c r="L16378" s="1" t="str">
        <f>LEFT(BART_Rides[[#This Row],[Lines]],1)</f>
        <v>S</v>
      </c>
      <c r="M16378" s="1" t="str">
        <f>IF(BART_Rides[[#This Row],[FirstLetter]]="Y","Yes","No")</f>
        <v>No</v>
      </c>
      <c r="N16378" s="1" t="str">
        <f>IF(OR(BART_Rides[[#This Row],[Station Code]]="EM", BART_Rides[[#This Row],[Station Code]]="MT", BART_Rides[[#This Row],[Station Code]]="PL", BART_Rides[[#This Row],[Station Code]]="CC"), "Yes", "No")</f>
        <v>No</v>
      </c>
    </row>
    <row r="16379" spans="6:14">
      <c r="F16379" s="3">
        <v>44514</v>
      </c>
      <c r="G16379" s="1" t="s">
        <v>85</v>
      </c>
      <c r="H16379" s="1" t="s">
        <v>109</v>
      </c>
      <c r="I16379" s="1">
        <v>377</v>
      </c>
      <c r="J16379" s="1">
        <f>MONTH(BART_Rides[[#This Row],[Date]])</f>
        <v>11</v>
      </c>
      <c r="K16379" s="1">
        <f>WEEKDAY(BART_Rides[[#This Row],[Date]],2)</f>
        <v>7</v>
      </c>
      <c r="L16379" s="1" t="str">
        <f>LEFT(BART_Rides[[#This Row],[Lines]],1)</f>
        <v>S</v>
      </c>
      <c r="M16379" s="1" t="str">
        <f>IF(BART_Rides[[#This Row],[FirstLetter]]="Y","Yes","No")</f>
        <v>No</v>
      </c>
      <c r="N16379" s="1" t="str">
        <f>IF(OR(BART_Rides[[#This Row],[Station Code]]="EM", BART_Rides[[#This Row],[Station Code]]="MT", BART_Rides[[#This Row],[Station Code]]="PL", BART_Rides[[#This Row],[Station Code]]="CC"), "Yes", "No")</f>
        <v>No</v>
      </c>
    </row>
    <row r="16380" spans="6:14">
      <c r="F16380" s="3">
        <v>44515</v>
      </c>
      <c r="G16380" s="1" t="s">
        <v>85</v>
      </c>
      <c r="H16380" s="1" t="s">
        <v>109</v>
      </c>
      <c r="I16380" s="1">
        <v>481</v>
      </c>
      <c r="J16380" s="1">
        <f>MONTH(BART_Rides[[#This Row],[Date]])</f>
        <v>11</v>
      </c>
      <c r="K16380" s="1">
        <f>WEEKDAY(BART_Rides[[#This Row],[Date]],2)</f>
        <v>1</v>
      </c>
      <c r="L16380" s="1" t="str">
        <f>LEFT(BART_Rides[[#This Row],[Lines]],1)</f>
        <v>S</v>
      </c>
      <c r="M16380" s="1" t="str">
        <f>IF(BART_Rides[[#This Row],[FirstLetter]]="Y","Yes","No")</f>
        <v>No</v>
      </c>
      <c r="N16380" s="1" t="str">
        <f>IF(OR(BART_Rides[[#This Row],[Station Code]]="EM", BART_Rides[[#This Row],[Station Code]]="MT", BART_Rides[[#This Row],[Station Code]]="PL", BART_Rides[[#This Row],[Station Code]]="CC"), "Yes", "No")</f>
        <v>No</v>
      </c>
    </row>
    <row r="16381" spans="6:14">
      <c r="F16381" s="3">
        <v>44516</v>
      </c>
      <c r="G16381" s="1" t="s">
        <v>85</v>
      </c>
      <c r="H16381" s="1" t="s">
        <v>109</v>
      </c>
      <c r="I16381" s="1">
        <v>334</v>
      </c>
      <c r="J16381" s="1">
        <f>MONTH(BART_Rides[[#This Row],[Date]])</f>
        <v>11</v>
      </c>
      <c r="K16381" s="1">
        <f>WEEKDAY(BART_Rides[[#This Row],[Date]],2)</f>
        <v>2</v>
      </c>
      <c r="L16381" s="1" t="str">
        <f>LEFT(BART_Rides[[#This Row],[Lines]],1)</f>
        <v>S</v>
      </c>
      <c r="M16381" s="1" t="str">
        <f>IF(BART_Rides[[#This Row],[FirstLetter]]="Y","Yes","No")</f>
        <v>No</v>
      </c>
      <c r="N16381" s="1" t="str">
        <f>IF(OR(BART_Rides[[#This Row],[Station Code]]="EM", BART_Rides[[#This Row],[Station Code]]="MT", BART_Rides[[#This Row],[Station Code]]="PL", BART_Rides[[#This Row],[Station Code]]="CC"), "Yes", "No")</f>
        <v>No</v>
      </c>
    </row>
    <row r="16382" spans="6:14">
      <c r="F16382" s="3">
        <v>44517</v>
      </c>
      <c r="G16382" s="1" t="s">
        <v>85</v>
      </c>
      <c r="H16382" s="1" t="s">
        <v>109</v>
      </c>
      <c r="I16382" s="1">
        <v>532</v>
      </c>
      <c r="J16382" s="1">
        <f>MONTH(BART_Rides[[#This Row],[Date]])</f>
        <v>11</v>
      </c>
      <c r="K16382" s="1">
        <f>WEEKDAY(BART_Rides[[#This Row],[Date]],2)</f>
        <v>3</v>
      </c>
      <c r="L16382" s="1" t="str">
        <f>LEFT(BART_Rides[[#This Row],[Lines]],1)</f>
        <v>S</v>
      </c>
      <c r="M16382" s="1" t="str">
        <f>IF(BART_Rides[[#This Row],[FirstLetter]]="Y","Yes","No")</f>
        <v>No</v>
      </c>
      <c r="N16382" s="1" t="str">
        <f>IF(OR(BART_Rides[[#This Row],[Station Code]]="EM", BART_Rides[[#This Row],[Station Code]]="MT", BART_Rides[[#This Row],[Station Code]]="PL", BART_Rides[[#This Row],[Station Code]]="CC"), "Yes", "No")</f>
        <v>No</v>
      </c>
    </row>
    <row r="16383" spans="6:14">
      <c r="F16383" s="3">
        <v>44518</v>
      </c>
      <c r="G16383" s="1" t="s">
        <v>85</v>
      </c>
      <c r="H16383" s="1" t="s">
        <v>109</v>
      </c>
      <c r="I16383" s="1">
        <v>715</v>
      </c>
      <c r="J16383" s="1">
        <f>MONTH(BART_Rides[[#This Row],[Date]])</f>
        <v>11</v>
      </c>
      <c r="K16383" s="1">
        <f>WEEKDAY(BART_Rides[[#This Row],[Date]],2)</f>
        <v>4</v>
      </c>
      <c r="L16383" s="1" t="str">
        <f>LEFT(BART_Rides[[#This Row],[Lines]],1)</f>
        <v>S</v>
      </c>
      <c r="M16383" s="1" t="str">
        <f>IF(BART_Rides[[#This Row],[FirstLetter]]="Y","Yes","No")</f>
        <v>No</v>
      </c>
      <c r="N16383" s="1" t="str">
        <f>IF(OR(BART_Rides[[#This Row],[Station Code]]="EM", BART_Rides[[#This Row],[Station Code]]="MT", BART_Rides[[#This Row],[Station Code]]="PL", BART_Rides[[#This Row],[Station Code]]="CC"), "Yes", "No")</f>
        <v>No</v>
      </c>
    </row>
    <row r="16384" spans="6:14">
      <c r="F16384" s="3">
        <v>44519</v>
      </c>
      <c r="G16384" s="1" t="s">
        <v>85</v>
      </c>
      <c r="H16384" s="1" t="s">
        <v>109</v>
      </c>
      <c r="I16384" s="1">
        <v>858</v>
      </c>
      <c r="J16384" s="1">
        <f>MONTH(BART_Rides[[#This Row],[Date]])</f>
        <v>11</v>
      </c>
      <c r="K16384" s="1">
        <f>WEEKDAY(BART_Rides[[#This Row],[Date]],2)</f>
        <v>5</v>
      </c>
      <c r="L16384" s="1" t="str">
        <f>LEFT(BART_Rides[[#This Row],[Lines]],1)</f>
        <v>S</v>
      </c>
      <c r="M16384" s="1" t="str">
        <f>IF(BART_Rides[[#This Row],[FirstLetter]]="Y","Yes","No")</f>
        <v>No</v>
      </c>
      <c r="N16384" s="1" t="str">
        <f>IF(OR(BART_Rides[[#This Row],[Station Code]]="EM", BART_Rides[[#This Row],[Station Code]]="MT", BART_Rides[[#This Row],[Station Code]]="PL", BART_Rides[[#This Row],[Station Code]]="CC"), "Yes", "No")</f>
        <v>No</v>
      </c>
    </row>
    <row r="16385" spans="6:14">
      <c r="F16385" s="3">
        <v>44520</v>
      </c>
      <c r="G16385" s="1" t="s">
        <v>85</v>
      </c>
      <c r="H16385" s="1" t="s">
        <v>109</v>
      </c>
      <c r="I16385" s="1">
        <v>551</v>
      </c>
      <c r="J16385" s="1">
        <f>MONTH(BART_Rides[[#This Row],[Date]])</f>
        <v>11</v>
      </c>
      <c r="K16385" s="1">
        <f>WEEKDAY(BART_Rides[[#This Row],[Date]],2)</f>
        <v>6</v>
      </c>
      <c r="L16385" s="1" t="str">
        <f>LEFT(BART_Rides[[#This Row],[Lines]],1)</f>
        <v>S</v>
      </c>
      <c r="M16385" s="1" t="str">
        <f>IF(BART_Rides[[#This Row],[FirstLetter]]="Y","Yes","No")</f>
        <v>No</v>
      </c>
      <c r="N16385" s="1" t="str">
        <f>IF(OR(BART_Rides[[#This Row],[Station Code]]="EM", BART_Rides[[#This Row],[Station Code]]="MT", BART_Rides[[#This Row],[Station Code]]="PL", BART_Rides[[#This Row],[Station Code]]="CC"), "Yes", "No")</f>
        <v>No</v>
      </c>
    </row>
    <row r="16386" spans="6:14">
      <c r="F16386" s="3">
        <v>44521</v>
      </c>
      <c r="G16386" s="1" t="s">
        <v>85</v>
      </c>
      <c r="H16386" s="1" t="s">
        <v>109</v>
      </c>
      <c r="I16386" s="1">
        <v>512</v>
      </c>
      <c r="J16386" s="1">
        <f>MONTH(BART_Rides[[#This Row],[Date]])</f>
        <v>11</v>
      </c>
      <c r="K16386" s="1">
        <f>WEEKDAY(BART_Rides[[#This Row],[Date]],2)</f>
        <v>7</v>
      </c>
      <c r="L16386" s="1" t="str">
        <f>LEFT(BART_Rides[[#This Row],[Lines]],1)</f>
        <v>S</v>
      </c>
      <c r="M16386" s="1" t="str">
        <f>IF(BART_Rides[[#This Row],[FirstLetter]]="Y","Yes","No")</f>
        <v>No</v>
      </c>
      <c r="N16386" s="1" t="str">
        <f>IF(OR(BART_Rides[[#This Row],[Station Code]]="EM", BART_Rides[[#This Row],[Station Code]]="MT", BART_Rides[[#This Row],[Station Code]]="PL", BART_Rides[[#This Row],[Station Code]]="CC"), "Yes", "No")</f>
        <v>No</v>
      </c>
    </row>
    <row r="16387" spans="6:14">
      <c r="F16387" s="3">
        <v>44522</v>
      </c>
      <c r="G16387" s="1" t="s">
        <v>85</v>
      </c>
      <c r="H16387" s="1" t="s">
        <v>109</v>
      </c>
      <c r="I16387" s="1">
        <v>929</v>
      </c>
      <c r="J16387" s="1">
        <f>MONTH(BART_Rides[[#This Row],[Date]])</f>
        <v>11</v>
      </c>
      <c r="K16387" s="1">
        <f>WEEKDAY(BART_Rides[[#This Row],[Date]],2)</f>
        <v>1</v>
      </c>
      <c r="L16387" s="1" t="str">
        <f>LEFT(BART_Rides[[#This Row],[Lines]],1)</f>
        <v>S</v>
      </c>
      <c r="M16387" s="1" t="str">
        <f>IF(BART_Rides[[#This Row],[FirstLetter]]="Y","Yes","No")</f>
        <v>No</v>
      </c>
      <c r="N16387" s="1" t="str">
        <f>IF(OR(BART_Rides[[#This Row],[Station Code]]="EM", BART_Rides[[#This Row],[Station Code]]="MT", BART_Rides[[#This Row],[Station Code]]="PL", BART_Rides[[#This Row],[Station Code]]="CC"), "Yes", "No")</f>
        <v>No</v>
      </c>
    </row>
    <row r="16388" spans="6:14">
      <c r="F16388" s="3">
        <v>44523</v>
      </c>
      <c r="G16388" s="1" t="s">
        <v>85</v>
      </c>
      <c r="H16388" s="1" t="s">
        <v>109</v>
      </c>
      <c r="I16388" s="1">
        <v>1234</v>
      </c>
      <c r="J16388" s="1">
        <f>MONTH(BART_Rides[[#This Row],[Date]])</f>
        <v>11</v>
      </c>
      <c r="K16388" s="1">
        <f>WEEKDAY(BART_Rides[[#This Row],[Date]],2)</f>
        <v>2</v>
      </c>
      <c r="L16388" s="1" t="str">
        <f>LEFT(BART_Rides[[#This Row],[Lines]],1)</f>
        <v>S</v>
      </c>
      <c r="M16388" s="1" t="str">
        <f>IF(BART_Rides[[#This Row],[FirstLetter]]="Y","Yes","No")</f>
        <v>No</v>
      </c>
      <c r="N16388" s="1" t="str">
        <f>IF(OR(BART_Rides[[#This Row],[Station Code]]="EM", BART_Rides[[#This Row],[Station Code]]="MT", BART_Rides[[#This Row],[Station Code]]="PL", BART_Rides[[#This Row],[Station Code]]="CC"), "Yes", "No")</f>
        <v>No</v>
      </c>
    </row>
    <row r="16389" spans="6:14">
      <c r="F16389" s="3">
        <v>44524</v>
      </c>
      <c r="G16389" s="1" t="s">
        <v>85</v>
      </c>
      <c r="H16389" s="1" t="s">
        <v>109</v>
      </c>
      <c r="I16389" s="1">
        <v>1288</v>
      </c>
      <c r="J16389" s="1">
        <f>MONTH(BART_Rides[[#This Row],[Date]])</f>
        <v>11</v>
      </c>
      <c r="K16389" s="1">
        <f>WEEKDAY(BART_Rides[[#This Row],[Date]],2)</f>
        <v>3</v>
      </c>
      <c r="L16389" s="1" t="str">
        <f>LEFT(BART_Rides[[#This Row],[Lines]],1)</f>
        <v>S</v>
      </c>
      <c r="M16389" s="1" t="str">
        <f>IF(BART_Rides[[#This Row],[FirstLetter]]="Y","Yes","No")</f>
        <v>No</v>
      </c>
      <c r="N16389" s="1" t="str">
        <f>IF(OR(BART_Rides[[#This Row],[Station Code]]="EM", BART_Rides[[#This Row],[Station Code]]="MT", BART_Rides[[#This Row],[Station Code]]="PL", BART_Rides[[#This Row],[Station Code]]="CC"), "Yes", "No")</f>
        <v>No</v>
      </c>
    </row>
    <row r="16390" spans="6:14">
      <c r="F16390" s="3">
        <v>44525</v>
      </c>
      <c r="G16390" s="1" t="s">
        <v>85</v>
      </c>
      <c r="H16390" s="1" t="s">
        <v>109</v>
      </c>
      <c r="I16390" s="1">
        <v>496</v>
      </c>
      <c r="J16390" s="1">
        <f>MONTH(BART_Rides[[#This Row],[Date]])</f>
        <v>11</v>
      </c>
      <c r="K16390" s="1">
        <f>WEEKDAY(BART_Rides[[#This Row],[Date]],2)</f>
        <v>4</v>
      </c>
      <c r="L16390" s="1" t="str">
        <f>LEFT(BART_Rides[[#This Row],[Lines]],1)</f>
        <v>S</v>
      </c>
      <c r="M16390" s="1" t="str">
        <f>IF(BART_Rides[[#This Row],[FirstLetter]]="Y","Yes","No")</f>
        <v>No</v>
      </c>
      <c r="N16390" s="1" t="str">
        <f>IF(OR(BART_Rides[[#This Row],[Station Code]]="EM", BART_Rides[[#This Row],[Station Code]]="MT", BART_Rides[[#This Row],[Station Code]]="PL", BART_Rides[[#This Row],[Station Code]]="CC"), "Yes", "No")</f>
        <v>No</v>
      </c>
    </row>
    <row r="16391" spans="6:14">
      <c r="F16391" s="3">
        <v>44526</v>
      </c>
      <c r="G16391" s="1" t="s">
        <v>85</v>
      </c>
      <c r="H16391" s="1" t="s">
        <v>109</v>
      </c>
      <c r="I16391" s="1">
        <v>291</v>
      </c>
      <c r="J16391" s="1">
        <f>MONTH(BART_Rides[[#This Row],[Date]])</f>
        <v>11</v>
      </c>
      <c r="K16391" s="1">
        <f>WEEKDAY(BART_Rides[[#This Row],[Date]],2)</f>
        <v>5</v>
      </c>
      <c r="L16391" s="1" t="str">
        <f>LEFT(BART_Rides[[#This Row],[Lines]],1)</f>
        <v>S</v>
      </c>
      <c r="M16391" s="1" t="str">
        <f>IF(BART_Rides[[#This Row],[FirstLetter]]="Y","Yes","No")</f>
        <v>No</v>
      </c>
      <c r="N16391" s="1" t="str">
        <f>IF(OR(BART_Rides[[#This Row],[Station Code]]="EM", BART_Rides[[#This Row],[Station Code]]="MT", BART_Rides[[#This Row],[Station Code]]="PL", BART_Rides[[#This Row],[Station Code]]="CC"), "Yes", "No")</f>
        <v>No</v>
      </c>
    </row>
    <row r="16392" spans="6:14">
      <c r="F16392" s="3">
        <v>44527</v>
      </c>
      <c r="G16392" s="1" t="s">
        <v>85</v>
      </c>
      <c r="H16392" s="1" t="s">
        <v>109</v>
      </c>
      <c r="I16392" s="1">
        <v>224</v>
      </c>
      <c r="J16392" s="1">
        <f>MONTH(BART_Rides[[#This Row],[Date]])</f>
        <v>11</v>
      </c>
      <c r="K16392" s="1">
        <f>WEEKDAY(BART_Rides[[#This Row],[Date]],2)</f>
        <v>6</v>
      </c>
      <c r="L16392" s="1" t="str">
        <f>LEFT(BART_Rides[[#This Row],[Lines]],1)</f>
        <v>S</v>
      </c>
      <c r="M16392" s="1" t="str">
        <f>IF(BART_Rides[[#This Row],[FirstLetter]]="Y","Yes","No")</f>
        <v>No</v>
      </c>
      <c r="N16392" s="1" t="str">
        <f>IF(OR(BART_Rides[[#This Row],[Station Code]]="EM", BART_Rides[[#This Row],[Station Code]]="MT", BART_Rides[[#This Row],[Station Code]]="PL", BART_Rides[[#This Row],[Station Code]]="CC"), "Yes", "No")</f>
        <v>No</v>
      </c>
    </row>
    <row r="16393" spans="6:14">
      <c r="F16393" s="3">
        <v>44528</v>
      </c>
      <c r="G16393" s="1" t="s">
        <v>85</v>
      </c>
      <c r="H16393" s="1" t="s">
        <v>109</v>
      </c>
      <c r="I16393" s="1">
        <v>222</v>
      </c>
      <c r="J16393" s="1">
        <f>MONTH(BART_Rides[[#This Row],[Date]])</f>
        <v>11</v>
      </c>
      <c r="K16393" s="1">
        <f>WEEKDAY(BART_Rides[[#This Row],[Date]],2)</f>
        <v>7</v>
      </c>
      <c r="L16393" s="1" t="str">
        <f>LEFT(BART_Rides[[#This Row],[Lines]],1)</f>
        <v>S</v>
      </c>
      <c r="M16393" s="1" t="str">
        <f>IF(BART_Rides[[#This Row],[FirstLetter]]="Y","Yes","No")</f>
        <v>No</v>
      </c>
      <c r="N16393" s="1" t="str">
        <f>IF(OR(BART_Rides[[#This Row],[Station Code]]="EM", BART_Rides[[#This Row],[Station Code]]="MT", BART_Rides[[#This Row],[Station Code]]="PL", BART_Rides[[#This Row],[Station Code]]="CC"), "Yes", "No")</f>
        <v>No</v>
      </c>
    </row>
    <row r="16394" spans="6:14">
      <c r="F16394" s="3">
        <v>44529</v>
      </c>
      <c r="G16394" s="1" t="s">
        <v>85</v>
      </c>
      <c r="H16394" s="1" t="s">
        <v>109</v>
      </c>
      <c r="I16394" s="1">
        <v>467</v>
      </c>
      <c r="J16394" s="1">
        <f>MONTH(BART_Rides[[#This Row],[Date]])</f>
        <v>11</v>
      </c>
      <c r="K16394" s="1">
        <f>WEEKDAY(BART_Rides[[#This Row],[Date]],2)</f>
        <v>1</v>
      </c>
      <c r="L16394" s="1" t="str">
        <f>LEFT(BART_Rides[[#This Row],[Lines]],1)</f>
        <v>S</v>
      </c>
      <c r="M16394" s="1" t="str">
        <f>IF(BART_Rides[[#This Row],[FirstLetter]]="Y","Yes","No")</f>
        <v>No</v>
      </c>
      <c r="N16394" s="1" t="str">
        <f>IF(OR(BART_Rides[[#This Row],[Station Code]]="EM", BART_Rides[[#This Row],[Station Code]]="MT", BART_Rides[[#This Row],[Station Code]]="PL", BART_Rides[[#This Row],[Station Code]]="CC"), "Yes", "No")</f>
        <v>No</v>
      </c>
    </row>
    <row r="16395" spans="6:14">
      <c r="F16395" s="3">
        <v>44530</v>
      </c>
      <c r="G16395" s="1" t="s">
        <v>85</v>
      </c>
      <c r="H16395" s="1" t="s">
        <v>109</v>
      </c>
      <c r="I16395" s="1">
        <v>406</v>
      </c>
      <c r="J16395" s="1">
        <f>MONTH(BART_Rides[[#This Row],[Date]])</f>
        <v>11</v>
      </c>
      <c r="K16395" s="1">
        <f>WEEKDAY(BART_Rides[[#This Row],[Date]],2)</f>
        <v>2</v>
      </c>
      <c r="L16395" s="1" t="str">
        <f>LEFT(BART_Rides[[#This Row],[Lines]],1)</f>
        <v>S</v>
      </c>
      <c r="M16395" s="1" t="str">
        <f>IF(BART_Rides[[#This Row],[FirstLetter]]="Y","Yes","No")</f>
        <v>No</v>
      </c>
      <c r="N16395" s="1" t="str">
        <f>IF(OR(BART_Rides[[#This Row],[Station Code]]="EM", BART_Rides[[#This Row],[Station Code]]="MT", BART_Rides[[#This Row],[Station Code]]="PL", BART_Rides[[#This Row],[Station Code]]="CC"), "Yes", "No")</f>
        <v>No</v>
      </c>
    </row>
    <row r="16396" spans="6:14">
      <c r="F16396" s="3">
        <v>44531</v>
      </c>
      <c r="G16396" s="1" t="s">
        <v>85</v>
      </c>
      <c r="H16396" s="1" t="s">
        <v>109</v>
      </c>
      <c r="I16396" s="1">
        <v>339</v>
      </c>
      <c r="J16396" s="1">
        <f>MONTH(BART_Rides[[#This Row],[Date]])</f>
        <v>12</v>
      </c>
      <c r="K16396" s="1">
        <f>WEEKDAY(BART_Rides[[#This Row],[Date]],2)</f>
        <v>3</v>
      </c>
      <c r="L16396" s="1" t="str">
        <f>LEFT(BART_Rides[[#This Row],[Lines]],1)</f>
        <v>S</v>
      </c>
      <c r="M16396" s="1" t="str">
        <f>IF(BART_Rides[[#This Row],[FirstLetter]]="Y","Yes","No")</f>
        <v>No</v>
      </c>
      <c r="N16396" s="1" t="str">
        <f>IF(OR(BART_Rides[[#This Row],[Station Code]]="EM", BART_Rides[[#This Row],[Station Code]]="MT", BART_Rides[[#This Row],[Station Code]]="PL", BART_Rides[[#This Row],[Station Code]]="CC"), "Yes", "No")</f>
        <v>No</v>
      </c>
    </row>
    <row r="16397" spans="6:14">
      <c r="F16397" s="3">
        <v>44532</v>
      </c>
      <c r="G16397" s="1" t="s">
        <v>85</v>
      </c>
      <c r="H16397" s="1" t="s">
        <v>109</v>
      </c>
      <c r="I16397" s="1">
        <v>465</v>
      </c>
      <c r="J16397" s="1">
        <f>MONTH(BART_Rides[[#This Row],[Date]])</f>
        <v>12</v>
      </c>
      <c r="K16397" s="1">
        <f>WEEKDAY(BART_Rides[[#This Row],[Date]],2)</f>
        <v>4</v>
      </c>
      <c r="L16397" s="1" t="str">
        <f>LEFT(BART_Rides[[#This Row],[Lines]],1)</f>
        <v>S</v>
      </c>
      <c r="M16397" s="1" t="str">
        <f>IF(BART_Rides[[#This Row],[FirstLetter]]="Y","Yes","No")</f>
        <v>No</v>
      </c>
      <c r="N16397" s="1" t="str">
        <f>IF(OR(BART_Rides[[#This Row],[Station Code]]="EM", BART_Rides[[#This Row],[Station Code]]="MT", BART_Rides[[#This Row],[Station Code]]="PL", BART_Rides[[#This Row],[Station Code]]="CC"), "Yes", "No")</f>
        <v>No</v>
      </c>
    </row>
    <row r="16398" spans="6:14">
      <c r="F16398" s="3">
        <v>44533</v>
      </c>
      <c r="G16398" s="1" t="s">
        <v>85</v>
      </c>
      <c r="H16398" s="1" t="s">
        <v>109</v>
      </c>
      <c r="I16398" s="1">
        <v>491</v>
      </c>
      <c r="J16398" s="1">
        <f>MONTH(BART_Rides[[#This Row],[Date]])</f>
        <v>12</v>
      </c>
      <c r="K16398" s="1">
        <f>WEEKDAY(BART_Rides[[#This Row],[Date]],2)</f>
        <v>5</v>
      </c>
      <c r="L16398" s="1" t="str">
        <f>LEFT(BART_Rides[[#This Row],[Lines]],1)</f>
        <v>S</v>
      </c>
      <c r="M16398" s="1" t="str">
        <f>IF(BART_Rides[[#This Row],[FirstLetter]]="Y","Yes","No")</f>
        <v>No</v>
      </c>
      <c r="N16398" s="1" t="str">
        <f>IF(OR(BART_Rides[[#This Row],[Station Code]]="EM", BART_Rides[[#This Row],[Station Code]]="MT", BART_Rides[[#This Row],[Station Code]]="PL", BART_Rides[[#This Row],[Station Code]]="CC"), "Yes", "No")</f>
        <v>No</v>
      </c>
    </row>
    <row r="16399" spans="6:14">
      <c r="F16399" s="3">
        <v>44534</v>
      </c>
      <c r="G16399" s="1" t="s">
        <v>85</v>
      </c>
      <c r="H16399" s="1" t="s">
        <v>109</v>
      </c>
      <c r="I16399" s="1">
        <v>287</v>
      </c>
      <c r="J16399" s="1">
        <f>MONTH(BART_Rides[[#This Row],[Date]])</f>
        <v>12</v>
      </c>
      <c r="K16399" s="1">
        <f>WEEKDAY(BART_Rides[[#This Row],[Date]],2)</f>
        <v>6</v>
      </c>
      <c r="L16399" s="1" t="str">
        <f>LEFT(BART_Rides[[#This Row],[Lines]],1)</f>
        <v>S</v>
      </c>
      <c r="M16399" s="1" t="str">
        <f>IF(BART_Rides[[#This Row],[FirstLetter]]="Y","Yes","No")</f>
        <v>No</v>
      </c>
      <c r="N16399" s="1" t="str">
        <f>IF(OR(BART_Rides[[#This Row],[Station Code]]="EM", BART_Rides[[#This Row],[Station Code]]="MT", BART_Rides[[#This Row],[Station Code]]="PL", BART_Rides[[#This Row],[Station Code]]="CC"), "Yes", "No")</f>
        <v>No</v>
      </c>
    </row>
    <row r="16400" spans="6:14">
      <c r="F16400" s="3">
        <v>44535</v>
      </c>
      <c r="G16400" s="1" t="s">
        <v>85</v>
      </c>
      <c r="H16400" s="1" t="s">
        <v>109</v>
      </c>
      <c r="I16400" s="1">
        <v>329</v>
      </c>
      <c r="J16400" s="1">
        <f>MONTH(BART_Rides[[#This Row],[Date]])</f>
        <v>12</v>
      </c>
      <c r="K16400" s="1">
        <f>WEEKDAY(BART_Rides[[#This Row],[Date]],2)</f>
        <v>7</v>
      </c>
      <c r="L16400" s="1" t="str">
        <f>LEFT(BART_Rides[[#This Row],[Lines]],1)</f>
        <v>S</v>
      </c>
      <c r="M16400" s="1" t="str">
        <f>IF(BART_Rides[[#This Row],[FirstLetter]]="Y","Yes","No")</f>
        <v>No</v>
      </c>
      <c r="N16400" s="1" t="str">
        <f>IF(OR(BART_Rides[[#This Row],[Station Code]]="EM", BART_Rides[[#This Row],[Station Code]]="MT", BART_Rides[[#This Row],[Station Code]]="PL", BART_Rides[[#This Row],[Station Code]]="CC"), "Yes", "No")</f>
        <v>No</v>
      </c>
    </row>
    <row r="16401" spans="6:14">
      <c r="F16401" s="3">
        <v>44536</v>
      </c>
      <c r="G16401" s="1" t="s">
        <v>85</v>
      </c>
      <c r="H16401" s="1" t="s">
        <v>109</v>
      </c>
      <c r="I16401" s="1">
        <v>417</v>
      </c>
      <c r="J16401" s="1">
        <f>MONTH(BART_Rides[[#This Row],[Date]])</f>
        <v>12</v>
      </c>
      <c r="K16401" s="1">
        <f>WEEKDAY(BART_Rides[[#This Row],[Date]],2)</f>
        <v>1</v>
      </c>
      <c r="L16401" s="1" t="str">
        <f>LEFT(BART_Rides[[#This Row],[Lines]],1)</f>
        <v>S</v>
      </c>
      <c r="M16401" s="1" t="str">
        <f>IF(BART_Rides[[#This Row],[FirstLetter]]="Y","Yes","No")</f>
        <v>No</v>
      </c>
      <c r="N16401" s="1" t="str">
        <f>IF(OR(BART_Rides[[#This Row],[Station Code]]="EM", BART_Rides[[#This Row],[Station Code]]="MT", BART_Rides[[#This Row],[Station Code]]="PL", BART_Rides[[#This Row],[Station Code]]="CC"), "Yes", "No")</f>
        <v>No</v>
      </c>
    </row>
    <row r="16402" spans="6:14">
      <c r="F16402" s="3">
        <v>44537</v>
      </c>
      <c r="G16402" s="1" t="s">
        <v>85</v>
      </c>
      <c r="H16402" s="1" t="s">
        <v>109</v>
      </c>
      <c r="I16402" s="1">
        <v>305</v>
      </c>
      <c r="J16402" s="1">
        <f>MONTH(BART_Rides[[#This Row],[Date]])</f>
        <v>12</v>
      </c>
      <c r="K16402" s="1">
        <f>WEEKDAY(BART_Rides[[#This Row],[Date]],2)</f>
        <v>2</v>
      </c>
      <c r="L16402" s="1" t="str">
        <f>LEFT(BART_Rides[[#This Row],[Lines]],1)</f>
        <v>S</v>
      </c>
      <c r="M16402" s="1" t="str">
        <f>IF(BART_Rides[[#This Row],[FirstLetter]]="Y","Yes","No")</f>
        <v>No</v>
      </c>
      <c r="N16402" s="1" t="str">
        <f>IF(OR(BART_Rides[[#This Row],[Station Code]]="EM", BART_Rides[[#This Row],[Station Code]]="MT", BART_Rides[[#This Row],[Station Code]]="PL", BART_Rides[[#This Row],[Station Code]]="CC"), "Yes", "No")</f>
        <v>No</v>
      </c>
    </row>
    <row r="16403" spans="6:14">
      <c r="F16403" s="3">
        <v>44538</v>
      </c>
      <c r="G16403" s="1" t="s">
        <v>85</v>
      </c>
      <c r="H16403" s="1" t="s">
        <v>109</v>
      </c>
      <c r="I16403" s="1">
        <v>387</v>
      </c>
      <c r="J16403" s="1">
        <f>MONTH(BART_Rides[[#This Row],[Date]])</f>
        <v>12</v>
      </c>
      <c r="K16403" s="1">
        <f>WEEKDAY(BART_Rides[[#This Row],[Date]],2)</f>
        <v>3</v>
      </c>
      <c r="L16403" s="1" t="str">
        <f>LEFT(BART_Rides[[#This Row],[Lines]],1)</f>
        <v>S</v>
      </c>
      <c r="M16403" s="1" t="str">
        <f>IF(BART_Rides[[#This Row],[FirstLetter]]="Y","Yes","No")</f>
        <v>No</v>
      </c>
      <c r="N16403" s="1" t="str">
        <f>IF(OR(BART_Rides[[#This Row],[Station Code]]="EM", BART_Rides[[#This Row],[Station Code]]="MT", BART_Rides[[#This Row],[Station Code]]="PL", BART_Rides[[#This Row],[Station Code]]="CC"), "Yes", "No")</f>
        <v>No</v>
      </c>
    </row>
    <row r="16404" spans="6:14">
      <c r="F16404" s="3">
        <v>44539</v>
      </c>
      <c r="G16404" s="1" t="s">
        <v>85</v>
      </c>
      <c r="H16404" s="1" t="s">
        <v>109</v>
      </c>
      <c r="I16404" s="1">
        <v>485</v>
      </c>
      <c r="J16404" s="1">
        <f>MONTH(BART_Rides[[#This Row],[Date]])</f>
        <v>12</v>
      </c>
      <c r="K16404" s="1">
        <f>WEEKDAY(BART_Rides[[#This Row],[Date]],2)</f>
        <v>4</v>
      </c>
      <c r="L16404" s="1" t="str">
        <f>LEFT(BART_Rides[[#This Row],[Lines]],1)</f>
        <v>S</v>
      </c>
      <c r="M16404" s="1" t="str">
        <f>IF(BART_Rides[[#This Row],[FirstLetter]]="Y","Yes","No")</f>
        <v>No</v>
      </c>
      <c r="N16404" s="1" t="str">
        <f>IF(OR(BART_Rides[[#This Row],[Station Code]]="EM", BART_Rides[[#This Row],[Station Code]]="MT", BART_Rides[[#This Row],[Station Code]]="PL", BART_Rides[[#This Row],[Station Code]]="CC"), "Yes", "No")</f>
        <v>No</v>
      </c>
    </row>
    <row r="16405" spans="6:14">
      <c r="F16405" s="3">
        <v>44540</v>
      </c>
      <c r="G16405" s="1" t="s">
        <v>85</v>
      </c>
      <c r="H16405" s="1" t="s">
        <v>109</v>
      </c>
      <c r="I16405" s="1">
        <v>600</v>
      </c>
      <c r="J16405" s="1">
        <f>MONTH(BART_Rides[[#This Row],[Date]])</f>
        <v>12</v>
      </c>
      <c r="K16405" s="1">
        <f>WEEKDAY(BART_Rides[[#This Row],[Date]],2)</f>
        <v>5</v>
      </c>
      <c r="L16405" s="1" t="str">
        <f>LEFT(BART_Rides[[#This Row],[Lines]],1)</f>
        <v>S</v>
      </c>
      <c r="M16405" s="1" t="str">
        <f>IF(BART_Rides[[#This Row],[FirstLetter]]="Y","Yes","No")</f>
        <v>No</v>
      </c>
      <c r="N16405" s="1" t="str">
        <f>IF(OR(BART_Rides[[#This Row],[Station Code]]="EM", BART_Rides[[#This Row],[Station Code]]="MT", BART_Rides[[#This Row],[Station Code]]="PL", BART_Rides[[#This Row],[Station Code]]="CC"), "Yes", "No")</f>
        <v>No</v>
      </c>
    </row>
    <row r="16406" spans="6:14">
      <c r="F16406" s="3">
        <v>44541</v>
      </c>
      <c r="G16406" s="1" t="s">
        <v>85</v>
      </c>
      <c r="H16406" s="1" t="s">
        <v>109</v>
      </c>
      <c r="I16406" s="1">
        <v>357</v>
      </c>
      <c r="J16406" s="1">
        <f>MONTH(BART_Rides[[#This Row],[Date]])</f>
        <v>12</v>
      </c>
      <c r="K16406" s="1">
        <f>WEEKDAY(BART_Rides[[#This Row],[Date]],2)</f>
        <v>6</v>
      </c>
      <c r="L16406" s="1" t="str">
        <f>LEFT(BART_Rides[[#This Row],[Lines]],1)</f>
        <v>S</v>
      </c>
      <c r="M16406" s="1" t="str">
        <f>IF(BART_Rides[[#This Row],[FirstLetter]]="Y","Yes","No")</f>
        <v>No</v>
      </c>
      <c r="N16406" s="1" t="str">
        <f>IF(OR(BART_Rides[[#This Row],[Station Code]]="EM", BART_Rides[[#This Row],[Station Code]]="MT", BART_Rides[[#This Row],[Station Code]]="PL", BART_Rides[[#This Row],[Station Code]]="CC"), "Yes", "No")</f>
        <v>No</v>
      </c>
    </row>
    <row r="16407" spans="6:14">
      <c r="F16407" s="3">
        <v>44542</v>
      </c>
      <c r="G16407" s="1" t="s">
        <v>85</v>
      </c>
      <c r="H16407" s="1" t="s">
        <v>109</v>
      </c>
      <c r="I16407" s="1">
        <v>309</v>
      </c>
      <c r="J16407" s="1">
        <f>MONTH(BART_Rides[[#This Row],[Date]])</f>
        <v>12</v>
      </c>
      <c r="K16407" s="1">
        <f>WEEKDAY(BART_Rides[[#This Row],[Date]],2)</f>
        <v>7</v>
      </c>
      <c r="L16407" s="1" t="str">
        <f>LEFT(BART_Rides[[#This Row],[Lines]],1)</f>
        <v>S</v>
      </c>
      <c r="M16407" s="1" t="str">
        <f>IF(BART_Rides[[#This Row],[FirstLetter]]="Y","Yes","No")</f>
        <v>No</v>
      </c>
      <c r="N16407" s="1" t="str">
        <f>IF(OR(BART_Rides[[#This Row],[Station Code]]="EM", BART_Rides[[#This Row],[Station Code]]="MT", BART_Rides[[#This Row],[Station Code]]="PL", BART_Rides[[#This Row],[Station Code]]="CC"), "Yes", "No")</f>
        <v>No</v>
      </c>
    </row>
    <row r="16408" spans="6:14">
      <c r="F16408" s="3">
        <v>44543</v>
      </c>
      <c r="G16408" s="1" t="s">
        <v>85</v>
      </c>
      <c r="H16408" s="1" t="s">
        <v>109</v>
      </c>
      <c r="I16408" s="1">
        <v>371</v>
      </c>
      <c r="J16408" s="1">
        <f>MONTH(BART_Rides[[#This Row],[Date]])</f>
        <v>12</v>
      </c>
      <c r="K16408" s="1">
        <f>WEEKDAY(BART_Rides[[#This Row],[Date]],2)</f>
        <v>1</v>
      </c>
      <c r="L16408" s="1" t="str">
        <f>LEFT(BART_Rides[[#This Row],[Lines]],1)</f>
        <v>S</v>
      </c>
      <c r="M16408" s="1" t="str">
        <f>IF(BART_Rides[[#This Row],[FirstLetter]]="Y","Yes","No")</f>
        <v>No</v>
      </c>
      <c r="N16408" s="1" t="str">
        <f>IF(OR(BART_Rides[[#This Row],[Station Code]]="EM", BART_Rides[[#This Row],[Station Code]]="MT", BART_Rides[[#This Row],[Station Code]]="PL", BART_Rides[[#This Row],[Station Code]]="CC"), "Yes", "No")</f>
        <v>No</v>
      </c>
    </row>
    <row r="16409" spans="6:14">
      <c r="F16409" s="3">
        <v>44544</v>
      </c>
      <c r="G16409" s="1" t="s">
        <v>85</v>
      </c>
      <c r="H16409" s="1" t="s">
        <v>109</v>
      </c>
      <c r="I16409" s="1">
        <v>413</v>
      </c>
      <c r="J16409" s="1">
        <f>MONTH(BART_Rides[[#This Row],[Date]])</f>
        <v>12</v>
      </c>
      <c r="K16409" s="1">
        <f>WEEKDAY(BART_Rides[[#This Row],[Date]],2)</f>
        <v>2</v>
      </c>
      <c r="L16409" s="1" t="str">
        <f>LEFT(BART_Rides[[#This Row],[Lines]],1)</f>
        <v>S</v>
      </c>
      <c r="M16409" s="1" t="str">
        <f>IF(BART_Rides[[#This Row],[FirstLetter]]="Y","Yes","No")</f>
        <v>No</v>
      </c>
      <c r="N16409" s="1" t="str">
        <f>IF(OR(BART_Rides[[#This Row],[Station Code]]="EM", BART_Rides[[#This Row],[Station Code]]="MT", BART_Rides[[#This Row],[Station Code]]="PL", BART_Rides[[#This Row],[Station Code]]="CC"), "Yes", "No")</f>
        <v>No</v>
      </c>
    </row>
    <row r="16410" spans="6:14">
      <c r="F16410" s="3">
        <v>44545</v>
      </c>
      <c r="G16410" s="1" t="s">
        <v>85</v>
      </c>
      <c r="H16410" s="1" t="s">
        <v>109</v>
      </c>
      <c r="I16410" s="1">
        <v>599</v>
      </c>
      <c r="J16410" s="1">
        <f>MONTH(BART_Rides[[#This Row],[Date]])</f>
        <v>12</v>
      </c>
      <c r="K16410" s="1">
        <f>WEEKDAY(BART_Rides[[#This Row],[Date]],2)</f>
        <v>3</v>
      </c>
      <c r="L16410" s="1" t="str">
        <f>LEFT(BART_Rides[[#This Row],[Lines]],1)</f>
        <v>S</v>
      </c>
      <c r="M16410" s="1" t="str">
        <f>IF(BART_Rides[[#This Row],[FirstLetter]]="Y","Yes","No")</f>
        <v>No</v>
      </c>
      <c r="N16410" s="1" t="str">
        <f>IF(OR(BART_Rides[[#This Row],[Station Code]]="EM", BART_Rides[[#This Row],[Station Code]]="MT", BART_Rides[[#This Row],[Station Code]]="PL", BART_Rides[[#This Row],[Station Code]]="CC"), "Yes", "No")</f>
        <v>No</v>
      </c>
    </row>
    <row r="16411" spans="6:14">
      <c r="F16411" s="3">
        <v>44546</v>
      </c>
      <c r="G16411" s="1" t="s">
        <v>85</v>
      </c>
      <c r="H16411" s="1" t="s">
        <v>109</v>
      </c>
      <c r="I16411" s="1">
        <v>806</v>
      </c>
      <c r="J16411" s="1">
        <f>MONTH(BART_Rides[[#This Row],[Date]])</f>
        <v>12</v>
      </c>
      <c r="K16411" s="1">
        <f>WEEKDAY(BART_Rides[[#This Row],[Date]],2)</f>
        <v>4</v>
      </c>
      <c r="L16411" s="1" t="str">
        <f>LEFT(BART_Rides[[#This Row],[Lines]],1)</f>
        <v>S</v>
      </c>
      <c r="M16411" s="1" t="str">
        <f>IF(BART_Rides[[#This Row],[FirstLetter]]="Y","Yes","No")</f>
        <v>No</v>
      </c>
      <c r="N16411" s="1" t="str">
        <f>IF(OR(BART_Rides[[#This Row],[Station Code]]="EM", BART_Rides[[#This Row],[Station Code]]="MT", BART_Rides[[#This Row],[Station Code]]="PL", BART_Rides[[#This Row],[Station Code]]="CC"), "Yes", "No")</f>
        <v>No</v>
      </c>
    </row>
    <row r="16412" spans="6:14">
      <c r="F16412" s="3">
        <v>44547</v>
      </c>
      <c r="G16412" s="1" t="s">
        <v>85</v>
      </c>
      <c r="H16412" s="1" t="s">
        <v>109</v>
      </c>
      <c r="I16412" s="1">
        <v>946</v>
      </c>
      <c r="J16412" s="1">
        <f>MONTH(BART_Rides[[#This Row],[Date]])</f>
        <v>12</v>
      </c>
      <c r="K16412" s="1">
        <f>WEEKDAY(BART_Rides[[#This Row],[Date]],2)</f>
        <v>5</v>
      </c>
      <c r="L16412" s="1" t="str">
        <f>LEFT(BART_Rides[[#This Row],[Lines]],1)</f>
        <v>S</v>
      </c>
      <c r="M16412" s="1" t="str">
        <f>IF(BART_Rides[[#This Row],[FirstLetter]]="Y","Yes","No")</f>
        <v>No</v>
      </c>
      <c r="N16412" s="1" t="str">
        <f>IF(OR(BART_Rides[[#This Row],[Station Code]]="EM", BART_Rides[[#This Row],[Station Code]]="MT", BART_Rides[[#This Row],[Station Code]]="PL", BART_Rides[[#This Row],[Station Code]]="CC"), "Yes", "No")</f>
        <v>No</v>
      </c>
    </row>
    <row r="16413" spans="6:14">
      <c r="F16413" s="3">
        <v>44548</v>
      </c>
      <c r="G16413" s="1" t="s">
        <v>85</v>
      </c>
      <c r="H16413" s="1" t="s">
        <v>109</v>
      </c>
      <c r="I16413" s="1">
        <v>725</v>
      </c>
      <c r="J16413" s="1">
        <f>MONTH(BART_Rides[[#This Row],[Date]])</f>
        <v>12</v>
      </c>
      <c r="K16413" s="1">
        <f>WEEKDAY(BART_Rides[[#This Row],[Date]],2)</f>
        <v>6</v>
      </c>
      <c r="L16413" s="1" t="str">
        <f>LEFT(BART_Rides[[#This Row],[Lines]],1)</f>
        <v>S</v>
      </c>
      <c r="M16413" s="1" t="str">
        <f>IF(BART_Rides[[#This Row],[FirstLetter]]="Y","Yes","No")</f>
        <v>No</v>
      </c>
      <c r="N16413" s="1" t="str">
        <f>IF(OR(BART_Rides[[#This Row],[Station Code]]="EM", BART_Rides[[#This Row],[Station Code]]="MT", BART_Rides[[#This Row],[Station Code]]="PL", BART_Rides[[#This Row],[Station Code]]="CC"), "Yes", "No")</f>
        <v>No</v>
      </c>
    </row>
    <row r="16414" spans="6:14">
      <c r="F16414" s="3">
        <v>44549</v>
      </c>
      <c r="G16414" s="1" t="s">
        <v>85</v>
      </c>
      <c r="H16414" s="1" t="s">
        <v>109</v>
      </c>
      <c r="I16414" s="1">
        <v>558</v>
      </c>
      <c r="J16414" s="1">
        <f>MONTH(BART_Rides[[#This Row],[Date]])</f>
        <v>12</v>
      </c>
      <c r="K16414" s="1">
        <f>WEEKDAY(BART_Rides[[#This Row],[Date]],2)</f>
        <v>7</v>
      </c>
      <c r="L16414" s="1" t="str">
        <f>LEFT(BART_Rides[[#This Row],[Lines]],1)</f>
        <v>S</v>
      </c>
      <c r="M16414" s="1" t="str">
        <f>IF(BART_Rides[[#This Row],[FirstLetter]]="Y","Yes","No")</f>
        <v>No</v>
      </c>
      <c r="N16414" s="1" t="str">
        <f>IF(OR(BART_Rides[[#This Row],[Station Code]]="EM", BART_Rides[[#This Row],[Station Code]]="MT", BART_Rides[[#This Row],[Station Code]]="PL", BART_Rides[[#This Row],[Station Code]]="CC"), "Yes", "No")</f>
        <v>No</v>
      </c>
    </row>
    <row r="16415" spans="6:14">
      <c r="F16415" s="3">
        <v>44550</v>
      </c>
      <c r="G16415" s="1" t="s">
        <v>85</v>
      </c>
      <c r="H16415" s="1" t="s">
        <v>109</v>
      </c>
      <c r="I16415" s="1">
        <v>912</v>
      </c>
      <c r="J16415" s="1">
        <f>MONTH(BART_Rides[[#This Row],[Date]])</f>
        <v>12</v>
      </c>
      <c r="K16415" s="1">
        <f>WEEKDAY(BART_Rides[[#This Row],[Date]],2)</f>
        <v>1</v>
      </c>
      <c r="L16415" s="1" t="str">
        <f>LEFT(BART_Rides[[#This Row],[Lines]],1)</f>
        <v>S</v>
      </c>
      <c r="M16415" s="1" t="str">
        <f>IF(BART_Rides[[#This Row],[FirstLetter]]="Y","Yes","No")</f>
        <v>No</v>
      </c>
      <c r="N16415" s="1" t="str">
        <f>IF(OR(BART_Rides[[#This Row],[Station Code]]="EM", BART_Rides[[#This Row],[Station Code]]="MT", BART_Rides[[#This Row],[Station Code]]="PL", BART_Rides[[#This Row],[Station Code]]="CC"), "Yes", "No")</f>
        <v>No</v>
      </c>
    </row>
    <row r="16416" spans="6:14">
      <c r="F16416" s="3">
        <v>44551</v>
      </c>
      <c r="G16416" s="1" t="s">
        <v>85</v>
      </c>
      <c r="H16416" s="1" t="s">
        <v>109</v>
      </c>
      <c r="I16416" s="1">
        <v>747</v>
      </c>
      <c r="J16416" s="1">
        <f>MONTH(BART_Rides[[#This Row],[Date]])</f>
        <v>12</v>
      </c>
      <c r="K16416" s="1">
        <f>WEEKDAY(BART_Rides[[#This Row],[Date]],2)</f>
        <v>2</v>
      </c>
      <c r="L16416" s="1" t="str">
        <f>LEFT(BART_Rides[[#This Row],[Lines]],1)</f>
        <v>S</v>
      </c>
      <c r="M16416" s="1" t="str">
        <f>IF(BART_Rides[[#This Row],[FirstLetter]]="Y","Yes","No")</f>
        <v>No</v>
      </c>
      <c r="N16416" s="1" t="str">
        <f>IF(OR(BART_Rides[[#This Row],[Station Code]]="EM", BART_Rides[[#This Row],[Station Code]]="MT", BART_Rides[[#This Row],[Station Code]]="PL", BART_Rides[[#This Row],[Station Code]]="CC"), "Yes", "No")</f>
        <v>No</v>
      </c>
    </row>
    <row r="16417" spans="6:14">
      <c r="F16417" s="3">
        <v>44552</v>
      </c>
      <c r="G16417" s="1" t="s">
        <v>85</v>
      </c>
      <c r="H16417" s="1" t="s">
        <v>109</v>
      </c>
      <c r="I16417" s="1">
        <v>801</v>
      </c>
      <c r="J16417" s="1">
        <f>MONTH(BART_Rides[[#This Row],[Date]])</f>
        <v>12</v>
      </c>
      <c r="K16417" s="1">
        <f>WEEKDAY(BART_Rides[[#This Row],[Date]],2)</f>
        <v>3</v>
      </c>
      <c r="L16417" s="1" t="str">
        <f>LEFT(BART_Rides[[#This Row],[Lines]],1)</f>
        <v>S</v>
      </c>
      <c r="M16417" s="1" t="str">
        <f>IF(BART_Rides[[#This Row],[FirstLetter]]="Y","Yes","No")</f>
        <v>No</v>
      </c>
      <c r="N16417" s="1" t="str">
        <f>IF(OR(BART_Rides[[#This Row],[Station Code]]="EM", BART_Rides[[#This Row],[Station Code]]="MT", BART_Rides[[#This Row],[Station Code]]="PL", BART_Rides[[#This Row],[Station Code]]="CC"), "Yes", "No")</f>
        <v>No</v>
      </c>
    </row>
    <row r="16418" spans="6:14">
      <c r="F16418" s="3">
        <v>44553</v>
      </c>
      <c r="G16418" s="1" t="s">
        <v>85</v>
      </c>
      <c r="H16418" s="1" t="s">
        <v>109</v>
      </c>
      <c r="I16418" s="1">
        <v>820</v>
      </c>
      <c r="J16418" s="1">
        <f>MONTH(BART_Rides[[#This Row],[Date]])</f>
        <v>12</v>
      </c>
      <c r="K16418" s="1">
        <f>WEEKDAY(BART_Rides[[#This Row],[Date]],2)</f>
        <v>4</v>
      </c>
      <c r="L16418" s="1" t="str">
        <f>LEFT(BART_Rides[[#This Row],[Lines]],1)</f>
        <v>S</v>
      </c>
      <c r="M16418" s="1" t="str">
        <f>IF(BART_Rides[[#This Row],[FirstLetter]]="Y","Yes","No")</f>
        <v>No</v>
      </c>
      <c r="N16418" s="1" t="str">
        <f>IF(OR(BART_Rides[[#This Row],[Station Code]]="EM", BART_Rides[[#This Row],[Station Code]]="MT", BART_Rides[[#This Row],[Station Code]]="PL", BART_Rides[[#This Row],[Station Code]]="CC"), "Yes", "No")</f>
        <v>No</v>
      </c>
    </row>
    <row r="16419" spans="6:14">
      <c r="F16419" s="3">
        <v>44554</v>
      </c>
      <c r="G16419" s="1" t="s">
        <v>85</v>
      </c>
      <c r="H16419" s="1" t="s">
        <v>109</v>
      </c>
      <c r="I16419" s="1">
        <v>510</v>
      </c>
      <c r="J16419" s="1">
        <f>MONTH(BART_Rides[[#This Row],[Date]])</f>
        <v>12</v>
      </c>
      <c r="K16419" s="1">
        <f>WEEKDAY(BART_Rides[[#This Row],[Date]],2)</f>
        <v>5</v>
      </c>
      <c r="L16419" s="1" t="str">
        <f>LEFT(BART_Rides[[#This Row],[Lines]],1)</f>
        <v>S</v>
      </c>
      <c r="M16419" s="1" t="str">
        <f>IF(BART_Rides[[#This Row],[FirstLetter]]="Y","Yes","No")</f>
        <v>No</v>
      </c>
      <c r="N16419" s="1" t="str">
        <f>IF(OR(BART_Rides[[#This Row],[Station Code]]="EM", BART_Rides[[#This Row],[Station Code]]="MT", BART_Rides[[#This Row],[Station Code]]="PL", BART_Rides[[#This Row],[Station Code]]="CC"), "Yes", "No")</f>
        <v>No</v>
      </c>
    </row>
    <row r="16420" spans="6:14">
      <c r="F16420" s="3">
        <v>44555</v>
      </c>
      <c r="G16420" s="1" t="s">
        <v>85</v>
      </c>
      <c r="H16420" s="1" t="s">
        <v>109</v>
      </c>
      <c r="I16420" s="1">
        <v>191</v>
      </c>
      <c r="J16420" s="1">
        <f>MONTH(BART_Rides[[#This Row],[Date]])</f>
        <v>12</v>
      </c>
      <c r="K16420" s="1">
        <f>WEEKDAY(BART_Rides[[#This Row],[Date]],2)</f>
        <v>6</v>
      </c>
      <c r="L16420" s="1" t="str">
        <f>LEFT(BART_Rides[[#This Row],[Lines]],1)</f>
        <v>S</v>
      </c>
      <c r="M16420" s="1" t="str">
        <f>IF(BART_Rides[[#This Row],[FirstLetter]]="Y","Yes","No")</f>
        <v>No</v>
      </c>
      <c r="N16420" s="1" t="str">
        <f>IF(OR(BART_Rides[[#This Row],[Station Code]]="EM", BART_Rides[[#This Row],[Station Code]]="MT", BART_Rides[[#This Row],[Station Code]]="PL", BART_Rides[[#This Row],[Station Code]]="CC"), "Yes", "No")</f>
        <v>No</v>
      </c>
    </row>
    <row r="16421" spans="6:14">
      <c r="F16421" s="3">
        <v>44556</v>
      </c>
      <c r="G16421" s="1" t="s">
        <v>85</v>
      </c>
      <c r="H16421" s="1" t="s">
        <v>109</v>
      </c>
      <c r="I16421" s="1">
        <v>211</v>
      </c>
      <c r="J16421" s="1">
        <f>MONTH(BART_Rides[[#This Row],[Date]])</f>
        <v>12</v>
      </c>
      <c r="K16421" s="1">
        <f>WEEKDAY(BART_Rides[[#This Row],[Date]],2)</f>
        <v>7</v>
      </c>
      <c r="L16421" s="1" t="str">
        <f>LEFT(BART_Rides[[#This Row],[Lines]],1)</f>
        <v>S</v>
      </c>
      <c r="M16421" s="1" t="str">
        <f>IF(BART_Rides[[#This Row],[FirstLetter]]="Y","Yes","No")</f>
        <v>No</v>
      </c>
      <c r="N16421" s="1" t="str">
        <f>IF(OR(BART_Rides[[#This Row],[Station Code]]="EM", BART_Rides[[#This Row],[Station Code]]="MT", BART_Rides[[#This Row],[Station Code]]="PL", BART_Rides[[#This Row],[Station Code]]="CC"), "Yes", "No")</f>
        <v>No</v>
      </c>
    </row>
    <row r="16422" spans="6:14">
      <c r="F16422" s="3">
        <v>44557</v>
      </c>
      <c r="G16422" s="1" t="s">
        <v>85</v>
      </c>
      <c r="H16422" s="1" t="s">
        <v>109</v>
      </c>
      <c r="I16422" s="1">
        <v>282</v>
      </c>
      <c r="J16422" s="1">
        <f>MONTH(BART_Rides[[#This Row],[Date]])</f>
        <v>12</v>
      </c>
      <c r="K16422" s="1">
        <f>WEEKDAY(BART_Rides[[#This Row],[Date]],2)</f>
        <v>1</v>
      </c>
      <c r="L16422" s="1" t="str">
        <f>LEFT(BART_Rides[[#This Row],[Lines]],1)</f>
        <v>S</v>
      </c>
      <c r="M16422" s="1" t="str">
        <f>IF(BART_Rides[[#This Row],[FirstLetter]]="Y","Yes","No")</f>
        <v>No</v>
      </c>
      <c r="N16422" s="1" t="str">
        <f>IF(OR(BART_Rides[[#This Row],[Station Code]]="EM", BART_Rides[[#This Row],[Station Code]]="MT", BART_Rides[[#This Row],[Station Code]]="PL", BART_Rides[[#This Row],[Station Code]]="CC"), "Yes", "No")</f>
        <v>No</v>
      </c>
    </row>
    <row r="16423" spans="6:14">
      <c r="F16423" s="3">
        <v>44558</v>
      </c>
      <c r="G16423" s="1" t="s">
        <v>85</v>
      </c>
      <c r="H16423" s="1" t="s">
        <v>109</v>
      </c>
      <c r="I16423" s="1">
        <v>280</v>
      </c>
      <c r="J16423" s="1">
        <f>MONTH(BART_Rides[[#This Row],[Date]])</f>
        <v>12</v>
      </c>
      <c r="K16423" s="1">
        <f>WEEKDAY(BART_Rides[[#This Row],[Date]],2)</f>
        <v>2</v>
      </c>
      <c r="L16423" s="1" t="str">
        <f>LEFT(BART_Rides[[#This Row],[Lines]],1)</f>
        <v>S</v>
      </c>
      <c r="M16423" s="1" t="str">
        <f>IF(BART_Rides[[#This Row],[FirstLetter]]="Y","Yes","No")</f>
        <v>No</v>
      </c>
      <c r="N16423" s="1" t="str">
        <f>IF(OR(BART_Rides[[#This Row],[Station Code]]="EM", BART_Rides[[#This Row],[Station Code]]="MT", BART_Rides[[#This Row],[Station Code]]="PL", BART_Rides[[#This Row],[Station Code]]="CC"), "Yes", "No")</f>
        <v>No</v>
      </c>
    </row>
    <row r="16424" spans="6:14">
      <c r="F16424" s="3">
        <v>44559</v>
      </c>
      <c r="G16424" s="1" t="s">
        <v>85</v>
      </c>
      <c r="H16424" s="1" t="s">
        <v>109</v>
      </c>
      <c r="I16424" s="1">
        <v>343</v>
      </c>
      <c r="J16424" s="1">
        <f>MONTH(BART_Rides[[#This Row],[Date]])</f>
        <v>12</v>
      </c>
      <c r="K16424" s="1">
        <f>WEEKDAY(BART_Rides[[#This Row],[Date]],2)</f>
        <v>3</v>
      </c>
      <c r="L16424" s="1" t="str">
        <f>LEFT(BART_Rides[[#This Row],[Lines]],1)</f>
        <v>S</v>
      </c>
      <c r="M16424" s="1" t="str">
        <f>IF(BART_Rides[[#This Row],[FirstLetter]]="Y","Yes","No")</f>
        <v>No</v>
      </c>
      <c r="N16424" s="1" t="str">
        <f>IF(OR(BART_Rides[[#This Row],[Station Code]]="EM", BART_Rides[[#This Row],[Station Code]]="MT", BART_Rides[[#This Row],[Station Code]]="PL", BART_Rides[[#This Row],[Station Code]]="CC"), "Yes", "No")</f>
        <v>No</v>
      </c>
    </row>
    <row r="16425" spans="6:14">
      <c r="F16425" s="3">
        <v>44560</v>
      </c>
      <c r="G16425" s="1" t="s">
        <v>85</v>
      </c>
      <c r="H16425" s="1" t="s">
        <v>109</v>
      </c>
      <c r="I16425" s="1">
        <v>421</v>
      </c>
      <c r="J16425" s="1">
        <f>MONTH(BART_Rides[[#This Row],[Date]])</f>
        <v>12</v>
      </c>
      <c r="K16425" s="1">
        <f>WEEKDAY(BART_Rides[[#This Row],[Date]],2)</f>
        <v>4</v>
      </c>
      <c r="L16425" s="1" t="str">
        <f>LEFT(BART_Rides[[#This Row],[Lines]],1)</f>
        <v>S</v>
      </c>
      <c r="M16425" s="1" t="str">
        <f>IF(BART_Rides[[#This Row],[FirstLetter]]="Y","Yes","No")</f>
        <v>No</v>
      </c>
      <c r="N16425" s="1" t="str">
        <f>IF(OR(BART_Rides[[#This Row],[Station Code]]="EM", BART_Rides[[#This Row],[Station Code]]="MT", BART_Rides[[#This Row],[Station Code]]="PL", BART_Rides[[#This Row],[Station Code]]="CC"), "Yes", "No")</f>
        <v>No</v>
      </c>
    </row>
    <row r="16426" spans="6:14">
      <c r="F16426" s="3">
        <v>44561</v>
      </c>
      <c r="G16426" s="1" t="s">
        <v>85</v>
      </c>
      <c r="H16426" s="1" t="s">
        <v>109</v>
      </c>
      <c r="I16426" s="1">
        <v>234</v>
      </c>
      <c r="J16426" s="1">
        <f>MONTH(BART_Rides[[#This Row],[Date]])</f>
        <v>12</v>
      </c>
      <c r="K16426" s="1">
        <f>WEEKDAY(BART_Rides[[#This Row],[Date]],2)</f>
        <v>5</v>
      </c>
      <c r="L16426" s="1" t="str">
        <f>LEFT(BART_Rides[[#This Row],[Lines]],1)</f>
        <v>S</v>
      </c>
      <c r="M16426" s="1" t="str">
        <f>IF(BART_Rides[[#This Row],[FirstLetter]]="Y","Yes","No")</f>
        <v>No</v>
      </c>
      <c r="N16426" s="1" t="str">
        <f>IF(OR(BART_Rides[[#This Row],[Station Code]]="EM", BART_Rides[[#This Row],[Station Code]]="MT", BART_Rides[[#This Row],[Station Code]]="PL", BART_Rides[[#This Row],[Station Code]]="CC"), "Yes", "No")</f>
        <v>No</v>
      </c>
    </row>
    <row r="16427" spans="6:14">
      <c r="F16427" s="3">
        <v>44197</v>
      </c>
      <c r="G16427" s="1" t="s">
        <v>87</v>
      </c>
      <c r="H16427" s="1" t="s">
        <v>104</v>
      </c>
      <c r="I16427" s="1">
        <v>49</v>
      </c>
      <c r="J16427" s="1">
        <f>MONTH(BART_Rides[[#This Row],[Date]])</f>
        <v>1</v>
      </c>
      <c r="K16427" s="1">
        <f>WEEKDAY(BART_Rides[[#This Row],[Date]],2)</f>
        <v>5</v>
      </c>
      <c r="L16427" s="1" t="str">
        <f>LEFT(BART_Rides[[#This Row],[Lines]],1)</f>
        <v>O</v>
      </c>
      <c r="M16427" s="1" t="str">
        <f>IF(BART_Rides[[#This Row],[FirstLetter]]="Y","Yes","No")</f>
        <v>No</v>
      </c>
      <c r="N16427" s="1" t="str">
        <f>IF(OR(BART_Rides[[#This Row],[Station Code]]="EM", BART_Rides[[#This Row],[Station Code]]="MT", BART_Rides[[#This Row],[Station Code]]="PL", BART_Rides[[#This Row],[Station Code]]="CC"), "Yes", "No")</f>
        <v>No</v>
      </c>
    </row>
    <row r="16428" spans="6:14">
      <c r="F16428" s="3">
        <v>44198</v>
      </c>
      <c r="G16428" s="1" t="s">
        <v>87</v>
      </c>
      <c r="H16428" s="1" t="s">
        <v>104</v>
      </c>
      <c r="I16428" s="1">
        <v>66</v>
      </c>
      <c r="J16428" s="1">
        <f>MONTH(BART_Rides[[#This Row],[Date]])</f>
        <v>1</v>
      </c>
      <c r="K16428" s="1">
        <f>WEEKDAY(BART_Rides[[#This Row],[Date]],2)</f>
        <v>6</v>
      </c>
      <c r="L16428" s="1" t="str">
        <f>LEFT(BART_Rides[[#This Row],[Lines]],1)</f>
        <v>O</v>
      </c>
      <c r="M16428" s="1" t="str">
        <f>IF(BART_Rides[[#This Row],[FirstLetter]]="Y","Yes","No")</f>
        <v>No</v>
      </c>
      <c r="N16428" s="1" t="str">
        <f>IF(OR(BART_Rides[[#This Row],[Station Code]]="EM", BART_Rides[[#This Row],[Station Code]]="MT", BART_Rides[[#This Row],[Station Code]]="PL", BART_Rides[[#This Row],[Station Code]]="CC"), "Yes", "No")</f>
        <v>No</v>
      </c>
    </row>
    <row r="16429" spans="6:14">
      <c r="F16429" s="3">
        <v>44199</v>
      </c>
      <c r="G16429" s="1" t="s">
        <v>87</v>
      </c>
      <c r="H16429" s="1" t="s">
        <v>104</v>
      </c>
      <c r="I16429" s="1">
        <v>66</v>
      </c>
      <c r="J16429" s="1">
        <f>MONTH(BART_Rides[[#This Row],[Date]])</f>
        <v>1</v>
      </c>
      <c r="K16429" s="1">
        <f>WEEKDAY(BART_Rides[[#This Row],[Date]],2)</f>
        <v>7</v>
      </c>
      <c r="L16429" s="1" t="str">
        <f>LEFT(BART_Rides[[#This Row],[Lines]],1)</f>
        <v>O</v>
      </c>
      <c r="M16429" s="1" t="str">
        <f>IF(BART_Rides[[#This Row],[FirstLetter]]="Y","Yes","No")</f>
        <v>No</v>
      </c>
      <c r="N16429" s="1" t="str">
        <f>IF(OR(BART_Rides[[#This Row],[Station Code]]="EM", BART_Rides[[#This Row],[Station Code]]="MT", BART_Rides[[#This Row],[Station Code]]="PL", BART_Rides[[#This Row],[Station Code]]="CC"), "Yes", "No")</f>
        <v>No</v>
      </c>
    </row>
    <row r="16430" spans="6:14">
      <c r="F16430" s="3">
        <v>44200</v>
      </c>
      <c r="G16430" s="1" t="s">
        <v>87</v>
      </c>
      <c r="H16430" s="1" t="s">
        <v>104</v>
      </c>
      <c r="I16430" s="1">
        <v>191</v>
      </c>
      <c r="J16430" s="1">
        <f>MONTH(BART_Rides[[#This Row],[Date]])</f>
        <v>1</v>
      </c>
      <c r="K16430" s="1">
        <f>WEEKDAY(BART_Rides[[#This Row],[Date]],2)</f>
        <v>1</v>
      </c>
      <c r="L16430" s="1" t="str">
        <f>LEFT(BART_Rides[[#This Row],[Lines]],1)</f>
        <v>O</v>
      </c>
      <c r="M16430" s="1" t="str">
        <f>IF(BART_Rides[[#This Row],[FirstLetter]]="Y","Yes","No")</f>
        <v>No</v>
      </c>
      <c r="N16430" s="1" t="str">
        <f>IF(OR(BART_Rides[[#This Row],[Station Code]]="EM", BART_Rides[[#This Row],[Station Code]]="MT", BART_Rides[[#This Row],[Station Code]]="PL", BART_Rides[[#This Row],[Station Code]]="CC"), "Yes", "No")</f>
        <v>No</v>
      </c>
    </row>
    <row r="16431" spans="6:14">
      <c r="F16431" s="3">
        <v>44201</v>
      </c>
      <c r="G16431" s="1" t="s">
        <v>87</v>
      </c>
      <c r="H16431" s="1" t="s">
        <v>104</v>
      </c>
      <c r="I16431" s="1">
        <v>248</v>
      </c>
      <c r="J16431" s="1">
        <f>MONTH(BART_Rides[[#This Row],[Date]])</f>
        <v>1</v>
      </c>
      <c r="K16431" s="1">
        <f>WEEKDAY(BART_Rides[[#This Row],[Date]],2)</f>
        <v>2</v>
      </c>
      <c r="L16431" s="1" t="str">
        <f>LEFT(BART_Rides[[#This Row],[Lines]],1)</f>
        <v>O</v>
      </c>
      <c r="M16431" s="1" t="str">
        <f>IF(BART_Rides[[#This Row],[FirstLetter]]="Y","Yes","No")</f>
        <v>No</v>
      </c>
      <c r="N16431" s="1" t="str">
        <f>IF(OR(BART_Rides[[#This Row],[Station Code]]="EM", BART_Rides[[#This Row],[Station Code]]="MT", BART_Rides[[#This Row],[Station Code]]="PL", BART_Rides[[#This Row],[Station Code]]="CC"), "Yes", "No")</f>
        <v>No</v>
      </c>
    </row>
    <row r="16432" spans="6:14">
      <c r="F16432" s="3">
        <v>44202</v>
      </c>
      <c r="G16432" s="1" t="s">
        <v>87</v>
      </c>
      <c r="H16432" s="1" t="s">
        <v>104</v>
      </c>
      <c r="I16432" s="1">
        <v>238</v>
      </c>
      <c r="J16432" s="1">
        <f>MONTH(BART_Rides[[#This Row],[Date]])</f>
        <v>1</v>
      </c>
      <c r="K16432" s="1">
        <f>WEEKDAY(BART_Rides[[#This Row],[Date]],2)</f>
        <v>3</v>
      </c>
      <c r="L16432" s="1" t="str">
        <f>LEFT(BART_Rides[[#This Row],[Lines]],1)</f>
        <v>O</v>
      </c>
      <c r="M16432" s="1" t="str">
        <f>IF(BART_Rides[[#This Row],[FirstLetter]]="Y","Yes","No")</f>
        <v>No</v>
      </c>
      <c r="N16432" s="1" t="str">
        <f>IF(OR(BART_Rides[[#This Row],[Station Code]]="EM", BART_Rides[[#This Row],[Station Code]]="MT", BART_Rides[[#This Row],[Station Code]]="PL", BART_Rides[[#This Row],[Station Code]]="CC"), "Yes", "No")</f>
        <v>No</v>
      </c>
    </row>
    <row r="16433" spans="6:14">
      <c r="F16433" s="3">
        <v>44203</v>
      </c>
      <c r="G16433" s="1" t="s">
        <v>87</v>
      </c>
      <c r="H16433" s="1" t="s">
        <v>104</v>
      </c>
      <c r="I16433" s="1">
        <v>238</v>
      </c>
      <c r="J16433" s="1">
        <f>MONTH(BART_Rides[[#This Row],[Date]])</f>
        <v>1</v>
      </c>
      <c r="K16433" s="1">
        <f>WEEKDAY(BART_Rides[[#This Row],[Date]],2)</f>
        <v>4</v>
      </c>
      <c r="L16433" s="1" t="str">
        <f>LEFT(BART_Rides[[#This Row],[Lines]],1)</f>
        <v>O</v>
      </c>
      <c r="M16433" s="1" t="str">
        <f>IF(BART_Rides[[#This Row],[FirstLetter]]="Y","Yes","No")</f>
        <v>No</v>
      </c>
      <c r="N16433" s="1" t="str">
        <f>IF(OR(BART_Rides[[#This Row],[Station Code]]="EM", BART_Rides[[#This Row],[Station Code]]="MT", BART_Rides[[#This Row],[Station Code]]="PL", BART_Rides[[#This Row],[Station Code]]="CC"), "Yes", "No")</f>
        <v>No</v>
      </c>
    </row>
    <row r="16434" spans="6:14">
      <c r="F16434" s="3">
        <v>44204</v>
      </c>
      <c r="G16434" s="1" t="s">
        <v>87</v>
      </c>
      <c r="H16434" s="1" t="s">
        <v>104</v>
      </c>
      <c r="I16434" s="1">
        <v>232</v>
      </c>
      <c r="J16434" s="1">
        <f>MONTH(BART_Rides[[#This Row],[Date]])</f>
        <v>1</v>
      </c>
      <c r="K16434" s="1">
        <f>WEEKDAY(BART_Rides[[#This Row],[Date]],2)</f>
        <v>5</v>
      </c>
      <c r="L16434" s="1" t="str">
        <f>LEFT(BART_Rides[[#This Row],[Lines]],1)</f>
        <v>O</v>
      </c>
      <c r="M16434" s="1" t="str">
        <f>IF(BART_Rides[[#This Row],[FirstLetter]]="Y","Yes","No")</f>
        <v>No</v>
      </c>
      <c r="N16434" s="1" t="str">
        <f>IF(OR(BART_Rides[[#This Row],[Station Code]]="EM", BART_Rides[[#This Row],[Station Code]]="MT", BART_Rides[[#This Row],[Station Code]]="PL", BART_Rides[[#This Row],[Station Code]]="CC"), "Yes", "No")</f>
        <v>No</v>
      </c>
    </row>
    <row r="16435" spans="6:14">
      <c r="F16435" s="3">
        <v>44205</v>
      </c>
      <c r="G16435" s="1" t="s">
        <v>87</v>
      </c>
      <c r="H16435" s="1" t="s">
        <v>104</v>
      </c>
      <c r="I16435" s="1">
        <v>122</v>
      </c>
      <c r="J16435" s="1">
        <f>MONTH(BART_Rides[[#This Row],[Date]])</f>
        <v>1</v>
      </c>
      <c r="K16435" s="1">
        <f>WEEKDAY(BART_Rides[[#This Row],[Date]],2)</f>
        <v>6</v>
      </c>
      <c r="L16435" s="1" t="str">
        <f>LEFT(BART_Rides[[#This Row],[Lines]],1)</f>
        <v>O</v>
      </c>
      <c r="M16435" s="1" t="str">
        <f>IF(BART_Rides[[#This Row],[FirstLetter]]="Y","Yes","No")</f>
        <v>No</v>
      </c>
      <c r="N16435" s="1" t="str">
        <f>IF(OR(BART_Rides[[#This Row],[Station Code]]="EM", BART_Rides[[#This Row],[Station Code]]="MT", BART_Rides[[#This Row],[Station Code]]="PL", BART_Rides[[#This Row],[Station Code]]="CC"), "Yes", "No")</f>
        <v>No</v>
      </c>
    </row>
    <row r="16436" spans="6:14">
      <c r="F16436" s="3">
        <v>44206</v>
      </c>
      <c r="G16436" s="1" t="s">
        <v>87</v>
      </c>
      <c r="H16436" s="1" t="s">
        <v>104</v>
      </c>
      <c r="I16436" s="1">
        <v>97</v>
      </c>
      <c r="J16436" s="1">
        <f>MONTH(BART_Rides[[#This Row],[Date]])</f>
        <v>1</v>
      </c>
      <c r="K16436" s="1">
        <f>WEEKDAY(BART_Rides[[#This Row],[Date]],2)</f>
        <v>7</v>
      </c>
      <c r="L16436" s="1" t="str">
        <f>LEFT(BART_Rides[[#This Row],[Lines]],1)</f>
        <v>O</v>
      </c>
      <c r="M16436" s="1" t="str">
        <f>IF(BART_Rides[[#This Row],[FirstLetter]]="Y","Yes","No")</f>
        <v>No</v>
      </c>
      <c r="N16436" s="1" t="str">
        <f>IF(OR(BART_Rides[[#This Row],[Station Code]]="EM", BART_Rides[[#This Row],[Station Code]]="MT", BART_Rides[[#This Row],[Station Code]]="PL", BART_Rides[[#This Row],[Station Code]]="CC"), "Yes", "No")</f>
        <v>No</v>
      </c>
    </row>
    <row r="16437" spans="6:14">
      <c r="F16437" s="3">
        <v>44207</v>
      </c>
      <c r="G16437" s="1" t="s">
        <v>87</v>
      </c>
      <c r="H16437" s="1" t="s">
        <v>104</v>
      </c>
      <c r="I16437" s="1">
        <v>253</v>
      </c>
      <c r="J16437" s="1">
        <f>MONTH(BART_Rides[[#This Row],[Date]])</f>
        <v>1</v>
      </c>
      <c r="K16437" s="1">
        <f>WEEKDAY(BART_Rides[[#This Row],[Date]],2)</f>
        <v>1</v>
      </c>
      <c r="L16437" s="1" t="str">
        <f>LEFT(BART_Rides[[#This Row],[Lines]],1)</f>
        <v>O</v>
      </c>
      <c r="M16437" s="1" t="str">
        <f>IF(BART_Rides[[#This Row],[FirstLetter]]="Y","Yes","No")</f>
        <v>No</v>
      </c>
      <c r="N16437" s="1" t="str">
        <f>IF(OR(BART_Rides[[#This Row],[Station Code]]="EM", BART_Rides[[#This Row],[Station Code]]="MT", BART_Rides[[#This Row],[Station Code]]="PL", BART_Rides[[#This Row],[Station Code]]="CC"), "Yes", "No")</f>
        <v>No</v>
      </c>
    </row>
    <row r="16438" spans="6:14">
      <c r="F16438" s="3">
        <v>44208</v>
      </c>
      <c r="G16438" s="1" t="s">
        <v>87</v>
      </c>
      <c r="H16438" s="1" t="s">
        <v>104</v>
      </c>
      <c r="I16438" s="1">
        <v>263</v>
      </c>
      <c r="J16438" s="1">
        <f>MONTH(BART_Rides[[#This Row],[Date]])</f>
        <v>1</v>
      </c>
      <c r="K16438" s="1">
        <f>WEEKDAY(BART_Rides[[#This Row],[Date]],2)</f>
        <v>2</v>
      </c>
      <c r="L16438" s="1" t="str">
        <f>LEFT(BART_Rides[[#This Row],[Lines]],1)</f>
        <v>O</v>
      </c>
      <c r="M16438" s="1" t="str">
        <f>IF(BART_Rides[[#This Row],[FirstLetter]]="Y","Yes","No")</f>
        <v>No</v>
      </c>
      <c r="N16438" s="1" t="str">
        <f>IF(OR(BART_Rides[[#This Row],[Station Code]]="EM", BART_Rides[[#This Row],[Station Code]]="MT", BART_Rides[[#This Row],[Station Code]]="PL", BART_Rides[[#This Row],[Station Code]]="CC"), "Yes", "No")</f>
        <v>No</v>
      </c>
    </row>
    <row r="16439" spans="6:14">
      <c r="F16439" s="3">
        <v>44209</v>
      </c>
      <c r="G16439" s="1" t="s">
        <v>87</v>
      </c>
      <c r="H16439" s="1" t="s">
        <v>104</v>
      </c>
      <c r="I16439" s="1">
        <v>261</v>
      </c>
      <c r="J16439" s="1">
        <f>MONTH(BART_Rides[[#This Row],[Date]])</f>
        <v>1</v>
      </c>
      <c r="K16439" s="1">
        <f>WEEKDAY(BART_Rides[[#This Row],[Date]],2)</f>
        <v>3</v>
      </c>
      <c r="L16439" s="1" t="str">
        <f>LEFT(BART_Rides[[#This Row],[Lines]],1)</f>
        <v>O</v>
      </c>
      <c r="M16439" s="1" t="str">
        <f>IF(BART_Rides[[#This Row],[FirstLetter]]="Y","Yes","No")</f>
        <v>No</v>
      </c>
      <c r="N16439" s="1" t="str">
        <f>IF(OR(BART_Rides[[#This Row],[Station Code]]="EM", BART_Rides[[#This Row],[Station Code]]="MT", BART_Rides[[#This Row],[Station Code]]="PL", BART_Rides[[#This Row],[Station Code]]="CC"), "Yes", "No")</f>
        <v>No</v>
      </c>
    </row>
    <row r="16440" spans="6:14">
      <c r="F16440" s="3">
        <v>44210</v>
      </c>
      <c r="G16440" s="1" t="s">
        <v>87</v>
      </c>
      <c r="H16440" s="1" t="s">
        <v>104</v>
      </c>
      <c r="I16440" s="1">
        <v>240</v>
      </c>
      <c r="J16440" s="1">
        <f>MONTH(BART_Rides[[#This Row],[Date]])</f>
        <v>1</v>
      </c>
      <c r="K16440" s="1">
        <f>WEEKDAY(BART_Rides[[#This Row],[Date]],2)</f>
        <v>4</v>
      </c>
      <c r="L16440" s="1" t="str">
        <f>LEFT(BART_Rides[[#This Row],[Lines]],1)</f>
        <v>O</v>
      </c>
      <c r="M16440" s="1" t="str">
        <f>IF(BART_Rides[[#This Row],[FirstLetter]]="Y","Yes","No")</f>
        <v>No</v>
      </c>
      <c r="N16440" s="1" t="str">
        <f>IF(OR(BART_Rides[[#This Row],[Station Code]]="EM", BART_Rides[[#This Row],[Station Code]]="MT", BART_Rides[[#This Row],[Station Code]]="PL", BART_Rides[[#This Row],[Station Code]]="CC"), "Yes", "No")</f>
        <v>No</v>
      </c>
    </row>
    <row r="16441" spans="6:14">
      <c r="F16441" s="3">
        <v>44211</v>
      </c>
      <c r="G16441" s="1" t="s">
        <v>87</v>
      </c>
      <c r="H16441" s="1" t="s">
        <v>104</v>
      </c>
      <c r="I16441" s="1">
        <v>251</v>
      </c>
      <c r="J16441" s="1">
        <f>MONTH(BART_Rides[[#This Row],[Date]])</f>
        <v>1</v>
      </c>
      <c r="K16441" s="1">
        <f>WEEKDAY(BART_Rides[[#This Row],[Date]],2)</f>
        <v>5</v>
      </c>
      <c r="L16441" s="1" t="str">
        <f>LEFT(BART_Rides[[#This Row],[Lines]],1)</f>
        <v>O</v>
      </c>
      <c r="M16441" s="1" t="str">
        <f>IF(BART_Rides[[#This Row],[FirstLetter]]="Y","Yes","No")</f>
        <v>No</v>
      </c>
      <c r="N16441" s="1" t="str">
        <f>IF(OR(BART_Rides[[#This Row],[Station Code]]="EM", BART_Rides[[#This Row],[Station Code]]="MT", BART_Rides[[#This Row],[Station Code]]="PL", BART_Rides[[#This Row],[Station Code]]="CC"), "Yes", "No")</f>
        <v>No</v>
      </c>
    </row>
    <row r="16442" spans="6:14">
      <c r="F16442" s="3">
        <v>44212</v>
      </c>
      <c r="G16442" s="1" t="s">
        <v>87</v>
      </c>
      <c r="H16442" s="1" t="s">
        <v>104</v>
      </c>
      <c r="I16442" s="1">
        <v>100</v>
      </c>
      <c r="J16442" s="1">
        <f>MONTH(BART_Rides[[#This Row],[Date]])</f>
        <v>1</v>
      </c>
      <c r="K16442" s="1">
        <f>WEEKDAY(BART_Rides[[#This Row],[Date]],2)</f>
        <v>6</v>
      </c>
      <c r="L16442" s="1" t="str">
        <f>LEFT(BART_Rides[[#This Row],[Lines]],1)</f>
        <v>O</v>
      </c>
      <c r="M16442" s="1" t="str">
        <f>IF(BART_Rides[[#This Row],[FirstLetter]]="Y","Yes","No")</f>
        <v>No</v>
      </c>
      <c r="N16442" s="1" t="str">
        <f>IF(OR(BART_Rides[[#This Row],[Station Code]]="EM", BART_Rides[[#This Row],[Station Code]]="MT", BART_Rides[[#This Row],[Station Code]]="PL", BART_Rides[[#This Row],[Station Code]]="CC"), "Yes", "No")</f>
        <v>No</v>
      </c>
    </row>
    <row r="16443" spans="6:14">
      <c r="F16443" s="3">
        <v>44213</v>
      </c>
      <c r="G16443" s="1" t="s">
        <v>87</v>
      </c>
      <c r="H16443" s="1" t="s">
        <v>104</v>
      </c>
      <c r="I16443" s="1">
        <v>93</v>
      </c>
      <c r="J16443" s="1">
        <f>MONTH(BART_Rides[[#This Row],[Date]])</f>
        <v>1</v>
      </c>
      <c r="K16443" s="1">
        <f>WEEKDAY(BART_Rides[[#This Row],[Date]],2)</f>
        <v>7</v>
      </c>
      <c r="L16443" s="1" t="str">
        <f>LEFT(BART_Rides[[#This Row],[Lines]],1)</f>
        <v>O</v>
      </c>
      <c r="M16443" s="1" t="str">
        <f>IF(BART_Rides[[#This Row],[FirstLetter]]="Y","Yes","No")</f>
        <v>No</v>
      </c>
      <c r="N16443" s="1" t="str">
        <f>IF(OR(BART_Rides[[#This Row],[Station Code]]="EM", BART_Rides[[#This Row],[Station Code]]="MT", BART_Rides[[#This Row],[Station Code]]="PL", BART_Rides[[#This Row],[Station Code]]="CC"), "Yes", "No")</f>
        <v>No</v>
      </c>
    </row>
    <row r="16444" spans="6:14">
      <c r="F16444" s="3">
        <v>44214</v>
      </c>
      <c r="G16444" s="1" t="s">
        <v>87</v>
      </c>
      <c r="H16444" s="1" t="s">
        <v>104</v>
      </c>
      <c r="I16444" s="1">
        <v>148</v>
      </c>
      <c r="J16444" s="1">
        <f>MONTH(BART_Rides[[#This Row],[Date]])</f>
        <v>1</v>
      </c>
      <c r="K16444" s="1">
        <f>WEEKDAY(BART_Rides[[#This Row],[Date]],2)</f>
        <v>1</v>
      </c>
      <c r="L16444" s="1" t="str">
        <f>LEFT(BART_Rides[[#This Row],[Lines]],1)</f>
        <v>O</v>
      </c>
      <c r="M16444" s="1" t="str">
        <f>IF(BART_Rides[[#This Row],[FirstLetter]]="Y","Yes","No")</f>
        <v>No</v>
      </c>
      <c r="N16444" s="1" t="str">
        <f>IF(OR(BART_Rides[[#This Row],[Station Code]]="EM", BART_Rides[[#This Row],[Station Code]]="MT", BART_Rides[[#This Row],[Station Code]]="PL", BART_Rides[[#This Row],[Station Code]]="CC"), "Yes", "No")</f>
        <v>No</v>
      </c>
    </row>
    <row r="16445" spans="6:14">
      <c r="F16445" s="3">
        <v>44215</v>
      </c>
      <c r="G16445" s="1" t="s">
        <v>87</v>
      </c>
      <c r="H16445" s="1" t="s">
        <v>104</v>
      </c>
      <c r="I16445" s="1">
        <v>224</v>
      </c>
      <c r="J16445" s="1">
        <f>MONTH(BART_Rides[[#This Row],[Date]])</f>
        <v>1</v>
      </c>
      <c r="K16445" s="1">
        <f>WEEKDAY(BART_Rides[[#This Row],[Date]],2)</f>
        <v>2</v>
      </c>
      <c r="L16445" s="1" t="str">
        <f>LEFT(BART_Rides[[#This Row],[Lines]],1)</f>
        <v>O</v>
      </c>
      <c r="M16445" s="1" t="str">
        <f>IF(BART_Rides[[#This Row],[FirstLetter]]="Y","Yes","No")</f>
        <v>No</v>
      </c>
      <c r="N16445" s="1" t="str">
        <f>IF(OR(BART_Rides[[#This Row],[Station Code]]="EM", BART_Rides[[#This Row],[Station Code]]="MT", BART_Rides[[#This Row],[Station Code]]="PL", BART_Rides[[#This Row],[Station Code]]="CC"), "Yes", "No")</f>
        <v>No</v>
      </c>
    </row>
    <row r="16446" spans="6:14">
      <c r="F16446" s="3">
        <v>44216</v>
      </c>
      <c r="G16446" s="1" t="s">
        <v>87</v>
      </c>
      <c r="H16446" s="1" t="s">
        <v>104</v>
      </c>
      <c r="I16446" s="1">
        <v>236</v>
      </c>
      <c r="J16446" s="1">
        <f>MONTH(BART_Rides[[#This Row],[Date]])</f>
        <v>1</v>
      </c>
      <c r="K16446" s="1">
        <f>WEEKDAY(BART_Rides[[#This Row],[Date]],2)</f>
        <v>3</v>
      </c>
      <c r="L16446" s="1" t="str">
        <f>LEFT(BART_Rides[[#This Row],[Lines]],1)</f>
        <v>O</v>
      </c>
      <c r="M16446" s="1" t="str">
        <f>IF(BART_Rides[[#This Row],[FirstLetter]]="Y","Yes","No")</f>
        <v>No</v>
      </c>
      <c r="N16446" s="1" t="str">
        <f>IF(OR(BART_Rides[[#This Row],[Station Code]]="EM", BART_Rides[[#This Row],[Station Code]]="MT", BART_Rides[[#This Row],[Station Code]]="PL", BART_Rides[[#This Row],[Station Code]]="CC"), "Yes", "No")</f>
        <v>No</v>
      </c>
    </row>
    <row r="16447" spans="6:14">
      <c r="F16447" s="3">
        <v>44217</v>
      </c>
      <c r="G16447" s="1" t="s">
        <v>87</v>
      </c>
      <c r="H16447" s="1" t="s">
        <v>104</v>
      </c>
      <c r="I16447" s="1">
        <v>254</v>
      </c>
      <c r="J16447" s="1">
        <f>MONTH(BART_Rides[[#This Row],[Date]])</f>
        <v>1</v>
      </c>
      <c r="K16447" s="1">
        <f>WEEKDAY(BART_Rides[[#This Row],[Date]],2)</f>
        <v>4</v>
      </c>
      <c r="L16447" s="1" t="str">
        <f>LEFT(BART_Rides[[#This Row],[Lines]],1)</f>
        <v>O</v>
      </c>
      <c r="M16447" s="1" t="str">
        <f>IF(BART_Rides[[#This Row],[FirstLetter]]="Y","Yes","No")</f>
        <v>No</v>
      </c>
      <c r="N16447" s="1" t="str">
        <f>IF(OR(BART_Rides[[#This Row],[Station Code]]="EM", BART_Rides[[#This Row],[Station Code]]="MT", BART_Rides[[#This Row],[Station Code]]="PL", BART_Rides[[#This Row],[Station Code]]="CC"), "Yes", "No")</f>
        <v>No</v>
      </c>
    </row>
    <row r="16448" spans="6:14">
      <c r="F16448" s="3">
        <v>44218</v>
      </c>
      <c r="G16448" s="1" t="s">
        <v>87</v>
      </c>
      <c r="H16448" s="1" t="s">
        <v>104</v>
      </c>
      <c r="I16448" s="1">
        <v>242</v>
      </c>
      <c r="J16448" s="1">
        <f>MONTH(BART_Rides[[#This Row],[Date]])</f>
        <v>1</v>
      </c>
      <c r="K16448" s="1">
        <f>WEEKDAY(BART_Rides[[#This Row],[Date]],2)</f>
        <v>5</v>
      </c>
      <c r="L16448" s="1" t="str">
        <f>LEFT(BART_Rides[[#This Row],[Lines]],1)</f>
        <v>O</v>
      </c>
      <c r="M16448" s="1" t="str">
        <f>IF(BART_Rides[[#This Row],[FirstLetter]]="Y","Yes","No")</f>
        <v>No</v>
      </c>
      <c r="N16448" s="1" t="str">
        <f>IF(OR(BART_Rides[[#This Row],[Station Code]]="EM", BART_Rides[[#This Row],[Station Code]]="MT", BART_Rides[[#This Row],[Station Code]]="PL", BART_Rides[[#This Row],[Station Code]]="CC"), "Yes", "No")</f>
        <v>No</v>
      </c>
    </row>
    <row r="16449" spans="6:14">
      <c r="F16449" s="3">
        <v>44219</v>
      </c>
      <c r="G16449" s="1" t="s">
        <v>87</v>
      </c>
      <c r="H16449" s="1" t="s">
        <v>104</v>
      </c>
      <c r="I16449" s="1">
        <v>113</v>
      </c>
      <c r="J16449" s="1">
        <f>MONTH(BART_Rides[[#This Row],[Date]])</f>
        <v>1</v>
      </c>
      <c r="K16449" s="1">
        <f>WEEKDAY(BART_Rides[[#This Row],[Date]],2)</f>
        <v>6</v>
      </c>
      <c r="L16449" s="1" t="str">
        <f>LEFT(BART_Rides[[#This Row],[Lines]],1)</f>
        <v>O</v>
      </c>
      <c r="M16449" s="1" t="str">
        <f>IF(BART_Rides[[#This Row],[FirstLetter]]="Y","Yes","No")</f>
        <v>No</v>
      </c>
      <c r="N16449" s="1" t="str">
        <f>IF(OR(BART_Rides[[#This Row],[Station Code]]="EM", BART_Rides[[#This Row],[Station Code]]="MT", BART_Rides[[#This Row],[Station Code]]="PL", BART_Rides[[#This Row],[Station Code]]="CC"), "Yes", "No")</f>
        <v>No</v>
      </c>
    </row>
    <row r="16450" spans="6:14">
      <c r="F16450" s="3">
        <v>44220</v>
      </c>
      <c r="G16450" s="1" t="s">
        <v>87</v>
      </c>
      <c r="H16450" s="1" t="s">
        <v>104</v>
      </c>
      <c r="I16450" s="1">
        <v>76</v>
      </c>
      <c r="J16450" s="1">
        <f>MONTH(BART_Rides[[#This Row],[Date]])</f>
        <v>1</v>
      </c>
      <c r="K16450" s="1">
        <f>WEEKDAY(BART_Rides[[#This Row],[Date]],2)</f>
        <v>7</v>
      </c>
      <c r="L16450" s="1" t="str">
        <f>LEFT(BART_Rides[[#This Row],[Lines]],1)</f>
        <v>O</v>
      </c>
      <c r="M16450" s="1" t="str">
        <f>IF(BART_Rides[[#This Row],[FirstLetter]]="Y","Yes","No")</f>
        <v>No</v>
      </c>
      <c r="N16450" s="1" t="str">
        <f>IF(OR(BART_Rides[[#This Row],[Station Code]]="EM", BART_Rides[[#This Row],[Station Code]]="MT", BART_Rides[[#This Row],[Station Code]]="PL", BART_Rides[[#This Row],[Station Code]]="CC"), "Yes", "No")</f>
        <v>No</v>
      </c>
    </row>
    <row r="16451" spans="6:14">
      <c r="F16451" s="3">
        <v>44221</v>
      </c>
      <c r="G16451" s="1" t="s">
        <v>87</v>
      </c>
      <c r="H16451" s="1" t="s">
        <v>104</v>
      </c>
      <c r="I16451" s="1">
        <v>228</v>
      </c>
      <c r="J16451" s="1">
        <f>MONTH(BART_Rides[[#This Row],[Date]])</f>
        <v>1</v>
      </c>
      <c r="K16451" s="1">
        <f>WEEKDAY(BART_Rides[[#This Row],[Date]],2)</f>
        <v>1</v>
      </c>
      <c r="L16451" s="1" t="str">
        <f>LEFT(BART_Rides[[#This Row],[Lines]],1)</f>
        <v>O</v>
      </c>
      <c r="M16451" s="1" t="str">
        <f>IF(BART_Rides[[#This Row],[FirstLetter]]="Y","Yes","No")</f>
        <v>No</v>
      </c>
      <c r="N16451" s="1" t="str">
        <f>IF(OR(BART_Rides[[#This Row],[Station Code]]="EM", BART_Rides[[#This Row],[Station Code]]="MT", BART_Rides[[#This Row],[Station Code]]="PL", BART_Rides[[#This Row],[Station Code]]="CC"), "Yes", "No")</f>
        <v>No</v>
      </c>
    </row>
    <row r="16452" spans="6:14">
      <c r="F16452" s="3">
        <v>44222</v>
      </c>
      <c r="G16452" s="1" t="s">
        <v>87</v>
      </c>
      <c r="H16452" s="1" t="s">
        <v>104</v>
      </c>
      <c r="I16452" s="1">
        <v>222</v>
      </c>
      <c r="J16452" s="1">
        <f>MONTH(BART_Rides[[#This Row],[Date]])</f>
        <v>1</v>
      </c>
      <c r="K16452" s="1">
        <f>WEEKDAY(BART_Rides[[#This Row],[Date]],2)</f>
        <v>2</v>
      </c>
      <c r="L16452" s="1" t="str">
        <f>LEFT(BART_Rides[[#This Row],[Lines]],1)</f>
        <v>O</v>
      </c>
      <c r="M16452" s="1" t="str">
        <f>IF(BART_Rides[[#This Row],[FirstLetter]]="Y","Yes","No")</f>
        <v>No</v>
      </c>
      <c r="N16452" s="1" t="str">
        <f>IF(OR(BART_Rides[[#This Row],[Station Code]]="EM", BART_Rides[[#This Row],[Station Code]]="MT", BART_Rides[[#This Row],[Station Code]]="PL", BART_Rides[[#This Row],[Station Code]]="CC"), "Yes", "No")</f>
        <v>No</v>
      </c>
    </row>
    <row r="16453" spans="6:14">
      <c r="F16453" s="3">
        <v>44223</v>
      </c>
      <c r="G16453" s="1" t="s">
        <v>87</v>
      </c>
      <c r="H16453" s="1" t="s">
        <v>104</v>
      </c>
      <c r="I16453" s="1">
        <v>228</v>
      </c>
      <c r="J16453" s="1">
        <f>MONTH(BART_Rides[[#This Row],[Date]])</f>
        <v>1</v>
      </c>
      <c r="K16453" s="1">
        <f>WEEKDAY(BART_Rides[[#This Row],[Date]],2)</f>
        <v>3</v>
      </c>
      <c r="L16453" s="1" t="str">
        <f>LEFT(BART_Rides[[#This Row],[Lines]],1)</f>
        <v>O</v>
      </c>
      <c r="M16453" s="1" t="str">
        <f>IF(BART_Rides[[#This Row],[FirstLetter]]="Y","Yes","No")</f>
        <v>No</v>
      </c>
      <c r="N16453" s="1" t="str">
        <f>IF(OR(BART_Rides[[#This Row],[Station Code]]="EM", BART_Rides[[#This Row],[Station Code]]="MT", BART_Rides[[#This Row],[Station Code]]="PL", BART_Rides[[#This Row],[Station Code]]="CC"), "Yes", "No")</f>
        <v>No</v>
      </c>
    </row>
    <row r="16454" spans="6:14">
      <c r="F16454" s="3">
        <v>44224</v>
      </c>
      <c r="G16454" s="1" t="s">
        <v>87</v>
      </c>
      <c r="H16454" s="1" t="s">
        <v>104</v>
      </c>
      <c r="I16454" s="1">
        <v>227</v>
      </c>
      <c r="J16454" s="1">
        <f>MONTH(BART_Rides[[#This Row],[Date]])</f>
        <v>1</v>
      </c>
      <c r="K16454" s="1">
        <f>WEEKDAY(BART_Rides[[#This Row],[Date]],2)</f>
        <v>4</v>
      </c>
      <c r="L16454" s="1" t="str">
        <f>LEFT(BART_Rides[[#This Row],[Lines]],1)</f>
        <v>O</v>
      </c>
      <c r="M16454" s="1" t="str">
        <f>IF(BART_Rides[[#This Row],[FirstLetter]]="Y","Yes","No")</f>
        <v>No</v>
      </c>
      <c r="N16454" s="1" t="str">
        <f>IF(OR(BART_Rides[[#This Row],[Station Code]]="EM", BART_Rides[[#This Row],[Station Code]]="MT", BART_Rides[[#This Row],[Station Code]]="PL", BART_Rides[[#This Row],[Station Code]]="CC"), "Yes", "No")</f>
        <v>No</v>
      </c>
    </row>
    <row r="16455" spans="6:14">
      <c r="F16455" s="3">
        <v>44225</v>
      </c>
      <c r="G16455" s="1" t="s">
        <v>87</v>
      </c>
      <c r="H16455" s="1" t="s">
        <v>104</v>
      </c>
      <c r="I16455" s="1">
        <v>277</v>
      </c>
      <c r="J16455" s="1">
        <f>MONTH(BART_Rides[[#This Row],[Date]])</f>
        <v>1</v>
      </c>
      <c r="K16455" s="1">
        <f>WEEKDAY(BART_Rides[[#This Row],[Date]],2)</f>
        <v>5</v>
      </c>
      <c r="L16455" s="1" t="str">
        <f>LEFT(BART_Rides[[#This Row],[Lines]],1)</f>
        <v>O</v>
      </c>
      <c r="M16455" s="1" t="str">
        <f>IF(BART_Rides[[#This Row],[FirstLetter]]="Y","Yes","No")</f>
        <v>No</v>
      </c>
      <c r="N16455" s="1" t="str">
        <f>IF(OR(BART_Rides[[#This Row],[Station Code]]="EM", BART_Rides[[#This Row],[Station Code]]="MT", BART_Rides[[#This Row],[Station Code]]="PL", BART_Rides[[#This Row],[Station Code]]="CC"), "Yes", "No")</f>
        <v>No</v>
      </c>
    </row>
    <row r="16456" spans="6:14">
      <c r="F16456" s="3">
        <v>44226</v>
      </c>
      <c r="G16456" s="1" t="s">
        <v>87</v>
      </c>
      <c r="H16456" s="1" t="s">
        <v>104</v>
      </c>
      <c r="I16456" s="1">
        <v>98</v>
      </c>
      <c r="J16456" s="1">
        <f>MONTH(BART_Rides[[#This Row],[Date]])</f>
        <v>1</v>
      </c>
      <c r="K16456" s="1">
        <f>WEEKDAY(BART_Rides[[#This Row],[Date]],2)</f>
        <v>6</v>
      </c>
      <c r="L16456" s="1" t="str">
        <f>LEFT(BART_Rides[[#This Row],[Lines]],1)</f>
        <v>O</v>
      </c>
      <c r="M16456" s="1" t="str">
        <f>IF(BART_Rides[[#This Row],[FirstLetter]]="Y","Yes","No")</f>
        <v>No</v>
      </c>
      <c r="N16456" s="1" t="str">
        <f>IF(OR(BART_Rides[[#This Row],[Station Code]]="EM", BART_Rides[[#This Row],[Station Code]]="MT", BART_Rides[[#This Row],[Station Code]]="PL", BART_Rides[[#This Row],[Station Code]]="CC"), "Yes", "No")</f>
        <v>No</v>
      </c>
    </row>
    <row r="16457" spans="6:14">
      <c r="F16457" s="3">
        <v>44227</v>
      </c>
      <c r="G16457" s="1" t="s">
        <v>87</v>
      </c>
      <c r="H16457" s="1" t="s">
        <v>104</v>
      </c>
      <c r="I16457" s="1">
        <v>91</v>
      </c>
      <c r="J16457" s="1">
        <f>MONTH(BART_Rides[[#This Row],[Date]])</f>
        <v>1</v>
      </c>
      <c r="K16457" s="1">
        <f>WEEKDAY(BART_Rides[[#This Row],[Date]],2)</f>
        <v>7</v>
      </c>
      <c r="L16457" s="1" t="str">
        <f>LEFT(BART_Rides[[#This Row],[Lines]],1)</f>
        <v>O</v>
      </c>
      <c r="M16457" s="1" t="str">
        <f>IF(BART_Rides[[#This Row],[FirstLetter]]="Y","Yes","No")</f>
        <v>No</v>
      </c>
      <c r="N16457" s="1" t="str">
        <f>IF(OR(BART_Rides[[#This Row],[Station Code]]="EM", BART_Rides[[#This Row],[Station Code]]="MT", BART_Rides[[#This Row],[Station Code]]="PL", BART_Rides[[#This Row],[Station Code]]="CC"), "Yes", "No")</f>
        <v>No</v>
      </c>
    </row>
    <row r="16458" spans="6:14">
      <c r="F16458" s="3">
        <v>44228</v>
      </c>
      <c r="G16458" s="1" t="s">
        <v>87</v>
      </c>
      <c r="H16458" s="1" t="s">
        <v>104</v>
      </c>
      <c r="I16458" s="1">
        <v>258</v>
      </c>
      <c r="J16458" s="1">
        <f>MONTH(BART_Rides[[#This Row],[Date]])</f>
        <v>2</v>
      </c>
      <c r="K16458" s="1">
        <f>WEEKDAY(BART_Rides[[#This Row],[Date]],2)</f>
        <v>1</v>
      </c>
      <c r="L16458" s="1" t="str">
        <f>LEFT(BART_Rides[[#This Row],[Lines]],1)</f>
        <v>O</v>
      </c>
      <c r="M16458" s="1" t="str">
        <f>IF(BART_Rides[[#This Row],[FirstLetter]]="Y","Yes","No")</f>
        <v>No</v>
      </c>
      <c r="N16458" s="1" t="str">
        <f>IF(OR(BART_Rides[[#This Row],[Station Code]]="EM", BART_Rides[[#This Row],[Station Code]]="MT", BART_Rides[[#This Row],[Station Code]]="PL", BART_Rides[[#This Row],[Station Code]]="CC"), "Yes", "No")</f>
        <v>No</v>
      </c>
    </row>
    <row r="16459" spans="6:14">
      <c r="F16459" s="3">
        <v>44229</v>
      </c>
      <c r="G16459" s="1" t="s">
        <v>87</v>
      </c>
      <c r="H16459" s="1" t="s">
        <v>104</v>
      </c>
      <c r="I16459" s="1">
        <v>256</v>
      </c>
      <c r="J16459" s="1">
        <f>MONTH(BART_Rides[[#This Row],[Date]])</f>
        <v>2</v>
      </c>
      <c r="K16459" s="1">
        <f>WEEKDAY(BART_Rides[[#This Row],[Date]],2)</f>
        <v>2</v>
      </c>
      <c r="L16459" s="1" t="str">
        <f>LEFT(BART_Rides[[#This Row],[Lines]],1)</f>
        <v>O</v>
      </c>
      <c r="M16459" s="1" t="str">
        <f>IF(BART_Rides[[#This Row],[FirstLetter]]="Y","Yes","No")</f>
        <v>No</v>
      </c>
      <c r="N16459" s="1" t="str">
        <f>IF(OR(BART_Rides[[#This Row],[Station Code]]="EM", BART_Rides[[#This Row],[Station Code]]="MT", BART_Rides[[#This Row],[Station Code]]="PL", BART_Rides[[#This Row],[Station Code]]="CC"), "Yes", "No")</f>
        <v>No</v>
      </c>
    </row>
    <row r="16460" spans="6:14">
      <c r="F16460" s="3">
        <v>44230</v>
      </c>
      <c r="G16460" s="1" t="s">
        <v>87</v>
      </c>
      <c r="H16460" s="1" t="s">
        <v>104</v>
      </c>
      <c r="I16460" s="1">
        <v>270</v>
      </c>
      <c r="J16460" s="1">
        <f>MONTH(BART_Rides[[#This Row],[Date]])</f>
        <v>2</v>
      </c>
      <c r="K16460" s="1">
        <f>WEEKDAY(BART_Rides[[#This Row],[Date]],2)</f>
        <v>3</v>
      </c>
      <c r="L16460" s="1" t="str">
        <f>LEFT(BART_Rides[[#This Row],[Lines]],1)</f>
        <v>O</v>
      </c>
      <c r="M16460" s="1" t="str">
        <f>IF(BART_Rides[[#This Row],[FirstLetter]]="Y","Yes","No")</f>
        <v>No</v>
      </c>
      <c r="N16460" s="1" t="str">
        <f>IF(OR(BART_Rides[[#This Row],[Station Code]]="EM", BART_Rides[[#This Row],[Station Code]]="MT", BART_Rides[[#This Row],[Station Code]]="PL", BART_Rides[[#This Row],[Station Code]]="CC"), "Yes", "No")</f>
        <v>No</v>
      </c>
    </row>
    <row r="16461" spans="6:14">
      <c r="F16461" s="3">
        <v>44231</v>
      </c>
      <c r="G16461" s="1" t="s">
        <v>87</v>
      </c>
      <c r="H16461" s="1" t="s">
        <v>104</v>
      </c>
      <c r="I16461" s="1">
        <v>285</v>
      </c>
      <c r="J16461" s="1">
        <f>MONTH(BART_Rides[[#This Row],[Date]])</f>
        <v>2</v>
      </c>
      <c r="K16461" s="1">
        <f>WEEKDAY(BART_Rides[[#This Row],[Date]],2)</f>
        <v>4</v>
      </c>
      <c r="L16461" s="1" t="str">
        <f>LEFT(BART_Rides[[#This Row],[Lines]],1)</f>
        <v>O</v>
      </c>
      <c r="M16461" s="1" t="str">
        <f>IF(BART_Rides[[#This Row],[FirstLetter]]="Y","Yes","No")</f>
        <v>No</v>
      </c>
      <c r="N16461" s="1" t="str">
        <f>IF(OR(BART_Rides[[#This Row],[Station Code]]="EM", BART_Rides[[#This Row],[Station Code]]="MT", BART_Rides[[#This Row],[Station Code]]="PL", BART_Rides[[#This Row],[Station Code]]="CC"), "Yes", "No")</f>
        <v>No</v>
      </c>
    </row>
    <row r="16462" spans="6:14">
      <c r="F16462" s="3">
        <v>44232</v>
      </c>
      <c r="G16462" s="1" t="s">
        <v>87</v>
      </c>
      <c r="H16462" s="1" t="s">
        <v>104</v>
      </c>
      <c r="I16462" s="1">
        <v>246</v>
      </c>
      <c r="J16462" s="1">
        <f>MONTH(BART_Rides[[#This Row],[Date]])</f>
        <v>2</v>
      </c>
      <c r="K16462" s="1">
        <f>WEEKDAY(BART_Rides[[#This Row],[Date]],2)</f>
        <v>5</v>
      </c>
      <c r="L16462" s="1" t="str">
        <f>LEFT(BART_Rides[[#This Row],[Lines]],1)</f>
        <v>O</v>
      </c>
      <c r="M16462" s="1" t="str">
        <f>IF(BART_Rides[[#This Row],[FirstLetter]]="Y","Yes","No")</f>
        <v>No</v>
      </c>
      <c r="N16462" s="1" t="str">
        <f>IF(OR(BART_Rides[[#This Row],[Station Code]]="EM", BART_Rides[[#This Row],[Station Code]]="MT", BART_Rides[[#This Row],[Station Code]]="PL", BART_Rides[[#This Row],[Station Code]]="CC"), "Yes", "No")</f>
        <v>No</v>
      </c>
    </row>
    <row r="16463" spans="6:14">
      <c r="F16463" s="3">
        <v>44233</v>
      </c>
      <c r="G16463" s="1" t="s">
        <v>87</v>
      </c>
      <c r="H16463" s="1" t="s">
        <v>104</v>
      </c>
      <c r="I16463" s="1">
        <v>151</v>
      </c>
      <c r="J16463" s="1">
        <f>MONTH(BART_Rides[[#This Row],[Date]])</f>
        <v>2</v>
      </c>
      <c r="K16463" s="1">
        <f>WEEKDAY(BART_Rides[[#This Row],[Date]],2)</f>
        <v>6</v>
      </c>
      <c r="L16463" s="1" t="str">
        <f>LEFT(BART_Rides[[#This Row],[Lines]],1)</f>
        <v>O</v>
      </c>
      <c r="M16463" s="1" t="str">
        <f>IF(BART_Rides[[#This Row],[FirstLetter]]="Y","Yes","No")</f>
        <v>No</v>
      </c>
      <c r="N16463" s="1" t="str">
        <f>IF(OR(BART_Rides[[#This Row],[Station Code]]="EM", BART_Rides[[#This Row],[Station Code]]="MT", BART_Rides[[#This Row],[Station Code]]="PL", BART_Rides[[#This Row],[Station Code]]="CC"), "Yes", "No")</f>
        <v>No</v>
      </c>
    </row>
    <row r="16464" spans="6:14">
      <c r="F16464" s="3">
        <v>44234</v>
      </c>
      <c r="G16464" s="1" t="s">
        <v>87</v>
      </c>
      <c r="H16464" s="1" t="s">
        <v>104</v>
      </c>
      <c r="I16464" s="1">
        <v>97</v>
      </c>
      <c r="J16464" s="1">
        <f>MONTH(BART_Rides[[#This Row],[Date]])</f>
        <v>2</v>
      </c>
      <c r="K16464" s="1">
        <f>WEEKDAY(BART_Rides[[#This Row],[Date]],2)</f>
        <v>7</v>
      </c>
      <c r="L16464" s="1" t="str">
        <f>LEFT(BART_Rides[[#This Row],[Lines]],1)</f>
        <v>O</v>
      </c>
      <c r="M16464" s="1" t="str">
        <f>IF(BART_Rides[[#This Row],[FirstLetter]]="Y","Yes","No")</f>
        <v>No</v>
      </c>
      <c r="N16464" s="1" t="str">
        <f>IF(OR(BART_Rides[[#This Row],[Station Code]]="EM", BART_Rides[[#This Row],[Station Code]]="MT", BART_Rides[[#This Row],[Station Code]]="PL", BART_Rides[[#This Row],[Station Code]]="CC"), "Yes", "No")</f>
        <v>No</v>
      </c>
    </row>
    <row r="16465" spans="6:14">
      <c r="F16465" s="3">
        <v>44235</v>
      </c>
      <c r="G16465" s="1" t="s">
        <v>87</v>
      </c>
      <c r="H16465" s="1" t="s">
        <v>104</v>
      </c>
      <c r="I16465" s="1">
        <v>265</v>
      </c>
      <c r="J16465" s="1">
        <f>MONTH(BART_Rides[[#This Row],[Date]])</f>
        <v>2</v>
      </c>
      <c r="K16465" s="1">
        <f>WEEKDAY(BART_Rides[[#This Row],[Date]],2)</f>
        <v>1</v>
      </c>
      <c r="L16465" s="1" t="str">
        <f>LEFT(BART_Rides[[#This Row],[Lines]],1)</f>
        <v>O</v>
      </c>
      <c r="M16465" s="1" t="str">
        <f>IF(BART_Rides[[#This Row],[FirstLetter]]="Y","Yes","No")</f>
        <v>No</v>
      </c>
      <c r="N16465" s="1" t="str">
        <f>IF(OR(BART_Rides[[#This Row],[Station Code]]="EM", BART_Rides[[#This Row],[Station Code]]="MT", BART_Rides[[#This Row],[Station Code]]="PL", BART_Rides[[#This Row],[Station Code]]="CC"), "Yes", "No")</f>
        <v>No</v>
      </c>
    </row>
    <row r="16466" spans="6:14">
      <c r="F16466" s="3">
        <v>44236</v>
      </c>
      <c r="G16466" s="1" t="s">
        <v>87</v>
      </c>
      <c r="H16466" s="1" t="s">
        <v>104</v>
      </c>
      <c r="I16466" s="1">
        <v>286</v>
      </c>
      <c r="J16466" s="1">
        <f>MONTH(BART_Rides[[#This Row],[Date]])</f>
        <v>2</v>
      </c>
      <c r="K16466" s="1">
        <f>WEEKDAY(BART_Rides[[#This Row],[Date]],2)</f>
        <v>2</v>
      </c>
      <c r="L16466" s="1" t="str">
        <f>LEFT(BART_Rides[[#This Row],[Lines]],1)</f>
        <v>O</v>
      </c>
      <c r="M16466" s="1" t="str">
        <f>IF(BART_Rides[[#This Row],[FirstLetter]]="Y","Yes","No")</f>
        <v>No</v>
      </c>
      <c r="N16466" s="1" t="str">
        <f>IF(OR(BART_Rides[[#This Row],[Station Code]]="EM", BART_Rides[[#This Row],[Station Code]]="MT", BART_Rides[[#This Row],[Station Code]]="PL", BART_Rides[[#This Row],[Station Code]]="CC"), "Yes", "No")</f>
        <v>No</v>
      </c>
    </row>
    <row r="16467" spans="6:14">
      <c r="F16467" s="3">
        <v>44237</v>
      </c>
      <c r="G16467" s="1" t="s">
        <v>87</v>
      </c>
      <c r="H16467" s="1" t="s">
        <v>104</v>
      </c>
      <c r="I16467" s="1">
        <v>302</v>
      </c>
      <c r="J16467" s="1">
        <f>MONTH(BART_Rides[[#This Row],[Date]])</f>
        <v>2</v>
      </c>
      <c r="K16467" s="1">
        <f>WEEKDAY(BART_Rides[[#This Row],[Date]],2)</f>
        <v>3</v>
      </c>
      <c r="L16467" s="1" t="str">
        <f>LEFT(BART_Rides[[#This Row],[Lines]],1)</f>
        <v>O</v>
      </c>
      <c r="M16467" s="1" t="str">
        <f>IF(BART_Rides[[#This Row],[FirstLetter]]="Y","Yes","No")</f>
        <v>No</v>
      </c>
      <c r="N16467" s="1" t="str">
        <f>IF(OR(BART_Rides[[#This Row],[Station Code]]="EM", BART_Rides[[#This Row],[Station Code]]="MT", BART_Rides[[#This Row],[Station Code]]="PL", BART_Rides[[#This Row],[Station Code]]="CC"), "Yes", "No")</f>
        <v>No</v>
      </c>
    </row>
    <row r="16468" spans="6:14">
      <c r="F16468" s="3">
        <v>44238</v>
      </c>
      <c r="G16468" s="1" t="s">
        <v>87</v>
      </c>
      <c r="H16468" s="1" t="s">
        <v>104</v>
      </c>
      <c r="I16468" s="1">
        <v>288</v>
      </c>
      <c r="J16468" s="1">
        <f>MONTH(BART_Rides[[#This Row],[Date]])</f>
        <v>2</v>
      </c>
      <c r="K16468" s="1">
        <f>WEEKDAY(BART_Rides[[#This Row],[Date]],2)</f>
        <v>4</v>
      </c>
      <c r="L16468" s="1" t="str">
        <f>LEFT(BART_Rides[[#This Row],[Lines]],1)</f>
        <v>O</v>
      </c>
      <c r="M16468" s="1" t="str">
        <f>IF(BART_Rides[[#This Row],[FirstLetter]]="Y","Yes","No")</f>
        <v>No</v>
      </c>
      <c r="N16468" s="1" t="str">
        <f>IF(OR(BART_Rides[[#This Row],[Station Code]]="EM", BART_Rides[[#This Row],[Station Code]]="MT", BART_Rides[[#This Row],[Station Code]]="PL", BART_Rides[[#This Row],[Station Code]]="CC"), "Yes", "No")</f>
        <v>No</v>
      </c>
    </row>
    <row r="16469" spans="6:14">
      <c r="F16469" s="3">
        <v>44239</v>
      </c>
      <c r="G16469" s="1" t="s">
        <v>87</v>
      </c>
      <c r="H16469" s="1" t="s">
        <v>104</v>
      </c>
      <c r="I16469" s="1">
        <v>283</v>
      </c>
      <c r="J16469" s="1">
        <f>MONTH(BART_Rides[[#This Row],[Date]])</f>
        <v>2</v>
      </c>
      <c r="K16469" s="1">
        <f>WEEKDAY(BART_Rides[[#This Row],[Date]],2)</f>
        <v>5</v>
      </c>
      <c r="L16469" s="1" t="str">
        <f>LEFT(BART_Rides[[#This Row],[Lines]],1)</f>
        <v>O</v>
      </c>
      <c r="M16469" s="1" t="str">
        <f>IF(BART_Rides[[#This Row],[FirstLetter]]="Y","Yes","No")</f>
        <v>No</v>
      </c>
      <c r="N16469" s="1" t="str">
        <f>IF(OR(BART_Rides[[#This Row],[Station Code]]="EM", BART_Rides[[#This Row],[Station Code]]="MT", BART_Rides[[#This Row],[Station Code]]="PL", BART_Rides[[#This Row],[Station Code]]="CC"), "Yes", "No")</f>
        <v>No</v>
      </c>
    </row>
    <row r="16470" spans="6:14">
      <c r="F16470" s="3">
        <v>44240</v>
      </c>
      <c r="G16470" s="1" t="s">
        <v>87</v>
      </c>
      <c r="H16470" s="1" t="s">
        <v>104</v>
      </c>
      <c r="I16470" s="1">
        <v>125</v>
      </c>
      <c r="J16470" s="1">
        <f>MONTH(BART_Rides[[#This Row],[Date]])</f>
        <v>2</v>
      </c>
      <c r="K16470" s="1">
        <f>WEEKDAY(BART_Rides[[#This Row],[Date]],2)</f>
        <v>6</v>
      </c>
      <c r="L16470" s="1" t="str">
        <f>LEFT(BART_Rides[[#This Row],[Lines]],1)</f>
        <v>O</v>
      </c>
      <c r="M16470" s="1" t="str">
        <f>IF(BART_Rides[[#This Row],[FirstLetter]]="Y","Yes","No")</f>
        <v>No</v>
      </c>
      <c r="N16470" s="1" t="str">
        <f>IF(OR(BART_Rides[[#This Row],[Station Code]]="EM", BART_Rides[[#This Row],[Station Code]]="MT", BART_Rides[[#This Row],[Station Code]]="PL", BART_Rides[[#This Row],[Station Code]]="CC"), "Yes", "No")</f>
        <v>No</v>
      </c>
    </row>
    <row r="16471" spans="6:14">
      <c r="F16471" s="3">
        <v>44241</v>
      </c>
      <c r="G16471" s="1" t="s">
        <v>87</v>
      </c>
      <c r="H16471" s="1" t="s">
        <v>104</v>
      </c>
      <c r="I16471" s="1">
        <v>109</v>
      </c>
      <c r="J16471" s="1">
        <f>MONTH(BART_Rides[[#This Row],[Date]])</f>
        <v>2</v>
      </c>
      <c r="K16471" s="1">
        <f>WEEKDAY(BART_Rides[[#This Row],[Date]],2)</f>
        <v>7</v>
      </c>
      <c r="L16471" s="1" t="str">
        <f>LEFT(BART_Rides[[#This Row],[Lines]],1)</f>
        <v>O</v>
      </c>
      <c r="M16471" s="1" t="str">
        <f>IF(BART_Rides[[#This Row],[FirstLetter]]="Y","Yes","No")</f>
        <v>No</v>
      </c>
      <c r="N16471" s="1" t="str">
        <f>IF(OR(BART_Rides[[#This Row],[Station Code]]="EM", BART_Rides[[#This Row],[Station Code]]="MT", BART_Rides[[#This Row],[Station Code]]="PL", BART_Rides[[#This Row],[Station Code]]="CC"), "Yes", "No")</f>
        <v>No</v>
      </c>
    </row>
    <row r="16472" spans="6:14">
      <c r="F16472" s="3">
        <v>44242</v>
      </c>
      <c r="G16472" s="1" t="s">
        <v>87</v>
      </c>
      <c r="H16472" s="1" t="s">
        <v>104</v>
      </c>
      <c r="I16472" s="1">
        <v>134</v>
      </c>
      <c r="J16472" s="1">
        <f>MONTH(BART_Rides[[#This Row],[Date]])</f>
        <v>2</v>
      </c>
      <c r="K16472" s="1">
        <f>WEEKDAY(BART_Rides[[#This Row],[Date]],2)</f>
        <v>1</v>
      </c>
      <c r="L16472" s="1" t="str">
        <f>LEFT(BART_Rides[[#This Row],[Lines]],1)</f>
        <v>O</v>
      </c>
      <c r="M16472" s="1" t="str">
        <f>IF(BART_Rides[[#This Row],[FirstLetter]]="Y","Yes","No")</f>
        <v>No</v>
      </c>
      <c r="N16472" s="1" t="str">
        <f>IF(OR(BART_Rides[[#This Row],[Station Code]]="EM", BART_Rides[[#This Row],[Station Code]]="MT", BART_Rides[[#This Row],[Station Code]]="PL", BART_Rides[[#This Row],[Station Code]]="CC"), "Yes", "No")</f>
        <v>No</v>
      </c>
    </row>
    <row r="16473" spans="6:14">
      <c r="F16473" s="3">
        <v>44243</v>
      </c>
      <c r="G16473" s="1" t="s">
        <v>87</v>
      </c>
      <c r="H16473" s="1" t="s">
        <v>104</v>
      </c>
      <c r="I16473" s="1">
        <v>281</v>
      </c>
      <c r="J16473" s="1">
        <f>MONTH(BART_Rides[[#This Row],[Date]])</f>
        <v>2</v>
      </c>
      <c r="K16473" s="1">
        <f>WEEKDAY(BART_Rides[[#This Row],[Date]],2)</f>
        <v>2</v>
      </c>
      <c r="L16473" s="1" t="str">
        <f>LEFT(BART_Rides[[#This Row],[Lines]],1)</f>
        <v>O</v>
      </c>
      <c r="M16473" s="1" t="str">
        <f>IF(BART_Rides[[#This Row],[FirstLetter]]="Y","Yes","No")</f>
        <v>No</v>
      </c>
      <c r="N16473" s="1" t="str">
        <f>IF(OR(BART_Rides[[#This Row],[Station Code]]="EM", BART_Rides[[#This Row],[Station Code]]="MT", BART_Rides[[#This Row],[Station Code]]="PL", BART_Rides[[#This Row],[Station Code]]="CC"), "Yes", "No")</f>
        <v>No</v>
      </c>
    </row>
    <row r="16474" spans="6:14">
      <c r="F16474" s="3">
        <v>44244</v>
      </c>
      <c r="G16474" s="1" t="s">
        <v>87</v>
      </c>
      <c r="H16474" s="1" t="s">
        <v>104</v>
      </c>
      <c r="I16474" s="1">
        <v>276</v>
      </c>
      <c r="J16474" s="1">
        <f>MONTH(BART_Rides[[#This Row],[Date]])</f>
        <v>2</v>
      </c>
      <c r="K16474" s="1">
        <f>WEEKDAY(BART_Rides[[#This Row],[Date]],2)</f>
        <v>3</v>
      </c>
      <c r="L16474" s="1" t="str">
        <f>LEFT(BART_Rides[[#This Row],[Lines]],1)</f>
        <v>O</v>
      </c>
      <c r="M16474" s="1" t="str">
        <f>IF(BART_Rides[[#This Row],[FirstLetter]]="Y","Yes","No")</f>
        <v>No</v>
      </c>
      <c r="N16474" s="1" t="str">
        <f>IF(OR(BART_Rides[[#This Row],[Station Code]]="EM", BART_Rides[[#This Row],[Station Code]]="MT", BART_Rides[[#This Row],[Station Code]]="PL", BART_Rides[[#This Row],[Station Code]]="CC"), "Yes", "No")</f>
        <v>No</v>
      </c>
    </row>
    <row r="16475" spans="6:14">
      <c r="F16475" s="3">
        <v>44245</v>
      </c>
      <c r="G16475" s="1" t="s">
        <v>87</v>
      </c>
      <c r="H16475" s="1" t="s">
        <v>104</v>
      </c>
      <c r="I16475" s="1">
        <v>311</v>
      </c>
      <c r="J16475" s="1">
        <f>MONTH(BART_Rides[[#This Row],[Date]])</f>
        <v>2</v>
      </c>
      <c r="K16475" s="1">
        <f>WEEKDAY(BART_Rides[[#This Row],[Date]],2)</f>
        <v>4</v>
      </c>
      <c r="L16475" s="1" t="str">
        <f>LEFT(BART_Rides[[#This Row],[Lines]],1)</f>
        <v>O</v>
      </c>
      <c r="M16475" s="1" t="str">
        <f>IF(BART_Rides[[#This Row],[FirstLetter]]="Y","Yes","No")</f>
        <v>No</v>
      </c>
      <c r="N16475" s="1" t="str">
        <f>IF(OR(BART_Rides[[#This Row],[Station Code]]="EM", BART_Rides[[#This Row],[Station Code]]="MT", BART_Rides[[#This Row],[Station Code]]="PL", BART_Rides[[#This Row],[Station Code]]="CC"), "Yes", "No")</f>
        <v>No</v>
      </c>
    </row>
    <row r="16476" spans="6:14">
      <c r="F16476" s="3">
        <v>44246</v>
      </c>
      <c r="G16476" s="1" t="s">
        <v>87</v>
      </c>
      <c r="H16476" s="1" t="s">
        <v>104</v>
      </c>
      <c r="I16476" s="1">
        <v>269</v>
      </c>
      <c r="J16476" s="1">
        <f>MONTH(BART_Rides[[#This Row],[Date]])</f>
        <v>2</v>
      </c>
      <c r="K16476" s="1">
        <f>WEEKDAY(BART_Rides[[#This Row],[Date]],2)</f>
        <v>5</v>
      </c>
      <c r="L16476" s="1" t="str">
        <f>LEFT(BART_Rides[[#This Row],[Lines]],1)</f>
        <v>O</v>
      </c>
      <c r="M16476" s="1" t="str">
        <f>IF(BART_Rides[[#This Row],[FirstLetter]]="Y","Yes","No")</f>
        <v>No</v>
      </c>
      <c r="N16476" s="1" t="str">
        <f>IF(OR(BART_Rides[[#This Row],[Station Code]]="EM", BART_Rides[[#This Row],[Station Code]]="MT", BART_Rides[[#This Row],[Station Code]]="PL", BART_Rides[[#This Row],[Station Code]]="CC"), "Yes", "No")</f>
        <v>No</v>
      </c>
    </row>
    <row r="16477" spans="6:14">
      <c r="F16477" s="3">
        <v>44247</v>
      </c>
      <c r="G16477" s="1" t="s">
        <v>87</v>
      </c>
      <c r="H16477" s="1" t="s">
        <v>104</v>
      </c>
      <c r="I16477" s="1">
        <v>133</v>
      </c>
      <c r="J16477" s="1">
        <f>MONTH(BART_Rides[[#This Row],[Date]])</f>
        <v>2</v>
      </c>
      <c r="K16477" s="1">
        <f>WEEKDAY(BART_Rides[[#This Row],[Date]],2)</f>
        <v>6</v>
      </c>
      <c r="L16477" s="1" t="str">
        <f>LEFT(BART_Rides[[#This Row],[Lines]],1)</f>
        <v>O</v>
      </c>
      <c r="M16477" s="1" t="str">
        <f>IF(BART_Rides[[#This Row],[FirstLetter]]="Y","Yes","No")</f>
        <v>No</v>
      </c>
      <c r="N16477" s="1" t="str">
        <f>IF(OR(BART_Rides[[#This Row],[Station Code]]="EM", BART_Rides[[#This Row],[Station Code]]="MT", BART_Rides[[#This Row],[Station Code]]="PL", BART_Rides[[#This Row],[Station Code]]="CC"), "Yes", "No")</f>
        <v>No</v>
      </c>
    </row>
    <row r="16478" spans="6:14">
      <c r="F16478" s="3">
        <v>44248</v>
      </c>
      <c r="G16478" s="1" t="s">
        <v>87</v>
      </c>
      <c r="H16478" s="1" t="s">
        <v>104</v>
      </c>
      <c r="I16478" s="1">
        <v>106</v>
      </c>
      <c r="J16478" s="1">
        <f>MONTH(BART_Rides[[#This Row],[Date]])</f>
        <v>2</v>
      </c>
      <c r="K16478" s="1">
        <f>WEEKDAY(BART_Rides[[#This Row],[Date]],2)</f>
        <v>7</v>
      </c>
      <c r="L16478" s="1" t="str">
        <f>LEFT(BART_Rides[[#This Row],[Lines]],1)</f>
        <v>O</v>
      </c>
      <c r="M16478" s="1" t="str">
        <f>IF(BART_Rides[[#This Row],[FirstLetter]]="Y","Yes","No")</f>
        <v>No</v>
      </c>
      <c r="N16478" s="1" t="str">
        <f>IF(OR(BART_Rides[[#This Row],[Station Code]]="EM", BART_Rides[[#This Row],[Station Code]]="MT", BART_Rides[[#This Row],[Station Code]]="PL", BART_Rides[[#This Row],[Station Code]]="CC"), "Yes", "No")</f>
        <v>No</v>
      </c>
    </row>
    <row r="16479" spans="6:14">
      <c r="F16479" s="3">
        <v>44249</v>
      </c>
      <c r="G16479" s="1" t="s">
        <v>87</v>
      </c>
      <c r="H16479" s="1" t="s">
        <v>104</v>
      </c>
      <c r="I16479" s="1">
        <v>237</v>
      </c>
      <c r="J16479" s="1">
        <f>MONTH(BART_Rides[[#This Row],[Date]])</f>
        <v>2</v>
      </c>
      <c r="K16479" s="1">
        <f>WEEKDAY(BART_Rides[[#This Row],[Date]],2)</f>
        <v>1</v>
      </c>
      <c r="L16479" s="1" t="str">
        <f>LEFT(BART_Rides[[#This Row],[Lines]],1)</f>
        <v>O</v>
      </c>
      <c r="M16479" s="1" t="str">
        <f>IF(BART_Rides[[#This Row],[FirstLetter]]="Y","Yes","No")</f>
        <v>No</v>
      </c>
      <c r="N16479" s="1" t="str">
        <f>IF(OR(BART_Rides[[#This Row],[Station Code]]="EM", BART_Rides[[#This Row],[Station Code]]="MT", BART_Rides[[#This Row],[Station Code]]="PL", BART_Rides[[#This Row],[Station Code]]="CC"), "Yes", "No")</f>
        <v>No</v>
      </c>
    </row>
    <row r="16480" spans="6:14">
      <c r="F16480" s="3">
        <v>44250</v>
      </c>
      <c r="G16480" s="1" t="s">
        <v>87</v>
      </c>
      <c r="H16480" s="1" t="s">
        <v>104</v>
      </c>
      <c r="I16480" s="1">
        <v>230</v>
      </c>
      <c r="J16480" s="1">
        <f>MONTH(BART_Rides[[#This Row],[Date]])</f>
        <v>2</v>
      </c>
      <c r="K16480" s="1">
        <f>WEEKDAY(BART_Rides[[#This Row],[Date]],2)</f>
        <v>2</v>
      </c>
      <c r="L16480" s="1" t="str">
        <f>LEFT(BART_Rides[[#This Row],[Lines]],1)</f>
        <v>O</v>
      </c>
      <c r="M16480" s="1" t="str">
        <f>IF(BART_Rides[[#This Row],[FirstLetter]]="Y","Yes","No")</f>
        <v>No</v>
      </c>
      <c r="N16480" s="1" t="str">
        <f>IF(OR(BART_Rides[[#This Row],[Station Code]]="EM", BART_Rides[[#This Row],[Station Code]]="MT", BART_Rides[[#This Row],[Station Code]]="PL", BART_Rides[[#This Row],[Station Code]]="CC"), "Yes", "No")</f>
        <v>No</v>
      </c>
    </row>
    <row r="16481" spans="6:14">
      <c r="F16481" s="3">
        <v>44251</v>
      </c>
      <c r="G16481" s="1" t="s">
        <v>87</v>
      </c>
      <c r="H16481" s="1" t="s">
        <v>104</v>
      </c>
      <c r="I16481" s="1">
        <v>265</v>
      </c>
      <c r="J16481" s="1">
        <f>MONTH(BART_Rides[[#This Row],[Date]])</f>
        <v>2</v>
      </c>
      <c r="K16481" s="1">
        <f>WEEKDAY(BART_Rides[[#This Row],[Date]],2)</f>
        <v>3</v>
      </c>
      <c r="L16481" s="1" t="str">
        <f>LEFT(BART_Rides[[#This Row],[Lines]],1)</f>
        <v>O</v>
      </c>
      <c r="M16481" s="1" t="str">
        <f>IF(BART_Rides[[#This Row],[FirstLetter]]="Y","Yes","No")</f>
        <v>No</v>
      </c>
      <c r="N16481" s="1" t="str">
        <f>IF(OR(BART_Rides[[#This Row],[Station Code]]="EM", BART_Rides[[#This Row],[Station Code]]="MT", BART_Rides[[#This Row],[Station Code]]="PL", BART_Rides[[#This Row],[Station Code]]="CC"), "Yes", "No")</f>
        <v>No</v>
      </c>
    </row>
    <row r="16482" spans="6:14">
      <c r="F16482" s="3">
        <v>44252</v>
      </c>
      <c r="G16482" s="1" t="s">
        <v>87</v>
      </c>
      <c r="H16482" s="1" t="s">
        <v>104</v>
      </c>
      <c r="I16482" s="1">
        <v>263</v>
      </c>
      <c r="J16482" s="1">
        <f>MONTH(BART_Rides[[#This Row],[Date]])</f>
        <v>2</v>
      </c>
      <c r="K16482" s="1">
        <f>WEEKDAY(BART_Rides[[#This Row],[Date]],2)</f>
        <v>4</v>
      </c>
      <c r="L16482" s="1" t="str">
        <f>LEFT(BART_Rides[[#This Row],[Lines]],1)</f>
        <v>O</v>
      </c>
      <c r="M16482" s="1" t="str">
        <f>IF(BART_Rides[[#This Row],[FirstLetter]]="Y","Yes","No")</f>
        <v>No</v>
      </c>
      <c r="N16482" s="1" t="str">
        <f>IF(OR(BART_Rides[[#This Row],[Station Code]]="EM", BART_Rides[[#This Row],[Station Code]]="MT", BART_Rides[[#This Row],[Station Code]]="PL", BART_Rides[[#This Row],[Station Code]]="CC"), "Yes", "No")</f>
        <v>No</v>
      </c>
    </row>
    <row r="16483" spans="6:14">
      <c r="F16483" s="3">
        <v>44253</v>
      </c>
      <c r="G16483" s="1" t="s">
        <v>87</v>
      </c>
      <c r="H16483" s="1" t="s">
        <v>104</v>
      </c>
      <c r="I16483" s="1">
        <v>271</v>
      </c>
      <c r="J16483" s="1">
        <f>MONTH(BART_Rides[[#This Row],[Date]])</f>
        <v>2</v>
      </c>
      <c r="K16483" s="1">
        <f>WEEKDAY(BART_Rides[[#This Row],[Date]],2)</f>
        <v>5</v>
      </c>
      <c r="L16483" s="1" t="str">
        <f>LEFT(BART_Rides[[#This Row],[Lines]],1)</f>
        <v>O</v>
      </c>
      <c r="M16483" s="1" t="str">
        <f>IF(BART_Rides[[#This Row],[FirstLetter]]="Y","Yes","No")</f>
        <v>No</v>
      </c>
      <c r="N16483" s="1" t="str">
        <f>IF(OR(BART_Rides[[#This Row],[Station Code]]="EM", BART_Rides[[#This Row],[Station Code]]="MT", BART_Rides[[#This Row],[Station Code]]="PL", BART_Rides[[#This Row],[Station Code]]="CC"), "Yes", "No")</f>
        <v>No</v>
      </c>
    </row>
    <row r="16484" spans="6:14">
      <c r="F16484" s="3">
        <v>44254</v>
      </c>
      <c r="G16484" s="1" t="s">
        <v>87</v>
      </c>
      <c r="H16484" s="1" t="s">
        <v>104</v>
      </c>
      <c r="I16484" s="1">
        <v>130</v>
      </c>
      <c r="J16484" s="1">
        <f>MONTH(BART_Rides[[#This Row],[Date]])</f>
        <v>2</v>
      </c>
      <c r="K16484" s="1">
        <f>WEEKDAY(BART_Rides[[#This Row],[Date]],2)</f>
        <v>6</v>
      </c>
      <c r="L16484" s="1" t="str">
        <f>LEFT(BART_Rides[[#This Row],[Lines]],1)</f>
        <v>O</v>
      </c>
      <c r="M16484" s="1" t="str">
        <f>IF(BART_Rides[[#This Row],[FirstLetter]]="Y","Yes","No")</f>
        <v>No</v>
      </c>
      <c r="N16484" s="1" t="str">
        <f>IF(OR(BART_Rides[[#This Row],[Station Code]]="EM", BART_Rides[[#This Row],[Station Code]]="MT", BART_Rides[[#This Row],[Station Code]]="PL", BART_Rides[[#This Row],[Station Code]]="CC"), "Yes", "No")</f>
        <v>No</v>
      </c>
    </row>
    <row r="16485" spans="6:14">
      <c r="F16485" s="3">
        <v>44255</v>
      </c>
      <c r="G16485" s="1" t="s">
        <v>87</v>
      </c>
      <c r="H16485" s="1" t="s">
        <v>104</v>
      </c>
      <c r="I16485" s="1">
        <v>102</v>
      </c>
      <c r="J16485" s="1">
        <f>MONTH(BART_Rides[[#This Row],[Date]])</f>
        <v>2</v>
      </c>
      <c r="K16485" s="1">
        <f>WEEKDAY(BART_Rides[[#This Row],[Date]],2)</f>
        <v>7</v>
      </c>
      <c r="L16485" s="1" t="str">
        <f>LEFT(BART_Rides[[#This Row],[Lines]],1)</f>
        <v>O</v>
      </c>
      <c r="M16485" s="1" t="str">
        <f>IF(BART_Rides[[#This Row],[FirstLetter]]="Y","Yes","No")</f>
        <v>No</v>
      </c>
      <c r="N16485" s="1" t="str">
        <f>IF(OR(BART_Rides[[#This Row],[Station Code]]="EM", BART_Rides[[#This Row],[Station Code]]="MT", BART_Rides[[#This Row],[Station Code]]="PL", BART_Rides[[#This Row],[Station Code]]="CC"), "Yes", "No")</f>
        <v>No</v>
      </c>
    </row>
    <row r="16486" spans="6:14">
      <c r="F16486" s="3">
        <v>44256</v>
      </c>
      <c r="G16486" s="1" t="s">
        <v>87</v>
      </c>
      <c r="H16486" s="1" t="s">
        <v>104</v>
      </c>
      <c r="I16486" s="1">
        <v>280</v>
      </c>
      <c r="J16486" s="1">
        <f>MONTH(BART_Rides[[#This Row],[Date]])</f>
        <v>3</v>
      </c>
      <c r="K16486" s="1">
        <f>WEEKDAY(BART_Rides[[#This Row],[Date]],2)</f>
        <v>1</v>
      </c>
      <c r="L16486" s="1" t="str">
        <f>LEFT(BART_Rides[[#This Row],[Lines]],1)</f>
        <v>O</v>
      </c>
      <c r="M16486" s="1" t="str">
        <f>IF(BART_Rides[[#This Row],[FirstLetter]]="Y","Yes","No")</f>
        <v>No</v>
      </c>
      <c r="N16486" s="1" t="str">
        <f>IF(OR(BART_Rides[[#This Row],[Station Code]]="EM", BART_Rides[[#This Row],[Station Code]]="MT", BART_Rides[[#This Row],[Station Code]]="PL", BART_Rides[[#This Row],[Station Code]]="CC"), "Yes", "No")</f>
        <v>No</v>
      </c>
    </row>
    <row r="16487" spans="6:14">
      <c r="F16487" s="3">
        <v>44257</v>
      </c>
      <c r="G16487" s="1" t="s">
        <v>87</v>
      </c>
      <c r="H16487" s="1" t="s">
        <v>104</v>
      </c>
      <c r="I16487" s="1">
        <v>279</v>
      </c>
      <c r="J16487" s="1">
        <f>MONTH(BART_Rides[[#This Row],[Date]])</f>
        <v>3</v>
      </c>
      <c r="K16487" s="1">
        <f>WEEKDAY(BART_Rides[[#This Row],[Date]],2)</f>
        <v>2</v>
      </c>
      <c r="L16487" s="1" t="str">
        <f>LEFT(BART_Rides[[#This Row],[Lines]],1)</f>
        <v>O</v>
      </c>
      <c r="M16487" s="1" t="str">
        <f>IF(BART_Rides[[#This Row],[FirstLetter]]="Y","Yes","No")</f>
        <v>No</v>
      </c>
      <c r="N16487" s="1" t="str">
        <f>IF(OR(BART_Rides[[#This Row],[Station Code]]="EM", BART_Rides[[#This Row],[Station Code]]="MT", BART_Rides[[#This Row],[Station Code]]="PL", BART_Rides[[#This Row],[Station Code]]="CC"), "Yes", "No")</f>
        <v>No</v>
      </c>
    </row>
    <row r="16488" spans="6:14">
      <c r="F16488" s="3">
        <v>44258</v>
      </c>
      <c r="G16488" s="1" t="s">
        <v>87</v>
      </c>
      <c r="H16488" s="1" t="s">
        <v>104</v>
      </c>
      <c r="I16488" s="1">
        <v>316</v>
      </c>
      <c r="J16488" s="1">
        <f>MONTH(BART_Rides[[#This Row],[Date]])</f>
        <v>3</v>
      </c>
      <c r="K16488" s="1">
        <f>WEEKDAY(BART_Rides[[#This Row],[Date]],2)</f>
        <v>3</v>
      </c>
      <c r="L16488" s="1" t="str">
        <f>LEFT(BART_Rides[[#This Row],[Lines]],1)</f>
        <v>O</v>
      </c>
      <c r="M16488" s="1" t="str">
        <f>IF(BART_Rides[[#This Row],[FirstLetter]]="Y","Yes","No")</f>
        <v>No</v>
      </c>
      <c r="N16488" s="1" t="str">
        <f>IF(OR(BART_Rides[[#This Row],[Station Code]]="EM", BART_Rides[[#This Row],[Station Code]]="MT", BART_Rides[[#This Row],[Station Code]]="PL", BART_Rides[[#This Row],[Station Code]]="CC"), "Yes", "No")</f>
        <v>No</v>
      </c>
    </row>
    <row r="16489" spans="6:14">
      <c r="F16489" s="3">
        <v>44259</v>
      </c>
      <c r="G16489" s="1" t="s">
        <v>87</v>
      </c>
      <c r="H16489" s="1" t="s">
        <v>104</v>
      </c>
      <c r="I16489" s="1">
        <v>290</v>
      </c>
      <c r="J16489" s="1">
        <f>MONTH(BART_Rides[[#This Row],[Date]])</f>
        <v>3</v>
      </c>
      <c r="K16489" s="1">
        <f>WEEKDAY(BART_Rides[[#This Row],[Date]],2)</f>
        <v>4</v>
      </c>
      <c r="L16489" s="1" t="str">
        <f>LEFT(BART_Rides[[#This Row],[Lines]],1)</f>
        <v>O</v>
      </c>
      <c r="M16489" s="1" t="str">
        <f>IF(BART_Rides[[#This Row],[FirstLetter]]="Y","Yes","No")</f>
        <v>No</v>
      </c>
      <c r="N16489" s="1" t="str">
        <f>IF(OR(BART_Rides[[#This Row],[Station Code]]="EM", BART_Rides[[#This Row],[Station Code]]="MT", BART_Rides[[#This Row],[Station Code]]="PL", BART_Rides[[#This Row],[Station Code]]="CC"), "Yes", "No")</f>
        <v>No</v>
      </c>
    </row>
    <row r="16490" spans="6:14">
      <c r="F16490" s="3">
        <v>44260</v>
      </c>
      <c r="G16490" s="1" t="s">
        <v>87</v>
      </c>
      <c r="H16490" s="1" t="s">
        <v>104</v>
      </c>
      <c r="I16490" s="1">
        <v>289</v>
      </c>
      <c r="J16490" s="1">
        <f>MONTH(BART_Rides[[#This Row],[Date]])</f>
        <v>3</v>
      </c>
      <c r="K16490" s="1">
        <f>WEEKDAY(BART_Rides[[#This Row],[Date]],2)</f>
        <v>5</v>
      </c>
      <c r="L16490" s="1" t="str">
        <f>LEFT(BART_Rides[[#This Row],[Lines]],1)</f>
        <v>O</v>
      </c>
      <c r="M16490" s="1" t="str">
        <f>IF(BART_Rides[[#This Row],[FirstLetter]]="Y","Yes","No")</f>
        <v>No</v>
      </c>
      <c r="N16490" s="1" t="str">
        <f>IF(OR(BART_Rides[[#This Row],[Station Code]]="EM", BART_Rides[[#This Row],[Station Code]]="MT", BART_Rides[[#This Row],[Station Code]]="PL", BART_Rides[[#This Row],[Station Code]]="CC"), "Yes", "No")</f>
        <v>No</v>
      </c>
    </row>
    <row r="16491" spans="6:14">
      <c r="F16491" s="3">
        <v>44261</v>
      </c>
      <c r="G16491" s="1" t="s">
        <v>87</v>
      </c>
      <c r="H16491" s="1" t="s">
        <v>104</v>
      </c>
      <c r="I16491" s="1">
        <v>149</v>
      </c>
      <c r="J16491" s="1">
        <f>MONTH(BART_Rides[[#This Row],[Date]])</f>
        <v>3</v>
      </c>
      <c r="K16491" s="1">
        <f>WEEKDAY(BART_Rides[[#This Row],[Date]],2)</f>
        <v>6</v>
      </c>
      <c r="L16491" s="1" t="str">
        <f>LEFT(BART_Rides[[#This Row],[Lines]],1)</f>
        <v>O</v>
      </c>
      <c r="M16491" s="1" t="str">
        <f>IF(BART_Rides[[#This Row],[FirstLetter]]="Y","Yes","No")</f>
        <v>No</v>
      </c>
      <c r="N16491" s="1" t="str">
        <f>IF(OR(BART_Rides[[#This Row],[Station Code]]="EM", BART_Rides[[#This Row],[Station Code]]="MT", BART_Rides[[#This Row],[Station Code]]="PL", BART_Rides[[#This Row],[Station Code]]="CC"), "Yes", "No")</f>
        <v>No</v>
      </c>
    </row>
    <row r="16492" spans="6:14">
      <c r="F16492" s="3">
        <v>44262</v>
      </c>
      <c r="G16492" s="1" t="s">
        <v>87</v>
      </c>
      <c r="H16492" s="1" t="s">
        <v>104</v>
      </c>
      <c r="I16492" s="1">
        <v>129</v>
      </c>
      <c r="J16492" s="1">
        <f>MONTH(BART_Rides[[#This Row],[Date]])</f>
        <v>3</v>
      </c>
      <c r="K16492" s="1">
        <f>WEEKDAY(BART_Rides[[#This Row],[Date]],2)</f>
        <v>7</v>
      </c>
      <c r="L16492" s="1" t="str">
        <f>LEFT(BART_Rides[[#This Row],[Lines]],1)</f>
        <v>O</v>
      </c>
      <c r="M16492" s="1" t="str">
        <f>IF(BART_Rides[[#This Row],[FirstLetter]]="Y","Yes","No")</f>
        <v>No</v>
      </c>
      <c r="N16492" s="1" t="str">
        <f>IF(OR(BART_Rides[[#This Row],[Station Code]]="EM", BART_Rides[[#This Row],[Station Code]]="MT", BART_Rides[[#This Row],[Station Code]]="PL", BART_Rides[[#This Row],[Station Code]]="CC"), "Yes", "No")</f>
        <v>No</v>
      </c>
    </row>
    <row r="16493" spans="6:14">
      <c r="F16493" s="3">
        <v>44263</v>
      </c>
      <c r="G16493" s="1" t="s">
        <v>87</v>
      </c>
      <c r="H16493" s="1" t="s">
        <v>104</v>
      </c>
      <c r="I16493" s="1">
        <v>261</v>
      </c>
      <c r="J16493" s="1">
        <f>MONTH(BART_Rides[[#This Row],[Date]])</f>
        <v>3</v>
      </c>
      <c r="K16493" s="1">
        <f>WEEKDAY(BART_Rides[[#This Row],[Date]],2)</f>
        <v>1</v>
      </c>
      <c r="L16493" s="1" t="str">
        <f>LEFT(BART_Rides[[#This Row],[Lines]],1)</f>
        <v>O</v>
      </c>
      <c r="M16493" s="1" t="str">
        <f>IF(BART_Rides[[#This Row],[FirstLetter]]="Y","Yes","No")</f>
        <v>No</v>
      </c>
      <c r="N16493" s="1" t="str">
        <f>IF(OR(BART_Rides[[#This Row],[Station Code]]="EM", BART_Rides[[#This Row],[Station Code]]="MT", BART_Rides[[#This Row],[Station Code]]="PL", BART_Rides[[#This Row],[Station Code]]="CC"), "Yes", "No")</f>
        <v>No</v>
      </c>
    </row>
    <row r="16494" spans="6:14">
      <c r="F16494" s="3">
        <v>44264</v>
      </c>
      <c r="G16494" s="1" t="s">
        <v>87</v>
      </c>
      <c r="H16494" s="1" t="s">
        <v>104</v>
      </c>
      <c r="I16494" s="1">
        <v>267</v>
      </c>
      <c r="J16494" s="1">
        <f>MONTH(BART_Rides[[#This Row],[Date]])</f>
        <v>3</v>
      </c>
      <c r="K16494" s="1">
        <f>WEEKDAY(BART_Rides[[#This Row],[Date]],2)</f>
        <v>2</v>
      </c>
      <c r="L16494" s="1" t="str">
        <f>LEFT(BART_Rides[[#This Row],[Lines]],1)</f>
        <v>O</v>
      </c>
      <c r="M16494" s="1" t="str">
        <f>IF(BART_Rides[[#This Row],[FirstLetter]]="Y","Yes","No")</f>
        <v>No</v>
      </c>
      <c r="N16494" s="1" t="str">
        <f>IF(OR(BART_Rides[[#This Row],[Station Code]]="EM", BART_Rides[[#This Row],[Station Code]]="MT", BART_Rides[[#This Row],[Station Code]]="PL", BART_Rides[[#This Row],[Station Code]]="CC"), "Yes", "No")</f>
        <v>No</v>
      </c>
    </row>
    <row r="16495" spans="6:14">
      <c r="F16495" s="3">
        <v>44265</v>
      </c>
      <c r="G16495" s="1" t="s">
        <v>87</v>
      </c>
      <c r="H16495" s="1" t="s">
        <v>104</v>
      </c>
      <c r="I16495" s="1">
        <v>273</v>
      </c>
      <c r="J16495" s="1">
        <f>MONTH(BART_Rides[[#This Row],[Date]])</f>
        <v>3</v>
      </c>
      <c r="K16495" s="1">
        <f>WEEKDAY(BART_Rides[[#This Row],[Date]],2)</f>
        <v>3</v>
      </c>
      <c r="L16495" s="1" t="str">
        <f>LEFT(BART_Rides[[#This Row],[Lines]],1)</f>
        <v>O</v>
      </c>
      <c r="M16495" s="1" t="str">
        <f>IF(BART_Rides[[#This Row],[FirstLetter]]="Y","Yes","No")</f>
        <v>No</v>
      </c>
      <c r="N16495" s="1" t="str">
        <f>IF(OR(BART_Rides[[#This Row],[Station Code]]="EM", BART_Rides[[#This Row],[Station Code]]="MT", BART_Rides[[#This Row],[Station Code]]="PL", BART_Rides[[#This Row],[Station Code]]="CC"), "Yes", "No")</f>
        <v>No</v>
      </c>
    </row>
    <row r="16496" spans="6:14">
      <c r="F16496" s="3">
        <v>44266</v>
      </c>
      <c r="G16496" s="1" t="s">
        <v>87</v>
      </c>
      <c r="H16496" s="1" t="s">
        <v>104</v>
      </c>
      <c r="I16496" s="1">
        <v>287</v>
      </c>
      <c r="J16496" s="1">
        <f>MONTH(BART_Rides[[#This Row],[Date]])</f>
        <v>3</v>
      </c>
      <c r="K16496" s="1">
        <f>WEEKDAY(BART_Rides[[#This Row],[Date]],2)</f>
        <v>4</v>
      </c>
      <c r="L16496" s="1" t="str">
        <f>LEFT(BART_Rides[[#This Row],[Lines]],1)</f>
        <v>O</v>
      </c>
      <c r="M16496" s="1" t="str">
        <f>IF(BART_Rides[[#This Row],[FirstLetter]]="Y","Yes","No")</f>
        <v>No</v>
      </c>
      <c r="N16496" s="1" t="str">
        <f>IF(OR(BART_Rides[[#This Row],[Station Code]]="EM", BART_Rides[[#This Row],[Station Code]]="MT", BART_Rides[[#This Row],[Station Code]]="PL", BART_Rides[[#This Row],[Station Code]]="CC"), "Yes", "No")</f>
        <v>No</v>
      </c>
    </row>
    <row r="16497" spans="6:14">
      <c r="F16497" s="3">
        <v>44267</v>
      </c>
      <c r="G16497" s="1" t="s">
        <v>87</v>
      </c>
      <c r="H16497" s="1" t="s">
        <v>104</v>
      </c>
      <c r="I16497" s="1">
        <v>295</v>
      </c>
      <c r="J16497" s="1">
        <f>MONTH(BART_Rides[[#This Row],[Date]])</f>
        <v>3</v>
      </c>
      <c r="K16497" s="1">
        <f>WEEKDAY(BART_Rides[[#This Row],[Date]],2)</f>
        <v>5</v>
      </c>
      <c r="L16497" s="1" t="str">
        <f>LEFT(BART_Rides[[#This Row],[Lines]],1)</f>
        <v>O</v>
      </c>
      <c r="M16497" s="1" t="str">
        <f>IF(BART_Rides[[#This Row],[FirstLetter]]="Y","Yes","No")</f>
        <v>No</v>
      </c>
      <c r="N16497" s="1" t="str">
        <f>IF(OR(BART_Rides[[#This Row],[Station Code]]="EM", BART_Rides[[#This Row],[Station Code]]="MT", BART_Rides[[#This Row],[Station Code]]="PL", BART_Rides[[#This Row],[Station Code]]="CC"), "Yes", "No")</f>
        <v>No</v>
      </c>
    </row>
    <row r="16498" spans="6:14">
      <c r="F16498" s="3">
        <v>44268</v>
      </c>
      <c r="G16498" s="1" t="s">
        <v>87</v>
      </c>
      <c r="H16498" s="1" t="s">
        <v>104</v>
      </c>
      <c r="I16498" s="1">
        <v>121</v>
      </c>
      <c r="J16498" s="1">
        <f>MONTH(BART_Rides[[#This Row],[Date]])</f>
        <v>3</v>
      </c>
      <c r="K16498" s="1">
        <f>WEEKDAY(BART_Rides[[#This Row],[Date]],2)</f>
        <v>6</v>
      </c>
      <c r="L16498" s="1" t="str">
        <f>LEFT(BART_Rides[[#This Row],[Lines]],1)</f>
        <v>O</v>
      </c>
      <c r="M16498" s="1" t="str">
        <f>IF(BART_Rides[[#This Row],[FirstLetter]]="Y","Yes","No")</f>
        <v>No</v>
      </c>
      <c r="N16498" s="1" t="str">
        <f>IF(OR(BART_Rides[[#This Row],[Station Code]]="EM", BART_Rides[[#This Row],[Station Code]]="MT", BART_Rides[[#This Row],[Station Code]]="PL", BART_Rides[[#This Row],[Station Code]]="CC"), "Yes", "No")</f>
        <v>No</v>
      </c>
    </row>
    <row r="16499" spans="6:14">
      <c r="F16499" s="3">
        <v>44269</v>
      </c>
      <c r="G16499" s="1" t="s">
        <v>87</v>
      </c>
      <c r="H16499" s="1" t="s">
        <v>104</v>
      </c>
      <c r="I16499" s="1">
        <v>110</v>
      </c>
      <c r="J16499" s="1">
        <f>MONTH(BART_Rides[[#This Row],[Date]])</f>
        <v>3</v>
      </c>
      <c r="K16499" s="1">
        <f>WEEKDAY(BART_Rides[[#This Row],[Date]],2)</f>
        <v>7</v>
      </c>
      <c r="L16499" s="1" t="str">
        <f>LEFT(BART_Rides[[#This Row],[Lines]],1)</f>
        <v>O</v>
      </c>
      <c r="M16499" s="1" t="str">
        <f>IF(BART_Rides[[#This Row],[FirstLetter]]="Y","Yes","No")</f>
        <v>No</v>
      </c>
      <c r="N16499" s="1" t="str">
        <f>IF(OR(BART_Rides[[#This Row],[Station Code]]="EM", BART_Rides[[#This Row],[Station Code]]="MT", BART_Rides[[#This Row],[Station Code]]="PL", BART_Rides[[#This Row],[Station Code]]="CC"), "Yes", "No")</f>
        <v>No</v>
      </c>
    </row>
    <row r="16500" spans="6:14">
      <c r="F16500" s="3">
        <v>44270</v>
      </c>
      <c r="G16500" s="1" t="s">
        <v>87</v>
      </c>
      <c r="H16500" s="1" t="s">
        <v>104</v>
      </c>
      <c r="I16500" s="1">
        <v>257</v>
      </c>
      <c r="J16500" s="1">
        <f>MONTH(BART_Rides[[#This Row],[Date]])</f>
        <v>3</v>
      </c>
      <c r="K16500" s="1">
        <f>WEEKDAY(BART_Rides[[#This Row],[Date]],2)</f>
        <v>1</v>
      </c>
      <c r="L16500" s="1" t="str">
        <f>LEFT(BART_Rides[[#This Row],[Lines]],1)</f>
        <v>O</v>
      </c>
      <c r="M16500" s="1" t="str">
        <f>IF(BART_Rides[[#This Row],[FirstLetter]]="Y","Yes","No")</f>
        <v>No</v>
      </c>
      <c r="N16500" s="1" t="str">
        <f>IF(OR(BART_Rides[[#This Row],[Station Code]]="EM", BART_Rides[[#This Row],[Station Code]]="MT", BART_Rides[[#This Row],[Station Code]]="PL", BART_Rides[[#This Row],[Station Code]]="CC"), "Yes", "No")</f>
        <v>No</v>
      </c>
    </row>
    <row r="16501" spans="6:14">
      <c r="F16501" s="3">
        <v>44271</v>
      </c>
      <c r="G16501" s="1" t="s">
        <v>87</v>
      </c>
      <c r="H16501" s="1" t="s">
        <v>104</v>
      </c>
      <c r="I16501" s="1">
        <v>275</v>
      </c>
      <c r="J16501" s="1">
        <f>MONTH(BART_Rides[[#This Row],[Date]])</f>
        <v>3</v>
      </c>
      <c r="K16501" s="1">
        <f>WEEKDAY(BART_Rides[[#This Row],[Date]],2)</f>
        <v>2</v>
      </c>
      <c r="L16501" s="1" t="str">
        <f>LEFT(BART_Rides[[#This Row],[Lines]],1)</f>
        <v>O</v>
      </c>
      <c r="M16501" s="1" t="str">
        <f>IF(BART_Rides[[#This Row],[FirstLetter]]="Y","Yes","No")</f>
        <v>No</v>
      </c>
      <c r="N16501" s="1" t="str">
        <f>IF(OR(BART_Rides[[#This Row],[Station Code]]="EM", BART_Rides[[#This Row],[Station Code]]="MT", BART_Rides[[#This Row],[Station Code]]="PL", BART_Rides[[#This Row],[Station Code]]="CC"), "Yes", "No")</f>
        <v>No</v>
      </c>
    </row>
    <row r="16502" spans="6:14">
      <c r="F16502" s="3">
        <v>44272</v>
      </c>
      <c r="G16502" s="1" t="s">
        <v>87</v>
      </c>
      <c r="H16502" s="1" t="s">
        <v>104</v>
      </c>
      <c r="I16502" s="1">
        <v>276</v>
      </c>
      <c r="J16502" s="1">
        <f>MONTH(BART_Rides[[#This Row],[Date]])</f>
        <v>3</v>
      </c>
      <c r="K16502" s="1">
        <f>WEEKDAY(BART_Rides[[#This Row],[Date]],2)</f>
        <v>3</v>
      </c>
      <c r="L16502" s="1" t="str">
        <f>LEFT(BART_Rides[[#This Row],[Lines]],1)</f>
        <v>O</v>
      </c>
      <c r="M16502" s="1" t="str">
        <f>IF(BART_Rides[[#This Row],[FirstLetter]]="Y","Yes","No")</f>
        <v>No</v>
      </c>
      <c r="N16502" s="1" t="str">
        <f>IF(OR(BART_Rides[[#This Row],[Station Code]]="EM", BART_Rides[[#This Row],[Station Code]]="MT", BART_Rides[[#This Row],[Station Code]]="PL", BART_Rides[[#This Row],[Station Code]]="CC"), "Yes", "No")</f>
        <v>No</v>
      </c>
    </row>
    <row r="16503" spans="6:14">
      <c r="F16503" s="3">
        <v>44273</v>
      </c>
      <c r="G16503" s="1" t="s">
        <v>87</v>
      </c>
      <c r="H16503" s="1" t="s">
        <v>104</v>
      </c>
      <c r="I16503" s="1">
        <v>266</v>
      </c>
      <c r="J16503" s="1">
        <f>MONTH(BART_Rides[[#This Row],[Date]])</f>
        <v>3</v>
      </c>
      <c r="K16503" s="1">
        <f>WEEKDAY(BART_Rides[[#This Row],[Date]],2)</f>
        <v>4</v>
      </c>
      <c r="L16503" s="1" t="str">
        <f>LEFT(BART_Rides[[#This Row],[Lines]],1)</f>
        <v>O</v>
      </c>
      <c r="M16503" s="1" t="str">
        <f>IF(BART_Rides[[#This Row],[FirstLetter]]="Y","Yes","No")</f>
        <v>No</v>
      </c>
      <c r="N16503" s="1" t="str">
        <f>IF(OR(BART_Rides[[#This Row],[Station Code]]="EM", BART_Rides[[#This Row],[Station Code]]="MT", BART_Rides[[#This Row],[Station Code]]="PL", BART_Rides[[#This Row],[Station Code]]="CC"), "Yes", "No")</f>
        <v>No</v>
      </c>
    </row>
    <row r="16504" spans="6:14">
      <c r="F16504" s="3">
        <v>44274</v>
      </c>
      <c r="G16504" s="1" t="s">
        <v>87</v>
      </c>
      <c r="H16504" s="1" t="s">
        <v>104</v>
      </c>
      <c r="I16504" s="1">
        <v>312</v>
      </c>
      <c r="J16504" s="1">
        <f>MONTH(BART_Rides[[#This Row],[Date]])</f>
        <v>3</v>
      </c>
      <c r="K16504" s="1">
        <f>WEEKDAY(BART_Rides[[#This Row],[Date]],2)</f>
        <v>5</v>
      </c>
      <c r="L16504" s="1" t="str">
        <f>LEFT(BART_Rides[[#This Row],[Lines]],1)</f>
        <v>O</v>
      </c>
      <c r="M16504" s="1" t="str">
        <f>IF(BART_Rides[[#This Row],[FirstLetter]]="Y","Yes","No")</f>
        <v>No</v>
      </c>
      <c r="N16504" s="1" t="str">
        <f>IF(OR(BART_Rides[[#This Row],[Station Code]]="EM", BART_Rides[[#This Row],[Station Code]]="MT", BART_Rides[[#This Row],[Station Code]]="PL", BART_Rides[[#This Row],[Station Code]]="CC"), "Yes", "No")</f>
        <v>No</v>
      </c>
    </row>
    <row r="16505" spans="6:14">
      <c r="F16505" s="3">
        <v>44275</v>
      </c>
      <c r="G16505" s="1" t="s">
        <v>87</v>
      </c>
      <c r="H16505" s="1" t="s">
        <v>104</v>
      </c>
      <c r="I16505" s="1">
        <v>152</v>
      </c>
      <c r="J16505" s="1">
        <f>MONTH(BART_Rides[[#This Row],[Date]])</f>
        <v>3</v>
      </c>
      <c r="K16505" s="1">
        <f>WEEKDAY(BART_Rides[[#This Row],[Date]],2)</f>
        <v>6</v>
      </c>
      <c r="L16505" s="1" t="str">
        <f>LEFT(BART_Rides[[#This Row],[Lines]],1)</f>
        <v>O</v>
      </c>
      <c r="M16505" s="1" t="str">
        <f>IF(BART_Rides[[#This Row],[FirstLetter]]="Y","Yes","No")</f>
        <v>No</v>
      </c>
      <c r="N16505" s="1" t="str">
        <f>IF(OR(BART_Rides[[#This Row],[Station Code]]="EM", BART_Rides[[#This Row],[Station Code]]="MT", BART_Rides[[#This Row],[Station Code]]="PL", BART_Rides[[#This Row],[Station Code]]="CC"), "Yes", "No")</f>
        <v>No</v>
      </c>
    </row>
    <row r="16506" spans="6:14">
      <c r="F16506" s="3">
        <v>44276</v>
      </c>
      <c r="G16506" s="1" t="s">
        <v>87</v>
      </c>
      <c r="H16506" s="1" t="s">
        <v>104</v>
      </c>
      <c r="I16506" s="1">
        <v>136</v>
      </c>
      <c r="J16506" s="1">
        <f>MONTH(BART_Rides[[#This Row],[Date]])</f>
        <v>3</v>
      </c>
      <c r="K16506" s="1">
        <f>WEEKDAY(BART_Rides[[#This Row],[Date]],2)</f>
        <v>7</v>
      </c>
      <c r="L16506" s="1" t="str">
        <f>LEFT(BART_Rides[[#This Row],[Lines]],1)</f>
        <v>O</v>
      </c>
      <c r="M16506" s="1" t="str">
        <f>IF(BART_Rides[[#This Row],[FirstLetter]]="Y","Yes","No")</f>
        <v>No</v>
      </c>
      <c r="N16506" s="1" t="str">
        <f>IF(OR(BART_Rides[[#This Row],[Station Code]]="EM", BART_Rides[[#This Row],[Station Code]]="MT", BART_Rides[[#This Row],[Station Code]]="PL", BART_Rides[[#This Row],[Station Code]]="CC"), "Yes", "No")</f>
        <v>No</v>
      </c>
    </row>
    <row r="16507" spans="6:14">
      <c r="F16507" s="3">
        <v>44277</v>
      </c>
      <c r="G16507" s="1" t="s">
        <v>87</v>
      </c>
      <c r="H16507" s="1" t="s">
        <v>104</v>
      </c>
      <c r="I16507" s="1">
        <v>257</v>
      </c>
      <c r="J16507" s="1">
        <f>MONTH(BART_Rides[[#This Row],[Date]])</f>
        <v>3</v>
      </c>
      <c r="K16507" s="1">
        <f>WEEKDAY(BART_Rides[[#This Row],[Date]],2)</f>
        <v>1</v>
      </c>
      <c r="L16507" s="1" t="str">
        <f>LEFT(BART_Rides[[#This Row],[Lines]],1)</f>
        <v>O</v>
      </c>
      <c r="M16507" s="1" t="str">
        <f>IF(BART_Rides[[#This Row],[FirstLetter]]="Y","Yes","No")</f>
        <v>No</v>
      </c>
      <c r="N16507" s="1" t="str">
        <f>IF(OR(BART_Rides[[#This Row],[Station Code]]="EM", BART_Rides[[#This Row],[Station Code]]="MT", BART_Rides[[#This Row],[Station Code]]="PL", BART_Rides[[#This Row],[Station Code]]="CC"), "Yes", "No")</f>
        <v>No</v>
      </c>
    </row>
    <row r="16508" spans="6:14">
      <c r="F16508" s="3">
        <v>44278</v>
      </c>
      <c r="G16508" s="1" t="s">
        <v>87</v>
      </c>
      <c r="H16508" s="1" t="s">
        <v>104</v>
      </c>
      <c r="I16508" s="1">
        <v>301</v>
      </c>
      <c r="J16508" s="1">
        <f>MONTH(BART_Rides[[#This Row],[Date]])</f>
        <v>3</v>
      </c>
      <c r="K16508" s="1">
        <f>WEEKDAY(BART_Rides[[#This Row],[Date]],2)</f>
        <v>2</v>
      </c>
      <c r="L16508" s="1" t="str">
        <f>LEFT(BART_Rides[[#This Row],[Lines]],1)</f>
        <v>O</v>
      </c>
      <c r="M16508" s="1" t="str">
        <f>IF(BART_Rides[[#This Row],[FirstLetter]]="Y","Yes","No")</f>
        <v>No</v>
      </c>
      <c r="N16508" s="1" t="str">
        <f>IF(OR(BART_Rides[[#This Row],[Station Code]]="EM", BART_Rides[[#This Row],[Station Code]]="MT", BART_Rides[[#This Row],[Station Code]]="PL", BART_Rides[[#This Row],[Station Code]]="CC"), "Yes", "No")</f>
        <v>No</v>
      </c>
    </row>
    <row r="16509" spans="6:14">
      <c r="F16509" s="3">
        <v>44279</v>
      </c>
      <c r="G16509" s="1" t="s">
        <v>87</v>
      </c>
      <c r="H16509" s="1" t="s">
        <v>104</v>
      </c>
      <c r="I16509" s="1">
        <v>298</v>
      </c>
      <c r="J16509" s="1">
        <f>MONTH(BART_Rides[[#This Row],[Date]])</f>
        <v>3</v>
      </c>
      <c r="K16509" s="1">
        <f>WEEKDAY(BART_Rides[[#This Row],[Date]],2)</f>
        <v>3</v>
      </c>
      <c r="L16509" s="1" t="str">
        <f>LEFT(BART_Rides[[#This Row],[Lines]],1)</f>
        <v>O</v>
      </c>
      <c r="M16509" s="1" t="str">
        <f>IF(BART_Rides[[#This Row],[FirstLetter]]="Y","Yes","No")</f>
        <v>No</v>
      </c>
      <c r="N16509" s="1" t="str">
        <f>IF(OR(BART_Rides[[#This Row],[Station Code]]="EM", BART_Rides[[#This Row],[Station Code]]="MT", BART_Rides[[#This Row],[Station Code]]="PL", BART_Rides[[#This Row],[Station Code]]="CC"), "Yes", "No")</f>
        <v>No</v>
      </c>
    </row>
    <row r="16510" spans="6:14">
      <c r="F16510" s="3">
        <v>44280</v>
      </c>
      <c r="G16510" s="1" t="s">
        <v>87</v>
      </c>
      <c r="H16510" s="1" t="s">
        <v>104</v>
      </c>
      <c r="I16510" s="1">
        <v>294</v>
      </c>
      <c r="J16510" s="1">
        <f>MONTH(BART_Rides[[#This Row],[Date]])</f>
        <v>3</v>
      </c>
      <c r="K16510" s="1">
        <f>WEEKDAY(BART_Rides[[#This Row],[Date]],2)</f>
        <v>4</v>
      </c>
      <c r="L16510" s="1" t="str">
        <f>LEFT(BART_Rides[[#This Row],[Lines]],1)</f>
        <v>O</v>
      </c>
      <c r="M16510" s="1" t="str">
        <f>IF(BART_Rides[[#This Row],[FirstLetter]]="Y","Yes","No")</f>
        <v>No</v>
      </c>
      <c r="N16510" s="1" t="str">
        <f>IF(OR(BART_Rides[[#This Row],[Station Code]]="EM", BART_Rides[[#This Row],[Station Code]]="MT", BART_Rides[[#This Row],[Station Code]]="PL", BART_Rides[[#This Row],[Station Code]]="CC"), "Yes", "No")</f>
        <v>No</v>
      </c>
    </row>
    <row r="16511" spans="6:14">
      <c r="F16511" s="3">
        <v>44281</v>
      </c>
      <c r="G16511" s="1" t="s">
        <v>87</v>
      </c>
      <c r="H16511" s="1" t="s">
        <v>104</v>
      </c>
      <c r="I16511" s="1">
        <v>306</v>
      </c>
      <c r="J16511" s="1">
        <f>MONTH(BART_Rides[[#This Row],[Date]])</f>
        <v>3</v>
      </c>
      <c r="K16511" s="1">
        <f>WEEKDAY(BART_Rides[[#This Row],[Date]],2)</f>
        <v>5</v>
      </c>
      <c r="L16511" s="1" t="str">
        <f>LEFT(BART_Rides[[#This Row],[Lines]],1)</f>
        <v>O</v>
      </c>
      <c r="M16511" s="1" t="str">
        <f>IF(BART_Rides[[#This Row],[FirstLetter]]="Y","Yes","No")</f>
        <v>No</v>
      </c>
      <c r="N16511" s="1" t="str">
        <f>IF(OR(BART_Rides[[#This Row],[Station Code]]="EM", BART_Rides[[#This Row],[Station Code]]="MT", BART_Rides[[#This Row],[Station Code]]="PL", BART_Rides[[#This Row],[Station Code]]="CC"), "Yes", "No")</f>
        <v>No</v>
      </c>
    </row>
    <row r="16512" spans="6:14">
      <c r="F16512" s="3">
        <v>44282</v>
      </c>
      <c r="G16512" s="1" t="s">
        <v>87</v>
      </c>
      <c r="H16512" s="1" t="s">
        <v>104</v>
      </c>
      <c r="I16512" s="1">
        <v>144</v>
      </c>
      <c r="J16512" s="1">
        <f>MONTH(BART_Rides[[#This Row],[Date]])</f>
        <v>3</v>
      </c>
      <c r="K16512" s="1">
        <f>WEEKDAY(BART_Rides[[#This Row],[Date]],2)</f>
        <v>6</v>
      </c>
      <c r="L16512" s="1" t="str">
        <f>LEFT(BART_Rides[[#This Row],[Lines]],1)</f>
        <v>O</v>
      </c>
      <c r="M16512" s="1" t="str">
        <f>IF(BART_Rides[[#This Row],[FirstLetter]]="Y","Yes","No")</f>
        <v>No</v>
      </c>
      <c r="N16512" s="1" t="str">
        <f>IF(OR(BART_Rides[[#This Row],[Station Code]]="EM", BART_Rides[[#This Row],[Station Code]]="MT", BART_Rides[[#This Row],[Station Code]]="PL", BART_Rides[[#This Row],[Station Code]]="CC"), "Yes", "No")</f>
        <v>No</v>
      </c>
    </row>
    <row r="16513" spans="6:14">
      <c r="F16513" s="3">
        <v>44283</v>
      </c>
      <c r="G16513" s="1" t="s">
        <v>87</v>
      </c>
      <c r="H16513" s="1" t="s">
        <v>104</v>
      </c>
      <c r="I16513" s="1">
        <v>123</v>
      </c>
      <c r="J16513" s="1">
        <f>MONTH(BART_Rides[[#This Row],[Date]])</f>
        <v>3</v>
      </c>
      <c r="K16513" s="1">
        <f>WEEKDAY(BART_Rides[[#This Row],[Date]],2)</f>
        <v>7</v>
      </c>
      <c r="L16513" s="1" t="str">
        <f>LEFT(BART_Rides[[#This Row],[Lines]],1)</f>
        <v>O</v>
      </c>
      <c r="M16513" s="1" t="str">
        <f>IF(BART_Rides[[#This Row],[FirstLetter]]="Y","Yes","No")</f>
        <v>No</v>
      </c>
      <c r="N16513" s="1" t="str">
        <f>IF(OR(BART_Rides[[#This Row],[Station Code]]="EM", BART_Rides[[#This Row],[Station Code]]="MT", BART_Rides[[#This Row],[Station Code]]="PL", BART_Rides[[#This Row],[Station Code]]="CC"), "Yes", "No")</f>
        <v>No</v>
      </c>
    </row>
    <row r="16514" spans="6:14">
      <c r="F16514" s="3">
        <v>44284</v>
      </c>
      <c r="G16514" s="1" t="s">
        <v>87</v>
      </c>
      <c r="H16514" s="1" t="s">
        <v>104</v>
      </c>
      <c r="I16514" s="1">
        <v>273</v>
      </c>
      <c r="J16514" s="1">
        <f>MONTH(BART_Rides[[#This Row],[Date]])</f>
        <v>3</v>
      </c>
      <c r="K16514" s="1">
        <f>WEEKDAY(BART_Rides[[#This Row],[Date]],2)</f>
        <v>1</v>
      </c>
      <c r="L16514" s="1" t="str">
        <f>LEFT(BART_Rides[[#This Row],[Lines]],1)</f>
        <v>O</v>
      </c>
      <c r="M16514" s="1" t="str">
        <f>IF(BART_Rides[[#This Row],[FirstLetter]]="Y","Yes","No")</f>
        <v>No</v>
      </c>
      <c r="N16514" s="1" t="str">
        <f>IF(OR(BART_Rides[[#This Row],[Station Code]]="EM", BART_Rides[[#This Row],[Station Code]]="MT", BART_Rides[[#This Row],[Station Code]]="PL", BART_Rides[[#This Row],[Station Code]]="CC"), "Yes", "No")</f>
        <v>No</v>
      </c>
    </row>
    <row r="16515" spans="6:14">
      <c r="F16515" s="3">
        <v>44285</v>
      </c>
      <c r="G16515" s="1" t="s">
        <v>87</v>
      </c>
      <c r="H16515" s="1" t="s">
        <v>104</v>
      </c>
      <c r="I16515" s="1">
        <v>275</v>
      </c>
      <c r="J16515" s="1">
        <f>MONTH(BART_Rides[[#This Row],[Date]])</f>
        <v>3</v>
      </c>
      <c r="K16515" s="1">
        <f>WEEKDAY(BART_Rides[[#This Row],[Date]],2)</f>
        <v>2</v>
      </c>
      <c r="L16515" s="1" t="str">
        <f>LEFT(BART_Rides[[#This Row],[Lines]],1)</f>
        <v>O</v>
      </c>
      <c r="M16515" s="1" t="str">
        <f>IF(BART_Rides[[#This Row],[FirstLetter]]="Y","Yes","No")</f>
        <v>No</v>
      </c>
      <c r="N16515" s="1" t="str">
        <f>IF(OR(BART_Rides[[#This Row],[Station Code]]="EM", BART_Rides[[#This Row],[Station Code]]="MT", BART_Rides[[#This Row],[Station Code]]="PL", BART_Rides[[#This Row],[Station Code]]="CC"), "Yes", "No")</f>
        <v>No</v>
      </c>
    </row>
    <row r="16516" spans="6:14">
      <c r="F16516" s="3">
        <v>44286</v>
      </c>
      <c r="G16516" s="1" t="s">
        <v>87</v>
      </c>
      <c r="H16516" s="1" t="s">
        <v>104</v>
      </c>
      <c r="I16516" s="1">
        <v>279</v>
      </c>
      <c r="J16516" s="1">
        <f>MONTH(BART_Rides[[#This Row],[Date]])</f>
        <v>3</v>
      </c>
      <c r="K16516" s="1">
        <f>WEEKDAY(BART_Rides[[#This Row],[Date]],2)</f>
        <v>3</v>
      </c>
      <c r="L16516" s="1" t="str">
        <f>LEFT(BART_Rides[[#This Row],[Lines]],1)</f>
        <v>O</v>
      </c>
      <c r="M16516" s="1" t="str">
        <f>IF(BART_Rides[[#This Row],[FirstLetter]]="Y","Yes","No")</f>
        <v>No</v>
      </c>
      <c r="N16516" s="1" t="str">
        <f>IF(OR(BART_Rides[[#This Row],[Station Code]]="EM", BART_Rides[[#This Row],[Station Code]]="MT", BART_Rides[[#This Row],[Station Code]]="PL", BART_Rides[[#This Row],[Station Code]]="CC"), "Yes", "No")</f>
        <v>No</v>
      </c>
    </row>
    <row r="16517" spans="6:14">
      <c r="F16517" s="3">
        <v>44287</v>
      </c>
      <c r="G16517" s="1" t="s">
        <v>87</v>
      </c>
      <c r="H16517" s="1" t="s">
        <v>104</v>
      </c>
      <c r="I16517" s="1">
        <v>293</v>
      </c>
      <c r="J16517" s="1">
        <f>MONTH(BART_Rides[[#This Row],[Date]])</f>
        <v>4</v>
      </c>
      <c r="K16517" s="1">
        <f>WEEKDAY(BART_Rides[[#This Row],[Date]],2)</f>
        <v>4</v>
      </c>
      <c r="L16517" s="1" t="str">
        <f>LEFT(BART_Rides[[#This Row],[Lines]],1)</f>
        <v>O</v>
      </c>
      <c r="M16517" s="1" t="str">
        <f>IF(BART_Rides[[#This Row],[FirstLetter]]="Y","Yes","No")</f>
        <v>No</v>
      </c>
      <c r="N16517" s="1" t="str">
        <f>IF(OR(BART_Rides[[#This Row],[Station Code]]="EM", BART_Rides[[#This Row],[Station Code]]="MT", BART_Rides[[#This Row],[Station Code]]="PL", BART_Rides[[#This Row],[Station Code]]="CC"), "Yes", "No")</f>
        <v>No</v>
      </c>
    </row>
    <row r="16518" spans="6:14">
      <c r="F16518" s="3">
        <v>44288</v>
      </c>
      <c r="G16518" s="1" t="s">
        <v>87</v>
      </c>
      <c r="H16518" s="1" t="s">
        <v>104</v>
      </c>
      <c r="I16518" s="1">
        <v>260</v>
      </c>
      <c r="J16518" s="1">
        <f>MONTH(BART_Rides[[#This Row],[Date]])</f>
        <v>4</v>
      </c>
      <c r="K16518" s="1">
        <f>WEEKDAY(BART_Rides[[#This Row],[Date]],2)</f>
        <v>5</v>
      </c>
      <c r="L16518" s="1" t="str">
        <f>LEFT(BART_Rides[[#This Row],[Lines]],1)</f>
        <v>O</v>
      </c>
      <c r="M16518" s="1" t="str">
        <f>IF(BART_Rides[[#This Row],[FirstLetter]]="Y","Yes","No")</f>
        <v>No</v>
      </c>
      <c r="N16518" s="1" t="str">
        <f>IF(OR(BART_Rides[[#This Row],[Station Code]]="EM", BART_Rides[[#This Row],[Station Code]]="MT", BART_Rides[[#This Row],[Station Code]]="PL", BART_Rides[[#This Row],[Station Code]]="CC"), "Yes", "No")</f>
        <v>No</v>
      </c>
    </row>
    <row r="16519" spans="6:14">
      <c r="F16519" s="3">
        <v>44289</v>
      </c>
      <c r="G16519" s="1" t="s">
        <v>87</v>
      </c>
      <c r="H16519" s="1" t="s">
        <v>104</v>
      </c>
      <c r="I16519" s="1">
        <v>122</v>
      </c>
      <c r="J16519" s="1">
        <f>MONTH(BART_Rides[[#This Row],[Date]])</f>
        <v>4</v>
      </c>
      <c r="K16519" s="1">
        <f>WEEKDAY(BART_Rides[[#This Row],[Date]],2)</f>
        <v>6</v>
      </c>
      <c r="L16519" s="1" t="str">
        <f>LEFT(BART_Rides[[#This Row],[Lines]],1)</f>
        <v>O</v>
      </c>
      <c r="M16519" s="1" t="str">
        <f>IF(BART_Rides[[#This Row],[FirstLetter]]="Y","Yes","No")</f>
        <v>No</v>
      </c>
      <c r="N16519" s="1" t="str">
        <f>IF(OR(BART_Rides[[#This Row],[Station Code]]="EM", BART_Rides[[#This Row],[Station Code]]="MT", BART_Rides[[#This Row],[Station Code]]="PL", BART_Rides[[#This Row],[Station Code]]="CC"), "Yes", "No")</f>
        <v>No</v>
      </c>
    </row>
    <row r="16520" spans="6:14">
      <c r="F16520" s="3">
        <v>44290</v>
      </c>
      <c r="G16520" s="1" t="s">
        <v>87</v>
      </c>
      <c r="H16520" s="1" t="s">
        <v>104</v>
      </c>
      <c r="I16520" s="1">
        <v>129</v>
      </c>
      <c r="J16520" s="1">
        <f>MONTH(BART_Rides[[#This Row],[Date]])</f>
        <v>4</v>
      </c>
      <c r="K16520" s="1">
        <f>WEEKDAY(BART_Rides[[#This Row],[Date]],2)</f>
        <v>7</v>
      </c>
      <c r="L16520" s="1" t="str">
        <f>LEFT(BART_Rides[[#This Row],[Lines]],1)</f>
        <v>O</v>
      </c>
      <c r="M16520" s="1" t="str">
        <f>IF(BART_Rides[[#This Row],[FirstLetter]]="Y","Yes","No")</f>
        <v>No</v>
      </c>
      <c r="N16520" s="1" t="str">
        <f>IF(OR(BART_Rides[[#This Row],[Station Code]]="EM", BART_Rides[[#This Row],[Station Code]]="MT", BART_Rides[[#This Row],[Station Code]]="PL", BART_Rides[[#This Row],[Station Code]]="CC"), "Yes", "No")</f>
        <v>No</v>
      </c>
    </row>
    <row r="16521" spans="6:14">
      <c r="F16521" s="3">
        <v>44291</v>
      </c>
      <c r="G16521" s="1" t="s">
        <v>87</v>
      </c>
      <c r="H16521" s="1" t="s">
        <v>104</v>
      </c>
      <c r="I16521" s="1">
        <v>281</v>
      </c>
      <c r="J16521" s="1">
        <f>MONTH(BART_Rides[[#This Row],[Date]])</f>
        <v>4</v>
      </c>
      <c r="K16521" s="1">
        <f>WEEKDAY(BART_Rides[[#This Row],[Date]],2)</f>
        <v>1</v>
      </c>
      <c r="L16521" s="1" t="str">
        <f>LEFT(BART_Rides[[#This Row],[Lines]],1)</f>
        <v>O</v>
      </c>
      <c r="M16521" s="1" t="str">
        <f>IF(BART_Rides[[#This Row],[FirstLetter]]="Y","Yes","No")</f>
        <v>No</v>
      </c>
      <c r="N16521" s="1" t="str">
        <f>IF(OR(BART_Rides[[#This Row],[Station Code]]="EM", BART_Rides[[#This Row],[Station Code]]="MT", BART_Rides[[#This Row],[Station Code]]="PL", BART_Rides[[#This Row],[Station Code]]="CC"), "Yes", "No")</f>
        <v>No</v>
      </c>
    </row>
    <row r="16522" spans="6:14">
      <c r="F16522" s="3">
        <v>44292</v>
      </c>
      <c r="G16522" s="1" t="s">
        <v>87</v>
      </c>
      <c r="H16522" s="1" t="s">
        <v>104</v>
      </c>
      <c r="I16522" s="1">
        <v>314</v>
      </c>
      <c r="J16522" s="1">
        <f>MONTH(BART_Rides[[#This Row],[Date]])</f>
        <v>4</v>
      </c>
      <c r="K16522" s="1">
        <f>WEEKDAY(BART_Rides[[#This Row],[Date]],2)</f>
        <v>2</v>
      </c>
      <c r="L16522" s="1" t="str">
        <f>LEFT(BART_Rides[[#This Row],[Lines]],1)</f>
        <v>O</v>
      </c>
      <c r="M16522" s="1" t="str">
        <f>IF(BART_Rides[[#This Row],[FirstLetter]]="Y","Yes","No")</f>
        <v>No</v>
      </c>
      <c r="N16522" s="1" t="str">
        <f>IF(OR(BART_Rides[[#This Row],[Station Code]]="EM", BART_Rides[[#This Row],[Station Code]]="MT", BART_Rides[[#This Row],[Station Code]]="PL", BART_Rides[[#This Row],[Station Code]]="CC"), "Yes", "No")</f>
        <v>No</v>
      </c>
    </row>
    <row r="16523" spans="6:14">
      <c r="F16523" s="3">
        <v>44293</v>
      </c>
      <c r="G16523" s="1" t="s">
        <v>87</v>
      </c>
      <c r="H16523" s="1" t="s">
        <v>104</v>
      </c>
      <c r="I16523" s="1">
        <v>315</v>
      </c>
      <c r="J16523" s="1">
        <f>MONTH(BART_Rides[[#This Row],[Date]])</f>
        <v>4</v>
      </c>
      <c r="K16523" s="1">
        <f>WEEKDAY(BART_Rides[[#This Row],[Date]],2)</f>
        <v>3</v>
      </c>
      <c r="L16523" s="1" t="str">
        <f>LEFT(BART_Rides[[#This Row],[Lines]],1)</f>
        <v>O</v>
      </c>
      <c r="M16523" s="1" t="str">
        <f>IF(BART_Rides[[#This Row],[FirstLetter]]="Y","Yes","No")</f>
        <v>No</v>
      </c>
      <c r="N16523" s="1" t="str">
        <f>IF(OR(BART_Rides[[#This Row],[Station Code]]="EM", BART_Rides[[#This Row],[Station Code]]="MT", BART_Rides[[#This Row],[Station Code]]="PL", BART_Rides[[#This Row],[Station Code]]="CC"), "Yes", "No")</f>
        <v>No</v>
      </c>
    </row>
    <row r="16524" spans="6:14">
      <c r="F16524" s="3">
        <v>44294</v>
      </c>
      <c r="G16524" s="1" t="s">
        <v>87</v>
      </c>
      <c r="H16524" s="1" t="s">
        <v>104</v>
      </c>
      <c r="I16524" s="1">
        <v>300</v>
      </c>
      <c r="J16524" s="1">
        <f>MONTH(BART_Rides[[#This Row],[Date]])</f>
        <v>4</v>
      </c>
      <c r="K16524" s="1">
        <f>WEEKDAY(BART_Rides[[#This Row],[Date]],2)</f>
        <v>4</v>
      </c>
      <c r="L16524" s="1" t="str">
        <f>LEFT(BART_Rides[[#This Row],[Lines]],1)</f>
        <v>O</v>
      </c>
      <c r="M16524" s="1" t="str">
        <f>IF(BART_Rides[[#This Row],[FirstLetter]]="Y","Yes","No")</f>
        <v>No</v>
      </c>
      <c r="N16524" s="1" t="str">
        <f>IF(OR(BART_Rides[[#This Row],[Station Code]]="EM", BART_Rides[[#This Row],[Station Code]]="MT", BART_Rides[[#This Row],[Station Code]]="PL", BART_Rides[[#This Row],[Station Code]]="CC"), "Yes", "No")</f>
        <v>No</v>
      </c>
    </row>
    <row r="16525" spans="6:14">
      <c r="F16525" s="3">
        <v>44295</v>
      </c>
      <c r="G16525" s="1" t="s">
        <v>87</v>
      </c>
      <c r="H16525" s="1" t="s">
        <v>104</v>
      </c>
      <c r="I16525" s="1">
        <v>319</v>
      </c>
      <c r="J16525" s="1">
        <f>MONTH(BART_Rides[[#This Row],[Date]])</f>
        <v>4</v>
      </c>
      <c r="K16525" s="1">
        <f>WEEKDAY(BART_Rides[[#This Row],[Date]],2)</f>
        <v>5</v>
      </c>
      <c r="L16525" s="1" t="str">
        <f>LEFT(BART_Rides[[#This Row],[Lines]],1)</f>
        <v>O</v>
      </c>
      <c r="M16525" s="1" t="str">
        <f>IF(BART_Rides[[#This Row],[FirstLetter]]="Y","Yes","No")</f>
        <v>No</v>
      </c>
      <c r="N16525" s="1" t="str">
        <f>IF(OR(BART_Rides[[#This Row],[Station Code]]="EM", BART_Rides[[#This Row],[Station Code]]="MT", BART_Rides[[#This Row],[Station Code]]="PL", BART_Rides[[#This Row],[Station Code]]="CC"), "Yes", "No")</f>
        <v>No</v>
      </c>
    </row>
    <row r="16526" spans="6:14">
      <c r="F16526" s="3">
        <v>44296</v>
      </c>
      <c r="G16526" s="1" t="s">
        <v>87</v>
      </c>
      <c r="H16526" s="1" t="s">
        <v>104</v>
      </c>
      <c r="I16526" s="1">
        <v>139</v>
      </c>
      <c r="J16526" s="1">
        <f>MONTH(BART_Rides[[#This Row],[Date]])</f>
        <v>4</v>
      </c>
      <c r="K16526" s="1">
        <f>WEEKDAY(BART_Rides[[#This Row],[Date]],2)</f>
        <v>6</v>
      </c>
      <c r="L16526" s="1" t="str">
        <f>LEFT(BART_Rides[[#This Row],[Lines]],1)</f>
        <v>O</v>
      </c>
      <c r="M16526" s="1" t="str">
        <f>IF(BART_Rides[[#This Row],[FirstLetter]]="Y","Yes","No")</f>
        <v>No</v>
      </c>
      <c r="N16526" s="1" t="str">
        <f>IF(OR(BART_Rides[[#This Row],[Station Code]]="EM", BART_Rides[[#This Row],[Station Code]]="MT", BART_Rides[[#This Row],[Station Code]]="PL", BART_Rides[[#This Row],[Station Code]]="CC"), "Yes", "No")</f>
        <v>No</v>
      </c>
    </row>
    <row r="16527" spans="6:14">
      <c r="F16527" s="3">
        <v>44297</v>
      </c>
      <c r="G16527" s="1" t="s">
        <v>87</v>
      </c>
      <c r="H16527" s="1" t="s">
        <v>104</v>
      </c>
      <c r="I16527" s="1">
        <v>130</v>
      </c>
      <c r="J16527" s="1">
        <f>MONTH(BART_Rides[[#This Row],[Date]])</f>
        <v>4</v>
      </c>
      <c r="K16527" s="1">
        <f>WEEKDAY(BART_Rides[[#This Row],[Date]],2)</f>
        <v>7</v>
      </c>
      <c r="L16527" s="1" t="str">
        <f>LEFT(BART_Rides[[#This Row],[Lines]],1)</f>
        <v>O</v>
      </c>
      <c r="M16527" s="1" t="str">
        <f>IF(BART_Rides[[#This Row],[FirstLetter]]="Y","Yes","No")</f>
        <v>No</v>
      </c>
      <c r="N16527" s="1" t="str">
        <f>IF(OR(BART_Rides[[#This Row],[Station Code]]="EM", BART_Rides[[#This Row],[Station Code]]="MT", BART_Rides[[#This Row],[Station Code]]="PL", BART_Rides[[#This Row],[Station Code]]="CC"), "Yes", "No")</f>
        <v>No</v>
      </c>
    </row>
    <row r="16528" spans="6:14">
      <c r="F16528" s="3">
        <v>44298</v>
      </c>
      <c r="G16528" s="1" t="s">
        <v>87</v>
      </c>
      <c r="H16528" s="1" t="s">
        <v>104</v>
      </c>
      <c r="I16528" s="1">
        <v>279</v>
      </c>
      <c r="J16528" s="1">
        <f>MONTH(BART_Rides[[#This Row],[Date]])</f>
        <v>4</v>
      </c>
      <c r="K16528" s="1">
        <f>WEEKDAY(BART_Rides[[#This Row],[Date]],2)</f>
        <v>1</v>
      </c>
      <c r="L16528" s="1" t="str">
        <f>LEFT(BART_Rides[[#This Row],[Lines]],1)</f>
        <v>O</v>
      </c>
      <c r="M16528" s="1" t="str">
        <f>IF(BART_Rides[[#This Row],[FirstLetter]]="Y","Yes","No")</f>
        <v>No</v>
      </c>
      <c r="N16528" s="1" t="str">
        <f>IF(OR(BART_Rides[[#This Row],[Station Code]]="EM", BART_Rides[[#This Row],[Station Code]]="MT", BART_Rides[[#This Row],[Station Code]]="PL", BART_Rides[[#This Row],[Station Code]]="CC"), "Yes", "No")</f>
        <v>No</v>
      </c>
    </row>
    <row r="16529" spans="6:14">
      <c r="F16529" s="3">
        <v>44299</v>
      </c>
      <c r="G16529" s="1" t="s">
        <v>87</v>
      </c>
      <c r="H16529" s="1" t="s">
        <v>104</v>
      </c>
      <c r="I16529" s="1">
        <v>308</v>
      </c>
      <c r="J16529" s="1">
        <f>MONTH(BART_Rides[[#This Row],[Date]])</f>
        <v>4</v>
      </c>
      <c r="K16529" s="1">
        <f>WEEKDAY(BART_Rides[[#This Row],[Date]],2)</f>
        <v>2</v>
      </c>
      <c r="L16529" s="1" t="str">
        <f>LEFT(BART_Rides[[#This Row],[Lines]],1)</f>
        <v>O</v>
      </c>
      <c r="M16529" s="1" t="str">
        <f>IF(BART_Rides[[#This Row],[FirstLetter]]="Y","Yes","No")</f>
        <v>No</v>
      </c>
      <c r="N16529" s="1" t="str">
        <f>IF(OR(BART_Rides[[#This Row],[Station Code]]="EM", BART_Rides[[#This Row],[Station Code]]="MT", BART_Rides[[#This Row],[Station Code]]="PL", BART_Rides[[#This Row],[Station Code]]="CC"), "Yes", "No")</f>
        <v>No</v>
      </c>
    </row>
    <row r="16530" spans="6:14">
      <c r="F16530" s="3">
        <v>44300</v>
      </c>
      <c r="G16530" s="1" t="s">
        <v>87</v>
      </c>
      <c r="H16530" s="1" t="s">
        <v>104</v>
      </c>
      <c r="I16530" s="1">
        <v>289</v>
      </c>
      <c r="J16530" s="1">
        <f>MONTH(BART_Rides[[#This Row],[Date]])</f>
        <v>4</v>
      </c>
      <c r="K16530" s="1">
        <f>WEEKDAY(BART_Rides[[#This Row],[Date]],2)</f>
        <v>3</v>
      </c>
      <c r="L16530" s="1" t="str">
        <f>LEFT(BART_Rides[[#This Row],[Lines]],1)</f>
        <v>O</v>
      </c>
      <c r="M16530" s="1" t="str">
        <f>IF(BART_Rides[[#This Row],[FirstLetter]]="Y","Yes","No")</f>
        <v>No</v>
      </c>
      <c r="N16530" s="1" t="str">
        <f>IF(OR(BART_Rides[[#This Row],[Station Code]]="EM", BART_Rides[[#This Row],[Station Code]]="MT", BART_Rides[[#This Row],[Station Code]]="PL", BART_Rides[[#This Row],[Station Code]]="CC"), "Yes", "No")</f>
        <v>No</v>
      </c>
    </row>
    <row r="16531" spans="6:14">
      <c r="F16531" s="3">
        <v>44301</v>
      </c>
      <c r="G16531" s="1" t="s">
        <v>87</v>
      </c>
      <c r="H16531" s="1" t="s">
        <v>104</v>
      </c>
      <c r="I16531" s="1">
        <v>327</v>
      </c>
      <c r="J16531" s="1">
        <f>MONTH(BART_Rides[[#This Row],[Date]])</f>
        <v>4</v>
      </c>
      <c r="K16531" s="1">
        <f>WEEKDAY(BART_Rides[[#This Row],[Date]],2)</f>
        <v>4</v>
      </c>
      <c r="L16531" s="1" t="str">
        <f>LEFT(BART_Rides[[#This Row],[Lines]],1)</f>
        <v>O</v>
      </c>
      <c r="M16531" s="1" t="str">
        <f>IF(BART_Rides[[#This Row],[FirstLetter]]="Y","Yes","No")</f>
        <v>No</v>
      </c>
      <c r="N16531" s="1" t="str">
        <f>IF(OR(BART_Rides[[#This Row],[Station Code]]="EM", BART_Rides[[#This Row],[Station Code]]="MT", BART_Rides[[#This Row],[Station Code]]="PL", BART_Rides[[#This Row],[Station Code]]="CC"), "Yes", "No")</f>
        <v>No</v>
      </c>
    </row>
    <row r="16532" spans="6:14">
      <c r="F16532" s="3">
        <v>44302</v>
      </c>
      <c r="G16532" s="1" t="s">
        <v>87</v>
      </c>
      <c r="H16532" s="1" t="s">
        <v>104</v>
      </c>
      <c r="I16532" s="1">
        <v>330</v>
      </c>
      <c r="J16532" s="1">
        <f>MONTH(BART_Rides[[#This Row],[Date]])</f>
        <v>4</v>
      </c>
      <c r="K16532" s="1">
        <f>WEEKDAY(BART_Rides[[#This Row],[Date]],2)</f>
        <v>5</v>
      </c>
      <c r="L16532" s="1" t="str">
        <f>LEFT(BART_Rides[[#This Row],[Lines]],1)</f>
        <v>O</v>
      </c>
      <c r="M16532" s="1" t="str">
        <f>IF(BART_Rides[[#This Row],[FirstLetter]]="Y","Yes","No")</f>
        <v>No</v>
      </c>
      <c r="N16532" s="1" t="str">
        <f>IF(OR(BART_Rides[[#This Row],[Station Code]]="EM", BART_Rides[[#This Row],[Station Code]]="MT", BART_Rides[[#This Row],[Station Code]]="PL", BART_Rides[[#This Row],[Station Code]]="CC"), "Yes", "No")</f>
        <v>No</v>
      </c>
    </row>
    <row r="16533" spans="6:14">
      <c r="F16533" s="3">
        <v>44303</v>
      </c>
      <c r="G16533" s="1" t="s">
        <v>87</v>
      </c>
      <c r="H16533" s="1" t="s">
        <v>104</v>
      </c>
      <c r="I16533" s="1">
        <v>178</v>
      </c>
      <c r="J16533" s="1">
        <f>MONTH(BART_Rides[[#This Row],[Date]])</f>
        <v>4</v>
      </c>
      <c r="K16533" s="1">
        <f>WEEKDAY(BART_Rides[[#This Row],[Date]],2)</f>
        <v>6</v>
      </c>
      <c r="L16533" s="1" t="str">
        <f>LEFT(BART_Rides[[#This Row],[Lines]],1)</f>
        <v>O</v>
      </c>
      <c r="M16533" s="1" t="str">
        <f>IF(BART_Rides[[#This Row],[FirstLetter]]="Y","Yes","No")</f>
        <v>No</v>
      </c>
      <c r="N16533" s="1" t="str">
        <f>IF(OR(BART_Rides[[#This Row],[Station Code]]="EM", BART_Rides[[#This Row],[Station Code]]="MT", BART_Rides[[#This Row],[Station Code]]="PL", BART_Rides[[#This Row],[Station Code]]="CC"), "Yes", "No")</f>
        <v>No</v>
      </c>
    </row>
    <row r="16534" spans="6:14">
      <c r="F16534" s="3">
        <v>44304</v>
      </c>
      <c r="G16534" s="1" t="s">
        <v>87</v>
      </c>
      <c r="H16534" s="1" t="s">
        <v>104</v>
      </c>
      <c r="I16534" s="1">
        <v>149</v>
      </c>
      <c r="J16534" s="1">
        <f>MONTH(BART_Rides[[#This Row],[Date]])</f>
        <v>4</v>
      </c>
      <c r="K16534" s="1">
        <f>WEEKDAY(BART_Rides[[#This Row],[Date]],2)</f>
        <v>7</v>
      </c>
      <c r="L16534" s="1" t="str">
        <f>LEFT(BART_Rides[[#This Row],[Lines]],1)</f>
        <v>O</v>
      </c>
      <c r="M16534" s="1" t="str">
        <f>IF(BART_Rides[[#This Row],[FirstLetter]]="Y","Yes","No")</f>
        <v>No</v>
      </c>
      <c r="N16534" s="1" t="str">
        <f>IF(OR(BART_Rides[[#This Row],[Station Code]]="EM", BART_Rides[[#This Row],[Station Code]]="MT", BART_Rides[[#This Row],[Station Code]]="PL", BART_Rides[[#This Row],[Station Code]]="CC"), "Yes", "No")</f>
        <v>No</v>
      </c>
    </row>
    <row r="16535" spans="6:14">
      <c r="F16535" s="3">
        <v>44305</v>
      </c>
      <c r="G16535" s="1" t="s">
        <v>87</v>
      </c>
      <c r="H16535" s="1" t="s">
        <v>104</v>
      </c>
      <c r="I16535" s="1">
        <v>276</v>
      </c>
      <c r="J16535" s="1">
        <f>MONTH(BART_Rides[[#This Row],[Date]])</f>
        <v>4</v>
      </c>
      <c r="K16535" s="1">
        <f>WEEKDAY(BART_Rides[[#This Row],[Date]],2)</f>
        <v>1</v>
      </c>
      <c r="L16535" s="1" t="str">
        <f>LEFT(BART_Rides[[#This Row],[Lines]],1)</f>
        <v>O</v>
      </c>
      <c r="M16535" s="1" t="str">
        <f>IF(BART_Rides[[#This Row],[FirstLetter]]="Y","Yes","No")</f>
        <v>No</v>
      </c>
      <c r="N16535" s="1" t="str">
        <f>IF(OR(BART_Rides[[#This Row],[Station Code]]="EM", BART_Rides[[#This Row],[Station Code]]="MT", BART_Rides[[#This Row],[Station Code]]="PL", BART_Rides[[#This Row],[Station Code]]="CC"), "Yes", "No")</f>
        <v>No</v>
      </c>
    </row>
    <row r="16536" spans="6:14">
      <c r="F16536" s="3">
        <v>44306</v>
      </c>
      <c r="G16536" s="1" t="s">
        <v>87</v>
      </c>
      <c r="H16536" s="1" t="s">
        <v>104</v>
      </c>
      <c r="I16536" s="1">
        <v>296</v>
      </c>
      <c r="J16536" s="1">
        <f>MONTH(BART_Rides[[#This Row],[Date]])</f>
        <v>4</v>
      </c>
      <c r="K16536" s="1">
        <f>WEEKDAY(BART_Rides[[#This Row],[Date]],2)</f>
        <v>2</v>
      </c>
      <c r="L16536" s="1" t="str">
        <f>LEFT(BART_Rides[[#This Row],[Lines]],1)</f>
        <v>O</v>
      </c>
      <c r="M16536" s="1" t="str">
        <f>IF(BART_Rides[[#This Row],[FirstLetter]]="Y","Yes","No")</f>
        <v>No</v>
      </c>
      <c r="N16536" s="1" t="str">
        <f>IF(OR(BART_Rides[[#This Row],[Station Code]]="EM", BART_Rides[[#This Row],[Station Code]]="MT", BART_Rides[[#This Row],[Station Code]]="PL", BART_Rides[[#This Row],[Station Code]]="CC"), "Yes", "No")</f>
        <v>No</v>
      </c>
    </row>
    <row r="16537" spans="6:14">
      <c r="F16537" s="3">
        <v>44307</v>
      </c>
      <c r="G16537" s="1" t="s">
        <v>87</v>
      </c>
      <c r="H16537" s="1" t="s">
        <v>104</v>
      </c>
      <c r="I16537" s="1">
        <v>327</v>
      </c>
      <c r="J16537" s="1">
        <f>MONTH(BART_Rides[[#This Row],[Date]])</f>
        <v>4</v>
      </c>
      <c r="K16537" s="1">
        <f>WEEKDAY(BART_Rides[[#This Row],[Date]],2)</f>
        <v>3</v>
      </c>
      <c r="L16537" s="1" t="str">
        <f>LEFT(BART_Rides[[#This Row],[Lines]],1)</f>
        <v>O</v>
      </c>
      <c r="M16537" s="1" t="str">
        <f>IF(BART_Rides[[#This Row],[FirstLetter]]="Y","Yes","No")</f>
        <v>No</v>
      </c>
      <c r="N16537" s="1" t="str">
        <f>IF(OR(BART_Rides[[#This Row],[Station Code]]="EM", BART_Rides[[#This Row],[Station Code]]="MT", BART_Rides[[#This Row],[Station Code]]="PL", BART_Rides[[#This Row],[Station Code]]="CC"), "Yes", "No")</f>
        <v>No</v>
      </c>
    </row>
    <row r="16538" spans="6:14">
      <c r="F16538" s="3">
        <v>44308</v>
      </c>
      <c r="G16538" s="1" t="s">
        <v>87</v>
      </c>
      <c r="H16538" s="1" t="s">
        <v>104</v>
      </c>
      <c r="I16538" s="1">
        <v>327</v>
      </c>
      <c r="J16538" s="1">
        <f>MONTH(BART_Rides[[#This Row],[Date]])</f>
        <v>4</v>
      </c>
      <c r="K16538" s="1">
        <f>WEEKDAY(BART_Rides[[#This Row],[Date]],2)</f>
        <v>4</v>
      </c>
      <c r="L16538" s="1" t="str">
        <f>LEFT(BART_Rides[[#This Row],[Lines]],1)</f>
        <v>O</v>
      </c>
      <c r="M16538" s="1" t="str">
        <f>IF(BART_Rides[[#This Row],[FirstLetter]]="Y","Yes","No")</f>
        <v>No</v>
      </c>
      <c r="N16538" s="1" t="str">
        <f>IF(OR(BART_Rides[[#This Row],[Station Code]]="EM", BART_Rides[[#This Row],[Station Code]]="MT", BART_Rides[[#This Row],[Station Code]]="PL", BART_Rides[[#This Row],[Station Code]]="CC"), "Yes", "No")</f>
        <v>No</v>
      </c>
    </row>
    <row r="16539" spans="6:14">
      <c r="F16539" s="3">
        <v>44309</v>
      </c>
      <c r="G16539" s="1" t="s">
        <v>87</v>
      </c>
      <c r="H16539" s="1" t="s">
        <v>104</v>
      </c>
      <c r="I16539" s="1">
        <v>306</v>
      </c>
      <c r="J16539" s="1">
        <f>MONTH(BART_Rides[[#This Row],[Date]])</f>
        <v>4</v>
      </c>
      <c r="K16539" s="1">
        <f>WEEKDAY(BART_Rides[[#This Row],[Date]],2)</f>
        <v>5</v>
      </c>
      <c r="L16539" s="1" t="str">
        <f>LEFT(BART_Rides[[#This Row],[Lines]],1)</f>
        <v>O</v>
      </c>
      <c r="M16539" s="1" t="str">
        <f>IF(BART_Rides[[#This Row],[FirstLetter]]="Y","Yes","No")</f>
        <v>No</v>
      </c>
      <c r="N16539" s="1" t="str">
        <f>IF(OR(BART_Rides[[#This Row],[Station Code]]="EM", BART_Rides[[#This Row],[Station Code]]="MT", BART_Rides[[#This Row],[Station Code]]="PL", BART_Rides[[#This Row],[Station Code]]="CC"), "Yes", "No")</f>
        <v>No</v>
      </c>
    </row>
    <row r="16540" spans="6:14">
      <c r="F16540" s="3">
        <v>44310</v>
      </c>
      <c r="G16540" s="1" t="s">
        <v>87</v>
      </c>
      <c r="H16540" s="1" t="s">
        <v>104</v>
      </c>
      <c r="I16540" s="1">
        <v>135</v>
      </c>
      <c r="J16540" s="1">
        <f>MONTH(BART_Rides[[#This Row],[Date]])</f>
        <v>4</v>
      </c>
      <c r="K16540" s="1">
        <f>WEEKDAY(BART_Rides[[#This Row],[Date]],2)</f>
        <v>6</v>
      </c>
      <c r="L16540" s="1" t="str">
        <f>LEFT(BART_Rides[[#This Row],[Lines]],1)</f>
        <v>O</v>
      </c>
      <c r="M16540" s="1" t="str">
        <f>IF(BART_Rides[[#This Row],[FirstLetter]]="Y","Yes","No")</f>
        <v>No</v>
      </c>
      <c r="N16540" s="1" t="str">
        <f>IF(OR(BART_Rides[[#This Row],[Station Code]]="EM", BART_Rides[[#This Row],[Station Code]]="MT", BART_Rides[[#This Row],[Station Code]]="PL", BART_Rides[[#This Row],[Station Code]]="CC"), "Yes", "No")</f>
        <v>No</v>
      </c>
    </row>
    <row r="16541" spans="6:14">
      <c r="F16541" s="3">
        <v>44311</v>
      </c>
      <c r="G16541" s="1" t="s">
        <v>87</v>
      </c>
      <c r="H16541" s="1" t="s">
        <v>104</v>
      </c>
      <c r="I16541" s="1">
        <v>103</v>
      </c>
      <c r="J16541" s="1">
        <f>MONTH(BART_Rides[[#This Row],[Date]])</f>
        <v>4</v>
      </c>
      <c r="K16541" s="1">
        <f>WEEKDAY(BART_Rides[[#This Row],[Date]],2)</f>
        <v>7</v>
      </c>
      <c r="L16541" s="1" t="str">
        <f>LEFT(BART_Rides[[#This Row],[Lines]],1)</f>
        <v>O</v>
      </c>
      <c r="M16541" s="1" t="str">
        <f>IF(BART_Rides[[#This Row],[FirstLetter]]="Y","Yes","No")</f>
        <v>No</v>
      </c>
      <c r="N16541" s="1" t="str">
        <f>IF(OR(BART_Rides[[#This Row],[Station Code]]="EM", BART_Rides[[#This Row],[Station Code]]="MT", BART_Rides[[#This Row],[Station Code]]="PL", BART_Rides[[#This Row],[Station Code]]="CC"), "Yes", "No")</f>
        <v>No</v>
      </c>
    </row>
    <row r="16542" spans="6:14">
      <c r="F16542" s="3">
        <v>44312</v>
      </c>
      <c r="G16542" s="1" t="s">
        <v>87</v>
      </c>
      <c r="H16542" s="1" t="s">
        <v>104</v>
      </c>
      <c r="I16542" s="1">
        <v>296</v>
      </c>
      <c r="J16542" s="1">
        <f>MONTH(BART_Rides[[#This Row],[Date]])</f>
        <v>4</v>
      </c>
      <c r="K16542" s="1">
        <f>WEEKDAY(BART_Rides[[#This Row],[Date]],2)</f>
        <v>1</v>
      </c>
      <c r="L16542" s="1" t="str">
        <f>LEFT(BART_Rides[[#This Row],[Lines]],1)</f>
        <v>O</v>
      </c>
      <c r="M16542" s="1" t="str">
        <f>IF(BART_Rides[[#This Row],[FirstLetter]]="Y","Yes","No")</f>
        <v>No</v>
      </c>
      <c r="N16542" s="1" t="str">
        <f>IF(OR(BART_Rides[[#This Row],[Station Code]]="EM", BART_Rides[[#This Row],[Station Code]]="MT", BART_Rides[[#This Row],[Station Code]]="PL", BART_Rides[[#This Row],[Station Code]]="CC"), "Yes", "No")</f>
        <v>No</v>
      </c>
    </row>
    <row r="16543" spans="6:14">
      <c r="F16543" s="3">
        <v>44313</v>
      </c>
      <c r="G16543" s="1" t="s">
        <v>87</v>
      </c>
      <c r="H16543" s="1" t="s">
        <v>104</v>
      </c>
      <c r="I16543" s="1">
        <v>306</v>
      </c>
      <c r="J16543" s="1">
        <f>MONTH(BART_Rides[[#This Row],[Date]])</f>
        <v>4</v>
      </c>
      <c r="K16543" s="1">
        <f>WEEKDAY(BART_Rides[[#This Row],[Date]],2)</f>
        <v>2</v>
      </c>
      <c r="L16543" s="1" t="str">
        <f>LEFT(BART_Rides[[#This Row],[Lines]],1)</f>
        <v>O</v>
      </c>
      <c r="M16543" s="1" t="str">
        <f>IF(BART_Rides[[#This Row],[FirstLetter]]="Y","Yes","No")</f>
        <v>No</v>
      </c>
      <c r="N16543" s="1" t="str">
        <f>IF(OR(BART_Rides[[#This Row],[Station Code]]="EM", BART_Rides[[#This Row],[Station Code]]="MT", BART_Rides[[#This Row],[Station Code]]="PL", BART_Rides[[#This Row],[Station Code]]="CC"), "Yes", "No")</f>
        <v>No</v>
      </c>
    </row>
    <row r="16544" spans="6:14">
      <c r="F16544" s="3">
        <v>44314</v>
      </c>
      <c r="G16544" s="1" t="s">
        <v>87</v>
      </c>
      <c r="H16544" s="1" t="s">
        <v>104</v>
      </c>
      <c r="I16544" s="1">
        <v>318</v>
      </c>
      <c r="J16544" s="1">
        <f>MONTH(BART_Rides[[#This Row],[Date]])</f>
        <v>4</v>
      </c>
      <c r="K16544" s="1">
        <f>WEEKDAY(BART_Rides[[#This Row],[Date]],2)</f>
        <v>3</v>
      </c>
      <c r="L16544" s="1" t="str">
        <f>LEFT(BART_Rides[[#This Row],[Lines]],1)</f>
        <v>O</v>
      </c>
      <c r="M16544" s="1" t="str">
        <f>IF(BART_Rides[[#This Row],[FirstLetter]]="Y","Yes","No")</f>
        <v>No</v>
      </c>
      <c r="N16544" s="1" t="str">
        <f>IF(OR(BART_Rides[[#This Row],[Station Code]]="EM", BART_Rides[[#This Row],[Station Code]]="MT", BART_Rides[[#This Row],[Station Code]]="PL", BART_Rides[[#This Row],[Station Code]]="CC"), "Yes", "No")</f>
        <v>No</v>
      </c>
    </row>
    <row r="16545" spans="6:14">
      <c r="F16545" s="3">
        <v>44315</v>
      </c>
      <c r="G16545" s="1" t="s">
        <v>87</v>
      </c>
      <c r="H16545" s="1" t="s">
        <v>104</v>
      </c>
      <c r="I16545" s="1">
        <v>322</v>
      </c>
      <c r="J16545" s="1">
        <f>MONTH(BART_Rides[[#This Row],[Date]])</f>
        <v>4</v>
      </c>
      <c r="K16545" s="1">
        <f>WEEKDAY(BART_Rides[[#This Row],[Date]],2)</f>
        <v>4</v>
      </c>
      <c r="L16545" s="1" t="str">
        <f>LEFT(BART_Rides[[#This Row],[Lines]],1)</f>
        <v>O</v>
      </c>
      <c r="M16545" s="1" t="str">
        <f>IF(BART_Rides[[#This Row],[FirstLetter]]="Y","Yes","No")</f>
        <v>No</v>
      </c>
      <c r="N16545" s="1" t="str">
        <f>IF(OR(BART_Rides[[#This Row],[Station Code]]="EM", BART_Rides[[#This Row],[Station Code]]="MT", BART_Rides[[#This Row],[Station Code]]="PL", BART_Rides[[#This Row],[Station Code]]="CC"), "Yes", "No")</f>
        <v>No</v>
      </c>
    </row>
    <row r="16546" spans="6:14">
      <c r="F16546" s="3">
        <v>44316</v>
      </c>
      <c r="G16546" s="1" t="s">
        <v>87</v>
      </c>
      <c r="H16546" s="1" t="s">
        <v>104</v>
      </c>
      <c r="I16546" s="1">
        <v>322</v>
      </c>
      <c r="J16546" s="1">
        <f>MONTH(BART_Rides[[#This Row],[Date]])</f>
        <v>4</v>
      </c>
      <c r="K16546" s="1">
        <f>WEEKDAY(BART_Rides[[#This Row],[Date]],2)</f>
        <v>5</v>
      </c>
      <c r="L16546" s="1" t="str">
        <f>LEFT(BART_Rides[[#This Row],[Lines]],1)</f>
        <v>O</v>
      </c>
      <c r="M16546" s="1" t="str">
        <f>IF(BART_Rides[[#This Row],[FirstLetter]]="Y","Yes","No")</f>
        <v>No</v>
      </c>
      <c r="N16546" s="1" t="str">
        <f>IF(OR(BART_Rides[[#This Row],[Station Code]]="EM", BART_Rides[[#This Row],[Station Code]]="MT", BART_Rides[[#This Row],[Station Code]]="PL", BART_Rides[[#This Row],[Station Code]]="CC"), "Yes", "No")</f>
        <v>No</v>
      </c>
    </row>
    <row r="16547" spans="6:14">
      <c r="F16547" s="3">
        <v>44317</v>
      </c>
      <c r="G16547" s="1" t="s">
        <v>87</v>
      </c>
      <c r="H16547" s="1" t="s">
        <v>104</v>
      </c>
      <c r="I16547" s="1">
        <v>171</v>
      </c>
      <c r="J16547" s="1">
        <f>MONTH(BART_Rides[[#This Row],[Date]])</f>
        <v>5</v>
      </c>
      <c r="K16547" s="1">
        <f>WEEKDAY(BART_Rides[[#This Row],[Date]],2)</f>
        <v>6</v>
      </c>
      <c r="L16547" s="1" t="str">
        <f>LEFT(BART_Rides[[#This Row],[Lines]],1)</f>
        <v>O</v>
      </c>
      <c r="M16547" s="1" t="str">
        <f>IF(BART_Rides[[#This Row],[FirstLetter]]="Y","Yes","No")</f>
        <v>No</v>
      </c>
      <c r="N16547" s="1" t="str">
        <f>IF(OR(BART_Rides[[#This Row],[Station Code]]="EM", BART_Rides[[#This Row],[Station Code]]="MT", BART_Rides[[#This Row],[Station Code]]="PL", BART_Rides[[#This Row],[Station Code]]="CC"), "Yes", "No")</f>
        <v>No</v>
      </c>
    </row>
    <row r="16548" spans="6:14">
      <c r="F16548" s="3">
        <v>44318</v>
      </c>
      <c r="G16548" s="1" t="s">
        <v>87</v>
      </c>
      <c r="H16548" s="1" t="s">
        <v>104</v>
      </c>
      <c r="I16548" s="1">
        <v>113</v>
      </c>
      <c r="J16548" s="1">
        <f>MONTH(BART_Rides[[#This Row],[Date]])</f>
        <v>5</v>
      </c>
      <c r="K16548" s="1">
        <f>WEEKDAY(BART_Rides[[#This Row],[Date]],2)</f>
        <v>7</v>
      </c>
      <c r="L16548" s="1" t="str">
        <f>LEFT(BART_Rides[[#This Row],[Lines]],1)</f>
        <v>O</v>
      </c>
      <c r="M16548" s="1" t="str">
        <f>IF(BART_Rides[[#This Row],[FirstLetter]]="Y","Yes","No")</f>
        <v>No</v>
      </c>
      <c r="N16548" s="1" t="str">
        <f>IF(OR(BART_Rides[[#This Row],[Station Code]]="EM", BART_Rides[[#This Row],[Station Code]]="MT", BART_Rides[[#This Row],[Station Code]]="PL", BART_Rides[[#This Row],[Station Code]]="CC"), "Yes", "No")</f>
        <v>No</v>
      </c>
    </row>
    <row r="16549" spans="6:14">
      <c r="F16549" s="3">
        <v>44319</v>
      </c>
      <c r="G16549" s="1" t="s">
        <v>87</v>
      </c>
      <c r="H16549" s="1" t="s">
        <v>104</v>
      </c>
      <c r="I16549" s="1">
        <v>259</v>
      </c>
      <c r="J16549" s="1">
        <f>MONTH(BART_Rides[[#This Row],[Date]])</f>
        <v>5</v>
      </c>
      <c r="K16549" s="1">
        <f>WEEKDAY(BART_Rides[[#This Row],[Date]],2)</f>
        <v>1</v>
      </c>
      <c r="L16549" s="1" t="str">
        <f>LEFT(BART_Rides[[#This Row],[Lines]],1)</f>
        <v>O</v>
      </c>
      <c r="M16549" s="1" t="str">
        <f>IF(BART_Rides[[#This Row],[FirstLetter]]="Y","Yes","No")</f>
        <v>No</v>
      </c>
      <c r="N16549" s="1" t="str">
        <f>IF(OR(BART_Rides[[#This Row],[Station Code]]="EM", BART_Rides[[#This Row],[Station Code]]="MT", BART_Rides[[#This Row],[Station Code]]="PL", BART_Rides[[#This Row],[Station Code]]="CC"), "Yes", "No")</f>
        <v>No</v>
      </c>
    </row>
    <row r="16550" spans="6:14">
      <c r="F16550" s="3">
        <v>44320</v>
      </c>
      <c r="G16550" s="1" t="s">
        <v>87</v>
      </c>
      <c r="H16550" s="1" t="s">
        <v>104</v>
      </c>
      <c r="I16550" s="1">
        <v>271</v>
      </c>
      <c r="J16550" s="1">
        <f>MONTH(BART_Rides[[#This Row],[Date]])</f>
        <v>5</v>
      </c>
      <c r="K16550" s="1">
        <f>WEEKDAY(BART_Rides[[#This Row],[Date]],2)</f>
        <v>2</v>
      </c>
      <c r="L16550" s="1" t="str">
        <f>LEFT(BART_Rides[[#This Row],[Lines]],1)</f>
        <v>O</v>
      </c>
      <c r="M16550" s="1" t="str">
        <f>IF(BART_Rides[[#This Row],[FirstLetter]]="Y","Yes","No")</f>
        <v>No</v>
      </c>
      <c r="N16550" s="1" t="str">
        <f>IF(OR(BART_Rides[[#This Row],[Station Code]]="EM", BART_Rides[[#This Row],[Station Code]]="MT", BART_Rides[[#This Row],[Station Code]]="PL", BART_Rides[[#This Row],[Station Code]]="CC"), "Yes", "No")</f>
        <v>No</v>
      </c>
    </row>
    <row r="16551" spans="6:14">
      <c r="F16551" s="3">
        <v>44321</v>
      </c>
      <c r="G16551" s="1" t="s">
        <v>87</v>
      </c>
      <c r="H16551" s="1" t="s">
        <v>104</v>
      </c>
      <c r="I16551" s="1">
        <v>340</v>
      </c>
      <c r="J16551" s="1">
        <f>MONTH(BART_Rides[[#This Row],[Date]])</f>
        <v>5</v>
      </c>
      <c r="K16551" s="1">
        <f>WEEKDAY(BART_Rides[[#This Row],[Date]],2)</f>
        <v>3</v>
      </c>
      <c r="L16551" s="1" t="str">
        <f>LEFT(BART_Rides[[#This Row],[Lines]],1)</f>
        <v>O</v>
      </c>
      <c r="M16551" s="1" t="str">
        <f>IF(BART_Rides[[#This Row],[FirstLetter]]="Y","Yes","No")</f>
        <v>No</v>
      </c>
      <c r="N16551" s="1" t="str">
        <f>IF(OR(BART_Rides[[#This Row],[Station Code]]="EM", BART_Rides[[#This Row],[Station Code]]="MT", BART_Rides[[#This Row],[Station Code]]="PL", BART_Rides[[#This Row],[Station Code]]="CC"), "Yes", "No")</f>
        <v>No</v>
      </c>
    </row>
    <row r="16552" spans="6:14">
      <c r="F16552" s="3">
        <v>44322</v>
      </c>
      <c r="G16552" s="1" t="s">
        <v>87</v>
      </c>
      <c r="H16552" s="1" t="s">
        <v>104</v>
      </c>
      <c r="I16552" s="1">
        <v>330</v>
      </c>
      <c r="J16552" s="1">
        <f>MONTH(BART_Rides[[#This Row],[Date]])</f>
        <v>5</v>
      </c>
      <c r="K16552" s="1">
        <f>WEEKDAY(BART_Rides[[#This Row],[Date]],2)</f>
        <v>4</v>
      </c>
      <c r="L16552" s="1" t="str">
        <f>LEFT(BART_Rides[[#This Row],[Lines]],1)</f>
        <v>O</v>
      </c>
      <c r="M16552" s="1" t="str">
        <f>IF(BART_Rides[[#This Row],[FirstLetter]]="Y","Yes","No")</f>
        <v>No</v>
      </c>
      <c r="N16552" s="1" t="str">
        <f>IF(OR(BART_Rides[[#This Row],[Station Code]]="EM", BART_Rides[[#This Row],[Station Code]]="MT", BART_Rides[[#This Row],[Station Code]]="PL", BART_Rides[[#This Row],[Station Code]]="CC"), "Yes", "No")</f>
        <v>No</v>
      </c>
    </row>
    <row r="16553" spans="6:14">
      <c r="F16553" s="3">
        <v>44323</v>
      </c>
      <c r="G16553" s="1" t="s">
        <v>87</v>
      </c>
      <c r="H16553" s="1" t="s">
        <v>104</v>
      </c>
      <c r="I16553" s="1">
        <v>356</v>
      </c>
      <c r="J16553" s="1">
        <f>MONTH(BART_Rides[[#This Row],[Date]])</f>
        <v>5</v>
      </c>
      <c r="K16553" s="1">
        <f>WEEKDAY(BART_Rides[[#This Row],[Date]],2)</f>
        <v>5</v>
      </c>
      <c r="L16553" s="1" t="str">
        <f>LEFT(BART_Rides[[#This Row],[Lines]],1)</f>
        <v>O</v>
      </c>
      <c r="M16553" s="1" t="str">
        <f>IF(BART_Rides[[#This Row],[FirstLetter]]="Y","Yes","No")</f>
        <v>No</v>
      </c>
      <c r="N16553" s="1" t="str">
        <f>IF(OR(BART_Rides[[#This Row],[Station Code]]="EM", BART_Rides[[#This Row],[Station Code]]="MT", BART_Rides[[#This Row],[Station Code]]="PL", BART_Rides[[#This Row],[Station Code]]="CC"), "Yes", "No")</f>
        <v>No</v>
      </c>
    </row>
    <row r="16554" spans="6:14">
      <c r="F16554" s="3">
        <v>44324</v>
      </c>
      <c r="G16554" s="1" t="s">
        <v>87</v>
      </c>
      <c r="H16554" s="1" t="s">
        <v>104</v>
      </c>
      <c r="I16554" s="1">
        <v>171</v>
      </c>
      <c r="J16554" s="1">
        <f>MONTH(BART_Rides[[#This Row],[Date]])</f>
        <v>5</v>
      </c>
      <c r="K16554" s="1">
        <f>WEEKDAY(BART_Rides[[#This Row],[Date]],2)</f>
        <v>6</v>
      </c>
      <c r="L16554" s="1" t="str">
        <f>LEFT(BART_Rides[[#This Row],[Lines]],1)</f>
        <v>O</v>
      </c>
      <c r="M16554" s="1" t="str">
        <f>IF(BART_Rides[[#This Row],[FirstLetter]]="Y","Yes","No")</f>
        <v>No</v>
      </c>
      <c r="N16554" s="1" t="str">
        <f>IF(OR(BART_Rides[[#This Row],[Station Code]]="EM", BART_Rides[[#This Row],[Station Code]]="MT", BART_Rides[[#This Row],[Station Code]]="PL", BART_Rides[[#This Row],[Station Code]]="CC"), "Yes", "No")</f>
        <v>No</v>
      </c>
    </row>
    <row r="16555" spans="6:14">
      <c r="F16555" s="3">
        <v>44325</v>
      </c>
      <c r="G16555" s="1" t="s">
        <v>87</v>
      </c>
      <c r="H16555" s="1" t="s">
        <v>104</v>
      </c>
      <c r="I16555" s="1">
        <v>144</v>
      </c>
      <c r="J16555" s="1">
        <f>MONTH(BART_Rides[[#This Row],[Date]])</f>
        <v>5</v>
      </c>
      <c r="K16555" s="1">
        <f>WEEKDAY(BART_Rides[[#This Row],[Date]],2)</f>
        <v>7</v>
      </c>
      <c r="L16555" s="1" t="str">
        <f>LEFT(BART_Rides[[#This Row],[Lines]],1)</f>
        <v>O</v>
      </c>
      <c r="M16555" s="1" t="str">
        <f>IF(BART_Rides[[#This Row],[FirstLetter]]="Y","Yes","No")</f>
        <v>No</v>
      </c>
      <c r="N16555" s="1" t="str">
        <f>IF(OR(BART_Rides[[#This Row],[Station Code]]="EM", BART_Rides[[#This Row],[Station Code]]="MT", BART_Rides[[#This Row],[Station Code]]="PL", BART_Rides[[#This Row],[Station Code]]="CC"), "Yes", "No")</f>
        <v>No</v>
      </c>
    </row>
    <row r="16556" spans="6:14">
      <c r="F16556" s="3">
        <v>44326</v>
      </c>
      <c r="G16556" s="1" t="s">
        <v>87</v>
      </c>
      <c r="H16556" s="1" t="s">
        <v>104</v>
      </c>
      <c r="I16556" s="1">
        <v>328</v>
      </c>
      <c r="J16556" s="1">
        <f>MONTH(BART_Rides[[#This Row],[Date]])</f>
        <v>5</v>
      </c>
      <c r="K16556" s="1">
        <f>WEEKDAY(BART_Rides[[#This Row],[Date]],2)</f>
        <v>1</v>
      </c>
      <c r="L16556" s="1" t="str">
        <f>LEFT(BART_Rides[[#This Row],[Lines]],1)</f>
        <v>O</v>
      </c>
      <c r="M16556" s="1" t="str">
        <f>IF(BART_Rides[[#This Row],[FirstLetter]]="Y","Yes","No")</f>
        <v>No</v>
      </c>
      <c r="N16556" s="1" t="str">
        <f>IF(OR(BART_Rides[[#This Row],[Station Code]]="EM", BART_Rides[[#This Row],[Station Code]]="MT", BART_Rides[[#This Row],[Station Code]]="PL", BART_Rides[[#This Row],[Station Code]]="CC"), "Yes", "No")</f>
        <v>No</v>
      </c>
    </row>
    <row r="16557" spans="6:14">
      <c r="F16557" s="3">
        <v>44327</v>
      </c>
      <c r="G16557" s="1" t="s">
        <v>87</v>
      </c>
      <c r="H16557" s="1" t="s">
        <v>104</v>
      </c>
      <c r="I16557" s="1">
        <v>344</v>
      </c>
      <c r="J16557" s="1">
        <f>MONTH(BART_Rides[[#This Row],[Date]])</f>
        <v>5</v>
      </c>
      <c r="K16557" s="1">
        <f>WEEKDAY(BART_Rides[[#This Row],[Date]],2)</f>
        <v>2</v>
      </c>
      <c r="L16557" s="1" t="str">
        <f>LEFT(BART_Rides[[#This Row],[Lines]],1)</f>
        <v>O</v>
      </c>
      <c r="M16557" s="1" t="str">
        <f>IF(BART_Rides[[#This Row],[FirstLetter]]="Y","Yes","No")</f>
        <v>No</v>
      </c>
      <c r="N16557" s="1" t="str">
        <f>IF(OR(BART_Rides[[#This Row],[Station Code]]="EM", BART_Rides[[#This Row],[Station Code]]="MT", BART_Rides[[#This Row],[Station Code]]="PL", BART_Rides[[#This Row],[Station Code]]="CC"), "Yes", "No")</f>
        <v>No</v>
      </c>
    </row>
    <row r="16558" spans="6:14">
      <c r="F16558" s="3">
        <v>44328</v>
      </c>
      <c r="G16558" s="1" t="s">
        <v>87</v>
      </c>
      <c r="H16558" s="1" t="s">
        <v>104</v>
      </c>
      <c r="I16558" s="1">
        <v>316</v>
      </c>
      <c r="J16558" s="1">
        <f>MONTH(BART_Rides[[#This Row],[Date]])</f>
        <v>5</v>
      </c>
      <c r="K16558" s="1">
        <f>WEEKDAY(BART_Rides[[#This Row],[Date]],2)</f>
        <v>3</v>
      </c>
      <c r="L16558" s="1" t="str">
        <f>LEFT(BART_Rides[[#This Row],[Lines]],1)</f>
        <v>O</v>
      </c>
      <c r="M16558" s="1" t="str">
        <f>IF(BART_Rides[[#This Row],[FirstLetter]]="Y","Yes","No")</f>
        <v>No</v>
      </c>
      <c r="N16558" s="1" t="str">
        <f>IF(OR(BART_Rides[[#This Row],[Station Code]]="EM", BART_Rides[[#This Row],[Station Code]]="MT", BART_Rides[[#This Row],[Station Code]]="PL", BART_Rides[[#This Row],[Station Code]]="CC"), "Yes", "No")</f>
        <v>No</v>
      </c>
    </row>
    <row r="16559" spans="6:14">
      <c r="F16559" s="3">
        <v>44329</v>
      </c>
      <c r="G16559" s="1" t="s">
        <v>87</v>
      </c>
      <c r="H16559" s="1" t="s">
        <v>104</v>
      </c>
      <c r="I16559" s="1">
        <v>333</v>
      </c>
      <c r="J16559" s="1">
        <f>MONTH(BART_Rides[[#This Row],[Date]])</f>
        <v>5</v>
      </c>
      <c r="K16559" s="1">
        <f>WEEKDAY(BART_Rides[[#This Row],[Date]],2)</f>
        <v>4</v>
      </c>
      <c r="L16559" s="1" t="str">
        <f>LEFT(BART_Rides[[#This Row],[Lines]],1)</f>
        <v>O</v>
      </c>
      <c r="M16559" s="1" t="str">
        <f>IF(BART_Rides[[#This Row],[FirstLetter]]="Y","Yes","No")</f>
        <v>No</v>
      </c>
      <c r="N16559" s="1" t="str">
        <f>IF(OR(BART_Rides[[#This Row],[Station Code]]="EM", BART_Rides[[#This Row],[Station Code]]="MT", BART_Rides[[#This Row],[Station Code]]="PL", BART_Rides[[#This Row],[Station Code]]="CC"), "Yes", "No")</f>
        <v>No</v>
      </c>
    </row>
    <row r="16560" spans="6:14">
      <c r="F16560" s="3">
        <v>44330</v>
      </c>
      <c r="G16560" s="1" t="s">
        <v>87</v>
      </c>
      <c r="H16560" s="1" t="s">
        <v>104</v>
      </c>
      <c r="I16560" s="1">
        <v>342</v>
      </c>
      <c r="J16560" s="1">
        <f>MONTH(BART_Rides[[#This Row],[Date]])</f>
        <v>5</v>
      </c>
      <c r="K16560" s="1">
        <f>WEEKDAY(BART_Rides[[#This Row],[Date]],2)</f>
        <v>5</v>
      </c>
      <c r="L16560" s="1" t="str">
        <f>LEFT(BART_Rides[[#This Row],[Lines]],1)</f>
        <v>O</v>
      </c>
      <c r="M16560" s="1" t="str">
        <f>IF(BART_Rides[[#This Row],[FirstLetter]]="Y","Yes","No")</f>
        <v>No</v>
      </c>
      <c r="N16560" s="1" t="str">
        <f>IF(OR(BART_Rides[[#This Row],[Station Code]]="EM", BART_Rides[[#This Row],[Station Code]]="MT", BART_Rides[[#This Row],[Station Code]]="PL", BART_Rides[[#This Row],[Station Code]]="CC"), "Yes", "No")</f>
        <v>No</v>
      </c>
    </row>
    <row r="16561" spans="6:14">
      <c r="F16561" s="3">
        <v>44331</v>
      </c>
      <c r="G16561" s="1" t="s">
        <v>87</v>
      </c>
      <c r="H16561" s="1" t="s">
        <v>104</v>
      </c>
      <c r="I16561" s="1">
        <v>107</v>
      </c>
      <c r="J16561" s="1">
        <f>MONTH(BART_Rides[[#This Row],[Date]])</f>
        <v>5</v>
      </c>
      <c r="K16561" s="1">
        <f>WEEKDAY(BART_Rides[[#This Row],[Date]],2)</f>
        <v>6</v>
      </c>
      <c r="L16561" s="1" t="str">
        <f>LEFT(BART_Rides[[#This Row],[Lines]],1)</f>
        <v>O</v>
      </c>
      <c r="M16561" s="1" t="str">
        <f>IF(BART_Rides[[#This Row],[FirstLetter]]="Y","Yes","No")</f>
        <v>No</v>
      </c>
      <c r="N16561" s="1" t="str">
        <f>IF(OR(BART_Rides[[#This Row],[Station Code]]="EM", BART_Rides[[#This Row],[Station Code]]="MT", BART_Rides[[#This Row],[Station Code]]="PL", BART_Rides[[#This Row],[Station Code]]="CC"), "Yes", "No")</f>
        <v>No</v>
      </c>
    </row>
    <row r="16562" spans="6:14">
      <c r="F16562" s="3">
        <v>44332</v>
      </c>
      <c r="G16562" s="1" t="s">
        <v>87</v>
      </c>
      <c r="H16562" s="1" t="s">
        <v>104</v>
      </c>
      <c r="I16562" s="1">
        <v>111</v>
      </c>
      <c r="J16562" s="1">
        <f>MONTH(BART_Rides[[#This Row],[Date]])</f>
        <v>5</v>
      </c>
      <c r="K16562" s="1">
        <f>WEEKDAY(BART_Rides[[#This Row],[Date]],2)</f>
        <v>7</v>
      </c>
      <c r="L16562" s="1" t="str">
        <f>LEFT(BART_Rides[[#This Row],[Lines]],1)</f>
        <v>O</v>
      </c>
      <c r="M16562" s="1" t="str">
        <f>IF(BART_Rides[[#This Row],[FirstLetter]]="Y","Yes","No")</f>
        <v>No</v>
      </c>
      <c r="N16562" s="1" t="str">
        <f>IF(OR(BART_Rides[[#This Row],[Station Code]]="EM", BART_Rides[[#This Row],[Station Code]]="MT", BART_Rides[[#This Row],[Station Code]]="PL", BART_Rides[[#This Row],[Station Code]]="CC"), "Yes", "No")</f>
        <v>No</v>
      </c>
    </row>
    <row r="16563" spans="6:14">
      <c r="F16563" s="3">
        <v>44333</v>
      </c>
      <c r="G16563" s="1" t="s">
        <v>87</v>
      </c>
      <c r="H16563" s="1" t="s">
        <v>104</v>
      </c>
      <c r="I16563" s="1">
        <v>315</v>
      </c>
      <c r="J16563" s="1">
        <f>MONTH(BART_Rides[[#This Row],[Date]])</f>
        <v>5</v>
      </c>
      <c r="K16563" s="1">
        <f>WEEKDAY(BART_Rides[[#This Row],[Date]],2)</f>
        <v>1</v>
      </c>
      <c r="L16563" s="1" t="str">
        <f>LEFT(BART_Rides[[#This Row],[Lines]],1)</f>
        <v>O</v>
      </c>
      <c r="M16563" s="1" t="str">
        <f>IF(BART_Rides[[#This Row],[FirstLetter]]="Y","Yes","No")</f>
        <v>No</v>
      </c>
      <c r="N16563" s="1" t="str">
        <f>IF(OR(BART_Rides[[#This Row],[Station Code]]="EM", BART_Rides[[#This Row],[Station Code]]="MT", BART_Rides[[#This Row],[Station Code]]="PL", BART_Rides[[#This Row],[Station Code]]="CC"), "Yes", "No")</f>
        <v>No</v>
      </c>
    </row>
    <row r="16564" spans="6:14">
      <c r="F16564" s="3">
        <v>44334</v>
      </c>
      <c r="G16564" s="1" t="s">
        <v>87</v>
      </c>
      <c r="H16564" s="1" t="s">
        <v>104</v>
      </c>
      <c r="I16564" s="1">
        <v>328</v>
      </c>
      <c r="J16564" s="1">
        <f>MONTH(BART_Rides[[#This Row],[Date]])</f>
        <v>5</v>
      </c>
      <c r="K16564" s="1">
        <f>WEEKDAY(BART_Rides[[#This Row],[Date]],2)</f>
        <v>2</v>
      </c>
      <c r="L16564" s="1" t="str">
        <f>LEFT(BART_Rides[[#This Row],[Lines]],1)</f>
        <v>O</v>
      </c>
      <c r="M16564" s="1" t="str">
        <f>IF(BART_Rides[[#This Row],[FirstLetter]]="Y","Yes","No")</f>
        <v>No</v>
      </c>
      <c r="N16564" s="1" t="str">
        <f>IF(OR(BART_Rides[[#This Row],[Station Code]]="EM", BART_Rides[[#This Row],[Station Code]]="MT", BART_Rides[[#This Row],[Station Code]]="PL", BART_Rides[[#This Row],[Station Code]]="CC"), "Yes", "No")</f>
        <v>No</v>
      </c>
    </row>
    <row r="16565" spans="6:14">
      <c r="F16565" s="3">
        <v>44335</v>
      </c>
      <c r="G16565" s="1" t="s">
        <v>87</v>
      </c>
      <c r="H16565" s="1" t="s">
        <v>104</v>
      </c>
      <c r="I16565" s="1">
        <v>351</v>
      </c>
      <c r="J16565" s="1">
        <f>MONTH(BART_Rides[[#This Row],[Date]])</f>
        <v>5</v>
      </c>
      <c r="K16565" s="1">
        <f>WEEKDAY(BART_Rides[[#This Row],[Date]],2)</f>
        <v>3</v>
      </c>
      <c r="L16565" s="1" t="str">
        <f>LEFT(BART_Rides[[#This Row],[Lines]],1)</f>
        <v>O</v>
      </c>
      <c r="M16565" s="1" t="str">
        <f>IF(BART_Rides[[#This Row],[FirstLetter]]="Y","Yes","No")</f>
        <v>No</v>
      </c>
      <c r="N16565" s="1" t="str">
        <f>IF(OR(BART_Rides[[#This Row],[Station Code]]="EM", BART_Rides[[#This Row],[Station Code]]="MT", BART_Rides[[#This Row],[Station Code]]="PL", BART_Rides[[#This Row],[Station Code]]="CC"), "Yes", "No")</f>
        <v>No</v>
      </c>
    </row>
    <row r="16566" spans="6:14">
      <c r="F16566" s="3">
        <v>44336</v>
      </c>
      <c r="G16566" s="1" t="s">
        <v>87</v>
      </c>
      <c r="H16566" s="1" t="s">
        <v>104</v>
      </c>
      <c r="I16566" s="1">
        <v>392</v>
      </c>
      <c r="J16566" s="1">
        <f>MONTH(BART_Rides[[#This Row],[Date]])</f>
        <v>5</v>
      </c>
      <c r="K16566" s="1">
        <f>WEEKDAY(BART_Rides[[#This Row],[Date]],2)</f>
        <v>4</v>
      </c>
      <c r="L16566" s="1" t="str">
        <f>LEFT(BART_Rides[[#This Row],[Lines]],1)</f>
        <v>O</v>
      </c>
      <c r="M16566" s="1" t="str">
        <f>IF(BART_Rides[[#This Row],[FirstLetter]]="Y","Yes","No")</f>
        <v>No</v>
      </c>
      <c r="N16566" s="1" t="str">
        <f>IF(OR(BART_Rides[[#This Row],[Station Code]]="EM", BART_Rides[[#This Row],[Station Code]]="MT", BART_Rides[[#This Row],[Station Code]]="PL", BART_Rides[[#This Row],[Station Code]]="CC"), "Yes", "No")</f>
        <v>No</v>
      </c>
    </row>
    <row r="16567" spans="6:14">
      <c r="F16567" s="3">
        <v>44337</v>
      </c>
      <c r="G16567" s="1" t="s">
        <v>87</v>
      </c>
      <c r="H16567" s="1" t="s">
        <v>104</v>
      </c>
      <c r="I16567" s="1">
        <v>353</v>
      </c>
      <c r="J16567" s="1">
        <f>MONTH(BART_Rides[[#This Row],[Date]])</f>
        <v>5</v>
      </c>
      <c r="K16567" s="1">
        <f>WEEKDAY(BART_Rides[[#This Row],[Date]],2)</f>
        <v>5</v>
      </c>
      <c r="L16567" s="1" t="str">
        <f>LEFT(BART_Rides[[#This Row],[Lines]],1)</f>
        <v>O</v>
      </c>
      <c r="M16567" s="1" t="str">
        <f>IF(BART_Rides[[#This Row],[FirstLetter]]="Y","Yes","No")</f>
        <v>No</v>
      </c>
      <c r="N16567" s="1" t="str">
        <f>IF(OR(BART_Rides[[#This Row],[Station Code]]="EM", BART_Rides[[#This Row],[Station Code]]="MT", BART_Rides[[#This Row],[Station Code]]="PL", BART_Rides[[#This Row],[Station Code]]="CC"), "Yes", "No")</f>
        <v>No</v>
      </c>
    </row>
    <row r="16568" spans="6:14">
      <c r="F16568" s="3">
        <v>44338</v>
      </c>
      <c r="G16568" s="1" t="s">
        <v>87</v>
      </c>
      <c r="H16568" s="1" t="s">
        <v>104</v>
      </c>
      <c r="I16568" s="1">
        <v>177</v>
      </c>
      <c r="J16568" s="1">
        <f>MONTH(BART_Rides[[#This Row],[Date]])</f>
        <v>5</v>
      </c>
      <c r="K16568" s="1">
        <f>WEEKDAY(BART_Rides[[#This Row],[Date]],2)</f>
        <v>6</v>
      </c>
      <c r="L16568" s="1" t="str">
        <f>LEFT(BART_Rides[[#This Row],[Lines]],1)</f>
        <v>O</v>
      </c>
      <c r="M16568" s="1" t="str">
        <f>IF(BART_Rides[[#This Row],[FirstLetter]]="Y","Yes","No")</f>
        <v>No</v>
      </c>
      <c r="N16568" s="1" t="str">
        <f>IF(OR(BART_Rides[[#This Row],[Station Code]]="EM", BART_Rides[[#This Row],[Station Code]]="MT", BART_Rides[[#This Row],[Station Code]]="PL", BART_Rides[[#This Row],[Station Code]]="CC"), "Yes", "No")</f>
        <v>No</v>
      </c>
    </row>
    <row r="16569" spans="6:14">
      <c r="F16569" s="3">
        <v>44339</v>
      </c>
      <c r="G16569" s="1" t="s">
        <v>87</v>
      </c>
      <c r="H16569" s="1" t="s">
        <v>104</v>
      </c>
      <c r="I16569" s="1">
        <v>141</v>
      </c>
      <c r="J16569" s="1">
        <f>MONTH(BART_Rides[[#This Row],[Date]])</f>
        <v>5</v>
      </c>
      <c r="K16569" s="1">
        <f>WEEKDAY(BART_Rides[[#This Row],[Date]],2)</f>
        <v>7</v>
      </c>
      <c r="L16569" s="1" t="str">
        <f>LEFT(BART_Rides[[#This Row],[Lines]],1)</f>
        <v>O</v>
      </c>
      <c r="M16569" s="1" t="str">
        <f>IF(BART_Rides[[#This Row],[FirstLetter]]="Y","Yes","No")</f>
        <v>No</v>
      </c>
      <c r="N16569" s="1" t="str">
        <f>IF(OR(BART_Rides[[#This Row],[Station Code]]="EM", BART_Rides[[#This Row],[Station Code]]="MT", BART_Rides[[#This Row],[Station Code]]="PL", BART_Rides[[#This Row],[Station Code]]="CC"), "Yes", "No")</f>
        <v>No</v>
      </c>
    </row>
    <row r="16570" spans="6:14">
      <c r="F16570" s="3">
        <v>44340</v>
      </c>
      <c r="G16570" s="1" t="s">
        <v>87</v>
      </c>
      <c r="H16570" s="1" t="s">
        <v>104</v>
      </c>
      <c r="I16570" s="1">
        <v>322</v>
      </c>
      <c r="J16570" s="1">
        <f>MONTH(BART_Rides[[#This Row],[Date]])</f>
        <v>5</v>
      </c>
      <c r="K16570" s="1">
        <f>WEEKDAY(BART_Rides[[#This Row],[Date]],2)</f>
        <v>1</v>
      </c>
      <c r="L16570" s="1" t="str">
        <f>LEFT(BART_Rides[[#This Row],[Lines]],1)</f>
        <v>O</v>
      </c>
      <c r="M16570" s="1" t="str">
        <f>IF(BART_Rides[[#This Row],[FirstLetter]]="Y","Yes","No")</f>
        <v>No</v>
      </c>
      <c r="N16570" s="1" t="str">
        <f>IF(OR(BART_Rides[[#This Row],[Station Code]]="EM", BART_Rides[[#This Row],[Station Code]]="MT", BART_Rides[[#This Row],[Station Code]]="PL", BART_Rides[[#This Row],[Station Code]]="CC"), "Yes", "No")</f>
        <v>No</v>
      </c>
    </row>
    <row r="16571" spans="6:14">
      <c r="F16571" s="3">
        <v>44341</v>
      </c>
      <c r="G16571" s="1" t="s">
        <v>87</v>
      </c>
      <c r="H16571" s="1" t="s">
        <v>104</v>
      </c>
      <c r="I16571" s="1">
        <v>373</v>
      </c>
      <c r="J16571" s="1">
        <f>MONTH(BART_Rides[[#This Row],[Date]])</f>
        <v>5</v>
      </c>
      <c r="K16571" s="1">
        <f>WEEKDAY(BART_Rides[[#This Row],[Date]],2)</f>
        <v>2</v>
      </c>
      <c r="L16571" s="1" t="str">
        <f>LEFT(BART_Rides[[#This Row],[Lines]],1)</f>
        <v>O</v>
      </c>
      <c r="M16571" s="1" t="str">
        <f>IF(BART_Rides[[#This Row],[FirstLetter]]="Y","Yes","No")</f>
        <v>No</v>
      </c>
      <c r="N16571" s="1" t="str">
        <f>IF(OR(BART_Rides[[#This Row],[Station Code]]="EM", BART_Rides[[#This Row],[Station Code]]="MT", BART_Rides[[#This Row],[Station Code]]="PL", BART_Rides[[#This Row],[Station Code]]="CC"), "Yes", "No")</f>
        <v>No</v>
      </c>
    </row>
    <row r="16572" spans="6:14">
      <c r="F16572" s="3">
        <v>44342</v>
      </c>
      <c r="G16572" s="1" t="s">
        <v>87</v>
      </c>
      <c r="H16572" s="1" t="s">
        <v>104</v>
      </c>
      <c r="I16572" s="1">
        <v>382</v>
      </c>
      <c r="J16572" s="1">
        <f>MONTH(BART_Rides[[#This Row],[Date]])</f>
        <v>5</v>
      </c>
      <c r="K16572" s="1">
        <f>WEEKDAY(BART_Rides[[#This Row],[Date]],2)</f>
        <v>3</v>
      </c>
      <c r="L16572" s="1" t="str">
        <f>LEFT(BART_Rides[[#This Row],[Lines]],1)</f>
        <v>O</v>
      </c>
      <c r="M16572" s="1" t="str">
        <f>IF(BART_Rides[[#This Row],[FirstLetter]]="Y","Yes","No")</f>
        <v>No</v>
      </c>
      <c r="N16572" s="1" t="str">
        <f>IF(OR(BART_Rides[[#This Row],[Station Code]]="EM", BART_Rides[[#This Row],[Station Code]]="MT", BART_Rides[[#This Row],[Station Code]]="PL", BART_Rides[[#This Row],[Station Code]]="CC"), "Yes", "No")</f>
        <v>No</v>
      </c>
    </row>
    <row r="16573" spans="6:14">
      <c r="F16573" s="3">
        <v>44343</v>
      </c>
      <c r="G16573" s="1" t="s">
        <v>87</v>
      </c>
      <c r="H16573" s="1" t="s">
        <v>104</v>
      </c>
      <c r="I16573" s="1">
        <v>382</v>
      </c>
      <c r="J16573" s="1">
        <f>MONTH(BART_Rides[[#This Row],[Date]])</f>
        <v>5</v>
      </c>
      <c r="K16573" s="1">
        <f>WEEKDAY(BART_Rides[[#This Row],[Date]],2)</f>
        <v>4</v>
      </c>
      <c r="L16573" s="1" t="str">
        <f>LEFT(BART_Rides[[#This Row],[Lines]],1)</f>
        <v>O</v>
      </c>
      <c r="M16573" s="1" t="str">
        <f>IF(BART_Rides[[#This Row],[FirstLetter]]="Y","Yes","No")</f>
        <v>No</v>
      </c>
      <c r="N16573" s="1" t="str">
        <f>IF(OR(BART_Rides[[#This Row],[Station Code]]="EM", BART_Rides[[#This Row],[Station Code]]="MT", BART_Rides[[#This Row],[Station Code]]="PL", BART_Rides[[#This Row],[Station Code]]="CC"), "Yes", "No")</f>
        <v>No</v>
      </c>
    </row>
    <row r="16574" spans="6:14">
      <c r="F16574" s="3">
        <v>44344</v>
      </c>
      <c r="G16574" s="1" t="s">
        <v>87</v>
      </c>
      <c r="H16574" s="1" t="s">
        <v>104</v>
      </c>
      <c r="I16574" s="1">
        <v>376</v>
      </c>
      <c r="J16574" s="1">
        <f>MONTH(BART_Rides[[#This Row],[Date]])</f>
        <v>5</v>
      </c>
      <c r="K16574" s="1">
        <f>WEEKDAY(BART_Rides[[#This Row],[Date]],2)</f>
        <v>5</v>
      </c>
      <c r="L16574" s="1" t="str">
        <f>LEFT(BART_Rides[[#This Row],[Lines]],1)</f>
        <v>O</v>
      </c>
      <c r="M16574" s="1" t="str">
        <f>IF(BART_Rides[[#This Row],[FirstLetter]]="Y","Yes","No")</f>
        <v>No</v>
      </c>
      <c r="N16574" s="1" t="str">
        <f>IF(OR(BART_Rides[[#This Row],[Station Code]]="EM", BART_Rides[[#This Row],[Station Code]]="MT", BART_Rides[[#This Row],[Station Code]]="PL", BART_Rides[[#This Row],[Station Code]]="CC"), "Yes", "No")</f>
        <v>No</v>
      </c>
    </row>
    <row r="16575" spans="6:14">
      <c r="F16575" s="3">
        <v>44345</v>
      </c>
      <c r="G16575" s="1" t="s">
        <v>87</v>
      </c>
      <c r="H16575" s="1" t="s">
        <v>104</v>
      </c>
      <c r="I16575" s="1">
        <v>148</v>
      </c>
      <c r="J16575" s="1">
        <f>MONTH(BART_Rides[[#This Row],[Date]])</f>
        <v>5</v>
      </c>
      <c r="K16575" s="1">
        <f>WEEKDAY(BART_Rides[[#This Row],[Date]],2)</f>
        <v>6</v>
      </c>
      <c r="L16575" s="1" t="str">
        <f>LEFT(BART_Rides[[#This Row],[Lines]],1)</f>
        <v>O</v>
      </c>
      <c r="M16575" s="1" t="str">
        <f>IF(BART_Rides[[#This Row],[FirstLetter]]="Y","Yes","No")</f>
        <v>No</v>
      </c>
      <c r="N16575" s="1" t="str">
        <f>IF(OR(BART_Rides[[#This Row],[Station Code]]="EM", BART_Rides[[#This Row],[Station Code]]="MT", BART_Rides[[#This Row],[Station Code]]="PL", BART_Rides[[#This Row],[Station Code]]="CC"), "Yes", "No")</f>
        <v>No</v>
      </c>
    </row>
    <row r="16576" spans="6:14">
      <c r="F16576" s="3">
        <v>44346</v>
      </c>
      <c r="G16576" s="1" t="s">
        <v>87</v>
      </c>
      <c r="H16576" s="1" t="s">
        <v>104</v>
      </c>
      <c r="I16576" s="1">
        <v>126</v>
      </c>
      <c r="J16576" s="1">
        <f>MONTH(BART_Rides[[#This Row],[Date]])</f>
        <v>5</v>
      </c>
      <c r="K16576" s="1">
        <f>WEEKDAY(BART_Rides[[#This Row],[Date]],2)</f>
        <v>7</v>
      </c>
      <c r="L16576" s="1" t="str">
        <f>LEFT(BART_Rides[[#This Row],[Lines]],1)</f>
        <v>O</v>
      </c>
      <c r="M16576" s="1" t="str">
        <f>IF(BART_Rides[[#This Row],[FirstLetter]]="Y","Yes","No")</f>
        <v>No</v>
      </c>
      <c r="N16576" s="1" t="str">
        <f>IF(OR(BART_Rides[[#This Row],[Station Code]]="EM", BART_Rides[[#This Row],[Station Code]]="MT", BART_Rides[[#This Row],[Station Code]]="PL", BART_Rides[[#This Row],[Station Code]]="CC"), "Yes", "No")</f>
        <v>No</v>
      </c>
    </row>
    <row r="16577" spans="6:14">
      <c r="F16577" s="3">
        <v>44347</v>
      </c>
      <c r="G16577" s="1" t="s">
        <v>87</v>
      </c>
      <c r="H16577" s="1" t="s">
        <v>104</v>
      </c>
      <c r="I16577" s="1">
        <v>112</v>
      </c>
      <c r="J16577" s="1">
        <f>MONTH(BART_Rides[[#This Row],[Date]])</f>
        <v>5</v>
      </c>
      <c r="K16577" s="1">
        <f>WEEKDAY(BART_Rides[[#This Row],[Date]],2)</f>
        <v>1</v>
      </c>
      <c r="L16577" s="1" t="str">
        <f>LEFT(BART_Rides[[#This Row],[Lines]],1)</f>
        <v>O</v>
      </c>
      <c r="M16577" s="1" t="str">
        <f>IF(BART_Rides[[#This Row],[FirstLetter]]="Y","Yes","No")</f>
        <v>No</v>
      </c>
      <c r="N16577" s="1" t="str">
        <f>IF(OR(BART_Rides[[#This Row],[Station Code]]="EM", BART_Rides[[#This Row],[Station Code]]="MT", BART_Rides[[#This Row],[Station Code]]="PL", BART_Rides[[#This Row],[Station Code]]="CC"), "Yes", "No")</f>
        <v>No</v>
      </c>
    </row>
    <row r="16578" spans="6:14">
      <c r="F16578" s="3">
        <v>44348</v>
      </c>
      <c r="G16578" s="1" t="s">
        <v>87</v>
      </c>
      <c r="H16578" s="1" t="s">
        <v>104</v>
      </c>
      <c r="I16578" s="1">
        <v>397</v>
      </c>
      <c r="J16578" s="1">
        <f>MONTH(BART_Rides[[#This Row],[Date]])</f>
        <v>6</v>
      </c>
      <c r="K16578" s="1">
        <f>WEEKDAY(BART_Rides[[#This Row],[Date]],2)</f>
        <v>2</v>
      </c>
      <c r="L16578" s="1" t="str">
        <f>LEFT(BART_Rides[[#This Row],[Lines]],1)</f>
        <v>O</v>
      </c>
      <c r="M16578" s="1" t="str">
        <f>IF(BART_Rides[[#This Row],[FirstLetter]]="Y","Yes","No")</f>
        <v>No</v>
      </c>
      <c r="N16578" s="1" t="str">
        <f>IF(OR(BART_Rides[[#This Row],[Station Code]]="EM", BART_Rides[[#This Row],[Station Code]]="MT", BART_Rides[[#This Row],[Station Code]]="PL", BART_Rides[[#This Row],[Station Code]]="CC"), "Yes", "No")</f>
        <v>No</v>
      </c>
    </row>
    <row r="16579" spans="6:14">
      <c r="F16579" s="3">
        <v>44349</v>
      </c>
      <c r="G16579" s="1" t="s">
        <v>87</v>
      </c>
      <c r="H16579" s="1" t="s">
        <v>104</v>
      </c>
      <c r="I16579" s="1">
        <v>366</v>
      </c>
      <c r="J16579" s="1">
        <f>MONTH(BART_Rides[[#This Row],[Date]])</f>
        <v>6</v>
      </c>
      <c r="K16579" s="1">
        <f>WEEKDAY(BART_Rides[[#This Row],[Date]],2)</f>
        <v>3</v>
      </c>
      <c r="L16579" s="1" t="str">
        <f>LEFT(BART_Rides[[#This Row],[Lines]],1)</f>
        <v>O</v>
      </c>
      <c r="M16579" s="1" t="str">
        <f>IF(BART_Rides[[#This Row],[FirstLetter]]="Y","Yes","No")</f>
        <v>No</v>
      </c>
      <c r="N16579" s="1" t="str">
        <f>IF(OR(BART_Rides[[#This Row],[Station Code]]="EM", BART_Rides[[#This Row],[Station Code]]="MT", BART_Rides[[#This Row],[Station Code]]="PL", BART_Rides[[#This Row],[Station Code]]="CC"), "Yes", "No")</f>
        <v>No</v>
      </c>
    </row>
    <row r="16580" spans="6:14">
      <c r="F16580" s="3">
        <v>44350</v>
      </c>
      <c r="G16580" s="1" t="s">
        <v>87</v>
      </c>
      <c r="H16580" s="1" t="s">
        <v>104</v>
      </c>
      <c r="I16580" s="1">
        <v>428</v>
      </c>
      <c r="J16580" s="1">
        <f>MONTH(BART_Rides[[#This Row],[Date]])</f>
        <v>6</v>
      </c>
      <c r="K16580" s="1">
        <f>WEEKDAY(BART_Rides[[#This Row],[Date]],2)</f>
        <v>4</v>
      </c>
      <c r="L16580" s="1" t="str">
        <f>LEFT(BART_Rides[[#This Row],[Lines]],1)</f>
        <v>O</v>
      </c>
      <c r="M16580" s="1" t="str">
        <f>IF(BART_Rides[[#This Row],[FirstLetter]]="Y","Yes","No")</f>
        <v>No</v>
      </c>
      <c r="N16580" s="1" t="str">
        <f>IF(OR(BART_Rides[[#This Row],[Station Code]]="EM", BART_Rides[[#This Row],[Station Code]]="MT", BART_Rides[[#This Row],[Station Code]]="PL", BART_Rides[[#This Row],[Station Code]]="CC"), "Yes", "No")</f>
        <v>No</v>
      </c>
    </row>
    <row r="16581" spans="6:14">
      <c r="F16581" s="3">
        <v>44351</v>
      </c>
      <c r="G16581" s="1" t="s">
        <v>87</v>
      </c>
      <c r="H16581" s="1" t="s">
        <v>104</v>
      </c>
      <c r="I16581" s="1">
        <v>364</v>
      </c>
      <c r="J16581" s="1">
        <f>MONTH(BART_Rides[[#This Row],[Date]])</f>
        <v>6</v>
      </c>
      <c r="K16581" s="1">
        <f>WEEKDAY(BART_Rides[[#This Row],[Date]],2)</f>
        <v>5</v>
      </c>
      <c r="L16581" s="1" t="str">
        <f>LEFT(BART_Rides[[#This Row],[Lines]],1)</f>
        <v>O</v>
      </c>
      <c r="M16581" s="1" t="str">
        <f>IF(BART_Rides[[#This Row],[FirstLetter]]="Y","Yes","No")</f>
        <v>No</v>
      </c>
      <c r="N16581" s="1" t="str">
        <f>IF(OR(BART_Rides[[#This Row],[Station Code]]="EM", BART_Rides[[#This Row],[Station Code]]="MT", BART_Rides[[#This Row],[Station Code]]="PL", BART_Rides[[#This Row],[Station Code]]="CC"), "Yes", "No")</f>
        <v>No</v>
      </c>
    </row>
    <row r="16582" spans="6:14">
      <c r="F16582" s="3">
        <v>44352</v>
      </c>
      <c r="G16582" s="1" t="s">
        <v>87</v>
      </c>
      <c r="H16582" s="1" t="s">
        <v>104</v>
      </c>
      <c r="I16582" s="1">
        <v>181</v>
      </c>
      <c r="J16582" s="1">
        <f>MONTH(BART_Rides[[#This Row],[Date]])</f>
        <v>6</v>
      </c>
      <c r="K16582" s="1">
        <f>WEEKDAY(BART_Rides[[#This Row],[Date]],2)</f>
        <v>6</v>
      </c>
      <c r="L16582" s="1" t="str">
        <f>LEFT(BART_Rides[[#This Row],[Lines]],1)</f>
        <v>O</v>
      </c>
      <c r="M16582" s="1" t="str">
        <f>IF(BART_Rides[[#This Row],[FirstLetter]]="Y","Yes","No")</f>
        <v>No</v>
      </c>
      <c r="N16582" s="1" t="str">
        <f>IF(OR(BART_Rides[[#This Row],[Station Code]]="EM", BART_Rides[[#This Row],[Station Code]]="MT", BART_Rides[[#This Row],[Station Code]]="PL", BART_Rides[[#This Row],[Station Code]]="CC"), "Yes", "No")</f>
        <v>No</v>
      </c>
    </row>
    <row r="16583" spans="6:14">
      <c r="F16583" s="3">
        <v>44353</v>
      </c>
      <c r="G16583" s="1" t="s">
        <v>87</v>
      </c>
      <c r="H16583" s="1" t="s">
        <v>104</v>
      </c>
      <c r="I16583" s="1">
        <v>163</v>
      </c>
      <c r="J16583" s="1">
        <f>MONTH(BART_Rides[[#This Row],[Date]])</f>
        <v>6</v>
      </c>
      <c r="K16583" s="1">
        <f>WEEKDAY(BART_Rides[[#This Row],[Date]],2)</f>
        <v>7</v>
      </c>
      <c r="L16583" s="1" t="str">
        <f>LEFT(BART_Rides[[#This Row],[Lines]],1)</f>
        <v>O</v>
      </c>
      <c r="M16583" s="1" t="str">
        <f>IF(BART_Rides[[#This Row],[FirstLetter]]="Y","Yes","No")</f>
        <v>No</v>
      </c>
      <c r="N16583" s="1" t="str">
        <f>IF(OR(BART_Rides[[#This Row],[Station Code]]="EM", BART_Rides[[#This Row],[Station Code]]="MT", BART_Rides[[#This Row],[Station Code]]="PL", BART_Rides[[#This Row],[Station Code]]="CC"), "Yes", "No")</f>
        <v>No</v>
      </c>
    </row>
    <row r="16584" spans="6:14">
      <c r="F16584" s="3">
        <v>44354</v>
      </c>
      <c r="G16584" s="1" t="s">
        <v>87</v>
      </c>
      <c r="H16584" s="1" t="s">
        <v>104</v>
      </c>
      <c r="I16584" s="1">
        <v>391</v>
      </c>
      <c r="J16584" s="1">
        <f>MONTH(BART_Rides[[#This Row],[Date]])</f>
        <v>6</v>
      </c>
      <c r="K16584" s="1">
        <f>WEEKDAY(BART_Rides[[#This Row],[Date]],2)</f>
        <v>1</v>
      </c>
      <c r="L16584" s="1" t="str">
        <f>LEFT(BART_Rides[[#This Row],[Lines]],1)</f>
        <v>O</v>
      </c>
      <c r="M16584" s="1" t="str">
        <f>IF(BART_Rides[[#This Row],[FirstLetter]]="Y","Yes","No")</f>
        <v>No</v>
      </c>
      <c r="N16584" s="1" t="str">
        <f>IF(OR(BART_Rides[[#This Row],[Station Code]]="EM", BART_Rides[[#This Row],[Station Code]]="MT", BART_Rides[[#This Row],[Station Code]]="PL", BART_Rides[[#This Row],[Station Code]]="CC"), "Yes", "No")</f>
        <v>No</v>
      </c>
    </row>
    <row r="16585" spans="6:14">
      <c r="F16585" s="3">
        <v>44355</v>
      </c>
      <c r="G16585" s="1" t="s">
        <v>87</v>
      </c>
      <c r="H16585" s="1" t="s">
        <v>104</v>
      </c>
      <c r="I16585" s="1">
        <v>382</v>
      </c>
      <c r="J16585" s="1">
        <f>MONTH(BART_Rides[[#This Row],[Date]])</f>
        <v>6</v>
      </c>
      <c r="K16585" s="1">
        <f>WEEKDAY(BART_Rides[[#This Row],[Date]],2)</f>
        <v>2</v>
      </c>
      <c r="L16585" s="1" t="str">
        <f>LEFT(BART_Rides[[#This Row],[Lines]],1)</f>
        <v>O</v>
      </c>
      <c r="M16585" s="1" t="str">
        <f>IF(BART_Rides[[#This Row],[FirstLetter]]="Y","Yes","No")</f>
        <v>No</v>
      </c>
      <c r="N16585" s="1" t="str">
        <f>IF(OR(BART_Rides[[#This Row],[Station Code]]="EM", BART_Rides[[#This Row],[Station Code]]="MT", BART_Rides[[#This Row],[Station Code]]="PL", BART_Rides[[#This Row],[Station Code]]="CC"), "Yes", "No")</f>
        <v>No</v>
      </c>
    </row>
    <row r="16586" spans="6:14">
      <c r="F16586" s="3">
        <v>44356</v>
      </c>
      <c r="G16586" s="1" t="s">
        <v>87</v>
      </c>
      <c r="H16586" s="1" t="s">
        <v>104</v>
      </c>
      <c r="I16586" s="1">
        <v>400</v>
      </c>
      <c r="J16586" s="1">
        <f>MONTH(BART_Rides[[#This Row],[Date]])</f>
        <v>6</v>
      </c>
      <c r="K16586" s="1">
        <f>WEEKDAY(BART_Rides[[#This Row],[Date]],2)</f>
        <v>3</v>
      </c>
      <c r="L16586" s="1" t="str">
        <f>LEFT(BART_Rides[[#This Row],[Lines]],1)</f>
        <v>O</v>
      </c>
      <c r="M16586" s="1" t="str">
        <f>IF(BART_Rides[[#This Row],[FirstLetter]]="Y","Yes","No")</f>
        <v>No</v>
      </c>
      <c r="N16586" s="1" t="str">
        <f>IF(OR(BART_Rides[[#This Row],[Station Code]]="EM", BART_Rides[[#This Row],[Station Code]]="MT", BART_Rides[[#This Row],[Station Code]]="PL", BART_Rides[[#This Row],[Station Code]]="CC"), "Yes", "No")</f>
        <v>No</v>
      </c>
    </row>
    <row r="16587" spans="6:14">
      <c r="F16587" s="3">
        <v>44357</v>
      </c>
      <c r="G16587" s="1" t="s">
        <v>87</v>
      </c>
      <c r="H16587" s="1" t="s">
        <v>104</v>
      </c>
      <c r="I16587" s="1">
        <v>394</v>
      </c>
      <c r="J16587" s="1">
        <f>MONTH(BART_Rides[[#This Row],[Date]])</f>
        <v>6</v>
      </c>
      <c r="K16587" s="1">
        <f>WEEKDAY(BART_Rides[[#This Row],[Date]],2)</f>
        <v>4</v>
      </c>
      <c r="L16587" s="1" t="str">
        <f>LEFT(BART_Rides[[#This Row],[Lines]],1)</f>
        <v>O</v>
      </c>
      <c r="M16587" s="1" t="str">
        <f>IF(BART_Rides[[#This Row],[FirstLetter]]="Y","Yes","No")</f>
        <v>No</v>
      </c>
      <c r="N16587" s="1" t="str">
        <f>IF(OR(BART_Rides[[#This Row],[Station Code]]="EM", BART_Rides[[#This Row],[Station Code]]="MT", BART_Rides[[#This Row],[Station Code]]="PL", BART_Rides[[#This Row],[Station Code]]="CC"), "Yes", "No")</f>
        <v>No</v>
      </c>
    </row>
    <row r="16588" spans="6:14">
      <c r="F16588" s="3">
        <v>44358</v>
      </c>
      <c r="G16588" s="1" t="s">
        <v>87</v>
      </c>
      <c r="H16588" s="1" t="s">
        <v>104</v>
      </c>
      <c r="I16588" s="1">
        <v>409</v>
      </c>
      <c r="J16588" s="1">
        <f>MONTH(BART_Rides[[#This Row],[Date]])</f>
        <v>6</v>
      </c>
      <c r="K16588" s="1">
        <f>WEEKDAY(BART_Rides[[#This Row],[Date]],2)</f>
        <v>5</v>
      </c>
      <c r="L16588" s="1" t="str">
        <f>LEFT(BART_Rides[[#This Row],[Lines]],1)</f>
        <v>O</v>
      </c>
      <c r="M16588" s="1" t="str">
        <f>IF(BART_Rides[[#This Row],[FirstLetter]]="Y","Yes","No")</f>
        <v>No</v>
      </c>
      <c r="N16588" s="1" t="str">
        <f>IF(OR(BART_Rides[[#This Row],[Station Code]]="EM", BART_Rides[[#This Row],[Station Code]]="MT", BART_Rides[[#This Row],[Station Code]]="PL", BART_Rides[[#This Row],[Station Code]]="CC"), "Yes", "No")</f>
        <v>No</v>
      </c>
    </row>
    <row r="16589" spans="6:14">
      <c r="F16589" s="3">
        <v>44359</v>
      </c>
      <c r="G16589" s="1" t="s">
        <v>87</v>
      </c>
      <c r="H16589" s="1" t="s">
        <v>104</v>
      </c>
      <c r="I16589" s="1">
        <v>202</v>
      </c>
      <c r="J16589" s="1">
        <f>MONTH(BART_Rides[[#This Row],[Date]])</f>
        <v>6</v>
      </c>
      <c r="K16589" s="1">
        <f>WEEKDAY(BART_Rides[[#This Row],[Date]],2)</f>
        <v>6</v>
      </c>
      <c r="L16589" s="1" t="str">
        <f>LEFT(BART_Rides[[#This Row],[Lines]],1)</f>
        <v>O</v>
      </c>
      <c r="M16589" s="1" t="str">
        <f>IF(BART_Rides[[#This Row],[FirstLetter]]="Y","Yes","No")</f>
        <v>No</v>
      </c>
      <c r="N16589" s="1" t="str">
        <f>IF(OR(BART_Rides[[#This Row],[Station Code]]="EM", BART_Rides[[#This Row],[Station Code]]="MT", BART_Rides[[#This Row],[Station Code]]="PL", BART_Rides[[#This Row],[Station Code]]="CC"), "Yes", "No")</f>
        <v>No</v>
      </c>
    </row>
    <row r="16590" spans="6:14">
      <c r="F16590" s="3">
        <v>44360</v>
      </c>
      <c r="G16590" s="1" t="s">
        <v>87</v>
      </c>
      <c r="H16590" s="1" t="s">
        <v>104</v>
      </c>
      <c r="I16590" s="1">
        <v>195</v>
      </c>
      <c r="J16590" s="1">
        <f>MONTH(BART_Rides[[#This Row],[Date]])</f>
        <v>6</v>
      </c>
      <c r="K16590" s="1">
        <f>WEEKDAY(BART_Rides[[#This Row],[Date]],2)</f>
        <v>7</v>
      </c>
      <c r="L16590" s="1" t="str">
        <f>LEFT(BART_Rides[[#This Row],[Lines]],1)</f>
        <v>O</v>
      </c>
      <c r="M16590" s="1" t="str">
        <f>IF(BART_Rides[[#This Row],[FirstLetter]]="Y","Yes","No")</f>
        <v>No</v>
      </c>
      <c r="N16590" s="1" t="str">
        <f>IF(OR(BART_Rides[[#This Row],[Station Code]]="EM", BART_Rides[[#This Row],[Station Code]]="MT", BART_Rides[[#This Row],[Station Code]]="PL", BART_Rides[[#This Row],[Station Code]]="CC"), "Yes", "No")</f>
        <v>No</v>
      </c>
    </row>
    <row r="16591" spans="6:14">
      <c r="F16591" s="3">
        <v>44361</v>
      </c>
      <c r="G16591" s="1" t="s">
        <v>87</v>
      </c>
      <c r="H16591" s="1" t="s">
        <v>104</v>
      </c>
      <c r="I16591" s="1">
        <v>423</v>
      </c>
      <c r="J16591" s="1">
        <f>MONTH(BART_Rides[[#This Row],[Date]])</f>
        <v>6</v>
      </c>
      <c r="K16591" s="1">
        <f>WEEKDAY(BART_Rides[[#This Row],[Date]],2)</f>
        <v>1</v>
      </c>
      <c r="L16591" s="1" t="str">
        <f>LEFT(BART_Rides[[#This Row],[Lines]],1)</f>
        <v>O</v>
      </c>
      <c r="M16591" s="1" t="str">
        <f>IF(BART_Rides[[#This Row],[FirstLetter]]="Y","Yes","No")</f>
        <v>No</v>
      </c>
      <c r="N16591" s="1" t="str">
        <f>IF(OR(BART_Rides[[#This Row],[Station Code]]="EM", BART_Rides[[#This Row],[Station Code]]="MT", BART_Rides[[#This Row],[Station Code]]="PL", BART_Rides[[#This Row],[Station Code]]="CC"), "Yes", "No")</f>
        <v>No</v>
      </c>
    </row>
    <row r="16592" spans="6:14">
      <c r="F16592" s="3">
        <v>44362</v>
      </c>
      <c r="G16592" s="1" t="s">
        <v>87</v>
      </c>
      <c r="H16592" s="1" t="s">
        <v>104</v>
      </c>
      <c r="I16592" s="1">
        <v>411</v>
      </c>
      <c r="J16592" s="1">
        <f>MONTH(BART_Rides[[#This Row],[Date]])</f>
        <v>6</v>
      </c>
      <c r="K16592" s="1">
        <f>WEEKDAY(BART_Rides[[#This Row],[Date]],2)</f>
        <v>2</v>
      </c>
      <c r="L16592" s="1" t="str">
        <f>LEFT(BART_Rides[[#This Row],[Lines]],1)</f>
        <v>O</v>
      </c>
      <c r="M16592" s="1" t="str">
        <f>IF(BART_Rides[[#This Row],[FirstLetter]]="Y","Yes","No")</f>
        <v>No</v>
      </c>
      <c r="N16592" s="1" t="str">
        <f>IF(OR(BART_Rides[[#This Row],[Station Code]]="EM", BART_Rides[[#This Row],[Station Code]]="MT", BART_Rides[[#This Row],[Station Code]]="PL", BART_Rides[[#This Row],[Station Code]]="CC"), "Yes", "No")</f>
        <v>No</v>
      </c>
    </row>
    <row r="16593" spans="6:14">
      <c r="F16593" s="3">
        <v>44363</v>
      </c>
      <c r="G16593" s="1" t="s">
        <v>87</v>
      </c>
      <c r="H16593" s="1" t="s">
        <v>104</v>
      </c>
      <c r="I16593" s="1">
        <v>447</v>
      </c>
      <c r="J16593" s="1">
        <f>MONTH(BART_Rides[[#This Row],[Date]])</f>
        <v>6</v>
      </c>
      <c r="K16593" s="1">
        <f>WEEKDAY(BART_Rides[[#This Row],[Date]],2)</f>
        <v>3</v>
      </c>
      <c r="L16593" s="1" t="str">
        <f>LEFT(BART_Rides[[#This Row],[Lines]],1)</f>
        <v>O</v>
      </c>
      <c r="M16593" s="1" t="str">
        <f>IF(BART_Rides[[#This Row],[FirstLetter]]="Y","Yes","No")</f>
        <v>No</v>
      </c>
      <c r="N16593" s="1" t="str">
        <f>IF(OR(BART_Rides[[#This Row],[Station Code]]="EM", BART_Rides[[#This Row],[Station Code]]="MT", BART_Rides[[#This Row],[Station Code]]="PL", BART_Rides[[#This Row],[Station Code]]="CC"), "Yes", "No")</f>
        <v>No</v>
      </c>
    </row>
    <row r="16594" spans="6:14">
      <c r="F16594" s="3">
        <v>44364</v>
      </c>
      <c r="G16594" s="1" t="s">
        <v>87</v>
      </c>
      <c r="H16594" s="1" t="s">
        <v>104</v>
      </c>
      <c r="I16594" s="1">
        <v>443</v>
      </c>
      <c r="J16594" s="1">
        <f>MONTH(BART_Rides[[#This Row],[Date]])</f>
        <v>6</v>
      </c>
      <c r="K16594" s="1">
        <f>WEEKDAY(BART_Rides[[#This Row],[Date]],2)</f>
        <v>4</v>
      </c>
      <c r="L16594" s="1" t="str">
        <f>LEFT(BART_Rides[[#This Row],[Lines]],1)</f>
        <v>O</v>
      </c>
      <c r="M16594" s="1" t="str">
        <f>IF(BART_Rides[[#This Row],[FirstLetter]]="Y","Yes","No")</f>
        <v>No</v>
      </c>
      <c r="N16594" s="1" t="str">
        <f>IF(OR(BART_Rides[[#This Row],[Station Code]]="EM", BART_Rides[[#This Row],[Station Code]]="MT", BART_Rides[[#This Row],[Station Code]]="PL", BART_Rides[[#This Row],[Station Code]]="CC"), "Yes", "No")</f>
        <v>No</v>
      </c>
    </row>
    <row r="16595" spans="6:14">
      <c r="F16595" s="3">
        <v>44365</v>
      </c>
      <c r="G16595" s="1" t="s">
        <v>87</v>
      </c>
      <c r="H16595" s="1" t="s">
        <v>104</v>
      </c>
      <c r="I16595" s="1">
        <v>415</v>
      </c>
      <c r="J16595" s="1">
        <f>MONTH(BART_Rides[[#This Row],[Date]])</f>
        <v>6</v>
      </c>
      <c r="K16595" s="1">
        <f>WEEKDAY(BART_Rides[[#This Row],[Date]],2)</f>
        <v>5</v>
      </c>
      <c r="L16595" s="1" t="str">
        <f>LEFT(BART_Rides[[#This Row],[Lines]],1)</f>
        <v>O</v>
      </c>
      <c r="M16595" s="1" t="str">
        <f>IF(BART_Rides[[#This Row],[FirstLetter]]="Y","Yes","No")</f>
        <v>No</v>
      </c>
      <c r="N16595" s="1" t="str">
        <f>IF(OR(BART_Rides[[#This Row],[Station Code]]="EM", BART_Rides[[#This Row],[Station Code]]="MT", BART_Rides[[#This Row],[Station Code]]="PL", BART_Rides[[#This Row],[Station Code]]="CC"), "Yes", "No")</f>
        <v>No</v>
      </c>
    </row>
    <row r="16596" spans="6:14">
      <c r="F16596" s="3">
        <v>44366</v>
      </c>
      <c r="G16596" s="1" t="s">
        <v>87</v>
      </c>
      <c r="H16596" s="1" t="s">
        <v>104</v>
      </c>
      <c r="I16596" s="1">
        <v>134</v>
      </c>
      <c r="J16596" s="1">
        <f>MONTH(BART_Rides[[#This Row],[Date]])</f>
        <v>6</v>
      </c>
      <c r="K16596" s="1">
        <f>WEEKDAY(BART_Rides[[#This Row],[Date]],2)</f>
        <v>6</v>
      </c>
      <c r="L16596" s="1" t="str">
        <f>LEFT(BART_Rides[[#This Row],[Lines]],1)</f>
        <v>O</v>
      </c>
      <c r="M16596" s="1" t="str">
        <f>IF(BART_Rides[[#This Row],[FirstLetter]]="Y","Yes","No")</f>
        <v>No</v>
      </c>
      <c r="N16596" s="1" t="str">
        <f>IF(OR(BART_Rides[[#This Row],[Station Code]]="EM", BART_Rides[[#This Row],[Station Code]]="MT", BART_Rides[[#This Row],[Station Code]]="PL", BART_Rides[[#This Row],[Station Code]]="CC"), "Yes", "No")</f>
        <v>No</v>
      </c>
    </row>
    <row r="16597" spans="6:14">
      <c r="F16597" s="3">
        <v>44367</v>
      </c>
      <c r="G16597" s="1" t="s">
        <v>87</v>
      </c>
      <c r="H16597" s="1" t="s">
        <v>104</v>
      </c>
      <c r="I16597" s="1">
        <v>129</v>
      </c>
      <c r="J16597" s="1">
        <f>MONTH(BART_Rides[[#This Row],[Date]])</f>
        <v>6</v>
      </c>
      <c r="K16597" s="1">
        <f>WEEKDAY(BART_Rides[[#This Row],[Date]],2)</f>
        <v>7</v>
      </c>
      <c r="L16597" s="1" t="str">
        <f>LEFT(BART_Rides[[#This Row],[Lines]],1)</f>
        <v>O</v>
      </c>
      <c r="M16597" s="1" t="str">
        <f>IF(BART_Rides[[#This Row],[FirstLetter]]="Y","Yes","No")</f>
        <v>No</v>
      </c>
      <c r="N16597" s="1" t="str">
        <f>IF(OR(BART_Rides[[#This Row],[Station Code]]="EM", BART_Rides[[#This Row],[Station Code]]="MT", BART_Rides[[#This Row],[Station Code]]="PL", BART_Rides[[#This Row],[Station Code]]="CC"), "Yes", "No")</f>
        <v>No</v>
      </c>
    </row>
    <row r="16598" spans="6:14">
      <c r="F16598" s="3">
        <v>44368</v>
      </c>
      <c r="G16598" s="1" t="s">
        <v>87</v>
      </c>
      <c r="H16598" s="1" t="s">
        <v>104</v>
      </c>
      <c r="I16598" s="1">
        <v>399</v>
      </c>
      <c r="J16598" s="1">
        <f>MONTH(BART_Rides[[#This Row],[Date]])</f>
        <v>6</v>
      </c>
      <c r="K16598" s="1">
        <f>WEEKDAY(BART_Rides[[#This Row],[Date]],2)</f>
        <v>1</v>
      </c>
      <c r="L16598" s="1" t="str">
        <f>LEFT(BART_Rides[[#This Row],[Lines]],1)</f>
        <v>O</v>
      </c>
      <c r="M16598" s="1" t="str">
        <f>IF(BART_Rides[[#This Row],[FirstLetter]]="Y","Yes","No")</f>
        <v>No</v>
      </c>
      <c r="N16598" s="1" t="str">
        <f>IF(OR(BART_Rides[[#This Row],[Station Code]]="EM", BART_Rides[[#This Row],[Station Code]]="MT", BART_Rides[[#This Row],[Station Code]]="PL", BART_Rides[[#This Row],[Station Code]]="CC"), "Yes", "No")</f>
        <v>No</v>
      </c>
    </row>
    <row r="16599" spans="6:14">
      <c r="F16599" s="3">
        <v>44369</v>
      </c>
      <c r="G16599" s="1" t="s">
        <v>87</v>
      </c>
      <c r="H16599" s="1" t="s">
        <v>104</v>
      </c>
      <c r="I16599" s="1">
        <v>448</v>
      </c>
      <c r="J16599" s="1">
        <f>MONTH(BART_Rides[[#This Row],[Date]])</f>
        <v>6</v>
      </c>
      <c r="K16599" s="1">
        <f>WEEKDAY(BART_Rides[[#This Row],[Date]],2)</f>
        <v>2</v>
      </c>
      <c r="L16599" s="1" t="str">
        <f>LEFT(BART_Rides[[#This Row],[Lines]],1)</f>
        <v>O</v>
      </c>
      <c r="M16599" s="1" t="str">
        <f>IF(BART_Rides[[#This Row],[FirstLetter]]="Y","Yes","No")</f>
        <v>No</v>
      </c>
      <c r="N16599" s="1" t="str">
        <f>IF(OR(BART_Rides[[#This Row],[Station Code]]="EM", BART_Rides[[#This Row],[Station Code]]="MT", BART_Rides[[#This Row],[Station Code]]="PL", BART_Rides[[#This Row],[Station Code]]="CC"), "Yes", "No")</f>
        <v>No</v>
      </c>
    </row>
    <row r="16600" spans="6:14">
      <c r="F16600" s="3">
        <v>44370</v>
      </c>
      <c r="G16600" s="1" t="s">
        <v>87</v>
      </c>
      <c r="H16600" s="1" t="s">
        <v>104</v>
      </c>
      <c r="I16600" s="1">
        <v>438</v>
      </c>
      <c r="J16600" s="1">
        <f>MONTH(BART_Rides[[#This Row],[Date]])</f>
        <v>6</v>
      </c>
      <c r="K16600" s="1">
        <f>WEEKDAY(BART_Rides[[#This Row],[Date]],2)</f>
        <v>3</v>
      </c>
      <c r="L16600" s="1" t="str">
        <f>LEFT(BART_Rides[[#This Row],[Lines]],1)</f>
        <v>O</v>
      </c>
      <c r="M16600" s="1" t="str">
        <f>IF(BART_Rides[[#This Row],[FirstLetter]]="Y","Yes","No")</f>
        <v>No</v>
      </c>
      <c r="N16600" s="1" t="str">
        <f>IF(OR(BART_Rides[[#This Row],[Station Code]]="EM", BART_Rides[[#This Row],[Station Code]]="MT", BART_Rides[[#This Row],[Station Code]]="PL", BART_Rides[[#This Row],[Station Code]]="CC"), "Yes", "No")</f>
        <v>No</v>
      </c>
    </row>
    <row r="16601" spans="6:14">
      <c r="F16601" s="3">
        <v>44371</v>
      </c>
      <c r="G16601" s="1" t="s">
        <v>87</v>
      </c>
      <c r="H16601" s="1" t="s">
        <v>104</v>
      </c>
      <c r="I16601" s="1">
        <v>443</v>
      </c>
      <c r="J16601" s="1">
        <f>MONTH(BART_Rides[[#This Row],[Date]])</f>
        <v>6</v>
      </c>
      <c r="K16601" s="1">
        <f>WEEKDAY(BART_Rides[[#This Row],[Date]],2)</f>
        <v>4</v>
      </c>
      <c r="L16601" s="1" t="str">
        <f>LEFT(BART_Rides[[#This Row],[Lines]],1)</f>
        <v>O</v>
      </c>
      <c r="M16601" s="1" t="str">
        <f>IF(BART_Rides[[#This Row],[FirstLetter]]="Y","Yes","No")</f>
        <v>No</v>
      </c>
      <c r="N16601" s="1" t="str">
        <f>IF(OR(BART_Rides[[#This Row],[Station Code]]="EM", BART_Rides[[#This Row],[Station Code]]="MT", BART_Rides[[#This Row],[Station Code]]="PL", BART_Rides[[#This Row],[Station Code]]="CC"), "Yes", "No")</f>
        <v>No</v>
      </c>
    </row>
    <row r="16602" spans="6:14">
      <c r="F16602" s="3">
        <v>44372</v>
      </c>
      <c r="G16602" s="1" t="s">
        <v>87</v>
      </c>
      <c r="H16602" s="1" t="s">
        <v>104</v>
      </c>
      <c r="I16602" s="1">
        <v>432</v>
      </c>
      <c r="J16602" s="1">
        <f>MONTH(BART_Rides[[#This Row],[Date]])</f>
        <v>6</v>
      </c>
      <c r="K16602" s="1">
        <f>WEEKDAY(BART_Rides[[#This Row],[Date]],2)</f>
        <v>5</v>
      </c>
      <c r="L16602" s="1" t="str">
        <f>LEFT(BART_Rides[[#This Row],[Lines]],1)</f>
        <v>O</v>
      </c>
      <c r="M16602" s="1" t="str">
        <f>IF(BART_Rides[[#This Row],[FirstLetter]]="Y","Yes","No")</f>
        <v>No</v>
      </c>
      <c r="N16602" s="1" t="str">
        <f>IF(OR(BART_Rides[[#This Row],[Station Code]]="EM", BART_Rides[[#This Row],[Station Code]]="MT", BART_Rides[[#This Row],[Station Code]]="PL", BART_Rides[[#This Row],[Station Code]]="CC"), "Yes", "No")</f>
        <v>No</v>
      </c>
    </row>
    <row r="16603" spans="6:14">
      <c r="F16603" s="3">
        <v>44373</v>
      </c>
      <c r="G16603" s="1" t="s">
        <v>87</v>
      </c>
      <c r="H16603" s="1" t="s">
        <v>104</v>
      </c>
      <c r="I16603" s="1">
        <v>229</v>
      </c>
      <c r="J16603" s="1">
        <f>MONTH(BART_Rides[[#This Row],[Date]])</f>
        <v>6</v>
      </c>
      <c r="K16603" s="1">
        <f>WEEKDAY(BART_Rides[[#This Row],[Date]],2)</f>
        <v>6</v>
      </c>
      <c r="L16603" s="1" t="str">
        <f>LEFT(BART_Rides[[#This Row],[Lines]],1)</f>
        <v>O</v>
      </c>
      <c r="M16603" s="1" t="str">
        <f>IF(BART_Rides[[#This Row],[FirstLetter]]="Y","Yes","No")</f>
        <v>No</v>
      </c>
      <c r="N16603" s="1" t="str">
        <f>IF(OR(BART_Rides[[#This Row],[Station Code]]="EM", BART_Rides[[#This Row],[Station Code]]="MT", BART_Rides[[#This Row],[Station Code]]="PL", BART_Rides[[#This Row],[Station Code]]="CC"), "Yes", "No")</f>
        <v>No</v>
      </c>
    </row>
    <row r="16604" spans="6:14">
      <c r="F16604" s="3">
        <v>44374</v>
      </c>
      <c r="G16604" s="1" t="s">
        <v>87</v>
      </c>
      <c r="H16604" s="1" t="s">
        <v>104</v>
      </c>
      <c r="I16604" s="1">
        <v>229</v>
      </c>
      <c r="J16604" s="1">
        <f>MONTH(BART_Rides[[#This Row],[Date]])</f>
        <v>6</v>
      </c>
      <c r="K16604" s="1">
        <f>WEEKDAY(BART_Rides[[#This Row],[Date]],2)</f>
        <v>7</v>
      </c>
      <c r="L16604" s="1" t="str">
        <f>LEFT(BART_Rides[[#This Row],[Lines]],1)</f>
        <v>O</v>
      </c>
      <c r="M16604" s="1" t="str">
        <f>IF(BART_Rides[[#This Row],[FirstLetter]]="Y","Yes","No")</f>
        <v>No</v>
      </c>
      <c r="N16604" s="1" t="str">
        <f>IF(OR(BART_Rides[[#This Row],[Station Code]]="EM", BART_Rides[[#This Row],[Station Code]]="MT", BART_Rides[[#This Row],[Station Code]]="PL", BART_Rides[[#This Row],[Station Code]]="CC"), "Yes", "No")</f>
        <v>No</v>
      </c>
    </row>
    <row r="16605" spans="6:14">
      <c r="F16605" s="3">
        <v>44375</v>
      </c>
      <c r="G16605" s="1" t="s">
        <v>87</v>
      </c>
      <c r="H16605" s="1" t="s">
        <v>104</v>
      </c>
      <c r="I16605" s="1">
        <v>412</v>
      </c>
      <c r="J16605" s="1">
        <f>MONTH(BART_Rides[[#This Row],[Date]])</f>
        <v>6</v>
      </c>
      <c r="K16605" s="1">
        <f>WEEKDAY(BART_Rides[[#This Row],[Date]],2)</f>
        <v>1</v>
      </c>
      <c r="L16605" s="1" t="str">
        <f>LEFT(BART_Rides[[#This Row],[Lines]],1)</f>
        <v>O</v>
      </c>
      <c r="M16605" s="1" t="str">
        <f>IF(BART_Rides[[#This Row],[FirstLetter]]="Y","Yes","No")</f>
        <v>No</v>
      </c>
      <c r="N16605" s="1" t="str">
        <f>IF(OR(BART_Rides[[#This Row],[Station Code]]="EM", BART_Rides[[#This Row],[Station Code]]="MT", BART_Rides[[#This Row],[Station Code]]="PL", BART_Rides[[#This Row],[Station Code]]="CC"), "Yes", "No")</f>
        <v>No</v>
      </c>
    </row>
    <row r="16606" spans="6:14">
      <c r="F16606" s="3">
        <v>44376</v>
      </c>
      <c r="G16606" s="1" t="s">
        <v>87</v>
      </c>
      <c r="H16606" s="1" t="s">
        <v>104</v>
      </c>
      <c r="I16606" s="1">
        <v>442</v>
      </c>
      <c r="J16606" s="1">
        <f>MONTH(BART_Rides[[#This Row],[Date]])</f>
        <v>6</v>
      </c>
      <c r="K16606" s="1">
        <f>WEEKDAY(BART_Rides[[#This Row],[Date]],2)</f>
        <v>2</v>
      </c>
      <c r="L16606" s="1" t="str">
        <f>LEFT(BART_Rides[[#This Row],[Lines]],1)</f>
        <v>O</v>
      </c>
      <c r="M16606" s="1" t="str">
        <f>IF(BART_Rides[[#This Row],[FirstLetter]]="Y","Yes","No")</f>
        <v>No</v>
      </c>
      <c r="N16606" s="1" t="str">
        <f>IF(OR(BART_Rides[[#This Row],[Station Code]]="EM", BART_Rides[[#This Row],[Station Code]]="MT", BART_Rides[[#This Row],[Station Code]]="PL", BART_Rides[[#This Row],[Station Code]]="CC"), "Yes", "No")</f>
        <v>No</v>
      </c>
    </row>
    <row r="16607" spans="6:14">
      <c r="F16607" s="3">
        <v>44377</v>
      </c>
      <c r="G16607" s="1" t="s">
        <v>87</v>
      </c>
      <c r="H16607" s="1" t="s">
        <v>104</v>
      </c>
      <c r="I16607" s="1">
        <v>458</v>
      </c>
      <c r="J16607" s="1">
        <f>MONTH(BART_Rides[[#This Row],[Date]])</f>
        <v>6</v>
      </c>
      <c r="K16607" s="1">
        <f>WEEKDAY(BART_Rides[[#This Row],[Date]],2)</f>
        <v>3</v>
      </c>
      <c r="L16607" s="1" t="str">
        <f>LEFT(BART_Rides[[#This Row],[Lines]],1)</f>
        <v>O</v>
      </c>
      <c r="M16607" s="1" t="str">
        <f>IF(BART_Rides[[#This Row],[FirstLetter]]="Y","Yes","No")</f>
        <v>No</v>
      </c>
      <c r="N16607" s="1" t="str">
        <f>IF(OR(BART_Rides[[#This Row],[Station Code]]="EM", BART_Rides[[#This Row],[Station Code]]="MT", BART_Rides[[#This Row],[Station Code]]="PL", BART_Rides[[#This Row],[Station Code]]="CC"), "Yes", "No")</f>
        <v>No</v>
      </c>
    </row>
    <row r="16608" spans="6:14">
      <c r="F16608" s="3">
        <v>44378</v>
      </c>
      <c r="G16608" s="1" t="s">
        <v>87</v>
      </c>
      <c r="H16608" s="1" t="s">
        <v>104</v>
      </c>
      <c r="I16608" s="1">
        <v>395</v>
      </c>
      <c r="J16608" s="1">
        <f>MONTH(BART_Rides[[#This Row],[Date]])</f>
        <v>7</v>
      </c>
      <c r="K16608" s="1">
        <f>WEEKDAY(BART_Rides[[#This Row],[Date]],2)</f>
        <v>4</v>
      </c>
      <c r="L16608" s="1" t="str">
        <f>LEFT(BART_Rides[[#This Row],[Lines]],1)</f>
        <v>O</v>
      </c>
      <c r="M16608" s="1" t="str">
        <f>IF(BART_Rides[[#This Row],[FirstLetter]]="Y","Yes","No")</f>
        <v>No</v>
      </c>
      <c r="N16608" s="1" t="str">
        <f>IF(OR(BART_Rides[[#This Row],[Station Code]]="EM", BART_Rides[[#This Row],[Station Code]]="MT", BART_Rides[[#This Row],[Station Code]]="PL", BART_Rides[[#This Row],[Station Code]]="CC"), "Yes", "No")</f>
        <v>No</v>
      </c>
    </row>
    <row r="16609" spans="6:14">
      <c r="F16609" s="3">
        <v>44379</v>
      </c>
      <c r="G16609" s="1" t="s">
        <v>87</v>
      </c>
      <c r="H16609" s="1" t="s">
        <v>104</v>
      </c>
      <c r="I16609" s="1">
        <v>413</v>
      </c>
      <c r="J16609" s="1">
        <f>MONTH(BART_Rides[[#This Row],[Date]])</f>
        <v>7</v>
      </c>
      <c r="K16609" s="1">
        <f>WEEKDAY(BART_Rides[[#This Row],[Date]],2)</f>
        <v>5</v>
      </c>
      <c r="L16609" s="1" t="str">
        <f>LEFT(BART_Rides[[#This Row],[Lines]],1)</f>
        <v>O</v>
      </c>
      <c r="M16609" s="1" t="str">
        <f>IF(BART_Rides[[#This Row],[FirstLetter]]="Y","Yes","No")</f>
        <v>No</v>
      </c>
      <c r="N16609" s="1" t="str">
        <f>IF(OR(BART_Rides[[#This Row],[Station Code]]="EM", BART_Rides[[#This Row],[Station Code]]="MT", BART_Rides[[#This Row],[Station Code]]="PL", BART_Rides[[#This Row],[Station Code]]="CC"), "Yes", "No")</f>
        <v>No</v>
      </c>
    </row>
    <row r="16610" spans="6:14">
      <c r="F16610" s="3">
        <v>44380</v>
      </c>
      <c r="G16610" s="1" t="s">
        <v>87</v>
      </c>
      <c r="H16610" s="1" t="s">
        <v>104</v>
      </c>
      <c r="I16610" s="1">
        <v>256</v>
      </c>
      <c r="J16610" s="1">
        <f>MONTH(BART_Rides[[#This Row],[Date]])</f>
        <v>7</v>
      </c>
      <c r="K16610" s="1">
        <f>WEEKDAY(BART_Rides[[#This Row],[Date]],2)</f>
        <v>6</v>
      </c>
      <c r="L16610" s="1" t="str">
        <f>LEFT(BART_Rides[[#This Row],[Lines]],1)</f>
        <v>O</v>
      </c>
      <c r="M16610" s="1" t="str">
        <f>IF(BART_Rides[[#This Row],[FirstLetter]]="Y","Yes","No")</f>
        <v>No</v>
      </c>
      <c r="N16610" s="1" t="str">
        <f>IF(OR(BART_Rides[[#This Row],[Station Code]]="EM", BART_Rides[[#This Row],[Station Code]]="MT", BART_Rides[[#This Row],[Station Code]]="PL", BART_Rides[[#This Row],[Station Code]]="CC"), "Yes", "No")</f>
        <v>No</v>
      </c>
    </row>
    <row r="16611" spans="6:14">
      <c r="F16611" s="3">
        <v>44381</v>
      </c>
      <c r="G16611" s="1" t="s">
        <v>87</v>
      </c>
      <c r="H16611" s="1" t="s">
        <v>104</v>
      </c>
      <c r="I16611" s="1">
        <v>200</v>
      </c>
      <c r="J16611" s="1">
        <f>MONTH(BART_Rides[[#This Row],[Date]])</f>
        <v>7</v>
      </c>
      <c r="K16611" s="1">
        <f>WEEKDAY(BART_Rides[[#This Row],[Date]],2)</f>
        <v>7</v>
      </c>
      <c r="L16611" s="1" t="str">
        <f>LEFT(BART_Rides[[#This Row],[Lines]],1)</f>
        <v>O</v>
      </c>
      <c r="M16611" s="1" t="str">
        <f>IF(BART_Rides[[#This Row],[FirstLetter]]="Y","Yes","No")</f>
        <v>No</v>
      </c>
      <c r="N16611" s="1" t="str">
        <f>IF(OR(BART_Rides[[#This Row],[Station Code]]="EM", BART_Rides[[#This Row],[Station Code]]="MT", BART_Rides[[#This Row],[Station Code]]="PL", BART_Rides[[#This Row],[Station Code]]="CC"), "Yes", "No")</f>
        <v>No</v>
      </c>
    </row>
    <row r="16612" spans="6:14">
      <c r="F16612" s="3">
        <v>44382</v>
      </c>
      <c r="G16612" s="1" t="s">
        <v>87</v>
      </c>
      <c r="H16612" s="1" t="s">
        <v>104</v>
      </c>
      <c r="I16612" s="1">
        <v>241</v>
      </c>
      <c r="J16612" s="1">
        <f>MONTH(BART_Rides[[#This Row],[Date]])</f>
        <v>7</v>
      </c>
      <c r="K16612" s="1">
        <f>WEEKDAY(BART_Rides[[#This Row],[Date]],2)</f>
        <v>1</v>
      </c>
      <c r="L16612" s="1" t="str">
        <f>LEFT(BART_Rides[[#This Row],[Lines]],1)</f>
        <v>O</v>
      </c>
      <c r="M16612" s="1" t="str">
        <f>IF(BART_Rides[[#This Row],[FirstLetter]]="Y","Yes","No")</f>
        <v>No</v>
      </c>
      <c r="N16612" s="1" t="str">
        <f>IF(OR(BART_Rides[[#This Row],[Station Code]]="EM", BART_Rides[[#This Row],[Station Code]]="MT", BART_Rides[[#This Row],[Station Code]]="PL", BART_Rides[[#This Row],[Station Code]]="CC"), "Yes", "No")</f>
        <v>No</v>
      </c>
    </row>
    <row r="16613" spans="6:14">
      <c r="F16613" s="3">
        <v>44383</v>
      </c>
      <c r="G16613" s="1" t="s">
        <v>87</v>
      </c>
      <c r="H16613" s="1" t="s">
        <v>104</v>
      </c>
      <c r="I16613" s="1">
        <v>419</v>
      </c>
      <c r="J16613" s="1">
        <f>MONTH(BART_Rides[[#This Row],[Date]])</f>
        <v>7</v>
      </c>
      <c r="K16613" s="1">
        <f>WEEKDAY(BART_Rides[[#This Row],[Date]],2)</f>
        <v>2</v>
      </c>
      <c r="L16613" s="1" t="str">
        <f>LEFT(BART_Rides[[#This Row],[Lines]],1)</f>
        <v>O</v>
      </c>
      <c r="M16613" s="1" t="str">
        <f>IF(BART_Rides[[#This Row],[FirstLetter]]="Y","Yes","No")</f>
        <v>No</v>
      </c>
      <c r="N16613" s="1" t="str">
        <f>IF(OR(BART_Rides[[#This Row],[Station Code]]="EM", BART_Rides[[#This Row],[Station Code]]="MT", BART_Rides[[#This Row],[Station Code]]="PL", BART_Rides[[#This Row],[Station Code]]="CC"), "Yes", "No")</f>
        <v>No</v>
      </c>
    </row>
    <row r="16614" spans="6:14">
      <c r="F16614" s="3">
        <v>44384</v>
      </c>
      <c r="G16614" s="1" t="s">
        <v>87</v>
      </c>
      <c r="H16614" s="1" t="s">
        <v>104</v>
      </c>
      <c r="I16614" s="1">
        <v>444</v>
      </c>
      <c r="J16614" s="1">
        <f>MONTH(BART_Rides[[#This Row],[Date]])</f>
        <v>7</v>
      </c>
      <c r="K16614" s="1">
        <f>WEEKDAY(BART_Rides[[#This Row],[Date]],2)</f>
        <v>3</v>
      </c>
      <c r="L16614" s="1" t="str">
        <f>LEFT(BART_Rides[[#This Row],[Lines]],1)</f>
        <v>O</v>
      </c>
      <c r="M16614" s="1" t="str">
        <f>IF(BART_Rides[[#This Row],[FirstLetter]]="Y","Yes","No")</f>
        <v>No</v>
      </c>
      <c r="N16614" s="1" t="str">
        <f>IF(OR(BART_Rides[[#This Row],[Station Code]]="EM", BART_Rides[[#This Row],[Station Code]]="MT", BART_Rides[[#This Row],[Station Code]]="PL", BART_Rides[[#This Row],[Station Code]]="CC"), "Yes", "No")</f>
        <v>No</v>
      </c>
    </row>
    <row r="16615" spans="6:14">
      <c r="F16615" s="3">
        <v>44385</v>
      </c>
      <c r="G16615" s="1" t="s">
        <v>87</v>
      </c>
      <c r="H16615" s="1" t="s">
        <v>104</v>
      </c>
      <c r="I16615" s="1">
        <v>462</v>
      </c>
      <c r="J16615" s="1">
        <f>MONTH(BART_Rides[[#This Row],[Date]])</f>
        <v>7</v>
      </c>
      <c r="K16615" s="1">
        <f>WEEKDAY(BART_Rides[[#This Row],[Date]],2)</f>
        <v>4</v>
      </c>
      <c r="L16615" s="1" t="str">
        <f>LEFT(BART_Rides[[#This Row],[Lines]],1)</f>
        <v>O</v>
      </c>
      <c r="M16615" s="1" t="str">
        <f>IF(BART_Rides[[#This Row],[FirstLetter]]="Y","Yes","No")</f>
        <v>No</v>
      </c>
      <c r="N16615" s="1" t="str">
        <f>IF(OR(BART_Rides[[#This Row],[Station Code]]="EM", BART_Rides[[#This Row],[Station Code]]="MT", BART_Rides[[#This Row],[Station Code]]="PL", BART_Rides[[#This Row],[Station Code]]="CC"), "Yes", "No")</f>
        <v>No</v>
      </c>
    </row>
    <row r="16616" spans="6:14">
      <c r="F16616" s="3">
        <v>44386</v>
      </c>
      <c r="G16616" s="1" t="s">
        <v>87</v>
      </c>
      <c r="H16616" s="1" t="s">
        <v>104</v>
      </c>
      <c r="I16616" s="1">
        <v>428</v>
      </c>
      <c r="J16616" s="1">
        <f>MONTH(BART_Rides[[#This Row],[Date]])</f>
        <v>7</v>
      </c>
      <c r="K16616" s="1">
        <f>WEEKDAY(BART_Rides[[#This Row],[Date]],2)</f>
        <v>5</v>
      </c>
      <c r="L16616" s="1" t="str">
        <f>LEFT(BART_Rides[[#This Row],[Lines]],1)</f>
        <v>O</v>
      </c>
      <c r="M16616" s="1" t="str">
        <f>IF(BART_Rides[[#This Row],[FirstLetter]]="Y","Yes","No")</f>
        <v>No</v>
      </c>
      <c r="N16616" s="1" t="str">
        <f>IF(OR(BART_Rides[[#This Row],[Station Code]]="EM", BART_Rides[[#This Row],[Station Code]]="MT", BART_Rides[[#This Row],[Station Code]]="PL", BART_Rides[[#This Row],[Station Code]]="CC"), "Yes", "No")</f>
        <v>No</v>
      </c>
    </row>
    <row r="16617" spans="6:14">
      <c r="F16617" s="3">
        <v>44387</v>
      </c>
      <c r="G16617" s="1" t="s">
        <v>87</v>
      </c>
      <c r="H16617" s="1" t="s">
        <v>104</v>
      </c>
      <c r="I16617" s="1">
        <v>251</v>
      </c>
      <c r="J16617" s="1">
        <f>MONTH(BART_Rides[[#This Row],[Date]])</f>
        <v>7</v>
      </c>
      <c r="K16617" s="1">
        <f>WEEKDAY(BART_Rides[[#This Row],[Date]],2)</f>
        <v>6</v>
      </c>
      <c r="L16617" s="1" t="str">
        <f>LEFT(BART_Rides[[#This Row],[Lines]],1)</f>
        <v>O</v>
      </c>
      <c r="M16617" s="1" t="str">
        <f>IF(BART_Rides[[#This Row],[FirstLetter]]="Y","Yes","No")</f>
        <v>No</v>
      </c>
      <c r="N16617" s="1" t="str">
        <f>IF(OR(BART_Rides[[#This Row],[Station Code]]="EM", BART_Rides[[#This Row],[Station Code]]="MT", BART_Rides[[#This Row],[Station Code]]="PL", BART_Rides[[#This Row],[Station Code]]="CC"), "Yes", "No")</f>
        <v>No</v>
      </c>
    </row>
    <row r="16618" spans="6:14">
      <c r="F16618" s="3">
        <v>44388</v>
      </c>
      <c r="G16618" s="1" t="s">
        <v>87</v>
      </c>
      <c r="H16618" s="1" t="s">
        <v>104</v>
      </c>
      <c r="I16618" s="1">
        <v>216</v>
      </c>
      <c r="J16618" s="1">
        <f>MONTH(BART_Rides[[#This Row],[Date]])</f>
        <v>7</v>
      </c>
      <c r="K16618" s="1">
        <f>WEEKDAY(BART_Rides[[#This Row],[Date]],2)</f>
        <v>7</v>
      </c>
      <c r="L16618" s="1" t="str">
        <f>LEFT(BART_Rides[[#This Row],[Lines]],1)</f>
        <v>O</v>
      </c>
      <c r="M16618" s="1" t="str">
        <f>IF(BART_Rides[[#This Row],[FirstLetter]]="Y","Yes","No")</f>
        <v>No</v>
      </c>
      <c r="N16618" s="1" t="str">
        <f>IF(OR(BART_Rides[[#This Row],[Station Code]]="EM", BART_Rides[[#This Row],[Station Code]]="MT", BART_Rides[[#This Row],[Station Code]]="PL", BART_Rides[[#This Row],[Station Code]]="CC"), "Yes", "No")</f>
        <v>No</v>
      </c>
    </row>
    <row r="16619" spans="6:14">
      <c r="F16619" s="3">
        <v>44389</v>
      </c>
      <c r="G16619" s="1" t="s">
        <v>87</v>
      </c>
      <c r="H16619" s="1" t="s">
        <v>104</v>
      </c>
      <c r="I16619" s="1">
        <v>448</v>
      </c>
      <c r="J16619" s="1">
        <f>MONTH(BART_Rides[[#This Row],[Date]])</f>
        <v>7</v>
      </c>
      <c r="K16619" s="1">
        <f>WEEKDAY(BART_Rides[[#This Row],[Date]],2)</f>
        <v>1</v>
      </c>
      <c r="L16619" s="1" t="str">
        <f>LEFT(BART_Rides[[#This Row],[Lines]],1)</f>
        <v>O</v>
      </c>
      <c r="M16619" s="1" t="str">
        <f>IF(BART_Rides[[#This Row],[FirstLetter]]="Y","Yes","No")</f>
        <v>No</v>
      </c>
      <c r="N16619" s="1" t="str">
        <f>IF(OR(BART_Rides[[#This Row],[Station Code]]="EM", BART_Rides[[#This Row],[Station Code]]="MT", BART_Rides[[#This Row],[Station Code]]="PL", BART_Rides[[#This Row],[Station Code]]="CC"), "Yes", "No")</f>
        <v>No</v>
      </c>
    </row>
    <row r="16620" spans="6:14">
      <c r="F16620" s="3">
        <v>44390</v>
      </c>
      <c r="G16620" s="1" t="s">
        <v>87</v>
      </c>
      <c r="H16620" s="1" t="s">
        <v>104</v>
      </c>
      <c r="I16620" s="1">
        <v>446</v>
      </c>
      <c r="J16620" s="1">
        <f>MONTH(BART_Rides[[#This Row],[Date]])</f>
        <v>7</v>
      </c>
      <c r="K16620" s="1">
        <f>WEEKDAY(BART_Rides[[#This Row],[Date]],2)</f>
        <v>2</v>
      </c>
      <c r="L16620" s="1" t="str">
        <f>LEFT(BART_Rides[[#This Row],[Lines]],1)</f>
        <v>O</v>
      </c>
      <c r="M16620" s="1" t="str">
        <f>IF(BART_Rides[[#This Row],[FirstLetter]]="Y","Yes","No")</f>
        <v>No</v>
      </c>
      <c r="N16620" s="1" t="str">
        <f>IF(OR(BART_Rides[[#This Row],[Station Code]]="EM", BART_Rides[[#This Row],[Station Code]]="MT", BART_Rides[[#This Row],[Station Code]]="PL", BART_Rides[[#This Row],[Station Code]]="CC"), "Yes", "No")</f>
        <v>No</v>
      </c>
    </row>
    <row r="16621" spans="6:14">
      <c r="F16621" s="3">
        <v>44391</v>
      </c>
      <c r="G16621" s="1" t="s">
        <v>87</v>
      </c>
      <c r="H16621" s="1" t="s">
        <v>104</v>
      </c>
      <c r="I16621" s="1">
        <v>486</v>
      </c>
      <c r="J16621" s="1">
        <f>MONTH(BART_Rides[[#This Row],[Date]])</f>
        <v>7</v>
      </c>
      <c r="K16621" s="1">
        <f>WEEKDAY(BART_Rides[[#This Row],[Date]],2)</f>
        <v>3</v>
      </c>
      <c r="L16621" s="1" t="str">
        <f>LEFT(BART_Rides[[#This Row],[Lines]],1)</f>
        <v>O</v>
      </c>
      <c r="M16621" s="1" t="str">
        <f>IF(BART_Rides[[#This Row],[FirstLetter]]="Y","Yes","No")</f>
        <v>No</v>
      </c>
      <c r="N16621" s="1" t="str">
        <f>IF(OR(BART_Rides[[#This Row],[Station Code]]="EM", BART_Rides[[#This Row],[Station Code]]="MT", BART_Rides[[#This Row],[Station Code]]="PL", BART_Rides[[#This Row],[Station Code]]="CC"), "Yes", "No")</f>
        <v>No</v>
      </c>
    </row>
    <row r="16622" spans="6:14">
      <c r="F16622" s="3">
        <v>44392</v>
      </c>
      <c r="G16622" s="1" t="s">
        <v>87</v>
      </c>
      <c r="H16622" s="1" t="s">
        <v>104</v>
      </c>
      <c r="I16622" s="1">
        <v>499</v>
      </c>
      <c r="J16622" s="1">
        <f>MONTH(BART_Rides[[#This Row],[Date]])</f>
        <v>7</v>
      </c>
      <c r="K16622" s="1">
        <f>WEEKDAY(BART_Rides[[#This Row],[Date]],2)</f>
        <v>4</v>
      </c>
      <c r="L16622" s="1" t="str">
        <f>LEFT(BART_Rides[[#This Row],[Lines]],1)</f>
        <v>O</v>
      </c>
      <c r="M16622" s="1" t="str">
        <f>IF(BART_Rides[[#This Row],[FirstLetter]]="Y","Yes","No")</f>
        <v>No</v>
      </c>
      <c r="N16622" s="1" t="str">
        <f>IF(OR(BART_Rides[[#This Row],[Station Code]]="EM", BART_Rides[[#This Row],[Station Code]]="MT", BART_Rides[[#This Row],[Station Code]]="PL", BART_Rides[[#This Row],[Station Code]]="CC"), "Yes", "No")</f>
        <v>No</v>
      </c>
    </row>
    <row r="16623" spans="6:14">
      <c r="F16623" s="3">
        <v>44393</v>
      </c>
      <c r="G16623" s="1" t="s">
        <v>87</v>
      </c>
      <c r="H16623" s="1" t="s">
        <v>104</v>
      </c>
      <c r="I16623" s="1">
        <v>466</v>
      </c>
      <c r="J16623" s="1">
        <f>MONTH(BART_Rides[[#This Row],[Date]])</f>
        <v>7</v>
      </c>
      <c r="K16623" s="1">
        <f>WEEKDAY(BART_Rides[[#This Row],[Date]],2)</f>
        <v>5</v>
      </c>
      <c r="L16623" s="1" t="str">
        <f>LEFT(BART_Rides[[#This Row],[Lines]],1)</f>
        <v>O</v>
      </c>
      <c r="M16623" s="1" t="str">
        <f>IF(BART_Rides[[#This Row],[FirstLetter]]="Y","Yes","No")</f>
        <v>No</v>
      </c>
      <c r="N16623" s="1" t="str">
        <f>IF(OR(BART_Rides[[#This Row],[Station Code]]="EM", BART_Rides[[#This Row],[Station Code]]="MT", BART_Rides[[#This Row],[Station Code]]="PL", BART_Rides[[#This Row],[Station Code]]="CC"), "Yes", "No")</f>
        <v>No</v>
      </c>
    </row>
    <row r="16624" spans="6:14">
      <c r="F16624" s="3">
        <v>44394</v>
      </c>
      <c r="G16624" s="1" t="s">
        <v>87</v>
      </c>
      <c r="H16624" s="1" t="s">
        <v>104</v>
      </c>
      <c r="I16624" s="1">
        <v>263</v>
      </c>
      <c r="J16624" s="1">
        <f>MONTH(BART_Rides[[#This Row],[Date]])</f>
        <v>7</v>
      </c>
      <c r="K16624" s="1">
        <f>WEEKDAY(BART_Rides[[#This Row],[Date]],2)</f>
        <v>6</v>
      </c>
      <c r="L16624" s="1" t="str">
        <f>LEFT(BART_Rides[[#This Row],[Lines]],1)</f>
        <v>O</v>
      </c>
      <c r="M16624" s="1" t="str">
        <f>IF(BART_Rides[[#This Row],[FirstLetter]]="Y","Yes","No")</f>
        <v>No</v>
      </c>
      <c r="N16624" s="1" t="str">
        <f>IF(OR(BART_Rides[[#This Row],[Station Code]]="EM", BART_Rides[[#This Row],[Station Code]]="MT", BART_Rides[[#This Row],[Station Code]]="PL", BART_Rides[[#This Row],[Station Code]]="CC"), "Yes", "No")</f>
        <v>No</v>
      </c>
    </row>
    <row r="16625" spans="6:14">
      <c r="F16625" s="3">
        <v>44395</v>
      </c>
      <c r="G16625" s="1" t="s">
        <v>87</v>
      </c>
      <c r="H16625" s="1" t="s">
        <v>104</v>
      </c>
      <c r="I16625" s="1">
        <v>251</v>
      </c>
      <c r="J16625" s="1">
        <f>MONTH(BART_Rides[[#This Row],[Date]])</f>
        <v>7</v>
      </c>
      <c r="K16625" s="1">
        <f>WEEKDAY(BART_Rides[[#This Row],[Date]],2)</f>
        <v>7</v>
      </c>
      <c r="L16625" s="1" t="str">
        <f>LEFT(BART_Rides[[#This Row],[Lines]],1)</f>
        <v>O</v>
      </c>
      <c r="M16625" s="1" t="str">
        <f>IF(BART_Rides[[#This Row],[FirstLetter]]="Y","Yes","No")</f>
        <v>No</v>
      </c>
      <c r="N16625" s="1" t="str">
        <f>IF(OR(BART_Rides[[#This Row],[Station Code]]="EM", BART_Rides[[#This Row],[Station Code]]="MT", BART_Rides[[#This Row],[Station Code]]="PL", BART_Rides[[#This Row],[Station Code]]="CC"), "Yes", "No")</f>
        <v>No</v>
      </c>
    </row>
    <row r="16626" spans="6:14">
      <c r="F16626" s="3">
        <v>44396</v>
      </c>
      <c r="G16626" s="1" t="s">
        <v>87</v>
      </c>
      <c r="H16626" s="1" t="s">
        <v>104</v>
      </c>
      <c r="I16626" s="1">
        <v>503</v>
      </c>
      <c r="J16626" s="1">
        <f>MONTH(BART_Rides[[#This Row],[Date]])</f>
        <v>7</v>
      </c>
      <c r="K16626" s="1">
        <f>WEEKDAY(BART_Rides[[#This Row],[Date]],2)</f>
        <v>1</v>
      </c>
      <c r="L16626" s="1" t="str">
        <f>LEFT(BART_Rides[[#This Row],[Lines]],1)</f>
        <v>O</v>
      </c>
      <c r="M16626" s="1" t="str">
        <f>IF(BART_Rides[[#This Row],[FirstLetter]]="Y","Yes","No")</f>
        <v>No</v>
      </c>
      <c r="N16626" s="1" t="str">
        <f>IF(OR(BART_Rides[[#This Row],[Station Code]]="EM", BART_Rides[[#This Row],[Station Code]]="MT", BART_Rides[[#This Row],[Station Code]]="PL", BART_Rides[[#This Row],[Station Code]]="CC"), "Yes", "No")</f>
        <v>No</v>
      </c>
    </row>
    <row r="16627" spans="6:14">
      <c r="F16627" s="3">
        <v>44397</v>
      </c>
      <c r="G16627" s="1" t="s">
        <v>87</v>
      </c>
      <c r="H16627" s="1" t="s">
        <v>104</v>
      </c>
      <c r="I16627" s="1">
        <v>478</v>
      </c>
      <c r="J16627" s="1">
        <f>MONTH(BART_Rides[[#This Row],[Date]])</f>
        <v>7</v>
      </c>
      <c r="K16627" s="1">
        <f>WEEKDAY(BART_Rides[[#This Row],[Date]],2)</f>
        <v>2</v>
      </c>
      <c r="L16627" s="1" t="str">
        <f>LEFT(BART_Rides[[#This Row],[Lines]],1)</f>
        <v>O</v>
      </c>
      <c r="M16627" s="1" t="str">
        <f>IF(BART_Rides[[#This Row],[FirstLetter]]="Y","Yes","No")</f>
        <v>No</v>
      </c>
      <c r="N16627" s="1" t="str">
        <f>IF(OR(BART_Rides[[#This Row],[Station Code]]="EM", BART_Rides[[#This Row],[Station Code]]="MT", BART_Rides[[#This Row],[Station Code]]="PL", BART_Rides[[#This Row],[Station Code]]="CC"), "Yes", "No")</f>
        <v>No</v>
      </c>
    </row>
    <row r="16628" spans="6:14">
      <c r="F16628" s="3">
        <v>44398</v>
      </c>
      <c r="G16628" s="1" t="s">
        <v>87</v>
      </c>
      <c r="H16628" s="1" t="s">
        <v>104</v>
      </c>
      <c r="I16628" s="1">
        <v>502</v>
      </c>
      <c r="J16628" s="1">
        <f>MONTH(BART_Rides[[#This Row],[Date]])</f>
        <v>7</v>
      </c>
      <c r="K16628" s="1">
        <f>WEEKDAY(BART_Rides[[#This Row],[Date]],2)</f>
        <v>3</v>
      </c>
      <c r="L16628" s="1" t="str">
        <f>LEFT(BART_Rides[[#This Row],[Lines]],1)</f>
        <v>O</v>
      </c>
      <c r="M16628" s="1" t="str">
        <f>IF(BART_Rides[[#This Row],[FirstLetter]]="Y","Yes","No")</f>
        <v>No</v>
      </c>
      <c r="N16628" s="1" t="str">
        <f>IF(OR(BART_Rides[[#This Row],[Station Code]]="EM", BART_Rides[[#This Row],[Station Code]]="MT", BART_Rides[[#This Row],[Station Code]]="PL", BART_Rides[[#This Row],[Station Code]]="CC"), "Yes", "No")</f>
        <v>No</v>
      </c>
    </row>
    <row r="16629" spans="6:14">
      <c r="F16629" s="3">
        <v>44399</v>
      </c>
      <c r="G16629" s="1" t="s">
        <v>87</v>
      </c>
      <c r="H16629" s="1" t="s">
        <v>104</v>
      </c>
      <c r="I16629" s="1">
        <v>416</v>
      </c>
      <c r="J16629" s="1">
        <f>MONTH(BART_Rides[[#This Row],[Date]])</f>
        <v>7</v>
      </c>
      <c r="K16629" s="1">
        <f>WEEKDAY(BART_Rides[[#This Row],[Date]],2)</f>
        <v>4</v>
      </c>
      <c r="L16629" s="1" t="str">
        <f>LEFT(BART_Rides[[#This Row],[Lines]],1)</f>
        <v>O</v>
      </c>
      <c r="M16629" s="1" t="str">
        <f>IF(BART_Rides[[#This Row],[FirstLetter]]="Y","Yes","No")</f>
        <v>No</v>
      </c>
      <c r="N16629" s="1" t="str">
        <f>IF(OR(BART_Rides[[#This Row],[Station Code]]="EM", BART_Rides[[#This Row],[Station Code]]="MT", BART_Rides[[#This Row],[Station Code]]="PL", BART_Rides[[#This Row],[Station Code]]="CC"), "Yes", "No")</f>
        <v>No</v>
      </c>
    </row>
    <row r="16630" spans="6:14">
      <c r="F16630" s="3">
        <v>44400</v>
      </c>
      <c r="G16630" s="1" t="s">
        <v>87</v>
      </c>
      <c r="H16630" s="1" t="s">
        <v>104</v>
      </c>
      <c r="I16630" s="1">
        <v>423</v>
      </c>
      <c r="J16630" s="1">
        <f>MONTH(BART_Rides[[#This Row],[Date]])</f>
        <v>7</v>
      </c>
      <c r="K16630" s="1">
        <f>WEEKDAY(BART_Rides[[#This Row],[Date]],2)</f>
        <v>5</v>
      </c>
      <c r="L16630" s="1" t="str">
        <f>LEFT(BART_Rides[[#This Row],[Lines]],1)</f>
        <v>O</v>
      </c>
      <c r="M16630" s="1" t="str">
        <f>IF(BART_Rides[[#This Row],[FirstLetter]]="Y","Yes","No")</f>
        <v>No</v>
      </c>
      <c r="N16630" s="1" t="str">
        <f>IF(OR(BART_Rides[[#This Row],[Station Code]]="EM", BART_Rides[[#This Row],[Station Code]]="MT", BART_Rides[[#This Row],[Station Code]]="PL", BART_Rides[[#This Row],[Station Code]]="CC"), "Yes", "No")</f>
        <v>No</v>
      </c>
    </row>
    <row r="16631" spans="6:14">
      <c r="F16631" s="3">
        <v>44401</v>
      </c>
      <c r="G16631" s="1" t="s">
        <v>87</v>
      </c>
      <c r="H16631" s="1" t="s">
        <v>104</v>
      </c>
      <c r="I16631" s="1">
        <v>241</v>
      </c>
      <c r="J16631" s="1">
        <f>MONTH(BART_Rides[[#This Row],[Date]])</f>
        <v>7</v>
      </c>
      <c r="K16631" s="1">
        <f>WEEKDAY(BART_Rides[[#This Row],[Date]],2)</f>
        <v>6</v>
      </c>
      <c r="L16631" s="1" t="str">
        <f>LEFT(BART_Rides[[#This Row],[Lines]],1)</f>
        <v>O</v>
      </c>
      <c r="M16631" s="1" t="str">
        <f>IF(BART_Rides[[#This Row],[FirstLetter]]="Y","Yes","No")</f>
        <v>No</v>
      </c>
      <c r="N16631" s="1" t="str">
        <f>IF(OR(BART_Rides[[#This Row],[Station Code]]="EM", BART_Rides[[#This Row],[Station Code]]="MT", BART_Rides[[#This Row],[Station Code]]="PL", BART_Rides[[#This Row],[Station Code]]="CC"), "Yes", "No")</f>
        <v>No</v>
      </c>
    </row>
    <row r="16632" spans="6:14">
      <c r="F16632" s="3">
        <v>44402</v>
      </c>
      <c r="G16632" s="1" t="s">
        <v>87</v>
      </c>
      <c r="H16632" s="1" t="s">
        <v>104</v>
      </c>
      <c r="I16632" s="1">
        <v>220</v>
      </c>
      <c r="J16632" s="1">
        <f>MONTH(BART_Rides[[#This Row],[Date]])</f>
        <v>7</v>
      </c>
      <c r="K16632" s="1">
        <f>WEEKDAY(BART_Rides[[#This Row],[Date]],2)</f>
        <v>7</v>
      </c>
      <c r="L16632" s="1" t="str">
        <f>LEFT(BART_Rides[[#This Row],[Lines]],1)</f>
        <v>O</v>
      </c>
      <c r="M16632" s="1" t="str">
        <f>IF(BART_Rides[[#This Row],[FirstLetter]]="Y","Yes","No")</f>
        <v>No</v>
      </c>
      <c r="N16632" s="1" t="str">
        <f>IF(OR(BART_Rides[[#This Row],[Station Code]]="EM", BART_Rides[[#This Row],[Station Code]]="MT", BART_Rides[[#This Row],[Station Code]]="PL", BART_Rides[[#This Row],[Station Code]]="CC"), "Yes", "No")</f>
        <v>No</v>
      </c>
    </row>
    <row r="16633" spans="6:14">
      <c r="F16633" s="3">
        <v>44403</v>
      </c>
      <c r="G16633" s="1" t="s">
        <v>87</v>
      </c>
      <c r="H16633" s="1" t="s">
        <v>104</v>
      </c>
      <c r="I16633" s="1">
        <v>447</v>
      </c>
      <c r="J16633" s="1">
        <f>MONTH(BART_Rides[[#This Row],[Date]])</f>
        <v>7</v>
      </c>
      <c r="K16633" s="1">
        <f>WEEKDAY(BART_Rides[[#This Row],[Date]],2)</f>
        <v>1</v>
      </c>
      <c r="L16633" s="1" t="str">
        <f>LEFT(BART_Rides[[#This Row],[Lines]],1)</f>
        <v>O</v>
      </c>
      <c r="M16633" s="1" t="str">
        <f>IF(BART_Rides[[#This Row],[FirstLetter]]="Y","Yes","No")</f>
        <v>No</v>
      </c>
      <c r="N16633" s="1" t="str">
        <f>IF(OR(BART_Rides[[#This Row],[Station Code]]="EM", BART_Rides[[#This Row],[Station Code]]="MT", BART_Rides[[#This Row],[Station Code]]="PL", BART_Rides[[#This Row],[Station Code]]="CC"), "Yes", "No")</f>
        <v>No</v>
      </c>
    </row>
    <row r="16634" spans="6:14">
      <c r="F16634" s="3">
        <v>44404</v>
      </c>
      <c r="G16634" s="1" t="s">
        <v>87</v>
      </c>
      <c r="H16634" s="1" t="s">
        <v>104</v>
      </c>
      <c r="I16634" s="1">
        <v>484</v>
      </c>
      <c r="J16634" s="1">
        <f>MONTH(BART_Rides[[#This Row],[Date]])</f>
        <v>7</v>
      </c>
      <c r="K16634" s="1">
        <f>WEEKDAY(BART_Rides[[#This Row],[Date]],2)</f>
        <v>2</v>
      </c>
      <c r="L16634" s="1" t="str">
        <f>LEFT(BART_Rides[[#This Row],[Lines]],1)</f>
        <v>O</v>
      </c>
      <c r="M16634" s="1" t="str">
        <f>IF(BART_Rides[[#This Row],[FirstLetter]]="Y","Yes","No")</f>
        <v>No</v>
      </c>
      <c r="N16634" s="1" t="str">
        <f>IF(OR(BART_Rides[[#This Row],[Station Code]]="EM", BART_Rides[[#This Row],[Station Code]]="MT", BART_Rides[[#This Row],[Station Code]]="PL", BART_Rides[[#This Row],[Station Code]]="CC"), "Yes", "No")</f>
        <v>No</v>
      </c>
    </row>
    <row r="16635" spans="6:14">
      <c r="F16635" s="3">
        <v>44405</v>
      </c>
      <c r="G16635" s="1" t="s">
        <v>87</v>
      </c>
      <c r="H16635" s="1" t="s">
        <v>104</v>
      </c>
      <c r="I16635" s="1">
        <v>504</v>
      </c>
      <c r="J16635" s="1">
        <f>MONTH(BART_Rides[[#This Row],[Date]])</f>
        <v>7</v>
      </c>
      <c r="K16635" s="1">
        <f>WEEKDAY(BART_Rides[[#This Row],[Date]],2)</f>
        <v>3</v>
      </c>
      <c r="L16635" s="1" t="str">
        <f>LEFT(BART_Rides[[#This Row],[Lines]],1)</f>
        <v>O</v>
      </c>
      <c r="M16635" s="1" t="str">
        <f>IF(BART_Rides[[#This Row],[FirstLetter]]="Y","Yes","No")</f>
        <v>No</v>
      </c>
      <c r="N16635" s="1" t="str">
        <f>IF(OR(BART_Rides[[#This Row],[Station Code]]="EM", BART_Rides[[#This Row],[Station Code]]="MT", BART_Rides[[#This Row],[Station Code]]="PL", BART_Rides[[#This Row],[Station Code]]="CC"), "Yes", "No")</f>
        <v>No</v>
      </c>
    </row>
    <row r="16636" spans="6:14">
      <c r="F16636" s="3">
        <v>44406</v>
      </c>
      <c r="G16636" s="1" t="s">
        <v>87</v>
      </c>
      <c r="H16636" s="1" t="s">
        <v>104</v>
      </c>
      <c r="I16636" s="1">
        <v>485</v>
      </c>
      <c r="J16636" s="1">
        <f>MONTH(BART_Rides[[#This Row],[Date]])</f>
        <v>7</v>
      </c>
      <c r="K16636" s="1">
        <f>WEEKDAY(BART_Rides[[#This Row],[Date]],2)</f>
        <v>4</v>
      </c>
      <c r="L16636" s="1" t="str">
        <f>LEFT(BART_Rides[[#This Row],[Lines]],1)</f>
        <v>O</v>
      </c>
      <c r="M16636" s="1" t="str">
        <f>IF(BART_Rides[[#This Row],[FirstLetter]]="Y","Yes","No")</f>
        <v>No</v>
      </c>
      <c r="N16636" s="1" t="str">
        <f>IF(OR(BART_Rides[[#This Row],[Station Code]]="EM", BART_Rides[[#This Row],[Station Code]]="MT", BART_Rides[[#This Row],[Station Code]]="PL", BART_Rides[[#This Row],[Station Code]]="CC"), "Yes", "No")</f>
        <v>No</v>
      </c>
    </row>
    <row r="16637" spans="6:14">
      <c r="F16637" s="3">
        <v>44407</v>
      </c>
      <c r="G16637" s="1" t="s">
        <v>87</v>
      </c>
      <c r="H16637" s="1" t="s">
        <v>104</v>
      </c>
      <c r="I16637" s="1">
        <v>472</v>
      </c>
      <c r="J16637" s="1">
        <f>MONTH(BART_Rides[[#This Row],[Date]])</f>
        <v>7</v>
      </c>
      <c r="K16637" s="1">
        <f>WEEKDAY(BART_Rides[[#This Row],[Date]],2)</f>
        <v>5</v>
      </c>
      <c r="L16637" s="1" t="str">
        <f>LEFT(BART_Rides[[#This Row],[Lines]],1)</f>
        <v>O</v>
      </c>
      <c r="M16637" s="1" t="str">
        <f>IF(BART_Rides[[#This Row],[FirstLetter]]="Y","Yes","No")</f>
        <v>No</v>
      </c>
      <c r="N16637" s="1" t="str">
        <f>IF(OR(BART_Rides[[#This Row],[Station Code]]="EM", BART_Rides[[#This Row],[Station Code]]="MT", BART_Rides[[#This Row],[Station Code]]="PL", BART_Rides[[#This Row],[Station Code]]="CC"), "Yes", "No")</f>
        <v>No</v>
      </c>
    </row>
    <row r="16638" spans="6:14">
      <c r="F16638" s="3">
        <v>44408</v>
      </c>
      <c r="G16638" s="1" t="s">
        <v>87</v>
      </c>
      <c r="H16638" s="1" t="s">
        <v>104</v>
      </c>
      <c r="I16638" s="1">
        <v>216</v>
      </c>
      <c r="J16638" s="1">
        <f>MONTH(BART_Rides[[#This Row],[Date]])</f>
        <v>7</v>
      </c>
      <c r="K16638" s="1">
        <f>WEEKDAY(BART_Rides[[#This Row],[Date]],2)</f>
        <v>6</v>
      </c>
      <c r="L16638" s="1" t="str">
        <f>LEFT(BART_Rides[[#This Row],[Lines]],1)</f>
        <v>O</v>
      </c>
      <c r="M16638" s="1" t="str">
        <f>IF(BART_Rides[[#This Row],[FirstLetter]]="Y","Yes","No")</f>
        <v>No</v>
      </c>
      <c r="N16638" s="1" t="str">
        <f>IF(OR(BART_Rides[[#This Row],[Station Code]]="EM", BART_Rides[[#This Row],[Station Code]]="MT", BART_Rides[[#This Row],[Station Code]]="PL", BART_Rides[[#This Row],[Station Code]]="CC"), "Yes", "No")</f>
        <v>No</v>
      </c>
    </row>
    <row r="16639" spans="6:14">
      <c r="F16639" s="3">
        <v>44409</v>
      </c>
      <c r="G16639" s="1" t="s">
        <v>87</v>
      </c>
      <c r="H16639" s="1" t="s">
        <v>104</v>
      </c>
      <c r="I16639" s="1">
        <v>197</v>
      </c>
      <c r="J16639" s="1">
        <f>MONTH(BART_Rides[[#This Row],[Date]])</f>
        <v>8</v>
      </c>
      <c r="K16639" s="1">
        <f>WEEKDAY(BART_Rides[[#This Row],[Date]],2)</f>
        <v>7</v>
      </c>
      <c r="L16639" s="1" t="str">
        <f>LEFT(BART_Rides[[#This Row],[Lines]],1)</f>
        <v>O</v>
      </c>
      <c r="M16639" s="1" t="str">
        <f>IF(BART_Rides[[#This Row],[FirstLetter]]="Y","Yes","No")</f>
        <v>No</v>
      </c>
      <c r="N16639" s="1" t="str">
        <f>IF(OR(BART_Rides[[#This Row],[Station Code]]="EM", BART_Rides[[#This Row],[Station Code]]="MT", BART_Rides[[#This Row],[Station Code]]="PL", BART_Rides[[#This Row],[Station Code]]="CC"), "Yes", "No")</f>
        <v>No</v>
      </c>
    </row>
    <row r="16640" spans="6:14">
      <c r="F16640" s="3">
        <v>44410</v>
      </c>
      <c r="G16640" s="1" t="s">
        <v>87</v>
      </c>
      <c r="H16640" s="1" t="s">
        <v>104</v>
      </c>
      <c r="I16640" s="1">
        <v>492</v>
      </c>
      <c r="J16640" s="1">
        <f>MONTH(BART_Rides[[#This Row],[Date]])</f>
        <v>8</v>
      </c>
      <c r="K16640" s="1">
        <f>WEEKDAY(BART_Rides[[#This Row],[Date]],2)</f>
        <v>1</v>
      </c>
      <c r="L16640" s="1" t="str">
        <f>LEFT(BART_Rides[[#This Row],[Lines]],1)</f>
        <v>O</v>
      </c>
      <c r="M16640" s="1" t="str">
        <f>IF(BART_Rides[[#This Row],[FirstLetter]]="Y","Yes","No")</f>
        <v>No</v>
      </c>
      <c r="N16640" s="1" t="str">
        <f>IF(OR(BART_Rides[[#This Row],[Station Code]]="EM", BART_Rides[[#This Row],[Station Code]]="MT", BART_Rides[[#This Row],[Station Code]]="PL", BART_Rides[[#This Row],[Station Code]]="CC"), "Yes", "No")</f>
        <v>No</v>
      </c>
    </row>
    <row r="16641" spans="6:14">
      <c r="F16641" s="3">
        <v>44411</v>
      </c>
      <c r="G16641" s="1" t="s">
        <v>87</v>
      </c>
      <c r="H16641" s="1" t="s">
        <v>104</v>
      </c>
      <c r="I16641" s="1">
        <v>490</v>
      </c>
      <c r="J16641" s="1">
        <f>MONTH(BART_Rides[[#This Row],[Date]])</f>
        <v>8</v>
      </c>
      <c r="K16641" s="1">
        <f>WEEKDAY(BART_Rides[[#This Row],[Date]],2)</f>
        <v>2</v>
      </c>
      <c r="L16641" s="1" t="str">
        <f>LEFT(BART_Rides[[#This Row],[Lines]],1)</f>
        <v>O</v>
      </c>
      <c r="M16641" s="1" t="str">
        <f>IF(BART_Rides[[#This Row],[FirstLetter]]="Y","Yes","No")</f>
        <v>No</v>
      </c>
      <c r="N16641" s="1" t="str">
        <f>IF(OR(BART_Rides[[#This Row],[Station Code]]="EM", BART_Rides[[#This Row],[Station Code]]="MT", BART_Rides[[#This Row],[Station Code]]="PL", BART_Rides[[#This Row],[Station Code]]="CC"), "Yes", "No")</f>
        <v>No</v>
      </c>
    </row>
    <row r="16642" spans="6:14">
      <c r="F16642" s="3">
        <v>44412</v>
      </c>
      <c r="G16642" s="1" t="s">
        <v>87</v>
      </c>
      <c r="H16642" s="1" t="s">
        <v>104</v>
      </c>
      <c r="I16642" s="1">
        <v>489</v>
      </c>
      <c r="J16642" s="1">
        <f>MONTH(BART_Rides[[#This Row],[Date]])</f>
        <v>8</v>
      </c>
      <c r="K16642" s="1">
        <f>WEEKDAY(BART_Rides[[#This Row],[Date]],2)</f>
        <v>3</v>
      </c>
      <c r="L16642" s="1" t="str">
        <f>LEFT(BART_Rides[[#This Row],[Lines]],1)</f>
        <v>O</v>
      </c>
      <c r="M16642" s="1" t="str">
        <f>IF(BART_Rides[[#This Row],[FirstLetter]]="Y","Yes","No")</f>
        <v>No</v>
      </c>
      <c r="N16642" s="1" t="str">
        <f>IF(OR(BART_Rides[[#This Row],[Station Code]]="EM", BART_Rides[[#This Row],[Station Code]]="MT", BART_Rides[[#This Row],[Station Code]]="PL", BART_Rides[[#This Row],[Station Code]]="CC"), "Yes", "No")</f>
        <v>No</v>
      </c>
    </row>
    <row r="16643" spans="6:14">
      <c r="F16643" s="3">
        <v>44413</v>
      </c>
      <c r="G16643" s="1" t="s">
        <v>87</v>
      </c>
      <c r="H16643" s="1" t="s">
        <v>104</v>
      </c>
      <c r="I16643" s="1">
        <v>495</v>
      </c>
      <c r="J16643" s="1">
        <f>MONTH(BART_Rides[[#This Row],[Date]])</f>
        <v>8</v>
      </c>
      <c r="K16643" s="1">
        <f>WEEKDAY(BART_Rides[[#This Row],[Date]],2)</f>
        <v>4</v>
      </c>
      <c r="L16643" s="1" t="str">
        <f>LEFT(BART_Rides[[#This Row],[Lines]],1)</f>
        <v>O</v>
      </c>
      <c r="M16643" s="1" t="str">
        <f>IF(BART_Rides[[#This Row],[FirstLetter]]="Y","Yes","No")</f>
        <v>No</v>
      </c>
      <c r="N16643" s="1" t="str">
        <f>IF(OR(BART_Rides[[#This Row],[Station Code]]="EM", BART_Rides[[#This Row],[Station Code]]="MT", BART_Rides[[#This Row],[Station Code]]="PL", BART_Rides[[#This Row],[Station Code]]="CC"), "Yes", "No")</f>
        <v>No</v>
      </c>
    </row>
    <row r="16644" spans="6:14">
      <c r="F16644" s="3">
        <v>44414</v>
      </c>
      <c r="G16644" s="1" t="s">
        <v>87</v>
      </c>
      <c r="H16644" s="1" t="s">
        <v>104</v>
      </c>
      <c r="I16644" s="1">
        <v>473</v>
      </c>
      <c r="J16644" s="1">
        <f>MONTH(BART_Rides[[#This Row],[Date]])</f>
        <v>8</v>
      </c>
      <c r="K16644" s="1">
        <f>WEEKDAY(BART_Rides[[#This Row],[Date]],2)</f>
        <v>5</v>
      </c>
      <c r="L16644" s="1" t="str">
        <f>LEFT(BART_Rides[[#This Row],[Lines]],1)</f>
        <v>O</v>
      </c>
      <c r="M16644" s="1" t="str">
        <f>IF(BART_Rides[[#This Row],[FirstLetter]]="Y","Yes","No")</f>
        <v>No</v>
      </c>
      <c r="N16644" s="1" t="str">
        <f>IF(OR(BART_Rides[[#This Row],[Station Code]]="EM", BART_Rides[[#This Row],[Station Code]]="MT", BART_Rides[[#This Row],[Station Code]]="PL", BART_Rides[[#This Row],[Station Code]]="CC"), "Yes", "No")</f>
        <v>No</v>
      </c>
    </row>
    <row r="16645" spans="6:14">
      <c r="F16645" s="3">
        <v>44415</v>
      </c>
      <c r="G16645" s="1" t="s">
        <v>87</v>
      </c>
      <c r="H16645" s="1" t="s">
        <v>104</v>
      </c>
      <c r="I16645" s="1">
        <v>296</v>
      </c>
      <c r="J16645" s="1">
        <f>MONTH(BART_Rides[[#This Row],[Date]])</f>
        <v>8</v>
      </c>
      <c r="K16645" s="1">
        <f>WEEKDAY(BART_Rides[[#This Row],[Date]],2)</f>
        <v>6</v>
      </c>
      <c r="L16645" s="1" t="str">
        <f>LEFT(BART_Rides[[#This Row],[Lines]],1)</f>
        <v>O</v>
      </c>
      <c r="M16645" s="1" t="str">
        <f>IF(BART_Rides[[#This Row],[FirstLetter]]="Y","Yes","No")</f>
        <v>No</v>
      </c>
      <c r="N16645" s="1" t="str">
        <f>IF(OR(BART_Rides[[#This Row],[Station Code]]="EM", BART_Rides[[#This Row],[Station Code]]="MT", BART_Rides[[#This Row],[Station Code]]="PL", BART_Rides[[#This Row],[Station Code]]="CC"), "Yes", "No")</f>
        <v>No</v>
      </c>
    </row>
    <row r="16646" spans="6:14">
      <c r="F16646" s="3">
        <v>44416</v>
      </c>
      <c r="G16646" s="1" t="s">
        <v>87</v>
      </c>
      <c r="H16646" s="1" t="s">
        <v>104</v>
      </c>
      <c r="I16646" s="1">
        <v>213</v>
      </c>
      <c r="J16646" s="1">
        <f>MONTH(BART_Rides[[#This Row],[Date]])</f>
        <v>8</v>
      </c>
      <c r="K16646" s="1">
        <f>WEEKDAY(BART_Rides[[#This Row],[Date]],2)</f>
        <v>7</v>
      </c>
      <c r="L16646" s="1" t="str">
        <f>LEFT(BART_Rides[[#This Row],[Lines]],1)</f>
        <v>O</v>
      </c>
      <c r="M16646" s="1" t="str">
        <f>IF(BART_Rides[[#This Row],[FirstLetter]]="Y","Yes","No")</f>
        <v>No</v>
      </c>
      <c r="N16646" s="1" t="str">
        <f>IF(OR(BART_Rides[[#This Row],[Station Code]]="EM", BART_Rides[[#This Row],[Station Code]]="MT", BART_Rides[[#This Row],[Station Code]]="PL", BART_Rides[[#This Row],[Station Code]]="CC"), "Yes", "No")</f>
        <v>No</v>
      </c>
    </row>
    <row r="16647" spans="6:14">
      <c r="F16647" s="3">
        <v>44417</v>
      </c>
      <c r="G16647" s="1" t="s">
        <v>87</v>
      </c>
      <c r="H16647" s="1" t="s">
        <v>104</v>
      </c>
      <c r="I16647" s="1">
        <v>462</v>
      </c>
      <c r="J16647" s="1">
        <f>MONTH(BART_Rides[[#This Row],[Date]])</f>
        <v>8</v>
      </c>
      <c r="K16647" s="1">
        <f>WEEKDAY(BART_Rides[[#This Row],[Date]],2)</f>
        <v>1</v>
      </c>
      <c r="L16647" s="1" t="str">
        <f>LEFT(BART_Rides[[#This Row],[Lines]],1)</f>
        <v>O</v>
      </c>
      <c r="M16647" s="1" t="str">
        <f>IF(BART_Rides[[#This Row],[FirstLetter]]="Y","Yes","No")</f>
        <v>No</v>
      </c>
      <c r="N16647" s="1" t="str">
        <f>IF(OR(BART_Rides[[#This Row],[Station Code]]="EM", BART_Rides[[#This Row],[Station Code]]="MT", BART_Rides[[#This Row],[Station Code]]="PL", BART_Rides[[#This Row],[Station Code]]="CC"), "Yes", "No")</f>
        <v>No</v>
      </c>
    </row>
    <row r="16648" spans="6:14">
      <c r="F16648" s="3">
        <v>44418</v>
      </c>
      <c r="G16648" s="1" t="s">
        <v>87</v>
      </c>
      <c r="H16648" s="1" t="s">
        <v>104</v>
      </c>
      <c r="I16648" s="1">
        <v>498</v>
      </c>
      <c r="J16648" s="1">
        <f>MONTH(BART_Rides[[#This Row],[Date]])</f>
        <v>8</v>
      </c>
      <c r="K16648" s="1">
        <f>WEEKDAY(BART_Rides[[#This Row],[Date]],2)</f>
        <v>2</v>
      </c>
      <c r="L16648" s="1" t="str">
        <f>LEFT(BART_Rides[[#This Row],[Lines]],1)</f>
        <v>O</v>
      </c>
      <c r="M16648" s="1" t="str">
        <f>IF(BART_Rides[[#This Row],[FirstLetter]]="Y","Yes","No")</f>
        <v>No</v>
      </c>
      <c r="N16648" s="1" t="str">
        <f>IF(OR(BART_Rides[[#This Row],[Station Code]]="EM", BART_Rides[[#This Row],[Station Code]]="MT", BART_Rides[[#This Row],[Station Code]]="PL", BART_Rides[[#This Row],[Station Code]]="CC"), "Yes", "No")</f>
        <v>No</v>
      </c>
    </row>
    <row r="16649" spans="6:14">
      <c r="F16649" s="3">
        <v>44419</v>
      </c>
      <c r="G16649" s="1" t="s">
        <v>87</v>
      </c>
      <c r="H16649" s="1" t="s">
        <v>104</v>
      </c>
      <c r="I16649" s="1">
        <v>505</v>
      </c>
      <c r="J16649" s="1">
        <f>MONTH(BART_Rides[[#This Row],[Date]])</f>
        <v>8</v>
      </c>
      <c r="K16649" s="1">
        <f>WEEKDAY(BART_Rides[[#This Row],[Date]],2)</f>
        <v>3</v>
      </c>
      <c r="L16649" s="1" t="str">
        <f>LEFT(BART_Rides[[#This Row],[Lines]],1)</f>
        <v>O</v>
      </c>
      <c r="M16649" s="1" t="str">
        <f>IF(BART_Rides[[#This Row],[FirstLetter]]="Y","Yes","No")</f>
        <v>No</v>
      </c>
      <c r="N16649" s="1" t="str">
        <f>IF(OR(BART_Rides[[#This Row],[Station Code]]="EM", BART_Rides[[#This Row],[Station Code]]="MT", BART_Rides[[#This Row],[Station Code]]="PL", BART_Rides[[#This Row],[Station Code]]="CC"), "Yes", "No")</f>
        <v>No</v>
      </c>
    </row>
    <row r="16650" spans="6:14">
      <c r="F16650" s="3">
        <v>44420</v>
      </c>
      <c r="G16650" s="1" t="s">
        <v>87</v>
      </c>
      <c r="H16650" s="1" t="s">
        <v>104</v>
      </c>
      <c r="I16650" s="1">
        <v>494</v>
      </c>
      <c r="J16650" s="1">
        <f>MONTH(BART_Rides[[#This Row],[Date]])</f>
        <v>8</v>
      </c>
      <c r="K16650" s="1">
        <f>WEEKDAY(BART_Rides[[#This Row],[Date]],2)</f>
        <v>4</v>
      </c>
      <c r="L16650" s="1" t="str">
        <f>LEFT(BART_Rides[[#This Row],[Lines]],1)</f>
        <v>O</v>
      </c>
      <c r="M16650" s="1" t="str">
        <f>IF(BART_Rides[[#This Row],[FirstLetter]]="Y","Yes","No")</f>
        <v>No</v>
      </c>
      <c r="N16650" s="1" t="str">
        <f>IF(OR(BART_Rides[[#This Row],[Station Code]]="EM", BART_Rides[[#This Row],[Station Code]]="MT", BART_Rides[[#This Row],[Station Code]]="PL", BART_Rides[[#This Row],[Station Code]]="CC"), "Yes", "No")</f>
        <v>No</v>
      </c>
    </row>
    <row r="16651" spans="6:14">
      <c r="F16651" s="3">
        <v>44421</v>
      </c>
      <c r="G16651" s="1" t="s">
        <v>87</v>
      </c>
      <c r="H16651" s="1" t="s">
        <v>104</v>
      </c>
      <c r="I16651" s="1">
        <v>492</v>
      </c>
      <c r="J16651" s="1">
        <f>MONTH(BART_Rides[[#This Row],[Date]])</f>
        <v>8</v>
      </c>
      <c r="K16651" s="1">
        <f>WEEKDAY(BART_Rides[[#This Row],[Date]],2)</f>
        <v>5</v>
      </c>
      <c r="L16651" s="1" t="str">
        <f>LEFT(BART_Rides[[#This Row],[Lines]],1)</f>
        <v>O</v>
      </c>
      <c r="M16651" s="1" t="str">
        <f>IF(BART_Rides[[#This Row],[FirstLetter]]="Y","Yes","No")</f>
        <v>No</v>
      </c>
      <c r="N16651" s="1" t="str">
        <f>IF(OR(BART_Rides[[#This Row],[Station Code]]="EM", BART_Rides[[#This Row],[Station Code]]="MT", BART_Rides[[#This Row],[Station Code]]="PL", BART_Rides[[#This Row],[Station Code]]="CC"), "Yes", "No")</f>
        <v>No</v>
      </c>
    </row>
    <row r="16652" spans="6:14">
      <c r="F16652" s="3">
        <v>44422</v>
      </c>
      <c r="G16652" s="1" t="s">
        <v>87</v>
      </c>
      <c r="H16652" s="1" t="s">
        <v>104</v>
      </c>
      <c r="I16652" s="1">
        <v>280</v>
      </c>
      <c r="J16652" s="1">
        <f>MONTH(BART_Rides[[#This Row],[Date]])</f>
        <v>8</v>
      </c>
      <c r="K16652" s="1">
        <f>WEEKDAY(BART_Rides[[#This Row],[Date]],2)</f>
        <v>6</v>
      </c>
      <c r="L16652" s="1" t="str">
        <f>LEFT(BART_Rides[[#This Row],[Lines]],1)</f>
        <v>O</v>
      </c>
      <c r="M16652" s="1" t="str">
        <f>IF(BART_Rides[[#This Row],[FirstLetter]]="Y","Yes","No")</f>
        <v>No</v>
      </c>
      <c r="N16652" s="1" t="str">
        <f>IF(OR(BART_Rides[[#This Row],[Station Code]]="EM", BART_Rides[[#This Row],[Station Code]]="MT", BART_Rides[[#This Row],[Station Code]]="PL", BART_Rides[[#This Row],[Station Code]]="CC"), "Yes", "No")</f>
        <v>No</v>
      </c>
    </row>
    <row r="16653" spans="6:14">
      <c r="F16653" s="3">
        <v>44423</v>
      </c>
      <c r="G16653" s="1" t="s">
        <v>87</v>
      </c>
      <c r="H16653" s="1" t="s">
        <v>104</v>
      </c>
      <c r="I16653" s="1">
        <v>205</v>
      </c>
      <c r="J16653" s="1">
        <f>MONTH(BART_Rides[[#This Row],[Date]])</f>
        <v>8</v>
      </c>
      <c r="K16653" s="1">
        <f>WEEKDAY(BART_Rides[[#This Row],[Date]],2)</f>
        <v>7</v>
      </c>
      <c r="L16653" s="1" t="str">
        <f>LEFT(BART_Rides[[#This Row],[Lines]],1)</f>
        <v>O</v>
      </c>
      <c r="M16653" s="1" t="str">
        <f>IF(BART_Rides[[#This Row],[FirstLetter]]="Y","Yes","No")</f>
        <v>No</v>
      </c>
      <c r="N16653" s="1" t="str">
        <f>IF(OR(BART_Rides[[#This Row],[Station Code]]="EM", BART_Rides[[#This Row],[Station Code]]="MT", BART_Rides[[#This Row],[Station Code]]="PL", BART_Rides[[#This Row],[Station Code]]="CC"), "Yes", "No")</f>
        <v>No</v>
      </c>
    </row>
    <row r="16654" spans="6:14">
      <c r="F16654" s="3">
        <v>44424</v>
      </c>
      <c r="G16654" s="1" t="s">
        <v>87</v>
      </c>
      <c r="H16654" s="1" t="s">
        <v>104</v>
      </c>
      <c r="I16654" s="1">
        <v>497</v>
      </c>
      <c r="J16654" s="1">
        <f>MONTH(BART_Rides[[#This Row],[Date]])</f>
        <v>8</v>
      </c>
      <c r="K16654" s="1">
        <f>WEEKDAY(BART_Rides[[#This Row],[Date]],2)</f>
        <v>1</v>
      </c>
      <c r="L16654" s="1" t="str">
        <f>LEFT(BART_Rides[[#This Row],[Lines]],1)</f>
        <v>O</v>
      </c>
      <c r="M16654" s="1" t="str">
        <f>IF(BART_Rides[[#This Row],[FirstLetter]]="Y","Yes","No")</f>
        <v>No</v>
      </c>
      <c r="N16654" s="1" t="str">
        <f>IF(OR(BART_Rides[[#This Row],[Station Code]]="EM", BART_Rides[[#This Row],[Station Code]]="MT", BART_Rides[[#This Row],[Station Code]]="PL", BART_Rides[[#This Row],[Station Code]]="CC"), "Yes", "No")</f>
        <v>No</v>
      </c>
    </row>
    <row r="16655" spans="6:14">
      <c r="F16655" s="3">
        <v>44425</v>
      </c>
      <c r="G16655" s="1" t="s">
        <v>87</v>
      </c>
      <c r="H16655" s="1" t="s">
        <v>104</v>
      </c>
      <c r="I16655" s="1">
        <v>522</v>
      </c>
      <c r="J16655" s="1">
        <f>MONTH(BART_Rides[[#This Row],[Date]])</f>
        <v>8</v>
      </c>
      <c r="K16655" s="1">
        <f>WEEKDAY(BART_Rides[[#This Row],[Date]],2)</f>
        <v>2</v>
      </c>
      <c r="L16655" s="1" t="str">
        <f>LEFT(BART_Rides[[#This Row],[Lines]],1)</f>
        <v>O</v>
      </c>
      <c r="M16655" s="1" t="str">
        <f>IF(BART_Rides[[#This Row],[FirstLetter]]="Y","Yes","No")</f>
        <v>No</v>
      </c>
      <c r="N16655" s="1" t="str">
        <f>IF(OR(BART_Rides[[#This Row],[Station Code]]="EM", BART_Rides[[#This Row],[Station Code]]="MT", BART_Rides[[#This Row],[Station Code]]="PL", BART_Rides[[#This Row],[Station Code]]="CC"), "Yes", "No")</f>
        <v>No</v>
      </c>
    </row>
    <row r="16656" spans="6:14">
      <c r="F16656" s="3">
        <v>44426</v>
      </c>
      <c r="G16656" s="1" t="s">
        <v>87</v>
      </c>
      <c r="H16656" s="1" t="s">
        <v>104</v>
      </c>
      <c r="I16656" s="1">
        <v>489</v>
      </c>
      <c r="J16656" s="1">
        <f>MONTH(BART_Rides[[#This Row],[Date]])</f>
        <v>8</v>
      </c>
      <c r="K16656" s="1">
        <f>WEEKDAY(BART_Rides[[#This Row],[Date]],2)</f>
        <v>3</v>
      </c>
      <c r="L16656" s="1" t="str">
        <f>LEFT(BART_Rides[[#This Row],[Lines]],1)</f>
        <v>O</v>
      </c>
      <c r="M16656" s="1" t="str">
        <f>IF(BART_Rides[[#This Row],[FirstLetter]]="Y","Yes","No")</f>
        <v>No</v>
      </c>
      <c r="N16656" s="1" t="str">
        <f>IF(OR(BART_Rides[[#This Row],[Station Code]]="EM", BART_Rides[[#This Row],[Station Code]]="MT", BART_Rides[[#This Row],[Station Code]]="PL", BART_Rides[[#This Row],[Station Code]]="CC"), "Yes", "No")</f>
        <v>No</v>
      </c>
    </row>
    <row r="16657" spans="6:14">
      <c r="F16657" s="3">
        <v>44427</v>
      </c>
      <c r="G16657" s="1" t="s">
        <v>87</v>
      </c>
      <c r="H16657" s="1" t="s">
        <v>104</v>
      </c>
      <c r="I16657" s="1">
        <v>518</v>
      </c>
      <c r="J16657" s="1">
        <f>MONTH(BART_Rides[[#This Row],[Date]])</f>
        <v>8</v>
      </c>
      <c r="K16657" s="1">
        <f>WEEKDAY(BART_Rides[[#This Row],[Date]],2)</f>
        <v>4</v>
      </c>
      <c r="L16657" s="1" t="str">
        <f>LEFT(BART_Rides[[#This Row],[Lines]],1)</f>
        <v>O</v>
      </c>
      <c r="M16657" s="1" t="str">
        <f>IF(BART_Rides[[#This Row],[FirstLetter]]="Y","Yes","No")</f>
        <v>No</v>
      </c>
      <c r="N16657" s="1" t="str">
        <f>IF(OR(BART_Rides[[#This Row],[Station Code]]="EM", BART_Rides[[#This Row],[Station Code]]="MT", BART_Rides[[#This Row],[Station Code]]="PL", BART_Rides[[#This Row],[Station Code]]="CC"), "Yes", "No")</f>
        <v>No</v>
      </c>
    </row>
    <row r="16658" spans="6:14">
      <c r="F16658" s="3">
        <v>44428</v>
      </c>
      <c r="G16658" s="1" t="s">
        <v>87</v>
      </c>
      <c r="H16658" s="1" t="s">
        <v>104</v>
      </c>
      <c r="I16658" s="1">
        <v>509</v>
      </c>
      <c r="J16658" s="1">
        <f>MONTH(BART_Rides[[#This Row],[Date]])</f>
        <v>8</v>
      </c>
      <c r="K16658" s="1">
        <f>WEEKDAY(BART_Rides[[#This Row],[Date]],2)</f>
        <v>5</v>
      </c>
      <c r="L16658" s="1" t="str">
        <f>LEFT(BART_Rides[[#This Row],[Lines]],1)</f>
        <v>O</v>
      </c>
      <c r="M16658" s="1" t="str">
        <f>IF(BART_Rides[[#This Row],[FirstLetter]]="Y","Yes","No")</f>
        <v>No</v>
      </c>
      <c r="N16658" s="1" t="str">
        <f>IF(OR(BART_Rides[[#This Row],[Station Code]]="EM", BART_Rides[[#This Row],[Station Code]]="MT", BART_Rides[[#This Row],[Station Code]]="PL", BART_Rides[[#This Row],[Station Code]]="CC"), "Yes", "No")</f>
        <v>No</v>
      </c>
    </row>
    <row r="16659" spans="6:14">
      <c r="F16659" s="3">
        <v>44429</v>
      </c>
      <c r="G16659" s="1" t="s">
        <v>87</v>
      </c>
      <c r="H16659" s="1" t="s">
        <v>104</v>
      </c>
      <c r="I16659" s="1">
        <v>325</v>
      </c>
      <c r="J16659" s="1">
        <f>MONTH(BART_Rides[[#This Row],[Date]])</f>
        <v>8</v>
      </c>
      <c r="K16659" s="1">
        <f>WEEKDAY(BART_Rides[[#This Row],[Date]],2)</f>
        <v>6</v>
      </c>
      <c r="L16659" s="1" t="str">
        <f>LEFT(BART_Rides[[#This Row],[Lines]],1)</f>
        <v>O</v>
      </c>
      <c r="M16659" s="1" t="str">
        <f>IF(BART_Rides[[#This Row],[FirstLetter]]="Y","Yes","No")</f>
        <v>No</v>
      </c>
      <c r="N16659" s="1" t="str">
        <f>IF(OR(BART_Rides[[#This Row],[Station Code]]="EM", BART_Rides[[#This Row],[Station Code]]="MT", BART_Rides[[#This Row],[Station Code]]="PL", BART_Rides[[#This Row],[Station Code]]="CC"), "Yes", "No")</f>
        <v>No</v>
      </c>
    </row>
    <row r="16660" spans="6:14">
      <c r="F16660" s="3">
        <v>44430</v>
      </c>
      <c r="G16660" s="1" t="s">
        <v>87</v>
      </c>
      <c r="H16660" s="1" t="s">
        <v>104</v>
      </c>
      <c r="I16660" s="1">
        <v>276</v>
      </c>
      <c r="J16660" s="1">
        <f>MONTH(BART_Rides[[#This Row],[Date]])</f>
        <v>8</v>
      </c>
      <c r="K16660" s="1">
        <f>WEEKDAY(BART_Rides[[#This Row],[Date]],2)</f>
        <v>7</v>
      </c>
      <c r="L16660" s="1" t="str">
        <f>LEFT(BART_Rides[[#This Row],[Lines]],1)</f>
        <v>O</v>
      </c>
      <c r="M16660" s="1" t="str">
        <f>IF(BART_Rides[[#This Row],[FirstLetter]]="Y","Yes","No")</f>
        <v>No</v>
      </c>
      <c r="N16660" s="1" t="str">
        <f>IF(OR(BART_Rides[[#This Row],[Station Code]]="EM", BART_Rides[[#This Row],[Station Code]]="MT", BART_Rides[[#This Row],[Station Code]]="PL", BART_Rides[[#This Row],[Station Code]]="CC"), "Yes", "No")</f>
        <v>No</v>
      </c>
    </row>
    <row r="16661" spans="6:14">
      <c r="F16661" s="3">
        <v>44431</v>
      </c>
      <c r="G16661" s="1" t="s">
        <v>87</v>
      </c>
      <c r="H16661" s="1" t="s">
        <v>104</v>
      </c>
      <c r="I16661" s="1">
        <v>489</v>
      </c>
      <c r="J16661" s="1">
        <f>MONTH(BART_Rides[[#This Row],[Date]])</f>
        <v>8</v>
      </c>
      <c r="K16661" s="1">
        <f>WEEKDAY(BART_Rides[[#This Row],[Date]],2)</f>
        <v>1</v>
      </c>
      <c r="L16661" s="1" t="str">
        <f>LEFT(BART_Rides[[#This Row],[Lines]],1)</f>
        <v>O</v>
      </c>
      <c r="M16661" s="1" t="str">
        <f>IF(BART_Rides[[#This Row],[FirstLetter]]="Y","Yes","No")</f>
        <v>No</v>
      </c>
      <c r="N16661" s="1" t="str">
        <f>IF(OR(BART_Rides[[#This Row],[Station Code]]="EM", BART_Rides[[#This Row],[Station Code]]="MT", BART_Rides[[#This Row],[Station Code]]="PL", BART_Rides[[#This Row],[Station Code]]="CC"), "Yes", "No")</f>
        <v>No</v>
      </c>
    </row>
    <row r="16662" spans="6:14">
      <c r="F16662" s="3">
        <v>44432</v>
      </c>
      <c r="G16662" s="1" t="s">
        <v>87</v>
      </c>
      <c r="H16662" s="1" t="s">
        <v>104</v>
      </c>
      <c r="I16662" s="1">
        <v>547</v>
      </c>
      <c r="J16662" s="1">
        <f>MONTH(BART_Rides[[#This Row],[Date]])</f>
        <v>8</v>
      </c>
      <c r="K16662" s="1">
        <f>WEEKDAY(BART_Rides[[#This Row],[Date]],2)</f>
        <v>2</v>
      </c>
      <c r="L16662" s="1" t="str">
        <f>LEFT(BART_Rides[[#This Row],[Lines]],1)</f>
        <v>O</v>
      </c>
      <c r="M16662" s="1" t="str">
        <f>IF(BART_Rides[[#This Row],[FirstLetter]]="Y","Yes","No")</f>
        <v>No</v>
      </c>
      <c r="N16662" s="1" t="str">
        <f>IF(OR(BART_Rides[[#This Row],[Station Code]]="EM", BART_Rides[[#This Row],[Station Code]]="MT", BART_Rides[[#This Row],[Station Code]]="PL", BART_Rides[[#This Row],[Station Code]]="CC"), "Yes", "No")</f>
        <v>No</v>
      </c>
    </row>
    <row r="16663" spans="6:14">
      <c r="F16663" s="3">
        <v>44433</v>
      </c>
      <c r="G16663" s="1" t="s">
        <v>87</v>
      </c>
      <c r="H16663" s="1" t="s">
        <v>104</v>
      </c>
      <c r="I16663" s="1">
        <v>515</v>
      </c>
      <c r="J16663" s="1">
        <f>MONTH(BART_Rides[[#This Row],[Date]])</f>
        <v>8</v>
      </c>
      <c r="K16663" s="1">
        <f>WEEKDAY(BART_Rides[[#This Row],[Date]],2)</f>
        <v>3</v>
      </c>
      <c r="L16663" s="1" t="str">
        <f>LEFT(BART_Rides[[#This Row],[Lines]],1)</f>
        <v>O</v>
      </c>
      <c r="M16663" s="1" t="str">
        <f>IF(BART_Rides[[#This Row],[FirstLetter]]="Y","Yes","No")</f>
        <v>No</v>
      </c>
      <c r="N16663" s="1" t="str">
        <f>IF(OR(BART_Rides[[#This Row],[Station Code]]="EM", BART_Rides[[#This Row],[Station Code]]="MT", BART_Rides[[#This Row],[Station Code]]="PL", BART_Rides[[#This Row],[Station Code]]="CC"), "Yes", "No")</f>
        <v>No</v>
      </c>
    </row>
    <row r="16664" spans="6:14">
      <c r="F16664" s="3">
        <v>44434</v>
      </c>
      <c r="G16664" s="1" t="s">
        <v>87</v>
      </c>
      <c r="H16664" s="1" t="s">
        <v>104</v>
      </c>
      <c r="I16664" s="1">
        <v>559</v>
      </c>
      <c r="J16664" s="1">
        <f>MONTH(BART_Rides[[#This Row],[Date]])</f>
        <v>8</v>
      </c>
      <c r="K16664" s="1">
        <f>WEEKDAY(BART_Rides[[#This Row],[Date]],2)</f>
        <v>4</v>
      </c>
      <c r="L16664" s="1" t="str">
        <f>LEFT(BART_Rides[[#This Row],[Lines]],1)</f>
        <v>O</v>
      </c>
      <c r="M16664" s="1" t="str">
        <f>IF(BART_Rides[[#This Row],[FirstLetter]]="Y","Yes","No")</f>
        <v>No</v>
      </c>
      <c r="N16664" s="1" t="str">
        <f>IF(OR(BART_Rides[[#This Row],[Station Code]]="EM", BART_Rides[[#This Row],[Station Code]]="MT", BART_Rides[[#This Row],[Station Code]]="PL", BART_Rides[[#This Row],[Station Code]]="CC"), "Yes", "No")</f>
        <v>No</v>
      </c>
    </row>
    <row r="16665" spans="6:14">
      <c r="F16665" s="3">
        <v>44435</v>
      </c>
      <c r="G16665" s="1" t="s">
        <v>87</v>
      </c>
      <c r="H16665" s="1" t="s">
        <v>104</v>
      </c>
      <c r="I16665" s="1">
        <v>567</v>
      </c>
      <c r="J16665" s="1">
        <f>MONTH(BART_Rides[[#This Row],[Date]])</f>
        <v>8</v>
      </c>
      <c r="K16665" s="1">
        <f>WEEKDAY(BART_Rides[[#This Row],[Date]],2)</f>
        <v>5</v>
      </c>
      <c r="L16665" s="1" t="str">
        <f>LEFT(BART_Rides[[#This Row],[Lines]],1)</f>
        <v>O</v>
      </c>
      <c r="M16665" s="1" t="str">
        <f>IF(BART_Rides[[#This Row],[FirstLetter]]="Y","Yes","No")</f>
        <v>No</v>
      </c>
      <c r="N16665" s="1" t="str">
        <f>IF(OR(BART_Rides[[#This Row],[Station Code]]="EM", BART_Rides[[#This Row],[Station Code]]="MT", BART_Rides[[#This Row],[Station Code]]="PL", BART_Rides[[#This Row],[Station Code]]="CC"), "Yes", "No")</f>
        <v>No</v>
      </c>
    </row>
    <row r="16666" spans="6:14">
      <c r="F16666" s="3">
        <v>44436</v>
      </c>
      <c r="G16666" s="1" t="s">
        <v>87</v>
      </c>
      <c r="H16666" s="1" t="s">
        <v>104</v>
      </c>
      <c r="I16666" s="1">
        <v>304</v>
      </c>
      <c r="J16666" s="1">
        <f>MONTH(BART_Rides[[#This Row],[Date]])</f>
        <v>8</v>
      </c>
      <c r="K16666" s="1">
        <f>WEEKDAY(BART_Rides[[#This Row],[Date]],2)</f>
        <v>6</v>
      </c>
      <c r="L16666" s="1" t="str">
        <f>LEFT(BART_Rides[[#This Row],[Lines]],1)</f>
        <v>O</v>
      </c>
      <c r="M16666" s="1" t="str">
        <f>IF(BART_Rides[[#This Row],[FirstLetter]]="Y","Yes","No")</f>
        <v>No</v>
      </c>
      <c r="N16666" s="1" t="str">
        <f>IF(OR(BART_Rides[[#This Row],[Station Code]]="EM", BART_Rides[[#This Row],[Station Code]]="MT", BART_Rides[[#This Row],[Station Code]]="PL", BART_Rides[[#This Row],[Station Code]]="CC"), "Yes", "No")</f>
        <v>No</v>
      </c>
    </row>
    <row r="16667" spans="6:14">
      <c r="F16667" s="3">
        <v>44437</v>
      </c>
      <c r="G16667" s="1" t="s">
        <v>87</v>
      </c>
      <c r="H16667" s="1" t="s">
        <v>104</v>
      </c>
      <c r="I16667" s="1">
        <v>275</v>
      </c>
      <c r="J16667" s="1">
        <f>MONTH(BART_Rides[[#This Row],[Date]])</f>
        <v>8</v>
      </c>
      <c r="K16667" s="1">
        <f>WEEKDAY(BART_Rides[[#This Row],[Date]],2)</f>
        <v>7</v>
      </c>
      <c r="L16667" s="1" t="str">
        <f>LEFT(BART_Rides[[#This Row],[Lines]],1)</f>
        <v>O</v>
      </c>
      <c r="M16667" s="1" t="str">
        <f>IF(BART_Rides[[#This Row],[FirstLetter]]="Y","Yes","No")</f>
        <v>No</v>
      </c>
      <c r="N16667" s="1" t="str">
        <f>IF(OR(BART_Rides[[#This Row],[Station Code]]="EM", BART_Rides[[#This Row],[Station Code]]="MT", BART_Rides[[#This Row],[Station Code]]="PL", BART_Rides[[#This Row],[Station Code]]="CC"), "Yes", "No")</f>
        <v>No</v>
      </c>
    </row>
    <row r="16668" spans="6:14">
      <c r="F16668" s="3">
        <v>44438</v>
      </c>
      <c r="G16668" s="1" t="s">
        <v>87</v>
      </c>
      <c r="H16668" s="1" t="s">
        <v>104</v>
      </c>
      <c r="I16668" s="1">
        <v>487</v>
      </c>
      <c r="J16668" s="1">
        <f>MONTH(BART_Rides[[#This Row],[Date]])</f>
        <v>8</v>
      </c>
      <c r="K16668" s="1">
        <f>WEEKDAY(BART_Rides[[#This Row],[Date]],2)</f>
        <v>1</v>
      </c>
      <c r="L16668" s="1" t="str">
        <f>LEFT(BART_Rides[[#This Row],[Lines]],1)</f>
        <v>O</v>
      </c>
      <c r="M16668" s="1" t="str">
        <f>IF(BART_Rides[[#This Row],[FirstLetter]]="Y","Yes","No")</f>
        <v>No</v>
      </c>
      <c r="N16668" s="1" t="str">
        <f>IF(OR(BART_Rides[[#This Row],[Station Code]]="EM", BART_Rides[[#This Row],[Station Code]]="MT", BART_Rides[[#This Row],[Station Code]]="PL", BART_Rides[[#This Row],[Station Code]]="CC"), "Yes", "No")</f>
        <v>No</v>
      </c>
    </row>
    <row r="16669" spans="6:14">
      <c r="F16669" s="3">
        <v>44439</v>
      </c>
      <c r="G16669" s="1" t="s">
        <v>87</v>
      </c>
      <c r="H16669" s="1" t="s">
        <v>104</v>
      </c>
      <c r="I16669" s="1">
        <v>556</v>
      </c>
      <c r="J16669" s="1">
        <f>MONTH(BART_Rides[[#This Row],[Date]])</f>
        <v>8</v>
      </c>
      <c r="K16669" s="1">
        <f>WEEKDAY(BART_Rides[[#This Row],[Date]],2)</f>
        <v>2</v>
      </c>
      <c r="L16669" s="1" t="str">
        <f>LEFT(BART_Rides[[#This Row],[Lines]],1)</f>
        <v>O</v>
      </c>
      <c r="M16669" s="1" t="str">
        <f>IF(BART_Rides[[#This Row],[FirstLetter]]="Y","Yes","No")</f>
        <v>No</v>
      </c>
      <c r="N16669" s="1" t="str">
        <f>IF(OR(BART_Rides[[#This Row],[Station Code]]="EM", BART_Rides[[#This Row],[Station Code]]="MT", BART_Rides[[#This Row],[Station Code]]="PL", BART_Rides[[#This Row],[Station Code]]="CC"), "Yes", "No")</f>
        <v>No</v>
      </c>
    </row>
    <row r="16670" spans="6:14">
      <c r="F16670" s="3">
        <v>44440</v>
      </c>
      <c r="G16670" s="1" t="s">
        <v>87</v>
      </c>
      <c r="H16670" s="1" t="s">
        <v>104</v>
      </c>
      <c r="I16670" s="1">
        <v>509</v>
      </c>
      <c r="J16670" s="1">
        <f>MONTH(BART_Rides[[#This Row],[Date]])</f>
        <v>9</v>
      </c>
      <c r="K16670" s="1">
        <f>WEEKDAY(BART_Rides[[#This Row],[Date]],2)</f>
        <v>3</v>
      </c>
      <c r="L16670" s="1" t="str">
        <f>LEFT(BART_Rides[[#This Row],[Lines]],1)</f>
        <v>O</v>
      </c>
      <c r="M16670" s="1" t="str">
        <f>IF(BART_Rides[[#This Row],[FirstLetter]]="Y","Yes","No")</f>
        <v>No</v>
      </c>
      <c r="N16670" s="1" t="str">
        <f>IF(OR(BART_Rides[[#This Row],[Station Code]]="EM", BART_Rides[[#This Row],[Station Code]]="MT", BART_Rides[[#This Row],[Station Code]]="PL", BART_Rides[[#This Row],[Station Code]]="CC"), "Yes", "No")</f>
        <v>No</v>
      </c>
    </row>
    <row r="16671" spans="6:14">
      <c r="F16671" s="3">
        <v>44441</v>
      </c>
      <c r="G16671" s="1" t="s">
        <v>87</v>
      </c>
      <c r="H16671" s="1" t="s">
        <v>104</v>
      </c>
      <c r="I16671" s="1">
        <v>572</v>
      </c>
      <c r="J16671" s="1">
        <f>MONTH(BART_Rides[[#This Row],[Date]])</f>
        <v>9</v>
      </c>
      <c r="K16671" s="1">
        <f>WEEKDAY(BART_Rides[[#This Row],[Date]],2)</f>
        <v>4</v>
      </c>
      <c r="L16671" s="1" t="str">
        <f>LEFT(BART_Rides[[#This Row],[Lines]],1)</f>
        <v>O</v>
      </c>
      <c r="M16671" s="1" t="str">
        <f>IF(BART_Rides[[#This Row],[FirstLetter]]="Y","Yes","No")</f>
        <v>No</v>
      </c>
      <c r="N16671" s="1" t="str">
        <f>IF(OR(BART_Rides[[#This Row],[Station Code]]="EM", BART_Rides[[#This Row],[Station Code]]="MT", BART_Rides[[#This Row],[Station Code]]="PL", BART_Rides[[#This Row],[Station Code]]="CC"), "Yes", "No")</f>
        <v>No</v>
      </c>
    </row>
    <row r="16672" spans="6:14">
      <c r="F16672" s="3">
        <v>44442</v>
      </c>
      <c r="G16672" s="1" t="s">
        <v>87</v>
      </c>
      <c r="H16672" s="1" t="s">
        <v>104</v>
      </c>
      <c r="I16672" s="1">
        <v>571</v>
      </c>
      <c r="J16672" s="1">
        <f>MONTH(BART_Rides[[#This Row],[Date]])</f>
        <v>9</v>
      </c>
      <c r="K16672" s="1">
        <f>WEEKDAY(BART_Rides[[#This Row],[Date]],2)</f>
        <v>5</v>
      </c>
      <c r="L16672" s="1" t="str">
        <f>LEFT(BART_Rides[[#This Row],[Lines]],1)</f>
        <v>O</v>
      </c>
      <c r="M16672" s="1" t="str">
        <f>IF(BART_Rides[[#This Row],[FirstLetter]]="Y","Yes","No")</f>
        <v>No</v>
      </c>
      <c r="N16672" s="1" t="str">
        <f>IF(OR(BART_Rides[[#This Row],[Station Code]]="EM", BART_Rides[[#This Row],[Station Code]]="MT", BART_Rides[[#This Row],[Station Code]]="PL", BART_Rides[[#This Row],[Station Code]]="CC"), "Yes", "No")</f>
        <v>No</v>
      </c>
    </row>
    <row r="16673" spans="6:14">
      <c r="F16673" s="3">
        <v>44443</v>
      </c>
      <c r="G16673" s="1" t="s">
        <v>87</v>
      </c>
      <c r="H16673" s="1" t="s">
        <v>104</v>
      </c>
      <c r="I16673" s="1">
        <v>360</v>
      </c>
      <c r="J16673" s="1">
        <f>MONTH(BART_Rides[[#This Row],[Date]])</f>
        <v>9</v>
      </c>
      <c r="K16673" s="1">
        <f>WEEKDAY(BART_Rides[[#This Row],[Date]],2)</f>
        <v>6</v>
      </c>
      <c r="L16673" s="1" t="str">
        <f>LEFT(BART_Rides[[#This Row],[Lines]],1)</f>
        <v>O</v>
      </c>
      <c r="M16673" s="1" t="str">
        <f>IF(BART_Rides[[#This Row],[FirstLetter]]="Y","Yes","No")</f>
        <v>No</v>
      </c>
      <c r="N16673" s="1" t="str">
        <f>IF(OR(BART_Rides[[#This Row],[Station Code]]="EM", BART_Rides[[#This Row],[Station Code]]="MT", BART_Rides[[#This Row],[Station Code]]="PL", BART_Rides[[#This Row],[Station Code]]="CC"), "Yes", "No")</f>
        <v>No</v>
      </c>
    </row>
    <row r="16674" spans="6:14">
      <c r="F16674" s="3">
        <v>44444</v>
      </c>
      <c r="G16674" s="1" t="s">
        <v>87</v>
      </c>
      <c r="H16674" s="1" t="s">
        <v>104</v>
      </c>
      <c r="I16674" s="1">
        <v>273</v>
      </c>
      <c r="J16674" s="1">
        <f>MONTH(BART_Rides[[#This Row],[Date]])</f>
        <v>9</v>
      </c>
      <c r="K16674" s="1">
        <f>WEEKDAY(BART_Rides[[#This Row],[Date]],2)</f>
        <v>7</v>
      </c>
      <c r="L16674" s="1" t="str">
        <f>LEFT(BART_Rides[[#This Row],[Lines]],1)</f>
        <v>O</v>
      </c>
      <c r="M16674" s="1" t="str">
        <f>IF(BART_Rides[[#This Row],[FirstLetter]]="Y","Yes","No")</f>
        <v>No</v>
      </c>
      <c r="N16674" s="1" t="str">
        <f>IF(OR(BART_Rides[[#This Row],[Station Code]]="EM", BART_Rides[[#This Row],[Station Code]]="MT", BART_Rides[[#This Row],[Station Code]]="PL", BART_Rides[[#This Row],[Station Code]]="CC"), "Yes", "No")</f>
        <v>No</v>
      </c>
    </row>
    <row r="16675" spans="6:14">
      <c r="F16675" s="3">
        <v>44445</v>
      </c>
      <c r="G16675" s="1" t="s">
        <v>87</v>
      </c>
      <c r="H16675" s="1" t="s">
        <v>104</v>
      </c>
      <c r="I16675" s="1">
        <v>246</v>
      </c>
      <c r="J16675" s="1">
        <f>MONTH(BART_Rides[[#This Row],[Date]])</f>
        <v>9</v>
      </c>
      <c r="K16675" s="1">
        <f>WEEKDAY(BART_Rides[[#This Row],[Date]],2)</f>
        <v>1</v>
      </c>
      <c r="L16675" s="1" t="str">
        <f>LEFT(BART_Rides[[#This Row],[Lines]],1)</f>
        <v>O</v>
      </c>
      <c r="M16675" s="1" t="str">
        <f>IF(BART_Rides[[#This Row],[FirstLetter]]="Y","Yes","No")</f>
        <v>No</v>
      </c>
      <c r="N16675" s="1" t="str">
        <f>IF(OR(BART_Rides[[#This Row],[Station Code]]="EM", BART_Rides[[#This Row],[Station Code]]="MT", BART_Rides[[#This Row],[Station Code]]="PL", BART_Rides[[#This Row],[Station Code]]="CC"), "Yes", "No")</f>
        <v>No</v>
      </c>
    </row>
    <row r="16676" spans="6:14">
      <c r="F16676" s="3">
        <v>44446</v>
      </c>
      <c r="G16676" s="1" t="s">
        <v>87</v>
      </c>
      <c r="H16676" s="1" t="s">
        <v>104</v>
      </c>
      <c r="I16676" s="1">
        <v>547</v>
      </c>
      <c r="J16676" s="1">
        <f>MONTH(BART_Rides[[#This Row],[Date]])</f>
        <v>9</v>
      </c>
      <c r="K16676" s="1">
        <f>WEEKDAY(BART_Rides[[#This Row],[Date]],2)</f>
        <v>2</v>
      </c>
      <c r="L16676" s="1" t="str">
        <f>LEFT(BART_Rides[[#This Row],[Lines]],1)</f>
        <v>O</v>
      </c>
      <c r="M16676" s="1" t="str">
        <f>IF(BART_Rides[[#This Row],[FirstLetter]]="Y","Yes","No")</f>
        <v>No</v>
      </c>
      <c r="N16676" s="1" t="str">
        <f>IF(OR(BART_Rides[[#This Row],[Station Code]]="EM", BART_Rides[[#This Row],[Station Code]]="MT", BART_Rides[[#This Row],[Station Code]]="PL", BART_Rides[[#This Row],[Station Code]]="CC"), "Yes", "No")</f>
        <v>No</v>
      </c>
    </row>
    <row r="16677" spans="6:14">
      <c r="F16677" s="3">
        <v>44447</v>
      </c>
      <c r="G16677" s="1" t="s">
        <v>87</v>
      </c>
      <c r="H16677" s="1" t="s">
        <v>104</v>
      </c>
      <c r="I16677" s="1">
        <v>583</v>
      </c>
      <c r="J16677" s="1">
        <f>MONTH(BART_Rides[[#This Row],[Date]])</f>
        <v>9</v>
      </c>
      <c r="K16677" s="1">
        <f>WEEKDAY(BART_Rides[[#This Row],[Date]],2)</f>
        <v>3</v>
      </c>
      <c r="L16677" s="1" t="str">
        <f>LEFT(BART_Rides[[#This Row],[Lines]],1)</f>
        <v>O</v>
      </c>
      <c r="M16677" s="1" t="str">
        <f>IF(BART_Rides[[#This Row],[FirstLetter]]="Y","Yes","No")</f>
        <v>No</v>
      </c>
      <c r="N16677" s="1" t="str">
        <f>IF(OR(BART_Rides[[#This Row],[Station Code]]="EM", BART_Rides[[#This Row],[Station Code]]="MT", BART_Rides[[#This Row],[Station Code]]="PL", BART_Rides[[#This Row],[Station Code]]="CC"), "Yes", "No")</f>
        <v>No</v>
      </c>
    </row>
    <row r="16678" spans="6:14">
      <c r="F16678" s="3">
        <v>44448</v>
      </c>
      <c r="G16678" s="1" t="s">
        <v>87</v>
      </c>
      <c r="H16678" s="1" t="s">
        <v>104</v>
      </c>
      <c r="I16678" s="1">
        <v>606</v>
      </c>
      <c r="J16678" s="1">
        <f>MONTH(BART_Rides[[#This Row],[Date]])</f>
        <v>9</v>
      </c>
      <c r="K16678" s="1">
        <f>WEEKDAY(BART_Rides[[#This Row],[Date]],2)</f>
        <v>4</v>
      </c>
      <c r="L16678" s="1" t="str">
        <f>LEFT(BART_Rides[[#This Row],[Lines]],1)</f>
        <v>O</v>
      </c>
      <c r="M16678" s="1" t="str">
        <f>IF(BART_Rides[[#This Row],[FirstLetter]]="Y","Yes","No")</f>
        <v>No</v>
      </c>
      <c r="N16678" s="1" t="str">
        <f>IF(OR(BART_Rides[[#This Row],[Station Code]]="EM", BART_Rides[[#This Row],[Station Code]]="MT", BART_Rides[[#This Row],[Station Code]]="PL", BART_Rides[[#This Row],[Station Code]]="CC"), "Yes", "No")</f>
        <v>No</v>
      </c>
    </row>
    <row r="16679" spans="6:14">
      <c r="F16679" s="3">
        <v>44449</v>
      </c>
      <c r="G16679" s="1" t="s">
        <v>87</v>
      </c>
      <c r="H16679" s="1" t="s">
        <v>104</v>
      </c>
      <c r="I16679" s="1">
        <v>572</v>
      </c>
      <c r="J16679" s="1">
        <f>MONTH(BART_Rides[[#This Row],[Date]])</f>
        <v>9</v>
      </c>
      <c r="K16679" s="1">
        <f>WEEKDAY(BART_Rides[[#This Row],[Date]],2)</f>
        <v>5</v>
      </c>
      <c r="L16679" s="1" t="str">
        <f>LEFT(BART_Rides[[#This Row],[Lines]],1)</f>
        <v>O</v>
      </c>
      <c r="M16679" s="1" t="str">
        <f>IF(BART_Rides[[#This Row],[FirstLetter]]="Y","Yes","No")</f>
        <v>No</v>
      </c>
      <c r="N16679" s="1" t="str">
        <f>IF(OR(BART_Rides[[#This Row],[Station Code]]="EM", BART_Rides[[#This Row],[Station Code]]="MT", BART_Rides[[#This Row],[Station Code]]="PL", BART_Rides[[#This Row],[Station Code]]="CC"), "Yes", "No")</f>
        <v>No</v>
      </c>
    </row>
    <row r="16680" spans="6:14">
      <c r="F16680" s="3">
        <v>44450</v>
      </c>
      <c r="G16680" s="1" t="s">
        <v>87</v>
      </c>
      <c r="H16680" s="1" t="s">
        <v>104</v>
      </c>
      <c r="I16680" s="1">
        <v>323</v>
      </c>
      <c r="J16680" s="1">
        <f>MONTH(BART_Rides[[#This Row],[Date]])</f>
        <v>9</v>
      </c>
      <c r="K16680" s="1">
        <f>WEEKDAY(BART_Rides[[#This Row],[Date]],2)</f>
        <v>6</v>
      </c>
      <c r="L16680" s="1" t="str">
        <f>LEFT(BART_Rides[[#This Row],[Lines]],1)</f>
        <v>O</v>
      </c>
      <c r="M16680" s="1" t="str">
        <f>IF(BART_Rides[[#This Row],[FirstLetter]]="Y","Yes","No")</f>
        <v>No</v>
      </c>
      <c r="N16680" s="1" t="str">
        <f>IF(OR(BART_Rides[[#This Row],[Station Code]]="EM", BART_Rides[[#This Row],[Station Code]]="MT", BART_Rides[[#This Row],[Station Code]]="PL", BART_Rides[[#This Row],[Station Code]]="CC"), "Yes", "No")</f>
        <v>No</v>
      </c>
    </row>
    <row r="16681" spans="6:14">
      <c r="F16681" s="3">
        <v>44451</v>
      </c>
      <c r="G16681" s="1" t="s">
        <v>87</v>
      </c>
      <c r="H16681" s="1" t="s">
        <v>104</v>
      </c>
      <c r="I16681" s="1">
        <v>271</v>
      </c>
      <c r="J16681" s="1">
        <f>MONTH(BART_Rides[[#This Row],[Date]])</f>
        <v>9</v>
      </c>
      <c r="K16681" s="1">
        <f>WEEKDAY(BART_Rides[[#This Row],[Date]],2)</f>
        <v>7</v>
      </c>
      <c r="L16681" s="1" t="str">
        <f>LEFT(BART_Rides[[#This Row],[Lines]],1)</f>
        <v>O</v>
      </c>
      <c r="M16681" s="1" t="str">
        <f>IF(BART_Rides[[#This Row],[FirstLetter]]="Y","Yes","No")</f>
        <v>No</v>
      </c>
      <c r="N16681" s="1" t="str">
        <f>IF(OR(BART_Rides[[#This Row],[Station Code]]="EM", BART_Rides[[#This Row],[Station Code]]="MT", BART_Rides[[#This Row],[Station Code]]="PL", BART_Rides[[#This Row],[Station Code]]="CC"), "Yes", "No")</f>
        <v>No</v>
      </c>
    </row>
    <row r="16682" spans="6:14">
      <c r="F16682" s="3">
        <v>44452</v>
      </c>
      <c r="G16682" s="1" t="s">
        <v>87</v>
      </c>
      <c r="H16682" s="1" t="s">
        <v>104</v>
      </c>
      <c r="I16682" s="1">
        <v>527</v>
      </c>
      <c r="J16682" s="1">
        <f>MONTH(BART_Rides[[#This Row],[Date]])</f>
        <v>9</v>
      </c>
      <c r="K16682" s="1">
        <f>WEEKDAY(BART_Rides[[#This Row],[Date]],2)</f>
        <v>1</v>
      </c>
      <c r="L16682" s="1" t="str">
        <f>LEFT(BART_Rides[[#This Row],[Lines]],1)</f>
        <v>O</v>
      </c>
      <c r="M16682" s="1" t="str">
        <f>IF(BART_Rides[[#This Row],[FirstLetter]]="Y","Yes","No")</f>
        <v>No</v>
      </c>
      <c r="N16682" s="1" t="str">
        <f>IF(OR(BART_Rides[[#This Row],[Station Code]]="EM", BART_Rides[[#This Row],[Station Code]]="MT", BART_Rides[[#This Row],[Station Code]]="PL", BART_Rides[[#This Row],[Station Code]]="CC"), "Yes", "No")</f>
        <v>No</v>
      </c>
    </row>
    <row r="16683" spans="6:14">
      <c r="F16683" s="3">
        <v>44453</v>
      </c>
      <c r="G16683" s="1" t="s">
        <v>87</v>
      </c>
      <c r="H16683" s="1" t="s">
        <v>104</v>
      </c>
      <c r="I16683" s="1">
        <v>610</v>
      </c>
      <c r="J16683" s="1">
        <f>MONTH(BART_Rides[[#This Row],[Date]])</f>
        <v>9</v>
      </c>
      <c r="K16683" s="1">
        <f>WEEKDAY(BART_Rides[[#This Row],[Date]],2)</f>
        <v>2</v>
      </c>
      <c r="L16683" s="1" t="str">
        <f>LEFT(BART_Rides[[#This Row],[Lines]],1)</f>
        <v>O</v>
      </c>
      <c r="M16683" s="1" t="str">
        <f>IF(BART_Rides[[#This Row],[FirstLetter]]="Y","Yes","No")</f>
        <v>No</v>
      </c>
      <c r="N16683" s="1" t="str">
        <f>IF(OR(BART_Rides[[#This Row],[Station Code]]="EM", BART_Rides[[#This Row],[Station Code]]="MT", BART_Rides[[#This Row],[Station Code]]="PL", BART_Rides[[#This Row],[Station Code]]="CC"), "Yes", "No")</f>
        <v>No</v>
      </c>
    </row>
    <row r="16684" spans="6:14">
      <c r="F16684" s="3">
        <v>44454</v>
      </c>
      <c r="G16684" s="1" t="s">
        <v>87</v>
      </c>
      <c r="H16684" s="1" t="s">
        <v>104</v>
      </c>
      <c r="I16684" s="1">
        <v>604</v>
      </c>
      <c r="J16684" s="1">
        <f>MONTH(BART_Rides[[#This Row],[Date]])</f>
        <v>9</v>
      </c>
      <c r="K16684" s="1">
        <f>WEEKDAY(BART_Rides[[#This Row],[Date]],2)</f>
        <v>3</v>
      </c>
      <c r="L16684" s="1" t="str">
        <f>LEFT(BART_Rides[[#This Row],[Lines]],1)</f>
        <v>O</v>
      </c>
      <c r="M16684" s="1" t="str">
        <f>IF(BART_Rides[[#This Row],[FirstLetter]]="Y","Yes","No")</f>
        <v>No</v>
      </c>
      <c r="N16684" s="1" t="str">
        <f>IF(OR(BART_Rides[[#This Row],[Station Code]]="EM", BART_Rides[[#This Row],[Station Code]]="MT", BART_Rides[[#This Row],[Station Code]]="PL", BART_Rides[[#This Row],[Station Code]]="CC"), "Yes", "No")</f>
        <v>No</v>
      </c>
    </row>
    <row r="16685" spans="6:14">
      <c r="F16685" s="3">
        <v>44455</v>
      </c>
      <c r="G16685" s="1" t="s">
        <v>87</v>
      </c>
      <c r="H16685" s="1" t="s">
        <v>104</v>
      </c>
      <c r="I16685" s="1">
        <v>603</v>
      </c>
      <c r="J16685" s="1">
        <f>MONTH(BART_Rides[[#This Row],[Date]])</f>
        <v>9</v>
      </c>
      <c r="K16685" s="1">
        <f>WEEKDAY(BART_Rides[[#This Row],[Date]],2)</f>
        <v>4</v>
      </c>
      <c r="L16685" s="1" t="str">
        <f>LEFT(BART_Rides[[#This Row],[Lines]],1)</f>
        <v>O</v>
      </c>
      <c r="M16685" s="1" t="str">
        <f>IF(BART_Rides[[#This Row],[FirstLetter]]="Y","Yes","No")</f>
        <v>No</v>
      </c>
      <c r="N16685" s="1" t="str">
        <f>IF(OR(BART_Rides[[#This Row],[Station Code]]="EM", BART_Rides[[#This Row],[Station Code]]="MT", BART_Rides[[#This Row],[Station Code]]="PL", BART_Rides[[#This Row],[Station Code]]="CC"), "Yes", "No")</f>
        <v>No</v>
      </c>
    </row>
    <row r="16686" spans="6:14">
      <c r="F16686" s="3">
        <v>44456</v>
      </c>
      <c r="G16686" s="1" t="s">
        <v>87</v>
      </c>
      <c r="H16686" s="1" t="s">
        <v>104</v>
      </c>
      <c r="I16686" s="1">
        <v>596</v>
      </c>
      <c r="J16686" s="1">
        <f>MONTH(BART_Rides[[#This Row],[Date]])</f>
        <v>9</v>
      </c>
      <c r="K16686" s="1">
        <f>WEEKDAY(BART_Rides[[#This Row],[Date]],2)</f>
        <v>5</v>
      </c>
      <c r="L16686" s="1" t="str">
        <f>LEFT(BART_Rides[[#This Row],[Lines]],1)</f>
        <v>O</v>
      </c>
      <c r="M16686" s="1" t="str">
        <f>IF(BART_Rides[[#This Row],[FirstLetter]]="Y","Yes","No")</f>
        <v>No</v>
      </c>
      <c r="N16686" s="1" t="str">
        <f>IF(OR(BART_Rides[[#This Row],[Station Code]]="EM", BART_Rides[[#This Row],[Station Code]]="MT", BART_Rides[[#This Row],[Station Code]]="PL", BART_Rides[[#This Row],[Station Code]]="CC"), "Yes", "No")</f>
        <v>No</v>
      </c>
    </row>
    <row r="16687" spans="6:14">
      <c r="F16687" s="3">
        <v>44457</v>
      </c>
      <c r="G16687" s="1" t="s">
        <v>87</v>
      </c>
      <c r="H16687" s="1" t="s">
        <v>104</v>
      </c>
      <c r="I16687" s="1">
        <v>407</v>
      </c>
      <c r="J16687" s="1">
        <f>MONTH(BART_Rides[[#This Row],[Date]])</f>
        <v>9</v>
      </c>
      <c r="K16687" s="1">
        <f>WEEKDAY(BART_Rides[[#This Row],[Date]],2)</f>
        <v>6</v>
      </c>
      <c r="L16687" s="1" t="str">
        <f>LEFT(BART_Rides[[#This Row],[Lines]],1)</f>
        <v>O</v>
      </c>
      <c r="M16687" s="1" t="str">
        <f>IF(BART_Rides[[#This Row],[FirstLetter]]="Y","Yes","No")</f>
        <v>No</v>
      </c>
      <c r="N16687" s="1" t="str">
        <f>IF(OR(BART_Rides[[#This Row],[Station Code]]="EM", BART_Rides[[#This Row],[Station Code]]="MT", BART_Rides[[#This Row],[Station Code]]="PL", BART_Rides[[#This Row],[Station Code]]="CC"), "Yes", "No")</f>
        <v>No</v>
      </c>
    </row>
    <row r="16688" spans="6:14">
      <c r="F16688" s="3">
        <v>44458</v>
      </c>
      <c r="G16688" s="1" t="s">
        <v>87</v>
      </c>
      <c r="H16688" s="1" t="s">
        <v>104</v>
      </c>
      <c r="I16688" s="1">
        <v>263</v>
      </c>
      <c r="J16688" s="1">
        <f>MONTH(BART_Rides[[#This Row],[Date]])</f>
        <v>9</v>
      </c>
      <c r="K16688" s="1">
        <f>WEEKDAY(BART_Rides[[#This Row],[Date]],2)</f>
        <v>7</v>
      </c>
      <c r="L16688" s="1" t="str">
        <f>LEFT(BART_Rides[[#This Row],[Lines]],1)</f>
        <v>O</v>
      </c>
      <c r="M16688" s="1" t="str">
        <f>IF(BART_Rides[[#This Row],[FirstLetter]]="Y","Yes","No")</f>
        <v>No</v>
      </c>
      <c r="N16688" s="1" t="str">
        <f>IF(OR(BART_Rides[[#This Row],[Station Code]]="EM", BART_Rides[[#This Row],[Station Code]]="MT", BART_Rides[[#This Row],[Station Code]]="PL", BART_Rides[[#This Row],[Station Code]]="CC"), "Yes", "No")</f>
        <v>No</v>
      </c>
    </row>
    <row r="16689" spans="6:14">
      <c r="F16689" s="3">
        <v>44459</v>
      </c>
      <c r="G16689" s="1" t="s">
        <v>87</v>
      </c>
      <c r="H16689" s="1" t="s">
        <v>104</v>
      </c>
      <c r="I16689" s="1">
        <v>569</v>
      </c>
      <c r="J16689" s="1">
        <f>MONTH(BART_Rides[[#This Row],[Date]])</f>
        <v>9</v>
      </c>
      <c r="K16689" s="1">
        <f>WEEKDAY(BART_Rides[[#This Row],[Date]],2)</f>
        <v>1</v>
      </c>
      <c r="L16689" s="1" t="str">
        <f>LEFT(BART_Rides[[#This Row],[Lines]],1)</f>
        <v>O</v>
      </c>
      <c r="M16689" s="1" t="str">
        <f>IF(BART_Rides[[#This Row],[FirstLetter]]="Y","Yes","No")</f>
        <v>No</v>
      </c>
      <c r="N16689" s="1" t="str">
        <f>IF(OR(BART_Rides[[#This Row],[Station Code]]="EM", BART_Rides[[#This Row],[Station Code]]="MT", BART_Rides[[#This Row],[Station Code]]="PL", BART_Rides[[#This Row],[Station Code]]="CC"), "Yes", "No")</f>
        <v>No</v>
      </c>
    </row>
    <row r="16690" spans="6:14">
      <c r="F16690" s="3">
        <v>44460</v>
      </c>
      <c r="G16690" s="1" t="s">
        <v>87</v>
      </c>
      <c r="H16690" s="1" t="s">
        <v>104</v>
      </c>
      <c r="I16690" s="1">
        <v>603</v>
      </c>
      <c r="J16690" s="1">
        <f>MONTH(BART_Rides[[#This Row],[Date]])</f>
        <v>9</v>
      </c>
      <c r="K16690" s="1">
        <f>WEEKDAY(BART_Rides[[#This Row],[Date]],2)</f>
        <v>2</v>
      </c>
      <c r="L16690" s="1" t="str">
        <f>LEFT(BART_Rides[[#This Row],[Lines]],1)</f>
        <v>O</v>
      </c>
      <c r="M16690" s="1" t="str">
        <f>IF(BART_Rides[[#This Row],[FirstLetter]]="Y","Yes","No")</f>
        <v>No</v>
      </c>
      <c r="N16690" s="1" t="str">
        <f>IF(OR(BART_Rides[[#This Row],[Station Code]]="EM", BART_Rides[[#This Row],[Station Code]]="MT", BART_Rides[[#This Row],[Station Code]]="PL", BART_Rides[[#This Row],[Station Code]]="CC"), "Yes", "No")</f>
        <v>No</v>
      </c>
    </row>
    <row r="16691" spans="6:14">
      <c r="F16691" s="3">
        <v>44461</v>
      </c>
      <c r="G16691" s="1" t="s">
        <v>87</v>
      </c>
      <c r="H16691" s="1" t="s">
        <v>104</v>
      </c>
      <c r="I16691" s="1">
        <v>609</v>
      </c>
      <c r="J16691" s="1">
        <f>MONTH(BART_Rides[[#This Row],[Date]])</f>
        <v>9</v>
      </c>
      <c r="K16691" s="1">
        <f>WEEKDAY(BART_Rides[[#This Row],[Date]],2)</f>
        <v>3</v>
      </c>
      <c r="L16691" s="1" t="str">
        <f>LEFT(BART_Rides[[#This Row],[Lines]],1)</f>
        <v>O</v>
      </c>
      <c r="M16691" s="1" t="str">
        <f>IF(BART_Rides[[#This Row],[FirstLetter]]="Y","Yes","No")</f>
        <v>No</v>
      </c>
      <c r="N16691" s="1" t="str">
        <f>IF(OR(BART_Rides[[#This Row],[Station Code]]="EM", BART_Rides[[#This Row],[Station Code]]="MT", BART_Rides[[#This Row],[Station Code]]="PL", BART_Rides[[#This Row],[Station Code]]="CC"), "Yes", "No")</f>
        <v>No</v>
      </c>
    </row>
    <row r="16692" spans="6:14">
      <c r="F16692" s="3">
        <v>44462</v>
      </c>
      <c r="G16692" s="1" t="s">
        <v>87</v>
      </c>
      <c r="H16692" s="1" t="s">
        <v>104</v>
      </c>
      <c r="I16692" s="1">
        <v>633</v>
      </c>
      <c r="J16692" s="1">
        <f>MONTH(BART_Rides[[#This Row],[Date]])</f>
        <v>9</v>
      </c>
      <c r="K16692" s="1">
        <f>WEEKDAY(BART_Rides[[#This Row],[Date]],2)</f>
        <v>4</v>
      </c>
      <c r="L16692" s="1" t="str">
        <f>LEFT(BART_Rides[[#This Row],[Lines]],1)</f>
        <v>O</v>
      </c>
      <c r="M16692" s="1" t="str">
        <f>IF(BART_Rides[[#This Row],[FirstLetter]]="Y","Yes","No")</f>
        <v>No</v>
      </c>
      <c r="N16692" s="1" t="str">
        <f>IF(OR(BART_Rides[[#This Row],[Station Code]]="EM", BART_Rides[[#This Row],[Station Code]]="MT", BART_Rides[[#This Row],[Station Code]]="PL", BART_Rides[[#This Row],[Station Code]]="CC"), "Yes", "No")</f>
        <v>No</v>
      </c>
    </row>
    <row r="16693" spans="6:14">
      <c r="F16693" s="3">
        <v>44463</v>
      </c>
      <c r="G16693" s="1" t="s">
        <v>87</v>
      </c>
      <c r="H16693" s="1" t="s">
        <v>104</v>
      </c>
      <c r="I16693" s="1">
        <v>635</v>
      </c>
      <c r="J16693" s="1">
        <f>MONTH(BART_Rides[[#This Row],[Date]])</f>
        <v>9</v>
      </c>
      <c r="K16693" s="1">
        <f>WEEKDAY(BART_Rides[[#This Row],[Date]],2)</f>
        <v>5</v>
      </c>
      <c r="L16693" s="1" t="str">
        <f>LEFT(BART_Rides[[#This Row],[Lines]],1)</f>
        <v>O</v>
      </c>
      <c r="M16693" s="1" t="str">
        <f>IF(BART_Rides[[#This Row],[FirstLetter]]="Y","Yes","No")</f>
        <v>No</v>
      </c>
      <c r="N16693" s="1" t="str">
        <f>IF(OR(BART_Rides[[#This Row],[Station Code]]="EM", BART_Rides[[#This Row],[Station Code]]="MT", BART_Rides[[#This Row],[Station Code]]="PL", BART_Rides[[#This Row],[Station Code]]="CC"), "Yes", "No")</f>
        <v>No</v>
      </c>
    </row>
    <row r="16694" spans="6:14">
      <c r="F16694" s="3">
        <v>44464</v>
      </c>
      <c r="G16694" s="1" t="s">
        <v>87</v>
      </c>
      <c r="H16694" s="1" t="s">
        <v>104</v>
      </c>
      <c r="I16694" s="1">
        <v>365</v>
      </c>
      <c r="J16694" s="1">
        <f>MONTH(BART_Rides[[#This Row],[Date]])</f>
        <v>9</v>
      </c>
      <c r="K16694" s="1">
        <f>WEEKDAY(BART_Rides[[#This Row],[Date]],2)</f>
        <v>6</v>
      </c>
      <c r="L16694" s="1" t="str">
        <f>LEFT(BART_Rides[[#This Row],[Lines]],1)</f>
        <v>O</v>
      </c>
      <c r="M16694" s="1" t="str">
        <f>IF(BART_Rides[[#This Row],[FirstLetter]]="Y","Yes","No")</f>
        <v>No</v>
      </c>
      <c r="N16694" s="1" t="str">
        <f>IF(OR(BART_Rides[[#This Row],[Station Code]]="EM", BART_Rides[[#This Row],[Station Code]]="MT", BART_Rides[[#This Row],[Station Code]]="PL", BART_Rides[[#This Row],[Station Code]]="CC"), "Yes", "No")</f>
        <v>No</v>
      </c>
    </row>
    <row r="16695" spans="6:14">
      <c r="F16695" s="3">
        <v>44465</v>
      </c>
      <c r="G16695" s="1" t="s">
        <v>87</v>
      </c>
      <c r="H16695" s="1" t="s">
        <v>104</v>
      </c>
      <c r="I16695" s="1">
        <v>281</v>
      </c>
      <c r="J16695" s="1">
        <f>MONTH(BART_Rides[[#This Row],[Date]])</f>
        <v>9</v>
      </c>
      <c r="K16695" s="1">
        <f>WEEKDAY(BART_Rides[[#This Row],[Date]],2)</f>
        <v>7</v>
      </c>
      <c r="L16695" s="1" t="str">
        <f>LEFT(BART_Rides[[#This Row],[Lines]],1)</f>
        <v>O</v>
      </c>
      <c r="M16695" s="1" t="str">
        <f>IF(BART_Rides[[#This Row],[FirstLetter]]="Y","Yes","No")</f>
        <v>No</v>
      </c>
      <c r="N16695" s="1" t="str">
        <f>IF(OR(BART_Rides[[#This Row],[Station Code]]="EM", BART_Rides[[#This Row],[Station Code]]="MT", BART_Rides[[#This Row],[Station Code]]="PL", BART_Rides[[#This Row],[Station Code]]="CC"), "Yes", "No")</f>
        <v>No</v>
      </c>
    </row>
    <row r="16696" spans="6:14">
      <c r="F16696" s="3">
        <v>44466</v>
      </c>
      <c r="G16696" s="1" t="s">
        <v>87</v>
      </c>
      <c r="H16696" s="1" t="s">
        <v>104</v>
      </c>
      <c r="I16696" s="1">
        <v>646</v>
      </c>
      <c r="J16696" s="1">
        <f>MONTH(BART_Rides[[#This Row],[Date]])</f>
        <v>9</v>
      </c>
      <c r="K16696" s="1">
        <f>WEEKDAY(BART_Rides[[#This Row],[Date]],2)</f>
        <v>1</v>
      </c>
      <c r="L16696" s="1" t="str">
        <f>LEFT(BART_Rides[[#This Row],[Lines]],1)</f>
        <v>O</v>
      </c>
      <c r="M16696" s="1" t="str">
        <f>IF(BART_Rides[[#This Row],[FirstLetter]]="Y","Yes","No")</f>
        <v>No</v>
      </c>
      <c r="N16696" s="1" t="str">
        <f>IF(OR(BART_Rides[[#This Row],[Station Code]]="EM", BART_Rides[[#This Row],[Station Code]]="MT", BART_Rides[[#This Row],[Station Code]]="PL", BART_Rides[[#This Row],[Station Code]]="CC"), "Yes", "No")</f>
        <v>No</v>
      </c>
    </row>
    <row r="16697" spans="6:14">
      <c r="F16697" s="3">
        <v>44467</v>
      </c>
      <c r="G16697" s="1" t="s">
        <v>87</v>
      </c>
      <c r="H16697" s="1" t="s">
        <v>104</v>
      </c>
      <c r="I16697" s="1">
        <v>629</v>
      </c>
      <c r="J16697" s="1">
        <f>MONTH(BART_Rides[[#This Row],[Date]])</f>
        <v>9</v>
      </c>
      <c r="K16697" s="1">
        <f>WEEKDAY(BART_Rides[[#This Row],[Date]],2)</f>
        <v>2</v>
      </c>
      <c r="L16697" s="1" t="str">
        <f>LEFT(BART_Rides[[#This Row],[Lines]],1)</f>
        <v>O</v>
      </c>
      <c r="M16697" s="1" t="str">
        <f>IF(BART_Rides[[#This Row],[FirstLetter]]="Y","Yes","No")</f>
        <v>No</v>
      </c>
      <c r="N16697" s="1" t="str">
        <f>IF(OR(BART_Rides[[#This Row],[Station Code]]="EM", BART_Rides[[#This Row],[Station Code]]="MT", BART_Rides[[#This Row],[Station Code]]="PL", BART_Rides[[#This Row],[Station Code]]="CC"), "Yes", "No")</f>
        <v>No</v>
      </c>
    </row>
    <row r="16698" spans="6:14">
      <c r="F16698" s="3">
        <v>44468</v>
      </c>
      <c r="G16698" s="1" t="s">
        <v>87</v>
      </c>
      <c r="H16698" s="1" t="s">
        <v>104</v>
      </c>
      <c r="I16698" s="1">
        <v>579</v>
      </c>
      <c r="J16698" s="1">
        <f>MONTH(BART_Rides[[#This Row],[Date]])</f>
        <v>9</v>
      </c>
      <c r="K16698" s="1">
        <f>WEEKDAY(BART_Rides[[#This Row],[Date]],2)</f>
        <v>3</v>
      </c>
      <c r="L16698" s="1" t="str">
        <f>LEFT(BART_Rides[[#This Row],[Lines]],1)</f>
        <v>O</v>
      </c>
      <c r="M16698" s="1" t="str">
        <f>IF(BART_Rides[[#This Row],[FirstLetter]]="Y","Yes","No")</f>
        <v>No</v>
      </c>
      <c r="N16698" s="1" t="str">
        <f>IF(OR(BART_Rides[[#This Row],[Station Code]]="EM", BART_Rides[[#This Row],[Station Code]]="MT", BART_Rides[[#This Row],[Station Code]]="PL", BART_Rides[[#This Row],[Station Code]]="CC"), "Yes", "No")</f>
        <v>No</v>
      </c>
    </row>
    <row r="16699" spans="6:14">
      <c r="F16699" s="3">
        <v>44469</v>
      </c>
      <c r="G16699" s="1" t="s">
        <v>87</v>
      </c>
      <c r="H16699" s="1" t="s">
        <v>104</v>
      </c>
      <c r="I16699" s="1">
        <v>650</v>
      </c>
      <c r="J16699" s="1">
        <f>MONTH(BART_Rides[[#This Row],[Date]])</f>
        <v>9</v>
      </c>
      <c r="K16699" s="1">
        <f>WEEKDAY(BART_Rides[[#This Row],[Date]],2)</f>
        <v>4</v>
      </c>
      <c r="L16699" s="1" t="str">
        <f>LEFT(BART_Rides[[#This Row],[Lines]],1)</f>
        <v>O</v>
      </c>
      <c r="M16699" s="1" t="str">
        <f>IF(BART_Rides[[#This Row],[FirstLetter]]="Y","Yes","No")</f>
        <v>No</v>
      </c>
      <c r="N16699" s="1" t="str">
        <f>IF(OR(BART_Rides[[#This Row],[Station Code]]="EM", BART_Rides[[#This Row],[Station Code]]="MT", BART_Rides[[#This Row],[Station Code]]="PL", BART_Rides[[#This Row],[Station Code]]="CC"), "Yes", "No")</f>
        <v>No</v>
      </c>
    </row>
    <row r="16700" spans="6:14">
      <c r="F16700" s="3">
        <v>44470</v>
      </c>
      <c r="G16700" s="1" t="s">
        <v>87</v>
      </c>
      <c r="H16700" s="1" t="s">
        <v>104</v>
      </c>
      <c r="I16700" s="1">
        <v>623</v>
      </c>
      <c r="J16700" s="1">
        <f>MONTH(BART_Rides[[#This Row],[Date]])</f>
        <v>10</v>
      </c>
      <c r="K16700" s="1">
        <f>WEEKDAY(BART_Rides[[#This Row],[Date]],2)</f>
        <v>5</v>
      </c>
      <c r="L16700" s="1" t="str">
        <f>LEFT(BART_Rides[[#This Row],[Lines]],1)</f>
        <v>O</v>
      </c>
      <c r="M16700" s="1" t="str">
        <f>IF(BART_Rides[[#This Row],[FirstLetter]]="Y","Yes","No")</f>
        <v>No</v>
      </c>
      <c r="N16700" s="1" t="str">
        <f>IF(OR(BART_Rides[[#This Row],[Station Code]]="EM", BART_Rides[[#This Row],[Station Code]]="MT", BART_Rides[[#This Row],[Station Code]]="PL", BART_Rides[[#This Row],[Station Code]]="CC"), "Yes", "No")</f>
        <v>No</v>
      </c>
    </row>
    <row r="16701" spans="6:14">
      <c r="F16701" s="3">
        <v>44471</v>
      </c>
      <c r="G16701" s="1" t="s">
        <v>87</v>
      </c>
      <c r="H16701" s="1" t="s">
        <v>104</v>
      </c>
      <c r="I16701" s="1">
        <v>321</v>
      </c>
      <c r="J16701" s="1">
        <f>MONTH(BART_Rides[[#This Row],[Date]])</f>
        <v>10</v>
      </c>
      <c r="K16701" s="1">
        <f>WEEKDAY(BART_Rides[[#This Row],[Date]],2)</f>
        <v>6</v>
      </c>
      <c r="L16701" s="1" t="str">
        <f>LEFT(BART_Rides[[#This Row],[Lines]],1)</f>
        <v>O</v>
      </c>
      <c r="M16701" s="1" t="str">
        <f>IF(BART_Rides[[#This Row],[FirstLetter]]="Y","Yes","No")</f>
        <v>No</v>
      </c>
      <c r="N16701" s="1" t="str">
        <f>IF(OR(BART_Rides[[#This Row],[Station Code]]="EM", BART_Rides[[#This Row],[Station Code]]="MT", BART_Rides[[#This Row],[Station Code]]="PL", BART_Rides[[#This Row],[Station Code]]="CC"), "Yes", "No")</f>
        <v>No</v>
      </c>
    </row>
    <row r="16702" spans="6:14">
      <c r="F16702" s="3">
        <v>44472</v>
      </c>
      <c r="G16702" s="1" t="s">
        <v>87</v>
      </c>
      <c r="H16702" s="1" t="s">
        <v>104</v>
      </c>
      <c r="I16702" s="1">
        <v>216</v>
      </c>
      <c r="J16702" s="1">
        <f>MONTH(BART_Rides[[#This Row],[Date]])</f>
        <v>10</v>
      </c>
      <c r="K16702" s="1">
        <f>WEEKDAY(BART_Rides[[#This Row],[Date]],2)</f>
        <v>7</v>
      </c>
      <c r="L16702" s="1" t="str">
        <f>LEFT(BART_Rides[[#This Row],[Lines]],1)</f>
        <v>O</v>
      </c>
      <c r="M16702" s="1" t="str">
        <f>IF(BART_Rides[[#This Row],[FirstLetter]]="Y","Yes","No")</f>
        <v>No</v>
      </c>
      <c r="N16702" s="1" t="str">
        <f>IF(OR(BART_Rides[[#This Row],[Station Code]]="EM", BART_Rides[[#This Row],[Station Code]]="MT", BART_Rides[[#This Row],[Station Code]]="PL", BART_Rides[[#This Row],[Station Code]]="CC"), "Yes", "No")</f>
        <v>No</v>
      </c>
    </row>
    <row r="16703" spans="6:14">
      <c r="F16703" s="3">
        <v>44473</v>
      </c>
      <c r="G16703" s="1" t="s">
        <v>87</v>
      </c>
      <c r="H16703" s="1" t="s">
        <v>104</v>
      </c>
      <c r="I16703" s="1">
        <v>609</v>
      </c>
      <c r="J16703" s="1">
        <f>MONTH(BART_Rides[[#This Row],[Date]])</f>
        <v>10</v>
      </c>
      <c r="K16703" s="1">
        <f>WEEKDAY(BART_Rides[[#This Row],[Date]],2)</f>
        <v>1</v>
      </c>
      <c r="L16703" s="1" t="str">
        <f>LEFT(BART_Rides[[#This Row],[Lines]],1)</f>
        <v>O</v>
      </c>
      <c r="M16703" s="1" t="str">
        <f>IF(BART_Rides[[#This Row],[FirstLetter]]="Y","Yes","No")</f>
        <v>No</v>
      </c>
      <c r="N16703" s="1" t="str">
        <f>IF(OR(BART_Rides[[#This Row],[Station Code]]="EM", BART_Rides[[#This Row],[Station Code]]="MT", BART_Rides[[#This Row],[Station Code]]="PL", BART_Rides[[#This Row],[Station Code]]="CC"), "Yes", "No")</f>
        <v>No</v>
      </c>
    </row>
    <row r="16704" spans="6:14">
      <c r="F16704" s="3">
        <v>44474</v>
      </c>
      <c r="G16704" s="1" t="s">
        <v>87</v>
      </c>
      <c r="H16704" s="1" t="s">
        <v>104</v>
      </c>
      <c r="I16704" s="1">
        <v>610</v>
      </c>
      <c r="J16704" s="1">
        <f>MONTH(BART_Rides[[#This Row],[Date]])</f>
        <v>10</v>
      </c>
      <c r="K16704" s="1">
        <f>WEEKDAY(BART_Rides[[#This Row],[Date]],2)</f>
        <v>2</v>
      </c>
      <c r="L16704" s="1" t="str">
        <f>LEFT(BART_Rides[[#This Row],[Lines]],1)</f>
        <v>O</v>
      </c>
      <c r="M16704" s="1" t="str">
        <f>IF(BART_Rides[[#This Row],[FirstLetter]]="Y","Yes","No")</f>
        <v>No</v>
      </c>
      <c r="N16704" s="1" t="str">
        <f>IF(OR(BART_Rides[[#This Row],[Station Code]]="EM", BART_Rides[[#This Row],[Station Code]]="MT", BART_Rides[[#This Row],[Station Code]]="PL", BART_Rides[[#This Row],[Station Code]]="CC"), "Yes", "No")</f>
        <v>No</v>
      </c>
    </row>
    <row r="16705" spans="6:14">
      <c r="F16705" s="3">
        <v>44475</v>
      </c>
      <c r="G16705" s="1" t="s">
        <v>87</v>
      </c>
      <c r="H16705" s="1" t="s">
        <v>104</v>
      </c>
      <c r="I16705" s="1">
        <v>644</v>
      </c>
      <c r="J16705" s="1">
        <f>MONTH(BART_Rides[[#This Row],[Date]])</f>
        <v>10</v>
      </c>
      <c r="K16705" s="1">
        <f>WEEKDAY(BART_Rides[[#This Row],[Date]],2)</f>
        <v>3</v>
      </c>
      <c r="L16705" s="1" t="str">
        <f>LEFT(BART_Rides[[#This Row],[Lines]],1)</f>
        <v>O</v>
      </c>
      <c r="M16705" s="1" t="str">
        <f>IF(BART_Rides[[#This Row],[FirstLetter]]="Y","Yes","No")</f>
        <v>No</v>
      </c>
      <c r="N16705" s="1" t="str">
        <f>IF(OR(BART_Rides[[#This Row],[Station Code]]="EM", BART_Rides[[#This Row],[Station Code]]="MT", BART_Rides[[#This Row],[Station Code]]="PL", BART_Rides[[#This Row],[Station Code]]="CC"), "Yes", "No")</f>
        <v>No</v>
      </c>
    </row>
    <row r="16706" spans="6:14">
      <c r="F16706" s="3">
        <v>44476</v>
      </c>
      <c r="G16706" s="1" t="s">
        <v>87</v>
      </c>
      <c r="H16706" s="1" t="s">
        <v>104</v>
      </c>
      <c r="I16706" s="1">
        <v>647</v>
      </c>
      <c r="J16706" s="1">
        <f>MONTH(BART_Rides[[#This Row],[Date]])</f>
        <v>10</v>
      </c>
      <c r="K16706" s="1">
        <f>WEEKDAY(BART_Rides[[#This Row],[Date]],2)</f>
        <v>4</v>
      </c>
      <c r="L16706" s="1" t="str">
        <f>LEFT(BART_Rides[[#This Row],[Lines]],1)</f>
        <v>O</v>
      </c>
      <c r="M16706" s="1" t="str">
        <f>IF(BART_Rides[[#This Row],[FirstLetter]]="Y","Yes","No")</f>
        <v>No</v>
      </c>
      <c r="N16706" s="1" t="str">
        <f>IF(OR(BART_Rides[[#This Row],[Station Code]]="EM", BART_Rides[[#This Row],[Station Code]]="MT", BART_Rides[[#This Row],[Station Code]]="PL", BART_Rides[[#This Row],[Station Code]]="CC"), "Yes", "No")</f>
        <v>No</v>
      </c>
    </row>
    <row r="16707" spans="6:14">
      <c r="F16707" s="3">
        <v>44477</v>
      </c>
      <c r="G16707" s="1" t="s">
        <v>87</v>
      </c>
      <c r="H16707" s="1" t="s">
        <v>104</v>
      </c>
      <c r="I16707" s="1">
        <v>669</v>
      </c>
      <c r="J16707" s="1">
        <f>MONTH(BART_Rides[[#This Row],[Date]])</f>
        <v>10</v>
      </c>
      <c r="K16707" s="1">
        <f>WEEKDAY(BART_Rides[[#This Row],[Date]],2)</f>
        <v>5</v>
      </c>
      <c r="L16707" s="1" t="str">
        <f>LEFT(BART_Rides[[#This Row],[Lines]],1)</f>
        <v>O</v>
      </c>
      <c r="M16707" s="1" t="str">
        <f>IF(BART_Rides[[#This Row],[FirstLetter]]="Y","Yes","No")</f>
        <v>No</v>
      </c>
      <c r="N16707" s="1" t="str">
        <f>IF(OR(BART_Rides[[#This Row],[Station Code]]="EM", BART_Rides[[#This Row],[Station Code]]="MT", BART_Rides[[#This Row],[Station Code]]="PL", BART_Rides[[#This Row],[Station Code]]="CC"), "Yes", "No")</f>
        <v>No</v>
      </c>
    </row>
    <row r="16708" spans="6:14">
      <c r="F16708" s="3">
        <v>44478</v>
      </c>
      <c r="G16708" s="1" t="s">
        <v>87</v>
      </c>
      <c r="H16708" s="1" t="s">
        <v>104</v>
      </c>
      <c r="I16708" s="1">
        <v>458</v>
      </c>
      <c r="J16708" s="1">
        <f>MONTH(BART_Rides[[#This Row],[Date]])</f>
        <v>10</v>
      </c>
      <c r="K16708" s="1">
        <f>WEEKDAY(BART_Rides[[#This Row],[Date]],2)</f>
        <v>6</v>
      </c>
      <c r="L16708" s="1" t="str">
        <f>LEFT(BART_Rides[[#This Row],[Lines]],1)</f>
        <v>O</v>
      </c>
      <c r="M16708" s="1" t="str">
        <f>IF(BART_Rides[[#This Row],[FirstLetter]]="Y","Yes","No")</f>
        <v>No</v>
      </c>
      <c r="N16708" s="1" t="str">
        <f>IF(OR(BART_Rides[[#This Row],[Station Code]]="EM", BART_Rides[[#This Row],[Station Code]]="MT", BART_Rides[[#This Row],[Station Code]]="PL", BART_Rides[[#This Row],[Station Code]]="CC"), "Yes", "No")</f>
        <v>No</v>
      </c>
    </row>
    <row r="16709" spans="6:14">
      <c r="F16709" s="3">
        <v>44479</v>
      </c>
      <c r="G16709" s="1" t="s">
        <v>87</v>
      </c>
      <c r="H16709" s="1" t="s">
        <v>104</v>
      </c>
      <c r="I16709" s="1">
        <v>295</v>
      </c>
      <c r="J16709" s="1">
        <f>MONTH(BART_Rides[[#This Row],[Date]])</f>
        <v>10</v>
      </c>
      <c r="K16709" s="1">
        <f>WEEKDAY(BART_Rides[[#This Row],[Date]],2)</f>
        <v>7</v>
      </c>
      <c r="L16709" s="1" t="str">
        <f>LEFT(BART_Rides[[#This Row],[Lines]],1)</f>
        <v>O</v>
      </c>
      <c r="M16709" s="1" t="str">
        <f>IF(BART_Rides[[#This Row],[FirstLetter]]="Y","Yes","No")</f>
        <v>No</v>
      </c>
      <c r="N16709" s="1" t="str">
        <f>IF(OR(BART_Rides[[#This Row],[Station Code]]="EM", BART_Rides[[#This Row],[Station Code]]="MT", BART_Rides[[#This Row],[Station Code]]="PL", BART_Rides[[#This Row],[Station Code]]="CC"), "Yes", "No")</f>
        <v>No</v>
      </c>
    </row>
    <row r="16710" spans="6:14">
      <c r="F16710" s="3">
        <v>44480</v>
      </c>
      <c r="G16710" s="1" t="s">
        <v>87</v>
      </c>
      <c r="H16710" s="1" t="s">
        <v>104</v>
      </c>
      <c r="I16710" s="1">
        <v>571</v>
      </c>
      <c r="J16710" s="1">
        <f>MONTH(BART_Rides[[#This Row],[Date]])</f>
        <v>10</v>
      </c>
      <c r="K16710" s="1">
        <f>WEEKDAY(BART_Rides[[#This Row],[Date]],2)</f>
        <v>1</v>
      </c>
      <c r="L16710" s="1" t="str">
        <f>LEFT(BART_Rides[[#This Row],[Lines]],1)</f>
        <v>O</v>
      </c>
      <c r="M16710" s="1" t="str">
        <f>IF(BART_Rides[[#This Row],[FirstLetter]]="Y","Yes","No")</f>
        <v>No</v>
      </c>
      <c r="N16710" s="1" t="str">
        <f>IF(OR(BART_Rides[[#This Row],[Station Code]]="EM", BART_Rides[[#This Row],[Station Code]]="MT", BART_Rides[[#This Row],[Station Code]]="PL", BART_Rides[[#This Row],[Station Code]]="CC"), "Yes", "No")</f>
        <v>No</v>
      </c>
    </row>
    <row r="16711" spans="6:14">
      <c r="F16711" s="3">
        <v>44481</v>
      </c>
      <c r="G16711" s="1" t="s">
        <v>87</v>
      </c>
      <c r="H16711" s="1" t="s">
        <v>104</v>
      </c>
      <c r="I16711" s="1">
        <v>659</v>
      </c>
      <c r="J16711" s="1">
        <f>MONTH(BART_Rides[[#This Row],[Date]])</f>
        <v>10</v>
      </c>
      <c r="K16711" s="1">
        <f>WEEKDAY(BART_Rides[[#This Row],[Date]],2)</f>
        <v>2</v>
      </c>
      <c r="L16711" s="1" t="str">
        <f>LEFT(BART_Rides[[#This Row],[Lines]],1)</f>
        <v>O</v>
      </c>
      <c r="M16711" s="1" t="str">
        <f>IF(BART_Rides[[#This Row],[FirstLetter]]="Y","Yes","No")</f>
        <v>No</v>
      </c>
      <c r="N16711" s="1" t="str">
        <f>IF(OR(BART_Rides[[#This Row],[Station Code]]="EM", BART_Rides[[#This Row],[Station Code]]="MT", BART_Rides[[#This Row],[Station Code]]="PL", BART_Rides[[#This Row],[Station Code]]="CC"), "Yes", "No")</f>
        <v>No</v>
      </c>
    </row>
    <row r="16712" spans="6:14">
      <c r="F16712" s="3">
        <v>44482</v>
      </c>
      <c r="G16712" s="1" t="s">
        <v>87</v>
      </c>
      <c r="H16712" s="1" t="s">
        <v>104</v>
      </c>
      <c r="I16712" s="1">
        <v>660</v>
      </c>
      <c r="J16712" s="1">
        <f>MONTH(BART_Rides[[#This Row],[Date]])</f>
        <v>10</v>
      </c>
      <c r="K16712" s="1">
        <f>WEEKDAY(BART_Rides[[#This Row],[Date]],2)</f>
        <v>3</v>
      </c>
      <c r="L16712" s="1" t="str">
        <f>LEFT(BART_Rides[[#This Row],[Lines]],1)</f>
        <v>O</v>
      </c>
      <c r="M16712" s="1" t="str">
        <f>IF(BART_Rides[[#This Row],[FirstLetter]]="Y","Yes","No")</f>
        <v>No</v>
      </c>
      <c r="N16712" s="1" t="str">
        <f>IF(OR(BART_Rides[[#This Row],[Station Code]]="EM", BART_Rides[[#This Row],[Station Code]]="MT", BART_Rides[[#This Row],[Station Code]]="PL", BART_Rides[[#This Row],[Station Code]]="CC"), "Yes", "No")</f>
        <v>No</v>
      </c>
    </row>
    <row r="16713" spans="6:14">
      <c r="F16713" s="3">
        <v>44483</v>
      </c>
      <c r="G16713" s="1" t="s">
        <v>87</v>
      </c>
      <c r="H16713" s="1" t="s">
        <v>104</v>
      </c>
      <c r="I16713" s="1">
        <v>706</v>
      </c>
      <c r="J16713" s="1">
        <f>MONTH(BART_Rides[[#This Row],[Date]])</f>
        <v>10</v>
      </c>
      <c r="K16713" s="1">
        <f>WEEKDAY(BART_Rides[[#This Row],[Date]],2)</f>
        <v>4</v>
      </c>
      <c r="L16713" s="1" t="str">
        <f>LEFT(BART_Rides[[#This Row],[Lines]],1)</f>
        <v>O</v>
      </c>
      <c r="M16713" s="1" t="str">
        <f>IF(BART_Rides[[#This Row],[FirstLetter]]="Y","Yes","No")</f>
        <v>No</v>
      </c>
      <c r="N16713" s="1" t="str">
        <f>IF(OR(BART_Rides[[#This Row],[Station Code]]="EM", BART_Rides[[#This Row],[Station Code]]="MT", BART_Rides[[#This Row],[Station Code]]="PL", BART_Rides[[#This Row],[Station Code]]="CC"), "Yes", "No")</f>
        <v>No</v>
      </c>
    </row>
    <row r="16714" spans="6:14">
      <c r="F16714" s="3">
        <v>44484</v>
      </c>
      <c r="G16714" s="1" t="s">
        <v>87</v>
      </c>
      <c r="H16714" s="1" t="s">
        <v>104</v>
      </c>
      <c r="I16714" s="1">
        <v>706</v>
      </c>
      <c r="J16714" s="1">
        <f>MONTH(BART_Rides[[#This Row],[Date]])</f>
        <v>10</v>
      </c>
      <c r="K16714" s="1">
        <f>WEEKDAY(BART_Rides[[#This Row],[Date]],2)</f>
        <v>5</v>
      </c>
      <c r="L16714" s="1" t="str">
        <f>LEFT(BART_Rides[[#This Row],[Lines]],1)</f>
        <v>O</v>
      </c>
      <c r="M16714" s="1" t="str">
        <f>IF(BART_Rides[[#This Row],[FirstLetter]]="Y","Yes","No")</f>
        <v>No</v>
      </c>
      <c r="N16714" s="1" t="str">
        <f>IF(OR(BART_Rides[[#This Row],[Station Code]]="EM", BART_Rides[[#This Row],[Station Code]]="MT", BART_Rides[[#This Row],[Station Code]]="PL", BART_Rides[[#This Row],[Station Code]]="CC"), "Yes", "No")</f>
        <v>No</v>
      </c>
    </row>
    <row r="16715" spans="6:14">
      <c r="F16715" s="3">
        <v>44485</v>
      </c>
      <c r="G16715" s="1" t="s">
        <v>87</v>
      </c>
      <c r="H16715" s="1" t="s">
        <v>104</v>
      </c>
      <c r="I16715" s="1">
        <v>268</v>
      </c>
      <c r="J16715" s="1">
        <f>MONTH(BART_Rides[[#This Row],[Date]])</f>
        <v>10</v>
      </c>
      <c r="K16715" s="1">
        <f>WEEKDAY(BART_Rides[[#This Row],[Date]],2)</f>
        <v>6</v>
      </c>
      <c r="L16715" s="1" t="str">
        <f>LEFT(BART_Rides[[#This Row],[Lines]],1)</f>
        <v>O</v>
      </c>
      <c r="M16715" s="1" t="str">
        <f>IF(BART_Rides[[#This Row],[FirstLetter]]="Y","Yes","No")</f>
        <v>No</v>
      </c>
      <c r="N16715" s="1" t="str">
        <f>IF(OR(BART_Rides[[#This Row],[Station Code]]="EM", BART_Rides[[#This Row],[Station Code]]="MT", BART_Rides[[#This Row],[Station Code]]="PL", BART_Rides[[#This Row],[Station Code]]="CC"), "Yes", "No")</f>
        <v>No</v>
      </c>
    </row>
    <row r="16716" spans="6:14">
      <c r="F16716" s="3">
        <v>44486</v>
      </c>
      <c r="G16716" s="1" t="s">
        <v>87</v>
      </c>
      <c r="H16716" s="1" t="s">
        <v>104</v>
      </c>
      <c r="I16716" s="1">
        <v>215</v>
      </c>
      <c r="J16716" s="1">
        <f>MONTH(BART_Rides[[#This Row],[Date]])</f>
        <v>10</v>
      </c>
      <c r="K16716" s="1">
        <f>WEEKDAY(BART_Rides[[#This Row],[Date]],2)</f>
        <v>7</v>
      </c>
      <c r="L16716" s="1" t="str">
        <f>LEFT(BART_Rides[[#This Row],[Lines]],1)</f>
        <v>O</v>
      </c>
      <c r="M16716" s="1" t="str">
        <f>IF(BART_Rides[[#This Row],[FirstLetter]]="Y","Yes","No")</f>
        <v>No</v>
      </c>
      <c r="N16716" s="1" t="str">
        <f>IF(OR(BART_Rides[[#This Row],[Station Code]]="EM", BART_Rides[[#This Row],[Station Code]]="MT", BART_Rides[[#This Row],[Station Code]]="PL", BART_Rides[[#This Row],[Station Code]]="CC"), "Yes", "No")</f>
        <v>No</v>
      </c>
    </row>
    <row r="16717" spans="6:14">
      <c r="F16717" s="3">
        <v>44487</v>
      </c>
      <c r="G16717" s="1" t="s">
        <v>87</v>
      </c>
      <c r="H16717" s="1" t="s">
        <v>104</v>
      </c>
      <c r="I16717" s="1">
        <v>627</v>
      </c>
      <c r="J16717" s="1">
        <f>MONTH(BART_Rides[[#This Row],[Date]])</f>
        <v>10</v>
      </c>
      <c r="K16717" s="1">
        <f>WEEKDAY(BART_Rides[[#This Row],[Date]],2)</f>
        <v>1</v>
      </c>
      <c r="L16717" s="1" t="str">
        <f>LEFT(BART_Rides[[#This Row],[Lines]],1)</f>
        <v>O</v>
      </c>
      <c r="M16717" s="1" t="str">
        <f>IF(BART_Rides[[#This Row],[FirstLetter]]="Y","Yes","No")</f>
        <v>No</v>
      </c>
      <c r="N16717" s="1" t="str">
        <f>IF(OR(BART_Rides[[#This Row],[Station Code]]="EM", BART_Rides[[#This Row],[Station Code]]="MT", BART_Rides[[#This Row],[Station Code]]="PL", BART_Rides[[#This Row],[Station Code]]="CC"), "Yes", "No")</f>
        <v>No</v>
      </c>
    </row>
    <row r="16718" spans="6:14">
      <c r="F16718" s="3">
        <v>44488</v>
      </c>
      <c r="G16718" s="1" t="s">
        <v>87</v>
      </c>
      <c r="H16718" s="1" t="s">
        <v>104</v>
      </c>
      <c r="I16718" s="1">
        <v>634</v>
      </c>
      <c r="J16718" s="1">
        <f>MONTH(BART_Rides[[#This Row],[Date]])</f>
        <v>10</v>
      </c>
      <c r="K16718" s="1">
        <f>WEEKDAY(BART_Rides[[#This Row],[Date]],2)</f>
        <v>2</v>
      </c>
      <c r="L16718" s="1" t="str">
        <f>LEFT(BART_Rides[[#This Row],[Lines]],1)</f>
        <v>O</v>
      </c>
      <c r="M16718" s="1" t="str">
        <f>IF(BART_Rides[[#This Row],[FirstLetter]]="Y","Yes","No")</f>
        <v>No</v>
      </c>
      <c r="N16718" s="1" t="str">
        <f>IF(OR(BART_Rides[[#This Row],[Station Code]]="EM", BART_Rides[[#This Row],[Station Code]]="MT", BART_Rides[[#This Row],[Station Code]]="PL", BART_Rides[[#This Row],[Station Code]]="CC"), "Yes", "No")</f>
        <v>No</v>
      </c>
    </row>
    <row r="16719" spans="6:14">
      <c r="F16719" s="3">
        <v>44489</v>
      </c>
      <c r="G16719" s="1" t="s">
        <v>87</v>
      </c>
      <c r="H16719" s="1" t="s">
        <v>104</v>
      </c>
      <c r="I16719" s="1">
        <v>663</v>
      </c>
      <c r="J16719" s="1">
        <f>MONTH(BART_Rides[[#This Row],[Date]])</f>
        <v>10</v>
      </c>
      <c r="K16719" s="1">
        <f>WEEKDAY(BART_Rides[[#This Row],[Date]],2)</f>
        <v>3</v>
      </c>
      <c r="L16719" s="1" t="str">
        <f>LEFT(BART_Rides[[#This Row],[Lines]],1)</f>
        <v>O</v>
      </c>
      <c r="M16719" s="1" t="str">
        <f>IF(BART_Rides[[#This Row],[FirstLetter]]="Y","Yes","No")</f>
        <v>No</v>
      </c>
      <c r="N16719" s="1" t="str">
        <f>IF(OR(BART_Rides[[#This Row],[Station Code]]="EM", BART_Rides[[#This Row],[Station Code]]="MT", BART_Rides[[#This Row],[Station Code]]="PL", BART_Rides[[#This Row],[Station Code]]="CC"), "Yes", "No")</f>
        <v>No</v>
      </c>
    </row>
    <row r="16720" spans="6:14">
      <c r="F16720" s="3">
        <v>44490</v>
      </c>
      <c r="G16720" s="1" t="s">
        <v>87</v>
      </c>
      <c r="H16720" s="1" t="s">
        <v>104</v>
      </c>
      <c r="I16720" s="1">
        <v>675</v>
      </c>
      <c r="J16720" s="1">
        <f>MONTH(BART_Rides[[#This Row],[Date]])</f>
        <v>10</v>
      </c>
      <c r="K16720" s="1">
        <f>WEEKDAY(BART_Rides[[#This Row],[Date]],2)</f>
        <v>4</v>
      </c>
      <c r="L16720" s="1" t="str">
        <f>LEFT(BART_Rides[[#This Row],[Lines]],1)</f>
        <v>O</v>
      </c>
      <c r="M16720" s="1" t="str">
        <f>IF(BART_Rides[[#This Row],[FirstLetter]]="Y","Yes","No")</f>
        <v>No</v>
      </c>
      <c r="N16720" s="1" t="str">
        <f>IF(OR(BART_Rides[[#This Row],[Station Code]]="EM", BART_Rides[[#This Row],[Station Code]]="MT", BART_Rides[[#This Row],[Station Code]]="PL", BART_Rides[[#This Row],[Station Code]]="CC"), "Yes", "No")</f>
        <v>No</v>
      </c>
    </row>
    <row r="16721" spans="6:14">
      <c r="F16721" s="3">
        <v>44491</v>
      </c>
      <c r="G16721" s="1" t="s">
        <v>87</v>
      </c>
      <c r="H16721" s="1" t="s">
        <v>104</v>
      </c>
      <c r="I16721" s="1">
        <v>606</v>
      </c>
      <c r="J16721" s="1">
        <f>MONTH(BART_Rides[[#This Row],[Date]])</f>
        <v>10</v>
      </c>
      <c r="K16721" s="1">
        <f>WEEKDAY(BART_Rides[[#This Row],[Date]],2)</f>
        <v>5</v>
      </c>
      <c r="L16721" s="1" t="str">
        <f>LEFT(BART_Rides[[#This Row],[Lines]],1)</f>
        <v>O</v>
      </c>
      <c r="M16721" s="1" t="str">
        <f>IF(BART_Rides[[#This Row],[FirstLetter]]="Y","Yes","No")</f>
        <v>No</v>
      </c>
      <c r="N16721" s="1" t="str">
        <f>IF(OR(BART_Rides[[#This Row],[Station Code]]="EM", BART_Rides[[#This Row],[Station Code]]="MT", BART_Rides[[#This Row],[Station Code]]="PL", BART_Rides[[#This Row],[Station Code]]="CC"), "Yes", "No")</f>
        <v>No</v>
      </c>
    </row>
    <row r="16722" spans="6:14">
      <c r="F16722" s="3">
        <v>44492</v>
      </c>
      <c r="G16722" s="1" t="s">
        <v>87</v>
      </c>
      <c r="H16722" s="1" t="s">
        <v>104</v>
      </c>
      <c r="I16722" s="1">
        <v>368</v>
      </c>
      <c r="J16722" s="1">
        <f>MONTH(BART_Rides[[#This Row],[Date]])</f>
        <v>10</v>
      </c>
      <c r="K16722" s="1">
        <f>WEEKDAY(BART_Rides[[#This Row],[Date]],2)</f>
        <v>6</v>
      </c>
      <c r="L16722" s="1" t="str">
        <f>LEFT(BART_Rides[[#This Row],[Lines]],1)</f>
        <v>O</v>
      </c>
      <c r="M16722" s="1" t="str">
        <f>IF(BART_Rides[[#This Row],[FirstLetter]]="Y","Yes","No")</f>
        <v>No</v>
      </c>
      <c r="N16722" s="1" t="str">
        <f>IF(OR(BART_Rides[[#This Row],[Station Code]]="EM", BART_Rides[[#This Row],[Station Code]]="MT", BART_Rides[[#This Row],[Station Code]]="PL", BART_Rides[[#This Row],[Station Code]]="CC"), "Yes", "No")</f>
        <v>No</v>
      </c>
    </row>
    <row r="16723" spans="6:14">
      <c r="F16723" s="3">
        <v>44493</v>
      </c>
      <c r="G16723" s="1" t="s">
        <v>87</v>
      </c>
      <c r="H16723" s="1" t="s">
        <v>104</v>
      </c>
      <c r="I16723" s="1">
        <v>223</v>
      </c>
      <c r="J16723" s="1">
        <f>MONTH(BART_Rides[[#This Row],[Date]])</f>
        <v>10</v>
      </c>
      <c r="K16723" s="1">
        <f>WEEKDAY(BART_Rides[[#This Row],[Date]],2)</f>
        <v>7</v>
      </c>
      <c r="L16723" s="1" t="str">
        <f>LEFT(BART_Rides[[#This Row],[Lines]],1)</f>
        <v>O</v>
      </c>
      <c r="M16723" s="1" t="str">
        <f>IF(BART_Rides[[#This Row],[FirstLetter]]="Y","Yes","No")</f>
        <v>No</v>
      </c>
      <c r="N16723" s="1" t="str">
        <f>IF(OR(BART_Rides[[#This Row],[Station Code]]="EM", BART_Rides[[#This Row],[Station Code]]="MT", BART_Rides[[#This Row],[Station Code]]="PL", BART_Rides[[#This Row],[Station Code]]="CC"), "Yes", "No")</f>
        <v>No</v>
      </c>
    </row>
    <row r="16724" spans="6:14">
      <c r="F16724" s="3">
        <v>44494</v>
      </c>
      <c r="G16724" s="1" t="s">
        <v>87</v>
      </c>
      <c r="H16724" s="1" t="s">
        <v>104</v>
      </c>
      <c r="I16724" s="1">
        <v>545</v>
      </c>
      <c r="J16724" s="1">
        <f>MONTH(BART_Rides[[#This Row],[Date]])</f>
        <v>10</v>
      </c>
      <c r="K16724" s="1">
        <f>WEEKDAY(BART_Rides[[#This Row],[Date]],2)</f>
        <v>1</v>
      </c>
      <c r="L16724" s="1" t="str">
        <f>LEFT(BART_Rides[[#This Row],[Lines]],1)</f>
        <v>O</v>
      </c>
      <c r="M16724" s="1" t="str">
        <f>IF(BART_Rides[[#This Row],[FirstLetter]]="Y","Yes","No")</f>
        <v>No</v>
      </c>
      <c r="N16724" s="1" t="str">
        <f>IF(OR(BART_Rides[[#This Row],[Station Code]]="EM", BART_Rides[[#This Row],[Station Code]]="MT", BART_Rides[[#This Row],[Station Code]]="PL", BART_Rides[[#This Row],[Station Code]]="CC"), "Yes", "No")</f>
        <v>No</v>
      </c>
    </row>
    <row r="16725" spans="6:14">
      <c r="F16725" s="3">
        <v>44495</v>
      </c>
      <c r="G16725" s="1" t="s">
        <v>87</v>
      </c>
      <c r="H16725" s="1" t="s">
        <v>104</v>
      </c>
      <c r="I16725" s="1">
        <v>656</v>
      </c>
      <c r="J16725" s="1">
        <f>MONTH(BART_Rides[[#This Row],[Date]])</f>
        <v>10</v>
      </c>
      <c r="K16725" s="1">
        <f>WEEKDAY(BART_Rides[[#This Row],[Date]],2)</f>
        <v>2</v>
      </c>
      <c r="L16725" s="1" t="str">
        <f>LEFT(BART_Rides[[#This Row],[Lines]],1)</f>
        <v>O</v>
      </c>
      <c r="M16725" s="1" t="str">
        <f>IF(BART_Rides[[#This Row],[FirstLetter]]="Y","Yes","No")</f>
        <v>No</v>
      </c>
      <c r="N16725" s="1" t="str">
        <f>IF(OR(BART_Rides[[#This Row],[Station Code]]="EM", BART_Rides[[#This Row],[Station Code]]="MT", BART_Rides[[#This Row],[Station Code]]="PL", BART_Rides[[#This Row],[Station Code]]="CC"), "Yes", "No")</f>
        <v>No</v>
      </c>
    </row>
    <row r="16726" spans="6:14">
      <c r="F16726" s="3">
        <v>44496</v>
      </c>
      <c r="G16726" s="1" t="s">
        <v>87</v>
      </c>
      <c r="H16726" s="1" t="s">
        <v>104</v>
      </c>
      <c r="I16726" s="1">
        <v>642</v>
      </c>
      <c r="J16726" s="1">
        <f>MONTH(BART_Rides[[#This Row],[Date]])</f>
        <v>10</v>
      </c>
      <c r="K16726" s="1">
        <f>WEEKDAY(BART_Rides[[#This Row],[Date]],2)</f>
        <v>3</v>
      </c>
      <c r="L16726" s="1" t="str">
        <f>LEFT(BART_Rides[[#This Row],[Lines]],1)</f>
        <v>O</v>
      </c>
      <c r="M16726" s="1" t="str">
        <f>IF(BART_Rides[[#This Row],[FirstLetter]]="Y","Yes","No")</f>
        <v>No</v>
      </c>
      <c r="N16726" s="1" t="str">
        <f>IF(OR(BART_Rides[[#This Row],[Station Code]]="EM", BART_Rides[[#This Row],[Station Code]]="MT", BART_Rides[[#This Row],[Station Code]]="PL", BART_Rides[[#This Row],[Station Code]]="CC"), "Yes", "No")</f>
        <v>No</v>
      </c>
    </row>
    <row r="16727" spans="6:14">
      <c r="F16727" s="3">
        <v>44497</v>
      </c>
      <c r="G16727" s="1" t="s">
        <v>87</v>
      </c>
      <c r="H16727" s="1" t="s">
        <v>104</v>
      </c>
      <c r="I16727" s="1">
        <v>719</v>
      </c>
      <c r="J16727" s="1">
        <f>MONTH(BART_Rides[[#This Row],[Date]])</f>
        <v>10</v>
      </c>
      <c r="K16727" s="1">
        <f>WEEKDAY(BART_Rides[[#This Row],[Date]],2)</f>
        <v>4</v>
      </c>
      <c r="L16727" s="1" t="str">
        <f>LEFT(BART_Rides[[#This Row],[Lines]],1)</f>
        <v>O</v>
      </c>
      <c r="M16727" s="1" t="str">
        <f>IF(BART_Rides[[#This Row],[FirstLetter]]="Y","Yes","No")</f>
        <v>No</v>
      </c>
      <c r="N16727" s="1" t="str">
        <f>IF(OR(BART_Rides[[#This Row],[Station Code]]="EM", BART_Rides[[#This Row],[Station Code]]="MT", BART_Rides[[#This Row],[Station Code]]="PL", BART_Rides[[#This Row],[Station Code]]="CC"), "Yes", "No")</f>
        <v>No</v>
      </c>
    </row>
    <row r="16728" spans="6:14">
      <c r="F16728" s="3">
        <v>44498</v>
      </c>
      <c r="G16728" s="1" t="s">
        <v>87</v>
      </c>
      <c r="H16728" s="1" t="s">
        <v>104</v>
      </c>
      <c r="I16728" s="1">
        <v>654</v>
      </c>
      <c r="J16728" s="1">
        <f>MONTH(BART_Rides[[#This Row],[Date]])</f>
        <v>10</v>
      </c>
      <c r="K16728" s="1">
        <f>WEEKDAY(BART_Rides[[#This Row],[Date]],2)</f>
        <v>5</v>
      </c>
      <c r="L16728" s="1" t="str">
        <f>LEFT(BART_Rides[[#This Row],[Lines]],1)</f>
        <v>O</v>
      </c>
      <c r="M16728" s="1" t="str">
        <f>IF(BART_Rides[[#This Row],[FirstLetter]]="Y","Yes","No")</f>
        <v>No</v>
      </c>
      <c r="N16728" s="1" t="str">
        <f>IF(OR(BART_Rides[[#This Row],[Station Code]]="EM", BART_Rides[[#This Row],[Station Code]]="MT", BART_Rides[[#This Row],[Station Code]]="PL", BART_Rides[[#This Row],[Station Code]]="CC"), "Yes", "No")</f>
        <v>No</v>
      </c>
    </row>
    <row r="16729" spans="6:14">
      <c r="F16729" s="3">
        <v>44499</v>
      </c>
      <c r="G16729" s="1" t="s">
        <v>87</v>
      </c>
      <c r="H16729" s="1" t="s">
        <v>104</v>
      </c>
      <c r="I16729" s="1">
        <v>391</v>
      </c>
      <c r="J16729" s="1">
        <f>MONTH(BART_Rides[[#This Row],[Date]])</f>
        <v>10</v>
      </c>
      <c r="K16729" s="1">
        <f>WEEKDAY(BART_Rides[[#This Row],[Date]],2)</f>
        <v>6</v>
      </c>
      <c r="L16729" s="1" t="str">
        <f>LEFT(BART_Rides[[#This Row],[Lines]],1)</f>
        <v>O</v>
      </c>
      <c r="M16729" s="1" t="str">
        <f>IF(BART_Rides[[#This Row],[FirstLetter]]="Y","Yes","No")</f>
        <v>No</v>
      </c>
      <c r="N16729" s="1" t="str">
        <f>IF(OR(BART_Rides[[#This Row],[Station Code]]="EM", BART_Rides[[#This Row],[Station Code]]="MT", BART_Rides[[#This Row],[Station Code]]="PL", BART_Rides[[#This Row],[Station Code]]="CC"), "Yes", "No")</f>
        <v>No</v>
      </c>
    </row>
    <row r="16730" spans="6:14">
      <c r="F16730" s="3">
        <v>44500</v>
      </c>
      <c r="G16730" s="1" t="s">
        <v>87</v>
      </c>
      <c r="H16730" s="1" t="s">
        <v>104</v>
      </c>
      <c r="I16730" s="1">
        <v>269</v>
      </c>
      <c r="J16730" s="1">
        <f>MONTH(BART_Rides[[#This Row],[Date]])</f>
        <v>10</v>
      </c>
      <c r="K16730" s="1">
        <f>WEEKDAY(BART_Rides[[#This Row],[Date]],2)</f>
        <v>7</v>
      </c>
      <c r="L16730" s="1" t="str">
        <f>LEFT(BART_Rides[[#This Row],[Lines]],1)</f>
        <v>O</v>
      </c>
      <c r="M16730" s="1" t="str">
        <f>IF(BART_Rides[[#This Row],[FirstLetter]]="Y","Yes","No")</f>
        <v>No</v>
      </c>
      <c r="N16730" s="1" t="str">
        <f>IF(OR(BART_Rides[[#This Row],[Station Code]]="EM", BART_Rides[[#This Row],[Station Code]]="MT", BART_Rides[[#This Row],[Station Code]]="PL", BART_Rides[[#This Row],[Station Code]]="CC"), "Yes", "No")</f>
        <v>No</v>
      </c>
    </row>
    <row r="16731" spans="6:14">
      <c r="F16731" s="3">
        <v>44501</v>
      </c>
      <c r="G16731" s="1" t="s">
        <v>87</v>
      </c>
      <c r="H16731" s="1" t="s">
        <v>104</v>
      </c>
      <c r="I16731" s="1">
        <v>614</v>
      </c>
      <c r="J16731" s="1">
        <f>MONTH(BART_Rides[[#This Row],[Date]])</f>
        <v>11</v>
      </c>
      <c r="K16731" s="1">
        <f>WEEKDAY(BART_Rides[[#This Row],[Date]],2)</f>
        <v>1</v>
      </c>
      <c r="L16731" s="1" t="str">
        <f>LEFT(BART_Rides[[#This Row],[Lines]],1)</f>
        <v>O</v>
      </c>
      <c r="M16731" s="1" t="str">
        <f>IF(BART_Rides[[#This Row],[FirstLetter]]="Y","Yes","No")</f>
        <v>No</v>
      </c>
      <c r="N16731" s="1" t="str">
        <f>IF(OR(BART_Rides[[#This Row],[Station Code]]="EM", BART_Rides[[#This Row],[Station Code]]="MT", BART_Rides[[#This Row],[Station Code]]="PL", BART_Rides[[#This Row],[Station Code]]="CC"), "Yes", "No")</f>
        <v>No</v>
      </c>
    </row>
    <row r="16732" spans="6:14">
      <c r="F16732" s="3">
        <v>44502</v>
      </c>
      <c r="G16732" s="1" t="s">
        <v>87</v>
      </c>
      <c r="H16732" s="1" t="s">
        <v>104</v>
      </c>
      <c r="I16732" s="1">
        <v>643</v>
      </c>
      <c r="J16732" s="1">
        <f>MONTH(BART_Rides[[#This Row],[Date]])</f>
        <v>11</v>
      </c>
      <c r="K16732" s="1">
        <f>WEEKDAY(BART_Rides[[#This Row],[Date]],2)</f>
        <v>2</v>
      </c>
      <c r="L16732" s="1" t="str">
        <f>LEFT(BART_Rides[[#This Row],[Lines]],1)</f>
        <v>O</v>
      </c>
      <c r="M16732" s="1" t="str">
        <f>IF(BART_Rides[[#This Row],[FirstLetter]]="Y","Yes","No")</f>
        <v>No</v>
      </c>
      <c r="N16732" s="1" t="str">
        <f>IF(OR(BART_Rides[[#This Row],[Station Code]]="EM", BART_Rides[[#This Row],[Station Code]]="MT", BART_Rides[[#This Row],[Station Code]]="PL", BART_Rides[[#This Row],[Station Code]]="CC"), "Yes", "No")</f>
        <v>No</v>
      </c>
    </row>
    <row r="16733" spans="6:14">
      <c r="F16733" s="3">
        <v>44503</v>
      </c>
      <c r="G16733" s="1" t="s">
        <v>87</v>
      </c>
      <c r="H16733" s="1" t="s">
        <v>104</v>
      </c>
      <c r="I16733" s="1">
        <v>714</v>
      </c>
      <c r="J16733" s="1">
        <f>MONTH(BART_Rides[[#This Row],[Date]])</f>
        <v>11</v>
      </c>
      <c r="K16733" s="1">
        <f>WEEKDAY(BART_Rides[[#This Row],[Date]],2)</f>
        <v>3</v>
      </c>
      <c r="L16733" s="1" t="str">
        <f>LEFT(BART_Rides[[#This Row],[Lines]],1)</f>
        <v>O</v>
      </c>
      <c r="M16733" s="1" t="str">
        <f>IF(BART_Rides[[#This Row],[FirstLetter]]="Y","Yes","No")</f>
        <v>No</v>
      </c>
      <c r="N16733" s="1" t="str">
        <f>IF(OR(BART_Rides[[#This Row],[Station Code]]="EM", BART_Rides[[#This Row],[Station Code]]="MT", BART_Rides[[#This Row],[Station Code]]="PL", BART_Rides[[#This Row],[Station Code]]="CC"), "Yes", "No")</f>
        <v>No</v>
      </c>
    </row>
    <row r="16734" spans="6:14">
      <c r="F16734" s="3">
        <v>44504</v>
      </c>
      <c r="G16734" s="1" t="s">
        <v>87</v>
      </c>
      <c r="H16734" s="1" t="s">
        <v>104</v>
      </c>
      <c r="I16734" s="1">
        <v>687</v>
      </c>
      <c r="J16734" s="1">
        <f>MONTH(BART_Rides[[#This Row],[Date]])</f>
        <v>11</v>
      </c>
      <c r="K16734" s="1">
        <f>WEEKDAY(BART_Rides[[#This Row],[Date]],2)</f>
        <v>4</v>
      </c>
      <c r="L16734" s="1" t="str">
        <f>LEFT(BART_Rides[[#This Row],[Lines]],1)</f>
        <v>O</v>
      </c>
      <c r="M16734" s="1" t="str">
        <f>IF(BART_Rides[[#This Row],[FirstLetter]]="Y","Yes","No")</f>
        <v>No</v>
      </c>
      <c r="N16734" s="1" t="str">
        <f>IF(OR(BART_Rides[[#This Row],[Station Code]]="EM", BART_Rides[[#This Row],[Station Code]]="MT", BART_Rides[[#This Row],[Station Code]]="PL", BART_Rides[[#This Row],[Station Code]]="CC"), "Yes", "No")</f>
        <v>No</v>
      </c>
    </row>
    <row r="16735" spans="6:14">
      <c r="F16735" s="3">
        <v>44505</v>
      </c>
      <c r="G16735" s="1" t="s">
        <v>87</v>
      </c>
      <c r="H16735" s="1" t="s">
        <v>104</v>
      </c>
      <c r="I16735" s="1">
        <v>679</v>
      </c>
      <c r="J16735" s="1">
        <f>MONTH(BART_Rides[[#This Row],[Date]])</f>
        <v>11</v>
      </c>
      <c r="K16735" s="1">
        <f>WEEKDAY(BART_Rides[[#This Row],[Date]],2)</f>
        <v>5</v>
      </c>
      <c r="L16735" s="1" t="str">
        <f>LEFT(BART_Rides[[#This Row],[Lines]],1)</f>
        <v>O</v>
      </c>
      <c r="M16735" s="1" t="str">
        <f>IF(BART_Rides[[#This Row],[FirstLetter]]="Y","Yes","No")</f>
        <v>No</v>
      </c>
      <c r="N16735" s="1" t="str">
        <f>IF(OR(BART_Rides[[#This Row],[Station Code]]="EM", BART_Rides[[#This Row],[Station Code]]="MT", BART_Rides[[#This Row],[Station Code]]="PL", BART_Rides[[#This Row],[Station Code]]="CC"), "Yes", "No")</f>
        <v>No</v>
      </c>
    </row>
    <row r="16736" spans="6:14">
      <c r="F16736" s="3">
        <v>44506</v>
      </c>
      <c r="G16736" s="1" t="s">
        <v>87</v>
      </c>
      <c r="H16736" s="1" t="s">
        <v>104</v>
      </c>
      <c r="I16736" s="1">
        <v>338</v>
      </c>
      <c r="J16736" s="1">
        <f>MONTH(BART_Rides[[#This Row],[Date]])</f>
        <v>11</v>
      </c>
      <c r="K16736" s="1">
        <f>WEEKDAY(BART_Rides[[#This Row],[Date]],2)</f>
        <v>6</v>
      </c>
      <c r="L16736" s="1" t="str">
        <f>LEFT(BART_Rides[[#This Row],[Lines]],1)</f>
        <v>O</v>
      </c>
      <c r="M16736" s="1" t="str">
        <f>IF(BART_Rides[[#This Row],[FirstLetter]]="Y","Yes","No")</f>
        <v>No</v>
      </c>
      <c r="N16736" s="1" t="str">
        <f>IF(OR(BART_Rides[[#This Row],[Station Code]]="EM", BART_Rides[[#This Row],[Station Code]]="MT", BART_Rides[[#This Row],[Station Code]]="PL", BART_Rides[[#This Row],[Station Code]]="CC"), "Yes", "No")</f>
        <v>No</v>
      </c>
    </row>
    <row r="16737" spans="6:14">
      <c r="F16737" s="3">
        <v>44507</v>
      </c>
      <c r="G16737" s="1" t="s">
        <v>87</v>
      </c>
      <c r="H16737" s="1" t="s">
        <v>104</v>
      </c>
      <c r="I16737" s="1">
        <v>296</v>
      </c>
      <c r="J16737" s="1">
        <f>MONTH(BART_Rides[[#This Row],[Date]])</f>
        <v>11</v>
      </c>
      <c r="K16737" s="1">
        <f>WEEKDAY(BART_Rides[[#This Row],[Date]],2)</f>
        <v>7</v>
      </c>
      <c r="L16737" s="1" t="str">
        <f>LEFT(BART_Rides[[#This Row],[Lines]],1)</f>
        <v>O</v>
      </c>
      <c r="M16737" s="1" t="str">
        <f>IF(BART_Rides[[#This Row],[FirstLetter]]="Y","Yes","No")</f>
        <v>No</v>
      </c>
      <c r="N16737" s="1" t="str">
        <f>IF(OR(BART_Rides[[#This Row],[Station Code]]="EM", BART_Rides[[#This Row],[Station Code]]="MT", BART_Rides[[#This Row],[Station Code]]="PL", BART_Rides[[#This Row],[Station Code]]="CC"), "Yes", "No")</f>
        <v>No</v>
      </c>
    </row>
    <row r="16738" spans="6:14">
      <c r="F16738" s="3">
        <v>44508</v>
      </c>
      <c r="G16738" s="1" t="s">
        <v>87</v>
      </c>
      <c r="H16738" s="1" t="s">
        <v>104</v>
      </c>
      <c r="I16738" s="1">
        <v>641</v>
      </c>
      <c r="J16738" s="1">
        <f>MONTH(BART_Rides[[#This Row],[Date]])</f>
        <v>11</v>
      </c>
      <c r="K16738" s="1">
        <f>WEEKDAY(BART_Rides[[#This Row],[Date]],2)</f>
        <v>1</v>
      </c>
      <c r="L16738" s="1" t="str">
        <f>LEFT(BART_Rides[[#This Row],[Lines]],1)</f>
        <v>O</v>
      </c>
      <c r="M16738" s="1" t="str">
        <f>IF(BART_Rides[[#This Row],[FirstLetter]]="Y","Yes","No")</f>
        <v>No</v>
      </c>
      <c r="N16738" s="1" t="str">
        <f>IF(OR(BART_Rides[[#This Row],[Station Code]]="EM", BART_Rides[[#This Row],[Station Code]]="MT", BART_Rides[[#This Row],[Station Code]]="PL", BART_Rides[[#This Row],[Station Code]]="CC"), "Yes", "No")</f>
        <v>No</v>
      </c>
    </row>
    <row r="16739" spans="6:14">
      <c r="F16739" s="3">
        <v>44509</v>
      </c>
      <c r="G16739" s="1" t="s">
        <v>87</v>
      </c>
      <c r="H16739" s="1" t="s">
        <v>104</v>
      </c>
      <c r="I16739" s="1">
        <v>673</v>
      </c>
      <c r="J16739" s="1">
        <f>MONTH(BART_Rides[[#This Row],[Date]])</f>
        <v>11</v>
      </c>
      <c r="K16739" s="1">
        <f>WEEKDAY(BART_Rides[[#This Row],[Date]],2)</f>
        <v>2</v>
      </c>
      <c r="L16739" s="1" t="str">
        <f>LEFT(BART_Rides[[#This Row],[Lines]],1)</f>
        <v>O</v>
      </c>
      <c r="M16739" s="1" t="str">
        <f>IF(BART_Rides[[#This Row],[FirstLetter]]="Y","Yes","No")</f>
        <v>No</v>
      </c>
      <c r="N16739" s="1" t="str">
        <f>IF(OR(BART_Rides[[#This Row],[Station Code]]="EM", BART_Rides[[#This Row],[Station Code]]="MT", BART_Rides[[#This Row],[Station Code]]="PL", BART_Rides[[#This Row],[Station Code]]="CC"), "Yes", "No")</f>
        <v>No</v>
      </c>
    </row>
    <row r="16740" spans="6:14">
      <c r="F16740" s="3">
        <v>44510</v>
      </c>
      <c r="G16740" s="1" t="s">
        <v>87</v>
      </c>
      <c r="H16740" s="1" t="s">
        <v>104</v>
      </c>
      <c r="I16740" s="1">
        <v>663</v>
      </c>
      <c r="J16740" s="1">
        <f>MONTH(BART_Rides[[#This Row],[Date]])</f>
        <v>11</v>
      </c>
      <c r="K16740" s="1">
        <f>WEEKDAY(BART_Rides[[#This Row],[Date]],2)</f>
        <v>3</v>
      </c>
      <c r="L16740" s="1" t="str">
        <f>LEFT(BART_Rides[[#This Row],[Lines]],1)</f>
        <v>O</v>
      </c>
      <c r="M16740" s="1" t="str">
        <f>IF(BART_Rides[[#This Row],[FirstLetter]]="Y","Yes","No")</f>
        <v>No</v>
      </c>
      <c r="N16740" s="1" t="str">
        <f>IF(OR(BART_Rides[[#This Row],[Station Code]]="EM", BART_Rides[[#This Row],[Station Code]]="MT", BART_Rides[[#This Row],[Station Code]]="PL", BART_Rides[[#This Row],[Station Code]]="CC"), "Yes", "No")</f>
        <v>No</v>
      </c>
    </row>
    <row r="16741" spans="6:14">
      <c r="F16741" s="3">
        <v>44511</v>
      </c>
      <c r="G16741" s="1" t="s">
        <v>87</v>
      </c>
      <c r="H16741" s="1" t="s">
        <v>104</v>
      </c>
      <c r="I16741" s="1">
        <v>658</v>
      </c>
      <c r="J16741" s="1">
        <f>MONTH(BART_Rides[[#This Row],[Date]])</f>
        <v>11</v>
      </c>
      <c r="K16741" s="1">
        <f>WEEKDAY(BART_Rides[[#This Row],[Date]],2)</f>
        <v>4</v>
      </c>
      <c r="L16741" s="1" t="str">
        <f>LEFT(BART_Rides[[#This Row],[Lines]],1)</f>
        <v>O</v>
      </c>
      <c r="M16741" s="1" t="str">
        <f>IF(BART_Rides[[#This Row],[FirstLetter]]="Y","Yes","No")</f>
        <v>No</v>
      </c>
      <c r="N16741" s="1" t="str">
        <f>IF(OR(BART_Rides[[#This Row],[Station Code]]="EM", BART_Rides[[#This Row],[Station Code]]="MT", BART_Rides[[#This Row],[Station Code]]="PL", BART_Rides[[#This Row],[Station Code]]="CC"), "Yes", "No")</f>
        <v>No</v>
      </c>
    </row>
    <row r="16742" spans="6:14">
      <c r="F16742" s="3">
        <v>44512</v>
      </c>
      <c r="G16742" s="1" t="s">
        <v>87</v>
      </c>
      <c r="H16742" s="1" t="s">
        <v>104</v>
      </c>
      <c r="I16742" s="1">
        <v>654</v>
      </c>
      <c r="J16742" s="1">
        <f>MONTH(BART_Rides[[#This Row],[Date]])</f>
        <v>11</v>
      </c>
      <c r="K16742" s="1">
        <f>WEEKDAY(BART_Rides[[#This Row],[Date]],2)</f>
        <v>5</v>
      </c>
      <c r="L16742" s="1" t="str">
        <f>LEFT(BART_Rides[[#This Row],[Lines]],1)</f>
        <v>O</v>
      </c>
      <c r="M16742" s="1" t="str">
        <f>IF(BART_Rides[[#This Row],[FirstLetter]]="Y","Yes","No")</f>
        <v>No</v>
      </c>
      <c r="N16742" s="1" t="str">
        <f>IF(OR(BART_Rides[[#This Row],[Station Code]]="EM", BART_Rides[[#This Row],[Station Code]]="MT", BART_Rides[[#This Row],[Station Code]]="PL", BART_Rides[[#This Row],[Station Code]]="CC"), "Yes", "No")</f>
        <v>No</v>
      </c>
    </row>
    <row r="16743" spans="6:14">
      <c r="F16743" s="3">
        <v>44513</v>
      </c>
      <c r="G16743" s="1" t="s">
        <v>87</v>
      </c>
      <c r="H16743" s="1" t="s">
        <v>104</v>
      </c>
      <c r="I16743" s="1">
        <v>392</v>
      </c>
      <c r="J16743" s="1">
        <f>MONTH(BART_Rides[[#This Row],[Date]])</f>
        <v>11</v>
      </c>
      <c r="K16743" s="1">
        <f>WEEKDAY(BART_Rides[[#This Row],[Date]],2)</f>
        <v>6</v>
      </c>
      <c r="L16743" s="1" t="str">
        <f>LEFT(BART_Rides[[#This Row],[Lines]],1)</f>
        <v>O</v>
      </c>
      <c r="M16743" s="1" t="str">
        <f>IF(BART_Rides[[#This Row],[FirstLetter]]="Y","Yes","No")</f>
        <v>No</v>
      </c>
      <c r="N16743" s="1" t="str">
        <f>IF(OR(BART_Rides[[#This Row],[Station Code]]="EM", BART_Rides[[#This Row],[Station Code]]="MT", BART_Rides[[#This Row],[Station Code]]="PL", BART_Rides[[#This Row],[Station Code]]="CC"), "Yes", "No")</f>
        <v>No</v>
      </c>
    </row>
    <row r="16744" spans="6:14">
      <c r="F16744" s="3">
        <v>44514</v>
      </c>
      <c r="G16744" s="1" t="s">
        <v>87</v>
      </c>
      <c r="H16744" s="1" t="s">
        <v>104</v>
      </c>
      <c r="I16744" s="1">
        <v>259</v>
      </c>
      <c r="J16744" s="1">
        <f>MONTH(BART_Rides[[#This Row],[Date]])</f>
        <v>11</v>
      </c>
      <c r="K16744" s="1">
        <f>WEEKDAY(BART_Rides[[#This Row],[Date]],2)</f>
        <v>7</v>
      </c>
      <c r="L16744" s="1" t="str">
        <f>LEFT(BART_Rides[[#This Row],[Lines]],1)</f>
        <v>O</v>
      </c>
      <c r="M16744" s="1" t="str">
        <f>IF(BART_Rides[[#This Row],[FirstLetter]]="Y","Yes","No")</f>
        <v>No</v>
      </c>
      <c r="N16744" s="1" t="str">
        <f>IF(OR(BART_Rides[[#This Row],[Station Code]]="EM", BART_Rides[[#This Row],[Station Code]]="MT", BART_Rides[[#This Row],[Station Code]]="PL", BART_Rides[[#This Row],[Station Code]]="CC"), "Yes", "No")</f>
        <v>No</v>
      </c>
    </row>
    <row r="16745" spans="6:14">
      <c r="F16745" s="3">
        <v>44515</v>
      </c>
      <c r="G16745" s="1" t="s">
        <v>87</v>
      </c>
      <c r="H16745" s="1" t="s">
        <v>104</v>
      </c>
      <c r="I16745" s="1">
        <v>668</v>
      </c>
      <c r="J16745" s="1">
        <f>MONTH(BART_Rides[[#This Row],[Date]])</f>
        <v>11</v>
      </c>
      <c r="K16745" s="1">
        <f>WEEKDAY(BART_Rides[[#This Row],[Date]],2)</f>
        <v>1</v>
      </c>
      <c r="L16745" s="1" t="str">
        <f>LEFT(BART_Rides[[#This Row],[Lines]],1)</f>
        <v>O</v>
      </c>
      <c r="M16745" s="1" t="str">
        <f>IF(BART_Rides[[#This Row],[FirstLetter]]="Y","Yes","No")</f>
        <v>No</v>
      </c>
      <c r="N16745" s="1" t="str">
        <f>IF(OR(BART_Rides[[#This Row],[Station Code]]="EM", BART_Rides[[#This Row],[Station Code]]="MT", BART_Rides[[#This Row],[Station Code]]="PL", BART_Rides[[#This Row],[Station Code]]="CC"), "Yes", "No")</f>
        <v>No</v>
      </c>
    </row>
    <row r="16746" spans="6:14">
      <c r="F16746" s="3">
        <v>44516</v>
      </c>
      <c r="G16746" s="1" t="s">
        <v>87</v>
      </c>
      <c r="H16746" s="1" t="s">
        <v>104</v>
      </c>
      <c r="I16746" s="1">
        <v>685</v>
      </c>
      <c r="J16746" s="1">
        <f>MONTH(BART_Rides[[#This Row],[Date]])</f>
        <v>11</v>
      </c>
      <c r="K16746" s="1">
        <f>WEEKDAY(BART_Rides[[#This Row],[Date]],2)</f>
        <v>2</v>
      </c>
      <c r="L16746" s="1" t="str">
        <f>LEFT(BART_Rides[[#This Row],[Lines]],1)</f>
        <v>O</v>
      </c>
      <c r="M16746" s="1" t="str">
        <f>IF(BART_Rides[[#This Row],[FirstLetter]]="Y","Yes","No")</f>
        <v>No</v>
      </c>
      <c r="N16746" s="1" t="str">
        <f>IF(OR(BART_Rides[[#This Row],[Station Code]]="EM", BART_Rides[[#This Row],[Station Code]]="MT", BART_Rides[[#This Row],[Station Code]]="PL", BART_Rides[[#This Row],[Station Code]]="CC"), "Yes", "No")</f>
        <v>No</v>
      </c>
    </row>
    <row r="16747" spans="6:14">
      <c r="F16747" s="3">
        <v>44517</v>
      </c>
      <c r="G16747" s="1" t="s">
        <v>87</v>
      </c>
      <c r="H16747" s="1" t="s">
        <v>104</v>
      </c>
      <c r="I16747" s="1">
        <v>700</v>
      </c>
      <c r="J16747" s="1">
        <f>MONTH(BART_Rides[[#This Row],[Date]])</f>
        <v>11</v>
      </c>
      <c r="K16747" s="1">
        <f>WEEKDAY(BART_Rides[[#This Row],[Date]],2)</f>
        <v>3</v>
      </c>
      <c r="L16747" s="1" t="str">
        <f>LEFT(BART_Rides[[#This Row],[Lines]],1)</f>
        <v>O</v>
      </c>
      <c r="M16747" s="1" t="str">
        <f>IF(BART_Rides[[#This Row],[FirstLetter]]="Y","Yes","No")</f>
        <v>No</v>
      </c>
      <c r="N16747" s="1" t="str">
        <f>IF(OR(BART_Rides[[#This Row],[Station Code]]="EM", BART_Rides[[#This Row],[Station Code]]="MT", BART_Rides[[#This Row],[Station Code]]="PL", BART_Rides[[#This Row],[Station Code]]="CC"), "Yes", "No")</f>
        <v>No</v>
      </c>
    </row>
    <row r="16748" spans="6:14">
      <c r="F16748" s="3">
        <v>44518</v>
      </c>
      <c r="G16748" s="1" t="s">
        <v>87</v>
      </c>
      <c r="H16748" s="1" t="s">
        <v>104</v>
      </c>
      <c r="I16748" s="1">
        <v>728</v>
      </c>
      <c r="J16748" s="1">
        <f>MONTH(BART_Rides[[#This Row],[Date]])</f>
        <v>11</v>
      </c>
      <c r="K16748" s="1">
        <f>WEEKDAY(BART_Rides[[#This Row],[Date]],2)</f>
        <v>4</v>
      </c>
      <c r="L16748" s="1" t="str">
        <f>LEFT(BART_Rides[[#This Row],[Lines]],1)</f>
        <v>O</v>
      </c>
      <c r="M16748" s="1" t="str">
        <f>IF(BART_Rides[[#This Row],[FirstLetter]]="Y","Yes","No")</f>
        <v>No</v>
      </c>
      <c r="N16748" s="1" t="str">
        <f>IF(OR(BART_Rides[[#This Row],[Station Code]]="EM", BART_Rides[[#This Row],[Station Code]]="MT", BART_Rides[[#This Row],[Station Code]]="PL", BART_Rides[[#This Row],[Station Code]]="CC"), "Yes", "No")</f>
        <v>No</v>
      </c>
    </row>
    <row r="16749" spans="6:14">
      <c r="F16749" s="3">
        <v>44519</v>
      </c>
      <c r="G16749" s="1" t="s">
        <v>87</v>
      </c>
      <c r="H16749" s="1" t="s">
        <v>104</v>
      </c>
      <c r="I16749" s="1">
        <v>678</v>
      </c>
      <c r="J16749" s="1">
        <f>MONTH(BART_Rides[[#This Row],[Date]])</f>
        <v>11</v>
      </c>
      <c r="K16749" s="1">
        <f>WEEKDAY(BART_Rides[[#This Row],[Date]],2)</f>
        <v>5</v>
      </c>
      <c r="L16749" s="1" t="str">
        <f>LEFT(BART_Rides[[#This Row],[Lines]],1)</f>
        <v>O</v>
      </c>
      <c r="M16749" s="1" t="str">
        <f>IF(BART_Rides[[#This Row],[FirstLetter]]="Y","Yes","No")</f>
        <v>No</v>
      </c>
      <c r="N16749" s="1" t="str">
        <f>IF(OR(BART_Rides[[#This Row],[Station Code]]="EM", BART_Rides[[#This Row],[Station Code]]="MT", BART_Rides[[#This Row],[Station Code]]="PL", BART_Rides[[#This Row],[Station Code]]="CC"), "Yes", "No")</f>
        <v>No</v>
      </c>
    </row>
    <row r="16750" spans="6:14">
      <c r="F16750" s="3">
        <v>44520</v>
      </c>
      <c r="G16750" s="1" t="s">
        <v>87</v>
      </c>
      <c r="H16750" s="1" t="s">
        <v>104</v>
      </c>
      <c r="I16750" s="1">
        <v>371</v>
      </c>
      <c r="J16750" s="1">
        <f>MONTH(BART_Rides[[#This Row],[Date]])</f>
        <v>11</v>
      </c>
      <c r="K16750" s="1">
        <f>WEEKDAY(BART_Rides[[#This Row],[Date]],2)</f>
        <v>6</v>
      </c>
      <c r="L16750" s="1" t="str">
        <f>LEFT(BART_Rides[[#This Row],[Lines]],1)</f>
        <v>O</v>
      </c>
      <c r="M16750" s="1" t="str">
        <f>IF(BART_Rides[[#This Row],[FirstLetter]]="Y","Yes","No")</f>
        <v>No</v>
      </c>
      <c r="N16750" s="1" t="str">
        <f>IF(OR(BART_Rides[[#This Row],[Station Code]]="EM", BART_Rides[[#This Row],[Station Code]]="MT", BART_Rides[[#This Row],[Station Code]]="PL", BART_Rides[[#This Row],[Station Code]]="CC"), "Yes", "No")</f>
        <v>No</v>
      </c>
    </row>
    <row r="16751" spans="6:14">
      <c r="F16751" s="3">
        <v>44521</v>
      </c>
      <c r="G16751" s="1" t="s">
        <v>87</v>
      </c>
      <c r="H16751" s="1" t="s">
        <v>104</v>
      </c>
      <c r="I16751" s="1">
        <v>253</v>
      </c>
      <c r="J16751" s="1">
        <f>MONTH(BART_Rides[[#This Row],[Date]])</f>
        <v>11</v>
      </c>
      <c r="K16751" s="1">
        <f>WEEKDAY(BART_Rides[[#This Row],[Date]],2)</f>
        <v>7</v>
      </c>
      <c r="L16751" s="1" t="str">
        <f>LEFT(BART_Rides[[#This Row],[Lines]],1)</f>
        <v>O</v>
      </c>
      <c r="M16751" s="1" t="str">
        <f>IF(BART_Rides[[#This Row],[FirstLetter]]="Y","Yes","No")</f>
        <v>No</v>
      </c>
      <c r="N16751" s="1" t="str">
        <f>IF(OR(BART_Rides[[#This Row],[Station Code]]="EM", BART_Rides[[#This Row],[Station Code]]="MT", BART_Rides[[#This Row],[Station Code]]="PL", BART_Rides[[#This Row],[Station Code]]="CC"), "Yes", "No")</f>
        <v>No</v>
      </c>
    </row>
    <row r="16752" spans="6:14">
      <c r="F16752" s="3">
        <v>44522</v>
      </c>
      <c r="G16752" s="1" t="s">
        <v>87</v>
      </c>
      <c r="H16752" s="1" t="s">
        <v>104</v>
      </c>
      <c r="I16752" s="1">
        <v>611</v>
      </c>
      <c r="J16752" s="1">
        <f>MONTH(BART_Rides[[#This Row],[Date]])</f>
        <v>11</v>
      </c>
      <c r="K16752" s="1">
        <f>WEEKDAY(BART_Rides[[#This Row],[Date]],2)</f>
        <v>1</v>
      </c>
      <c r="L16752" s="1" t="str">
        <f>LEFT(BART_Rides[[#This Row],[Lines]],1)</f>
        <v>O</v>
      </c>
      <c r="M16752" s="1" t="str">
        <f>IF(BART_Rides[[#This Row],[FirstLetter]]="Y","Yes","No")</f>
        <v>No</v>
      </c>
      <c r="N16752" s="1" t="str">
        <f>IF(OR(BART_Rides[[#This Row],[Station Code]]="EM", BART_Rides[[#This Row],[Station Code]]="MT", BART_Rides[[#This Row],[Station Code]]="PL", BART_Rides[[#This Row],[Station Code]]="CC"), "Yes", "No")</f>
        <v>No</v>
      </c>
    </row>
    <row r="16753" spans="6:14">
      <c r="F16753" s="3">
        <v>44523</v>
      </c>
      <c r="G16753" s="1" t="s">
        <v>87</v>
      </c>
      <c r="H16753" s="1" t="s">
        <v>104</v>
      </c>
      <c r="I16753" s="1">
        <v>638</v>
      </c>
      <c r="J16753" s="1">
        <f>MONTH(BART_Rides[[#This Row],[Date]])</f>
        <v>11</v>
      </c>
      <c r="K16753" s="1">
        <f>WEEKDAY(BART_Rides[[#This Row],[Date]],2)</f>
        <v>2</v>
      </c>
      <c r="L16753" s="1" t="str">
        <f>LEFT(BART_Rides[[#This Row],[Lines]],1)</f>
        <v>O</v>
      </c>
      <c r="M16753" s="1" t="str">
        <f>IF(BART_Rides[[#This Row],[FirstLetter]]="Y","Yes","No")</f>
        <v>No</v>
      </c>
      <c r="N16753" s="1" t="str">
        <f>IF(OR(BART_Rides[[#This Row],[Station Code]]="EM", BART_Rides[[#This Row],[Station Code]]="MT", BART_Rides[[#This Row],[Station Code]]="PL", BART_Rides[[#This Row],[Station Code]]="CC"), "Yes", "No")</f>
        <v>No</v>
      </c>
    </row>
    <row r="16754" spans="6:14">
      <c r="F16754" s="3">
        <v>44524</v>
      </c>
      <c r="G16754" s="1" t="s">
        <v>87</v>
      </c>
      <c r="H16754" s="1" t="s">
        <v>104</v>
      </c>
      <c r="I16754" s="1">
        <v>695</v>
      </c>
      <c r="J16754" s="1">
        <f>MONTH(BART_Rides[[#This Row],[Date]])</f>
        <v>11</v>
      </c>
      <c r="K16754" s="1">
        <f>WEEKDAY(BART_Rides[[#This Row],[Date]],2)</f>
        <v>3</v>
      </c>
      <c r="L16754" s="1" t="str">
        <f>LEFT(BART_Rides[[#This Row],[Lines]],1)</f>
        <v>O</v>
      </c>
      <c r="M16754" s="1" t="str">
        <f>IF(BART_Rides[[#This Row],[FirstLetter]]="Y","Yes","No")</f>
        <v>No</v>
      </c>
      <c r="N16754" s="1" t="str">
        <f>IF(OR(BART_Rides[[#This Row],[Station Code]]="EM", BART_Rides[[#This Row],[Station Code]]="MT", BART_Rides[[#This Row],[Station Code]]="PL", BART_Rides[[#This Row],[Station Code]]="CC"), "Yes", "No")</f>
        <v>No</v>
      </c>
    </row>
    <row r="16755" spans="6:14">
      <c r="F16755" s="3">
        <v>44525</v>
      </c>
      <c r="G16755" s="1" t="s">
        <v>87</v>
      </c>
      <c r="H16755" s="1" t="s">
        <v>104</v>
      </c>
      <c r="I16755" s="1">
        <v>213</v>
      </c>
      <c r="J16755" s="1">
        <f>MONTH(BART_Rides[[#This Row],[Date]])</f>
        <v>11</v>
      </c>
      <c r="K16755" s="1">
        <f>WEEKDAY(BART_Rides[[#This Row],[Date]],2)</f>
        <v>4</v>
      </c>
      <c r="L16755" s="1" t="str">
        <f>LEFT(BART_Rides[[#This Row],[Lines]],1)</f>
        <v>O</v>
      </c>
      <c r="M16755" s="1" t="str">
        <f>IF(BART_Rides[[#This Row],[FirstLetter]]="Y","Yes","No")</f>
        <v>No</v>
      </c>
      <c r="N16755" s="1" t="str">
        <f>IF(OR(BART_Rides[[#This Row],[Station Code]]="EM", BART_Rides[[#This Row],[Station Code]]="MT", BART_Rides[[#This Row],[Station Code]]="PL", BART_Rides[[#This Row],[Station Code]]="CC"), "Yes", "No")</f>
        <v>No</v>
      </c>
    </row>
    <row r="16756" spans="6:14">
      <c r="F16756" s="3">
        <v>44526</v>
      </c>
      <c r="G16756" s="1" t="s">
        <v>87</v>
      </c>
      <c r="H16756" s="1" t="s">
        <v>104</v>
      </c>
      <c r="I16756" s="1">
        <v>416</v>
      </c>
      <c r="J16756" s="1">
        <f>MONTH(BART_Rides[[#This Row],[Date]])</f>
        <v>11</v>
      </c>
      <c r="K16756" s="1">
        <f>WEEKDAY(BART_Rides[[#This Row],[Date]],2)</f>
        <v>5</v>
      </c>
      <c r="L16756" s="1" t="str">
        <f>LEFT(BART_Rides[[#This Row],[Lines]],1)</f>
        <v>O</v>
      </c>
      <c r="M16756" s="1" t="str">
        <f>IF(BART_Rides[[#This Row],[FirstLetter]]="Y","Yes","No")</f>
        <v>No</v>
      </c>
      <c r="N16756" s="1" t="str">
        <f>IF(OR(BART_Rides[[#This Row],[Station Code]]="EM", BART_Rides[[#This Row],[Station Code]]="MT", BART_Rides[[#This Row],[Station Code]]="PL", BART_Rides[[#This Row],[Station Code]]="CC"), "Yes", "No")</f>
        <v>No</v>
      </c>
    </row>
    <row r="16757" spans="6:14">
      <c r="F16757" s="3">
        <v>44527</v>
      </c>
      <c r="G16757" s="1" t="s">
        <v>87</v>
      </c>
      <c r="H16757" s="1" t="s">
        <v>104</v>
      </c>
      <c r="I16757" s="1">
        <v>366</v>
      </c>
      <c r="J16757" s="1">
        <f>MONTH(BART_Rides[[#This Row],[Date]])</f>
        <v>11</v>
      </c>
      <c r="K16757" s="1">
        <f>WEEKDAY(BART_Rides[[#This Row],[Date]],2)</f>
        <v>6</v>
      </c>
      <c r="L16757" s="1" t="str">
        <f>LEFT(BART_Rides[[#This Row],[Lines]],1)</f>
        <v>O</v>
      </c>
      <c r="M16757" s="1" t="str">
        <f>IF(BART_Rides[[#This Row],[FirstLetter]]="Y","Yes","No")</f>
        <v>No</v>
      </c>
      <c r="N16757" s="1" t="str">
        <f>IF(OR(BART_Rides[[#This Row],[Station Code]]="EM", BART_Rides[[#This Row],[Station Code]]="MT", BART_Rides[[#This Row],[Station Code]]="PL", BART_Rides[[#This Row],[Station Code]]="CC"), "Yes", "No")</f>
        <v>No</v>
      </c>
    </row>
    <row r="16758" spans="6:14">
      <c r="F16758" s="3">
        <v>44528</v>
      </c>
      <c r="G16758" s="1" t="s">
        <v>87</v>
      </c>
      <c r="H16758" s="1" t="s">
        <v>104</v>
      </c>
      <c r="I16758" s="1">
        <v>302</v>
      </c>
      <c r="J16758" s="1">
        <f>MONTH(BART_Rides[[#This Row],[Date]])</f>
        <v>11</v>
      </c>
      <c r="K16758" s="1">
        <f>WEEKDAY(BART_Rides[[#This Row],[Date]],2)</f>
        <v>7</v>
      </c>
      <c r="L16758" s="1" t="str">
        <f>LEFT(BART_Rides[[#This Row],[Lines]],1)</f>
        <v>O</v>
      </c>
      <c r="M16758" s="1" t="str">
        <f>IF(BART_Rides[[#This Row],[FirstLetter]]="Y","Yes","No")</f>
        <v>No</v>
      </c>
      <c r="N16758" s="1" t="str">
        <f>IF(OR(BART_Rides[[#This Row],[Station Code]]="EM", BART_Rides[[#This Row],[Station Code]]="MT", BART_Rides[[#This Row],[Station Code]]="PL", BART_Rides[[#This Row],[Station Code]]="CC"), "Yes", "No")</f>
        <v>No</v>
      </c>
    </row>
    <row r="16759" spans="6:14">
      <c r="F16759" s="3">
        <v>44529</v>
      </c>
      <c r="G16759" s="1" t="s">
        <v>87</v>
      </c>
      <c r="H16759" s="1" t="s">
        <v>104</v>
      </c>
      <c r="I16759" s="1">
        <v>637</v>
      </c>
      <c r="J16759" s="1">
        <f>MONTH(BART_Rides[[#This Row],[Date]])</f>
        <v>11</v>
      </c>
      <c r="K16759" s="1">
        <f>WEEKDAY(BART_Rides[[#This Row],[Date]],2)</f>
        <v>1</v>
      </c>
      <c r="L16759" s="1" t="str">
        <f>LEFT(BART_Rides[[#This Row],[Lines]],1)</f>
        <v>O</v>
      </c>
      <c r="M16759" s="1" t="str">
        <f>IF(BART_Rides[[#This Row],[FirstLetter]]="Y","Yes","No")</f>
        <v>No</v>
      </c>
      <c r="N16759" s="1" t="str">
        <f>IF(OR(BART_Rides[[#This Row],[Station Code]]="EM", BART_Rides[[#This Row],[Station Code]]="MT", BART_Rides[[#This Row],[Station Code]]="PL", BART_Rides[[#This Row],[Station Code]]="CC"), "Yes", "No")</f>
        <v>No</v>
      </c>
    </row>
    <row r="16760" spans="6:14">
      <c r="F16760" s="3">
        <v>44530</v>
      </c>
      <c r="G16760" s="1" t="s">
        <v>87</v>
      </c>
      <c r="H16760" s="1" t="s">
        <v>104</v>
      </c>
      <c r="I16760" s="1">
        <v>650</v>
      </c>
      <c r="J16760" s="1">
        <f>MONTH(BART_Rides[[#This Row],[Date]])</f>
        <v>11</v>
      </c>
      <c r="K16760" s="1">
        <f>WEEKDAY(BART_Rides[[#This Row],[Date]],2)</f>
        <v>2</v>
      </c>
      <c r="L16760" s="1" t="str">
        <f>LEFT(BART_Rides[[#This Row],[Lines]],1)</f>
        <v>O</v>
      </c>
      <c r="M16760" s="1" t="str">
        <f>IF(BART_Rides[[#This Row],[FirstLetter]]="Y","Yes","No")</f>
        <v>No</v>
      </c>
      <c r="N16760" s="1" t="str">
        <f>IF(OR(BART_Rides[[#This Row],[Station Code]]="EM", BART_Rides[[#This Row],[Station Code]]="MT", BART_Rides[[#This Row],[Station Code]]="PL", BART_Rides[[#This Row],[Station Code]]="CC"), "Yes", "No")</f>
        <v>No</v>
      </c>
    </row>
    <row r="16761" spans="6:14">
      <c r="F16761" s="3">
        <v>44531</v>
      </c>
      <c r="G16761" s="1" t="s">
        <v>87</v>
      </c>
      <c r="H16761" s="1" t="s">
        <v>104</v>
      </c>
      <c r="I16761" s="1">
        <v>710</v>
      </c>
      <c r="J16761" s="1">
        <f>MONTH(BART_Rides[[#This Row],[Date]])</f>
        <v>12</v>
      </c>
      <c r="K16761" s="1">
        <f>WEEKDAY(BART_Rides[[#This Row],[Date]],2)</f>
        <v>3</v>
      </c>
      <c r="L16761" s="1" t="str">
        <f>LEFT(BART_Rides[[#This Row],[Lines]],1)</f>
        <v>O</v>
      </c>
      <c r="M16761" s="1" t="str">
        <f>IF(BART_Rides[[#This Row],[FirstLetter]]="Y","Yes","No")</f>
        <v>No</v>
      </c>
      <c r="N16761" s="1" t="str">
        <f>IF(OR(BART_Rides[[#This Row],[Station Code]]="EM", BART_Rides[[#This Row],[Station Code]]="MT", BART_Rides[[#This Row],[Station Code]]="PL", BART_Rides[[#This Row],[Station Code]]="CC"), "Yes", "No")</f>
        <v>No</v>
      </c>
    </row>
    <row r="16762" spans="6:14">
      <c r="F16762" s="3">
        <v>44532</v>
      </c>
      <c r="G16762" s="1" t="s">
        <v>87</v>
      </c>
      <c r="H16762" s="1" t="s">
        <v>104</v>
      </c>
      <c r="I16762" s="1">
        <v>725</v>
      </c>
      <c r="J16762" s="1">
        <f>MONTH(BART_Rides[[#This Row],[Date]])</f>
        <v>12</v>
      </c>
      <c r="K16762" s="1">
        <f>WEEKDAY(BART_Rides[[#This Row],[Date]],2)</f>
        <v>4</v>
      </c>
      <c r="L16762" s="1" t="str">
        <f>LEFT(BART_Rides[[#This Row],[Lines]],1)</f>
        <v>O</v>
      </c>
      <c r="M16762" s="1" t="str">
        <f>IF(BART_Rides[[#This Row],[FirstLetter]]="Y","Yes","No")</f>
        <v>No</v>
      </c>
      <c r="N16762" s="1" t="str">
        <f>IF(OR(BART_Rides[[#This Row],[Station Code]]="EM", BART_Rides[[#This Row],[Station Code]]="MT", BART_Rides[[#This Row],[Station Code]]="PL", BART_Rides[[#This Row],[Station Code]]="CC"), "Yes", "No")</f>
        <v>No</v>
      </c>
    </row>
    <row r="16763" spans="6:14">
      <c r="F16763" s="3">
        <v>44533</v>
      </c>
      <c r="G16763" s="1" t="s">
        <v>87</v>
      </c>
      <c r="H16763" s="1" t="s">
        <v>104</v>
      </c>
      <c r="I16763" s="1">
        <v>691</v>
      </c>
      <c r="J16763" s="1">
        <f>MONTH(BART_Rides[[#This Row],[Date]])</f>
        <v>12</v>
      </c>
      <c r="K16763" s="1">
        <f>WEEKDAY(BART_Rides[[#This Row],[Date]],2)</f>
        <v>5</v>
      </c>
      <c r="L16763" s="1" t="str">
        <f>LEFT(BART_Rides[[#This Row],[Lines]],1)</f>
        <v>O</v>
      </c>
      <c r="M16763" s="1" t="str">
        <f>IF(BART_Rides[[#This Row],[FirstLetter]]="Y","Yes","No")</f>
        <v>No</v>
      </c>
      <c r="N16763" s="1" t="str">
        <f>IF(OR(BART_Rides[[#This Row],[Station Code]]="EM", BART_Rides[[#This Row],[Station Code]]="MT", BART_Rides[[#This Row],[Station Code]]="PL", BART_Rides[[#This Row],[Station Code]]="CC"), "Yes", "No")</f>
        <v>No</v>
      </c>
    </row>
    <row r="16764" spans="6:14">
      <c r="F16764" s="3">
        <v>44534</v>
      </c>
      <c r="G16764" s="1" t="s">
        <v>87</v>
      </c>
      <c r="H16764" s="1" t="s">
        <v>104</v>
      </c>
      <c r="I16764" s="1">
        <v>327</v>
      </c>
      <c r="J16764" s="1">
        <f>MONTH(BART_Rides[[#This Row],[Date]])</f>
        <v>12</v>
      </c>
      <c r="K16764" s="1">
        <f>WEEKDAY(BART_Rides[[#This Row],[Date]],2)</f>
        <v>6</v>
      </c>
      <c r="L16764" s="1" t="str">
        <f>LEFT(BART_Rides[[#This Row],[Lines]],1)</f>
        <v>O</v>
      </c>
      <c r="M16764" s="1" t="str">
        <f>IF(BART_Rides[[#This Row],[FirstLetter]]="Y","Yes","No")</f>
        <v>No</v>
      </c>
      <c r="N16764" s="1" t="str">
        <f>IF(OR(BART_Rides[[#This Row],[Station Code]]="EM", BART_Rides[[#This Row],[Station Code]]="MT", BART_Rides[[#This Row],[Station Code]]="PL", BART_Rides[[#This Row],[Station Code]]="CC"), "Yes", "No")</f>
        <v>No</v>
      </c>
    </row>
    <row r="16765" spans="6:14">
      <c r="F16765" s="3">
        <v>44535</v>
      </c>
      <c r="G16765" s="1" t="s">
        <v>87</v>
      </c>
      <c r="H16765" s="1" t="s">
        <v>104</v>
      </c>
      <c r="I16765" s="1">
        <v>242</v>
      </c>
      <c r="J16765" s="1">
        <f>MONTH(BART_Rides[[#This Row],[Date]])</f>
        <v>12</v>
      </c>
      <c r="K16765" s="1">
        <f>WEEKDAY(BART_Rides[[#This Row],[Date]],2)</f>
        <v>7</v>
      </c>
      <c r="L16765" s="1" t="str">
        <f>LEFT(BART_Rides[[#This Row],[Lines]],1)</f>
        <v>O</v>
      </c>
      <c r="M16765" s="1" t="str">
        <f>IF(BART_Rides[[#This Row],[FirstLetter]]="Y","Yes","No")</f>
        <v>No</v>
      </c>
      <c r="N16765" s="1" t="str">
        <f>IF(OR(BART_Rides[[#This Row],[Station Code]]="EM", BART_Rides[[#This Row],[Station Code]]="MT", BART_Rides[[#This Row],[Station Code]]="PL", BART_Rides[[#This Row],[Station Code]]="CC"), "Yes", "No")</f>
        <v>No</v>
      </c>
    </row>
    <row r="16766" spans="6:14">
      <c r="F16766" s="3">
        <v>44536</v>
      </c>
      <c r="G16766" s="1" t="s">
        <v>87</v>
      </c>
      <c r="H16766" s="1" t="s">
        <v>104</v>
      </c>
      <c r="I16766" s="1">
        <v>704</v>
      </c>
      <c r="J16766" s="1">
        <f>MONTH(BART_Rides[[#This Row],[Date]])</f>
        <v>12</v>
      </c>
      <c r="K16766" s="1">
        <f>WEEKDAY(BART_Rides[[#This Row],[Date]],2)</f>
        <v>1</v>
      </c>
      <c r="L16766" s="1" t="str">
        <f>LEFT(BART_Rides[[#This Row],[Lines]],1)</f>
        <v>O</v>
      </c>
      <c r="M16766" s="1" t="str">
        <f>IF(BART_Rides[[#This Row],[FirstLetter]]="Y","Yes","No")</f>
        <v>No</v>
      </c>
      <c r="N16766" s="1" t="str">
        <f>IF(OR(BART_Rides[[#This Row],[Station Code]]="EM", BART_Rides[[#This Row],[Station Code]]="MT", BART_Rides[[#This Row],[Station Code]]="PL", BART_Rides[[#This Row],[Station Code]]="CC"), "Yes", "No")</f>
        <v>No</v>
      </c>
    </row>
    <row r="16767" spans="6:14">
      <c r="F16767" s="3">
        <v>44537</v>
      </c>
      <c r="G16767" s="1" t="s">
        <v>87</v>
      </c>
      <c r="H16767" s="1" t="s">
        <v>104</v>
      </c>
      <c r="I16767" s="1">
        <v>750</v>
      </c>
      <c r="J16767" s="1">
        <f>MONTH(BART_Rides[[#This Row],[Date]])</f>
        <v>12</v>
      </c>
      <c r="K16767" s="1">
        <f>WEEKDAY(BART_Rides[[#This Row],[Date]],2)</f>
        <v>2</v>
      </c>
      <c r="L16767" s="1" t="str">
        <f>LEFT(BART_Rides[[#This Row],[Lines]],1)</f>
        <v>O</v>
      </c>
      <c r="M16767" s="1" t="str">
        <f>IF(BART_Rides[[#This Row],[FirstLetter]]="Y","Yes","No")</f>
        <v>No</v>
      </c>
      <c r="N16767" s="1" t="str">
        <f>IF(OR(BART_Rides[[#This Row],[Station Code]]="EM", BART_Rides[[#This Row],[Station Code]]="MT", BART_Rides[[#This Row],[Station Code]]="PL", BART_Rides[[#This Row],[Station Code]]="CC"), "Yes", "No")</f>
        <v>No</v>
      </c>
    </row>
    <row r="16768" spans="6:14">
      <c r="F16768" s="3">
        <v>44538</v>
      </c>
      <c r="G16768" s="1" t="s">
        <v>87</v>
      </c>
      <c r="H16768" s="1" t="s">
        <v>104</v>
      </c>
      <c r="I16768" s="1">
        <v>724</v>
      </c>
      <c r="J16768" s="1">
        <f>MONTH(BART_Rides[[#This Row],[Date]])</f>
        <v>12</v>
      </c>
      <c r="K16768" s="1">
        <f>WEEKDAY(BART_Rides[[#This Row],[Date]],2)</f>
        <v>3</v>
      </c>
      <c r="L16768" s="1" t="str">
        <f>LEFT(BART_Rides[[#This Row],[Lines]],1)</f>
        <v>O</v>
      </c>
      <c r="M16768" s="1" t="str">
        <f>IF(BART_Rides[[#This Row],[FirstLetter]]="Y","Yes","No")</f>
        <v>No</v>
      </c>
      <c r="N16768" s="1" t="str">
        <f>IF(OR(BART_Rides[[#This Row],[Station Code]]="EM", BART_Rides[[#This Row],[Station Code]]="MT", BART_Rides[[#This Row],[Station Code]]="PL", BART_Rides[[#This Row],[Station Code]]="CC"), "Yes", "No")</f>
        <v>No</v>
      </c>
    </row>
    <row r="16769" spans="6:14">
      <c r="F16769" s="3">
        <v>44539</v>
      </c>
      <c r="G16769" s="1" t="s">
        <v>87</v>
      </c>
      <c r="H16769" s="1" t="s">
        <v>104</v>
      </c>
      <c r="I16769" s="1">
        <v>749</v>
      </c>
      <c r="J16769" s="1">
        <f>MONTH(BART_Rides[[#This Row],[Date]])</f>
        <v>12</v>
      </c>
      <c r="K16769" s="1">
        <f>WEEKDAY(BART_Rides[[#This Row],[Date]],2)</f>
        <v>4</v>
      </c>
      <c r="L16769" s="1" t="str">
        <f>LEFT(BART_Rides[[#This Row],[Lines]],1)</f>
        <v>O</v>
      </c>
      <c r="M16769" s="1" t="str">
        <f>IF(BART_Rides[[#This Row],[FirstLetter]]="Y","Yes","No")</f>
        <v>No</v>
      </c>
      <c r="N16769" s="1" t="str">
        <f>IF(OR(BART_Rides[[#This Row],[Station Code]]="EM", BART_Rides[[#This Row],[Station Code]]="MT", BART_Rides[[#This Row],[Station Code]]="PL", BART_Rides[[#This Row],[Station Code]]="CC"), "Yes", "No")</f>
        <v>No</v>
      </c>
    </row>
    <row r="16770" spans="6:14">
      <c r="F16770" s="3">
        <v>44540</v>
      </c>
      <c r="G16770" s="1" t="s">
        <v>87</v>
      </c>
      <c r="H16770" s="1" t="s">
        <v>104</v>
      </c>
      <c r="I16770" s="1">
        <v>650</v>
      </c>
      <c r="J16770" s="1">
        <f>MONTH(BART_Rides[[#This Row],[Date]])</f>
        <v>12</v>
      </c>
      <c r="K16770" s="1">
        <f>WEEKDAY(BART_Rides[[#This Row],[Date]],2)</f>
        <v>5</v>
      </c>
      <c r="L16770" s="1" t="str">
        <f>LEFT(BART_Rides[[#This Row],[Lines]],1)</f>
        <v>O</v>
      </c>
      <c r="M16770" s="1" t="str">
        <f>IF(BART_Rides[[#This Row],[FirstLetter]]="Y","Yes","No")</f>
        <v>No</v>
      </c>
      <c r="N16770" s="1" t="str">
        <f>IF(OR(BART_Rides[[#This Row],[Station Code]]="EM", BART_Rides[[#This Row],[Station Code]]="MT", BART_Rides[[#This Row],[Station Code]]="PL", BART_Rides[[#This Row],[Station Code]]="CC"), "Yes", "No")</f>
        <v>No</v>
      </c>
    </row>
    <row r="16771" spans="6:14">
      <c r="F16771" s="3">
        <v>44541</v>
      </c>
      <c r="G16771" s="1" t="s">
        <v>87</v>
      </c>
      <c r="H16771" s="1" t="s">
        <v>104</v>
      </c>
      <c r="I16771" s="1">
        <v>385</v>
      </c>
      <c r="J16771" s="1">
        <f>MONTH(BART_Rides[[#This Row],[Date]])</f>
        <v>12</v>
      </c>
      <c r="K16771" s="1">
        <f>WEEKDAY(BART_Rides[[#This Row],[Date]],2)</f>
        <v>6</v>
      </c>
      <c r="L16771" s="1" t="str">
        <f>LEFT(BART_Rides[[#This Row],[Lines]],1)</f>
        <v>O</v>
      </c>
      <c r="M16771" s="1" t="str">
        <f>IF(BART_Rides[[#This Row],[FirstLetter]]="Y","Yes","No")</f>
        <v>No</v>
      </c>
      <c r="N16771" s="1" t="str">
        <f>IF(OR(BART_Rides[[#This Row],[Station Code]]="EM", BART_Rides[[#This Row],[Station Code]]="MT", BART_Rides[[#This Row],[Station Code]]="PL", BART_Rides[[#This Row],[Station Code]]="CC"), "Yes", "No")</f>
        <v>No</v>
      </c>
    </row>
    <row r="16772" spans="6:14">
      <c r="F16772" s="3">
        <v>44542</v>
      </c>
      <c r="G16772" s="1" t="s">
        <v>87</v>
      </c>
      <c r="H16772" s="1" t="s">
        <v>104</v>
      </c>
      <c r="I16772" s="1">
        <v>230</v>
      </c>
      <c r="J16772" s="1">
        <f>MONTH(BART_Rides[[#This Row],[Date]])</f>
        <v>12</v>
      </c>
      <c r="K16772" s="1">
        <f>WEEKDAY(BART_Rides[[#This Row],[Date]],2)</f>
        <v>7</v>
      </c>
      <c r="L16772" s="1" t="str">
        <f>LEFT(BART_Rides[[#This Row],[Lines]],1)</f>
        <v>O</v>
      </c>
      <c r="M16772" s="1" t="str">
        <f>IF(BART_Rides[[#This Row],[FirstLetter]]="Y","Yes","No")</f>
        <v>No</v>
      </c>
      <c r="N16772" s="1" t="str">
        <f>IF(OR(BART_Rides[[#This Row],[Station Code]]="EM", BART_Rides[[#This Row],[Station Code]]="MT", BART_Rides[[#This Row],[Station Code]]="PL", BART_Rides[[#This Row],[Station Code]]="CC"), "Yes", "No")</f>
        <v>No</v>
      </c>
    </row>
    <row r="16773" spans="6:14">
      <c r="F16773" s="3">
        <v>44543</v>
      </c>
      <c r="G16773" s="1" t="s">
        <v>87</v>
      </c>
      <c r="H16773" s="1" t="s">
        <v>104</v>
      </c>
      <c r="I16773" s="1">
        <v>593</v>
      </c>
      <c r="J16773" s="1">
        <f>MONTH(BART_Rides[[#This Row],[Date]])</f>
        <v>12</v>
      </c>
      <c r="K16773" s="1">
        <f>WEEKDAY(BART_Rides[[#This Row],[Date]],2)</f>
        <v>1</v>
      </c>
      <c r="L16773" s="1" t="str">
        <f>LEFT(BART_Rides[[#This Row],[Lines]],1)</f>
        <v>O</v>
      </c>
      <c r="M16773" s="1" t="str">
        <f>IF(BART_Rides[[#This Row],[FirstLetter]]="Y","Yes","No")</f>
        <v>No</v>
      </c>
      <c r="N16773" s="1" t="str">
        <f>IF(OR(BART_Rides[[#This Row],[Station Code]]="EM", BART_Rides[[#This Row],[Station Code]]="MT", BART_Rides[[#This Row],[Station Code]]="PL", BART_Rides[[#This Row],[Station Code]]="CC"), "Yes", "No")</f>
        <v>No</v>
      </c>
    </row>
    <row r="16774" spans="6:14">
      <c r="F16774" s="3">
        <v>44544</v>
      </c>
      <c r="G16774" s="1" t="s">
        <v>87</v>
      </c>
      <c r="H16774" s="1" t="s">
        <v>104</v>
      </c>
      <c r="I16774" s="1">
        <v>655</v>
      </c>
      <c r="J16774" s="1">
        <f>MONTH(BART_Rides[[#This Row],[Date]])</f>
        <v>12</v>
      </c>
      <c r="K16774" s="1">
        <f>WEEKDAY(BART_Rides[[#This Row],[Date]],2)</f>
        <v>2</v>
      </c>
      <c r="L16774" s="1" t="str">
        <f>LEFT(BART_Rides[[#This Row],[Lines]],1)</f>
        <v>O</v>
      </c>
      <c r="M16774" s="1" t="str">
        <f>IF(BART_Rides[[#This Row],[FirstLetter]]="Y","Yes","No")</f>
        <v>No</v>
      </c>
      <c r="N16774" s="1" t="str">
        <f>IF(OR(BART_Rides[[#This Row],[Station Code]]="EM", BART_Rides[[#This Row],[Station Code]]="MT", BART_Rides[[#This Row],[Station Code]]="PL", BART_Rides[[#This Row],[Station Code]]="CC"), "Yes", "No")</f>
        <v>No</v>
      </c>
    </row>
    <row r="16775" spans="6:14">
      <c r="F16775" s="3">
        <v>44545</v>
      </c>
      <c r="G16775" s="1" t="s">
        <v>87</v>
      </c>
      <c r="H16775" s="1" t="s">
        <v>104</v>
      </c>
      <c r="I16775" s="1">
        <v>658</v>
      </c>
      <c r="J16775" s="1">
        <f>MONTH(BART_Rides[[#This Row],[Date]])</f>
        <v>12</v>
      </c>
      <c r="K16775" s="1">
        <f>WEEKDAY(BART_Rides[[#This Row],[Date]],2)</f>
        <v>3</v>
      </c>
      <c r="L16775" s="1" t="str">
        <f>LEFT(BART_Rides[[#This Row],[Lines]],1)</f>
        <v>O</v>
      </c>
      <c r="M16775" s="1" t="str">
        <f>IF(BART_Rides[[#This Row],[FirstLetter]]="Y","Yes","No")</f>
        <v>No</v>
      </c>
      <c r="N16775" s="1" t="str">
        <f>IF(OR(BART_Rides[[#This Row],[Station Code]]="EM", BART_Rides[[#This Row],[Station Code]]="MT", BART_Rides[[#This Row],[Station Code]]="PL", BART_Rides[[#This Row],[Station Code]]="CC"), "Yes", "No")</f>
        <v>No</v>
      </c>
    </row>
    <row r="16776" spans="6:14">
      <c r="F16776" s="3">
        <v>44546</v>
      </c>
      <c r="G16776" s="1" t="s">
        <v>87</v>
      </c>
      <c r="H16776" s="1" t="s">
        <v>104</v>
      </c>
      <c r="I16776" s="1">
        <v>704</v>
      </c>
      <c r="J16776" s="1">
        <f>MONTH(BART_Rides[[#This Row],[Date]])</f>
        <v>12</v>
      </c>
      <c r="K16776" s="1">
        <f>WEEKDAY(BART_Rides[[#This Row],[Date]],2)</f>
        <v>4</v>
      </c>
      <c r="L16776" s="1" t="str">
        <f>LEFT(BART_Rides[[#This Row],[Lines]],1)</f>
        <v>O</v>
      </c>
      <c r="M16776" s="1" t="str">
        <f>IF(BART_Rides[[#This Row],[FirstLetter]]="Y","Yes","No")</f>
        <v>No</v>
      </c>
      <c r="N16776" s="1" t="str">
        <f>IF(OR(BART_Rides[[#This Row],[Station Code]]="EM", BART_Rides[[#This Row],[Station Code]]="MT", BART_Rides[[#This Row],[Station Code]]="PL", BART_Rides[[#This Row],[Station Code]]="CC"), "Yes", "No")</f>
        <v>No</v>
      </c>
    </row>
    <row r="16777" spans="6:14">
      <c r="F16777" s="3">
        <v>44547</v>
      </c>
      <c r="G16777" s="1" t="s">
        <v>87</v>
      </c>
      <c r="H16777" s="1" t="s">
        <v>104</v>
      </c>
      <c r="I16777" s="1">
        <v>641</v>
      </c>
      <c r="J16777" s="1">
        <f>MONTH(BART_Rides[[#This Row],[Date]])</f>
        <v>12</v>
      </c>
      <c r="K16777" s="1">
        <f>WEEKDAY(BART_Rides[[#This Row],[Date]],2)</f>
        <v>5</v>
      </c>
      <c r="L16777" s="1" t="str">
        <f>LEFT(BART_Rides[[#This Row],[Lines]],1)</f>
        <v>O</v>
      </c>
      <c r="M16777" s="1" t="str">
        <f>IF(BART_Rides[[#This Row],[FirstLetter]]="Y","Yes","No")</f>
        <v>No</v>
      </c>
      <c r="N16777" s="1" t="str">
        <f>IF(OR(BART_Rides[[#This Row],[Station Code]]="EM", BART_Rides[[#This Row],[Station Code]]="MT", BART_Rides[[#This Row],[Station Code]]="PL", BART_Rides[[#This Row],[Station Code]]="CC"), "Yes", "No")</f>
        <v>No</v>
      </c>
    </row>
    <row r="16778" spans="6:14">
      <c r="F16778" s="3">
        <v>44548</v>
      </c>
      <c r="G16778" s="1" t="s">
        <v>87</v>
      </c>
      <c r="H16778" s="1" t="s">
        <v>104</v>
      </c>
      <c r="I16778" s="1">
        <v>388</v>
      </c>
      <c r="J16778" s="1">
        <f>MONTH(BART_Rides[[#This Row],[Date]])</f>
        <v>12</v>
      </c>
      <c r="K16778" s="1">
        <f>WEEKDAY(BART_Rides[[#This Row],[Date]],2)</f>
        <v>6</v>
      </c>
      <c r="L16778" s="1" t="str">
        <f>LEFT(BART_Rides[[#This Row],[Lines]],1)</f>
        <v>O</v>
      </c>
      <c r="M16778" s="1" t="str">
        <f>IF(BART_Rides[[#This Row],[FirstLetter]]="Y","Yes","No")</f>
        <v>No</v>
      </c>
      <c r="N16778" s="1" t="str">
        <f>IF(OR(BART_Rides[[#This Row],[Station Code]]="EM", BART_Rides[[#This Row],[Station Code]]="MT", BART_Rides[[#This Row],[Station Code]]="PL", BART_Rides[[#This Row],[Station Code]]="CC"), "Yes", "No")</f>
        <v>No</v>
      </c>
    </row>
    <row r="16779" spans="6:14">
      <c r="F16779" s="3">
        <v>44549</v>
      </c>
      <c r="G16779" s="1" t="s">
        <v>87</v>
      </c>
      <c r="H16779" s="1" t="s">
        <v>104</v>
      </c>
      <c r="I16779" s="1">
        <v>318</v>
      </c>
      <c r="J16779" s="1">
        <f>MONTH(BART_Rides[[#This Row],[Date]])</f>
        <v>12</v>
      </c>
      <c r="K16779" s="1">
        <f>WEEKDAY(BART_Rides[[#This Row],[Date]],2)</f>
        <v>7</v>
      </c>
      <c r="L16779" s="1" t="str">
        <f>LEFT(BART_Rides[[#This Row],[Lines]],1)</f>
        <v>O</v>
      </c>
      <c r="M16779" s="1" t="str">
        <f>IF(BART_Rides[[#This Row],[FirstLetter]]="Y","Yes","No")</f>
        <v>No</v>
      </c>
      <c r="N16779" s="1" t="str">
        <f>IF(OR(BART_Rides[[#This Row],[Station Code]]="EM", BART_Rides[[#This Row],[Station Code]]="MT", BART_Rides[[#This Row],[Station Code]]="PL", BART_Rides[[#This Row],[Station Code]]="CC"), "Yes", "No")</f>
        <v>No</v>
      </c>
    </row>
    <row r="16780" spans="6:14">
      <c r="F16780" s="3">
        <v>44550</v>
      </c>
      <c r="G16780" s="1" t="s">
        <v>87</v>
      </c>
      <c r="H16780" s="1" t="s">
        <v>104</v>
      </c>
      <c r="I16780" s="1">
        <v>631</v>
      </c>
      <c r="J16780" s="1">
        <f>MONTH(BART_Rides[[#This Row],[Date]])</f>
        <v>12</v>
      </c>
      <c r="K16780" s="1">
        <f>WEEKDAY(BART_Rides[[#This Row],[Date]],2)</f>
        <v>1</v>
      </c>
      <c r="L16780" s="1" t="str">
        <f>LEFT(BART_Rides[[#This Row],[Lines]],1)</f>
        <v>O</v>
      </c>
      <c r="M16780" s="1" t="str">
        <f>IF(BART_Rides[[#This Row],[FirstLetter]]="Y","Yes","No")</f>
        <v>No</v>
      </c>
      <c r="N16780" s="1" t="str">
        <f>IF(OR(BART_Rides[[#This Row],[Station Code]]="EM", BART_Rides[[#This Row],[Station Code]]="MT", BART_Rides[[#This Row],[Station Code]]="PL", BART_Rides[[#This Row],[Station Code]]="CC"), "Yes", "No")</f>
        <v>No</v>
      </c>
    </row>
    <row r="16781" spans="6:14">
      <c r="F16781" s="3">
        <v>44551</v>
      </c>
      <c r="G16781" s="1" t="s">
        <v>87</v>
      </c>
      <c r="H16781" s="1" t="s">
        <v>104</v>
      </c>
      <c r="I16781" s="1">
        <v>559</v>
      </c>
      <c r="J16781" s="1">
        <f>MONTH(BART_Rides[[#This Row],[Date]])</f>
        <v>12</v>
      </c>
      <c r="K16781" s="1">
        <f>WEEKDAY(BART_Rides[[#This Row],[Date]],2)</f>
        <v>2</v>
      </c>
      <c r="L16781" s="1" t="str">
        <f>LEFT(BART_Rides[[#This Row],[Lines]],1)</f>
        <v>O</v>
      </c>
      <c r="M16781" s="1" t="str">
        <f>IF(BART_Rides[[#This Row],[FirstLetter]]="Y","Yes","No")</f>
        <v>No</v>
      </c>
      <c r="N16781" s="1" t="str">
        <f>IF(OR(BART_Rides[[#This Row],[Station Code]]="EM", BART_Rides[[#This Row],[Station Code]]="MT", BART_Rides[[#This Row],[Station Code]]="PL", BART_Rides[[#This Row],[Station Code]]="CC"), "Yes", "No")</f>
        <v>No</v>
      </c>
    </row>
    <row r="16782" spans="6:14">
      <c r="F16782" s="3">
        <v>44552</v>
      </c>
      <c r="G16782" s="1" t="s">
        <v>87</v>
      </c>
      <c r="H16782" s="1" t="s">
        <v>104</v>
      </c>
      <c r="I16782" s="1">
        <v>555</v>
      </c>
      <c r="J16782" s="1">
        <f>MONTH(BART_Rides[[#This Row],[Date]])</f>
        <v>12</v>
      </c>
      <c r="K16782" s="1">
        <f>WEEKDAY(BART_Rides[[#This Row],[Date]],2)</f>
        <v>3</v>
      </c>
      <c r="L16782" s="1" t="str">
        <f>LEFT(BART_Rides[[#This Row],[Lines]],1)</f>
        <v>O</v>
      </c>
      <c r="M16782" s="1" t="str">
        <f>IF(BART_Rides[[#This Row],[FirstLetter]]="Y","Yes","No")</f>
        <v>No</v>
      </c>
      <c r="N16782" s="1" t="str">
        <f>IF(OR(BART_Rides[[#This Row],[Station Code]]="EM", BART_Rides[[#This Row],[Station Code]]="MT", BART_Rides[[#This Row],[Station Code]]="PL", BART_Rides[[#This Row],[Station Code]]="CC"), "Yes", "No")</f>
        <v>No</v>
      </c>
    </row>
    <row r="16783" spans="6:14">
      <c r="F16783" s="3">
        <v>44553</v>
      </c>
      <c r="G16783" s="1" t="s">
        <v>87</v>
      </c>
      <c r="H16783" s="1" t="s">
        <v>104</v>
      </c>
      <c r="I16783" s="1">
        <v>488</v>
      </c>
      <c r="J16783" s="1">
        <f>MONTH(BART_Rides[[#This Row],[Date]])</f>
        <v>12</v>
      </c>
      <c r="K16783" s="1">
        <f>WEEKDAY(BART_Rides[[#This Row],[Date]],2)</f>
        <v>4</v>
      </c>
      <c r="L16783" s="1" t="str">
        <f>LEFT(BART_Rides[[#This Row],[Lines]],1)</f>
        <v>O</v>
      </c>
      <c r="M16783" s="1" t="str">
        <f>IF(BART_Rides[[#This Row],[FirstLetter]]="Y","Yes","No")</f>
        <v>No</v>
      </c>
      <c r="N16783" s="1" t="str">
        <f>IF(OR(BART_Rides[[#This Row],[Station Code]]="EM", BART_Rides[[#This Row],[Station Code]]="MT", BART_Rides[[#This Row],[Station Code]]="PL", BART_Rides[[#This Row],[Station Code]]="CC"), "Yes", "No")</f>
        <v>No</v>
      </c>
    </row>
    <row r="16784" spans="6:14">
      <c r="F16784" s="3">
        <v>44554</v>
      </c>
      <c r="G16784" s="1" t="s">
        <v>87</v>
      </c>
      <c r="H16784" s="1" t="s">
        <v>104</v>
      </c>
      <c r="I16784" s="1">
        <v>303</v>
      </c>
      <c r="J16784" s="1">
        <f>MONTH(BART_Rides[[#This Row],[Date]])</f>
        <v>12</v>
      </c>
      <c r="K16784" s="1">
        <f>WEEKDAY(BART_Rides[[#This Row],[Date]],2)</f>
        <v>5</v>
      </c>
      <c r="L16784" s="1" t="str">
        <f>LEFT(BART_Rides[[#This Row],[Lines]],1)</f>
        <v>O</v>
      </c>
      <c r="M16784" s="1" t="str">
        <f>IF(BART_Rides[[#This Row],[FirstLetter]]="Y","Yes","No")</f>
        <v>No</v>
      </c>
      <c r="N16784" s="1" t="str">
        <f>IF(OR(BART_Rides[[#This Row],[Station Code]]="EM", BART_Rides[[#This Row],[Station Code]]="MT", BART_Rides[[#This Row],[Station Code]]="PL", BART_Rides[[#This Row],[Station Code]]="CC"), "Yes", "No")</f>
        <v>No</v>
      </c>
    </row>
    <row r="16785" spans="6:14">
      <c r="F16785" s="3">
        <v>44555</v>
      </c>
      <c r="G16785" s="1" t="s">
        <v>87</v>
      </c>
      <c r="H16785" s="1" t="s">
        <v>104</v>
      </c>
      <c r="I16785" s="1">
        <v>113</v>
      </c>
      <c r="J16785" s="1">
        <f>MONTH(BART_Rides[[#This Row],[Date]])</f>
        <v>12</v>
      </c>
      <c r="K16785" s="1">
        <f>WEEKDAY(BART_Rides[[#This Row],[Date]],2)</f>
        <v>6</v>
      </c>
      <c r="L16785" s="1" t="str">
        <f>LEFT(BART_Rides[[#This Row],[Lines]],1)</f>
        <v>O</v>
      </c>
      <c r="M16785" s="1" t="str">
        <f>IF(BART_Rides[[#This Row],[FirstLetter]]="Y","Yes","No")</f>
        <v>No</v>
      </c>
      <c r="N16785" s="1" t="str">
        <f>IF(OR(BART_Rides[[#This Row],[Station Code]]="EM", BART_Rides[[#This Row],[Station Code]]="MT", BART_Rides[[#This Row],[Station Code]]="PL", BART_Rides[[#This Row],[Station Code]]="CC"), "Yes", "No")</f>
        <v>No</v>
      </c>
    </row>
    <row r="16786" spans="6:14">
      <c r="F16786" s="3">
        <v>44556</v>
      </c>
      <c r="G16786" s="1" t="s">
        <v>87</v>
      </c>
      <c r="H16786" s="1" t="s">
        <v>104</v>
      </c>
      <c r="I16786" s="1">
        <v>200</v>
      </c>
      <c r="J16786" s="1">
        <f>MONTH(BART_Rides[[#This Row],[Date]])</f>
        <v>12</v>
      </c>
      <c r="K16786" s="1">
        <f>WEEKDAY(BART_Rides[[#This Row],[Date]],2)</f>
        <v>7</v>
      </c>
      <c r="L16786" s="1" t="str">
        <f>LEFT(BART_Rides[[#This Row],[Lines]],1)</f>
        <v>O</v>
      </c>
      <c r="M16786" s="1" t="str">
        <f>IF(BART_Rides[[#This Row],[FirstLetter]]="Y","Yes","No")</f>
        <v>No</v>
      </c>
      <c r="N16786" s="1" t="str">
        <f>IF(OR(BART_Rides[[#This Row],[Station Code]]="EM", BART_Rides[[#This Row],[Station Code]]="MT", BART_Rides[[#This Row],[Station Code]]="PL", BART_Rides[[#This Row],[Station Code]]="CC"), "Yes", "No")</f>
        <v>No</v>
      </c>
    </row>
    <row r="16787" spans="6:14">
      <c r="F16787" s="3">
        <v>44557</v>
      </c>
      <c r="G16787" s="1" t="s">
        <v>87</v>
      </c>
      <c r="H16787" s="1" t="s">
        <v>104</v>
      </c>
      <c r="I16787" s="1">
        <v>391</v>
      </c>
      <c r="J16787" s="1">
        <f>MONTH(BART_Rides[[#This Row],[Date]])</f>
        <v>12</v>
      </c>
      <c r="K16787" s="1">
        <f>WEEKDAY(BART_Rides[[#This Row],[Date]],2)</f>
        <v>1</v>
      </c>
      <c r="L16787" s="1" t="str">
        <f>LEFT(BART_Rides[[#This Row],[Lines]],1)</f>
        <v>O</v>
      </c>
      <c r="M16787" s="1" t="str">
        <f>IF(BART_Rides[[#This Row],[FirstLetter]]="Y","Yes","No")</f>
        <v>No</v>
      </c>
      <c r="N16787" s="1" t="str">
        <f>IF(OR(BART_Rides[[#This Row],[Station Code]]="EM", BART_Rides[[#This Row],[Station Code]]="MT", BART_Rides[[#This Row],[Station Code]]="PL", BART_Rides[[#This Row],[Station Code]]="CC"), "Yes", "No")</f>
        <v>No</v>
      </c>
    </row>
    <row r="16788" spans="6:14">
      <c r="F16788" s="3">
        <v>44558</v>
      </c>
      <c r="G16788" s="1" t="s">
        <v>87</v>
      </c>
      <c r="H16788" s="1" t="s">
        <v>104</v>
      </c>
      <c r="I16788" s="1">
        <v>472</v>
      </c>
      <c r="J16788" s="1">
        <f>MONTH(BART_Rides[[#This Row],[Date]])</f>
        <v>12</v>
      </c>
      <c r="K16788" s="1">
        <f>WEEKDAY(BART_Rides[[#This Row],[Date]],2)</f>
        <v>2</v>
      </c>
      <c r="L16788" s="1" t="str">
        <f>LEFT(BART_Rides[[#This Row],[Lines]],1)</f>
        <v>O</v>
      </c>
      <c r="M16788" s="1" t="str">
        <f>IF(BART_Rides[[#This Row],[FirstLetter]]="Y","Yes","No")</f>
        <v>No</v>
      </c>
      <c r="N16788" s="1" t="str">
        <f>IF(OR(BART_Rides[[#This Row],[Station Code]]="EM", BART_Rides[[#This Row],[Station Code]]="MT", BART_Rides[[#This Row],[Station Code]]="PL", BART_Rides[[#This Row],[Station Code]]="CC"), "Yes", "No")</f>
        <v>No</v>
      </c>
    </row>
    <row r="16789" spans="6:14">
      <c r="F16789" s="3">
        <v>44559</v>
      </c>
      <c r="G16789" s="1" t="s">
        <v>87</v>
      </c>
      <c r="H16789" s="1" t="s">
        <v>104</v>
      </c>
      <c r="I16789" s="1">
        <v>467</v>
      </c>
      <c r="J16789" s="1">
        <f>MONTH(BART_Rides[[#This Row],[Date]])</f>
        <v>12</v>
      </c>
      <c r="K16789" s="1">
        <f>WEEKDAY(BART_Rides[[#This Row],[Date]],2)</f>
        <v>3</v>
      </c>
      <c r="L16789" s="1" t="str">
        <f>LEFT(BART_Rides[[#This Row],[Lines]],1)</f>
        <v>O</v>
      </c>
      <c r="M16789" s="1" t="str">
        <f>IF(BART_Rides[[#This Row],[FirstLetter]]="Y","Yes","No")</f>
        <v>No</v>
      </c>
      <c r="N16789" s="1" t="str">
        <f>IF(OR(BART_Rides[[#This Row],[Station Code]]="EM", BART_Rides[[#This Row],[Station Code]]="MT", BART_Rides[[#This Row],[Station Code]]="PL", BART_Rides[[#This Row],[Station Code]]="CC"), "Yes", "No")</f>
        <v>No</v>
      </c>
    </row>
    <row r="16790" spans="6:14">
      <c r="F16790" s="3">
        <v>44560</v>
      </c>
      <c r="G16790" s="1" t="s">
        <v>87</v>
      </c>
      <c r="H16790" s="1" t="s">
        <v>104</v>
      </c>
      <c r="I16790" s="1">
        <v>537</v>
      </c>
      <c r="J16790" s="1">
        <f>MONTH(BART_Rides[[#This Row],[Date]])</f>
        <v>12</v>
      </c>
      <c r="K16790" s="1">
        <f>WEEKDAY(BART_Rides[[#This Row],[Date]],2)</f>
        <v>4</v>
      </c>
      <c r="L16790" s="1" t="str">
        <f>LEFT(BART_Rides[[#This Row],[Lines]],1)</f>
        <v>O</v>
      </c>
      <c r="M16790" s="1" t="str">
        <f>IF(BART_Rides[[#This Row],[FirstLetter]]="Y","Yes","No")</f>
        <v>No</v>
      </c>
      <c r="N16790" s="1" t="str">
        <f>IF(OR(BART_Rides[[#This Row],[Station Code]]="EM", BART_Rides[[#This Row],[Station Code]]="MT", BART_Rides[[#This Row],[Station Code]]="PL", BART_Rides[[#This Row],[Station Code]]="CC"), "Yes", "No")</f>
        <v>No</v>
      </c>
    </row>
    <row r="16791" spans="6:14">
      <c r="F16791" s="3">
        <v>44561</v>
      </c>
      <c r="G16791" s="1" t="s">
        <v>87</v>
      </c>
      <c r="H16791" s="1" t="s">
        <v>104</v>
      </c>
      <c r="I16791" s="1">
        <v>305</v>
      </c>
      <c r="J16791" s="1">
        <f>MONTH(BART_Rides[[#This Row],[Date]])</f>
        <v>12</v>
      </c>
      <c r="K16791" s="1">
        <f>WEEKDAY(BART_Rides[[#This Row],[Date]],2)</f>
        <v>5</v>
      </c>
      <c r="L16791" s="1" t="str">
        <f>LEFT(BART_Rides[[#This Row],[Lines]],1)</f>
        <v>O</v>
      </c>
      <c r="M16791" s="1" t="str">
        <f>IF(BART_Rides[[#This Row],[FirstLetter]]="Y","Yes","No")</f>
        <v>No</v>
      </c>
      <c r="N16791" s="1" t="str">
        <f>IF(OR(BART_Rides[[#This Row],[Station Code]]="EM", BART_Rides[[#This Row],[Station Code]]="MT", BART_Rides[[#This Row],[Station Code]]="PL", BART_Rides[[#This Row],[Station Code]]="CC"), "Yes", "No")</f>
        <v>No</v>
      </c>
    </row>
    <row r="16792" spans="6:14">
      <c r="F16792" s="3">
        <v>44197</v>
      </c>
      <c r="G16792" s="1" t="s">
        <v>93</v>
      </c>
      <c r="H16792" s="1" t="s">
        <v>104</v>
      </c>
      <c r="I16792" s="1">
        <v>98</v>
      </c>
      <c r="J16792" s="1">
        <f>MONTH(BART_Rides[[#This Row],[Date]])</f>
        <v>1</v>
      </c>
      <c r="K16792" s="1">
        <f>WEEKDAY(BART_Rides[[#This Row],[Date]],2)</f>
        <v>5</v>
      </c>
      <c r="L16792" s="1" t="str">
        <f>LEFT(BART_Rides[[#This Row],[Lines]],1)</f>
        <v>O</v>
      </c>
      <c r="M16792" s="1" t="str">
        <f>IF(BART_Rides[[#This Row],[FirstLetter]]="Y","Yes","No")</f>
        <v>No</v>
      </c>
      <c r="N16792" s="1" t="str">
        <f>IF(OR(BART_Rides[[#This Row],[Station Code]]="EM", BART_Rides[[#This Row],[Station Code]]="MT", BART_Rides[[#This Row],[Station Code]]="PL", BART_Rides[[#This Row],[Station Code]]="CC"), "Yes", "No")</f>
        <v>No</v>
      </c>
    </row>
    <row r="16793" spans="6:14">
      <c r="F16793" s="3">
        <v>44198</v>
      </c>
      <c r="G16793" s="1" t="s">
        <v>93</v>
      </c>
      <c r="H16793" s="1" t="s">
        <v>104</v>
      </c>
      <c r="I16793" s="1">
        <v>94</v>
      </c>
      <c r="J16793" s="1">
        <f>MONTH(BART_Rides[[#This Row],[Date]])</f>
        <v>1</v>
      </c>
      <c r="K16793" s="1">
        <f>WEEKDAY(BART_Rides[[#This Row],[Date]],2)</f>
        <v>6</v>
      </c>
      <c r="L16793" s="1" t="str">
        <f>LEFT(BART_Rides[[#This Row],[Lines]],1)</f>
        <v>O</v>
      </c>
      <c r="M16793" s="1" t="str">
        <f>IF(BART_Rides[[#This Row],[FirstLetter]]="Y","Yes","No")</f>
        <v>No</v>
      </c>
      <c r="N16793" s="1" t="str">
        <f>IF(OR(BART_Rides[[#This Row],[Station Code]]="EM", BART_Rides[[#This Row],[Station Code]]="MT", BART_Rides[[#This Row],[Station Code]]="PL", BART_Rides[[#This Row],[Station Code]]="CC"), "Yes", "No")</f>
        <v>No</v>
      </c>
    </row>
    <row r="16794" spans="6:14">
      <c r="F16794" s="3">
        <v>44199</v>
      </c>
      <c r="G16794" s="1" t="s">
        <v>93</v>
      </c>
      <c r="H16794" s="1" t="s">
        <v>104</v>
      </c>
      <c r="I16794" s="1">
        <v>104</v>
      </c>
      <c r="J16794" s="1">
        <f>MONTH(BART_Rides[[#This Row],[Date]])</f>
        <v>1</v>
      </c>
      <c r="K16794" s="1">
        <f>WEEKDAY(BART_Rides[[#This Row],[Date]],2)</f>
        <v>7</v>
      </c>
      <c r="L16794" s="1" t="str">
        <f>LEFT(BART_Rides[[#This Row],[Lines]],1)</f>
        <v>O</v>
      </c>
      <c r="M16794" s="1" t="str">
        <f>IF(BART_Rides[[#This Row],[FirstLetter]]="Y","Yes","No")</f>
        <v>No</v>
      </c>
      <c r="N16794" s="1" t="str">
        <f>IF(OR(BART_Rides[[#This Row],[Station Code]]="EM", BART_Rides[[#This Row],[Station Code]]="MT", BART_Rides[[#This Row],[Station Code]]="PL", BART_Rides[[#This Row],[Station Code]]="CC"), "Yes", "No")</f>
        <v>No</v>
      </c>
    </row>
    <row r="16795" spans="6:14">
      <c r="F16795" s="3">
        <v>44200</v>
      </c>
      <c r="G16795" s="1" t="s">
        <v>93</v>
      </c>
      <c r="H16795" s="1" t="s">
        <v>104</v>
      </c>
      <c r="I16795" s="1">
        <v>188</v>
      </c>
      <c r="J16795" s="1">
        <f>MONTH(BART_Rides[[#This Row],[Date]])</f>
        <v>1</v>
      </c>
      <c r="K16795" s="1">
        <f>WEEKDAY(BART_Rides[[#This Row],[Date]],2)</f>
        <v>1</v>
      </c>
      <c r="L16795" s="1" t="str">
        <f>LEFT(BART_Rides[[#This Row],[Lines]],1)</f>
        <v>O</v>
      </c>
      <c r="M16795" s="1" t="str">
        <f>IF(BART_Rides[[#This Row],[FirstLetter]]="Y","Yes","No")</f>
        <v>No</v>
      </c>
      <c r="N16795" s="1" t="str">
        <f>IF(OR(BART_Rides[[#This Row],[Station Code]]="EM", BART_Rides[[#This Row],[Station Code]]="MT", BART_Rides[[#This Row],[Station Code]]="PL", BART_Rides[[#This Row],[Station Code]]="CC"), "Yes", "No")</f>
        <v>No</v>
      </c>
    </row>
    <row r="16796" spans="6:14">
      <c r="F16796" s="3">
        <v>44201</v>
      </c>
      <c r="G16796" s="1" t="s">
        <v>93</v>
      </c>
      <c r="H16796" s="1" t="s">
        <v>104</v>
      </c>
      <c r="I16796" s="1">
        <v>214</v>
      </c>
      <c r="J16796" s="1">
        <f>MONTH(BART_Rides[[#This Row],[Date]])</f>
        <v>1</v>
      </c>
      <c r="K16796" s="1">
        <f>WEEKDAY(BART_Rides[[#This Row],[Date]],2)</f>
        <v>2</v>
      </c>
      <c r="L16796" s="1" t="str">
        <f>LEFT(BART_Rides[[#This Row],[Lines]],1)</f>
        <v>O</v>
      </c>
      <c r="M16796" s="1" t="str">
        <f>IF(BART_Rides[[#This Row],[FirstLetter]]="Y","Yes","No")</f>
        <v>No</v>
      </c>
      <c r="N16796" s="1" t="str">
        <f>IF(OR(BART_Rides[[#This Row],[Station Code]]="EM", BART_Rides[[#This Row],[Station Code]]="MT", BART_Rides[[#This Row],[Station Code]]="PL", BART_Rides[[#This Row],[Station Code]]="CC"), "Yes", "No")</f>
        <v>No</v>
      </c>
    </row>
    <row r="16797" spans="6:14">
      <c r="F16797" s="3">
        <v>44202</v>
      </c>
      <c r="G16797" s="1" t="s">
        <v>93</v>
      </c>
      <c r="H16797" s="1" t="s">
        <v>104</v>
      </c>
      <c r="I16797" s="1">
        <v>168</v>
      </c>
      <c r="J16797" s="1">
        <f>MONTH(BART_Rides[[#This Row],[Date]])</f>
        <v>1</v>
      </c>
      <c r="K16797" s="1">
        <f>WEEKDAY(BART_Rides[[#This Row],[Date]],2)</f>
        <v>3</v>
      </c>
      <c r="L16797" s="1" t="str">
        <f>LEFT(BART_Rides[[#This Row],[Lines]],1)</f>
        <v>O</v>
      </c>
      <c r="M16797" s="1" t="str">
        <f>IF(BART_Rides[[#This Row],[FirstLetter]]="Y","Yes","No")</f>
        <v>No</v>
      </c>
      <c r="N16797" s="1" t="str">
        <f>IF(OR(BART_Rides[[#This Row],[Station Code]]="EM", BART_Rides[[#This Row],[Station Code]]="MT", BART_Rides[[#This Row],[Station Code]]="PL", BART_Rides[[#This Row],[Station Code]]="CC"), "Yes", "No")</f>
        <v>No</v>
      </c>
    </row>
    <row r="16798" spans="6:14">
      <c r="F16798" s="3">
        <v>44203</v>
      </c>
      <c r="G16798" s="1" t="s">
        <v>93</v>
      </c>
      <c r="H16798" s="1" t="s">
        <v>104</v>
      </c>
      <c r="I16798" s="1">
        <v>183</v>
      </c>
      <c r="J16798" s="1">
        <f>MONTH(BART_Rides[[#This Row],[Date]])</f>
        <v>1</v>
      </c>
      <c r="K16798" s="1">
        <f>WEEKDAY(BART_Rides[[#This Row],[Date]],2)</f>
        <v>4</v>
      </c>
      <c r="L16798" s="1" t="str">
        <f>LEFT(BART_Rides[[#This Row],[Lines]],1)</f>
        <v>O</v>
      </c>
      <c r="M16798" s="1" t="str">
        <f>IF(BART_Rides[[#This Row],[FirstLetter]]="Y","Yes","No")</f>
        <v>No</v>
      </c>
      <c r="N16798" s="1" t="str">
        <f>IF(OR(BART_Rides[[#This Row],[Station Code]]="EM", BART_Rides[[#This Row],[Station Code]]="MT", BART_Rides[[#This Row],[Station Code]]="PL", BART_Rides[[#This Row],[Station Code]]="CC"), "Yes", "No")</f>
        <v>No</v>
      </c>
    </row>
    <row r="16799" spans="6:14">
      <c r="F16799" s="3">
        <v>44204</v>
      </c>
      <c r="G16799" s="1" t="s">
        <v>93</v>
      </c>
      <c r="H16799" s="1" t="s">
        <v>104</v>
      </c>
      <c r="I16799" s="1">
        <v>168</v>
      </c>
      <c r="J16799" s="1">
        <f>MONTH(BART_Rides[[#This Row],[Date]])</f>
        <v>1</v>
      </c>
      <c r="K16799" s="1">
        <f>WEEKDAY(BART_Rides[[#This Row],[Date]],2)</f>
        <v>5</v>
      </c>
      <c r="L16799" s="1" t="str">
        <f>LEFT(BART_Rides[[#This Row],[Lines]],1)</f>
        <v>O</v>
      </c>
      <c r="M16799" s="1" t="str">
        <f>IF(BART_Rides[[#This Row],[FirstLetter]]="Y","Yes","No")</f>
        <v>No</v>
      </c>
      <c r="N16799" s="1" t="str">
        <f>IF(OR(BART_Rides[[#This Row],[Station Code]]="EM", BART_Rides[[#This Row],[Station Code]]="MT", BART_Rides[[#This Row],[Station Code]]="PL", BART_Rides[[#This Row],[Station Code]]="CC"), "Yes", "No")</f>
        <v>No</v>
      </c>
    </row>
    <row r="16800" spans="6:14">
      <c r="F16800" s="3">
        <v>44205</v>
      </c>
      <c r="G16800" s="1" t="s">
        <v>93</v>
      </c>
      <c r="H16800" s="1" t="s">
        <v>104</v>
      </c>
      <c r="I16800" s="1">
        <v>136</v>
      </c>
      <c r="J16800" s="1">
        <f>MONTH(BART_Rides[[#This Row],[Date]])</f>
        <v>1</v>
      </c>
      <c r="K16800" s="1">
        <f>WEEKDAY(BART_Rides[[#This Row],[Date]],2)</f>
        <v>6</v>
      </c>
      <c r="L16800" s="1" t="str">
        <f>LEFT(BART_Rides[[#This Row],[Lines]],1)</f>
        <v>O</v>
      </c>
      <c r="M16800" s="1" t="str">
        <f>IF(BART_Rides[[#This Row],[FirstLetter]]="Y","Yes","No")</f>
        <v>No</v>
      </c>
      <c r="N16800" s="1" t="str">
        <f>IF(OR(BART_Rides[[#This Row],[Station Code]]="EM", BART_Rides[[#This Row],[Station Code]]="MT", BART_Rides[[#This Row],[Station Code]]="PL", BART_Rides[[#This Row],[Station Code]]="CC"), "Yes", "No")</f>
        <v>No</v>
      </c>
    </row>
    <row r="16801" spans="6:14">
      <c r="F16801" s="3">
        <v>44206</v>
      </c>
      <c r="G16801" s="1" t="s">
        <v>93</v>
      </c>
      <c r="H16801" s="1" t="s">
        <v>104</v>
      </c>
      <c r="I16801" s="1">
        <v>101</v>
      </c>
      <c r="J16801" s="1">
        <f>MONTH(BART_Rides[[#This Row],[Date]])</f>
        <v>1</v>
      </c>
      <c r="K16801" s="1">
        <f>WEEKDAY(BART_Rides[[#This Row],[Date]],2)</f>
        <v>7</v>
      </c>
      <c r="L16801" s="1" t="str">
        <f>LEFT(BART_Rides[[#This Row],[Lines]],1)</f>
        <v>O</v>
      </c>
      <c r="M16801" s="1" t="str">
        <f>IF(BART_Rides[[#This Row],[FirstLetter]]="Y","Yes","No")</f>
        <v>No</v>
      </c>
      <c r="N16801" s="1" t="str">
        <f>IF(OR(BART_Rides[[#This Row],[Station Code]]="EM", BART_Rides[[#This Row],[Station Code]]="MT", BART_Rides[[#This Row],[Station Code]]="PL", BART_Rides[[#This Row],[Station Code]]="CC"), "Yes", "No")</f>
        <v>No</v>
      </c>
    </row>
    <row r="16802" spans="6:14">
      <c r="F16802" s="3">
        <v>44207</v>
      </c>
      <c r="G16802" s="1" t="s">
        <v>93</v>
      </c>
      <c r="H16802" s="1" t="s">
        <v>104</v>
      </c>
      <c r="I16802" s="1">
        <v>173</v>
      </c>
      <c r="J16802" s="1">
        <f>MONTH(BART_Rides[[#This Row],[Date]])</f>
        <v>1</v>
      </c>
      <c r="K16802" s="1">
        <f>WEEKDAY(BART_Rides[[#This Row],[Date]],2)</f>
        <v>1</v>
      </c>
      <c r="L16802" s="1" t="str">
        <f>LEFT(BART_Rides[[#This Row],[Lines]],1)</f>
        <v>O</v>
      </c>
      <c r="M16802" s="1" t="str">
        <f>IF(BART_Rides[[#This Row],[FirstLetter]]="Y","Yes","No")</f>
        <v>No</v>
      </c>
      <c r="N16802" s="1" t="str">
        <f>IF(OR(BART_Rides[[#This Row],[Station Code]]="EM", BART_Rides[[#This Row],[Station Code]]="MT", BART_Rides[[#This Row],[Station Code]]="PL", BART_Rides[[#This Row],[Station Code]]="CC"), "Yes", "No")</f>
        <v>No</v>
      </c>
    </row>
    <row r="16803" spans="6:14">
      <c r="F16803" s="3">
        <v>44208</v>
      </c>
      <c r="G16803" s="1" t="s">
        <v>93</v>
      </c>
      <c r="H16803" s="1" t="s">
        <v>104</v>
      </c>
      <c r="I16803" s="1">
        <v>164</v>
      </c>
      <c r="J16803" s="1">
        <f>MONTH(BART_Rides[[#This Row],[Date]])</f>
        <v>1</v>
      </c>
      <c r="K16803" s="1">
        <f>WEEKDAY(BART_Rides[[#This Row],[Date]],2)</f>
        <v>2</v>
      </c>
      <c r="L16803" s="1" t="str">
        <f>LEFT(BART_Rides[[#This Row],[Lines]],1)</f>
        <v>O</v>
      </c>
      <c r="M16803" s="1" t="str">
        <f>IF(BART_Rides[[#This Row],[FirstLetter]]="Y","Yes","No")</f>
        <v>No</v>
      </c>
      <c r="N16803" s="1" t="str">
        <f>IF(OR(BART_Rides[[#This Row],[Station Code]]="EM", BART_Rides[[#This Row],[Station Code]]="MT", BART_Rides[[#This Row],[Station Code]]="PL", BART_Rides[[#This Row],[Station Code]]="CC"), "Yes", "No")</f>
        <v>No</v>
      </c>
    </row>
    <row r="16804" spans="6:14">
      <c r="F16804" s="3">
        <v>44209</v>
      </c>
      <c r="G16804" s="1" t="s">
        <v>93</v>
      </c>
      <c r="H16804" s="1" t="s">
        <v>104</v>
      </c>
      <c r="I16804" s="1">
        <v>190</v>
      </c>
      <c r="J16804" s="1">
        <f>MONTH(BART_Rides[[#This Row],[Date]])</f>
        <v>1</v>
      </c>
      <c r="K16804" s="1">
        <f>WEEKDAY(BART_Rides[[#This Row],[Date]],2)</f>
        <v>3</v>
      </c>
      <c r="L16804" s="1" t="str">
        <f>LEFT(BART_Rides[[#This Row],[Lines]],1)</f>
        <v>O</v>
      </c>
      <c r="M16804" s="1" t="str">
        <f>IF(BART_Rides[[#This Row],[FirstLetter]]="Y","Yes","No")</f>
        <v>No</v>
      </c>
      <c r="N16804" s="1" t="str">
        <f>IF(OR(BART_Rides[[#This Row],[Station Code]]="EM", BART_Rides[[#This Row],[Station Code]]="MT", BART_Rides[[#This Row],[Station Code]]="PL", BART_Rides[[#This Row],[Station Code]]="CC"), "Yes", "No")</f>
        <v>No</v>
      </c>
    </row>
    <row r="16805" spans="6:14">
      <c r="F16805" s="3">
        <v>44210</v>
      </c>
      <c r="G16805" s="1" t="s">
        <v>93</v>
      </c>
      <c r="H16805" s="1" t="s">
        <v>104</v>
      </c>
      <c r="I16805" s="1">
        <v>181</v>
      </c>
      <c r="J16805" s="1">
        <f>MONTH(BART_Rides[[#This Row],[Date]])</f>
        <v>1</v>
      </c>
      <c r="K16805" s="1">
        <f>WEEKDAY(BART_Rides[[#This Row],[Date]],2)</f>
        <v>4</v>
      </c>
      <c r="L16805" s="1" t="str">
        <f>LEFT(BART_Rides[[#This Row],[Lines]],1)</f>
        <v>O</v>
      </c>
      <c r="M16805" s="1" t="str">
        <f>IF(BART_Rides[[#This Row],[FirstLetter]]="Y","Yes","No")</f>
        <v>No</v>
      </c>
      <c r="N16805" s="1" t="str">
        <f>IF(OR(BART_Rides[[#This Row],[Station Code]]="EM", BART_Rides[[#This Row],[Station Code]]="MT", BART_Rides[[#This Row],[Station Code]]="PL", BART_Rides[[#This Row],[Station Code]]="CC"), "Yes", "No")</f>
        <v>No</v>
      </c>
    </row>
    <row r="16806" spans="6:14">
      <c r="F16806" s="3">
        <v>44211</v>
      </c>
      <c r="G16806" s="1" t="s">
        <v>93</v>
      </c>
      <c r="H16806" s="1" t="s">
        <v>104</v>
      </c>
      <c r="I16806" s="1">
        <v>212</v>
      </c>
      <c r="J16806" s="1">
        <f>MONTH(BART_Rides[[#This Row],[Date]])</f>
        <v>1</v>
      </c>
      <c r="K16806" s="1">
        <f>WEEKDAY(BART_Rides[[#This Row],[Date]],2)</f>
        <v>5</v>
      </c>
      <c r="L16806" s="1" t="str">
        <f>LEFT(BART_Rides[[#This Row],[Lines]],1)</f>
        <v>O</v>
      </c>
      <c r="M16806" s="1" t="str">
        <f>IF(BART_Rides[[#This Row],[FirstLetter]]="Y","Yes","No")</f>
        <v>No</v>
      </c>
      <c r="N16806" s="1" t="str">
        <f>IF(OR(BART_Rides[[#This Row],[Station Code]]="EM", BART_Rides[[#This Row],[Station Code]]="MT", BART_Rides[[#This Row],[Station Code]]="PL", BART_Rides[[#This Row],[Station Code]]="CC"), "Yes", "No")</f>
        <v>No</v>
      </c>
    </row>
    <row r="16807" spans="6:14">
      <c r="F16807" s="3">
        <v>44212</v>
      </c>
      <c r="G16807" s="1" t="s">
        <v>93</v>
      </c>
      <c r="H16807" s="1" t="s">
        <v>104</v>
      </c>
      <c r="I16807" s="1">
        <v>119</v>
      </c>
      <c r="J16807" s="1">
        <f>MONTH(BART_Rides[[#This Row],[Date]])</f>
        <v>1</v>
      </c>
      <c r="K16807" s="1">
        <f>WEEKDAY(BART_Rides[[#This Row],[Date]],2)</f>
        <v>6</v>
      </c>
      <c r="L16807" s="1" t="str">
        <f>LEFT(BART_Rides[[#This Row],[Lines]],1)</f>
        <v>O</v>
      </c>
      <c r="M16807" s="1" t="str">
        <f>IF(BART_Rides[[#This Row],[FirstLetter]]="Y","Yes","No")</f>
        <v>No</v>
      </c>
      <c r="N16807" s="1" t="str">
        <f>IF(OR(BART_Rides[[#This Row],[Station Code]]="EM", BART_Rides[[#This Row],[Station Code]]="MT", BART_Rides[[#This Row],[Station Code]]="PL", BART_Rides[[#This Row],[Station Code]]="CC"), "Yes", "No")</f>
        <v>No</v>
      </c>
    </row>
    <row r="16808" spans="6:14">
      <c r="F16808" s="3">
        <v>44213</v>
      </c>
      <c r="G16808" s="1" t="s">
        <v>93</v>
      </c>
      <c r="H16808" s="1" t="s">
        <v>104</v>
      </c>
      <c r="I16808" s="1">
        <v>108</v>
      </c>
      <c r="J16808" s="1">
        <f>MONTH(BART_Rides[[#This Row],[Date]])</f>
        <v>1</v>
      </c>
      <c r="K16808" s="1">
        <f>WEEKDAY(BART_Rides[[#This Row],[Date]],2)</f>
        <v>7</v>
      </c>
      <c r="L16808" s="1" t="str">
        <f>LEFT(BART_Rides[[#This Row],[Lines]],1)</f>
        <v>O</v>
      </c>
      <c r="M16808" s="1" t="str">
        <f>IF(BART_Rides[[#This Row],[FirstLetter]]="Y","Yes","No")</f>
        <v>No</v>
      </c>
      <c r="N16808" s="1" t="str">
        <f>IF(OR(BART_Rides[[#This Row],[Station Code]]="EM", BART_Rides[[#This Row],[Station Code]]="MT", BART_Rides[[#This Row],[Station Code]]="PL", BART_Rides[[#This Row],[Station Code]]="CC"), "Yes", "No")</f>
        <v>No</v>
      </c>
    </row>
    <row r="16809" spans="6:14">
      <c r="F16809" s="3">
        <v>44214</v>
      </c>
      <c r="G16809" s="1" t="s">
        <v>93</v>
      </c>
      <c r="H16809" s="1" t="s">
        <v>104</v>
      </c>
      <c r="I16809" s="1">
        <v>114</v>
      </c>
      <c r="J16809" s="1">
        <f>MONTH(BART_Rides[[#This Row],[Date]])</f>
        <v>1</v>
      </c>
      <c r="K16809" s="1">
        <f>WEEKDAY(BART_Rides[[#This Row],[Date]],2)</f>
        <v>1</v>
      </c>
      <c r="L16809" s="1" t="str">
        <f>LEFT(BART_Rides[[#This Row],[Lines]],1)</f>
        <v>O</v>
      </c>
      <c r="M16809" s="1" t="str">
        <f>IF(BART_Rides[[#This Row],[FirstLetter]]="Y","Yes","No")</f>
        <v>No</v>
      </c>
      <c r="N16809" s="1" t="str">
        <f>IF(OR(BART_Rides[[#This Row],[Station Code]]="EM", BART_Rides[[#This Row],[Station Code]]="MT", BART_Rides[[#This Row],[Station Code]]="PL", BART_Rides[[#This Row],[Station Code]]="CC"), "Yes", "No")</f>
        <v>No</v>
      </c>
    </row>
    <row r="16810" spans="6:14">
      <c r="F16810" s="3">
        <v>44215</v>
      </c>
      <c r="G16810" s="1" t="s">
        <v>93</v>
      </c>
      <c r="H16810" s="1" t="s">
        <v>104</v>
      </c>
      <c r="I16810" s="1">
        <v>190</v>
      </c>
      <c r="J16810" s="1">
        <f>MONTH(BART_Rides[[#This Row],[Date]])</f>
        <v>1</v>
      </c>
      <c r="K16810" s="1">
        <f>WEEKDAY(BART_Rides[[#This Row],[Date]],2)</f>
        <v>2</v>
      </c>
      <c r="L16810" s="1" t="str">
        <f>LEFT(BART_Rides[[#This Row],[Lines]],1)</f>
        <v>O</v>
      </c>
      <c r="M16810" s="1" t="str">
        <f>IF(BART_Rides[[#This Row],[FirstLetter]]="Y","Yes","No")</f>
        <v>No</v>
      </c>
      <c r="N16810" s="1" t="str">
        <f>IF(OR(BART_Rides[[#This Row],[Station Code]]="EM", BART_Rides[[#This Row],[Station Code]]="MT", BART_Rides[[#This Row],[Station Code]]="PL", BART_Rides[[#This Row],[Station Code]]="CC"), "Yes", "No")</f>
        <v>No</v>
      </c>
    </row>
    <row r="16811" spans="6:14">
      <c r="F16811" s="3">
        <v>44216</v>
      </c>
      <c r="G16811" s="1" t="s">
        <v>93</v>
      </c>
      <c r="H16811" s="1" t="s">
        <v>104</v>
      </c>
      <c r="I16811" s="1">
        <v>163</v>
      </c>
      <c r="J16811" s="1">
        <f>MONTH(BART_Rides[[#This Row],[Date]])</f>
        <v>1</v>
      </c>
      <c r="K16811" s="1">
        <f>WEEKDAY(BART_Rides[[#This Row],[Date]],2)</f>
        <v>3</v>
      </c>
      <c r="L16811" s="1" t="str">
        <f>LEFT(BART_Rides[[#This Row],[Lines]],1)</f>
        <v>O</v>
      </c>
      <c r="M16811" s="1" t="str">
        <f>IF(BART_Rides[[#This Row],[FirstLetter]]="Y","Yes","No")</f>
        <v>No</v>
      </c>
      <c r="N16811" s="1" t="str">
        <f>IF(OR(BART_Rides[[#This Row],[Station Code]]="EM", BART_Rides[[#This Row],[Station Code]]="MT", BART_Rides[[#This Row],[Station Code]]="PL", BART_Rides[[#This Row],[Station Code]]="CC"), "Yes", "No")</f>
        <v>No</v>
      </c>
    </row>
    <row r="16812" spans="6:14">
      <c r="F16812" s="3">
        <v>44217</v>
      </c>
      <c r="G16812" s="1" t="s">
        <v>93</v>
      </c>
      <c r="H16812" s="1" t="s">
        <v>104</v>
      </c>
      <c r="I16812" s="1">
        <v>188</v>
      </c>
      <c r="J16812" s="1">
        <f>MONTH(BART_Rides[[#This Row],[Date]])</f>
        <v>1</v>
      </c>
      <c r="K16812" s="1">
        <f>WEEKDAY(BART_Rides[[#This Row],[Date]],2)</f>
        <v>4</v>
      </c>
      <c r="L16812" s="1" t="str">
        <f>LEFT(BART_Rides[[#This Row],[Lines]],1)</f>
        <v>O</v>
      </c>
      <c r="M16812" s="1" t="str">
        <f>IF(BART_Rides[[#This Row],[FirstLetter]]="Y","Yes","No")</f>
        <v>No</v>
      </c>
      <c r="N16812" s="1" t="str">
        <f>IF(OR(BART_Rides[[#This Row],[Station Code]]="EM", BART_Rides[[#This Row],[Station Code]]="MT", BART_Rides[[#This Row],[Station Code]]="PL", BART_Rides[[#This Row],[Station Code]]="CC"), "Yes", "No")</f>
        <v>No</v>
      </c>
    </row>
    <row r="16813" spans="6:14">
      <c r="F16813" s="3">
        <v>44218</v>
      </c>
      <c r="G16813" s="1" t="s">
        <v>93</v>
      </c>
      <c r="H16813" s="1" t="s">
        <v>104</v>
      </c>
      <c r="I16813" s="1">
        <v>161</v>
      </c>
      <c r="J16813" s="1">
        <f>MONTH(BART_Rides[[#This Row],[Date]])</f>
        <v>1</v>
      </c>
      <c r="K16813" s="1">
        <f>WEEKDAY(BART_Rides[[#This Row],[Date]],2)</f>
        <v>5</v>
      </c>
      <c r="L16813" s="1" t="str">
        <f>LEFT(BART_Rides[[#This Row],[Lines]],1)</f>
        <v>O</v>
      </c>
      <c r="M16813" s="1" t="str">
        <f>IF(BART_Rides[[#This Row],[FirstLetter]]="Y","Yes","No")</f>
        <v>No</v>
      </c>
      <c r="N16813" s="1" t="str">
        <f>IF(OR(BART_Rides[[#This Row],[Station Code]]="EM", BART_Rides[[#This Row],[Station Code]]="MT", BART_Rides[[#This Row],[Station Code]]="PL", BART_Rides[[#This Row],[Station Code]]="CC"), "Yes", "No")</f>
        <v>No</v>
      </c>
    </row>
    <row r="16814" spans="6:14">
      <c r="F16814" s="3">
        <v>44219</v>
      </c>
      <c r="G16814" s="1" t="s">
        <v>93</v>
      </c>
      <c r="H16814" s="1" t="s">
        <v>104</v>
      </c>
      <c r="I16814" s="1">
        <v>138</v>
      </c>
      <c r="J16814" s="1">
        <f>MONTH(BART_Rides[[#This Row],[Date]])</f>
        <v>1</v>
      </c>
      <c r="K16814" s="1">
        <f>WEEKDAY(BART_Rides[[#This Row],[Date]],2)</f>
        <v>6</v>
      </c>
      <c r="L16814" s="1" t="str">
        <f>LEFT(BART_Rides[[#This Row],[Lines]],1)</f>
        <v>O</v>
      </c>
      <c r="M16814" s="1" t="str">
        <f>IF(BART_Rides[[#This Row],[FirstLetter]]="Y","Yes","No")</f>
        <v>No</v>
      </c>
      <c r="N16814" s="1" t="str">
        <f>IF(OR(BART_Rides[[#This Row],[Station Code]]="EM", BART_Rides[[#This Row],[Station Code]]="MT", BART_Rides[[#This Row],[Station Code]]="PL", BART_Rides[[#This Row],[Station Code]]="CC"), "Yes", "No")</f>
        <v>No</v>
      </c>
    </row>
    <row r="16815" spans="6:14">
      <c r="F16815" s="3">
        <v>44220</v>
      </c>
      <c r="G16815" s="1" t="s">
        <v>93</v>
      </c>
      <c r="H16815" s="1" t="s">
        <v>104</v>
      </c>
      <c r="I16815" s="1">
        <v>81</v>
      </c>
      <c r="J16815" s="1">
        <f>MONTH(BART_Rides[[#This Row],[Date]])</f>
        <v>1</v>
      </c>
      <c r="K16815" s="1">
        <f>WEEKDAY(BART_Rides[[#This Row],[Date]],2)</f>
        <v>7</v>
      </c>
      <c r="L16815" s="1" t="str">
        <f>LEFT(BART_Rides[[#This Row],[Lines]],1)</f>
        <v>O</v>
      </c>
      <c r="M16815" s="1" t="str">
        <f>IF(BART_Rides[[#This Row],[FirstLetter]]="Y","Yes","No")</f>
        <v>No</v>
      </c>
      <c r="N16815" s="1" t="str">
        <f>IF(OR(BART_Rides[[#This Row],[Station Code]]="EM", BART_Rides[[#This Row],[Station Code]]="MT", BART_Rides[[#This Row],[Station Code]]="PL", BART_Rides[[#This Row],[Station Code]]="CC"), "Yes", "No")</f>
        <v>No</v>
      </c>
    </row>
    <row r="16816" spans="6:14">
      <c r="F16816" s="3">
        <v>44221</v>
      </c>
      <c r="G16816" s="1" t="s">
        <v>93</v>
      </c>
      <c r="H16816" s="1" t="s">
        <v>104</v>
      </c>
      <c r="I16816" s="1">
        <v>176</v>
      </c>
      <c r="J16816" s="1">
        <f>MONTH(BART_Rides[[#This Row],[Date]])</f>
        <v>1</v>
      </c>
      <c r="K16816" s="1">
        <f>WEEKDAY(BART_Rides[[#This Row],[Date]],2)</f>
        <v>1</v>
      </c>
      <c r="L16816" s="1" t="str">
        <f>LEFT(BART_Rides[[#This Row],[Lines]],1)</f>
        <v>O</v>
      </c>
      <c r="M16816" s="1" t="str">
        <f>IF(BART_Rides[[#This Row],[FirstLetter]]="Y","Yes","No")</f>
        <v>No</v>
      </c>
      <c r="N16816" s="1" t="str">
        <f>IF(OR(BART_Rides[[#This Row],[Station Code]]="EM", BART_Rides[[#This Row],[Station Code]]="MT", BART_Rides[[#This Row],[Station Code]]="PL", BART_Rides[[#This Row],[Station Code]]="CC"), "Yes", "No")</f>
        <v>No</v>
      </c>
    </row>
    <row r="16817" spans="6:14">
      <c r="F16817" s="3">
        <v>44222</v>
      </c>
      <c r="G16817" s="1" t="s">
        <v>93</v>
      </c>
      <c r="H16817" s="1" t="s">
        <v>104</v>
      </c>
      <c r="I16817" s="1">
        <v>177</v>
      </c>
      <c r="J16817" s="1">
        <f>MONTH(BART_Rides[[#This Row],[Date]])</f>
        <v>1</v>
      </c>
      <c r="K16817" s="1">
        <f>WEEKDAY(BART_Rides[[#This Row],[Date]],2)</f>
        <v>2</v>
      </c>
      <c r="L16817" s="1" t="str">
        <f>LEFT(BART_Rides[[#This Row],[Lines]],1)</f>
        <v>O</v>
      </c>
      <c r="M16817" s="1" t="str">
        <f>IF(BART_Rides[[#This Row],[FirstLetter]]="Y","Yes","No")</f>
        <v>No</v>
      </c>
      <c r="N16817" s="1" t="str">
        <f>IF(OR(BART_Rides[[#This Row],[Station Code]]="EM", BART_Rides[[#This Row],[Station Code]]="MT", BART_Rides[[#This Row],[Station Code]]="PL", BART_Rides[[#This Row],[Station Code]]="CC"), "Yes", "No")</f>
        <v>No</v>
      </c>
    </row>
    <row r="16818" spans="6:14">
      <c r="F16818" s="3">
        <v>44223</v>
      </c>
      <c r="G16818" s="1" t="s">
        <v>93</v>
      </c>
      <c r="H16818" s="1" t="s">
        <v>104</v>
      </c>
      <c r="I16818" s="1">
        <v>158</v>
      </c>
      <c r="J16818" s="1">
        <f>MONTH(BART_Rides[[#This Row],[Date]])</f>
        <v>1</v>
      </c>
      <c r="K16818" s="1">
        <f>WEEKDAY(BART_Rides[[#This Row],[Date]],2)</f>
        <v>3</v>
      </c>
      <c r="L16818" s="1" t="str">
        <f>LEFT(BART_Rides[[#This Row],[Lines]],1)</f>
        <v>O</v>
      </c>
      <c r="M16818" s="1" t="str">
        <f>IF(BART_Rides[[#This Row],[FirstLetter]]="Y","Yes","No")</f>
        <v>No</v>
      </c>
      <c r="N16818" s="1" t="str">
        <f>IF(OR(BART_Rides[[#This Row],[Station Code]]="EM", BART_Rides[[#This Row],[Station Code]]="MT", BART_Rides[[#This Row],[Station Code]]="PL", BART_Rides[[#This Row],[Station Code]]="CC"), "Yes", "No")</f>
        <v>No</v>
      </c>
    </row>
    <row r="16819" spans="6:14">
      <c r="F16819" s="3">
        <v>44224</v>
      </c>
      <c r="G16819" s="1" t="s">
        <v>93</v>
      </c>
      <c r="H16819" s="1" t="s">
        <v>104</v>
      </c>
      <c r="I16819" s="1">
        <v>165</v>
      </c>
      <c r="J16819" s="1">
        <f>MONTH(BART_Rides[[#This Row],[Date]])</f>
        <v>1</v>
      </c>
      <c r="K16819" s="1">
        <f>WEEKDAY(BART_Rides[[#This Row],[Date]],2)</f>
        <v>4</v>
      </c>
      <c r="L16819" s="1" t="str">
        <f>LEFT(BART_Rides[[#This Row],[Lines]],1)</f>
        <v>O</v>
      </c>
      <c r="M16819" s="1" t="str">
        <f>IF(BART_Rides[[#This Row],[FirstLetter]]="Y","Yes","No")</f>
        <v>No</v>
      </c>
      <c r="N16819" s="1" t="str">
        <f>IF(OR(BART_Rides[[#This Row],[Station Code]]="EM", BART_Rides[[#This Row],[Station Code]]="MT", BART_Rides[[#This Row],[Station Code]]="PL", BART_Rides[[#This Row],[Station Code]]="CC"), "Yes", "No")</f>
        <v>No</v>
      </c>
    </row>
    <row r="16820" spans="6:14">
      <c r="F16820" s="3">
        <v>44225</v>
      </c>
      <c r="G16820" s="1" t="s">
        <v>93</v>
      </c>
      <c r="H16820" s="1" t="s">
        <v>104</v>
      </c>
      <c r="I16820" s="1">
        <v>202</v>
      </c>
      <c r="J16820" s="1">
        <f>MONTH(BART_Rides[[#This Row],[Date]])</f>
        <v>1</v>
      </c>
      <c r="K16820" s="1">
        <f>WEEKDAY(BART_Rides[[#This Row],[Date]],2)</f>
        <v>5</v>
      </c>
      <c r="L16820" s="1" t="str">
        <f>LEFT(BART_Rides[[#This Row],[Lines]],1)</f>
        <v>O</v>
      </c>
      <c r="M16820" s="1" t="str">
        <f>IF(BART_Rides[[#This Row],[FirstLetter]]="Y","Yes","No")</f>
        <v>No</v>
      </c>
      <c r="N16820" s="1" t="str">
        <f>IF(OR(BART_Rides[[#This Row],[Station Code]]="EM", BART_Rides[[#This Row],[Station Code]]="MT", BART_Rides[[#This Row],[Station Code]]="PL", BART_Rides[[#This Row],[Station Code]]="CC"), "Yes", "No")</f>
        <v>No</v>
      </c>
    </row>
    <row r="16821" spans="6:14">
      <c r="F16821" s="3">
        <v>44226</v>
      </c>
      <c r="G16821" s="1" t="s">
        <v>93</v>
      </c>
      <c r="H16821" s="1" t="s">
        <v>104</v>
      </c>
      <c r="I16821" s="1">
        <v>156</v>
      </c>
      <c r="J16821" s="1">
        <f>MONTH(BART_Rides[[#This Row],[Date]])</f>
        <v>1</v>
      </c>
      <c r="K16821" s="1">
        <f>WEEKDAY(BART_Rides[[#This Row],[Date]],2)</f>
        <v>6</v>
      </c>
      <c r="L16821" s="1" t="str">
        <f>LEFT(BART_Rides[[#This Row],[Lines]],1)</f>
        <v>O</v>
      </c>
      <c r="M16821" s="1" t="str">
        <f>IF(BART_Rides[[#This Row],[FirstLetter]]="Y","Yes","No")</f>
        <v>No</v>
      </c>
      <c r="N16821" s="1" t="str">
        <f>IF(OR(BART_Rides[[#This Row],[Station Code]]="EM", BART_Rides[[#This Row],[Station Code]]="MT", BART_Rides[[#This Row],[Station Code]]="PL", BART_Rides[[#This Row],[Station Code]]="CC"), "Yes", "No")</f>
        <v>No</v>
      </c>
    </row>
    <row r="16822" spans="6:14">
      <c r="F16822" s="3">
        <v>44227</v>
      </c>
      <c r="G16822" s="1" t="s">
        <v>93</v>
      </c>
      <c r="H16822" s="1" t="s">
        <v>104</v>
      </c>
      <c r="I16822" s="1">
        <v>117</v>
      </c>
      <c r="J16822" s="1">
        <f>MONTH(BART_Rides[[#This Row],[Date]])</f>
        <v>1</v>
      </c>
      <c r="K16822" s="1">
        <f>WEEKDAY(BART_Rides[[#This Row],[Date]],2)</f>
        <v>7</v>
      </c>
      <c r="L16822" s="1" t="str">
        <f>LEFT(BART_Rides[[#This Row],[Lines]],1)</f>
        <v>O</v>
      </c>
      <c r="M16822" s="1" t="str">
        <f>IF(BART_Rides[[#This Row],[FirstLetter]]="Y","Yes","No")</f>
        <v>No</v>
      </c>
      <c r="N16822" s="1" t="str">
        <f>IF(OR(BART_Rides[[#This Row],[Station Code]]="EM", BART_Rides[[#This Row],[Station Code]]="MT", BART_Rides[[#This Row],[Station Code]]="PL", BART_Rides[[#This Row],[Station Code]]="CC"), "Yes", "No")</f>
        <v>No</v>
      </c>
    </row>
    <row r="16823" spans="6:14">
      <c r="F16823" s="3">
        <v>44228</v>
      </c>
      <c r="G16823" s="1" t="s">
        <v>93</v>
      </c>
      <c r="H16823" s="1" t="s">
        <v>104</v>
      </c>
      <c r="I16823" s="1">
        <v>165</v>
      </c>
      <c r="J16823" s="1">
        <f>MONTH(BART_Rides[[#This Row],[Date]])</f>
        <v>2</v>
      </c>
      <c r="K16823" s="1">
        <f>WEEKDAY(BART_Rides[[#This Row],[Date]],2)</f>
        <v>1</v>
      </c>
      <c r="L16823" s="1" t="str">
        <f>LEFT(BART_Rides[[#This Row],[Lines]],1)</f>
        <v>O</v>
      </c>
      <c r="M16823" s="1" t="str">
        <f>IF(BART_Rides[[#This Row],[FirstLetter]]="Y","Yes","No")</f>
        <v>No</v>
      </c>
      <c r="N16823" s="1" t="str">
        <f>IF(OR(BART_Rides[[#This Row],[Station Code]]="EM", BART_Rides[[#This Row],[Station Code]]="MT", BART_Rides[[#This Row],[Station Code]]="PL", BART_Rides[[#This Row],[Station Code]]="CC"), "Yes", "No")</f>
        <v>No</v>
      </c>
    </row>
    <row r="16824" spans="6:14">
      <c r="F16824" s="3">
        <v>44229</v>
      </c>
      <c r="G16824" s="1" t="s">
        <v>93</v>
      </c>
      <c r="H16824" s="1" t="s">
        <v>104</v>
      </c>
      <c r="I16824" s="1">
        <v>187</v>
      </c>
      <c r="J16824" s="1">
        <f>MONTH(BART_Rides[[#This Row],[Date]])</f>
        <v>2</v>
      </c>
      <c r="K16824" s="1">
        <f>WEEKDAY(BART_Rides[[#This Row],[Date]],2)</f>
        <v>2</v>
      </c>
      <c r="L16824" s="1" t="str">
        <f>LEFT(BART_Rides[[#This Row],[Lines]],1)</f>
        <v>O</v>
      </c>
      <c r="M16824" s="1" t="str">
        <f>IF(BART_Rides[[#This Row],[FirstLetter]]="Y","Yes","No")</f>
        <v>No</v>
      </c>
      <c r="N16824" s="1" t="str">
        <f>IF(OR(BART_Rides[[#This Row],[Station Code]]="EM", BART_Rides[[#This Row],[Station Code]]="MT", BART_Rides[[#This Row],[Station Code]]="PL", BART_Rides[[#This Row],[Station Code]]="CC"), "Yes", "No")</f>
        <v>No</v>
      </c>
    </row>
    <row r="16825" spans="6:14">
      <c r="F16825" s="3">
        <v>44230</v>
      </c>
      <c r="G16825" s="1" t="s">
        <v>93</v>
      </c>
      <c r="H16825" s="1" t="s">
        <v>104</v>
      </c>
      <c r="I16825" s="1">
        <v>197</v>
      </c>
      <c r="J16825" s="1">
        <f>MONTH(BART_Rides[[#This Row],[Date]])</f>
        <v>2</v>
      </c>
      <c r="K16825" s="1">
        <f>WEEKDAY(BART_Rides[[#This Row],[Date]],2)</f>
        <v>3</v>
      </c>
      <c r="L16825" s="1" t="str">
        <f>LEFT(BART_Rides[[#This Row],[Lines]],1)</f>
        <v>O</v>
      </c>
      <c r="M16825" s="1" t="str">
        <f>IF(BART_Rides[[#This Row],[FirstLetter]]="Y","Yes","No")</f>
        <v>No</v>
      </c>
      <c r="N16825" s="1" t="str">
        <f>IF(OR(BART_Rides[[#This Row],[Station Code]]="EM", BART_Rides[[#This Row],[Station Code]]="MT", BART_Rides[[#This Row],[Station Code]]="PL", BART_Rides[[#This Row],[Station Code]]="CC"), "Yes", "No")</f>
        <v>No</v>
      </c>
    </row>
    <row r="16826" spans="6:14">
      <c r="F16826" s="3">
        <v>44231</v>
      </c>
      <c r="G16826" s="1" t="s">
        <v>93</v>
      </c>
      <c r="H16826" s="1" t="s">
        <v>104</v>
      </c>
      <c r="I16826" s="1">
        <v>194</v>
      </c>
      <c r="J16826" s="1">
        <f>MONTH(BART_Rides[[#This Row],[Date]])</f>
        <v>2</v>
      </c>
      <c r="K16826" s="1">
        <f>WEEKDAY(BART_Rides[[#This Row],[Date]],2)</f>
        <v>4</v>
      </c>
      <c r="L16826" s="1" t="str">
        <f>LEFT(BART_Rides[[#This Row],[Lines]],1)</f>
        <v>O</v>
      </c>
      <c r="M16826" s="1" t="str">
        <f>IF(BART_Rides[[#This Row],[FirstLetter]]="Y","Yes","No")</f>
        <v>No</v>
      </c>
      <c r="N16826" s="1" t="str">
        <f>IF(OR(BART_Rides[[#This Row],[Station Code]]="EM", BART_Rides[[#This Row],[Station Code]]="MT", BART_Rides[[#This Row],[Station Code]]="PL", BART_Rides[[#This Row],[Station Code]]="CC"), "Yes", "No")</f>
        <v>No</v>
      </c>
    </row>
    <row r="16827" spans="6:14">
      <c r="F16827" s="3">
        <v>44232</v>
      </c>
      <c r="G16827" s="1" t="s">
        <v>93</v>
      </c>
      <c r="H16827" s="1" t="s">
        <v>104</v>
      </c>
      <c r="I16827" s="1">
        <v>201</v>
      </c>
      <c r="J16827" s="1">
        <f>MONTH(BART_Rides[[#This Row],[Date]])</f>
        <v>2</v>
      </c>
      <c r="K16827" s="1">
        <f>WEEKDAY(BART_Rides[[#This Row],[Date]],2)</f>
        <v>5</v>
      </c>
      <c r="L16827" s="1" t="str">
        <f>LEFT(BART_Rides[[#This Row],[Lines]],1)</f>
        <v>O</v>
      </c>
      <c r="M16827" s="1" t="str">
        <f>IF(BART_Rides[[#This Row],[FirstLetter]]="Y","Yes","No")</f>
        <v>No</v>
      </c>
      <c r="N16827" s="1" t="str">
        <f>IF(OR(BART_Rides[[#This Row],[Station Code]]="EM", BART_Rides[[#This Row],[Station Code]]="MT", BART_Rides[[#This Row],[Station Code]]="PL", BART_Rides[[#This Row],[Station Code]]="CC"), "Yes", "No")</f>
        <v>No</v>
      </c>
    </row>
    <row r="16828" spans="6:14">
      <c r="F16828" s="3">
        <v>44233</v>
      </c>
      <c r="G16828" s="1" t="s">
        <v>93</v>
      </c>
      <c r="H16828" s="1" t="s">
        <v>104</v>
      </c>
      <c r="I16828" s="1">
        <v>128</v>
      </c>
      <c r="J16828" s="1">
        <f>MONTH(BART_Rides[[#This Row],[Date]])</f>
        <v>2</v>
      </c>
      <c r="K16828" s="1">
        <f>WEEKDAY(BART_Rides[[#This Row],[Date]],2)</f>
        <v>6</v>
      </c>
      <c r="L16828" s="1" t="str">
        <f>LEFT(BART_Rides[[#This Row],[Lines]],1)</f>
        <v>O</v>
      </c>
      <c r="M16828" s="1" t="str">
        <f>IF(BART_Rides[[#This Row],[FirstLetter]]="Y","Yes","No")</f>
        <v>No</v>
      </c>
      <c r="N16828" s="1" t="str">
        <f>IF(OR(BART_Rides[[#This Row],[Station Code]]="EM", BART_Rides[[#This Row],[Station Code]]="MT", BART_Rides[[#This Row],[Station Code]]="PL", BART_Rides[[#This Row],[Station Code]]="CC"), "Yes", "No")</f>
        <v>No</v>
      </c>
    </row>
    <row r="16829" spans="6:14">
      <c r="F16829" s="3">
        <v>44234</v>
      </c>
      <c r="G16829" s="1" t="s">
        <v>93</v>
      </c>
      <c r="H16829" s="1" t="s">
        <v>104</v>
      </c>
      <c r="I16829" s="1">
        <v>119</v>
      </c>
      <c r="J16829" s="1">
        <f>MONTH(BART_Rides[[#This Row],[Date]])</f>
        <v>2</v>
      </c>
      <c r="K16829" s="1">
        <f>WEEKDAY(BART_Rides[[#This Row],[Date]],2)</f>
        <v>7</v>
      </c>
      <c r="L16829" s="1" t="str">
        <f>LEFT(BART_Rides[[#This Row],[Lines]],1)</f>
        <v>O</v>
      </c>
      <c r="M16829" s="1" t="str">
        <f>IF(BART_Rides[[#This Row],[FirstLetter]]="Y","Yes","No")</f>
        <v>No</v>
      </c>
      <c r="N16829" s="1" t="str">
        <f>IF(OR(BART_Rides[[#This Row],[Station Code]]="EM", BART_Rides[[#This Row],[Station Code]]="MT", BART_Rides[[#This Row],[Station Code]]="PL", BART_Rides[[#This Row],[Station Code]]="CC"), "Yes", "No")</f>
        <v>No</v>
      </c>
    </row>
    <row r="16830" spans="6:14">
      <c r="F16830" s="3">
        <v>44235</v>
      </c>
      <c r="G16830" s="1" t="s">
        <v>93</v>
      </c>
      <c r="H16830" s="1" t="s">
        <v>104</v>
      </c>
      <c r="I16830" s="1">
        <v>194</v>
      </c>
      <c r="J16830" s="1">
        <f>MONTH(BART_Rides[[#This Row],[Date]])</f>
        <v>2</v>
      </c>
      <c r="K16830" s="1">
        <f>WEEKDAY(BART_Rides[[#This Row],[Date]],2)</f>
        <v>1</v>
      </c>
      <c r="L16830" s="1" t="str">
        <f>LEFT(BART_Rides[[#This Row],[Lines]],1)</f>
        <v>O</v>
      </c>
      <c r="M16830" s="1" t="str">
        <f>IF(BART_Rides[[#This Row],[FirstLetter]]="Y","Yes","No")</f>
        <v>No</v>
      </c>
      <c r="N16830" s="1" t="str">
        <f>IF(OR(BART_Rides[[#This Row],[Station Code]]="EM", BART_Rides[[#This Row],[Station Code]]="MT", BART_Rides[[#This Row],[Station Code]]="PL", BART_Rides[[#This Row],[Station Code]]="CC"), "Yes", "No")</f>
        <v>No</v>
      </c>
    </row>
    <row r="16831" spans="6:14">
      <c r="F16831" s="3">
        <v>44236</v>
      </c>
      <c r="G16831" s="1" t="s">
        <v>93</v>
      </c>
      <c r="H16831" s="1" t="s">
        <v>104</v>
      </c>
      <c r="I16831" s="1">
        <v>183</v>
      </c>
      <c r="J16831" s="1">
        <f>MONTH(BART_Rides[[#This Row],[Date]])</f>
        <v>2</v>
      </c>
      <c r="K16831" s="1">
        <f>WEEKDAY(BART_Rides[[#This Row],[Date]],2)</f>
        <v>2</v>
      </c>
      <c r="L16831" s="1" t="str">
        <f>LEFT(BART_Rides[[#This Row],[Lines]],1)</f>
        <v>O</v>
      </c>
      <c r="M16831" s="1" t="str">
        <f>IF(BART_Rides[[#This Row],[FirstLetter]]="Y","Yes","No")</f>
        <v>No</v>
      </c>
      <c r="N16831" s="1" t="str">
        <f>IF(OR(BART_Rides[[#This Row],[Station Code]]="EM", BART_Rides[[#This Row],[Station Code]]="MT", BART_Rides[[#This Row],[Station Code]]="PL", BART_Rides[[#This Row],[Station Code]]="CC"), "Yes", "No")</f>
        <v>No</v>
      </c>
    </row>
    <row r="16832" spans="6:14">
      <c r="F16832" s="3">
        <v>44237</v>
      </c>
      <c r="G16832" s="1" t="s">
        <v>93</v>
      </c>
      <c r="H16832" s="1" t="s">
        <v>104</v>
      </c>
      <c r="I16832" s="1">
        <v>185</v>
      </c>
      <c r="J16832" s="1">
        <f>MONTH(BART_Rides[[#This Row],[Date]])</f>
        <v>2</v>
      </c>
      <c r="K16832" s="1">
        <f>WEEKDAY(BART_Rides[[#This Row],[Date]],2)</f>
        <v>3</v>
      </c>
      <c r="L16832" s="1" t="str">
        <f>LEFT(BART_Rides[[#This Row],[Lines]],1)</f>
        <v>O</v>
      </c>
      <c r="M16832" s="1" t="str">
        <f>IF(BART_Rides[[#This Row],[FirstLetter]]="Y","Yes","No")</f>
        <v>No</v>
      </c>
      <c r="N16832" s="1" t="str">
        <f>IF(OR(BART_Rides[[#This Row],[Station Code]]="EM", BART_Rides[[#This Row],[Station Code]]="MT", BART_Rides[[#This Row],[Station Code]]="PL", BART_Rides[[#This Row],[Station Code]]="CC"), "Yes", "No")</f>
        <v>No</v>
      </c>
    </row>
    <row r="16833" spans="6:14">
      <c r="F16833" s="3">
        <v>44238</v>
      </c>
      <c r="G16833" s="1" t="s">
        <v>93</v>
      </c>
      <c r="H16833" s="1" t="s">
        <v>104</v>
      </c>
      <c r="I16833" s="1">
        <v>185</v>
      </c>
      <c r="J16833" s="1">
        <f>MONTH(BART_Rides[[#This Row],[Date]])</f>
        <v>2</v>
      </c>
      <c r="K16833" s="1">
        <f>WEEKDAY(BART_Rides[[#This Row],[Date]],2)</f>
        <v>4</v>
      </c>
      <c r="L16833" s="1" t="str">
        <f>LEFT(BART_Rides[[#This Row],[Lines]],1)</f>
        <v>O</v>
      </c>
      <c r="M16833" s="1" t="str">
        <f>IF(BART_Rides[[#This Row],[FirstLetter]]="Y","Yes","No")</f>
        <v>No</v>
      </c>
      <c r="N16833" s="1" t="str">
        <f>IF(OR(BART_Rides[[#This Row],[Station Code]]="EM", BART_Rides[[#This Row],[Station Code]]="MT", BART_Rides[[#This Row],[Station Code]]="PL", BART_Rides[[#This Row],[Station Code]]="CC"), "Yes", "No")</f>
        <v>No</v>
      </c>
    </row>
    <row r="16834" spans="6:14">
      <c r="F16834" s="3">
        <v>44239</v>
      </c>
      <c r="G16834" s="1" t="s">
        <v>93</v>
      </c>
      <c r="H16834" s="1" t="s">
        <v>104</v>
      </c>
      <c r="I16834" s="1">
        <v>214</v>
      </c>
      <c r="J16834" s="1">
        <f>MONTH(BART_Rides[[#This Row],[Date]])</f>
        <v>2</v>
      </c>
      <c r="K16834" s="1">
        <f>WEEKDAY(BART_Rides[[#This Row],[Date]],2)</f>
        <v>5</v>
      </c>
      <c r="L16834" s="1" t="str">
        <f>LEFT(BART_Rides[[#This Row],[Lines]],1)</f>
        <v>O</v>
      </c>
      <c r="M16834" s="1" t="str">
        <f>IF(BART_Rides[[#This Row],[FirstLetter]]="Y","Yes","No")</f>
        <v>No</v>
      </c>
      <c r="N16834" s="1" t="str">
        <f>IF(OR(BART_Rides[[#This Row],[Station Code]]="EM", BART_Rides[[#This Row],[Station Code]]="MT", BART_Rides[[#This Row],[Station Code]]="PL", BART_Rides[[#This Row],[Station Code]]="CC"), "Yes", "No")</f>
        <v>No</v>
      </c>
    </row>
    <row r="16835" spans="6:14">
      <c r="F16835" s="3">
        <v>44240</v>
      </c>
      <c r="G16835" s="1" t="s">
        <v>93</v>
      </c>
      <c r="H16835" s="1" t="s">
        <v>104</v>
      </c>
      <c r="I16835" s="1">
        <v>165</v>
      </c>
      <c r="J16835" s="1">
        <f>MONTH(BART_Rides[[#This Row],[Date]])</f>
        <v>2</v>
      </c>
      <c r="K16835" s="1">
        <f>WEEKDAY(BART_Rides[[#This Row],[Date]],2)</f>
        <v>6</v>
      </c>
      <c r="L16835" s="1" t="str">
        <f>LEFT(BART_Rides[[#This Row],[Lines]],1)</f>
        <v>O</v>
      </c>
      <c r="M16835" s="1" t="str">
        <f>IF(BART_Rides[[#This Row],[FirstLetter]]="Y","Yes","No")</f>
        <v>No</v>
      </c>
      <c r="N16835" s="1" t="str">
        <f>IF(OR(BART_Rides[[#This Row],[Station Code]]="EM", BART_Rides[[#This Row],[Station Code]]="MT", BART_Rides[[#This Row],[Station Code]]="PL", BART_Rides[[#This Row],[Station Code]]="CC"), "Yes", "No")</f>
        <v>No</v>
      </c>
    </row>
    <row r="16836" spans="6:14">
      <c r="F16836" s="3">
        <v>44241</v>
      </c>
      <c r="G16836" s="1" t="s">
        <v>93</v>
      </c>
      <c r="H16836" s="1" t="s">
        <v>104</v>
      </c>
      <c r="I16836" s="1">
        <v>118</v>
      </c>
      <c r="J16836" s="1">
        <f>MONTH(BART_Rides[[#This Row],[Date]])</f>
        <v>2</v>
      </c>
      <c r="K16836" s="1">
        <f>WEEKDAY(BART_Rides[[#This Row],[Date]],2)</f>
        <v>7</v>
      </c>
      <c r="L16836" s="1" t="str">
        <f>LEFT(BART_Rides[[#This Row],[Lines]],1)</f>
        <v>O</v>
      </c>
      <c r="M16836" s="1" t="str">
        <f>IF(BART_Rides[[#This Row],[FirstLetter]]="Y","Yes","No")</f>
        <v>No</v>
      </c>
      <c r="N16836" s="1" t="str">
        <f>IF(OR(BART_Rides[[#This Row],[Station Code]]="EM", BART_Rides[[#This Row],[Station Code]]="MT", BART_Rides[[#This Row],[Station Code]]="PL", BART_Rides[[#This Row],[Station Code]]="CC"), "Yes", "No")</f>
        <v>No</v>
      </c>
    </row>
    <row r="16837" spans="6:14">
      <c r="F16837" s="3">
        <v>44242</v>
      </c>
      <c r="G16837" s="1" t="s">
        <v>93</v>
      </c>
      <c r="H16837" s="1" t="s">
        <v>104</v>
      </c>
      <c r="I16837" s="1">
        <v>121</v>
      </c>
      <c r="J16837" s="1">
        <f>MONTH(BART_Rides[[#This Row],[Date]])</f>
        <v>2</v>
      </c>
      <c r="K16837" s="1">
        <f>WEEKDAY(BART_Rides[[#This Row],[Date]],2)</f>
        <v>1</v>
      </c>
      <c r="L16837" s="1" t="str">
        <f>LEFT(BART_Rides[[#This Row],[Lines]],1)</f>
        <v>O</v>
      </c>
      <c r="M16837" s="1" t="str">
        <f>IF(BART_Rides[[#This Row],[FirstLetter]]="Y","Yes","No")</f>
        <v>No</v>
      </c>
      <c r="N16837" s="1" t="str">
        <f>IF(OR(BART_Rides[[#This Row],[Station Code]]="EM", BART_Rides[[#This Row],[Station Code]]="MT", BART_Rides[[#This Row],[Station Code]]="PL", BART_Rides[[#This Row],[Station Code]]="CC"), "Yes", "No")</f>
        <v>No</v>
      </c>
    </row>
    <row r="16838" spans="6:14">
      <c r="F16838" s="3">
        <v>44243</v>
      </c>
      <c r="G16838" s="1" t="s">
        <v>93</v>
      </c>
      <c r="H16838" s="1" t="s">
        <v>104</v>
      </c>
      <c r="I16838" s="1">
        <v>192</v>
      </c>
      <c r="J16838" s="1">
        <f>MONTH(BART_Rides[[#This Row],[Date]])</f>
        <v>2</v>
      </c>
      <c r="K16838" s="1">
        <f>WEEKDAY(BART_Rides[[#This Row],[Date]],2)</f>
        <v>2</v>
      </c>
      <c r="L16838" s="1" t="str">
        <f>LEFT(BART_Rides[[#This Row],[Lines]],1)</f>
        <v>O</v>
      </c>
      <c r="M16838" s="1" t="str">
        <f>IF(BART_Rides[[#This Row],[FirstLetter]]="Y","Yes","No")</f>
        <v>No</v>
      </c>
      <c r="N16838" s="1" t="str">
        <f>IF(OR(BART_Rides[[#This Row],[Station Code]]="EM", BART_Rides[[#This Row],[Station Code]]="MT", BART_Rides[[#This Row],[Station Code]]="PL", BART_Rides[[#This Row],[Station Code]]="CC"), "Yes", "No")</f>
        <v>No</v>
      </c>
    </row>
    <row r="16839" spans="6:14">
      <c r="F16839" s="3">
        <v>44244</v>
      </c>
      <c r="G16839" s="1" t="s">
        <v>93</v>
      </c>
      <c r="H16839" s="1" t="s">
        <v>104</v>
      </c>
      <c r="I16839" s="1">
        <v>210</v>
      </c>
      <c r="J16839" s="1">
        <f>MONTH(BART_Rides[[#This Row],[Date]])</f>
        <v>2</v>
      </c>
      <c r="K16839" s="1">
        <f>WEEKDAY(BART_Rides[[#This Row],[Date]],2)</f>
        <v>3</v>
      </c>
      <c r="L16839" s="1" t="str">
        <f>LEFT(BART_Rides[[#This Row],[Lines]],1)</f>
        <v>O</v>
      </c>
      <c r="M16839" s="1" t="str">
        <f>IF(BART_Rides[[#This Row],[FirstLetter]]="Y","Yes","No")</f>
        <v>No</v>
      </c>
      <c r="N16839" s="1" t="str">
        <f>IF(OR(BART_Rides[[#This Row],[Station Code]]="EM", BART_Rides[[#This Row],[Station Code]]="MT", BART_Rides[[#This Row],[Station Code]]="PL", BART_Rides[[#This Row],[Station Code]]="CC"), "Yes", "No")</f>
        <v>No</v>
      </c>
    </row>
    <row r="16840" spans="6:14">
      <c r="F16840" s="3">
        <v>44245</v>
      </c>
      <c r="G16840" s="1" t="s">
        <v>93</v>
      </c>
      <c r="H16840" s="1" t="s">
        <v>104</v>
      </c>
      <c r="I16840" s="1">
        <v>204</v>
      </c>
      <c r="J16840" s="1">
        <f>MONTH(BART_Rides[[#This Row],[Date]])</f>
        <v>2</v>
      </c>
      <c r="K16840" s="1">
        <f>WEEKDAY(BART_Rides[[#This Row],[Date]],2)</f>
        <v>4</v>
      </c>
      <c r="L16840" s="1" t="str">
        <f>LEFT(BART_Rides[[#This Row],[Lines]],1)</f>
        <v>O</v>
      </c>
      <c r="M16840" s="1" t="str">
        <f>IF(BART_Rides[[#This Row],[FirstLetter]]="Y","Yes","No")</f>
        <v>No</v>
      </c>
      <c r="N16840" s="1" t="str">
        <f>IF(OR(BART_Rides[[#This Row],[Station Code]]="EM", BART_Rides[[#This Row],[Station Code]]="MT", BART_Rides[[#This Row],[Station Code]]="PL", BART_Rides[[#This Row],[Station Code]]="CC"), "Yes", "No")</f>
        <v>No</v>
      </c>
    </row>
    <row r="16841" spans="6:14">
      <c r="F16841" s="3">
        <v>44246</v>
      </c>
      <c r="G16841" s="1" t="s">
        <v>93</v>
      </c>
      <c r="H16841" s="1" t="s">
        <v>104</v>
      </c>
      <c r="I16841" s="1">
        <v>203</v>
      </c>
      <c r="J16841" s="1">
        <f>MONTH(BART_Rides[[#This Row],[Date]])</f>
        <v>2</v>
      </c>
      <c r="K16841" s="1">
        <f>WEEKDAY(BART_Rides[[#This Row],[Date]],2)</f>
        <v>5</v>
      </c>
      <c r="L16841" s="1" t="str">
        <f>LEFT(BART_Rides[[#This Row],[Lines]],1)</f>
        <v>O</v>
      </c>
      <c r="M16841" s="1" t="str">
        <f>IF(BART_Rides[[#This Row],[FirstLetter]]="Y","Yes","No")</f>
        <v>No</v>
      </c>
      <c r="N16841" s="1" t="str">
        <f>IF(OR(BART_Rides[[#This Row],[Station Code]]="EM", BART_Rides[[#This Row],[Station Code]]="MT", BART_Rides[[#This Row],[Station Code]]="PL", BART_Rides[[#This Row],[Station Code]]="CC"), "Yes", "No")</f>
        <v>No</v>
      </c>
    </row>
    <row r="16842" spans="6:14">
      <c r="F16842" s="3">
        <v>44247</v>
      </c>
      <c r="G16842" s="1" t="s">
        <v>93</v>
      </c>
      <c r="H16842" s="1" t="s">
        <v>104</v>
      </c>
      <c r="I16842" s="1">
        <v>132</v>
      </c>
      <c r="J16842" s="1">
        <f>MONTH(BART_Rides[[#This Row],[Date]])</f>
        <v>2</v>
      </c>
      <c r="K16842" s="1">
        <f>WEEKDAY(BART_Rides[[#This Row],[Date]],2)</f>
        <v>6</v>
      </c>
      <c r="L16842" s="1" t="str">
        <f>LEFT(BART_Rides[[#This Row],[Lines]],1)</f>
        <v>O</v>
      </c>
      <c r="M16842" s="1" t="str">
        <f>IF(BART_Rides[[#This Row],[FirstLetter]]="Y","Yes","No")</f>
        <v>No</v>
      </c>
      <c r="N16842" s="1" t="str">
        <f>IF(OR(BART_Rides[[#This Row],[Station Code]]="EM", BART_Rides[[#This Row],[Station Code]]="MT", BART_Rides[[#This Row],[Station Code]]="PL", BART_Rides[[#This Row],[Station Code]]="CC"), "Yes", "No")</f>
        <v>No</v>
      </c>
    </row>
    <row r="16843" spans="6:14">
      <c r="F16843" s="3">
        <v>44248</v>
      </c>
      <c r="G16843" s="1" t="s">
        <v>93</v>
      </c>
      <c r="H16843" s="1" t="s">
        <v>104</v>
      </c>
      <c r="I16843" s="1">
        <v>134</v>
      </c>
      <c r="J16843" s="1">
        <f>MONTH(BART_Rides[[#This Row],[Date]])</f>
        <v>2</v>
      </c>
      <c r="K16843" s="1">
        <f>WEEKDAY(BART_Rides[[#This Row],[Date]],2)</f>
        <v>7</v>
      </c>
      <c r="L16843" s="1" t="str">
        <f>LEFT(BART_Rides[[#This Row],[Lines]],1)</f>
        <v>O</v>
      </c>
      <c r="M16843" s="1" t="str">
        <f>IF(BART_Rides[[#This Row],[FirstLetter]]="Y","Yes","No")</f>
        <v>No</v>
      </c>
      <c r="N16843" s="1" t="str">
        <f>IF(OR(BART_Rides[[#This Row],[Station Code]]="EM", BART_Rides[[#This Row],[Station Code]]="MT", BART_Rides[[#This Row],[Station Code]]="PL", BART_Rides[[#This Row],[Station Code]]="CC"), "Yes", "No")</f>
        <v>No</v>
      </c>
    </row>
    <row r="16844" spans="6:14">
      <c r="F16844" s="3">
        <v>44249</v>
      </c>
      <c r="G16844" s="1" t="s">
        <v>93</v>
      </c>
      <c r="H16844" s="1" t="s">
        <v>104</v>
      </c>
      <c r="I16844" s="1">
        <v>193</v>
      </c>
      <c r="J16844" s="1">
        <f>MONTH(BART_Rides[[#This Row],[Date]])</f>
        <v>2</v>
      </c>
      <c r="K16844" s="1">
        <f>WEEKDAY(BART_Rides[[#This Row],[Date]],2)</f>
        <v>1</v>
      </c>
      <c r="L16844" s="1" t="str">
        <f>LEFT(BART_Rides[[#This Row],[Lines]],1)</f>
        <v>O</v>
      </c>
      <c r="M16844" s="1" t="str">
        <f>IF(BART_Rides[[#This Row],[FirstLetter]]="Y","Yes","No")</f>
        <v>No</v>
      </c>
      <c r="N16844" s="1" t="str">
        <f>IF(OR(BART_Rides[[#This Row],[Station Code]]="EM", BART_Rides[[#This Row],[Station Code]]="MT", BART_Rides[[#This Row],[Station Code]]="PL", BART_Rides[[#This Row],[Station Code]]="CC"), "Yes", "No")</f>
        <v>No</v>
      </c>
    </row>
    <row r="16845" spans="6:14">
      <c r="F16845" s="3">
        <v>44250</v>
      </c>
      <c r="G16845" s="1" t="s">
        <v>93</v>
      </c>
      <c r="H16845" s="1" t="s">
        <v>104</v>
      </c>
      <c r="I16845" s="1">
        <v>213</v>
      </c>
      <c r="J16845" s="1">
        <f>MONTH(BART_Rides[[#This Row],[Date]])</f>
        <v>2</v>
      </c>
      <c r="K16845" s="1">
        <f>WEEKDAY(BART_Rides[[#This Row],[Date]],2)</f>
        <v>2</v>
      </c>
      <c r="L16845" s="1" t="str">
        <f>LEFT(BART_Rides[[#This Row],[Lines]],1)</f>
        <v>O</v>
      </c>
      <c r="M16845" s="1" t="str">
        <f>IF(BART_Rides[[#This Row],[FirstLetter]]="Y","Yes","No")</f>
        <v>No</v>
      </c>
      <c r="N16845" s="1" t="str">
        <f>IF(OR(BART_Rides[[#This Row],[Station Code]]="EM", BART_Rides[[#This Row],[Station Code]]="MT", BART_Rides[[#This Row],[Station Code]]="PL", BART_Rides[[#This Row],[Station Code]]="CC"), "Yes", "No")</f>
        <v>No</v>
      </c>
    </row>
    <row r="16846" spans="6:14">
      <c r="F16846" s="3">
        <v>44251</v>
      </c>
      <c r="G16846" s="1" t="s">
        <v>93</v>
      </c>
      <c r="H16846" s="1" t="s">
        <v>104</v>
      </c>
      <c r="I16846" s="1">
        <v>186</v>
      </c>
      <c r="J16846" s="1">
        <f>MONTH(BART_Rides[[#This Row],[Date]])</f>
        <v>2</v>
      </c>
      <c r="K16846" s="1">
        <f>WEEKDAY(BART_Rides[[#This Row],[Date]],2)</f>
        <v>3</v>
      </c>
      <c r="L16846" s="1" t="str">
        <f>LEFT(BART_Rides[[#This Row],[Lines]],1)</f>
        <v>O</v>
      </c>
      <c r="M16846" s="1" t="str">
        <f>IF(BART_Rides[[#This Row],[FirstLetter]]="Y","Yes","No")</f>
        <v>No</v>
      </c>
      <c r="N16846" s="1" t="str">
        <f>IF(OR(BART_Rides[[#This Row],[Station Code]]="EM", BART_Rides[[#This Row],[Station Code]]="MT", BART_Rides[[#This Row],[Station Code]]="PL", BART_Rides[[#This Row],[Station Code]]="CC"), "Yes", "No")</f>
        <v>No</v>
      </c>
    </row>
    <row r="16847" spans="6:14">
      <c r="F16847" s="3">
        <v>44252</v>
      </c>
      <c r="G16847" s="1" t="s">
        <v>93</v>
      </c>
      <c r="H16847" s="1" t="s">
        <v>104</v>
      </c>
      <c r="I16847" s="1">
        <v>218</v>
      </c>
      <c r="J16847" s="1">
        <f>MONTH(BART_Rides[[#This Row],[Date]])</f>
        <v>2</v>
      </c>
      <c r="K16847" s="1">
        <f>WEEKDAY(BART_Rides[[#This Row],[Date]],2)</f>
        <v>4</v>
      </c>
      <c r="L16847" s="1" t="str">
        <f>LEFT(BART_Rides[[#This Row],[Lines]],1)</f>
        <v>O</v>
      </c>
      <c r="M16847" s="1" t="str">
        <f>IF(BART_Rides[[#This Row],[FirstLetter]]="Y","Yes","No")</f>
        <v>No</v>
      </c>
      <c r="N16847" s="1" t="str">
        <f>IF(OR(BART_Rides[[#This Row],[Station Code]]="EM", BART_Rides[[#This Row],[Station Code]]="MT", BART_Rides[[#This Row],[Station Code]]="PL", BART_Rides[[#This Row],[Station Code]]="CC"), "Yes", "No")</f>
        <v>No</v>
      </c>
    </row>
    <row r="16848" spans="6:14">
      <c r="F16848" s="3">
        <v>44253</v>
      </c>
      <c r="G16848" s="1" t="s">
        <v>93</v>
      </c>
      <c r="H16848" s="1" t="s">
        <v>104</v>
      </c>
      <c r="I16848" s="1">
        <v>208</v>
      </c>
      <c r="J16848" s="1">
        <f>MONTH(BART_Rides[[#This Row],[Date]])</f>
        <v>2</v>
      </c>
      <c r="K16848" s="1">
        <f>WEEKDAY(BART_Rides[[#This Row],[Date]],2)</f>
        <v>5</v>
      </c>
      <c r="L16848" s="1" t="str">
        <f>LEFT(BART_Rides[[#This Row],[Lines]],1)</f>
        <v>O</v>
      </c>
      <c r="M16848" s="1" t="str">
        <f>IF(BART_Rides[[#This Row],[FirstLetter]]="Y","Yes","No")</f>
        <v>No</v>
      </c>
      <c r="N16848" s="1" t="str">
        <f>IF(OR(BART_Rides[[#This Row],[Station Code]]="EM", BART_Rides[[#This Row],[Station Code]]="MT", BART_Rides[[#This Row],[Station Code]]="PL", BART_Rides[[#This Row],[Station Code]]="CC"), "Yes", "No")</f>
        <v>No</v>
      </c>
    </row>
    <row r="16849" spans="6:14">
      <c r="F16849" s="3">
        <v>44254</v>
      </c>
      <c r="G16849" s="1" t="s">
        <v>93</v>
      </c>
      <c r="H16849" s="1" t="s">
        <v>104</v>
      </c>
      <c r="I16849" s="1">
        <v>170</v>
      </c>
      <c r="J16849" s="1">
        <f>MONTH(BART_Rides[[#This Row],[Date]])</f>
        <v>2</v>
      </c>
      <c r="K16849" s="1">
        <f>WEEKDAY(BART_Rides[[#This Row],[Date]],2)</f>
        <v>6</v>
      </c>
      <c r="L16849" s="1" t="str">
        <f>LEFT(BART_Rides[[#This Row],[Lines]],1)</f>
        <v>O</v>
      </c>
      <c r="M16849" s="1" t="str">
        <f>IF(BART_Rides[[#This Row],[FirstLetter]]="Y","Yes","No")</f>
        <v>No</v>
      </c>
      <c r="N16849" s="1" t="str">
        <f>IF(OR(BART_Rides[[#This Row],[Station Code]]="EM", BART_Rides[[#This Row],[Station Code]]="MT", BART_Rides[[#This Row],[Station Code]]="PL", BART_Rides[[#This Row],[Station Code]]="CC"), "Yes", "No")</f>
        <v>No</v>
      </c>
    </row>
    <row r="16850" spans="6:14">
      <c r="F16850" s="3">
        <v>44255</v>
      </c>
      <c r="G16850" s="1" t="s">
        <v>93</v>
      </c>
      <c r="H16850" s="1" t="s">
        <v>104</v>
      </c>
      <c r="I16850" s="1">
        <v>126</v>
      </c>
      <c r="J16850" s="1">
        <f>MONTH(BART_Rides[[#This Row],[Date]])</f>
        <v>2</v>
      </c>
      <c r="K16850" s="1">
        <f>WEEKDAY(BART_Rides[[#This Row],[Date]],2)</f>
        <v>7</v>
      </c>
      <c r="L16850" s="1" t="str">
        <f>LEFT(BART_Rides[[#This Row],[Lines]],1)</f>
        <v>O</v>
      </c>
      <c r="M16850" s="1" t="str">
        <f>IF(BART_Rides[[#This Row],[FirstLetter]]="Y","Yes","No")</f>
        <v>No</v>
      </c>
      <c r="N16850" s="1" t="str">
        <f>IF(OR(BART_Rides[[#This Row],[Station Code]]="EM", BART_Rides[[#This Row],[Station Code]]="MT", BART_Rides[[#This Row],[Station Code]]="PL", BART_Rides[[#This Row],[Station Code]]="CC"), "Yes", "No")</f>
        <v>No</v>
      </c>
    </row>
    <row r="16851" spans="6:14">
      <c r="F16851" s="3">
        <v>44256</v>
      </c>
      <c r="G16851" s="1" t="s">
        <v>93</v>
      </c>
      <c r="H16851" s="1" t="s">
        <v>104</v>
      </c>
      <c r="I16851" s="1">
        <v>201</v>
      </c>
      <c r="J16851" s="1">
        <f>MONTH(BART_Rides[[#This Row],[Date]])</f>
        <v>3</v>
      </c>
      <c r="K16851" s="1">
        <f>WEEKDAY(BART_Rides[[#This Row],[Date]],2)</f>
        <v>1</v>
      </c>
      <c r="L16851" s="1" t="str">
        <f>LEFT(BART_Rides[[#This Row],[Lines]],1)</f>
        <v>O</v>
      </c>
      <c r="M16851" s="1" t="str">
        <f>IF(BART_Rides[[#This Row],[FirstLetter]]="Y","Yes","No")</f>
        <v>No</v>
      </c>
      <c r="N16851" s="1" t="str">
        <f>IF(OR(BART_Rides[[#This Row],[Station Code]]="EM", BART_Rides[[#This Row],[Station Code]]="MT", BART_Rides[[#This Row],[Station Code]]="PL", BART_Rides[[#This Row],[Station Code]]="CC"), "Yes", "No")</f>
        <v>No</v>
      </c>
    </row>
    <row r="16852" spans="6:14">
      <c r="F16852" s="3">
        <v>44257</v>
      </c>
      <c r="G16852" s="1" t="s">
        <v>93</v>
      </c>
      <c r="H16852" s="1" t="s">
        <v>104</v>
      </c>
      <c r="I16852" s="1">
        <v>181</v>
      </c>
      <c r="J16852" s="1">
        <f>MONTH(BART_Rides[[#This Row],[Date]])</f>
        <v>3</v>
      </c>
      <c r="K16852" s="1">
        <f>WEEKDAY(BART_Rides[[#This Row],[Date]],2)</f>
        <v>2</v>
      </c>
      <c r="L16852" s="1" t="str">
        <f>LEFT(BART_Rides[[#This Row],[Lines]],1)</f>
        <v>O</v>
      </c>
      <c r="M16852" s="1" t="str">
        <f>IF(BART_Rides[[#This Row],[FirstLetter]]="Y","Yes","No")</f>
        <v>No</v>
      </c>
      <c r="N16852" s="1" t="str">
        <f>IF(OR(BART_Rides[[#This Row],[Station Code]]="EM", BART_Rides[[#This Row],[Station Code]]="MT", BART_Rides[[#This Row],[Station Code]]="PL", BART_Rides[[#This Row],[Station Code]]="CC"), "Yes", "No")</f>
        <v>No</v>
      </c>
    </row>
    <row r="16853" spans="6:14">
      <c r="F16853" s="3">
        <v>44258</v>
      </c>
      <c r="G16853" s="1" t="s">
        <v>93</v>
      </c>
      <c r="H16853" s="1" t="s">
        <v>104</v>
      </c>
      <c r="I16853" s="1">
        <v>186</v>
      </c>
      <c r="J16853" s="1">
        <f>MONTH(BART_Rides[[#This Row],[Date]])</f>
        <v>3</v>
      </c>
      <c r="K16853" s="1">
        <f>WEEKDAY(BART_Rides[[#This Row],[Date]],2)</f>
        <v>3</v>
      </c>
      <c r="L16853" s="1" t="str">
        <f>LEFT(BART_Rides[[#This Row],[Lines]],1)</f>
        <v>O</v>
      </c>
      <c r="M16853" s="1" t="str">
        <f>IF(BART_Rides[[#This Row],[FirstLetter]]="Y","Yes","No")</f>
        <v>No</v>
      </c>
      <c r="N16853" s="1" t="str">
        <f>IF(OR(BART_Rides[[#This Row],[Station Code]]="EM", BART_Rides[[#This Row],[Station Code]]="MT", BART_Rides[[#This Row],[Station Code]]="PL", BART_Rides[[#This Row],[Station Code]]="CC"), "Yes", "No")</f>
        <v>No</v>
      </c>
    </row>
    <row r="16854" spans="6:14">
      <c r="F16854" s="3">
        <v>44259</v>
      </c>
      <c r="G16854" s="1" t="s">
        <v>93</v>
      </c>
      <c r="H16854" s="1" t="s">
        <v>104</v>
      </c>
      <c r="I16854" s="1">
        <v>222</v>
      </c>
      <c r="J16854" s="1">
        <f>MONTH(BART_Rides[[#This Row],[Date]])</f>
        <v>3</v>
      </c>
      <c r="K16854" s="1">
        <f>WEEKDAY(BART_Rides[[#This Row],[Date]],2)</f>
        <v>4</v>
      </c>
      <c r="L16854" s="1" t="str">
        <f>LEFT(BART_Rides[[#This Row],[Lines]],1)</f>
        <v>O</v>
      </c>
      <c r="M16854" s="1" t="str">
        <f>IF(BART_Rides[[#This Row],[FirstLetter]]="Y","Yes","No")</f>
        <v>No</v>
      </c>
      <c r="N16854" s="1" t="str">
        <f>IF(OR(BART_Rides[[#This Row],[Station Code]]="EM", BART_Rides[[#This Row],[Station Code]]="MT", BART_Rides[[#This Row],[Station Code]]="PL", BART_Rides[[#This Row],[Station Code]]="CC"), "Yes", "No")</f>
        <v>No</v>
      </c>
    </row>
    <row r="16855" spans="6:14">
      <c r="F16855" s="3">
        <v>44260</v>
      </c>
      <c r="G16855" s="1" t="s">
        <v>93</v>
      </c>
      <c r="H16855" s="1" t="s">
        <v>104</v>
      </c>
      <c r="I16855" s="1">
        <v>247</v>
      </c>
      <c r="J16855" s="1">
        <f>MONTH(BART_Rides[[#This Row],[Date]])</f>
        <v>3</v>
      </c>
      <c r="K16855" s="1">
        <f>WEEKDAY(BART_Rides[[#This Row],[Date]],2)</f>
        <v>5</v>
      </c>
      <c r="L16855" s="1" t="str">
        <f>LEFT(BART_Rides[[#This Row],[Lines]],1)</f>
        <v>O</v>
      </c>
      <c r="M16855" s="1" t="str">
        <f>IF(BART_Rides[[#This Row],[FirstLetter]]="Y","Yes","No")</f>
        <v>No</v>
      </c>
      <c r="N16855" s="1" t="str">
        <f>IF(OR(BART_Rides[[#This Row],[Station Code]]="EM", BART_Rides[[#This Row],[Station Code]]="MT", BART_Rides[[#This Row],[Station Code]]="PL", BART_Rides[[#This Row],[Station Code]]="CC"), "Yes", "No")</f>
        <v>No</v>
      </c>
    </row>
    <row r="16856" spans="6:14">
      <c r="F16856" s="3">
        <v>44261</v>
      </c>
      <c r="G16856" s="1" t="s">
        <v>93</v>
      </c>
      <c r="H16856" s="1" t="s">
        <v>104</v>
      </c>
      <c r="I16856" s="1">
        <v>142</v>
      </c>
      <c r="J16856" s="1">
        <f>MONTH(BART_Rides[[#This Row],[Date]])</f>
        <v>3</v>
      </c>
      <c r="K16856" s="1">
        <f>WEEKDAY(BART_Rides[[#This Row],[Date]],2)</f>
        <v>6</v>
      </c>
      <c r="L16856" s="1" t="str">
        <f>LEFT(BART_Rides[[#This Row],[Lines]],1)</f>
        <v>O</v>
      </c>
      <c r="M16856" s="1" t="str">
        <f>IF(BART_Rides[[#This Row],[FirstLetter]]="Y","Yes","No")</f>
        <v>No</v>
      </c>
      <c r="N16856" s="1" t="str">
        <f>IF(OR(BART_Rides[[#This Row],[Station Code]]="EM", BART_Rides[[#This Row],[Station Code]]="MT", BART_Rides[[#This Row],[Station Code]]="PL", BART_Rides[[#This Row],[Station Code]]="CC"), "Yes", "No")</f>
        <v>No</v>
      </c>
    </row>
    <row r="16857" spans="6:14">
      <c r="F16857" s="3">
        <v>44262</v>
      </c>
      <c r="G16857" s="1" t="s">
        <v>93</v>
      </c>
      <c r="H16857" s="1" t="s">
        <v>104</v>
      </c>
      <c r="I16857" s="1">
        <v>136</v>
      </c>
      <c r="J16857" s="1">
        <f>MONTH(BART_Rides[[#This Row],[Date]])</f>
        <v>3</v>
      </c>
      <c r="K16857" s="1">
        <f>WEEKDAY(BART_Rides[[#This Row],[Date]],2)</f>
        <v>7</v>
      </c>
      <c r="L16857" s="1" t="str">
        <f>LEFT(BART_Rides[[#This Row],[Lines]],1)</f>
        <v>O</v>
      </c>
      <c r="M16857" s="1" t="str">
        <f>IF(BART_Rides[[#This Row],[FirstLetter]]="Y","Yes","No")</f>
        <v>No</v>
      </c>
      <c r="N16857" s="1" t="str">
        <f>IF(OR(BART_Rides[[#This Row],[Station Code]]="EM", BART_Rides[[#This Row],[Station Code]]="MT", BART_Rides[[#This Row],[Station Code]]="PL", BART_Rides[[#This Row],[Station Code]]="CC"), "Yes", "No")</f>
        <v>No</v>
      </c>
    </row>
    <row r="16858" spans="6:14">
      <c r="F16858" s="3">
        <v>44263</v>
      </c>
      <c r="G16858" s="1" t="s">
        <v>93</v>
      </c>
      <c r="H16858" s="1" t="s">
        <v>104</v>
      </c>
      <c r="I16858" s="1">
        <v>196</v>
      </c>
      <c r="J16858" s="1">
        <f>MONTH(BART_Rides[[#This Row],[Date]])</f>
        <v>3</v>
      </c>
      <c r="K16858" s="1">
        <f>WEEKDAY(BART_Rides[[#This Row],[Date]],2)</f>
        <v>1</v>
      </c>
      <c r="L16858" s="1" t="str">
        <f>LEFT(BART_Rides[[#This Row],[Lines]],1)</f>
        <v>O</v>
      </c>
      <c r="M16858" s="1" t="str">
        <f>IF(BART_Rides[[#This Row],[FirstLetter]]="Y","Yes","No")</f>
        <v>No</v>
      </c>
      <c r="N16858" s="1" t="str">
        <f>IF(OR(BART_Rides[[#This Row],[Station Code]]="EM", BART_Rides[[#This Row],[Station Code]]="MT", BART_Rides[[#This Row],[Station Code]]="PL", BART_Rides[[#This Row],[Station Code]]="CC"), "Yes", "No")</f>
        <v>No</v>
      </c>
    </row>
    <row r="16859" spans="6:14">
      <c r="F16859" s="3">
        <v>44264</v>
      </c>
      <c r="G16859" s="1" t="s">
        <v>93</v>
      </c>
      <c r="H16859" s="1" t="s">
        <v>104</v>
      </c>
      <c r="I16859" s="1">
        <v>195</v>
      </c>
      <c r="J16859" s="1">
        <f>MONTH(BART_Rides[[#This Row],[Date]])</f>
        <v>3</v>
      </c>
      <c r="K16859" s="1">
        <f>WEEKDAY(BART_Rides[[#This Row],[Date]],2)</f>
        <v>2</v>
      </c>
      <c r="L16859" s="1" t="str">
        <f>LEFT(BART_Rides[[#This Row],[Lines]],1)</f>
        <v>O</v>
      </c>
      <c r="M16859" s="1" t="str">
        <f>IF(BART_Rides[[#This Row],[FirstLetter]]="Y","Yes","No")</f>
        <v>No</v>
      </c>
      <c r="N16859" s="1" t="str">
        <f>IF(OR(BART_Rides[[#This Row],[Station Code]]="EM", BART_Rides[[#This Row],[Station Code]]="MT", BART_Rides[[#This Row],[Station Code]]="PL", BART_Rides[[#This Row],[Station Code]]="CC"), "Yes", "No")</f>
        <v>No</v>
      </c>
    </row>
    <row r="16860" spans="6:14">
      <c r="F16860" s="3">
        <v>44265</v>
      </c>
      <c r="G16860" s="1" t="s">
        <v>93</v>
      </c>
      <c r="H16860" s="1" t="s">
        <v>104</v>
      </c>
      <c r="I16860" s="1">
        <v>199</v>
      </c>
      <c r="J16860" s="1">
        <f>MONTH(BART_Rides[[#This Row],[Date]])</f>
        <v>3</v>
      </c>
      <c r="K16860" s="1">
        <f>WEEKDAY(BART_Rides[[#This Row],[Date]],2)</f>
        <v>3</v>
      </c>
      <c r="L16860" s="1" t="str">
        <f>LEFT(BART_Rides[[#This Row],[Lines]],1)</f>
        <v>O</v>
      </c>
      <c r="M16860" s="1" t="str">
        <f>IF(BART_Rides[[#This Row],[FirstLetter]]="Y","Yes","No")</f>
        <v>No</v>
      </c>
      <c r="N16860" s="1" t="str">
        <f>IF(OR(BART_Rides[[#This Row],[Station Code]]="EM", BART_Rides[[#This Row],[Station Code]]="MT", BART_Rides[[#This Row],[Station Code]]="PL", BART_Rides[[#This Row],[Station Code]]="CC"), "Yes", "No")</f>
        <v>No</v>
      </c>
    </row>
    <row r="16861" spans="6:14">
      <c r="F16861" s="3">
        <v>44266</v>
      </c>
      <c r="G16861" s="1" t="s">
        <v>93</v>
      </c>
      <c r="H16861" s="1" t="s">
        <v>104</v>
      </c>
      <c r="I16861" s="1">
        <v>218</v>
      </c>
      <c r="J16861" s="1">
        <f>MONTH(BART_Rides[[#This Row],[Date]])</f>
        <v>3</v>
      </c>
      <c r="K16861" s="1">
        <f>WEEKDAY(BART_Rides[[#This Row],[Date]],2)</f>
        <v>4</v>
      </c>
      <c r="L16861" s="1" t="str">
        <f>LEFT(BART_Rides[[#This Row],[Lines]],1)</f>
        <v>O</v>
      </c>
      <c r="M16861" s="1" t="str">
        <f>IF(BART_Rides[[#This Row],[FirstLetter]]="Y","Yes","No")</f>
        <v>No</v>
      </c>
      <c r="N16861" s="1" t="str">
        <f>IF(OR(BART_Rides[[#This Row],[Station Code]]="EM", BART_Rides[[#This Row],[Station Code]]="MT", BART_Rides[[#This Row],[Station Code]]="PL", BART_Rides[[#This Row],[Station Code]]="CC"), "Yes", "No")</f>
        <v>No</v>
      </c>
    </row>
    <row r="16862" spans="6:14">
      <c r="F16862" s="3">
        <v>44267</v>
      </c>
      <c r="G16862" s="1" t="s">
        <v>93</v>
      </c>
      <c r="H16862" s="1" t="s">
        <v>104</v>
      </c>
      <c r="I16862" s="1">
        <v>247</v>
      </c>
      <c r="J16862" s="1">
        <f>MONTH(BART_Rides[[#This Row],[Date]])</f>
        <v>3</v>
      </c>
      <c r="K16862" s="1">
        <f>WEEKDAY(BART_Rides[[#This Row],[Date]],2)</f>
        <v>5</v>
      </c>
      <c r="L16862" s="1" t="str">
        <f>LEFT(BART_Rides[[#This Row],[Lines]],1)</f>
        <v>O</v>
      </c>
      <c r="M16862" s="1" t="str">
        <f>IF(BART_Rides[[#This Row],[FirstLetter]]="Y","Yes","No")</f>
        <v>No</v>
      </c>
      <c r="N16862" s="1" t="str">
        <f>IF(OR(BART_Rides[[#This Row],[Station Code]]="EM", BART_Rides[[#This Row],[Station Code]]="MT", BART_Rides[[#This Row],[Station Code]]="PL", BART_Rides[[#This Row],[Station Code]]="CC"), "Yes", "No")</f>
        <v>No</v>
      </c>
    </row>
    <row r="16863" spans="6:14">
      <c r="F16863" s="3">
        <v>44268</v>
      </c>
      <c r="G16863" s="1" t="s">
        <v>93</v>
      </c>
      <c r="H16863" s="1" t="s">
        <v>104</v>
      </c>
      <c r="I16863" s="1">
        <v>186</v>
      </c>
      <c r="J16863" s="1">
        <f>MONTH(BART_Rides[[#This Row],[Date]])</f>
        <v>3</v>
      </c>
      <c r="K16863" s="1">
        <f>WEEKDAY(BART_Rides[[#This Row],[Date]],2)</f>
        <v>6</v>
      </c>
      <c r="L16863" s="1" t="str">
        <f>LEFT(BART_Rides[[#This Row],[Lines]],1)</f>
        <v>O</v>
      </c>
      <c r="M16863" s="1" t="str">
        <f>IF(BART_Rides[[#This Row],[FirstLetter]]="Y","Yes","No")</f>
        <v>No</v>
      </c>
      <c r="N16863" s="1" t="str">
        <f>IF(OR(BART_Rides[[#This Row],[Station Code]]="EM", BART_Rides[[#This Row],[Station Code]]="MT", BART_Rides[[#This Row],[Station Code]]="PL", BART_Rides[[#This Row],[Station Code]]="CC"), "Yes", "No")</f>
        <v>No</v>
      </c>
    </row>
    <row r="16864" spans="6:14">
      <c r="F16864" s="3">
        <v>44269</v>
      </c>
      <c r="G16864" s="1" t="s">
        <v>93</v>
      </c>
      <c r="H16864" s="1" t="s">
        <v>104</v>
      </c>
      <c r="I16864" s="1">
        <v>130</v>
      </c>
      <c r="J16864" s="1">
        <f>MONTH(BART_Rides[[#This Row],[Date]])</f>
        <v>3</v>
      </c>
      <c r="K16864" s="1">
        <f>WEEKDAY(BART_Rides[[#This Row],[Date]],2)</f>
        <v>7</v>
      </c>
      <c r="L16864" s="1" t="str">
        <f>LEFT(BART_Rides[[#This Row],[Lines]],1)</f>
        <v>O</v>
      </c>
      <c r="M16864" s="1" t="str">
        <f>IF(BART_Rides[[#This Row],[FirstLetter]]="Y","Yes","No")</f>
        <v>No</v>
      </c>
      <c r="N16864" s="1" t="str">
        <f>IF(OR(BART_Rides[[#This Row],[Station Code]]="EM", BART_Rides[[#This Row],[Station Code]]="MT", BART_Rides[[#This Row],[Station Code]]="PL", BART_Rides[[#This Row],[Station Code]]="CC"), "Yes", "No")</f>
        <v>No</v>
      </c>
    </row>
    <row r="16865" spans="6:14">
      <c r="F16865" s="3">
        <v>44270</v>
      </c>
      <c r="G16865" s="1" t="s">
        <v>93</v>
      </c>
      <c r="H16865" s="1" t="s">
        <v>104</v>
      </c>
      <c r="I16865" s="1">
        <v>188</v>
      </c>
      <c r="J16865" s="1">
        <f>MONTH(BART_Rides[[#This Row],[Date]])</f>
        <v>3</v>
      </c>
      <c r="K16865" s="1">
        <f>WEEKDAY(BART_Rides[[#This Row],[Date]],2)</f>
        <v>1</v>
      </c>
      <c r="L16865" s="1" t="str">
        <f>LEFT(BART_Rides[[#This Row],[Lines]],1)</f>
        <v>O</v>
      </c>
      <c r="M16865" s="1" t="str">
        <f>IF(BART_Rides[[#This Row],[FirstLetter]]="Y","Yes","No")</f>
        <v>No</v>
      </c>
      <c r="N16865" s="1" t="str">
        <f>IF(OR(BART_Rides[[#This Row],[Station Code]]="EM", BART_Rides[[#This Row],[Station Code]]="MT", BART_Rides[[#This Row],[Station Code]]="PL", BART_Rides[[#This Row],[Station Code]]="CC"), "Yes", "No")</f>
        <v>No</v>
      </c>
    </row>
    <row r="16866" spans="6:14">
      <c r="F16866" s="3">
        <v>44271</v>
      </c>
      <c r="G16866" s="1" t="s">
        <v>93</v>
      </c>
      <c r="H16866" s="1" t="s">
        <v>104</v>
      </c>
      <c r="I16866" s="1">
        <v>191</v>
      </c>
      <c r="J16866" s="1">
        <f>MONTH(BART_Rides[[#This Row],[Date]])</f>
        <v>3</v>
      </c>
      <c r="K16866" s="1">
        <f>WEEKDAY(BART_Rides[[#This Row],[Date]],2)</f>
        <v>2</v>
      </c>
      <c r="L16866" s="1" t="str">
        <f>LEFT(BART_Rides[[#This Row],[Lines]],1)</f>
        <v>O</v>
      </c>
      <c r="M16866" s="1" t="str">
        <f>IF(BART_Rides[[#This Row],[FirstLetter]]="Y","Yes","No")</f>
        <v>No</v>
      </c>
      <c r="N16866" s="1" t="str">
        <f>IF(OR(BART_Rides[[#This Row],[Station Code]]="EM", BART_Rides[[#This Row],[Station Code]]="MT", BART_Rides[[#This Row],[Station Code]]="PL", BART_Rides[[#This Row],[Station Code]]="CC"), "Yes", "No")</f>
        <v>No</v>
      </c>
    </row>
    <row r="16867" spans="6:14">
      <c r="F16867" s="3">
        <v>44272</v>
      </c>
      <c r="G16867" s="1" t="s">
        <v>93</v>
      </c>
      <c r="H16867" s="1" t="s">
        <v>104</v>
      </c>
      <c r="I16867" s="1">
        <v>219</v>
      </c>
      <c r="J16867" s="1">
        <f>MONTH(BART_Rides[[#This Row],[Date]])</f>
        <v>3</v>
      </c>
      <c r="K16867" s="1">
        <f>WEEKDAY(BART_Rides[[#This Row],[Date]],2)</f>
        <v>3</v>
      </c>
      <c r="L16867" s="1" t="str">
        <f>LEFT(BART_Rides[[#This Row],[Lines]],1)</f>
        <v>O</v>
      </c>
      <c r="M16867" s="1" t="str">
        <f>IF(BART_Rides[[#This Row],[FirstLetter]]="Y","Yes","No")</f>
        <v>No</v>
      </c>
      <c r="N16867" s="1" t="str">
        <f>IF(OR(BART_Rides[[#This Row],[Station Code]]="EM", BART_Rides[[#This Row],[Station Code]]="MT", BART_Rides[[#This Row],[Station Code]]="PL", BART_Rides[[#This Row],[Station Code]]="CC"), "Yes", "No")</f>
        <v>No</v>
      </c>
    </row>
    <row r="16868" spans="6:14">
      <c r="F16868" s="3">
        <v>44273</v>
      </c>
      <c r="G16868" s="1" t="s">
        <v>93</v>
      </c>
      <c r="H16868" s="1" t="s">
        <v>104</v>
      </c>
      <c r="I16868" s="1">
        <v>196</v>
      </c>
      <c r="J16868" s="1">
        <f>MONTH(BART_Rides[[#This Row],[Date]])</f>
        <v>3</v>
      </c>
      <c r="K16868" s="1">
        <f>WEEKDAY(BART_Rides[[#This Row],[Date]],2)</f>
        <v>4</v>
      </c>
      <c r="L16868" s="1" t="str">
        <f>LEFT(BART_Rides[[#This Row],[Lines]],1)</f>
        <v>O</v>
      </c>
      <c r="M16868" s="1" t="str">
        <f>IF(BART_Rides[[#This Row],[FirstLetter]]="Y","Yes","No")</f>
        <v>No</v>
      </c>
      <c r="N16868" s="1" t="str">
        <f>IF(OR(BART_Rides[[#This Row],[Station Code]]="EM", BART_Rides[[#This Row],[Station Code]]="MT", BART_Rides[[#This Row],[Station Code]]="PL", BART_Rides[[#This Row],[Station Code]]="CC"), "Yes", "No")</f>
        <v>No</v>
      </c>
    </row>
    <row r="16869" spans="6:14">
      <c r="F16869" s="3">
        <v>44274</v>
      </c>
      <c r="G16869" s="1" t="s">
        <v>93</v>
      </c>
      <c r="H16869" s="1" t="s">
        <v>104</v>
      </c>
      <c r="I16869" s="1">
        <v>228</v>
      </c>
      <c r="J16869" s="1">
        <f>MONTH(BART_Rides[[#This Row],[Date]])</f>
        <v>3</v>
      </c>
      <c r="K16869" s="1">
        <f>WEEKDAY(BART_Rides[[#This Row],[Date]],2)</f>
        <v>5</v>
      </c>
      <c r="L16869" s="1" t="str">
        <f>LEFT(BART_Rides[[#This Row],[Lines]],1)</f>
        <v>O</v>
      </c>
      <c r="M16869" s="1" t="str">
        <f>IF(BART_Rides[[#This Row],[FirstLetter]]="Y","Yes","No")</f>
        <v>No</v>
      </c>
      <c r="N16869" s="1" t="str">
        <f>IF(OR(BART_Rides[[#This Row],[Station Code]]="EM", BART_Rides[[#This Row],[Station Code]]="MT", BART_Rides[[#This Row],[Station Code]]="PL", BART_Rides[[#This Row],[Station Code]]="CC"), "Yes", "No")</f>
        <v>No</v>
      </c>
    </row>
    <row r="16870" spans="6:14">
      <c r="F16870" s="3">
        <v>44275</v>
      </c>
      <c r="G16870" s="1" t="s">
        <v>93</v>
      </c>
      <c r="H16870" s="1" t="s">
        <v>104</v>
      </c>
      <c r="I16870" s="1">
        <v>207</v>
      </c>
      <c r="J16870" s="1">
        <f>MONTH(BART_Rides[[#This Row],[Date]])</f>
        <v>3</v>
      </c>
      <c r="K16870" s="1">
        <f>WEEKDAY(BART_Rides[[#This Row],[Date]],2)</f>
        <v>6</v>
      </c>
      <c r="L16870" s="1" t="str">
        <f>LEFT(BART_Rides[[#This Row],[Lines]],1)</f>
        <v>O</v>
      </c>
      <c r="M16870" s="1" t="str">
        <f>IF(BART_Rides[[#This Row],[FirstLetter]]="Y","Yes","No")</f>
        <v>No</v>
      </c>
      <c r="N16870" s="1" t="str">
        <f>IF(OR(BART_Rides[[#This Row],[Station Code]]="EM", BART_Rides[[#This Row],[Station Code]]="MT", BART_Rides[[#This Row],[Station Code]]="PL", BART_Rides[[#This Row],[Station Code]]="CC"), "Yes", "No")</f>
        <v>No</v>
      </c>
    </row>
    <row r="16871" spans="6:14">
      <c r="F16871" s="3">
        <v>44276</v>
      </c>
      <c r="G16871" s="1" t="s">
        <v>93</v>
      </c>
      <c r="H16871" s="1" t="s">
        <v>104</v>
      </c>
      <c r="I16871" s="1">
        <v>129</v>
      </c>
      <c r="J16871" s="1">
        <f>MONTH(BART_Rides[[#This Row],[Date]])</f>
        <v>3</v>
      </c>
      <c r="K16871" s="1">
        <f>WEEKDAY(BART_Rides[[#This Row],[Date]],2)</f>
        <v>7</v>
      </c>
      <c r="L16871" s="1" t="str">
        <f>LEFT(BART_Rides[[#This Row],[Lines]],1)</f>
        <v>O</v>
      </c>
      <c r="M16871" s="1" t="str">
        <f>IF(BART_Rides[[#This Row],[FirstLetter]]="Y","Yes","No")</f>
        <v>No</v>
      </c>
      <c r="N16871" s="1" t="str">
        <f>IF(OR(BART_Rides[[#This Row],[Station Code]]="EM", BART_Rides[[#This Row],[Station Code]]="MT", BART_Rides[[#This Row],[Station Code]]="PL", BART_Rides[[#This Row],[Station Code]]="CC"), "Yes", "No")</f>
        <v>No</v>
      </c>
    </row>
    <row r="16872" spans="6:14">
      <c r="F16872" s="3">
        <v>44277</v>
      </c>
      <c r="G16872" s="1" t="s">
        <v>93</v>
      </c>
      <c r="H16872" s="1" t="s">
        <v>104</v>
      </c>
      <c r="I16872" s="1">
        <v>197</v>
      </c>
      <c r="J16872" s="1">
        <f>MONTH(BART_Rides[[#This Row],[Date]])</f>
        <v>3</v>
      </c>
      <c r="K16872" s="1">
        <f>WEEKDAY(BART_Rides[[#This Row],[Date]],2)</f>
        <v>1</v>
      </c>
      <c r="L16872" s="1" t="str">
        <f>LEFT(BART_Rides[[#This Row],[Lines]],1)</f>
        <v>O</v>
      </c>
      <c r="M16872" s="1" t="str">
        <f>IF(BART_Rides[[#This Row],[FirstLetter]]="Y","Yes","No")</f>
        <v>No</v>
      </c>
      <c r="N16872" s="1" t="str">
        <f>IF(OR(BART_Rides[[#This Row],[Station Code]]="EM", BART_Rides[[#This Row],[Station Code]]="MT", BART_Rides[[#This Row],[Station Code]]="PL", BART_Rides[[#This Row],[Station Code]]="CC"), "Yes", "No")</f>
        <v>No</v>
      </c>
    </row>
    <row r="16873" spans="6:14">
      <c r="F16873" s="3">
        <v>44278</v>
      </c>
      <c r="G16873" s="1" t="s">
        <v>93</v>
      </c>
      <c r="H16873" s="1" t="s">
        <v>104</v>
      </c>
      <c r="I16873" s="1">
        <v>217</v>
      </c>
      <c r="J16873" s="1">
        <f>MONTH(BART_Rides[[#This Row],[Date]])</f>
        <v>3</v>
      </c>
      <c r="K16873" s="1">
        <f>WEEKDAY(BART_Rides[[#This Row],[Date]],2)</f>
        <v>2</v>
      </c>
      <c r="L16873" s="1" t="str">
        <f>LEFT(BART_Rides[[#This Row],[Lines]],1)</f>
        <v>O</v>
      </c>
      <c r="M16873" s="1" t="str">
        <f>IF(BART_Rides[[#This Row],[FirstLetter]]="Y","Yes","No")</f>
        <v>No</v>
      </c>
      <c r="N16873" s="1" t="str">
        <f>IF(OR(BART_Rides[[#This Row],[Station Code]]="EM", BART_Rides[[#This Row],[Station Code]]="MT", BART_Rides[[#This Row],[Station Code]]="PL", BART_Rides[[#This Row],[Station Code]]="CC"), "Yes", "No")</f>
        <v>No</v>
      </c>
    </row>
    <row r="16874" spans="6:14">
      <c r="F16874" s="3">
        <v>44279</v>
      </c>
      <c r="G16874" s="1" t="s">
        <v>93</v>
      </c>
      <c r="H16874" s="1" t="s">
        <v>104</v>
      </c>
      <c r="I16874" s="1">
        <v>230</v>
      </c>
      <c r="J16874" s="1">
        <f>MONTH(BART_Rides[[#This Row],[Date]])</f>
        <v>3</v>
      </c>
      <c r="K16874" s="1">
        <f>WEEKDAY(BART_Rides[[#This Row],[Date]],2)</f>
        <v>3</v>
      </c>
      <c r="L16874" s="1" t="str">
        <f>LEFT(BART_Rides[[#This Row],[Lines]],1)</f>
        <v>O</v>
      </c>
      <c r="M16874" s="1" t="str">
        <f>IF(BART_Rides[[#This Row],[FirstLetter]]="Y","Yes","No")</f>
        <v>No</v>
      </c>
      <c r="N16874" s="1" t="str">
        <f>IF(OR(BART_Rides[[#This Row],[Station Code]]="EM", BART_Rides[[#This Row],[Station Code]]="MT", BART_Rides[[#This Row],[Station Code]]="PL", BART_Rides[[#This Row],[Station Code]]="CC"), "Yes", "No")</f>
        <v>No</v>
      </c>
    </row>
    <row r="16875" spans="6:14">
      <c r="F16875" s="3">
        <v>44280</v>
      </c>
      <c r="G16875" s="1" t="s">
        <v>93</v>
      </c>
      <c r="H16875" s="1" t="s">
        <v>104</v>
      </c>
      <c r="I16875" s="1">
        <v>228</v>
      </c>
      <c r="J16875" s="1">
        <f>MONTH(BART_Rides[[#This Row],[Date]])</f>
        <v>3</v>
      </c>
      <c r="K16875" s="1">
        <f>WEEKDAY(BART_Rides[[#This Row],[Date]],2)</f>
        <v>4</v>
      </c>
      <c r="L16875" s="1" t="str">
        <f>LEFT(BART_Rides[[#This Row],[Lines]],1)</f>
        <v>O</v>
      </c>
      <c r="M16875" s="1" t="str">
        <f>IF(BART_Rides[[#This Row],[FirstLetter]]="Y","Yes","No")</f>
        <v>No</v>
      </c>
      <c r="N16875" s="1" t="str">
        <f>IF(OR(BART_Rides[[#This Row],[Station Code]]="EM", BART_Rides[[#This Row],[Station Code]]="MT", BART_Rides[[#This Row],[Station Code]]="PL", BART_Rides[[#This Row],[Station Code]]="CC"), "Yes", "No")</f>
        <v>No</v>
      </c>
    </row>
    <row r="16876" spans="6:14">
      <c r="F16876" s="3">
        <v>44281</v>
      </c>
      <c r="G16876" s="1" t="s">
        <v>93</v>
      </c>
      <c r="H16876" s="1" t="s">
        <v>104</v>
      </c>
      <c r="I16876" s="1">
        <v>260</v>
      </c>
      <c r="J16876" s="1">
        <f>MONTH(BART_Rides[[#This Row],[Date]])</f>
        <v>3</v>
      </c>
      <c r="K16876" s="1">
        <f>WEEKDAY(BART_Rides[[#This Row],[Date]],2)</f>
        <v>5</v>
      </c>
      <c r="L16876" s="1" t="str">
        <f>LEFT(BART_Rides[[#This Row],[Lines]],1)</f>
        <v>O</v>
      </c>
      <c r="M16876" s="1" t="str">
        <f>IF(BART_Rides[[#This Row],[FirstLetter]]="Y","Yes","No")</f>
        <v>No</v>
      </c>
      <c r="N16876" s="1" t="str">
        <f>IF(OR(BART_Rides[[#This Row],[Station Code]]="EM", BART_Rides[[#This Row],[Station Code]]="MT", BART_Rides[[#This Row],[Station Code]]="PL", BART_Rides[[#This Row],[Station Code]]="CC"), "Yes", "No")</f>
        <v>No</v>
      </c>
    </row>
    <row r="16877" spans="6:14">
      <c r="F16877" s="3">
        <v>44282</v>
      </c>
      <c r="G16877" s="1" t="s">
        <v>93</v>
      </c>
      <c r="H16877" s="1" t="s">
        <v>104</v>
      </c>
      <c r="I16877" s="1">
        <v>186</v>
      </c>
      <c r="J16877" s="1">
        <f>MONTH(BART_Rides[[#This Row],[Date]])</f>
        <v>3</v>
      </c>
      <c r="K16877" s="1">
        <f>WEEKDAY(BART_Rides[[#This Row],[Date]],2)</f>
        <v>6</v>
      </c>
      <c r="L16877" s="1" t="str">
        <f>LEFT(BART_Rides[[#This Row],[Lines]],1)</f>
        <v>O</v>
      </c>
      <c r="M16877" s="1" t="str">
        <f>IF(BART_Rides[[#This Row],[FirstLetter]]="Y","Yes","No")</f>
        <v>No</v>
      </c>
      <c r="N16877" s="1" t="str">
        <f>IF(OR(BART_Rides[[#This Row],[Station Code]]="EM", BART_Rides[[#This Row],[Station Code]]="MT", BART_Rides[[#This Row],[Station Code]]="PL", BART_Rides[[#This Row],[Station Code]]="CC"), "Yes", "No")</f>
        <v>No</v>
      </c>
    </row>
    <row r="16878" spans="6:14">
      <c r="F16878" s="3">
        <v>44283</v>
      </c>
      <c r="G16878" s="1" t="s">
        <v>93</v>
      </c>
      <c r="H16878" s="1" t="s">
        <v>104</v>
      </c>
      <c r="I16878" s="1">
        <v>165</v>
      </c>
      <c r="J16878" s="1">
        <f>MONTH(BART_Rides[[#This Row],[Date]])</f>
        <v>3</v>
      </c>
      <c r="K16878" s="1">
        <f>WEEKDAY(BART_Rides[[#This Row],[Date]],2)</f>
        <v>7</v>
      </c>
      <c r="L16878" s="1" t="str">
        <f>LEFT(BART_Rides[[#This Row],[Lines]],1)</f>
        <v>O</v>
      </c>
      <c r="M16878" s="1" t="str">
        <f>IF(BART_Rides[[#This Row],[FirstLetter]]="Y","Yes","No")</f>
        <v>No</v>
      </c>
      <c r="N16878" s="1" t="str">
        <f>IF(OR(BART_Rides[[#This Row],[Station Code]]="EM", BART_Rides[[#This Row],[Station Code]]="MT", BART_Rides[[#This Row],[Station Code]]="PL", BART_Rides[[#This Row],[Station Code]]="CC"), "Yes", "No")</f>
        <v>No</v>
      </c>
    </row>
    <row r="16879" spans="6:14">
      <c r="F16879" s="3">
        <v>44284</v>
      </c>
      <c r="G16879" s="1" t="s">
        <v>93</v>
      </c>
      <c r="H16879" s="1" t="s">
        <v>104</v>
      </c>
      <c r="I16879" s="1">
        <v>228</v>
      </c>
      <c r="J16879" s="1">
        <f>MONTH(BART_Rides[[#This Row],[Date]])</f>
        <v>3</v>
      </c>
      <c r="K16879" s="1">
        <f>WEEKDAY(BART_Rides[[#This Row],[Date]],2)</f>
        <v>1</v>
      </c>
      <c r="L16879" s="1" t="str">
        <f>LEFT(BART_Rides[[#This Row],[Lines]],1)</f>
        <v>O</v>
      </c>
      <c r="M16879" s="1" t="str">
        <f>IF(BART_Rides[[#This Row],[FirstLetter]]="Y","Yes","No")</f>
        <v>No</v>
      </c>
      <c r="N16879" s="1" t="str">
        <f>IF(OR(BART_Rides[[#This Row],[Station Code]]="EM", BART_Rides[[#This Row],[Station Code]]="MT", BART_Rides[[#This Row],[Station Code]]="PL", BART_Rides[[#This Row],[Station Code]]="CC"), "Yes", "No")</f>
        <v>No</v>
      </c>
    </row>
    <row r="16880" spans="6:14">
      <c r="F16880" s="3">
        <v>44285</v>
      </c>
      <c r="G16880" s="1" t="s">
        <v>93</v>
      </c>
      <c r="H16880" s="1" t="s">
        <v>104</v>
      </c>
      <c r="I16880" s="1">
        <v>239</v>
      </c>
      <c r="J16880" s="1">
        <f>MONTH(BART_Rides[[#This Row],[Date]])</f>
        <v>3</v>
      </c>
      <c r="K16880" s="1">
        <f>WEEKDAY(BART_Rides[[#This Row],[Date]],2)</f>
        <v>2</v>
      </c>
      <c r="L16880" s="1" t="str">
        <f>LEFT(BART_Rides[[#This Row],[Lines]],1)</f>
        <v>O</v>
      </c>
      <c r="M16880" s="1" t="str">
        <f>IF(BART_Rides[[#This Row],[FirstLetter]]="Y","Yes","No")</f>
        <v>No</v>
      </c>
      <c r="N16880" s="1" t="str">
        <f>IF(OR(BART_Rides[[#This Row],[Station Code]]="EM", BART_Rides[[#This Row],[Station Code]]="MT", BART_Rides[[#This Row],[Station Code]]="PL", BART_Rides[[#This Row],[Station Code]]="CC"), "Yes", "No")</f>
        <v>No</v>
      </c>
    </row>
    <row r="16881" spans="6:14">
      <c r="F16881" s="3">
        <v>44286</v>
      </c>
      <c r="G16881" s="1" t="s">
        <v>93</v>
      </c>
      <c r="H16881" s="1" t="s">
        <v>104</v>
      </c>
      <c r="I16881" s="1">
        <v>220</v>
      </c>
      <c r="J16881" s="1">
        <f>MONTH(BART_Rides[[#This Row],[Date]])</f>
        <v>3</v>
      </c>
      <c r="K16881" s="1">
        <f>WEEKDAY(BART_Rides[[#This Row],[Date]],2)</f>
        <v>3</v>
      </c>
      <c r="L16881" s="1" t="str">
        <f>LEFT(BART_Rides[[#This Row],[Lines]],1)</f>
        <v>O</v>
      </c>
      <c r="M16881" s="1" t="str">
        <f>IF(BART_Rides[[#This Row],[FirstLetter]]="Y","Yes","No")</f>
        <v>No</v>
      </c>
      <c r="N16881" s="1" t="str">
        <f>IF(OR(BART_Rides[[#This Row],[Station Code]]="EM", BART_Rides[[#This Row],[Station Code]]="MT", BART_Rides[[#This Row],[Station Code]]="PL", BART_Rides[[#This Row],[Station Code]]="CC"), "Yes", "No")</f>
        <v>No</v>
      </c>
    </row>
    <row r="16882" spans="6:14">
      <c r="F16882" s="3">
        <v>44287</v>
      </c>
      <c r="G16882" s="1" t="s">
        <v>93</v>
      </c>
      <c r="H16882" s="1" t="s">
        <v>104</v>
      </c>
      <c r="I16882" s="1">
        <v>268</v>
      </c>
      <c r="J16882" s="1">
        <f>MONTH(BART_Rides[[#This Row],[Date]])</f>
        <v>4</v>
      </c>
      <c r="K16882" s="1">
        <f>WEEKDAY(BART_Rides[[#This Row],[Date]],2)</f>
        <v>4</v>
      </c>
      <c r="L16882" s="1" t="str">
        <f>LEFT(BART_Rides[[#This Row],[Lines]],1)</f>
        <v>O</v>
      </c>
      <c r="M16882" s="1" t="str">
        <f>IF(BART_Rides[[#This Row],[FirstLetter]]="Y","Yes","No")</f>
        <v>No</v>
      </c>
      <c r="N16882" s="1" t="str">
        <f>IF(OR(BART_Rides[[#This Row],[Station Code]]="EM", BART_Rides[[#This Row],[Station Code]]="MT", BART_Rides[[#This Row],[Station Code]]="PL", BART_Rides[[#This Row],[Station Code]]="CC"), "Yes", "No")</f>
        <v>No</v>
      </c>
    </row>
    <row r="16883" spans="6:14">
      <c r="F16883" s="3">
        <v>44288</v>
      </c>
      <c r="G16883" s="1" t="s">
        <v>93</v>
      </c>
      <c r="H16883" s="1" t="s">
        <v>104</v>
      </c>
      <c r="I16883" s="1">
        <v>272</v>
      </c>
      <c r="J16883" s="1">
        <f>MONTH(BART_Rides[[#This Row],[Date]])</f>
        <v>4</v>
      </c>
      <c r="K16883" s="1">
        <f>WEEKDAY(BART_Rides[[#This Row],[Date]],2)</f>
        <v>5</v>
      </c>
      <c r="L16883" s="1" t="str">
        <f>LEFT(BART_Rides[[#This Row],[Lines]],1)</f>
        <v>O</v>
      </c>
      <c r="M16883" s="1" t="str">
        <f>IF(BART_Rides[[#This Row],[FirstLetter]]="Y","Yes","No")</f>
        <v>No</v>
      </c>
      <c r="N16883" s="1" t="str">
        <f>IF(OR(BART_Rides[[#This Row],[Station Code]]="EM", BART_Rides[[#This Row],[Station Code]]="MT", BART_Rides[[#This Row],[Station Code]]="PL", BART_Rides[[#This Row],[Station Code]]="CC"), "Yes", "No")</f>
        <v>No</v>
      </c>
    </row>
    <row r="16884" spans="6:14">
      <c r="F16884" s="3">
        <v>44289</v>
      </c>
      <c r="G16884" s="1" t="s">
        <v>93</v>
      </c>
      <c r="H16884" s="1" t="s">
        <v>104</v>
      </c>
      <c r="I16884" s="1">
        <v>256</v>
      </c>
      <c r="J16884" s="1">
        <f>MONTH(BART_Rides[[#This Row],[Date]])</f>
        <v>4</v>
      </c>
      <c r="K16884" s="1">
        <f>WEEKDAY(BART_Rides[[#This Row],[Date]],2)</f>
        <v>6</v>
      </c>
      <c r="L16884" s="1" t="str">
        <f>LEFT(BART_Rides[[#This Row],[Lines]],1)</f>
        <v>O</v>
      </c>
      <c r="M16884" s="1" t="str">
        <f>IF(BART_Rides[[#This Row],[FirstLetter]]="Y","Yes","No")</f>
        <v>No</v>
      </c>
      <c r="N16884" s="1" t="str">
        <f>IF(OR(BART_Rides[[#This Row],[Station Code]]="EM", BART_Rides[[#This Row],[Station Code]]="MT", BART_Rides[[#This Row],[Station Code]]="PL", BART_Rides[[#This Row],[Station Code]]="CC"), "Yes", "No")</f>
        <v>No</v>
      </c>
    </row>
    <row r="16885" spans="6:14">
      <c r="F16885" s="3">
        <v>44290</v>
      </c>
      <c r="G16885" s="1" t="s">
        <v>93</v>
      </c>
      <c r="H16885" s="1" t="s">
        <v>104</v>
      </c>
      <c r="I16885" s="1">
        <v>164</v>
      </c>
      <c r="J16885" s="1">
        <f>MONTH(BART_Rides[[#This Row],[Date]])</f>
        <v>4</v>
      </c>
      <c r="K16885" s="1">
        <f>WEEKDAY(BART_Rides[[#This Row],[Date]],2)</f>
        <v>7</v>
      </c>
      <c r="L16885" s="1" t="str">
        <f>LEFT(BART_Rides[[#This Row],[Lines]],1)</f>
        <v>O</v>
      </c>
      <c r="M16885" s="1" t="str">
        <f>IF(BART_Rides[[#This Row],[FirstLetter]]="Y","Yes","No")</f>
        <v>No</v>
      </c>
      <c r="N16885" s="1" t="str">
        <f>IF(OR(BART_Rides[[#This Row],[Station Code]]="EM", BART_Rides[[#This Row],[Station Code]]="MT", BART_Rides[[#This Row],[Station Code]]="PL", BART_Rides[[#This Row],[Station Code]]="CC"), "Yes", "No")</f>
        <v>No</v>
      </c>
    </row>
    <row r="16886" spans="6:14">
      <c r="F16886" s="3">
        <v>44291</v>
      </c>
      <c r="G16886" s="1" t="s">
        <v>93</v>
      </c>
      <c r="H16886" s="1" t="s">
        <v>104</v>
      </c>
      <c r="I16886" s="1">
        <v>244</v>
      </c>
      <c r="J16886" s="1">
        <f>MONTH(BART_Rides[[#This Row],[Date]])</f>
        <v>4</v>
      </c>
      <c r="K16886" s="1">
        <f>WEEKDAY(BART_Rides[[#This Row],[Date]],2)</f>
        <v>1</v>
      </c>
      <c r="L16886" s="1" t="str">
        <f>LEFT(BART_Rides[[#This Row],[Lines]],1)</f>
        <v>O</v>
      </c>
      <c r="M16886" s="1" t="str">
        <f>IF(BART_Rides[[#This Row],[FirstLetter]]="Y","Yes","No")</f>
        <v>No</v>
      </c>
      <c r="N16886" s="1" t="str">
        <f>IF(OR(BART_Rides[[#This Row],[Station Code]]="EM", BART_Rides[[#This Row],[Station Code]]="MT", BART_Rides[[#This Row],[Station Code]]="PL", BART_Rides[[#This Row],[Station Code]]="CC"), "Yes", "No")</f>
        <v>No</v>
      </c>
    </row>
    <row r="16887" spans="6:14">
      <c r="F16887" s="3">
        <v>44292</v>
      </c>
      <c r="G16887" s="1" t="s">
        <v>93</v>
      </c>
      <c r="H16887" s="1" t="s">
        <v>104</v>
      </c>
      <c r="I16887" s="1">
        <v>260</v>
      </c>
      <c r="J16887" s="1">
        <f>MONTH(BART_Rides[[#This Row],[Date]])</f>
        <v>4</v>
      </c>
      <c r="K16887" s="1">
        <f>WEEKDAY(BART_Rides[[#This Row],[Date]],2)</f>
        <v>2</v>
      </c>
      <c r="L16887" s="1" t="str">
        <f>LEFT(BART_Rides[[#This Row],[Lines]],1)</f>
        <v>O</v>
      </c>
      <c r="M16887" s="1" t="str">
        <f>IF(BART_Rides[[#This Row],[FirstLetter]]="Y","Yes","No")</f>
        <v>No</v>
      </c>
      <c r="N16887" s="1" t="str">
        <f>IF(OR(BART_Rides[[#This Row],[Station Code]]="EM", BART_Rides[[#This Row],[Station Code]]="MT", BART_Rides[[#This Row],[Station Code]]="PL", BART_Rides[[#This Row],[Station Code]]="CC"), "Yes", "No")</f>
        <v>No</v>
      </c>
    </row>
    <row r="16888" spans="6:14">
      <c r="F16888" s="3">
        <v>44293</v>
      </c>
      <c r="G16888" s="1" t="s">
        <v>93</v>
      </c>
      <c r="H16888" s="1" t="s">
        <v>104</v>
      </c>
      <c r="I16888" s="1">
        <v>280</v>
      </c>
      <c r="J16888" s="1">
        <f>MONTH(BART_Rides[[#This Row],[Date]])</f>
        <v>4</v>
      </c>
      <c r="K16888" s="1">
        <f>WEEKDAY(BART_Rides[[#This Row],[Date]],2)</f>
        <v>3</v>
      </c>
      <c r="L16888" s="1" t="str">
        <f>LEFT(BART_Rides[[#This Row],[Lines]],1)</f>
        <v>O</v>
      </c>
      <c r="M16888" s="1" t="str">
        <f>IF(BART_Rides[[#This Row],[FirstLetter]]="Y","Yes","No")</f>
        <v>No</v>
      </c>
      <c r="N16888" s="1" t="str">
        <f>IF(OR(BART_Rides[[#This Row],[Station Code]]="EM", BART_Rides[[#This Row],[Station Code]]="MT", BART_Rides[[#This Row],[Station Code]]="PL", BART_Rides[[#This Row],[Station Code]]="CC"), "Yes", "No")</f>
        <v>No</v>
      </c>
    </row>
    <row r="16889" spans="6:14">
      <c r="F16889" s="3">
        <v>44294</v>
      </c>
      <c r="G16889" s="1" t="s">
        <v>93</v>
      </c>
      <c r="H16889" s="1" t="s">
        <v>104</v>
      </c>
      <c r="I16889" s="1">
        <v>251</v>
      </c>
      <c r="J16889" s="1">
        <f>MONTH(BART_Rides[[#This Row],[Date]])</f>
        <v>4</v>
      </c>
      <c r="K16889" s="1">
        <f>WEEKDAY(BART_Rides[[#This Row],[Date]],2)</f>
        <v>4</v>
      </c>
      <c r="L16889" s="1" t="str">
        <f>LEFT(BART_Rides[[#This Row],[Lines]],1)</f>
        <v>O</v>
      </c>
      <c r="M16889" s="1" t="str">
        <f>IF(BART_Rides[[#This Row],[FirstLetter]]="Y","Yes","No")</f>
        <v>No</v>
      </c>
      <c r="N16889" s="1" t="str">
        <f>IF(OR(BART_Rides[[#This Row],[Station Code]]="EM", BART_Rides[[#This Row],[Station Code]]="MT", BART_Rides[[#This Row],[Station Code]]="PL", BART_Rides[[#This Row],[Station Code]]="CC"), "Yes", "No")</f>
        <v>No</v>
      </c>
    </row>
    <row r="16890" spans="6:14">
      <c r="F16890" s="3">
        <v>44295</v>
      </c>
      <c r="G16890" s="1" t="s">
        <v>93</v>
      </c>
      <c r="H16890" s="1" t="s">
        <v>104</v>
      </c>
      <c r="I16890" s="1">
        <v>249</v>
      </c>
      <c r="J16890" s="1">
        <f>MONTH(BART_Rides[[#This Row],[Date]])</f>
        <v>4</v>
      </c>
      <c r="K16890" s="1">
        <f>WEEKDAY(BART_Rides[[#This Row],[Date]],2)</f>
        <v>5</v>
      </c>
      <c r="L16890" s="1" t="str">
        <f>LEFT(BART_Rides[[#This Row],[Lines]],1)</f>
        <v>O</v>
      </c>
      <c r="M16890" s="1" t="str">
        <f>IF(BART_Rides[[#This Row],[FirstLetter]]="Y","Yes","No")</f>
        <v>No</v>
      </c>
      <c r="N16890" s="1" t="str">
        <f>IF(OR(BART_Rides[[#This Row],[Station Code]]="EM", BART_Rides[[#This Row],[Station Code]]="MT", BART_Rides[[#This Row],[Station Code]]="PL", BART_Rides[[#This Row],[Station Code]]="CC"), "Yes", "No")</f>
        <v>No</v>
      </c>
    </row>
    <row r="16891" spans="6:14">
      <c r="F16891" s="3">
        <v>44296</v>
      </c>
      <c r="G16891" s="1" t="s">
        <v>93</v>
      </c>
      <c r="H16891" s="1" t="s">
        <v>104</v>
      </c>
      <c r="I16891" s="1">
        <v>205</v>
      </c>
      <c r="J16891" s="1">
        <f>MONTH(BART_Rides[[#This Row],[Date]])</f>
        <v>4</v>
      </c>
      <c r="K16891" s="1">
        <f>WEEKDAY(BART_Rides[[#This Row],[Date]],2)</f>
        <v>6</v>
      </c>
      <c r="L16891" s="1" t="str">
        <f>LEFT(BART_Rides[[#This Row],[Lines]],1)</f>
        <v>O</v>
      </c>
      <c r="M16891" s="1" t="str">
        <f>IF(BART_Rides[[#This Row],[FirstLetter]]="Y","Yes","No")</f>
        <v>No</v>
      </c>
      <c r="N16891" s="1" t="str">
        <f>IF(OR(BART_Rides[[#This Row],[Station Code]]="EM", BART_Rides[[#This Row],[Station Code]]="MT", BART_Rides[[#This Row],[Station Code]]="PL", BART_Rides[[#This Row],[Station Code]]="CC"), "Yes", "No")</f>
        <v>No</v>
      </c>
    </row>
    <row r="16892" spans="6:14">
      <c r="F16892" s="3">
        <v>44297</v>
      </c>
      <c r="G16892" s="1" t="s">
        <v>93</v>
      </c>
      <c r="H16892" s="1" t="s">
        <v>104</v>
      </c>
      <c r="I16892" s="1">
        <v>174</v>
      </c>
      <c r="J16892" s="1">
        <f>MONTH(BART_Rides[[#This Row],[Date]])</f>
        <v>4</v>
      </c>
      <c r="K16892" s="1">
        <f>WEEKDAY(BART_Rides[[#This Row],[Date]],2)</f>
        <v>7</v>
      </c>
      <c r="L16892" s="1" t="str">
        <f>LEFT(BART_Rides[[#This Row],[Lines]],1)</f>
        <v>O</v>
      </c>
      <c r="M16892" s="1" t="str">
        <f>IF(BART_Rides[[#This Row],[FirstLetter]]="Y","Yes","No")</f>
        <v>No</v>
      </c>
      <c r="N16892" s="1" t="str">
        <f>IF(OR(BART_Rides[[#This Row],[Station Code]]="EM", BART_Rides[[#This Row],[Station Code]]="MT", BART_Rides[[#This Row],[Station Code]]="PL", BART_Rides[[#This Row],[Station Code]]="CC"), "Yes", "No")</f>
        <v>No</v>
      </c>
    </row>
    <row r="16893" spans="6:14">
      <c r="F16893" s="3">
        <v>44298</v>
      </c>
      <c r="G16893" s="1" t="s">
        <v>93</v>
      </c>
      <c r="H16893" s="1" t="s">
        <v>104</v>
      </c>
      <c r="I16893" s="1">
        <v>242</v>
      </c>
      <c r="J16893" s="1">
        <f>MONTH(BART_Rides[[#This Row],[Date]])</f>
        <v>4</v>
      </c>
      <c r="K16893" s="1">
        <f>WEEKDAY(BART_Rides[[#This Row],[Date]],2)</f>
        <v>1</v>
      </c>
      <c r="L16893" s="1" t="str">
        <f>LEFT(BART_Rides[[#This Row],[Lines]],1)</f>
        <v>O</v>
      </c>
      <c r="M16893" s="1" t="str">
        <f>IF(BART_Rides[[#This Row],[FirstLetter]]="Y","Yes","No")</f>
        <v>No</v>
      </c>
      <c r="N16893" s="1" t="str">
        <f>IF(OR(BART_Rides[[#This Row],[Station Code]]="EM", BART_Rides[[#This Row],[Station Code]]="MT", BART_Rides[[#This Row],[Station Code]]="PL", BART_Rides[[#This Row],[Station Code]]="CC"), "Yes", "No")</f>
        <v>No</v>
      </c>
    </row>
    <row r="16894" spans="6:14">
      <c r="F16894" s="3">
        <v>44299</v>
      </c>
      <c r="G16894" s="1" t="s">
        <v>93</v>
      </c>
      <c r="H16894" s="1" t="s">
        <v>104</v>
      </c>
      <c r="I16894" s="1">
        <v>234</v>
      </c>
      <c r="J16894" s="1">
        <f>MONTH(BART_Rides[[#This Row],[Date]])</f>
        <v>4</v>
      </c>
      <c r="K16894" s="1">
        <f>WEEKDAY(BART_Rides[[#This Row],[Date]],2)</f>
        <v>2</v>
      </c>
      <c r="L16894" s="1" t="str">
        <f>LEFT(BART_Rides[[#This Row],[Lines]],1)</f>
        <v>O</v>
      </c>
      <c r="M16894" s="1" t="str">
        <f>IF(BART_Rides[[#This Row],[FirstLetter]]="Y","Yes","No")</f>
        <v>No</v>
      </c>
      <c r="N16894" s="1" t="str">
        <f>IF(OR(BART_Rides[[#This Row],[Station Code]]="EM", BART_Rides[[#This Row],[Station Code]]="MT", BART_Rides[[#This Row],[Station Code]]="PL", BART_Rides[[#This Row],[Station Code]]="CC"), "Yes", "No")</f>
        <v>No</v>
      </c>
    </row>
    <row r="16895" spans="6:14">
      <c r="F16895" s="3">
        <v>44300</v>
      </c>
      <c r="G16895" s="1" t="s">
        <v>93</v>
      </c>
      <c r="H16895" s="1" t="s">
        <v>104</v>
      </c>
      <c r="I16895" s="1">
        <v>255</v>
      </c>
      <c r="J16895" s="1">
        <f>MONTH(BART_Rides[[#This Row],[Date]])</f>
        <v>4</v>
      </c>
      <c r="K16895" s="1">
        <f>WEEKDAY(BART_Rides[[#This Row],[Date]],2)</f>
        <v>3</v>
      </c>
      <c r="L16895" s="1" t="str">
        <f>LEFT(BART_Rides[[#This Row],[Lines]],1)</f>
        <v>O</v>
      </c>
      <c r="M16895" s="1" t="str">
        <f>IF(BART_Rides[[#This Row],[FirstLetter]]="Y","Yes","No")</f>
        <v>No</v>
      </c>
      <c r="N16895" s="1" t="str">
        <f>IF(OR(BART_Rides[[#This Row],[Station Code]]="EM", BART_Rides[[#This Row],[Station Code]]="MT", BART_Rides[[#This Row],[Station Code]]="PL", BART_Rides[[#This Row],[Station Code]]="CC"), "Yes", "No")</f>
        <v>No</v>
      </c>
    </row>
    <row r="16896" spans="6:14">
      <c r="F16896" s="3">
        <v>44301</v>
      </c>
      <c r="G16896" s="1" t="s">
        <v>93</v>
      </c>
      <c r="H16896" s="1" t="s">
        <v>104</v>
      </c>
      <c r="I16896" s="1">
        <v>252</v>
      </c>
      <c r="J16896" s="1">
        <f>MONTH(BART_Rides[[#This Row],[Date]])</f>
        <v>4</v>
      </c>
      <c r="K16896" s="1">
        <f>WEEKDAY(BART_Rides[[#This Row],[Date]],2)</f>
        <v>4</v>
      </c>
      <c r="L16896" s="1" t="str">
        <f>LEFT(BART_Rides[[#This Row],[Lines]],1)</f>
        <v>O</v>
      </c>
      <c r="M16896" s="1" t="str">
        <f>IF(BART_Rides[[#This Row],[FirstLetter]]="Y","Yes","No")</f>
        <v>No</v>
      </c>
      <c r="N16896" s="1" t="str">
        <f>IF(OR(BART_Rides[[#This Row],[Station Code]]="EM", BART_Rides[[#This Row],[Station Code]]="MT", BART_Rides[[#This Row],[Station Code]]="PL", BART_Rides[[#This Row],[Station Code]]="CC"), "Yes", "No")</f>
        <v>No</v>
      </c>
    </row>
    <row r="16897" spans="6:14">
      <c r="F16897" s="3">
        <v>44302</v>
      </c>
      <c r="G16897" s="1" t="s">
        <v>93</v>
      </c>
      <c r="H16897" s="1" t="s">
        <v>104</v>
      </c>
      <c r="I16897" s="1">
        <v>286</v>
      </c>
      <c r="J16897" s="1">
        <f>MONTH(BART_Rides[[#This Row],[Date]])</f>
        <v>4</v>
      </c>
      <c r="K16897" s="1">
        <f>WEEKDAY(BART_Rides[[#This Row],[Date]],2)</f>
        <v>5</v>
      </c>
      <c r="L16897" s="1" t="str">
        <f>LEFT(BART_Rides[[#This Row],[Lines]],1)</f>
        <v>O</v>
      </c>
      <c r="M16897" s="1" t="str">
        <f>IF(BART_Rides[[#This Row],[FirstLetter]]="Y","Yes","No")</f>
        <v>No</v>
      </c>
      <c r="N16897" s="1" t="str">
        <f>IF(OR(BART_Rides[[#This Row],[Station Code]]="EM", BART_Rides[[#This Row],[Station Code]]="MT", BART_Rides[[#This Row],[Station Code]]="PL", BART_Rides[[#This Row],[Station Code]]="CC"), "Yes", "No")</f>
        <v>No</v>
      </c>
    </row>
    <row r="16898" spans="6:14">
      <c r="F16898" s="3">
        <v>44303</v>
      </c>
      <c r="G16898" s="1" t="s">
        <v>93</v>
      </c>
      <c r="H16898" s="1" t="s">
        <v>104</v>
      </c>
      <c r="I16898" s="1">
        <v>219</v>
      </c>
      <c r="J16898" s="1">
        <f>MONTH(BART_Rides[[#This Row],[Date]])</f>
        <v>4</v>
      </c>
      <c r="K16898" s="1">
        <f>WEEKDAY(BART_Rides[[#This Row],[Date]],2)</f>
        <v>6</v>
      </c>
      <c r="L16898" s="1" t="str">
        <f>LEFT(BART_Rides[[#This Row],[Lines]],1)</f>
        <v>O</v>
      </c>
      <c r="M16898" s="1" t="str">
        <f>IF(BART_Rides[[#This Row],[FirstLetter]]="Y","Yes","No")</f>
        <v>No</v>
      </c>
      <c r="N16898" s="1" t="str">
        <f>IF(OR(BART_Rides[[#This Row],[Station Code]]="EM", BART_Rides[[#This Row],[Station Code]]="MT", BART_Rides[[#This Row],[Station Code]]="PL", BART_Rides[[#This Row],[Station Code]]="CC"), "Yes", "No")</f>
        <v>No</v>
      </c>
    </row>
    <row r="16899" spans="6:14">
      <c r="F16899" s="3">
        <v>44304</v>
      </c>
      <c r="G16899" s="1" t="s">
        <v>93</v>
      </c>
      <c r="H16899" s="1" t="s">
        <v>104</v>
      </c>
      <c r="I16899" s="1">
        <v>165</v>
      </c>
      <c r="J16899" s="1">
        <f>MONTH(BART_Rides[[#This Row],[Date]])</f>
        <v>4</v>
      </c>
      <c r="K16899" s="1">
        <f>WEEKDAY(BART_Rides[[#This Row],[Date]],2)</f>
        <v>7</v>
      </c>
      <c r="L16899" s="1" t="str">
        <f>LEFT(BART_Rides[[#This Row],[Lines]],1)</f>
        <v>O</v>
      </c>
      <c r="M16899" s="1" t="str">
        <f>IF(BART_Rides[[#This Row],[FirstLetter]]="Y","Yes","No")</f>
        <v>No</v>
      </c>
      <c r="N16899" s="1" t="str">
        <f>IF(OR(BART_Rides[[#This Row],[Station Code]]="EM", BART_Rides[[#This Row],[Station Code]]="MT", BART_Rides[[#This Row],[Station Code]]="PL", BART_Rides[[#This Row],[Station Code]]="CC"), "Yes", "No")</f>
        <v>No</v>
      </c>
    </row>
    <row r="16900" spans="6:14">
      <c r="F16900" s="3">
        <v>44305</v>
      </c>
      <c r="G16900" s="1" t="s">
        <v>93</v>
      </c>
      <c r="H16900" s="1" t="s">
        <v>104</v>
      </c>
      <c r="I16900" s="1">
        <v>240</v>
      </c>
      <c r="J16900" s="1">
        <f>MONTH(BART_Rides[[#This Row],[Date]])</f>
        <v>4</v>
      </c>
      <c r="K16900" s="1">
        <f>WEEKDAY(BART_Rides[[#This Row],[Date]],2)</f>
        <v>1</v>
      </c>
      <c r="L16900" s="1" t="str">
        <f>LEFT(BART_Rides[[#This Row],[Lines]],1)</f>
        <v>O</v>
      </c>
      <c r="M16900" s="1" t="str">
        <f>IF(BART_Rides[[#This Row],[FirstLetter]]="Y","Yes","No")</f>
        <v>No</v>
      </c>
      <c r="N16900" s="1" t="str">
        <f>IF(OR(BART_Rides[[#This Row],[Station Code]]="EM", BART_Rides[[#This Row],[Station Code]]="MT", BART_Rides[[#This Row],[Station Code]]="PL", BART_Rides[[#This Row],[Station Code]]="CC"), "Yes", "No")</f>
        <v>No</v>
      </c>
    </row>
    <row r="16901" spans="6:14">
      <c r="F16901" s="3">
        <v>44306</v>
      </c>
      <c r="G16901" s="1" t="s">
        <v>93</v>
      </c>
      <c r="H16901" s="1" t="s">
        <v>104</v>
      </c>
      <c r="I16901" s="1">
        <v>233</v>
      </c>
      <c r="J16901" s="1">
        <f>MONTH(BART_Rides[[#This Row],[Date]])</f>
        <v>4</v>
      </c>
      <c r="K16901" s="1">
        <f>WEEKDAY(BART_Rides[[#This Row],[Date]],2)</f>
        <v>2</v>
      </c>
      <c r="L16901" s="1" t="str">
        <f>LEFT(BART_Rides[[#This Row],[Lines]],1)</f>
        <v>O</v>
      </c>
      <c r="M16901" s="1" t="str">
        <f>IF(BART_Rides[[#This Row],[FirstLetter]]="Y","Yes","No")</f>
        <v>No</v>
      </c>
      <c r="N16901" s="1" t="str">
        <f>IF(OR(BART_Rides[[#This Row],[Station Code]]="EM", BART_Rides[[#This Row],[Station Code]]="MT", BART_Rides[[#This Row],[Station Code]]="PL", BART_Rides[[#This Row],[Station Code]]="CC"), "Yes", "No")</f>
        <v>No</v>
      </c>
    </row>
    <row r="16902" spans="6:14">
      <c r="F16902" s="3">
        <v>44307</v>
      </c>
      <c r="G16902" s="1" t="s">
        <v>93</v>
      </c>
      <c r="H16902" s="1" t="s">
        <v>104</v>
      </c>
      <c r="I16902" s="1">
        <v>265</v>
      </c>
      <c r="J16902" s="1">
        <f>MONTH(BART_Rides[[#This Row],[Date]])</f>
        <v>4</v>
      </c>
      <c r="K16902" s="1">
        <f>WEEKDAY(BART_Rides[[#This Row],[Date]],2)</f>
        <v>3</v>
      </c>
      <c r="L16902" s="1" t="str">
        <f>LEFT(BART_Rides[[#This Row],[Lines]],1)</f>
        <v>O</v>
      </c>
      <c r="M16902" s="1" t="str">
        <f>IF(BART_Rides[[#This Row],[FirstLetter]]="Y","Yes","No")</f>
        <v>No</v>
      </c>
      <c r="N16902" s="1" t="str">
        <f>IF(OR(BART_Rides[[#This Row],[Station Code]]="EM", BART_Rides[[#This Row],[Station Code]]="MT", BART_Rides[[#This Row],[Station Code]]="PL", BART_Rides[[#This Row],[Station Code]]="CC"), "Yes", "No")</f>
        <v>No</v>
      </c>
    </row>
    <row r="16903" spans="6:14">
      <c r="F16903" s="3">
        <v>44308</v>
      </c>
      <c r="G16903" s="1" t="s">
        <v>93</v>
      </c>
      <c r="H16903" s="1" t="s">
        <v>104</v>
      </c>
      <c r="I16903" s="1">
        <v>242</v>
      </c>
      <c r="J16903" s="1">
        <f>MONTH(BART_Rides[[#This Row],[Date]])</f>
        <v>4</v>
      </c>
      <c r="K16903" s="1">
        <f>WEEKDAY(BART_Rides[[#This Row],[Date]],2)</f>
        <v>4</v>
      </c>
      <c r="L16903" s="1" t="str">
        <f>LEFT(BART_Rides[[#This Row],[Lines]],1)</f>
        <v>O</v>
      </c>
      <c r="M16903" s="1" t="str">
        <f>IF(BART_Rides[[#This Row],[FirstLetter]]="Y","Yes","No")</f>
        <v>No</v>
      </c>
      <c r="N16903" s="1" t="str">
        <f>IF(OR(BART_Rides[[#This Row],[Station Code]]="EM", BART_Rides[[#This Row],[Station Code]]="MT", BART_Rides[[#This Row],[Station Code]]="PL", BART_Rides[[#This Row],[Station Code]]="CC"), "Yes", "No")</f>
        <v>No</v>
      </c>
    </row>
    <row r="16904" spans="6:14">
      <c r="F16904" s="3">
        <v>44309</v>
      </c>
      <c r="G16904" s="1" t="s">
        <v>93</v>
      </c>
      <c r="H16904" s="1" t="s">
        <v>104</v>
      </c>
      <c r="I16904" s="1">
        <v>260</v>
      </c>
      <c r="J16904" s="1">
        <f>MONTH(BART_Rides[[#This Row],[Date]])</f>
        <v>4</v>
      </c>
      <c r="K16904" s="1">
        <f>WEEKDAY(BART_Rides[[#This Row],[Date]],2)</f>
        <v>5</v>
      </c>
      <c r="L16904" s="1" t="str">
        <f>LEFT(BART_Rides[[#This Row],[Lines]],1)</f>
        <v>O</v>
      </c>
      <c r="M16904" s="1" t="str">
        <f>IF(BART_Rides[[#This Row],[FirstLetter]]="Y","Yes","No")</f>
        <v>No</v>
      </c>
      <c r="N16904" s="1" t="str">
        <f>IF(OR(BART_Rides[[#This Row],[Station Code]]="EM", BART_Rides[[#This Row],[Station Code]]="MT", BART_Rides[[#This Row],[Station Code]]="PL", BART_Rides[[#This Row],[Station Code]]="CC"), "Yes", "No")</f>
        <v>No</v>
      </c>
    </row>
    <row r="16905" spans="6:14">
      <c r="F16905" s="3">
        <v>44310</v>
      </c>
      <c r="G16905" s="1" t="s">
        <v>93</v>
      </c>
      <c r="H16905" s="1" t="s">
        <v>104</v>
      </c>
      <c r="I16905" s="1">
        <v>215</v>
      </c>
      <c r="J16905" s="1">
        <f>MONTH(BART_Rides[[#This Row],[Date]])</f>
        <v>4</v>
      </c>
      <c r="K16905" s="1">
        <f>WEEKDAY(BART_Rides[[#This Row],[Date]],2)</f>
        <v>6</v>
      </c>
      <c r="L16905" s="1" t="str">
        <f>LEFT(BART_Rides[[#This Row],[Lines]],1)</f>
        <v>O</v>
      </c>
      <c r="M16905" s="1" t="str">
        <f>IF(BART_Rides[[#This Row],[FirstLetter]]="Y","Yes","No")</f>
        <v>No</v>
      </c>
      <c r="N16905" s="1" t="str">
        <f>IF(OR(BART_Rides[[#This Row],[Station Code]]="EM", BART_Rides[[#This Row],[Station Code]]="MT", BART_Rides[[#This Row],[Station Code]]="PL", BART_Rides[[#This Row],[Station Code]]="CC"), "Yes", "No")</f>
        <v>No</v>
      </c>
    </row>
    <row r="16906" spans="6:14">
      <c r="F16906" s="3">
        <v>44311</v>
      </c>
      <c r="G16906" s="1" t="s">
        <v>93</v>
      </c>
      <c r="H16906" s="1" t="s">
        <v>104</v>
      </c>
      <c r="I16906" s="1">
        <v>155</v>
      </c>
      <c r="J16906" s="1">
        <f>MONTH(BART_Rides[[#This Row],[Date]])</f>
        <v>4</v>
      </c>
      <c r="K16906" s="1">
        <f>WEEKDAY(BART_Rides[[#This Row],[Date]],2)</f>
        <v>7</v>
      </c>
      <c r="L16906" s="1" t="str">
        <f>LEFT(BART_Rides[[#This Row],[Lines]],1)</f>
        <v>O</v>
      </c>
      <c r="M16906" s="1" t="str">
        <f>IF(BART_Rides[[#This Row],[FirstLetter]]="Y","Yes","No")</f>
        <v>No</v>
      </c>
      <c r="N16906" s="1" t="str">
        <f>IF(OR(BART_Rides[[#This Row],[Station Code]]="EM", BART_Rides[[#This Row],[Station Code]]="MT", BART_Rides[[#This Row],[Station Code]]="PL", BART_Rides[[#This Row],[Station Code]]="CC"), "Yes", "No")</f>
        <v>No</v>
      </c>
    </row>
    <row r="16907" spans="6:14">
      <c r="F16907" s="3">
        <v>44312</v>
      </c>
      <c r="G16907" s="1" t="s">
        <v>93</v>
      </c>
      <c r="H16907" s="1" t="s">
        <v>104</v>
      </c>
      <c r="I16907" s="1">
        <v>236</v>
      </c>
      <c r="J16907" s="1">
        <f>MONTH(BART_Rides[[#This Row],[Date]])</f>
        <v>4</v>
      </c>
      <c r="K16907" s="1">
        <f>WEEKDAY(BART_Rides[[#This Row],[Date]],2)</f>
        <v>1</v>
      </c>
      <c r="L16907" s="1" t="str">
        <f>LEFT(BART_Rides[[#This Row],[Lines]],1)</f>
        <v>O</v>
      </c>
      <c r="M16907" s="1" t="str">
        <f>IF(BART_Rides[[#This Row],[FirstLetter]]="Y","Yes","No")</f>
        <v>No</v>
      </c>
      <c r="N16907" s="1" t="str">
        <f>IF(OR(BART_Rides[[#This Row],[Station Code]]="EM", BART_Rides[[#This Row],[Station Code]]="MT", BART_Rides[[#This Row],[Station Code]]="PL", BART_Rides[[#This Row],[Station Code]]="CC"), "Yes", "No")</f>
        <v>No</v>
      </c>
    </row>
    <row r="16908" spans="6:14">
      <c r="F16908" s="3">
        <v>44313</v>
      </c>
      <c r="G16908" s="1" t="s">
        <v>93</v>
      </c>
      <c r="H16908" s="1" t="s">
        <v>104</v>
      </c>
      <c r="I16908" s="1">
        <v>226</v>
      </c>
      <c r="J16908" s="1">
        <f>MONTH(BART_Rides[[#This Row],[Date]])</f>
        <v>4</v>
      </c>
      <c r="K16908" s="1">
        <f>WEEKDAY(BART_Rides[[#This Row],[Date]],2)</f>
        <v>2</v>
      </c>
      <c r="L16908" s="1" t="str">
        <f>LEFT(BART_Rides[[#This Row],[Lines]],1)</f>
        <v>O</v>
      </c>
      <c r="M16908" s="1" t="str">
        <f>IF(BART_Rides[[#This Row],[FirstLetter]]="Y","Yes","No")</f>
        <v>No</v>
      </c>
      <c r="N16908" s="1" t="str">
        <f>IF(OR(BART_Rides[[#This Row],[Station Code]]="EM", BART_Rides[[#This Row],[Station Code]]="MT", BART_Rides[[#This Row],[Station Code]]="PL", BART_Rides[[#This Row],[Station Code]]="CC"), "Yes", "No")</f>
        <v>No</v>
      </c>
    </row>
    <row r="16909" spans="6:14">
      <c r="F16909" s="3">
        <v>44314</v>
      </c>
      <c r="G16909" s="1" t="s">
        <v>93</v>
      </c>
      <c r="H16909" s="1" t="s">
        <v>104</v>
      </c>
      <c r="I16909" s="1">
        <v>259</v>
      </c>
      <c r="J16909" s="1">
        <f>MONTH(BART_Rides[[#This Row],[Date]])</f>
        <v>4</v>
      </c>
      <c r="K16909" s="1">
        <f>WEEKDAY(BART_Rides[[#This Row],[Date]],2)</f>
        <v>3</v>
      </c>
      <c r="L16909" s="1" t="str">
        <f>LEFT(BART_Rides[[#This Row],[Lines]],1)</f>
        <v>O</v>
      </c>
      <c r="M16909" s="1" t="str">
        <f>IF(BART_Rides[[#This Row],[FirstLetter]]="Y","Yes","No")</f>
        <v>No</v>
      </c>
      <c r="N16909" s="1" t="str">
        <f>IF(OR(BART_Rides[[#This Row],[Station Code]]="EM", BART_Rides[[#This Row],[Station Code]]="MT", BART_Rides[[#This Row],[Station Code]]="PL", BART_Rides[[#This Row],[Station Code]]="CC"), "Yes", "No")</f>
        <v>No</v>
      </c>
    </row>
    <row r="16910" spans="6:14">
      <c r="F16910" s="3">
        <v>44315</v>
      </c>
      <c r="G16910" s="1" t="s">
        <v>93</v>
      </c>
      <c r="H16910" s="1" t="s">
        <v>104</v>
      </c>
      <c r="I16910" s="1">
        <v>266</v>
      </c>
      <c r="J16910" s="1">
        <f>MONTH(BART_Rides[[#This Row],[Date]])</f>
        <v>4</v>
      </c>
      <c r="K16910" s="1">
        <f>WEEKDAY(BART_Rides[[#This Row],[Date]],2)</f>
        <v>4</v>
      </c>
      <c r="L16910" s="1" t="str">
        <f>LEFT(BART_Rides[[#This Row],[Lines]],1)</f>
        <v>O</v>
      </c>
      <c r="M16910" s="1" t="str">
        <f>IF(BART_Rides[[#This Row],[FirstLetter]]="Y","Yes","No")</f>
        <v>No</v>
      </c>
      <c r="N16910" s="1" t="str">
        <f>IF(OR(BART_Rides[[#This Row],[Station Code]]="EM", BART_Rides[[#This Row],[Station Code]]="MT", BART_Rides[[#This Row],[Station Code]]="PL", BART_Rides[[#This Row],[Station Code]]="CC"), "Yes", "No")</f>
        <v>No</v>
      </c>
    </row>
    <row r="16911" spans="6:14">
      <c r="F16911" s="3">
        <v>44316</v>
      </c>
      <c r="G16911" s="1" t="s">
        <v>93</v>
      </c>
      <c r="H16911" s="1" t="s">
        <v>104</v>
      </c>
      <c r="I16911" s="1">
        <v>289</v>
      </c>
      <c r="J16911" s="1">
        <f>MONTH(BART_Rides[[#This Row],[Date]])</f>
        <v>4</v>
      </c>
      <c r="K16911" s="1">
        <f>WEEKDAY(BART_Rides[[#This Row],[Date]],2)</f>
        <v>5</v>
      </c>
      <c r="L16911" s="1" t="str">
        <f>LEFT(BART_Rides[[#This Row],[Lines]],1)</f>
        <v>O</v>
      </c>
      <c r="M16911" s="1" t="str">
        <f>IF(BART_Rides[[#This Row],[FirstLetter]]="Y","Yes","No")</f>
        <v>No</v>
      </c>
      <c r="N16911" s="1" t="str">
        <f>IF(OR(BART_Rides[[#This Row],[Station Code]]="EM", BART_Rides[[#This Row],[Station Code]]="MT", BART_Rides[[#This Row],[Station Code]]="PL", BART_Rides[[#This Row],[Station Code]]="CC"), "Yes", "No")</f>
        <v>No</v>
      </c>
    </row>
    <row r="16912" spans="6:14">
      <c r="F16912" s="3">
        <v>44317</v>
      </c>
      <c r="G16912" s="1" t="s">
        <v>93</v>
      </c>
      <c r="H16912" s="1" t="s">
        <v>104</v>
      </c>
      <c r="I16912" s="1">
        <v>244</v>
      </c>
      <c r="J16912" s="1">
        <f>MONTH(BART_Rides[[#This Row],[Date]])</f>
        <v>5</v>
      </c>
      <c r="K16912" s="1">
        <f>WEEKDAY(BART_Rides[[#This Row],[Date]],2)</f>
        <v>6</v>
      </c>
      <c r="L16912" s="1" t="str">
        <f>LEFT(BART_Rides[[#This Row],[Lines]],1)</f>
        <v>O</v>
      </c>
      <c r="M16912" s="1" t="str">
        <f>IF(BART_Rides[[#This Row],[FirstLetter]]="Y","Yes","No")</f>
        <v>No</v>
      </c>
      <c r="N16912" s="1" t="str">
        <f>IF(OR(BART_Rides[[#This Row],[Station Code]]="EM", BART_Rides[[#This Row],[Station Code]]="MT", BART_Rides[[#This Row],[Station Code]]="PL", BART_Rides[[#This Row],[Station Code]]="CC"), "Yes", "No")</f>
        <v>No</v>
      </c>
    </row>
    <row r="16913" spans="6:14">
      <c r="F16913" s="3">
        <v>44318</v>
      </c>
      <c r="G16913" s="1" t="s">
        <v>93</v>
      </c>
      <c r="H16913" s="1" t="s">
        <v>104</v>
      </c>
      <c r="I16913" s="1">
        <v>197</v>
      </c>
      <c r="J16913" s="1">
        <f>MONTH(BART_Rides[[#This Row],[Date]])</f>
        <v>5</v>
      </c>
      <c r="K16913" s="1">
        <f>WEEKDAY(BART_Rides[[#This Row],[Date]],2)</f>
        <v>7</v>
      </c>
      <c r="L16913" s="1" t="str">
        <f>LEFT(BART_Rides[[#This Row],[Lines]],1)</f>
        <v>O</v>
      </c>
      <c r="M16913" s="1" t="str">
        <f>IF(BART_Rides[[#This Row],[FirstLetter]]="Y","Yes","No")</f>
        <v>No</v>
      </c>
      <c r="N16913" s="1" t="str">
        <f>IF(OR(BART_Rides[[#This Row],[Station Code]]="EM", BART_Rides[[#This Row],[Station Code]]="MT", BART_Rides[[#This Row],[Station Code]]="PL", BART_Rides[[#This Row],[Station Code]]="CC"), "Yes", "No")</f>
        <v>No</v>
      </c>
    </row>
    <row r="16914" spans="6:14">
      <c r="F16914" s="3">
        <v>44319</v>
      </c>
      <c r="G16914" s="1" t="s">
        <v>93</v>
      </c>
      <c r="H16914" s="1" t="s">
        <v>104</v>
      </c>
      <c r="I16914" s="1">
        <v>238</v>
      </c>
      <c r="J16914" s="1">
        <f>MONTH(BART_Rides[[#This Row],[Date]])</f>
        <v>5</v>
      </c>
      <c r="K16914" s="1">
        <f>WEEKDAY(BART_Rides[[#This Row],[Date]],2)</f>
        <v>1</v>
      </c>
      <c r="L16914" s="1" t="str">
        <f>LEFT(BART_Rides[[#This Row],[Lines]],1)</f>
        <v>O</v>
      </c>
      <c r="M16914" s="1" t="str">
        <f>IF(BART_Rides[[#This Row],[FirstLetter]]="Y","Yes","No")</f>
        <v>No</v>
      </c>
      <c r="N16914" s="1" t="str">
        <f>IF(OR(BART_Rides[[#This Row],[Station Code]]="EM", BART_Rides[[#This Row],[Station Code]]="MT", BART_Rides[[#This Row],[Station Code]]="PL", BART_Rides[[#This Row],[Station Code]]="CC"), "Yes", "No")</f>
        <v>No</v>
      </c>
    </row>
    <row r="16915" spans="6:14">
      <c r="F16915" s="3">
        <v>44320</v>
      </c>
      <c r="G16915" s="1" t="s">
        <v>93</v>
      </c>
      <c r="H16915" s="1" t="s">
        <v>104</v>
      </c>
      <c r="I16915" s="1">
        <v>240</v>
      </c>
      <c r="J16915" s="1">
        <f>MONTH(BART_Rides[[#This Row],[Date]])</f>
        <v>5</v>
      </c>
      <c r="K16915" s="1">
        <f>WEEKDAY(BART_Rides[[#This Row],[Date]],2)</f>
        <v>2</v>
      </c>
      <c r="L16915" s="1" t="str">
        <f>LEFT(BART_Rides[[#This Row],[Lines]],1)</f>
        <v>O</v>
      </c>
      <c r="M16915" s="1" t="str">
        <f>IF(BART_Rides[[#This Row],[FirstLetter]]="Y","Yes","No")</f>
        <v>No</v>
      </c>
      <c r="N16915" s="1" t="str">
        <f>IF(OR(BART_Rides[[#This Row],[Station Code]]="EM", BART_Rides[[#This Row],[Station Code]]="MT", BART_Rides[[#This Row],[Station Code]]="PL", BART_Rides[[#This Row],[Station Code]]="CC"), "Yes", "No")</f>
        <v>No</v>
      </c>
    </row>
    <row r="16916" spans="6:14">
      <c r="F16916" s="3">
        <v>44321</v>
      </c>
      <c r="G16916" s="1" t="s">
        <v>93</v>
      </c>
      <c r="H16916" s="1" t="s">
        <v>104</v>
      </c>
      <c r="I16916" s="1">
        <v>286</v>
      </c>
      <c r="J16916" s="1">
        <f>MONTH(BART_Rides[[#This Row],[Date]])</f>
        <v>5</v>
      </c>
      <c r="K16916" s="1">
        <f>WEEKDAY(BART_Rides[[#This Row],[Date]],2)</f>
        <v>3</v>
      </c>
      <c r="L16916" s="1" t="str">
        <f>LEFT(BART_Rides[[#This Row],[Lines]],1)</f>
        <v>O</v>
      </c>
      <c r="M16916" s="1" t="str">
        <f>IF(BART_Rides[[#This Row],[FirstLetter]]="Y","Yes","No")</f>
        <v>No</v>
      </c>
      <c r="N16916" s="1" t="str">
        <f>IF(OR(BART_Rides[[#This Row],[Station Code]]="EM", BART_Rides[[#This Row],[Station Code]]="MT", BART_Rides[[#This Row],[Station Code]]="PL", BART_Rides[[#This Row],[Station Code]]="CC"), "Yes", "No")</f>
        <v>No</v>
      </c>
    </row>
    <row r="16917" spans="6:14">
      <c r="F16917" s="3">
        <v>44322</v>
      </c>
      <c r="G16917" s="1" t="s">
        <v>93</v>
      </c>
      <c r="H16917" s="1" t="s">
        <v>104</v>
      </c>
      <c r="I16917" s="1">
        <v>281</v>
      </c>
      <c r="J16917" s="1">
        <f>MONTH(BART_Rides[[#This Row],[Date]])</f>
        <v>5</v>
      </c>
      <c r="K16917" s="1">
        <f>WEEKDAY(BART_Rides[[#This Row],[Date]],2)</f>
        <v>4</v>
      </c>
      <c r="L16917" s="1" t="str">
        <f>LEFT(BART_Rides[[#This Row],[Lines]],1)</f>
        <v>O</v>
      </c>
      <c r="M16917" s="1" t="str">
        <f>IF(BART_Rides[[#This Row],[FirstLetter]]="Y","Yes","No")</f>
        <v>No</v>
      </c>
      <c r="N16917" s="1" t="str">
        <f>IF(OR(BART_Rides[[#This Row],[Station Code]]="EM", BART_Rides[[#This Row],[Station Code]]="MT", BART_Rides[[#This Row],[Station Code]]="PL", BART_Rides[[#This Row],[Station Code]]="CC"), "Yes", "No")</f>
        <v>No</v>
      </c>
    </row>
    <row r="16918" spans="6:14">
      <c r="F16918" s="3">
        <v>44323</v>
      </c>
      <c r="G16918" s="1" t="s">
        <v>93</v>
      </c>
      <c r="H16918" s="1" t="s">
        <v>104</v>
      </c>
      <c r="I16918" s="1">
        <v>277</v>
      </c>
      <c r="J16918" s="1">
        <f>MONTH(BART_Rides[[#This Row],[Date]])</f>
        <v>5</v>
      </c>
      <c r="K16918" s="1">
        <f>WEEKDAY(BART_Rides[[#This Row],[Date]],2)</f>
        <v>5</v>
      </c>
      <c r="L16918" s="1" t="str">
        <f>LEFT(BART_Rides[[#This Row],[Lines]],1)</f>
        <v>O</v>
      </c>
      <c r="M16918" s="1" t="str">
        <f>IF(BART_Rides[[#This Row],[FirstLetter]]="Y","Yes","No")</f>
        <v>No</v>
      </c>
      <c r="N16918" s="1" t="str">
        <f>IF(OR(BART_Rides[[#This Row],[Station Code]]="EM", BART_Rides[[#This Row],[Station Code]]="MT", BART_Rides[[#This Row],[Station Code]]="PL", BART_Rides[[#This Row],[Station Code]]="CC"), "Yes", "No")</f>
        <v>No</v>
      </c>
    </row>
    <row r="16919" spans="6:14">
      <c r="F16919" s="3">
        <v>44324</v>
      </c>
      <c r="G16919" s="1" t="s">
        <v>93</v>
      </c>
      <c r="H16919" s="1" t="s">
        <v>104</v>
      </c>
      <c r="I16919" s="1">
        <v>212</v>
      </c>
      <c r="J16919" s="1">
        <f>MONTH(BART_Rides[[#This Row],[Date]])</f>
        <v>5</v>
      </c>
      <c r="K16919" s="1">
        <f>WEEKDAY(BART_Rides[[#This Row],[Date]],2)</f>
        <v>6</v>
      </c>
      <c r="L16919" s="1" t="str">
        <f>LEFT(BART_Rides[[#This Row],[Lines]],1)</f>
        <v>O</v>
      </c>
      <c r="M16919" s="1" t="str">
        <f>IF(BART_Rides[[#This Row],[FirstLetter]]="Y","Yes","No")</f>
        <v>No</v>
      </c>
      <c r="N16919" s="1" t="str">
        <f>IF(OR(BART_Rides[[#This Row],[Station Code]]="EM", BART_Rides[[#This Row],[Station Code]]="MT", BART_Rides[[#This Row],[Station Code]]="PL", BART_Rides[[#This Row],[Station Code]]="CC"), "Yes", "No")</f>
        <v>No</v>
      </c>
    </row>
    <row r="16920" spans="6:14">
      <c r="F16920" s="3">
        <v>44325</v>
      </c>
      <c r="G16920" s="1" t="s">
        <v>93</v>
      </c>
      <c r="H16920" s="1" t="s">
        <v>104</v>
      </c>
      <c r="I16920" s="1">
        <v>184</v>
      </c>
      <c r="J16920" s="1">
        <f>MONTH(BART_Rides[[#This Row],[Date]])</f>
        <v>5</v>
      </c>
      <c r="K16920" s="1">
        <f>WEEKDAY(BART_Rides[[#This Row],[Date]],2)</f>
        <v>7</v>
      </c>
      <c r="L16920" s="1" t="str">
        <f>LEFT(BART_Rides[[#This Row],[Lines]],1)</f>
        <v>O</v>
      </c>
      <c r="M16920" s="1" t="str">
        <f>IF(BART_Rides[[#This Row],[FirstLetter]]="Y","Yes","No")</f>
        <v>No</v>
      </c>
      <c r="N16920" s="1" t="str">
        <f>IF(OR(BART_Rides[[#This Row],[Station Code]]="EM", BART_Rides[[#This Row],[Station Code]]="MT", BART_Rides[[#This Row],[Station Code]]="PL", BART_Rides[[#This Row],[Station Code]]="CC"), "Yes", "No")</f>
        <v>No</v>
      </c>
    </row>
    <row r="16921" spans="6:14">
      <c r="F16921" s="3">
        <v>44326</v>
      </c>
      <c r="G16921" s="1" t="s">
        <v>93</v>
      </c>
      <c r="H16921" s="1" t="s">
        <v>104</v>
      </c>
      <c r="I16921" s="1">
        <v>250</v>
      </c>
      <c r="J16921" s="1">
        <f>MONTH(BART_Rides[[#This Row],[Date]])</f>
        <v>5</v>
      </c>
      <c r="K16921" s="1">
        <f>WEEKDAY(BART_Rides[[#This Row],[Date]],2)</f>
        <v>1</v>
      </c>
      <c r="L16921" s="1" t="str">
        <f>LEFT(BART_Rides[[#This Row],[Lines]],1)</f>
        <v>O</v>
      </c>
      <c r="M16921" s="1" t="str">
        <f>IF(BART_Rides[[#This Row],[FirstLetter]]="Y","Yes","No")</f>
        <v>No</v>
      </c>
      <c r="N16921" s="1" t="str">
        <f>IF(OR(BART_Rides[[#This Row],[Station Code]]="EM", BART_Rides[[#This Row],[Station Code]]="MT", BART_Rides[[#This Row],[Station Code]]="PL", BART_Rides[[#This Row],[Station Code]]="CC"), "Yes", "No")</f>
        <v>No</v>
      </c>
    </row>
    <row r="16922" spans="6:14">
      <c r="F16922" s="3">
        <v>44327</v>
      </c>
      <c r="G16922" s="1" t="s">
        <v>93</v>
      </c>
      <c r="H16922" s="1" t="s">
        <v>104</v>
      </c>
      <c r="I16922" s="1">
        <v>257</v>
      </c>
      <c r="J16922" s="1">
        <f>MONTH(BART_Rides[[#This Row],[Date]])</f>
        <v>5</v>
      </c>
      <c r="K16922" s="1">
        <f>WEEKDAY(BART_Rides[[#This Row],[Date]],2)</f>
        <v>2</v>
      </c>
      <c r="L16922" s="1" t="str">
        <f>LEFT(BART_Rides[[#This Row],[Lines]],1)</f>
        <v>O</v>
      </c>
      <c r="M16922" s="1" t="str">
        <f>IF(BART_Rides[[#This Row],[FirstLetter]]="Y","Yes","No")</f>
        <v>No</v>
      </c>
      <c r="N16922" s="1" t="str">
        <f>IF(OR(BART_Rides[[#This Row],[Station Code]]="EM", BART_Rides[[#This Row],[Station Code]]="MT", BART_Rides[[#This Row],[Station Code]]="PL", BART_Rides[[#This Row],[Station Code]]="CC"), "Yes", "No")</f>
        <v>No</v>
      </c>
    </row>
    <row r="16923" spans="6:14">
      <c r="F16923" s="3">
        <v>44328</v>
      </c>
      <c r="G16923" s="1" t="s">
        <v>93</v>
      </c>
      <c r="H16923" s="1" t="s">
        <v>104</v>
      </c>
      <c r="I16923" s="1">
        <v>260</v>
      </c>
      <c r="J16923" s="1">
        <f>MONTH(BART_Rides[[#This Row],[Date]])</f>
        <v>5</v>
      </c>
      <c r="K16923" s="1">
        <f>WEEKDAY(BART_Rides[[#This Row],[Date]],2)</f>
        <v>3</v>
      </c>
      <c r="L16923" s="1" t="str">
        <f>LEFT(BART_Rides[[#This Row],[Lines]],1)</f>
        <v>O</v>
      </c>
      <c r="M16923" s="1" t="str">
        <f>IF(BART_Rides[[#This Row],[FirstLetter]]="Y","Yes","No")</f>
        <v>No</v>
      </c>
      <c r="N16923" s="1" t="str">
        <f>IF(OR(BART_Rides[[#This Row],[Station Code]]="EM", BART_Rides[[#This Row],[Station Code]]="MT", BART_Rides[[#This Row],[Station Code]]="PL", BART_Rides[[#This Row],[Station Code]]="CC"), "Yes", "No")</f>
        <v>No</v>
      </c>
    </row>
    <row r="16924" spans="6:14">
      <c r="F16924" s="3">
        <v>44329</v>
      </c>
      <c r="G16924" s="1" t="s">
        <v>93</v>
      </c>
      <c r="H16924" s="1" t="s">
        <v>104</v>
      </c>
      <c r="I16924" s="1">
        <v>256</v>
      </c>
      <c r="J16924" s="1">
        <f>MONTH(BART_Rides[[#This Row],[Date]])</f>
        <v>5</v>
      </c>
      <c r="K16924" s="1">
        <f>WEEKDAY(BART_Rides[[#This Row],[Date]],2)</f>
        <v>4</v>
      </c>
      <c r="L16924" s="1" t="str">
        <f>LEFT(BART_Rides[[#This Row],[Lines]],1)</f>
        <v>O</v>
      </c>
      <c r="M16924" s="1" t="str">
        <f>IF(BART_Rides[[#This Row],[FirstLetter]]="Y","Yes","No")</f>
        <v>No</v>
      </c>
      <c r="N16924" s="1" t="str">
        <f>IF(OR(BART_Rides[[#This Row],[Station Code]]="EM", BART_Rides[[#This Row],[Station Code]]="MT", BART_Rides[[#This Row],[Station Code]]="PL", BART_Rides[[#This Row],[Station Code]]="CC"), "Yes", "No")</f>
        <v>No</v>
      </c>
    </row>
    <row r="16925" spans="6:14">
      <c r="F16925" s="3">
        <v>44330</v>
      </c>
      <c r="G16925" s="1" t="s">
        <v>93</v>
      </c>
      <c r="H16925" s="1" t="s">
        <v>104</v>
      </c>
      <c r="I16925" s="1">
        <v>302</v>
      </c>
      <c r="J16925" s="1">
        <f>MONTH(BART_Rides[[#This Row],[Date]])</f>
        <v>5</v>
      </c>
      <c r="K16925" s="1">
        <f>WEEKDAY(BART_Rides[[#This Row],[Date]],2)</f>
        <v>5</v>
      </c>
      <c r="L16925" s="1" t="str">
        <f>LEFT(BART_Rides[[#This Row],[Lines]],1)</f>
        <v>O</v>
      </c>
      <c r="M16925" s="1" t="str">
        <f>IF(BART_Rides[[#This Row],[FirstLetter]]="Y","Yes","No")</f>
        <v>No</v>
      </c>
      <c r="N16925" s="1" t="str">
        <f>IF(OR(BART_Rides[[#This Row],[Station Code]]="EM", BART_Rides[[#This Row],[Station Code]]="MT", BART_Rides[[#This Row],[Station Code]]="PL", BART_Rides[[#This Row],[Station Code]]="CC"), "Yes", "No")</f>
        <v>No</v>
      </c>
    </row>
    <row r="16926" spans="6:14">
      <c r="F16926" s="3">
        <v>44331</v>
      </c>
      <c r="G16926" s="1" t="s">
        <v>93</v>
      </c>
      <c r="H16926" s="1" t="s">
        <v>104</v>
      </c>
      <c r="I16926" s="1">
        <v>171</v>
      </c>
      <c r="J16926" s="1">
        <f>MONTH(BART_Rides[[#This Row],[Date]])</f>
        <v>5</v>
      </c>
      <c r="K16926" s="1">
        <f>WEEKDAY(BART_Rides[[#This Row],[Date]],2)</f>
        <v>6</v>
      </c>
      <c r="L16926" s="1" t="str">
        <f>LEFT(BART_Rides[[#This Row],[Lines]],1)</f>
        <v>O</v>
      </c>
      <c r="M16926" s="1" t="str">
        <f>IF(BART_Rides[[#This Row],[FirstLetter]]="Y","Yes","No")</f>
        <v>No</v>
      </c>
      <c r="N16926" s="1" t="str">
        <f>IF(OR(BART_Rides[[#This Row],[Station Code]]="EM", BART_Rides[[#This Row],[Station Code]]="MT", BART_Rides[[#This Row],[Station Code]]="PL", BART_Rides[[#This Row],[Station Code]]="CC"), "Yes", "No")</f>
        <v>No</v>
      </c>
    </row>
    <row r="16927" spans="6:14">
      <c r="F16927" s="3">
        <v>44332</v>
      </c>
      <c r="G16927" s="1" t="s">
        <v>93</v>
      </c>
      <c r="H16927" s="1" t="s">
        <v>104</v>
      </c>
      <c r="I16927" s="1">
        <v>138</v>
      </c>
      <c r="J16927" s="1">
        <f>MONTH(BART_Rides[[#This Row],[Date]])</f>
        <v>5</v>
      </c>
      <c r="K16927" s="1">
        <f>WEEKDAY(BART_Rides[[#This Row],[Date]],2)</f>
        <v>7</v>
      </c>
      <c r="L16927" s="1" t="str">
        <f>LEFT(BART_Rides[[#This Row],[Lines]],1)</f>
        <v>O</v>
      </c>
      <c r="M16927" s="1" t="str">
        <f>IF(BART_Rides[[#This Row],[FirstLetter]]="Y","Yes","No")</f>
        <v>No</v>
      </c>
      <c r="N16927" s="1" t="str">
        <f>IF(OR(BART_Rides[[#This Row],[Station Code]]="EM", BART_Rides[[#This Row],[Station Code]]="MT", BART_Rides[[#This Row],[Station Code]]="PL", BART_Rides[[#This Row],[Station Code]]="CC"), "Yes", "No")</f>
        <v>No</v>
      </c>
    </row>
    <row r="16928" spans="6:14">
      <c r="F16928" s="3">
        <v>44333</v>
      </c>
      <c r="G16928" s="1" t="s">
        <v>93</v>
      </c>
      <c r="H16928" s="1" t="s">
        <v>104</v>
      </c>
      <c r="I16928" s="1">
        <v>283</v>
      </c>
      <c r="J16928" s="1">
        <f>MONTH(BART_Rides[[#This Row],[Date]])</f>
        <v>5</v>
      </c>
      <c r="K16928" s="1">
        <f>WEEKDAY(BART_Rides[[#This Row],[Date]],2)</f>
        <v>1</v>
      </c>
      <c r="L16928" s="1" t="str">
        <f>LEFT(BART_Rides[[#This Row],[Lines]],1)</f>
        <v>O</v>
      </c>
      <c r="M16928" s="1" t="str">
        <f>IF(BART_Rides[[#This Row],[FirstLetter]]="Y","Yes","No")</f>
        <v>No</v>
      </c>
      <c r="N16928" s="1" t="str">
        <f>IF(OR(BART_Rides[[#This Row],[Station Code]]="EM", BART_Rides[[#This Row],[Station Code]]="MT", BART_Rides[[#This Row],[Station Code]]="PL", BART_Rides[[#This Row],[Station Code]]="CC"), "Yes", "No")</f>
        <v>No</v>
      </c>
    </row>
    <row r="16929" spans="6:14">
      <c r="F16929" s="3">
        <v>44334</v>
      </c>
      <c r="G16929" s="1" t="s">
        <v>93</v>
      </c>
      <c r="H16929" s="1" t="s">
        <v>104</v>
      </c>
      <c r="I16929" s="1">
        <v>285</v>
      </c>
      <c r="J16929" s="1">
        <f>MONTH(BART_Rides[[#This Row],[Date]])</f>
        <v>5</v>
      </c>
      <c r="K16929" s="1">
        <f>WEEKDAY(BART_Rides[[#This Row],[Date]],2)</f>
        <v>2</v>
      </c>
      <c r="L16929" s="1" t="str">
        <f>LEFT(BART_Rides[[#This Row],[Lines]],1)</f>
        <v>O</v>
      </c>
      <c r="M16929" s="1" t="str">
        <f>IF(BART_Rides[[#This Row],[FirstLetter]]="Y","Yes","No")</f>
        <v>No</v>
      </c>
      <c r="N16929" s="1" t="str">
        <f>IF(OR(BART_Rides[[#This Row],[Station Code]]="EM", BART_Rides[[#This Row],[Station Code]]="MT", BART_Rides[[#This Row],[Station Code]]="PL", BART_Rides[[#This Row],[Station Code]]="CC"), "Yes", "No")</f>
        <v>No</v>
      </c>
    </row>
    <row r="16930" spans="6:14">
      <c r="F16930" s="3">
        <v>44335</v>
      </c>
      <c r="G16930" s="1" t="s">
        <v>93</v>
      </c>
      <c r="H16930" s="1" t="s">
        <v>104</v>
      </c>
      <c r="I16930" s="1">
        <v>259</v>
      </c>
      <c r="J16930" s="1">
        <f>MONTH(BART_Rides[[#This Row],[Date]])</f>
        <v>5</v>
      </c>
      <c r="K16930" s="1">
        <f>WEEKDAY(BART_Rides[[#This Row],[Date]],2)</f>
        <v>3</v>
      </c>
      <c r="L16930" s="1" t="str">
        <f>LEFT(BART_Rides[[#This Row],[Lines]],1)</f>
        <v>O</v>
      </c>
      <c r="M16930" s="1" t="str">
        <f>IF(BART_Rides[[#This Row],[FirstLetter]]="Y","Yes","No")</f>
        <v>No</v>
      </c>
      <c r="N16930" s="1" t="str">
        <f>IF(OR(BART_Rides[[#This Row],[Station Code]]="EM", BART_Rides[[#This Row],[Station Code]]="MT", BART_Rides[[#This Row],[Station Code]]="PL", BART_Rides[[#This Row],[Station Code]]="CC"), "Yes", "No")</f>
        <v>No</v>
      </c>
    </row>
    <row r="16931" spans="6:14">
      <c r="F16931" s="3">
        <v>44336</v>
      </c>
      <c r="G16931" s="1" t="s">
        <v>93</v>
      </c>
      <c r="H16931" s="1" t="s">
        <v>104</v>
      </c>
      <c r="I16931" s="1">
        <v>255</v>
      </c>
      <c r="J16931" s="1">
        <f>MONTH(BART_Rides[[#This Row],[Date]])</f>
        <v>5</v>
      </c>
      <c r="K16931" s="1">
        <f>WEEKDAY(BART_Rides[[#This Row],[Date]],2)</f>
        <v>4</v>
      </c>
      <c r="L16931" s="1" t="str">
        <f>LEFT(BART_Rides[[#This Row],[Lines]],1)</f>
        <v>O</v>
      </c>
      <c r="M16931" s="1" t="str">
        <f>IF(BART_Rides[[#This Row],[FirstLetter]]="Y","Yes","No")</f>
        <v>No</v>
      </c>
      <c r="N16931" s="1" t="str">
        <f>IF(OR(BART_Rides[[#This Row],[Station Code]]="EM", BART_Rides[[#This Row],[Station Code]]="MT", BART_Rides[[#This Row],[Station Code]]="PL", BART_Rides[[#This Row],[Station Code]]="CC"), "Yes", "No")</f>
        <v>No</v>
      </c>
    </row>
    <row r="16932" spans="6:14">
      <c r="F16932" s="3">
        <v>44337</v>
      </c>
      <c r="G16932" s="1" t="s">
        <v>93</v>
      </c>
      <c r="H16932" s="1" t="s">
        <v>104</v>
      </c>
      <c r="I16932" s="1">
        <v>319</v>
      </c>
      <c r="J16932" s="1">
        <f>MONTH(BART_Rides[[#This Row],[Date]])</f>
        <v>5</v>
      </c>
      <c r="K16932" s="1">
        <f>WEEKDAY(BART_Rides[[#This Row],[Date]],2)</f>
        <v>5</v>
      </c>
      <c r="L16932" s="1" t="str">
        <f>LEFT(BART_Rides[[#This Row],[Lines]],1)</f>
        <v>O</v>
      </c>
      <c r="M16932" s="1" t="str">
        <f>IF(BART_Rides[[#This Row],[FirstLetter]]="Y","Yes","No")</f>
        <v>No</v>
      </c>
      <c r="N16932" s="1" t="str">
        <f>IF(OR(BART_Rides[[#This Row],[Station Code]]="EM", BART_Rides[[#This Row],[Station Code]]="MT", BART_Rides[[#This Row],[Station Code]]="PL", BART_Rides[[#This Row],[Station Code]]="CC"), "Yes", "No")</f>
        <v>No</v>
      </c>
    </row>
    <row r="16933" spans="6:14">
      <c r="F16933" s="3">
        <v>44338</v>
      </c>
      <c r="G16933" s="1" t="s">
        <v>93</v>
      </c>
      <c r="H16933" s="1" t="s">
        <v>104</v>
      </c>
      <c r="I16933" s="1">
        <v>265</v>
      </c>
      <c r="J16933" s="1">
        <f>MONTH(BART_Rides[[#This Row],[Date]])</f>
        <v>5</v>
      </c>
      <c r="K16933" s="1">
        <f>WEEKDAY(BART_Rides[[#This Row],[Date]],2)</f>
        <v>6</v>
      </c>
      <c r="L16933" s="1" t="str">
        <f>LEFT(BART_Rides[[#This Row],[Lines]],1)</f>
        <v>O</v>
      </c>
      <c r="M16933" s="1" t="str">
        <f>IF(BART_Rides[[#This Row],[FirstLetter]]="Y","Yes","No")</f>
        <v>No</v>
      </c>
      <c r="N16933" s="1" t="str">
        <f>IF(OR(BART_Rides[[#This Row],[Station Code]]="EM", BART_Rides[[#This Row],[Station Code]]="MT", BART_Rides[[#This Row],[Station Code]]="PL", BART_Rides[[#This Row],[Station Code]]="CC"), "Yes", "No")</f>
        <v>No</v>
      </c>
    </row>
    <row r="16934" spans="6:14">
      <c r="F16934" s="3">
        <v>44339</v>
      </c>
      <c r="G16934" s="1" t="s">
        <v>93</v>
      </c>
      <c r="H16934" s="1" t="s">
        <v>104</v>
      </c>
      <c r="I16934" s="1">
        <v>216</v>
      </c>
      <c r="J16934" s="1">
        <f>MONTH(BART_Rides[[#This Row],[Date]])</f>
        <v>5</v>
      </c>
      <c r="K16934" s="1">
        <f>WEEKDAY(BART_Rides[[#This Row],[Date]],2)</f>
        <v>7</v>
      </c>
      <c r="L16934" s="1" t="str">
        <f>LEFT(BART_Rides[[#This Row],[Lines]],1)</f>
        <v>O</v>
      </c>
      <c r="M16934" s="1" t="str">
        <f>IF(BART_Rides[[#This Row],[FirstLetter]]="Y","Yes","No")</f>
        <v>No</v>
      </c>
      <c r="N16934" s="1" t="str">
        <f>IF(OR(BART_Rides[[#This Row],[Station Code]]="EM", BART_Rides[[#This Row],[Station Code]]="MT", BART_Rides[[#This Row],[Station Code]]="PL", BART_Rides[[#This Row],[Station Code]]="CC"), "Yes", "No")</f>
        <v>No</v>
      </c>
    </row>
    <row r="16935" spans="6:14">
      <c r="F16935" s="3">
        <v>44340</v>
      </c>
      <c r="G16935" s="1" t="s">
        <v>93</v>
      </c>
      <c r="H16935" s="1" t="s">
        <v>104</v>
      </c>
      <c r="I16935" s="1">
        <v>253</v>
      </c>
      <c r="J16935" s="1">
        <f>MONTH(BART_Rides[[#This Row],[Date]])</f>
        <v>5</v>
      </c>
      <c r="K16935" s="1">
        <f>WEEKDAY(BART_Rides[[#This Row],[Date]],2)</f>
        <v>1</v>
      </c>
      <c r="L16935" s="1" t="str">
        <f>LEFT(BART_Rides[[#This Row],[Lines]],1)</f>
        <v>O</v>
      </c>
      <c r="M16935" s="1" t="str">
        <f>IF(BART_Rides[[#This Row],[FirstLetter]]="Y","Yes","No")</f>
        <v>No</v>
      </c>
      <c r="N16935" s="1" t="str">
        <f>IF(OR(BART_Rides[[#This Row],[Station Code]]="EM", BART_Rides[[#This Row],[Station Code]]="MT", BART_Rides[[#This Row],[Station Code]]="PL", BART_Rides[[#This Row],[Station Code]]="CC"), "Yes", "No")</f>
        <v>No</v>
      </c>
    </row>
    <row r="16936" spans="6:14">
      <c r="F16936" s="3">
        <v>44341</v>
      </c>
      <c r="G16936" s="1" t="s">
        <v>93</v>
      </c>
      <c r="H16936" s="1" t="s">
        <v>104</v>
      </c>
      <c r="I16936" s="1">
        <v>305</v>
      </c>
      <c r="J16936" s="1">
        <f>MONTH(BART_Rides[[#This Row],[Date]])</f>
        <v>5</v>
      </c>
      <c r="K16936" s="1">
        <f>WEEKDAY(BART_Rides[[#This Row],[Date]],2)</f>
        <v>2</v>
      </c>
      <c r="L16936" s="1" t="str">
        <f>LEFT(BART_Rides[[#This Row],[Lines]],1)</f>
        <v>O</v>
      </c>
      <c r="M16936" s="1" t="str">
        <f>IF(BART_Rides[[#This Row],[FirstLetter]]="Y","Yes","No")</f>
        <v>No</v>
      </c>
      <c r="N16936" s="1" t="str">
        <f>IF(OR(BART_Rides[[#This Row],[Station Code]]="EM", BART_Rides[[#This Row],[Station Code]]="MT", BART_Rides[[#This Row],[Station Code]]="PL", BART_Rides[[#This Row],[Station Code]]="CC"), "Yes", "No")</f>
        <v>No</v>
      </c>
    </row>
    <row r="16937" spans="6:14">
      <c r="F16937" s="3">
        <v>44342</v>
      </c>
      <c r="G16937" s="1" t="s">
        <v>93</v>
      </c>
      <c r="H16937" s="1" t="s">
        <v>104</v>
      </c>
      <c r="I16937" s="1">
        <v>283</v>
      </c>
      <c r="J16937" s="1">
        <f>MONTH(BART_Rides[[#This Row],[Date]])</f>
        <v>5</v>
      </c>
      <c r="K16937" s="1">
        <f>WEEKDAY(BART_Rides[[#This Row],[Date]],2)</f>
        <v>3</v>
      </c>
      <c r="L16937" s="1" t="str">
        <f>LEFT(BART_Rides[[#This Row],[Lines]],1)</f>
        <v>O</v>
      </c>
      <c r="M16937" s="1" t="str">
        <f>IF(BART_Rides[[#This Row],[FirstLetter]]="Y","Yes","No")</f>
        <v>No</v>
      </c>
      <c r="N16937" s="1" t="str">
        <f>IF(OR(BART_Rides[[#This Row],[Station Code]]="EM", BART_Rides[[#This Row],[Station Code]]="MT", BART_Rides[[#This Row],[Station Code]]="PL", BART_Rides[[#This Row],[Station Code]]="CC"), "Yes", "No")</f>
        <v>No</v>
      </c>
    </row>
    <row r="16938" spans="6:14">
      <c r="F16938" s="3">
        <v>44343</v>
      </c>
      <c r="G16938" s="1" t="s">
        <v>93</v>
      </c>
      <c r="H16938" s="1" t="s">
        <v>104</v>
      </c>
      <c r="I16938" s="1">
        <v>288</v>
      </c>
      <c r="J16938" s="1">
        <f>MONTH(BART_Rides[[#This Row],[Date]])</f>
        <v>5</v>
      </c>
      <c r="K16938" s="1">
        <f>WEEKDAY(BART_Rides[[#This Row],[Date]],2)</f>
        <v>4</v>
      </c>
      <c r="L16938" s="1" t="str">
        <f>LEFT(BART_Rides[[#This Row],[Lines]],1)</f>
        <v>O</v>
      </c>
      <c r="M16938" s="1" t="str">
        <f>IF(BART_Rides[[#This Row],[FirstLetter]]="Y","Yes","No")</f>
        <v>No</v>
      </c>
      <c r="N16938" s="1" t="str">
        <f>IF(OR(BART_Rides[[#This Row],[Station Code]]="EM", BART_Rides[[#This Row],[Station Code]]="MT", BART_Rides[[#This Row],[Station Code]]="PL", BART_Rides[[#This Row],[Station Code]]="CC"), "Yes", "No")</f>
        <v>No</v>
      </c>
    </row>
    <row r="16939" spans="6:14">
      <c r="F16939" s="3">
        <v>44344</v>
      </c>
      <c r="G16939" s="1" t="s">
        <v>93</v>
      </c>
      <c r="H16939" s="1" t="s">
        <v>104</v>
      </c>
      <c r="I16939" s="1">
        <v>353</v>
      </c>
      <c r="J16939" s="1">
        <f>MONTH(BART_Rides[[#This Row],[Date]])</f>
        <v>5</v>
      </c>
      <c r="K16939" s="1">
        <f>WEEKDAY(BART_Rides[[#This Row],[Date]],2)</f>
        <v>5</v>
      </c>
      <c r="L16939" s="1" t="str">
        <f>LEFT(BART_Rides[[#This Row],[Lines]],1)</f>
        <v>O</v>
      </c>
      <c r="M16939" s="1" t="str">
        <f>IF(BART_Rides[[#This Row],[FirstLetter]]="Y","Yes","No")</f>
        <v>No</v>
      </c>
      <c r="N16939" s="1" t="str">
        <f>IF(OR(BART_Rides[[#This Row],[Station Code]]="EM", BART_Rides[[#This Row],[Station Code]]="MT", BART_Rides[[#This Row],[Station Code]]="PL", BART_Rides[[#This Row],[Station Code]]="CC"), "Yes", "No")</f>
        <v>No</v>
      </c>
    </row>
    <row r="16940" spans="6:14">
      <c r="F16940" s="3">
        <v>44345</v>
      </c>
      <c r="G16940" s="1" t="s">
        <v>93</v>
      </c>
      <c r="H16940" s="1" t="s">
        <v>104</v>
      </c>
      <c r="I16940" s="1">
        <v>217</v>
      </c>
      <c r="J16940" s="1">
        <f>MONTH(BART_Rides[[#This Row],[Date]])</f>
        <v>5</v>
      </c>
      <c r="K16940" s="1">
        <f>WEEKDAY(BART_Rides[[#This Row],[Date]],2)</f>
        <v>6</v>
      </c>
      <c r="L16940" s="1" t="str">
        <f>LEFT(BART_Rides[[#This Row],[Lines]],1)</f>
        <v>O</v>
      </c>
      <c r="M16940" s="1" t="str">
        <f>IF(BART_Rides[[#This Row],[FirstLetter]]="Y","Yes","No")</f>
        <v>No</v>
      </c>
      <c r="N16940" s="1" t="str">
        <f>IF(OR(BART_Rides[[#This Row],[Station Code]]="EM", BART_Rides[[#This Row],[Station Code]]="MT", BART_Rides[[#This Row],[Station Code]]="PL", BART_Rides[[#This Row],[Station Code]]="CC"), "Yes", "No")</f>
        <v>No</v>
      </c>
    </row>
    <row r="16941" spans="6:14">
      <c r="F16941" s="3">
        <v>44346</v>
      </c>
      <c r="G16941" s="1" t="s">
        <v>93</v>
      </c>
      <c r="H16941" s="1" t="s">
        <v>104</v>
      </c>
      <c r="I16941" s="1">
        <v>159</v>
      </c>
      <c r="J16941" s="1">
        <f>MONTH(BART_Rides[[#This Row],[Date]])</f>
        <v>5</v>
      </c>
      <c r="K16941" s="1">
        <f>WEEKDAY(BART_Rides[[#This Row],[Date]],2)</f>
        <v>7</v>
      </c>
      <c r="L16941" s="1" t="str">
        <f>LEFT(BART_Rides[[#This Row],[Lines]],1)</f>
        <v>O</v>
      </c>
      <c r="M16941" s="1" t="str">
        <f>IF(BART_Rides[[#This Row],[FirstLetter]]="Y","Yes","No")</f>
        <v>No</v>
      </c>
      <c r="N16941" s="1" t="str">
        <f>IF(OR(BART_Rides[[#This Row],[Station Code]]="EM", BART_Rides[[#This Row],[Station Code]]="MT", BART_Rides[[#This Row],[Station Code]]="PL", BART_Rides[[#This Row],[Station Code]]="CC"), "Yes", "No")</f>
        <v>No</v>
      </c>
    </row>
    <row r="16942" spans="6:14">
      <c r="F16942" s="3">
        <v>44347</v>
      </c>
      <c r="G16942" s="1" t="s">
        <v>93</v>
      </c>
      <c r="H16942" s="1" t="s">
        <v>104</v>
      </c>
      <c r="I16942" s="1">
        <v>203</v>
      </c>
      <c r="J16942" s="1">
        <f>MONTH(BART_Rides[[#This Row],[Date]])</f>
        <v>5</v>
      </c>
      <c r="K16942" s="1">
        <f>WEEKDAY(BART_Rides[[#This Row],[Date]],2)</f>
        <v>1</v>
      </c>
      <c r="L16942" s="1" t="str">
        <f>LEFT(BART_Rides[[#This Row],[Lines]],1)</f>
        <v>O</v>
      </c>
      <c r="M16942" s="1" t="str">
        <f>IF(BART_Rides[[#This Row],[FirstLetter]]="Y","Yes","No")</f>
        <v>No</v>
      </c>
      <c r="N16942" s="1" t="str">
        <f>IF(OR(BART_Rides[[#This Row],[Station Code]]="EM", BART_Rides[[#This Row],[Station Code]]="MT", BART_Rides[[#This Row],[Station Code]]="PL", BART_Rides[[#This Row],[Station Code]]="CC"), "Yes", "No")</f>
        <v>No</v>
      </c>
    </row>
    <row r="16943" spans="6:14">
      <c r="F16943" s="3">
        <v>44348</v>
      </c>
      <c r="G16943" s="1" t="s">
        <v>93</v>
      </c>
      <c r="H16943" s="1" t="s">
        <v>104</v>
      </c>
      <c r="I16943" s="1">
        <v>267</v>
      </c>
      <c r="J16943" s="1">
        <f>MONTH(BART_Rides[[#This Row],[Date]])</f>
        <v>6</v>
      </c>
      <c r="K16943" s="1">
        <f>WEEKDAY(BART_Rides[[#This Row],[Date]],2)</f>
        <v>2</v>
      </c>
      <c r="L16943" s="1" t="str">
        <f>LEFT(BART_Rides[[#This Row],[Lines]],1)</f>
        <v>O</v>
      </c>
      <c r="M16943" s="1" t="str">
        <f>IF(BART_Rides[[#This Row],[FirstLetter]]="Y","Yes","No")</f>
        <v>No</v>
      </c>
      <c r="N16943" s="1" t="str">
        <f>IF(OR(BART_Rides[[#This Row],[Station Code]]="EM", BART_Rides[[#This Row],[Station Code]]="MT", BART_Rides[[#This Row],[Station Code]]="PL", BART_Rides[[#This Row],[Station Code]]="CC"), "Yes", "No")</f>
        <v>No</v>
      </c>
    </row>
    <row r="16944" spans="6:14">
      <c r="F16944" s="3">
        <v>44349</v>
      </c>
      <c r="G16944" s="1" t="s">
        <v>93</v>
      </c>
      <c r="H16944" s="1" t="s">
        <v>104</v>
      </c>
      <c r="I16944" s="1">
        <v>288</v>
      </c>
      <c r="J16944" s="1">
        <f>MONTH(BART_Rides[[#This Row],[Date]])</f>
        <v>6</v>
      </c>
      <c r="K16944" s="1">
        <f>WEEKDAY(BART_Rides[[#This Row],[Date]],2)</f>
        <v>3</v>
      </c>
      <c r="L16944" s="1" t="str">
        <f>LEFT(BART_Rides[[#This Row],[Lines]],1)</f>
        <v>O</v>
      </c>
      <c r="M16944" s="1" t="str">
        <f>IF(BART_Rides[[#This Row],[FirstLetter]]="Y","Yes","No")</f>
        <v>No</v>
      </c>
      <c r="N16944" s="1" t="str">
        <f>IF(OR(BART_Rides[[#This Row],[Station Code]]="EM", BART_Rides[[#This Row],[Station Code]]="MT", BART_Rides[[#This Row],[Station Code]]="PL", BART_Rides[[#This Row],[Station Code]]="CC"), "Yes", "No")</f>
        <v>No</v>
      </c>
    </row>
    <row r="16945" spans="6:14">
      <c r="F16945" s="3">
        <v>44350</v>
      </c>
      <c r="G16945" s="1" t="s">
        <v>93</v>
      </c>
      <c r="H16945" s="1" t="s">
        <v>104</v>
      </c>
      <c r="I16945" s="1">
        <v>294</v>
      </c>
      <c r="J16945" s="1">
        <f>MONTH(BART_Rides[[#This Row],[Date]])</f>
        <v>6</v>
      </c>
      <c r="K16945" s="1">
        <f>WEEKDAY(BART_Rides[[#This Row],[Date]],2)</f>
        <v>4</v>
      </c>
      <c r="L16945" s="1" t="str">
        <f>LEFT(BART_Rides[[#This Row],[Lines]],1)</f>
        <v>O</v>
      </c>
      <c r="M16945" s="1" t="str">
        <f>IF(BART_Rides[[#This Row],[FirstLetter]]="Y","Yes","No")</f>
        <v>No</v>
      </c>
      <c r="N16945" s="1" t="str">
        <f>IF(OR(BART_Rides[[#This Row],[Station Code]]="EM", BART_Rides[[#This Row],[Station Code]]="MT", BART_Rides[[#This Row],[Station Code]]="PL", BART_Rides[[#This Row],[Station Code]]="CC"), "Yes", "No")</f>
        <v>No</v>
      </c>
    </row>
    <row r="16946" spans="6:14">
      <c r="F16946" s="3">
        <v>44351</v>
      </c>
      <c r="G16946" s="1" t="s">
        <v>93</v>
      </c>
      <c r="H16946" s="1" t="s">
        <v>104</v>
      </c>
      <c r="I16946" s="1">
        <v>299</v>
      </c>
      <c r="J16946" s="1">
        <f>MONTH(BART_Rides[[#This Row],[Date]])</f>
        <v>6</v>
      </c>
      <c r="K16946" s="1">
        <f>WEEKDAY(BART_Rides[[#This Row],[Date]],2)</f>
        <v>5</v>
      </c>
      <c r="L16946" s="1" t="str">
        <f>LEFT(BART_Rides[[#This Row],[Lines]],1)</f>
        <v>O</v>
      </c>
      <c r="M16946" s="1" t="str">
        <f>IF(BART_Rides[[#This Row],[FirstLetter]]="Y","Yes","No")</f>
        <v>No</v>
      </c>
      <c r="N16946" s="1" t="str">
        <f>IF(OR(BART_Rides[[#This Row],[Station Code]]="EM", BART_Rides[[#This Row],[Station Code]]="MT", BART_Rides[[#This Row],[Station Code]]="PL", BART_Rides[[#This Row],[Station Code]]="CC"), "Yes", "No")</f>
        <v>No</v>
      </c>
    </row>
    <row r="16947" spans="6:14">
      <c r="F16947" s="3">
        <v>44352</v>
      </c>
      <c r="G16947" s="1" t="s">
        <v>93</v>
      </c>
      <c r="H16947" s="1" t="s">
        <v>104</v>
      </c>
      <c r="I16947" s="1">
        <v>230</v>
      </c>
      <c r="J16947" s="1">
        <f>MONTH(BART_Rides[[#This Row],[Date]])</f>
        <v>6</v>
      </c>
      <c r="K16947" s="1">
        <f>WEEKDAY(BART_Rides[[#This Row],[Date]],2)</f>
        <v>6</v>
      </c>
      <c r="L16947" s="1" t="str">
        <f>LEFT(BART_Rides[[#This Row],[Lines]],1)</f>
        <v>O</v>
      </c>
      <c r="M16947" s="1" t="str">
        <f>IF(BART_Rides[[#This Row],[FirstLetter]]="Y","Yes","No")</f>
        <v>No</v>
      </c>
      <c r="N16947" s="1" t="str">
        <f>IF(OR(BART_Rides[[#This Row],[Station Code]]="EM", BART_Rides[[#This Row],[Station Code]]="MT", BART_Rides[[#This Row],[Station Code]]="PL", BART_Rides[[#This Row],[Station Code]]="CC"), "Yes", "No")</f>
        <v>No</v>
      </c>
    </row>
    <row r="16948" spans="6:14">
      <c r="F16948" s="3">
        <v>44353</v>
      </c>
      <c r="G16948" s="1" t="s">
        <v>93</v>
      </c>
      <c r="H16948" s="1" t="s">
        <v>104</v>
      </c>
      <c r="I16948" s="1">
        <v>183</v>
      </c>
      <c r="J16948" s="1">
        <f>MONTH(BART_Rides[[#This Row],[Date]])</f>
        <v>6</v>
      </c>
      <c r="K16948" s="1">
        <f>WEEKDAY(BART_Rides[[#This Row],[Date]],2)</f>
        <v>7</v>
      </c>
      <c r="L16948" s="1" t="str">
        <f>LEFT(BART_Rides[[#This Row],[Lines]],1)</f>
        <v>O</v>
      </c>
      <c r="M16948" s="1" t="str">
        <f>IF(BART_Rides[[#This Row],[FirstLetter]]="Y","Yes","No")</f>
        <v>No</v>
      </c>
      <c r="N16948" s="1" t="str">
        <f>IF(OR(BART_Rides[[#This Row],[Station Code]]="EM", BART_Rides[[#This Row],[Station Code]]="MT", BART_Rides[[#This Row],[Station Code]]="PL", BART_Rides[[#This Row],[Station Code]]="CC"), "Yes", "No")</f>
        <v>No</v>
      </c>
    </row>
    <row r="16949" spans="6:14">
      <c r="F16949" s="3">
        <v>44354</v>
      </c>
      <c r="G16949" s="1" t="s">
        <v>93</v>
      </c>
      <c r="H16949" s="1" t="s">
        <v>104</v>
      </c>
      <c r="I16949" s="1">
        <v>265</v>
      </c>
      <c r="J16949" s="1">
        <f>MONTH(BART_Rides[[#This Row],[Date]])</f>
        <v>6</v>
      </c>
      <c r="K16949" s="1">
        <f>WEEKDAY(BART_Rides[[#This Row],[Date]],2)</f>
        <v>1</v>
      </c>
      <c r="L16949" s="1" t="str">
        <f>LEFT(BART_Rides[[#This Row],[Lines]],1)</f>
        <v>O</v>
      </c>
      <c r="M16949" s="1" t="str">
        <f>IF(BART_Rides[[#This Row],[FirstLetter]]="Y","Yes","No")</f>
        <v>No</v>
      </c>
      <c r="N16949" s="1" t="str">
        <f>IF(OR(BART_Rides[[#This Row],[Station Code]]="EM", BART_Rides[[#This Row],[Station Code]]="MT", BART_Rides[[#This Row],[Station Code]]="PL", BART_Rides[[#This Row],[Station Code]]="CC"), "Yes", "No")</f>
        <v>No</v>
      </c>
    </row>
    <row r="16950" spans="6:14">
      <c r="F16950" s="3">
        <v>44355</v>
      </c>
      <c r="G16950" s="1" t="s">
        <v>93</v>
      </c>
      <c r="H16950" s="1" t="s">
        <v>104</v>
      </c>
      <c r="I16950" s="1">
        <v>302</v>
      </c>
      <c r="J16950" s="1">
        <f>MONTH(BART_Rides[[#This Row],[Date]])</f>
        <v>6</v>
      </c>
      <c r="K16950" s="1">
        <f>WEEKDAY(BART_Rides[[#This Row],[Date]],2)</f>
        <v>2</v>
      </c>
      <c r="L16950" s="1" t="str">
        <f>LEFT(BART_Rides[[#This Row],[Lines]],1)</f>
        <v>O</v>
      </c>
      <c r="M16950" s="1" t="str">
        <f>IF(BART_Rides[[#This Row],[FirstLetter]]="Y","Yes","No")</f>
        <v>No</v>
      </c>
      <c r="N16950" s="1" t="str">
        <f>IF(OR(BART_Rides[[#This Row],[Station Code]]="EM", BART_Rides[[#This Row],[Station Code]]="MT", BART_Rides[[#This Row],[Station Code]]="PL", BART_Rides[[#This Row],[Station Code]]="CC"), "Yes", "No")</f>
        <v>No</v>
      </c>
    </row>
    <row r="16951" spans="6:14">
      <c r="F16951" s="3">
        <v>44356</v>
      </c>
      <c r="G16951" s="1" t="s">
        <v>93</v>
      </c>
      <c r="H16951" s="1" t="s">
        <v>104</v>
      </c>
      <c r="I16951" s="1">
        <v>298</v>
      </c>
      <c r="J16951" s="1">
        <f>MONTH(BART_Rides[[#This Row],[Date]])</f>
        <v>6</v>
      </c>
      <c r="K16951" s="1">
        <f>WEEKDAY(BART_Rides[[#This Row],[Date]],2)</f>
        <v>3</v>
      </c>
      <c r="L16951" s="1" t="str">
        <f>LEFT(BART_Rides[[#This Row],[Lines]],1)</f>
        <v>O</v>
      </c>
      <c r="M16951" s="1" t="str">
        <f>IF(BART_Rides[[#This Row],[FirstLetter]]="Y","Yes","No")</f>
        <v>No</v>
      </c>
      <c r="N16951" s="1" t="str">
        <f>IF(OR(BART_Rides[[#This Row],[Station Code]]="EM", BART_Rides[[#This Row],[Station Code]]="MT", BART_Rides[[#This Row],[Station Code]]="PL", BART_Rides[[#This Row],[Station Code]]="CC"), "Yes", "No")</f>
        <v>No</v>
      </c>
    </row>
    <row r="16952" spans="6:14">
      <c r="F16952" s="3">
        <v>44357</v>
      </c>
      <c r="G16952" s="1" t="s">
        <v>93</v>
      </c>
      <c r="H16952" s="1" t="s">
        <v>104</v>
      </c>
      <c r="I16952" s="1">
        <v>307</v>
      </c>
      <c r="J16952" s="1">
        <f>MONTH(BART_Rides[[#This Row],[Date]])</f>
        <v>6</v>
      </c>
      <c r="K16952" s="1">
        <f>WEEKDAY(BART_Rides[[#This Row],[Date]],2)</f>
        <v>4</v>
      </c>
      <c r="L16952" s="1" t="str">
        <f>LEFT(BART_Rides[[#This Row],[Lines]],1)</f>
        <v>O</v>
      </c>
      <c r="M16952" s="1" t="str">
        <f>IF(BART_Rides[[#This Row],[FirstLetter]]="Y","Yes","No")</f>
        <v>No</v>
      </c>
      <c r="N16952" s="1" t="str">
        <f>IF(OR(BART_Rides[[#This Row],[Station Code]]="EM", BART_Rides[[#This Row],[Station Code]]="MT", BART_Rides[[#This Row],[Station Code]]="PL", BART_Rides[[#This Row],[Station Code]]="CC"), "Yes", "No")</f>
        <v>No</v>
      </c>
    </row>
    <row r="16953" spans="6:14">
      <c r="F16953" s="3">
        <v>44358</v>
      </c>
      <c r="G16953" s="1" t="s">
        <v>93</v>
      </c>
      <c r="H16953" s="1" t="s">
        <v>104</v>
      </c>
      <c r="I16953" s="1">
        <v>341</v>
      </c>
      <c r="J16953" s="1">
        <f>MONTH(BART_Rides[[#This Row],[Date]])</f>
        <v>6</v>
      </c>
      <c r="K16953" s="1">
        <f>WEEKDAY(BART_Rides[[#This Row],[Date]],2)</f>
        <v>5</v>
      </c>
      <c r="L16953" s="1" t="str">
        <f>LEFT(BART_Rides[[#This Row],[Lines]],1)</f>
        <v>O</v>
      </c>
      <c r="M16953" s="1" t="str">
        <f>IF(BART_Rides[[#This Row],[FirstLetter]]="Y","Yes","No")</f>
        <v>No</v>
      </c>
      <c r="N16953" s="1" t="str">
        <f>IF(OR(BART_Rides[[#This Row],[Station Code]]="EM", BART_Rides[[#This Row],[Station Code]]="MT", BART_Rides[[#This Row],[Station Code]]="PL", BART_Rides[[#This Row],[Station Code]]="CC"), "Yes", "No")</f>
        <v>No</v>
      </c>
    </row>
    <row r="16954" spans="6:14">
      <c r="F16954" s="3">
        <v>44359</v>
      </c>
      <c r="G16954" s="1" t="s">
        <v>93</v>
      </c>
      <c r="H16954" s="1" t="s">
        <v>104</v>
      </c>
      <c r="I16954" s="1">
        <v>248</v>
      </c>
      <c r="J16954" s="1">
        <f>MONTH(BART_Rides[[#This Row],[Date]])</f>
        <v>6</v>
      </c>
      <c r="K16954" s="1">
        <f>WEEKDAY(BART_Rides[[#This Row],[Date]],2)</f>
        <v>6</v>
      </c>
      <c r="L16954" s="1" t="str">
        <f>LEFT(BART_Rides[[#This Row],[Lines]],1)</f>
        <v>O</v>
      </c>
      <c r="M16954" s="1" t="str">
        <f>IF(BART_Rides[[#This Row],[FirstLetter]]="Y","Yes","No")</f>
        <v>No</v>
      </c>
      <c r="N16954" s="1" t="str">
        <f>IF(OR(BART_Rides[[#This Row],[Station Code]]="EM", BART_Rides[[#This Row],[Station Code]]="MT", BART_Rides[[#This Row],[Station Code]]="PL", BART_Rides[[#This Row],[Station Code]]="CC"), "Yes", "No")</f>
        <v>No</v>
      </c>
    </row>
    <row r="16955" spans="6:14">
      <c r="F16955" s="3">
        <v>44360</v>
      </c>
      <c r="G16955" s="1" t="s">
        <v>93</v>
      </c>
      <c r="H16955" s="1" t="s">
        <v>104</v>
      </c>
      <c r="I16955" s="1">
        <v>226</v>
      </c>
      <c r="J16955" s="1">
        <f>MONTH(BART_Rides[[#This Row],[Date]])</f>
        <v>6</v>
      </c>
      <c r="K16955" s="1">
        <f>WEEKDAY(BART_Rides[[#This Row],[Date]],2)</f>
        <v>7</v>
      </c>
      <c r="L16955" s="1" t="str">
        <f>LEFT(BART_Rides[[#This Row],[Lines]],1)</f>
        <v>O</v>
      </c>
      <c r="M16955" s="1" t="str">
        <f>IF(BART_Rides[[#This Row],[FirstLetter]]="Y","Yes","No")</f>
        <v>No</v>
      </c>
      <c r="N16955" s="1" t="str">
        <f>IF(OR(BART_Rides[[#This Row],[Station Code]]="EM", BART_Rides[[#This Row],[Station Code]]="MT", BART_Rides[[#This Row],[Station Code]]="PL", BART_Rides[[#This Row],[Station Code]]="CC"), "Yes", "No")</f>
        <v>No</v>
      </c>
    </row>
    <row r="16956" spans="6:14">
      <c r="F16956" s="3">
        <v>44361</v>
      </c>
      <c r="G16956" s="1" t="s">
        <v>93</v>
      </c>
      <c r="H16956" s="1" t="s">
        <v>104</v>
      </c>
      <c r="I16956" s="1">
        <v>271</v>
      </c>
      <c r="J16956" s="1">
        <f>MONTH(BART_Rides[[#This Row],[Date]])</f>
        <v>6</v>
      </c>
      <c r="K16956" s="1">
        <f>WEEKDAY(BART_Rides[[#This Row],[Date]],2)</f>
        <v>1</v>
      </c>
      <c r="L16956" s="1" t="str">
        <f>LEFT(BART_Rides[[#This Row],[Lines]],1)</f>
        <v>O</v>
      </c>
      <c r="M16956" s="1" t="str">
        <f>IF(BART_Rides[[#This Row],[FirstLetter]]="Y","Yes","No")</f>
        <v>No</v>
      </c>
      <c r="N16956" s="1" t="str">
        <f>IF(OR(BART_Rides[[#This Row],[Station Code]]="EM", BART_Rides[[#This Row],[Station Code]]="MT", BART_Rides[[#This Row],[Station Code]]="PL", BART_Rides[[#This Row],[Station Code]]="CC"), "Yes", "No")</f>
        <v>No</v>
      </c>
    </row>
    <row r="16957" spans="6:14">
      <c r="F16957" s="3">
        <v>44362</v>
      </c>
      <c r="G16957" s="1" t="s">
        <v>93</v>
      </c>
      <c r="H16957" s="1" t="s">
        <v>104</v>
      </c>
      <c r="I16957" s="1">
        <v>305</v>
      </c>
      <c r="J16957" s="1">
        <f>MONTH(BART_Rides[[#This Row],[Date]])</f>
        <v>6</v>
      </c>
      <c r="K16957" s="1">
        <f>WEEKDAY(BART_Rides[[#This Row],[Date]],2)</f>
        <v>2</v>
      </c>
      <c r="L16957" s="1" t="str">
        <f>LEFT(BART_Rides[[#This Row],[Lines]],1)</f>
        <v>O</v>
      </c>
      <c r="M16957" s="1" t="str">
        <f>IF(BART_Rides[[#This Row],[FirstLetter]]="Y","Yes","No")</f>
        <v>No</v>
      </c>
      <c r="N16957" s="1" t="str">
        <f>IF(OR(BART_Rides[[#This Row],[Station Code]]="EM", BART_Rides[[#This Row],[Station Code]]="MT", BART_Rides[[#This Row],[Station Code]]="PL", BART_Rides[[#This Row],[Station Code]]="CC"), "Yes", "No")</f>
        <v>No</v>
      </c>
    </row>
    <row r="16958" spans="6:14">
      <c r="F16958" s="3">
        <v>44363</v>
      </c>
      <c r="G16958" s="1" t="s">
        <v>93</v>
      </c>
      <c r="H16958" s="1" t="s">
        <v>104</v>
      </c>
      <c r="I16958" s="1">
        <v>345</v>
      </c>
      <c r="J16958" s="1">
        <f>MONTH(BART_Rides[[#This Row],[Date]])</f>
        <v>6</v>
      </c>
      <c r="K16958" s="1">
        <f>WEEKDAY(BART_Rides[[#This Row],[Date]],2)</f>
        <v>3</v>
      </c>
      <c r="L16958" s="1" t="str">
        <f>LEFT(BART_Rides[[#This Row],[Lines]],1)</f>
        <v>O</v>
      </c>
      <c r="M16958" s="1" t="str">
        <f>IF(BART_Rides[[#This Row],[FirstLetter]]="Y","Yes","No")</f>
        <v>No</v>
      </c>
      <c r="N16958" s="1" t="str">
        <f>IF(OR(BART_Rides[[#This Row],[Station Code]]="EM", BART_Rides[[#This Row],[Station Code]]="MT", BART_Rides[[#This Row],[Station Code]]="PL", BART_Rides[[#This Row],[Station Code]]="CC"), "Yes", "No")</f>
        <v>No</v>
      </c>
    </row>
    <row r="16959" spans="6:14">
      <c r="F16959" s="3">
        <v>44364</v>
      </c>
      <c r="G16959" s="1" t="s">
        <v>93</v>
      </c>
      <c r="H16959" s="1" t="s">
        <v>104</v>
      </c>
      <c r="I16959" s="1">
        <v>305</v>
      </c>
      <c r="J16959" s="1">
        <f>MONTH(BART_Rides[[#This Row],[Date]])</f>
        <v>6</v>
      </c>
      <c r="K16959" s="1">
        <f>WEEKDAY(BART_Rides[[#This Row],[Date]],2)</f>
        <v>4</v>
      </c>
      <c r="L16959" s="1" t="str">
        <f>LEFT(BART_Rides[[#This Row],[Lines]],1)</f>
        <v>O</v>
      </c>
      <c r="M16959" s="1" t="str">
        <f>IF(BART_Rides[[#This Row],[FirstLetter]]="Y","Yes","No")</f>
        <v>No</v>
      </c>
      <c r="N16959" s="1" t="str">
        <f>IF(OR(BART_Rides[[#This Row],[Station Code]]="EM", BART_Rides[[#This Row],[Station Code]]="MT", BART_Rides[[#This Row],[Station Code]]="PL", BART_Rides[[#This Row],[Station Code]]="CC"), "Yes", "No")</f>
        <v>No</v>
      </c>
    </row>
    <row r="16960" spans="6:14">
      <c r="F16960" s="3">
        <v>44365</v>
      </c>
      <c r="G16960" s="1" t="s">
        <v>93</v>
      </c>
      <c r="H16960" s="1" t="s">
        <v>104</v>
      </c>
      <c r="I16960" s="1">
        <v>340</v>
      </c>
      <c r="J16960" s="1">
        <f>MONTH(BART_Rides[[#This Row],[Date]])</f>
        <v>6</v>
      </c>
      <c r="K16960" s="1">
        <f>WEEKDAY(BART_Rides[[#This Row],[Date]],2)</f>
        <v>5</v>
      </c>
      <c r="L16960" s="1" t="str">
        <f>LEFT(BART_Rides[[#This Row],[Lines]],1)</f>
        <v>O</v>
      </c>
      <c r="M16960" s="1" t="str">
        <f>IF(BART_Rides[[#This Row],[FirstLetter]]="Y","Yes","No")</f>
        <v>No</v>
      </c>
      <c r="N16960" s="1" t="str">
        <f>IF(OR(BART_Rides[[#This Row],[Station Code]]="EM", BART_Rides[[#This Row],[Station Code]]="MT", BART_Rides[[#This Row],[Station Code]]="PL", BART_Rides[[#This Row],[Station Code]]="CC"), "Yes", "No")</f>
        <v>No</v>
      </c>
    </row>
    <row r="16961" spans="6:14">
      <c r="F16961" s="3">
        <v>44366</v>
      </c>
      <c r="G16961" s="1" t="s">
        <v>93</v>
      </c>
      <c r="H16961" s="1" t="s">
        <v>104</v>
      </c>
      <c r="I16961" s="1">
        <v>213</v>
      </c>
      <c r="J16961" s="1">
        <f>MONTH(BART_Rides[[#This Row],[Date]])</f>
        <v>6</v>
      </c>
      <c r="K16961" s="1">
        <f>WEEKDAY(BART_Rides[[#This Row],[Date]],2)</f>
        <v>6</v>
      </c>
      <c r="L16961" s="1" t="str">
        <f>LEFT(BART_Rides[[#This Row],[Lines]],1)</f>
        <v>O</v>
      </c>
      <c r="M16961" s="1" t="str">
        <f>IF(BART_Rides[[#This Row],[FirstLetter]]="Y","Yes","No")</f>
        <v>No</v>
      </c>
      <c r="N16961" s="1" t="str">
        <f>IF(OR(BART_Rides[[#This Row],[Station Code]]="EM", BART_Rides[[#This Row],[Station Code]]="MT", BART_Rides[[#This Row],[Station Code]]="PL", BART_Rides[[#This Row],[Station Code]]="CC"), "Yes", "No")</f>
        <v>No</v>
      </c>
    </row>
    <row r="16962" spans="6:14">
      <c r="F16962" s="3">
        <v>44367</v>
      </c>
      <c r="G16962" s="1" t="s">
        <v>93</v>
      </c>
      <c r="H16962" s="1" t="s">
        <v>104</v>
      </c>
      <c r="I16962" s="1">
        <v>173</v>
      </c>
      <c r="J16962" s="1">
        <f>MONTH(BART_Rides[[#This Row],[Date]])</f>
        <v>6</v>
      </c>
      <c r="K16962" s="1">
        <f>WEEKDAY(BART_Rides[[#This Row],[Date]],2)</f>
        <v>7</v>
      </c>
      <c r="L16962" s="1" t="str">
        <f>LEFT(BART_Rides[[#This Row],[Lines]],1)</f>
        <v>O</v>
      </c>
      <c r="M16962" s="1" t="str">
        <f>IF(BART_Rides[[#This Row],[FirstLetter]]="Y","Yes","No")</f>
        <v>No</v>
      </c>
      <c r="N16962" s="1" t="str">
        <f>IF(OR(BART_Rides[[#This Row],[Station Code]]="EM", BART_Rides[[#This Row],[Station Code]]="MT", BART_Rides[[#This Row],[Station Code]]="PL", BART_Rides[[#This Row],[Station Code]]="CC"), "Yes", "No")</f>
        <v>No</v>
      </c>
    </row>
    <row r="16963" spans="6:14">
      <c r="F16963" s="3">
        <v>44368</v>
      </c>
      <c r="G16963" s="1" t="s">
        <v>93</v>
      </c>
      <c r="H16963" s="1" t="s">
        <v>104</v>
      </c>
      <c r="I16963" s="1">
        <v>303</v>
      </c>
      <c r="J16963" s="1">
        <f>MONTH(BART_Rides[[#This Row],[Date]])</f>
        <v>6</v>
      </c>
      <c r="K16963" s="1">
        <f>WEEKDAY(BART_Rides[[#This Row],[Date]],2)</f>
        <v>1</v>
      </c>
      <c r="L16963" s="1" t="str">
        <f>LEFT(BART_Rides[[#This Row],[Lines]],1)</f>
        <v>O</v>
      </c>
      <c r="M16963" s="1" t="str">
        <f>IF(BART_Rides[[#This Row],[FirstLetter]]="Y","Yes","No")</f>
        <v>No</v>
      </c>
      <c r="N16963" s="1" t="str">
        <f>IF(OR(BART_Rides[[#This Row],[Station Code]]="EM", BART_Rides[[#This Row],[Station Code]]="MT", BART_Rides[[#This Row],[Station Code]]="PL", BART_Rides[[#This Row],[Station Code]]="CC"), "Yes", "No")</f>
        <v>No</v>
      </c>
    </row>
    <row r="16964" spans="6:14">
      <c r="F16964" s="3">
        <v>44369</v>
      </c>
      <c r="G16964" s="1" t="s">
        <v>93</v>
      </c>
      <c r="H16964" s="1" t="s">
        <v>104</v>
      </c>
      <c r="I16964" s="1">
        <v>307</v>
      </c>
      <c r="J16964" s="1">
        <f>MONTH(BART_Rides[[#This Row],[Date]])</f>
        <v>6</v>
      </c>
      <c r="K16964" s="1">
        <f>WEEKDAY(BART_Rides[[#This Row],[Date]],2)</f>
        <v>2</v>
      </c>
      <c r="L16964" s="1" t="str">
        <f>LEFT(BART_Rides[[#This Row],[Lines]],1)</f>
        <v>O</v>
      </c>
      <c r="M16964" s="1" t="str">
        <f>IF(BART_Rides[[#This Row],[FirstLetter]]="Y","Yes","No")</f>
        <v>No</v>
      </c>
      <c r="N16964" s="1" t="str">
        <f>IF(OR(BART_Rides[[#This Row],[Station Code]]="EM", BART_Rides[[#This Row],[Station Code]]="MT", BART_Rides[[#This Row],[Station Code]]="PL", BART_Rides[[#This Row],[Station Code]]="CC"), "Yes", "No")</f>
        <v>No</v>
      </c>
    </row>
    <row r="16965" spans="6:14">
      <c r="F16965" s="3">
        <v>44370</v>
      </c>
      <c r="G16965" s="1" t="s">
        <v>93</v>
      </c>
      <c r="H16965" s="1" t="s">
        <v>104</v>
      </c>
      <c r="I16965" s="1">
        <v>320</v>
      </c>
      <c r="J16965" s="1">
        <f>MONTH(BART_Rides[[#This Row],[Date]])</f>
        <v>6</v>
      </c>
      <c r="K16965" s="1">
        <f>WEEKDAY(BART_Rides[[#This Row],[Date]],2)</f>
        <v>3</v>
      </c>
      <c r="L16965" s="1" t="str">
        <f>LEFT(BART_Rides[[#This Row],[Lines]],1)</f>
        <v>O</v>
      </c>
      <c r="M16965" s="1" t="str">
        <f>IF(BART_Rides[[#This Row],[FirstLetter]]="Y","Yes","No")</f>
        <v>No</v>
      </c>
      <c r="N16965" s="1" t="str">
        <f>IF(OR(BART_Rides[[#This Row],[Station Code]]="EM", BART_Rides[[#This Row],[Station Code]]="MT", BART_Rides[[#This Row],[Station Code]]="PL", BART_Rides[[#This Row],[Station Code]]="CC"), "Yes", "No")</f>
        <v>No</v>
      </c>
    </row>
    <row r="16966" spans="6:14">
      <c r="F16966" s="3">
        <v>44371</v>
      </c>
      <c r="G16966" s="1" t="s">
        <v>93</v>
      </c>
      <c r="H16966" s="1" t="s">
        <v>104</v>
      </c>
      <c r="I16966" s="1">
        <v>333</v>
      </c>
      <c r="J16966" s="1">
        <f>MONTH(BART_Rides[[#This Row],[Date]])</f>
        <v>6</v>
      </c>
      <c r="K16966" s="1">
        <f>WEEKDAY(BART_Rides[[#This Row],[Date]],2)</f>
        <v>4</v>
      </c>
      <c r="L16966" s="1" t="str">
        <f>LEFT(BART_Rides[[#This Row],[Lines]],1)</f>
        <v>O</v>
      </c>
      <c r="M16966" s="1" t="str">
        <f>IF(BART_Rides[[#This Row],[FirstLetter]]="Y","Yes","No")</f>
        <v>No</v>
      </c>
      <c r="N16966" s="1" t="str">
        <f>IF(OR(BART_Rides[[#This Row],[Station Code]]="EM", BART_Rides[[#This Row],[Station Code]]="MT", BART_Rides[[#This Row],[Station Code]]="PL", BART_Rides[[#This Row],[Station Code]]="CC"), "Yes", "No")</f>
        <v>No</v>
      </c>
    </row>
    <row r="16967" spans="6:14">
      <c r="F16967" s="3">
        <v>44372</v>
      </c>
      <c r="G16967" s="1" t="s">
        <v>93</v>
      </c>
      <c r="H16967" s="1" t="s">
        <v>104</v>
      </c>
      <c r="I16967" s="1">
        <v>345</v>
      </c>
      <c r="J16967" s="1">
        <f>MONTH(BART_Rides[[#This Row],[Date]])</f>
        <v>6</v>
      </c>
      <c r="K16967" s="1">
        <f>WEEKDAY(BART_Rides[[#This Row],[Date]],2)</f>
        <v>5</v>
      </c>
      <c r="L16967" s="1" t="str">
        <f>LEFT(BART_Rides[[#This Row],[Lines]],1)</f>
        <v>O</v>
      </c>
      <c r="M16967" s="1" t="str">
        <f>IF(BART_Rides[[#This Row],[FirstLetter]]="Y","Yes","No")</f>
        <v>No</v>
      </c>
      <c r="N16967" s="1" t="str">
        <f>IF(OR(BART_Rides[[#This Row],[Station Code]]="EM", BART_Rides[[#This Row],[Station Code]]="MT", BART_Rides[[#This Row],[Station Code]]="PL", BART_Rides[[#This Row],[Station Code]]="CC"), "Yes", "No")</f>
        <v>No</v>
      </c>
    </row>
    <row r="16968" spans="6:14">
      <c r="F16968" s="3">
        <v>44373</v>
      </c>
      <c r="G16968" s="1" t="s">
        <v>93</v>
      </c>
      <c r="H16968" s="1" t="s">
        <v>104</v>
      </c>
      <c r="I16968" s="1">
        <v>313</v>
      </c>
      <c r="J16968" s="1">
        <f>MONTH(BART_Rides[[#This Row],[Date]])</f>
        <v>6</v>
      </c>
      <c r="K16968" s="1">
        <f>WEEKDAY(BART_Rides[[#This Row],[Date]],2)</f>
        <v>6</v>
      </c>
      <c r="L16968" s="1" t="str">
        <f>LEFT(BART_Rides[[#This Row],[Lines]],1)</f>
        <v>O</v>
      </c>
      <c r="M16968" s="1" t="str">
        <f>IF(BART_Rides[[#This Row],[FirstLetter]]="Y","Yes","No")</f>
        <v>No</v>
      </c>
      <c r="N16968" s="1" t="str">
        <f>IF(OR(BART_Rides[[#This Row],[Station Code]]="EM", BART_Rides[[#This Row],[Station Code]]="MT", BART_Rides[[#This Row],[Station Code]]="PL", BART_Rides[[#This Row],[Station Code]]="CC"), "Yes", "No")</f>
        <v>No</v>
      </c>
    </row>
    <row r="16969" spans="6:14">
      <c r="F16969" s="3">
        <v>44374</v>
      </c>
      <c r="G16969" s="1" t="s">
        <v>93</v>
      </c>
      <c r="H16969" s="1" t="s">
        <v>104</v>
      </c>
      <c r="I16969" s="1">
        <v>263</v>
      </c>
      <c r="J16969" s="1">
        <f>MONTH(BART_Rides[[#This Row],[Date]])</f>
        <v>6</v>
      </c>
      <c r="K16969" s="1">
        <f>WEEKDAY(BART_Rides[[#This Row],[Date]],2)</f>
        <v>7</v>
      </c>
      <c r="L16969" s="1" t="str">
        <f>LEFT(BART_Rides[[#This Row],[Lines]],1)</f>
        <v>O</v>
      </c>
      <c r="M16969" s="1" t="str">
        <f>IF(BART_Rides[[#This Row],[FirstLetter]]="Y","Yes","No")</f>
        <v>No</v>
      </c>
      <c r="N16969" s="1" t="str">
        <f>IF(OR(BART_Rides[[#This Row],[Station Code]]="EM", BART_Rides[[#This Row],[Station Code]]="MT", BART_Rides[[#This Row],[Station Code]]="PL", BART_Rides[[#This Row],[Station Code]]="CC"), "Yes", "No")</f>
        <v>No</v>
      </c>
    </row>
    <row r="16970" spans="6:14">
      <c r="F16970" s="3">
        <v>44375</v>
      </c>
      <c r="G16970" s="1" t="s">
        <v>93</v>
      </c>
      <c r="H16970" s="1" t="s">
        <v>104</v>
      </c>
      <c r="I16970" s="1">
        <v>316</v>
      </c>
      <c r="J16970" s="1">
        <f>MONTH(BART_Rides[[#This Row],[Date]])</f>
        <v>6</v>
      </c>
      <c r="K16970" s="1">
        <f>WEEKDAY(BART_Rides[[#This Row],[Date]],2)</f>
        <v>1</v>
      </c>
      <c r="L16970" s="1" t="str">
        <f>LEFT(BART_Rides[[#This Row],[Lines]],1)</f>
        <v>O</v>
      </c>
      <c r="M16970" s="1" t="str">
        <f>IF(BART_Rides[[#This Row],[FirstLetter]]="Y","Yes","No")</f>
        <v>No</v>
      </c>
      <c r="N16970" s="1" t="str">
        <f>IF(OR(BART_Rides[[#This Row],[Station Code]]="EM", BART_Rides[[#This Row],[Station Code]]="MT", BART_Rides[[#This Row],[Station Code]]="PL", BART_Rides[[#This Row],[Station Code]]="CC"), "Yes", "No")</f>
        <v>No</v>
      </c>
    </row>
    <row r="16971" spans="6:14">
      <c r="F16971" s="3">
        <v>44376</v>
      </c>
      <c r="G16971" s="1" t="s">
        <v>93</v>
      </c>
      <c r="H16971" s="1" t="s">
        <v>104</v>
      </c>
      <c r="I16971" s="1">
        <v>342</v>
      </c>
      <c r="J16971" s="1">
        <f>MONTH(BART_Rides[[#This Row],[Date]])</f>
        <v>6</v>
      </c>
      <c r="K16971" s="1">
        <f>WEEKDAY(BART_Rides[[#This Row],[Date]],2)</f>
        <v>2</v>
      </c>
      <c r="L16971" s="1" t="str">
        <f>LEFT(BART_Rides[[#This Row],[Lines]],1)</f>
        <v>O</v>
      </c>
      <c r="M16971" s="1" t="str">
        <f>IF(BART_Rides[[#This Row],[FirstLetter]]="Y","Yes","No")</f>
        <v>No</v>
      </c>
      <c r="N16971" s="1" t="str">
        <f>IF(OR(BART_Rides[[#This Row],[Station Code]]="EM", BART_Rides[[#This Row],[Station Code]]="MT", BART_Rides[[#This Row],[Station Code]]="PL", BART_Rides[[#This Row],[Station Code]]="CC"), "Yes", "No")</f>
        <v>No</v>
      </c>
    </row>
    <row r="16972" spans="6:14">
      <c r="F16972" s="3">
        <v>44377</v>
      </c>
      <c r="G16972" s="1" t="s">
        <v>93</v>
      </c>
      <c r="H16972" s="1" t="s">
        <v>104</v>
      </c>
      <c r="I16972" s="1">
        <v>384</v>
      </c>
      <c r="J16972" s="1">
        <f>MONTH(BART_Rides[[#This Row],[Date]])</f>
        <v>6</v>
      </c>
      <c r="K16972" s="1">
        <f>WEEKDAY(BART_Rides[[#This Row],[Date]],2)</f>
        <v>3</v>
      </c>
      <c r="L16972" s="1" t="str">
        <f>LEFT(BART_Rides[[#This Row],[Lines]],1)</f>
        <v>O</v>
      </c>
      <c r="M16972" s="1" t="str">
        <f>IF(BART_Rides[[#This Row],[FirstLetter]]="Y","Yes","No")</f>
        <v>No</v>
      </c>
      <c r="N16972" s="1" t="str">
        <f>IF(OR(BART_Rides[[#This Row],[Station Code]]="EM", BART_Rides[[#This Row],[Station Code]]="MT", BART_Rides[[#This Row],[Station Code]]="PL", BART_Rides[[#This Row],[Station Code]]="CC"), "Yes", "No")</f>
        <v>No</v>
      </c>
    </row>
    <row r="16973" spans="6:14">
      <c r="F16973" s="3">
        <v>44378</v>
      </c>
      <c r="G16973" s="1" t="s">
        <v>93</v>
      </c>
      <c r="H16973" s="1" t="s">
        <v>104</v>
      </c>
      <c r="I16973" s="1">
        <v>379</v>
      </c>
      <c r="J16973" s="1">
        <f>MONTH(BART_Rides[[#This Row],[Date]])</f>
        <v>7</v>
      </c>
      <c r="K16973" s="1">
        <f>WEEKDAY(BART_Rides[[#This Row],[Date]],2)</f>
        <v>4</v>
      </c>
      <c r="L16973" s="1" t="str">
        <f>LEFT(BART_Rides[[#This Row],[Lines]],1)</f>
        <v>O</v>
      </c>
      <c r="M16973" s="1" t="str">
        <f>IF(BART_Rides[[#This Row],[FirstLetter]]="Y","Yes","No")</f>
        <v>No</v>
      </c>
      <c r="N16973" s="1" t="str">
        <f>IF(OR(BART_Rides[[#This Row],[Station Code]]="EM", BART_Rides[[#This Row],[Station Code]]="MT", BART_Rides[[#This Row],[Station Code]]="PL", BART_Rides[[#This Row],[Station Code]]="CC"), "Yes", "No")</f>
        <v>No</v>
      </c>
    </row>
    <row r="16974" spans="6:14">
      <c r="F16974" s="3">
        <v>44379</v>
      </c>
      <c r="G16974" s="1" t="s">
        <v>93</v>
      </c>
      <c r="H16974" s="1" t="s">
        <v>104</v>
      </c>
      <c r="I16974" s="1">
        <v>374</v>
      </c>
      <c r="J16974" s="1">
        <f>MONTH(BART_Rides[[#This Row],[Date]])</f>
        <v>7</v>
      </c>
      <c r="K16974" s="1">
        <f>WEEKDAY(BART_Rides[[#This Row],[Date]],2)</f>
        <v>5</v>
      </c>
      <c r="L16974" s="1" t="str">
        <f>LEFT(BART_Rides[[#This Row],[Lines]],1)</f>
        <v>O</v>
      </c>
      <c r="M16974" s="1" t="str">
        <f>IF(BART_Rides[[#This Row],[FirstLetter]]="Y","Yes","No")</f>
        <v>No</v>
      </c>
      <c r="N16974" s="1" t="str">
        <f>IF(OR(BART_Rides[[#This Row],[Station Code]]="EM", BART_Rides[[#This Row],[Station Code]]="MT", BART_Rides[[#This Row],[Station Code]]="PL", BART_Rides[[#This Row],[Station Code]]="CC"), "Yes", "No")</f>
        <v>No</v>
      </c>
    </row>
    <row r="16975" spans="6:14">
      <c r="F16975" s="3">
        <v>44380</v>
      </c>
      <c r="G16975" s="1" t="s">
        <v>93</v>
      </c>
      <c r="H16975" s="1" t="s">
        <v>104</v>
      </c>
      <c r="I16975" s="1">
        <v>353</v>
      </c>
      <c r="J16975" s="1">
        <f>MONTH(BART_Rides[[#This Row],[Date]])</f>
        <v>7</v>
      </c>
      <c r="K16975" s="1">
        <f>WEEKDAY(BART_Rides[[#This Row],[Date]],2)</f>
        <v>6</v>
      </c>
      <c r="L16975" s="1" t="str">
        <f>LEFT(BART_Rides[[#This Row],[Lines]],1)</f>
        <v>O</v>
      </c>
      <c r="M16975" s="1" t="str">
        <f>IF(BART_Rides[[#This Row],[FirstLetter]]="Y","Yes","No")</f>
        <v>No</v>
      </c>
      <c r="N16975" s="1" t="str">
        <f>IF(OR(BART_Rides[[#This Row],[Station Code]]="EM", BART_Rides[[#This Row],[Station Code]]="MT", BART_Rides[[#This Row],[Station Code]]="PL", BART_Rides[[#This Row],[Station Code]]="CC"), "Yes", "No")</f>
        <v>No</v>
      </c>
    </row>
    <row r="16976" spans="6:14">
      <c r="F16976" s="3">
        <v>44381</v>
      </c>
      <c r="G16976" s="1" t="s">
        <v>93</v>
      </c>
      <c r="H16976" s="1" t="s">
        <v>104</v>
      </c>
      <c r="I16976" s="1">
        <v>306</v>
      </c>
      <c r="J16976" s="1">
        <f>MONTH(BART_Rides[[#This Row],[Date]])</f>
        <v>7</v>
      </c>
      <c r="K16976" s="1">
        <f>WEEKDAY(BART_Rides[[#This Row],[Date]],2)</f>
        <v>7</v>
      </c>
      <c r="L16976" s="1" t="str">
        <f>LEFT(BART_Rides[[#This Row],[Lines]],1)</f>
        <v>O</v>
      </c>
      <c r="M16976" s="1" t="str">
        <f>IF(BART_Rides[[#This Row],[FirstLetter]]="Y","Yes","No")</f>
        <v>No</v>
      </c>
      <c r="N16976" s="1" t="str">
        <f>IF(OR(BART_Rides[[#This Row],[Station Code]]="EM", BART_Rides[[#This Row],[Station Code]]="MT", BART_Rides[[#This Row],[Station Code]]="PL", BART_Rides[[#This Row],[Station Code]]="CC"), "Yes", "No")</f>
        <v>No</v>
      </c>
    </row>
    <row r="16977" spans="6:14">
      <c r="F16977" s="3">
        <v>44382</v>
      </c>
      <c r="G16977" s="1" t="s">
        <v>93</v>
      </c>
      <c r="H16977" s="1" t="s">
        <v>104</v>
      </c>
      <c r="I16977" s="1">
        <v>309</v>
      </c>
      <c r="J16977" s="1">
        <f>MONTH(BART_Rides[[#This Row],[Date]])</f>
        <v>7</v>
      </c>
      <c r="K16977" s="1">
        <f>WEEKDAY(BART_Rides[[#This Row],[Date]],2)</f>
        <v>1</v>
      </c>
      <c r="L16977" s="1" t="str">
        <f>LEFT(BART_Rides[[#This Row],[Lines]],1)</f>
        <v>O</v>
      </c>
      <c r="M16977" s="1" t="str">
        <f>IF(BART_Rides[[#This Row],[FirstLetter]]="Y","Yes","No")</f>
        <v>No</v>
      </c>
      <c r="N16977" s="1" t="str">
        <f>IF(OR(BART_Rides[[#This Row],[Station Code]]="EM", BART_Rides[[#This Row],[Station Code]]="MT", BART_Rides[[#This Row],[Station Code]]="PL", BART_Rides[[#This Row],[Station Code]]="CC"), "Yes", "No")</f>
        <v>No</v>
      </c>
    </row>
    <row r="16978" spans="6:14">
      <c r="F16978" s="3">
        <v>44383</v>
      </c>
      <c r="G16978" s="1" t="s">
        <v>93</v>
      </c>
      <c r="H16978" s="1" t="s">
        <v>104</v>
      </c>
      <c r="I16978" s="1">
        <v>325</v>
      </c>
      <c r="J16978" s="1">
        <f>MONTH(BART_Rides[[#This Row],[Date]])</f>
        <v>7</v>
      </c>
      <c r="K16978" s="1">
        <f>WEEKDAY(BART_Rides[[#This Row],[Date]],2)</f>
        <v>2</v>
      </c>
      <c r="L16978" s="1" t="str">
        <f>LEFT(BART_Rides[[#This Row],[Lines]],1)</f>
        <v>O</v>
      </c>
      <c r="M16978" s="1" t="str">
        <f>IF(BART_Rides[[#This Row],[FirstLetter]]="Y","Yes","No")</f>
        <v>No</v>
      </c>
      <c r="N16978" s="1" t="str">
        <f>IF(OR(BART_Rides[[#This Row],[Station Code]]="EM", BART_Rides[[#This Row],[Station Code]]="MT", BART_Rides[[#This Row],[Station Code]]="PL", BART_Rides[[#This Row],[Station Code]]="CC"), "Yes", "No")</f>
        <v>No</v>
      </c>
    </row>
    <row r="16979" spans="6:14">
      <c r="F16979" s="3">
        <v>44384</v>
      </c>
      <c r="G16979" s="1" t="s">
        <v>93</v>
      </c>
      <c r="H16979" s="1" t="s">
        <v>104</v>
      </c>
      <c r="I16979" s="1">
        <v>386</v>
      </c>
      <c r="J16979" s="1">
        <f>MONTH(BART_Rides[[#This Row],[Date]])</f>
        <v>7</v>
      </c>
      <c r="K16979" s="1">
        <f>WEEKDAY(BART_Rides[[#This Row],[Date]],2)</f>
        <v>3</v>
      </c>
      <c r="L16979" s="1" t="str">
        <f>LEFT(BART_Rides[[#This Row],[Lines]],1)</f>
        <v>O</v>
      </c>
      <c r="M16979" s="1" t="str">
        <f>IF(BART_Rides[[#This Row],[FirstLetter]]="Y","Yes","No")</f>
        <v>No</v>
      </c>
      <c r="N16979" s="1" t="str">
        <f>IF(OR(BART_Rides[[#This Row],[Station Code]]="EM", BART_Rides[[#This Row],[Station Code]]="MT", BART_Rides[[#This Row],[Station Code]]="PL", BART_Rides[[#This Row],[Station Code]]="CC"), "Yes", "No")</f>
        <v>No</v>
      </c>
    </row>
    <row r="16980" spans="6:14">
      <c r="F16980" s="3">
        <v>44385</v>
      </c>
      <c r="G16980" s="1" t="s">
        <v>93</v>
      </c>
      <c r="H16980" s="1" t="s">
        <v>104</v>
      </c>
      <c r="I16980" s="1">
        <v>391</v>
      </c>
      <c r="J16980" s="1">
        <f>MONTH(BART_Rides[[#This Row],[Date]])</f>
        <v>7</v>
      </c>
      <c r="K16980" s="1">
        <f>WEEKDAY(BART_Rides[[#This Row],[Date]],2)</f>
        <v>4</v>
      </c>
      <c r="L16980" s="1" t="str">
        <f>LEFT(BART_Rides[[#This Row],[Lines]],1)</f>
        <v>O</v>
      </c>
      <c r="M16980" s="1" t="str">
        <f>IF(BART_Rides[[#This Row],[FirstLetter]]="Y","Yes","No")</f>
        <v>No</v>
      </c>
      <c r="N16980" s="1" t="str">
        <f>IF(OR(BART_Rides[[#This Row],[Station Code]]="EM", BART_Rides[[#This Row],[Station Code]]="MT", BART_Rides[[#This Row],[Station Code]]="PL", BART_Rides[[#This Row],[Station Code]]="CC"), "Yes", "No")</f>
        <v>No</v>
      </c>
    </row>
    <row r="16981" spans="6:14">
      <c r="F16981" s="3">
        <v>44386</v>
      </c>
      <c r="G16981" s="1" t="s">
        <v>93</v>
      </c>
      <c r="H16981" s="1" t="s">
        <v>104</v>
      </c>
      <c r="I16981" s="1">
        <v>364</v>
      </c>
      <c r="J16981" s="1">
        <f>MONTH(BART_Rides[[#This Row],[Date]])</f>
        <v>7</v>
      </c>
      <c r="K16981" s="1">
        <f>WEEKDAY(BART_Rides[[#This Row],[Date]],2)</f>
        <v>5</v>
      </c>
      <c r="L16981" s="1" t="str">
        <f>LEFT(BART_Rides[[#This Row],[Lines]],1)</f>
        <v>O</v>
      </c>
      <c r="M16981" s="1" t="str">
        <f>IF(BART_Rides[[#This Row],[FirstLetter]]="Y","Yes","No")</f>
        <v>No</v>
      </c>
      <c r="N16981" s="1" t="str">
        <f>IF(OR(BART_Rides[[#This Row],[Station Code]]="EM", BART_Rides[[#This Row],[Station Code]]="MT", BART_Rides[[#This Row],[Station Code]]="PL", BART_Rides[[#This Row],[Station Code]]="CC"), "Yes", "No")</f>
        <v>No</v>
      </c>
    </row>
    <row r="16982" spans="6:14">
      <c r="F16982" s="3">
        <v>44387</v>
      </c>
      <c r="G16982" s="1" t="s">
        <v>93</v>
      </c>
      <c r="H16982" s="1" t="s">
        <v>104</v>
      </c>
      <c r="I16982" s="1">
        <v>286</v>
      </c>
      <c r="J16982" s="1">
        <f>MONTH(BART_Rides[[#This Row],[Date]])</f>
        <v>7</v>
      </c>
      <c r="K16982" s="1">
        <f>WEEKDAY(BART_Rides[[#This Row],[Date]],2)</f>
        <v>6</v>
      </c>
      <c r="L16982" s="1" t="str">
        <f>LEFT(BART_Rides[[#This Row],[Lines]],1)</f>
        <v>O</v>
      </c>
      <c r="M16982" s="1" t="str">
        <f>IF(BART_Rides[[#This Row],[FirstLetter]]="Y","Yes","No")</f>
        <v>No</v>
      </c>
      <c r="N16982" s="1" t="str">
        <f>IF(OR(BART_Rides[[#This Row],[Station Code]]="EM", BART_Rides[[#This Row],[Station Code]]="MT", BART_Rides[[#This Row],[Station Code]]="PL", BART_Rides[[#This Row],[Station Code]]="CC"), "Yes", "No")</f>
        <v>No</v>
      </c>
    </row>
    <row r="16983" spans="6:14">
      <c r="F16983" s="3">
        <v>44388</v>
      </c>
      <c r="G16983" s="1" t="s">
        <v>93</v>
      </c>
      <c r="H16983" s="1" t="s">
        <v>104</v>
      </c>
      <c r="I16983" s="1">
        <v>223</v>
      </c>
      <c r="J16983" s="1">
        <f>MONTH(BART_Rides[[#This Row],[Date]])</f>
        <v>7</v>
      </c>
      <c r="K16983" s="1">
        <f>WEEKDAY(BART_Rides[[#This Row],[Date]],2)</f>
        <v>7</v>
      </c>
      <c r="L16983" s="1" t="str">
        <f>LEFT(BART_Rides[[#This Row],[Lines]],1)</f>
        <v>O</v>
      </c>
      <c r="M16983" s="1" t="str">
        <f>IF(BART_Rides[[#This Row],[FirstLetter]]="Y","Yes","No")</f>
        <v>No</v>
      </c>
      <c r="N16983" s="1" t="str">
        <f>IF(OR(BART_Rides[[#This Row],[Station Code]]="EM", BART_Rides[[#This Row],[Station Code]]="MT", BART_Rides[[#This Row],[Station Code]]="PL", BART_Rides[[#This Row],[Station Code]]="CC"), "Yes", "No")</f>
        <v>No</v>
      </c>
    </row>
    <row r="16984" spans="6:14">
      <c r="F16984" s="3">
        <v>44389</v>
      </c>
      <c r="G16984" s="1" t="s">
        <v>93</v>
      </c>
      <c r="H16984" s="1" t="s">
        <v>104</v>
      </c>
      <c r="I16984" s="1">
        <v>348</v>
      </c>
      <c r="J16984" s="1">
        <f>MONTH(BART_Rides[[#This Row],[Date]])</f>
        <v>7</v>
      </c>
      <c r="K16984" s="1">
        <f>WEEKDAY(BART_Rides[[#This Row],[Date]],2)</f>
        <v>1</v>
      </c>
      <c r="L16984" s="1" t="str">
        <f>LEFT(BART_Rides[[#This Row],[Lines]],1)</f>
        <v>O</v>
      </c>
      <c r="M16984" s="1" t="str">
        <f>IF(BART_Rides[[#This Row],[FirstLetter]]="Y","Yes","No")</f>
        <v>No</v>
      </c>
      <c r="N16984" s="1" t="str">
        <f>IF(OR(BART_Rides[[#This Row],[Station Code]]="EM", BART_Rides[[#This Row],[Station Code]]="MT", BART_Rides[[#This Row],[Station Code]]="PL", BART_Rides[[#This Row],[Station Code]]="CC"), "Yes", "No")</f>
        <v>No</v>
      </c>
    </row>
    <row r="16985" spans="6:14">
      <c r="F16985" s="3">
        <v>44390</v>
      </c>
      <c r="G16985" s="1" t="s">
        <v>93</v>
      </c>
      <c r="H16985" s="1" t="s">
        <v>104</v>
      </c>
      <c r="I16985" s="1">
        <v>355</v>
      </c>
      <c r="J16985" s="1">
        <f>MONTH(BART_Rides[[#This Row],[Date]])</f>
        <v>7</v>
      </c>
      <c r="K16985" s="1">
        <f>WEEKDAY(BART_Rides[[#This Row],[Date]],2)</f>
        <v>2</v>
      </c>
      <c r="L16985" s="1" t="str">
        <f>LEFT(BART_Rides[[#This Row],[Lines]],1)</f>
        <v>O</v>
      </c>
      <c r="M16985" s="1" t="str">
        <f>IF(BART_Rides[[#This Row],[FirstLetter]]="Y","Yes","No")</f>
        <v>No</v>
      </c>
      <c r="N16985" s="1" t="str">
        <f>IF(OR(BART_Rides[[#This Row],[Station Code]]="EM", BART_Rides[[#This Row],[Station Code]]="MT", BART_Rides[[#This Row],[Station Code]]="PL", BART_Rides[[#This Row],[Station Code]]="CC"), "Yes", "No")</f>
        <v>No</v>
      </c>
    </row>
    <row r="16986" spans="6:14">
      <c r="F16986" s="3">
        <v>44391</v>
      </c>
      <c r="G16986" s="1" t="s">
        <v>93</v>
      </c>
      <c r="H16986" s="1" t="s">
        <v>104</v>
      </c>
      <c r="I16986" s="1">
        <v>361</v>
      </c>
      <c r="J16986" s="1">
        <f>MONTH(BART_Rides[[#This Row],[Date]])</f>
        <v>7</v>
      </c>
      <c r="K16986" s="1">
        <f>WEEKDAY(BART_Rides[[#This Row],[Date]],2)</f>
        <v>3</v>
      </c>
      <c r="L16986" s="1" t="str">
        <f>LEFT(BART_Rides[[#This Row],[Lines]],1)</f>
        <v>O</v>
      </c>
      <c r="M16986" s="1" t="str">
        <f>IF(BART_Rides[[#This Row],[FirstLetter]]="Y","Yes","No")</f>
        <v>No</v>
      </c>
      <c r="N16986" s="1" t="str">
        <f>IF(OR(BART_Rides[[#This Row],[Station Code]]="EM", BART_Rides[[#This Row],[Station Code]]="MT", BART_Rides[[#This Row],[Station Code]]="PL", BART_Rides[[#This Row],[Station Code]]="CC"), "Yes", "No")</f>
        <v>No</v>
      </c>
    </row>
    <row r="16987" spans="6:14">
      <c r="F16987" s="3">
        <v>44392</v>
      </c>
      <c r="G16987" s="1" t="s">
        <v>93</v>
      </c>
      <c r="H16987" s="1" t="s">
        <v>104</v>
      </c>
      <c r="I16987" s="1">
        <v>412</v>
      </c>
      <c r="J16987" s="1">
        <f>MONTH(BART_Rides[[#This Row],[Date]])</f>
        <v>7</v>
      </c>
      <c r="K16987" s="1">
        <f>WEEKDAY(BART_Rides[[#This Row],[Date]],2)</f>
        <v>4</v>
      </c>
      <c r="L16987" s="1" t="str">
        <f>LEFT(BART_Rides[[#This Row],[Lines]],1)</f>
        <v>O</v>
      </c>
      <c r="M16987" s="1" t="str">
        <f>IF(BART_Rides[[#This Row],[FirstLetter]]="Y","Yes","No")</f>
        <v>No</v>
      </c>
      <c r="N16987" s="1" t="str">
        <f>IF(OR(BART_Rides[[#This Row],[Station Code]]="EM", BART_Rides[[#This Row],[Station Code]]="MT", BART_Rides[[#This Row],[Station Code]]="PL", BART_Rides[[#This Row],[Station Code]]="CC"), "Yes", "No")</f>
        <v>No</v>
      </c>
    </row>
    <row r="16988" spans="6:14">
      <c r="F16988" s="3">
        <v>44393</v>
      </c>
      <c r="G16988" s="1" t="s">
        <v>93</v>
      </c>
      <c r="H16988" s="1" t="s">
        <v>104</v>
      </c>
      <c r="I16988" s="1">
        <v>432</v>
      </c>
      <c r="J16988" s="1">
        <f>MONTH(BART_Rides[[#This Row],[Date]])</f>
        <v>7</v>
      </c>
      <c r="K16988" s="1">
        <f>WEEKDAY(BART_Rides[[#This Row],[Date]],2)</f>
        <v>5</v>
      </c>
      <c r="L16988" s="1" t="str">
        <f>LEFT(BART_Rides[[#This Row],[Lines]],1)</f>
        <v>O</v>
      </c>
      <c r="M16988" s="1" t="str">
        <f>IF(BART_Rides[[#This Row],[FirstLetter]]="Y","Yes","No")</f>
        <v>No</v>
      </c>
      <c r="N16988" s="1" t="str">
        <f>IF(OR(BART_Rides[[#This Row],[Station Code]]="EM", BART_Rides[[#This Row],[Station Code]]="MT", BART_Rides[[#This Row],[Station Code]]="PL", BART_Rides[[#This Row],[Station Code]]="CC"), "Yes", "No")</f>
        <v>No</v>
      </c>
    </row>
    <row r="16989" spans="6:14">
      <c r="F16989" s="3">
        <v>44394</v>
      </c>
      <c r="G16989" s="1" t="s">
        <v>93</v>
      </c>
      <c r="H16989" s="1" t="s">
        <v>104</v>
      </c>
      <c r="I16989" s="1">
        <v>337</v>
      </c>
      <c r="J16989" s="1">
        <f>MONTH(BART_Rides[[#This Row],[Date]])</f>
        <v>7</v>
      </c>
      <c r="K16989" s="1">
        <f>WEEKDAY(BART_Rides[[#This Row],[Date]],2)</f>
        <v>6</v>
      </c>
      <c r="L16989" s="1" t="str">
        <f>LEFT(BART_Rides[[#This Row],[Lines]],1)</f>
        <v>O</v>
      </c>
      <c r="M16989" s="1" t="str">
        <f>IF(BART_Rides[[#This Row],[FirstLetter]]="Y","Yes","No")</f>
        <v>No</v>
      </c>
      <c r="N16989" s="1" t="str">
        <f>IF(OR(BART_Rides[[#This Row],[Station Code]]="EM", BART_Rides[[#This Row],[Station Code]]="MT", BART_Rides[[#This Row],[Station Code]]="PL", BART_Rides[[#This Row],[Station Code]]="CC"), "Yes", "No")</f>
        <v>No</v>
      </c>
    </row>
    <row r="16990" spans="6:14">
      <c r="F16990" s="3">
        <v>44395</v>
      </c>
      <c r="G16990" s="1" t="s">
        <v>93</v>
      </c>
      <c r="H16990" s="1" t="s">
        <v>104</v>
      </c>
      <c r="I16990" s="1">
        <v>276</v>
      </c>
      <c r="J16990" s="1">
        <f>MONTH(BART_Rides[[#This Row],[Date]])</f>
        <v>7</v>
      </c>
      <c r="K16990" s="1">
        <f>WEEKDAY(BART_Rides[[#This Row],[Date]],2)</f>
        <v>7</v>
      </c>
      <c r="L16990" s="1" t="str">
        <f>LEFT(BART_Rides[[#This Row],[Lines]],1)</f>
        <v>O</v>
      </c>
      <c r="M16990" s="1" t="str">
        <f>IF(BART_Rides[[#This Row],[FirstLetter]]="Y","Yes","No")</f>
        <v>No</v>
      </c>
      <c r="N16990" s="1" t="str">
        <f>IF(OR(BART_Rides[[#This Row],[Station Code]]="EM", BART_Rides[[#This Row],[Station Code]]="MT", BART_Rides[[#This Row],[Station Code]]="PL", BART_Rides[[#This Row],[Station Code]]="CC"), "Yes", "No")</f>
        <v>No</v>
      </c>
    </row>
    <row r="16991" spans="6:14">
      <c r="F16991" s="3">
        <v>44396</v>
      </c>
      <c r="G16991" s="1" t="s">
        <v>93</v>
      </c>
      <c r="H16991" s="1" t="s">
        <v>104</v>
      </c>
      <c r="I16991" s="1">
        <v>363</v>
      </c>
      <c r="J16991" s="1">
        <f>MONTH(BART_Rides[[#This Row],[Date]])</f>
        <v>7</v>
      </c>
      <c r="K16991" s="1">
        <f>WEEKDAY(BART_Rides[[#This Row],[Date]],2)</f>
        <v>1</v>
      </c>
      <c r="L16991" s="1" t="str">
        <f>LEFT(BART_Rides[[#This Row],[Lines]],1)</f>
        <v>O</v>
      </c>
      <c r="M16991" s="1" t="str">
        <f>IF(BART_Rides[[#This Row],[FirstLetter]]="Y","Yes","No")</f>
        <v>No</v>
      </c>
      <c r="N16991" s="1" t="str">
        <f>IF(OR(BART_Rides[[#This Row],[Station Code]]="EM", BART_Rides[[#This Row],[Station Code]]="MT", BART_Rides[[#This Row],[Station Code]]="PL", BART_Rides[[#This Row],[Station Code]]="CC"), "Yes", "No")</f>
        <v>No</v>
      </c>
    </row>
    <row r="16992" spans="6:14">
      <c r="F16992" s="3">
        <v>44397</v>
      </c>
      <c r="G16992" s="1" t="s">
        <v>93</v>
      </c>
      <c r="H16992" s="1" t="s">
        <v>104</v>
      </c>
      <c r="I16992" s="1">
        <v>381</v>
      </c>
      <c r="J16992" s="1">
        <f>MONTH(BART_Rides[[#This Row],[Date]])</f>
        <v>7</v>
      </c>
      <c r="K16992" s="1">
        <f>WEEKDAY(BART_Rides[[#This Row],[Date]],2)</f>
        <v>2</v>
      </c>
      <c r="L16992" s="1" t="str">
        <f>LEFT(BART_Rides[[#This Row],[Lines]],1)</f>
        <v>O</v>
      </c>
      <c r="M16992" s="1" t="str">
        <f>IF(BART_Rides[[#This Row],[FirstLetter]]="Y","Yes","No")</f>
        <v>No</v>
      </c>
      <c r="N16992" s="1" t="str">
        <f>IF(OR(BART_Rides[[#This Row],[Station Code]]="EM", BART_Rides[[#This Row],[Station Code]]="MT", BART_Rides[[#This Row],[Station Code]]="PL", BART_Rides[[#This Row],[Station Code]]="CC"), "Yes", "No")</f>
        <v>No</v>
      </c>
    </row>
    <row r="16993" spans="6:14">
      <c r="F16993" s="3">
        <v>44398</v>
      </c>
      <c r="G16993" s="1" t="s">
        <v>93</v>
      </c>
      <c r="H16993" s="1" t="s">
        <v>104</v>
      </c>
      <c r="I16993" s="1">
        <v>380</v>
      </c>
      <c r="J16993" s="1">
        <f>MONTH(BART_Rides[[#This Row],[Date]])</f>
        <v>7</v>
      </c>
      <c r="K16993" s="1">
        <f>WEEKDAY(BART_Rides[[#This Row],[Date]],2)</f>
        <v>3</v>
      </c>
      <c r="L16993" s="1" t="str">
        <f>LEFT(BART_Rides[[#This Row],[Lines]],1)</f>
        <v>O</v>
      </c>
      <c r="M16993" s="1" t="str">
        <f>IF(BART_Rides[[#This Row],[FirstLetter]]="Y","Yes","No")</f>
        <v>No</v>
      </c>
      <c r="N16993" s="1" t="str">
        <f>IF(OR(BART_Rides[[#This Row],[Station Code]]="EM", BART_Rides[[#This Row],[Station Code]]="MT", BART_Rides[[#This Row],[Station Code]]="PL", BART_Rides[[#This Row],[Station Code]]="CC"), "Yes", "No")</f>
        <v>No</v>
      </c>
    </row>
    <row r="16994" spans="6:14">
      <c r="F16994" s="3">
        <v>44399</v>
      </c>
      <c r="G16994" s="1" t="s">
        <v>93</v>
      </c>
      <c r="H16994" s="1" t="s">
        <v>104</v>
      </c>
      <c r="I16994" s="1">
        <v>411</v>
      </c>
      <c r="J16994" s="1">
        <f>MONTH(BART_Rides[[#This Row],[Date]])</f>
        <v>7</v>
      </c>
      <c r="K16994" s="1">
        <f>WEEKDAY(BART_Rides[[#This Row],[Date]],2)</f>
        <v>4</v>
      </c>
      <c r="L16994" s="1" t="str">
        <f>LEFT(BART_Rides[[#This Row],[Lines]],1)</f>
        <v>O</v>
      </c>
      <c r="M16994" s="1" t="str">
        <f>IF(BART_Rides[[#This Row],[FirstLetter]]="Y","Yes","No")</f>
        <v>No</v>
      </c>
      <c r="N16994" s="1" t="str">
        <f>IF(OR(BART_Rides[[#This Row],[Station Code]]="EM", BART_Rides[[#This Row],[Station Code]]="MT", BART_Rides[[#This Row],[Station Code]]="PL", BART_Rides[[#This Row],[Station Code]]="CC"), "Yes", "No")</f>
        <v>No</v>
      </c>
    </row>
    <row r="16995" spans="6:14">
      <c r="F16995" s="3">
        <v>44400</v>
      </c>
      <c r="G16995" s="1" t="s">
        <v>93</v>
      </c>
      <c r="H16995" s="1" t="s">
        <v>104</v>
      </c>
      <c r="I16995" s="1">
        <v>410</v>
      </c>
      <c r="J16995" s="1">
        <f>MONTH(BART_Rides[[#This Row],[Date]])</f>
        <v>7</v>
      </c>
      <c r="K16995" s="1">
        <f>WEEKDAY(BART_Rides[[#This Row],[Date]],2)</f>
        <v>5</v>
      </c>
      <c r="L16995" s="1" t="str">
        <f>LEFT(BART_Rides[[#This Row],[Lines]],1)</f>
        <v>O</v>
      </c>
      <c r="M16995" s="1" t="str">
        <f>IF(BART_Rides[[#This Row],[FirstLetter]]="Y","Yes","No")</f>
        <v>No</v>
      </c>
      <c r="N16995" s="1" t="str">
        <f>IF(OR(BART_Rides[[#This Row],[Station Code]]="EM", BART_Rides[[#This Row],[Station Code]]="MT", BART_Rides[[#This Row],[Station Code]]="PL", BART_Rides[[#This Row],[Station Code]]="CC"), "Yes", "No")</f>
        <v>No</v>
      </c>
    </row>
    <row r="16996" spans="6:14">
      <c r="F16996" s="3">
        <v>44401</v>
      </c>
      <c r="G16996" s="1" t="s">
        <v>93</v>
      </c>
      <c r="H16996" s="1" t="s">
        <v>104</v>
      </c>
      <c r="I16996" s="1">
        <v>336</v>
      </c>
      <c r="J16996" s="1">
        <f>MONTH(BART_Rides[[#This Row],[Date]])</f>
        <v>7</v>
      </c>
      <c r="K16996" s="1">
        <f>WEEKDAY(BART_Rides[[#This Row],[Date]],2)</f>
        <v>6</v>
      </c>
      <c r="L16996" s="1" t="str">
        <f>LEFT(BART_Rides[[#This Row],[Lines]],1)</f>
        <v>O</v>
      </c>
      <c r="M16996" s="1" t="str">
        <f>IF(BART_Rides[[#This Row],[FirstLetter]]="Y","Yes","No")</f>
        <v>No</v>
      </c>
      <c r="N16996" s="1" t="str">
        <f>IF(OR(BART_Rides[[#This Row],[Station Code]]="EM", BART_Rides[[#This Row],[Station Code]]="MT", BART_Rides[[#This Row],[Station Code]]="PL", BART_Rides[[#This Row],[Station Code]]="CC"), "Yes", "No")</f>
        <v>No</v>
      </c>
    </row>
    <row r="16997" spans="6:14">
      <c r="F16997" s="3">
        <v>44402</v>
      </c>
      <c r="G16997" s="1" t="s">
        <v>93</v>
      </c>
      <c r="H16997" s="1" t="s">
        <v>104</v>
      </c>
      <c r="I16997" s="1">
        <v>246</v>
      </c>
      <c r="J16997" s="1">
        <f>MONTH(BART_Rides[[#This Row],[Date]])</f>
        <v>7</v>
      </c>
      <c r="K16997" s="1">
        <f>WEEKDAY(BART_Rides[[#This Row],[Date]],2)</f>
        <v>7</v>
      </c>
      <c r="L16997" s="1" t="str">
        <f>LEFT(BART_Rides[[#This Row],[Lines]],1)</f>
        <v>O</v>
      </c>
      <c r="M16997" s="1" t="str">
        <f>IF(BART_Rides[[#This Row],[FirstLetter]]="Y","Yes","No")</f>
        <v>No</v>
      </c>
      <c r="N16997" s="1" t="str">
        <f>IF(OR(BART_Rides[[#This Row],[Station Code]]="EM", BART_Rides[[#This Row],[Station Code]]="MT", BART_Rides[[#This Row],[Station Code]]="PL", BART_Rides[[#This Row],[Station Code]]="CC"), "Yes", "No")</f>
        <v>No</v>
      </c>
    </row>
    <row r="16998" spans="6:14">
      <c r="F16998" s="3">
        <v>44403</v>
      </c>
      <c r="G16998" s="1" t="s">
        <v>93</v>
      </c>
      <c r="H16998" s="1" t="s">
        <v>104</v>
      </c>
      <c r="I16998" s="1">
        <v>349</v>
      </c>
      <c r="J16998" s="1">
        <f>MONTH(BART_Rides[[#This Row],[Date]])</f>
        <v>7</v>
      </c>
      <c r="K16998" s="1">
        <f>WEEKDAY(BART_Rides[[#This Row],[Date]],2)</f>
        <v>1</v>
      </c>
      <c r="L16998" s="1" t="str">
        <f>LEFT(BART_Rides[[#This Row],[Lines]],1)</f>
        <v>O</v>
      </c>
      <c r="M16998" s="1" t="str">
        <f>IF(BART_Rides[[#This Row],[FirstLetter]]="Y","Yes","No")</f>
        <v>No</v>
      </c>
      <c r="N16998" s="1" t="str">
        <f>IF(OR(BART_Rides[[#This Row],[Station Code]]="EM", BART_Rides[[#This Row],[Station Code]]="MT", BART_Rides[[#This Row],[Station Code]]="PL", BART_Rides[[#This Row],[Station Code]]="CC"), "Yes", "No")</f>
        <v>No</v>
      </c>
    </row>
    <row r="16999" spans="6:14">
      <c r="F16999" s="3">
        <v>44404</v>
      </c>
      <c r="G16999" s="1" t="s">
        <v>93</v>
      </c>
      <c r="H16999" s="1" t="s">
        <v>104</v>
      </c>
      <c r="I16999" s="1">
        <v>388</v>
      </c>
      <c r="J16999" s="1">
        <f>MONTH(BART_Rides[[#This Row],[Date]])</f>
        <v>7</v>
      </c>
      <c r="K16999" s="1">
        <f>WEEKDAY(BART_Rides[[#This Row],[Date]],2)</f>
        <v>2</v>
      </c>
      <c r="L16999" s="1" t="str">
        <f>LEFT(BART_Rides[[#This Row],[Lines]],1)</f>
        <v>O</v>
      </c>
      <c r="M16999" s="1" t="str">
        <f>IF(BART_Rides[[#This Row],[FirstLetter]]="Y","Yes","No")</f>
        <v>No</v>
      </c>
      <c r="N16999" s="1" t="str">
        <f>IF(OR(BART_Rides[[#This Row],[Station Code]]="EM", BART_Rides[[#This Row],[Station Code]]="MT", BART_Rides[[#This Row],[Station Code]]="PL", BART_Rides[[#This Row],[Station Code]]="CC"), "Yes", "No")</f>
        <v>No</v>
      </c>
    </row>
    <row r="17000" spans="6:14">
      <c r="F17000" s="3">
        <v>44405</v>
      </c>
      <c r="G17000" s="1" t="s">
        <v>93</v>
      </c>
      <c r="H17000" s="1" t="s">
        <v>104</v>
      </c>
      <c r="I17000" s="1">
        <v>374</v>
      </c>
      <c r="J17000" s="1">
        <f>MONTH(BART_Rides[[#This Row],[Date]])</f>
        <v>7</v>
      </c>
      <c r="K17000" s="1">
        <f>WEEKDAY(BART_Rides[[#This Row],[Date]],2)</f>
        <v>3</v>
      </c>
      <c r="L17000" s="1" t="str">
        <f>LEFT(BART_Rides[[#This Row],[Lines]],1)</f>
        <v>O</v>
      </c>
      <c r="M17000" s="1" t="str">
        <f>IF(BART_Rides[[#This Row],[FirstLetter]]="Y","Yes","No")</f>
        <v>No</v>
      </c>
      <c r="N17000" s="1" t="str">
        <f>IF(OR(BART_Rides[[#This Row],[Station Code]]="EM", BART_Rides[[#This Row],[Station Code]]="MT", BART_Rides[[#This Row],[Station Code]]="PL", BART_Rides[[#This Row],[Station Code]]="CC"), "Yes", "No")</f>
        <v>No</v>
      </c>
    </row>
    <row r="17001" spans="6:14">
      <c r="F17001" s="3">
        <v>44406</v>
      </c>
      <c r="G17001" s="1" t="s">
        <v>93</v>
      </c>
      <c r="H17001" s="1" t="s">
        <v>104</v>
      </c>
      <c r="I17001" s="1">
        <v>406</v>
      </c>
      <c r="J17001" s="1">
        <f>MONTH(BART_Rides[[#This Row],[Date]])</f>
        <v>7</v>
      </c>
      <c r="K17001" s="1">
        <f>WEEKDAY(BART_Rides[[#This Row],[Date]],2)</f>
        <v>4</v>
      </c>
      <c r="L17001" s="1" t="str">
        <f>LEFT(BART_Rides[[#This Row],[Lines]],1)</f>
        <v>O</v>
      </c>
      <c r="M17001" s="1" t="str">
        <f>IF(BART_Rides[[#This Row],[FirstLetter]]="Y","Yes","No")</f>
        <v>No</v>
      </c>
      <c r="N17001" s="1" t="str">
        <f>IF(OR(BART_Rides[[#This Row],[Station Code]]="EM", BART_Rides[[#This Row],[Station Code]]="MT", BART_Rides[[#This Row],[Station Code]]="PL", BART_Rides[[#This Row],[Station Code]]="CC"), "Yes", "No")</f>
        <v>No</v>
      </c>
    </row>
    <row r="17002" spans="6:14">
      <c r="F17002" s="3">
        <v>44407</v>
      </c>
      <c r="G17002" s="1" t="s">
        <v>93</v>
      </c>
      <c r="H17002" s="1" t="s">
        <v>104</v>
      </c>
      <c r="I17002" s="1">
        <v>438</v>
      </c>
      <c r="J17002" s="1">
        <f>MONTH(BART_Rides[[#This Row],[Date]])</f>
        <v>7</v>
      </c>
      <c r="K17002" s="1">
        <f>WEEKDAY(BART_Rides[[#This Row],[Date]],2)</f>
        <v>5</v>
      </c>
      <c r="L17002" s="1" t="str">
        <f>LEFT(BART_Rides[[#This Row],[Lines]],1)</f>
        <v>O</v>
      </c>
      <c r="M17002" s="1" t="str">
        <f>IF(BART_Rides[[#This Row],[FirstLetter]]="Y","Yes","No")</f>
        <v>No</v>
      </c>
      <c r="N17002" s="1" t="str">
        <f>IF(OR(BART_Rides[[#This Row],[Station Code]]="EM", BART_Rides[[#This Row],[Station Code]]="MT", BART_Rides[[#This Row],[Station Code]]="PL", BART_Rides[[#This Row],[Station Code]]="CC"), "Yes", "No")</f>
        <v>No</v>
      </c>
    </row>
    <row r="17003" spans="6:14">
      <c r="F17003" s="3">
        <v>44408</v>
      </c>
      <c r="G17003" s="1" t="s">
        <v>93</v>
      </c>
      <c r="H17003" s="1" t="s">
        <v>104</v>
      </c>
      <c r="I17003" s="1">
        <v>277</v>
      </c>
      <c r="J17003" s="1">
        <f>MONTH(BART_Rides[[#This Row],[Date]])</f>
        <v>7</v>
      </c>
      <c r="K17003" s="1">
        <f>WEEKDAY(BART_Rides[[#This Row],[Date]],2)</f>
        <v>6</v>
      </c>
      <c r="L17003" s="1" t="str">
        <f>LEFT(BART_Rides[[#This Row],[Lines]],1)</f>
        <v>O</v>
      </c>
      <c r="M17003" s="1" t="str">
        <f>IF(BART_Rides[[#This Row],[FirstLetter]]="Y","Yes","No")</f>
        <v>No</v>
      </c>
      <c r="N17003" s="1" t="str">
        <f>IF(OR(BART_Rides[[#This Row],[Station Code]]="EM", BART_Rides[[#This Row],[Station Code]]="MT", BART_Rides[[#This Row],[Station Code]]="PL", BART_Rides[[#This Row],[Station Code]]="CC"), "Yes", "No")</f>
        <v>No</v>
      </c>
    </row>
    <row r="17004" spans="6:14">
      <c r="F17004" s="3">
        <v>44409</v>
      </c>
      <c r="G17004" s="1" t="s">
        <v>93</v>
      </c>
      <c r="H17004" s="1" t="s">
        <v>104</v>
      </c>
      <c r="I17004" s="1">
        <v>245</v>
      </c>
      <c r="J17004" s="1">
        <f>MONTH(BART_Rides[[#This Row],[Date]])</f>
        <v>8</v>
      </c>
      <c r="K17004" s="1">
        <f>WEEKDAY(BART_Rides[[#This Row],[Date]],2)</f>
        <v>7</v>
      </c>
      <c r="L17004" s="1" t="str">
        <f>LEFT(BART_Rides[[#This Row],[Lines]],1)</f>
        <v>O</v>
      </c>
      <c r="M17004" s="1" t="str">
        <f>IF(BART_Rides[[#This Row],[FirstLetter]]="Y","Yes","No")</f>
        <v>No</v>
      </c>
      <c r="N17004" s="1" t="str">
        <f>IF(OR(BART_Rides[[#This Row],[Station Code]]="EM", BART_Rides[[#This Row],[Station Code]]="MT", BART_Rides[[#This Row],[Station Code]]="PL", BART_Rides[[#This Row],[Station Code]]="CC"), "Yes", "No")</f>
        <v>No</v>
      </c>
    </row>
    <row r="17005" spans="6:14">
      <c r="F17005" s="3">
        <v>44410</v>
      </c>
      <c r="G17005" s="1" t="s">
        <v>93</v>
      </c>
      <c r="H17005" s="1" t="s">
        <v>104</v>
      </c>
      <c r="I17005" s="1">
        <v>335</v>
      </c>
      <c r="J17005" s="1">
        <f>MONTH(BART_Rides[[#This Row],[Date]])</f>
        <v>8</v>
      </c>
      <c r="K17005" s="1">
        <f>WEEKDAY(BART_Rides[[#This Row],[Date]],2)</f>
        <v>1</v>
      </c>
      <c r="L17005" s="1" t="str">
        <f>LEFT(BART_Rides[[#This Row],[Lines]],1)</f>
        <v>O</v>
      </c>
      <c r="M17005" s="1" t="str">
        <f>IF(BART_Rides[[#This Row],[FirstLetter]]="Y","Yes","No")</f>
        <v>No</v>
      </c>
      <c r="N17005" s="1" t="str">
        <f>IF(OR(BART_Rides[[#This Row],[Station Code]]="EM", BART_Rides[[#This Row],[Station Code]]="MT", BART_Rides[[#This Row],[Station Code]]="PL", BART_Rides[[#This Row],[Station Code]]="CC"), "Yes", "No")</f>
        <v>No</v>
      </c>
    </row>
    <row r="17006" spans="6:14">
      <c r="F17006" s="3">
        <v>44411</v>
      </c>
      <c r="G17006" s="1" t="s">
        <v>93</v>
      </c>
      <c r="H17006" s="1" t="s">
        <v>104</v>
      </c>
      <c r="I17006" s="1">
        <v>430</v>
      </c>
      <c r="J17006" s="1">
        <f>MONTH(BART_Rides[[#This Row],[Date]])</f>
        <v>8</v>
      </c>
      <c r="K17006" s="1">
        <f>WEEKDAY(BART_Rides[[#This Row],[Date]],2)</f>
        <v>2</v>
      </c>
      <c r="L17006" s="1" t="str">
        <f>LEFT(BART_Rides[[#This Row],[Lines]],1)</f>
        <v>O</v>
      </c>
      <c r="M17006" s="1" t="str">
        <f>IF(BART_Rides[[#This Row],[FirstLetter]]="Y","Yes","No")</f>
        <v>No</v>
      </c>
      <c r="N17006" s="1" t="str">
        <f>IF(OR(BART_Rides[[#This Row],[Station Code]]="EM", BART_Rides[[#This Row],[Station Code]]="MT", BART_Rides[[#This Row],[Station Code]]="PL", BART_Rides[[#This Row],[Station Code]]="CC"), "Yes", "No")</f>
        <v>No</v>
      </c>
    </row>
    <row r="17007" spans="6:14">
      <c r="F17007" s="3">
        <v>44412</v>
      </c>
      <c r="G17007" s="1" t="s">
        <v>93</v>
      </c>
      <c r="H17007" s="1" t="s">
        <v>104</v>
      </c>
      <c r="I17007" s="1">
        <v>449</v>
      </c>
      <c r="J17007" s="1">
        <f>MONTH(BART_Rides[[#This Row],[Date]])</f>
        <v>8</v>
      </c>
      <c r="K17007" s="1">
        <f>WEEKDAY(BART_Rides[[#This Row],[Date]],2)</f>
        <v>3</v>
      </c>
      <c r="L17007" s="1" t="str">
        <f>LEFT(BART_Rides[[#This Row],[Lines]],1)</f>
        <v>O</v>
      </c>
      <c r="M17007" s="1" t="str">
        <f>IF(BART_Rides[[#This Row],[FirstLetter]]="Y","Yes","No")</f>
        <v>No</v>
      </c>
      <c r="N17007" s="1" t="str">
        <f>IF(OR(BART_Rides[[#This Row],[Station Code]]="EM", BART_Rides[[#This Row],[Station Code]]="MT", BART_Rides[[#This Row],[Station Code]]="PL", BART_Rides[[#This Row],[Station Code]]="CC"), "Yes", "No")</f>
        <v>No</v>
      </c>
    </row>
    <row r="17008" spans="6:14">
      <c r="F17008" s="3">
        <v>44413</v>
      </c>
      <c r="G17008" s="1" t="s">
        <v>93</v>
      </c>
      <c r="H17008" s="1" t="s">
        <v>104</v>
      </c>
      <c r="I17008" s="1">
        <v>370</v>
      </c>
      <c r="J17008" s="1">
        <f>MONTH(BART_Rides[[#This Row],[Date]])</f>
        <v>8</v>
      </c>
      <c r="K17008" s="1">
        <f>WEEKDAY(BART_Rides[[#This Row],[Date]],2)</f>
        <v>4</v>
      </c>
      <c r="L17008" s="1" t="str">
        <f>LEFT(BART_Rides[[#This Row],[Lines]],1)</f>
        <v>O</v>
      </c>
      <c r="M17008" s="1" t="str">
        <f>IF(BART_Rides[[#This Row],[FirstLetter]]="Y","Yes","No")</f>
        <v>No</v>
      </c>
      <c r="N17008" s="1" t="str">
        <f>IF(OR(BART_Rides[[#This Row],[Station Code]]="EM", BART_Rides[[#This Row],[Station Code]]="MT", BART_Rides[[#This Row],[Station Code]]="PL", BART_Rides[[#This Row],[Station Code]]="CC"), "Yes", "No")</f>
        <v>No</v>
      </c>
    </row>
    <row r="17009" spans="6:14">
      <c r="F17009" s="3">
        <v>44414</v>
      </c>
      <c r="G17009" s="1" t="s">
        <v>93</v>
      </c>
      <c r="H17009" s="1" t="s">
        <v>104</v>
      </c>
      <c r="I17009" s="1">
        <v>457</v>
      </c>
      <c r="J17009" s="1">
        <f>MONTH(BART_Rides[[#This Row],[Date]])</f>
        <v>8</v>
      </c>
      <c r="K17009" s="1">
        <f>WEEKDAY(BART_Rides[[#This Row],[Date]],2)</f>
        <v>5</v>
      </c>
      <c r="L17009" s="1" t="str">
        <f>LEFT(BART_Rides[[#This Row],[Lines]],1)</f>
        <v>O</v>
      </c>
      <c r="M17009" s="1" t="str">
        <f>IF(BART_Rides[[#This Row],[FirstLetter]]="Y","Yes","No")</f>
        <v>No</v>
      </c>
      <c r="N17009" s="1" t="str">
        <f>IF(OR(BART_Rides[[#This Row],[Station Code]]="EM", BART_Rides[[#This Row],[Station Code]]="MT", BART_Rides[[#This Row],[Station Code]]="PL", BART_Rides[[#This Row],[Station Code]]="CC"), "Yes", "No")</f>
        <v>No</v>
      </c>
    </row>
    <row r="17010" spans="6:14">
      <c r="F17010" s="3">
        <v>44415</v>
      </c>
      <c r="G17010" s="1" t="s">
        <v>93</v>
      </c>
      <c r="H17010" s="1" t="s">
        <v>104</v>
      </c>
      <c r="I17010" s="1">
        <v>362</v>
      </c>
      <c r="J17010" s="1">
        <f>MONTH(BART_Rides[[#This Row],[Date]])</f>
        <v>8</v>
      </c>
      <c r="K17010" s="1">
        <f>WEEKDAY(BART_Rides[[#This Row],[Date]],2)</f>
        <v>6</v>
      </c>
      <c r="L17010" s="1" t="str">
        <f>LEFT(BART_Rides[[#This Row],[Lines]],1)</f>
        <v>O</v>
      </c>
      <c r="M17010" s="1" t="str">
        <f>IF(BART_Rides[[#This Row],[FirstLetter]]="Y","Yes","No")</f>
        <v>No</v>
      </c>
      <c r="N17010" s="1" t="str">
        <f>IF(OR(BART_Rides[[#This Row],[Station Code]]="EM", BART_Rides[[#This Row],[Station Code]]="MT", BART_Rides[[#This Row],[Station Code]]="PL", BART_Rides[[#This Row],[Station Code]]="CC"), "Yes", "No")</f>
        <v>No</v>
      </c>
    </row>
    <row r="17011" spans="6:14">
      <c r="F17011" s="3">
        <v>44416</v>
      </c>
      <c r="G17011" s="1" t="s">
        <v>93</v>
      </c>
      <c r="H17011" s="1" t="s">
        <v>104</v>
      </c>
      <c r="I17011" s="1">
        <v>250</v>
      </c>
      <c r="J17011" s="1">
        <f>MONTH(BART_Rides[[#This Row],[Date]])</f>
        <v>8</v>
      </c>
      <c r="K17011" s="1">
        <f>WEEKDAY(BART_Rides[[#This Row],[Date]],2)</f>
        <v>7</v>
      </c>
      <c r="L17011" s="1" t="str">
        <f>LEFT(BART_Rides[[#This Row],[Lines]],1)</f>
        <v>O</v>
      </c>
      <c r="M17011" s="1" t="str">
        <f>IF(BART_Rides[[#This Row],[FirstLetter]]="Y","Yes","No")</f>
        <v>No</v>
      </c>
      <c r="N17011" s="1" t="str">
        <f>IF(OR(BART_Rides[[#This Row],[Station Code]]="EM", BART_Rides[[#This Row],[Station Code]]="MT", BART_Rides[[#This Row],[Station Code]]="PL", BART_Rides[[#This Row],[Station Code]]="CC"), "Yes", "No")</f>
        <v>No</v>
      </c>
    </row>
    <row r="17012" spans="6:14">
      <c r="F17012" s="3">
        <v>44417</v>
      </c>
      <c r="G17012" s="1" t="s">
        <v>93</v>
      </c>
      <c r="H17012" s="1" t="s">
        <v>104</v>
      </c>
      <c r="I17012" s="1">
        <v>373</v>
      </c>
      <c r="J17012" s="1">
        <f>MONTH(BART_Rides[[#This Row],[Date]])</f>
        <v>8</v>
      </c>
      <c r="K17012" s="1">
        <f>WEEKDAY(BART_Rides[[#This Row],[Date]],2)</f>
        <v>1</v>
      </c>
      <c r="L17012" s="1" t="str">
        <f>LEFT(BART_Rides[[#This Row],[Lines]],1)</f>
        <v>O</v>
      </c>
      <c r="M17012" s="1" t="str">
        <f>IF(BART_Rides[[#This Row],[FirstLetter]]="Y","Yes","No")</f>
        <v>No</v>
      </c>
      <c r="N17012" s="1" t="str">
        <f>IF(OR(BART_Rides[[#This Row],[Station Code]]="EM", BART_Rides[[#This Row],[Station Code]]="MT", BART_Rides[[#This Row],[Station Code]]="PL", BART_Rides[[#This Row],[Station Code]]="CC"), "Yes", "No")</f>
        <v>No</v>
      </c>
    </row>
    <row r="17013" spans="6:14">
      <c r="F17013" s="3">
        <v>44418</v>
      </c>
      <c r="G17013" s="1" t="s">
        <v>93</v>
      </c>
      <c r="H17013" s="1" t="s">
        <v>104</v>
      </c>
      <c r="I17013" s="1">
        <v>371</v>
      </c>
      <c r="J17013" s="1">
        <f>MONTH(BART_Rides[[#This Row],[Date]])</f>
        <v>8</v>
      </c>
      <c r="K17013" s="1">
        <f>WEEKDAY(BART_Rides[[#This Row],[Date]],2)</f>
        <v>2</v>
      </c>
      <c r="L17013" s="1" t="str">
        <f>LEFT(BART_Rides[[#This Row],[Lines]],1)</f>
        <v>O</v>
      </c>
      <c r="M17013" s="1" t="str">
        <f>IF(BART_Rides[[#This Row],[FirstLetter]]="Y","Yes","No")</f>
        <v>No</v>
      </c>
      <c r="N17013" s="1" t="str">
        <f>IF(OR(BART_Rides[[#This Row],[Station Code]]="EM", BART_Rides[[#This Row],[Station Code]]="MT", BART_Rides[[#This Row],[Station Code]]="PL", BART_Rides[[#This Row],[Station Code]]="CC"), "Yes", "No")</f>
        <v>No</v>
      </c>
    </row>
    <row r="17014" spans="6:14">
      <c r="F17014" s="3">
        <v>44419</v>
      </c>
      <c r="G17014" s="1" t="s">
        <v>93</v>
      </c>
      <c r="H17014" s="1" t="s">
        <v>104</v>
      </c>
      <c r="I17014" s="1">
        <v>455</v>
      </c>
      <c r="J17014" s="1">
        <f>MONTH(BART_Rides[[#This Row],[Date]])</f>
        <v>8</v>
      </c>
      <c r="K17014" s="1">
        <f>WEEKDAY(BART_Rides[[#This Row],[Date]],2)</f>
        <v>3</v>
      </c>
      <c r="L17014" s="1" t="str">
        <f>LEFT(BART_Rides[[#This Row],[Lines]],1)</f>
        <v>O</v>
      </c>
      <c r="M17014" s="1" t="str">
        <f>IF(BART_Rides[[#This Row],[FirstLetter]]="Y","Yes","No")</f>
        <v>No</v>
      </c>
      <c r="N17014" s="1" t="str">
        <f>IF(OR(BART_Rides[[#This Row],[Station Code]]="EM", BART_Rides[[#This Row],[Station Code]]="MT", BART_Rides[[#This Row],[Station Code]]="PL", BART_Rides[[#This Row],[Station Code]]="CC"), "Yes", "No")</f>
        <v>No</v>
      </c>
    </row>
    <row r="17015" spans="6:14">
      <c r="F17015" s="3">
        <v>44420</v>
      </c>
      <c r="G17015" s="1" t="s">
        <v>93</v>
      </c>
      <c r="H17015" s="1" t="s">
        <v>104</v>
      </c>
      <c r="I17015" s="1">
        <v>394</v>
      </c>
      <c r="J17015" s="1">
        <f>MONTH(BART_Rides[[#This Row],[Date]])</f>
        <v>8</v>
      </c>
      <c r="K17015" s="1">
        <f>WEEKDAY(BART_Rides[[#This Row],[Date]],2)</f>
        <v>4</v>
      </c>
      <c r="L17015" s="1" t="str">
        <f>LEFT(BART_Rides[[#This Row],[Lines]],1)</f>
        <v>O</v>
      </c>
      <c r="M17015" s="1" t="str">
        <f>IF(BART_Rides[[#This Row],[FirstLetter]]="Y","Yes","No")</f>
        <v>No</v>
      </c>
      <c r="N17015" s="1" t="str">
        <f>IF(OR(BART_Rides[[#This Row],[Station Code]]="EM", BART_Rides[[#This Row],[Station Code]]="MT", BART_Rides[[#This Row],[Station Code]]="PL", BART_Rides[[#This Row],[Station Code]]="CC"), "Yes", "No")</f>
        <v>No</v>
      </c>
    </row>
    <row r="17016" spans="6:14">
      <c r="F17016" s="3">
        <v>44421</v>
      </c>
      <c r="G17016" s="1" t="s">
        <v>93</v>
      </c>
      <c r="H17016" s="1" t="s">
        <v>104</v>
      </c>
      <c r="I17016" s="1">
        <v>423</v>
      </c>
      <c r="J17016" s="1">
        <f>MONTH(BART_Rides[[#This Row],[Date]])</f>
        <v>8</v>
      </c>
      <c r="K17016" s="1">
        <f>WEEKDAY(BART_Rides[[#This Row],[Date]],2)</f>
        <v>5</v>
      </c>
      <c r="L17016" s="1" t="str">
        <f>LEFT(BART_Rides[[#This Row],[Lines]],1)</f>
        <v>O</v>
      </c>
      <c r="M17016" s="1" t="str">
        <f>IF(BART_Rides[[#This Row],[FirstLetter]]="Y","Yes","No")</f>
        <v>No</v>
      </c>
      <c r="N17016" s="1" t="str">
        <f>IF(OR(BART_Rides[[#This Row],[Station Code]]="EM", BART_Rides[[#This Row],[Station Code]]="MT", BART_Rides[[#This Row],[Station Code]]="PL", BART_Rides[[#This Row],[Station Code]]="CC"), "Yes", "No")</f>
        <v>No</v>
      </c>
    </row>
    <row r="17017" spans="6:14">
      <c r="F17017" s="3">
        <v>44422</v>
      </c>
      <c r="G17017" s="1" t="s">
        <v>93</v>
      </c>
      <c r="H17017" s="1" t="s">
        <v>104</v>
      </c>
      <c r="I17017" s="1">
        <v>488</v>
      </c>
      <c r="J17017" s="1">
        <f>MONTH(BART_Rides[[#This Row],[Date]])</f>
        <v>8</v>
      </c>
      <c r="K17017" s="1">
        <f>WEEKDAY(BART_Rides[[#This Row],[Date]],2)</f>
        <v>6</v>
      </c>
      <c r="L17017" s="1" t="str">
        <f>LEFT(BART_Rides[[#This Row],[Lines]],1)</f>
        <v>O</v>
      </c>
      <c r="M17017" s="1" t="str">
        <f>IF(BART_Rides[[#This Row],[FirstLetter]]="Y","Yes","No")</f>
        <v>No</v>
      </c>
      <c r="N17017" s="1" t="str">
        <f>IF(OR(BART_Rides[[#This Row],[Station Code]]="EM", BART_Rides[[#This Row],[Station Code]]="MT", BART_Rides[[#This Row],[Station Code]]="PL", BART_Rides[[#This Row],[Station Code]]="CC"), "Yes", "No")</f>
        <v>No</v>
      </c>
    </row>
    <row r="17018" spans="6:14">
      <c r="F17018" s="3">
        <v>44423</v>
      </c>
      <c r="G17018" s="1" t="s">
        <v>93</v>
      </c>
      <c r="H17018" s="1" t="s">
        <v>104</v>
      </c>
      <c r="I17018" s="1">
        <v>313</v>
      </c>
      <c r="J17018" s="1">
        <f>MONTH(BART_Rides[[#This Row],[Date]])</f>
        <v>8</v>
      </c>
      <c r="K17018" s="1">
        <f>WEEKDAY(BART_Rides[[#This Row],[Date]],2)</f>
        <v>7</v>
      </c>
      <c r="L17018" s="1" t="str">
        <f>LEFT(BART_Rides[[#This Row],[Lines]],1)</f>
        <v>O</v>
      </c>
      <c r="M17018" s="1" t="str">
        <f>IF(BART_Rides[[#This Row],[FirstLetter]]="Y","Yes","No")</f>
        <v>No</v>
      </c>
      <c r="N17018" s="1" t="str">
        <f>IF(OR(BART_Rides[[#This Row],[Station Code]]="EM", BART_Rides[[#This Row],[Station Code]]="MT", BART_Rides[[#This Row],[Station Code]]="PL", BART_Rides[[#This Row],[Station Code]]="CC"), "Yes", "No")</f>
        <v>No</v>
      </c>
    </row>
    <row r="17019" spans="6:14">
      <c r="F17019" s="3">
        <v>44424</v>
      </c>
      <c r="G17019" s="1" t="s">
        <v>93</v>
      </c>
      <c r="H17019" s="1" t="s">
        <v>104</v>
      </c>
      <c r="I17019" s="1">
        <v>351</v>
      </c>
      <c r="J17019" s="1">
        <f>MONTH(BART_Rides[[#This Row],[Date]])</f>
        <v>8</v>
      </c>
      <c r="K17019" s="1">
        <f>WEEKDAY(BART_Rides[[#This Row],[Date]],2)</f>
        <v>1</v>
      </c>
      <c r="L17019" s="1" t="str">
        <f>LEFT(BART_Rides[[#This Row],[Lines]],1)</f>
        <v>O</v>
      </c>
      <c r="M17019" s="1" t="str">
        <f>IF(BART_Rides[[#This Row],[FirstLetter]]="Y","Yes","No")</f>
        <v>No</v>
      </c>
      <c r="N17019" s="1" t="str">
        <f>IF(OR(BART_Rides[[#This Row],[Station Code]]="EM", BART_Rides[[#This Row],[Station Code]]="MT", BART_Rides[[#This Row],[Station Code]]="PL", BART_Rides[[#This Row],[Station Code]]="CC"), "Yes", "No")</f>
        <v>No</v>
      </c>
    </row>
    <row r="17020" spans="6:14">
      <c r="F17020" s="3">
        <v>44425</v>
      </c>
      <c r="G17020" s="1" t="s">
        <v>93</v>
      </c>
      <c r="H17020" s="1" t="s">
        <v>104</v>
      </c>
      <c r="I17020" s="1">
        <v>394</v>
      </c>
      <c r="J17020" s="1">
        <f>MONTH(BART_Rides[[#This Row],[Date]])</f>
        <v>8</v>
      </c>
      <c r="K17020" s="1">
        <f>WEEKDAY(BART_Rides[[#This Row],[Date]],2)</f>
        <v>2</v>
      </c>
      <c r="L17020" s="1" t="str">
        <f>LEFT(BART_Rides[[#This Row],[Lines]],1)</f>
        <v>O</v>
      </c>
      <c r="M17020" s="1" t="str">
        <f>IF(BART_Rides[[#This Row],[FirstLetter]]="Y","Yes","No")</f>
        <v>No</v>
      </c>
      <c r="N17020" s="1" t="str">
        <f>IF(OR(BART_Rides[[#This Row],[Station Code]]="EM", BART_Rides[[#This Row],[Station Code]]="MT", BART_Rides[[#This Row],[Station Code]]="PL", BART_Rides[[#This Row],[Station Code]]="CC"), "Yes", "No")</f>
        <v>No</v>
      </c>
    </row>
    <row r="17021" spans="6:14">
      <c r="F17021" s="3">
        <v>44426</v>
      </c>
      <c r="G17021" s="1" t="s">
        <v>93</v>
      </c>
      <c r="H17021" s="1" t="s">
        <v>104</v>
      </c>
      <c r="I17021" s="1">
        <v>412</v>
      </c>
      <c r="J17021" s="1">
        <f>MONTH(BART_Rides[[#This Row],[Date]])</f>
        <v>8</v>
      </c>
      <c r="K17021" s="1">
        <f>WEEKDAY(BART_Rides[[#This Row],[Date]],2)</f>
        <v>3</v>
      </c>
      <c r="L17021" s="1" t="str">
        <f>LEFT(BART_Rides[[#This Row],[Lines]],1)</f>
        <v>O</v>
      </c>
      <c r="M17021" s="1" t="str">
        <f>IF(BART_Rides[[#This Row],[FirstLetter]]="Y","Yes","No")</f>
        <v>No</v>
      </c>
      <c r="N17021" s="1" t="str">
        <f>IF(OR(BART_Rides[[#This Row],[Station Code]]="EM", BART_Rides[[#This Row],[Station Code]]="MT", BART_Rides[[#This Row],[Station Code]]="PL", BART_Rides[[#This Row],[Station Code]]="CC"), "Yes", "No")</f>
        <v>No</v>
      </c>
    </row>
    <row r="17022" spans="6:14">
      <c r="F17022" s="3">
        <v>44427</v>
      </c>
      <c r="G17022" s="1" t="s">
        <v>93</v>
      </c>
      <c r="H17022" s="1" t="s">
        <v>104</v>
      </c>
      <c r="I17022" s="1">
        <v>387</v>
      </c>
      <c r="J17022" s="1">
        <f>MONTH(BART_Rides[[#This Row],[Date]])</f>
        <v>8</v>
      </c>
      <c r="K17022" s="1">
        <f>WEEKDAY(BART_Rides[[#This Row],[Date]],2)</f>
        <v>4</v>
      </c>
      <c r="L17022" s="1" t="str">
        <f>LEFT(BART_Rides[[#This Row],[Lines]],1)</f>
        <v>O</v>
      </c>
      <c r="M17022" s="1" t="str">
        <f>IF(BART_Rides[[#This Row],[FirstLetter]]="Y","Yes","No")</f>
        <v>No</v>
      </c>
      <c r="N17022" s="1" t="str">
        <f>IF(OR(BART_Rides[[#This Row],[Station Code]]="EM", BART_Rides[[#This Row],[Station Code]]="MT", BART_Rides[[#This Row],[Station Code]]="PL", BART_Rides[[#This Row],[Station Code]]="CC"), "Yes", "No")</f>
        <v>No</v>
      </c>
    </row>
    <row r="17023" spans="6:14">
      <c r="F17023" s="3">
        <v>44428</v>
      </c>
      <c r="G17023" s="1" t="s">
        <v>93</v>
      </c>
      <c r="H17023" s="1" t="s">
        <v>104</v>
      </c>
      <c r="I17023" s="1">
        <v>551</v>
      </c>
      <c r="J17023" s="1">
        <f>MONTH(BART_Rides[[#This Row],[Date]])</f>
        <v>8</v>
      </c>
      <c r="K17023" s="1">
        <f>WEEKDAY(BART_Rides[[#This Row],[Date]],2)</f>
        <v>5</v>
      </c>
      <c r="L17023" s="1" t="str">
        <f>LEFT(BART_Rides[[#This Row],[Lines]],1)</f>
        <v>O</v>
      </c>
      <c r="M17023" s="1" t="str">
        <f>IF(BART_Rides[[#This Row],[FirstLetter]]="Y","Yes","No")</f>
        <v>No</v>
      </c>
      <c r="N17023" s="1" t="str">
        <f>IF(OR(BART_Rides[[#This Row],[Station Code]]="EM", BART_Rides[[#This Row],[Station Code]]="MT", BART_Rides[[#This Row],[Station Code]]="PL", BART_Rides[[#This Row],[Station Code]]="CC"), "Yes", "No")</f>
        <v>No</v>
      </c>
    </row>
    <row r="17024" spans="6:14">
      <c r="F17024" s="3">
        <v>44429</v>
      </c>
      <c r="G17024" s="1" t="s">
        <v>93</v>
      </c>
      <c r="H17024" s="1" t="s">
        <v>104</v>
      </c>
      <c r="I17024" s="1">
        <v>442</v>
      </c>
      <c r="J17024" s="1">
        <f>MONTH(BART_Rides[[#This Row],[Date]])</f>
        <v>8</v>
      </c>
      <c r="K17024" s="1">
        <f>WEEKDAY(BART_Rides[[#This Row],[Date]],2)</f>
        <v>6</v>
      </c>
      <c r="L17024" s="1" t="str">
        <f>LEFT(BART_Rides[[#This Row],[Lines]],1)</f>
        <v>O</v>
      </c>
      <c r="M17024" s="1" t="str">
        <f>IF(BART_Rides[[#This Row],[FirstLetter]]="Y","Yes","No")</f>
        <v>No</v>
      </c>
      <c r="N17024" s="1" t="str">
        <f>IF(OR(BART_Rides[[#This Row],[Station Code]]="EM", BART_Rides[[#This Row],[Station Code]]="MT", BART_Rides[[#This Row],[Station Code]]="PL", BART_Rides[[#This Row],[Station Code]]="CC"), "Yes", "No")</f>
        <v>No</v>
      </c>
    </row>
    <row r="17025" spans="6:14">
      <c r="F17025" s="3">
        <v>44430</v>
      </c>
      <c r="G17025" s="1" t="s">
        <v>93</v>
      </c>
      <c r="H17025" s="1" t="s">
        <v>104</v>
      </c>
      <c r="I17025" s="1">
        <v>364</v>
      </c>
      <c r="J17025" s="1">
        <f>MONTH(BART_Rides[[#This Row],[Date]])</f>
        <v>8</v>
      </c>
      <c r="K17025" s="1">
        <f>WEEKDAY(BART_Rides[[#This Row],[Date]],2)</f>
        <v>7</v>
      </c>
      <c r="L17025" s="1" t="str">
        <f>LEFT(BART_Rides[[#This Row],[Lines]],1)</f>
        <v>O</v>
      </c>
      <c r="M17025" s="1" t="str">
        <f>IF(BART_Rides[[#This Row],[FirstLetter]]="Y","Yes","No")</f>
        <v>No</v>
      </c>
      <c r="N17025" s="1" t="str">
        <f>IF(OR(BART_Rides[[#This Row],[Station Code]]="EM", BART_Rides[[#This Row],[Station Code]]="MT", BART_Rides[[#This Row],[Station Code]]="PL", BART_Rides[[#This Row],[Station Code]]="CC"), "Yes", "No")</f>
        <v>No</v>
      </c>
    </row>
    <row r="17026" spans="6:14">
      <c r="F17026" s="3">
        <v>44431</v>
      </c>
      <c r="G17026" s="1" t="s">
        <v>93</v>
      </c>
      <c r="H17026" s="1" t="s">
        <v>104</v>
      </c>
      <c r="I17026" s="1">
        <v>428</v>
      </c>
      <c r="J17026" s="1">
        <f>MONTH(BART_Rides[[#This Row],[Date]])</f>
        <v>8</v>
      </c>
      <c r="K17026" s="1">
        <f>WEEKDAY(BART_Rides[[#This Row],[Date]],2)</f>
        <v>1</v>
      </c>
      <c r="L17026" s="1" t="str">
        <f>LEFT(BART_Rides[[#This Row],[Lines]],1)</f>
        <v>O</v>
      </c>
      <c r="M17026" s="1" t="str">
        <f>IF(BART_Rides[[#This Row],[FirstLetter]]="Y","Yes","No")</f>
        <v>No</v>
      </c>
      <c r="N17026" s="1" t="str">
        <f>IF(OR(BART_Rides[[#This Row],[Station Code]]="EM", BART_Rides[[#This Row],[Station Code]]="MT", BART_Rides[[#This Row],[Station Code]]="PL", BART_Rides[[#This Row],[Station Code]]="CC"), "Yes", "No")</f>
        <v>No</v>
      </c>
    </row>
    <row r="17027" spans="6:14">
      <c r="F17027" s="3">
        <v>44432</v>
      </c>
      <c r="G17027" s="1" t="s">
        <v>93</v>
      </c>
      <c r="H17027" s="1" t="s">
        <v>104</v>
      </c>
      <c r="I17027" s="1">
        <v>433</v>
      </c>
      <c r="J17027" s="1">
        <f>MONTH(BART_Rides[[#This Row],[Date]])</f>
        <v>8</v>
      </c>
      <c r="K17027" s="1">
        <f>WEEKDAY(BART_Rides[[#This Row],[Date]],2)</f>
        <v>2</v>
      </c>
      <c r="L17027" s="1" t="str">
        <f>LEFT(BART_Rides[[#This Row],[Lines]],1)</f>
        <v>O</v>
      </c>
      <c r="M17027" s="1" t="str">
        <f>IF(BART_Rides[[#This Row],[FirstLetter]]="Y","Yes","No")</f>
        <v>No</v>
      </c>
      <c r="N17027" s="1" t="str">
        <f>IF(OR(BART_Rides[[#This Row],[Station Code]]="EM", BART_Rides[[#This Row],[Station Code]]="MT", BART_Rides[[#This Row],[Station Code]]="PL", BART_Rides[[#This Row],[Station Code]]="CC"), "Yes", "No")</f>
        <v>No</v>
      </c>
    </row>
    <row r="17028" spans="6:14">
      <c r="F17028" s="3">
        <v>44433</v>
      </c>
      <c r="G17028" s="1" t="s">
        <v>93</v>
      </c>
      <c r="H17028" s="1" t="s">
        <v>104</v>
      </c>
      <c r="I17028" s="1">
        <v>437</v>
      </c>
      <c r="J17028" s="1">
        <f>MONTH(BART_Rides[[#This Row],[Date]])</f>
        <v>8</v>
      </c>
      <c r="K17028" s="1">
        <f>WEEKDAY(BART_Rides[[#This Row],[Date]],2)</f>
        <v>3</v>
      </c>
      <c r="L17028" s="1" t="str">
        <f>LEFT(BART_Rides[[#This Row],[Lines]],1)</f>
        <v>O</v>
      </c>
      <c r="M17028" s="1" t="str">
        <f>IF(BART_Rides[[#This Row],[FirstLetter]]="Y","Yes","No")</f>
        <v>No</v>
      </c>
      <c r="N17028" s="1" t="str">
        <f>IF(OR(BART_Rides[[#This Row],[Station Code]]="EM", BART_Rides[[#This Row],[Station Code]]="MT", BART_Rides[[#This Row],[Station Code]]="PL", BART_Rides[[#This Row],[Station Code]]="CC"), "Yes", "No")</f>
        <v>No</v>
      </c>
    </row>
    <row r="17029" spans="6:14">
      <c r="F17029" s="3">
        <v>44434</v>
      </c>
      <c r="G17029" s="1" t="s">
        <v>93</v>
      </c>
      <c r="H17029" s="1" t="s">
        <v>104</v>
      </c>
      <c r="I17029" s="1">
        <v>478</v>
      </c>
      <c r="J17029" s="1">
        <f>MONTH(BART_Rides[[#This Row],[Date]])</f>
        <v>8</v>
      </c>
      <c r="K17029" s="1">
        <f>WEEKDAY(BART_Rides[[#This Row],[Date]],2)</f>
        <v>4</v>
      </c>
      <c r="L17029" s="1" t="str">
        <f>LEFT(BART_Rides[[#This Row],[Lines]],1)</f>
        <v>O</v>
      </c>
      <c r="M17029" s="1" t="str">
        <f>IF(BART_Rides[[#This Row],[FirstLetter]]="Y","Yes","No")</f>
        <v>No</v>
      </c>
      <c r="N17029" s="1" t="str">
        <f>IF(OR(BART_Rides[[#This Row],[Station Code]]="EM", BART_Rides[[#This Row],[Station Code]]="MT", BART_Rides[[#This Row],[Station Code]]="PL", BART_Rides[[#This Row],[Station Code]]="CC"), "Yes", "No")</f>
        <v>No</v>
      </c>
    </row>
    <row r="17030" spans="6:14">
      <c r="F17030" s="3">
        <v>44435</v>
      </c>
      <c r="G17030" s="1" t="s">
        <v>93</v>
      </c>
      <c r="H17030" s="1" t="s">
        <v>104</v>
      </c>
      <c r="I17030" s="1">
        <v>518</v>
      </c>
      <c r="J17030" s="1">
        <f>MONTH(BART_Rides[[#This Row],[Date]])</f>
        <v>8</v>
      </c>
      <c r="K17030" s="1">
        <f>WEEKDAY(BART_Rides[[#This Row],[Date]],2)</f>
        <v>5</v>
      </c>
      <c r="L17030" s="1" t="str">
        <f>LEFT(BART_Rides[[#This Row],[Lines]],1)</f>
        <v>O</v>
      </c>
      <c r="M17030" s="1" t="str">
        <f>IF(BART_Rides[[#This Row],[FirstLetter]]="Y","Yes","No")</f>
        <v>No</v>
      </c>
      <c r="N17030" s="1" t="str">
        <f>IF(OR(BART_Rides[[#This Row],[Station Code]]="EM", BART_Rides[[#This Row],[Station Code]]="MT", BART_Rides[[#This Row],[Station Code]]="PL", BART_Rides[[#This Row],[Station Code]]="CC"), "Yes", "No")</f>
        <v>No</v>
      </c>
    </row>
    <row r="17031" spans="6:14">
      <c r="F17031" s="3">
        <v>44436</v>
      </c>
      <c r="G17031" s="1" t="s">
        <v>93</v>
      </c>
      <c r="H17031" s="1" t="s">
        <v>104</v>
      </c>
      <c r="I17031" s="1">
        <v>417</v>
      </c>
      <c r="J17031" s="1">
        <f>MONTH(BART_Rides[[#This Row],[Date]])</f>
        <v>8</v>
      </c>
      <c r="K17031" s="1">
        <f>WEEKDAY(BART_Rides[[#This Row],[Date]],2)</f>
        <v>6</v>
      </c>
      <c r="L17031" s="1" t="str">
        <f>LEFT(BART_Rides[[#This Row],[Lines]],1)</f>
        <v>O</v>
      </c>
      <c r="M17031" s="1" t="str">
        <f>IF(BART_Rides[[#This Row],[FirstLetter]]="Y","Yes","No")</f>
        <v>No</v>
      </c>
      <c r="N17031" s="1" t="str">
        <f>IF(OR(BART_Rides[[#This Row],[Station Code]]="EM", BART_Rides[[#This Row],[Station Code]]="MT", BART_Rides[[#This Row],[Station Code]]="PL", BART_Rides[[#This Row],[Station Code]]="CC"), "Yes", "No")</f>
        <v>No</v>
      </c>
    </row>
    <row r="17032" spans="6:14">
      <c r="F17032" s="3">
        <v>44437</v>
      </c>
      <c r="G17032" s="1" t="s">
        <v>93</v>
      </c>
      <c r="H17032" s="1" t="s">
        <v>104</v>
      </c>
      <c r="I17032" s="1">
        <v>446</v>
      </c>
      <c r="J17032" s="1">
        <f>MONTH(BART_Rides[[#This Row],[Date]])</f>
        <v>8</v>
      </c>
      <c r="K17032" s="1">
        <f>WEEKDAY(BART_Rides[[#This Row],[Date]],2)</f>
        <v>7</v>
      </c>
      <c r="L17032" s="1" t="str">
        <f>LEFT(BART_Rides[[#This Row],[Lines]],1)</f>
        <v>O</v>
      </c>
      <c r="M17032" s="1" t="str">
        <f>IF(BART_Rides[[#This Row],[FirstLetter]]="Y","Yes","No")</f>
        <v>No</v>
      </c>
      <c r="N17032" s="1" t="str">
        <f>IF(OR(BART_Rides[[#This Row],[Station Code]]="EM", BART_Rides[[#This Row],[Station Code]]="MT", BART_Rides[[#This Row],[Station Code]]="PL", BART_Rides[[#This Row],[Station Code]]="CC"), "Yes", "No")</f>
        <v>No</v>
      </c>
    </row>
    <row r="17033" spans="6:14">
      <c r="F17033" s="3">
        <v>44438</v>
      </c>
      <c r="G17033" s="1" t="s">
        <v>93</v>
      </c>
      <c r="H17033" s="1" t="s">
        <v>104</v>
      </c>
      <c r="I17033" s="1">
        <v>408</v>
      </c>
      <c r="J17033" s="1">
        <f>MONTH(BART_Rides[[#This Row],[Date]])</f>
        <v>8</v>
      </c>
      <c r="K17033" s="1">
        <f>WEEKDAY(BART_Rides[[#This Row],[Date]],2)</f>
        <v>1</v>
      </c>
      <c r="L17033" s="1" t="str">
        <f>LEFT(BART_Rides[[#This Row],[Lines]],1)</f>
        <v>O</v>
      </c>
      <c r="M17033" s="1" t="str">
        <f>IF(BART_Rides[[#This Row],[FirstLetter]]="Y","Yes","No")</f>
        <v>No</v>
      </c>
      <c r="N17033" s="1" t="str">
        <f>IF(OR(BART_Rides[[#This Row],[Station Code]]="EM", BART_Rides[[#This Row],[Station Code]]="MT", BART_Rides[[#This Row],[Station Code]]="PL", BART_Rides[[#This Row],[Station Code]]="CC"), "Yes", "No")</f>
        <v>No</v>
      </c>
    </row>
    <row r="17034" spans="6:14">
      <c r="F17034" s="3">
        <v>44439</v>
      </c>
      <c r="G17034" s="1" t="s">
        <v>93</v>
      </c>
      <c r="H17034" s="1" t="s">
        <v>104</v>
      </c>
      <c r="I17034" s="1">
        <v>427</v>
      </c>
      <c r="J17034" s="1">
        <f>MONTH(BART_Rides[[#This Row],[Date]])</f>
        <v>8</v>
      </c>
      <c r="K17034" s="1">
        <f>WEEKDAY(BART_Rides[[#This Row],[Date]],2)</f>
        <v>2</v>
      </c>
      <c r="L17034" s="1" t="str">
        <f>LEFT(BART_Rides[[#This Row],[Lines]],1)</f>
        <v>O</v>
      </c>
      <c r="M17034" s="1" t="str">
        <f>IF(BART_Rides[[#This Row],[FirstLetter]]="Y","Yes","No")</f>
        <v>No</v>
      </c>
      <c r="N17034" s="1" t="str">
        <f>IF(OR(BART_Rides[[#This Row],[Station Code]]="EM", BART_Rides[[#This Row],[Station Code]]="MT", BART_Rides[[#This Row],[Station Code]]="PL", BART_Rides[[#This Row],[Station Code]]="CC"), "Yes", "No")</f>
        <v>No</v>
      </c>
    </row>
    <row r="17035" spans="6:14">
      <c r="F17035" s="3">
        <v>44440</v>
      </c>
      <c r="G17035" s="1" t="s">
        <v>93</v>
      </c>
      <c r="H17035" s="1" t="s">
        <v>104</v>
      </c>
      <c r="I17035" s="1">
        <v>465</v>
      </c>
      <c r="J17035" s="1">
        <f>MONTH(BART_Rides[[#This Row],[Date]])</f>
        <v>9</v>
      </c>
      <c r="K17035" s="1">
        <f>WEEKDAY(BART_Rides[[#This Row],[Date]],2)</f>
        <v>3</v>
      </c>
      <c r="L17035" s="1" t="str">
        <f>LEFT(BART_Rides[[#This Row],[Lines]],1)</f>
        <v>O</v>
      </c>
      <c r="M17035" s="1" t="str">
        <f>IF(BART_Rides[[#This Row],[FirstLetter]]="Y","Yes","No")</f>
        <v>No</v>
      </c>
      <c r="N17035" s="1" t="str">
        <f>IF(OR(BART_Rides[[#This Row],[Station Code]]="EM", BART_Rides[[#This Row],[Station Code]]="MT", BART_Rides[[#This Row],[Station Code]]="PL", BART_Rides[[#This Row],[Station Code]]="CC"), "Yes", "No")</f>
        <v>No</v>
      </c>
    </row>
    <row r="17036" spans="6:14">
      <c r="F17036" s="3">
        <v>44441</v>
      </c>
      <c r="G17036" s="1" t="s">
        <v>93</v>
      </c>
      <c r="H17036" s="1" t="s">
        <v>104</v>
      </c>
      <c r="I17036" s="1">
        <v>474</v>
      </c>
      <c r="J17036" s="1">
        <f>MONTH(BART_Rides[[#This Row],[Date]])</f>
        <v>9</v>
      </c>
      <c r="K17036" s="1">
        <f>WEEKDAY(BART_Rides[[#This Row],[Date]],2)</f>
        <v>4</v>
      </c>
      <c r="L17036" s="1" t="str">
        <f>LEFT(BART_Rides[[#This Row],[Lines]],1)</f>
        <v>O</v>
      </c>
      <c r="M17036" s="1" t="str">
        <f>IF(BART_Rides[[#This Row],[FirstLetter]]="Y","Yes","No")</f>
        <v>No</v>
      </c>
      <c r="N17036" s="1" t="str">
        <f>IF(OR(BART_Rides[[#This Row],[Station Code]]="EM", BART_Rides[[#This Row],[Station Code]]="MT", BART_Rides[[#This Row],[Station Code]]="PL", BART_Rides[[#This Row],[Station Code]]="CC"), "Yes", "No")</f>
        <v>No</v>
      </c>
    </row>
    <row r="17037" spans="6:14">
      <c r="F17037" s="3">
        <v>44442</v>
      </c>
      <c r="G17037" s="1" t="s">
        <v>93</v>
      </c>
      <c r="H17037" s="1" t="s">
        <v>104</v>
      </c>
      <c r="I17037" s="1">
        <v>523</v>
      </c>
      <c r="J17037" s="1">
        <f>MONTH(BART_Rides[[#This Row],[Date]])</f>
        <v>9</v>
      </c>
      <c r="K17037" s="1">
        <f>WEEKDAY(BART_Rides[[#This Row],[Date]],2)</f>
        <v>5</v>
      </c>
      <c r="L17037" s="1" t="str">
        <f>LEFT(BART_Rides[[#This Row],[Lines]],1)</f>
        <v>O</v>
      </c>
      <c r="M17037" s="1" t="str">
        <f>IF(BART_Rides[[#This Row],[FirstLetter]]="Y","Yes","No")</f>
        <v>No</v>
      </c>
      <c r="N17037" s="1" t="str">
        <f>IF(OR(BART_Rides[[#This Row],[Station Code]]="EM", BART_Rides[[#This Row],[Station Code]]="MT", BART_Rides[[#This Row],[Station Code]]="PL", BART_Rides[[#This Row],[Station Code]]="CC"), "Yes", "No")</f>
        <v>No</v>
      </c>
    </row>
    <row r="17038" spans="6:14">
      <c r="F17038" s="3">
        <v>44443</v>
      </c>
      <c r="G17038" s="1" t="s">
        <v>93</v>
      </c>
      <c r="H17038" s="1" t="s">
        <v>104</v>
      </c>
      <c r="I17038" s="1">
        <v>482</v>
      </c>
      <c r="J17038" s="1">
        <f>MONTH(BART_Rides[[#This Row],[Date]])</f>
        <v>9</v>
      </c>
      <c r="K17038" s="1">
        <f>WEEKDAY(BART_Rides[[#This Row],[Date]],2)</f>
        <v>6</v>
      </c>
      <c r="L17038" s="1" t="str">
        <f>LEFT(BART_Rides[[#This Row],[Lines]],1)</f>
        <v>O</v>
      </c>
      <c r="M17038" s="1" t="str">
        <f>IF(BART_Rides[[#This Row],[FirstLetter]]="Y","Yes","No")</f>
        <v>No</v>
      </c>
      <c r="N17038" s="1" t="str">
        <f>IF(OR(BART_Rides[[#This Row],[Station Code]]="EM", BART_Rides[[#This Row],[Station Code]]="MT", BART_Rides[[#This Row],[Station Code]]="PL", BART_Rides[[#This Row],[Station Code]]="CC"), "Yes", "No")</f>
        <v>No</v>
      </c>
    </row>
    <row r="17039" spans="6:14">
      <c r="F17039" s="3">
        <v>44444</v>
      </c>
      <c r="G17039" s="1" t="s">
        <v>93</v>
      </c>
      <c r="H17039" s="1" t="s">
        <v>104</v>
      </c>
      <c r="I17039" s="1">
        <v>338</v>
      </c>
      <c r="J17039" s="1">
        <f>MONTH(BART_Rides[[#This Row],[Date]])</f>
        <v>9</v>
      </c>
      <c r="K17039" s="1">
        <f>WEEKDAY(BART_Rides[[#This Row],[Date]],2)</f>
        <v>7</v>
      </c>
      <c r="L17039" s="1" t="str">
        <f>LEFT(BART_Rides[[#This Row],[Lines]],1)</f>
        <v>O</v>
      </c>
      <c r="M17039" s="1" t="str">
        <f>IF(BART_Rides[[#This Row],[FirstLetter]]="Y","Yes","No")</f>
        <v>No</v>
      </c>
      <c r="N17039" s="1" t="str">
        <f>IF(OR(BART_Rides[[#This Row],[Station Code]]="EM", BART_Rides[[#This Row],[Station Code]]="MT", BART_Rides[[#This Row],[Station Code]]="PL", BART_Rides[[#This Row],[Station Code]]="CC"), "Yes", "No")</f>
        <v>No</v>
      </c>
    </row>
    <row r="17040" spans="6:14">
      <c r="F17040" s="3">
        <v>44445</v>
      </c>
      <c r="G17040" s="1" t="s">
        <v>93</v>
      </c>
      <c r="H17040" s="1" t="s">
        <v>104</v>
      </c>
      <c r="I17040" s="1">
        <v>320</v>
      </c>
      <c r="J17040" s="1">
        <f>MONTH(BART_Rides[[#This Row],[Date]])</f>
        <v>9</v>
      </c>
      <c r="K17040" s="1">
        <f>WEEKDAY(BART_Rides[[#This Row],[Date]],2)</f>
        <v>1</v>
      </c>
      <c r="L17040" s="1" t="str">
        <f>LEFT(BART_Rides[[#This Row],[Lines]],1)</f>
        <v>O</v>
      </c>
      <c r="M17040" s="1" t="str">
        <f>IF(BART_Rides[[#This Row],[FirstLetter]]="Y","Yes","No")</f>
        <v>No</v>
      </c>
      <c r="N17040" s="1" t="str">
        <f>IF(OR(BART_Rides[[#This Row],[Station Code]]="EM", BART_Rides[[#This Row],[Station Code]]="MT", BART_Rides[[#This Row],[Station Code]]="PL", BART_Rides[[#This Row],[Station Code]]="CC"), "Yes", "No")</f>
        <v>No</v>
      </c>
    </row>
    <row r="17041" spans="6:14">
      <c r="F17041" s="3">
        <v>44446</v>
      </c>
      <c r="G17041" s="1" t="s">
        <v>93</v>
      </c>
      <c r="H17041" s="1" t="s">
        <v>104</v>
      </c>
      <c r="I17041" s="1">
        <v>441</v>
      </c>
      <c r="J17041" s="1">
        <f>MONTH(BART_Rides[[#This Row],[Date]])</f>
        <v>9</v>
      </c>
      <c r="K17041" s="1">
        <f>WEEKDAY(BART_Rides[[#This Row],[Date]],2)</f>
        <v>2</v>
      </c>
      <c r="L17041" s="1" t="str">
        <f>LEFT(BART_Rides[[#This Row],[Lines]],1)</f>
        <v>O</v>
      </c>
      <c r="M17041" s="1" t="str">
        <f>IF(BART_Rides[[#This Row],[FirstLetter]]="Y","Yes","No")</f>
        <v>No</v>
      </c>
      <c r="N17041" s="1" t="str">
        <f>IF(OR(BART_Rides[[#This Row],[Station Code]]="EM", BART_Rides[[#This Row],[Station Code]]="MT", BART_Rides[[#This Row],[Station Code]]="PL", BART_Rides[[#This Row],[Station Code]]="CC"), "Yes", "No")</f>
        <v>No</v>
      </c>
    </row>
    <row r="17042" spans="6:14">
      <c r="F17042" s="3">
        <v>44447</v>
      </c>
      <c r="G17042" s="1" t="s">
        <v>93</v>
      </c>
      <c r="H17042" s="1" t="s">
        <v>104</v>
      </c>
      <c r="I17042" s="1">
        <v>473</v>
      </c>
      <c r="J17042" s="1">
        <f>MONTH(BART_Rides[[#This Row],[Date]])</f>
        <v>9</v>
      </c>
      <c r="K17042" s="1">
        <f>WEEKDAY(BART_Rides[[#This Row],[Date]],2)</f>
        <v>3</v>
      </c>
      <c r="L17042" s="1" t="str">
        <f>LEFT(BART_Rides[[#This Row],[Lines]],1)</f>
        <v>O</v>
      </c>
      <c r="M17042" s="1" t="str">
        <f>IF(BART_Rides[[#This Row],[FirstLetter]]="Y","Yes","No")</f>
        <v>No</v>
      </c>
      <c r="N17042" s="1" t="str">
        <f>IF(OR(BART_Rides[[#This Row],[Station Code]]="EM", BART_Rides[[#This Row],[Station Code]]="MT", BART_Rides[[#This Row],[Station Code]]="PL", BART_Rides[[#This Row],[Station Code]]="CC"), "Yes", "No")</f>
        <v>No</v>
      </c>
    </row>
    <row r="17043" spans="6:14">
      <c r="F17043" s="3">
        <v>44448</v>
      </c>
      <c r="G17043" s="1" t="s">
        <v>93</v>
      </c>
      <c r="H17043" s="1" t="s">
        <v>104</v>
      </c>
      <c r="I17043" s="1">
        <v>489</v>
      </c>
      <c r="J17043" s="1">
        <f>MONTH(BART_Rides[[#This Row],[Date]])</f>
        <v>9</v>
      </c>
      <c r="K17043" s="1">
        <f>WEEKDAY(BART_Rides[[#This Row],[Date]],2)</f>
        <v>4</v>
      </c>
      <c r="L17043" s="1" t="str">
        <f>LEFT(BART_Rides[[#This Row],[Lines]],1)</f>
        <v>O</v>
      </c>
      <c r="M17043" s="1" t="str">
        <f>IF(BART_Rides[[#This Row],[FirstLetter]]="Y","Yes","No")</f>
        <v>No</v>
      </c>
      <c r="N17043" s="1" t="str">
        <f>IF(OR(BART_Rides[[#This Row],[Station Code]]="EM", BART_Rides[[#This Row],[Station Code]]="MT", BART_Rides[[#This Row],[Station Code]]="PL", BART_Rides[[#This Row],[Station Code]]="CC"), "Yes", "No")</f>
        <v>No</v>
      </c>
    </row>
    <row r="17044" spans="6:14">
      <c r="F17044" s="3">
        <v>44449</v>
      </c>
      <c r="G17044" s="1" t="s">
        <v>93</v>
      </c>
      <c r="H17044" s="1" t="s">
        <v>104</v>
      </c>
      <c r="I17044" s="1">
        <v>569</v>
      </c>
      <c r="J17044" s="1">
        <f>MONTH(BART_Rides[[#This Row],[Date]])</f>
        <v>9</v>
      </c>
      <c r="K17044" s="1">
        <f>WEEKDAY(BART_Rides[[#This Row],[Date]],2)</f>
        <v>5</v>
      </c>
      <c r="L17044" s="1" t="str">
        <f>LEFT(BART_Rides[[#This Row],[Lines]],1)</f>
        <v>O</v>
      </c>
      <c r="M17044" s="1" t="str">
        <f>IF(BART_Rides[[#This Row],[FirstLetter]]="Y","Yes","No")</f>
        <v>No</v>
      </c>
      <c r="N17044" s="1" t="str">
        <f>IF(OR(BART_Rides[[#This Row],[Station Code]]="EM", BART_Rides[[#This Row],[Station Code]]="MT", BART_Rides[[#This Row],[Station Code]]="PL", BART_Rides[[#This Row],[Station Code]]="CC"), "Yes", "No")</f>
        <v>No</v>
      </c>
    </row>
    <row r="17045" spans="6:14">
      <c r="F17045" s="3">
        <v>44450</v>
      </c>
      <c r="G17045" s="1" t="s">
        <v>93</v>
      </c>
      <c r="H17045" s="1" t="s">
        <v>104</v>
      </c>
      <c r="I17045" s="1">
        <v>464</v>
      </c>
      <c r="J17045" s="1">
        <f>MONTH(BART_Rides[[#This Row],[Date]])</f>
        <v>9</v>
      </c>
      <c r="K17045" s="1">
        <f>WEEKDAY(BART_Rides[[#This Row],[Date]],2)</f>
        <v>6</v>
      </c>
      <c r="L17045" s="1" t="str">
        <f>LEFT(BART_Rides[[#This Row],[Lines]],1)</f>
        <v>O</v>
      </c>
      <c r="M17045" s="1" t="str">
        <f>IF(BART_Rides[[#This Row],[FirstLetter]]="Y","Yes","No")</f>
        <v>No</v>
      </c>
      <c r="N17045" s="1" t="str">
        <f>IF(OR(BART_Rides[[#This Row],[Station Code]]="EM", BART_Rides[[#This Row],[Station Code]]="MT", BART_Rides[[#This Row],[Station Code]]="PL", BART_Rides[[#This Row],[Station Code]]="CC"), "Yes", "No")</f>
        <v>No</v>
      </c>
    </row>
    <row r="17046" spans="6:14">
      <c r="F17046" s="3">
        <v>44451</v>
      </c>
      <c r="G17046" s="1" t="s">
        <v>93</v>
      </c>
      <c r="H17046" s="1" t="s">
        <v>104</v>
      </c>
      <c r="I17046" s="1">
        <v>346</v>
      </c>
      <c r="J17046" s="1">
        <f>MONTH(BART_Rides[[#This Row],[Date]])</f>
        <v>9</v>
      </c>
      <c r="K17046" s="1">
        <f>WEEKDAY(BART_Rides[[#This Row],[Date]],2)</f>
        <v>7</v>
      </c>
      <c r="L17046" s="1" t="str">
        <f>LEFT(BART_Rides[[#This Row],[Lines]],1)</f>
        <v>O</v>
      </c>
      <c r="M17046" s="1" t="str">
        <f>IF(BART_Rides[[#This Row],[FirstLetter]]="Y","Yes","No")</f>
        <v>No</v>
      </c>
      <c r="N17046" s="1" t="str">
        <f>IF(OR(BART_Rides[[#This Row],[Station Code]]="EM", BART_Rides[[#This Row],[Station Code]]="MT", BART_Rides[[#This Row],[Station Code]]="PL", BART_Rides[[#This Row],[Station Code]]="CC"), "Yes", "No")</f>
        <v>No</v>
      </c>
    </row>
    <row r="17047" spans="6:14">
      <c r="F17047" s="3">
        <v>44452</v>
      </c>
      <c r="G17047" s="1" t="s">
        <v>93</v>
      </c>
      <c r="H17047" s="1" t="s">
        <v>104</v>
      </c>
      <c r="I17047" s="1">
        <v>467</v>
      </c>
      <c r="J17047" s="1">
        <f>MONTH(BART_Rides[[#This Row],[Date]])</f>
        <v>9</v>
      </c>
      <c r="K17047" s="1">
        <f>WEEKDAY(BART_Rides[[#This Row],[Date]],2)</f>
        <v>1</v>
      </c>
      <c r="L17047" s="1" t="str">
        <f>LEFT(BART_Rides[[#This Row],[Lines]],1)</f>
        <v>O</v>
      </c>
      <c r="M17047" s="1" t="str">
        <f>IF(BART_Rides[[#This Row],[FirstLetter]]="Y","Yes","No")</f>
        <v>No</v>
      </c>
      <c r="N17047" s="1" t="str">
        <f>IF(OR(BART_Rides[[#This Row],[Station Code]]="EM", BART_Rides[[#This Row],[Station Code]]="MT", BART_Rides[[#This Row],[Station Code]]="PL", BART_Rides[[#This Row],[Station Code]]="CC"), "Yes", "No")</f>
        <v>No</v>
      </c>
    </row>
    <row r="17048" spans="6:14">
      <c r="F17048" s="3">
        <v>44453</v>
      </c>
      <c r="G17048" s="1" t="s">
        <v>93</v>
      </c>
      <c r="H17048" s="1" t="s">
        <v>104</v>
      </c>
      <c r="I17048" s="1">
        <v>467</v>
      </c>
      <c r="J17048" s="1">
        <f>MONTH(BART_Rides[[#This Row],[Date]])</f>
        <v>9</v>
      </c>
      <c r="K17048" s="1">
        <f>WEEKDAY(BART_Rides[[#This Row],[Date]],2)</f>
        <v>2</v>
      </c>
      <c r="L17048" s="1" t="str">
        <f>LEFT(BART_Rides[[#This Row],[Lines]],1)</f>
        <v>O</v>
      </c>
      <c r="M17048" s="1" t="str">
        <f>IF(BART_Rides[[#This Row],[FirstLetter]]="Y","Yes","No")</f>
        <v>No</v>
      </c>
      <c r="N17048" s="1" t="str">
        <f>IF(OR(BART_Rides[[#This Row],[Station Code]]="EM", BART_Rides[[#This Row],[Station Code]]="MT", BART_Rides[[#This Row],[Station Code]]="PL", BART_Rides[[#This Row],[Station Code]]="CC"), "Yes", "No")</f>
        <v>No</v>
      </c>
    </row>
    <row r="17049" spans="6:14">
      <c r="F17049" s="3">
        <v>44454</v>
      </c>
      <c r="G17049" s="1" t="s">
        <v>93</v>
      </c>
      <c r="H17049" s="1" t="s">
        <v>104</v>
      </c>
      <c r="I17049" s="1">
        <v>552</v>
      </c>
      <c r="J17049" s="1">
        <f>MONTH(BART_Rides[[#This Row],[Date]])</f>
        <v>9</v>
      </c>
      <c r="K17049" s="1">
        <f>WEEKDAY(BART_Rides[[#This Row],[Date]],2)</f>
        <v>3</v>
      </c>
      <c r="L17049" s="1" t="str">
        <f>LEFT(BART_Rides[[#This Row],[Lines]],1)</f>
        <v>O</v>
      </c>
      <c r="M17049" s="1" t="str">
        <f>IF(BART_Rides[[#This Row],[FirstLetter]]="Y","Yes","No")</f>
        <v>No</v>
      </c>
      <c r="N17049" s="1" t="str">
        <f>IF(OR(BART_Rides[[#This Row],[Station Code]]="EM", BART_Rides[[#This Row],[Station Code]]="MT", BART_Rides[[#This Row],[Station Code]]="PL", BART_Rides[[#This Row],[Station Code]]="CC"), "Yes", "No")</f>
        <v>No</v>
      </c>
    </row>
    <row r="17050" spans="6:14">
      <c r="F17050" s="3">
        <v>44455</v>
      </c>
      <c r="G17050" s="1" t="s">
        <v>93</v>
      </c>
      <c r="H17050" s="1" t="s">
        <v>104</v>
      </c>
      <c r="I17050" s="1">
        <v>498</v>
      </c>
      <c r="J17050" s="1">
        <f>MONTH(BART_Rides[[#This Row],[Date]])</f>
        <v>9</v>
      </c>
      <c r="K17050" s="1">
        <f>WEEKDAY(BART_Rides[[#This Row],[Date]],2)</f>
        <v>4</v>
      </c>
      <c r="L17050" s="1" t="str">
        <f>LEFT(BART_Rides[[#This Row],[Lines]],1)</f>
        <v>O</v>
      </c>
      <c r="M17050" s="1" t="str">
        <f>IF(BART_Rides[[#This Row],[FirstLetter]]="Y","Yes","No")</f>
        <v>No</v>
      </c>
      <c r="N17050" s="1" t="str">
        <f>IF(OR(BART_Rides[[#This Row],[Station Code]]="EM", BART_Rides[[#This Row],[Station Code]]="MT", BART_Rides[[#This Row],[Station Code]]="PL", BART_Rides[[#This Row],[Station Code]]="CC"), "Yes", "No")</f>
        <v>No</v>
      </c>
    </row>
    <row r="17051" spans="6:14">
      <c r="F17051" s="3">
        <v>44456</v>
      </c>
      <c r="G17051" s="1" t="s">
        <v>93</v>
      </c>
      <c r="H17051" s="1" t="s">
        <v>104</v>
      </c>
      <c r="I17051" s="1">
        <v>597</v>
      </c>
      <c r="J17051" s="1">
        <f>MONTH(BART_Rides[[#This Row],[Date]])</f>
        <v>9</v>
      </c>
      <c r="K17051" s="1">
        <f>WEEKDAY(BART_Rides[[#This Row],[Date]],2)</f>
        <v>5</v>
      </c>
      <c r="L17051" s="1" t="str">
        <f>LEFT(BART_Rides[[#This Row],[Lines]],1)</f>
        <v>O</v>
      </c>
      <c r="M17051" s="1" t="str">
        <f>IF(BART_Rides[[#This Row],[FirstLetter]]="Y","Yes","No")</f>
        <v>No</v>
      </c>
      <c r="N17051" s="1" t="str">
        <f>IF(OR(BART_Rides[[#This Row],[Station Code]]="EM", BART_Rides[[#This Row],[Station Code]]="MT", BART_Rides[[#This Row],[Station Code]]="PL", BART_Rides[[#This Row],[Station Code]]="CC"), "Yes", "No")</f>
        <v>No</v>
      </c>
    </row>
    <row r="17052" spans="6:14">
      <c r="F17052" s="3">
        <v>44457</v>
      </c>
      <c r="G17052" s="1" t="s">
        <v>93</v>
      </c>
      <c r="H17052" s="1" t="s">
        <v>104</v>
      </c>
      <c r="I17052" s="1">
        <v>637</v>
      </c>
      <c r="J17052" s="1">
        <f>MONTH(BART_Rides[[#This Row],[Date]])</f>
        <v>9</v>
      </c>
      <c r="K17052" s="1">
        <f>WEEKDAY(BART_Rides[[#This Row],[Date]],2)</f>
        <v>6</v>
      </c>
      <c r="L17052" s="1" t="str">
        <f>LEFT(BART_Rides[[#This Row],[Lines]],1)</f>
        <v>O</v>
      </c>
      <c r="M17052" s="1" t="str">
        <f>IF(BART_Rides[[#This Row],[FirstLetter]]="Y","Yes","No")</f>
        <v>No</v>
      </c>
      <c r="N17052" s="1" t="str">
        <f>IF(OR(BART_Rides[[#This Row],[Station Code]]="EM", BART_Rides[[#This Row],[Station Code]]="MT", BART_Rides[[#This Row],[Station Code]]="PL", BART_Rides[[#This Row],[Station Code]]="CC"), "Yes", "No")</f>
        <v>No</v>
      </c>
    </row>
    <row r="17053" spans="6:14">
      <c r="F17053" s="3">
        <v>44458</v>
      </c>
      <c r="G17053" s="1" t="s">
        <v>93</v>
      </c>
      <c r="H17053" s="1" t="s">
        <v>104</v>
      </c>
      <c r="I17053" s="1">
        <v>374</v>
      </c>
      <c r="J17053" s="1">
        <f>MONTH(BART_Rides[[#This Row],[Date]])</f>
        <v>9</v>
      </c>
      <c r="K17053" s="1">
        <f>WEEKDAY(BART_Rides[[#This Row],[Date]],2)</f>
        <v>7</v>
      </c>
      <c r="L17053" s="1" t="str">
        <f>LEFT(BART_Rides[[#This Row],[Lines]],1)</f>
        <v>O</v>
      </c>
      <c r="M17053" s="1" t="str">
        <f>IF(BART_Rides[[#This Row],[FirstLetter]]="Y","Yes","No")</f>
        <v>No</v>
      </c>
      <c r="N17053" s="1" t="str">
        <f>IF(OR(BART_Rides[[#This Row],[Station Code]]="EM", BART_Rides[[#This Row],[Station Code]]="MT", BART_Rides[[#This Row],[Station Code]]="PL", BART_Rides[[#This Row],[Station Code]]="CC"), "Yes", "No")</f>
        <v>No</v>
      </c>
    </row>
    <row r="17054" spans="6:14">
      <c r="F17054" s="3">
        <v>44459</v>
      </c>
      <c r="G17054" s="1" t="s">
        <v>93</v>
      </c>
      <c r="H17054" s="1" t="s">
        <v>104</v>
      </c>
      <c r="I17054" s="1">
        <v>494</v>
      </c>
      <c r="J17054" s="1">
        <f>MONTH(BART_Rides[[#This Row],[Date]])</f>
        <v>9</v>
      </c>
      <c r="K17054" s="1">
        <f>WEEKDAY(BART_Rides[[#This Row],[Date]],2)</f>
        <v>1</v>
      </c>
      <c r="L17054" s="1" t="str">
        <f>LEFT(BART_Rides[[#This Row],[Lines]],1)</f>
        <v>O</v>
      </c>
      <c r="M17054" s="1" t="str">
        <f>IF(BART_Rides[[#This Row],[FirstLetter]]="Y","Yes","No")</f>
        <v>No</v>
      </c>
      <c r="N17054" s="1" t="str">
        <f>IF(OR(BART_Rides[[#This Row],[Station Code]]="EM", BART_Rides[[#This Row],[Station Code]]="MT", BART_Rides[[#This Row],[Station Code]]="PL", BART_Rides[[#This Row],[Station Code]]="CC"), "Yes", "No")</f>
        <v>No</v>
      </c>
    </row>
    <row r="17055" spans="6:14">
      <c r="F17055" s="3">
        <v>44460</v>
      </c>
      <c r="G17055" s="1" t="s">
        <v>93</v>
      </c>
      <c r="H17055" s="1" t="s">
        <v>104</v>
      </c>
      <c r="I17055" s="1">
        <v>506</v>
      </c>
      <c r="J17055" s="1">
        <f>MONTH(BART_Rides[[#This Row],[Date]])</f>
        <v>9</v>
      </c>
      <c r="K17055" s="1">
        <f>WEEKDAY(BART_Rides[[#This Row],[Date]],2)</f>
        <v>2</v>
      </c>
      <c r="L17055" s="1" t="str">
        <f>LEFT(BART_Rides[[#This Row],[Lines]],1)</f>
        <v>O</v>
      </c>
      <c r="M17055" s="1" t="str">
        <f>IF(BART_Rides[[#This Row],[FirstLetter]]="Y","Yes","No")</f>
        <v>No</v>
      </c>
      <c r="N17055" s="1" t="str">
        <f>IF(OR(BART_Rides[[#This Row],[Station Code]]="EM", BART_Rides[[#This Row],[Station Code]]="MT", BART_Rides[[#This Row],[Station Code]]="PL", BART_Rides[[#This Row],[Station Code]]="CC"), "Yes", "No")</f>
        <v>No</v>
      </c>
    </row>
    <row r="17056" spans="6:14">
      <c r="F17056" s="3">
        <v>44461</v>
      </c>
      <c r="G17056" s="1" t="s">
        <v>93</v>
      </c>
      <c r="H17056" s="1" t="s">
        <v>104</v>
      </c>
      <c r="I17056" s="1">
        <v>521</v>
      </c>
      <c r="J17056" s="1">
        <f>MONTH(BART_Rides[[#This Row],[Date]])</f>
        <v>9</v>
      </c>
      <c r="K17056" s="1">
        <f>WEEKDAY(BART_Rides[[#This Row],[Date]],2)</f>
        <v>3</v>
      </c>
      <c r="L17056" s="1" t="str">
        <f>LEFT(BART_Rides[[#This Row],[Lines]],1)</f>
        <v>O</v>
      </c>
      <c r="M17056" s="1" t="str">
        <f>IF(BART_Rides[[#This Row],[FirstLetter]]="Y","Yes","No")</f>
        <v>No</v>
      </c>
      <c r="N17056" s="1" t="str">
        <f>IF(OR(BART_Rides[[#This Row],[Station Code]]="EM", BART_Rides[[#This Row],[Station Code]]="MT", BART_Rides[[#This Row],[Station Code]]="PL", BART_Rides[[#This Row],[Station Code]]="CC"), "Yes", "No")</f>
        <v>No</v>
      </c>
    </row>
    <row r="17057" spans="6:14">
      <c r="F17057" s="3">
        <v>44462</v>
      </c>
      <c r="G17057" s="1" t="s">
        <v>93</v>
      </c>
      <c r="H17057" s="1" t="s">
        <v>104</v>
      </c>
      <c r="I17057" s="1">
        <v>569</v>
      </c>
      <c r="J17057" s="1">
        <f>MONTH(BART_Rides[[#This Row],[Date]])</f>
        <v>9</v>
      </c>
      <c r="K17057" s="1">
        <f>WEEKDAY(BART_Rides[[#This Row],[Date]],2)</f>
        <v>4</v>
      </c>
      <c r="L17057" s="1" t="str">
        <f>LEFT(BART_Rides[[#This Row],[Lines]],1)</f>
        <v>O</v>
      </c>
      <c r="M17057" s="1" t="str">
        <f>IF(BART_Rides[[#This Row],[FirstLetter]]="Y","Yes","No")</f>
        <v>No</v>
      </c>
      <c r="N17057" s="1" t="str">
        <f>IF(OR(BART_Rides[[#This Row],[Station Code]]="EM", BART_Rides[[#This Row],[Station Code]]="MT", BART_Rides[[#This Row],[Station Code]]="PL", BART_Rides[[#This Row],[Station Code]]="CC"), "Yes", "No")</f>
        <v>No</v>
      </c>
    </row>
    <row r="17058" spans="6:14">
      <c r="F17058" s="3">
        <v>44463</v>
      </c>
      <c r="G17058" s="1" t="s">
        <v>93</v>
      </c>
      <c r="H17058" s="1" t="s">
        <v>104</v>
      </c>
      <c r="I17058" s="1">
        <v>601</v>
      </c>
      <c r="J17058" s="1">
        <f>MONTH(BART_Rides[[#This Row],[Date]])</f>
        <v>9</v>
      </c>
      <c r="K17058" s="1">
        <f>WEEKDAY(BART_Rides[[#This Row],[Date]],2)</f>
        <v>5</v>
      </c>
      <c r="L17058" s="1" t="str">
        <f>LEFT(BART_Rides[[#This Row],[Lines]],1)</f>
        <v>O</v>
      </c>
      <c r="M17058" s="1" t="str">
        <f>IF(BART_Rides[[#This Row],[FirstLetter]]="Y","Yes","No")</f>
        <v>No</v>
      </c>
      <c r="N17058" s="1" t="str">
        <f>IF(OR(BART_Rides[[#This Row],[Station Code]]="EM", BART_Rides[[#This Row],[Station Code]]="MT", BART_Rides[[#This Row],[Station Code]]="PL", BART_Rides[[#This Row],[Station Code]]="CC"), "Yes", "No")</f>
        <v>No</v>
      </c>
    </row>
    <row r="17059" spans="6:14">
      <c r="F17059" s="3">
        <v>44464</v>
      </c>
      <c r="G17059" s="1" t="s">
        <v>93</v>
      </c>
      <c r="H17059" s="1" t="s">
        <v>104</v>
      </c>
      <c r="I17059" s="1">
        <v>586</v>
      </c>
      <c r="J17059" s="1">
        <f>MONTH(BART_Rides[[#This Row],[Date]])</f>
        <v>9</v>
      </c>
      <c r="K17059" s="1">
        <f>WEEKDAY(BART_Rides[[#This Row],[Date]],2)</f>
        <v>6</v>
      </c>
      <c r="L17059" s="1" t="str">
        <f>LEFT(BART_Rides[[#This Row],[Lines]],1)</f>
        <v>O</v>
      </c>
      <c r="M17059" s="1" t="str">
        <f>IF(BART_Rides[[#This Row],[FirstLetter]]="Y","Yes","No")</f>
        <v>No</v>
      </c>
      <c r="N17059" s="1" t="str">
        <f>IF(OR(BART_Rides[[#This Row],[Station Code]]="EM", BART_Rides[[#This Row],[Station Code]]="MT", BART_Rides[[#This Row],[Station Code]]="PL", BART_Rides[[#This Row],[Station Code]]="CC"), "Yes", "No")</f>
        <v>No</v>
      </c>
    </row>
    <row r="17060" spans="6:14">
      <c r="F17060" s="3">
        <v>44465</v>
      </c>
      <c r="G17060" s="1" t="s">
        <v>93</v>
      </c>
      <c r="H17060" s="1" t="s">
        <v>104</v>
      </c>
      <c r="I17060" s="1">
        <v>702</v>
      </c>
      <c r="J17060" s="1">
        <f>MONTH(BART_Rides[[#This Row],[Date]])</f>
        <v>9</v>
      </c>
      <c r="K17060" s="1">
        <f>WEEKDAY(BART_Rides[[#This Row],[Date]],2)</f>
        <v>7</v>
      </c>
      <c r="L17060" s="1" t="str">
        <f>LEFT(BART_Rides[[#This Row],[Lines]],1)</f>
        <v>O</v>
      </c>
      <c r="M17060" s="1" t="str">
        <f>IF(BART_Rides[[#This Row],[FirstLetter]]="Y","Yes","No")</f>
        <v>No</v>
      </c>
      <c r="N17060" s="1" t="str">
        <f>IF(OR(BART_Rides[[#This Row],[Station Code]]="EM", BART_Rides[[#This Row],[Station Code]]="MT", BART_Rides[[#This Row],[Station Code]]="PL", BART_Rides[[#This Row],[Station Code]]="CC"), "Yes", "No")</f>
        <v>No</v>
      </c>
    </row>
    <row r="17061" spans="6:14">
      <c r="F17061" s="3">
        <v>44466</v>
      </c>
      <c r="G17061" s="1" t="s">
        <v>93</v>
      </c>
      <c r="H17061" s="1" t="s">
        <v>104</v>
      </c>
      <c r="I17061" s="1">
        <v>476</v>
      </c>
      <c r="J17061" s="1">
        <f>MONTH(BART_Rides[[#This Row],[Date]])</f>
        <v>9</v>
      </c>
      <c r="K17061" s="1">
        <f>WEEKDAY(BART_Rides[[#This Row],[Date]],2)</f>
        <v>1</v>
      </c>
      <c r="L17061" s="1" t="str">
        <f>LEFT(BART_Rides[[#This Row],[Lines]],1)</f>
        <v>O</v>
      </c>
      <c r="M17061" s="1" t="str">
        <f>IF(BART_Rides[[#This Row],[FirstLetter]]="Y","Yes","No")</f>
        <v>No</v>
      </c>
      <c r="N17061" s="1" t="str">
        <f>IF(OR(BART_Rides[[#This Row],[Station Code]]="EM", BART_Rides[[#This Row],[Station Code]]="MT", BART_Rides[[#This Row],[Station Code]]="PL", BART_Rides[[#This Row],[Station Code]]="CC"), "Yes", "No")</f>
        <v>No</v>
      </c>
    </row>
    <row r="17062" spans="6:14">
      <c r="F17062" s="3">
        <v>44467</v>
      </c>
      <c r="G17062" s="1" t="s">
        <v>93</v>
      </c>
      <c r="H17062" s="1" t="s">
        <v>104</v>
      </c>
      <c r="I17062" s="1">
        <v>493</v>
      </c>
      <c r="J17062" s="1">
        <f>MONTH(BART_Rides[[#This Row],[Date]])</f>
        <v>9</v>
      </c>
      <c r="K17062" s="1">
        <f>WEEKDAY(BART_Rides[[#This Row],[Date]],2)</f>
        <v>2</v>
      </c>
      <c r="L17062" s="1" t="str">
        <f>LEFT(BART_Rides[[#This Row],[Lines]],1)</f>
        <v>O</v>
      </c>
      <c r="M17062" s="1" t="str">
        <f>IF(BART_Rides[[#This Row],[FirstLetter]]="Y","Yes","No")</f>
        <v>No</v>
      </c>
      <c r="N17062" s="1" t="str">
        <f>IF(OR(BART_Rides[[#This Row],[Station Code]]="EM", BART_Rides[[#This Row],[Station Code]]="MT", BART_Rides[[#This Row],[Station Code]]="PL", BART_Rides[[#This Row],[Station Code]]="CC"), "Yes", "No")</f>
        <v>No</v>
      </c>
    </row>
    <row r="17063" spans="6:14">
      <c r="F17063" s="3">
        <v>44468</v>
      </c>
      <c r="G17063" s="1" t="s">
        <v>93</v>
      </c>
      <c r="H17063" s="1" t="s">
        <v>104</v>
      </c>
      <c r="I17063" s="1">
        <v>548</v>
      </c>
      <c r="J17063" s="1">
        <f>MONTH(BART_Rides[[#This Row],[Date]])</f>
        <v>9</v>
      </c>
      <c r="K17063" s="1">
        <f>WEEKDAY(BART_Rides[[#This Row],[Date]],2)</f>
        <v>3</v>
      </c>
      <c r="L17063" s="1" t="str">
        <f>LEFT(BART_Rides[[#This Row],[Lines]],1)</f>
        <v>O</v>
      </c>
      <c r="M17063" s="1" t="str">
        <f>IF(BART_Rides[[#This Row],[FirstLetter]]="Y","Yes","No")</f>
        <v>No</v>
      </c>
      <c r="N17063" s="1" t="str">
        <f>IF(OR(BART_Rides[[#This Row],[Station Code]]="EM", BART_Rides[[#This Row],[Station Code]]="MT", BART_Rides[[#This Row],[Station Code]]="PL", BART_Rides[[#This Row],[Station Code]]="CC"), "Yes", "No")</f>
        <v>No</v>
      </c>
    </row>
    <row r="17064" spans="6:14">
      <c r="F17064" s="3">
        <v>44469</v>
      </c>
      <c r="G17064" s="1" t="s">
        <v>93</v>
      </c>
      <c r="H17064" s="1" t="s">
        <v>104</v>
      </c>
      <c r="I17064" s="1">
        <v>542</v>
      </c>
      <c r="J17064" s="1">
        <f>MONTH(BART_Rides[[#This Row],[Date]])</f>
        <v>9</v>
      </c>
      <c r="K17064" s="1">
        <f>WEEKDAY(BART_Rides[[#This Row],[Date]],2)</f>
        <v>4</v>
      </c>
      <c r="L17064" s="1" t="str">
        <f>LEFT(BART_Rides[[#This Row],[Lines]],1)</f>
        <v>O</v>
      </c>
      <c r="M17064" s="1" t="str">
        <f>IF(BART_Rides[[#This Row],[FirstLetter]]="Y","Yes","No")</f>
        <v>No</v>
      </c>
      <c r="N17064" s="1" t="str">
        <f>IF(OR(BART_Rides[[#This Row],[Station Code]]="EM", BART_Rides[[#This Row],[Station Code]]="MT", BART_Rides[[#This Row],[Station Code]]="PL", BART_Rides[[#This Row],[Station Code]]="CC"), "Yes", "No")</f>
        <v>No</v>
      </c>
    </row>
    <row r="17065" spans="6:14">
      <c r="F17065" s="3">
        <v>44470</v>
      </c>
      <c r="G17065" s="1" t="s">
        <v>93</v>
      </c>
      <c r="H17065" s="1" t="s">
        <v>104</v>
      </c>
      <c r="I17065" s="1">
        <v>591</v>
      </c>
      <c r="J17065" s="1">
        <f>MONTH(BART_Rides[[#This Row],[Date]])</f>
        <v>10</v>
      </c>
      <c r="K17065" s="1">
        <f>WEEKDAY(BART_Rides[[#This Row],[Date]],2)</f>
        <v>5</v>
      </c>
      <c r="L17065" s="1" t="str">
        <f>LEFT(BART_Rides[[#This Row],[Lines]],1)</f>
        <v>O</v>
      </c>
      <c r="M17065" s="1" t="str">
        <f>IF(BART_Rides[[#This Row],[FirstLetter]]="Y","Yes","No")</f>
        <v>No</v>
      </c>
      <c r="N17065" s="1" t="str">
        <f>IF(OR(BART_Rides[[#This Row],[Station Code]]="EM", BART_Rides[[#This Row],[Station Code]]="MT", BART_Rides[[#This Row],[Station Code]]="PL", BART_Rides[[#This Row],[Station Code]]="CC"), "Yes", "No")</f>
        <v>No</v>
      </c>
    </row>
    <row r="17066" spans="6:14">
      <c r="F17066" s="3">
        <v>44471</v>
      </c>
      <c r="G17066" s="1" t="s">
        <v>93</v>
      </c>
      <c r="H17066" s="1" t="s">
        <v>104</v>
      </c>
      <c r="I17066" s="1">
        <v>394</v>
      </c>
      <c r="J17066" s="1">
        <f>MONTH(BART_Rides[[#This Row],[Date]])</f>
        <v>10</v>
      </c>
      <c r="K17066" s="1">
        <f>WEEKDAY(BART_Rides[[#This Row],[Date]],2)</f>
        <v>6</v>
      </c>
      <c r="L17066" s="1" t="str">
        <f>LEFT(BART_Rides[[#This Row],[Lines]],1)</f>
        <v>O</v>
      </c>
      <c r="M17066" s="1" t="str">
        <f>IF(BART_Rides[[#This Row],[FirstLetter]]="Y","Yes","No")</f>
        <v>No</v>
      </c>
      <c r="N17066" s="1" t="str">
        <f>IF(OR(BART_Rides[[#This Row],[Station Code]]="EM", BART_Rides[[#This Row],[Station Code]]="MT", BART_Rides[[#This Row],[Station Code]]="PL", BART_Rides[[#This Row],[Station Code]]="CC"), "Yes", "No")</f>
        <v>No</v>
      </c>
    </row>
    <row r="17067" spans="6:14">
      <c r="F17067" s="3">
        <v>44472</v>
      </c>
      <c r="G17067" s="1" t="s">
        <v>93</v>
      </c>
      <c r="H17067" s="1" t="s">
        <v>104</v>
      </c>
      <c r="I17067" s="1">
        <v>512</v>
      </c>
      <c r="J17067" s="1">
        <f>MONTH(BART_Rides[[#This Row],[Date]])</f>
        <v>10</v>
      </c>
      <c r="K17067" s="1">
        <f>WEEKDAY(BART_Rides[[#This Row],[Date]],2)</f>
        <v>7</v>
      </c>
      <c r="L17067" s="1" t="str">
        <f>LEFT(BART_Rides[[#This Row],[Lines]],1)</f>
        <v>O</v>
      </c>
      <c r="M17067" s="1" t="str">
        <f>IF(BART_Rides[[#This Row],[FirstLetter]]="Y","Yes","No")</f>
        <v>No</v>
      </c>
      <c r="N17067" s="1" t="str">
        <f>IF(OR(BART_Rides[[#This Row],[Station Code]]="EM", BART_Rides[[#This Row],[Station Code]]="MT", BART_Rides[[#This Row],[Station Code]]="PL", BART_Rides[[#This Row],[Station Code]]="CC"), "Yes", "No")</f>
        <v>No</v>
      </c>
    </row>
    <row r="17068" spans="6:14">
      <c r="F17068" s="3">
        <v>44473</v>
      </c>
      <c r="G17068" s="1" t="s">
        <v>93</v>
      </c>
      <c r="H17068" s="1" t="s">
        <v>104</v>
      </c>
      <c r="I17068" s="1">
        <v>453</v>
      </c>
      <c r="J17068" s="1">
        <f>MONTH(BART_Rides[[#This Row],[Date]])</f>
        <v>10</v>
      </c>
      <c r="K17068" s="1">
        <f>WEEKDAY(BART_Rides[[#This Row],[Date]],2)</f>
        <v>1</v>
      </c>
      <c r="L17068" s="1" t="str">
        <f>LEFT(BART_Rides[[#This Row],[Lines]],1)</f>
        <v>O</v>
      </c>
      <c r="M17068" s="1" t="str">
        <f>IF(BART_Rides[[#This Row],[FirstLetter]]="Y","Yes","No")</f>
        <v>No</v>
      </c>
      <c r="N17068" s="1" t="str">
        <f>IF(OR(BART_Rides[[#This Row],[Station Code]]="EM", BART_Rides[[#This Row],[Station Code]]="MT", BART_Rides[[#This Row],[Station Code]]="PL", BART_Rides[[#This Row],[Station Code]]="CC"), "Yes", "No")</f>
        <v>No</v>
      </c>
    </row>
    <row r="17069" spans="6:14">
      <c r="F17069" s="3">
        <v>44474</v>
      </c>
      <c r="G17069" s="1" t="s">
        <v>93</v>
      </c>
      <c r="H17069" s="1" t="s">
        <v>104</v>
      </c>
      <c r="I17069" s="1">
        <v>483</v>
      </c>
      <c r="J17069" s="1">
        <f>MONTH(BART_Rides[[#This Row],[Date]])</f>
        <v>10</v>
      </c>
      <c r="K17069" s="1">
        <f>WEEKDAY(BART_Rides[[#This Row],[Date]],2)</f>
        <v>2</v>
      </c>
      <c r="L17069" s="1" t="str">
        <f>LEFT(BART_Rides[[#This Row],[Lines]],1)</f>
        <v>O</v>
      </c>
      <c r="M17069" s="1" t="str">
        <f>IF(BART_Rides[[#This Row],[FirstLetter]]="Y","Yes","No")</f>
        <v>No</v>
      </c>
      <c r="N17069" s="1" t="str">
        <f>IF(OR(BART_Rides[[#This Row],[Station Code]]="EM", BART_Rides[[#This Row],[Station Code]]="MT", BART_Rides[[#This Row],[Station Code]]="PL", BART_Rides[[#This Row],[Station Code]]="CC"), "Yes", "No")</f>
        <v>No</v>
      </c>
    </row>
    <row r="17070" spans="6:14">
      <c r="F17070" s="3">
        <v>44475</v>
      </c>
      <c r="G17070" s="1" t="s">
        <v>93</v>
      </c>
      <c r="H17070" s="1" t="s">
        <v>104</v>
      </c>
      <c r="I17070" s="1">
        <v>511</v>
      </c>
      <c r="J17070" s="1">
        <f>MONTH(BART_Rides[[#This Row],[Date]])</f>
        <v>10</v>
      </c>
      <c r="K17070" s="1">
        <f>WEEKDAY(BART_Rides[[#This Row],[Date]],2)</f>
        <v>3</v>
      </c>
      <c r="L17070" s="1" t="str">
        <f>LEFT(BART_Rides[[#This Row],[Lines]],1)</f>
        <v>O</v>
      </c>
      <c r="M17070" s="1" t="str">
        <f>IF(BART_Rides[[#This Row],[FirstLetter]]="Y","Yes","No")</f>
        <v>No</v>
      </c>
      <c r="N17070" s="1" t="str">
        <f>IF(OR(BART_Rides[[#This Row],[Station Code]]="EM", BART_Rides[[#This Row],[Station Code]]="MT", BART_Rides[[#This Row],[Station Code]]="PL", BART_Rides[[#This Row],[Station Code]]="CC"), "Yes", "No")</f>
        <v>No</v>
      </c>
    </row>
    <row r="17071" spans="6:14">
      <c r="F17071" s="3">
        <v>44476</v>
      </c>
      <c r="G17071" s="1" t="s">
        <v>93</v>
      </c>
      <c r="H17071" s="1" t="s">
        <v>104</v>
      </c>
      <c r="I17071" s="1">
        <v>506</v>
      </c>
      <c r="J17071" s="1">
        <f>MONTH(BART_Rides[[#This Row],[Date]])</f>
        <v>10</v>
      </c>
      <c r="K17071" s="1">
        <f>WEEKDAY(BART_Rides[[#This Row],[Date]],2)</f>
        <v>4</v>
      </c>
      <c r="L17071" s="1" t="str">
        <f>LEFT(BART_Rides[[#This Row],[Lines]],1)</f>
        <v>O</v>
      </c>
      <c r="M17071" s="1" t="str">
        <f>IF(BART_Rides[[#This Row],[FirstLetter]]="Y","Yes","No")</f>
        <v>No</v>
      </c>
      <c r="N17071" s="1" t="str">
        <f>IF(OR(BART_Rides[[#This Row],[Station Code]]="EM", BART_Rides[[#This Row],[Station Code]]="MT", BART_Rides[[#This Row],[Station Code]]="PL", BART_Rides[[#This Row],[Station Code]]="CC"), "Yes", "No")</f>
        <v>No</v>
      </c>
    </row>
    <row r="17072" spans="6:14">
      <c r="F17072" s="3">
        <v>44477</v>
      </c>
      <c r="G17072" s="1" t="s">
        <v>93</v>
      </c>
      <c r="H17072" s="1" t="s">
        <v>104</v>
      </c>
      <c r="I17072" s="1">
        <v>618</v>
      </c>
      <c r="J17072" s="1">
        <f>MONTH(BART_Rides[[#This Row],[Date]])</f>
        <v>10</v>
      </c>
      <c r="K17072" s="1">
        <f>WEEKDAY(BART_Rides[[#This Row],[Date]],2)</f>
        <v>5</v>
      </c>
      <c r="L17072" s="1" t="str">
        <f>LEFT(BART_Rides[[#This Row],[Lines]],1)</f>
        <v>O</v>
      </c>
      <c r="M17072" s="1" t="str">
        <f>IF(BART_Rides[[#This Row],[FirstLetter]]="Y","Yes","No")</f>
        <v>No</v>
      </c>
      <c r="N17072" s="1" t="str">
        <f>IF(OR(BART_Rides[[#This Row],[Station Code]]="EM", BART_Rides[[#This Row],[Station Code]]="MT", BART_Rides[[#This Row],[Station Code]]="PL", BART_Rides[[#This Row],[Station Code]]="CC"), "Yes", "No")</f>
        <v>No</v>
      </c>
    </row>
    <row r="17073" spans="6:14">
      <c r="F17073" s="3">
        <v>44478</v>
      </c>
      <c r="G17073" s="1" t="s">
        <v>93</v>
      </c>
      <c r="H17073" s="1" t="s">
        <v>104</v>
      </c>
      <c r="I17073" s="1">
        <v>679</v>
      </c>
      <c r="J17073" s="1">
        <f>MONTH(BART_Rides[[#This Row],[Date]])</f>
        <v>10</v>
      </c>
      <c r="K17073" s="1">
        <f>WEEKDAY(BART_Rides[[#This Row],[Date]],2)</f>
        <v>6</v>
      </c>
      <c r="L17073" s="1" t="str">
        <f>LEFT(BART_Rides[[#This Row],[Lines]],1)</f>
        <v>O</v>
      </c>
      <c r="M17073" s="1" t="str">
        <f>IF(BART_Rides[[#This Row],[FirstLetter]]="Y","Yes","No")</f>
        <v>No</v>
      </c>
      <c r="N17073" s="1" t="str">
        <f>IF(OR(BART_Rides[[#This Row],[Station Code]]="EM", BART_Rides[[#This Row],[Station Code]]="MT", BART_Rides[[#This Row],[Station Code]]="PL", BART_Rides[[#This Row],[Station Code]]="CC"), "Yes", "No")</f>
        <v>No</v>
      </c>
    </row>
    <row r="17074" spans="6:14">
      <c r="F17074" s="3">
        <v>44479</v>
      </c>
      <c r="G17074" s="1" t="s">
        <v>93</v>
      </c>
      <c r="H17074" s="1" t="s">
        <v>104</v>
      </c>
      <c r="I17074" s="1">
        <v>399</v>
      </c>
      <c r="J17074" s="1">
        <f>MONTH(BART_Rides[[#This Row],[Date]])</f>
        <v>10</v>
      </c>
      <c r="K17074" s="1">
        <f>WEEKDAY(BART_Rides[[#This Row],[Date]],2)</f>
        <v>7</v>
      </c>
      <c r="L17074" s="1" t="str">
        <f>LEFT(BART_Rides[[#This Row],[Lines]],1)</f>
        <v>O</v>
      </c>
      <c r="M17074" s="1" t="str">
        <f>IF(BART_Rides[[#This Row],[FirstLetter]]="Y","Yes","No")</f>
        <v>No</v>
      </c>
      <c r="N17074" s="1" t="str">
        <f>IF(OR(BART_Rides[[#This Row],[Station Code]]="EM", BART_Rides[[#This Row],[Station Code]]="MT", BART_Rides[[#This Row],[Station Code]]="PL", BART_Rides[[#This Row],[Station Code]]="CC"), "Yes", "No")</f>
        <v>No</v>
      </c>
    </row>
    <row r="17075" spans="6:14">
      <c r="F17075" s="3">
        <v>44480</v>
      </c>
      <c r="G17075" s="1" t="s">
        <v>93</v>
      </c>
      <c r="H17075" s="1" t="s">
        <v>104</v>
      </c>
      <c r="I17075" s="1">
        <v>476</v>
      </c>
      <c r="J17075" s="1">
        <f>MONTH(BART_Rides[[#This Row],[Date]])</f>
        <v>10</v>
      </c>
      <c r="K17075" s="1">
        <f>WEEKDAY(BART_Rides[[#This Row],[Date]],2)</f>
        <v>1</v>
      </c>
      <c r="L17075" s="1" t="str">
        <f>LEFT(BART_Rides[[#This Row],[Lines]],1)</f>
        <v>O</v>
      </c>
      <c r="M17075" s="1" t="str">
        <f>IF(BART_Rides[[#This Row],[FirstLetter]]="Y","Yes","No")</f>
        <v>No</v>
      </c>
      <c r="N17075" s="1" t="str">
        <f>IF(OR(BART_Rides[[#This Row],[Station Code]]="EM", BART_Rides[[#This Row],[Station Code]]="MT", BART_Rides[[#This Row],[Station Code]]="PL", BART_Rides[[#This Row],[Station Code]]="CC"), "Yes", "No")</f>
        <v>No</v>
      </c>
    </row>
    <row r="17076" spans="6:14">
      <c r="F17076" s="3">
        <v>44481</v>
      </c>
      <c r="G17076" s="1" t="s">
        <v>93</v>
      </c>
      <c r="H17076" s="1" t="s">
        <v>104</v>
      </c>
      <c r="I17076" s="1">
        <v>466</v>
      </c>
      <c r="J17076" s="1">
        <f>MONTH(BART_Rides[[#This Row],[Date]])</f>
        <v>10</v>
      </c>
      <c r="K17076" s="1">
        <f>WEEKDAY(BART_Rides[[#This Row],[Date]],2)</f>
        <v>2</v>
      </c>
      <c r="L17076" s="1" t="str">
        <f>LEFT(BART_Rides[[#This Row],[Lines]],1)</f>
        <v>O</v>
      </c>
      <c r="M17076" s="1" t="str">
        <f>IF(BART_Rides[[#This Row],[FirstLetter]]="Y","Yes","No")</f>
        <v>No</v>
      </c>
      <c r="N17076" s="1" t="str">
        <f>IF(OR(BART_Rides[[#This Row],[Station Code]]="EM", BART_Rides[[#This Row],[Station Code]]="MT", BART_Rides[[#This Row],[Station Code]]="PL", BART_Rides[[#This Row],[Station Code]]="CC"), "Yes", "No")</f>
        <v>No</v>
      </c>
    </row>
    <row r="17077" spans="6:14">
      <c r="F17077" s="3">
        <v>44482</v>
      </c>
      <c r="G17077" s="1" t="s">
        <v>93</v>
      </c>
      <c r="H17077" s="1" t="s">
        <v>104</v>
      </c>
      <c r="I17077" s="1">
        <v>507</v>
      </c>
      <c r="J17077" s="1">
        <f>MONTH(BART_Rides[[#This Row],[Date]])</f>
        <v>10</v>
      </c>
      <c r="K17077" s="1">
        <f>WEEKDAY(BART_Rides[[#This Row],[Date]],2)</f>
        <v>3</v>
      </c>
      <c r="L17077" s="1" t="str">
        <f>LEFT(BART_Rides[[#This Row],[Lines]],1)</f>
        <v>O</v>
      </c>
      <c r="M17077" s="1" t="str">
        <f>IF(BART_Rides[[#This Row],[FirstLetter]]="Y","Yes","No")</f>
        <v>No</v>
      </c>
      <c r="N17077" s="1" t="str">
        <f>IF(OR(BART_Rides[[#This Row],[Station Code]]="EM", BART_Rides[[#This Row],[Station Code]]="MT", BART_Rides[[#This Row],[Station Code]]="PL", BART_Rides[[#This Row],[Station Code]]="CC"), "Yes", "No")</f>
        <v>No</v>
      </c>
    </row>
    <row r="17078" spans="6:14">
      <c r="F17078" s="3">
        <v>44483</v>
      </c>
      <c r="G17078" s="1" t="s">
        <v>93</v>
      </c>
      <c r="H17078" s="1" t="s">
        <v>104</v>
      </c>
      <c r="I17078" s="1">
        <v>546</v>
      </c>
      <c r="J17078" s="1">
        <f>MONTH(BART_Rides[[#This Row],[Date]])</f>
        <v>10</v>
      </c>
      <c r="K17078" s="1">
        <f>WEEKDAY(BART_Rides[[#This Row],[Date]],2)</f>
        <v>4</v>
      </c>
      <c r="L17078" s="1" t="str">
        <f>LEFT(BART_Rides[[#This Row],[Lines]],1)</f>
        <v>O</v>
      </c>
      <c r="M17078" s="1" t="str">
        <f>IF(BART_Rides[[#This Row],[FirstLetter]]="Y","Yes","No")</f>
        <v>No</v>
      </c>
      <c r="N17078" s="1" t="str">
        <f>IF(OR(BART_Rides[[#This Row],[Station Code]]="EM", BART_Rides[[#This Row],[Station Code]]="MT", BART_Rides[[#This Row],[Station Code]]="PL", BART_Rides[[#This Row],[Station Code]]="CC"), "Yes", "No")</f>
        <v>No</v>
      </c>
    </row>
    <row r="17079" spans="6:14">
      <c r="F17079" s="3">
        <v>44484</v>
      </c>
      <c r="G17079" s="1" t="s">
        <v>93</v>
      </c>
      <c r="H17079" s="1" t="s">
        <v>104</v>
      </c>
      <c r="I17079" s="1">
        <v>645</v>
      </c>
      <c r="J17079" s="1">
        <f>MONTH(BART_Rides[[#This Row],[Date]])</f>
        <v>10</v>
      </c>
      <c r="K17079" s="1">
        <f>WEEKDAY(BART_Rides[[#This Row],[Date]],2)</f>
        <v>5</v>
      </c>
      <c r="L17079" s="1" t="str">
        <f>LEFT(BART_Rides[[#This Row],[Lines]],1)</f>
        <v>O</v>
      </c>
      <c r="M17079" s="1" t="str">
        <f>IF(BART_Rides[[#This Row],[FirstLetter]]="Y","Yes","No")</f>
        <v>No</v>
      </c>
      <c r="N17079" s="1" t="str">
        <f>IF(OR(BART_Rides[[#This Row],[Station Code]]="EM", BART_Rides[[#This Row],[Station Code]]="MT", BART_Rides[[#This Row],[Station Code]]="PL", BART_Rides[[#This Row],[Station Code]]="CC"), "Yes", "No")</f>
        <v>No</v>
      </c>
    </row>
    <row r="17080" spans="6:14">
      <c r="F17080" s="3">
        <v>44485</v>
      </c>
      <c r="G17080" s="1" t="s">
        <v>93</v>
      </c>
      <c r="H17080" s="1" t="s">
        <v>104</v>
      </c>
      <c r="I17080" s="1">
        <v>405</v>
      </c>
      <c r="J17080" s="1">
        <f>MONTH(BART_Rides[[#This Row],[Date]])</f>
        <v>10</v>
      </c>
      <c r="K17080" s="1">
        <f>WEEKDAY(BART_Rides[[#This Row],[Date]],2)</f>
        <v>6</v>
      </c>
      <c r="L17080" s="1" t="str">
        <f>LEFT(BART_Rides[[#This Row],[Lines]],1)</f>
        <v>O</v>
      </c>
      <c r="M17080" s="1" t="str">
        <f>IF(BART_Rides[[#This Row],[FirstLetter]]="Y","Yes","No")</f>
        <v>No</v>
      </c>
      <c r="N17080" s="1" t="str">
        <f>IF(OR(BART_Rides[[#This Row],[Station Code]]="EM", BART_Rides[[#This Row],[Station Code]]="MT", BART_Rides[[#This Row],[Station Code]]="PL", BART_Rides[[#This Row],[Station Code]]="CC"), "Yes", "No")</f>
        <v>No</v>
      </c>
    </row>
    <row r="17081" spans="6:14">
      <c r="F17081" s="3">
        <v>44486</v>
      </c>
      <c r="G17081" s="1" t="s">
        <v>93</v>
      </c>
      <c r="H17081" s="1" t="s">
        <v>104</v>
      </c>
      <c r="I17081" s="1">
        <v>217</v>
      </c>
      <c r="J17081" s="1">
        <f>MONTH(BART_Rides[[#This Row],[Date]])</f>
        <v>10</v>
      </c>
      <c r="K17081" s="1">
        <f>WEEKDAY(BART_Rides[[#This Row],[Date]],2)</f>
        <v>7</v>
      </c>
      <c r="L17081" s="1" t="str">
        <f>LEFT(BART_Rides[[#This Row],[Lines]],1)</f>
        <v>O</v>
      </c>
      <c r="M17081" s="1" t="str">
        <f>IF(BART_Rides[[#This Row],[FirstLetter]]="Y","Yes","No")</f>
        <v>No</v>
      </c>
      <c r="N17081" s="1" t="str">
        <f>IF(OR(BART_Rides[[#This Row],[Station Code]]="EM", BART_Rides[[#This Row],[Station Code]]="MT", BART_Rides[[#This Row],[Station Code]]="PL", BART_Rides[[#This Row],[Station Code]]="CC"), "Yes", "No")</f>
        <v>No</v>
      </c>
    </row>
    <row r="17082" spans="6:14">
      <c r="F17082" s="3">
        <v>44487</v>
      </c>
      <c r="G17082" s="1" t="s">
        <v>93</v>
      </c>
      <c r="H17082" s="1" t="s">
        <v>104</v>
      </c>
      <c r="I17082" s="1">
        <v>528</v>
      </c>
      <c r="J17082" s="1">
        <f>MONTH(BART_Rides[[#This Row],[Date]])</f>
        <v>10</v>
      </c>
      <c r="K17082" s="1">
        <f>WEEKDAY(BART_Rides[[#This Row],[Date]],2)</f>
        <v>1</v>
      </c>
      <c r="L17082" s="1" t="str">
        <f>LEFT(BART_Rides[[#This Row],[Lines]],1)</f>
        <v>O</v>
      </c>
      <c r="M17082" s="1" t="str">
        <f>IF(BART_Rides[[#This Row],[FirstLetter]]="Y","Yes","No")</f>
        <v>No</v>
      </c>
      <c r="N17082" s="1" t="str">
        <f>IF(OR(BART_Rides[[#This Row],[Station Code]]="EM", BART_Rides[[#This Row],[Station Code]]="MT", BART_Rides[[#This Row],[Station Code]]="PL", BART_Rides[[#This Row],[Station Code]]="CC"), "Yes", "No")</f>
        <v>No</v>
      </c>
    </row>
    <row r="17083" spans="6:14">
      <c r="F17083" s="3">
        <v>44488</v>
      </c>
      <c r="G17083" s="1" t="s">
        <v>93</v>
      </c>
      <c r="H17083" s="1" t="s">
        <v>104</v>
      </c>
      <c r="I17083" s="1">
        <v>493</v>
      </c>
      <c r="J17083" s="1">
        <f>MONTH(BART_Rides[[#This Row],[Date]])</f>
        <v>10</v>
      </c>
      <c r="K17083" s="1">
        <f>WEEKDAY(BART_Rides[[#This Row],[Date]],2)</f>
        <v>2</v>
      </c>
      <c r="L17083" s="1" t="str">
        <f>LEFT(BART_Rides[[#This Row],[Lines]],1)</f>
        <v>O</v>
      </c>
      <c r="M17083" s="1" t="str">
        <f>IF(BART_Rides[[#This Row],[FirstLetter]]="Y","Yes","No")</f>
        <v>No</v>
      </c>
      <c r="N17083" s="1" t="str">
        <f>IF(OR(BART_Rides[[#This Row],[Station Code]]="EM", BART_Rides[[#This Row],[Station Code]]="MT", BART_Rides[[#This Row],[Station Code]]="PL", BART_Rides[[#This Row],[Station Code]]="CC"), "Yes", "No")</f>
        <v>No</v>
      </c>
    </row>
    <row r="17084" spans="6:14">
      <c r="F17084" s="3">
        <v>44489</v>
      </c>
      <c r="G17084" s="1" t="s">
        <v>93</v>
      </c>
      <c r="H17084" s="1" t="s">
        <v>104</v>
      </c>
      <c r="I17084" s="1">
        <v>571</v>
      </c>
      <c r="J17084" s="1">
        <f>MONTH(BART_Rides[[#This Row],[Date]])</f>
        <v>10</v>
      </c>
      <c r="K17084" s="1">
        <f>WEEKDAY(BART_Rides[[#This Row],[Date]],2)</f>
        <v>3</v>
      </c>
      <c r="L17084" s="1" t="str">
        <f>LEFT(BART_Rides[[#This Row],[Lines]],1)</f>
        <v>O</v>
      </c>
      <c r="M17084" s="1" t="str">
        <f>IF(BART_Rides[[#This Row],[FirstLetter]]="Y","Yes","No")</f>
        <v>No</v>
      </c>
      <c r="N17084" s="1" t="str">
        <f>IF(OR(BART_Rides[[#This Row],[Station Code]]="EM", BART_Rides[[#This Row],[Station Code]]="MT", BART_Rides[[#This Row],[Station Code]]="PL", BART_Rides[[#This Row],[Station Code]]="CC"), "Yes", "No")</f>
        <v>No</v>
      </c>
    </row>
    <row r="17085" spans="6:14">
      <c r="F17085" s="3">
        <v>44490</v>
      </c>
      <c r="G17085" s="1" t="s">
        <v>93</v>
      </c>
      <c r="H17085" s="1" t="s">
        <v>104</v>
      </c>
      <c r="I17085" s="1">
        <v>521</v>
      </c>
      <c r="J17085" s="1">
        <f>MONTH(BART_Rides[[#This Row],[Date]])</f>
        <v>10</v>
      </c>
      <c r="K17085" s="1">
        <f>WEEKDAY(BART_Rides[[#This Row],[Date]],2)</f>
        <v>4</v>
      </c>
      <c r="L17085" s="1" t="str">
        <f>LEFT(BART_Rides[[#This Row],[Lines]],1)</f>
        <v>O</v>
      </c>
      <c r="M17085" s="1" t="str">
        <f>IF(BART_Rides[[#This Row],[FirstLetter]]="Y","Yes","No")</f>
        <v>No</v>
      </c>
      <c r="N17085" s="1" t="str">
        <f>IF(OR(BART_Rides[[#This Row],[Station Code]]="EM", BART_Rides[[#This Row],[Station Code]]="MT", BART_Rides[[#This Row],[Station Code]]="PL", BART_Rides[[#This Row],[Station Code]]="CC"), "Yes", "No")</f>
        <v>No</v>
      </c>
    </row>
    <row r="17086" spans="6:14">
      <c r="F17086" s="3">
        <v>44491</v>
      </c>
      <c r="G17086" s="1" t="s">
        <v>93</v>
      </c>
      <c r="H17086" s="1" t="s">
        <v>104</v>
      </c>
      <c r="I17086" s="1">
        <v>594</v>
      </c>
      <c r="J17086" s="1">
        <f>MONTH(BART_Rides[[#This Row],[Date]])</f>
        <v>10</v>
      </c>
      <c r="K17086" s="1">
        <f>WEEKDAY(BART_Rides[[#This Row],[Date]],2)</f>
        <v>5</v>
      </c>
      <c r="L17086" s="1" t="str">
        <f>LEFT(BART_Rides[[#This Row],[Lines]],1)</f>
        <v>O</v>
      </c>
      <c r="M17086" s="1" t="str">
        <f>IF(BART_Rides[[#This Row],[FirstLetter]]="Y","Yes","No")</f>
        <v>No</v>
      </c>
      <c r="N17086" s="1" t="str">
        <f>IF(OR(BART_Rides[[#This Row],[Station Code]]="EM", BART_Rides[[#This Row],[Station Code]]="MT", BART_Rides[[#This Row],[Station Code]]="PL", BART_Rides[[#This Row],[Station Code]]="CC"), "Yes", "No")</f>
        <v>No</v>
      </c>
    </row>
    <row r="17087" spans="6:14">
      <c r="F17087" s="3">
        <v>44492</v>
      </c>
      <c r="G17087" s="1" t="s">
        <v>93</v>
      </c>
      <c r="H17087" s="1" t="s">
        <v>104</v>
      </c>
      <c r="I17087" s="1">
        <v>481</v>
      </c>
      <c r="J17087" s="1">
        <f>MONTH(BART_Rides[[#This Row],[Date]])</f>
        <v>10</v>
      </c>
      <c r="K17087" s="1">
        <f>WEEKDAY(BART_Rides[[#This Row],[Date]],2)</f>
        <v>6</v>
      </c>
      <c r="L17087" s="1" t="str">
        <f>LEFT(BART_Rides[[#This Row],[Lines]],1)</f>
        <v>O</v>
      </c>
      <c r="M17087" s="1" t="str">
        <f>IF(BART_Rides[[#This Row],[FirstLetter]]="Y","Yes","No")</f>
        <v>No</v>
      </c>
      <c r="N17087" s="1" t="str">
        <f>IF(OR(BART_Rides[[#This Row],[Station Code]]="EM", BART_Rides[[#This Row],[Station Code]]="MT", BART_Rides[[#This Row],[Station Code]]="PL", BART_Rides[[#This Row],[Station Code]]="CC"), "Yes", "No")</f>
        <v>No</v>
      </c>
    </row>
    <row r="17088" spans="6:14">
      <c r="F17088" s="3">
        <v>44493</v>
      </c>
      <c r="G17088" s="1" t="s">
        <v>93</v>
      </c>
      <c r="H17088" s="1" t="s">
        <v>104</v>
      </c>
      <c r="I17088" s="1">
        <v>448</v>
      </c>
      <c r="J17088" s="1">
        <f>MONTH(BART_Rides[[#This Row],[Date]])</f>
        <v>10</v>
      </c>
      <c r="K17088" s="1">
        <f>WEEKDAY(BART_Rides[[#This Row],[Date]],2)</f>
        <v>7</v>
      </c>
      <c r="L17088" s="1" t="str">
        <f>LEFT(BART_Rides[[#This Row],[Lines]],1)</f>
        <v>O</v>
      </c>
      <c r="M17088" s="1" t="str">
        <f>IF(BART_Rides[[#This Row],[FirstLetter]]="Y","Yes","No")</f>
        <v>No</v>
      </c>
      <c r="N17088" s="1" t="str">
        <f>IF(OR(BART_Rides[[#This Row],[Station Code]]="EM", BART_Rides[[#This Row],[Station Code]]="MT", BART_Rides[[#This Row],[Station Code]]="PL", BART_Rides[[#This Row],[Station Code]]="CC"), "Yes", "No")</f>
        <v>No</v>
      </c>
    </row>
    <row r="17089" spans="6:14">
      <c r="F17089" s="3">
        <v>44494</v>
      </c>
      <c r="G17089" s="1" t="s">
        <v>93</v>
      </c>
      <c r="H17089" s="1" t="s">
        <v>104</v>
      </c>
      <c r="I17089" s="1">
        <v>456</v>
      </c>
      <c r="J17089" s="1">
        <f>MONTH(BART_Rides[[#This Row],[Date]])</f>
        <v>10</v>
      </c>
      <c r="K17089" s="1">
        <f>WEEKDAY(BART_Rides[[#This Row],[Date]],2)</f>
        <v>1</v>
      </c>
      <c r="L17089" s="1" t="str">
        <f>LEFT(BART_Rides[[#This Row],[Lines]],1)</f>
        <v>O</v>
      </c>
      <c r="M17089" s="1" t="str">
        <f>IF(BART_Rides[[#This Row],[FirstLetter]]="Y","Yes","No")</f>
        <v>No</v>
      </c>
      <c r="N17089" s="1" t="str">
        <f>IF(OR(BART_Rides[[#This Row],[Station Code]]="EM", BART_Rides[[#This Row],[Station Code]]="MT", BART_Rides[[#This Row],[Station Code]]="PL", BART_Rides[[#This Row],[Station Code]]="CC"), "Yes", "No")</f>
        <v>No</v>
      </c>
    </row>
    <row r="17090" spans="6:14">
      <c r="F17090" s="3">
        <v>44495</v>
      </c>
      <c r="G17090" s="1" t="s">
        <v>93</v>
      </c>
      <c r="H17090" s="1" t="s">
        <v>104</v>
      </c>
      <c r="I17090" s="1">
        <v>509</v>
      </c>
      <c r="J17090" s="1">
        <f>MONTH(BART_Rides[[#This Row],[Date]])</f>
        <v>10</v>
      </c>
      <c r="K17090" s="1">
        <f>WEEKDAY(BART_Rides[[#This Row],[Date]],2)</f>
        <v>2</v>
      </c>
      <c r="L17090" s="1" t="str">
        <f>LEFT(BART_Rides[[#This Row],[Lines]],1)</f>
        <v>O</v>
      </c>
      <c r="M17090" s="1" t="str">
        <f>IF(BART_Rides[[#This Row],[FirstLetter]]="Y","Yes","No")</f>
        <v>No</v>
      </c>
      <c r="N17090" s="1" t="str">
        <f>IF(OR(BART_Rides[[#This Row],[Station Code]]="EM", BART_Rides[[#This Row],[Station Code]]="MT", BART_Rides[[#This Row],[Station Code]]="PL", BART_Rides[[#This Row],[Station Code]]="CC"), "Yes", "No")</f>
        <v>No</v>
      </c>
    </row>
    <row r="17091" spans="6:14">
      <c r="F17091" s="3">
        <v>44496</v>
      </c>
      <c r="G17091" s="1" t="s">
        <v>93</v>
      </c>
      <c r="H17091" s="1" t="s">
        <v>104</v>
      </c>
      <c r="I17091" s="1">
        <v>511</v>
      </c>
      <c r="J17091" s="1">
        <f>MONTH(BART_Rides[[#This Row],[Date]])</f>
        <v>10</v>
      </c>
      <c r="K17091" s="1">
        <f>WEEKDAY(BART_Rides[[#This Row],[Date]],2)</f>
        <v>3</v>
      </c>
      <c r="L17091" s="1" t="str">
        <f>LEFT(BART_Rides[[#This Row],[Lines]],1)</f>
        <v>O</v>
      </c>
      <c r="M17091" s="1" t="str">
        <f>IF(BART_Rides[[#This Row],[FirstLetter]]="Y","Yes","No")</f>
        <v>No</v>
      </c>
      <c r="N17091" s="1" t="str">
        <f>IF(OR(BART_Rides[[#This Row],[Station Code]]="EM", BART_Rides[[#This Row],[Station Code]]="MT", BART_Rides[[#This Row],[Station Code]]="PL", BART_Rides[[#This Row],[Station Code]]="CC"), "Yes", "No")</f>
        <v>No</v>
      </c>
    </row>
    <row r="17092" spans="6:14">
      <c r="F17092" s="3">
        <v>44497</v>
      </c>
      <c r="G17092" s="1" t="s">
        <v>93</v>
      </c>
      <c r="H17092" s="1" t="s">
        <v>104</v>
      </c>
      <c r="I17092" s="1">
        <v>545</v>
      </c>
      <c r="J17092" s="1">
        <f>MONTH(BART_Rides[[#This Row],[Date]])</f>
        <v>10</v>
      </c>
      <c r="K17092" s="1">
        <f>WEEKDAY(BART_Rides[[#This Row],[Date]],2)</f>
        <v>4</v>
      </c>
      <c r="L17092" s="1" t="str">
        <f>LEFT(BART_Rides[[#This Row],[Lines]],1)</f>
        <v>O</v>
      </c>
      <c r="M17092" s="1" t="str">
        <f>IF(BART_Rides[[#This Row],[FirstLetter]]="Y","Yes","No")</f>
        <v>No</v>
      </c>
      <c r="N17092" s="1" t="str">
        <f>IF(OR(BART_Rides[[#This Row],[Station Code]]="EM", BART_Rides[[#This Row],[Station Code]]="MT", BART_Rides[[#This Row],[Station Code]]="PL", BART_Rides[[#This Row],[Station Code]]="CC"), "Yes", "No")</f>
        <v>No</v>
      </c>
    </row>
    <row r="17093" spans="6:14">
      <c r="F17093" s="3">
        <v>44498</v>
      </c>
      <c r="G17093" s="1" t="s">
        <v>93</v>
      </c>
      <c r="H17093" s="1" t="s">
        <v>104</v>
      </c>
      <c r="I17093" s="1">
        <v>621</v>
      </c>
      <c r="J17093" s="1">
        <f>MONTH(BART_Rides[[#This Row],[Date]])</f>
        <v>10</v>
      </c>
      <c r="K17093" s="1">
        <f>WEEKDAY(BART_Rides[[#This Row],[Date]],2)</f>
        <v>5</v>
      </c>
      <c r="L17093" s="1" t="str">
        <f>LEFT(BART_Rides[[#This Row],[Lines]],1)</f>
        <v>O</v>
      </c>
      <c r="M17093" s="1" t="str">
        <f>IF(BART_Rides[[#This Row],[FirstLetter]]="Y","Yes","No")</f>
        <v>No</v>
      </c>
      <c r="N17093" s="1" t="str">
        <f>IF(OR(BART_Rides[[#This Row],[Station Code]]="EM", BART_Rides[[#This Row],[Station Code]]="MT", BART_Rides[[#This Row],[Station Code]]="PL", BART_Rides[[#This Row],[Station Code]]="CC"), "Yes", "No")</f>
        <v>No</v>
      </c>
    </row>
    <row r="17094" spans="6:14">
      <c r="F17094" s="3">
        <v>44499</v>
      </c>
      <c r="G17094" s="1" t="s">
        <v>93</v>
      </c>
      <c r="H17094" s="1" t="s">
        <v>104</v>
      </c>
      <c r="I17094" s="1">
        <v>492</v>
      </c>
      <c r="J17094" s="1">
        <f>MONTH(BART_Rides[[#This Row],[Date]])</f>
        <v>10</v>
      </c>
      <c r="K17094" s="1">
        <f>WEEKDAY(BART_Rides[[#This Row],[Date]],2)</f>
        <v>6</v>
      </c>
      <c r="L17094" s="1" t="str">
        <f>LEFT(BART_Rides[[#This Row],[Lines]],1)</f>
        <v>O</v>
      </c>
      <c r="M17094" s="1" t="str">
        <f>IF(BART_Rides[[#This Row],[FirstLetter]]="Y","Yes","No")</f>
        <v>No</v>
      </c>
      <c r="N17094" s="1" t="str">
        <f>IF(OR(BART_Rides[[#This Row],[Station Code]]="EM", BART_Rides[[#This Row],[Station Code]]="MT", BART_Rides[[#This Row],[Station Code]]="PL", BART_Rides[[#This Row],[Station Code]]="CC"), "Yes", "No")</f>
        <v>No</v>
      </c>
    </row>
    <row r="17095" spans="6:14">
      <c r="F17095" s="3">
        <v>44500</v>
      </c>
      <c r="G17095" s="1" t="s">
        <v>93</v>
      </c>
      <c r="H17095" s="1" t="s">
        <v>104</v>
      </c>
      <c r="I17095" s="1">
        <v>292</v>
      </c>
      <c r="J17095" s="1">
        <f>MONTH(BART_Rides[[#This Row],[Date]])</f>
        <v>10</v>
      </c>
      <c r="K17095" s="1">
        <f>WEEKDAY(BART_Rides[[#This Row],[Date]],2)</f>
        <v>7</v>
      </c>
      <c r="L17095" s="1" t="str">
        <f>LEFT(BART_Rides[[#This Row],[Lines]],1)</f>
        <v>O</v>
      </c>
      <c r="M17095" s="1" t="str">
        <f>IF(BART_Rides[[#This Row],[FirstLetter]]="Y","Yes","No")</f>
        <v>No</v>
      </c>
      <c r="N17095" s="1" t="str">
        <f>IF(OR(BART_Rides[[#This Row],[Station Code]]="EM", BART_Rides[[#This Row],[Station Code]]="MT", BART_Rides[[#This Row],[Station Code]]="PL", BART_Rides[[#This Row],[Station Code]]="CC"), "Yes", "No")</f>
        <v>No</v>
      </c>
    </row>
    <row r="17096" spans="6:14">
      <c r="F17096" s="3">
        <v>44501</v>
      </c>
      <c r="G17096" s="1" t="s">
        <v>93</v>
      </c>
      <c r="H17096" s="1" t="s">
        <v>104</v>
      </c>
      <c r="I17096" s="1">
        <v>485</v>
      </c>
      <c r="J17096" s="1">
        <f>MONTH(BART_Rides[[#This Row],[Date]])</f>
        <v>11</v>
      </c>
      <c r="K17096" s="1">
        <f>WEEKDAY(BART_Rides[[#This Row],[Date]],2)</f>
        <v>1</v>
      </c>
      <c r="L17096" s="1" t="str">
        <f>LEFT(BART_Rides[[#This Row],[Lines]],1)</f>
        <v>O</v>
      </c>
      <c r="M17096" s="1" t="str">
        <f>IF(BART_Rides[[#This Row],[FirstLetter]]="Y","Yes","No")</f>
        <v>No</v>
      </c>
      <c r="N17096" s="1" t="str">
        <f>IF(OR(BART_Rides[[#This Row],[Station Code]]="EM", BART_Rides[[#This Row],[Station Code]]="MT", BART_Rides[[#This Row],[Station Code]]="PL", BART_Rides[[#This Row],[Station Code]]="CC"), "Yes", "No")</f>
        <v>No</v>
      </c>
    </row>
    <row r="17097" spans="6:14">
      <c r="F17097" s="3">
        <v>44502</v>
      </c>
      <c r="G17097" s="1" t="s">
        <v>93</v>
      </c>
      <c r="H17097" s="1" t="s">
        <v>104</v>
      </c>
      <c r="I17097" s="1">
        <v>519</v>
      </c>
      <c r="J17097" s="1">
        <f>MONTH(BART_Rides[[#This Row],[Date]])</f>
        <v>11</v>
      </c>
      <c r="K17097" s="1">
        <f>WEEKDAY(BART_Rides[[#This Row],[Date]],2)</f>
        <v>2</v>
      </c>
      <c r="L17097" s="1" t="str">
        <f>LEFT(BART_Rides[[#This Row],[Lines]],1)</f>
        <v>O</v>
      </c>
      <c r="M17097" s="1" t="str">
        <f>IF(BART_Rides[[#This Row],[FirstLetter]]="Y","Yes","No")</f>
        <v>No</v>
      </c>
      <c r="N17097" s="1" t="str">
        <f>IF(OR(BART_Rides[[#This Row],[Station Code]]="EM", BART_Rides[[#This Row],[Station Code]]="MT", BART_Rides[[#This Row],[Station Code]]="PL", BART_Rides[[#This Row],[Station Code]]="CC"), "Yes", "No")</f>
        <v>No</v>
      </c>
    </row>
    <row r="17098" spans="6:14">
      <c r="F17098" s="3">
        <v>44503</v>
      </c>
      <c r="G17098" s="1" t="s">
        <v>93</v>
      </c>
      <c r="H17098" s="1" t="s">
        <v>104</v>
      </c>
      <c r="I17098" s="1">
        <v>564</v>
      </c>
      <c r="J17098" s="1">
        <f>MONTH(BART_Rides[[#This Row],[Date]])</f>
        <v>11</v>
      </c>
      <c r="K17098" s="1">
        <f>WEEKDAY(BART_Rides[[#This Row],[Date]],2)</f>
        <v>3</v>
      </c>
      <c r="L17098" s="1" t="str">
        <f>LEFT(BART_Rides[[#This Row],[Lines]],1)</f>
        <v>O</v>
      </c>
      <c r="M17098" s="1" t="str">
        <f>IF(BART_Rides[[#This Row],[FirstLetter]]="Y","Yes","No")</f>
        <v>No</v>
      </c>
      <c r="N17098" s="1" t="str">
        <f>IF(OR(BART_Rides[[#This Row],[Station Code]]="EM", BART_Rides[[#This Row],[Station Code]]="MT", BART_Rides[[#This Row],[Station Code]]="PL", BART_Rides[[#This Row],[Station Code]]="CC"), "Yes", "No")</f>
        <v>No</v>
      </c>
    </row>
    <row r="17099" spans="6:14">
      <c r="F17099" s="3">
        <v>44504</v>
      </c>
      <c r="G17099" s="1" t="s">
        <v>93</v>
      </c>
      <c r="H17099" s="1" t="s">
        <v>104</v>
      </c>
      <c r="I17099" s="1">
        <v>607</v>
      </c>
      <c r="J17099" s="1">
        <f>MONTH(BART_Rides[[#This Row],[Date]])</f>
        <v>11</v>
      </c>
      <c r="K17099" s="1">
        <f>WEEKDAY(BART_Rides[[#This Row],[Date]],2)</f>
        <v>4</v>
      </c>
      <c r="L17099" s="1" t="str">
        <f>LEFT(BART_Rides[[#This Row],[Lines]],1)</f>
        <v>O</v>
      </c>
      <c r="M17099" s="1" t="str">
        <f>IF(BART_Rides[[#This Row],[FirstLetter]]="Y","Yes","No")</f>
        <v>No</v>
      </c>
      <c r="N17099" s="1" t="str">
        <f>IF(OR(BART_Rides[[#This Row],[Station Code]]="EM", BART_Rides[[#This Row],[Station Code]]="MT", BART_Rides[[#This Row],[Station Code]]="PL", BART_Rides[[#This Row],[Station Code]]="CC"), "Yes", "No")</f>
        <v>No</v>
      </c>
    </row>
    <row r="17100" spans="6:14">
      <c r="F17100" s="3">
        <v>44505</v>
      </c>
      <c r="G17100" s="1" t="s">
        <v>93</v>
      </c>
      <c r="H17100" s="1" t="s">
        <v>104</v>
      </c>
      <c r="I17100" s="1">
        <v>654</v>
      </c>
      <c r="J17100" s="1">
        <f>MONTH(BART_Rides[[#This Row],[Date]])</f>
        <v>11</v>
      </c>
      <c r="K17100" s="1">
        <f>WEEKDAY(BART_Rides[[#This Row],[Date]],2)</f>
        <v>5</v>
      </c>
      <c r="L17100" s="1" t="str">
        <f>LEFT(BART_Rides[[#This Row],[Lines]],1)</f>
        <v>O</v>
      </c>
      <c r="M17100" s="1" t="str">
        <f>IF(BART_Rides[[#This Row],[FirstLetter]]="Y","Yes","No")</f>
        <v>No</v>
      </c>
      <c r="N17100" s="1" t="str">
        <f>IF(OR(BART_Rides[[#This Row],[Station Code]]="EM", BART_Rides[[#This Row],[Station Code]]="MT", BART_Rides[[#This Row],[Station Code]]="PL", BART_Rides[[#This Row],[Station Code]]="CC"), "Yes", "No")</f>
        <v>No</v>
      </c>
    </row>
    <row r="17101" spans="6:14">
      <c r="F17101" s="3">
        <v>44506</v>
      </c>
      <c r="G17101" s="1" t="s">
        <v>93</v>
      </c>
      <c r="H17101" s="1" t="s">
        <v>104</v>
      </c>
      <c r="I17101" s="1">
        <v>485</v>
      </c>
      <c r="J17101" s="1">
        <f>MONTH(BART_Rides[[#This Row],[Date]])</f>
        <v>11</v>
      </c>
      <c r="K17101" s="1">
        <f>WEEKDAY(BART_Rides[[#This Row],[Date]],2)</f>
        <v>6</v>
      </c>
      <c r="L17101" s="1" t="str">
        <f>LEFT(BART_Rides[[#This Row],[Lines]],1)</f>
        <v>O</v>
      </c>
      <c r="M17101" s="1" t="str">
        <f>IF(BART_Rides[[#This Row],[FirstLetter]]="Y","Yes","No")</f>
        <v>No</v>
      </c>
      <c r="N17101" s="1" t="str">
        <f>IF(OR(BART_Rides[[#This Row],[Station Code]]="EM", BART_Rides[[#This Row],[Station Code]]="MT", BART_Rides[[#This Row],[Station Code]]="PL", BART_Rides[[#This Row],[Station Code]]="CC"), "Yes", "No")</f>
        <v>No</v>
      </c>
    </row>
    <row r="17102" spans="6:14">
      <c r="F17102" s="3">
        <v>44507</v>
      </c>
      <c r="G17102" s="1" t="s">
        <v>93</v>
      </c>
      <c r="H17102" s="1" t="s">
        <v>104</v>
      </c>
      <c r="I17102" s="1">
        <v>607</v>
      </c>
      <c r="J17102" s="1">
        <f>MONTH(BART_Rides[[#This Row],[Date]])</f>
        <v>11</v>
      </c>
      <c r="K17102" s="1">
        <f>WEEKDAY(BART_Rides[[#This Row],[Date]],2)</f>
        <v>7</v>
      </c>
      <c r="L17102" s="1" t="str">
        <f>LEFT(BART_Rides[[#This Row],[Lines]],1)</f>
        <v>O</v>
      </c>
      <c r="M17102" s="1" t="str">
        <f>IF(BART_Rides[[#This Row],[FirstLetter]]="Y","Yes","No")</f>
        <v>No</v>
      </c>
      <c r="N17102" s="1" t="str">
        <f>IF(OR(BART_Rides[[#This Row],[Station Code]]="EM", BART_Rides[[#This Row],[Station Code]]="MT", BART_Rides[[#This Row],[Station Code]]="PL", BART_Rides[[#This Row],[Station Code]]="CC"), "Yes", "No")</f>
        <v>No</v>
      </c>
    </row>
    <row r="17103" spans="6:14">
      <c r="F17103" s="3">
        <v>44508</v>
      </c>
      <c r="G17103" s="1" t="s">
        <v>93</v>
      </c>
      <c r="H17103" s="1" t="s">
        <v>104</v>
      </c>
      <c r="I17103" s="1">
        <v>525</v>
      </c>
      <c r="J17103" s="1">
        <f>MONTH(BART_Rides[[#This Row],[Date]])</f>
        <v>11</v>
      </c>
      <c r="K17103" s="1">
        <f>WEEKDAY(BART_Rides[[#This Row],[Date]],2)</f>
        <v>1</v>
      </c>
      <c r="L17103" s="1" t="str">
        <f>LEFT(BART_Rides[[#This Row],[Lines]],1)</f>
        <v>O</v>
      </c>
      <c r="M17103" s="1" t="str">
        <f>IF(BART_Rides[[#This Row],[FirstLetter]]="Y","Yes","No")</f>
        <v>No</v>
      </c>
      <c r="N17103" s="1" t="str">
        <f>IF(OR(BART_Rides[[#This Row],[Station Code]]="EM", BART_Rides[[#This Row],[Station Code]]="MT", BART_Rides[[#This Row],[Station Code]]="PL", BART_Rides[[#This Row],[Station Code]]="CC"), "Yes", "No")</f>
        <v>No</v>
      </c>
    </row>
    <row r="17104" spans="6:14">
      <c r="F17104" s="3">
        <v>44509</v>
      </c>
      <c r="G17104" s="1" t="s">
        <v>93</v>
      </c>
      <c r="H17104" s="1" t="s">
        <v>104</v>
      </c>
      <c r="I17104" s="1">
        <v>498</v>
      </c>
      <c r="J17104" s="1">
        <f>MONTH(BART_Rides[[#This Row],[Date]])</f>
        <v>11</v>
      </c>
      <c r="K17104" s="1">
        <f>WEEKDAY(BART_Rides[[#This Row],[Date]],2)</f>
        <v>2</v>
      </c>
      <c r="L17104" s="1" t="str">
        <f>LEFT(BART_Rides[[#This Row],[Lines]],1)</f>
        <v>O</v>
      </c>
      <c r="M17104" s="1" t="str">
        <f>IF(BART_Rides[[#This Row],[FirstLetter]]="Y","Yes","No")</f>
        <v>No</v>
      </c>
      <c r="N17104" s="1" t="str">
        <f>IF(OR(BART_Rides[[#This Row],[Station Code]]="EM", BART_Rides[[#This Row],[Station Code]]="MT", BART_Rides[[#This Row],[Station Code]]="PL", BART_Rides[[#This Row],[Station Code]]="CC"), "Yes", "No")</f>
        <v>No</v>
      </c>
    </row>
    <row r="17105" spans="6:14">
      <c r="F17105" s="3">
        <v>44510</v>
      </c>
      <c r="G17105" s="1" t="s">
        <v>93</v>
      </c>
      <c r="H17105" s="1" t="s">
        <v>104</v>
      </c>
      <c r="I17105" s="1">
        <v>576</v>
      </c>
      <c r="J17105" s="1">
        <f>MONTH(BART_Rides[[#This Row],[Date]])</f>
        <v>11</v>
      </c>
      <c r="K17105" s="1">
        <f>WEEKDAY(BART_Rides[[#This Row],[Date]],2)</f>
        <v>3</v>
      </c>
      <c r="L17105" s="1" t="str">
        <f>LEFT(BART_Rides[[#This Row],[Lines]],1)</f>
        <v>O</v>
      </c>
      <c r="M17105" s="1" t="str">
        <f>IF(BART_Rides[[#This Row],[FirstLetter]]="Y","Yes","No")</f>
        <v>No</v>
      </c>
      <c r="N17105" s="1" t="str">
        <f>IF(OR(BART_Rides[[#This Row],[Station Code]]="EM", BART_Rides[[#This Row],[Station Code]]="MT", BART_Rides[[#This Row],[Station Code]]="PL", BART_Rides[[#This Row],[Station Code]]="CC"), "Yes", "No")</f>
        <v>No</v>
      </c>
    </row>
    <row r="17106" spans="6:14">
      <c r="F17106" s="3">
        <v>44511</v>
      </c>
      <c r="G17106" s="1" t="s">
        <v>93</v>
      </c>
      <c r="H17106" s="1" t="s">
        <v>104</v>
      </c>
      <c r="I17106" s="1">
        <v>587</v>
      </c>
      <c r="J17106" s="1">
        <f>MONTH(BART_Rides[[#This Row],[Date]])</f>
        <v>11</v>
      </c>
      <c r="K17106" s="1">
        <f>WEEKDAY(BART_Rides[[#This Row],[Date]],2)</f>
        <v>4</v>
      </c>
      <c r="L17106" s="1" t="str">
        <f>LEFT(BART_Rides[[#This Row],[Lines]],1)</f>
        <v>O</v>
      </c>
      <c r="M17106" s="1" t="str">
        <f>IF(BART_Rides[[#This Row],[FirstLetter]]="Y","Yes","No")</f>
        <v>No</v>
      </c>
      <c r="N17106" s="1" t="str">
        <f>IF(OR(BART_Rides[[#This Row],[Station Code]]="EM", BART_Rides[[#This Row],[Station Code]]="MT", BART_Rides[[#This Row],[Station Code]]="PL", BART_Rides[[#This Row],[Station Code]]="CC"), "Yes", "No")</f>
        <v>No</v>
      </c>
    </row>
    <row r="17107" spans="6:14">
      <c r="F17107" s="3">
        <v>44512</v>
      </c>
      <c r="G17107" s="1" t="s">
        <v>93</v>
      </c>
      <c r="H17107" s="1" t="s">
        <v>104</v>
      </c>
      <c r="I17107" s="1">
        <v>619</v>
      </c>
      <c r="J17107" s="1">
        <f>MONTH(BART_Rides[[#This Row],[Date]])</f>
        <v>11</v>
      </c>
      <c r="K17107" s="1">
        <f>WEEKDAY(BART_Rides[[#This Row],[Date]],2)</f>
        <v>5</v>
      </c>
      <c r="L17107" s="1" t="str">
        <f>LEFT(BART_Rides[[#This Row],[Lines]],1)</f>
        <v>O</v>
      </c>
      <c r="M17107" s="1" t="str">
        <f>IF(BART_Rides[[#This Row],[FirstLetter]]="Y","Yes","No")</f>
        <v>No</v>
      </c>
      <c r="N17107" s="1" t="str">
        <f>IF(OR(BART_Rides[[#This Row],[Station Code]]="EM", BART_Rides[[#This Row],[Station Code]]="MT", BART_Rides[[#This Row],[Station Code]]="PL", BART_Rides[[#This Row],[Station Code]]="CC"), "Yes", "No")</f>
        <v>No</v>
      </c>
    </row>
    <row r="17108" spans="6:14">
      <c r="F17108" s="3">
        <v>44513</v>
      </c>
      <c r="G17108" s="1" t="s">
        <v>93</v>
      </c>
      <c r="H17108" s="1" t="s">
        <v>104</v>
      </c>
      <c r="I17108" s="1">
        <v>523</v>
      </c>
      <c r="J17108" s="1">
        <f>MONTH(BART_Rides[[#This Row],[Date]])</f>
        <v>11</v>
      </c>
      <c r="K17108" s="1">
        <f>WEEKDAY(BART_Rides[[#This Row],[Date]],2)</f>
        <v>6</v>
      </c>
      <c r="L17108" s="1" t="str">
        <f>LEFT(BART_Rides[[#This Row],[Lines]],1)</f>
        <v>O</v>
      </c>
      <c r="M17108" s="1" t="str">
        <f>IF(BART_Rides[[#This Row],[FirstLetter]]="Y","Yes","No")</f>
        <v>No</v>
      </c>
      <c r="N17108" s="1" t="str">
        <f>IF(OR(BART_Rides[[#This Row],[Station Code]]="EM", BART_Rides[[#This Row],[Station Code]]="MT", BART_Rides[[#This Row],[Station Code]]="PL", BART_Rides[[#This Row],[Station Code]]="CC"), "Yes", "No")</f>
        <v>No</v>
      </c>
    </row>
    <row r="17109" spans="6:14">
      <c r="F17109" s="3">
        <v>44514</v>
      </c>
      <c r="G17109" s="1" t="s">
        <v>93</v>
      </c>
      <c r="H17109" s="1" t="s">
        <v>104</v>
      </c>
      <c r="I17109" s="1">
        <v>337</v>
      </c>
      <c r="J17109" s="1">
        <f>MONTH(BART_Rides[[#This Row],[Date]])</f>
        <v>11</v>
      </c>
      <c r="K17109" s="1">
        <f>WEEKDAY(BART_Rides[[#This Row],[Date]],2)</f>
        <v>7</v>
      </c>
      <c r="L17109" s="1" t="str">
        <f>LEFT(BART_Rides[[#This Row],[Lines]],1)</f>
        <v>O</v>
      </c>
      <c r="M17109" s="1" t="str">
        <f>IF(BART_Rides[[#This Row],[FirstLetter]]="Y","Yes","No")</f>
        <v>No</v>
      </c>
      <c r="N17109" s="1" t="str">
        <f>IF(OR(BART_Rides[[#This Row],[Station Code]]="EM", BART_Rides[[#This Row],[Station Code]]="MT", BART_Rides[[#This Row],[Station Code]]="PL", BART_Rides[[#This Row],[Station Code]]="CC"), "Yes", "No")</f>
        <v>No</v>
      </c>
    </row>
    <row r="17110" spans="6:14">
      <c r="F17110" s="3">
        <v>44515</v>
      </c>
      <c r="G17110" s="1" t="s">
        <v>93</v>
      </c>
      <c r="H17110" s="1" t="s">
        <v>104</v>
      </c>
      <c r="I17110" s="1">
        <v>938</v>
      </c>
      <c r="J17110" s="1">
        <f>MONTH(BART_Rides[[#This Row],[Date]])</f>
        <v>11</v>
      </c>
      <c r="K17110" s="1">
        <f>WEEKDAY(BART_Rides[[#This Row],[Date]],2)</f>
        <v>1</v>
      </c>
      <c r="L17110" s="1" t="str">
        <f>LEFT(BART_Rides[[#This Row],[Lines]],1)</f>
        <v>O</v>
      </c>
      <c r="M17110" s="1" t="str">
        <f>IF(BART_Rides[[#This Row],[FirstLetter]]="Y","Yes","No")</f>
        <v>No</v>
      </c>
      <c r="N17110" s="1" t="str">
        <f>IF(OR(BART_Rides[[#This Row],[Station Code]]="EM", BART_Rides[[#This Row],[Station Code]]="MT", BART_Rides[[#This Row],[Station Code]]="PL", BART_Rides[[#This Row],[Station Code]]="CC"), "Yes", "No")</f>
        <v>No</v>
      </c>
    </row>
    <row r="17111" spans="6:14">
      <c r="F17111" s="3">
        <v>44516</v>
      </c>
      <c r="G17111" s="1" t="s">
        <v>93</v>
      </c>
      <c r="H17111" s="1" t="s">
        <v>104</v>
      </c>
      <c r="I17111" s="1">
        <v>540</v>
      </c>
      <c r="J17111" s="1">
        <f>MONTH(BART_Rides[[#This Row],[Date]])</f>
        <v>11</v>
      </c>
      <c r="K17111" s="1">
        <f>WEEKDAY(BART_Rides[[#This Row],[Date]],2)</f>
        <v>2</v>
      </c>
      <c r="L17111" s="1" t="str">
        <f>LEFT(BART_Rides[[#This Row],[Lines]],1)</f>
        <v>O</v>
      </c>
      <c r="M17111" s="1" t="str">
        <f>IF(BART_Rides[[#This Row],[FirstLetter]]="Y","Yes","No")</f>
        <v>No</v>
      </c>
      <c r="N17111" s="1" t="str">
        <f>IF(OR(BART_Rides[[#This Row],[Station Code]]="EM", BART_Rides[[#This Row],[Station Code]]="MT", BART_Rides[[#This Row],[Station Code]]="PL", BART_Rides[[#This Row],[Station Code]]="CC"), "Yes", "No")</f>
        <v>No</v>
      </c>
    </row>
    <row r="17112" spans="6:14">
      <c r="F17112" s="3">
        <v>44517</v>
      </c>
      <c r="G17112" s="1" t="s">
        <v>93</v>
      </c>
      <c r="H17112" s="1" t="s">
        <v>104</v>
      </c>
      <c r="I17112" s="1">
        <v>562</v>
      </c>
      <c r="J17112" s="1">
        <f>MONTH(BART_Rides[[#This Row],[Date]])</f>
        <v>11</v>
      </c>
      <c r="K17112" s="1">
        <f>WEEKDAY(BART_Rides[[#This Row],[Date]],2)</f>
        <v>3</v>
      </c>
      <c r="L17112" s="1" t="str">
        <f>LEFT(BART_Rides[[#This Row],[Lines]],1)</f>
        <v>O</v>
      </c>
      <c r="M17112" s="1" t="str">
        <f>IF(BART_Rides[[#This Row],[FirstLetter]]="Y","Yes","No")</f>
        <v>No</v>
      </c>
      <c r="N17112" s="1" t="str">
        <f>IF(OR(BART_Rides[[#This Row],[Station Code]]="EM", BART_Rides[[#This Row],[Station Code]]="MT", BART_Rides[[#This Row],[Station Code]]="PL", BART_Rides[[#This Row],[Station Code]]="CC"), "Yes", "No")</f>
        <v>No</v>
      </c>
    </row>
    <row r="17113" spans="6:14">
      <c r="F17113" s="3">
        <v>44518</v>
      </c>
      <c r="G17113" s="1" t="s">
        <v>93</v>
      </c>
      <c r="H17113" s="1" t="s">
        <v>104</v>
      </c>
      <c r="I17113" s="1">
        <v>556</v>
      </c>
      <c r="J17113" s="1">
        <f>MONTH(BART_Rides[[#This Row],[Date]])</f>
        <v>11</v>
      </c>
      <c r="K17113" s="1">
        <f>WEEKDAY(BART_Rides[[#This Row],[Date]],2)</f>
        <v>4</v>
      </c>
      <c r="L17113" s="1" t="str">
        <f>LEFT(BART_Rides[[#This Row],[Lines]],1)</f>
        <v>O</v>
      </c>
      <c r="M17113" s="1" t="str">
        <f>IF(BART_Rides[[#This Row],[FirstLetter]]="Y","Yes","No")</f>
        <v>No</v>
      </c>
      <c r="N17113" s="1" t="str">
        <f>IF(OR(BART_Rides[[#This Row],[Station Code]]="EM", BART_Rides[[#This Row],[Station Code]]="MT", BART_Rides[[#This Row],[Station Code]]="PL", BART_Rides[[#This Row],[Station Code]]="CC"), "Yes", "No")</f>
        <v>No</v>
      </c>
    </row>
    <row r="17114" spans="6:14">
      <c r="F17114" s="3">
        <v>44519</v>
      </c>
      <c r="G17114" s="1" t="s">
        <v>93</v>
      </c>
      <c r="H17114" s="1" t="s">
        <v>104</v>
      </c>
      <c r="I17114" s="1">
        <v>598</v>
      </c>
      <c r="J17114" s="1">
        <f>MONTH(BART_Rides[[#This Row],[Date]])</f>
        <v>11</v>
      </c>
      <c r="K17114" s="1">
        <f>WEEKDAY(BART_Rides[[#This Row],[Date]],2)</f>
        <v>5</v>
      </c>
      <c r="L17114" s="1" t="str">
        <f>LEFT(BART_Rides[[#This Row],[Lines]],1)</f>
        <v>O</v>
      </c>
      <c r="M17114" s="1" t="str">
        <f>IF(BART_Rides[[#This Row],[FirstLetter]]="Y","Yes","No")</f>
        <v>No</v>
      </c>
      <c r="N17114" s="1" t="str">
        <f>IF(OR(BART_Rides[[#This Row],[Station Code]]="EM", BART_Rides[[#This Row],[Station Code]]="MT", BART_Rides[[#This Row],[Station Code]]="PL", BART_Rides[[#This Row],[Station Code]]="CC"), "Yes", "No")</f>
        <v>No</v>
      </c>
    </row>
    <row r="17115" spans="6:14">
      <c r="F17115" s="3">
        <v>44520</v>
      </c>
      <c r="G17115" s="1" t="s">
        <v>93</v>
      </c>
      <c r="H17115" s="1" t="s">
        <v>104</v>
      </c>
      <c r="I17115" s="1">
        <v>501</v>
      </c>
      <c r="J17115" s="1">
        <f>MONTH(BART_Rides[[#This Row],[Date]])</f>
        <v>11</v>
      </c>
      <c r="K17115" s="1">
        <f>WEEKDAY(BART_Rides[[#This Row],[Date]],2)</f>
        <v>6</v>
      </c>
      <c r="L17115" s="1" t="str">
        <f>LEFT(BART_Rides[[#This Row],[Lines]],1)</f>
        <v>O</v>
      </c>
      <c r="M17115" s="1" t="str">
        <f>IF(BART_Rides[[#This Row],[FirstLetter]]="Y","Yes","No")</f>
        <v>No</v>
      </c>
      <c r="N17115" s="1" t="str">
        <f>IF(OR(BART_Rides[[#This Row],[Station Code]]="EM", BART_Rides[[#This Row],[Station Code]]="MT", BART_Rides[[#This Row],[Station Code]]="PL", BART_Rides[[#This Row],[Station Code]]="CC"), "Yes", "No")</f>
        <v>No</v>
      </c>
    </row>
    <row r="17116" spans="6:14">
      <c r="F17116" s="3">
        <v>44521</v>
      </c>
      <c r="G17116" s="1" t="s">
        <v>93</v>
      </c>
      <c r="H17116" s="1" t="s">
        <v>104</v>
      </c>
      <c r="I17116" s="1">
        <v>353</v>
      </c>
      <c r="J17116" s="1">
        <f>MONTH(BART_Rides[[#This Row],[Date]])</f>
        <v>11</v>
      </c>
      <c r="K17116" s="1">
        <f>WEEKDAY(BART_Rides[[#This Row],[Date]],2)</f>
        <v>7</v>
      </c>
      <c r="L17116" s="1" t="str">
        <f>LEFT(BART_Rides[[#This Row],[Lines]],1)</f>
        <v>O</v>
      </c>
      <c r="M17116" s="1" t="str">
        <f>IF(BART_Rides[[#This Row],[FirstLetter]]="Y","Yes","No")</f>
        <v>No</v>
      </c>
      <c r="N17116" s="1" t="str">
        <f>IF(OR(BART_Rides[[#This Row],[Station Code]]="EM", BART_Rides[[#This Row],[Station Code]]="MT", BART_Rides[[#This Row],[Station Code]]="PL", BART_Rides[[#This Row],[Station Code]]="CC"), "Yes", "No")</f>
        <v>No</v>
      </c>
    </row>
    <row r="17117" spans="6:14">
      <c r="F17117" s="3">
        <v>44522</v>
      </c>
      <c r="G17117" s="1" t="s">
        <v>93</v>
      </c>
      <c r="H17117" s="1" t="s">
        <v>104</v>
      </c>
      <c r="I17117" s="1">
        <v>535</v>
      </c>
      <c r="J17117" s="1">
        <f>MONTH(BART_Rides[[#This Row],[Date]])</f>
        <v>11</v>
      </c>
      <c r="K17117" s="1">
        <f>WEEKDAY(BART_Rides[[#This Row],[Date]],2)</f>
        <v>1</v>
      </c>
      <c r="L17117" s="1" t="str">
        <f>LEFT(BART_Rides[[#This Row],[Lines]],1)</f>
        <v>O</v>
      </c>
      <c r="M17117" s="1" t="str">
        <f>IF(BART_Rides[[#This Row],[FirstLetter]]="Y","Yes","No")</f>
        <v>No</v>
      </c>
      <c r="N17117" s="1" t="str">
        <f>IF(OR(BART_Rides[[#This Row],[Station Code]]="EM", BART_Rides[[#This Row],[Station Code]]="MT", BART_Rides[[#This Row],[Station Code]]="PL", BART_Rides[[#This Row],[Station Code]]="CC"), "Yes", "No")</f>
        <v>No</v>
      </c>
    </row>
    <row r="17118" spans="6:14">
      <c r="F17118" s="3">
        <v>44523</v>
      </c>
      <c r="G17118" s="1" t="s">
        <v>93</v>
      </c>
      <c r="H17118" s="1" t="s">
        <v>104</v>
      </c>
      <c r="I17118" s="1">
        <v>632</v>
      </c>
      <c r="J17118" s="1">
        <f>MONTH(BART_Rides[[#This Row],[Date]])</f>
        <v>11</v>
      </c>
      <c r="K17118" s="1">
        <f>WEEKDAY(BART_Rides[[#This Row],[Date]],2)</f>
        <v>2</v>
      </c>
      <c r="L17118" s="1" t="str">
        <f>LEFT(BART_Rides[[#This Row],[Lines]],1)</f>
        <v>O</v>
      </c>
      <c r="M17118" s="1" t="str">
        <f>IF(BART_Rides[[#This Row],[FirstLetter]]="Y","Yes","No")</f>
        <v>No</v>
      </c>
      <c r="N17118" s="1" t="str">
        <f>IF(OR(BART_Rides[[#This Row],[Station Code]]="EM", BART_Rides[[#This Row],[Station Code]]="MT", BART_Rides[[#This Row],[Station Code]]="PL", BART_Rides[[#This Row],[Station Code]]="CC"), "Yes", "No")</f>
        <v>No</v>
      </c>
    </row>
    <row r="17119" spans="6:14">
      <c r="F17119" s="3">
        <v>44524</v>
      </c>
      <c r="G17119" s="1" t="s">
        <v>93</v>
      </c>
      <c r="H17119" s="1" t="s">
        <v>104</v>
      </c>
      <c r="I17119" s="1">
        <v>620</v>
      </c>
      <c r="J17119" s="1">
        <f>MONTH(BART_Rides[[#This Row],[Date]])</f>
        <v>11</v>
      </c>
      <c r="K17119" s="1">
        <f>WEEKDAY(BART_Rides[[#This Row],[Date]],2)</f>
        <v>3</v>
      </c>
      <c r="L17119" s="1" t="str">
        <f>LEFT(BART_Rides[[#This Row],[Lines]],1)</f>
        <v>O</v>
      </c>
      <c r="M17119" s="1" t="str">
        <f>IF(BART_Rides[[#This Row],[FirstLetter]]="Y","Yes","No")</f>
        <v>No</v>
      </c>
      <c r="N17119" s="1" t="str">
        <f>IF(OR(BART_Rides[[#This Row],[Station Code]]="EM", BART_Rides[[#This Row],[Station Code]]="MT", BART_Rides[[#This Row],[Station Code]]="PL", BART_Rides[[#This Row],[Station Code]]="CC"), "Yes", "No")</f>
        <v>No</v>
      </c>
    </row>
    <row r="17120" spans="6:14">
      <c r="F17120" s="3">
        <v>44525</v>
      </c>
      <c r="G17120" s="1" t="s">
        <v>93</v>
      </c>
      <c r="H17120" s="1" t="s">
        <v>104</v>
      </c>
      <c r="I17120" s="1">
        <v>320</v>
      </c>
      <c r="J17120" s="1">
        <f>MONTH(BART_Rides[[#This Row],[Date]])</f>
        <v>11</v>
      </c>
      <c r="K17120" s="1">
        <f>WEEKDAY(BART_Rides[[#This Row],[Date]],2)</f>
        <v>4</v>
      </c>
      <c r="L17120" s="1" t="str">
        <f>LEFT(BART_Rides[[#This Row],[Lines]],1)</f>
        <v>O</v>
      </c>
      <c r="M17120" s="1" t="str">
        <f>IF(BART_Rides[[#This Row],[FirstLetter]]="Y","Yes","No")</f>
        <v>No</v>
      </c>
      <c r="N17120" s="1" t="str">
        <f>IF(OR(BART_Rides[[#This Row],[Station Code]]="EM", BART_Rides[[#This Row],[Station Code]]="MT", BART_Rides[[#This Row],[Station Code]]="PL", BART_Rides[[#This Row],[Station Code]]="CC"), "Yes", "No")</f>
        <v>No</v>
      </c>
    </row>
    <row r="17121" spans="6:14">
      <c r="F17121" s="3">
        <v>44526</v>
      </c>
      <c r="G17121" s="1" t="s">
        <v>93</v>
      </c>
      <c r="H17121" s="1" t="s">
        <v>104</v>
      </c>
      <c r="I17121" s="1">
        <v>498</v>
      </c>
      <c r="J17121" s="1">
        <f>MONTH(BART_Rides[[#This Row],[Date]])</f>
        <v>11</v>
      </c>
      <c r="K17121" s="1">
        <f>WEEKDAY(BART_Rides[[#This Row],[Date]],2)</f>
        <v>5</v>
      </c>
      <c r="L17121" s="1" t="str">
        <f>LEFT(BART_Rides[[#This Row],[Lines]],1)</f>
        <v>O</v>
      </c>
      <c r="M17121" s="1" t="str">
        <f>IF(BART_Rides[[#This Row],[FirstLetter]]="Y","Yes","No")</f>
        <v>No</v>
      </c>
      <c r="N17121" s="1" t="str">
        <f>IF(OR(BART_Rides[[#This Row],[Station Code]]="EM", BART_Rides[[#This Row],[Station Code]]="MT", BART_Rides[[#This Row],[Station Code]]="PL", BART_Rides[[#This Row],[Station Code]]="CC"), "Yes", "No")</f>
        <v>No</v>
      </c>
    </row>
    <row r="17122" spans="6:14">
      <c r="F17122" s="3">
        <v>44527</v>
      </c>
      <c r="G17122" s="1" t="s">
        <v>93</v>
      </c>
      <c r="H17122" s="1" t="s">
        <v>104</v>
      </c>
      <c r="I17122" s="1">
        <v>428</v>
      </c>
      <c r="J17122" s="1">
        <f>MONTH(BART_Rides[[#This Row],[Date]])</f>
        <v>11</v>
      </c>
      <c r="K17122" s="1">
        <f>WEEKDAY(BART_Rides[[#This Row],[Date]],2)</f>
        <v>6</v>
      </c>
      <c r="L17122" s="1" t="str">
        <f>LEFT(BART_Rides[[#This Row],[Lines]],1)</f>
        <v>O</v>
      </c>
      <c r="M17122" s="1" t="str">
        <f>IF(BART_Rides[[#This Row],[FirstLetter]]="Y","Yes","No")</f>
        <v>No</v>
      </c>
      <c r="N17122" s="1" t="str">
        <f>IF(OR(BART_Rides[[#This Row],[Station Code]]="EM", BART_Rides[[#This Row],[Station Code]]="MT", BART_Rides[[#This Row],[Station Code]]="PL", BART_Rides[[#This Row],[Station Code]]="CC"), "Yes", "No")</f>
        <v>No</v>
      </c>
    </row>
    <row r="17123" spans="6:14">
      <c r="F17123" s="3">
        <v>44528</v>
      </c>
      <c r="G17123" s="1" t="s">
        <v>93</v>
      </c>
      <c r="H17123" s="1" t="s">
        <v>104</v>
      </c>
      <c r="I17123" s="1">
        <v>672</v>
      </c>
      <c r="J17123" s="1">
        <f>MONTH(BART_Rides[[#This Row],[Date]])</f>
        <v>11</v>
      </c>
      <c r="K17123" s="1">
        <f>WEEKDAY(BART_Rides[[#This Row],[Date]],2)</f>
        <v>7</v>
      </c>
      <c r="L17123" s="1" t="str">
        <f>LEFT(BART_Rides[[#This Row],[Lines]],1)</f>
        <v>O</v>
      </c>
      <c r="M17123" s="1" t="str">
        <f>IF(BART_Rides[[#This Row],[FirstLetter]]="Y","Yes","No")</f>
        <v>No</v>
      </c>
      <c r="N17123" s="1" t="str">
        <f>IF(OR(BART_Rides[[#This Row],[Station Code]]="EM", BART_Rides[[#This Row],[Station Code]]="MT", BART_Rides[[#This Row],[Station Code]]="PL", BART_Rides[[#This Row],[Station Code]]="CC"), "Yes", "No")</f>
        <v>No</v>
      </c>
    </row>
    <row r="17124" spans="6:14">
      <c r="F17124" s="3">
        <v>44529</v>
      </c>
      <c r="G17124" s="1" t="s">
        <v>93</v>
      </c>
      <c r="H17124" s="1" t="s">
        <v>104</v>
      </c>
      <c r="I17124" s="1">
        <v>501</v>
      </c>
      <c r="J17124" s="1">
        <f>MONTH(BART_Rides[[#This Row],[Date]])</f>
        <v>11</v>
      </c>
      <c r="K17124" s="1">
        <f>WEEKDAY(BART_Rides[[#This Row],[Date]],2)</f>
        <v>1</v>
      </c>
      <c r="L17124" s="1" t="str">
        <f>LEFT(BART_Rides[[#This Row],[Lines]],1)</f>
        <v>O</v>
      </c>
      <c r="M17124" s="1" t="str">
        <f>IF(BART_Rides[[#This Row],[FirstLetter]]="Y","Yes","No")</f>
        <v>No</v>
      </c>
      <c r="N17124" s="1" t="str">
        <f>IF(OR(BART_Rides[[#This Row],[Station Code]]="EM", BART_Rides[[#This Row],[Station Code]]="MT", BART_Rides[[#This Row],[Station Code]]="PL", BART_Rides[[#This Row],[Station Code]]="CC"), "Yes", "No")</f>
        <v>No</v>
      </c>
    </row>
    <row r="17125" spans="6:14">
      <c r="F17125" s="3">
        <v>44530</v>
      </c>
      <c r="G17125" s="1" t="s">
        <v>93</v>
      </c>
      <c r="H17125" s="1" t="s">
        <v>104</v>
      </c>
      <c r="I17125" s="1">
        <v>552</v>
      </c>
      <c r="J17125" s="1">
        <f>MONTH(BART_Rides[[#This Row],[Date]])</f>
        <v>11</v>
      </c>
      <c r="K17125" s="1">
        <f>WEEKDAY(BART_Rides[[#This Row],[Date]],2)</f>
        <v>2</v>
      </c>
      <c r="L17125" s="1" t="str">
        <f>LEFT(BART_Rides[[#This Row],[Lines]],1)</f>
        <v>O</v>
      </c>
      <c r="M17125" s="1" t="str">
        <f>IF(BART_Rides[[#This Row],[FirstLetter]]="Y","Yes","No")</f>
        <v>No</v>
      </c>
      <c r="N17125" s="1" t="str">
        <f>IF(OR(BART_Rides[[#This Row],[Station Code]]="EM", BART_Rides[[#This Row],[Station Code]]="MT", BART_Rides[[#This Row],[Station Code]]="PL", BART_Rides[[#This Row],[Station Code]]="CC"), "Yes", "No")</f>
        <v>No</v>
      </c>
    </row>
    <row r="17126" spans="6:14">
      <c r="F17126" s="3">
        <v>44531</v>
      </c>
      <c r="G17126" s="1" t="s">
        <v>93</v>
      </c>
      <c r="H17126" s="1" t="s">
        <v>104</v>
      </c>
      <c r="I17126" s="1">
        <v>545</v>
      </c>
      <c r="J17126" s="1">
        <f>MONTH(BART_Rides[[#This Row],[Date]])</f>
        <v>12</v>
      </c>
      <c r="K17126" s="1">
        <f>WEEKDAY(BART_Rides[[#This Row],[Date]],2)</f>
        <v>3</v>
      </c>
      <c r="L17126" s="1" t="str">
        <f>LEFT(BART_Rides[[#This Row],[Lines]],1)</f>
        <v>O</v>
      </c>
      <c r="M17126" s="1" t="str">
        <f>IF(BART_Rides[[#This Row],[FirstLetter]]="Y","Yes","No")</f>
        <v>No</v>
      </c>
      <c r="N17126" s="1" t="str">
        <f>IF(OR(BART_Rides[[#This Row],[Station Code]]="EM", BART_Rides[[#This Row],[Station Code]]="MT", BART_Rides[[#This Row],[Station Code]]="PL", BART_Rides[[#This Row],[Station Code]]="CC"), "Yes", "No")</f>
        <v>No</v>
      </c>
    </row>
    <row r="17127" spans="6:14">
      <c r="F17127" s="3">
        <v>44532</v>
      </c>
      <c r="G17127" s="1" t="s">
        <v>93</v>
      </c>
      <c r="H17127" s="1" t="s">
        <v>104</v>
      </c>
      <c r="I17127" s="1">
        <v>605</v>
      </c>
      <c r="J17127" s="1">
        <f>MONTH(BART_Rides[[#This Row],[Date]])</f>
        <v>12</v>
      </c>
      <c r="K17127" s="1">
        <f>WEEKDAY(BART_Rides[[#This Row],[Date]],2)</f>
        <v>4</v>
      </c>
      <c r="L17127" s="1" t="str">
        <f>LEFT(BART_Rides[[#This Row],[Lines]],1)</f>
        <v>O</v>
      </c>
      <c r="M17127" s="1" t="str">
        <f>IF(BART_Rides[[#This Row],[FirstLetter]]="Y","Yes","No")</f>
        <v>No</v>
      </c>
      <c r="N17127" s="1" t="str">
        <f>IF(OR(BART_Rides[[#This Row],[Station Code]]="EM", BART_Rides[[#This Row],[Station Code]]="MT", BART_Rides[[#This Row],[Station Code]]="PL", BART_Rides[[#This Row],[Station Code]]="CC"), "Yes", "No")</f>
        <v>No</v>
      </c>
    </row>
    <row r="17128" spans="6:14">
      <c r="F17128" s="3">
        <v>44533</v>
      </c>
      <c r="G17128" s="1" t="s">
        <v>93</v>
      </c>
      <c r="H17128" s="1" t="s">
        <v>104</v>
      </c>
      <c r="I17128" s="1">
        <v>618</v>
      </c>
      <c r="J17128" s="1">
        <f>MONTH(BART_Rides[[#This Row],[Date]])</f>
        <v>12</v>
      </c>
      <c r="K17128" s="1">
        <f>WEEKDAY(BART_Rides[[#This Row],[Date]],2)</f>
        <v>5</v>
      </c>
      <c r="L17128" s="1" t="str">
        <f>LEFT(BART_Rides[[#This Row],[Lines]],1)</f>
        <v>O</v>
      </c>
      <c r="M17128" s="1" t="str">
        <f>IF(BART_Rides[[#This Row],[FirstLetter]]="Y","Yes","No")</f>
        <v>No</v>
      </c>
      <c r="N17128" s="1" t="str">
        <f>IF(OR(BART_Rides[[#This Row],[Station Code]]="EM", BART_Rides[[#This Row],[Station Code]]="MT", BART_Rides[[#This Row],[Station Code]]="PL", BART_Rides[[#This Row],[Station Code]]="CC"), "Yes", "No")</f>
        <v>No</v>
      </c>
    </row>
    <row r="17129" spans="6:14">
      <c r="F17129" s="3">
        <v>44534</v>
      </c>
      <c r="G17129" s="1" t="s">
        <v>93</v>
      </c>
      <c r="H17129" s="1" t="s">
        <v>104</v>
      </c>
      <c r="I17129" s="1">
        <v>430</v>
      </c>
      <c r="J17129" s="1">
        <f>MONTH(BART_Rides[[#This Row],[Date]])</f>
        <v>12</v>
      </c>
      <c r="K17129" s="1">
        <f>WEEKDAY(BART_Rides[[#This Row],[Date]],2)</f>
        <v>6</v>
      </c>
      <c r="L17129" s="1" t="str">
        <f>LEFT(BART_Rides[[#This Row],[Lines]],1)</f>
        <v>O</v>
      </c>
      <c r="M17129" s="1" t="str">
        <f>IF(BART_Rides[[#This Row],[FirstLetter]]="Y","Yes","No")</f>
        <v>No</v>
      </c>
      <c r="N17129" s="1" t="str">
        <f>IF(OR(BART_Rides[[#This Row],[Station Code]]="EM", BART_Rides[[#This Row],[Station Code]]="MT", BART_Rides[[#This Row],[Station Code]]="PL", BART_Rides[[#This Row],[Station Code]]="CC"), "Yes", "No")</f>
        <v>No</v>
      </c>
    </row>
    <row r="17130" spans="6:14">
      <c r="F17130" s="3">
        <v>44535</v>
      </c>
      <c r="G17130" s="1" t="s">
        <v>93</v>
      </c>
      <c r="H17130" s="1" t="s">
        <v>104</v>
      </c>
      <c r="I17130" s="1">
        <v>288</v>
      </c>
      <c r="J17130" s="1">
        <f>MONTH(BART_Rides[[#This Row],[Date]])</f>
        <v>12</v>
      </c>
      <c r="K17130" s="1">
        <f>WEEKDAY(BART_Rides[[#This Row],[Date]],2)</f>
        <v>7</v>
      </c>
      <c r="L17130" s="1" t="str">
        <f>LEFT(BART_Rides[[#This Row],[Lines]],1)</f>
        <v>O</v>
      </c>
      <c r="M17130" s="1" t="str">
        <f>IF(BART_Rides[[#This Row],[FirstLetter]]="Y","Yes","No")</f>
        <v>No</v>
      </c>
      <c r="N17130" s="1" t="str">
        <f>IF(OR(BART_Rides[[#This Row],[Station Code]]="EM", BART_Rides[[#This Row],[Station Code]]="MT", BART_Rides[[#This Row],[Station Code]]="PL", BART_Rides[[#This Row],[Station Code]]="CC"), "Yes", "No")</f>
        <v>No</v>
      </c>
    </row>
    <row r="17131" spans="6:14">
      <c r="F17131" s="3">
        <v>44536</v>
      </c>
      <c r="G17131" s="1" t="s">
        <v>93</v>
      </c>
      <c r="H17131" s="1" t="s">
        <v>104</v>
      </c>
      <c r="I17131" s="1">
        <v>521</v>
      </c>
      <c r="J17131" s="1">
        <f>MONTH(BART_Rides[[#This Row],[Date]])</f>
        <v>12</v>
      </c>
      <c r="K17131" s="1">
        <f>WEEKDAY(BART_Rides[[#This Row],[Date]],2)</f>
        <v>1</v>
      </c>
      <c r="L17131" s="1" t="str">
        <f>LEFT(BART_Rides[[#This Row],[Lines]],1)</f>
        <v>O</v>
      </c>
      <c r="M17131" s="1" t="str">
        <f>IF(BART_Rides[[#This Row],[FirstLetter]]="Y","Yes","No")</f>
        <v>No</v>
      </c>
      <c r="N17131" s="1" t="str">
        <f>IF(OR(BART_Rides[[#This Row],[Station Code]]="EM", BART_Rides[[#This Row],[Station Code]]="MT", BART_Rides[[#This Row],[Station Code]]="PL", BART_Rides[[#This Row],[Station Code]]="CC"), "Yes", "No")</f>
        <v>No</v>
      </c>
    </row>
    <row r="17132" spans="6:14">
      <c r="F17132" s="3">
        <v>44537</v>
      </c>
      <c r="G17132" s="1" t="s">
        <v>93</v>
      </c>
      <c r="H17132" s="1" t="s">
        <v>104</v>
      </c>
      <c r="I17132" s="1">
        <v>576</v>
      </c>
      <c r="J17132" s="1">
        <f>MONTH(BART_Rides[[#This Row],[Date]])</f>
        <v>12</v>
      </c>
      <c r="K17132" s="1">
        <f>WEEKDAY(BART_Rides[[#This Row],[Date]],2)</f>
        <v>2</v>
      </c>
      <c r="L17132" s="1" t="str">
        <f>LEFT(BART_Rides[[#This Row],[Lines]],1)</f>
        <v>O</v>
      </c>
      <c r="M17132" s="1" t="str">
        <f>IF(BART_Rides[[#This Row],[FirstLetter]]="Y","Yes","No")</f>
        <v>No</v>
      </c>
      <c r="N17132" s="1" t="str">
        <f>IF(OR(BART_Rides[[#This Row],[Station Code]]="EM", BART_Rides[[#This Row],[Station Code]]="MT", BART_Rides[[#This Row],[Station Code]]="PL", BART_Rides[[#This Row],[Station Code]]="CC"), "Yes", "No")</f>
        <v>No</v>
      </c>
    </row>
    <row r="17133" spans="6:14">
      <c r="F17133" s="3">
        <v>44538</v>
      </c>
      <c r="G17133" s="1" t="s">
        <v>93</v>
      </c>
      <c r="H17133" s="1" t="s">
        <v>104</v>
      </c>
      <c r="I17133" s="1">
        <v>598</v>
      </c>
      <c r="J17133" s="1">
        <f>MONTH(BART_Rides[[#This Row],[Date]])</f>
        <v>12</v>
      </c>
      <c r="K17133" s="1">
        <f>WEEKDAY(BART_Rides[[#This Row],[Date]],2)</f>
        <v>3</v>
      </c>
      <c r="L17133" s="1" t="str">
        <f>LEFT(BART_Rides[[#This Row],[Lines]],1)</f>
        <v>O</v>
      </c>
      <c r="M17133" s="1" t="str">
        <f>IF(BART_Rides[[#This Row],[FirstLetter]]="Y","Yes","No")</f>
        <v>No</v>
      </c>
      <c r="N17133" s="1" t="str">
        <f>IF(OR(BART_Rides[[#This Row],[Station Code]]="EM", BART_Rides[[#This Row],[Station Code]]="MT", BART_Rides[[#This Row],[Station Code]]="PL", BART_Rides[[#This Row],[Station Code]]="CC"), "Yes", "No")</f>
        <v>No</v>
      </c>
    </row>
    <row r="17134" spans="6:14">
      <c r="F17134" s="3">
        <v>44539</v>
      </c>
      <c r="G17134" s="1" t="s">
        <v>93</v>
      </c>
      <c r="H17134" s="1" t="s">
        <v>104</v>
      </c>
      <c r="I17134" s="1">
        <v>545</v>
      </c>
      <c r="J17134" s="1">
        <f>MONTH(BART_Rides[[#This Row],[Date]])</f>
        <v>12</v>
      </c>
      <c r="K17134" s="1">
        <f>WEEKDAY(BART_Rides[[#This Row],[Date]],2)</f>
        <v>4</v>
      </c>
      <c r="L17134" s="1" t="str">
        <f>LEFT(BART_Rides[[#This Row],[Lines]],1)</f>
        <v>O</v>
      </c>
      <c r="M17134" s="1" t="str">
        <f>IF(BART_Rides[[#This Row],[FirstLetter]]="Y","Yes","No")</f>
        <v>No</v>
      </c>
      <c r="N17134" s="1" t="str">
        <f>IF(OR(BART_Rides[[#This Row],[Station Code]]="EM", BART_Rides[[#This Row],[Station Code]]="MT", BART_Rides[[#This Row],[Station Code]]="PL", BART_Rides[[#This Row],[Station Code]]="CC"), "Yes", "No")</f>
        <v>No</v>
      </c>
    </row>
    <row r="17135" spans="6:14">
      <c r="F17135" s="3">
        <v>44540</v>
      </c>
      <c r="G17135" s="1" t="s">
        <v>93</v>
      </c>
      <c r="H17135" s="1" t="s">
        <v>104</v>
      </c>
      <c r="I17135" s="1">
        <v>588</v>
      </c>
      <c r="J17135" s="1">
        <f>MONTH(BART_Rides[[#This Row],[Date]])</f>
        <v>12</v>
      </c>
      <c r="K17135" s="1">
        <f>WEEKDAY(BART_Rides[[#This Row],[Date]],2)</f>
        <v>5</v>
      </c>
      <c r="L17135" s="1" t="str">
        <f>LEFT(BART_Rides[[#This Row],[Lines]],1)</f>
        <v>O</v>
      </c>
      <c r="M17135" s="1" t="str">
        <f>IF(BART_Rides[[#This Row],[FirstLetter]]="Y","Yes","No")</f>
        <v>No</v>
      </c>
      <c r="N17135" s="1" t="str">
        <f>IF(OR(BART_Rides[[#This Row],[Station Code]]="EM", BART_Rides[[#This Row],[Station Code]]="MT", BART_Rides[[#This Row],[Station Code]]="PL", BART_Rides[[#This Row],[Station Code]]="CC"), "Yes", "No")</f>
        <v>No</v>
      </c>
    </row>
    <row r="17136" spans="6:14">
      <c r="F17136" s="3">
        <v>44541</v>
      </c>
      <c r="G17136" s="1" t="s">
        <v>93</v>
      </c>
      <c r="H17136" s="1" t="s">
        <v>104</v>
      </c>
      <c r="I17136" s="1">
        <v>465</v>
      </c>
      <c r="J17136" s="1">
        <f>MONTH(BART_Rides[[#This Row],[Date]])</f>
        <v>12</v>
      </c>
      <c r="K17136" s="1">
        <f>WEEKDAY(BART_Rides[[#This Row],[Date]],2)</f>
        <v>6</v>
      </c>
      <c r="L17136" s="1" t="str">
        <f>LEFT(BART_Rides[[#This Row],[Lines]],1)</f>
        <v>O</v>
      </c>
      <c r="M17136" s="1" t="str">
        <f>IF(BART_Rides[[#This Row],[FirstLetter]]="Y","Yes","No")</f>
        <v>No</v>
      </c>
      <c r="N17136" s="1" t="str">
        <f>IF(OR(BART_Rides[[#This Row],[Station Code]]="EM", BART_Rides[[#This Row],[Station Code]]="MT", BART_Rides[[#This Row],[Station Code]]="PL", BART_Rides[[#This Row],[Station Code]]="CC"), "Yes", "No")</f>
        <v>No</v>
      </c>
    </row>
    <row r="17137" spans="6:14">
      <c r="F17137" s="3">
        <v>44542</v>
      </c>
      <c r="G17137" s="1" t="s">
        <v>93</v>
      </c>
      <c r="H17137" s="1" t="s">
        <v>104</v>
      </c>
      <c r="I17137" s="1">
        <v>262</v>
      </c>
      <c r="J17137" s="1">
        <f>MONTH(BART_Rides[[#This Row],[Date]])</f>
        <v>12</v>
      </c>
      <c r="K17137" s="1">
        <f>WEEKDAY(BART_Rides[[#This Row],[Date]],2)</f>
        <v>7</v>
      </c>
      <c r="L17137" s="1" t="str">
        <f>LEFT(BART_Rides[[#This Row],[Lines]],1)</f>
        <v>O</v>
      </c>
      <c r="M17137" s="1" t="str">
        <f>IF(BART_Rides[[#This Row],[FirstLetter]]="Y","Yes","No")</f>
        <v>No</v>
      </c>
      <c r="N17137" s="1" t="str">
        <f>IF(OR(BART_Rides[[#This Row],[Station Code]]="EM", BART_Rides[[#This Row],[Station Code]]="MT", BART_Rides[[#This Row],[Station Code]]="PL", BART_Rides[[#This Row],[Station Code]]="CC"), "Yes", "No")</f>
        <v>No</v>
      </c>
    </row>
    <row r="17138" spans="6:14">
      <c r="F17138" s="3">
        <v>44543</v>
      </c>
      <c r="G17138" s="1" t="s">
        <v>93</v>
      </c>
      <c r="H17138" s="1" t="s">
        <v>104</v>
      </c>
      <c r="I17138" s="1">
        <v>469</v>
      </c>
      <c r="J17138" s="1">
        <f>MONTH(BART_Rides[[#This Row],[Date]])</f>
        <v>12</v>
      </c>
      <c r="K17138" s="1">
        <f>WEEKDAY(BART_Rides[[#This Row],[Date]],2)</f>
        <v>1</v>
      </c>
      <c r="L17138" s="1" t="str">
        <f>LEFT(BART_Rides[[#This Row],[Lines]],1)</f>
        <v>O</v>
      </c>
      <c r="M17138" s="1" t="str">
        <f>IF(BART_Rides[[#This Row],[FirstLetter]]="Y","Yes","No")</f>
        <v>No</v>
      </c>
      <c r="N17138" s="1" t="str">
        <f>IF(OR(BART_Rides[[#This Row],[Station Code]]="EM", BART_Rides[[#This Row],[Station Code]]="MT", BART_Rides[[#This Row],[Station Code]]="PL", BART_Rides[[#This Row],[Station Code]]="CC"), "Yes", "No")</f>
        <v>No</v>
      </c>
    </row>
    <row r="17139" spans="6:14">
      <c r="F17139" s="3">
        <v>44544</v>
      </c>
      <c r="G17139" s="1" t="s">
        <v>93</v>
      </c>
      <c r="H17139" s="1" t="s">
        <v>104</v>
      </c>
      <c r="I17139" s="1">
        <v>541</v>
      </c>
      <c r="J17139" s="1">
        <f>MONTH(BART_Rides[[#This Row],[Date]])</f>
        <v>12</v>
      </c>
      <c r="K17139" s="1">
        <f>WEEKDAY(BART_Rides[[#This Row],[Date]],2)</f>
        <v>2</v>
      </c>
      <c r="L17139" s="1" t="str">
        <f>LEFT(BART_Rides[[#This Row],[Lines]],1)</f>
        <v>O</v>
      </c>
      <c r="M17139" s="1" t="str">
        <f>IF(BART_Rides[[#This Row],[FirstLetter]]="Y","Yes","No")</f>
        <v>No</v>
      </c>
      <c r="N17139" s="1" t="str">
        <f>IF(OR(BART_Rides[[#This Row],[Station Code]]="EM", BART_Rides[[#This Row],[Station Code]]="MT", BART_Rides[[#This Row],[Station Code]]="PL", BART_Rides[[#This Row],[Station Code]]="CC"), "Yes", "No")</f>
        <v>No</v>
      </c>
    </row>
    <row r="17140" spans="6:14">
      <c r="F17140" s="3">
        <v>44545</v>
      </c>
      <c r="G17140" s="1" t="s">
        <v>93</v>
      </c>
      <c r="H17140" s="1" t="s">
        <v>104</v>
      </c>
      <c r="I17140" s="1">
        <v>529</v>
      </c>
      <c r="J17140" s="1">
        <f>MONTH(BART_Rides[[#This Row],[Date]])</f>
        <v>12</v>
      </c>
      <c r="K17140" s="1">
        <f>WEEKDAY(BART_Rides[[#This Row],[Date]],2)</f>
        <v>3</v>
      </c>
      <c r="L17140" s="1" t="str">
        <f>LEFT(BART_Rides[[#This Row],[Lines]],1)</f>
        <v>O</v>
      </c>
      <c r="M17140" s="1" t="str">
        <f>IF(BART_Rides[[#This Row],[FirstLetter]]="Y","Yes","No")</f>
        <v>No</v>
      </c>
      <c r="N17140" s="1" t="str">
        <f>IF(OR(BART_Rides[[#This Row],[Station Code]]="EM", BART_Rides[[#This Row],[Station Code]]="MT", BART_Rides[[#This Row],[Station Code]]="PL", BART_Rides[[#This Row],[Station Code]]="CC"), "Yes", "No")</f>
        <v>No</v>
      </c>
    </row>
    <row r="17141" spans="6:14">
      <c r="F17141" s="3">
        <v>44546</v>
      </c>
      <c r="G17141" s="1" t="s">
        <v>93</v>
      </c>
      <c r="H17141" s="1" t="s">
        <v>104</v>
      </c>
      <c r="I17141" s="1">
        <v>549</v>
      </c>
      <c r="J17141" s="1">
        <f>MONTH(BART_Rides[[#This Row],[Date]])</f>
        <v>12</v>
      </c>
      <c r="K17141" s="1">
        <f>WEEKDAY(BART_Rides[[#This Row],[Date]],2)</f>
        <v>4</v>
      </c>
      <c r="L17141" s="1" t="str">
        <f>LEFT(BART_Rides[[#This Row],[Lines]],1)</f>
        <v>O</v>
      </c>
      <c r="M17141" s="1" t="str">
        <f>IF(BART_Rides[[#This Row],[FirstLetter]]="Y","Yes","No")</f>
        <v>No</v>
      </c>
      <c r="N17141" s="1" t="str">
        <f>IF(OR(BART_Rides[[#This Row],[Station Code]]="EM", BART_Rides[[#This Row],[Station Code]]="MT", BART_Rides[[#This Row],[Station Code]]="PL", BART_Rides[[#This Row],[Station Code]]="CC"), "Yes", "No")</f>
        <v>No</v>
      </c>
    </row>
    <row r="17142" spans="6:14">
      <c r="F17142" s="3">
        <v>44547</v>
      </c>
      <c r="G17142" s="1" t="s">
        <v>93</v>
      </c>
      <c r="H17142" s="1" t="s">
        <v>104</v>
      </c>
      <c r="I17142" s="1">
        <v>631</v>
      </c>
      <c r="J17142" s="1">
        <f>MONTH(BART_Rides[[#This Row],[Date]])</f>
        <v>12</v>
      </c>
      <c r="K17142" s="1">
        <f>WEEKDAY(BART_Rides[[#This Row],[Date]],2)</f>
        <v>5</v>
      </c>
      <c r="L17142" s="1" t="str">
        <f>LEFT(BART_Rides[[#This Row],[Lines]],1)</f>
        <v>O</v>
      </c>
      <c r="M17142" s="1" t="str">
        <f>IF(BART_Rides[[#This Row],[FirstLetter]]="Y","Yes","No")</f>
        <v>No</v>
      </c>
      <c r="N17142" s="1" t="str">
        <f>IF(OR(BART_Rides[[#This Row],[Station Code]]="EM", BART_Rides[[#This Row],[Station Code]]="MT", BART_Rides[[#This Row],[Station Code]]="PL", BART_Rides[[#This Row],[Station Code]]="CC"), "Yes", "No")</f>
        <v>No</v>
      </c>
    </row>
    <row r="17143" spans="6:14">
      <c r="F17143" s="3">
        <v>44548</v>
      </c>
      <c r="G17143" s="1" t="s">
        <v>93</v>
      </c>
      <c r="H17143" s="1" t="s">
        <v>104</v>
      </c>
      <c r="I17143" s="1">
        <v>493</v>
      </c>
      <c r="J17143" s="1">
        <f>MONTH(BART_Rides[[#This Row],[Date]])</f>
        <v>12</v>
      </c>
      <c r="K17143" s="1">
        <f>WEEKDAY(BART_Rides[[#This Row],[Date]],2)</f>
        <v>6</v>
      </c>
      <c r="L17143" s="1" t="str">
        <f>LEFT(BART_Rides[[#This Row],[Lines]],1)</f>
        <v>O</v>
      </c>
      <c r="M17143" s="1" t="str">
        <f>IF(BART_Rides[[#This Row],[FirstLetter]]="Y","Yes","No")</f>
        <v>No</v>
      </c>
      <c r="N17143" s="1" t="str">
        <f>IF(OR(BART_Rides[[#This Row],[Station Code]]="EM", BART_Rides[[#This Row],[Station Code]]="MT", BART_Rides[[#This Row],[Station Code]]="PL", BART_Rides[[#This Row],[Station Code]]="CC"), "Yes", "No")</f>
        <v>No</v>
      </c>
    </row>
    <row r="17144" spans="6:14">
      <c r="F17144" s="3">
        <v>44549</v>
      </c>
      <c r="G17144" s="1" t="s">
        <v>93</v>
      </c>
      <c r="H17144" s="1" t="s">
        <v>104</v>
      </c>
      <c r="I17144" s="1">
        <v>783</v>
      </c>
      <c r="J17144" s="1">
        <f>MONTH(BART_Rides[[#This Row],[Date]])</f>
        <v>12</v>
      </c>
      <c r="K17144" s="1">
        <f>WEEKDAY(BART_Rides[[#This Row],[Date]],2)</f>
        <v>7</v>
      </c>
      <c r="L17144" s="1" t="str">
        <f>LEFT(BART_Rides[[#This Row],[Lines]],1)</f>
        <v>O</v>
      </c>
      <c r="M17144" s="1" t="str">
        <f>IF(BART_Rides[[#This Row],[FirstLetter]]="Y","Yes","No")</f>
        <v>No</v>
      </c>
      <c r="N17144" s="1" t="str">
        <f>IF(OR(BART_Rides[[#This Row],[Station Code]]="EM", BART_Rides[[#This Row],[Station Code]]="MT", BART_Rides[[#This Row],[Station Code]]="PL", BART_Rides[[#This Row],[Station Code]]="CC"), "Yes", "No")</f>
        <v>No</v>
      </c>
    </row>
    <row r="17145" spans="6:14">
      <c r="F17145" s="3">
        <v>44550</v>
      </c>
      <c r="G17145" s="1" t="s">
        <v>93</v>
      </c>
      <c r="H17145" s="1" t="s">
        <v>104</v>
      </c>
      <c r="I17145" s="1">
        <v>571</v>
      </c>
      <c r="J17145" s="1">
        <f>MONTH(BART_Rides[[#This Row],[Date]])</f>
        <v>12</v>
      </c>
      <c r="K17145" s="1">
        <f>WEEKDAY(BART_Rides[[#This Row],[Date]],2)</f>
        <v>1</v>
      </c>
      <c r="L17145" s="1" t="str">
        <f>LEFT(BART_Rides[[#This Row],[Lines]],1)</f>
        <v>O</v>
      </c>
      <c r="M17145" s="1" t="str">
        <f>IF(BART_Rides[[#This Row],[FirstLetter]]="Y","Yes","No")</f>
        <v>No</v>
      </c>
      <c r="N17145" s="1" t="str">
        <f>IF(OR(BART_Rides[[#This Row],[Station Code]]="EM", BART_Rides[[#This Row],[Station Code]]="MT", BART_Rides[[#This Row],[Station Code]]="PL", BART_Rides[[#This Row],[Station Code]]="CC"), "Yes", "No")</f>
        <v>No</v>
      </c>
    </row>
    <row r="17146" spans="6:14">
      <c r="F17146" s="3">
        <v>44551</v>
      </c>
      <c r="G17146" s="1" t="s">
        <v>93</v>
      </c>
      <c r="H17146" s="1" t="s">
        <v>104</v>
      </c>
      <c r="I17146" s="1">
        <v>517</v>
      </c>
      <c r="J17146" s="1">
        <f>MONTH(BART_Rides[[#This Row],[Date]])</f>
        <v>12</v>
      </c>
      <c r="K17146" s="1">
        <f>WEEKDAY(BART_Rides[[#This Row],[Date]],2)</f>
        <v>2</v>
      </c>
      <c r="L17146" s="1" t="str">
        <f>LEFT(BART_Rides[[#This Row],[Lines]],1)</f>
        <v>O</v>
      </c>
      <c r="M17146" s="1" t="str">
        <f>IF(BART_Rides[[#This Row],[FirstLetter]]="Y","Yes","No")</f>
        <v>No</v>
      </c>
      <c r="N17146" s="1" t="str">
        <f>IF(OR(BART_Rides[[#This Row],[Station Code]]="EM", BART_Rides[[#This Row],[Station Code]]="MT", BART_Rides[[#This Row],[Station Code]]="PL", BART_Rides[[#This Row],[Station Code]]="CC"), "Yes", "No")</f>
        <v>No</v>
      </c>
    </row>
    <row r="17147" spans="6:14">
      <c r="F17147" s="3">
        <v>44552</v>
      </c>
      <c r="G17147" s="1" t="s">
        <v>93</v>
      </c>
      <c r="H17147" s="1" t="s">
        <v>104</v>
      </c>
      <c r="I17147" s="1">
        <v>463</v>
      </c>
      <c r="J17147" s="1">
        <f>MONTH(BART_Rides[[#This Row],[Date]])</f>
        <v>12</v>
      </c>
      <c r="K17147" s="1">
        <f>WEEKDAY(BART_Rides[[#This Row],[Date]],2)</f>
        <v>3</v>
      </c>
      <c r="L17147" s="1" t="str">
        <f>LEFT(BART_Rides[[#This Row],[Lines]],1)</f>
        <v>O</v>
      </c>
      <c r="M17147" s="1" t="str">
        <f>IF(BART_Rides[[#This Row],[FirstLetter]]="Y","Yes","No")</f>
        <v>No</v>
      </c>
      <c r="N17147" s="1" t="str">
        <f>IF(OR(BART_Rides[[#This Row],[Station Code]]="EM", BART_Rides[[#This Row],[Station Code]]="MT", BART_Rides[[#This Row],[Station Code]]="PL", BART_Rides[[#This Row],[Station Code]]="CC"), "Yes", "No")</f>
        <v>No</v>
      </c>
    </row>
    <row r="17148" spans="6:14">
      <c r="F17148" s="3">
        <v>44553</v>
      </c>
      <c r="G17148" s="1" t="s">
        <v>93</v>
      </c>
      <c r="H17148" s="1" t="s">
        <v>104</v>
      </c>
      <c r="I17148" s="1">
        <v>461</v>
      </c>
      <c r="J17148" s="1">
        <f>MONTH(BART_Rides[[#This Row],[Date]])</f>
        <v>12</v>
      </c>
      <c r="K17148" s="1">
        <f>WEEKDAY(BART_Rides[[#This Row],[Date]],2)</f>
        <v>4</v>
      </c>
      <c r="L17148" s="1" t="str">
        <f>LEFT(BART_Rides[[#This Row],[Lines]],1)</f>
        <v>O</v>
      </c>
      <c r="M17148" s="1" t="str">
        <f>IF(BART_Rides[[#This Row],[FirstLetter]]="Y","Yes","No")</f>
        <v>No</v>
      </c>
      <c r="N17148" s="1" t="str">
        <f>IF(OR(BART_Rides[[#This Row],[Station Code]]="EM", BART_Rides[[#This Row],[Station Code]]="MT", BART_Rides[[#This Row],[Station Code]]="PL", BART_Rides[[#This Row],[Station Code]]="CC"), "Yes", "No")</f>
        <v>No</v>
      </c>
    </row>
    <row r="17149" spans="6:14">
      <c r="F17149" s="3">
        <v>44554</v>
      </c>
      <c r="G17149" s="1" t="s">
        <v>93</v>
      </c>
      <c r="H17149" s="1" t="s">
        <v>104</v>
      </c>
      <c r="I17149" s="1">
        <v>360</v>
      </c>
      <c r="J17149" s="1">
        <f>MONTH(BART_Rides[[#This Row],[Date]])</f>
        <v>12</v>
      </c>
      <c r="K17149" s="1">
        <f>WEEKDAY(BART_Rides[[#This Row],[Date]],2)</f>
        <v>5</v>
      </c>
      <c r="L17149" s="1" t="str">
        <f>LEFT(BART_Rides[[#This Row],[Lines]],1)</f>
        <v>O</v>
      </c>
      <c r="M17149" s="1" t="str">
        <f>IF(BART_Rides[[#This Row],[FirstLetter]]="Y","Yes","No")</f>
        <v>No</v>
      </c>
      <c r="N17149" s="1" t="str">
        <f>IF(OR(BART_Rides[[#This Row],[Station Code]]="EM", BART_Rides[[#This Row],[Station Code]]="MT", BART_Rides[[#This Row],[Station Code]]="PL", BART_Rides[[#This Row],[Station Code]]="CC"), "Yes", "No")</f>
        <v>No</v>
      </c>
    </row>
    <row r="17150" spans="6:14">
      <c r="F17150" s="3">
        <v>44555</v>
      </c>
      <c r="G17150" s="1" t="s">
        <v>93</v>
      </c>
      <c r="H17150" s="1" t="s">
        <v>104</v>
      </c>
      <c r="I17150" s="1">
        <v>178</v>
      </c>
      <c r="J17150" s="1">
        <f>MONTH(BART_Rides[[#This Row],[Date]])</f>
        <v>12</v>
      </c>
      <c r="K17150" s="1">
        <f>WEEKDAY(BART_Rides[[#This Row],[Date]],2)</f>
        <v>6</v>
      </c>
      <c r="L17150" s="1" t="str">
        <f>LEFT(BART_Rides[[#This Row],[Lines]],1)</f>
        <v>O</v>
      </c>
      <c r="M17150" s="1" t="str">
        <f>IF(BART_Rides[[#This Row],[FirstLetter]]="Y","Yes","No")</f>
        <v>No</v>
      </c>
      <c r="N17150" s="1" t="str">
        <f>IF(OR(BART_Rides[[#This Row],[Station Code]]="EM", BART_Rides[[#This Row],[Station Code]]="MT", BART_Rides[[#This Row],[Station Code]]="PL", BART_Rides[[#This Row],[Station Code]]="CC"), "Yes", "No")</f>
        <v>No</v>
      </c>
    </row>
    <row r="17151" spans="6:14">
      <c r="F17151" s="3">
        <v>44556</v>
      </c>
      <c r="G17151" s="1" t="s">
        <v>93</v>
      </c>
      <c r="H17151" s="1" t="s">
        <v>104</v>
      </c>
      <c r="I17151" s="1">
        <v>222</v>
      </c>
      <c r="J17151" s="1">
        <f>MONTH(BART_Rides[[#This Row],[Date]])</f>
        <v>12</v>
      </c>
      <c r="K17151" s="1">
        <f>WEEKDAY(BART_Rides[[#This Row],[Date]],2)</f>
        <v>7</v>
      </c>
      <c r="L17151" s="1" t="str">
        <f>LEFT(BART_Rides[[#This Row],[Lines]],1)</f>
        <v>O</v>
      </c>
      <c r="M17151" s="1" t="str">
        <f>IF(BART_Rides[[#This Row],[FirstLetter]]="Y","Yes","No")</f>
        <v>No</v>
      </c>
      <c r="N17151" s="1" t="str">
        <f>IF(OR(BART_Rides[[#This Row],[Station Code]]="EM", BART_Rides[[#This Row],[Station Code]]="MT", BART_Rides[[#This Row],[Station Code]]="PL", BART_Rides[[#This Row],[Station Code]]="CC"), "Yes", "No")</f>
        <v>No</v>
      </c>
    </row>
    <row r="17152" spans="6:14">
      <c r="F17152" s="3">
        <v>44557</v>
      </c>
      <c r="G17152" s="1" t="s">
        <v>93</v>
      </c>
      <c r="H17152" s="1" t="s">
        <v>104</v>
      </c>
      <c r="I17152" s="1">
        <v>364</v>
      </c>
      <c r="J17152" s="1">
        <f>MONTH(BART_Rides[[#This Row],[Date]])</f>
        <v>12</v>
      </c>
      <c r="K17152" s="1">
        <f>WEEKDAY(BART_Rides[[#This Row],[Date]],2)</f>
        <v>1</v>
      </c>
      <c r="L17152" s="1" t="str">
        <f>LEFT(BART_Rides[[#This Row],[Lines]],1)</f>
        <v>O</v>
      </c>
      <c r="M17152" s="1" t="str">
        <f>IF(BART_Rides[[#This Row],[FirstLetter]]="Y","Yes","No")</f>
        <v>No</v>
      </c>
      <c r="N17152" s="1" t="str">
        <f>IF(OR(BART_Rides[[#This Row],[Station Code]]="EM", BART_Rides[[#This Row],[Station Code]]="MT", BART_Rides[[#This Row],[Station Code]]="PL", BART_Rides[[#This Row],[Station Code]]="CC"), "Yes", "No")</f>
        <v>No</v>
      </c>
    </row>
    <row r="17153" spans="6:14">
      <c r="F17153" s="3">
        <v>44558</v>
      </c>
      <c r="G17153" s="1" t="s">
        <v>93</v>
      </c>
      <c r="H17153" s="1" t="s">
        <v>104</v>
      </c>
      <c r="I17153" s="1">
        <v>403</v>
      </c>
      <c r="J17153" s="1">
        <f>MONTH(BART_Rides[[#This Row],[Date]])</f>
        <v>12</v>
      </c>
      <c r="K17153" s="1">
        <f>WEEKDAY(BART_Rides[[#This Row],[Date]],2)</f>
        <v>2</v>
      </c>
      <c r="L17153" s="1" t="str">
        <f>LEFT(BART_Rides[[#This Row],[Lines]],1)</f>
        <v>O</v>
      </c>
      <c r="M17153" s="1" t="str">
        <f>IF(BART_Rides[[#This Row],[FirstLetter]]="Y","Yes","No")</f>
        <v>No</v>
      </c>
      <c r="N17153" s="1" t="str">
        <f>IF(OR(BART_Rides[[#This Row],[Station Code]]="EM", BART_Rides[[#This Row],[Station Code]]="MT", BART_Rides[[#This Row],[Station Code]]="PL", BART_Rides[[#This Row],[Station Code]]="CC"), "Yes", "No")</f>
        <v>No</v>
      </c>
    </row>
    <row r="17154" spans="6:14">
      <c r="F17154" s="3">
        <v>44559</v>
      </c>
      <c r="G17154" s="1" t="s">
        <v>93</v>
      </c>
      <c r="H17154" s="1" t="s">
        <v>104</v>
      </c>
      <c r="I17154" s="1">
        <v>395</v>
      </c>
      <c r="J17154" s="1">
        <f>MONTH(BART_Rides[[#This Row],[Date]])</f>
        <v>12</v>
      </c>
      <c r="K17154" s="1">
        <f>WEEKDAY(BART_Rides[[#This Row],[Date]],2)</f>
        <v>3</v>
      </c>
      <c r="L17154" s="1" t="str">
        <f>LEFT(BART_Rides[[#This Row],[Lines]],1)</f>
        <v>O</v>
      </c>
      <c r="M17154" s="1" t="str">
        <f>IF(BART_Rides[[#This Row],[FirstLetter]]="Y","Yes","No")</f>
        <v>No</v>
      </c>
      <c r="N17154" s="1" t="str">
        <f>IF(OR(BART_Rides[[#This Row],[Station Code]]="EM", BART_Rides[[#This Row],[Station Code]]="MT", BART_Rides[[#This Row],[Station Code]]="PL", BART_Rides[[#This Row],[Station Code]]="CC"), "Yes", "No")</f>
        <v>No</v>
      </c>
    </row>
    <row r="17155" spans="6:14">
      <c r="F17155" s="3">
        <v>44560</v>
      </c>
      <c r="G17155" s="1" t="s">
        <v>93</v>
      </c>
      <c r="H17155" s="1" t="s">
        <v>104</v>
      </c>
      <c r="I17155" s="1">
        <v>421</v>
      </c>
      <c r="J17155" s="1">
        <f>MONTH(BART_Rides[[#This Row],[Date]])</f>
        <v>12</v>
      </c>
      <c r="K17155" s="1">
        <f>WEEKDAY(BART_Rides[[#This Row],[Date]],2)</f>
        <v>4</v>
      </c>
      <c r="L17155" s="1" t="str">
        <f>LEFT(BART_Rides[[#This Row],[Lines]],1)</f>
        <v>O</v>
      </c>
      <c r="M17155" s="1" t="str">
        <f>IF(BART_Rides[[#This Row],[FirstLetter]]="Y","Yes","No")</f>
        <v>No</v>
      </c>
      <c r="N17155" s="1" t="str">
        <f>IF(OR(BART_Rides[[#This Row],[Station Code]]="EM", BART_Rides[[#This Row],[Station Code]]="MT", BART_Rides[[#This Row],[Station Code]]="PL", BART_Rides[[#This Row],[Station Code]]="CC"), "Yes", "No")</f>
        <v>No</v>
      </c>
    </row>
    <row r="17156" spans="6:14">
      <c r="F17156" s="3">
        <v>44561</v>
      </c>
      <c r="G17156" s="1" t="s">
        <v>93</v>
      </c>
      <c r="H17156" s="1" t="s">
        <v>104</v>
      </c>
      <c r="I17156" s="1">
        <v>346</v>
      </c>
      <c r="J17156" s="1">
        <f>MONTH(BART_Rides[[#This Row],[Date]])</f>
        <v>12</v>
      </c>
      <c r="K17156" s="1">
        <f>WEEKDAY(BART_Rides[[#This Row],[Date]],2)</f>
        <v>5</v>
      </c>
      <c r="L17156" s="1" t="str">
        <f>LEFT(BART_Rides[[#This Row],[Lines]],1)</f>
        <v>O</v>
      </c>
      <c r="M17156" s="1" t="str">
        <f>IF(BART_Rides[[#This Row],[FirstLetter]]="Y","Yes","No")</f>
        <v>No</v>
      </c>
      <c r="N17156" s="1" t="str">
        <f>IF(OR(BART_Rides[[#This Row],[Station Code]]="EM", BART_Rides[[#This Row],[Station Code]]="MT", BART_Rides[[#This Row],[Station Code]]="PL", BART_Rides[[#This Row],[Station Code]]="CC"), "Yes", "No")</f>
        <v>No</v>
      </c>
    </row>
    <row r="17157" spans="6:14">
      <c r="F17157" s="3">
        <v>44197</v>
      </c>
      <c r="G17157" s="1" t="s">
        <v>95</v>
      </c>
      <c r="H17157" s="1" t="s">
        <v>104</v>
      </c>
      <c r="I17157" s="1">
        <v>107</v>
      </c>
      <c r="J17157" s="1">
        <f>MONTH(BART_Rides[[#This Row],[Date]])</f>
        <v>1</v>
      </c>
      <c r="K17157" s="1">
        <f>WEEKDAY(BART_Rides[[#This Row],[Date]],2)</f>
        <v>5</v>
      </c>
      <c r="L17157" s="1" t="str">
        <f>LEFT(BART_Rides[[#This Row],[Lines]],1)</f>
        <v>O</v>
      </c>
      <c r="M17157" s="1" t="str">
        <f>IF(BART_Rides[[#This Row],[FirstLetter]]="Y","Yes","No")</f>
        <v>No</v>
      </c>
      <c r="N17157" s="1" t="str">
        <f>IF(OR(BART_Rides[[#This Row],[Station Code]]="EM", BART_Rides[[#This Row],[Station Code]]="MT", BART_Rides[[#This Row],[Station Code]]="PL", BART_Rides[[#This Row],[Station Code]]="CC"), "Yes", "No")</f>
        <v>No</v>
      </c>
    </row>
    <row r="17158" spans="6:14">
      <c r="F17158" s="3">
        <v>44198</v>
      </c>
      <c r="G17158" s="1" t="s">
        <v>95</v>
      </c>
      <c r="H17158" s="1" t="s">
        <v>104</v>
      </c>
      <c r="I17158" s="1">
        <v>140</v>
      </c>
      <c r="J17158" s="1">
        <f>MONTH(BART_Rides[[#This Row],[Date]])</f>
        <v>1</v>
      </c>
      <c r="K17158" s="1">
        <f>WEEKDAY(BART_Rides[[#This Row],[Date]],2)</f>
        <v>6</v>
      </c>
      <c r="L17158" s="1" t="str">
        <f>LEFT(BART_Rides[[#This Row],[Lines]],1)</f>
        <v>O</v>
      </c>
      <c r="M17158" s="1" t="str">
        <f>IF(BART_Rides[[#This Row],[FirstLetter]]="Y","Yes","No")</f>
        <v>No</v>
      </c>
      <c r="N17158" s="1" t="str">
        <f>IF(OR(BART_Rides[[#This Row],[Station Code]]="EM", BART_Rides[[#This Row],[Station Code]]="MT", BART_Rides[[#This Row],[Station Code]]="PL", BART_Rides[[#This Row],[Station Code]]="CC"), "Yes", "No")</f>
        <v>No</v>
      </c>
    </row>
    <row r="17159" spans="6:14">
      <c r="F17159" s="3">
        <v>44199</v>
      </c>
      <c r="G17159" s="1" t="s">
        <v>95</v>
      </c>
      <c r="H17159" s="1" t="s">
        <v>104</v>
      </c>
      <c r="I17159" s="1">
        <v>123</v>
      </c>
      <c r="J17159" s="1">
        <f>MONTH(BART_Rides[[#This Row],[Date]])</f>
        <v>1</v>
      </c>
      <c r="K17159" s="1">
        <f>WEEKDAY(BART_Rides[[#This Row],[Date]],2)</f>
        <v>7</v>
      </c>
      <c r="L17159" s="1" t="str">
        <f>LEFT(BART_Rides[[#This Row],[Lines]],1)</f>
        <v>O</v>
      </c>
      <c r="M17159" s="1" t="str">
        <f>IF(BART_Rides[[#This Row],[FirstLetter]]="Y","Yes","No")</f>
        <v>No</v>
      </c>
      <c r="N17159" s="1" t="str">
        <f>IF(OR(BART_Rides[[#This Row],[Station Code]]="EM", BART_Rides[[#This Row],[Station Code]]="MT", BART_Rides[[#This Row],[Station Code]]="PL", BART_Rides[[#This Row],[Station Code]]="CC"), "Yes", "No")</f>
        <v>No</v>
      </c>
    </row>
    <row r="17160" spans="6:14">
      <c r="F17160" s="3">
        <v>44200</v>
      </c>
      <c r="G17160" s="1" t="s">
        <v>95</v>
      </c>
      <c r="H17160" s="1" t="s">
        <v>104</v>
      </c>
      <c r="I17160" s="1">
        <v>177</v>
      </c>
      <c r="J17160" s="1">
        <f>MONTH(BART_Rides[[#This Row],[Date]])</f>
        <v>1</v>
      </c>
      <c r="K17160" s="1">
        <f>WEEKDAY(BART_Rides[[#This Row],[Date]],2)</f>
        <v>1</v>
      </c>
      <c r="L17160" s="1" t="str">
        <f>LEFT(BART_Rides[[#This Row],[Lines]],1)</f>
        <v>O</v>
      </c>
      <c r="M17160" s="1" t="str">
        <f>IF(BART_Rides[[#This Row],[FirstLetter]]="Y","Yes","No")</f>
        <v>No</v>
      </c>
      <c r="N17160" s="1" t="str">
        <f>IF(OR(BART_Rides[[#This Row],[Station Code]]="EM", BART_Rides[[#This Row],[Station Code]]="MT", BART_Rides[[#This Row],[Station Code]]="PL", BART_Rides[[#This Row],[Station Code]]="CC"), "Yes", "No")</f>
        <v>No</v>
      </c>
    </row>
    <row r="17161" spans="6:14">
      <c r="F17161" s="3">
        <v>44201</v>
      </c>
      <c r="G17161" s="1" t="s">
        <v>95</v>
      </c>
      <c r="H17161" s="1" t="s">
        <v>104</v>
      </c>
      <c r="I17161" s="1">
        <v>213</v>
      </c>
      <c r="J17161" s="1">
        <f>MONTH(BART_Rides[[#This Row],[Date]])</f>
        <v>1</v>
      </c>
      <c r="K17161" s="1">
        <f>WEEKDAY(BART_Rides[[#This Row],[Date]],2)</f>
        <v>2</v>
      </c>
      <c r="L17161" s="1" t="str">
        <f>LEFT(BART_Rides[[#This Row],[Lines]],1)</f>
        <v>O</v>
      </c>
      <c r="M17161" s="1" t="str">
        <f>IF(BART_Rides[[#This Row],[FirstLetter]]="Y","Yes","No")</f>
        <v>No</v>
      </c>
      <c r="N17161" s="1" t="str">
        <f>IF(OR(BART_Rides[[#This Row],[Station Code]]="EM", BART_Rides[[#This Row],[Station Code]]="MT", BART_Rides[[#This Row],[Station Code]]="PL", BART_Rides[[#This Row],[Station Code]]="CC"), "Yes", "No")</f>
        <v>No</v>
      </c>
    </row>
    <row r="17162" spans="6:14">
      <c r="F17162" s="3">
        <v>44202</v>
      </c>
      <c r="G17162" s="1" t="s">
        <v>95</v>
      </c>
      <c r="H17162" s="1" t="s">
        <v>104</v>
      </c>
      <c r="I17162" s="1">
        <v>219</v>
      </c>
      <c r="J17162" s="1">
        <f>MONTH(BART_Rides[[#This Row],[Date]])</f>
        <v>1</v>
      </c>
      <c r="K17162" s="1">
        <f>WEEKDAY(BART_Rides[[#This Row],[Date]],2)</f>
        <v>3</v>
      </c>
      <c r="L17162" s="1" t="str">
        <f>LEFT(BART_Rides[[#This Row],[Lines]],1)</f>
        <v>O</v>
      </c>
      <c r="M17162" s="1" t="str">
        <f>IF(BART_Rides[[#This Row],[FirstLetter]]="Y","Yes","No")</f>
        <v>No</v>
      </c>
      <c r="N17162" s="1" t="str">
        <f>IF(OR(BART_Rides[[#This Row],[Station Code]]="EM", BART_Rides[[#This Row],[Station Code]]="MT", BART_Rides[[#This Row],[Station Code]]="PL", BART_Rides[[#This Row],[Station Code]]="CC"), "Yes", "No")</f>
        <v>No</v>
      </c>
    </row>
    <row r="17163" spans="6:14">
      <c r="F17163" s="3">
        <v>44203</v>
      </c>
      <c r="G17163" s="1" t="s">
        <v>95</v>
      </c>
      <c r="H17163" s="1" t="s">
        <v>104</v>
      </c>
      <c r="I17163" s="1">
        <v>206</v>
      </c>
      <c r="J17163" s="1">
        <f>MONTH(BART_Rides[[#This Row],[Date]])</f>
        <v>1</v>
      </c>
      <c r="K17163" s="1">
        <f>WEEKDAY(BART_Rides[[#This Row],[Date]],2)</f>
        <v>4</v>
      </c>
      <c r="L17163" s="1" t="str">
        <f>LEFT(BART_Rides[[#This Row],[Lines]],1)</f>
        <v>O</v>
      </c>
      <c r="M17163" s="1" t="str">
        <f>IF(BART_Rides[[#This Row],[FirstLetter]]="Y","Yes","No")</f>
        <v>No</v>
      </c>
      <c r="N17163" s="1" t="str">
        <f>IF(OR(BART_Rides[[#This Row],[Station Code]]="EM", BART_Rides[[#This Row],[Station Code]]="MT", BART_Rides[[#This Row],[Station Code]]="PL", BART_Rides[[#This Row],[Station Code]]="CC"), "Yes", "No")</f>
        <v>No</v>
      </c>
    </row>
    <row r="17164" spans="6:14">
      <c r="F17164" s="3">
        <v>44204</v>
      </c>
      <c r="G17164" s="1" t="s">
        <v>95</v>
      </c>
      <c r="H17164" s="1" t="s">
        <v>104</v>
      </c>
      <c r="I17164" s="1">
        <v>228</v>
      </c>
      <c r="J17164" s="1">
        <f>MONTH(BART_Rides[[#This Row],[Date]])</f>
        <v>1</v>
      </c>
      <c r="K17164" s="1">
        <f>WEEKDAY(BART_Rides[[#This Row],[Date]],2)</f>
        <v>5</v>
      </c>
      <c r="L17164" s="1" t="str">
        <f>LEFT(BART_Rides[[#This Row],[Lines]],1)</f>
        <v>O</v>
      </c>
      <c r="M17164" s="1" t="str">
        <f>IF(BART_Rides[[#This Row],[FirstLetter]]="Y","Yes","No")</f>
        <v>No</v>
      </c>
      <c r="N17164" s="1" t="str">
        <f>IF(OR(BART_Rides[[#This Row],[Station Code]]="EM", BART_Rides[[#This Row],[Station Code]]="MT", BART_Rides[[#This Row],[Station Code]]="PL", BART_Rides[[#This Row],[Station Code]]="CC"), "Yes", "No")</f>
        <v>No</v>
      </c>
    </row>
    <row r="17165" spans="6:14">
      <c r="F17165" s="3">
        <v>44205</v>
      </c>
      <c r="G17165" s="1" t="s">
        <v>95</v>
      </c>
      <c r="H17165" s="1" t="s">
        <v>104</v>
      </c>
      <c r="I17165" s="1">
        <v>159</v>
      </c>
      <c r="J17165" s="1">
        <f>MONTH(BART_Rides[[#This Row],[Date]])</f>
        <v>1</v>
      </c>
      <c r="K17165" s="1">
        <f>WEEKDAY(BART_Rides[[#This Row],[Date]],2)</f>
        <v>6</v>
      </c>
      <c r="L17165" s="1" t="str">
        <f>LEFT(BART_Rides[[#This Row],[Lines]],1)</f>
        <v>O</v>
      </c>
      <c r="M17165" s="1" t="str">
        <f>IF(BART_Rides[[#This Row],[FirstLetter]]="Y","Yes","No")</f>
        <v>No</v>
      </c>
      <c r="N17165" s="1" t="str">
        <f>IF(OR(BART_Rides[[#This Row],[Station Code]]="EM", BART_Rides[[#This Row],[Station Code]]="MT", BART_Rides[[#This Row],[Station Code]]="PL", BART_Rides[[#This Row],[Station Code]]="CC"), "Yes", "No")</f>
        <v>No</v>
      </c>
    </row>
    <row r="17166" spans="6:14">
      <c r="F17166" s="3">
        <v>44206</v>
      </c>
      <c r="G17166" s="1" t="s">
        <v>95</v>
      </c>
      <c r="H17166" s="1" t="s">
        <v>104</v>
      </c>
      <c r="I17166" s="1">
        <v>125</v>
      </c>
      <c r="J17166" s="1">
        <f>MONTH(BART_Rides[[#This Row],[Date]])</f>
        <v>1</v>
      </c>
      <c r="K17166" s="1">
        <f>WEEKDAY(BART_Rides[[#This Row],[Date]],2)</f>
        <v>7</v>
      </c>
      <c r="L17166" s="1" t="str">
        <f>LEFT(BART_Rides[[#This Row],[Lines]],1)</f>
        <v>O</v>
      </c>
      <c r="M17166" s="1" t="str">
        <f>IF(BART_Rides[[#This Row],[FirstLetter]]="Y","Yes","No")</f>
        <v>No</v>
      </c>
      <c r="N17166" s="1" t="str">
        <f>IF(OR(BART_Rides[[#This Row],[Station Code]]="EM", BART_Rides[[#This Row],[Station Code]]="MT", BART_Rides[[#This Row],[Station Code]]="PL", BART_Rides[[#This Row],[Station Code]]="CC"), "Yes", "No")</f>
        <v>No</v>
      </c>
    </row>
    <row r="17167" spans="6:14">
      <c r="F17167" s="3">
        <v>44207</v>
      </c>
      <c r="G17167" s="1" t="s">
        <v>95</v>
      </c>
      <c r="H17167" s="1" t="s">
        <v>104</v>
      </c>
      <c r="I17167" s="1">
        <v>200</v>
      </c>
      <c r="J17167" s="1">
        <f>MONTH(BART_Rides[[#This Row],[Date]])</f>
        <v>1</v>
      </c>
      <c r="K17167" s="1">
        <f>WEEKDAY(BART_Rides[[#This Row],[Date]],2)</f>
        <v>1</v>
      </c>
      <c r="L17167" s="1" t="str">
        <f>LEFT(BART_Rides[[#This Row],[Lines]],1)</f>
        <v>O</v>
      </c>
      <c r="M17167" s="1" t="str">
        <f>IF(BART_Rides[[#This Row],[FirstLetter]]="Y","Yes","No")</f>
        <v>No</v>
      </c>
      <c r="N17167" s="1" t="str">
        <f>IF(OR(BART_Rides[[#This Row],[Station Code]]="EM", BART_Rides[[#This Row],[Station Code]]="MT", BART_Rides[[#This Row],[Station Code]]="PL", BART_Rides[[#This Row],[Station Code]]="CC"), "Yes", "No")</f>
        <v>No</v>
      </c>
    </row>
    <row r="17168" spans="6:14">
      <c r="F17168" s="3">
        <v>44208</v>
      </c>
      <c r="G17168" s="1" t="s">
        <v>95</v>
      </c>
      <c r="H17168" s="1" t="s">
        <v>104</v>
      </c>
      <c r="I17168" s="1">
        <v>205</v>
      </c>
      <c r="J17168" s="1">
        <f>MONTH(BART_Rides[[#This Row],[Date]])</f>
        <v>1</v>
      </c>
      <c r="K17168" s="1">
        <f>WEEKDAY(BART_Rides[[#This Row],[Date]],2)</f>
        <v>2</v>
      </c>
      <c r="L17168" s="1" t="str">
        <f>LEFT(BART_Rides[[#This Row],[Lines]],1)</f>
        <v>O</v>
      </c>
      <c r="M17168" s="1" t="str">
        <f>IF(BART_Rides[[#This Row],[FirstLetter]]="Y","Yes","No")</f>
        <v>No</v>
      </c>
      <c r="N17168" s="1" t="str">
        <f>IF(OR(BART_Rides[[#This Row],[Station Code]]="EM", BART_Rides[[#This Row],[Station Code]]="MT", BART_Rides[[#This Row],[Station Code]]="PL", BART_Rides[[#This Row],[Station Code]]="CC"), "Yes", "No")</f>
        <v>No</v>
      </c>
    </row>
    <row r="17169" spans="6:14">
      <c r="F17169" s="3">
        <v>44209</v>
      </c>
      <c r="G17169" s="1" t="s">
        <v>95</v>
      </c>
      <c r="H17169" s="1" t="s">
        <v>104</v>
      </c>
      <c r="I17169" s="1">
        <v>222</v>
      </c>
      <c r="J17169" s="1">
        <f>MONTH(BART_Rides[[#This Row],[Date]])</f>
        <v>1</v>
      </c>
      <c r="K17169" s="1">
        <f>WEEKDAY(BART_Rides[[#This Row],[Date]],2)</f>
        <v>3</v>
      </c>
      <c r="L17169" s="1" t="str">
        <f>LEFT(BART_Rides[[#This Row],[Lines]],1)</f>
        <v>O</v>
      </c>
      <c r="M17169" s="1" t="str">
        <f>IF(BART_Rides[[#This Row],[FirstLetter]]="Y","Yes","No")</f>
        <v>No</v>
      </c>
      <c r="N17169" s="1" t="str">
        <f>IF(OR(BART_Rides[[#This Row],[Station Code]]="EM", BART_Rides[[#This Row],[Station Code]]="MT", BART_Rides[[#This Row],[Station Code]]="PL", BART_Rides[[#This Row],[Station Code]]="CC"), "Yes", "No")</f>
        <v>No</v>
      </c>
    </row>
    <row r="17170" spans="6:14">
      <c r="F17170" s="3">
        <v>44210</v>
      </c>
      <c r="G17170" s="1" t="s">
        <v>95</v>
      </c>
      <c r="H17170" s="1" t="s">
        <v>104</v>
      </c>
      <c r="I17170" s="1">
        <v>226</v>
      </c>
      <c r="J17170" s="1">
        <f>MONTH(BART_Rides[[#This Row],[Date]])</f>
        <v>1</v>
      </c>
      <c r="K17170" s="1">
        <f>WEEKDAY(BART_Rides[[#This Row],[Date]],2)</f>
        <v>4</v>
      </c>
      <c r="L17170" s="1" t="str">
        <f>LEFT(BART_Rides[[#This Row],[Lines]],1)</f>
        <v>O</v>
      </c>
      <c r="M17170" s="1" t="str">
        <f>IF(BART_Rides[[#This Row],[FirstLetter]]="Y","Yes","No")</f>
        <v>No</v>
      </c>
      <c r="N17170" s="1" t="str">
        <f>IF(OR(BART_Rides[[#This Row],[Station Code]]="EM", BART_Rides[[#This Row],[Station Code]]="MT", BART_Rides[[#This Row],[Station Code]]="PL", BART_Rides[[#This Row],[Station Code]]="CC"), "Yes", "No")</f>
        <v>No</v>
      </c>
    </row>
    <row r="17171" spans="6:14">
      <c r="F17171" s="3">
        <v>44211</v>
      </c>
      <c r="G17171" s="1" t="s">
        <v>95</v>
      </c>
      <c r="H17171" s="1" t="s">
        <v>104</v>
      </c>
      <c r="I17171" s="1">
        <v>233</v>
      </c>
      <c r="J17171" s="1">
        <f>MONTH(BART_Rides[[#This Row],[Date]])</f>
        <v>1</v>
      </c>
      <c r="K17171" s="1">
        <f>WEEKDAY(BART_Rides[[#This Row],[Date]],2)</f>
        <v>5</v>
      </c>
      <c r="L17171" s="1" t="str">
        <f>LEFT(BART_Rides[[#This Row],[Lines]],1)</f>
        <v>O</v>
      </c>
      <c r="M17171" s="1" t="str">
        <f>IF(BART_Rides[[#This Row],[FirstLetter]]="Y","Yes","No")</f>
        <v>No</v>
      </c>
      <c r="N17171" s="1" t="str">
        <f>IF(OR(BART_Rides[[#This Row],[Station Code]]="EM", BART_Rides[[#This Row],[Station Code]]="MT", BART_Rides[[#This Row],[Station Code]]="PL", BART_Rides[[#This Row],[Station Code]]="CC"), "Yes", "No")</f>
        <v>No</v>
      </c>
    </row>
    <row r="17172" spans="6:14">
      <c r="F17172" s="3">
        <v>44212</v>
      </c>
      <c r="G17172" s="1" t="s">
        <v>95</v>
      </c>
      <c r="H17172" s="1" t="s">
        <v>104</v>
      </c>
      <c r="I17172" s="1">
        <v>202</v>
      </c>
      <c r="J17172" s="1">
        <f>MONTH(BART_Rides[[#This Row],[Date]])</f>
        <v>1</v>
      </c>
      <c r="K17172" s="1">
        <f>WEEKDAY(BART_Rides[[#This Row],[Date]],2)</f>
        <v>6</v>
      </c>
      <c r="L17172" s="1" t="str">
        <f>LEFT(BART_Rides[[#This Row],[Lines]],1)</f>
        <v>O</v>
      </c>
      <c r="M17172" s="1" t="str">
        <f>IF(BART_Rides[[#This Row],[FirstLetter]]="Y","Yes","No")</f>
        <v>No</v>
      </c>
      <c r="N17172" s="1" t="str">
        <f>IF(OR(BART_Rides[[#This Row],[Station Code]]="EM", BART_Rides[[#This Row],[Station Code]]="MT", BART_Rides[[#This Row],[Station Code]]="PL", BART_Rides[[#This Row],[Station Code]]="CC"), "Yes", "No")</f>
        <v>No</v>
      </c>
    </row>
    <row r="17173" spans="6:14">
      <c r="F17173" s="3">
        <v>44213</v>
      </c>
      <c r="G17173" s="1" t="s">
        <v>95</v>
      </c>
      <c r="H17173" s="1" t="s">
        <v>104</v>
      </c>
      <c r="I17173" s="1">
        <v>159</v>
      </c>
      <c r="J17173" s="1">
        <f>MONTH(BART_Rides[[#This Row],[Date]])</f>
        <v>1</v>
      </c>
      <c r="K17173" s="1">
        <f>WEEKDAY(BART_Rides[[#This Row],[Date]],2)</f>
        <v>7</v>
      </c>
      <c r="L17173" s="1" t="str">
        <f>LEFT(BART_Rides[[#This Row],[Lines]],1)</f>
        <v>O</v>
      </c>
      <c r="M17173" s="1" t="str">
        <f>IF(BART_Rides[[#This Row],[FirstLetter]]="Y","Yes","No")</f>
        <v>No</v>
      </c>
      <c r="N17173" s="1" t="str">
        <f>IF(OR(BART_Rides[[#This Row],[Station Code]]="EM", BART_Rides[[#This Row],[Station Code]]="MT", BART_Rides[[#This Row],[Station Code]]="PL", BART_Rides[[#This Row],[Station Code]]="CC"), "Yes", "No")</f>
        <v>No</v>
      </c>
    </row>
    <row r="17174" spans="6:14">
      <c r="F17174" s="3">
        <v>44214</v>
      </c>
      <c r="G17174" s="1" t="s">
        <v>95</v>
      </c>
      <c r="H17174" s="1" t="s">
        <v>104</v>
      </c>
      <c r="I17174" s="1">
        <v>146</v>
      </c>
      <c r="J17174" s="1">
        <f>MONTH(BART_Rides[[#This Row],[Date]])</f>
        <v>1</v>
      </c>
      <c r="K17174" s="1">
        <f>WEEKDAY(BART_Rides[[#This Row],[Date]],2)</f>
        <v>1</v>
      </c>
      <c r="L17174" s="1" t="str">
        <f>LEFT(BART_Rides[[#This Row],[Lines]],1)</f>
        <v>O</v>
      </c>
      <c r="M17174" s="1" t="str">
        <f>IF(BART_Rides[[#This Row],[FirstLetter]]="Y","Yes","No")</f>
        <v>No</v>
      </c>
      <c r="N17174" s="1" t="str">
        <f>IF(OR(BART_Rides[[#This Row],[Station Code]]="EM", BART_Rides[[#This Row],[Station Code]]="MT", BART_Rides[[#This Row],[Station Code]]="PL", BART_Rides[[#This Row],[Station Code]]="CC"), "Yes", "No")</f>
        <v>No</v>
      </c>
    </row>
    <row r="17175" spans="6:14">
      <c r="F17175" s="3">
        <v>44215</v>
      </c>
      <c r="G17175" s="1" t="s">
        <v>95</v>
      </c>
      <c r="H17175" s="1" t="s">
        <v>104</v>
      </c>
      <c r="I17175" s="1">
        <v>199</v>
      </c>
      <c r="J17175" s="1">
        <f>MONTH(BART_Rides[[#This Row],[Date]])</f>
        <v>1</v>
      </c>
      <c r="K17175" s="1">
        <f>WEEKDAY(BART_Rides[[#This Row],[Date]],2)</f>
        <v>2</v>
      </c>
      <c r="L17175" s="1" t="str">
        <f>LEFT(BART_Rides[[#This Row],[Lines]],1)</f>
        <v>O</v>
      </c>
      <c r="M17175" s="1" t="str">
        <f>IF(BART_Rides[[#This Row],[FirstLetter]]="Y","Yes","No")</f>
        <v>No</v>
      </c>
      <c r="N17175" s="1" t="str">
        <f>IF(OR(BART_Rides[[#This Row],[Station Code]]="EM", BART_Rides[[#This Row],[Station Code]]="MT", BART_Rides[[#This Row],[Station Code]]="PL", BART_Rides[[#This Row],[Station Code]]="CC"), "Yes", "No")</f>
        <v>No</v>
      </c>
    </row>
    <row r="17176" spans="6:14">
      <c r="F17176" s="3">
        <v>44216</v>
      </c>
      <c r="G17176" s="1" t="s">
        <v>95</v>
      </c>
      <c r="H17176" s="1" t="s">
        <v>104</v>
      </c>
      <c r="I17176" s="1">
        <v>206</v>
      </c>
      <c r="J17176" s="1">
        <f>MONTH(BART_Rides[[#This Row],[Date]])</f>
        <v>1</v>
      </c>
      <c r="K17176" s="1">
        <f>WEEKDAY(BART_Rides[[#This Row],[Date]],2)</f>
        <v>3</v>
      </c>
      <c r="L17176" s="1" t="str">
        <f>LEFT(BART_Rides[[#This Row],[Lines]],1)</f>
        <v>O</v>
      </c>
      <c r="M17176" s="1" t="str">
        <f>IF(BART_Rides[[#This Row],[FirstLetter]]="Y","Yes","No")</f>
        <v>No</v>
      </c>
      <c r="N17176" s="1" t="str">
        <f>IF(OR(BART_Rides[[#This Row],[Station Code]]="EM", BART_Rides[[#This Row],[Station Code]]="MT", BART_Rides[[#This Row],[Station Code]]="PL", BART_Rides[[#This Row],[Station Code]]="CC"), "Yes", "No")</f>
        <v>No</v>
      </c>
    </row>
    <row r="17177" spans="6:14">
      <c r="F17177" s="3">
        <v>44217</v>
      </c>
      <c r="G17177" s="1" t="s">
        <v>95</v>
      </c>
      <c r="H17177" s="1" t="s">
        <v>104</v>
      </c>
      <c r="I17177" s="1">
        <v>208</v>
      </c>
      <c r="J17177" s="1">
        <f>MONTH(BART_Rides[[#This Row],[Date]])</f>
        <v>1</v>
      </c>
      <c r="K17177" s="1">
        <f>WEEKDAY(BART_Rides[[#This Row],[Date]],2)</f>
        <v>4</v>
      </c>
      <c r="L17177" s="1" t="str">
        <f>LEFT(BART_Rides[[#This Row],[Lines]],1)</f>
        <v>O</v>
      </c>
      <c r="M17177" s="1" t="str">
        <f>IF(BART_Rides[[#This Row],[FirstLetter]]="Y","Yes","No")</f>
        <v>No</v>
      </c>
      <c r="N17177" s="1" t="str">
        <f>IF(OR(BART_Rides[[#This Row],[Station Code]]="EM", BART_Rides[[#This Row],[Station Code]]="MT", BART_Rides[[#This Row],[Station Code]]="PL", BART_Rides[[#This Row],[Station Code]]="CC"), "Yes", "No")</f>
        <v>No</v>
      </c>
    </row>
    <row r="17178" spans="6:14">
      <c r="F17178" s="3">
        <v>44218</v>
      </c>
      <c r="G17178" s="1" t="s">
        <v>95</v>
      </c>
      <c r="H17178" s="1" t="s">
        <v>104</v>
      </c>
      <c r="I17178" s="1">
        <v>191</v>
      </c>
      <c r="J17178" s="1">
        <f>MONTH(BART_Rides[[#This Row],[Date]])</f>
        <v>1</v>
      </c>
      <c r="K17178" s="1">
        <f>WEEKDAY(BART_Rides[[#This Row],[Date]],2)</f>
        <v>5</v>
      </c>
      <c r="L17178" s="1" t="str">
        <f>LEFT(BART_Rides[[#This Row],[Lines]],1)</f>
        <v>O</v>
      </c>
      <c r="M17178" s="1" t="str">
        <f>IF(BART_Rides[[#This Row],[FirstLetter]]="Y","Yes","No")</f>
        <v>No</v>
      </c>
      <c r="N17178" s="1" t="str">
        <f>IF(OR(BART_Rides[[#This Row],[Station Code]]="EM", BART_Rides[[#This Row],[Station Code]]="MT", BART_Rides[[#This Row],[Station Code]]="PL", BART_Rides[[#This Row],[Station Code]]="CC"), "Yes", "No")</f>
        <v>No</v>
      </c>
    </row>
    <row r="17179" spans="6:14">
      <c r="F17179" s="3">
        <v>44219</v>
      </c>
      <c r="G17179" s="1" t="s">
        <v>95</v>
      </c>
      <c r="H17179" s="1" t="s">
        <v>104</v>
      </c>
      <c r="I17179" s="1">
        <v>220</v>
      </c>
      <c r="J17179" s="1">
        <f>MONTH(BART_Rides[[#This Row],[Date]])</f>
        <v>1</v>
      </c>
      <c r="K17179" s="1">
        <f>WEEKDAY(BART_Rides[[#This Row],[Date]],2)</f>
        <v>6</v>
      </c>
      <c r="L17179" s="1" t="str">
        <f>LEFT(BART_Rides[[#This Row],[Lines]],1)</f>
        <v>O</v>
      </c>
      <c r="M17179" s="1" t="str">
        <f>IF(BART_Rides[[#This Row],[FirstLetter]]="Y","Yes","No")</f>
        <v>No</v>
      </c>
      <c r="N17179" s="1" t="str">
        <f>IF(OR(BART_Rides[[#This Row],[Station Code]]="EM", BART_Rides[[#This Row],[Station Code]]="MT", BART_Rides[[#This Row],[Station Code]]="PL", BART_Rides[[#This Row],[Station Code]]="CC"), "Yes", "No")</f>
        <v>No</v>
      </c>
    </row>
    <row r="17180" spans="6:14">
      <c r="F17180" s="3">
        <v>44220</v>
      </c>
      <c r="G17180" s="1" t="s">
        <v>95</v>
      </c>
      <c r="H17180" s="1" t="s">
        <v>104</v>
      </c>
      <c r="I17180" s="1">
        <v>118</v>
      </c>
      <c r="J17180" s="1">
        <f>MONTH(BART_Rides[[#This Row],[Date]])</f>
        <v>1</v>
      </c>
      <c r="K17180" s="1">
        <f>WEEKDAY(BART_Rides[[#This Row],[Date]],2)</f>
        <v>7</v>
      </c>
      <c r="L17180" s="1" t="str">
        <f>LEFT(BART_Rides[[#This Row],[Lines]],1)</f>
        <v>O</v>
      </c>
      <c r="M17180" s="1" t="str">
        <f>IF(BART_Rides[[#This Row],[FirstLetter]]="Y","Yes","No")</f>
        <v>No</v>
      </c>
      <c r="N17180" s="1" t="str">
        <f>IF(OR(BART_Rides[[#This Row],[Station Code]]="EM", BART_Rides[[#This Row],[Station Code]]="MT", BART_Rides[[#This Row],[Station Code]]="PL", BART_Rides[[#This Row],[Station Code]]="CC"), "Yes", "No")</f>
        <v>No</v>
      </c>
    </row>
    <row r="17181" spans="6:14">
      <c r="F17181" s="3">
        <v>44221</v>
      </c>
      <c r="G17181" s="1" t="s">
        <v>95</v>
      </c>
      <c r="H17181" s="1" t="s">
        <v>104</v>
      </c>
      <c r="I17181" s="1">
        <v>182</v>
      </c>
      <c r="J17181" s="1">
        <f>MONTH(BART_Rides[[#This Row],[Date]])</f>
        <v>1</v>
      </c>
      <c r="K17181" s="1">
        <f>WEEKDAY(BART_Rides[[#This Row],[Date]],2)</f>
        <v>1</v>
      </c>
      <c r="L17181" s="1" t="str">
        <f>LEFT(BART_Rides[[#This Row],[Lines]],1)</f>
        <v>O</v>
      </c>
      <c r="M17181" s="1" t="str">
        <f>IF(BART_Rides[[#This Row],[FirstLetter]]="Y","Yes","No")</f>
        <v>No</v>
      </c>
      <c r="N17181" s="1" t="str">
        <f>IF(OR(BART_Rides[[#This Row],[Station Code]]="EM", BART_Rides[[#This Row],[Station Code]]="MT", BART_Rides[[#This Row],[Station Code]]="PL", BART_Rides[[#This Row],[Station Code]]="CC"), "Yes", "No")</f>
        <v>No</v>
      </c>
    </row>
    <row r="17182" spans="6:14">
      <c r="F17182" s="3">
        <v>44222</v>
      </c>
      <c r="G17182" s="1" t="s">
        <v>95</v>
      </c>
      <c r="H17182" s="1" t="s">
        <v>104</v>
      </c>
      <c r="I17182" s="1">
        <v>207</v>
      </c>
      <c r="J17182" s="1">
        <f>MONTH(BART_Rides[[#This Row],[Date]])</f>
        <v>1</v>
      </c>
      <c r="K17182" s="1">
        <f>WEEKDAY(BART_Rides[[#This Row],[Date]],2)</f>
        <v>2</v>
      </c>
      <c r="L17182" s="1" t="str">
        <f>LEFT(BART_Rides[[#This Row],[Lines]],1)</f>
        <v>O</v>
      </c>
      <c r="M17182" s="1" t="str">
        <f>IF(BART_Rides[[#This Row],[FirstLetter]]="Y","Yes","No")</f>
        <v>No</v>
      </c>
      <c r="N17182" s="1" t="str">
        <f>IF(OR(BART_Rides[[#This Row],[Station Code]]="EM", BART_Rides[[#This Row],[Station Code]]="MT", BART_Rides[[#This Row],[Station Code]]="PL", BART_Rides[[#This Row],[Station Code]]="CC"), "Yes", "No")</f>
        <v>No</v>
      </c>
    </row>
    <row r="17183" spans="6:14">
      <c r="F17183" s="3">
        <v>44223</v>
      </c>
      <c r="G17183" s="1" t="s">
        <v>95</v>
      </c>
      <c r="H17183" s="1" t="s">
        <v>104</v>
      </c>
      <c r="I17183" s="1">
        <v>178</v>
      </c>
      <c r="J17183" s="1">
        <f>MONTH(BART_Rides[[#This Row],[Date]])</f>
        <v>1</v>
      </c>
      <c r="K17183" s="1">
        <f>WEEKDAY(BART_Rides[[#This Row],[Date]],2)</f>
        <v>3</v>
      </c>
      <c r="L17183" s="1" t="str">
        <f>LEFT(BART_Rides[[#This Row],[Lines]],1)</f>
        <v>O</v>
      </c>
      <c r="M17183" s="1" t="str">
        <f>IF(BART_Rides[[#This Row],[FirstLetter]]="Y","Yes","No")</f>
        <v>No</v>
      </c>
      <c r="N17183" s="1" t="str">
        <f>IF(OR(BART_Rides[[#This Row],[Station Code]]="EM", BART_Rides[[#This Row],[Station Code]]="MT", BART_Rides[[#This Row],[Station Code]]="PL", BART_Rides[[#This Row],[Station Code]]="CC"), "Yes", "No")</f>
        <v>No</v>
      </c>
    </row>
    <row r="17184" spans="6:14">
      <c r="F17184" s="3">
        <v>44224</v>
      </c>
      <c r="G17184" s="1" t="s">
        <v>95</v>
      </c>
      <c r="H17184" s="1" t="s">
        <v>104</v>
      </c>
      <c r="I17184" s="1">
        <v>178</v>
      </c>
      <c r="J17184" s="1">
        <f>MONTH(BART_Rides[[#This Row],[Date]])</f>
        <v>1</v>
      </c>
      <c r="K17184" s="1">
        <f>WEEKDAY(BART_Rides[[#This Row],[Date]],2)</f>
        <v>4</v>
      </c>
      <c r="L17184" s="1" t="str">
        <f>LEFT(BART_Rides[[#This Row],[Lines]],1)</f>
        <v>O</v>
      </c>
      <c r="M17184" s="1" t="str">
        <f>IF(BART_Rides[[#This Row],[FirstLetter]]="Y","Yes","No")</f>
        <v>No</v>
      </c>
      <c r="N17184" s="1" t="str">
        <f>IF(OR(BART_Rides[[#This Row],[Station Code]]="EM", BART_Rides[[#This Row],[Station Code]]="MT", BART_Rides[[#This Row],[Station Code]]="PL", BART_Rides[[#This Row],[Station Code]]="CC"), "Yes", "No")</f>
        <v>No</v>
      </c>
    </row>
    <row r="17185" spans="6:14">
      <c r="F17185" s="3">
        <v>44225</v>
      </c>
      <c r="G17185" s="1" t="s">
        <v>95</v>
      </c>
      <c r="H17185" s="1" t="s">
        <v>104</v>
      </c>
      <c r="I17185" s="1">
        <v>231</v>
      </c>
      <c r="J17185" s="1">
        <f>MONTH(BART_Rides[[#This Row],[Date]])</f>
        <v>1</v>
      </c>
      <c r="K17185" s="1">
        <f>WEEKDAY(BART_Rides[[#This Row],[Date]],2)</f>
        <v>5</v>
      </c>
      <c r="L17185" s="1" t="str">
        <f>LEFT(BART_Rides[[#This Row],[Lines]],1)</f>
        <v>O</v>
      </c>
      <c r="M17185" s="1" t="str">
        <f>IF(BART_Rides[[#This Row],[FirstLetter]]="Y","Yes","No")</f>
        <v>No</v>
      </c>
      <c r="N17185" s="1" t="str">
        <f>IF(OR(BART_Rides[[#This Row],[Station Code]]="EM", BART_Rides[[#This Row],[Station Code]]="MT", BART_Rides[[#This Row],[Station Code]]="PL", BART_Rides[[#This Row],[Station Code]]="CC"), "Yes", "No")</f>
        <v>No</v>
      </c>
    </row>
    <row r="17186" spans="6:14">
      <c r="F17186" s="3">
        <v>44226</v>
      </c>
      <c r="G17186" s="1" t="s">
        <v>95</v>
      </c>
      <c r="H17186" s="1" t="s">
        <v>104</v>
      </c>
      <c r="I17186" s="1">
        <v>217</v>
      </c>
      <c r="J17186" s="1">
        <f>MONTH(BART_Rides[[#This Row],[Date]])</f>
        <v>1</v>
      </c>
      <c r="K17186" s="1">
        <f>WEEKDAY(BART_Rides[[#This Row],[Date]],2)</f>
        <v>6</v>
      </c>
      <c r="L17186" s="1" t="str">
        <f>LEFT(BART_Rides[[#This Row],[Lines]],1)</f>
        <v>O</v>
      </c>
      <c r="M17186" s="1" t="str">
        <f>IF(BART_Rides[[#This Row],[FirstLetter]]="Y","Yes","No")</f>
        <v>No</v>
      </c>
      <c r="N17186" s="1" t="str">
        <f>IF(OR(BART_Rides[[#This Row],[Station Code]]="EM", BART_Rides[[#This Row],[Station Code]]="MT", BART_Rides[[#This Row],[Station Code]]="PL", BART_Rides[[#This Row],[Station Code]]="CC"), "Yes", "No")</f>
        <v>No</v>
      </c>
    </row>
    <row r="17187" spans="6:14">
      <c r="F17187" s="3">
        <v>44227</v>
      </c>
      <c r="G17187" s="1" t="s">
        <v>95</v>
      </c>
      <c r="H17187" s="1" t="s">
        <v>104</v>
      </c>
      <c r="I17187" s="1">
        <v>140</v>
      </c>
      <c r="J17187" s="1">
        <f>MONTH(BART_Rides[[#This Row],[Date]])</f>
        <v>1</v>
      </c>
      <c r="K17187" s="1">
        <f>WEEKDAY(BART_Rides[[#This Row],[Date]],2)</f>
        <v>7</v>
      </c>
      <c r="L17187" s="1" t="str">
        <f>LEFT(BART_Rides[[#This Row],[Lines]],1)</f>
        <v>O</v>
      </c>
      <c r="M17187" s="1" t="str">
        <f>IF(BART_Rides[[#This Row],[FirstLetter]]="Y","Yes","No")</f>
        <v>No</v>
      </c>
      <c r="N17187" s="1" t="str">
        <f>IF(OR(BART_Rides[[#This Row],[Station Code]]="EM", BART_Rides[[#This Row],[Station Code]]="MT", BART_Rides[[#This Row],[Station Code]]="PL", BART_Rides[[#This Row],[Station Code]]="CC"), "Yes", "No")</f>
        <v>No</v>
      </c>
    </row>
    <row r="17188" spans="6:14">
      <c r="F17188" s="3">
        <v>44228</v>
      </c>
      <c r="G17188" s="1" t="s">
        <v>95</v>
      </c>
      <c r="H17188" s="1" t="s">
        <v>104</v>
      </c>
      <c r="I17188" s="1">
        <v>224</v>
      </c>
      <c r="J17188" s="1">
        <f>MONTH(BART_Rides[[#This Row],[Date]])</f>
        <v>2</v>
      </c>
      <c r="K17188" s="1">
        <f>WEEKDAY(BART_Rides[[#This Row],[Date]],2)</f>
        <v>1</v>
      </c>
      <c r="L17188" s="1" t="str">
        <f>LEFT(BART_Rides[[#This Row],[Lines]],1)</f>
        <v>O</v>
      </c>
      <c r="M17188" s="1" t="str">
        <f>IF(BART_Rides[[#This Row],[FirstLetter]]="Y","Yes","No")</f>
        <v>No</v>
      </c>
      <c r="N17188" s="1" t="str">
        <f>IF(OR(BART_Rides[[#This Row],[Station Code]]="EM", BART_Rides[[#This Row],[Station Code]]="MT", BART_Rides[[#This Row],[Station Code]]="PL", BART_Rides[[#This Row],[Station Code]]="CC"), "Yes", "No")</f>
        <v>No</v>
      </c>
    </row>
    <row r="17189" spans="6:14">
      <c r="F17189" s="3">
        <v>44229</v>
      </c>
      <c r="G17189" s="1" t="s">
        <v>95</v>
      </c>
      <c r="H17189" s="1" t="s">
        <v>104</v>
      </c>
      <c r="I17189" s="1">
        <v>193</v>
      </c>
      <c r="J17189" s="1">
        <f>MONTH(BART_Rides[[#This Row],[Date]])</f>
        <v>2</v>
      </c>
      <c r="K17189" s="1">
        <f>WEEKDAY(BART_Rides[[#This Row],[Date]],2)</f>
        <v>2</v>
      </c>
      <c r="L17189" s="1" t="str">
        <f>LEFT(BART_Rides[[#This Row],[Lines]],1)</f>
        <v>O</v>
      </c>
      <c r="M17189" s="1" t="str">
        <f>IF(BART_Rides[[#This Row],[FirstLetter]]="Y","Yes","No")</f>
        <v>No</v>
      </c>
      <c r="N17189" s="1" t="str">
        <f>IF(OR(BART_Rides[[#This Row],[Station Code]]="EM", BART_Rides[[#This Row],[Station Code]]="MT", BART_Rides[[#This Row],[Station Code]]="PL", BART_Rides[[#This Row],[Station Code]]="CC"), "Yes", "No")</f>
        <v>No</v>
      </c>
    </row>
    <row r="17190" spans="6:14">
      <c r="F17190" s="3">
        <v>44230</v>
      </c>
      <c r="G17190" s="1" t="s">
        <v>95</v>
      </c>
      <c r="H17190" s="1" t="s">
        <v>104</v>
      </c>
      <c r="I17190" s="1">
        <v>243</v>
      </c>
      <c r="J17190" s="1">
        <f>MONTH(BART_Rides[[#This Row],[Date]])</f>
        <v>2</v>
      </c>
      <c r="K17190" s="1">
        <f>WEEKDAY(BART_Rides[[#This Row],[Date]],2)</f>
        <v>3</v>
      </c>
      <c r="L17190" s="1" t="str">
        <f>LEFT(BART_Rides[[#This Row],[Lines]],1)</f>
        <v>O</v>
      </c>
      <c r="M17190" s="1" t="str">
        <f>IF(BART_Rides[[#This Row],[FirstLetter]]="Y","Yes","No")</f>
        <v>No</v>
      </c>
      <c r="N17190" s="1" t="str">
        <f>IF(OR(BART_Rides[[#This Row],[Station Code]]="EM", BART_Rides[[#This Row],[Station Code]]="MT", BART_Rides[[#This Row],[Station Code]]="PL", BART_Rides[[#This Row],[Station Code]]="CC"), "Yes", "No")</f>
        <v>No</v>
      </c>
    </row>
    <row r="17191" spans="6:14">
      <c r="F17191" s="3">
        <v>44231</v>
      </c>
      <c r="G17191" s="1" t="s">
        <v>95</v>
      </c>
      <c r="H17191" s="1" t="s">
        <v>104</v>
      </c>
      <c r="I17191" s="1">
        <v>223</v>
      </c>
      <c r="J17191" s="1">
        <f>MONTH(BART_Rides[[#This Row],[Date]])</f>
        <v>2</v>
      </c>
      <c r="K17191" s="1">
        <f>WEEKDAY(BART_Rides[[#This Row],[Date]],2)</f>
        <v>4</v>
      </c>
      <c r="L17191" s="1" t="str">
        <f>LEFT(BART_Rides[[#This Row],[Lines]],1)</f>
        <v>O</v>
      </c>
      <c r="M17191" s="1" t="str">
        <f>IF(BART_Rides[[#This Row],[FirstLetter]]="Y","Yes","No")</f>
        <v>No</v>
      </c>
      <c r="N17191" s="1" t="str">
        <f>IF(OR(BART_Rides[[#This Row],[Station Code]]="EM", BART_Rides[[#This Row],[Station Code]]="MT", BART_Rides[[#This Row],[Station Code]]="PL", BART_Rides[[#This Row],[Station Code]]="CC"), "Yes", "No")</f>
        <v>No</v>
      </c>
    </row>
    <row r="17192" spans="6:14">
      <c r="F17192" s="3">
        <v>44232</v>
      </c>
      <c r="G17192" s="1" t="s">
        <v>95</v>
      </c>
      <c r="H17192" s="1" t="s">
        <v>104</v>
      </c>
      <c r="I17192" s="1">
        <v>245</v>
      </c>
      <c r="J17192" s="1">
        <f>MONTH(BART_Rides[[#This Row],[Date]])</f>
        <v>2</v>
      </c>
      <c r="K17192" s="1">
        <f>WEEKDAY(BART_Rides[[#This Row],[Date]],2)</f>
        <v>5</v>
      </c>
      <c r="L17192" s="1" t="str">
        <f>LEFT(BART_Rides[[#This Row],[Lines]],1)</f>
        <v>O</v>
      </c>
      <c r="M17192" s="1" t="str">
        <f>IF(BART_Rides[[#This Row],[FirstLetter]]="Y","Yes","No")</f>
        <v>No</v>
      </c>
      <c r="N17192" s="1" t="str">
        <f>IF(OR(BART_Rides[[#This Row],[Station Code]]="EM", BART_Rides[[#This Row],[Station Code]]="MT", BART_Rides[[#This Row],[Station Code]]="PL", BART_Rides[[#This Row],[Station Code]]="CC"), "Yes", "No")</f>
        <v>No</v>
      </c>
    </row>
    <row r="17193" spans="6:14">
      <c r="F17193" s="3">
        <v>44233</v>
      </c>
      <c r="G17193" s="1" t="s">
        <v>95</v>
      </c>
      <c r="H17193" s="1" t="s">
        <v>104</v>
      </c>
      <c r="I17193" s="1">
        <v>234</v>
      </c>
      <c r="J17193" s="1">
        <f>MONTH(BART_Rides[[#This Row],[Date]])</f>
        <v>2</v>
      </c>
      <c r="K17193" s="1">
        <f>WEEKDAY(BART_Rides[[#This Row],[Date]],2)</f>
        <v>6</v>
      </c>
      <c r="L17193" s="1" t="str">
        <f>LEFT(BART_Rides[[#This Row],[Lines]],1)</f>
        <v>O</v>
      </c>
      <c r="M17193" s="1" t="str">
        <f>IF(BART_Rides[[#This Row],[FirstLetter]]="Y","Yes","No")</f>
        <v>No</v>
      </c>
      <c r="N17193" s="1" t="str">
        <f>IF(OR(BART_Rides[[#This Row],[Station Code]]="EM", BART_Rides[[#This Row],[Station Code]]="MT", BART_Rides[[#This Row],[Station Code]]="PL", BART_Rides[[#This Row],[Station Code]]="CC"), "Yes", "No")</f>
        <v>No</v>
      </c>
    </row>
    <row r="17194" spans="6:14">
      <c r="F17194" s="3">
        <v>44234</v>
      </c>
      <c r="G17194" s="1" t="s">
        <v>95</v>
      </c>
      <c r="H17194" s="1" t="s">
        <v>104</v>
      </c>
      <c r="I17194" s="1">
        <v>176</v>
      </c>
      <c r="J17194" s="1">
        <f>MONTH(BART_Rides[[#This Row],[Date]])</f>
        <v>2</v>
      </c>
      <c r="K17194" s="1">
        <f>WEEKDAY(BART_Rides[[#This Row],[Date]],2)</f>
        <v>7</v>
      </c>
      <c r="L17194" s="1" t="str">
        <f>LEFT(BART_Rides[[#This Row],[Lines]],1)</f>
        <v>O</v>
      </c>
      <c r="M17194" s="1" t="str">
        <f>IF(BART_Rides[[#This Row],[FirstLetter]]="Y","Yes","No")</f>
        <v>No</v>
      </c>
      <c r="N17194" s="1" t="str">
        <f>IF(OR(BART_Rides[[#This Row],[Station Code]]="EM", BART_Rides[[#This Row],[Station Code]]="MT", BART_Rides[[#This Row],[Station Code]]="PL", BART_Rides[[#This Row],[Station Code]]="CC"), "Yes", "No")</f>
        <v>No</v>
      </c>
    </row>
    <row r="17195" spans="6:14">
      <c r="F17195" s="3">
        <v>44235</v>
      </c>
      <c r="G17195" s="1" t="s">
        <v>95</v>
      </c>
      <c r="H17195" s="1" t="s">
        <v>104</v>
      </c>
      <c r="I17195" s="1">
        <v>210</v>
      </c>
      <c r="J17195" s="1">
        <f>MONTH(BART_Rides[[#This Row],[Date]])</f>
        <v>2</v>
      </c>
      <c r="K17195" s="1">
        <f>WEEKDAY(BART_Rides[[#This Row],[Date]],2)</f>
        <v>1</v>
      </c>
      <c r="L17195" s="1" t="str">
        <f>LEFT(BART_Rides[[#This Row],[Lines]],1)</f>
        <v>O</v>
      </c>
      <c r="M17195" s="1" t="str">
        <f>IF(BART_Rides[[#This Row],[FirstLetter]]="Y","Yes","No")</f>
        <v>No</v>
      </c>
      <c r="N17195" s="1" t="str">
        <f>IF(OR(BART_Rides[[#This Row],[Station Code]]="EM", BART_Rides[[#This Row],[Station Code]]="MT", BART_Rides[[#This Row],[Station Code]]="PL", BART_Rides[[#This Row],[Station Code]]="CC"), "Yes", "No")</f>
        <v>No</v>
      </c>
    </row>
    <row r="17196" spans="6:14">
      <c r="F17196" s="3">
        <v>44236</v>
      </c>
      <c r="G17196" s="1" t="s">
        <v>95</v>
      </c>
      <c r="H17196" s="1" t="s">
        <v>104</v>
      </c>
      <c r="I17196" s="1">
        <v>205</v>
      </c>
      <c r="J17196" s="1">
        <f>MONTH(BART_Rides[[#This Row],[Date]])</f>
        <v>2</v>
      </c>
      <c r="K17196" s="1">
        <f>WEEKDAY(BART_Rides[[#This Row],[Date]],2)</f>
        <v>2</v>
      </c>
      <c r="L17196" s="1" t="str">
        <f>LEFT(BART_Rides[[#This Row],[Lines]],1)</f>
        <v>O</v>
      </c>
      <c r="M17196" s="1" t="str">
        <f>IF(BART_Rides[[#This Row],[FirstLetter]]="Y","Yes","No")</f>
        <v>No</v>
      </c>
      <c r="N17196" s="1" t="str">
        <f>IF(OR(BART_Rides[[#This Row],[Station Code]]="EM", BART_Rides[[#This Row],[Station Code]]="MT", BART_Rides[[#This Row],[Station Code]]="PL", BART_Rides[[#This Row],[Station Code]]="CC"), "Yes", "No")</f>
        <v>No</v>
      </c>
    </row>
    <row r="17197" spans="6:14">
      <c r="F17197" s="3">
        <v>44237</v>
      </c>
      <c r="G17197" s="1" t="s">
        <v>95</v>
      </c>
      <c r="H17197" s="1" t="s">
        <v>104</v>
      </c>
      <c r="I17197" s="1">
        <v>223</v>
      </c>
      <c r="J17197" s="1">
        <f>MONTH(BART_Rides[[#This Row],[Date]])</f>
        <v>2</v>
      </c>
      <c r="K17197" s="1">
        <f>WEEKDAY(BART_Rides[[#This Row],[Date]],2)</f>
        <v>3</v>
      </c>
      <c r="L17197" s="1" t="str">
        <f>LEFT(BART_Rides[[#This Row],[Lines]],1)</f>
        <v>O</v>
      </c>
      <c r="M17197" s="1" t="str">
        <f>IF(BART_Rides[[#This Row],[FirstLetter]]="Y","Yes","No")</f>
        <v>No</v>
      </c>
      <c r="N17197" s="1" t="str">
        <f>IF(OR(BART_Rides[[#This Row],[Station Code]]="EM", BART_Rides[[#This Row],[Station Code]]="MT", BART_Rides[[#This Row],[Station Code]]="PL", BART_Rides[[#This Row],[Station Code]]="CC"), "Yes", "No")</f>
        <v>No</v>
      </c>
    </row>
    <row r="17198" spans="6:14">
      <c r="F17198" s="3">
        <v>44238</v>
      </c>
      <c r="G17198" s="1" t="s">
        <v>95</v>
      </c>
      <c r="H17198" s="1" t="s">
        <v>104</v>
      </c>
      <c r="I17198" s="1">
        <v>210</v>
      </c>
      <c r="J17198" s="1">
        <f>MONTH(BART_Rides[[#This Row],[Date]])</f>
        <v>2</v>
      </c>
      <c r="K17198" s="1">
        <f>WEEKDAY(BART_Rides[[#This Row],[Date]],2)</f>
        <v>4</v>
      </c>
      <c r="L17198" s="1" t="str">
        <f>LEFT(BART_Rides[[#This Row],[Lines]],1)</f>
        <v>O</v>
      </c>
      <c r="M17198" s="1" t="str">
        <f>IF(BART_Rides[[#This Row],[FirstLetter]]="Y","Yes","No")</f>
        <v>No</v>
      </c>
      <c r="N17198" s="1" t="str">
        <f>IF(OR(BART_Rides[[#This Row],[Station Code]]="EM", BART_Rides[[#This Row],[Station Code]]="MT", BART_Rides[[#This Row],[Station Code]]="PL", BART_Rides[[#This Row],[Station Code]]="CC"), "Yes", "No")</f>
        <v>No</v>
      </c>
    </row>
    <row r="17199" spans="6:14">
      <c r="F17199" s="3">
        <v>44239</v>
      </c>
      <c r="G17199" s="1" t="s">
        <v>95</v>
      </c>
      <c r="H17199" s="1" t="s">
        <v>104</v>
      </c>
      <c r="I17199" s="1">
        <v>262</v>
      </c>
      <c r="J17199" s="1">
        <f>MONTH(BART_Rides[[#This Row],[Date]])</f>
        <v>2</v>
      </c>
      <c r="K17199" s="1">
        <f>WEEKDAY(BART_Rides[[#This Row],[Date]],2)</f>
        <v>5</v>
      </c>
      <c r="L17199" s="1" t="str">
        <f>LEFT(BART_Rides[[#This Row],[Lines]],1)</f>
        <v>O</v>
      </c>
      <c r="M17199" s="1" t="str">
        <f>IF(BART_Rides[[#This Row],[FirstLetter]]="Y","Yes","No")</f>
        <v>No</v>
      </c>
      <c r="N17199" s="1" t="str">
        <f>IF(OR(BART_Rides[[#This Row],[Station Code]]="EM", BART_Rides[[#This Row],[Station Code]]="MT", BART_Rides[[#This Row],[Station Code]]="PL", BART_Rides[[#This Row],[Station Code]]="CC"), "Yes", "No")</f>
        <v>No</v>
      </c>
    </row>
    <row r="17200" spans="6:14">
      <c r="F17200" s="3">
        <v>44240</v>
      </c>
      <c r="G17200" s="1" t="s">
        <v>95</v>
      </c>
      <c r="H17200" s="1" t="s">
        <v>104</v>
      </c>
      <c r="I17200" s="1">
        <v>205</v>
      </c>
      <c r="J17200" s="1">
        <f>MONTH(BART_Rides[[#This Row],[Date]])</f>
        <v>2</v>
      </c>
      <c r="K17200" s="1">
        <f>WEEKDAY(BART_Rides[[#This Row],[Date]],2)</f>
        <v>6</v>
      </c>
      <c r="L17200" s="1" t="str">
        <f>LEFT(BART_Rides[[#This Row],[Lines]],1)</f>
        <v>O</v>
      </c>
      <c r="M17200" s="1" t="str">
        <f>IF(BART_Rides[[#This Row],[FirstLetter]]="Y","Yes","No")</f>
        <v>No</v>
      </c>
      <c r="N17200" s="1" t="str">
        <f>IF(OR(BART_Rides[[#This Row],[Station Code]]="EM", BART_Rides[[#This Row],[Station Code]]="MT", BART_Rides[[#This Row],[Station Code]]="PL", BART_Rides[[#This Row],[Station Code]]="CC"), "Yes", "No")</f>
        <v>No</v>
      </c>
    </row>
    <row r="17201" spans="6:14">
      <c r="F17201" s="3">
        <v>44241</v>
      </c>
      <c r="G17201" s="1" t="s">
        <v>95</v>
      </c>
      <c r="H17201" s="1" t="s">
        <v>104</v>
      </c>
      <c r="I17201" s="1">
        <v>200</v>
      </c>
      <c r="J17201" s="1">
        <f>MONTH(BART_Rides[[#This Row],[Date]])</f>
        <v>2</v>
      </c>
      <c r="K17201" s="1">
        <f>WEEKDAY(BART_Rides[[#This Row],[Date]],2)</f>
        <v>7</v>
      </c>
      <c r="L17201" s="1" t="str">
        <f>LEFT(BART_Rides[[#This Row],[Lines]],1)</f>
        <v>O</v>
      </c>
      <c r="M17201" s="1" t="str">
        <f>IF(BART_Rides[[#This Row],[FirstLetter]]="Y","Yes","No")</f>
        <v>No</v>
      </c>
      <c r="N17201" s="1" t="str">
        <f>IF(OR(BART_Rides[[#This Row],[Station Code]]="EM", BART_Rides[[#This Row],[Station Code]]="MT", BART_Rides[[#This Row],[Station Code]]="PL", BART_Rides[[#This Row],[Station Code]]="CC"), "Yes", "No")</f>
        <v>No</v>
      </c>
    </row>
    <row r="17202" spans="6:14">
      <c r="F17202" s="3">
        <v>44242</v>
      </c>
      <c r="G17202" s="1" t="s">
        <v>95</v>
      </c>
      <c r="H17202" s="1" t="s">
        <v>104</v>
      </c>
      <c r="I17202" s="1">
        <v>190</v>
      </c>
      <c r="J17202" s="1">
        <f>MONTH(BART_Rides[[#This Row],[Date]])</f>
        <v>2</v>
      </c>
      <c r="K17202" s="1">
        <f>WEEKDAY(BART_Rides[[#This Row],[Date]],2)</f>
        <v>1</v>
      </c>
      <c r="L17202" s="1" t="str">
        <f>LEFT(BART_Rides[[#This Row],[Lines]],1)</f>
        <v>O</v>
      </c>
      <c r="M17202" s="1" t="str">
        <f>IF(BART_Rides[[#This Row],[FirstLetter]]="Y","Yes","No")</f>
        <v>No</v>
      </c>
      <c r="N17202" s="1" t="str">
        <f>IF(OR(BART_Rides[[#This Row],[Station Code]]="EM", BART_Rides[[#This Row],[Station Code]]="MT", BART_Rides[[#This Row],[Station Code]]="PL", BART_Rides[[#This Row],[Station Code]]="CC"), "Yes", "No")</f>
        <v>No</v>
      </c>
    </row>
    <row r="17203" spans="6:14">
      <c r="F17203" s="3">
        <v>44243</v>
      </c>
      <c r="G17203" s="1" t="s">
        <v>95</v>
      </c>
      <c r="H17203" s="1" t="s">
        <v>104</v>
      </c>
      <c r="I17203" s="1">
        <v>225</v>
      </c>
      <c r="J17203" s="1">
        <f>MONTH(BART_Rides[[#This Row],[Date]])</f>
        <v>2</v>
      </c>
      <c r="K17203" s="1">
        <f>WEEKDAY(BART_Rides[[#This Row],[Date]],2)</f>
        <v>2</v>
      </c>
      <c r="L17203" s="1" t="str">
        <f>LEFT(BART_Rides[[#This Row],[Lines]],1)</f>
        <v>O</v>
      </c>
      <c r="M17203" s="1" t="str">
        <f>IF(BART_Rides[[#This Row],[FirstLetter]]="Y","Yes","No")</f>
        <v>No</v>
      </c>
      <c r="N17203" s="1" t="str">
        <f>IF(OR(BART_Rides[[#This Row],[Station Code]]="EM", BART_Rides[[#This Row],[Station Code]]="MT", BART_Rides[[#This Row],[Station Code]]="PL", BART_Rides[[#This Row],[Station Code]]="CC"), "Yes", "No")</f>
        <v>No</v>
      </c>
    </row>
    <row r="17204" spans="6:14">
      <c r="F17204" s="3">
        <v>44244</v>
      </c>
      <c r="G17204" s="1" t="s">
        <v>95</v>
      </c>
      <c r="H17204" s="1" t="s">
        <v>104</v>
      </c>
      <c r="I17204" s="1">
        <v>229</v>
      </c>
      <c r="J17204" s="1">
        <f>MONTH(BART_Rides[[#This Row],[Date]])</f>
        <v>2</v>
      </c>
      <c r="K17204" s="1">
        <f>WEEKDAY(BART_Rides[[#This Row],[Date]],2)</f>
        <v>3</v>
      </c>
      <c r="L17204" s="1" t="str">
        <f>LEFT(BART_Rides[[#This Row],[Lines]],1)</f>
        <v>O</v>
      </c>
      <c r="M17204" s="1" t="str">
        <f>IF(BART_Rides[[#This Row],[FirstLetter]]="Y","Yes","No")</f>
        <v>No</v>
      </c>
      <c r="N17204" s="1" t="str">
        <f>IF(OR(BART_Rides[[#This Row],[Station Code]]="EM", BART_Rides[[#This Row],[Station Code]]="MT", BART_Rides[[#This Row],[Station Code]]="PL", BART_Rides[[#This Row],[Station Code]]="CC"), "Yes", "No")</f>
        <v>No</v>
      </c>
    </row>
    <row r="17205" spans="6:14">
      <c r="F17205" s="3">
        <v>44245</v>
      </c>
      <c r="G17205" s="1" t="s">
        <v>95</v>
      </c>
      <c r="H17205" s="1" t="s">
        <v>104</v>
      </c>
      <c r="I17205" s="1">
        <v>225</v>
      </c>
      <c r="J17205" s="1">
        <f>MONTH(BART_Rides[[#This Row],[Date]])</f>
        <v>2</v>
      </c>
      <c r="K17205" s="1">
        <f>WEEKDAY(BART_Rides[[#This Row],[Date]],2)</f>
        <v>4</v>
      </c>
      <c r="L17205" s="1" t="str">
        <f>LEFT(BART_Rides[[#This Row],[Lines]],1)</f>
        <v>O</v>
      </c>
      <c r="M17205" s="1" t="str">
        <f>IF(BART_Rides[[#This Row],[FirstLetter]]="Y","Yes","No")</f>
        <v>No</v>
      </c>
      <c r="N17205" s="1" t="str">
        <f>IF(OR(BART_Rides[[#This Row],[Station Code]]="EM", BART_Rides[[#This Row],[Station Code]]="MT", BART_Rides[[#This Row],[Station Code]]="PL", BART_Rides[[#This Row],[Station Code]]="CC"), "Yes", "No")</f>
        <v>No</v>
      </c>
    </row>
    <row r="17206" spans="6:14">
      <c r="F17206" s="3">
        <v>44246</v>
      </c>
      <c r="G17206" s="1" t="s">
        <v>95</v>
      </c>
      <c r="H17206" s="1" t="s">
        <v>104</v>
      </c>
      <c r="I17206" s="1">
        <v>255</v>
      </c>
      <c r="J17206" s="1">
        <f>MONTH(BART_Rides[[#This Row],[Date]])</f>
        <v>2</v>
      </c>
      <c r="K17206" s="1">
        <f>WEEKDAY(BART_Rides[[#This Row],[Date]],2)</f>
        <v>5</v>
      </c>
      <c r="L17206" s="1" t="str">
        <f>LEFT(BART_Rides[[#This Row],[Lines]],1)</f>
        <v>O</v>
      </c>
      <c r="M17206" s="1" t="str">
        <f>IF(BART_Rides[[#This Row],[FirstLetter]]="Y","Yes","No")</f>
        <v>No</v>
      </c>
      <c r="N17206" s="1" t="str">
        <f>IF(OR(BART_Rides[[#This Row],[Station Code]]="EM", BART_Rides[[#This Row],[Station Code]]="MT", BART_Rides[[#This Row],[Station Code]]="PL", BART_Rides[[#This Row],[Station Code]]="CC"), "Yes", "No")</f>
        <v>No</v>
      </c>
    </row>
    <row r="17207" spans="6:14">
      <c r="F17207" s="3">
        <v>44247</v>
      </c>
      <c r="G17207" s="1" t="s">
        <v>95</v>
      </c>
      <c r="H17207" s="1" t="s">
        <v>104</v>
      </c>
      <c r="I17207" s="1">
        <v>211</v>
      </c>
      <c r="J17207" s="1">
        <f>MONTH(BART_Rides[[#This Row],[Date]])</f>
        <v>2</v>
      </c>
      <c r="K17207" s="1">
        <f>WEEKDAY(BART_Rides[[#This Row],[Date]],2)</f>
        <v>6</v>
      </c>
      <c r="L17207" s="1" t="str">
        <f>LEFT(BART_Rides[[#This Row],[Lines]],1)</f>
        <v>O</v>
      </c>
      <c r="M17207" s="1" t="str">
        <f>IF(BART_Rides[[#This Row],[FirstLetter]]="Y","Yes","No")</f>
        <v>No</v>
      </c>
      <c r="N17207" s="1" t="str">
        <f>IF(OR(BART_Rides[[#This Row],[Station Code]]="EM", BART_Rides[[#This Row],[Station Code]]="MT", BART_Rides[[#This Row],[Station Code]]="PL", BART_Rides[[#This Row],[Station Code]]="CC"), "Yes", "No")</f>
        <v>No</v>
      </c>
    </row>
    <row r="17208" spans="6:14">
      <c r="F17208" s="3">
        <v>44248</v>
      </c>
      <c r="G17208" s="1" t="s">
        <v>95</v>
      </c>
      <c r="H17208" s="1" t="s">
        <v>104</v>
      </c>
      <c r="I17208" s="1">
        <v>194</v>
      </c>
      <c r="J17208" s="1">
        <f>MONTH(BART_Rides[[#This Row],[Date]])</f>
        <v>2</v>
      </c>
      <c r="K17208" s="1">
        <f>WEEKDAY(BART_Rides[[#This Row],[Date]],2)</f>
        <v>7</v>
      </c>
      <c r="L17208" s="1" t="str">
        <f>LEFT(BART_Rides[[#This Row],[Lines]],1)</f>
        <v>O</v>
      </c>
      <c r="M17208" s="1" t="str">
        <f>IF(BART_Rides[[#This Row],[FirstLetter]]="Y","Yes","No")</f>
        <v>No</v>
      </c>
      <c r="N17208" s="1" t="str">
        <f>IF(OR(BART_Rides[[#This Row],[Station Code]]="EM", BART_Rides[[#This Row],[Station Code]]="MT", BART_Rides[[#This Row],[Station Code]]="PL", BART_Rides[[#This Row],[Station Code]]="CC"), "Yes", "No")</f>
        <v>No</v>
      </c>
    </row>
    <row r="17209" spans="6:14">
      <c r="F17209" s="3">
        <v>44249</v>
      </c>
      <c r="G17209" s="1" t="s">
        <v>95</v>
      </c>
      <c r="H17209" s="1" t="s">
        <v>104</v>
      </c>
      <c r="I17209" s="1">
        <v>221</v>
      </c>
      <c r="J17209" s="1">
        <f>MONTH(BART_Rides[[#This Row],[Date]])</f>
        <v>2</v>
      </c>
      <c r="K17209" s="1">
        <f>WEEKDAY(BART_Rides[[#This Row],[Date]],2)</f>
        <v>1</v>
      </c>
      <c r="L17209" s="1" t="str">
        <f>LEFT(BART_Rides[[#This Row],[Lines]],1)</f>
        <v>O</v>
      </c>
      <c r="M17209" s="1" t="str">
        <f>IF(BART_Rides[[#This Row],[FirstLetter]]="Y","Yes","No")</f>
        <v>No</v>
      </c>
      <c r="N17209" s="1" t="str">
        <f>IF(OR(BART_Rides[[#This Row],[Station Code]]="EM", BART_Rides[[#This Row],[Station Code]]="MT", BART_Rides[[#This Row],[Station Code]]="PL", BART_Rides[[#This Row],[Station Code]]="CC"), "Yes", "No")</f>
        <v>No</v>
      </c>
    </row>
    <row r="17210" spans="6:14">
      <c r="F17210" s="3">
        <v>44250</v>
      </c>
      <c r="G17210" s="1" t="s">
        <v>95</v>
      </c>
      <c r="H17210" s="1" t="s">
        <v>104</v>
      </c>
      <c r="I17210" s="1">
        <v>236</v>
      </c>
      <c r="J17210" s="1">
        <f>MONTH(BART_Rides[[#This Row],[Date]])</f>
        <v>2</v>
      </c>
      <c r="K17210" s="1">
        <f>WEEKDAY(BART_Rides[[#This Row],[Date]],2)</f>
        <v>2</v>
      </c>
      <c r="L17210" s="1" t="str">
        <f>LEFT(BART_Rides[[#This Row],[Lines]],1)</f>
        <v>O</v>
      </c>
      <c r="M17210" s="1" t="str">
        <f>IF(BART_Rides[[#This Row],[FirstLetter]]="Y","Yes","No")</f>
        <v>No</v>
      </c>
      <c r="N17210" s="1" t="str">
        <f>IF(OR(BART_Rides[[#This Row],[Station Code]]="EM", BART_Rides[[#This Row],[Station Code]]="MT", BART_Rides[[#This Row],[Station Code]]="PL", BART_Rides[[#This Row],[Station Code]]="CC"), "Yes", "No")</f>
        <v>No</v>
      </c>
    </row>
    <row r="17211" spans="6:14">
      <c r="F17211" s="3">
        <v>44251</v>
      </c>
      <c r="G17211" s="1" t="s">
        <v>95</v>
      </c>
      <c r="H17211" s="1" t="s">
        <v>104</v>
      </c>
      <c r="I17211" s="1">
        <v>226</v>
      </c>
      <c r="J17211" s="1">
        <f>MONTH(BART_Rides[[#This Row],[Date]])</f>
        <v>2</v>
      </c>
      <c r="K17211" s="1">
        <f>WEEKDAY(BART_Rides[[#This Row],[Date]],2)</f>
        <v>3</v>
      </c>
      <c r="L17211" s="1" t="str">
        <f>LEFT(BART_Rides[[#This Row],[Lines]],1)</f>
        <v>O</v>
      </c>
      <c r="M17211" s="1" t="str">
        <f>IF(BART_Rides[[#This Row],[FirstLetter]]="Y","Yes","No")</f>
        <v>No</v>
      </c>
      <c r="N17211" s="1" t="str">
        <f>IF(OR(BART_Rides[[#This Row],[Station Code]]="EM", BART_Rides[[#This Row],[Station Code]]="MT", BART_Rides[[#This Row],[Station Code]]="PL", BART_Rides[[#This Row],[Station Code]]="CC"), "Yes", "No")</f>
        <v>No</v>
      </c>
    </row>
    <row r="17212" spans="6:14">
      <c r="F17212" s="3">
        <v>44252</v>
      </c>
      <c r="G17212" s="1" t="s">
        <v>95</v>
      </c>
      <c r="H17212" s="1" t="s">
        <v>104</v>
      </c>
      <c r="I17212" s="1">
        <v>212</v>
      </c>
      <c r="J17212" s="1">
        <f>MONTH(BART_Rides[[#This Row],[Date]])</f>
        <v>2</v>
      </c>
      <c r="K17212" s="1">
        <f>WEEKDAY(BART_Rides[[#This Row],[Date]],2)</f>
        <v>4</v>
      </c>
      <c r="L17212" s="1" t="str">
        <f>LEFT(BART_Rides[[#This Row],[Lines]],1)</f>
        <v>O</v>
      </c>
      <c r="M17212" s="1" t="str">
        <f>IF(BART_Rides[[#This Row],[FirstLetter]]="Y","Yes","No")</f>
        <v>No</v>
      </c>
      <c r="N17212" s="1" t="str">
        <f>IF(OR(BART_Rides[[#This Row],[Station Code]]="EM", BART_Rides[[#This Row],[Station Code]]="MT", BART_Rides[[#This Row],[Station Code]]="PL", BART_Rides[[#This Row],[Station Code]]="CC"), "Yes", "No")</f>
        <v>No</v>
      </c>
    </row>
    <row r="17213" spans="6:14">
      <c r="F17213" s="3">
        <v>44253</v>
      </c>
      <c r="G17213" s="1" t="s">
        <v>95</v>
      </c>
      <c r="H17213" s="1" t="s">
        <v>104</v>
      </c>
      <c r="I17213" s="1">
        <v>264</v>
      </c>
      <c r="J17213" s="1">
        <f>MONTH(BART_Rides[[#This Row],[Date]])</f>
        <v>2</v>
      </c>
      <c r="K17213" s="1">
        <f>WEEKDAY(BART_Rides[[#This Row],[Date]],2)</f>
        <v>5</v>
      </c>
      <c r="L17213" s="1" t="str">
        <f>LEFT(BART_Rides[[#This Row],[Lines]],1)</f>
        <v>O</v>
      </c>
      <c r="M17213" s="1" t="str">
        <f>IF(BART_Rides[[#This Row],[FirstLetter]]="Y","Yes","No")</f>
        <v>No</v>
      </c>
      <c r="N17213" s="1" t="str">
        <f>IF(OR(BART_Rides[[#This Row],[Station Code]]="EM", BART_Rides[[#This Row],[Station Code]]="MT", BART_Rides[[#This Row],[Station Code]]="PL", BART_Rides[[#This Row],[Station Code]]="CC"), "Yes", "No")</f>
        <v>No</v>
      </c>
    </row>
    <row r="17214" spans="6:14">
      <c r="F17214" s="3">
        <v>44254</v>
      </c>
      <c r="G17214" s="1" t="s">
        <v>95</v>
      </c>
      <c r="H17214" s="1" t="s">
        <v>104</v>
      </c>
      <c r="I17214" s="1">
        <v>329</v>
      </c>
      <c r="J17214" s="1">
        <f>MONTH(BART_Rides[[#This Row],[Date]])</f>
        <v>2</v>
      </c>
      <c r="K17214" s="1">
        <f>WEEKDAY(BART_Rides[[#This Row],[Date]],2)</f>
        <v>6</v>
      </c>
      <c r="L17214" s="1" t="str">
        <f>LEFT(BART_Rides[[#This Row],[Lines]],1)</f>
        <v>O</v>
      </c>
      <c r="M17214" s="1" t="str">
        <f>IF(BART_Rides[[#This Row],[FirstLetter]]="Y","Yes","No")</f>
        <v>No</v>
      </c>
      <c r="N17214" s="1" t="str">
        <f>IF(OR(BART_Rides[[#This Row],[Station Code]]="EM", BART_Rides[[#This Row],[Station Code]]="MT", BART_Rides[[#This Row],[Station Code]]="PL", BART_Rides[[#This Row],[Station Code]]="CC"), "Yes", "No")</f>
        <v>No</v>
      </c>
    </row>
    <row r="17215" spans="6:14">
      <c r="F17215" s="3">
        <v>44255</v>
      </c>
      <c r="G17215" s="1" t="s">
        <v>95</v>
      </c>
      <c r="H17215" s="1" t="s">
        <v>104</v>
      </c>
      <c r="I17215" s="1">
        <v>215</v>
      </c>
      <c r="J17215" s="1">
        <f>MONTH(BART_Rides[[#This Row],[Date]])</f>
        <v>2</v>
      </c>
      <c r="K17215" s="1">
        <f>WEEKDAY(BART_Rides[[#This Row],[Date]],2)</f>
        <v>7</v>
      </c>
      <c r="L17215" s="1" t="str">
        <f>LEFT(BART_Rides[[#This Row],[Lines]],1)</f>
        <v>O</v>
      </c>
      <c r="M17215" s="1" t="str">
        <f>IF(BART_Rides[[#This Row],[FirstLetter]]="Y","Yes","No")</f>
        <v>No</v>
      </c>
      <c r="N17215" s="1" t="str">
        <f>IF(OR(BART_Rides[[#This Row],[Station Code]]="EM", BART_Rides[[#This Row],[Station Code]]="MT", BART_Rides[[#This Row],[Station Code]]="PL", BART_Rides[[#This Row],[Station Code]]="CC"), "Yes", "No")</f>
        <v>No</v>
      </c>
    </row>
    <row r="17216" spans="6:14">
      <c r="F17216" s="3">
        <v>44256</v>
      </c>
      <c r="G17216" s="1" t="s">
        <v>95</v>
      </c>
      <c r="H17216" s="1" t="s">
        <v>104</v>
      </c>
      <c r="I17216" s="1">
        <v>191</v>
      </c>
      <c r="J17216" s="1">
        <f>MONTH(BART_Rides[[#This Row],[Date]])</f>
        <v>3</v>
      </c>
      <c r="K17216" s="1">
        <f>WEEKDAY(BART_Rides[[#This Row],[Date]],2)</f>
        <v>1</v>
      </c>
      <c r="L17216" s="1" t="str">
        <f>LEFT(BART_Rides[[#This Row],[Lines]],1)</f>
        <v>O</v>
      </c>
      <c r="M17216" s="1" t="str">
        <f>IF(BART_Rides[[#This Row],[FirstLetter]]="Y","Yes","No")</f>
        <v>No</v>
      </c>
      <c r="N17216" s="1" t="str">
        <f>IF(OR(BART_Rides[[#This Row],[Station Code]]="EM", BART_Rides[[#This Row],[Station Code]]="MT", BART_Rides[[#This Row],[Station Code]]="PL", BART_Rides[[#This Row],[Station Code]]="CC"), "Yes", "No")</f>
        <v>No</v>
      </c>
    </row>
    <row r="17217" spans="6:14">
      <c r="F17217" s="3">
        <v>44257</v>
      </c>
      <c r="G17217" s="1" t="s">
        <v>95</v>
      </c>
      <c r="H17217" s="1" t="s">
        <v>104</v>
      </c>
      <c r="I17217" s="1">
        <v>233</v>
      </c>
      <c r="J17217" s="1">
        <f>MONTH(BART_Rides[[#This Row],[Date]])</f>
        <v>3</v>
      </c>
      <c r="K17217" s="1">
        <f>WEEKDAY(BART_Rides[[#This Row],[Date]],2)</f>
        <v>2</v>
      </c>
      <c r="L17217" s="1" t="str">
        <f>LEFT(BART_Rides[[#This Row],[Lines]],1)</f>
        <v>O</v>
      </c>
      <c r="M17217" s="1" t="str">
        <f>IF(BART_Rides[[#This Row],[FirstLetter]]="Y","Yes","No")</f>
        <v>No</v>
      </c>
      <c r="N17217" s="1" t="str">
        <f>IF(OR(BART_Rides[[#This Row],[Station Code]]="EM", BART_Rides[[#This Row],[Station Code]]="MT", BART_Rides[[#This Row],[Station Code]]="PL", BART_Rides[[#This Row],[Station Code]]="CC"), "Yes", "No")</f>
        <v>No</v>
      </c>
    </row>
    <row r="17218" spans="6:14">
      <c r="F17218" s="3">
        <v>44258</v>
      </c>
      <c r="G17218" s="1" t="s">
        <v>95</v>
      </c>
      <c r="H17218" s="1" t="s">
        <v>104</v>
      </c>
      <c r="I17218" s="1">
        <v>234</v>
      </c>
      <c r="J17218" s="1">
        <f>MONTH(BART_Rides[[#This Row],[Date]])</f>
        <v>3</v>
      </c>
      <c r="K17218" s="1">
        <f>WEEKDAY(BART_Rides[[#This Row],[Date]],2)</f>
        <v>3</v>
      </c>
      <c r="L17218" s="1" t="str">
        <f>LEFT(BART_Rides[[#This Row],[Lines]],1)</f>
        <v>O</v>
      </c>
      <c r="M17218" s="1" t="str">
        <f>IF(BART_Rides[[#This Row],[FirstLetter]]="Y","Yes","No")</f>
        <v>No</v>
      </c>
      <c r="N17218" s="1" t="str">
        <f>IF(OR(BART_Rides[[#This Row],[Station Code]]="EM", BART_Rides[[#This Row],[Station Code]]="MT", BART_Rides[[#This Row],[Station Code]]="PL", BART_Rides[[#This Row],[Station Code]]="CC"), "Yes", "No")</f>
        <v>No</v>
      </c>
    </row>
    <row r="17219" spans="6:14">
      <c r="F17219" s="3">
        <v>44259</v>
      </c>
      <c r="G17219" s="1" t="s">
        <v>95</v>
      </c>
      <c r="H17219" s="1" t="s">
        <v>104</v>
      </c>
      <c r="I17219" s="1">
        <v>251</v>
      </c>
      <c r="J17219" s="1">
        <f>MONTH(BART_Rides[[#This Row],[Date]])</f>
        <v>3</v>
      </c>
      <c r="K17219" s="1">
        <f>WEEKDAY(BART_Rides[[#This Row],[Date]],2)</f>
        <v>4</v>
      </c>
      <c r="L17219" s="1" t="str">
        <f>LEFT(BART_Rides[[#This Row],[Lines]],1)</f>
        <v>O</v>
      </c>
      <c r="M17219" s="1" t="str">
        <f>IF(BART_Rides[[#This Row],[FirstLetter]]="Y","Yes","No")</f>
        <v>No</v>
      </c>
      <c r="N17219" s="1" t="str">
        <f>IF(OR(BART_Rides[[#This Row],[Station Code]]="EM", BART_Rides[[#This Row],[Station Code]]="MT", BART_Rides[[#This Row],[Station Code]]="PL", BART_Rides[[#This Row],[Station Code]]="CC"), "Yes", "No")</f>
        <v>No</v>
      </c>
    </row>
    <row r="17220" spans="6:14">
      <c r="F17220" s="3">
        <v>44260</v>
      </c>
      <c r="G17220" s="1" t="s">
        <v>95</v>
      </c>
      <c r="H17220" s="1" t="s">
        <v>104</v>
      </c>
      <c r="I17220" s="1">
        <v>297</v>
      </c>
      <c r="J17220" s="1">
        <f>MONTH(BART_Rides[[#This Row],[Date]])</f>
        <v>3</v>
      </c>
      <c r="K17220" s="1">
        <f>WEEKDAY(BART_Rides[[#This Row],[Date]],2)</f>
        <v>5</v>
      </c>
      <c r="L17220" s="1" t="str">
        <f>LEFT(BART_Rides[[#This Row],[Lines]],1)</f>
        <v>O</v>
      </c>
      <c r="M17220" s="1" t="str">
        <f>IF(BART_Rides[[#This Row],[FirstLetter]]="Y","Yes","No")</f>
        <v>No</v>
      </c>
      <c r="N17220" s="1" t="str">
        <f>IF(OR(BART_Rides[[#This Row],[Station Code]]="EM", BART_Rides[[#This Row],[Station Code]]="MT", BART_Rides[[#This Row],[Station Code]]="PL", BART_Rides[[#This Row],[Station Code]]="CC"), "Yes", "No")</f>
        <v>No</v>
      </c>
    </row>
    <row r="17221" spans="6:14">
      <c r="F17221" s="3">
        <v>44261</v>
      </c>
      <c r="G17221" s="1" t="s">
        <v>95</v>
      </c>
      <c r="H17221" s="1" t="s">
        <v>104</v>
      </c>
      <c r="I17221" s="1">
        <v>280</v>
      </c>
      <c r="J17221" s="1">
        <f>MONTH(BART_Rides[[#This Row],[Date]])</f>
        <v>3</v>
      </c>
      <c r="K17221" s="1">
        <f>WEEKDAY(BART_Rides[[#This Row],[Date]],2)</f>
        <v>6</v>
      </c>
      <c r="L17221" s="1" t="str">
        <f>LEFT(BART_Rides[[#This Row],[Lines]],1)</f>
        <v>O</v>
      </c>
      <c r="M17221" s="1" t="str">
        <f>IF(BART_Rides[[#This Row],[FirstLetter]]="Y","Yes","No")</f>
        <v>No</v>
      </c>
      <c r="N17221" s="1" t="str">
        <f>IF(OR(BART_Rides[[#This Row],[Station Code]]="EM", BART_Rides[[#This Row],[Station Code]]="MT", BART_Rides[[#This Row],[Station Code]]="PL", BART_Rides[[#This Row],[Station Code]]="CC"), "Yes", "No")</f>
        <v>No</v>
      </c>
    </row>
    <row r="17222" spans="6:14">
      <c r="F17222" s="3">
        <v>44262</v>
      </c>
      <c r="G17222" s="1" t="s">
        <v>95</v>
      </c>
      <c r="H17222" s="1" t="s">
        <v>104</v>
      </c>
      <c r="I17222" s="1">
        <v>257</v>
      </c>
      <c r="J17222" s="1">
        <f>MONTH(BART_Rides[[#This Row],[Date]])</f>
        <v>3</v>
      </c>
      <c r="K17222" s="1">
        <f>WEEKDAY(BART_Rides[[#This Row],[Date]],2)</f>
        <v>7</v>
      </c>
      <c r="L17222" s="1" t="str">
        <f>LEFT(BART_Rides[[#This Row],[Lines]],1)</f>
        <v>O</v>
      </c>
      <c r="M17222" s="1" t="str">
        <f>IF(BART_Rides[[#This Row],[FirstLetter]]="Y","Yes","No")</f>
        <v>No</v>
      </c>
      <c r="N17222" s="1" t="str">
        <f>IF(OR(BART_Rides[[#This Row],[Station Code]]="EM", BART_Rides[[#This Row],[Station Code]]="MT", BART_Rides[[#This Row],[Station Code]]="PL", BART_Rides[[#This Row],[Station Code]]="CC"), "Yes", "No")</f>
        <v>No</v>
      </c>
    </row>
    <row r="17223" spans="6:14">
      <c r="F17223" s="3">
        <v>44263</v>
      </c>
      <c r="G17223" s="1" t="s">
        <v>95</v>
      </c>
      <c r="H17223" s="1" t="s">
        <v>104</v>
      </c>
      <c r="I17223" s="1">
        <v>245</v>
      </c>
      <c r="J17223" s="1">
        <f>MONTH(BART_Rides[[#This Row],[Date]])</f>
        <v>3</v>
      </c>
      <c r="K17223" s="1">
        <f>WEEKDAY(BART_Rides[[#This Row],[Date]],2)</f>
        <v>1</v>
      </c>
      <c r="L17223" s="1" t="str">
        <f>LEFT(BART_Rides[[#This Row],[Lines]],1)</f>
        <v>O</v>
      </c>
      <c r="M17223" s="1" t="str">
        <f>IF(BART_Rides[[#This Row],[FirstLetter]]="Y","Yes","No")</f>
        <v>No</v>
      </c>
      <c r="N17223" s="1" t="str">
        <f>IF(OR(BART_Rides[[#This Row],[Station Code]]="EM", BART_Rides[[#This Row],[Station Code]]="MT", BART_Rides[[#This Row],[Station Code]]="PL", BART_Rides[[#This Row],[Station Code]]="CC"), "Yes", "No")</f>
        <v>No</v>
      </c>
    </row>
    <row r="17224" spans="6:14">
      <c r="F17224" s="3">
        <v>44264</v>
      </c>
      <c r="G17224" s="1" t="s">
        <v>95</v>
      </c>
      <c r="H17224" s="1" t="s">
        <v>104</v>
      </c>
      <c r="I17224" s="1">
        <v>239</v>
      </c>
      <c r="J17224" s="1">
        <f>MONTH(BART_Rides[[#This Row],[Date]])</f>
        <v>3</v>
      </c>
      <c r="K17224" s="1">
        <f>WEEKDAY(BART_Rides[[#This Row],[Date]],2)</f>
        <v>2</v>
      </c>
      <c r="L17224" s="1" t="str">
        <f>LEFT(BART_Rides[[#This Row],[Lines]],1)</f>
        <v>O</v>
      </c>
      <c r="M17224" s="1" t="str">
        <f>IF(BART_Rides[[#This Row],[FirstLetter]]="Y","Yes","No")</f>
        <v>No</v>
      </c>
      <c r="N17224" s="1" t="str">
        <f>IF(OR(BART_Rides[[#This Row],[Station Code]]="EM", BART_Rides[[#This Row],[Station Code]]="MT", BART_Rides[[#This Row],[Station Code]]="PL", BART_Rides[[#This Row],[Station Code]]="CC"), "Yes", "No")</f>
        <v>No</v>
      </c>
    </row>
    <row r="17225" spans="6:14">
      <c r="F17225" s="3">
        <v>44265</v>
      </c>
      <c r="G17225" s="1" t="s">
        <v>95</v>
      </c>
      <c r="H17225" s="1" t="s">
        <v>104</v>
      </c>
      <c r="I17225" s="1">
        <v>202</v>
      </c>
      <c r="J17225" s="1">
        <f>MONTH(BART_Rides[[#This Row],[Date]])</f>
        <v>3</v>
      </c>
      <c r="K17225" s="1">
        <f>WEEKDAY(BART_Rides[[#This Row],[Date]],2)</f>
        <v>3</v>
      </c>
      <c r="L17225" s="1" t="str">
        <f>LEFT(BART_Rides[[#This Row],[Lines]],1)</f>
        <v>O</v>
      </c>
      <c r="M17225" s="1" t="str">
        <f>IF(BART_Rides[[#This Row],[FirstLetter]]="Y","Yes","No")</f>
        <v>No</v>
      </c>
      <c r="N17225" s="1" t="str">
        <f>IF(OR(BART_Rides[[#This Row],[Station Code]]="EM", BART_Rides[[#This Row],[Station Code]]="MT", BART_Rides[[#This Row],[Station Code]]="PL", BART_Rides[[#This Row],[Station Code]]="CC"), "Yes", "No")</f>
        <v>No</v>
      </c>
    </row>
    <row r="17226" spans="6:14">
      <c r="F17226" s="3">
        <v>44266</v>
      </c>
      <c r="G17226" s="1" t="s">
        <v>95</v>
      </c>
      <c r="H17226" s="1" t="s">
        <v>104</v>
      </c>
      <c r="I17226" s="1">
        <v>241</v>
      </c>
      <c r="J17226" s="1">
        <f>MONTH(BART_Rides[[#This Row],[Date]])</f>
        <v>3</v>
      </c>
      <c r="K17226" s="1">
        <f>WEEKDAY(BART_Rides[[#This Row],[Date]],2)</f>
        <v>4</v>
      </c>
      <c r="L17226" s="1" t="str">
        <f>LEFT(BART_Rides[[#This Row],[Lines]],1)</f>
        <v>O</v>
      </c>
      <c r="M17226" s="1" t="str">
        <f>IF(BART_Rides[[#This Row],[FirstLetter]]="Y","Yes","No")</f>
        <v>No</v>
      </c>
      <c r="N17226" s="1" t="str">
        <f>IF(OR(BART_Rides[[#This Row],[Station Code]]="EM", BART_Rides[[#This Row],[Station Code]]="MT", BART_Rides[[#This Row],[Station Code]]="PL", BART_Rides[[#This Row],[Station Code]]="CC"), "Yes", "No")</f>
        <v>No</v>
      </c>
    </row>
    <row r="17227" spans="6:14">
      <c r="F17227" s="3">
        <v>44267</v>
      </c>
      <c r="G17227" s="1" t="s">
        <v>95</v>
      </c>
      <c r="H17227" s="1" t="s">
        <v>104</v>
      </c>
      <c r="I17227" s="1">
        <v>264</v>
      </c>
      <c r="J17227" s="1">
        <f>MONTH(BART_Rides[[#This Row],[Date]])</f>
        <v>3</v>
      </c>
      <c r="K17227" s="1">
        <f>WEEKDAY(BART_Rides[[#This Row],[Date]],2)</f>
        <v>5</v>
      </c>
      <c r="L17227" s="1" t="str">
        <f>LEFT(BART_Rides[[#This Row],[Lines]],1)</f>
        <v>O</v>
      </c>
      <c r="M17227" s="1" t="str">
        <f>IF(BART_Rides[[#This Row],[FirstLetter]]="Y","Yes","No")</f>
        <v>No</v>
      </c>
      <c r="N17227" s="1" t="str">
        <f>IF(OR(BART_Rides[[#This Row],[Station Code]]="EM", BART_Rides[[#This Row],[Station Code]]="MT", BART_Rides[[#This Row],[Station Code]]="PL", BART_Rides[[#This Row],[Station Code]]="CC"), "Yes", "No")</f>
        <v>No</v>
      </c>
    </row>
    <row r="17228" spans="6:14">
      <c r="F17228" s="3">
        <v>44268</v>
      </c>
      <c r="G17228" s="1" t="s">
        <v>95</v>
      </c>
      <c r="H17228" s="1" t="s">
        <v>104</v>
      </c>
      <c r="I17228" s="1">
        <v>249</v>
      </c>
      <c r="J17228" s="1">
        <f>MONTH(BART_Rides[[#This Row],[Date]])</f>
        <v>3</v>
      </c>
      <c r="K17228" s="1">
        <f>WEEKDAY(BART_Rides[[#This Row],[Date]],2)</f>
        <v>6</v>
      </c>
      <c r="L17228" s="1" t="str">
        <f>LEFT(BART_Rides[[#This Row],[Lines]],1)</f>
        <v>O</v>
      </c>
      <c r="M17228" s="1" t="str">
        <f>IF(BART_Rides[[#This Row],[FirstLetter]]="Y","Yes","No")</f>
        <v>No</v>
      </c>
      <c r="N17228" s="1" t="str">
        <f>IF(OR(BART_Rides[[#This Row],[Station Code]]="EM", BART_Rides[[#This Row],[Station Code]]="MT", BART_Rides[[#This Row],[Station Code]]="PL", BART_Rides[[#This Row],[Station Code]]="CC"), "Yes", "No")</f>
        <v>No</v>
      </c>
    </row>
    <row r="17229" spans="6:14">
      <c r="F17229" s="3">
        <v>44269</v>
      </c>
      <c r="G17229" s="1" t="s">
        <v>95</v>
      </c>
      <c r="H17229" s="1" t="s">
        <v>104</v>
      </c>
      <c r="I17229" s="1">
        <v>189</v>
      </c>
      <c r="J17229" s="1">
        <f>MONTH(BART_Rides[[#This Row],[Date]])</f>
        <v>3</v>
      </c>
      <c r="K17229" s="1">
        <f>WEEKDAY(BART_Rides[[#This Row],[Date]],2)</f>
        <v>7</v>
      </c>
      <c r="L17229" s="1" t="str">
        <f>LEFT(BART_Rides[[#This Row],[Lines]],1)</f>
        <v>O</v>
      </c>
      <c r="M17229" s="1" t="str">
        <f>IF(BART_Rides[[#This Row],[FirstLetter]]="Y","Yes","No")</f>
        <v>No</v>
      </c>
      <c r="N17229" s="1" t="str">
        <f>IF(OR(BART_Rides[[#This Row],[Station Code]]="EM", BART_Rides[[#This Row],[Station Code]]="MT", BART_Rides[[#This Row],[Station Code]]="PL", BART_Rides[[#This Row],[Station Code]]="CC"), "Yes", "No")</f>
        <v>No</v>
      </c>
    </row>
    <row r="17230" spans="6:14">
      <c r="F17230" s="3">
        <v>44270</v>
      </c>
      <c r="G17230" s="1" t="s">
        <v>95</v>
      </c>
      <c r="H17230" s="1" t="s">
        <v>104</v>
      </c>
      <c r="I17230" s="1">
        <v>214</v>
      </c>
      <c r="J17230" s="1">
        <f>MONTH(BART_Rides[[#This Row],[Date]])</f>
        <v>3</v>
      </c>
      <c r="K17230" s="1">
        <f>WEEKDAY(BART_Rides[[#This Row],[Date]],2)</f>
        <v>1</v>
      </c>
      <c r="L17230" s="1" t="str">
        <f>LEFT(BART_Rides[[#This Row],[Lines]],1)</f>
        <v>O</v>
      </c>
      <c r="M17230" s="1" t="str">
        <f>IF(BART_Rides[[#This Row],[FirstLetter]]="Y","Yes","No")</f>
        <v>No</v>
      </c>
      <c r="N17230" s="1" t="str">
        <f>IF(OR(BART_Rides[[#This Row],[Station Code]]="EM", BART_Rides[[#This Row],[Station Code]]="MT", BART_Rides[[#This Row],[Station Code]]="PL", BART_Rides[[#This Row],[Station Code]]="CC"), "Yes", "No")</f>
        <v>No</v>
      </c>
    </row>
    <row r="17231" spans="6:14">
      <c r="F17231" s="3">
        <v>44271</v>
      </c>
      <c r="G17231" s="1" t="s">
        <v>95</v>
      </c>
      <c r="H17231" s="1" t="s">
        <v>104</v>
      </c>
      <c r="I17231" s="1">
        <v>259</v>
      </c>
      <c r="J17231" s="1">
        <f>MONTH(BART_Rides[[#This Row],[Date]])</f>
        <v>3</v>
      </c>
      <c r="K17231" s="1">
        <f>WEEKDAY(BART_Rides[[#This Row],[Date]],2)</f>
        <v>2</v>
      </c>
      <c r="L17231" s="1" t="str">
        <f>LEFT(BART_Rides[[#This Row],[Lines]],1)</f>
        <v>O</v>
      </c>
      <c r="M17231" s="1" t="str">
        <f>IF(BART_Rides[[#This Row],[FirstLetter]]="Y","Yes","No")</f>
        <v>No</v>
      </c>
      <c r="N17231" s="1" t="str">
        <f>IF(OR(BART_Rides[[#This Row],[Station Code]]="EM", BART_Rides[[#This Row],[Station Code]]="MT", BART_Rides[[#This Row],[Station Code]]="PL", BART_Rides[[#This Row],[Station Code]]="CC"), "Yes", "No")</f>
        <v>No</v>
      </c>
    </row>
    <row r="17232" spans="6:14">
      <c r="F17232" s="3">
        <v>44272</v>
      </c>
      <c r="G17232" s="1" t="s">
        <v>95</v>
      </c>
      <c r="H17232" s="1" t="s">
        <v>104</v>
      </c>
      <c r="I17232" s="1">
        <v>241</v>
      </c>
      <c r="J17232" s="1">
        <f>MONTH(BART_Rides[[#This Row],[Date]])</f>
        <v>3</v>
      </c>
      <c r="K17232" s="1">
        <f>WEEKDAY(BART_Rides[[#This Row],[Date]],2)</f>
        <v>3</v>
      </c>
      <c r="L17232" s="1" t="str">
        <f>LEFT(BART_Rides[[#This Row],[Lines]],1)</f>
        <v>O</v>
      </c>
      <c r="M17232" s="1" t="str">
        <f>IF(BART_Rides[[#This Row],[FirstLetter]]="Y","Yes","No")</f>
        <v>No</v>
      </c>
      <c r="N17232" s="1" t="str">
        <f>IF(OR(BART_Rides[[#This Row],[Station Code]]="EM", BART_Rides[[#This Row],[Station Code]]="MT", BART_Rides[[#This Row],[Station Code]]="PL", BART_Rides[[#This Row],[Station Code]]="CC"), "Yes", "No")</f>
        <v>No</v>
      </c>
    </row>
    <row r="17233" spans="6:14">
      <c r="F17233" s="3">
        <v>44273</v>
      </c>
      <c r="G17233" s="1" t="s">
        <v>95</v>
      </c>
      <c r="H17233" s="1" t="s">
        <v>104</v>
      </c>
      <c r="I17233" s="1">
        <v>238</v>
      </c>
      <c r="J17233" s="1">
        <f>MONTH(BART_Rides[[#This Row],[Date]])</f>
        <v>3</v>
      </c>
      <c r="K17233" s="1">
        <f>WEEKDAY(BART_Rides[[#This Row],[Date]],2)</f>
        <v>4</v>
      </c>
      <c r="L17233" s="1" t="str">
        <f>LEFT(BART_Rides[[#This Row],[Lines]],1)</f>
        <v>O</v>
      </c>
      <c r="M17233" s="1" t="str">
        <f>IF(BART_Rides[[#This Row],[FirstLetter]]="Y","Yes","No")</f>
        <v>No</v>
      </c>
      <c r="N17233" s="1" t="str">
        <f>IF(OR(BART_Rides[[#This Row],[Station Code]]="EM", BART_Rides[[#This Row],[Station Code]]="MT", BART_Rides[[#This Row],[Station Code]]="PL", BART_Rides[[#This Row],[Station Code]]="CC"), "Yes", "No")</f>
        <v>No</v>
      </c>
    </row>
    <row r="17234" spans="6:14">
      <c r="F17234" s="3">
        <v>44274</v>
      </c>
      <c r="G17234" s="1" t="s">
        <v>95</v>
      </c>
      <c r="H17234" s="1" t="s">
        <v>104</v>
      </c>
      <c r="I17234" s="1">
        <v>310</v>
      </c>
      <c r="J17234" s="1">
        <f>MONTH(BART_Rides[[#This Row],[Date]])</f>
        <v>3</v>
      </c>
      <c r="K17234" s="1">
        <f>WEEKDAY(BART_Rides[[#This Row],[Date]],2)</f>
        <v>5</v>
      </c>
      <c r="L17234" s="1" t="str">
        <f>LEFT(BART_Rides[[#This Row],[Lines]],1)</f>
        <v>O</v>
      </c>
      <c r="M17234" s="1" t="str">
        <f>IF(BART_Rides[[#This Row],[FirstLetter]]="Y","Yes","No")</f>
        <v>No</v>
      </c>
      <c r="N17234" s="1" t="str">
        <f>IF(OR(BART_Rides[[#This Row],[Station Code]]="EM", BART_Rides[[#This Row],[Station Code]]="MT", BART_Rides[[#This Row],[Station Code]]="PL", BART_Rides[[#This Row],[Station Code]]="CC"), "Yes", "No")</f>
        <v>No</v>
      </c>
    </row>
    <row r="17235" spans="6:14">
      <c r="F17235" s="3">
        <v>44275</v>
      </c>
      <c r="G17235" s="1" t="s">
        <v>95</v>
      </c>
      <c r="H17235" s="1" t="s">
        <v>104</v>
      </c>
      <c r="I17235" s="1">
        <v>301</v>
      </c>
      <c r="J17235" s="1">
        <f>MONTH(BART_Rides[[#This Row],[Date]])</f>
        <v>3</v>
      </c>
      <c r="K17235" s="1">
        <f>WEEKDAY(BART_Rides[[#This Row],[Date]],2)</f>
        <v>6</v>
      </c>
      <c r="L17235" s="1" t="str">
        <f>LEFT(BART_Rides[[#This Row],[Lines]],1)</f>
        <v>O</v>
      </c>
      <c r="M17235" s="1" t="str">
        <f>IF(BART_Rides[[#This Row],[FirstLetter]]="Y","Yes","No")</f>
        <v>No</v>
      </c>
      <c r="N17235" s="1" t="str">
        <f>IF(OR(BART_Rides[[#This Row],[Station Code]]="EM", BART_Rides[[#This Row],[Station Code]]="MT", BART_Rides[[#This Row],[Station Code]]="PL", BART_Rides[[#This Row],[Station Code]]="CC"), "Yes", "No")</f>
        <v>No</v>
      </c>
    </row>
    <row r="17236" spans="6:14">
      <c r="F17236" s="3">
        <v>44276</v>
      </c>
      <c r="G17236" s="1" t="s">
        <v>95</v>
      </c>
      <c r="H17236" s="1" t="s">
        <v>104</v>
      </c>
      <c r="I17236" s="1">
        <v>288</v>
      </c>
      <c r="J17236" s="1">
        <f>MONTH(BART_Rides[[#This Row],[Date]])</f>
        <v>3</v>
      </c>
      <c r="K17236" s="1">
        <f>WEEKDAY(BART_Rides[[#This Row],[Date]],2)</f>
        <v>7</v>
      </c>
      <c r="L17236" s="1" t="str">
        <f>LEFT(BART_Rides[[#This Row],[Lines]],1)</f>
        <v>O</v>
      </c>
      <c r="M17236" s="1" t="str">
        <f>IF(BART_Rides[[#This Row],[FirstLetter]]="Y","Yes","No")</f>
        <v>No</v>
      </c>
      <c r="N17236" s="1" t="str">
        <f>IF(OR(BART_Rides[[#This Row],[Station Code]]="EM", BART_Rides[[#This Row],[Station Code]]="MT", BART_Rides[[#This Row],[Station Code]]="PL", BART_Rides[[#This Row],[Station Code]]="CC"), "Yes", "No")</f>
        <v>No</v>
      </c>
    </row>
    <row r="17237" spans="6:14">
      <c r="F17237" s="3">
        <v>44277</v>
      </c>
      <c r="G17237" s="1" t="s">
        <v>95</v>
      </c>
      <c r="H17237" s="1" t="s">
        <v>104</v>
      </c>
      <c r="I17237" s="1">
        <v>226</v>
      </c>
      <c r="J17237" s="1">
        <f>MONTH(BART_Rides[[#This Row],[Date]])</f>
        <v>3</v>
      </c>
      <c r="K17237" s="1">
        <f>WEEKDAY(BART_Rides[[#This Row],[Date]],2)</f>
        <v>1</v>
      </c>
      <c r="L17237" s="1" t="str">
        <f>LEFT(BART_Rides[[#This Row],[Lines]],1)</f>
        <v>O</v>
      </c>
      <c r="M17237" s="1" t="str">
        <f>IF(BART_Rides[[#This Row],[FirstLetter]]="Y","Yes","No")</f>
        <v>No</v>
      </c>
      <c r="N17237" s="1" t="str">
        <f>IF(OR(BART_Rides[[#This Row],[Station Code]]="EM", BART_Rides[[#This Row],[Station Code]]="MT", BART_Rides[[#This Row],[Station Code]]="PL", BART_Rides[[#This Row],[Station Code]]="CC"), "Yes", "No")</f>
        <v>No</v>
      </c>
    </row>
    <row r="17238" spans="6:14">
      <c r="F17238" s="3">
        <v>44278</v>
      </c>
      <c r="G17238" s="1" t="s">
        <v>95</v>
      </c>
      <c r="H17238" s="1" t="s">
        <v>104</v>
      </c>
      <c r="I17238" s="1">
        <v>245</v>
      </c>
      <c r="J17238" s="1">
        <f>MONTH(BART_Rides[[#This Row],[Date]])</f>
        <v>3</v>
      </c>
      <c r="K17238" s="1">
        <f>WEEKDAY(BART_Rides[[#This Row],[Date]],2)</f>
        <v>2</v>
      </c>
      <c r="L17238" s="1" t="str">
        <f>LEFT(BART_Rides[[#This Row],[Lines]],1)</f>
        <v>O</v>
      </c>
      <c r="M17238" s="1" t="str">
        <f>IF(BART_Rides[[#This Row],[FirstLetter]]="Y","Yes","No")</f>
        <v>No</v>
      </c>
      <c r="N17238" s="1" t="str">
        <f>IF(OR(BART_Rides[[#This Row],[Station Code]]="EM", BART_Rides[[#This Row],[Station Code]]="MT", BART_Rides[[#This Row],[Station Code]]="PL", BART_Rides[[#This Row],[Station Code]]="CC"), "Yes", "No")</f>
        <v>No</v>
      </c>
    </row>
    <row r="17239" spans="6:14">
      <c r="F17239" s="3">
        <v>44279</v>
      </c>
      <c r="G17239" s="1" t="s">
        <v>95</v>
      </c>
      <c r="H17239" s="1" t="s">
        <v>104</v>
      </c>
      <c r="I17239" s="1">
        <v>264</v>
      </c>
      <c r="J17239" s="1">
        <f>MONTH(BART_Rides[[#This Row],[Date]])</f>
        <v>3</v>
      </c>
      <c r="K17239" s="1">
        <f>WEEKDAY(BART_Rides[[#This Row],[Date]],2)</f>
        <v>3</v>
      </c>
      <c r="L17239" s="1" t="str">
        <f>LEFT(BART_Rides[[#This Row],[Lines]],1)</f>
        <v>O</v>
      </c>
      <c r="M17239" s="1" t="str">
        <f>IF(BART_Rides[[#This Row],[FirstLetter]]="Y","Yes","No")</f>
        <v>No</v>
      </c>
      <c r="N17239" s="1" t="str">
        <f>IF(OR(BART_Rides[[#This Row],[Station Code]]="EM", BART_Rides[[#This Row],[Station Code]]="MT", BART_Rides[[#This Row],[Station Code]]="PL", BART_Rides[[#This Row],[Station Code]]="CC"), "Yes", "No")</f>
        <v>No</v>
      </c>
    </row>
    <row r="17240" spans="6:14">
      <c r="F17240" s="3">
        <v>44280</v>
      </c>
      <c r="G17240" s="1" t="s">
        <v>95</v>
      </c>
      <c r="H17240" s="1" t="s">
        <v>104</v>
      </c>
      <c r="I17240" s="1">
        <v>289</v>
      </c>
      <c r="J17240" s="1">
        <f>MONTH(BART_Rides[[#This Row],[Date]])</f>
        <v>3</v>
      </c>
      <c r="K17240" s="1">
        <f>WEEKDAY(BART_Rides[[#This Row],[Date]],2)</f>
        <v>4</v>
      </c>
      <c r="L17240" s="1" t="str">
        <f>LEFT(BART_Rides[[#This Row],[Lines]],1)</f>
        <v>O</v>
      </c>
      <c r="M17240" s="1" t="str">
        <f>IF(BART_Rides[[#This Row],[FirstLetter]]="Y","Yes","No")</f>
        <v>No</v>
      </c>
      <c r="N17240" s="1" t="str">
        <f>IF(OR(BART_Rides[[#This Row],[Station Code]]="EM", BART_Rides[[#This Row],[Station Code]]="MT", BART_Rides[[#This Row],[Station Code]]="PL", BART_Rides[[#This Row],[Station Code]]="CC"), "Yes", "No")</f>
        <v>No</v>
      </c>
    </row>
    <row r="17241" spans="6:14">
      <c r="F17241" s="3">
        <v>44281</v>
      </c>
      <c r="G17241" s="1" t="s">
        <v>95</v>
      </c>
      <c r="H17241" s="1" t="s">
        <v>104</v>
      </c>
      <c r="I17241" s="1">
        <v>294</v>
      </c>
      <c r="J17241" s="1">
        <f>MONTH(BART_Rides[[#This Row],[Date]])</f>
        <v>3</v>
      </c>
      <c r="K17241" s="1">
        <f>WEEKDAY(BART_Rides[[#This Row],[Date]],2)</f>
        <v>5</v>
      </c>
      <c r="L17241" s="1" t="str">
        <f>LEFT(BART_Rides[[#This Row],[Lines]],1)</f>
        <v>O</v>
      </c>
      <c r="M17241" s="1" t="str">
        <f>IF(BART_Rides[[#This Row],[FirstLetter]]="Y","Yes","No")</f>
        <v>No</v>
      </c>
      <c r="N17241" s="1" t="str">
        <f>IF(OR(BART_Rides[[#This Row],[Station Code]]="EM", BART_Rides[[#This Row],[Station Code]]="MT", BART_Rides[[#This Row],[Station Code]]="PL", BART_Rides[[#This Row],[Station Code]]="CC"), "Yes", "No")</f>
        <v>No</v>
      </c>
    </row>
    <row r="17242" spans="6:14">
      <c r="F17242" s="3">
        <v>44282</v>
      </c>
      <c r="G17242" s="1" t="s">
        <v>95</v>
      </c>
      <c r="H17242" s="1" t="s">
        <v>104</v>
      </c>
      <c r="I17242" s="1">
        <v>308</v>
      </c>
      <c r="J17242" s="1">
        <f>MONTH(BART_Rides[[#This Row],[Date]])</f>
        <v>3</v>
      </c>
      <c r="K17242" s="1">
        <f>WEEKDAY(BART_Rides[[#This Row],[Date]],2)</f>
        <v>6</v>
      </c>
      <c r="L17242" s="1" t="str">
        <f>LEFT(BART_Rides[[#This Row],[Lines]],1)</f>
        <v>O</v>
      </c>
      <c r="M17242" s="1" t="str">
        <f>IF(BART_Rides[[#This Row],[FirstLetter]]="Y","Yes","No")</f>
        <v>No</v>
      </c>
      <c r="N17242" s="1" t="str">
        <f>IF(OR(BART_Rides[[#This Row],[Station Code]]="EM", BART_Rides[[#This Row],[Station Code]]="MT", BART_Rides[[#This Row],[Station Code]]="PL", BART_Rides[[#This Row],[Station Code]]="CC"), "Yes", "No")</f>
        <v>No</v>
      </c>
    </row>
    <row r="17243" spans="6:14">
      <c r="F17243" s="3">
        <v>44283</v>
      </c>
      <c r="G17243" s="1" t="s">
        <v>95</v>
      </c>
      <c r="H17243" s="1" t="s">
        <v>104</v>
      </c>
      <c r="I17243" s="1">
        <v>239</v>
      </c>
      <c r="J17243" s="1">
        <f>MONTH(BART_Rides[[#This Row],[Date]])</f>
        <v>3</v>
      </c>
      <c r="K17243" s="1">
        <f>WEEKDAY(BART_Rides[[#This Row],[Date]],2)</f>
        <v>7</v>
      </c>
      <c r="L17243" s="1" t="str">
        <f>LEFT(BART_Rides[[#This Row],[Lines]],1)</f>
        <v>O</v>
      </c>
      <c r="M17243" s="1" t="str">
        <f>IF(BART_Rides[[#This Row],[FirstLetter]]="Y","Yes","No")</f>
        <v>No</v>
      </c>
      <c r="N17243" s="1" t="str">
        <f>IF(OR(BART_Rides[[#This Row],[Station Code]]="EM", BART_Rides[[#This Row],[Station Code]]="MT", BART_Rides[[#This Row],[Station Code]]="PL", BART_Rides[[#This Row],[Station Code]]="CC"), "Yes", "No")</f>
        <v>No</v>
      </c>
    </row>
    <row r="17244" spans="6:14">
      <c r="F17244" s="3">
        <v>44284</v>
      </c>
      <c r="G17244" s="1" t="s">
        <v>95</v>
      </c>
      <c r="H17244" s="1" t="s">
        <v>104</v>
      </c>
      <c r="I17244" s="1">
        <v>266</v>
      </c>
      <c r="J17244" s="1">
        <f>MONTH(BART_Rides[[#This Row],[Date]])</f>
        <v>3</v>
      </c>
      <c r="K17244" s="1">
        <f>WEEKDAY(BART_Rides[[#This Row],[Date]],2)</f>
        <v>1</v>
      </c>
      <c r="L17244" s="1" t="str">
        <f>LEFT(BART_Rides[[#This Row],[Lines]],1)</f>
        <v>O</v>
      </c>
      <c r="M17244" s="1" t="str">
        <f>IF(BART_Rides[[#This Row],[FirstLetter]]="Y","Yes","No")</f>
        <v>No</v>
      </c>
      <c r="N17244" s="1" t="str">
        <f>IF(OR(BART_Rides[[#This Row],[Station Code]]="EM", BART_Rides[[#This Row],[Station Code]]="MT", BART_Rides[[#This Row],[Station Code]]="PL", BART_Rides[[#This Row],[Station Code]]="CC"), "Yes", "No")</f>
        <v>No</v>
      </c>
    </row>
    <row r="17245" spans="6:14">
      <c r="F17245" s="3">
        <v>44285</v>
      </c>
      <c r="G17245" s="1" t="s">
        <v>95</v>
      </c>
      <c r="H17245" s="1" t="s">
        <v>104</v>
      </c>
      <c r="I17245" s="1">
        <v>278</v>
      </c>
      <c r="J17245" s="1">
        <f>MONTH(BART_Rides[[#This Row],[Date]])</f>
        <v>3</v>
      </c>
      <c r="K17245" s="1">
        <f>WEEKDAY(BART_Rides[[#This Row],[Date]],2)</f>
        <v>2</v>
      </c>
      <c r="L17245" s="1" t="str">
        <f>LEFT(BART_Rides[[#This Row],[Lines]],1)</f>
        <v>O</v>
      </c>
      <c r="M17245" s="1" t="str">
        <f>IF(BART_Rides[[#This Row],[FirstLetter]]="Y","Yes","No")</f>
        <v>No</v>
      </c>
      <c r="N17245" s="1" t="str">
        <f>IF(OR(BART_Rides[[#This Row],[Station Code]]="EM", BART_Rides[[#This Row],[Station Code]]="MT", BART_Rides[[#This Row],[Station Code]]="PL", BART_Rides[[#This Row],[Station Code]]="CC"), "Yes", "No")</f>
        <v>No</v>
      </c>
    </row>
    <row r="17246" spans="6:14">
      <c r="F17246" s="3">
        <v>44286</v>
      </c>
      <c r="G17246" s="1" t="s">
        <v>95</v>
      </c>
      <c r="H17246" s="1" t="s">
        <v>104</v>
      </c>
      <c r="I17246" s="1">
        <v>259</v>
      </c>
      <c r="J17246" s="1">
        <f>MONTH(BART_Rides[[#This Row],[Date]])</f>
        <v>3</v>
      </c>
      <c r="K17246" s="1">
        <f>WEEKDAY(BART_Rides[[#This Row],[Date]],2)</f>
        <v>3</v>
      </c>
      <c r="L17246" s="1" t="str">
        <f>LEFT(BART_Rides[[#This Row],[Lines]],1)</f>
        <v>O</v>
      </c>
      <c r="M17246" s="1" t="str">
        <f>IF(BART_Rides[[#This Row],[FirstLetter]]="Y","Yes","No")</f>
        <v>No</v>
      </c>
      <c r="N17246" s="1" t="str">
        <f>IF(OR(BART_Rides[[#This Row],[Station Code]]="EM", BART_Rides[[#This Row],[Station Code]]="MT", BART_Rides[[#This Row],[Station Code]]="PL", BART_Rides[[#This Row],[Station Code]]="CC"), "Yes", "No")</f>
        <v>No</v>
      </c>
    </row>
    <row r="17247" spans="6:14">
      <c r="F17247" s="3">
        <v>44287</v>
      </c>
      <c r="G17247" s="1" t="s">
        <v>95</v>
      </c>
      <c r="H17247" s="1" t="s">
        <v>104</v>
      </c>
      <c r="I17247" s="1">
        <v>285</v>
      </c>
      <c r="J17247" s="1">
        <f>MONTH(BART_Rides[[#This Row],[Date]])</f>
        <v>4</v>
      </c>
      <c r="K17247" s="1">
        <f>WEEKDAY(BART_Rides[[#This Row],[Date]],2)</f>
        <v>4</v>
      </c>
      <c r="L17247" s="1" t="str">
        <f>LEFT(BART_Rides[[#This Row],[Lines]],1)</f>
        <v>O</v>
      </c>
      <c r="M17247" s="1" t="str">
        <f>IF(BART_Rides[[#This Row],[FirstLetter]]="Y","Yes","No")</f>
        <v>No</v>
      </c>
      <c r="N17247" s="1" t="str">
        <f>IF(OR(BART_Rides[[#This Row],[Station Code]]="EM", BART_Rides[[#This Row],[Station Code]]="MT", BART_Rides[[#This Row],[Station Code]]="PL", BART_Rides[[#This Row],[Station Code]]="CC"), "Yes", "No")</f>
        <v>No</v>
      </c>
    </row>
    <row r="17248" spans="6:14">
      <c r="F17248" s="3">
        <v>44288</v>
      </c>
      <c r="G17248" s="1" t="s">
        <v>95</v>
      </c>
      <c r="H17248" s="1" t="s">
        <v>104</v>
      </c>
      <c r="I17248" s="1">
        <v>359</v>
      </c>
      <c r="J17248" s="1">
        <f>MONTH(BART_Rides[[#This Row],[Date]])</f>
        <v>4</v>
      </c>
      <c r="K17248" s="1">
        <f>WEEKDAY(BART_Rides[[#This Row],[Date]],2)</f>
        <v>5</v>
      </c>
      <c r="L17248" s="1" t="str">
        <f>LEFT(BART_Rides[[#This Row],[Lines]],1)</f>
        <v>O</v>
      </c>
      <c r="M17248" s="1" t="str">
        <f>IF(BART_Rides[[#This Row],[FirstLetter]]="Y","Yes","No")</f>
        <v>No</v>
      </c>
      <c r="N17248" s="1" t="str">
        <f>IF(OR(BART_Rides[[#This Row],[Station Code]]="EM", BART_Rides[[#This Row],[Station Code]]="MT", BART_Rides[[#This Row],[Station Code]]="PL", BART_Rides[[#This Row],[Station Code]]="CC"), "Yes", "No")</f>
        <v>No</v>
      </c>
    </row>
    <row r="17249" spans="6:14">
      <c r="F17249" s="3">
        <v>44289</v>
      </c>
      <c r="G17249" s="1" t="s">
        <v>95</v>
      </c>
      <c r="H17249" s="1" t="s">
        <v>104</v>
      </c>
      <c r="I17249" s="1">
        <v>318</v>
      </c>
      <c r="J17249" s="1">
        <f>MONTH(BART_Rides[[#This Row],[Date]])</f>
        <v>4</v>
      </c>
      <c r="K17249" s="1">
        <f>WEEKDAY(BART_Rides[[#This Row],[Date]],2)</f>
        <v>6</v>
      </c>
      <c r="L17249" s="1" t="str">
        <f>LEFT(BART_Rides[[#This Row],[Lines]],1)</f>
        <v>O</v>
      </c>
      <c r="M17249" s="1" t="str">
        <f>IF(BART_Rides[[#This Row],[FirstLetter]]="Y","Yes","No")</f>
        <v>No</v>
      </c>
      <c r="N17249" s="1" t="str">
        <f>IF(OR(BART_Rides[[#This Row],[Station Code]]="EM", BART_Rides[[#This Row],[Station Code]]="MT", BART_Rides[[#This Row],[Station Code]]="PL", BART_Rides[[#This Row],[Station Code]]="CC"), "Yes", "No")</f>
        <v>No</v>
      </c>
    </row>
    <row r="17250" spans="6:14">
      <c r="F17250" s="3">
        <v>44290</v>
      </c>
      <c r="G17250" s="1" t="s">
        <v>95</v>
      </c>
      <c r="H17250" s="1" t="s">
        <v>104</v>
      </c>
      <c r="I17250" s="1">
        <v>265</v>
      </c>
      <c r="J17250" s="1">
        <f>MONTH(BART_Rides[[#This Row],[Date]])</f>
        <v>4</v>
      </c>
      <c r="K17250" s="1">
        <f>WEEKDAY(BART_Rides[[#This Row],[Date]],2)</f>
        <v>7</v>
      </c>
      <c r="L17250" s="1" t="str">
        <f>LEFT(BART_Rides[[#This Row],[Lines]],1)</f>
        <v>O</v>
      </c>
      <c r="M17250" s="1" t="str">
        <f>IF(BART_Rides[[#This Row],[FirstLetter]]="Y","Yes","No")</f>
        <v>No</v>
      </c>
      <c r="N17250" s="1" t="str">
        <f>IF(OR(BART_Rides[[#This Row],[Station Code]]="EM", BART_Rides[[#This Row],[Station Code]]="MT", BART_Rides[[#This Row],[Station Code]]="PL", BART_Rides[[#This Row],[Station Code]]="CC"), "Yes", "No")</f>
        <v>No</v>
      </c>
    </row>
    <row r="17251" spans="6:14">
      <c r="F17251" s="3">
        <v>44291</v>
      </c>
      <c r="G17251" s="1" t="s">
        <v>95</v>
      </c>
      <c r="H17251" s="1" t="s">
        <v>104</v>
      </c>
      <c r="I17251" s="1">
        <v>289</v>
      </c>
      <c r="J17251" s="1">
        <f>MONTH(BART_Rides[[#This Row],[Date]])</f>
        <v>4</v>
      </c>
      <c r="K17251" s="1">
        <f>WEEKDAY(BART_Rides[[#This Row],[Date]],2)</f>
        <v>1</v>
      </c>
      <c r="L17251" s="1" t="str">
        <f>LEFT(BART_Rides[[#This Row],[Lines]],1)</f>
        <v>O</v>
      </c>
      <c r="M17251" s="1" t="str">
        <f>IF(BART_Rides[[#This Row],[FirstLetter]]="Y","Yes","No")</f>
        <v>No</v>
      </c>
      <c r="N17251" s="1" t="str">
        <f>IF(OR(BART_Rides[[#This Row],[Station Code]]="EM", BART_Rides[[#This Row],[Station Code]]="MT", BART_Rides[[#This Row],[Station Code]]="PL", BART_Rides[[#This Row],[Station Code]]="CC"), "Yes", "No")</f>
        <v>No</v>
      </c>
    </row>
    <row r="17252" spans="6:14">
      <c r="F17252" s="3">
        <v>44292</v>
      </c>
      <c r="G17252" s="1" t="s">
        <v>95</v>
      </c>
      <c r="H17252" s="1" t="s">
        <v>104</v>
      </c>
      <c r="I17252" s="1">
        <v>319</v>
      </c>
      <c r="J17252" s="1">
        <f>MONTH(BART_Rides[[#This Row],[Date]])</f>
        <v>4</v>
      </c>
      <c r="K17252" s="1">
        <f>WEEKDAY(BART_Rides[[#This Row],[Date]],2)</f>
        <v>2</v>
      </c>
      <c r="L17252" s="1" t="str">
        <f>LEFT(BART_Rides[[#This Row],[Lines]],1)</f>
        <v>O</v>
      </c>
      <c r="M17252" s="1" t="str">
        <f>IF(BART_Rides[[#This Row],[FirstLetter]]="Y","Yes","No")</f>
        <v>No</v>
      </c>
      <c r="N17252" s="1" t="str">
        <f>IF(OR(BART_Rides[[#This Row],[Station Code]]="EM", BART_Rides[[#This Row],[Station Code]]="MT", BART_Rides[[#This Row],[Station Code]]="PL", BART_Rides[[#This Row],[Station Code]]="CC"), "Yes", "No")</f>
        <v>No</v>
      </c>
    </row>
    <row r="17253" spans="6:14">
      <c r="F17253" s="3">
        <v>44293</v>
      </c>
      <c r="G17253" s="1" t="s">
        <v>95</v>
      </c>
      <c r="H17253" s="1" t="s">
        <v>104</v>
      </c>
      <c r="I17253" s="1">
        <v>353</v>
      </c>
      <c r="J17253" s="1">
        <f>MONTH(BART_Rides[[#This Row],[Date]])</f>
        <v>4</v>
      </c>
      <c r="K17253" s="1">
        <f>WEEKDAY(BART_Rides[[#This Row],[Date]],2)</f>
        <v>3</v>
      </c>
      <c r="L17253" s="1" t="str">
        <f>LEFT(BART_Rides[[#This Row],[Lines]],1)</f>
        <v>O</v>
      </c>
      <c r="M17253" s="1" t="str">
        <f>IF(BART_Rides[[#This Row],[FirstLetter]]="Y","Yes","No")</f>
        <v>No</v>
      </c>
      <c r="N17253" s="1" t="str">
        <f>IF(OR(BART_Rides[[#This Row],[Station Code]]="EM", BART_Rides[[#This Row],[Station Code]]="MT", BART_Rides[[#This Row],[Station Code]]="PL", BART_Rides[[#This Row],[Station Code]]="CC"), "Yes", "No")</f>
        <v>No</v>
      </c>
    </row>
    <row r="17254" spans="6:14">
      <c r="F17254" s="3">
        <v>44294</v>
      </c>
      <c r="G17254" s="1" t="s">
        <v>95</v>
      </c>
      <c r="H17254" s="1" t="s">
        <v>104</v>
      </c>
      <c r="I17254" s="1">
        <v>298</v>
      </c>
      <c r="J17254" s="1">
        <f>MONTH(BART_Rides[[#This Row],[Date]])</f>
        <v>4</v>
      </c>
      <c r="K17254" s="1">
        <f>WEEKDAY(BART_Rides[[#This Row],[Date]],2)</f>
        <v>4</v>
      </c>
      <c r="L17254" s="1" t="str">
        <f>LEFT(BART_Rides[[#This Row],[Lines]],1)</f>
        <v>O</v>
      </c>
      <c r="M17254" s="1" t="str">
        <f>IF(BART_Rides[[#This Row],[FirstLetter]]="Y","Yes","No")</f>
        <v>No</v>
      </c>
      <c r="N17254" s="1" t="str">
        <f>IF(OR(BART_Rides[[#This Row],[Station Code]]="EM", BART_Rides[[#This Row],[Station Code]]="MT", BART_Rides[[#This Row],[Station Code]]="PL", BART_Rides[[#This Row],[Station Code]]="CC"), "Yes", "No")</f>
        <v>No</v>
      </c>
    </row>
    <row r="17255" spans="6:14">
      <c r="F17255" s="3">
        <v>44295</v>
      </c>
      <c r="G17255" s="1" t="s">
        <v>95</v>
      </c>
      <c r="H17255" s="1" t="s">
        <v>104</v>
      </c>
      <c r="I17255" s="1">
        <v>340</v>
      </c>
      <c r="J17255" s="1">
        <f>MONTH(BART_Rides[[#This Row],[Date]])</f>
        <v>4</v>
      </c>
      <c r="K17255" s="1">
        <f>WEEKDAY(BART_Rides[[#This Row],[Date]],2)</f>
        <v>5</v>
      </c>
      <c r="L17255" s="1" t="str">
        <f>LEFT(BART_Rides[[#This Row],[Lines]],1)</f>
        <v>O</v>
      </c>
      <c r="M17255" s="1" t="str">
        <f>IF(BART_Rides[[#This Row],[FirstLetter]]="Y","Yes","No")</f>
        <v>No</v>
      </c>
      <c r="N17255" s="1" t="str">
        <f>IF(OR(BART_Rides[[#This Row],[Station Code]]="EM", BART_Rides[[#This Row],[Station Code]]="MT", BART_Rides[[#This Row],[Station Code]]="PL", BART_Rides[[#This Row],[Station Code]]="CC"), "Yes", "No")</f>
        <v>No</v>
      </c>
    </row>
    <row r="17256" spans="6:14">
      <c r="F17256" s="3">
        <v>44296</v>
      </c>
      <c r="G17256" s="1" t="s">
        <v>95</v>
      </c>
      <c r="H17256" s="1" t="s">
        <v>104</v>
      </c>
      <c r="I17256" s="1">
        <v>358</v>
      </c>
      <c r="J17256" s="1">
        <f>MONTH(BART_Rides[[#This Row],[Date]])</f>
        <v>4</v>
      </c>
      <c r="K17256" s="1">
        <f>WEEKDAY(BART_Rides[[#This Row],[Date]],2)</f>
        <v>6</v>
      </c>
      <c r="L17256" s="1" t="str">
        <f>LEFT(BART_Rides[[#This Row],[Lines]],1)</f>
        <v>O</v>
      </c>
      <c r="M17256" s="1" t="str">
        <f>IF(BART_Rides[[#This Row],[FirstLetter]]="Y","Yes","No")</f>
        <v>No</v>
      </c>
      <c r="N17256" s="1" t="str">
        <f>IF(OR(BART_Rides[[#This Row],[Station Code]]="EM", BART_Rides[[#This Row],[Station Code]]="MT", BART_Rides[[#This Row],[Station Code]]="PL", BART_Rides[[#This Row],[Station Code]]="CC"), "Yes", "No")</f>
        <v>No</v>
      </c>
    </row>
    <row r="17257" spans="6:14">
      <c r="F17257" s="3">
        <v>44297</v>
      </c>
      <c r="G17257" s="1" t="s">
        <v>95</v>
      </c>
      <c r="H17257" s="1" t="s">
        <v>104</v>
      </c>
      <c r="I17257" s="1">
        <v>285</v>
      </c>
      <c r="J17257" s="1">
        <f>MONTH(BART_Rides[[#This Row],[Date]])</f>
        <v>4</v>
      </c>
      <c r="K17257" s="1">
        <f>WEEKDAY(BART_Rides[[#This Row],[Date]],2)</f>
        <v>7</v>
      </c>
      <c r="L17257" s="1" t="str">
        <f>LEFT(BART_Rides[[#This Row],[Lines]],1)</f>
        <v>O</v>
      </c>
      <c r="M17257" s="1" t="str">
        <f>IF(BART_Rides[[#This Row],[FirstLetter]]="Y","Yes","No")</f>
        <v>No</v>
      </c>
      <c r="N17257" s="1" t="str">
        <f>IF(OR(BART_Rides[[#This Row],[Station Code]]="EM", BART_Rides[[#This Row],[Station Code]]="MT", BART_Rides[[#This Row],[Station Code]]="PL", BART_Rides[[#This Row],[Station Code]]="CC"), "Yes", "No")</f>
        <v>No</v>
      </c>
    </row>
    <row r="17258" spans="6:14">
      <c r="F17258" s="3">
        <v>44298</v>
      </c>
      <c r="G17258" s="1" t="s">
        <v>95</v>
      </c>
      <c r="H17258" s="1" t="s">
        <v>104</v>
      </c>
      <c r="I17258" s="1">
        <v>250</v>
      </c>
      <c r="J17258" s="1">
        <f>MONTH(BART_Rides[[#This Row],[Date]])</f>
        <v>4</v>
      </c>
      <c r="K17258" s="1">
        <f>WEEKDAY(BART_Rides[[#This Row],[Date]],2)</f>
        <v>1</v>
      </c>
      <c r="L17258" s="1" t="str">
        <f>LEFT(BART_Rides[[#This Row],[Lines]],1)</f>
        <v>O</v>
      </c>
      <c r="M17258" s="1" t="str">
        <f>IF(BART_Rides[[#This Row],[FirstLetter]]="Y","Yes","No")</f>
        <v>No</v>
      </c>
      <c r="N17258" s="1" t="str">
        <f>IF(OR(BART_Rides[[#This Row],[Station Code]]="EM", BART_Rides[[#This Row],[Station Code]]="MT", BART_Rides[[#This Row],[Station Code]]="PL", BART_Rides[[#This Row],[Station Code]]="CC"), "Yes", "No")</f>
        <v>No</v>
      </c>
    </row>
    <row r="17259" spans="6:14">
      <c r="F17259" s="3">
        <v>44299</v>
      </c>
      <c r="G17259" s="1" t="s">
        <v>95</v>
      </c>
      <c r="H17259" s="1" t="s">
        <v>104</v>
      </c>
      <c r="I17259" s="1">
        <v>274</v>
      </c>
      <c r="J17259" s="1">
        <f>MONTH(BART_Rides[[#This Row],[Date]])</f>
        <v>4</v>
      </c>
      <c r="K17259" s="1">
        <f>WEEKDAY(BART_Rides[[#This Row],[Date]],2)</f>
        <v>2</v>
      </c>
      <c r="L17259" s="1" t="str">
        <f>LEFT(BART_Rides[[#This Row],[Lines]],1)</f>
        <v>O</v>
      </c>
      <c r="M17259" s="1" t="str">
        <f>IF(BART_Rides[[#This Row],[FirstLetter]]="Y","Yes","No")</f>
        <v>No</v>
      </c>
      <c r="N17259" s="1" t="str">
        <f>IF(OR(BART_Rides[[#This Row],[Station Code]]="EM", BART_Rides[[#This Row],[Station Code]]="MT", BART_Rides[[#This Row],[Station Code]]="PL", BART_Rides[[#This Row],[Station Code]]="CC"), "Yes", "No")</f>
        <v>No</v>
      </c>
    </row>
    <row r="17260" spans="6:14">
      <c r="F17260" s="3">
        <v>44300</v>
      </c>
      <c r="G17260" s="1" t="s">
        <v>95</v>
      </c>
      <c r="H17260" s="1" t="s">
        <v>104</v>
      </c>
      <c r="I17260" s="1">
        <v>249</v>
      </c>
      <c r="J17260" s="1">
        <f>MONTH(BART_Rides[[#This Row],[Date]])</f>
        <v>4</v>
      </c>
      <c r="K17260" s="1">
        <f>WEEKDAY(BART_Rides[[#This Row],[Date]],2)</f>
        <v>3</v>
      </c>
      <c r="L17260" s="1" t="str">
        <f>LEFT(BART_Rides[[#This Row],[Lines]],1)</f>
        <v>O</v>
      </c>
      <c r="M17260" s="1" t="str">
        <f>IF(BART_Rides[[#This Row],[FirstLetter]]="Y","Yes","No")</f>
        <v>No</v>
      </c>
      <c r="N17260" s="1" t="str">
        <f>IF(OR(BART_Rides[[#This Row],[Station Code]]="EM", BART_Rides[[#This Row],[Station Code]]="MT", BART_Rides[[#This Row],[Station Code]]="PL", BART_Rides[[#This Row],[Station Code]]="CC"), "Yes", "No")</f>
        <v>No</v>
      </c>
    </row>
    <row r="17261" spans="6:14">
      <c r="F17261" s="3">
        <v>44301</v>
      </c>
      <c r="G17261" s="1" t="s">
        <v>95</v>
      </c>
      <c r="H17261" s="1" t="s">
        <v>104</v>
      </c>
      <c r="I17261" s="1">
        <v>303</v>
      </c>
      <c r="J17261" s="1">
        <f>MONTH(BART_Rides[[#This Row],[Date]])</f>
        <v>4</v>
      </c>
      <c r="K17261" s="1">
        <f>WEEKDAY(BART_Rides[[#This Row],[Date]],2)</f>
        <v>4</v>
      </c>
      <c r="L17261" s="1" t="str">
        <f>LEFT(BART_Rides[[#This Row],[Lines]],1)</f>
        <v>O</v>
      </c>
      <c r="M17261" s="1" t="str">
        <f>IF(BART_Rides[[#This Row],[FirstLetter]]="Y","Yes","No")</f>
        <v>No</v>
      </c>
      <c r="N17261" s="1" t="str">
        <f>IF(OR(BART_Rides[[#This Row],[Station Code]]="EM", BART_Rides[[#This Row],[Station Code]]="MT", BART_Rides[[#This Row],[Station Code]]="PL", BART_Rides[[#This Row],[Station Code]]="CC"), "Yes", "No")</f>
        <v>No</v>
      </c>
    </row>
    <row r="17262" spans="6:14">
      <c r="F17262" s="3">
        <v>44302</v>
      </c>
      <c r="G17262" s="1" t="s">
        <v>95</v>
      </c>
      <c r="H17262" s="1" t="s">
        <v>104</v>
      </c>
      <c r="I17262" s="1">
        <v>363</v>
      </c>
      <c r="J17262" s="1">
        <f>MONTH(BART_Rides[[#This Row],[Date]])</f>
        <v>4</v>
      </c>
      <c r="K17262" s="1">
        <f>WEEKDAY(BART_Rides[[#This Row],[Date]],2)</f>
        <v>5</v>
      </c>
      <c r="L17262" s="1" t="str">
        <f>LEFT(BART_Rides[[#This Row],[Lines]],1)</f>
        <v>O</v>
      </c>
      <c r="M17262" s="1" t="str">
        <f>IF(BART_Rides[[#This Row],[FirstLetter]]="Y","Yes","No")</f>
        <v>No</v>
      </c>
      <c r="N17262" s="1" t="str">
        <f>IF(OR(BART_Rides[[#This Row],[Station Code]]="EM", BART_Rides[[#This Row],[Station Code]]="MT", BART_Rides[[#This Row],[Station Code]]="PL", BART_Rides[[#This Row],[Station Code]]="CC"), "Yes", "No")</f>
        <v>No</v>
      </c>
    </row>
    <row r="17263" spans="6:14">
      <c r="F17263" s="3">
        <v>44303</v>
      </c>
      <c r="G17263" s="1" t="s">
        <v>95</v>
      </c>
      <c r="H17263" s="1" t="s">
        <v>104</v>
      </c>
      <c r="I17263" s="1">
        <v>359</v>
      </c>
      <c r="J17263" s="1">
        <f>MONTH(BART_Rides[[#This Row],[Date]])</f>
        <v>4</v>
      </c>
      <c r="K17263" s="1">
        <f>WEEKDAY(BART_Rides[[#This Row],[Date]],2)</f>
        <v>6</v>
      </c>
      <c r="L17263" s="1" t="str">
        <f>LEFT(BART_Rides[[#This Row],[Lines]],1)</f>
        <v>O</v>
      </c>
      <c r="M17263" s="1" t="str">
        <f>IF(BART_Rides[[#This Row],[FirstLetter]]="Y","Yes","No")</f>
        <v>No</v>
      </c>
      <c r="N17263" s="1" t="str">
        <f>IF(OR(BART_Rides[[#This Row],[Station Code]]="EM", BART_Rides[[#This Row],[Station Code]]="MT", BART_Rides[[#This Row],[Station Code]]="PL", BART_Rides[[#This Row],[Station Code]]="CC"), "Yes", "No")</f>
        <v>No</v>
      </c>
    </row>
    <row r="17264" spans="6:14">
      <c r="F17264" s="3">
        <v>44304</v>
      </c>
      <c r="G17264" s="1" t="s">
        <v>95</v>
      </c>
      <c r="H17264" s="1" t="s">
        <v>104</v>
      </c>
      <c r="I17264" s="1">
        <v>344</v>
      </c>
      <c r="J17264" s="1">
        <f>MONTH(BART_Rides[[#This Row],[Date]])</f>
        <v>4</v>
      </c>
      <c r="K17264" s="1">
        <f>WEEKDAY(BART_Rides[[#This Row],[Date]],2)</f>
        <v>7</v>
      </c>
      <c r="L17264" s="1" t="str">
        <f>LEFT(BART_Rides[[#This Row],[Lines]],1)</f>
        <v>O</v>
      </c>
      <c r="M17264" s="1" t="str">
        <f>IF(BART_Rides[[#This Row],[FirstLetter]]="Y","Yes","No")</f>
        <v>No</v>
      </c>
      <c r="N17264" s="1" t="str">
        <f>IF(OR(BART_Rides[[#This Row],[Station Code]]="EM", BART_Rides[[#This Row],[Station Code]]="MT", BART_Rides[[#This Row],[Station Code]]="PL", BART_Rides[[#This Row],[Station Code]]="CC"), "Yes", "No")</f>
        <v>No</v>
      </c>
    </row>
    <row r="17265" spans="6:14">
      <c r="F17265" s="3">
        <v>44305</v>
      </c>
      <c r="G17265" s="1" t="s">
        <v>95</v>
      </c>
      <c r="H17265" s="1" t="s">
        <v>104</v>
      </c>
      <c r="I17265" s="1">
        <v>237</v>
      </c>
      <c r="J17265" s="1">
        <f>MONTH(BART_Rides[[#This Row],[Date]])</f>
        <v>4</v>
      </c>
      <c r="K17265" s="1">
        <f>WEEKDAY(BART_Rides[[#This Row],[Date]],2)</f>
        <v>1</v>
      </c>
      <c r="L17265" s="1" t="str">
        <f>LEFT(BART_Rides[[#This Row],[Lines]],1)</f>
        <v>O</v>
      </c>
      <c r="M17265" s="1" t="str">
        <f>IF(BART_Rides[[#This Row],[FirstLetter]]="Y","Yes","No")</f>
        <v>No</v>
      </c>
      <c r="N17265" s="1" t="str">
        <f>IF(OR(BART_Rides[[#This Row],[Station Code]]="EM", BART_Rides[[#This Row],[Station Code]]="MT", BART_Rides[[#This Row],[Station Code]]="PL", BART_Rides[[#This Row],[Station Code]]="CC"), "Yes", "No")</f>
        <v>No</v>
      </c>
    </row>
    <row r="17266" spans="6:14">
      <c r="F17266" s="3">
        <v>44306</v>
      </c>
      <c r="G17266" s="1" t="s">
        <v>95</v>
      </c>
      <c r="H17266" s="1" t="s">
        <v>104</v>
      </c>
      <c r="I17266" s="1">
        <v>304</v>
      </c>
      <c r="J17266" s="1">
        <f>MONTH(BART_Rides[[#This Row],[Date]])</f>
        <v>4</v>
      </c>
      <c r="K17266" s="1">
        <f>WEEKDAY(BART_Rides[[#This Row],[Date]],2)</f>
        <v>2</v>
      </c>
      <c r="L17266" s="1" t="str">
        <f>LEFT(BART_Rides[[#This Row],[Lines]],1)</f>
        <v>O</v>
      </c>
      <c r="M17266" s="1" t="str">
        <f>IF(BART_Rides[[#This Row],[FirstLetter]]="Y","Yes","No")</f>
        <v>No</v>
      </c>
      <c r="N17266" s="1" t="str">
        <f>IF(OR(BART_Rides[[#This Row],[Station Code]]="EM", BART_Rides[[#This Row],[Station Code]]="MT", BART_Rides[[#This Row],[Station Code]]="PL", BART_Rides[[#This Row],[Station Code]]="CC"), "Yes", "No")</f>
        <v>No</v>
      </c>
    </row>
    <row r="17267" spans="6:14">
      <c r="F17267" s="3">
        <v>44307</v>
      </c>
      <c r="G17267" s="1" t="s">
        <v>95</v>
      </c>
      <c r="H17267" s="1" t="s">
        <v>104</v>
      </c>
      <c r="I17267" s="1">
        <v>287</v>
      </c>
      <c r="J17267" s="1">
        <f>MONTH(BART_Rides[[#This Row],[Date]])</f>
        <v>4</v>
      </c>
      <c r="K17267" s="1">
        <f>WEEKDAY(BART_Rides[[#This Row],[Date]],2)</f>
        <v>3</v>
      </c>
      <c r="L17267" s="1" t="str">
        <f>LEFT(BART_Rides[[#This Row],[Lines]],1)</f>
        <v>O</v>
      </c>
      <c r="M17267" s="1" t="str">
        <f>IF(BART_Rides[[#This Row],[FirstLetter]]="Y","Yes","No")</f>
        <v>No</v>
      </c>
      <c r="N17267" s="1" t="str">
        <f>IF(OR(BART_Rides[[#This Row],[Station Code]]="EM", BART_Rides[[#This Row],[Station Code]]="MT", BART_Rides[[#This Row],[Station Code]]="PL", BART_Rides[[#This Row],[Station Code]]="CC"), "Yes", "No")</f>
        <v>No</v>
      </c>
    </row>
    <row r="17268" spans="6:14">
      <c r="F17268" s="3">
        <v>44308</v>
      </c>
      <c r="G17268" s="1" t="s">
        <v>95</v>
      </c>
      <c r="H17268" s="1" t="s">
        <v>104</v>
      </c>
      <c r="I17268" s="1">
        <v>291</v>
      </c>
      <c r="J17268" s="1">
        <f>MONTH(BART_Rides[[#This Row],[Date]])</f>
        <v>4</v>
      </c>
      <c r="K17268" s="1">
        <f>WEEKDAY(BART_Rides[[#This Row],[Date]],2)</f>
        <v>4</v>
      </c>
      <c r="L17268" s="1" t="str">
        <f>LEFT(BART_Rides[[#This Row],[Lines]],1)</f>
        <v>O</v>
      </c>
      <c r="M17268" s="1" t="str">
        <f>IF(BART_Rides[[#This Row],[FirstLetter]]="Y","Yes","No")</f>
        <v>No</v>
      </c>
      <c r="N17268" s="1" t="str">
        <f>IF(OR(BART_Rides[[#This Row],[Station Code]]="EM", BART_Rides[[#This Row],[Station Code]]="MT", BART_Rides[[#This Row],[Station Code]]="PL", BART_Rides[[#This Row],[Station Code]]="CC"), "Yes", "No")</f>
        <v>No</v>
      </c>
    </row>
    <row r="17269" spans="6:14">
      <c r="F17269" s="3">
        <v>44309</v>
      </c>
      <c r="G17269" s="1" t="s">
        <v>95</v>
      </c>
      <c r="H17269" s="1" t="s">
        <v>104</v>
      </c>
      <c r="I17269" s="1">
        <v>353</v>
      </c>
      <c r="J17269" s="1">
        <f>MONTH(BART_Rides[[#This Row],[Date]])</f>
        <v>4</v>
      </c>
      <c r="K17269" s="1">
        <f>WEEKDAY(BART_Rides[[#This Row],[Date]],2)</f>
        <v>5</v>
      </c>
      <c r="L17269" s="1" t="str">
        <f>LEFT(BART_Rides[[#This Row],[Lines]],1)</f>
        <v>O</v>
      </c>
      <c r="M17269" s="1" t="str">
        <f>IF(BART_Rides[[#This Row],[FirstLetter]]="Y","Yes","No")</f>
        <v>No</v>
      </c>
      <c r="N17269" s="1" t="str">
        <f>IF(OR(BART_Rides[[#This Row],[Station Code]]="EM", BART_Rides[[#This Row],[Station Code]]="MT", BART_Rides[[#This Row],[Station Code]]="PL", BART_Rides[[#This Row],[Station Code]]="CC"), "Yes", "No")</f>
        <v>No</v>
      </c>
    </row>
    <row r="17270" spans="6:14">
      <c r="F17270" s="3">
        <v>44310</v>
      </c>
      <c r="G17270" s="1" t="s">
        <v>95</v>
      </c>
      <c r="H17270" s="1" t="s">
        <v>104</v>
      </c>
      <c r="I17270" s="1">
        <v>361</v>
      </c>
      <c r="J17270" s="1">
        <f>MONTH(BART_Rides[[#This Row],[Date]])</f>
        <v>4</v>
      </c>
      <c r="K17270" s="1">
        <f>WEEKDAY(BART_Rides[[#This Row],[Date]],2)</f>
        <v>6</v>
      </c>
      <c r="L17270" s="1" t="str">
        <f>LEFT(BART_Rides[[#This Row],[Lines]],1)</f>
        <v>O</v>
      </c>
      <c r="M17270" s="1" t="str">
        <f>IF(BART_Rides[[#This Row],[FirstLetter]]="Y","Yes","No")</f>
        <v>No</v>
      </c>
      <c r="N17270" s="1" t="str">
        <f>IF(OR(BART_Rides[[#This Row],[Station Code]]="EM", BART_Rides[[#This Row],[Station Code]]="MT", BART_Rides[[#This Row],[Station Code]]="PL", BART_Rides[[#This Row],[Station Code]]="CC"), "Yes", "No")</f>
        <v>No</v>
      </c>
    </row>
    <row r="17271" spans="6:14">
      <c r="F17271" s="3">
        <v>44311</v>
      </c>
      <c r="G17271" s="1" t="s">
        <v>95</v>
      </c>
      <c r="H17271" s="1" t="s">
        <v>104</v>
      </c>
      <c r="I17271" s="1">
        <v>195</v>
      </c>
      <c r="J17271" s="1">
        <f>MONTH(BART_Rides[[#This Row],[Date]])</f>
        <v>4</v>
      </c>
      <c r="K17271" s="1">
        <f>WEEKDAY(BART_Rides[[#This Row],[Date]],2)</f>
        <v>7</v>
      </c>
      <c r="L17271" s="1" t="str">
        <f>LEFT(BART_Rides[[#This Row],[Lines]],1)</f>
        <v>O</v>
      </c>
      <c r="M17271" s="1" t="str">
        <f>IF(BART_Rides[[#This Row],[FirstLetter]]="Y","Yes","No")</f>
        <v>No</v>
      </c>
      <c r="N17271" s="1" t="str">
        <f>IF(OR(BART_Rides[[#This Row],[Station Code]]="EM", BART_Rides[[#This Row],[Station Code]]="MT", BART_Rides[[#This Row],[Station Code]]="PL", BART_Rides[[#This Row],[Station Code]]="CC"), "Yes", "No")</f>
        <v>No</v>
      </c>
    </row>
    <row r="17272" spans="6:14">
      <c r="F17272" s="3">
        <v>44312</v>
      </c>
      <c r="G17272" s="1" t="s">
        <v>95</v>
      </c>
      <c r="H17272" s="1" t="s">
        <v>104</v>
      </c>
      <c r="I17272" s="1">
        <v>298</v>
      </c>
      <c r="J17272" s="1">
        <f>MONTH(BART_Rides[[#This Row],[Date]])</f>
        <v>4</v>
      </c>
      <c r="K17272" s="1">
        <f>WEEKDAY(BART_Rides[[#This Row],[Date]],2)</f>
        <v>1</v>
      </c>
      <c r="L17272" s="1" t="str">
        <f>LEFT(BART_Rides[[#This Row],[Lines]],1)</f>
        <v>O</v>
      </c>
      <c r="M17272" s="1" t="str">
        <f>IF(BART_Rides[[#This Row],[FirstLetter]]="Y","Yes","No")</f>
        <v>No</v>
      </c>
      <c r="N17272" s="1" t="str">
        <f>IF(OR(BART_Rides[[#This Row],[Station Code]]="EM", BART_Rides[[#This Row],[Station Code]]="MT", BART_Rides[[#This Row],[Station Code]]="PL", BART_Rides[[#This Row],[Station Code]]="CC"), "Yes", "No")</f>
        <v>No</v>
      </c>
    </row>
    <row r="17273" spans="6:14">
      <c r="F17273" s="3">
        <v>44313</v>
      </c>
      <c r="G17273" s="1" t="s">
        <v>95</v>
      </c>
      <c r="H17273" s="1" t="s">
        <v>104</v>
      </c>
      <c r="I17273" s="1">
        <v>259</v>
      </c>
      <c r="J17273" s="1">
        <f>MONTH(BART_Rides[[#This Row],[Date]])</f>
        <v>4</v>
      </c>
      <c r="K17273" s="1">
        <f>WEEKDAY(BART_Rides[[#This Row],[Date]],2)</f>
        <v>2</v>
      </c>
      <c r="L17273" s="1" t="str">
        <f>LEFT(BART_Rides[[#This Row],[Lines]],1)</f>
        <v>O</v>
      </c>
      <c r="M17273" s="1" t="str">
        <f>IF(BART_Rides[[#This Row],[FirstLetter]]="Y","Yes","No")</f>
        <v>No</v>
      </c>
      <c r="N17273" s="1" t="str">
        <f>IF(OR(BART_Rides[[#This Row],[Station Code]]="EM", BART_Rides[[#This Row],[Station Code]]="MT", BART_Rides[[#This Row],[Station Code]]="PL", BART_Rides[[#This Row],[Station Code]]="CC"), "Yes", "No")</f>
        <v>No</v>
      </c>
    </row>
    <row r="17274" spans="6:14">
      <c r="F17274" s="3">
        <v>44314</v>
      </c>
      <c r="G17274" s="1" t="s">
        <v>95</v>
      </c>
      <c r="H17274" s="1" t="s">
        <v>104</v>
      </c>
      <c r="I17274" s="1">
        <v>268</v>
      </c>
      <c r="J17274" s="1">
        <f>MONTH(BART_Rides[[#This Row],[Date]])</f>
        <v>4</v>
      </c>
      <c r="K17274" s="1">
        <f>WEEKDAY(BART_Rides[[#This Row],[Date]],2)</f>
        <v>3</v>
      </c>
      <c r="L17274" s="1" t="str">
        <f>LEFT(BART_Rides[[#This Row],[Lines]],1)</f>
        <v>O</v>
      </c>
      <c r="M17274" s="1" t="str">
        <f>IF(BART_Rides[[#This Row],[FirstLetter]]="Y","Yes","No")</f>
        <v>No</v>
      </c>
      <c r="N17274" s="1" t="str">
        <f>IF(OR(BART_Rides[[#This Row],[Station Code]]="EM", BART_Rides[[#This Row],[Station Code]]="MT", BART_Rides[[#This Row],[Station Code]]="PL", BART_Rides[[#This Row],[Station Code]]="CC"), "Yes", "No")</f>
        <v>No</v>
      </c>
    </row>
    <row r="17275" spans="6:14">
      <c r="F17275" s="3">
        <v>44315</v>
      </c>
      <c r="G17275" s="1" t="s">
        <v>95</v>
      </c>
      <c r="H17275" s="1" t="s">
        <v>104</v>
      </c>
      <c r="I17275" s="1">
        <v>290</v>
      </c>
      <c r="J17275" s="1">
        <f>MONTH(BART_Rides[[#This Row],[Date]])</f>
        <v>4</v>
      </c>
      <c r="K17275" s="1">
        <f>WEEKDAY(BART_Rides[[#This Row],[Date]],2)</f>
        <v>4</v>
      </c>
      <c r="L17275" s="1" t="str">
        <f>LEFT(BART_Rides[[#This Row],[Lines]],1)</f>
        <v>O</v>
      </c>
      <c r="M17275" s="1" t="str">
        <f>IF(BART_Rides[[#This Row],[FirstLetter]]="Y","Yes","No")</f>
        <v>No</v>
      </c>
      <c r="N17275" s="1" t="str">
        <f>IF(OR(BART_Rides[[#This Row],[Station Code]]="EM", BART_Rides[[#This Row],[Station Code]]="MT", BART_Rides[[#This Row],[Station Code]]="PL", BART_Rides[[#This Row],[Station Code]]="CC"), "Yes", "No")</f>
        <v>No</v>
      </c>
    </row>
    <row r="17276" spans="6:14">
      <c r="F17276" s="3">
        <v>44316</v>
      </c>
      <c r="G17276" s="1" t="s">
        <v>95</v>
      </c>
      <c r="H17276" s="1" t="s">
        <v>104</v>
      </c>
      <c r="I17276" s="1">
        <v>346</v>
      </c>
      <c r="J17276" s="1">
        <f>MONTH(BART_Rides[[#This Row],[Date]])</f>
        <v>4</v>
      </c>
      <c r="K17276" s="1">
        <f>WEEKDAY(BART_Rides[[#This Row],[Date]],2)</f>
        <v>5</v>
      </c>
      <c r="L17276" s="1" t="str">
        <f>LEFT(BART_Rides[[#This Row],[Lines]],1)</f>
        <v>O</v>
      </c>
      <c r="M17276" s="1" t="str">
        <f>IF(BART_Rides[[#This Row],[FirstLetter]]="Y","Yes","No")</f>
        <v>No</v>
      </c>
      <c r="N17276" s="1" t="str">
        <f>IF(OR(BART_Rides[[#This Row],[Station Code]]="EM", BART_Rides[[#This Row],[Station Code]]="MT", BART_Rides[[#This Row],[Station Code]]="PL", BART_Rides[[#This Row],[Station Code]]="CC"), "Yes", "No")</f>
        <v>No</v>
      </c>
    </row>
    <row r="17277" spans="6:14">
      <c r="F17277" s="3">
        <v>44317</v>
      </c>
      <c r="G17277" s="1" t="s">
        <v>95</v>
      </c>
      <c r="H17277" s="1" t="s">
        <v>104</v>
      </c>
      <c r="I17277" s="1">
        <v>360</v>
      </c>
      <c r="J17277" s="1">
        <f>MONTH(BART_Rides[[#This Row],[Date]])</f>
        <v>5</v>
      </c>
      <c r="K17277" s="1">
        <f>WEEKDAY(BART_Rides[[#This Row],[Date]],2)</f>
        <v>6</v>
      </c>
      <c r="L17277" s="1" t="str">
        <f>LEFT(BART_Rides[[#This Row],[Lines]],1)</f>
        <v>O</v>
      </c>
      <c r="M17277" s="1" t="str">
        <f>IF(BART_Rides[[#This Row],[FirstLetter]]="Y","Yes","No")</f>
        <v>No</v>
      </c>
      <c r="N17277" s="1" t="str">
        <f>IF(OR(BART_Rides[[#This Row],[Station Code]]="EM", BART_Rides[[#This Row],[Station Code]]="MT", BART_Rides[[#This Row],[Station Code]]="PL", BART_Rides[[#This Row],[Station Code]]="CC"), "Yes", "No")</f>
        <v>No</v>
      </c>
    </row>
    <row r="17278" spans="6:14">
      <c r="F17278" s="3">
        <v>44318</v>
      </c>
      <c r="G17278" s="1" t="s">
        <v>95</v>
      </c>
      <c r="H17278" s="1" t="s">
        <v>104</v>
      </c>
      <c r="I17278" s="1">
        <v>341</v>
      </c>
      <c r="J17278" s="1">
        <f>MONTH(BART_Rides[[#This Row],[Date]])</f>
        <v>5</v>
      </c>
      <c r="K17278" s="1">
        <f>WEEKDAY(BART_Rides[[#This Row],[Date]],2)</f>
        <v>7</v>
      </c>
      <c r="L17278" s="1" t="str">
        <f>LEFT(BART_Rides[[#This Row],[Lines]],1)</f>
        <v>O</v>
      </c>
      <c r="M17278" s="1" t="str">
        <f>IF(BART_Rides[[#This Row],[FirstLetter]]="Y","Yes","No")</f>
        <v>No</v>
      </c>
      <c r="N17278" s="1" t="str">
        <f>IF(OR(BART_Rides[[#This Row],[Station Code]]="EM", BART_Rides[[#This Row],[Station Code]]="MT", BART_Rides[[#This Row],[Station Code]]="PL", BART_Rides[[#This Row],[Station Code]]="CC"), "Yes", "No")</f>
        <v>No</v>
      </c>
    </row>
    <row r="17279" spans="6:14">
      <c r="F17279" s="3">
        <v>44319</v>
      </c>
      <c r="G17279" s="1" t="s">
        <v>95</v>
      </c>
      <c r="H17279" s="1" t="s">
        <v>104</v>
      </c>
      <c r="I17279" s="1">
        <v>283</v>
      </c>
      <c r="J17279" s="1">
        <f>MONTH(BART_Rides[[#This Row],[Date]])</f>
        <v>5</v>
      </c>
      <c r="K17279" s="1">
        <f>WEEKDAY(BART_Rides[[#This Row],[Date]],2)</f>
        <v>1</v>
      </c>
      <c r="L17279" s="1" t="str">
        <f>LEFT(BART_Rides[[#This Row],[Lines]],1)</f>
        <v>O</v>
      </c>
      <c r="M17279" s="1" t="str">
        <f>IF(BART_Rides[[#This Row],[FirstLetter]]="Y","Yes","No")</f>
        <v>No</v>
      </c>
      <c r="N17279" s="1" t="str">
        <f>IF(OR(BART_Rides[[#This Row],[Station Code]]="EM", BART_Rides[[#This Row],[Station Code]]="MT", BART_Rides[[#This Row],[Station Code]]="PL", BART_Rides[[#This Row],[Station Code]]="CC"), "Yes", "No")</f>
        <v>No</v>
      </c>
    </row>
    <row r="17280" spans="6:14">
      <c r="F17280" s="3">
        <v>44320</v>
      </c>
      <c r="G17280" s="1" t="s">
        <v>95</v>
      </c>
      <c r="H17280" s="1" t="s">
        <v>104</v>
      </c>
      <c r="I17280" s="1">
        <v>289</v>
      </c>
      <c r="J17280" s="1">
        <f>MONTH(BART_Rides[[#This Row],[Date]])</f>
        <v>5</v>
      </c>
      <c r="K17280" s="1">
        <f>WEEKDAY(BART_Rides[[#This Row],[Date]],2)</f>
        <v>2</v>
      </c>
      <c r="L17280" s="1" t="str">
        <f>LEFT(BART_Rides[[#This Row],[Lines]],1)</f>
        <v>O</v>
      </c>
      <c r="M17280" s="1" t="str">
        <f>IF(BART_Rides[[#This Row],[FirstLetter]]="Y","Yes","No")</f>
        <v>No</v>
      </c>
      <c r="N17280" s="1" t="str">
        <f>IF(OR(BART_Rides[[#This Row],[Station Code]]="EM", BART_Rides[[#This Row],[Station Code]]="MT", BART_Rides[[#This Row],[Station Code]]="PL", BART_Rides[[#This Row],[Station Code]]="CC"), "Yes", "No")</f>
        <v>No</v>
      </c>
    </row>
    <row r="17281" spans="6:14">
      <c r="F17281" s="3">
        <v>44321</v>
      </c>
      <c r="G17281" s="1" t="s">
        <v>95</v>
      </c>
      <c r="H17281" s="1" t="s">
        <v>104</v>
      </c>
      <c r="I17281" s="1">
        <v>333</v>
      </c>
      <c r="J17281" s="1">
        <f>MONTH(BART_Rides[[#This Row],[Date]])</f>
        <v>5</v>
      </c>
      <c r="K17281" s="1">
        <f>WEEKDAY(BART_Rides[[#This Row],[Date]],2)</f>
        <v>3</v>
      </c>
      <c r="L17281" s="1" t="str">
        <f>LEFT(BART_Rides[[#This Row],[Lines]],1)</f>
        <v>O</v>
      </c>
      <c r="M17281" s="1" t="str">
        <f>IF(BART_Rides[[#This Row],[FirstLetter]]="Y","Yes","No")</f>
        <v>No</v>
      </c>
      <c r="N17281" s="1" t="str">
        <f>IF(OR(BART_Rides[[#This Row],[Station Code]]="EM", BART_Rides[[#This Row],[Station Code]]="MT", BART_Rides[[#This Row],[Station Code]]="PL", BART_Rides[[#This Row],[Station Code]]="CC"), "Yes", "No")</f>
        <v>No</v>
      </c>
    </row>
    <row r="17282" spans="6:14">
      <c r="F17282" s="3">
        <v>44322</v>
      </c>
      <c r="G17282" s="1" t="s">
        <v>95</v>
      </c>
      <c r="H17282" s="1" t="s">
        <v>104</v>
      </c>
      <c r="I17282" s="1">
        <v>312</v>
      </c>
      <c r="J17282" s="1">
        <f>MONTH(BART_Rides[[#This Row],[Date]])</f>
        <v>5</v>
      </c>
      <c r="K17282" s="1">
        <f>WEEKDAY(BART_Rides[[#This Row],[Date]],2)</f>
        <v>4</v>
      </c>
      <c r="L17282" s="1" t="str">
        <f>LEFT(BART_Rides[[#This Row],[Lines]],1)</f>
        <v>O</v>
      </c>
      <c r="M17282" s="1" t="str">
        <f>IF(BART_Rides[[#This Row],[FirstLetter]]="Y","Yes","No")</f>
        <v>No</v>
      </c>
      <c r="N17282" s="1" t="str">
        <f>IF(OR(BART_Rides[[#This Row],[Station Code]]="EM", BART_Rides[[#This Row],[Station Code]]="MT", BART_Rides[[#This Row],[Station Code]]="PL", BART_Rides[[#This Row],[Station Code]]="CC"), "Yes", "No")</f>
        <v>No</v>
      </c>
    </row>
    <row r="17283" spans="6:14">
      <c r="F17283" s="3">
        <v>44323</v>
      </c>
      <c r="G17283" s="1" t="s">
        <v>95</v>
      </c>
      <c r="H17283" s="1" t="s">
        <v>104</v>
      </c>
      <c r="I17283" s="1">
        <v>387</v>
      </c>
      <c r="J17283" s="1">
        <f>MONTH(BART_Rides[[#This Row],[Date]])</f>
        <v>5</v>
      </c>
      <c r="K17283" s="1">
        <f>WEEKDAY(BART_Rides[[#This Row],[Date]],2)</f>
        <v>5</v>
      </c>
      <c r="L17283" s="1" t="str">
        <f>LEFT(BART_Rides[[#This Row],[Lines]],1)</f>
        <v>O</v>
      </c>
      <c r="M17283" s="1" t="str">
        <f>IF(BART_Rides[[#This Row],[FirstLetter]]="Y","Yes","No")</f>
        <v>No</v>
      </c>
      <c r="N17283" s="1" t="str">
        <f>IF(OR(BART_Rides[[#This Row],[Station Code]]="EM", BART_Rides[[#This Row],[Station Code]]="MT", BART_Rides[[#This Row],[Station Code]]="PL", BART_Rides[[#This Row],[Station Code]]="CC"), "Yes", "No")</f>
        <v>No</v>
      </c>
    </row>
    <row r="17284" spans="6:14">
      <c r="F17284" s="3">
        <v>44324</v>
      </c>
      <c r="G17284" s="1" t="s">
        <v>95</v>
      </c>
      <c r="H17284" s="1" t="s">
        <v>104</v>
      </c>
      <c r="I17284" s="1">
        <v>331</v>
      </c>
      <c r="J17284" s="1">
        <f>MONTH(BART_Rides[[#This Row],[Date]])</f>
        <v>5</v>
      </c>
      <c r="K17284" s="1">
        <f>WEEKDAY(BART_Rides[[#This Row],[Date]],2)</f>
        <v>6</v>
      </c>
      <c r="L17284" s="1" t="str">
        <f>LEFT(BART_Rides[[#This Row],[Lines]],1)</f>
        <v>O</v>
      </c>
      <c r="M17284" s="1" t="str">
        <f>IF(BART_Rides[[#This Row],[FirstLetter]]="Y","Yes","No")</f>
        <v>No</v>
      </c>
      <c r="N17284" s="1" t="str">
        <f>IF(OR(BART_Rides[[#This Row],[Station Code]]="EM", BART_Rides[[#This Row],[Station Code]]="MT", BART_Rides[[#This Row],[Station Code]]="PL", BART_Rides[[#This Row],[Station Code]]="CC"), "Yes", "No")</f>
        <v>No</v>
      </c>
    </row>
    <row r="17285" spans="6:14">
      <c r="F17285" s="3">
        <v>44325</v>
      </c>
      <c r="G17285" s="1" t="s">
        <v>95</v>
      </c>
      <c r="H17285" s="1" t="s">
        <v>104</v>
      </c>
      <c r="I17285" s="1">
        <v>298</v>
      </c>
      <c r="J17285" s="1">
        <f>MONTH(BART_Rides[[#This Row],[Date]])</f>
        <v>5</v>
      </c>
      <c r="K17285" s="1">
        <f>WEEKDAY(BART_Rides[[#This Row],[Date]],2)</f>
        <v>7</v>
      </c>
      <c r="L17285" s="1" t="str">
        <f>LEFT(BART_Rides[[#This Row],[Lines]],1)</f>
        <v>O</v>
      </c>
      <c r="M17285" s="1" t="str">
        <f>IF(BART_Rides[[#This Row],[FirstLetter]]="Y","Yes","No")</f>
        <v>No</v>
      </c>
      <c r="N17285" s="1" t="str">
        <f>IF(OR(BART_Rides[[#This Row],[Station Code]]="EM", BART_Rides[[#This Row],[Station Code]]="MT", BART_Rides[[#This Row],[Station Code]]="PL", BART_Rides[[#This Row],[Station Code]]="CC"), "Yes", "No")</f>
        <v>No</v>
      </c>
    </row>
    <row r="17286" spans="6:14">
      <c r="F17286" s="3">
        <v>44326</v>
      </c>
      <c r="G17286" s="1" t="s">
        <v>95</v>
      </c>
      <c r="H17286" s="1" t="s">
        <v>104</v>
      </c>
      <c r="I17286" s="1">
        <v>265</v>
      </c>
      <c r="J17286" s="1">
        <f>MONTH(BART_Rides[[#This Row],[Date]])</f>
        <v>5</v>
      </c>
      <c r="K17286" s="1">
        <f>WEEKDAY(BART_Rides[[#This Row],[Date]],2)</f>
        <v>1</v>
      </c>
      <c r="L17286" s="1" t="str">
        <f>LEFT(BART_Rides[[#This Row],[Lines]],1)</f>
        <v>O</v>
      </c>
      <c r="M17286" s="1" t="str">
        <f>IF(BART_Rides[[#This Row],[FirstLetter]]="Y","Yes","No")</f>
        <v>No</v>
      </c>
      <c r="N17286" s="1" t="str">
        <f>IF(OR(BART_Rides[[#This Row],[Station Code]]="EM", BART_Rides[[#This Row],[Station Code]]="MT", BART_Rides[[#This Row],[Station Code]]="PL", BART_Rides[[#This Row],[Station Code]]="CC"), "Yes", "No")</f>
        <v>No</v>
      </c>
    </row>
    <row r="17287" spans="6:14">
      <c r="F17287" s="3">
        <v>44327</v>
      </c>
      <c r="G17287" s="1" t="s">
        <v>95</v>
      </c>
      <c r="H17287" s="1" t="s">
        <v>104</v>
      </c>
      <c r="I17287" s="1">
        <v>298</v>
      </c>
      <c r="J17287" s="1">
        <f>MONTH(BART_Rides[[#This Row],[Date]])</f>
        <v>5</v>
      </c>
      <c r="K17287" s="1">
        <f>WEEKDAY(BART_Rides[[#This Row],[Date]],2)</f>
        <v>2</v>
      </c>
      <c r="L17287" s="1" t="str">
        <f>LEFT(BART_Rides[[#This Row],[Lines]],1)</f>
        <v>O</v>
      </c>
      <c r="M17287" s="1" t="str">
        <f>IF(BART_Rides[[#This Row],[FirstLetter]]="Y","Yes","No")</f>
        <v>No</v>
      </c>
      <c r="N17287" s="1" t="str">
        <f>IF(OR(BART_Rides[[#This Row],[Station Code]]="EM", BART_Rides[[#This Row],[Station Code]]="MT", BART_Rides[[#This Row],[Station Code]]="PL", BART_Rides[[#This Row],[Station Code]]="CC"), "Yes", "No")</f>
        <v>No</v>
      </c>
    </row>
    <row r="17288" spans="6:14">
      <c r="F17288" s="3">
        <v>44328</v>
      </c>
      <c r="G17288" s="1" t="s">
        <v>95</v>
      </c>
      <c r="H17288" s="1" t="s">
        <v>104</v>
      </c>
      <c r="I17288" s="1">
        <v>294</v>
      </c>
      <c r="J17288" s="1">
        <f>MONTH(BART_Rides[[#This Row],[Date]])</f>
        <v>5</v>
      </c>
      <c r="K17288" s="1">
        <f>WEEKDAY(BART_Rides[[#This Row],[Date]],2)</f>
        <v>3</v>
      </c>
      <c r="L17288" s="1" t="str">
        <f>LEFT(BART_Rides[[#This Row],[Lines]],1)</f>
        <v>O</v>
      </c>
      <c r="M17288" s="1" t="str">
        <f>IF(BART_Rides[[#This Row],[FirstLetter]]="Y","Yes","No")</f>
        <v>No</v>
      </c>
      <c r="N17288" s="1" t="str">
        <f>IF(OR(BART_Rides[[#This Row],[Station Code]]="EM", BART_Rides[[#This Row],[Station Code]]="MT", BART_Rides[[#This Row],[Station Code]]="PL", BART_Rides[[#This Row],[Station Code]]="CC"), "Yes", "No")</f>
        <v>No</v>
      </c>
    </row>
    <row r="17289" spans="6:14">
      <c r="F17289" s="3">
        <v>44329</v>
      </c>
      <c r="G17289" s="1" t="s">
        <v>95</v>
      </c>
      <c r="H17289" s="1" t="s">
        <v>104</v>
      </c>
      <c r="I17289" s="1">
        <v>318</v>
      </c>
      <c r="J17289" s="1">
        <f>MONTH(BART_Rides[[#This Row],[Date]])</f>
        <v>5</v>
      </c>
      <c r="K17289" s="1">
        <f>WEEKDAY(BART_Rides[[#This Row],[Date]],2)</f>
        <v>4</v>
      </c>
      <c r="L17289" s="1" t="str">
        <f>LEFT(BART_Rides[[#This Row],[Lines]],1)</f>
        <v>O</v>
      </c>
      <c r="M17289" s="1" t="str">
        <f>IF(BART_Rides[[#This Row],[FirstLetter]]="Y","Yes","No")</f>
        <v>No</v>
      </c>
      <c r="N17289" s="1" t="str">
        <f>IF(OR(BART_Rides[[#This Row],[Station Code]]="EM", BART_Rides[[#This Row],[Station Code]]="MT", BART_Rides[[#This Row],[Station Code]]="PL", BART_Rides[[#This Row],[Station Code]]="CC"), "Yes", "No")</f>
        <v>No</v>
      </c>
    </row>
    <row r="17290" spans="6:14">
      <c r="F17290" s="3">
        <v>44330</v>
      </c>
      <c r="G17290" s="1" t="s">
        <v>95</v>
      </c>
      <c r="H17290" s="1" t="s">
        <v>104</v>
      </c>
      <c r="I17290" s="1">
        <v>381</v>
      </c>
      <c r="J17290" s="1">
        <f>MONTH(BART_Rides[[#This Row],[Date]])</f>
        <v>5</v>
      </c>
      <c r="K17290" s="1">
        <f>WEEKDAY(BART_Rides[[#This Row],[Date]],2)</f>
        <v>5</v>
      </c>
      <c r="L17290" s="1" t="str">
        <f>LEFT(BART_Rides[[#This Row],[Lines]],1)</f>
        <v>O</v>
      </c>
      <c r="M17290" s="1" t="str">
        <f>IF(BART_Rides[[#This Row],[FirstLetter]]="Y","Yes","No")</f>
        <v>No</v>
      </c>
      <c r="N17290" s="1" t="str">
        <f>IF(OR(BART_Rides[[#This Row],[Station Code]]="EM", BART_Rides[[#This Row],[Station Code]]="MT", BART_Rides[[#This Row],[Station Code]]="PL", BART_Rides[[#This Row],[Station Code]]="CC"), "Yes", "No")</f>
        <v>No</v>
      </c>
    </row>
    <row r="17291" spans="6:14">
      <c r="F17291" s="3">
        <v>44331</v>
      </c>
      <c r="G17291" s="1" t="s">
        <v>95</v>
      </c>
      <c r="H17291" s="1" t="s">
        <v>104</v>
      </c>
      <c r="I17291" s="1">
        <v>258</v>
      </c>
      <c r="J17291" s="1">
        <f>MONTH(BART_Rides[[#This Row],[Date]])</f>
        <v>5</v>
      </c>
      <c r="K17291" s="1">
        <f>WEEKDAY(BART_Rides[[#This Row],[Date]],2)</f>
        <v>6</v>
      </c>
      <c r="L17291" s="1" t="str">
        <f>LEFT(BART_Rides[[#This Row],[Lines]],1)</f>
        <v>O</v>
      </c>
      <c r="M17291" s="1" t="str">
        <f>IF(BART_Rides[[#This Row],[FirstLetter]]="Y","Yes","No")</f>
        <v>No</v>
      </c>
      <c r="N17291" s="1" t="str">
        <f>IF(OR(BART_Rides[[#This Row],[Station Code]]="EM", BART_Rides[[#This Row],[Station Code]]="MT", BART_Rides[[#This Row],[Station Code]]="PL", BART_Rides[[#This Row],[Station Code]]="CC"), "Yes", "No")</f>
        <v>No</v>
      </c>
    </row>
    <row r="17292" spans="6:14">
      <c r="F17292" s="3">
        <v>44332</v>
      </c>
      <c r="G17292" s="1" t="s">
        <v>95</v>
      </c>
      <c r="H17292" s="1" t="s">
        <v>104</v>
      </c>
      <c r="I17292" s="1">
        <v>228</v>
      </c>
      <c r="J17292" s="1">
        <f>MONTH(BART_Rides[[#This Row],[Date]])</f>
        <v>5</v>
      </c>
      <c r="K17292" s="1">
        <f>WEEKDAY(BART_Rides[[#This Row],[Date]],2)</f>
        <v>7</v>
      </c>
      <c r="L17292" s="1" t="str">
        <f>LEFT(BART_Rides[[#This Row],[Lines]],1)</f>
        <v>O</v>
      </c>
      <c r="M17292" s="1" t="str">
        <f>IF(BART_Rides[[#This Row],[FirstLetter]]="Y","Yes","No")</f>
        <v>No</v>
      </c>
      <c r="N17292" s="1" t="str">
        <f>IF(OR(BART_Rides[[#This Row],[Station Code]]="EM", BART_Rides[[#This Row],[Station Code]]="MT", BART_Rides[[#This Row],[Station Code]]="PL", BART_Rides[[#This Row],[Station Code]]="CC"), "Yes", "No")</f>
        <v>No</v>
      </c>
    </row>
    <row r="17293" spans="6:14">
      <c r="F17293" s="3">
        <v>44333</v>
      </c>
      <c r="G17293" s="1" t="s">
        <v>95</v>
      </c>
      <c r="H17293" s="1" t="s">
        <v>104</v>
      </c>
      <c r="I17293" s="1">
        <v>271</v>
      </c>
      <c r="J17293" s="1">
        <f>MONTH(BART_Rides[[#This Row],[Date]])</f>
        <v>5</v>
      </c>
      <c r="K17293" s="1">
        <f>WEEKDAY(BART_Rides[[#This Row],[Date]],2)</f>
        <v>1</v>
      </c>
      <c r="L17293" s="1" t="str">
        <f>LEFT(BART_Rides[[#This Row],[Lines]],1)</f>
        <v>O</v>
      </c>
      <c r="M17293" s="1" t="str">
        <f>IF(BART_Rides[[#This Row],[FirstLetter]]="Y","Yes","No")</f>
        <v>No</v>
      </c>
      <c r="N17293" s="1" t="str">
        <f>IF(OR(BART_Rides[[#This Row],[Station Code]]="EM", BART_Rides[[#This Row],[Station Code]]="MT", BART_Rides[[#This Row],[Station Code]]="PL", BART_Rides[[#This Row],[Station Code]]="CC"), "Yes", "No")</f>
        <v>No</v>
      </c>
    </row>
    <row r="17294" spans="6:14">
      <c r="F17294" s="3">
        <v>44334</v>
      </c>
      <c r="G17294" s="1" t="s">
        <v>95</v>
      </c>
      <c r="H17294" s="1" t="s">
        <v>104</v>
      </c>
      <c r="I17294" s="1">
        <v>333</v>
      </c>
      <c r="J17294" s="1">
        <f>MONTH(BART_Rides[[#This Row],[Date]])</f>
        <v>5</v>
      </c>
      <c r="K17294" s="1">
        <f>WEEKDAY(BART_Rides[[#This Row],[Date]],2)</f>
        <v>2</v>
      </c>
      <c r="L17294" s="1" t="str">
        <f>LEFT(BART_Rides[[#This Row],[Lines]],1)</f>
        <v>O</v>
      </c>
      <c r="M17294" s="1" t="str">
        <f>IF(BART_Rides[[#This Row],[FirstLetter]]="Y","Yes","No")</f>
        <v>No</v>
      </c>
      <c r="N17294" s="1" t="str">
        <f>IF(OR(BART_Rides[[#This Row],[Station Code]]="EM", BART_Rides[[#This Row],[Station Code]]="MT", BART_Rides[[#This Row],[Station Code]]="PL", BART_Rides[[#This Row],[Station Code]]="CC"), "Yes", "No")</f>
        <v>No</v>
      </c>
    </row>
    <row r="17295" spans="6:14">
      <c r="F17295" s="3">
        <v>44335</v>
      </c>
      <c r="G17295" s="1" t="s">
        <v>95</v>
      </c>
      <c r="H17295" s="1" t="s">
        <v>104</v>
      </c>
      <c r="I17295" s="1">
        <v>353</v>
      </c>
      <c r="J17295" s="1">
        <f>MONTH(BART_Rides[[#This Row],[Date]])</f>
        <v>5</v>
      </c>
      <c r="K17295" s="1">
        <f>WEEKDAY(BART_Rides[[#This Row],[Date]],2)</f>
        <v>3</v>
      </c>
      <c r="L17295" s="1" t="str">
        <f>LEFT(BART_Rides[[#This Row],[Lines]],1)</f>
        <v>O</v>
      </c>
      <c r="M17295" s="1" t="str">
        <f>IF(BART_Rides[[#This Row],[FirstLetter]]="Y","Yes","No")</f>
        <v>No</v>
      </c>
      <c r="N17295" s="1" t="str">
        <f>IF(OR(BART_Rides[[#This Row],[Station Code]]="EM", BART_Rides[[#This Row],[Station Code]]="MT", BART_Rides[[#This Row],[Station Code]]="PL", BART_Rides[[#This Row],[Station Code]]="CC"), "Yes", "No")</f>
        <v>No</v>
      </c>
    </row>
    <row r="17296" spans="6:14">
      <c r="F17296" s="3">
        <v>44336</v>
      </c>
      <c r="G17296" s="1" t="s">
        <v>95</v>
      </c>
      <c r="H17296" s="1" t="s">
        <v>104</v>
      </c>
      <c r="I17296" s="1">
        <v>341</v>
      </c>
      <c r="J17296" s="1">
        <f>MONTH(BART_Rides[[#This Row],[Date]])</f>
        <v>5</v>
      </c>
      <c r="K17296" s="1">
        <f>WEEKDAY(BART_Rides[[#This Row],[Date]],2)</f>
        <v>4</v>
      </c>
      <c r="L17296" s="1" t="str">
        <f>LEFT(BART_Rides[[#This Row],[Lines]],1)</f>
        <v>O</v>
      </c>
      <c r="M17296" s="1" t="str">
        <f>IF(BART_Rides[[#This Row],[FirstLetter]]="Y","Yes","No")</f>
        <v>No</v>
      </c>
      <c r="N17296" s="1" t="str">
        <f>IF(OR(BART_Rides[[#This Row],[Station Code]]="EM", BART_Rides[[#This Row],[Station Code]]="MT", BART_Rides[[#This Row],[Station Code]]="PL", BART_Rides[[#This Row],[Station Code]]="CC"), "Yes", "No")</f>
        <v>No</v>
      </c>
    </row>
    <row r="17297" spans="6:14">
      <c r="F17297" s="3">
        <v>44337</v>
      </c>
      <c r="G17297" s="1" t="s">
        <v>95</v>
      </c>
      <c r="H17297" s="1" t="s">
        <v>104</v>
      </c>
      <c r="I17297" s="1">
        <v>375</v>
      </c>
      <c r="J17297" s="1">
        <f>MONTH(BART_Rides[[#This Row],[Date]])</f>
        <v>5</v>
      </c>
      <c r="K17297" s="1">
        <f>WEEKDAY(BART_Rides[[#This Row],[Date]],2)</f>
        <v>5</v>
      </c>
      <c r="L17297" s="1" t="str">
        <f>LEFT(BART_Rides[[#This Row],[Lines]],1)</f>
        <v>O</v>
      </c>
      <c r="M17297" s="1" t="str">
        <f>IF(BART_Rides[[#This Row],[FirstLetter]]="Y","Yes","No")</f>
        <v>No</v>
      </c>
      <c r="N17297" s="1" t="str">
        <f>IF(OR(BART_Rides[[#This Row],[Station Code]]="EM", BART_Rides[[#This Row],[Station Code]]="MT", BART_Rides[[#This Row],[Station Code]]="PL", BART_Rides[[#This Row],[Station Code]]="CC"), "Yes", "No")</f>
        <v>No</v>
      </c>
    </row>
    <row r="17298" spans="6:14">
      <c r="F17298" s="3">
        <v>44338</v>
      </c>
      <c r="G17298" s="1" t="s">
        <v>95</v>
      </c>
      <c r="H17298" s="1" t="s">
        <v>104</v>
      </c>
      <c r="I17298" s="1">
        <v>396</v>
      </c>
      <c r="J17298" s="1">
        <f>MONTH(BART_Rides[[#This Row],[Date]])</f>
        <v>5</v>
      </c>
      <c r="K17298" s="1">
        <f>WEEKDAY(BART_Rides[[#This Row],[Date]],2)</f>
        <v>6</v>
      </c>
      <c r="L17298" s="1" t="str">
        <f>LEFT(BART_Rides[[#This Row],[Lines]],1)</f>
        <v>O</v>
      </c>
      <c r="M17298" s="1" t="str">
        <f>IF(BART_Rides[[#This Row],[FirstLetter]]="Y","Yes","No")</f>
        <v>No</v>
      </c>
      <c r="N17298" s="1" t="str">
        <f>IF(OR(BART_Rides[[#This Row],[Station Code]]="EM", BART_Rides[[#This Row],[Station Code]]="MT", BART_Rides[[#This Row],[Station Code]]="PL", BART_Rides[[#This Row],[Station Code]]="CC"), "Yes", "No")</f>
        <v>No</v>
      </c>
    </row>
    <row r="17299" spans="6:14">
      <c r="F17299" s="3">
        <v>44339</v>
      </c>
      <c r="G17299" s="1" t="s">
        <v>95</v>
      </c>
      <c r="H17299" s="1" t="s">
        <v>104</v>
      </c>
      <c r="I17299" s="1">
        <v>330</v>
      </c>
      <c r="J17299" s="1">
        <f>MONTH(BART_Rides[[#This Row],[Date]])</f>
        <v>5</v>
      </c>
      <c r="K17299" s="1">
        <f>WEEKDAY(BART_Rides[[#This Row],[Date]],2)</f>
        <v>7</v>
      </c>
      <c r="L17299" s="1" t="str">
        <f>LEFT(BART_Rides[[#This Row],[Lines]],1)</f>
        <v>O</v>
      </c>
      <c r="M17299" s="1" t="str">
        <f>IF(BART_Rides[[#This Row],[FirstLetter]]="Y","Yes","No")</f>
        <v>No</v>
      </c>
      <c r="N17299" s="1" t="str">
        <f>IF(OR(BART_Rides[[#This Row],[Station Code]]="EM", BART_Rides[[#This Row],[Station Code]]="MT", BART_Rides[[#This Row],[Station Code]]="PL", BART_Rides[[#This Row],[Station Code]]="CC"), "Yes", "No")</f>
        <v>No</v>
      </c>
    </row>
    <row r="17300" spans="6:14">
      <c r="F17300" s="3">
        <v>44340</v>
      </c>
      <c r="G17300" s="1" t="s">
        <v>95</v>
      </c>
      <c r="H17300" s="1" t="s">
        <v>104</v>
      </c>
      <c r="I17300" s="1">
        <v>362</v>
      </c>
      <c r="J17300" s="1">
        <f>MONTH(BART_Rides[[#This Row],[Date]])</f>
        <v>5</v>
      </c>
      <c r="K17300" s="1">
        <f>WEEKDAY(BART_Rides[[#This Row],[Date]],2)</f>
        <v>1</v>
      </c>
      <c r="L17300" s="1" t="str">
        <f>LEFT(BART_Rides[[#This Row],[Lines]],1)</f>
        <v>O</v>
      </c>
      <c r="M17300" s="1" t="str">
        <f>IF(BART_Rides[[#This Row],[FirstLetter]]="Y","Yes","No")</f>
        <v>No</v>
      </c>
      <c r="N17300" s="1" t="str">
        <f>IF(OR(BART_Rides[[#This Row],[Station Code]]="EM", BART_Rides[[#This Row],[Station Code]]="MT", BART_Rides[[#This Row],[Station Code]]="PL", BART_Rides[[#This Row],[Station Code]]="CC"), "Yes", "No")</f>
        <v>No</v>
      </c>
    </row>
    <row r="17301" spans="6:14">
      <c r="F17301" s="3">
        <v>44341</v>
      </c>
      <c r="G17301" s="1" t="s">
        <v>95</v>
      </c>
      <c r="H17301" s="1" t="s">
        <v>104</v>
      </c>
      <c r="I17301" s="1">
        <v>315</v>
      </c>
      <c r="J17301" s="1">
        <f>MONTH(BART_Rides[[#This Row],[Date]])</f>
        <v>5</v>
      </c>
      <c r="K17301" s="1">
        <f>WEEKDAY(BART_Rides[[#This Row],[Date]],2)</f>
        <v>2</v>
      </c>
      <c r="L17301" s="1" t="str">
        <f>LEFT(BART_Rides[[#This Row],[Lines]],1)</f>
        <v>O</v>
      </c>
      <c r="M17301" s="1" t="str">
        <f>IF(BART_Rides[[#This Row],[FirstLetter]]="Y","Yes","No")</f>
        <v>No</v>
      </c>
      <c r="N17301" s="1" t="str">
        <f>IF(OR(BART_Rides[[#This Row],[Station Code]]="EM", BART_Rides[[#This Row],[Station Code]]="MT", BART_Rides[[#This Row],[Station Code]]="PL", BART_Rides[[#This Row],[Station Code]]="CC"), "Yes", "No")</f>
        <v>No</v>
      </c>
    </row>
    <row r="17302" spans="6:14">
      <c r="F17302" s="3">
        <v>44342</v>
      </c>
      <c r="G17302" s="1" t="s">
        <v>95</v>
      </c>
      <c r="H17302" s="1" t="s">
        <v>104</v>
      </c>
      <c r="I17302" s="1">
        <v>333</v>
      </c>
      <c r="J17302" s="1">
        <f>MONTH(BART_Rides[[#This Row],[Date]])</f>
        <v>5</v>
      </c>
      <c r="K17302" s="1">
        <f>WEEKDAY(BART_Rides[[#This Row],[Date]],2)</f>
        <v>3</v>
      </c>
      <c r="L17302" s="1" t="str">
        <f>LEFT(BART_Rides[[#This Row],[Lines]],1)</f>
        <v>O</v>
      </c>
      <c r="M17302" s="1" t="str">
        <f>IF(BART_Rides[[#This Row],[FirstLetter]]="Y","Yes","No")</f>
        <v>No</v>
      </c>
      <c r="N17302" s="1" t="str">
        <f>IF(OR(BART_Rides[[#This Row],[Station Code]]="EM", BART_Rides[[#This Row],[Station Code]]="MT", BART_Rides[[#This Row],[Station Code]]="PL", BART_Rides[[#This Row],[Station Code]]="CC"), "Yes", "No")</f>
        <v>No</v>
      </c>
    </row>
    <row r="17303" spans="6:14">
      <c r="F17303" s="3">
        <v>44343</v>
      </c>
      <c r="G17303" s="1" t="s">
        <v>95</v>
      </c>
      <c r="H17303" s="1" t="s">
        <v>104</v>
      </c>
      <c r="I17303" s="1">
        <v>346</v>
      </c>
      <c r="J17303" s="1">
        <f>MONTH(BART_Rides[[#This Row],[Date]])</f>
        <v>5</v>
      </c>
      <c r="K17303" s="1">
        <f>WEEKDAY(BART_Rides[[#This Row],[Date]],2)</f>
        <v>4</v>
      </c>
      <c r="L17303" s="1" t="str">
        <f>LEFT(BART_Rides[[#This Row],[Lines]],1)</f>
        <v>O</v>
      </c>
      <c r="M17303" s="1" t="str">
        <f>IF(BART_Rides[[#This Row],[FirstLetter]]="Y","Yes","No")</f>
        <v>No</v>
      </c>
      <c r="N17303" s="1" t="str">
        <f>IF(OR(BART_Rides[[#This Row],[Station Code]]="EM", BART_Rides[[#This Row],[Station Code]]="MT", BART_Rides[[#This Row],[Station Code]]="PL", BART_Rides[[#This Row],[Station Code]]="CC"), "Yes", "No")</f>
        <v>No</v>
      </c>
    </row>
    <row r="17304" spans="6:14">
      <c r="F17304" s="3">
        <v>44344</v>
      </c>
      <c r="G17304" s="1" t="s">
        <v>95</v>
      </c>
      <c r="H17304" s="1" t="s">
        <v>104</v>
      </c>
      <c r="I17304" s="1">
        <v>478</v>
      </c>
      <c r="J17304" s="1">
        <f>MONTH(BART_Rides[[#This Row],[Date]])</f>
        <v>5</v>
      </c>
      <c r="K17304" s="1">
        <f>WEEKDAY(BART_Rides[[#This Row],[Date]],2)</f>
        <v>5</v>
      </c>
      <c r="L17304" s="1" t="str">
        <f>LEFT(BART_Rides[[#This Row],[Lines]],1)</f>
        <v>O</v>
      </c>
      <c r="M17304" s="1" t="str">
        <f>IF(BART_Rides[[#This Row],[FirstLetter]]="Y","Yes","No")</f>
        <v>No</v>
      </c>
      <c r="N17304" s="1" t="str">
        <f>IF(OR(BART_Rides[[#This Row],[Station Code]]="EM", BART_Rides[[#This Row],[Station Code]]="MT", BART_Rides[[#This Row],[Station Code]]="PL", BART_Rides[[#This Row],[Station Code]]="CC"), "Yes", "No")</f>
        <v>No</v>
      </c>
    </row>
    <row r="17305" spans="6:14">
      <c r="F17305" s="3">
        <v>44345</v>
      </c>
      <c r="G17305" s="1" t="s">
        <v>95</v>
      </c>
      <c r="H17305" s="1" t="s">
        <v>104</v>
      </c>
      <c r="I17305" s="1">
        <v>275</v>
      </c>
      <c r="J17305" s="1">
        <f>MONTH(BART_Rides[[#This Row],[Date]])</f>
        <v>5</v>
      </c>
      <c r="K17305" s="1">
        <f>WEEKDAY(BART_Rides[[#This Row],[Date]],2)</f>
        <v>6</v>
      </c>
      <c r="L17305" s="1" t="str">
        <f>LEFT(BART_Rides[[#This Row],[Lines]],1)</f>
        <v>O</v>
      </c>
      <c r="M17305" s="1" t="str">
        <f>IF(BART_Rides[[#This Row],[FirstLetter]]="Y","Yes","No")</f>
        <v>No</v>
      </c>
      <c r="N17305" s="1" t="str">
        <f>IF(OR(BART_Rides[[#This Row],[Station Code]]="EM", BART_Rides[[#This Row],[Station Code]]="MT", BART_Rides[[#This Row],[Station Code]]="PL", BART_Rides[[#This Row],[Station Code]]="CC"), "Yes", "No")</f>
        <v>No</v>
      </c>
    </row>
    <row r="17306" spans="6:14">
      <c r="F17306" s="3">
        <v>44346</v>
      </c>
      <c r="G17306" s="1" t="s">
        <v>95</v>
      </c>
      <c r="H17306" s="1" t="s">
        <v>104</v>
      </c>
      <c r="I17306" s="1">
        <v>302</v>
      </c>
      <c r="J17306" s="1">
        <f>MONTH(BART_Rides[[#This Row],[Date]])</f>
        <v>5</v>
      </c>
      <c r="K17306" s="1">
        <f>WEEKDAY(BART_Rides[[#This Row],[Date]],2)</f>
        <v>7</v>
      </c>
      <c r="L17306" s="1" t="str">
        <f>LEFT(BART_Rides[[#This Row],[Lines]],1)</f>
        <v>O</v>
      </c>
      <c r="M17306" s="1" t="str">
        <f>IF(BART_Rides[[#This Row],[FirstLetter]]="Y","Yes","No")</f>
        <v>No</v>
      </c>
      <c r="N17306" s="1" t="str">
        <f>IF(OR(BART_Rides[[#This Row],[Station Code]]="EM", BART_Rides[[#This Row],[Station Code]]="MT", BART_Rides[[#This Row],[Station Code]]="PL", BART_Rides[[#This Row],[Station Code]]="CC"), "Yes", "No")</f>
        <v>No</v>
      </c>
    </row>
    <row r="17307" spans="6:14">
      <c r="F17307" s="3">
        <v>44347</v>
      </c>
      <c r="G17307" s="1" t="s">
        <v>95</v>
      </c>
      <c r="H17307" s="1" t="s">
        <v>104</v>
      </c>
      <c r="I17307" s="1">
        <v>197</v>
      </c>
      <c r="J17307" s="1">
        <f>MONTH(BART_Rides[[#This Row],[Date]])</f>
        <v>5</v>
      </c>
      <c r="K17307" s="1">
        <f>WEEKDAY(BART_Rides[[#This Row],[Date]],2)</f>
        <v>1</v>
      </c>
      <c r="L17307" s="1" t="str">
        <f>LEFT(BART_Rides[[#This Row],[Lines]],1)</f>
        <v>O</v>
      </c>
      <c r="M17307" s="1" t="str">
        <f>IF(BART_Rides[[#This Row],[FirstLetter]]="Y","Yes","No")</f>
        <v>No</v>
      </c>
      <c r="N17307" s="1" t="str">
        <f>IF(OR(BART_Rides[[#This Row],[Station Code]]="EM", BART_Rides[[#This Row],[Station Code]]="MT", BART_Rides[[#This Row],[Station Code]]="PL", BART_Rides[[#This Row],[Station Code]]="CC"), "Yes", "No")</f>
        <v>No</v>
      </c>
    </row>
    <row r="17308" spans="6:14">
      <c r="F17308" s="3">
        <v>44348</v>
      </c>
      <c r="G17308" s="1" t="s">
        <v>95</v>
      </c>
      <c r="H17308" s="1" t="s">
        <v>104</v>
      </c>
      <c r="I17308" s="1">
        <v>342</v>
      </c>
      <c r="J17308" s="1">
        <f>MONTH(BART_Rides[[#This Row],[Date]])</f>
        <v>6</v>
      </c>
      <c r="K17308" s="1">
        <f>WEEKDAY(BART_Rides[[#This Row],[Date]],2)</f>
        <v>2</v>
      </c>
      <c r="L17308" s="1" t="str">
        <f>LEFT(BART_Rides[[#This Row],[Lines]],1)</f>
        <v>O</v>
      </c>
      <c r="M17308" s="1" t="str">
        <f>IF(BART_Rides[[#This Row],[FirstLetter]]="Y","Yes","No")</f>
        <v>No</v>
      </c>
      <c r="N17308" s="1" t="str">
        <f>IF(OR(BART_Rides[[#This Row],[Station Code]]="EM", BART_Rides[[#This Row],[Station Code]]="MT", BART_Rides[[#This Row],[Station Code]]="PL", BART_Rides[[#This Row],[Station Code]]="CC"), "Yes", "No")</f>
        <v>No</v>
      </c>
    </row>
    <row r="17309" spans="6:14">
      <c r="F17309" s="3">
        <v>44349</v>
      </c>
      <c r="G17309" s="1" t="s">
        <v>95</v>
      </c>
      <c r="H17309" s="1" t="s">
        <v>104</v>
      </c>
      <c r="I17309" s="1">
        <v>336</v>
      </c>
      <c r="J17309" s="1">
        <f>MONTH(BART_Rides[[#This Row],[Date]])</f>
        <v>6</v>
      </c>
      <c r="K17309" s="1">
        <f>WEEKDAY(BART_Rides[[#This Row],[Date]],2)</f>
        <v>3</v>
      </c>
      <c r="L17309" s="1" t="str">
        <f>LEFT(BART_Rides[[#This Row],[Lines]],1)</f>
        <v>O</v>
      </c>
      <c r="M17309" s="1" t="str">
        <f>IF(BART_Rides[[#This Row],[FirstLetter]]="Y","Yes","No")</f>
        <v>No</v>
      </c>
      <c r="N17309" s="1" t="str">
        <f>IF(OR(BART_Rides[[#This Row],[Station Code]]="EM", BART_Rides[[#This Row],[Station Code]]="MT", BART_Rides[[#This Row],[Station Code]]="PL", BART_Rides[[#This Row],[Station Code]]="CC"), "Yes", "No")</f>
        <v>No</v>
      </c>
    </row>
    <row r="17310" spans="6:14">
      <c r="F17310" s="3">
        <v>44350</v>
      </c>
      <c r="G17310" s="1" t="s">
        <v>95</v>
      </c>
      <c r="H17310" s="1" t="s">
        <v>104</v>
      </c>
      <c r="I17310" s="1">
        <v>353</v>
      </c>
      <c r="J17310" s="1">
        <f>MONTH(BART_Rides[[#This Row],[Date]])</f>
        <v>6</v>
      </c>
      <c r="K17310" s="1">
        <f>WEEKDAY(BART_Rides[[#This Row],[Date]],2)</f>
        <v>4</v>
      </c>
      <c r="L17310" s="1" t="str">
        <f>LEFT(BART_Rides[[#This Row],[Lines]],1)</f>
        <v>O</v>
      </c>
      <c r="M17310" s="1" t="str">
        <f>IF(BART_Rides[[#This Row],[FirstLetter]]="Y","Yes","No")</f>
        <v>No</v>
      </c>
      <c r="N17310" s="1" t="str">
        <f>IF(OR(BART_Rides[[#This Row],[Station Code]]="EM", BART_Rides[[#This Row],[Station Code]]="MT", BART_Rides[[#This Row],[Station Code]]="PL", BART_Rides[[#This Row],[Station Code]]="CC"), "Yes", "No")</f>
        <v>No</v>
      </c>
    </row>
    <row r="17311" spans="6:14">
      <c r="F17311" s="3">
        <v>44351</v>
      </c>
      <c r="G17311" s="1" t="s">
        <v>95</v>
      </c>
      <c r="H17311" s="1" t="s">
        <v>104</v>
      </c>
      <c r="I17311" s="1">
        <v>420</v>
      </c>
      <c r="J17311" s="1">
        <f>MONTH(BART_Rides[[#This Row],[Date]])</f>
        <v>6</v>
      </c>
      <c r="K17311" s="1">
        <f>WEEKDAY(BART_Rides[[#This Row],[Date]],2)</f>
        <v>5</v>
      </c>
      <c r="L17311" s="1" t="str">
        <f>LEFT(BART_Rides[[#This Row],[Lines]],1)</f>
        <v>O</v>
      </c>
      <c r="M17311" s="1" t="str">
        <f>IF(BART_Rides[[#This Row],[FirstLetter]]="Y","Yes","No")</f>
        <v>No</v>
      </c>
      <c r="N17311" s="1" t="str">
        <f>IF(OR(BART_Rides[[#This Row],[Station Code]]="EM", BART_Rides[[#This Row],[Station Code]]="MT", BART_Rides[[#This Row],[Station Code]]="PL", BART_Rides[[#This Row],[Station Code]]="CC"), "Yes", "No")</f>
        <v>No</v>
      </c>
    </row>
    <row r="17312" spans="6:14">
      <c r="F17312" s="3">
        <v>44352</v>
      </c>
      <c r="G17312" s="1" t="s">
        <v>95</v>
      </c>
      <c r="H17312" s="1" t="s">
        <v>104</v>
      </c>
      <c r="I17312" s="1">
        <v>372</v>
      </c>
      <c r="J17312" s="1">
        <f>MONTH(BART_Rides[[#This Row],[Date]])</f>
        <v>6</v>
      </c>
      <c r="K17312" s="1">
        <f>WEEKDAY(BART_Rides[[#This Row],[Date]],2)</f>
        <v>6</v>
      </c>
      <c r="L17312" s="1" t="str">
        <f>LEFT(BART_Rides[[#This Row],[Lines]],1)</f>
        <v>O</v>
      </c>
      <c r="M17312" s="1" t="str">
        <f>IF(BART_Rides[[#This Row],[FirstLetter]]="Y","Yes","No")</f>
        <v>No</v>
      </c>
      <c r="N17312" s="1" t="str">
        <f>IF(OR(BART_Rides[[#This Row],[Station Code]]="EM", BART_Rides[[#This Row],[Station Code]]="MT", BART_Rides[[#This Row],[Station Code]]="PL", BART_Rides[[#This Row],[Station Code]]="CC"), "Yes", "No")</f>
        <v>No</v>
      </c>
    </row>
    <row r="17313" spans="6:14">
      <c r="F17313" s="3">
        <v>44353</v>
      </c>
      <c r="G17313" s="1" t="s">
        <v>95</v>
      </c>
      <c r="H17313" s="1" t="s">
        <v>104</v>
      </c>
      <c r="I17313" s="1">
        <v>318</v>
      </c>
      <c r="J17313" s="1">
        <f>MONTH(BART_Rides[[#This Row],[Date]])</f>
        <v>6</v>
      </c>
      <c r="K17313" s="1">
        <f>WEEKDAY(BART_Rides[[#This Row],[Date]],2)</f>
        <v>7</v>
      </c>
      <c r="L17313" s="1" t="str">
        <f>LEFT(BART_Rides[[#This Row],[Lines]],1)</f>
        <v>O</v>
      </c>
      <c r="M17313" s="1" t="str">
        <f>IF(BART_Rides[[#This Row],[FirstLetter]]="Y","Yes","No")</f>
        <v>No</v>
      </c>
      <c r="N17313" s="1" t="str">
        <f>IF(OR(BART_Rides[[#This Row],[Station Code]]="EM", BART_Rides[[#This Row],[Station Code]]="MT", BART_Rides[[#This Row],[Station Code]]="PL", BART_Rides[[#This Row],[Station Code]]="CC"), "Yes", "No")</f>
        <v>No</v>
      </c>
    </row>
    <row r="17314" spans="6:14">
      <c r="F17314" s="3">
        <v>44354</v>
      </c>
      <c r="G17314" s="1" t="s">
        <v>95</v>
      </c>
      <c r="H17314" s="1" t="s">
        <v>104</v>
      </c>
      <c r="I17314" s="1">
        <v>359</v>
      </c>
      <c r="J17314" s="1">
        <f>MONTH(BART_Rides[[#This Row],[Date]])</f>
        <v>6</v>
      </c>
      <c r="K17314" s="1">
        <f>WEEKDAY(BART_Rides[[#This Row],[Date]],2)</f>
        <v>1</v>
      </c>
      <c r="L17314" s="1" t="str">
        <f>LEFT(BART_Rides[[#This Row],[Lines]],1)</f>
        <v>O</v>
      </c>
      <c r="M17314" s="1" t="str">
        <f>IF(BART_Rides[[#This Row],[FirstLetter]]="Y","Yes","No")</f>
        <v>No</v>
      </c>
      <c r="N17314" s="1" t="str">
        <f>IF(OR(BART_Rides[[#This Row],[Station Code]]="EM", BART_Rides[[#This Row],[Station Code]]="MT", BART_Rides[[#This Row],[Station Code]]="PL", BART_Rides[[#This Row],[Station Code]]="CC"), "Yes", "No")</f>
        <v>No</v>
      </c>
    </row>
    <row r="17315" spans="6:14">
      <c r="F17315" s="3">
        <v>44355</v>
      </c>
      <c r="G17315" s="1" t="s">
        <v>95</v>
      </c>
      <c r="H17315" s="1" t="s">
        <v>104</v>
      </c>
      <c r="I17315" s="1">
        <v>376</v>
      </c>
      <c r="J17315" s="1">
        <f>MONTH(BART_Rides[[#This Row],[Date]])</f>
        <v>6</v>
      </c>
      <c r="K17315" s="1">
        <f>WEEKDAY(BART_Rides[[#This Row],[Date]],2)</f>
        <v>2</v>
      </c>
      <c r="L17315" s="1" t="str">
        <f>LEFT(BART_Rides[[#This Row],[Lines]],1)</f>
        <v>O</v>
      </c>
      <c r="M17315" s="1" t="str">
        <f>IF(BART_Rides[[#This Row],[FirstLetter]]="Y","Yes","No")</f>
        <v>No</v>
      </c>
      <c r="N17315" s="1" t="str">
        <f>IF(OR(BART_Rides[[#This Row],[Station Code]]="EM", BART_Rides[[#This Row],[Station Code]]="MT", BART_Rides[[#This Row],[Station Code]]="PL", BART_Rides[[#This Row],[Station Code]]="CC"), "Yes", "No")</f>
        <v>No</v>
      </c>
    </row>
    <row r="17316" spans="6:14">
      <c r="F17316" s="3">
        <v>44356</v>
      </c>
      <c r="G17316" s="1" t="s">
        <v>95</v>
      </c>
      <c r="H17316" s="1" t="s">
        <v>104</v>
      </c>
      <c r="I17316" s="1">
        <v>371</v>
      </c>
      <c r="J17316" s="1">
        <f>MONTH(BART_Rides[[#This Row],[Date]])</f>
        <v>6</v>
      </c>
      <c r="K17316" s="1">
        <f>WEEKDAY(BART_Rides[[#This Row],[Date]],2)</f>
        <v>3</v>
      </c>
      <c r="L17316" s="1" t="str">
        <f>LEFT(BART_Rides[[#This Row],[Lines]],1)</f>
        <v>O</v>
      </c>
      <c r="M17316" s="1" t="str">
        <f>IF(BART_Rides[[#This Row],[FirstLetter]]="Y","Yes","No")</f>
        <v>No</v>
      </c>
      <c r="N17316" s="1" t="str">
        <f>IF(OR(BART_Rides[[#This Row],[Station Code]]="EM", BART_Rides[[#This Row],[Station Code]]="MT", BART_Rides[[#This Row],[Station Code]]="PL", BART_Rides[[#This Row],[Station Code]]="CC"), "Yes", "No")</f>
        <v>No</v>
      </c>
    </row>
    <row r="17317" spans="6:14">
      <c r="F17317" s="3">
        <v>44357</v>
      </c>
      <c r="G17317" s="1" t="s">
        <v>95</v>
      </c>
      <c r="H17317" s="1" t="s">
        <v>104</v>
      </c>
      <c r="I17317" s="1">
        <v>419</v>
      </c>
      <c r="J17317" s="1">
        <f>MONTH(BART_Rides[[#This Row],[Date]])</f>
        <v>6</v>
      </c>
      <c r="K17317" s="1">
        <f>WEEKDAY(BART_Rides[[#This Row],[Date]],2)</f>
        <v>4</v>
      </c>
      <c r="L17317" s="1" t="str">
        <f>LEFT(BART_Rides[[#This Row],[Lines]],1)</f>
        <v>O</v>
      </c>
      <c r="M17317" s="1" t="str">
        <f>IF(BART_Rides[[#This Row],[FirstLetter]]="Y","Yes","No")</f>
        <v>No</v>
      </c>
      <c r="N17317" s="1" t="str">
        <f>IF(OR(BART_Rides[[#This Row],[Station Code]]="EM", BART_Rides[[#This Row],[Station Code]]="MT", BART_Rides[[#This Row],[Station Code]]="PL", BART_Rides[[#This Row],[Station Code]]="CC"), "Yes", "No")</f>
        <v>No</v>
      </c>
    </row>
    <row r="17318" spans="6:14">
      <c r="F17318" s="3">
        <v>44358</v>
      </c>
      <c r="G17318" s="1" t="s">
        <v>95</v>
      </c>
      <c r="H17318" s="1" t="s">
        <v>104</v>
      </c>
      <c r="I17318" s="1">
        <v>442</v>
      </c>
      <c r="J17318" s="1">
        <f>MONTH(BART_Rides[[#This Row],[Date]])</f>
        <v>6</v>
      </c>
      <c r="K17318" s="1">
        <f>WEEKDAY(BART_Rides[[#This Row],[Date]],2)</f>
        <v>5</v>
      </c>
      <c r="L17318" s="1" t="str">
        <f>LEFT(BART_Rides[[#This Row],[Lines]],1)</f>
        <v>O</v>
      </c>
      <c r="M17318" s="1" t="str">
        <f>IF(BART_Rides[[#This Row],[FirstLetter]]="Y","Yes","No")</f>
        <v>No</v>
      </c>
      <c r="N17318" s="1" t="str">
        <f>IF(OR(BART_Rides[[#This Row],[Station Code]]="EM", BART_Rides[[#This Row],[Station Code]]="MT", BART_Rides[[#This Row],[Station Code]]="PL", BART_Rides[[#This Row],[Station Code]]="CC"), "Yes", "No")</f>
        <v>No</v>
      </c>
    </row>
    <row r="17319" spans="6:14">
      <c r="F17319" s="3">
        <v>44359</v>
      </c>
      <c r="G17319" s="1" t="s">
        <v>95</v>
      </c>
      <c r="H17319" s="1" t="s">
        <v>104</v>
      </c>
      <c r="I17319" s="1">
        <v>520</v>
      </c>
      <c r="J17319" s="1">
        <f>MONTH(BART_Rides[[#This Row],[Date]])</f>
        <v>6</v>
      </c>
      <c r="K17319" s="1">
        <f>WEEKDAY(BART_Rides[[#This Row],[Date]],2)</f>
        <v>6</v>
      </c>
      <c r="L17319" s="1" t="str">
        <f>LEFT(BART_Rides[[#This Row],[Lines]],1)</f>
        <v>O</v>
      </c>
      <c r="M17319" s="1" t="str">
        <f>IF(BART_Rides[[#This Row],[FirstLetter]]="Y","Yes","No")</f>
        <v>No</v>
      </c>
      <c r="N17319" s="1" t="str">
        <f>IF(OR(BART_Rides[[#This Row],[Station Code]]="EM", BART_Rides[[#This Row],[Station Code]]="MT", BART_Rides[[#This Row],[Station Code]]="PL", BART_Rides[[#This Row],[Station Code]]="CC"), "Yes", "No")</f>
        <v>No</v>
      </c>
    </row>
    <row r="17320" spans="6:14">
      <c r="F17320" s="3">
        <v>44360</v>
      </c>
      <c r="G17320" s="1" t="s">
        <v>95</v>
      </c>
      <c r="H17320" s="1" t="s">
        <v>104</v>
      </c>
      <c r="I17320" s="1">
        <v>341</v>
      </c>
      <c r="J17320" s="1">
        <f>MONTH(BART_Rides[[#This Row],[Date]])</f>
        <v>6</v>
      </c>
      <c r="K17320" s="1">
        <f>WEEKDAY(BART_Rides[[#This Row],[Date]],2)</f>
        <v>7</v>
      </c>
      <c r="L17320" s="1" t="str">
        <f>LEFT(BART_Rides[[#This Row],[Lines]],1)</f>
        <v>O</v>
      </c>
      <c r="M17320" s="1" t="str">
        <f>IF(BART_Rides[[#This Row],[FirstLetter]]="Y","Yes","No")</f>
        <v>No</v>
      </c>
      <c r="N17320" s="1" t="str">
        <f>IF(OR(BART_Rides[[#This Row],[Station Code]]="EM", BART_Rides[[#This Row],[Station Code]]="MT", BART_Rides[[#This Row],[Station Code]]="PL", BART_Rides[[#This Row],[Station Code]]="CC"), "Yes", "No")</f>
        <v>No</v>
      </c>
    </row>
    <row r="17321" spans="6:14">
      <c r="F17321" s="3">
        <v>44361</v>
      </c>
      <c r="G17321" s="1" t="s">
        <v>95</v>
      </c>
      <c r="H17321" s="1" t="s">
        <v>104</v>
      </c>
      <c r="I17321" s="1">
        <v>361</v>
      </c>
      <c r="J17321" s="1">
        <f>MONTH(BART_Rides[[#This Row],[Date]])</f>
        <v>6</v>
      </c>
      <c r="K17321" s="1">
        <f>WEEKDAY(BART_Rides[[#This Row],[Date]],2)</f>
        <v>1</v>
      </c>
      <c r="L17321" s="1" t="str">
        <f>LEFT(BART_Rides[[#This Row],[Lines]],1)</f>
        <v>O</v>
      </c>
      <c r="M17321" s="1" t="str">
        <f>IF(BART_Rides[[#This Row],[FirstLetter]]="Y","Yes","No")</f>
        <v>No</v>
      </c>
      <c r="N17321" s="1" t="str">
        <f>IF(OR(BART_Rides[[#This Row],[Station Code]]="EM", BART_Rides[[#This Row],[Station Code]]="MT", BART_Rides[[#This Row],[Station Code]]="PL", BART_Rides[[#This Row],[Station Code]]="CC"), "Yes", "No")</f>
        <v>No</v>
      </c>
    </row>
    <row r="17322" spans="6:14">
      <c r="F17322" s="3">
        <v>44362</v>
      </c>
      <c r="G17322" s="1" t="s">
        <v>95</v>
      </c>
      <c r="H17322" s="1" t="s">
        <v>104</v>
      </c>
      <c r="I17322" s="1">
        <v>390</v>
      </c>
      <c r="J17322" s="1">
        <f>MONTH(BART_Rides[[#This Row],[Date]])</f>
        <v>6</v>
      </c>
      <c r="K17322" s="1">
        <f>WEEKDAY(BART_Rides[[#This Row],[Date]],2)</f>
        <v>2</v>
      </c>
      <c r="L17322" s="1" t="str">
        <f>LEFT(BART_Rides[[#This Row],[Lines]],1)</f>
        <v>O</v>
      </c>
      <c r="M17322" s="1" t="str">
        <f>IF(BART_Rides[[#This Row],[FirstLetter]]="Y","Yes","No")</f>
        <v>No</v>
      </c>
      <c r="N17322" s="1" t="str">
        <f>IF(OR(BART_Rides[[#This Row],[Station Code]]="EM", BART_Rides[[#This Row],[Station Code]]="MT", BART_Rides[[#This Row],[Station Code]]="PL", BART_Rides[[#This Row],[Station Code]]="CC"), "Yes", "No")</f>
        <v>No</v>
      </c>
    </row>
    <row r="17323" spans="6:14">
      <c r="F17323" s="3">
        <v>44363</v>
      </c>
      <c r="G17323" s="1" t="s">
        <v>95</v>
      </c>
      <c r="H17323" s="1" t="s">
        <v>104</v>
      </c>
      <c r="I17323" s="1">
        <v>439</v>
      </c>
      <c r="J17323" s="1">
        <f>MONTH(BART_Rides[[#This Row],[Date]])</f>
        <v>6</v>
      </c>
      <c r="K17323" s="1">
        <f>WEEKDAY(BART_Rides[[#This Row],[Date]],2)</f>
        <v>3</v>
      </c>
      <c r="L17323" s="1" t="str">
        <f>LEFT(BART_Rides[[#This Row],[Lines]],1)</f>
        <v>O</v>
      </c>
      <c r="M17323" s="1" t="str">
        <f>IF(BART_Rides[[#This Row],[FirstLetter]]="Y","Yes","No")</f>
        <v>No</v>
      </c>
      <c r="N17323" s="1" t="str">
        <f>IF(OR(BART_Rides[[#This Row],[Station Code]]="EM", BART_Rides[[#This Row],[Station Code]]="MT", BART_Rides[[#This Row],[Station Code]]="PL", BART_Rides[[#This Row],[Station Code]]="CC"), "Yes", "No")</f>
        <v>No</v>
      </c>
    </row>
    <row r="17324" spans="6:14">
      <c r="F17324" s="3">
        <v>44364</v>
      </c>
      <c r="G17324" s="1" t="s">
        <v>95</v>
      </c>
      <c r="H17324" s="1" t="s">
        <v>104</v>
      </c>
      <c r="I17324" s="1">
        <v>415</v>
      </c>
      <c r="J17324" s="1">
        <f>MONTH(BART_Rides[[#This Row],[Date]])</f>
        <v>6</v>
      </c>
      <c r="K17324" s="1">
        <f>WEEKDAY(BART_Rides[[#This Row],[Date]],2)</f>
        <v>4</v>
      </c>
      <c r="L17324" s="1" t="str">
        <f>LEFT(BART_Rides[[#This Row],[Lines]],1)</f>
        <v>O</v>
      </c>
      <c r="M17324" s="1" t="str">
        <f>IF(BART_Rides[[#This Row],[FirstLetter]]="Y","Yes","No")</f>
        <v>No</v>
      </c>
      <c r="N17324" s="1" t="str">
        <f>IF(OR(BART_Rides[[#This Row],[Station Code]]="EM", BART_Rides[[#This Row],[Station Code]]="MT", BART_Rides[[#This Row],[Station Code]]="PL", BART_Rides[[#This Row],[Station Code]]="CC"), "Yes", "No")</f>
        <v>No</v>
      </c>
    </row>
    <row r="17325" spans="6:14">
      <c r="F17325" s="3">
        <v>44365</v>
      </c>
      <c r="G17325" s="1" t="s">
        <v>95</v>
      </c>
      <c r="H17325" s="1" t="s">
        <v>104</v>
      </c>
      <c r="I17325" s="1">
        <v>461</v>
      </c>
      <c r="J17325" s="1">
        <f>MONTH(BART_Rides[[#This Row],[Date]])</f>
        <v>6</v>
      </c>
      <c r="K17325" s="1">
        <f>WEEKDAY(BART_Rides[[#This Row],[Date]],2)</f>
        <v>5</v>
      </c>
      <c r="L17325" s="1" t="str">
        <f>LEFT(BART_Rides[[#This Row],[Lines]],1)</f>
        <v>O</v>
      </c>
      <c r="M17325" s="1" t="str">
        <f>IF(BART_Rides[[#This Row],[FirstLetter]]="Y","Yes","No")</f>
        <v>No</v>
      </c>
      <c r="N17325" s="1" t="str">
        <f>IF(OR(BART_Rides[[#This Row],[Station Code]]="EM", BART_Rides[[#This Row],[Station Code]]="MT", BART_Rides[[#This Row],[Station Code]]="PL", BART_Rides[[#This Row],[Station Code]]="CC"), "Yes", "No")</f>
        <v>No</v>
      </c>
    </row>
    <row r="17326" spans="6:14">
      <c r="F17326" s="3">
        <v>44366</v>
      </c>
      <c r="G17326" s="1" t="s">
        <v>95</v>
      </c>
      <c r="H17326" s="1" t="s">
        <v>104</v>
      </c>
      <c r="I17326" s="1">
        <v>328</v>
      </c>
      <c r="J17326" s="1">
        <f>MONTH(BART_Rides[[#This Row],[Date]])</f>
        <v>6</v>
      </c>
      <c r="K17326" s="1">
        <f>WEEKDAY(BART_Rides[[#This Row],[Date]],2)</f>
        <v>6</v>
      </c>
      <c r="L17326" s="1" t="str">
        <f>LEFT(BART_Rides[[#This Row],[Lines]],1)</f>
        <v>O</v>
      </c>
      <c r="M17326" s="1" t="str">
        <f>IF(BART_Rides[[#This Row],[FirstLetter]]="Y","Yes","No")</f>
        <v>No</v>
      </c>
      <c r="N17326" s="1" t="str">
        <f>IF(OR(BART_Rides[[#This Row],[Station Code]]="EM", BART_Rides[[#This Row],[Station Code]]="MT", BART_Rides[[#This Row],[Station Code]]="PL", BART_Rides[[#This Row],[Station Code]]="CC"), "Yes", "No")</f>
        <v>No</v>
      </c>
    </row>
    <row r="17327" spans="6:14">
      <c r="F17327" s="3">
        <v>44367</v>
      </c>
      <c r="G17327" s="1" t="s">
        <v>95</v>
      </c>
      <c r="H17327" s="1" t="s">
        <v>104</v>
      </c>
      <c r="I17327" s="1">
        <v>244</v>
      </c>
      <c r="J17327" s="1">
        <f>MONTH(BART_Rides[[#This Row],[Date]])</f>
        <v>6</v>
      </c>
      <c r="K17327" s="1">
        <f>WEEKDAY(BART_Rides[[#This Row],[Date]],2)</f>
        <v>7</v>
      </c>
      <c r="L17327" s="1" t="str">
        <f>LEFT(BART_Rides[[#This Row],[Lines]],1)</f>
        <v>O</v>
      </c>
      <c r="M17327" s="1" t="str">
        <f>IF(BART_Rides[[#This Row],[FirstLetter]]="Y","Yes","No")</f>
        <v>No</v>
      </c>
      <c r="N17327" s="1" t="str">
        <f>IF(OR(BART_Rides[[#This Row],[Station Code]]="EM", BART_Rides[[#This Row],[Station Code]]="MT", BART_Rides[[#This Row],[Station Code]]="PL", BART_Rides[[#This Row],[Station Code]]="CC"), "Yes", "No")</f>
        <v>No</v>
      </c>
    </row>
    <row r="17328" spans="6:14">
      <c r="F17328" s="3">
        <v>44368</v>
      </c>
      <c r="G17328" s="1" t="s">
        <v>95</v>
      </c>
      <c r="H17328" s="1" t="s">
        <v>104</v>
      </c>
      <c r="I17328" s="1">
        <v>372</v>
      </c>
      <c r="J17328" s="1">
        <f>MONTH(BART_Rides[[#This Row],[Date]])</f>
        <v>6</v>
      </c>
      <c r="K17328" s="1">
        <f>WEEKDAY(BART_Rides[[#This Row],[Date]],2)</f>
        <v>1</v>
      </c>
      <c r="L17328" s="1" t="str">
        <f>LEFT(BART_Rides[[#This Row],[Lines]],1)</f>
        <v>O</v>
      </c>
      <c r="M17328" s="1" t="str">
        <f>IF(BART_Rides[[#This Row],[FirstLetter]]="Y","Yes","No")</f>
        <v>No</v>
      </c>
      <c r="N17328" s="1" t="str">
        <f>IF(OR(BART_Rides[[#This Row],[Station Code]]="EM", BART_Rides[[#This Row],[Station Code]]="MT", BART_Rides[[#This Row],[Station Code]]="PL", BART_Rides[[#This Row],[Station Code]]="CC"), "Yes", "No")</f>
        <v>No</v>
      </c>
    </row>
    <row r="17329" spans="6:14">
      <c r="F17329" s="3">
        <v>44369</v>
      </c>
      <c r="G17329" s="1" t="s">
        <v>95</v>
      </c>
      <c r="H17329" s="1" t="s">
        <v>104</v>
      </c>
      <c r="I17329" s="1">
        <v>382</v>
      </c>
      <c r="J17329" s="1">
        <f>MONTH(BART_Rides[[#This Row],[Date]])</f>
        <v>6</v>
      </c>
      <c r="K17329" s="1">
        <f>WEEKDAY(BART_Rides[[#This Row],[Date]],2)</f>
        <v>2</v>
      </c>
      <c r="L17329" s="1" t="str">
        <f>LEFT(BART_Rides[[#This Row],[Lines]],1)</f>
        <v>O</v>
      </c>
      <c r="M17329" s="1" t="str">
        <f>IF(BART_Rides[[#This Row],[FirstLetter]]="Y","Yes","No")</f>
        <v>No</v>
      </c>
      <c r="N17329" s="1" t="str">
        <f>IF(OR(BART_Rides[[#This Row],[Station Code]]="EM", BART_Rides[[#This Row],[Station Code]]="MT", BART_Rides[[#This Row],[Station Code]]="PL", BART_Rides[[#This Row],[Station Code]]="CC"), "Yes", "No")</f>
        <v>No</v>
      </c>
    </row>
    <row r="17330" spans="6:14">
      <c r="F17330" s="3">
        <v>44370</v>
      </c>
      <c r="G17330" s="1" t="s">
        <v>95</v>
      </c>
      <c r="H17330" s="1" t="s">
        <v>104</v>
      </c>
      <c r="I17330" s="1">
        <v>389</v>
      </c>
      <c r="J17330" s="1">
        <f>MONTH(BART_Rides[[#This Row],[Date]])</f>
        <v>6</v>
      </c>
      <c r="K17330" s="1">
        <f>WEEKDAY(BART_Rides[[#This Row],[Date]],2)</f>
        <v>3</v>
      </c>
      <c r="L17330" s="1" t="str">
        <f>LEFT(BART_Rides[[#This Row],[Lines]],1)</f>
        <v>O</v>
      </c>
      <c r="M17330" s="1" t="str">
        <f>IF(BART_Rides[[#This Row],[FirstLetter]]="Y","Yes","No")</f>
        <v>No</v>
      </c>
      <c r="N17330" s="1" t="str">
        <f>IF(OR(BART_Rides[[#This Row],[Station Code]]="EM", BART_Rides[[#This Row],[Station Code]]="MT", BART_Rides[[#This Row],[Station Code]]="PL", BART_Rides[[#This Row],[Station Code]]="CC"), "Yes", "No")</f>
        <v>No</v>
      </c>
    </row>
    <row r="17331" spans="6:14">
      <c r="F17331" s="3">
        <v>44371</v>
      </c>
      <c r="G17331" s="1" t="s">
        <v>95</v>
      </c>
      <c r="H17331" s="1" t="s">
        <v>104</v>
      </c>
      <c r="I17331" s="1">
        <v>454</v>
      </c>
      <c r="J17331" s="1">
        <f>MONTH(BART_Rides[[#This Row],[Date]])</f>
        <v>6</v>
      </c>
      <c r="K17331" s="1">
        <f>WEEKDAY(BART_Rides[[#This Row],[Date]],2)</f>
        <v>4</v>
      </c>
      <c r="L17331" s="1" t="str">
        <f>LEFT(BART_Rides[[#This Row],[Lines]],1)</f>
        <v>O</v>
      </c>
      <c r="M17331" s="1" t="str">
        <f>IF(BART_Rides[[#This Row],[FirstLetter]]="Y","Yes","No")</f>
        <v>No</v>
      </c>
      <c r="N17331" s="1" t="str">
        <f>IF(OR(BART_Rides[[#This Row],[Station Code]]="EM", BART_Rides[[#This Row],[Station Code]]="MT", BART_Rides[[#This Row],[Station Code]]="PL", BART_Rides[[#This Row],[Station Code]]="CC"), "Yes", "No")</f>
        <v>No</v>
      </c>
    </row>
    <row r="17332" spans="6:14">
      <c r="F17332" s="3">
        <v>44372</v>
      </c>
      <c r="G17332" s="1" t="s">
        <v>95</v>
      </c>
      <c r="H17332" s="1" t="s">
        <v>104</v>
      </c>
      <c r="I17332" s="1">
        <v>527</v>
      </c>
      <c r="J17332" s="1">
        <f>MONTH(BART_Rides[[#This Row],[Date]])</f>
        <v>6</v>
      </c>
      <c r="K17332" s="1">
        <f>WEEKDAY(BART_Rides[[#This Row],[Date]],2)</f>
        <v>5</v>
      </c>
      <c r="L17332" s="1" t="str">
        <f>LEFT(BART_Rides[[#This Row],[Lines]],1)</f>
        <v>O</v>
      </c>
      <c r="M17332" s="1" t="str">
        <f>IF(BART_Rides[[#This Row],[FirstLetter]]="Y","Yes","No")</f>
        <v>No</v>
      </c>
      <c r="N17332" s="1" t="str">
        <f>IF(OR(BART_Rides[[#This Row],[Station Code]]="EM", BART_Rides[[#This Row],[Station Code]]="MT", BART_Rides[[#This Row],[Station Code]]="PL", BART_Rides[[#This Row],[Station Code]]="CC"), "Yes", "No")</f>
        <v>No</v>
      </c>
    </row>
    <row r="17333" spans="6:14">
      <c r="F17333" s="3">
        <v>44373</v>
      </c>
      <c r="G17333" s="1" t="s">
        <v>95</v>
      </c>
      <c r="H17333" s="1" t="s">
        <v>104</v>
      </c>
      <c r="I17333" s="1">
        <v>485</v>
      </c>
      <c r="J17333" s="1">
        <f>MONTH(BART_Rides[[#This Row],[Date]])</f>
        <v>6</v>
      </c>
      <c r="K17333" s="1">
        <f>WEEKDAY(BART_Rides[[#This Row],[Date]],2)</f>
        <v>6</v>
      </c>
      <c r="L17333" s="1" t="str">
        <f>LEFT(BART_Rides[[#This Row],[Lines]],1)</f>
        <v>O</v>
      </c>
      <c r="M17333" s="1" t="str">
        <f>IF(BART_Rides[[#This Row],[FirstLetter]]="Y","Yes","No")</f>
        <v>No</v>
      </c>
      <c r="N17333" s="1" t="str">
        <f>IF(OR(BART_Rides[[#This Row],[Station Code]]="EM", BART_Rides[[#This Row],[Station Code]]="MT", BART_Rides[[#This Row],[Station Code]]="PL", BART_Rides[[#This Row],[Station Code]]="CC"), "Yes", "No")</f>
        <v>No</v>
      </c>
    </row>
    <row r="17334" spans="6:14">
      <c r="F17334" s="3">
        <v>44374</v>
      </c>
      <c r="G17334" s="1" t="s">
        <v>95</v>
      </c>
      <c r="H17334" s="1" t="s">
        <v>104</v>
      </c>
      <c r="I17334" s="1">
        <v>441</v>
      </c>
      <c r="J17334" s="1">
        <f>MONTH(BART_Rides[[#This Row],[Date]])</f>
        <v>6</v>
      </c>
      <c r="K17334" s="1">
        <f>WEEKDAY(BART_Rides[[#This Row],[Date]],2)</f>
        <v>7</v>
      </c>
      <c r="L17334" s="1" t="str">
        <f>LEFT(BART_Rides[[#This Row],[Lines]],1)</f>
        <v>O</v>
      </c>
      <c r="M17334" s="1" t="str">
        <f>IF(BART_Rides[[#This Row],[FirstLetter]]="Y","Yes","No")</f>
        <v>No</v>
      </c>
      <c r="N17334" s="1" t="str">
        <f>IF(OR(BART_Rides[[#This Row],[Station Code]]="EM", BART_Rides[[#This Row],[Station Code]]="MT", BART_Rides[[#This Row],[Station Code]]="PL", BART_Rides[[#This Row],[Station Code]]="CC"), "Yes", "No")</f>
        <v>No</v>
      </c>
    </row>
    <row r="17335" spans="6:14">
      <c r="F17335" s="3">
        <v>44375</v>
      </c>
      <c r="G17335" s="1" t="s">
        <v>95</v>
      </c>
      <c r="H17335" s="1" t="s">
        <v>104</v>
      </c>
      <c r="I17335" s="1">
        <v>409</v>
      </c>
      <c r="J17335" s="1">
        <f>MONTH(BART_Rides[[#This Row],[Date]])</f>
        <v>6</v>
      </c>
      <c r="K17335" s="1">
        <f>WEEKDAY(BART_Rides[[#This Row],[Date]],2)</f>
        <v>1</v>
      </c>
      <c r="L17335" s="1" t="str">
        <f>LEFT(BART_Rides[[#This Row],[Lines]],1)</f>
        <v>O</v>
      </c>
      <c r="M17335" s="1" t="str">
        <f>IF(BART_Rides[[#This Row],[FirstLetter]]="Y","Yes","No")</f>
        <v>No</v>
      </c>
      <c r="N17335" s="1" t="str">
        <f>IF(OR(BART_Rides[[#This Row],[Station Code]]="EM", BART_Rides[[#This Row],[Station Code]]="MT", BART_Rides[[#This Row],[Station Code]]="PL", BART_Rides[[#This Row],[Station Code]]="CC"), "Yes", "No")</f>
        <v>No</v>
      </c>
    </row>
    <row r="17336" spans="6:14">
      <c r="F17336" s="3">
        <v>44376</v>
      </c>
      <c r="G17336" s="1" t="s">
        <v>95</v>
      </c>
      <c r="H17336" s="1" t="s">
        <v>104</v>
      </c>
      <c r="I17336" s="1">
        <v>400</v>
      </c>
      <c r="J17336" s="1">
        <f>MONTH(BART_Rides[[#This Row],[Date]])</f>
        <v>6</v>
      </c>
      <c r="K17336" s="1">
        <f>WEEKDAY(BART_Rides[[#This Row],[Date]],2)</f>
        <v>2</v>
      </c>
      <c r="L17336" s="1" t="str">
        <f>LEFT(BART_Rides[[#This Row],[Lines]],1)</f>
        <v>O</v>
      </c>
      <c r="M17336" s="1" t="str">
        <f>IF(BART_Rides[[#This Row],[FirstLetter]]="Y","Yes","No")</f>
        <v>No</v>
      </c>
      <c r="N17336" s="1" t="str">
        <f>IF(OR(BART_Rides[[#This Row],[Station Code]]="EM", BART_Rides[[#This Row],[Station Code]]="MT", BART_Rides[[#This Row],[Station Code]]="PL", BART_Rides[[#This Row],[Station Code]]="CC"), "Yes", "No")</f>
        <v>No</v>
      </c>
    </row>
    <row r="17337" spans="6:14">
      <c r="F17337" s="3">
        <v>44377</v>
      </c>
      <c r="G17337" s="1" t="s">
        <v>95</v>
      </c>
      <c r="H17337" s="1" t="s">
        <v>104</v>
      </c>
      <c r="I17337" s="1">
        <v>416</v>
      </c>
      <c r="J17337" s="1">
        <f>MONTH(BART_Rides[[#This Row],[Date]])</f>
        <v>6</v>
      </c>
      <c r="K17337" s="1">
        <f>WEEKDAY(BART_Rides[[#This Row],[Date]],2)</f>
        <v>3</v>
      </c>
      <c r="L17337" s="1" t="str">
        <f>LEFT(BART_Rides[[#This Row],[Lines]],1)</f>
        <v>O</v>
      </c>
      <c r="M17337" s="1" t="str">
        <f>IF(BART_Rides[[#This Row],[FirstLetter]]="Y","Yes","No")</f>
        <v>No</v>
      </c>
      <c r="N17337" s="1" t="str">
        <f>IF(OR(BART_Rides[[#This Row],[Station Code]]="EM", BART_Rides[[#This Row],[Station Code]]="MT", BART_Rides[[#This Row],[Station Code]]="PL", BART_Rides[[#This Row],[Station Code]]="CC"), "Yes", "No")</f>
        <v>No</v>
      </c>
    </row>
    <row r="17338" spans="6:14">
      <c r="F17338" s="3">
        <v>44378</v>
      </c>
      <c r="G17338" s="1" t="s">
        <v>95</v>
      </c>
      <c r="H17338" s="1" t="s">
        <v>104</v>
      </c>
      <c r="I17338" s="1">
        <v>442</v>
      </c>
      <c r="J17338" s="1">
        <f>MONTH(BART_Rides[[#This Row],[Date]])</f>
        <v>7</v>
      </c>
      <c r="K17338" s="1">
        <f>WEEKDAY(BART_Rides[[#This Row],[Date]],2)</f>
        <v>4</v>
      </c>
      <c r="L17338" s="1" t="str">
        <f>LEFT(BART_Rides[[#This Row],[Lines]],1)</f>
        <v>O</v>
      </c>
      <c r="M17338" s="1" t="str">
        <f>IF(BART_Rides[[#This Row],[FirstLetter]]="Y","Yes","No")</f>
        <v>No</v>
      </c>
      <c r="N17338" s="1" t="str">
        <f>IF(OR(BART_Rides[[#This Row],[Station Code]]="EM", BART_Rides[[#This Row],[Station Code]]="MT", BART_Rides[[#This Row],[Station Code]]="PL", BART_Rides[[#This Row],[Station Code]]="CC"), "Yes", "No")</f>
        <v>No</v>
      </c>
    </row>
    <row r="17339" spans="6:14">
      <c r="F17339" s="3">
        <v>44379</v>
      </c>
      <c r="G17339" s="1" t="s">
        <v>95</v>
      </c>
      <c r="H17339" s="1" t="s">
        <v>104</v>
      </c>
      <c r="I17339" s="1">
        <v>571</v>
      </c>
      <c r="J17339" s="1">
        <f>MONTH(BART_Rides[[#This Row],[Date]])</f>
        <v>7</v>
      </c>
      <c r="K17339" s="1">
        <f>WEEKDAY(BART_Rides[[#This Row],[Date]],2)</f>
        <v>5</v>
      </c>
      <c r="L17339" s="1" t="str">
        <f>LEFT(BART_Rides[[#This Row],[Lines]],1)</f>
        <v>O</v>
      </c>
      <c r="M17339" s="1" t="str">
        <f>IF(BART_Rides[[#This Row],[FirstLetter]]="Y","Yes","No")</f>
        <v>No</v>
      </c>
      <c r="N17339" s="1" t="str">
        <f>IF(OR(BART_Rides[[#This Row],[Station Code]]="EM", BART_Rides[[#This Row],[Station Code]]="MT", BART_Rides[[#This Row],[Station Code]]="PL", BART_Rides[[#This Row],[Station Code]]="CC"), "Yes", "No")</f>
        <v>No</v>
      </c>
    </row>
    <row r="17340" spans="6:14">
      <c r="F17340" s="3">
        <v>44380</v>
      </c>
      <c r="G17340" s="1" t="s">
        <v>95</v>
      </c>
      <c r="H17340" s="1" t="s">
        <v>104</v>
      </c>
      <c r="I17340" s="1">
        <v>549</v>
      </c>
      <c r="J17340" s="1">
        <f>MONTH(BART_Rides[[#This Row],[Date]])</f>
        <v>7</v>
      </c>
      <c r="K17340" s="1">
        <f>WEEKDAY(BART_Rides[[#This Row],[Date]],2)</f>
        <v>6</v>
      </c>
      <c r="L17340" s="1" t="str">
        <f>LEFT(BART_Rides[[#This Row],[Lines]],1)</f>
        <v>O</v>
      </c>
      <c r="M17340" s="1" t="str">
        <f>IF(BART_Rides[[#This Row],[FirstLetter]]="Y","Yes","No")</f>
        <v>No</v>
      </c>
      <c r="N17340" s="1" t="str">
        <f>IF(OR(BART_Rides[[#This Row],[Station Code]]="EM", BART_Rides[[#This Row],[Station Code]]="MT", BART_Rides[[#This Row],[Station Code]]="PL", BART_Rides[[#This Row],[Station Code]]="CC"), "Yes", "No")</f>
        <v>No</v>
      </c>
    </row>
    <row r="17341" spans="6:14">
      <c r="F17341" s="3">
        <v>44381</v>
      </c>
      <c r="G17341" s="1" t="s">
        <v>95</v>
      </c>
      <c r="H17341" s="1" t="s">
        <v>104</v>
      </c>
      <c r="I17341" s="1">
        <v>463</v>
      </c>
      <c r="J17341" s="1">
        <f>MONTH(BART_Rides[[#This Row],[Date]])</f>
        <v>7</v>
      </c>
      <c r="K17341" s="1">
        <f>WEEKDAY(BART_Rides[[#This Row],[Date]],2)</f>
        <v>7</v>
      </c>
      <c r="L17341" s="1" t="str">
        <f>LEFT(BART_Rides[[#This Row],[Lines]],1)</f>
        <v>O</v>
      </c>
      <c r="M17341" s="1" t="str">
        <f>IF(BART_Rides[[#This Row],[FirstLetter]]="Y","Yes","No")</f>
        <v>No</v>
      </c>
      <c r="N17341" s="1" t="str">
        <f>IF(OR(BART_Rides[[#This Row],[Station Code]]="EM", BART_Rides[[#This Row],[Station Code]]="MT", BART_Rides[[#This Row],[Station Code]]="PL", BART_Rides[[#This Row],[Station Code]]="CC"), "Yes", "No")</f>
        <v>No</v>
      </c>
    </row>
    <row r="17342" spans="6:14">
      <c r="F17342" s="3">
        <v>44382</v>
      </c>
      <c r="G17342" s="1" t="s">
        <v>95</v>
      </c>
      <c r="H17342" s="1" t="s">
        <v>104</v>
      </c>
      <c r="I17342" s="1">
        <v>339</v>
      </c>
      <c r="J17342" s="1">
        <f>MONTH(BART_Rides[[#This Row],[Date]])</f>
        <v>7</v>
      </c>
      <c r="K17342" s="1">
        <f>WEEKDAY(BART_Rides[[#This Row],[Date]],2)</f>
        <v>1</v>
      </c>
      <c r="L17342" s="1" t="str">
        <f>LEFT(BART_Rides[[#This Row],[Lines]],1)</f>
        <v>O</v>
      </c>
      <c r="M17342" s="1" t="str">
        <f>IF(BART_Rides[[#This Row],[FirstLetter]]="Y","Yes","No")</f>
        <v>No</v>
      </c>
      <c r="N17342" s="1" t="str">
        <f>IF(OR(BART_Rides[[#This Row],[Station Code]]="EM", BART_Rides[[#This Row],[Station Code]]="MT", BART_Rides[[#This Row],[Station Code]]="PL", BART_Rides[[#This Row],[Station Code]]="CC"), "Yes", "No")</f>
        <v>No</v>
      </c>
    </row>
    <row r="17343" spans="6:14">
      <c r="F17343" s="3">
        <v>44383</v>
      </c>
      <c r="G17343" s="1" t="s">
        <v>95</v>
      </c>
      <c r="H17343" s="1" t="s">
        <v>104</v>
      </c>
      <c r="I17343" s="1">
        <v>424</v>
      </c>
      <c r="J17343" s="1">
        <f>MONTH(BART_Rides[[#This Row],[Date]])</f>
        <v>7</v>
      </c>
      <c r="K17343" s="1">
        <f>WEEKDAY(BART_Rides[[#This Row],[Date]],2)</f>
        <v>2</v>
      </c>
      <c r="L17343" s="1" t="str">
        <f>LEFT(BART_Rides[[#This Row],[Lines]],1)</f>
        <v>O</v>
      </c>
      <c r="M17343" s="1" t="str">
        <f>IF(BART_Rides[[#This Row],[FirstLetter]]="Y","Yes","No")</f>
        <v>No</v>
      </c>
      <c r="N17343" s="1" t="str">
        <f>IF(OR(BART_Rides[[#This Row],[Station Code]]="EM", BART_Rides[[#This Row],[Station Code]]="MT", BART_Rides[[#This Row],[Station Code]]="PL", BART_Rides[[#This Row],[Station Code]]="CC"), "Yes", "No")</f>
        <v>No</v>
      </c>
    </row>
    <row r="17344" spans="6:14">
      <c r="F17344" s="3">
        <v>44384</v>
      </c>
      <c r="G17344" s="1" t="s">
        <v>95</v>
      </c>
      <c r="H17344" s="1" t="s">
        <v>104</v>
      </c>
      <c r="I17344" s="1">
        <v>414</v>
      </c>
      <c r="J17344" s="1">
        <f>MONTH(BART_Rides[[#This Row],[Date]])</f>
        <v>7</v>
      </c>
      <c r="K17344" s="1">
        <f>WEEKDAY(BART_Rides[[#This Row],[Date]],2)</f>
        <v>3</v>
      </c>
      <c r="L17344" s="1" t="str">
        <f>LEFT(BART_Rides[[#This Row],[Lines]],1)</f>
        <v>O</v>
      </c>
      <c r="M17344" s="1" t="str">
        <f>IF(BART_Rides[[#This Row],[FirstLetter]]="Y","Yes","No")</f>
        <v>No</v>
      </c>
      <c r="N17344" s="1" t="str">
        <f>IF(OR(BART_Rides[[#This Row],[Station Code]]="EM", BART_Rides[[#This Row],[Station Code]]="MT", BART_Rides[[#This Row],[Station Code]]="PL", BART_Rides[[#This Row],[Station Code]]="CC"), "Yes", "No")</f>
        <v>No</v>
      </c>
    </row>
    <row r="17345" spans="6:14">
      <c r="F17345" s="3">
        <v>44385</v>
      </c>
      <c r="G17345" s="1" t="s">
        <v>95</v>
      </c>
      <c r="H17345" s="1" t="s">
        <v>104</v>
      </c>
      <c r="I17345" s="1">
        <v>447</v>
      </c>
      <c r="J17345" s="1">
        <f>MONTH(BART_Rides[[#This Row],[Date]])</f>
        <v>7</v>
      </c>
      <c r="K17345" s="1">
        <f>WEEKDAY(BART_Rides[[#This Row],[Date]],2)</f>
        <v>4</v>
      </c>
      <c r="L17345" s="1" t="str">
        <f>LEFT(BART_Rides[[#This Row],[Lines]],1)</f>
        <v>O</v>
      </c>
      <c r="M17345" s="1" t="str">
        <f>IF(BART_Rides[[#This Row],[FirstLetter]]="Y","Yes","No")</f>
        <v>No</v>
      </c>
      <c r="N17345" s="1" t="str">
        <f>IF(OR(BART_Rides[[#This Row],[Station Code]]="EM", BART_Rides[[#This Row],[Station Code]]="MT", BART_Rides[[#This Row],[Station Code]]="PL", BART_Rides[[#This Row],[Station Code]]="CC"), "Yes", "No")</f>
        <v>No</v>
      </c>
    </row>
    <row r="17346" spans="6:14">
      <c r="F17346" s="3">
        <v>44386</v>
      </c>
      <c r="G17346" s="1" t="s">
        <v>95</v>
      </c>
      <c r="H17346" s="1" t="s">
        <v>104</v>
      </c>
      <c r="I17346" s="1">
        <v>483</v>
      </c>
      <c r="J17346" s="1">
        <f>MONTH(BART_Rides[[#This Row],[Date]])</f>
        <v>7</v>
      </c>
      <c r="K17346" s="1">
        <f>WEEKDAY(BART_Rides[[#This Row],[Date]],2)</f>
        <v>5</v>
      </c>
      <c r="L17346" s="1" t="str">
        <f>LEFT(BART_Rides[[#This Row],[Lines]],1)</f>
        <v>O</v>
      </c>
      <c r="M17346" s="1" t="str">
        <f>IF(BART_Rides[[#This Row],[FirstLetter]]="Y","Yes","No")</f>
        <v>No</v>
      </c>
      <c r="N17346" s="1" t="str">
        <f>IF(OR(BART_Rides[[#This Row],[Station Code]]="EM", BART_Rides[[#This Row],[Station Code]]="MT", BART_Rides[[#This Row],[Station Code]]="PL", BART_Rides[[#This Row],[Station Code]]="CC"), "Yes", "No")</f>
        <v>No</v>
      </c>
    </row>
    <row r="17347" spans="6:14">
      <c r="F17347" s="3">
        <v>44387</v>
      </c>
      <c r="G17347" s="1" t="s">
        <v>95</v>
      </c>
      <c r="H17347" s="1" t="s">
        <v>104</v>
      </c>
      <c r="I17347" s="1">
        <v>452</v>
      </c>
      <c r="J17347" s="1">
        <f>MONTH(BART_Rides[[#This Row],[Date]])</f>
        <v>7</v>
      </c>
      <c r="K17347" s="1">
        <f>WEEKDAY(BART_Rides[[#This Row],[Date]],2)</f>
        <v>6</v>
      </c>
      <c r="L17347" s="1" t="str">
        <f>LEFT(BART_Rides[[#This Row],[Lines]],1)</f>
        <v>O</v>
      </c>
      <c r="M17347" s="1" t="str">
        <f>IF(BART_Rides[[#This Row],[FirstLetter]]="Y","Yes","No")</f>
        <v>No</v>
      </c>
      <c r="N17347" s="1" t="str">
        <f>IF(OR(BART_Rides[[#This Row],[Station Code]]="EM", BART_Rides[[#This Row],[Station Code]]="MT", BART_Rides[[#This Row],[Station Code]]="PL", BART_Rides[[#This Row],[Station Code]]="CC"), "Yes", "No")</f>
        <v>No</v>
      </c>
    </row>
    <row r="17348" spans="6:14">
      <c r="F17348" s="3">
        <v>44388</v>
      </c>
      <c r="G17348" s="1" t="s">
        <v>95</v>
      </c>
      <c r="H17348" s="1" t="s">
        <v>104</v>
      </c>
      <c r="I17348" s="1">
        <v>365</v>
      </c>
      <c r="J17348" s="1">
        <f>MONTH(BART_Rides[[#This Row],[Date]])</f>
        <v>7</v>
      </c>
      <c r="K17348" s="1">
        <f>WEEKDAY(BART_Rides[[#This Row],[Date]],2)</f>
        <v>7</v>
      </c>
      <c r="L17348" s="1" t="str">
        <f>LEFT(BART_Rides[[#This Row],[Lines]],1)</f>
        <v>O</v>
      </c>
      <c r="M17348" s="1" t="str">
        <f>IF(BART_Rides[[#This Row],[FirstLetter]]="Y","Yes","No")</f>
        <v>No</v>
      </c>
      <c r="N17348" s="1" t="str">
        <f>IF(OR(BART_Rides[[#This Row],[Station Code]]="EM", BART_Rides[[#This Row],[Station Code]]="MT", BART_Rides[[#This Row],[Station Code]]="PL", BART_Rides[[#This Row],[Station Code]]="CC"), "Yes", "No")</f>
        <v>No</v>
      </c>
    </row>
    <row r="17349" spans="6:14">
      <c r="F17349" s="3">
        <v>44389</v>
      </c>
      <c r="G17349" s="1" t="s">
        <v>95</v>
      </c>
      <c r="H17349" s="1" t="s">
        <v>104</v>
      </c>
      <c r="I17349" s="1">
        <v>409</v>
      </c>
      <c r="J17349" s="1">
        <f>MONTH(BART_Rides[[#This Row],[Date]])</f>
        <v>7</v>
      </c>
      <c r="K17349" s="1">
        <f>WEEKDAY(BART_Rides[[#This Row],[Date]],2)</f>
        <v>1</v>
      </c>
      <c r="L17349" s="1" t="str">
        <f>LEFT(BART_Rides[[#This Row],[Lines]],1)</f>
        <v>O</v>
      </c>
      <c r="M17349" s="1" t="str">
        <f>IF(BART_Rides[[#This Row],[FirstLetter]]="Y","Yes","No")</f>
        <v>No</v>
      </c>
      <c r="N17349" s="1" t="str">
        <f>IF(OR(BART_Rides[[#This Row],[Station Code]]="EM", BART_Rides[[#This Row],[Station Code]]="MT", BART_Rides[[#This Row],[Station Code]]="PL", BART_Rides[[#This Row],[Station Code]]="CC"), "Yes", "No")</f>
        <v>No</v>
      </c>
    </row>
    <row r="17350" spans="6:14">
      <c r="F17350" s="3">
        <v>44390</v>
      </c>
      <c r="G17350" s="1" t="s">
        <v>95</v>
      </c>
      <c r="H17350" s="1" t="s">
        <v>104</v>
      </c>
      <c r="I17350" s="1">
        <v>406</v>
      </c>
      <c r="J17350" s="1">
        <f>MONTH(BART_Rides[[#This Row],[Date]])</f>
        <v>7</v>
      </c>
      <c r="K17350" s="1">
        <f>WEEKDAY(BART_Rides[[#This Row],[Date]],2)</f>
        <v>2</v>
      </c>
      <c r="L17350" s="1" t="str">
        <f>LEFT(BART_Rides[[#This Row],[Lines]],1)</f>
        <v>O</v>
      </c>
      <c r="M17350" s="1" t="str">
        <f>IF(BART_Rides[[#This Row],[FirstLetter]]="Y","Yes","No")</f>
        <v>No</v>
      </c>
      <c r="N17350" s="1" t="str">
        <f>IF(OR(BART_Rides[[#This Row],[Station Code]]="EM", BART_Rides[[#This Row],[Station Code]]="MT", BART_Rides[[#This Row],[Station Code]]="PL", BART_Rides[[#This Row],[Station Code]]="CC"), "Yes", "No")</f>
        <v>No</v>
      </c>
    </row>
    <row r="17351" spans="6:14">
      <c r="F17351" s="3">
        <v>44391</v>
      </c>
      <c r="G17351" s="1" t="s">
        <v>95</v>
      </c>
      <c r="H17351" s="1" t="s">
        <v>104</v>
      </c>
      <c r="I17351" s="1">
        <v>432</v>
      </c>
      <c r="J17351" s="1">
        <f>MONTH(BART_Rides[[#This Row],[Date]])</f>
        <v>7</v>
      </c>
      <c r="K17351" s="1">
        <f>WEEKDAY(BART_Rides[[#This Row],[Date]],2)</f>
        <v>3</v>
      </c>
      <c r="L17351" s="1" t="str">
        <f>LEFT(BART_Rides[[#This Row],[Lines]],1)</f>
        <v>O</v>
      </c>
      <c r="M17351" s="1" t="str">
        <f>IF(BART_Rides[[#This Row],[FirstLetter]]="Y","Yes","No")</f>
        <v>No</v>
      </c>
      <c r="N17351" s="1" t="str">
        <f>IF(OR(BART_Rides[[#This Row],[Station Code]]="EM", BART_Rides[[#This Row],[Station Code]]="MT", BART_Rides[[#This Row],[Station Code]]="PL", BART_Rides[[#This Row],[Station Code]]="CC"), "Yes", "No")</f>
        <v>No</v>
      </c>
    </row>
    <row r="17352" spans="6:14">
      <c r="F17352" s="3">
        <v>44392</v>
      </c>
      <c r="G17352" s="1" t="s">
        <v>95</v>
      </c>
      <c r="H17352" s="1" t="s">
        <v>104</v>
      </c>
      <c r="I17352" s="1">
        <v>465</v>
      </c>
      <c r="J17352" s="1">
        <f>MONTH(BART_Rides[[#This Row],[Date]])</f>
        <v>7</v>
      </c>
      <c r="K17352" s="1">
        <f>WEEKDAY(BART_Rides[[#This Row],[Date]],2)</f>
        <v>4</v>
      </c>
      <c r="L17352" s="1" t="str">
        <f>LEFT(BART_Rides[[#This Row],[Lines]],1)</f>
        <v>O</v>
      </c>
      <c r="M17352" s="1" t="str">
        <f>IF(BART_Rides[[#This Row],[FirstLetter]]="Y","Yes","No")</f>
        <v>No</v>
      </c>
      <c r="N17352" s="1" t="str">
        <f>IF(OR(BART_Rides[[#This Row],[Station Code]]="EM", BART_Rides[[#This Row],[Station Code]]="MT", BART_Rides[[#This Row],[Station Code]]="PL", BART_Rides[[#This Row],[Station Code]]="CC"), "Yes", "No")</f>
        <v>No</v>
      </c>
    </row>
    <row r="17353" spans="6:14">
      <c r="F17353" s="3">
        <v>44393</v>
      </c>
      <c r="G17353" s="1" t="s">
        <v>95</v>
      </c>
      <c r="H17353" s="1" t="s">
        <v>104</v>
      </c>
      <c r="I17353" s="1">
        <v>564</v>
      </c>
      <c r="J17353" s="1">
        <f>MONTH(BART_Rides[[#This Row],[Date]])</f>
        <v>7</v>
      </c>
      <c r="K17353" s="1">
        <f>WEEKDAY(BART_Rides[[#This Row],[Date]],2)</f>
        <v>5</v>
      </c>
      <c r="L17353" s="1" t="str">
        <f>LEFT(BART_Rides[[#This Row],[Lines]],1)</f>
        <v>O</v>
      </c>
      <c r="M17353" s="1" t="str">
        <f>IF(BART_Rides[[#This Row],[FirstLetter]]="Y","Yes","No")</f>
        <v>No</v>
      </c>
      <c r="N17353" s="1" t="str">
        <f>IF(OR(BART_Rides[[#This Row],[Station Code]]="EM", BART_Rides[[#This Row],[Station Code]]="MT", BART_Rides[[#This Row],[Station Code]]="PL", BART_Rides[[#This Row],[Station Code]]="CC"), "Yes", "No")</f>
        <v>No</v>
      </c>
    </row>
    <row r="17354" spans="6:14">
      <c r="F17354" s="3">
        <v>44394</v>
      </c>
      <c r="G17354" s="1" t="s">
        <v>95</v>
      </c>
      <c r="H17354" s="1" t="s">
        <v>104</v>
      </c>
      <c r="I17354" s="1">
        <v>538</v>
      </c>
      <c r="J17354" s="1">
        <f>MONTH(BART_Rides[[#This Row],[Date]])</f>
        <v>7</v>
      </c>
      <c r="K17354" s="1">
        <f>WEEKDAY(BART_Rides[[#This Row],[Date]],2)</f>
        <v>6</v>
      </c>
      <c r="L17354" s="1" t="str">
        <f>LEFT(BART_Rides[[#This Row],[Lines]],1)</f>
        <v>O</v>
      </c>
      <c r="M17354" s="1" t="str">
        <f>IF(BART_Rides[[#This Row],[FirstLetter]]="Y","Yes","No")</f>
        <v>No</v>
      </c>
      <c r="N17354" s="1" t="str">
        <f>IF(OR(BART_Rides[[#This Row],[Station Code]]="EM", BART_Rides[[#This Row],[Station Code]]="MT", BART_Rides[[#This Row],[Station Code]]="PL", BART_Rides[[#This Row],[Station Code]]="CC"), "Yes", "No")</f>
        <v>No</v>
      </c>
    </row>
    <row r="17355" spans="6:14">
      <c r="F17355" s="3">
        <v>44395</v>
      </c>
      <c r="G17355" s="1" t="s">
        <v>95</v>
      </c>
      <c r="H17355" s="1" t="s">
        <v>104</v>
      </c>
      <c r="I17355" s="1">
        <v>454</v>
      </c>
      <c r="J17355" s="1">
        <f>MONTH(BART_Rides[[#This Row],[Date]])</f>
        <v>7</v>
      </c>
      <c r="K17355" s="1">
        <f>WEEKDAY(BART_Rides[[#This Row],[Date]],2)</f>
        <v>7</v>
      </c>
      <c r="L17355" s="1" t="str">
        <f>LEFT(BART_Rides[[#This Row],[Lines]],1)</f>
        <v>O</v>
      </c>
      <c r="M17355" s="1" t="str">
        <f>IF(BART_Rides[[#This Row],[FirstLetter]]="Y","Yes","No")</f>
        <v>No</v>
      </c>
      <c r="N17355" s="1" t="str">
        <f>IF(OR(BART_Rides[[#This Row],[Station Code]]="EM", BART_Rides[[#This Row],[Station Code]]="MT", BART_Rides[[#This Row],[Station Code]]="PL", BART_Rides[[#This Row],[Station Code]]="CC"), "Yes", "No")</f>
        <v>No</v>
      </c>
    </row>
    <row r="17356" spans="6:14">
      <c r="F17356" s="3">
        <v>44396</v>
      </c>
      <c r="G17356" s="1" t="s">
        <v>95</v>
      </c>
      <c r="H17356" s="1" t="s">
        <v>104</v>
      </c>
      <c r="I17356" s="1">
        <v>492</v>
      </c>
      <c r="J17356" s="1">
        <f>MONTH(BART_Rides[[#This Row],[Date]])</f>
        <v>7</v>
      </c>
      <c r="K17356" s="1">
        <f>WEEKDAY(BART_Rides[[#This Row],[Date]],2)</f>
        <v>1</v>
      </c>
      <c r="L17356" s="1" t="str">
        <f>LEFT(BART_Rides[[#This Row],[Lines]],1)</f>
        <v>O</v>
      </c>
      <c r="M17356" s="1" t="str">
        <f>IF(BART_Rides[[#This Row],[FirstLetter]]="Y","Yes","No")</f>
        <v>No</v>
      </c>
      <c r="N17356" s="1" t="str">
        <f>IF(OR(BART_Rides[[#This Row],[Station Code]]="EM", BART_Rides[[#This Row],[Station Code]]="MT", BART_Rides[[#This Row],[Station Code]]="PL", BART_Rides[[#This Row],[Station Code]]="CC"), "Yes", "No")</f>
        <v>No</v>
      </c>
    </row>
    <row r="17357" spans="6:14">
      <c r="F17357" s="3">
        <v>44397</v>
      </c>
      <c r="G17357" s="1" t="s">
        <v>95</v>
      </c>
      <c r="H17357" s="1" t="s">
        <v>104</v>
      </c>
      <c r="I17357" s="1">
        <v>523</v>
      </c>
      <c r="J17357" s="1">
        <f>MONTH(BART_Rides[[#This Row],[Date]])</f>
        <v>7</v>
      </c>
      <c r="K17357" s="1">
        <f>WEEKDAY(BART_Rides[[#This Row],[Date]],2)</f>
        <v>2</v>
      </c>
      <c r="L17357" s="1" t="str">
        <f>LEFT(BART_Rides[[#This Row],[Lines]],1)</f>
        <v>O</v>
      </c>
      <c r="M17357" s="1" t="str">
        <f>IF(BART_Rides[[#This Row],[FirstLetter]]="Y","Yes","No")</f>
        <v>No</v>
      </c>
      <c r="N17357" s="1" t="str">
        <f>IF(OR(BART_Rides[[#This Row],[Station Code]]="EM", BART_Rides[[#This Row],[Station Code]]="MT", BART_Rides[[#This Row],[Station Code]]="PL", BART_Rides[[#This Row],[Station Code]]="CC"), "Yes", "No")</f>
        <v>No</v>
      </c>
    </row>
    <row r="17358" spans="6:14">
      <c r="F17358" s="3">
        <v>44398</v>
      </c>
      <c r="G17358" s="1" t="s">
        <v>95</v>
      </c>
      <c r="H17358" s="1" t="s">
        <v>104</v>
      </c>
      <c r="I17358" s="1">
        <v>437</v>
      </c>
      <c r="J17358" s="1">
        <f>MONTH(BART_Rides[[#This Row],[Date]])</f>
        <v>7</v>
      </c>
      <c r="K17358" s="1">
        <f>WEEKDAY(BART_Rides[[#This Row],[Date]],2)</f>
        <v>3</v>
      </c>
      <c r="L17358" s="1" t="str">
        <f>LEFT(BART_Rides[[#This Row],[Lines]],1)</f>
        <v>O</v>
      </c>
      <c r="M17358" s="1" t="str">
        <f>IF(BART_Rides[[#This Row],[FirstLetter]]="Y","Yes","No")</f>
        <v>No</v>
      </c>
      <c r="N17358" s="1" t="str">
        <f>IF(OR(BART_Rides[[#This Row],[Station Code]]="EM", BART_Rides[[#This Row],[Station Code]]="MT", BART_Rides[[#This Row],[Station Code]]="PL", BART_Rides[[#This Row],[Station Code]]="CC"), "Yes", "No")</f>
        <v>No</v>
      </c>
    </row>
    <row r="17359" spans="6:14">
      <c r="F17359" s="3">
        <v>44399</v>
      </c>
      <c r="G17359" s="1" t="s">
        <v>95</v>
      </c>
      <c r="H17359" s="1" t="s">
        <v>104</v>
      </c>
      <c r="I17359" s="1">
        <v>500</v>
      </c>
      <c r="J17359" s="1">
        <f>MONTH(BART_Rides[[#This Row],[Date]])</f>
        <v>7</v>
      </c>
      <c r="K17359" s="1">
        <f>WEEKDAY(BART_Rides[[#This Row],[Date]],2)</f>
        <v>4</v>
      </c>
      <c r="L17359" s="1" t="str">
        <f>LEFT(BART_Rides[[#This Row],[Lines]],1)</f>
        <v>O</v>
      </c>
      <c r="M17359" s="1" t="str">
        <f>IF(BART_Rides[[#This Row],[FirstLetter]]="Y","Yes","No")</f>
        <v>No</v>
      </c>
      <c r="N17359" s="1" t="str">
        <f>IF(OR(BART_Rides[[#This Row],[Station Code]]="EM", BART_Rides[[#This Row],[Station Code]]="MT", BART_Rides[[#This Row],[Station Code]]="PL", BART_Rides[[#This Row],[Station Code]]="CC"), "Yes", "No")</f>
        <v>No</v>
      </c>
    </row>
    <row r="17360" spans="6:14">
      <c r="F17360" s="3">
        <v>44400</v>
      </c>
      <c r="G17360" s="1" t="s">
        <v>95</v>
      </c>
      <c r="H17360" s="1" t="s">
        <v>104</v>
      </c>
      <c r="I17360" s="1">
        <v>542</v>
      </c>
      <c r="J17360" s="1">
        <f>MONTH(BART_Rides[[#This Row],[Date]])</f>
        <v>7</v>
      </c>
      <c r="K17360" s="1">
        <f>WEEKDAY(BART_Rides[[#This Row],[Date]],2)</f>
        <v>5</v>
      </c>
      <c r="L17360" s="1" t="str">
        <f>LEFT(BART_Rides[[#This Row],[Lines]],1)</f>
        <v>O</v>
      </c>
      <c r="M17360" s="1" t="str">
        <f>IF(BART_Rides[[#This Row],[FirstLetter]]="Y","Yes","No")</f>
        <v>No</v>
      </c>
      <c r="N17360" s="1" t="str">
        <f>IF(OR(BART_Rides[[#This Row],[Station Code]]="EM", BART_Rides[[#This Row],[Station Code]]="MT", BART_Rides[[#This Row],[Station Code]]="PL", BART_Rides[[#This Row],[Station Code]]="CC"), "Yes", "No")</f>
        <v>No</v>
      </c>
    </row>
    <row r="17361" spans="6:14">
      <c r="F17361" s="3">
        <v>44401</v>
      </c>
      <c r="G17361" s="1" t="s">
        <v>95</v>
      </c>
      <c r="H17361" s="1" t="s">
        <v>104</v>
      </c>
      <c r="I17361" s="1">
        <v>473</v>
      </c>
      <c r="J17361" s="1">
        <f>MONTH(BART_Rides[[#This Row],[Date]])</f>
        <v>7</v>
      </c>
      <c r="K17361" s="1">
        <f>WEEKDAY(BART_Rides[[#This Row],[Date]],2)</f>
        <v>6</v>
      </c>
      <c r="L17361" s="1" t="str">
        <f>LEFT(BART_Rides[[#This Row],[Lines]],1)</f>
        <v>O</v>
      </c>
      <c r="M17361" s="1" t="str">
        <f>IF(BART_Rides[[#This Row],[FirstLetter]]="Y","Yes","No")</f>
        <v>No</v>
      </c>
      <c r="N17361" s="1" t="str">
        <f>IF(OR(BART_Rides[[#This Row],[Station Code]]="EM", BART_Rides[[#This Row],[Station Code]]="MT", BART_Rides[[#This Row],[Station Code]]="PL", BART_Rides[[#This Row],[Station Code]]="CC"), "Yes", "No")</f>
        <v>No</v>
      </c>
    </row>
    <row r="17362" spans="6:14">
      <c r="F17362" s="3">
        <v>44402</v>
      </c>
      <c r="G17362" s="1" t="s">
        <v>95</v>
      </c>
      <c r="H17362" s="1" t="s">
        <v>104</v>
      </c>
      <c r="I17362" s="1">
        <v>415</v>
      </c>
      <c r="J17362" s="1">
        <f>MONTH(BART_Rides[[#This Row],[Date]])</f>
        <v>7</v>
      </c>
      <c r="K17362" s="1">
        <f>WEEKDAY(BART_Rides[[#This Row],[Date]],2)</f>
        <v>7</v>
      </c>
      <c r="L17362" s="1" t="str">
        <f>LEFT(BART_Rides[[#This Row],[Lines]],1)</f>
        <v>O</v>
      </c>
      <c r="M17362" s="1" t="str">
        <f>IF(BART_Rides[[#This Row],[FirstLetter]]="Y","Yes","No")</f>
        <v>No</v>
      </c>
      <c r="N17362" s="1" t="str">
        <f>IF(OR(BART_Rides[[#This Row],[Station Code]]="EM", BART_Rides[[#This Row],[Station Code]]="MT", BART_Rides[[#This Row],[Station Code]]="PL", BART_Rides[[#This Row],[Station Code]]="CC"), "Yes", "No")</f>
        <v>No</v>
      </c>
    </row>
    <row r="17363" spans="6:14">
      <c r="F17363" s="3">
        <v>44403</v>
      </c>
      <c r="G17363" s="1" t="s">
        <v>95</v>
      </c>
      <c r="H17363" s="1" t="s">
        <v>104</v>
      </c>
      <c r="I17363" s="1">
        <v>435</v>
      </c>
      <c r="J17363" s="1">
        <f>MONTH(BART_Rides[[#This Row],[Date]])</f>
        <v>7</v>
      </c>
      <c r="K17363" s="1">
        <f>WEEKDAY(BART_Rides[[#This Row],[Date]],2)</f>
        <v>1</v>
      </c>
      <c r="L17363" s="1" t="str">
        <f>LEFT(BART_Rides[[#This Row],[Lines]],1)</f>
        <v>O</v>
      </c>
      <c r="M17363" s="1" t="str">
        <f>IF(BART_Rides[[#This Row],[FirstLetter]]="Y","Yes","No")</f>
        <v>No</v>
      </c>
      <c r="N17363" s="1" t="str">
        <f>IF(OR(BART_Rides[[#This Row],[Station Code]]="EM", BART_Rides[[#This Row],[Station Code]]="MT", BART_Rides[[#This Row],[Station Code]]="PL", BART_Rides[[#This Row],[Station Code]]="CC"), "Yes", "No")</f>
        <v>No</v>
      </c>
    </row>
    <row r="17364" spans="6:14">
      <c r="F17364" s="3">
        <v>44404</v>
      </c>
      <c r="G17364" s="1" t="s">
        <v>95</v>
      </c>
      <c r="H17364" s="1" t="s">
        <v>104</v>
      </c>
      <c r="I17364" s="1">
        <v>439</v>
      </c>
      <c r="J17364" s="1">
        <f>MONTH(BART_Rides[[#This Row],[Date]])</f>
        <v>7</v>
      </c>
      <c r="K17364" s="1">
        <f>WEEKDAY(BART_Rides[[#This Row],[Date]],2)</f>
        <v>2</v>
      </c>
      <c r="L17364" s="1" t="str">
        <f>LEFT(BART_Rides[[#This Row],[Lines]],1)</f>
        <v>O</v>
      </c>
      <c r="M17364" s="1" t="str">
        <f>IF(BART_Rides[[#This Row],[FirstLetter]]="Y","Yes","No")</f>
        <v>No</v>
      </c>
      <c r="N17364" s="1" t="str">
        <f>IF(OR(BART_Rides[[#This Row],[Station Code]]="EM", BART_Rides[[#This Row],[Station Code]]="MT", BART_Rides[[#This Row],[Station Code]]="PL", BART_Rides[[#This Row],[Station Code]]="CC"), "Yes", "No")</f>
        <v>No</v>
      </c>
    </row>
    <row r="17365" spans="6:14">
      <c r="F17365" s="3">
        <v>44405</v>
      </c>
      <c r="G17365" s="1" t="s">
        <v>95</v>
      </c>
      <c r="H17365" s="1" t="s">
        <v>104</v>
      </c>
      <c r="I17365" s="1">
        <v>412</v>
      </c>
      <c r="J17365" s="1">
        <f>MONTH(BART_Rides[[#This Row],[Date]])</f>
        <v>7</v>
      </c>
      <c r="K17365" s="1">
        <f>WEEKDAY(BART_Rides[[#This Row],[Date]],2)</f>
        <v>3</v>
      </c>
      <c r="L17365" s="1" t="str">
        <f>LEFT(BART_Rides[[#This Row],[Lines]],1)</f>
        <v>O</v>
      </c>
      <c r="M17365" s="1" t="str">
        <f>IF(BART_Rides[[#This Row],[FirstLetter]]="Y","Yes","No")</f>
        <v>No</v>
      </c>
      <c r="N17365" s="1" t="str">
        <f>IF(OR(BART_Rides[[#This Row],[Station Code]]="EM", BART_Rides[[#This Row],[Station Code]]="MT", BART_Rides[[#This Row],[Station Code]]="PL", BART_Rides[[#This Row],[Station Code]]="CC"), "Yes", "No")</f>
        <v>No</v>
      </c>
    </row>
    <row r="17366" spans="6:14">
      <c r="F17366" s="3">
        <v>44406</v>
      </c>
      <c r="G17366" s="1" t="s">
        <v>95</v>
      </c>
      <c r="H17366" s="1" t="s">
        <v>104</v>
      </c>
      <c r="I17366" s="1">
        <v>493</v>
      </c>
      <c r="J17366" s="1">
        <f>MONTH(BART_Rides[[#This Row],[Date]])</f>
        <v>7</v>
      </c>
      <c r="K17366" s="1">
        <f>WEEKDAY(BART_Rides[[#This Row],[Date]],2)</f>
        <v>4</v>
      </c>
      <c r="L17366" s="1" t="str">
        <f>LEFT(BART_Rides[[#This Row],[Lines]],1)</f>
        <v>O</v>
      </c>
      <c r="M17366" s="1" t="str">
        <f>IF(BART_Rides[[#This Row],[FirstLetter]]="Y","Yes","No")</f>
        <v>No</v>
      </c>
      <c r="N17366" s="1" t="str">
        <f>IF(OR(BART_Rides[[#This Row],[Station Code]]="EM", BART_Rides[[#This Row],[Station Code]]="MT", BART_Rides[[#This Row],[Station Code]]="PL", BART_Rides[[#This Row],[Station Code]]="CC"), "Yes", "No")</f>
        <v>No</v>
      </c>
    </row>
    <row r="17367" spans="6:14">
      <c r="F17367" s="3">
        <v>44407</v>
      </c>
      <c r="G17367" s="1" t="s">
        <v>95</v>
      </c>
      <c r="H17367" s="1" t="s">
        <v>104</v>
      </c>
      <c r="I17367" s="1">
        <v>523</v>
      </c>
      <c r="J17367" s="1">
        <f>MONTH(BART_Rides[[#This Row],[Date]])</f>
        <v>7</v>
      </c>
      <c r="K17367" s="1">
        <f>WEEKDAY(BART_Rides[[#This Row],[Date]],2)</f>
        <v>5</v>
      </c>
      <c r="L17367" s="1" t="str">
        <f>LEFT(BART_Rides[[#This Row],[Lines]],1)</f>
        <v>O</v>
      </c>
      <c r="M17367" s="1" t="str">
        <f>IF(BART_Rides[[#This Row],[FirstLetter]]="Y","Yes","No")</f>
        <v>No</v>
      </c>
      <c r="N17367" s="1" t="str">
        <f>IF(OR(BART_Rides[[#This Row],[Station Code]]="EM", BART_Rides[[#This Row],[Station Code]]="MT", BART_Rides[[#This Row],[Station Code]]="PL", BART_Rides[[#This Row],[Station Code]]="CC"), "Yes", "No")</f>
        <v>No</v>
      </c>
    </row>
    <row r="17368" spans="6:14">
      <c r="F17368" s="3">
        <v>44408</v>
      </c>
      <c r="G17368" s="1" t="s">
        <v>95</v>
      </c>
      <c r="H17368" s="1" t="s">
        <v>104</v>
      </c>
      <c r="I17368" s="1">
        <v>436</v>
      </c>
      <c r="J17368" s="1">
        <f>MONTH(BART_Rides[[#This Row],[Date]])</f>
        <v>7</v>
      </c>
      <c r="K17368" s="1">
        <f>WEEKDAY(BART_Rides[[#This Row],[Date]],2)</f>
        <v>6</v>
      </c>
      <c r="L17368" s="1" t="str">
        <f>LEFT(BART_Rides[[#This Row],[Lines]],1)</f>
        <v>O</v>
      </c>
      <c r="M17368" s="1" t="str">
        <f>IF(BART_Rides[[#This Row],[FirstLetter]]="Y","Yes","No")</f>
        <v>No</v>
      </c>
      <c r="N17368" s="1" t="str">
        <f>IF(OR(BART_Rides[[#This Row],[Station Code]]="EM", BART_Rides[[#This Row],[Station Code]]="MT", BART_Rides[[#This Row],[Station Code]]="PL", BART_Rides[[#This Row],[Station Code]]="CC"), "Yes", "No")</f>
        <v>No</v>
      </c>
    </row>
    <row r="17369" spans="6:14">
      <c r="F17369" s="3">
        <v>44409</v>
      </c>
      <c r="G17369" s="1" t="s">
        <v>95</v>
      </c>
      <c r="H17369" s="1" t="s">
        <v>104</v>
      </c>
      <c r="I17369" s="1">
        <v>384</v>
      </c>
      <c r="J17369" s="1">
        <f>MONTH(BART_Rides[[#This Row],[Date]])</f>
        <v>8</v>
      </c>
      <c r="K17369" s="1">
        <f>WEEKDAY(BART_Rides[[#This Row],[Date]],2)</f>
        <v>7</v>
      </c>
      <c r="L17369" s="1" t="str">
        <f>LEFT(BART_Rides[[#This Row],[Lines]],1)</f>
        <v>O</v>
      </c>
      <c r="M17369" s="1" t="str">
        <f>IF(BART_Rides[[#This Row],[FirstLetter]]="Y","Yes","No")</f>
        <v>No</v>
      </c>
      <c r="N17369" s="1" t="str">
        <f>IF(OR(BART_Rides[[#This Row],[Station Code]]="EM", BART_Rides[[#This Row],[Station Code]]="MT", BART_Rides[[#This Row],[Station Code]]="PL", BART_Rides[[#This Row],[Station Code]]="CC"), "Yes", "No")</f>
        <v>No</v>
      </c>
    </row>
    <row r="17370" spans="6:14">
      <c r="F17370" s="3">
        <v>44410</v>
      </c>
      <c r="G17370" s="1" t="s">
        <v>95</v>
      </c>
      <c r="H17370" s="1" t="s">
        <v>104</v>
      </c>
      <c r="I17370" s="1">
        <v>440</v>
      </c>
      <c r="J17370" s="1">
        <f>MONTH(BART_Rides[[#This Row],[Date]])</f>
        <v>8</v>
      </c>
      <c r="K17370" s="1">
        <f>WEEKDAY(BART_Rides[[#This Row],[Date]],2)</f>
        <v>1</v>
      </c>
      <c r="L17370" s="1" t="str">
        <f>LEFT(BART_Rides[[#This Row],[Lines]],1)</f>
        <v>O</v>
      </c>
      <c r="M17370" s="1" t="str">
        <f>IF(BART_Rides[[#This Row],[FirstLetter]]="Y","Yes","No")</f>
        <v>No</v>
      </c>
      <c r="N17370" s="1" t="str">
        <f>IF(OR(BART_Rides[[#This Row],[Station Code]]="EM", BART_Rides[[#This Row],[Station Code]]="MT", BART_Rides[[#This Row],[Station Code]]="PL", BART_Rides[[#This Row],[Station Code]]="CC"), "Yes", "No")</f>
        <v>No</v>
      </c>
    </row>
    <row r="17371" spans="6:14">
      <c r="F17371" s="3">
        <v>44411</v>
      </c>
      <c r="G17371" s="1" t="s">
        <v>95</v>
      </c>
      <c r="H17371" s="1" t="s">
        <v>104</v>
      </c>
      <c r="I17371" s="1">
        <v>502</v>
      </c>
      <c r="J17371" s="1">
        <f>MONTH(BART_Rides[[#This Row],[Date]])</f>
        <v>8</v>
      </c>
      <c r="K17371" s="1">
        <f>WEEKDAY(BART_Rides[[#This Row],[Date]],2)</f>
        <v>2</v>
      </c>
      <c r="L17371" s="1" t="str">
        <f>LEFT(BART_Rides[[#This Row],[Lines]],1)</f>
        <v>O</v>
      </c>
      <c r="M17371" s="1" t="str">
        <f>IF(BART_Rides[[#This Row],[FirstLetter]]="Y","Yes","No")</f>
        <v>No</v>
      </c>
      <c r="N17371" s="1" t="str">
        <f>IF(OR(BART_Rides[[#This Row],[Station Code]]="EM", BART_Rides[[#This Row],[Station Code]]="MT", BART_Rides[[#This Row],[Station Code]]="PL", BART_Rides[[#This Row],[Station Code]]="CC"), "Yes", "No")</f>
        <v>No</v>
      </c>
    </row>
    <row r="17372" spans="6:14">
      <c r="F17372" s="3">
        <v>44412</v>
      </c>
      <c r="G17372" s="1" t="s">
        <v>95</v>
      </c>
      <c r="H17372" s="1" t="s">
        <v>104</v>
      </c>
      <c r="I17372" s="1">
        <v>538</v>
      </c>
      <c r="J17372" s="1">
        <f>MONTH(BART_Rides[[#This Row],[Date]])</f>
        <v>8</v>
      </c>
      <c r="K17372" s="1">
        <f>WEEKDAY(BART_Rides[[#This Row],[Date]],2)</f>
        <v>3</v>
      </c>
      <c r="L17372" s="1" t="str">
        <f>LEFT(BART_Rides[[#This Row],[Lines]],1)</f>
        <v>O</v>
      </c>
      <c r="M17372" s="1" t="str">
        <f>IF(BART_Rides[[#This Row],[FirstLetter]]="Y","Yes","No")</f>
        <v>No</v>
      </c>
      <c r="N17372" s="1" t="str">
        <f>IF(OR(BART_Rides[[#This Row],[Station Code]]="EM", BART_Rides[[#This Row],[Station Code]]="MT", BART_Rides[[#This Row],[Station Code]]="PL", BART_Rides[[#This Row],[Station Code]]="CC"), "Yes", "No")</f>
        <v>No</v>
      </c>
    </row>
    <row r="17373" spans="6:14">
      <c r="F17373" s="3">
        <v>44413</v>
      </c>
      <c r="G17373" s="1" t="s">
        <v>95</v>
      </c>
      <c r="H17373" s="1" t="s">
        <v>104</v>
      </c>
      <c r="I17373" s="1">
        <v>494</v>
      </c>
      <c r="J17373" s="1">
        <f>MONTH(BART_Rides[[#This Row],[Date]])</f>
        <v>8</v>
      </c>
      <c r="K17373" s="1">
        <f>WEEKDAY(BART_Rides[[#This Row],[Date]],2)</f>
        <v>4</v>
      </c>
      <c r="L17373" s="1" t="str">
        <f>LEFT(BART_Rides[[#This Row],[Lines]],1)</f>
        <v>O</v>
      </c>
      <c r="M17373" s="1" t="str">
        <f>IF(BART_Rides[[#This Row],[FirstLetter]]="Y","Yes","No")</f>
        <v>No</v>
      </c>
      <c r="N17373" s="1" t="str">
        <f>IF(OR(BART_Rides[[#This Row],[Station Code]]="EM", BART_Rides[[#This Row],[Station Code]]="MT", BART_Rides[[#This Row],[Station Code]]="PL", BART_Rides[[#This Row],[Station Code]]="CC"), "Yes", "No")</f>
        <v>No</v>
      </c>
    </row>
    <row r="17374" spans="6:14">
      <c r="F17374" s="3">
        <v>44414</v>
      </c>
      <c r="G17374" s="1" t="s">
        <v>95</v>
      </c>
      <c r="H17374" s="1" t="s">
        <v>104</v>
      </c>
      <c r="I17374" s="1">
        <v>566</v>
      </c>
      <c r="J17374" s="1">
        <f>MONTH(BART_Rides[[#This Row],[Date]])</f>
        <v>8</v>
      </c>
      <c r="K17374" s="1">
        <f>WEEKDAY(BART_Rides[[#This Row],[Date]],2)</f>
        <v>5</v>
      </c>
      <c r="L17374" s="1" t="str">
        <f>LEFT(BART_Rides[[#This Row],[Lines]],1)</f>
        <v>O</v>
      </c>
      <c r="M17374" s="1" t="str">
        <f>IF(BART_Rides[[#This Row],[FirstLetter]]="Y","Yes","No")</f>
        <v>No</v>
      </c>
      <c r="N17374" s="1" t="str">
        <f>IF(OR(BART_Rides[[#This Row],[Station Code]]="EM", BART_Rides[[#This Row],[Station Code]]="MT", BART_Rides[[#This Row],[Station Code]]="PL", BART_Rides[[#This Row],[Station Code]]="CC"), "Yes", "No")</f>
        <v>No</v>
      </c>
    </row>
    <row r="17375" spans="6:14">
      <c r="F17375" s="3">
        <v>44415</v>
      </c>
      <c r="G17375" s="1" t="s">
        <v>95</v>
      </c>
      <c r="H17375" s="1" t="s">
        <v>104</v>
      </c>
      <c r="I17375" s="1">
        <v>597</v>
      </c>
      <c r="J17375" s="1">
        <f>MONTH(BART_Rides[[#This Row],[Date]])</f>
        <v>8</v>
      </c>
      <c r="K17375" s="1">
        <f>WEEKDAY(BART_Rides[[#This Row],[Date]],2)</f>
        <v>6</v>
      </c>
      <c r="L17375" s="1" t="str">
        <f>LEFT(BART_Rides[[#This Row],[Lines]],1)</f>
        <v>O</v>
      </c>
      <c r="M17375" s="1" t="str">
        <f>IF(BART_Rides[[#This Row],[FirstLetter]]="Y","Yes","No")</f>
        <v>No</v>
      </c>
      <c r="N17375" s="1" t="str">
        <f>IF(OR(BART_Rides[[#This Row],[Station Code]]="EM", BART_Rides[[#This Row],[Station Code]]="MT", BART_Rides[[#This Row],[Station Code]]="PL", BART_Rides[[#This Row],[Station Code]]="CC"), "Yes", "No")</f>
        <v>No</v>
      </c>
    </row>
    <row r="17376" spans="6:14">
      <c r="F17376" s="3">
        <v>44416</v>
      </c>
      <c r="G17376" s="1" t="s">
        <v>95</v>
      </c>
      <c r="H17376" s="1" t="s">
        <v>104</v>
      </c>
      <c r="I17376" s="1">
        <v>430</v>
      </c>
      <c r="J17376" s="1">
        <f>MONTH(BART_Rides[[#This Row],[Date]])</f>
        <v>8</v>
      </c>
      <c r="K17376" s="1">
        <f>WEEKDAY(BART_Rides[[#This Row],[Date]],2)</f>
        <v>7</v>
      </c>
      <c r="L17376" s="1" t="str">
        <f>LEFT(BART_Rides[[#This Row],[Lines]],1)</f>
        <v>O</v>
      </c>
      <c r="M17376" s="1" t="str">
        <f>IF(BART_Rides[[#This Row],[FirstLetter]]="Y","Yes","No")</f>
        <v>No</v>
      </c>
      <c r="N17376" s="1" t="str">
        <f>IF(OR(BART_Rides[[#This Row],[Station Code]]="EM", BART_Rides[[#This Row],[Station Code]]="MT", BART_Rides[[#This Row],[Station Code]]="PL", BART_Rides[[#This Row],[Station Code]]="CC"), "Yes", "No")</f>
        <v>No</v>
      </c>
    </row>
    <row r="17377" spans="6:14">
      <c r="F17377" s="3">
        <v>44417</v>
      </c>
      <c r="G17377" s="1" t="s">
        <v>95</v>
      </c>
      <c r="H17377" s="1" t="s">
        <v>104</v>
      </c>
      <c r="I17377" s="1">
        <v>472</v>
      </c>
      <c r="J17377" s="1">
        <f>MONTH(BART_Rides[[#This Row],[Date]])</f>
        <v>8</v>
      </c>
      <c r="K17377" s="1">
        <f>WEEKDAY(BART_Rides[[#This Row],[Date]],2)</f>
        <v>1</v>
      </c>
      <c r="L17377" s="1" t="str">
        <f>LEFT(BART_Rides[[#This Row],[Lines]],1)</f>
        <v>O</v>
      </c>
      <c r="M17377" s="1" t="str">
        <f>IF(BART_Rides[[#This Row],[FirstLetter]]="Y","Yes","No")</f>
        <v>No</v>
      </c>
      <c r="N17377" s="1" t="str">
        <f>IF(OR(BART_Rides[[#This Row],[Station Code]]="EM", BART_Rides[[#This Row],[Station Code]]="MT", BART_Rides[[#This Row],[Station Code]]="PL", BART_Rides[[#This Row],[Station Code]]="CC"), "Yes", "No")</f>
        <v>No</v>
      </c>
    </row>
    <row r="17378" spans="6:14">
      <c r="F17378" s="3">
        <v>44418</v>
      </c>
      <c r="G17378" s="1" t="s">
        <v>95</v>
      </c>
      <c r="H17378" s="1" t="s">
        <v>104</v>
      </c>
      <c r="I17378" s="1">
        <v>475</v>
      </c>
      <c r="J17378" s="1">
        <f>MONTH(BART_Rides[[#This Row],[Date]])</f>
        <v>8</v>
      </c>
      <c r="K17378" s="1">
        <f>WEEKDAY(BART_Rides[[#This Row],[Date]],2)</f>
        <v>2</v>
      </c>
      <c r="L17378" s="1" t="str">
        <f>LEFT(BART_Rides[[#This Row],[Lines]],1)</f>
        <v>O</v>
      </c>
      <c r="M17378" s="1" t="str">
        <f>IF(BART_Rides[[#This Row],[FirstLetter]]="Y","Yes","No")</f>
        <v>No</v>
      </c>
      <c r="N17378" s="1" t="str">
        <f>IF(OR(BART_Rides[[#This Row],[Station Code]]="EM", BART_Rides[[#This Row],[Station Code]]="MT", BART_Rides[[#This Row],[Station Code]]="PL", BART_Rides[[#This Row],[Station Code]]="CC"), "Yes", "No")</f>
        <v>No</v>
      </c>
    </row>
    <row r="17379" spans="6:14">
      <c r="F17379" s="3">
        <v>44419</v>
      </c>
      <c r="G17379" s="1" t="s">
        <v>95</v>
      </c>
      <c r="H17379" s="1" t="s">
        <v>104</v>
      </c>
      <c r="I17379" s="1">
        <v>506</v>
      </c>
      <c r="J17379" s="1">
        <f>MONTH(BART_Rides[[#This Row],[Date]])</f>
        <v>8</v>
      </c>
      <c r="K17379" s="1">
        <f>WEEKDAY(BART_Rides[[#This Row],[Date]],2)</f>
        <v>3</v>
      </c>
      <c r="L17379" s="1" t="str">
        <f>LEFT(BART_Rides[[#This Row],[Lines]],1)</f>
        <v>O</v>
      </c>
      <c r="M17379" s="1" t="str">
        <f>IF(BART_Rides[[#This Row],[FirstLetter]]="Y","Yes","No")</f>
        <v>No</v>
      </c>
      <c r="N17379" s="1" t="str">
        <f>IF(OR(BART_Rides[[#This Row],[Station Code]]="EM", BART_Rides[[#This Row],[Station Code]]="MT", BART_Rides[[#This Row],[Station Code]]="PL", BART_Rides[[#This Row],[Station Code]]="CC"), "Yes", "No")</f>
        <v>No</v>
      </c>
    </row>
    <row r="17380" spans="6:14">
      <c r="F17380" s="3">
        <v>44420</v>
      </c>
      <c r="G17380" s="1" t="s">
        <v>95</v>
      </c>
      <c r="H17380" s="1" t="s">
        <v>104</v>
      </c>
      <c r="I17380" s="1">
        <v>535</v>
      </c>
      <c r="J17380" s="1">
        <f>MONTH(BART_Rides[[#This Row],[Date]])</f>
        <v>8</v>
      </c>
      <c r="K17380" s="1">
        <f>WEEKDAY(BART_Rides[[#This Row],[Date]],2)</f>
        <v>4</v>
      </c>
      <c r="L17380" s="1" t="str">
        <f>LEFT(BART_Rides[[#This Row],[Lines]],1)</f>
        <v>O</v>
      </c>
      <c r="M17380" s="1" t="str">
        <f>IF(BART_Rides[[#This Row],[FirstLetter]]="Y","Yes","No")</f>
        <v>No</v>
      </c>
      <c r="N17380" s="1" t="str">
        <f>IF(OR(BART_Rides[[#This Row],[Station Code]]="EM", BART_Rides[[#This Row],[Station Code]]="MT", BART_Rides[[#This Row],[Station Code]]="PL", BART_Rides[[#This Row],[Station Code]]="CC"), "Yes", "No")</f>
        <v>No</v>
      </c>
    </row>
    <row r="17381" spans="6:14">
      <c r="F17381" s="3">
        <v>44421</v>
      </c>
      <c r="G17381" s="1" t="s">
        <v>95</v>
      </c>
      <c r="H17381" s="1" t="s">
        <v>104</v>
      </c>
      <c r="I17381" s="1">
        <v>617</v>
      </c>
      <c r="J17381" s="1">
        <f>MONTH(BART_Rides[[#This Row],[Date]])</f>
        <v>8</v>
      </c>
      <c r="K17381" s="1">
        <f>WEEKDAY(BART_Rides[[#This Row],[Date]],2)</f>
        <v>5</v>
      </c>
      <c r="L17381" s="1" t="str">
        <f>LEFT(BART_Rides[[#This Row],[Lines]],1)</f>
        <v>O</v>
      </c>
      <c r="M17381" s="1" t="str">
        <f>IF(BART_Rides[[#This Row],[FirstLetter]]="Y","Yes","No")</f>
        <v>No</v>
      </c>
      <c r="N17381" s="1" t="str">
        <f>IF(OR(BART_Rides[[#This Row],[Station Code]]="EM", BART_Rides[[#This Row],[Station Code]]="MT", BART_Rides[[#This Row],[Station Code]]="PL", BART_Rides[[#This Row],[Station Code]]="CC"), "Yes", "No")</f>
        <v>No</v>
      </c>
    </row>
    <row r="17382" spans="6:14">
      <c r="F17382" s="3">
        <v>44422</v>
      </c>
      <c r="G17382" s="1" t="s">
        <v>95</v>
      </c>
      <c r="H17382" s="1" t="s">
        <v>104</v>
      </c>
      <c r="I17382" s="1">
        <v>617</v>
      </c>
      <c r="J17382" s="1">
        <f>MONTH(BART_Rides[[#This Row],[Date]])</f>
        <v>8</v>
      </c>
      <c r="K17382" s="1">
        <f>WEEKDAY(BART_Rides[[#This Row],[Date]],2)</f>
        <v>6</v>
      </c>
      <c r="L17382" s="1" t="str">
        <f>LEFT(BART_Rides[[#This Row],[Lines]],1)</f>
        <v>O</v>
      </c>
      <c r="M17382" s="1" t="str">
        <f>IF(BART_Rides[[#This Row],[FirstLetter]]="Y","Yes","No")</f>
        <v>No</v>
      </c>
      <c r="N17382" s="1" t="str">
        <f>IF(OR(BART_Rides[[#This Row],[Station Code]]="EM", BART_Rides[[#This Row],[Station Code]]="MT", BART_Rides[[#This Row],[Station Code]]="PL", BART_Rides[[#This Row],[Station Code]]="CC"), "Yes", "No")</f>
        <v>No</v>
      </c>
    </row>
    <row r="17383" spans="6:14">
      <c r="F17383" s="3">
        <v>44423</v>
      </c>
      <c r="G17383" s="1" t="s">
        <v>95</v>
      </c>
      <c r="H17383" s="1" t="s">
        <v>104</v>
      </c>
      <c r="I17383" s="1">
        <v>446</v>
      </c>
      <c r="J17383" s="1">
        <f>MONTH(BART_Rides[[#This Row],[Date]])</f>
        <v>8</v>
      </c>
      <c r="K17383" s="1">
        <f>WEEKDAY(BART_Rides[[#This Row],[Date]],2)</f>
        <v>7</v>
      </c>
      <c r="L17383" s="1" t="str">
        <f>LEFT(BART_Rides[[#This Row],[Lines]],1)</f>
        <v>O</v>
      </c>
      <c r="M17383" s="1" t="str">
        <f>IF(BART_Rides[[#This Row],[FirstLetter]]="Y","Yes","No")</f>
        <v>No</v>
      </c>
      <c r="N17383" s="1" t="str">
        <f>IF(OR(BART_Rides[[#This Row],[Station Code]]="EM", BART_Rides[[#This Row],[Station Code]]="MT", BART_Rides[[#This Row],[Station Code]]="PL", BART_Rides[[#This Row],[Station Code]]="CC"), "Yes", "No")</f>
        <v>No</v>
      </c>
    </row>
    <row r="17384" spans="6:14">
      <c r="F17384" s="3">
        <v>44424</v>
      </c>
      <c r="G17384" s="1" t="s">
        <v>95</v>
      </c>
      <c r="H17384" s="1" t="s">
        <v>104</v>
      </c>
      <c r="I17384" s="1">
        <v>511</v>
      </c>
      <c r="J17384" s="1">
        <f>MONTH(BART_Rides[[#This Row],[Date]])</f>
        <v>8</v>
      </c>
      <c r="K17384" s="1">
        <f>WEEKDAY(BART_Rides[[#This Row],[Date]],2)</f>
        <v>1</v>
      </c>
      <c r="L17384" s="1" t="str">
        <f>LEFT(BART_Rides[[#This Row],[Lines]],1)</f>
        <v>O</v>
      </c>
      <c r="M17384" s="1" t="str">
        <f>IF(BART_Rides[[#This Row],[FirstLetter]]="Y","Yes","No")</f>
        <v>No</v>
      </c>
      <c r="N17384" s="1" t="str">
        <f>IF(OR(BART_Rides[[#This Row],[Station Code]]="EM", BART_Rides[[#This Row],[Station Code]]="MT", BART_Rides[[#This Row],[Station Code]]="PL", BART_Rides[[#This Row],[Station Code]]="CC"), "Yes", "No")</f>
        <v>No</v>
      </c>
    </row>
    <row r="17385" spans="6:14">
      <c r="F17385" s="3">
        <v>44425</v>
      </c>
      <c r="G17385" s="1" t="s">
        <v>95</v>
      </c>
      <c r="H17385" s="1" t="s">
        <v>104</v>
      </c>
      <c r="I17385" s="1">
        <v>475</v>
      </c>
      <c r="J17385" s="1">
        <f>MONTH(BART_Rides[[#This Row],[Date]])</f>
        <v>8</v>
      </c>
      <c r="K17385" s="1">
        <f>WEEKDAY(BART_Rides[[#This Row],[Date]],2)</f>
        <v>2</v>
      </c>
      <c r="L17385" s="1" t="str">
        <f>LEFT(BART_Rides[[#This Row],[Lines]],1)</f>
        <v>O</v>
      </c>
      <c r="M17385" s="1" t="str">
        <f>IF(BART_Rides[[#This Row],[FirstLetter]]="Y","Yes","No")</f>
        <v>No</v>
      </c>
      <c r="N17385" s="1" t="str">
        <f>IF(OR(BART_Rides[[#This Row],[Station Code]]="EM", BART_Rides[[#This Row],[Station Code]]="MT", BART_Rides[[#This Row],[Station Code]]="PL", BART_Rides[[#This Row],[Station Code]]="CC"), "Yes", "No")</f>
        <v>No</v>
      </c>
    </row>
    <row r="17386" spans="6:14">
      <c r="F17386" s="3">
        <v>44426</v>
      </c>
      <c r="G17386" s="1" t="s">
        <v>95</v>
      </c>
      <c r="H17386" s="1" t="s">
        <v>104</v>
      </c>
      <c r="I17386" s="1">
        <v>530</v>
      </c>
      <c r="J17386" s="1">
        <f>MONTH(BART_Rides[[#This Row],[Date]])</f>
        <v>8</v>
      </c>
      <c r="K17386" s="1">
        <f>WEEKDAY(BART_Rides[[#This Row],[Date]],2)</f>
        <v>3</v>
      </c>
      <c r="L17386" s="1" t="str">
        <f>LEFT(BART_Rides[[#This Row],[Lines]],1)</f>
        <v>O</v>
      </c>
      <c r="M17386" s="1" t="str">
        <f>IF(BART_Rides[[#This Row],[FirstLetter]]="Y","Yes","No")</f>
        <v>No</v>
      </c>
      <c r="N17386" s="1" t="str">
        <f>IF(OR(BART_Rides[[#This Row],[Station Code]]="EM", BART_Rides[[#This Row],[Station Code]]="MT", BART_Rides[[#This Row],[Station Code]]="PL", BART_Rides[[#This Row],[Station Code]]="CC"), "Yes", "No")</f>
        <v>No</v>
      </c>
    </row>
    <row r="17387" spans="6:14">
      <c r="F17387" s="3">
        <v>44427</v>
      </c>
      <c r="G17387" s="1" t="s">
        <v>95</v>
      </c>
      <c r="H17387" s="1" t="s">
        <v>104</v>
      </c>
      <c r="I17387" s="1">
        <v>622</v>
      </c>
      <c r="J17387" s="1">
        <f>MONTH(BART_Rides[[#This Row],[Date]])</f>
        <v>8</v>
      </c>
      <c r="K17387" s="1">
        <f>WEEKDAY(BART_Rides[[#This Row],[Date]],2)</f>
        <v>4</v>
      </c>
      <c r="L17387" s="1" t="str">
        <f>LEFT(BART_Rides[[#This Row],[Lines]],1)</f>
        <v>O</v>
      </c>
      <c r="M17387" s="1" t="str">
        <f>IF(BART_Rides[[#This Row],[FirstLetter]]="Y","Yes","No")</f>
        <v>No</v>
      </c>
      <c r="N17387" s="1" t="str">
        <f>IF(OR(BART_Rides[[#This Row],[Station Code]]="EM", BART_Rides[[#This Row],[Station Code]]="MT", BART_Rides[[#This Row],[Station Code]]="PL", BART_Rides[[#This Row],[Station Code]]="CC"), "Yes", "No")</f>
        <v>No</v>
      </c>
    </row>
    <row r="17388" spans="6:14">
      <c r="F17388" s="3">
        <v>44428</v>
      </c>
      <c r="G17388" s="1" t="s">
        <v>95</v>
      </c>
      <c r="H17388" s="1" t="s">
        <v>104</v>
      </c>
      <c r="I17388" s="1">
        <v>842</v>
      </c>
      <c r="J17388" s="1">
        <f>MONTH(BART_Rides[[#This Row],[Date]])</f>
        <v>8</v>
      </c>
      <c r="K17388" s="1">
        <f>WEEKDAY(BART_Rides[[#This Row],[Date]],2)</f>
        <v>5</v>
      </c>
      <c r="L17388" s="1" t="str">
        <f>LEFT(BART_Rides[[#This Row],[Lines]],1)</f>
        <v>O</v>
      </c>
      <c r="M17388" s="1" t="str">
        <f>IF(BART_Rides[[#This Row],[FirstLetter]]="Y","Yes","No")</f>
        <v>No</v>
      </c>
      <c r="N17388" s="1" t="str">
        <f>IF(OR(BART_Rides[[#This Row],[Station Code]]="EM", BART_Rides[[#This Row],[Station Code]]="MT", BART_Rides[[#This Row],[Station Code]]="PL", BART_Rides[[#This Row],[Station Code]]="CC"), "Yes", "No")</f>
        <v>No</v>
      </c>
    </row>
    <row r="17389" spans="6:14">
      <c r="F17389" s="3">
        <v>44429</v>
      </c>
      <c r="G17389" s="1" t="s">
        <v>95</v>
      </c>
      <c r="H17389" s="1" t="s">
        <v>104</v>
      </c>
      <c r="I17389" s="1">
        <v>892</v>
      </c>
      <c r="J17389" s="1">
        <f>MONTH(BART_Rides[[#This Row],[Date]])</f>
        <v>8</v>
      </c>
      <c r="K17389" s="1">
        <f>WEEKDAY(BART_Rides[[#This Row],[Date]],2)</f>
        <v>6</v>
      </c>
      <c r="L17389" s="1" t="str">
        <f>LEFT(BART_Rides[[#This Row],[Lines]],1)</f>
        <v>O</v>
      </c>
      <c r="M17389" s="1" t="str">
        <f>IF(BART_Rides[[#This Row],[FirstLetter]]="Y","Yes","No")</f>
        <v>No</v>
      </c>
      <c r="N17389" s="1" t="str">
        <f>IF(OR(BART_Rides[[#This Row],[Station Code]]="EM", BART_Rides[[#This Row],[Station Code]]="MT", BART_Rides[[#This Row],[Station Code]]="PL", BART_Rides[[#This Row],[Station Code]]="CC"), "Yes", "No")</f>
        <v>No</v>
      </c>
    </row>
    <row r="17390" spans="6:14">
      <c r="F17390" s="3">
        <v>44430</v>
      </c>
      <c r="G17390" s="1" t="s">
        <v>95</v>
      </c>
      <c r="H17390" s="1" t="s">
        <v>104</v>
      </c>
      <c r="I17390" s="1">
        <v>716</v>
      </c>
      <c r="J17390" s="1">
        <f>MONTH(BART_Rides[[#This Row],[Date]])</f>
        <v>8</v>
      </c>
      <c r="K17390" s="1">
        <f>WEEKDAY(BART_Rides[[#This Row],[Date]],2)</f>
        <v>7</v>
      </c>
      <c r="L17390" s="1" t="str">
        <f>LEFT(BART_Rides[[#This Row],[Lines]],1)</f>
        <v>O</v>
      </c>
      <c r="M17390" s="1" t="str">
        <f>IF(BART_Rides[[#This Row],[FirstLetter]]="Y","Yes","No")</f>
        <v>No</v>
      </c>
      <c r="N17390" s="1" t="str">
        <f>IF(OR(BART_Rides[[#This Row],[Station Code]]="EM", BART_Rides[[#This Row],[Station Code]]="MT", BART_Rides[[#This Row],[Station Code]]="PL", BART_Rides[[#This Row],[Station Code]]="CC"), "Yes", "No")</f>
        <v>No</v>
      </c>
    </row>
    <row r="17391" spans="6:14">
      <c r="F17391" s="3">
        <v>44431</v>
      </c>
      <c r="G17391" s="1" t="s">
        <v>95</v>
      </c>
      <c r="H17391" s="1" t="s">
        <v>104</v>
      </c>
      <c r="I17391" s="1">
        <v>653</v>
      </c>
      <c r="J17391" s="1">
        <f>MONTH(BART_Rides[[#This Row],[Date]])</f>
        <v>8</v>
      </c>
      <c r="K17391" s="1">
        <f>WEEKDAY(BART_Rides[[#This Row],[Date]],2)</f>
        <v>1</v>
      </c>
      <c r="L17391" s="1" t="str">
        <f>LEFT(BART_Rides[[#This Row],[Lines]],1)</f>
        <v>O</v>
      </c>
      <c r="M17391" s="1" t="str">
        <f>IF(BART_Rides[[#This Row],[FirstLetter]]="Y","Yes","No")</f>
        <v>No</v>
      </c>
      <c r="N17391" s="1" t="str">
        <f>IF(OR(BART_Rides[[#This Row],[Station Code]]="EM", BART_Rides[[#This Row],[Station Code]]="MT", BART_Rides[[#This Row],[Station Code]]="PL", BART_Rides[[#This Row],[Station Code]]="CC"), "Yes", "No")</f>
        <v>No</v>
      </c>
    </row>
    <row r="17392" spans="6:14">
      <c r="F17392" s="3">
        <v>44432</v>
      </c>
      <c r="G17392" s="1" t="s">
        <v>95</v>
      </c>
      <c r="H17392" s="1" t="s">
        <v>104</v>
      </c>
      <c r="I17392" s="1">
        <v>682</v>
      </c>
      <c r="J17392" s="1">
        <f>MONTH(BART_Rides[[#This Row],[Date]])</f>
        <v>8</v>
      </c>
      <c r="K17392" s="1">
        <f>WEEKDAY(BART_Rides[[#This Row],[Date]],2)</f>
        <v>2</v>
      </c>
      <c r="L17392" s="1" t="str">
        <f>LEFT(BART_Rides[[#This Row],[Lines]],1)</f>
        <v>O</v>
      </c>
      <c r="M17392" s="1" t="str">
        <f>IF(BART_Rides[[#This Row],[FirstLetter]]="Y","Yes","No")</f>
        <v>No</v>
      </c>
      <c r="N17392" s="1" t="str">
        <f>IF(OR(BART_Rides[[#This Row],[Station Code]]="EM", BART_Rides[[#This Row],[Station Code]]="MT", BART_Rides[[#This Row],[Station Code]]="PL", BART_Rides[[#This Row],[Station Code]]="CC"), "Yes", "No")</f>
        <v>No</v>
      </c>
    </row>
    <row r="17393" spans="6:14">
      <c r="F17393" s="3">
        <v>44433</v>
      </c>
      <c r="G17393" s="1" t="s">
        <v>95</v>
      </c>
      <c r="H17393" s="1" t="s">
        <v>104</v>
      </c>
      <c r="I17393" s="1">
        <v>690</v>
      </c>
      <c r="J17393" s="1">
        <f>MONTH(BART_Rides[[#This Row],[Date]])</f>
        <v>8</v>
      </c>
      <c r="K17393" s="1">
        <f>WEEKDAY(BART_Rides[[#This Row],[Date]],2)</f>
        <v>3</v>
      </c>
      <c r="L17393" s="1" t="str">
        <f>LEFT(BART_Rides[[#This Row],[Lines]],1)</f>
        <v>O</v>
      </c>
      <c r="M17393" s="1" t="str">
        <f>IF(BART_Rides[[#This Row],[FirstLetter]]="Y","Yes","No")</f>
        <v>No</v>
      </c>
      <c r="N17393" s="1" t="str">
        <f>IF(OR(BART_Rides[[#This Row],[Station Code]]="EM", BART_Rides[[#This Row],[Station Code]]="MT", BART_Rides[[#This Row],[Station Code]]="PL", BART_Rides[[#This Row],[Station Code]]="CC"), "Yes", "No")</f>
        <v>No</v>
      </c>
    </row>
    <row r="17394" spans="6:14">
      <c r="F17394" s="3">
        <v>44434</v>
      </c>
      <c r="G17394" s="1" t="s">
        <v>95</v>
      </c>
      <c r="H17394" s="1" t="s">
        <v>104</v>
      </c>
      <c r="I17394" s="1">
        <v>654</v>
      </c>
      <c r="J17394" s="1">
        <f>MONTH(BART_Rides[[#This Row],[Date]])</f>
        <v>8</v>
      </c>
      <c r="K17394" s="1">
        <f>WEEKDAY(BART_Rides[[#This Row],[Date]],2)</f>
        <v>4</v>
      </c>
      <c r="L17394" s="1" t="str">
        <f>LEFT(BART_Rides[[#This Row],[Lines]],1)</f>
        <v>O</v>
      </c>
      <c r="M17394" s="1" t="str">
        <f>IF(BART_Rides[[#This Row],[FirstLetter]]="Y","Yes","No")</f>
        <v>No</v>
      </c>
      <c r="N17394" s="1" t="str">
        <f>IF(OR(BART_Rides[[#This Row],[Station Code]]="EM", BART_Rides[[#This Row],[Station Code]]="MT", BART_Rides[[#This Row],[Station Code]]="PL", BART_Rides[[#This Row],[Station Code]]="CC"), "Yes", "No")</f>
        <v>No</v>
      </c>
    </row>
    <row r="17395" spans="6:14">
      <c r="F17395" s="3">
        <v>44435</v>
      </c>
      <c r="G17395" s="1" t="s">
        <v>95</v>
      </c>
      <c r="H17395" s="1" t="s">
        <v>104</v>
      </c>
      <c r="I17395" s="1">
        <v>826</v>
      </c>
      <c r="J17395" s="1">
        <f>MONTH(BART_Rides[[#This Row],[Date]])</f>
        <v>8</v>
      </c>
      <c r="K17395" s="1">
        <f>WEEKDAY(BART_Rides[[#This Row],[Date]],2)</f>
        <v>5</v>
      </c>
      <c r="L17395" s="1" t="str">
        <f>LEFT(BART_Rides[[#This Row],[Lines]],1)</f>
        <v>O</v>
      </c>
      <c r="M17395" s="1" t="str">
        <f>IF(BART_Rides[[#This Row],[FirstLetter]]="Y","Yes","No")</f>
        <v>No</v>
      </c>
      <c r="N17395" s="1" t="str">
        <f>IF(OR(BART_Rides[[#This Row],[Station Code]]="EM", BART_Rides[[#This Row],[Station Code]]="MT", BART_Rides[[#This Row],[Station Code]]="PL", BART_Rides[[#This Row],[Station Code]]="CC"), "Yes", "No")</f>
        <v>No</v>
      </c>
    </row>
    <row r="17396" spans="6:14">
      <c r="F17396" s="3">
        <v>44436</v>
      </c>
      <c r="G17396" s="1" t="s">
        <v>95</v>
      </c>
      <c r="H17396" s="1" t="s">
        <v>104</v>
      </c>
      <c r="I17396" s="1">
        <v>691</v>
      </c>
      <c r="J17396" s="1">
        <f>MONTH(BART_Rides[[#This Row],[Date]])</f>
        <v>8</v>
      </c>
      <c r="K17396" s="1">
        <f>WEEKDAY(BART_Rides[[#This Row],[Date]],2)</f>
        <v>6</v>
      </c>
      <c r="L17396" s="1" t="str">
        <f>LEFT(BART_Rides[[#This Row],[Lines]],1)</f>
        <v>O</v>
      </c>
      <c r="M17396" s="1" t="str">
        <f>IF(BART_Rides[[#This Row],[FirstLetter]]="Y","Yes","No")</f>
        <v>No</v>
      </c>
      <c r="N17396" s="1" t="str">
        <f>IF(OR(BART_Rides[[#This Row],[Station Code]]="EM", BART_Rides[[#This Row],[Station Code]]="MT", BART_Rides[[#This Row],[Station Code]]="PL", BART_Rides[[#This Row],[Station Code]]="CC"), "Yes", "No")</f>
        <v>No</v>
      </c>
    </row>
    <row r="17397" spans="6:14">
      <c r="F17397" s="3">
        <v>44437</v>
      </c>
      <c r="G17397" s="1" t="s">
        <v>95</v>
      </c>
      <c r="H17397" s="1" t="s">
        <v>104</v>
      </c>
      <c r="I17397" s="1">
        <v>515</v>
      </c>
      <c r="J17397" s="1">
        <f>MONTH(BART_Rides[[#This Row],[Date]])</f>
        <v>8</v>
      </c>
      <c r="K17397" s="1">
        <f>WEEKDAY(BART_Rides[[#This Row],[Date]],2)</f>
        <v>7</v>
      </c>
      <c r="L17397" s="1" t="str">
        <f>LEFT(BART_Rides[[#This Row],[Lines]],1)</f>
        <v>O</v>
      </c>
      <c r="M17397" s="1" t="str">
        <f>IF(BART_Rides[[#This Row],[FirstLetter]]="Y","Yes","No")</f>
        <v>No</v>
      </c>
      <c r="N17397" s="1" t="str">
        <f>IF(OR(BART_Rides[[#This Row],[Station Code]]="EM", BART_Rides[[#This Row],[Station Code]]="MT", BART_Rides[[#This Row],[Station Code]]="PL", BART_Rides[[#This Row],[Station Code]]="CC"), "Yes", "No")</f>
        <v>No</v>
      </c>
    </row>
    <row r="17398" spans="6:14">
      <c r="F17398" s="3">
        <v>44438</v>
      </c>
      <c r="G17398" s="1" t="s">
        <v>95</v>
      </c>
      <c r="H17398" s="1" t="s">
        <v>104</v>
      </c>
      <c r="I17398" s="1">
        <v>632</v>
      </c>
      <c r="J17398" s="1">
        <f>MONTH(BART_Rides[[#This Row],[Date]])</f>
        <v>8</v>
      </c>
      <c r="K17398" s="1">
        <f>WEEKDAY(BART_Rides[[#This Row],[Date]],2)</f>
        <v>1</v>
      </c>
      <c r="L17398" s="1" t="str">
        <f>LEFT(BART_Rides[[#This Row],[Lines]],1)</f>
        <v>O</v>
      </c>
      <c r="M17398" s="1" t="str">
        <f>IF(BART_Rides[[#This Row],[FirstLetter]]="Y","Yes","No")</f>
        <v>No</v>
      </c>
      <c r="N17398" s="1" t="str">
        <f>IF(OR(BART_Rides[[#This Row],[Station Code]]="EM", BART_Rides[[#This Row],[Station Code]]="MT", BART_Rides[[#This Row],[Station Code]]="PL", BART_Rides[[#This Row],[Station Code]]="CC"), "Yes", "No")</f>
        <v>No</v>
      </c>
    </row>
    <row r="17399" spans="6:14">
      <c r="F17399" s="3">
        <v>44439</v>
      </c>
      <c r="G17399" s="1" t="s">
        <v>95</v>
      </c>
      <c r="H17399" s="1" t="s">
        <v>104</v>
      </c>
      <c r="I17399" s="1">
        <v>646</v>
      </c>
      <c r="J17399" s="1">
        <f>MONTH(BART_Rides[[#This Row],[Date]])</f>
        <v>8</v>
      </c>
      <c r="K17399" s="1">
        <f>WEEKDAY(BART_Rides[[#This Row],[Date]],2)</f>
        <v>2</v>
      </c>
      <c r="L17399" s="1" t="str">
        <f>LEFT(BART_Rides[[#This Row],[Lines]],1)</f>
        <v>O</v>
      </c>
      <c r="M17399" s="1" t="str">
        <f>IF(BART_Rides[[#This Row],[FirstLetter]]="Y","Yes","No")</f>
        <v>No</v>
      </c>
      <c r="N17399" s="1" t="str">
        <f>IF(OR(BART_Rides[[#This Row],[Station Code]]="EM", BART_Rides[[#This Row],[Station Code]]="MT", BART_Rides[[#This Row],[Station Code]]="PL", BART_Rides[[#This Row],[Station Code]]="CC"), "Yes", "No")</f>
        <v>No</v>
      </c>
    </row>
    <row r="17400" spans="6:14">
      <c r="F17400" s="3">
        <v>44440</v>
      </c>
      <c r="G17400" s="1" t="s">
        <v>95</v>
      </c>
      <c r="H17400" s="1" t="s">
        <v>104</v>
      </c>
      <c r="I17400" s="1">
        <v>664</v>
      </c>
      <c r="J17400" s="1">
        <f>MONTH(BART_Rides[[#This Row],[Date]])</f>
        <v>9</v>
      </c>
      <c r="K17400" s="1">
        <f>WEEKDAY(BART_Rides[[#This Row],[Date]],2)</f>
        <v>3</v>
      </c>
      <c r="L17400" s="1" t="str">
        <f>LEFT(BART_Rides[[#This Row],[Lines]],1)</f>
        <v>O</v>
      </c>
      <c r="M17400" s="1" t="str">
        <f>IF(BART_Rides[[#This Row],[FirstLetter]]="Y","Yes","No")</f>
        <v>No</v>
      </c>
      <c r="N17400" s="1" t="str">
        <f>IF(OR(BART_Rides[[#This Row],[Station Code]]="EM", BART_Rides[[#This Row],[Station Code]]="MT", BART_Rides[[#This Row],[Station Code]]="PL", BART_Rides[[#This Row],[Station Code]]="CC"), "Yes", "No")</f>
        <v>No</v>
      </c>
    </row>
    <row r="17401" spans="6:14">
      <c r="F17401" s="3">
        <v>44441</v>
      </c>
      <c r="G17401" s="1" t="s">
        <v>95</v>
      </c>
      <c r="H17401" s="1" t="s">
        <v>104</v>
      </c>
      <c r="I17401" s="1">
        <v>676</v>
      </c>
      <c r="J17401" s="1">
        <f>MONTH(BART_Rides[[#This Row],[Date]])</f>
        <v>9</v>
      </c>
      <c r="K17401" s="1">
        <f>WEEKDAY(BART_Rides[[#This Row],[Date]],2)</f>
        <v>4</v>
      </c>
      <c r="L17401" s="1" t="str">
        <f>LEFT(BART_Rides[[#This Row],[Lines]],1)</f>
        <v>O</v>
      </c>
      <c r="M17401" s="1" t="str">
        <f>IF(BART_Rides[[#This Row],[FirstLetter]]="Y","Yes","No")</f>
        <v>No</v>
      </c>
      <c r="N17401" s="1" t="str">
        <f>IF(OR(BART_Rides[[#This Row],[Station Code]]="EM", BART_Rides[[#This Row],[Station Code]]="MT", BART_Rides[[#This Row],[Station Code]]="PL", BART_Rides[[#This Row],[Station Code]]="CC"), "Yes", "No")</f>
        <v>No</v>
      </c>
    </row>
    <row r="17402" spans="6:14">
      <c r="F17402" s="3">
        <v>44442</v>
      </c>
      <c r="G17402" s="1" t="s">
        <v>95</v>
      </c>
      <c r="H17402" s="1" t="s">
        <v>104</v>
      </c>
      <c r="I17402" s="1">
        <v>852</v>
      </c>
      <c r="J17402" s="1">
        <f>MONTH(BART_Rides[[#This Row],[Date]])</f>
        <v>9</v>
      </c>
      <c r="K17402" s="1">
        <f>WEEKDAY(BART_Rides[[#This Row],[Date]],2)</f>
        <v>5</v>
      </c>
      <c r="L17402" s="1" t="str">
        <f>LEFT(BART_Rides[[#This Row],[Lines]],1)</f>
        <v>O</v>
      </c>
      <c r="M17402" s="1" t="str">
        <f>IF(BART_Rides[[#This Row],[FirstLetter]]="Y","Yes","No")</f>
        <v>No</v>
      </c>
      <c r="N17402" s="1" t="str">
        <f>IF(OR(BART_Rides[[#This Row],[Station Code]]="EM", BART_Rides[[#This Row],[Station Code]]="MT", BART_Rides[[#This Row],[Station Code]]="PL", BART_Rides[[#This Row],[Station Code]]="CC"), "Yes", "No")</f>
        <v>No</v>
      </c>
    </row>
    <row r="17403" spans="6:14">
      <c r="F17403" s="3">
        <v>44443</v>
      </c>
      <c r="G17403" s="1" t="s">
        <v>95</v>
      </c>
      <c r="H17403" s="1" t="s">
        <v>104</v>
      </c>
      <c r="I17403" s="1">
        <v>815</v>
      </c>
      <c r="J17403" s="1">
        <f>MONTH(BART_Rides[[#This Row],[Date]])</f>
        <v>9</v>
      </c>
      <c r="K17403" s="1">
        <f>WEEKDAY(BART_Rides[[#This Row],[Date]],2)</f>
        <v>6</v>
      </c>
      <c r="L17403" s="1" t="str">
        <f>LEFT(BART_Rides[[#This Row],[Lines]],1)</f>
        <v>O</v>
      </c>
      <c r="M17403" s="1" t="str">
        <f>IF(BART_Rides[[#This Row],[FirstLetter]]="Y","Yes","No")</f>
        <v>No</v>
      </c>
      <c r="N17403" s="1" t="str">
        <f>IF(OR(BART_Rides[[#This Row],[Station Code]]="EM", BART_Rides[[#This Row],[Station Code]]="MT", BART_Rides[[#This Row],[Station Code]]="PL", BART_Rides[[#This Row],[Station Code]]="CC"), "Yes", "No")</f>
        <v>No</v>
      </c>
    </row>
    <row r="17404" spans="6:14">
      <c r="F17404" s="3">
        <v>44444</v>
      </c>
      <c r="G17404" s="1" t="s">
        <v>95</v>
      </c>
      <c r="H17404" s="1" t="s">
        <v>104</v>
      </c>
      <c r="I17404" s="1">
        <v>596</v>
      </c>
      <c r="J17404" s="1">
        <f>MONTH(BART_Rides[[#This Row],[Date]])</f>
        <v>9</v>
      </c>
      <c r="K17404" s="1">
        <f>WEEKDAY(BART_Rides[[#This Row],[Date]],2)</f>
        <v>7</v>
      </c>
      <c r="L17404" s="1" t="str">
        <f>LEFT(BART_Rides[[#This Row],[Lines]],1)</f>
        <v>O</v>
      </c>
      <c r="M17404" s="1" t="str">
        <f>IF(BART_Rides[[#This Row],[FirstLetter]]="Y","Yes","No")</f>
        <v>No</v>
      </c>
      <c r="N17404" s="1" t="str">
        <f>IF(OR(BART_Rides[[#This Row],[Station Code]]="EM", BART_Rides[[#This Row],[Station Code]]="MT", BART_Rides[[#This Row],[Station Code]]="PL", BART_Rides[[#This Row],[Station Code]]="CC"), "Yes", "No")</f>
        <v>No</v>
      </c>
    </row>
    <row r="17405" spans="6:14">
      <c r="F17405" s="3">
        <v>44445</v>
      </c>
      <c r="G17405" s="1" t="s">
        <v>95</v>
      </c>
      <c r="H17405" s="1" t="s">
        <v>104</v>
      </c>
      <c r="I17405" s="1">
        <v>453</v>
      </c>
      <c r="J17405" s="1">
        <f>MONTH(BART_Rides[[#This Row],[Date]])</f>
        <v>9</v>
      </c>
      <c r="K17405" s="1">
        <f>WEEKDAY(BART_Rides[[#This Row],[Date]],2)</f>
        <v>1</v>
      </c>
      <c r="L17405" s="1" t="str">
        <f>LEFT(BART_Rides[[#This Row],[Lines]],1)</f>
        <v>O</v>
      </c>
      <c r="M17405" s="1" t="str">
        <f>IF(BART_Rides[[#This Row],[FirstLetter]]="Y","Yes","No")</f>
        <v>No</v>
      </c>
      <c r="N17405" s="1" t="str">
        <f>IF(OR(BART_Rides[[#This Row],[Station Code]]="EM", BART_Rides[[#This Row],[Station Code]]="MT", BART_Rides[[#This Row],[Station Code]]="PL", BART_Rides[[#This Row],[Station Code]]="CC"), "Yes", "No")</f>
        <v>No</v>
      </c>
    </row>
    <row r="17406" spans="6:14">
      <c r="F17406" s="3">
        <v>44446</v>
      </c>
      <c r="G17406" s="1" t="s">
        <v>95</v>
      </c>
      <c r="H17406" s="1" t="s">
        <v>104</v>
      </c>
      <c r="I17406" s="1">
        <v>692</v>
      </c>
      <c r="J17406" s="1">
        <f>MONTH(BART_Rides[[#This Row],[Date]])</f>
        <v>9</v>
      </c>
      <c r="K17406" s="1">
        <f>WEEKDAY(BART_Rides[[#This Row],[Date]],2)</f>
        <v>2</v>
      </c>
      <c r="L17406" s="1" t="str">
        <f>LEFT(BART_Rides[[#This Row],[Lines]],1)</f>
        <v>O</v>
      </c>
      <c r="M17406" s="1" t="str">
        <f>IF(BART_Rides[[#This Row],[FirstLetter]]="Y","Yes","No")</f>
        <v>No</v>
      </c>
      <c r="N17406" s="1" t="str">
        <f>IF(OR(BART_Rides[[#This Row],[Station Code]]="EM", BART_Rides[[#This Row],[Station Code]]="MT", BART_Rides[[#This Row],[Station Code]]="PL", BART_Rides[[#This Row],[Station Code]]="CC"), "Yes", "No")</f>
        <v>No</v>
      </c>
    </row>
    <row r="17407" spans="6:14">
      <c r="F17407" s="3">
        <v>44447</v>
      </c>
      <c r="G17407" s="1" t="s">
        <v>95</v>
      </c>
      <c r="H17407" s="1" t="s">
        <v>104</v>
      </c>
      <c r="I17407" s="1">
        <v>738</v>
      </c>
      <c r="J17407" s="1">
        <f>MONTH(BART_Rides[[#This Row],[Date]])</f>
        <v>9</v>
      </c>
      <c r="K17407" s="1">
        <f>WEEKDAY(BART_Rides[[#This Row],[Date]],2)</f>
        <v>3</v>
      </c>
      <c r="L17407" s="1" t="str">
        <f>LEFT(BART_Rides[[#This Row],[Lines]],1)</f>
        <v>O</v>
      </c>
      <c r="M17407" s="1" t="str">
        <f>IF(BART_Rides[[#This Row],[FirstLetter]]="Y","Yes","No")</f>
        <v>No</v>
      </c>
      <c r="N17407" s="1" t="str">
        <f>IF(OR(BART_Rides[[#This Row],[Station Code]]="EM", BART_Rides[[#This Row],[Station Code]]="MT", BART_Rides[[#This Row],[Station Code]]="PL", BART_Rides[[#This Row],[Station Code]]="CC"), "Yes", "No")</f>
        <v>No</v>
      </c>
    </row>
    <row r="17408" spans="6:14">
      <c r="F17408" s="3">
        <v>44448</v>
      </c>
      <c r="G17408" s="1" t="s">
        <v>95</v>
      </c>
      <c r="H17408" s="1" t="s">
        <v>104</v>
      </c>
      <c r="I17408" s="1">
        <v>778</v>
      </c>
      <c r="J17408" s="1">
        <f>MONTH(BART_Rides[[#This Row],[Date]])</f>
        <v>9</v>
      </c>
      <c r="K17408" s="1">
        <f>WEEKDAY(BART_Rides[[#This Row],[Date]],2)</f>
        <v>4</v>
      </c>
      <c r="L17408" s="1" t="str">
        <f>LEFT(BART_Rides[[#This Row],[Lines]],1)</f>
        <v>O</v>
      </c>
      <c r="M17408" s="1" t="str">
        <f>IF(BART_Rides[[#This Row],[FirstLetter]]="Y","Yes","No")</f>
        <v>No</v>
      </c>
      <c r="N17408" s="1" t="str">
        <f>IF(OR(BART_Rides[[#This Row],[Station Code]]="EM", BART_Rides[[#This Row],[Station Code]]="MT", BART_Rides[[#This Row],[Station Code]]="PL", BART_Rides[[#This Row],[Station Code]]="CC"), "Yes", "No")</f>
        <v>No</v>
      </c>
    </row>
    <row r="17409" spans="6:14">
      <c r="F17409" s="3">
        <v>44449</v>
      </c>
      <c r="G17409" s="1" t="s">
        <v>95</v>
      </c>
      <c r="H17409" s="1" t="s">
        <v>104</v>
      </c>
      <c r="I17409" s="1">
        <v>746</v>
      </c>
      <c r="J17409" s="1">
        <f>MONTH(BART_Rides[[#This Row],[Date]])</f>
        <v>9</v>
      </c>
      <c r="K17409" s="1">
        <f>WEEKDAY(BART_Rides[[#This Row],[Date]],2)</f>
        <v>5</v>
      </c>
      <c r="L17409" s="1" t="str">
        <f>LEFT(BART_Rides[[#This Row],[Lines]],1)</f>
        <v>O</v>
      </c>
      <c r="M17409" s="1" t="str">
        <f>IF(BART_Rides[[#This Row],[FirstLetter]]="Y","Yes","No")</f>
        <v>No</v>
      </c>
      <c r="N17409" s="1" t="str">
        <f>IF(OR(BART_Rides[[#This Row],[Station Code]]="EM", BART_Rides[[#This Row],[Station Code]]="MT", BART_Rides[[#This Row],[Station Code]]="PL", BART_Rides[[#This Row],[Station Code]]="CC"), "Yes", "No")</f>
        <v>No</v>
      </c>
    </row>
    <row r="17410" spans="6:14">
      <c r="F17410" s="3">
        <v>44450</v>
      </c>
      <c r="G17410" s="1" t="s">
        <v>95</v>
      </c>
      <c r="H17410" s="1" t="s">
        <v>104</v>
      </c>
      <c r="I17410" s="1">
        <v>688</v>
      </c>
      <c r="J17410" s="1">
        <f>MONTH(BART_Rides[[#This Row],[Date]])</f>
        <v>9</v>
      </c>
      <c r="K17410" s="1">
        <f>WEEKDAY(BART_Rides[[#This Row],[Date]],2)</f>
        <v>6</v>
      </c>
      <c r="L17410" s="1" t="str">
        <f>LEFT(BART_Rides[[#This Row],[Lines]],1)</f>
        <v>O</v>
      </c>
      <c r="M17410" s="1" t="str">
        <f>IF(BART_Rides[[#This Row],[FirstLetter]]="Y","Yes","No")</f>
        <v>No</v>
      </c>
      <c r="N17410" s="1" t="str">
        <f>IF(OR(BART_Rides[[#This Row],[Station Code]]="EM", BART_Rides[[#This Row],[Station Code]]="MT", BART_Rides[[#This Row],[Station Code]]="PL", BART_Rides[[#This Row],[Station Code]]="CC"), "Yes", "No")</f>
        <v>No</v>
      </c>
    </row>
    <row r="17411" spans="6:14">
      <c r="F17411" s="3">
        <v>44451</v>
      </c>
      <c r="G17411" s="1" t="s">
        <v>95</v>
      </c>
      <c r="H17411" s="1" t="s">
        <v>104</v>
      </c>
      <c r="I17411" s="1">
        <v>547</v>
      </c>
      <c r="J17411" s="1">
        <f>MONTH(BART_Rides[[#This Row],[Date]])</f>
        <v>9</v>
      </c>
      <c r="K17411" s="1">
        <f>WEEKDAY(BART_Rides[[#This Row],[Date]],2)</f>
        <v>7</v>
      </c>
      <c r="L17411" s="1" t="str">
        <f>LEFT(BART_Rides[[#This Row],[Lines]],1)</f>
        <v>O</v>
      </c>
      <c r="M17411" s="1" t="str">
        <f>IF(BART_Rides[[#This Row],[FirstLetter]]="Y","Yes","No")</f>
        <v>No</v>
      </c>
      <c r="N17411" s="1" t="str">
        <f>IF(OR(BART_Rides[[#This Row],[Station Code]]="EM", BART_Rides[[#This Row],[Station Code]]="MT", BART_Rides[[#This Row],[Station Code]]="PL", BART_Rides[[#This Row],[Station Code]]="CC"), "Yes", "No")</f>
        <v>No</v>
      </c>
    </row>
    <row r="17412" spans="6:14">
      <c r="F17412" s="3">
        <v>44452</v>
      </c>
      <c r="G17412" s="1" t="s">
        <v>95</v>
      </c>
      <c r="H17412" s="1" t="s">
        <v>104</v>
      </c>
      <c r="I17412" s="1">
        <v>604</v>
      </c>
      <c r="J17412" s="1">
        <f>MONTH(BART_Rides[[#This Row],[Date]])</f>
        <v>9</v>
      </c>
      <c r="K17412" s="1">
        <f>WEEKDAY(BART_Rides[[#This Row],[Date]],2)</f>
        <v>1</v>
      </c>
      <c r="L17412" s="1" t="str">
        <f>LEFT(BART_Rides[[#This Row],[Lines]],1)</f>
        <v>O</v>
      </c>
      <c r="M17412" s="1" t="str">
        <f>IF(BART_Rides[[#This Row],[FirstLetter]]="Y","Yes","No")</f>
        <v>No</v>
      </c>
      <c r="N17412" s="1" t="str">
        <f>IF(OR(BART_Rides[[#This Row],[Station Code]]="EM", BART_Rides[[#This Row],[Station Code]]="MT", BART_Rides[[#This Row],[Station Code]]="PL", BART_Rides[[#This Row],[Station Code]]="CC"), "Yes", "No")</f>
        <v>No</v>
      </c>
    </row>
    <row r="17413" spans="6:14">
      <c r="F17413" s="3">
        <v>44453</v>
      </c>
      <c r="G17413" s="1" t="s">
        <v>95</v>
      </c>
      <c r="H17413" s="1" t="s">
        <v>104</v>
      </c>
      <c r="I17413" s="1">
        <v>689</v>
      </c>
      <c r="J17413" s="1">
        <f>MONTH(BART_Rides[[#This Row],[Date]])</f>
        <v>9</v>
      </c>
      <c r="K17413" s="1">
        <f>WEEKDAY(BART_Rides[[#This Row],[Date]],2)</f>
        <v>2</v>
      </c>
      <c r="L17413" s="1" t="str">
        <f>LEFT(BART_Rides[[#This Row],[Lines]],1)</f>
        <v>O</v>
      </c>
      <c r="M17413" s="1" t="str">
        <f>IF(BART_Rides[[#This Row],[FirstLetter]]="Y","Yes","No")</f>
        <v>No</v>
      </c>
      <c r="N17413" s="1" t="str">
        <f>IF(OR(BART_Rides[[#This Row],[Station Code]]="EM", BART_Rides[[#This Row],[Station Code]]="MT", BART_Rides[[#This Row],[Station Code]]="PL", BART_Rides[[#This Row],[Station Code]]="CC"), "Yes", "No")</f>
        <v>No</v>
      </c>
    </row>
    <row r="17414" spans="6:14">
      <c r="F17414" s="3">
        <v>44454</v>
      </c>
      <c r="G17414" s="1" t="s">
        <v>95</v>
      </c>
      <c r="H17414" s="1" t="s">
        <v>104</v>
      </c>
      <c r="I17414" s="1">
        <v>679</v>
      </c>
      <c r="J17414" s="1">
        <f>MONTH(BART_Rides[[#This Row],[Date]])</f>
        <v>9</v>
      </c>
      <c r="K17414" s="1">
        <f>WEEKDAY(BART_Rides[[#This Row],[Date]],2)</f>
        <v>3</v>
      </c>
      <c r="L17414" s="1" t="str">
        <f>LEFT(BART_Rides[[#This Row],[Lines]],1)</f>
        <v>O</v>
      </c>
      <c r="M17414" s="1" t="str">
        <f>IF(BART_Rides[[#This Row],[FirstLetter]]="Y","Yes","No")</f>
        <v>No</v>
      </c>
      <c r="N17414" s="1" t="str">
        <f>IF(OR(BART_Rides[[#This Row],[Station Code]]="EM", BART_Rides[[#This Row],[Station Code]]="MT", BART_Rides[[#This Row],[Station Code]]="PL", BART_Rides[[#This Row],[Station Code]]="CC"), "Yes", "No")</f>
        <v>No</v>
      </c>
    </row>
    <row r="17415" spans="6:14">
      <c r="F17415" s="3">
        <v>44455</v>
      </c>
      <c r="G17415" s="1" t="s">
        <v>95</v>
      </c>
      <c r="H17415" s="1" t="s">
        <v>104</v>
      </c>
      <c r="I17415" s="1">
        <v>710</v>
      </c>
      <c r="J17415" s="1">
        <f>MONTH(BART_Rides[[#This Row],[Date]])</f>
        <v>9</v>
      </c>
      <c r="K17415" s="1">
        <f>WEEKDAY(BART_Rides[[#This Row],[Date]],2)</f>
        <v>4</v>
      </c>
      <c r="L17415" s="1" t="str">
        <f>LEFT(BART_Rides[[#This Row],[Lines]],1)</f>
        <v>O</v>
      </c>
      <c r="M17415" s="1" t="str">
        <f>IF(BART_Rides[[#This Row],[FirstLetter]]="Y","Yes","No")</f>
        <v>No</v>
      </c>
      <c r="N17415" s="1" t="str">
        <f>IF(OR(BART_Rides[[#This Row],[Station Code]]="EM", BART_Rides[[#This Row],[Station Code]]="MT", BART_Rides[[#This Row],[Station Code]]="PL", BART_Rides[[#This Row],[Station Code]]="CC"), "Yes", "No")</f>
        <v>No</v>
      </c>
    </row>
    <row r="17416" spans="6:14">
      <c r="F17416" s="3">
        <v>44456</v>
      </c>
      <c r="G17416" s="1" t="s">
        <v>95</v>
      </c>
      <c r="H17416" s="1" t="s">
        <v>104</v>
      </c>
      <c r="I17416" s="1">
        <v>839</v>
      </c>
      <c r="J17416" s="1">
        <f>MONTH(BART_Rides[[#This Row],[Date]])</f>
        <v>9</v>
      </c>
      <c r="K17416" s="1">
        <f>WEEKDAY(BART_Rides[[#This Row],[Date]],2)</f>
        <v>5</v>
      </c>
      <c r="L17416" s="1" t="str">
        <f>LEFT(BART_Rides[[#This Row],[Lines]],1)</f>
        <v>O</v>
      </c>
      <c r="M17416" s="1" t="str">
        <f>IF(BART_Rides[[#This Row],[FirstLetter]]="Y","Yes","No")</f>
        <v>No</v>
      </c>
      <c r="N17416" s="1" t="str">
        <f>IF(OR(BART_Rides[[#This Row],[Station Code]]="EM", BART_Rides[[#This Row],[Station Code]]="MT", BART_Rides[[#This Row],[Station Code]]="PL", BART_Rides[[#This Row],[Station Code]]="CC"), "Yes", "No")</f>
        <v>No</v>
      </c>
    </row>
    <row r="17417" spans="6:14">
      <c r="F17417" s="3">
        <v>44457</v>
      </c>
      <c r="G17417" s="1" t="s">
        <v>95</v>
      </c>
      <c r="H17417" s="1" t="s">
        <v>104</v>
      </c>
      <c r="I17417" s="1">
        <v>781</v>
      </c>
      <c r="J17417" s="1">
        <f>MONTH(BART_Rides[[#This Row],[Date]])</f>
        <v>9</v>
      </c>
      <c r="K17417" s="1">
        <f>WEEKDAY(BART_Rides[[#This Row],[Date]],2)</f>
        <v>6</v>
      </c>
      <c r="L17417" s="1" t="str">
        <f>LEFT(BART_Rides[[#This Row],[Lines]],1)</f>
        <v>O</v>
      </c>
      <c r="M17417" s="1" t="str">
        <f>IF(BART_Rides[[#This Row],[FirstLetter]]="Y","Yes","No")</f>
        <v>No</v>
      </c>
      <c r="N17417" s="1" t="str">
        <f>IF(OR(BART_Rides[[#This Row],[Station Code]]="EM", BART_Rides[[#This Row],[Station Code]]="MT", BART_Rides[[#This Row],[Station Code]]="PL", BART_Rides[[#This Row],[Station Code]]="CC"), "Yes", "No")</f>
        <v>No</v>
      </c>
    </row>
    <row r="17418" spans="6:14">
      <c r="F17418" s="3">
        <v>44458</v>
      </c>
      <c r="G17418" s="1" t="s">
        <v>95</v>
      </c>
      <c r="H17418" s="1" t="s">
        <v>104</v>
      </c>
      <c r="I17418" s="1">
        <v>616</v>
      </c>
      <c r="J17418" s="1">
        <f>MONTH(BART_Rides[[#This Row],[Date]])</f>
        <v>9</v>
      </c>
      <c r="K17418" s="1">
        <f>WEEKDAY(BART_Rides[[#This Row],[Date]],2)</f>
        <v>7</v>
      </c>
      <c r="L17418" s="1" t="str">
        <f>LEFT(BART_Rides[[#This Row],[Lines]],1)</f>
        <v>O</v>
      </c>
      <c r="M17418" s="1" t="str">
        <f>IF(BART_Rides[[#This Row],[FirstLetter]]="Y","Yes","No")</f>
        <v>No</v>
      </c>
      <c r="N17418" s="1" t="str">
        <f>IF(OR(BART_Rides[[#This Row],[Station Code]]="EM", BART_Rides[[#This Row],[Station Code]]="MT", BART_Rides[[#This Row],[Station Code]]="PL", BART_Rides[[#This Row],[Station Code]]="CC"), "Yes", "No")</f>
        <v>No</v>
      </c>
    </row>
    <row r="17419" spans="6:14">
      <c r="F17419" s="3">
        <v>44459</v>
      </c>
      <c r="G17419" s="1" t="s">
        <v>95</v>
      </c>
      <c r="H17419" s="1" t="s">
        <v>104</v>
      </c>
      <c r="I17419" s="1">
        <v>689</v>
      </c>
      <c r="J17419" s="1">
        <f>MONTH(BART_Rides[[#This Row],[Date]])</f>
        <v>9</v>
      </c>
      <c r="K17419" s="1">
        <f>WEEKDAY(BART_Rides[[#This Row],[Date]],2)</f>
        <v>1</v>
      </c>
      <c r="L17419" s="1" t="str">
        <f>LEFT(BART_Rides[[#This Row],[Lines]],1)</f>
        <v>O</v>
      </c>
      <c r="M17419" s="1" t="str">
        <f>IF(BART_Rides[[#This Row],[FirstLetter]]="Y","Yes","No")</f>
        <v>No</v>
      </c>
      <c r="N17419" s="1" t="str">
        <f>IF(OR(BART_Rides[[#This Row],[Station Code]]="EM", BART_Rides[[#This Row],[Station Code]]="MT", BART_Rides[[#This Row],[Station Code]]="PL", BART_Rides[[#This Row],[Station Code]]="CC"), "Yes", "No")</f>
        <v>No</v>
      </c>
    </row>
    <row r="17420" spans="6:14">
      <c r="F17420" s="3">
        <v>44460</v>
      </c>
      <c r="G17420" s="1" t="s">
        <v>95</v>
      </c>
      <c r="H17420" s="1" t="s">
        <v>104</v>
      </c>
      <c r="I17420" s="1">
        <v>730</v>
      </c>
      <c r="J17420" s="1">
        <f>MONTH(BART_Rides[[#This Row],[Date]])</f>
        <v>9</v>
      </c>
      <c r="K17420" s="1">
        <f>WEEKDAY(BART_Rides[[#This Row],[Date]],2)</f>
        <v>2</v>
      </c>
      <c r="L17420" s="1" t="str">
        <f>LEFT(BART_Rides[[#This Row],[Lines]],1)</f>
        <v>O</v>
      </c>
      <c r="M17420" s="1" t="str">
        <f>IF(BART_Rides[[#This Row],[FirstLetter]]="Y","Yes","No")</f>
        <v>No</v>
      </c>
      <c r="N17420" s="1" t="str">
        <f>IF(OR(BART_Rides[[#This Row],[Station Code]]="EM", BART_Rides[[#This Row],[Station Code]]="MT", BART_Rides[[#This Row],[Station Code]]="PL", BART_Rides[[#This Row],[Station Code]]="CC"), "Yes", "No")</f>
        <v>No</v>
      </c>
    </row>
    <row r="17421" spans="6:14">
      <c r="F17421" s="3">
        <v>44461</v>
      </c>
      <c r="G17421" s="1" t="s">
        <v>95</v>
      </c>
      <c r="H17421" s="1" t="s">
        <v>104</v>
      </c>
      <c r="I17421" s="1">
        <v>692</v>
      </c>
      <c r="J17421" s="1">
        <f>MONTH(BART_Rides[[#This Row],[Date]])</f>
        <v>9</v>
      </c>
      <c r="K17421" s="1">
        <f>WEEKDAY(BART_Rides[[#This Row],[Date]],2)</f>
        <v>3</v>
      </c>
      <c r="L17421" s="1" t="str">
        <f>LEFT(BART_Rides[[#This Row],[Lines]],1)</f>
        <v>O</v>
      </c>
      <c r="M17421" s="1" t="str">
        <f>IF(BART_Rides[[#This Row],[FirstLetter]]="Y","Yes","No")</f>
        <v>No</v>
      </c>
      <c r="N17421" s="1" t="str">
        <f>IF(OR(BART_Rides[[#This Row],[Station Code]]="EM", BART_Rides[[#This Row],[Station Code]]="MT", BART_Rides[[#This Row],[Station Code]]="PL", BART_Rides[[#This Row],[Station Code]]="CC"), "Yes", "No")</f>
        <v>No</v>
      </c>
    </row>
    <row r="17422" spans="6:14">
      <c r="F17422" s="3">
        <v>44462</v>
      </c>
      <c r="G17422" s="1" t="s">
        <v>95</v>
      </c>
      <c r="H17422" s="1" t="s">
        <v>104</v>
      </c>
      <c r="I17422" s="1">
        <v>776</v>
      </c>
      <c r="J17422" s="1">
        <f>MONTH(BART_Rides[[#This Row],[Date]])</f>
        <v>9</v>
      </c>
      <c r="K17422" s="1">
        <f>WEEKDAY(BART_Rides[[#This Row],[Date]],2)</f>
        <v>4</v>
      </c>
      <c r="L17422" s="1" t="str">
        <f>LEFT(BART_Rides[[#This Row],[Lines]],1)</f>
        <v>O</v>
      </c>
      <c r="M17422" s="1" t="str">
        <f>IF(BART_Rides[[#This Row],[FirstLetter]]="Y","Yes","No")</f>
        <v>No</v>
      </c>
      <c r="N17422" s="1" t="str">
        <f>IF(OR(BART_Rides[[#This Row],[Station Code]]="EM", BART_Rides[[#This Row],[Station Code]]="MT", BART_Rides[[#This Row],[Station Code]]="PL", BART_Rides[[#This Row],[Station Code]]="CC"), "Yes", "No")</f>
        <v>No</v>
      </c>
    </row>
    <row r="17423" spans="6:14">
      <c r="F17423" s="3">
        <v>44463</v>
      </c>
      <c r="G17423" s="1" t="s">
        <v>95</v>
      </c>
      <c r="H17423" s="1" t="s">
        <v>104</v>
      </c>
      <c r="I17423" s="1">
        <v>862</v>
      </c>
      <c r="J17423" s="1">
        <f>MONTH(BART_Rides[[#This Row],[Date]])</f>
        <v>9</v>
      </c>
      <c r="K17423" s="1">
        <f>WEEKDAY(BART_Rides[[#This Row],[Date]],2)</f>
        <v>5</v>
      </c>
      <c r="L17423" s="1" t="str">
        <f>LEFT(BART_Rides[[#This Row],[Lines]],1)</f>
        <v>O</v>
      </c>
      <c r="M17423" s="1" t="str">
        <f>IF(BART_Rides[[#This Row],[FirstLetter]]="Y","Yes","No")</f>
        <v>No</v>
      </c>
      <c r="N17423" s="1" t="str">
        <f>IF(OR(BART_Rides[[#This Row],[Station Code]]="EM", BART_Rides[[#This Row],[Station Code]]="MT", BART_Rides[[#This Row],[Station Code]]="PL", BART_Rides[[#This Row],[Station Code]]="CC"), "Yes", "No")</f>
        <v>No</v>
      </c>
    </row>
    <row r="17424" spans="6:14">
      <c r="F17424" s="3">
        <v>44464</v>
      </c>
      <c r="G17424" s="1" t="s">
        <v>95</v>
      </c>
      <c r="H17424" s="1" t="s">
        <v>104</v>
      </c>
      <c r="I17424" s="1">
        <v>891</v>
      </c>
      <c r="J17424" s="1">
        <f>MONTH(BART_Rides[[#This Row],[Date]])</f>
        <v>9</v>
      </c>
      <c r="K17424" s="1">
        <f>WEEKDAY(BART_Rides[[#This Row],[Date]],2)</f>
        <v>6</v>
      </c>
      <c r="L17424" s="1" t="str">
        <f>LEFT(BART_Rides[[#This Row],[Lines]],1)</f>
        <v>O</v>
      </c>
      <c r="M17424" s="1" t="str">
        <f>IF(BART_Rides[[#This Row],[FirstLetter]]="Y","Yes","No")</f>
        <v>No</v>
      </c>
      <c r="N17424" s="1" t="str">
        <f>IF(OR(BART_Rides[[#This Row],[Station Code]]="EM", BART_Rides[[#This Row],[Station Code]]="MT", BART_Rides[[#This Row],[Station Code]]="PL", BART_Rides[[#This Row],[Station Code]]="CC"), "Yes", "No")</f>
        <v>No</v>
      </c>
    </row>
    <row r="17425" spans="6:14">
      <c r="F17425" s="3">
        <v>44465</v>
      </c>
      <c r="G17425" s="1" t="s">
        <v>95</v>
      </c>
      <c r="H17425" s="1" t="s">
        <v>104</v>
      </c>
      <c r="I17425" s="1">
        <v>624</v>
      </c>
      <c r="J17425" s="1">
        <f>MONTH(BART_Rides[[#This Row],[Date]])</f>
        <v>9</v>
      </c>
      <c r="K17425" s="1">
        <f>WEEKDAY(BART_Rides[[#This Row],[Date]],2)</f>
        <v>7</v>
      </c>
      <c r="L17425" s="1" t="str">
        <f>LEFT(BART_Rides[[#This Row],[Lines]],1)</f>
        <v>O</v>
      </c>
      <c r="M17425" s="1" t="str">
        <f>IF(BART_Rides[[#This Row],[FirstLetter]]="Y","Yes","No")</f>
        <v>No</v>
      </c>
      <c r="N17425" s="1" t="str">
        <f>IF(OR(BART_Rides[[#This Row],[Station Code]]="EM", BART_Rides[[#This Row],[Station Code]]="MT", BART_Rides[[#This Row],[Station Code]]="PL", BART_Rides[[#This Row],[Station Code]]="CC"), "Yes", "No")</f>
        <v>No</v>
      </c>
    </row>
    <row r="17426" spans="6:14">
      <c r="F17426" s="3">
        <v>44466</v>
      </c>
      <c r="G17426" s="1" t="s">
        <v>95</v>
      </c>
      <c r="H17426" s="1" t="s">
        <v>104</v>
      </c>
      <c r="I17426" s="1">
        <v>662</v>
      </c>
      <c r="J17426" s="1">
        <f>MONTH(BART_Rides[[#This Row],[Date]])</f>
        <v>9</v>
      </c>
      <c r="K17426" s="1">
        <f>WEEKDAY(BART_Rides[[#This Row],[Date]],2)</f>
        <v>1</v>
      </c>
      <c r="L17426" s="1" t="str">
        <f>LEFT(BART_Rides[[#This Row],[Lines]],1)</f>
        <v>O</v>
      </c>
      <c r="M17426" s="1" t="str">
        <f>IF(BART_Rides[[#This Row],[FirstLetter]]="Y","Yes","No")</f>
        <v>No</v>
      </c>
      <c r="N17426" s="1" t="str">
        <f>IF(OR(BART_Rides[[#This Row],[Station Code]]="EM", BART_Rides[[#This Row],[Station Code]]="MT", BART_Rides[[#This Row],[Station Code]]="PL", BART_Rides[[#This Row],[Station Code]]="CC"), "Yes", "No")</f>
        <v>No</v>
      </c>
    </row>
    <row r="17427" spans="6:14">
      <c r="F17427" s="3">
        <v>44467</v>
      </c>
      <c r="G17427" s="1" t="s">
        <v>95</v>
      </c>
      <c r="H17427" s="1" t="s">
        <v>104</v>
      </c>
      <c r="I17427" s="1">
        <v>721</v>
      </c>
      <c r="J17427" s="1">
        <f>MONTH(BART_Rides[[#This Row],[Date]])</f>
        <v>9</v>
      </c>
      <c r="K17427" s="1">
        <f>WEEKDAY(BART_Rides[[#This Row],[Date]],2)</f>
        <v>2</v>
      </c>
      <c r="L17427" s="1" t="str">
        <f>LEFT(BART_Rides[[#This Row],[Lines]],1)</f>
        <v>O</v>
      </c>
      <c r="M17427" s="1" t="str">
        <f>IF(BART_Rides[[#This Row],[FirstLetter]]="Y","Yes","No")</f>
        <v>No</v>
      </c>
      <c r="N17427" s="1" t="str">
        <f>IF(OR(BART_Rides[[#This Row],[Station Code]]="EM", BART_Rides[[#This Row],[Station Code]]="MT", BART_Rides[[#This Row],[Station Code]]="PL", BART_Rides[[#This Row],[Station Code]]="CC"), "Yes", "No")</f>
        <v>No</v>
      </c>
    </row>
    <row r="17428" spans="6:14">
      <c r="F17428" s="3">
        <v>44468</v>
      </c>
      <c r="G17428" s="1" t="s">
        <v>95</v>
      </c>
      <c r="H17428" s="1" t="s">
        <v>104</v>
      </c>
      <c r="I17428" s="1">
        <v>714</v>
      </c>
      <c r="J17428" s="1">
        <f>MONTH(BART_Rides[[#This Row],[Date]])</f>
        <v>9</v>
      </c>
      <c r="K17428" s="1">
        <f>WEEKDAY(BART_Rides[[#This Row],[Date]],2)</f>
        <v>3</v>
      </c>
      <c r="L17428" s="1" t="str">
        <f>LEFT(BART_Rides[[#This Row],[Lines]],1)</f>
        <v>O</v>
      </c>
      <c r="M17428" s="1" t="str">
        <f>IF(BART_Rides[[#This Row],[FirstLetter]]="Y","Yes","No")</f>
        <v>No</v>
      </c>
      <c r="N17428" s="1" t="str">
        <f>IF(OR(BART_Rides[[#This Row],[Station Code]]="EM", BART_Rides[[#This Row],[Station Code]]="MT", BART_Rides[[#This Row],[Station Code]]="PL", BART_Rides[[#This Row],[Station Code]]="CC"), "Yes", "No")</f>
        <v>No</v>
      </c>
    </row>
    <row r="17429" spans="6:14">
      <c r="F17429" s="3">
        <v>44469</v>
      </c>
      <c r="G17429" s="1" t="s">
        <v>95</v>
      </c>
      <c r="H17429" s="1" t="s">
        <v>104</v>
      </c>
      <c r="I17429" s="1">
        <v>728</v>
      </c>
      <c r="J17429" s="1">
        <f>MONTH(BART_Rides[[#This Row],[Date]])</f>
        <v>9</v>
      </c>
      <c r="K17429" s="1">
        <f>WEEKDAY(BART_Rides[[#This Row],[Date]],2)</f>
        <v>4</v>
      </c>
      <c r="L17429" s="1" t="str">
        <f>LEFT(BART_Rides[[#This Row],[Lines]],1)</f>
        <v>O</v>
      </c>
      <c r="M17429" s="1" t="str">
        <f>IF(BART_Rides[[#This Row],[FirstLetter]]="Y","Yes","No")</f>
        <v>No</v>
      </c>
      <c r="N17429" s="1" t="str">
        <f>IF(OR(BART_Rides[[#This Row],[Station Code]]="EM", BART_Rides[[#This Row],[Station Code]]="MT", BART_Rides[[#This Row],[Station Code]]="PL", BART_Rides[[#This Row],[Station Code]]="CC"), "Yes", "No")</f>
        <v>No</v>
      </c>
    </row>
    <row r="17430" spans="6:14">
      <c r="F17430" s="3">
        <v>44470</v>
      </c>
      <c r="G17430" s="1" t="s">
        <v>95</v>
      </c>
      <c r="H17430" s="1" t="s">
        <v>104</v>
      </c>
      <c r="I17430" s="1">
        <v>893</v>
      </c>
      <c r="J17430" s="1">
        <f>MONTH(BART_Rides[[#This Row],[Date]])</f>
        <v>10</v>
      </c>
      <c r="K17430" s="1">
        <f>WEEKDAY(BART_Rides[[#This Row],[Date]],2)</f>
        <v>5</v>
      </c>
      <c r="L17430" s="1" t="str">
        <f>LEFT(BART_Rides[[#This Row],[Lines]],1)</f>
        <v>O</v>
      </c>
      <c r="M17430" s="1" t="str">
        <f>IF(BART_Rides[[#This Row],[FirstLetter]]="Y","Yes","No")</f>
        <v>No</v>
      </c>
      <c r="N17430" s="1" t="str">
        <f>IF(OR(BART_Rides[[#This Row],[Station Code]]="EM", BART_Rides[[#This Row],[Station Code]]="MT", BART_Rides[[#This Row],[Station Code]]="PL", BART_Rides[[#This Row],[Station Code]]="CC"), "Yes", "No")</f>
        <v>No</v>
      </c>
    </row>
    <row r="17431" spans="6:14">
      <c r="F17431" s="3">
        <v>44471</v>
      </c>
      <c r="G17431" s="1" t="s">
        <v>95</v>
      </c>
      <c r="H17431" s="1" t="s">
        <v>104</v>
      </c>
      <c r="I17431" s="1">
        <v>633</v>
      </c>
      <c r="J17431" s="1">
        <f>MONTH(BART_Rides[[#This Row],[Date]])</f>
        <v>10</v>
      </c>
      <c r="K17431" s="1">
        <f>WEEKDAY(BART_Rides[[#This Row],[Date]],2)</f>
        <v>6</v>
      </c>
      <c r="L17431" s="1" t="str">
        <f>LEFT(BART_Rides[[#This Row],[Lines]],1)</f>
        <v>O</v>
      </c>
      <c r="M17431" s="1" t="str">
        <f>IF(BART_Rides[[#This Row],[FirstLetter]]="Y","Yes","No")</f>
        <v>No</v>
      </c>
      <c r="N17431" s="1" t="str">
        <f>IF(OR(BART_Rides[[#This Row],[Station Code]]="EM", BART_Rides[[#This Row],[Station Code]]="MT", BART_Rides[[#This Row],[Station Code]]="PL", BART_Rides[[#This Row],[Station Code]]="CC"), "Yes", "No")</f>
        <v>No</v>
      </c>
    </row>
    <row r="17432" spans="6:14">
      <c r="F17432" s="3">
        <v>44472</v>
      </c>
      <c r="G17432" s="1" t="s">
        <v>95</v>
      </c>
      <c r="H17432" s="1" t="s">
        <v>104</v>
      </c>
      <c r="I17432" s="1">
        <v>363</v>
      </c>
      <c r="J17432" s="1">
        <f>MONTH(BART_Rides[[#This Row],[Date]])</f>
        <v>10</v>
      </c>
      <c r="K17432" s="1">
        <f>WEEKDAY(BART_Rides[[#This Row],[Date]],2)</f>
        <v>7</v>
      </c>
      <c r="L17432" s="1" t="str">
        <f>LEFT(BART_Rides[[#This Row],[Lines]],1)</f>
        <v>O</v>
      </c>
      <c r="M17432" s="1" t="str">
        <f>IF(BART_Rides[[#This Row],[FirstLetter]]="Y","Yes","No")</f>
        <v>No</v>
      </c>
      <c r="N17432" s="1" t="str">
        <f>IF(OR(BART_Rides[[#This Row],[Station Code]]="EM", BART_Rides[[#This Row],[Station Code]]="MT", BART_Rides[[#This Row],[Station Code]]="PL", BART_Rides[[#This Row],[Station Code]]="CC"), "Yes", "No")</f>
        <v>No</v>
      </c>
    </row>
    <row r="17433" spans="6:14">
      <c r="F17433" s="3">
        <v>44473</v>
      </c>
      <c r="G17433" s="1" t="s">
        <v>95</v>
      </c>
      <c r="H17433" s="1" t="s">
        <v>104</v>
      </c>
      <c r="I17433" s="1">
        <v>670</v>
      </c>
      <c r="J17433" s="1">
        <f>MONTH(BART_Rides[[#This Row],[Date]])</f>
        <v>10</v>
      </c>
      <c r="K17433" s="1">
        <f>WEEKDAY(BART_Rides[[#This Row],[Date]],2)</f>
        <v>1</v>
      </c>
      <c r="L17433" s="1" t="str">
        <f>LEFT(BART_Rides[[#This Row],[Lines]],1)</f>
        <v>O</v>
      </c>
      <c r="M17433" s="1" t="str">
        <f>IF(BART_Rides[[#This Row],[FirstLetter]]="Y","Yes","No")</f>
        <v>No</v>
      </c>
      <c r="N17433" s="1" t="str">
        <f>IF(OR(BART_Rides[[#This Row],[Station Code]]="EM", BART_Rides[[#This Row],[Station Code]]="MT", BART_Rides[[#This Row],[Station Code]]="PL", BART_Rides[[#This Row],[Station Code]]="CC"), "Yes", "No")</f>
        <v>No</v>
      </c>
    </row>
    <row r="17434" spans="6:14">
      <c r="F17434" s="3">
        <v>44474</v>
      </c>
      <c r="G17434" s="1" t="s">
        <v>95</v>
      </c>
      <c r="H17434" s="1" t="s">
        <v>104</v>
      </c>
      <c r="I17434" s="1">
        <v>698</v>
      </c>
      <c r="J17434" s="1">
        <f>MONTH(BART_Rides[[#This Row],[Date]])</f>
        <v>10</v>
      </c>
      <c r="K17434" s="1">
        <f>WEEKDAY(BART_Rides[[#This Row],[Date]],2)</f>
        <v>2</v>
      </c>
      <c r="L17434" s="1" t="str">
        <f>LEFT(BART_Rides[[#This Row],[Lines]],1)</f>
        <v>O</v>
      </c>
      <c r="M17434" s="1" t="str">
        <f>IF(BART_Rides[[#This Row],[FirstLetter]]="Y","Yes","No")</f>
        <v>No</v>
      </c>
      <c r="N17434" s="1" t="str">
        <f>IF(OR(BART_Rides[[#This Row],[Station Code]]="EM", BART_Rides[[#This Row],[Station Code]]="MT", BART_Rides[[#This Row],[Station Code]]="PL", BART_Rides[[#This Row],[Station Code]]="CC"), "Yes", "No")</f>
        <v>No</v>
      </c>
    </row>
    <row r="17435" spans="6:14">
      <c r="F17435" s="3">
        <v>44475</v>
      </c>
      <c r="G17435" s="1" t="s">
        <v>95</v>
      </c>
      <c r="H17435" s="1" t="s">
        <v>104</v>
      </c>
      <c r="I17435" s="1">
        <v>661</v>
      </c>
      <c r="J17435" s="1">
        <f>MONTH(BART_Rides[[#This Row],[Date]])</f>
        <v>10</v>
      </c>
      <c r="K17435" s="1">
        <f>WEEKDAY(BART_Rides[[#This Row],[Date]],2)</f>
        <v>3</v>
      </c>
      <c r="L17435" s="1" t="str">
        <f>LEFT(BART_Rides[[#This Row],[Lines]],1)</f>
        <v>O</v>
      </c>
      <c r="M17435" s="1" t="str">
        <f>IF(BART_Rides[[#This Row],[FirstLetter]]="Y","Yes","No")</f>
        <v>No</v>
      </c>
      <c r="N17435" s="1" t="str">
        <f>IF(OR(BART_Rides[[#This Row],[Station Code]]="EM", BART_Rides[[#This Row],[Station Code]]="MT", BART_Rides[[#This Row],[Station Code]]="PL", BART_Rides[[#This Row],[Station Code]]="CC"), "Yes", "No")</f>
        <v>No</v>
      </c>
    </row>
    <row r="17436" spans="6:14">
      <c r="F17436" s="3">
        <v>44476</v>
      </c>
      <c r="G17436" s="1" t="s">
        <v>95</v>
      </c>
      <c r="H17436" s="1" t="s">
        <v>104</v>
      </c>
      <c r="I17436" s="1">
        <v>674</v>
      </c>
      <c r="J17436" s="1">
        <f>MONTH(BART_Rides[[#This Row],[Date]])</f>
        <v>10</v>
      </c>
      <c r="K17436" s="1">
        <f>WEEKDAY(BART_Rides[[#This Row],[Date]],2)</f>
        <v>4</v>
      </c>
      <c r="L17436" s="1" t="str">
        <f>LEFT(BART_Rides[[#This Row],[Lines]],1)</f>
        <v>O</v>
      </c>
      <c r="M17436" s="1" t="str">
        <f>IF(BART_Rides[[#This Row],[FirstLetter]]="Y","Yes","No")</f>
        <v>No</v>
      </c>
      <c r="N17436" s="1" t="str">
        <f>IF(OR(BART_Rides[[#This Row],[Station Code]]="EM", BART_Rides[[#This Row],[Station Code]]="MT", BART_Rides[[#This Row],[Station Code]]="PL", BART_Rides[[#This Row],[Station Code]]="CC"), "Yes", "No")</f>
        <v>No</v>
      </c>
    </row>
    <row r="17437" spans="6:14">
      <c r="F17437" s="3">
        <v>44477</v>
      </c>
      <c r="G17437" s="1" t="s">
        <v>95</v>
      </c>
      <c r="H17437" s="1" t="s">
        <v>104</v>
      </c>
      <c r="I17437" s="1">
        <v>914</v>
      </c>
      <c r="J17437" s="1">
        <f>MONTH(BART_Rides[[#This Row],[Date]])</f>
        <v>10</v>
      </c>
      <c r="K17437" s="1">
        <f>WEEKDAY(BART_Rides[[#This Row],[Date]],2)</f>
        <v>5</v>
      </c>
      <c r="L17437" s="1" t="str">
        <f>LEFT(BART_Rides[[#This Row],[Lines]],1)</f>
        <v>O</v>
      </c>
      <c r="M17437" s="1" t="str">
        <f>IF(BART_Rides[[#This Row],[FirstLetter]]="Y","Yes","No")</f>
        <v>No</v>
      </c>
      <c r="N17437" s="1" t="str">
        <f>IF(OR(BART_Rides[[#This Row],[Station Code]]="EM", BART_Rides[[#This Row],[Station Code]]="MT", BART_Rides[[#This Row],[Station Code]]="PL", BART_Rides[[#This Row],[Station Code]]="CC"), "Yes", "No")</f>
        <v>No</v>
      </c>
    </row>
    <row r="17438" spans="6:14">
      <c r="F17438" s="3">
        <v>44478</v>
      </c>
      <c r="G17438" s="1" t="s">
        <v>95</v>
      </c>
      <c r="H17438" s="1" t="s">
        <v>104</v>
      </c>
      <c r="I17438" s="1">
        <v>857</v>
      </c>
      <c r="J17438" s="1">
        <f>MONTH(BART_Rides[[#This Row],[Date]])</f>
        <v>10</v>
      </c>
      <c r="K17438" s="1">
        <f>WEEKDAY(BART_Rides[[#This Row],[Date]],2)</f>
        <v>6</v>
      </c>
      <c r="L17438" s="1" t="str">
        <f>LEFT(BART_Rides[[#This Row],[Lines]],1)</f>
        <v>O</v>
      </c>
      <c r="M17438" s="1" t="str">
        <f>IF(BART_Rides[[#This Row],[FirstLetter]]="Y","Yes","No")</f>
        <v>No</v>
      </c>
      <c r="N17438" s="1" t="str">
        <f>IF(OR(BART_Rides[[#This Row],[Station Code]]="EM", BART_Rides[[#This Row],[Station Code]]="MT", BART_Rides[[#This Row],[Station Code]]="PL", BART_Rides[[#This Row],[Station Code]]="CC"), "Yes", "No")</f>
        <v>No</v>
      </c>
    </row>
    <row r="17439" spans="6:14">
      <c r="F17439" s="3">
        <v>44479</v>
      </c>
      <c r="G17439" s="1" t="s">
        <v>95</v>
      </c>
      <c r="H17439" s="1" t="s">
        <v>104</v>
      </c>
      <c r="I17439" s="1">
        <v>587</v>
      </c>
      <c r="J17439" s="1">
        <f>MONTH(BART_Rides[[#This Row],[Date]])</f>
        <v>10</v>
      </c>
      <c r="K17439" s="1">
        <f>WEEKDAY(BART_Rides[[#This Row],[Date]],2)</f>
        <v>7</v>
      </c>
      <c r="L17439" s="1" t="str">
        <f>LEFT(BART_Rides[[#This Row],[Lines]],1)</f>
        <v>O</v>
      </c>
      <c r="M17439" s="1" t="str">
        <f>IF(BART_Rides[[#This Row],[FirstLetter]]="Y","Yes","No")</f>
        <v>No</v>
      </c>
      <c r="N17439" s="1" t="str">
        <f>IF(OR(BART_Rides[[#This Row],[Station Code]]="EM", BART_Rides[[#This Row],[Station Code]]="MT", BART_Rides[[#This Row],[Station Code]]="PL", BART_Rides[[#This Row],[Station Code]]="CC"), "Yes", "No")</f>
        <v>No</v>
      </c>
    </row>
    <row r="17440" spans="6:14">
      <c r="F17440" s="3">
        <v>44480</v>
      </c>
      <c r="G17440" s="1" t="s">
        <v>95</v>
      </c>
      <c r="H17440" s="1" t="s">
        <v>104</v>
      </c>
      <c r="I17440" s="1">
        <v>613</v>
      </c>
      <c r="J17440" s="1">
        <f>MONTH(BART_Rides[[#This Row],[Date]])</f>
        <v>10</v>
      </c>
      <c r="K17440" s="1">
        <f>WEEKDAY(BART_Rides[[#This Row],[Date]],2)</f>
        <v>1</v>
      </c>
      <c r="L17440" s="1" t="str">
        <f>LEFT(BART_Rides[[#This Row],[Lines]],1)</f>
        <v>O</v>
      </c>
      <c r="M17440" s="1" t="str">
        <f>IF(BART_Rides[[#This Row],[FirstLetter]]="Y","Yes","No")</f>
        <v>No</v>
      </c>
      <c r="N17440" s="1" t="str">
        <f>IF(OR(BART_Rides[[#This Row],[Station Code]]="EM", BART_Rides[[#This Row],[Station Code]]="MT", BART_Rides[[#This Row],[Station Code]]="PL", BART_Rides[[#This Row],[Station Code]]="CC"), "Yes", "No")</f>
        <v>No</v>
      </c>
    </row>
    <row r="17441" spans="6:14">
      <c r="F17441" s="3">
        <v>44481</v>
      </c>
      <c r="G17441" s="1" t="s">
        <v>95</v>
      </c>
      <c r="H17441" s="1" t="s">
        <v>104</v>
      </c>
      <c r="I17441" s="1">
        <v>677</v>
      </c>
      <c r="J17441" s="1">
        <f>MONTH(BART_Rides[[#This Row],[Date]])</f>
        <v>10</v>
      </c>
      <c r="K17441" s="1">
        <f>WEEKDAY(BART_Rides[[#This Row],[Date]],2)</f>
        <v>2</v>
      </c>
      <c r="L17441" s="1" t="str">
        <f>LEFT(BART_Rides[[#This Row],[Lines]],1)</f>
        <v>O</v>
      </c>
      <c r="M17441" s="1" t="str">
        <f>IF(BART_Rides[[#This Row],[FirstLetter]]="Y","Yes","No")</f>
        <v>No</v>
      </c>
      <c r="N17441" s="1" t="str">
        <f>IF(OR(BART_Rides[[#This Row],[Station Code]]="EM", BART_Rides[[#This Row],[Station Code]]="MT", BART_Rides[[#This Row],[Station Code]]="PL", BART_Rides[[#This Row],[Station Code]]="CC"), "Yes", "No")</f>
        <v>No</v>
      </c>
    </row>
    <row r="17442" spans="6:14">
      <c r="F17442" s="3">
        <v>44482</v>
      </c>
      <c r="G17442" s="1" t="s">
        <v>95</v>
      </c>
      <c r="H17442" s="1" t="s">
        <v>104</v>
      </c>
      <c r="I17442" s="1">
        <v>607</v>
      </c>
      <c r="J17442" s="1">
        <f>MONTH(BART_Rides[[#This Row],[Date]])</f>
        <v>10</v>
      </c>
      <c r="K17442" s="1">
        <f>WEEKDAY(BART_Rides[[#This Row],[Date]],2)</f>
        <v>3</v>
      </c>
      <c r="L17442" s="1" t="str">
        <f>LEFT(BART_Rides[[#This Row],[Lines]],1)</f>
        <v>O</v>
      </c>
      <c r="M17442" s="1" t="str">
        <f>IF(BART_Rides[[#This Row],[FirstLetter]]="Y","Yes","No")</f>
        <v>No</v>
      </c>
      <c r="N17442" s="1" t="str">
        <f>IF(OR(BART_Rides[[#This Row],[Station Code]]="EM", BART_Rides[[#This Row],[Station Code]]="MT", BART_Rides[[#This Row],[Station Code]]="PL", BART_Rides[[#This Row],[Station Code]]="CC"), "Yes", "No")</f>
        <v>No</v>
      </c>
    </row>
    <row r="17443" spans="6:14">
      <c r="F17443" s="3">
        <v>44483</v>
      </c>
      <c r="G17443" s="1" t="s">
        <v>95</v>
      </c>
      <c r="H17443" s="1" t="s">
        <v>104</v>
      </c>
      <c r="I17443" s="1">
        <v>759</v>
      </c>
      <c r="J17443" s="1">
        <f>MONTH(BART_Rides[[#This Row],[Date]])</f>
        <v>10</v>
      </c>
      <c r="K17443" s="1">
        <f>WEEKDAY(BART_Rides[[#This Row],[Date]],2)</f>
        <v>4</v>
      </c>
      <c r="L17443" s="1" t="str">
        <f>LEFT(BART_Rides[[#This Row],[Lines]],1)</f>
        <v>O</v>
      </c>
      <c r="M17443" s="1" t="str">
        <f>IF(BART_Rides[[#This Row],[FirstLetter]]="Y","Yes","No")</f>
        <v>No</v>
      </c>
      <c r="N17443" s="1" t="str">
        <f>IF(OR(BART_Rides[[#This Row],[Station Code]]="EM", BART_Rides[[#This Row],[Station Code]]="MT", BART_Rides[[#This Row],[Station Code]]="PL", BART_Rides[[#This Row],[Station Code]]="CC"), "Yes", "No")</f>
        <v>No</v>
      </c>
    </row>
    <row r="17444" spans="6:14">
      <c r="F17444" s="3">
        <v>44484</v>
      </c>
      <c r="G17444" s="1" t="s">
        <v>95</v>
      </c>
      <c r="H17444" s="1" t="s">
        <v>104</v>
      </c>
      <c r="I17444" s="1">
        <v>828</v>
      </c>
      <c r="J17444" s="1">
        <f>MONTH(BART_Rides[[#This Row],[Date]])</f>
        <v>10</v>
      </c>
      <c r="K17444" s="1">
        <f>WEEKDAY(BART_Rides[[#This Row],[Date]],2)</f>
        <v>5</v>
      </c>
      <c r="L17444" s="1" t="str">
        <f>LEFT(BART_Rides[[#This Row],[Lines]],1)</f>
        <v>O</v>
      </c>
      <c r="M17444" s="1" t="str">
        <f>IF(BART_Rides[[#This Row],[FirstLetter]]="Y","Yes","No")</f>
        <v>No</v>
      </c>
      <c r="N17444" s="1" t="str">
        <f>IF(OR(BART_Rides[[#This Row],[Station Code]]="EM", BART_Rides[[#This Row],[Station Code]]="MT", BART_Rides[[#This Row],[Station Code]]="PL", BART_Rides[[#This Row],[Station Code]]="CC"), "Yes", "No")</f>
        <v>No</v>
      </c>
    </row>
    <row r="17445" spans="6:14">
      <c r="F17445" s="3">
        <v>44485</v>
      </c>
      <c r="G17445" s="1" t="s">
        <v>95</v>
      </c>
      <c r="H17445" s="1" t="s">
        <v>104</v>
      </c>
      <c r="I17445" s="1">
        <v>523</v>
      </c>
      <c r="J17445" s="1">
        <f>MONTH(BART_Rides[[#This Row],[Date]])</f>
        <v>10</v>
      </c>
      <c r="K17445" s="1">
        <f>WEEKDAY(BART_Rides[[#This Row],[Date]],2)</f>
        <v>6</v>
      </c>
      <c r="L17445" s="1" t="str">
        <f>LEFT(BART_Rides[[#This Row],[Lines]],1)</f>
        <v>O</v>
      </c>
      <c r="M17445" s="1" t="str">
        <f>IF(BART_Rides[[#This Row],[FirstLetter]]="Y","Yes","No")</f>
        <v>No</v>
      </c>
      <c r="N17445" s="1" t="str">
        <f>IF(OR(BART_Rides[[#This Row],[Station Code]]="EM", BART_Rides[[#This Row],[Station Code]]="MT", BART_Rides[[#This Row],[Station Code]]="PL", BART_Rides[[#This Row],[Station Code]]="CC"), "Yes", "No")</f>
        <v>No</v>
      </c>
    </row>
    <row r="17446" spans="6:14">
      <c r="F17446" s="3">
        <v>44486</v>
      </c>
      <c r="G17446" s="1" t="s">
        <v>95</v>
      </c>
      <c r="H17446" s="1" t="s">
        <v>104</v>
      </c>
      <c r="I17446" s="1">
        <v>428</v>
      </c>
      <c r="J17446" s="1">
        <f>MONTH(BART_Rides[[#This Row],[Date]])</f>
        <v>10</v>
      </c>
      <c r="K17446" s="1">
        <f>WEEKDAY(BART_Rides[[#This Row],[Date]],2)</f>
        <v>7</v>
      </c>
      <c r="L17446" s="1" t="str">
        <f>LEFT(BART_Rides[[#This Row],[Lines]],1)</f>
        <v>O</v>
      </c>
      <c r="M17446" s="1" t="str">
        <f>IF(BART_Rides[[#This Row],[FirstLetter]]="Y","Yes","No")</f>
        <v>No</v>
      </c>
      <c r="N17446" s="1" t="str">
        <f>IF(OR(BART_Rides[[#This Row],[Station Code]]="EM", BART_Rides[[#This Row],[Station Code]]="MT", BART_Rides[[#This Row],[Station Code]]="PL", BART_Rides[[#This Row],[Station Code]]="CC"), "Yes", "No")</f>
        <v>No</v>
      </c>
    </row>
    <row r="17447" spans="6:14">
      <c r="F17447" s="3">
        <v>44487</v>
      </c>
      <c r="G17447" s="1" t="s">
        <v>95</v>
      </c>
      <c r="H17447" s="1" t="s">
        <v>104</v>
      </c>
      <c r="I17447" s="1">
        <v>772</v>
      </c>
      <c r="J17447" s="1">
        <f>MONTH(BART_Rides[[#This Row],[Date]])</f>
        <v>10</v>
      </c>
      <c r="K17447" s="1">
        <f>WEEKDAY(BART_Rides[[#This Row],[Date]],2)</f>
        <v>1</v>
      </c>
      <c r="L17447" s="1" t="str">
        <f>LEFT(BART_Rides[[#This Row],[Lines]],1)</f>
        <v>O</v>
      </c>
      <c r="M17447" s="1" t="str">
        <f>IF(BART_Rides[[#This Row],[FirstLetter]]="Y","Yes","No")</f>
        <v>No</v>
      </c>
      <c r="N17447" s="1" t="str">
        <f>IF(OR(BART_Rides[[#This Row],[Station Code]]="EM", BART_Rides[[#This Row],[Station Code]]="MT", BART_Rides[[#This Row],[Station Code]]="PL", BART_Rides[[#This Row],[Station Code]]="CC"), "Yes", "No")</f>
        <v>No</v>
      </c>
    </row>
    <row r="17448" spans="6:14">
      <c r="F17448" s="3">
        <v>44488</v>
      </c>
      <c r="G17448" s="1" t="s">
        <v>95</v>
      </c>
      <c r="H17448" s="1" t="s">
        <v>104</v>
      </c>
      <c r="I17448" s="1">
        <v>678</v>
      </c>
      <c r="J17448" s="1">
        <f>MONTH(BART_Rides[[#This Row],[Date]])</f>
        <v>10</v>
      </c>
      <c r="K17448" s="1">
        <f>WEEKDAY(BART_Rides[[#This Row],[Date]],2)</f>
        <v>2</v>
      </c>
      <c r="L17448" s="1" t="str">
        <f>LEFT(BART_Rides[[#This Row],[Lines]],1)</f>
        <v>O</v>
      </c>
      <c r="M17448" s="1" t="str">
        <f>IF(BART_Rides[[#This Row],[FirstLetter]]="Y","Yes","No")</f>
        <v>No</v>
      </c>
      <c r="N17448" s="1" t="str">
        <f>IF(OR(BART_Rides[[#This Row],[Station Code]]="EM", BART_Rides[[#This Row],[Station Code]]="MT", BART_Rides[[#This Row],[Station Code]]="PL", BART_Rides[[#This Row],[Station Code]]="CC"), "Yes", "No")</f>
        <v>No</v>
      </c>
    </row>
    <row r="17449" spans="6:14">
      <c r="F17449" s="3">
        <v>44489</v>
      </c>
      <c r="G17449" s="1" t="s">
        <v>95</v>
      </c>
      <c r="H17449" s="1" t="s">
        <v>104</v>
      </c>
      <c r="I17449" s="1">
        <v>741</v>
      </c>
      <c r="J17449" s="1">
        <f>MONTH(BART_Rides[[#This Row],[Date]])</f>
        <v>10</v>
      </c>
      <c r="K17449" s="1">
        <f>WEEKDAY(BART_Rides[[#This Row],[Date]],2)</f>
        <v>3</v>
      </c>
      <c r="L17449" s="1" t="str">
        <f>LEFT(BART_Rides[[#This Row],[Lines]],1)</f>
        <v>O</v>
      </c>
      <c r="M17449" s="1" t="str">
        <f>IF(BART_Rides[[#This Row],[FirstLetter]]="Y","Yes","No")</f>
        <v>No</v>
      </c>
      <c r="N17449" s="1" t="str">
        <f>IF(OR(BART_Rides[[#This Row],[Station Code]]="EM", BART_Rides[[#This Row],[Station Code]]="MT", BART_Rides[[#This Row],[Station Code]]="PL", BART_Rides[[#This Row],[Station Code]]="CC"), "Yes", "No")</f>
        <v>No</v>
      </c>
    </row>
    <row r="17450" spans="6:14">
      <c r="F17450" s="3">
        <v>44490</v>
      </c>
      <c r="G17450" s="1" t="s">
        <v>95</v>
      </c>
      <c r="H17450" s="1" t="s">
        <v>104</v>
      </c>
      <c r="I17450" s="1">
        <v>701</v>
      </c>
      <c r="J17450" s="1">
        <f>MONTH(BART_Rides[[#This Row],[Date]])</f>
        <v>10</v>
      </c>
      <c r="K17450" s="1">
        <f>WEEKDAY(BART_Rides[[#This Row],[Date]],2)</f>
        <v>4</v>
      </c>
      <c r="L17450" s="1" t="str">
        <f>LEFT(BART_Rides[[#This Row],[Lines]],1)</f>
        <v>O</v>
      </c>
      <c r="M17450" s="1" t="str">
        <f>IF(BART_Rides[[#This Row],[FirstLetter]]="Y","Yes","No")</f>
        <v>No</v>
      </c>
      <c r="N17450" s="1" t="str">
        <f>IF(OR(BART_Rides[[#This Row],[Station Code]]="EM", BART_Rides[[#This Row],[Station Code]]="MT", BART_Rides[[#This Row],[Station Code]]="PL", BART_Rides[[#This Row],[Station Code]]="CC"), "Yes", "No")</f>
        <v>No</v>
      </c>
    </row>
    <row r="17451" spans="6:14">
      <c r="F17451" s="3">
        <v>44491</v>
      </c>
      <c r="G17451" s="1" t="s">
        <v>95</v>
      </c>
      <c r="H17451" s="1" t="s">
        <v>104</v>
      </c>
      <c r="I17451" s="1">
        <v>743</v>
      </c>
      <c r="J17451" s="1">
        <f>MONTH(BART_Rides[[#This Row],[Date]])</f>
        <v>10</v>
      </c>
      <c r="K17451" s="1">
        <f>WEEKDAY(BART_Rides[[#This Row],[Date]],2)</f>
        <v>5</v>
      </c>
      <c r="L17451" s="1" t="str">
        <f>LEFT(BART_Rides[[#This Row],[Lines]],1)</f>
        <v>O</v>
      </c>
      <c r="M17451" s="1" t="str">
        <f>IF(BART_Rides[[#This Row],[FirstLetter]]="Y","Yes","No")</f>
        <v>No</v>
      </c>
      <c r="N17451" s="1" t="str">
        <f>IF(OR(BART_Rides[[#This Row],[Station Code]]="EM", BART_Rides[[#This Row],[Station Code]]="MT", BART_Rides[[#This Row],[Station Code]]="PL", BART_Rides[[#This Row],[Station Code]]="CC"), "Yes", "No")</f>
        <v>No</v>
      </c>
    </row>
    <row r="17452" spans="6:14">
      <c r="F17452" s="3">
        <v>44492</v>
      </c>
      <c r="G17452" s="1" t="s">
        <v>95</v>
      </c>
      <c r="H17452" s="1" t="s">
        <v>104</v>
      </c>
      <c r="I17452" s="1">
        <v>664</v>
      </c>
      <c r="J17452" s="1">
        <f>MONTH(BART_Rides[[#This Row],[Date]])</f>
        <v>10</v>
      </c>
      <c r="K17452" s="1">
        <f>WEEKDAY(BART_Rides[[#This Row],[Date]],2)</f>
        <v>6</v>
      </c>
      <c r="L17452" s="1" t="str">
        <f>LEFT(BART_Rides[[#This Row],[Lines]],1)</f>
        <v>O</v>
      </c>
      <c r="M17452" s="1" t="str">
        <f>IF(BART_Rides[[#This Row],[FirstLetter]]="Y","Yes","No")</f>
        <v>No</v>
      </c>
      <c r="N17452" s="1" t="str">
        <f>IF(OR(BART_Rides[[#This Row],[Station Code]]="EM", BART_Rides[[#This Row],[Station Code]]="MT", BART_Rides[[#This Row],[Station Code]]="PL", BART_Rides[[#This Row],[Station Code]]="CC"), "Yes", "No")</f>
        <v>No</v>
      </c>
    </row>
    <row r="17453" spans="6:14">
      <c r="F17453" s="3">
        <v>44493</v>
      </c>
      <c r="G17453" s="1" t="s">
        <v>95</v>
      </c>
      <c r="H17453" s="1" t="s">
        <v>104</v>
      </c>
      <c r="I17453" s="1">
        <v>304</v>
      </c>
      <c r="J17453" s="1">
        <f>MONTH(BART_Rides[[#This Row],[Date]])</f>
        <v>10</v>
      </c>
      <c r="K17453" s="1">
        <f>WEEKDAY(BART_Rides[[#This Row],[Date]],2)</f>
        <v>7</v>
      </c>
      <c r="L17453" s="1" t="str">
        <f>LEFT(BART_Rides[[#This Row],[Lines]],1)</f>
        <v>O</v>
      </c>
      <c r="M17453" s="1" t="str">
        <f>IF(BART_Rides[[#This Row],[FirstLetter]]="Y","Yes","No")</f>
        <v>No</v>
      </c>
      <c r="N17453" s="1" t="str">
        <f>IF(OR(BART_Rides[[#This Row],[Station Code]]="EM", BART_Rides[[#This Row],[Station Code]]="MT", BART_Rides[[#This Row],[Station Code]]="PL", BART_Rides[[#This Row],[Station Code]]="CC"), "Yes", "No")</f>
        <v>No</v>
      </c>
    </row>
    <row r="17454" spans="6:14">
      <c r="F17454" s="3">
        <v>44494</v>
      </c>
      <c r="G17454" s="1" t="s">
        <v>95</v>
      </c>
      <c r="H17454" s="1" t="s">
        <v>104</v>
      </c>
      <c r="I17454" s="1">
        <v>579</v>
      </c>
      <c r="J17454" s="1">
        <f>MONTH(BART_Rides[[#This Row],[Date]])</f>
        <v>10</v>
      </c>
      <c r="K17454" s="1">
        <f>WEEKDAY(BART_Rides[[#This Row],[Date]],2)</f>
        <v>1</v>
      </c>
      <c r="L17454" s="1" t="str">
        <f>LEFT(BART_Rides[[#This Row],[Lines]],1)</f>
        <v>O</v>
      </c>
      <c r="M17454" s="1" t="str">
        <f>IF(BART_Rides[[#This Row],[FirstLetter]]="Y","Yes","No")</f>
        <v>No</v>
      </c>
      <c r="N17454" s="1" t="str">
        <f>IF(OR(BART_Rides[[#This Row],[Station Code]]="EM", BART_Rides[[#This Row],[Station Code]]="MT", BART_Rides[[#This Row],[Station Code]]="PL", BART_Rides[[#This Row],[Station Code]]="CC"), "Yes", "No")</f>
        <v>No</v>
      </c>
    </row>
    <row r="17455" spans="6:14">
      <c r="F17455" s="3">
        <v>44495</v>
      </c>
      <c r="G17455" s="1" t="s">
        <v>95</v>
      </c>
      <c r="H17455" s="1" t="s">
        <v>104</v>
      </c>
      <c r="I17455" s="1">
        <v>702</v>
      </c>
      <c r="J17455" s="1">
        <f>MONTH(BART_Rides[[#This Row],[Date]])</f>
        <v>10</v>
      </c>
      <c r="K17455" s="1">
        <f>WEEKDAY(BART_Rides[[#This Row],[Date]],2)</f>
        <v>2</v>
      </c>
      <c r="L17455" s="1" t="str">
        <f>LEFT(BART_Rides[[#This Row],[Lines]],1)</f>
        <v>O</v>
      </c>
      <c r="M17455" s="1" t="str">
        <f>IF(BART_Rides[[#This Row],[FirstLetter]]="Y","Yes","No")</f>
        <v>No</v>
      </c>
      <c r="N17455" s="1" t="str">
        <f>IF(OR(BART_Rides[[#This Row],[Station Code]]="EM", BART_Rides[[#This Row],[Station Code]]="MT", BART_Rides[[#This Row],[Station Code]]="PL", BART_Rides[[#This Row],[Station Code]]="CC"), "Yes", "No")</f>
        <v>No</v>
      </c>
    </row>
    <row r="17456" spans="6:14">
      <c r="F17456" s="3">
        <v>44496</v>
      </c>
      <c r="G17456" s="1" t="s">
        <v>95</v>
      </c>
      <c r="H17456" s="1" t="s">
        <v>104</v>
      </c>
      <c r="I17456" s="1">
        <v>703</v>
      </c>
      <c r="J17456" s="1">
        <f>MONTH(BART_Rides[[#This Row],[Date]])</f>
        <v>10</v>
      </c>
      <c r="K17456" s="1">
        <f>WEEKDAY(BART_Rides[[#This Row],[Date]],2)</f>
        <v>3</v>
      </c>
      <c r="L17456" s="1" t="str">
        <f>LEFT(BART_Rides[[#This Row],[Lines]],1)</f>
        <v>O</v>
      </c>
      <c r="M17456" s="1" t="str">
        <f>IF(BART_Rides[[#This Row],[FirstLetter]]="Y","Yes","No")</f>
        <v>No</v>
      </c>
      <c r="N17456" s="1" t="str">
        <f>IF(OR(BART_Rides[[#This Row],[Station Code]]="EM", BART_Rides[[#This Row],[Station Code]]="MT", BART_Rides[[#This Row],[Station Code]]="PL", BART_Rides[[#This Row],[Station Code]]="CC"), "Yes", "No")</f>
        <v>No</v>
      </c>
    </row>
    <row r="17457" spans="6:14">
      <c r="F17457" s="3">
        <v>44497</v>
      </c>
      <c r="G17457" s="1" t="s">
        <v>95</v>
      </c>
      <c r="H17457" s="1" t="s">
        <v>104</v>
      </c>
      <c r="I17457" s="1">
        <v>792</v>
      </c>
      <c r="J17457" s="1">
        <f>MONTH(BART_Rides[[#This Row],[Date]])</f>
        <v>10</v>
      </c>
      <c r="K17457" s="1">
        <f>WEEKDAY(BART_Rides[[#This Row],[Date]],2)</f>
        <v>4</v>
      </c>
      <c r="L17457" s="1" t="str">
        <f>LEFT(BART_Rides[[#This Row],[Lines]],1)</f>
        <v>O</v>
      </c>
      <c r="M17457" s="1" t="str">
        <f>IF(BART_Rides[[#This Row],[FirstLetter]]="Y","Yes","No")</f>
        <v>No</v>
      </c>
      <c r="N17457" s="1" t="str">
        <f>IF(OR(BART_Rides[[#This Row],[Station Code]]="EM", BART_Rides[[#This Row],[Station Code]]="MT", BART_Rides[[#This Row],[Station Code]]="PL", BART_Rides[[#This Row],[Station Code]]="CC"), "Yes", "No")</f>
        <v>No</v>
      </c>
    </row>
    <row r="17458" spans="6:14">
      <c r="F17458" s="3">
        <v>44498</v>
      </c>
      <c r="G17458" s="1" t="s">
        <v>95</v>
      </c>
      <c r="H17458" s="1" t="s">
        <v>104</v>
      </c>
      <c r="I17458" s="1">
        <v>865</v>
      </c>
      <c r="J17458" s="1">
        <f>MONTH(BART_Rides[[#This Row],[Date]])</f>
        <v>10</v>
      </c>
      <c r="K17458" s="1">
        <f>WEEKDAY(BART_Rides[[#This Row],[Date]],2)</f>
        <v>5</v>
      </c>
      <c r="L17458" s="1" t="str">
        <f>LEFT(BART_Rides[[#This Row],[Lines]],1)</f>
        <v>O</v>
      </c>
      <c r="M17458" s="1" t="str">
        <f>IF(BART_Rides[[#This Row],[FirstLetter]]="Y","Yes","No")</f>
        <v>No</v>
      </c>
      <c r="N17458" s="1" t="str">
        <f>IF(OR(BART_Rides[[#This Row],[Station Code]]="EM", BART_Rides[[#This Row],[Station Code]]="MT", BART_Rides[[#This Row],[Station Code]]="PL", BART_Rides[[#This Row],[Station Code]]="CC"), "Yes", "No")</f>
        <v>No</v>
      </c>
    </row>
    <row r="17459" spans="6:14">
      <c r="F17459" s="3">
        <v>44499</v>
      </c>
      <c r="G17459" s="1" t="s">
        <v>95</v>
      </c>
      <c r="H17459" s="1" t="s">
        <v>104</v>
      </c>
      <c r="I17459" s="1">
        <v>754</v>
      </c>
      <c r="J17459" s="1">
        <f>MONTH(BART_Rides[[#This Row],[Date]])</f>
        <v>10</v>
      </c>
      <c r="K17459" s="1">
        <f>WEEKDAY(BART_Rides[[#This Row],[Date]],2)</f>
        <v>6</v>
      </c>
      <c r="L17459" s="1" t="str">
        <f>LEFT(BART_Rides[[#This Row],[Lines]],1)</f>
        <v>O</v>
      </c>
      <c r="M17459" s="1" t="str">
        <f>IF(BART_Rides[[#This Row],[FirstLetter]]="Y","Yes","No")</f>
        <v>No</v>
      </c>
      <c r="N17459" s="1" t="str">
        <f>IF(OR(BART_Rides[[#This Row],[Station Code]]="EM", BART_Rides[[#This Row],[Station Code]]="MT", BART_Rides[[#This Row],[Station Code]]="PL", BART_Rides[[#This Row],[Station Code]]="CC"), "Yes", "No")</f>
        <v>No</v>
      </c>
    </row>
    <row r="17460" spans="6:14">
      <c r="F17460" s="3">
        <v>44500</v>
      </c>
      <c r="G17460" s="1" t="s">
        <v>95</v>
      </c>
      <c r="H17460" s="1" t="s">
        <v>104</v>
      </c>
      <c r="I17460" s="1">
        <v>477</v>
      </c>
      <c r="J17460" s="1">
        <f>MONTH(BART_Rides[[#This Row],[Date]])</f>
        <v>10</v>
      </c>
      <c r="K17460" s="1">
        <f>WEEKDAY(BART_Rides[[#This Row],[Date]],2)</f>
        <v>7</v>
      </c>
      <c r="L17460" s="1" t="str">
        <f>LEFT(BART_Rides[[#This Row],[Lines]],1)</f>
        <v>O</v>
      </c>
      <c r="M17460" s="1" t="str">
        <f>IF(BART_Rides[[#This Row],[FirstLetter]]="Y","Yes","No")</f>
        <v>No</v>
      </c>
      <c r="N17460" s="1" t="str">
        <f>IF(OR(BART_Rides[[#This Row],[Station Code]]="EM", BART_Rides[[#This Row],[Station Code]]="MT", BART_Rides[[#This Row],[Station Code]]="PL", BART_Rides[[#This Row],[Station Code]]="CC"), "Yes", "No")</f>
        <v>No</v>
      </c>
    </row>
    <row r="17461" spans="6:14">
      <c r="F17461" s="3">
        <v>44501</v>
      </c>
      <c r="G17461" s="1" t="s">
        <v>95</v>
      </c>
      <c r="H17461" s="1" t="s">
        <v>104</v>
      </c>
      <c r="I17461" s="1">
        <v>660</v>
      </c>
      <c r="J17461" s="1">
        <f>MONTH(BART_Rides[[#This Row],[Date]])</f>
        <v>11</v>
      </c>
      <c r="K17461" s="1">
        <f>WEEKDAY(BART_Rides[[#This Row],[Date]],2)</f>
        <v>1</v>
      </c>
      <c r="L17461" s="1" t="str">
        <f>LEFT(BART_Rides[[#This Row],[Lines]],1)</f>
        <v>O</v>
      </c>
      <c r="M17461" s="1" t="str">
        <f>IF(BART_Rides[[#This Row],[FirstLetter]]="Y","Yes","No")</f>
        <v>No</v>
      </c>
      <c r="N17461" s="1" t="str">
        <f>IF(OR(BART_Rides[[#This Row],[Station Code]]="EM", BART_Rides[[#This Row],[Station Code]]="MT", BART_Rides[[#This Row],[Station Code]]="PL", BART_Rides[[#This Row],[Station Code]]="CC"), "Yes", "No")</f>
        <v>No</v>
      </c>
    </row>
    <row r="17462" spans="6:14">
      <c r="F17462" s="3">
        <v>44502</v>
      </c>
      <c r="G17462" s="1" t="s">
        <v>95</v>
      </c>
      <c r="H17462" s="1" t="s">
        <v>104</v>
      </c>
      <c r="I17462" s="1">
        <v>700</v>
      </c>
      <c r="J17462" s="1">
        <f>MONTH(BART_Rides[[#This Row],[Date]])</f>
        <v>11</v>
      </c>
      <c r="K17462" s="1">
        <f>WEEKDAY(BART_Rides[[#This Row],[Date]],2)</f>
        <v>2</v>
      </c>
      <c r="L17462" s="1" t="str">
        <f>LEFT(BART_Rides[[#This Row],[Lines]],1)</f>
        <v>O</v>
      </c>
      <c r="M17462" s="1" t="str">
        <f>IF(BART_Rides[[#This Row],[FirstLetter]]="Y","Yes","No")</f>
        <v>No</v>
      </c>
      <c r="N17462" s="1" t="str">
        <f>IF(OR(BART_Rides[[#This Row],[Station Code]]="EM", BART_Rides[[#This Row],[Station Code]]="MT", BART_Rides[[#This Row],[Station Code]]="PL", BART_Rides[[#This Row],[Station Code]]="CC"), "Yes", "No")</f>
        <v>No</v>
      </c>
    </row>
    <row r="17463" spans="6:14">
      <c r="F17463" s="3">
        <v>44503</v>
      </c>
      <c r="G17463" s="1" t="s">
        <v>95</v>
      </c>
      <c r="H17463" s="1" t="s">
        <v>104</v>
      </c>
      <c r="I17463" s="1">
        <v>736</v>
      </c>
      <c r="J17463" s="1">
        <f>MONTH(BART_Rides[[#This Row],[Date]])</f>
        <v>11</v>
      </c>
      <c r="K17463" s="1">
        <f>WEEKDAY(BART_Rides[[#This Row],[Date]],2)</f>
        <v>3</v>
      </c>
      <c r="L17463" s="1" t="str">
        <f>LEFT(BART_Rides[[#This Row],[Lines]],1)</f>
        <v>O</v>
      </c>
      <c r="M17463" s="1" t="str">
        <f>IF(BART_Rides[[#This Row],[FirstLetter]]="Y","Yes","No")</f>
        <v>No</v>
      </c>
      <c r="N17463" s="1" t="str">
        <f>IF(OR(BART_Rides[[#This Row],[Station Code]]="EM", BART_Rides[[#This Row],[Station Code]]="MT", BART_Rides[[#This Row],[Station Code]]="PL", BART_Rides[[#This Row],[Station Code]]="CC"), "Yes", "No")</f>
        <v>No</v>
      </c>
    </row>
    <row r="17464" spans="6:14">
      <c r="F17464" s="3">
        <v>44504</v>
      </c>
      <c r="G17464" s="1" t="s">
        <v>95</v>
      </c>
      <c r="H17464" s="1" t="s">
        <v>104</v>
      </c>
      <c r="I17464" s="1">
        <v>718</v>
      </c>
      <c r="J17464" s="1">
        <f>MONTH(BART_Rides[[#This Row],[Date]])</f>
        <v>11</v>
      </c>
      <c r="K17464" s="1">
        <f>WEEKDAY(BART_Rides[[#This Row],[Date]],2)</f>
        <v>4</v>
      </c>
      <c r="L17464" s="1" t="str">
        <f>LEFT(BART_Rides[[#This Row],[Lines]],1)</f>
        <v>O</v>
      </c>
      <c r="M17464" s="1" t="str">
        <f>IF(BART_Rides[[#This Row],[FirstLetter]]="Y","Yes","No")</f>
        <v>No</v>
      </c>
      <c r="N17464" s="1" t="str">
        <f>IF(OR(BART_Rides[[#This Row],[Station Code]]="EM", BART_Rides[[#This Row],[Station Code]]="MT", BART_Rides[[#This Row],[Station Code]]="PL", BART_Rides[[#This Row],[Station Code]]="CC"), "Yes", "No")</f>
        <v>No</v>
      </c>
    </row>
    <row r="17465" spans="6:14">
      <c r="F17465" s="3">
        <v>44505</v>
      </c>
      <c r="G17465" s="1" t="s">
        <v>95</v>
      </c>
      <c r="H17465" s="1" t="s">
        <v>104</v>
      </c>
      <c r="I17465" s="1">
        <v>860</v>
      </c>
      <c r="J17465" s="1">
        <f>MONTH(BART_Rides[[#This Row],[Date]])</f>
        <v>11</v>
      </c>
      <c r="K17465" s="1">
        <f>WEEKDAY(BART_Rides[[#This Row],[Date]],2)</f>
        <v>5</v>
      </c>
      <c r="L17465" s="1" t="str">
        <f>LEFT(BART_Rides[[#This Row],[Lines]],1)</f>
        <v>O</v>
      </c>
      <c r="M17465" s="1" t="str">
        <f>IF(BART_Rides[[#This Row],[FirstLetter]]="Y","Yes","No")</f>
        <v>No</v>
      </c>
      <c r="N17465" s="1" t="str">
        <f>IF(OR(BART_Rides[[#This Row],[Station Code]]="EM", BART_Rides[[#This Row],[Station Code]]="MT", BART_Rides[[#This Row],[Station Code]]="PL", BART_Rides[[#This Row],[Station Code]]="CC"), "Yes", "No")</f>
        <v>No</v>
      </c>
    </row>
    <row r="17466" spans="6:14">
      <c r="F17466" s="3">
        <v>44506</v>
      </c>
      <c r="G17466" s="1" t="s">
        <v>95</v>
      </c>
      <c r="H17466" s="1" t="s">
        <v>104</v>
      </c>
      <c r="I17466" s="1">
        <v>740</v>
      </c>
      <c r="J17466" s="1">
        <f>MONTH(BART_Rides[[#This Row],[Date]])</f>
        <v>11</v>
      </c>
      <c r="K17466" s="1">
        <f>WEEKDAY(BART_Rides[[#This Row],[Date]],2)</f>
        <v>6</v>
      </c>
      <c r="L17466" s="1" t="str">
        <f>LEFT(BART_Rides[[#This Row],[Lines]],1)</f>
        <v>O</v>
      </c>
      <c r="M17466" s="1" t="str">
        <f>IF(BART_Rides[[#This Row],[FirstLetter]]="Y","Yes","No")</f>
        <v>No</v>
      </c>
      <c r="N17466" s="1" t="str">
        <f>IF(OR(BART_Rides[[#This Row],[Station Code]]="EM", BART_Rides[[#This Row],[Station Code]]="MT", BART_Rides[[#This Row],[Station Code]]="PL", BART_Rides[[#This Row],[Station Code]]="CC"), "Yes", "No")</f>
        <v>No</v>
      </c>
    </row>
    <row r="17467" spans="6:14">
      <c r="F17467" s="3">
        <v>44507</v>
      </c>
      <c r="G17467" s="1" t="s">
        <v>95</v>
      </c>
      <c r="H17467" s="1" t="s">
        <v>104</v>
      </c>
      <c r="I17467" s="1">
        <v>477</v>
      </c>
      <c r="J17467" s="1">
        <f>MONTH(BART_Rides[[#This Row],[Date]])</f>
        <v>11</v>
      </c>
      <c r="K17467" s="1">
        <f>WEEKDAY(BART_Rides[[#This Row],[Date]],2)</f>
        <v>7</v>
      </c>
      <c r="L17467" s="1" t="str">
        <f>LEFT(BART_Rides[[#This Row],[Lines]],1)</f>
        <v>O</v>
      </c>
      <c r="M17467" s="1" t="str">
        <f>IF(BART_Rides[[#This Row],[FirstLetter]]="Y","Yes","No")</f>
        <v>No</v>
      </c>
      <c r="N17467" s="1" t="str">
        <f>IF(OR(BART_Rides[[#This Row],[Station Code]]="EM", BART_Rides[[#This Row],[Station Code]]="MT", BART_Rides[[#This Row],[Station Code]]="PL", BART_Rides[[#This Row],[Station Code]]="CC"), "Yes", "No")</f>
        <v>No</v>
      </c>
    </row>
    <row r="17468" spans="6:14">
      <c r="F17468" s="3">
        <v>44508</v>
      </c>
      <c r="G17468" s="1" t="s">
        <v>95</v>
      </c>
      <c r="H17468" s="1" t="s">
        <v>104</v>
      </c>
      <c r="I17468" s="1">
        <v>675</v>
      </c>
      <c r="J17468" s="1">
        <f>MONTH(BART_Rides[[#This Row],[Date]])</f>
        <v>11</v>
      </c>
      <c r="K17468" s="1">
        <f>WEEKDAY(BART_Rides[[#This Row],[Date]],2)</f>
        <v>1</v>
      </c>
      <c r="L17468" s="1" t="str">
        <f>LEFT(BART_Rides[[#This Row],[Lines]],1)</f>
        <v>O</v>
      </c>
      <c r="M17468" s="1" t="str">
        <f>IF(BART_Rides[[#This Row],[FirstLetter]]="Y","Yes","No")</f>
        <v>No</v>
      </c>
      <c r="N17468" s="1" t="str">
        <f>IF(OR(BART_Rides[[#This Row],[Station Code]]="EM", BART_Rides[[#This Row],[Station Code]]="MT", BART_Rides[[#This Row],[Station Code]]="PL", BART_Rides[[#This Row],[Station Code]]="CC"), "Yes", "No")</f>
        <v>No</v>
      </c>
    </row>
    <row r="17469" spans="6:14">
      <c r="F17469" s="3">
        <v>44509</v>
      </c>
      <c r="G17469" s="1" t="s">
        <v>95</v>
      </c>
      <c r="H17469" s="1" t="s">
        <v>104</v>
      </c>
      <c r="I17469" s="1">
        <v>727</v>
      </c>
      <c r="J17469" s="1">
        <f>MONTH(BART_Rides[[#This Row],[Date]])</f>
        <v>11</v>
      </c>
      <c r="K17469" s="1">
        <f>WEEKDAY(BART_Rides[[#This Row],[Date]],2)</f>
        <v>2</v>
      </c>
      <c r="L17469" s="1" t="str">
        <f>LEFT(BART_Rides[[#This Row],[Lines]],1)</f>
        <v>O</v>
      </c>
      <c r="M17469" s="1" t="str">
        <f>IF(BART_Rides[[#This Row],[FirstLetter]]="Y","Yes","No")</f>
        <v>No</v>
      </c>
      <c r="N17469" s="1" t="str">
        <f>IF(OR(BART_Rides[[#This Row],[Station Code]]="EM", BART_Rides[[#This Row],[Station Code]]="MT", BART_Rides[[#This Row],[Station Code]]="PL", BART_Rides[[#This Row],[Station Code]]="CC"), "Yes", "No")</f>
        <v>No</v>
      </c>
    </row>
    <row r="17470" spans="6:14">
      <c r="F17470" s="3">
        <v>44510</v>
      </c>
      <c r="G17470" s="1" t="s">
        <v>95</v>
      </c>
      <c r="H17470" s="1" t="s">
        <v>104</v>
      </c>
      <c r="I17470" s="1">
        <v>752</v>
      </c>
      <c r="J17470" s="1">
        <f>MONTH(BART_Rides[[#This Row],[Date]])</f>
        <v>11</v>
      </c>
      <c r="K17470" s="1">
        <f>WEEKDAY(BART_Rides[[#This Row],[Date]],2)</f>
        <v>3</v>
      </c>
      <c r="L17470" s="1" t="str">
        <f>LEFT(BART_Rides[[#This Row],[Lines]],1)</f>
        <v>O</v>
      </c>
      <c r="M17470" s="1" t="str">
        <f>IF(BART_Rides[[#This Row],[FirstLetter]]="Y","Yes","No")</f>
        <v>No</v>
      </c>
      <c r="N17470" s="1" t="str">
        <f>IF(OR(BART_Rides[[#This Row],[Station Code]]="EM", BART_Rides[[#This Row],[Station Code]]="MT", BART_Rides[[#This Row],[Station Code]]="PL", BART_Rides[[#This Row],[Station Code]]="CC"), "Yes", "No")</f>
        <v>No</v>
      </c>
    </row>
    <row r="17471" spans="6:14">
      <c r="F17471" s="3">
        <v>44511</v>
      </c>
      <c r="G17471" s="1" t="s">
        <v>95</v>
      </c>
      <c r="H17471" s="1" t="s">
        <v>104</v>
      </c>
      <c r="I17471" s="1">
        <v>760</v>
      </c>
      <c r="J17471" s="1">
        <f>MONTH(BART_Rides[[#This Row],[Date]])</f>
        <v>11</v>
      </c>
      <c r="K17471" s="1">
        <f>WEEKDAY(BART_Rides[[#This Row],[Date]],2)</f>
        <v>4</v>
      </c>
      <c r="L17471" s="1" t="str">
        <f>LEFT(BART_Rides[[#This Row],[Lines]],1)</f>
        <v>O</v>
      </c>
      <c r="M17471" s="1" t="str">
        <f>IF(BART_Rides[[#This Row],[FirstLetter]]="Y","Yes","No")</f>
        <v>No</v>
      </c>
      <c r="N17471" s="1" t="str">
        <f>IF(OR(BART_Rides[[#This Row],[Station Code]]="EM", BART_Rides[[#This Row],[Station Code]]="MT", BART_Rides[[#This Row],[Station Code]]="PL", BART_Rides[[#This Row],[Station Code]]="CC"), "Yes", "No")</f>
        <v>No</v>
      </c>
    </row>
    <row r="17472" spans="6:14">
      <c r="F17472" s="3">
        <v>44512</v>
      </c>
      <c r="G17472" s="1" t="s">
        <v>95</v>
      </c>
      <c r="H17472" s="1" t="s">
        <v>104</v>
      </c>
      <c r="I17472" s="1">
        <v>815</v>
      </c>
      <c r="J17472" s="1">
        <f>MONTH(BART_Rides[[#This Row],[Date]])</f>
        <v>11</v>
      </c>
      <c r="K17472" s="1">
        <f>WEEKDAY(BART_Rides[[#This Row],[Date]],2)</f>
        <v>5</v>
      </c>
      <c r="L17472" s="1" t="str">
        <f>LEFT(BART_Rides[[#This Row],[Lines]],1)</f>
        <v>O</v>
      </c>
      <c r="M17472" s="1" t="str">
        <f>IF(BART_Rides[[#This Row],[FirstLetter]]="Y","Yes","No")</f>
        <v>No</v>
      </c>
      <c r="N17472" s="1" t="str">
        <f>IF(OR(BART_Rides[[#This Row],[Station Code]]="EM", BART_Rides[[#This Row],[Station Code]]="MT", BART_Rides[[#This Row],[Station Code]]="PL", BART_Rides[[#This Row],[Station Code]]="CC"), "Yes", "No")</f>
        <v>No</v>
      </c>
    </row>
    <row r="17473" spans="6:14">
      <c r="F17473" s="3">
        <v>44513</v>
      </c>
      <c r="G17473" s="1" t="s">
        <v>95</v>
      </c>
      <c r="H17473" s="1" t="s">
        <v>104</v>
      </c>
      <c r="I17473" s="1">
        <v>747</v>
      </c>
      <c r="J17473" s="1">
        <f>MONTH(BART_Rides[[#This Row],[Date]])</f>
        <v>11</v>
      </c>
      <c r="K17473" s="1">
        <f>WEEKDAY(BART_Rides[[#This Row],[Date]],2)</f>
        <v>6</v>
      </c>
      <c r="L17473" s="1" t="str">
        <f>LEFT(BART_Rides[[#This Row],[Lines]],1)</f>
        <v>O</v>
      </c>
      <c r="M17473" s="1" t="str">
        <f>IF(BART_Rides[[#This Row],[FirstLetter]]="Y","Yes","No")</f>
        <v>No</v>
      </c>
      <c r="N17473" s="1" t="str">
        <f>IF(OR(BART_Rides[[#This Row],[Station Code]]="EM", BART_Rides[[#This Row],[Station Code]]="MT", BART_Rides[[#This Row],[Station Code]]="PL", BART_Rides[[#This Row],[Station Code]]="CC"), "Yes", "No")</f>
        <v>No</v>
      </c>
    </row>
    <row r="17474" spans="6:14">
      <c r="F17474" s="3">
        <v>44514</v>
      </c>
      <c r="G17474" s="1" t="s">
        <v>95</v>
      </c>
      <c r="H17474" s="1" t="s">
        <v>104</v>
      </c>
      <c r="I17474" s="1">
        <v>583</v>
      </c>
      <c r="J17474" s="1">
        <f>MONTH(BART_Rides[[#This Row],[Date]])</f>
        <v>11</v>
      </c>
      <c r="K17474" s="1">
        <f>WEEKDAY(BART_Rides[[#This Row],[Date]],2)</f>
        <v>7</v>
      </c>
      <c r="L17474" s="1" t="str">
        <f>LEFT(BART_Rides[[#This Row],[Lines]],1)</f>
        <v>O</v>
      </c>
      <c r="M17474" s="1" t="str">
        <f>IF(BART_Rides[[#This Row],[FirstLetter]]="Y","Yes","No")</f>
        <v>No</v>
      </c>
      <c r="N17474" s="1" t="str">
        <f>IF(OR(BART_Rides[[#This Row],[Station Code]]="EM", BART_Rides[[#This Row],[Station Code]]="MT", BART_Rides[[#This Row],[Station Code]]="PL", BART_Rides[[#This Row],[Station Code]]="CC"), "Yes", "No")</f>
        <v>No</v>
      </c>
    </row>
    <row r="17475" spans="6:14">
      <c r="F17475" s="3">
        <v>44515</v>
      </c>
      <c r="G17475" s="1" t="s">
        <v>95</v>
      </c>
      <c r="H17475" s="1" t="s">
        <v>104</v>
      </c>
      <c r="I17475" s="1">
        <v>729</v>
      </c>
      <c r="J17475" s="1">
        <f>MONTH(BART_Rides[[#This Row],[Date]])</f>
        <v>11</v>
      </c>
      <c r="K17475" s="1">
        <f>WEEKDAY(BART_Rides[[#This Row],[Date]],2)</f>
        <v>1</v>
      </c>
      <c r="L17475" s="1" t="str">
        <f>LEFT(BART_Rides[[#This Row],[Lines]],1)</f>
        <v>O</v>
      </c>
      <c r="M17475" s="1" t="str">
        <f>IF(BART_Rides[[#This Row],[FirstLetter]]="Y","Yes","No")</f>
        <v>No</v>
      </c>
      <c r="N17475" s="1" t="str">
        <f>IF(OR(BART_Rides[[#This Row],[Station Code]]="EM", BART_Rides[[#This Row],[Station Code]]="MT", BART_Rides[[#This Row],[Station Code]]="PL", BART_Rides[[#This Row],[Station Code]]="CC"), "Yes", "No")</f>
        <v>No</v>
      </c>
    </row>
    <row r="17476" spans="6:14">
      <c r="F17476" s="3">
        <v>44516</v>
      </c>
      <c r="G17476" s="1" t="s">
        <v>95</v>
      </c>
      <c r="H17476" s="1" t="s">
        <v>104</v>
      </c>
      <c r="I17476" s="1">
        <v>692</v>
      </c>
      <c r="J17476" s="1">
        <f>MONTH(BART_Rides[[#This Row],[Date]])</f>
        <v>11</v>
      </c>
      <c r="K17476" s="1">
        <f>WEEKDAY(BART_Rides[[#This Row],[Date]],2)</f>
        <v>2</v>
      </c>
      <c r="L17476" s="1" t="str">
        <f>LEFT(BART_Rides[[#This Row],[Lines]],1)</f>
        <v>O</v>
      </c>
      <c r="M17476" s="1" t="str">
        <f>IF(BART_Rides[[#This Row],[FirstLetter]]="Y","Yes","No")</f>
        <v>No</v>
      </c>
      <c r="N17476" s="1" t="str">
        <f>IF(OR(BART_Rides[[#This Row],[Station Code]]="EM", BART_Rides[[#This Row],[Station Code]]="MT", BART_Rides[[#This Row],[Station Code]]="PL", BART_Rides[[#This Row],[Station Code]]="CC"), "Yes", "No")</f>
        <v>No</v>
      </c>
    </row>
    <row r="17477" spans="6:14">
      <c r="F17477" s="3">
        <v>44517</v>
      </c>
      <c r="G17477" s="1" t="s">
        <v>95</v>
      </c>
      <c r="H17477" s="1" t="s">
        <v>104</v>
      </c>
      <c r="I17477" s="1">
        <v>727</v>
      </c>
      <c r="J17477" s="1">
        <f>MONTH(BART_Rides[[#This Row],[Date]])</f>
        <v>11</v>
      </c>
      <c r="K17477" s="1">
        <f>WEEKDAY(BART_Rides[[#This Row],[Date]],2)</f>
        <v>3</v>
      </c>
      <c r="L17477" s="1" t="str">
        <f>LEFT(BART_Rides[[#This Row],[Lines]],1)</f>
        <v>O</v>
      </c>
      <c r="M17477" s="1" t="str">
        <f>IF(BART_Rides[[#This Row],[FirstLetter]]="Y","Yes","No")</f>
        <v>No</v>
      </c>
      <c r="N17477" s="1" t="str">
        <f>IF(OR(BART_Rides[[#This Row],[Station Code]]="EM", BART_Rides[[#This Row],[Station Code]]="MT", BART_Rides[[#This Row],[Station Code]]="PL", BART_Rides[[#This Row],[Station Code]]="CC"), "Yes", "No")</f>
        <v>No</v>
      </c>
    </row>
    <row r="17478" spans="6:14">
      <c r="F17478" s="3">
        <v>44518</v>
      </c>
      <c r="G17478" s="1" t="s">
        <v>95</v>
      </c>
      <c r="H17478" s="1" t="s">
        <v>104</v>
      </c>
      <c r="I17478" s="1">
        <v>738</v>
      </c>
      <c r="J17478" s="1">
        <f>MONTH(BART_Rides[[#This Row],[Date]])</f>
        <v>11</v>
      </c>
      <c r="K17478" s="1">
        <f>WEEKDAY(BART_Rides[[#This Row],[Date]],2)</f>
        <v>4</v>
      </c>
      <c r="L17478" s="1" t="str">
        <f>LEFT(BART_Rides[[#This Row],[Lines]],1)</f>
        <v>O</v>
      </c>
      <c r="M17478" s="1" t="str">
        <f>IF(BART_Rides[[#This Row],[FirstLetter]]="Y","Yes","No")</f>
        <v>No</v>
      </c>
      <c r="N17478" s="1" t="str">
        <f>IF(OR(BART_Rides[[#This Row],[Station Code]]="EM", BART_Rides[[#This Row],[Station Code]]="MT", BART_Rides[[#This Row],[Station Code]]="PL", BART_Rides[[#This Row],[Station Code]]="CC"), "Yes", "No")</f>
        <v>No</v>
      </c>
    </row>
    <row r="17479" spans="6:14">
      <c r="F17479" s="3">
        <v>44519</v>
      </c>
      <c r="G17479" s="1" t="s">
        <v>95</v>
      </c>
      <c r="H17479" s="1" t="s">
        <v>104</v>
      </c>
      <c r="I17479" s="1">
        <v>860</v>
      </c>
      <c r="J17479" s="1">
        <f>MONTH(BART_Rides[[#This Row],[Date]])</f>
        <v>11</v>
      </c>
      <c r="K17479" s="1">
        <f>WEEKDAY(BART_Rides[[#This Row],[Date]],2)</f>
        <v>5</v>
      </c>
      <c r="L17479" s="1" t="str">
        <f>LEFT(BART_Rides[[#This Row],[Lines]],1)</f>
        <v>O</v>
      </c>
      <c r="M17479" s="1" t="str">
        <f>IF(BART_Rides[[#This Row],[FirstLetter]]="Y","Yes","No")</f>
        <v>No</v>
      </c>
      <c r="N17479" s="1" t="str">
        <f>IF(OR(BART_Rides[[#This Row],[Station Code]]="EM", BART_Rides[[#This Row],[Station Code]]="MT", BART_Rides[[#This Row],[Station Code]]="PL", BART_Rides[[#This Row],[Station Code]]="CC"), "Yes", "No")</f>
        <v>No</v>
      </c>
    </row>
    <row r="17480" spans="6:14">
      <c r="F17480" s="3">
        <v>44520</v>
      </c>
      <c r="G17480" s="1" t="s">
        <v>95</v>
      </c>
      <c r="H17480" s="1" t="s">
        <v>104</v>
      </c>
      <c r="I17480" s="1">
        <v>816</v>
      </c>
      <c r="J17480" s="1">
        <f>MONTH(BART_Rides[[#This Row],[Date]])</f>
        <v>11</v>
      </c>
      <c r="K17480" s="1">
        <f>WEEKDAY(BART_Rides[[#This Row],[Date]],2)</f>
        <v>6</v>
      </c>
      <c r="L17480" s="1" t="str">
        <f>LEFT(BART_Rides[[#This Row],[Lines]],1)</f>
        <v>O</v>
      </c>
      <c r="M17480" s="1" t="str">
        <f>IF(BART_Rides[[#This Row],[FirstLetter]]="Y","Yes","No")</f>
        <v>No</v>
      </c>
      <c r="N17480" s="1" t="str">
        <f>IF(OR(BART_Rides[[#This Row],[Station Code]]="EM", BART_Rides[[#This Row],[Station Code]]="MT", BART_Rides[[#This Row],[Station Code]]="PL", BART_Rides[[#This Row],[Station Code]]="CC"), "Yes", "No")</f>
        <v>No</v>
      </c>
    </row>
    <row r="17481" spans="6:14">
      <c r="F17481" s="3">
        <v>44521</v>
      </c>
      <c r="G17481" s="1" t="s">
        <v>95</v>
      </c>
      <c r="H17481" s="1" t="s">
        <v>104</v>
      </c>
      <c r="I17481" s="1">
        <v>554</v>
      </c>
      <c r="J17481" s="1">
        <f>MONTH(BART_Rides[[#This Row],[Date]])</f>
        <v>11</v>
      </c>
      <c r="K17481" s="1">
        <f>WEEKDAY(BART_Rides[[#This Row],[Date]],2)</f>
        <v>7</v>
      </c>
      <c r="L17481" s="1" t="str">
        <f>LEFT(BART_Rides[[#This Row],[Lines]],1)</f>
        <v>O</v>
      </c>
      <c r="M17481" s="1" t="str">
        <f>IF(BART_Rides[[#This Row],[FirstLetter]]="Y","Yes","No")</f>
        <v>No</v>
      </c>
      <c r="N17481" s="1" t="str">
        <f>IF(OR(BART_Rides[[#This Row],[Station Code]]="EM", BART_Rides[[#This Row],[Station Code]]="MT", BART_Rides[[#This Row],[Station Code]]="PL", BART_Rides[[#This Row],[Station Code]]="CC"), "Yes", "No")</f>
        <v>No</v>
      </c>
    </row>
    <row r="17482" spans="6:14">
      <c r="F17482" s="3">
        <v>44522</v>
      </c>
      <c r="G17482" s="1" t="s">
        <v>95</v>
      </c>
      <c r="H17482" s="1" t="s">
        <v>104</v>
      </c>
      <c r="I17482" s="1">
        <v>731</v>
      </c>
      <c r="J17482" s="1">
        <f>MONTH(BART_Rides[[#This Row],[Date]])</f>
        <v>11</v>
      </c>
      <c r="K17482" s="1">
        <f>WEEKDAY(BART_Rides[[#This Row],[Date]],2)</f>
        <v>1</v>
      </c>
      <c r="L17482" s="1" t="str">
        <f>LEFT(BART_Rides[[#This Row],[Lines]],1)</f>
        <v>O</v>
      </c>
      <c r="M17482" s="1" t="str">
        <f>IF(BART_Rides[[#This Row],[FirstLetter]]="Y","Yes","No")</f>
        <v>No</v>
      </c>
      <c r="N17482" s="1" t="str">
        <f>IF(OR(BART_Rides[[#This Row],[Station Code]]="EM", BART_Rides[[#This Row],[Station Code]]="MT", BART_Rides[[#This Row],[Station Code]]="PL", BART_Rides[[#This Row],[Station Code]]="CC"), "Yes", "No")</f>
        <v>No</v>
      </c>
    </row>
    <row r="17483" spans="6:14">
      <c r="F17483" s="3">
        <v>44523</v>
      </c>
      <c r="G17483" s="1" t="s">
        <v>95</v>
      </c>
      <c r="H17483" s="1" t="s">
        <v>104</v>
      </c>
      <c r="I17483" s="1">
        <v>884</v>
      </c>
      <c r="J17483" s="1">
        <f>MONTH(BART_Rides[[#This Row],[Date]])</f>
        <v>11</v>
      </c>
      <c r="K17483" s="1">
        <f>WEEKDAY(BART_Rides[[#This Row],[Date]],2)</f>
        <v>2</v>
      </c>
      <c r="L17483" s="1" t="str">
        <f>LEFT(BART_Rides[[#This Row],[Lines]],1)</f>
        <v>O</v>
      </c>
      <c r="M17483" s="1" t="str">
        <f>IF(BART_Rides[[#This Row],[FirstLetter]]="Y","Yes","No")</f>
        <v>No</v>
      </c>
      <c r="N17483" s="1" t="str">
        <f>IF(OR(BART_Rides[[#This Row],[Station Code]]="EM", BART_Rides[[#This Row],[Station Code]]="MT", BART_Rides[[#This Row],[Station Code]]="PL", BART_Rides[[#This Row],[Station Code]]="CC"), "Yes", "No")</f>
        <v>No</v>
      </c>
    </row>
    <row r="17484" spans="6:14">
      <c r="F17484" s="3">
        <v>44524</v>
      </c>
      <c r="G17484" s="1" t="s">
        <v>95</v>
      </c>
      <c r="H17484" s="1" t="s">
        <v>104</v>
      </c>
      <c r="I17484" s="1">
        <v>855</v>
      </c>
      <c r="J17484" s="1">
        <f>MONTH(BART_Rides[[#This Row],[Date]])</f>
        <v>11</v>
      </c>
      <c r="K17484" s="1">
        <f>WEEKDAY(BART_Rides[[#This Row],[Date]],2)</f>
        <v>3</v>
      </c>
      <c r="L17484" s="1" t="str">
        <f>LEFT(BART_Rides[[#This Row],[Lines]],1)</f>
        <v>O</v>
      </c>
      <c r="M17484" s="1" t="str">
        <f>IF(BART_Rides[[#This Row],[FirstLetter]]="Y","Yes","No")</f>
        <v>No</v>
      </c>
      <c r="N17484" s="1" t="str">
        <f>IF(OR(BART_Rides[[#This Row],[Station Code]]="EM", BART_Rides[[#This Row],[Station Code]]="MT", BART_Rides[[#This Row],[Station Code]]="PL", BART_Rides[[#This Row],[Station Code]]="CC"), "Yes", "No")</f>
        <v>No</v>
      </c>
    </row>
    <row r="17485" spans="6:14">
      <c r="F17485" s="3">
        <v>44525</v>
      </c>
      <c r="G17485" s="1" t="s">
        <v>95</v>
      </c>
      <c r="H17485" s="1" t="s">
        <v>104</v>
      </c>
      <c r="I17485" s="1">
        <v>504</v>
      </c>
      <c r="J17485" s="1">
        <f>MONTH(BART_Rides[[#This Row],[Date]])</f>
        <v>11</v>
      </c>
      <c r="K17485" s="1">
        <f>WEEKDAY(BART_Rides[[#This Row],[Date]],2)</f>
        <v>4</v>
      </c>
      <c r="L17485" s="1" t="str">
        <f>LEFT(BART_Rides[[#This Row],[Lines]],1)</f>
        <v>O</v>
      </c>
      <c r="M17485" s="1" t="str">
        <f>IF(BART_Rides[[#This Row],[FirstLetter]]="Y","Yes","No")</f>
        <v>No</v>
      </c>
      <c r="N17485" s="1" t="str">
        <f>IF(OR(BART_Rides[[#This Row],[Station Code]]="EM", BART_Rides[[#This Row],[Station Code]]="MT", BART_Rides[[#This Row],[Station Code]]="PL", BART_Rides[[#This Row],[Station Code]]="CC"), "Yes", "No")</f>
        <v>No</v>
      </c>
    </row>
    <row r="17486" spans="6:14">
      <c r="F17486" s="3">
        <v>44526</v>
      </c>
      <c r="G17486" s="1" t="s">
        <v>95</v>
      </c>
      <c r="H17486" s="1" t="s">
        <v>104</v>
      </c>
      <c r="I17486" s="1">
        <v>566</v>
      </c>
      <c r="J17486" s="1">
        <f>MONTH(BART_Rides[[#This Row],[Date]])</f>
        <v>11</v>
      </c>
      <c r="K17486" s="1">
        <f>WEEKDAY(BART_Rides[[#This Row],[Date]],2)</f>
        <v>5</v>
      </c>
      <c r="L17486" s="1" t="str">
        <f>LEFT(BART_Rides[[#This Row],[Lines]],1)</f>
        <v>O</v>
      </c>
      <c r="M17486" s="1" t="str">
        <f>IF(BART_Rides[[#This Row],[FirstLetter]]="Y","Yes","No")</f>
        <v>No</v>
      </c>
      <c r="N17486" s="1" t="str">
        <f>IF(OR(BART_Rides[[#This Row],[Station Code]]="EM", BART_Rides[[#This Row],[Station Code]]="MT", BART_Rides[[#This Row],[Station Code]]="PL", BART_Rides[[#This Row],[Station Code]]="CC"), "Yes", "No")</f>
        <v>No</v>
      </c>
    </row>
    <row r="17487" spans="6:14">
      <c r="F17487" s="3">
        <v>44527</v>
      </c>
      <c r="G17487" s="1" t="s">
        <v>95</v>
      </c>
      <c r="H17487" s="1" t="s">
        <v>104</v>
      </c>
      <c r="I17487" s="1">
        <v>583</v>
      </c>
      <c r="J17487" s="1">
        <f>MONTH(BART_Rides[[#This Row],[Date]])</f>
        <v>11</v>
      </c>
      <c r="K17487" s="1">
        <f>WEEKDAY(BART_Rides[[#This Row],[Date]],2)</f>
        <v>6</v>
      </c>
      <c r="L17487" s="1" t="str">
        <f>LEFT(BART_Rides[[#This Row],[Lines]],1)</f>
        <v>O</v>
      </c>
      <c r="M17487" s="1" t="str">
        <f>IF(BART_Rides[[#This Row],[FirstLetter]]="Y","Yes","No")</f>
        <v>No</v>
      </c>
      <c r="N17487" s="1" t="str">
        <f>IF(OR(BART_Rides[[#This Row],[Station Code]]="EM", BART_Rides[[#This Row],[Station Code]]="MT", BART_Rides[[#This Row],[Station Code]]="PL", BART_Rides[[#This Row],[Station Code]]="CC"), "Yes", "No")</f>
        <v>No</v>
      </c>
    </row>
    <row r="17488" spans="6:14">
      <c r="F17488" s="3">
        <v>44528</v>
      </c>
      <c r="G17488" s="1" t="s">
        <v>95</v>
      </c>
      <c r="H17488" s="1" t="s">
        <v>104</v>
      </c>
      <c r="I17488" s="1">
        <v>508</v>
      </c>
      <c r="J17488" s="1">
        <f>MONTH(BART_Rides[[#This Row],[Date]])</f>
        <v>11</v>
      </c>
      <c r="K17488" s="1">
        <f>WEEKDAY(BART_Rides[[#This Row],[Date]],2)</f>
        <v>7</v>
      </c>
      <c r="L17488" s="1" t="str">
        <f>LEFT(BART_Rides[[#This Row],[Lines]],1)</f>
        <v>O</v>
      </c>
      <c r="M17488" s="1" t="str">
        <f>IF(BART_Rides[[#This Row],[FirstLetter]]="Y","Yes","No")</f>
        <v>No</v>
      </c>
      <c r="N17488" s="1" t="str">
        <f>IF(OR(BART_Rides[[#This Row],[Station Code]]="EM", BART_Rides[[#This Row],[Station Code]]="MT", BART_Rides[[#This Row],[Station Code]]="PL", BART_Rides[[#This Row],[Station Code]]="CC"), "Yes", "No")</f>
        <v>No</v>
      </c>
    </row>
    <row r="17489" spans="6:14">
      <c r="F17489" s="3">
        <v>44529</v>
      </c>
      <c r="G17489" s="1" t="s">
        <v>95</v>
      </c>
      <c r="H17489" s="1" t="s">
        <v>104</v>
      </c>
      <c r="I17489" s="1">
        <v>704</v>
      </c>
      <c r="J17489" s="1">
        <f>MONTH(BART_Rides[[#This Row],[Date]])</f>
        <v>11</v>
      </c>
      <c r="K17489" s="1">
        <f>WEEKDAY(BART_Rides[[#This Row],[Date]],2)</f>
        <v>1</v>
      </c>
      <c r="L17489" s="1" t="str">
        <f>LEFT(BART_Rides[[#This Row],[Lines]],1)</f>
        <v>O</v>
      </c>
      <c r="M17489" s="1" t="str">
        <f>IF(BART_Rides[[#This Row],[FirstLetter]]="Y","Yes","No")</f>
        <v>No</v>
      </c>
      <c r="N17489" s="1" t="str">
        <f>IF(OR(BART_Rides[[#This Row],[Station Code]]="EM", BART_Rides[[#This Row],[Station Code]]="MT", BART_Rides[[#This Row],[Station Code]]="PL", BART_Rides[[#This Row],[Station Code]]="CC"), "Yes", "No")</f>
        <v>No</v>
      </c>
    </row>
    <row r="17490" spans="6:14">
      <c r="F17490" s="3">
        <v>44530</v>
      </c>
      <c r="G17490" s="1" t="s">
        <v>95</v>
      </c>
      <c r="H17490" s="1" t="s">
        <v>104</v>
      </c>
      <c r="I17490" s="1">
        <v>696</v>
      </c>
      <c r="J17490" s="1">
        <f>MONTH(BART_Rides[[#This Row],[Date]])</f>
        <v>11</v>
      </c>
      <c r="K17490" s="1">
        <f>WEEKDAY(BART_Rides[[#This Row],[Date]],2)</f>
        <v>2</v>
      </c>
      <c r="L17490" s="1" t="str">
        <f>LEFT(BART_Rides[[#This Row],[Lines]],1)</f>
        <v>O</v>
      </c>
      <c r="M17490" s="1" t="str">
        <f>IF(BART_Rides[[#This Row],[FirstLetter]]="Y","Yes","No")</f>
        <v>No</v>
      </c>
      <c r="N17490" s="1" t="str">
        <f>IF(OR(BART_Rides[[#This Row],[Station Code]]="EM", BART_Rides[[#This Row],[Station Code]]="MT", BART_Rides[[#This Row],[Station Code]]="PL", BART_Rides[[#This Row],[Station Code]]="CC"), "Yes", "No")</f>
        <v>No</v>
      </c>
    </row>
    <row r="17491" spans="6:14">
      <c r="F17491" s="3">
        <v>44531</v>
      </c>
      <c r="G17491" s="1" t="s">
        <v>95</v>
      </c>
      <c r="H17491" s="1" t="s">
        <v>104</v>
      </c>
      <c r="I17491" s="1">
        <v>695</v>
      </c>
      <c r="J17491" s="1">
        <f>MONTH(BART_Rides[[#This Row],[Date]])</f>
        <v>12</v>
      </c>
      <c r="K17491" s="1">
        <f>WEEKDAY(BART_Rides[[#This Row],[Date]],2)</f>
        <v>3</v>
      </c>
      <c r="L17491" s="1" t="str">
        <f>LEFT(BART_Rides[[#This Row],[Lines]],1)</f>
        <v>O</v>
      </c>
      <c r="M17491" s="1" t="str">
        <f>IF(BART_Rides[[#This Row],[FirstLetter]]="Y","Yes","No")</f>
        <v>No</v>
      </c>
      <c r="N17491" s="1" t="str">
        <f>IF(OR(BART_Rides[[#This Row],[Station Code]]="EM", BART_Rides[[#This Row],[Station Code]]="MT", BART_Rides[[#This Row],[Station Code]]="PL", BART_Rides[[#This Row],[Station Code]]="CC"), "Yes", "No")</f>
        <v>No</v>
      </c>
    </row>
    <row r="17492" spans="6:14">
      <c r="F17492" s="3">
        <v>44532</v>
      </c>
      <c r="G17492" s="1" t="s">
        <v>95</v>
      </c>
      <c r="H17492" s="1" t="s">
        <v>104</v>
      </c>
      <c r="I17492" s="1">
        <v>781</v>
      </c>
      <c r="J17492" s="1">
        <f>MONTH(BART_Rides[[#This Row],[Date]])</f>
        <v>12</v>
      </c>
      <c r="K17492" s="1">
        <f>WEEKDAY(BART_Rides[[#This Row],[Date]],2)</f>
        <v>4</v>
      </c>
      <c r="L17492" s="1" t="str">
        <f>LEFT(BART_Rides[[#This Row],[Lines]],1)</f>
        <v>O</v>
      </c>
      <c r="M17492" s="1" t="str">
        <f>IF(BART_Rides[[#This Row],[FirstLetter]]="Y","Yes","No")</f>
        <v>No</v>
      </c>
      <c r="N17492" s="1" t="str">
        <f>IF(OR(BART_Rides[[#This Row],[Station Code]]="EM", BART_Rides[[#This Row],[Station Code]]="MT", BART_Rides[[#This Row],[Station Code]]="PL", BART_Rides[[#This Row],[Station Code]]="CC"), "Yes", "No")</f>
        <v>No</v>
      </c>
    </row>
    <row r="17493" spans="6:14">
      <c r="F17493" s="3">
        <v>44533</v>
      </c>
      <c r="G17493" s="1" t="s">
        <v>95</v>
      </c>
      <c r="H17493" s="1" t="s">
        <v>104</v>
      </c>
      <c r="I17493" s="1">
        <v>754</v>
      </c>
      <c r="J17493" s="1">
        <f>MONTH(BART_Rides[[#This Row],[Date]])</f>
        <v>12</v>
      </c>
      <c r="K17493" s="1">
        <f>WEEKDAY(BART_Rides[[#This Row],[Date]],2)</f>
        <v>5</v>
      </c>
      <c r="L17493" s="1" t="str">
        <f>LEFT(BART_Rides[[#This Row],[Lines]],1)</f>
        <v>O</v>
      </c>
      <c r="M17493" s="1" t="str">
        <f>IF(BART_Rides[[#This Row],[FirstLetter]]="Y","Yes","No")</f>
        <v>No</v>
      </c>
      <c r="N17493" s="1" t="str">
        <f>IF(OR(BART_Rides[[#This Row],[Station Code]]="EM", BART_Rides[[#This Row],[Station Code]]="MT", BART_Rides[[#This Row],[Station Code]]="PL", BART_Rides[[#This Row],[Station Code]]="CC"), "Yes", "No")</f>
        <v>No</v>
      </c>
    </row>
    <row r="17494" spans="6:14">
      <c r="F17494" s="3">
        <v>44534</v>
      </c>
      <c r="G17494" s="1" t="s">
        <v>95</v>
      </c>
      <c r="H17494" s="1" t="s">
        <v>104</v>
      </c>
      <c r="I17494" s="1">
        <v>730</v>
      </c>
      <c r="J17494" s="1">
        <f>MONTH(BART_Rides[[#This Row],[Date]])</f>
        <v>12</v>
      </c>
      <c r="K17494" s="1">
        <f>WEEKDAY(BART_Rides[[#This Row],[Date]],2)</f>
        <v>6</v>
      </c>
      <c r="L17494" s="1" t="str">
        <f>LEFT(BART_Rides[[#This Row],[Lines]],1)</f>
        <v>O</v>
      </c>
      <c r="M17494" s="1" t="str">
        <f>IF(BART_Rides[[#This Row],[FirstLetter]]="Y","Yes","No")</f>
        <v>No</v>
      </c>
      <c r="N17494" s="1" t="str">
        <f>IF(OR(BART_Rides[[#This Row],[Station Code]]="EM", BART_Rides[[#This Row],[Station Code]]="MT", BART_Rides[[#This Row],[Station Code]]="PL", BART_Rides[[#This Row],[Station Code]]="CC"), "Yes", "No")</f>
        <v>No</v>
      </c>
    </row>
    <row r="17495" spans="6:14">
      <c r="F17495" s="3">
        <v>44535</v>
      </c>
      <c r="G17495" s="1" t="s">
        <v>95</v>
      </c>
      <c r="H17495" s="1" t="s">
        <v>104</v>
      </c>
      <c r="I17495" s="1">
        <v>451</v>
      </c>
      <c r="J17495" s="1">
        <f>MONTH(BART_Rides[[#This Row],[Date]])</f>
        <v>12</v>
      </c>
      <c r="K17495" s="1">
        <f>WEEKDAY(BART_Rides[[#This Row],[Date]],2)</f>
        <v>7</v>
      </c>
      <c r="L17495" s="1" t="str">
        <f>LEFT(BART_Rides[[#This Row],[Lines]],1)</f>
        <v>O</v>
      </c>
      <c r="M17495" s="1" t="str">
        <f>IF(BART_Rides[[#This Row],[FirstLetter]]="Y","Yes","No")</f>
        <v>No</v>
      </c>
      <c r="N17495" s="1" t="str">
        <f>IF(OR(BART_Rides[[#This Row],[Station Code]]="EM", BART_Rides[[#This Row],[Station Code]]="MT", BART_Rides[[#This Row],[Station Code]]="PL", BART_Rides[[#This Row],[Station Code]]="CC"), "Yes", "No")</f>
        <v>No</v>
      </c>
    </row>
    <row r="17496" spans="6:14">
      <c r="F17496" s="3">
        <v>44536</v>
      </c>
      <c r="G17496" s="1" t="s">
        <v>95</v>
      </c>
      <c r="H17496" s="1" t="s">
        <v>104</v>
      </c>
      <c r="I17496" s="1">
        <v>641</v>
      </c>
      <c r="J17496" s="1">
        <f>MONTH(BART_Rides[[#This Row],[Date]])</f>
        <v>12</v>
      </c>
      <c r="K17496" s="1">
        <f>WEEKDAY(BART_Rides[[#This Row],[Date]],2)</f>
        <v>1</v>
      </c>
      <c r="L17496" s="1" t="str">
        <f>LEFT(BART_Rides[[#This Row],[Lines]],1)</f>
        <v>O</v>
      </c>
      <c r="M17496" s="1" t="str">
        <f>IF(BART_Rides[[#This Row],[FirstLetter]]="Y","Yes","No")</f>
        <v>No</v>
      </c>
      <c r="N17496" s="1" t="str">
        <f>IF(OR(BART_Rides[[#This Row],[Station Code]]="EM", BART_Rides[[#This Row],[Station Code]]="MT", BART_Rides[[#This Row],[Station Code]]="PL", BART_Rides[[#This Row],[Station Code]]="CC"), "Yes", "No")</f>
        <v>No</v>
      </c>
    </row>
    <row r="17497" spans="6:14">
      <c r="F17497" s="3">
        <v>44537</v>
      </c>
      <c r="G17497" s="1" t="s">
        <v>95</v>
      </c>
      <c r="H17497" s="1" t="s">
        <v>104</v>
      </c>
      <c r="I17497" s="1">
        <v>641</v>
      </c>
      <c r="J17497" s="1">
        <f>MONTH(BART_Rides[[#This Row],[Date]])</f>
        <v>12</v>
      </c>
      <c r="K17497" s="1">
        <f>WEEKDAY(BART_Rides[[#This Row],[Date]],2)</f>
        <v>2</v>
      </c>
      <c r="L17497" s="1" t="str">
        <f>LEFT(BART_Rides[[#This Row],[Lines]],1)</f>
        <v>O</v>
      </c>
      <c r="M17497" s="1" t="str">
        <f>IF(BART_Rides[[#This Row],[FirstLetter]]="Y","Yes","No")</f>
        <v>No</v>
      </c>
      <c r="N17497" s="1" t="str">
        <f>IF(OR(BART_Rides[[#This Row],[Station Code]]="EM", BART_Rides[[#This Row],[Station Code]]="MT", BART_Rides[[#This Row],[Station Code]]="PL", BART_Rides[[#This Row],[Station Code]]="CC"), "Yes", "No")</f>
        <v>No</v>
      </c>
    </row>
    <row r="17498" spans="6:14">
      <c r="F17498" s="3">
        <v>44538</v>
      </c>
      <c r="G17498" s="1" t="s">
        <v>95</v>
      </c>
      <c r="H17498" s="1" t="s">
        <v>104</v>
      </c>
      <c r="I17498" s="1">
        <v>677</v>
      </c>
      <c r="J17498" s="1">
        <f>MONTH(BART_Rides[[#This Row],[Date]])</f>
        <v>12</v>
      </c>
      <c r="K17498" s="1">
        <f>WEEKDAY(BART_Rides[[#This Row],[Date]],2)</f>
        <v>3</v>
      </c>
      <c r="L17498" s="1" t="str">
        <f>LEFT(BART_Rides[[#This Row],[Lines]],1)</f>
        <v>O</v>
      </c>
      <c r="M17498" s="1" t="str">
        <f>IF(BART_Rides[[#This Row],[FirstLetter]]="Y","Yes","No")</f>
        <v>No</v>
      </c>
      <c r="N17498" s="1" t="str">
        <f>IF(OR(BART_Rides[[#This Row],[Station Code]]="EM", BART_Rides[[#This Row],[Station Code]]="MT", BART_Rides[[#This Row],[Station Code]]="PL", BART_Rides[[#This Row],[Station Code]]="CC"), "Yes", "No")</f>
        <v>No</v>
      </c>
    </row>
    <row r="17499" spans="6:14">
      <c r="F17499" s="3">
        <v>44539</v>
      </c>
      <c r="G17499" s="1" t="s">
        <v>95</v>
      </c>
      <c r="H17499" s="1" t="s">
        <v>104</v>
      </c>
      <c r="I17499" s="1">
        <v>725</v>
      </c>
      <c r="J17499" s="1">
        <f>MONTH(BART_Rides[[#This Row],[Date]])</f>
        <v>12</v>
      </c>
      <c r="K17499" s="1">
        <f>WEEKDAY(BART_Rides[[#This Row],[Date]],2)</f>
        <v>4</v>
      </c>
      <c r="L17499" s="1" t="str">
        <f>LEFT(BART_Rides[[#This Row],[Lines]],1)</f>
        <v>O</v>
      </c>
      <c r="M17499" s="1" t="str">
        <f>IF(BART_Rides[[#This Row],[FirstLetter]]="Y","Yes","No")</f>
        <v>No</v>
      </c>
      <c r="N17499" s="1" t="str">
        <f>IF(OR(BART_Rides[[#This Row],[Station Code]]="EM", BART_Rides[[#This Row],[Station Code]]="MT", BART_Rides[[#This Row],[Station Code]]="PL", BART_Rides[[#This Row],[Station Code]]="CC"), "Yes", "No")</f>
        <v>No</v>
      </c>
    </row>
    <row r="17500" spans="6:14">
      <c r="F17500" s="3">
        <v>44540</v>
      </c>
      <c r="G17500" s="1" t="s">
        <v>95</v>
      </c>
      <c r="H17500" s="1" t="s">
        <v>104</v>
      </c>
      <c r="I17500" s="1">
        <v>726</v>
      </c>
      <c r="J17500" s="1">
        <f>MONTH(BART_Rides[[#This Row],[Date]])</f>
        <v>12</v>
      </c>
      <c r="K17500" s="1">
        <f>WEEKDAY(BART_Rides[[#This Row],[Date]],2)</f>
        <v>5</v>
      </c>
      <c r="L17500" s="1" t="str">
        <f>LEFT(BART_Rides[[#This Row],[Lines]],1)</f>
        <v>O</v>
      </c>
      <c r="M17500" s="1" t="str">
        <f>IF(BART_Rides[[#This Row],[FirstLetter]]="Y","Yes","No")</f>
        <v>No</v>
      </c>
      <c r="N17500" s="1" t="str">
        <f>IF(OR(BART_Rides[[#This Row],[Station Code]]="EM", BART_Rides[[#This Row],[Station Code]]="MT", BART_Rides[[#This Row],[Station Code]]="PL", BART_Rides[[#This Row],[Station Code]]="CC"), "Yes", "No")</f>
        <v>No</v>
      </c>
    </row>
    <row r="17501" spans="6:14">
      <c r="F17501" s="3">
        <v>44541</v>
      </c>
      <c r="G17501" s="1" t="s">
        <v>95</v>
      </c>
      <c r="H17501" s="1" t="s">
        <v>104</v>
      </c>
      <c r="I17501" s="1">
        <v>756</v>
      </c>
      <c r="J17501" s="1">
        <f>MONTH(BART_Rides[[#This Row],[Date]])</f>
        <v>12</v>
      </c>
      <c r="K17501" s="1">
        <f>WEEKDAY(BART_Rides[[#This Row],[Date]],2)</f>
        <v>6</v>
      </c>
      <c r="L17501" s="1" t="str">
        <f>LEFT(BART_Rides[[#This Row],[Lines]],1)</f>
        <v>O</v>
      </c>
      <c r="M17501" s="1" t="str">
        <f>IF(BART_Rides[[#This Row],[FirstLetter]]="Y","Yes","No")</f>
        <v>No</v>
      </c>
      <c r="N17501" s="1" t="str">
        <f>IF(OR(BART_Rides[[#This Row],[Station Code]]="EM", BART_Rides[[#This Row],[Station Code]]="MT", BART_Rides[[#This Row],[Station Code]]="PL", BART_Rides[[#This Row],[Station Code]]="CC"), "Yes", "No")</f>
        <v>No</v>
      </c>
    </row>
    <row r="17502" spans="6:14">
      <c r="F17502" s="3">
        <v>44542</v>
      </c>
      <c r="G17502" s="1" t="s">
        <v>95</v>
      </c>
      <c r="H17502" s="1" t="s">
        <v>104</v>
      </c>
      <c r="I17502" s="1">
        <v>312</v>
      </c>
      <c r="J17502" s="1">
        <f>MONTH(BART_Rides[[#This Row],[Date]])</f>
        <v>12</v>
      </c>
      <c r="K17502" s="1">
        <f>WEEKDAY(BART_Rides[[#This Row],[Date]],2)</f>
        <v>7</v>
      </c>
      <c r="L17502" s="1" t="str">
        <f>LEFT(BART_Rides[[#This Row],[Lines]],1)</f>
        <v>O</v>
      </c>
      <c r="M17502" s="1" t="str">
        <f>IF(BART_Rides[[#This Row],[FirstLetter]]="Y","Yes","No")</f>
        <v>No</v>
      </c>
      <c r="N17502" s="1" t="str">
        <f>IF(OR(BART_Rides[[#This Row],[Station Code]]="EM", BART_Rides[[#This Row],[Station Code]]="MT", BART_Rides[[#This Row],[Station Code]]="PL", BART_Rides[[#This Row],[Station Code]]="CC"), "Yes", "No")</f>
        <v>No</v>
      </c>
    </row>
    <row r="17503" spans="6:14">
      <c r="F17503" s="3">
        <v>44543</v>
      </c>
      <c r="G17503" s="1" t="s">
        <v>95</v>
      </c>
      <c r="H17503" s="1" t="s">
        <v>104</v>
      </c>
      <c r="I17503" s="1">
        <v>520</v>
      </c>
      <c r="J17503" s="1">
        <f>MONTH(BART_Rides[[#This Row],[Date]])</f>
        <v>12</v>
      </c>
      <c r="K17503" s="1">
        <f>WEEKDAY(BART_Rides[[#This Row],[Date]],2)</f>
        <v>1</v>
      </c>
      <c r="L17503" s="1" t="str">
        <f>LEFT(BART_Rides[[#This Row],[Lines]],1)</f>
        <v>O</v>
      </c>
      <c r="M17503" s="1" t="str">
        <f>IF(BART_Rides[[#This Row],[FirstLetter]]="Y","Yes","No")</f>
        <v>No</v>
      </c>
      <c r="N17503" s="1" t="str">
        <f>IF(OR(BART_Rides[[#This Row],[Station Code]]="EM", BART_Rides[[#This Row],[Station Code]]="MT", BART_Rides[[#This Row],[Station Code]]="PL", BART_Rides[[#This Row],[Station Code]]="CC"), "Yes", "No")</f>
        <v>No</v>
      </c>
    </row>
    <row r="17504" spans="6:14">
      <c r="F17504" s="3">
        <v>44544</v>
      </c>
      <c r="G17504" s="1" t="s">
        <v>95</v>
      </c>
      <c r="H17504" s="1" t="s">
        <v>104</v>
      </c>
      <c r="I17504" s="1">
        <v>643</v>
      </c>
      <c r="J17504" s="1">
        <f>MONTH(BART_Rides[[#This Row],[Date]])</f>
        <v>12</v>
      </c>
      <c r="K17504" s="1">
        <f>WEEKDAY(BART_Rides[[#This Row],[Date]],2)</f>
        <v>2</v>
      </c>
      <c r="L17504" s="1" t="str">
        <f>LEFT(BART_Rides[[#This Row],[Lines]],1)</f>
        <v>O</v>
      </c>
      <c r="M17504" s="1" t="str">
        <f>IF(BART_Rides[[#This Row],[FirstLetter]]="Y","Yes","No")</f>
        <v>No</v>
      </c>
      <c r="N17504" s="1" t="str">
        <f>IF(OR(BART_Rides[[#This Row],[Station Code]]="EM", BART_Rides[[#This Row],[Station Code]]="MT", BART_Rides[[#This Row],[Station Code]]="PL", BART_Rides[[#This Row],[Station Code]]="CC"), "Yes", "No")</f>
        <v>No</v>
      </c>
    </row>
    <row r="17505" spans="6:14">
      <c r="F17505" s="3">
        <v>44545</v>
      </c>
      <c r="G17505" s="1" t="s">
        <v>95</v>
      </c>
      <c r="H17505" s="1" t="s">
        <v>104</v>
      </c>
      <c r="I17505" s="1">
        <v>605</v>
      </c>
      <c r="J17505" s="1">
        <f>MONTH(BART_Rides[[#This Row],[Date]])</f>
        <v>12</v>
      </c>
      <c r="K17505" s="1">
        <f>WEEKDAY(BART_Rides[[#This Row],[Date]],2)</f>
        <v>3</v>
      </c>
      <c r="L17505" s="1" t="str">
        <f>LEFT(BART_Rides[[#This Row],[Lines]],1)</f>
        <v>O</v>
      </c>
      <c r="M17505" s="1" t="str">
        <f>IF(BART_Rides[[#This Row],[FirstLetter]]="Y","Yes","No")</f>
        <v>No</v>
      </c>
      <c r="N17505" s="1" t="str">
        <f>IF(OR(BART_Rides[[#This Row],[Station Code]]="EM", BART_Rides[[#This Row],[Station Code]]="MT", BART_Rides[[#This Row],[Station Code]]="PL", BART_Rides[[#This Row],[Station Code]]="CC"), "Yes", "No")</f>
        <v>No</v>
      </c>
    </row>
    <row r="17506" spans="6:14">
      <c r="F17506" s="3">
        <v>44546</v>
      </c>
      <c r="G17506" s="1" t="s">
        <v>95</v>
      </c>
      <c r="H17506" s="1" t="s">
        <v>104</v>
      </c>
      <c r="I17506" s="1">
        <v>665</v>
      </c>
      <c r="J17506" s="1">
        <f>MONTH(BART_Rides[[#This Row],[Date]])</f>
        <v>12</v>
      </c>
      <c r="K17506" s="1">
        <f>WEEKDAY(BART_Rides[[#This Row],[Date]],2)</f>
        <v>4</v>
      </c>
      <c r="L17506" s="1" t="str">
        <f>LEFT(BART_Rides[[#This Row],[Lines]],1)</f>
        <v>O</v>
      </c>
      <c r="M17506" s="1" t="str">
        <f>IF(BART_Rides[[#This Row],[FirstLetter]]="Y","Yes","No")</f>
        <v>No</v>
      </c>
      <c r="N17506" s="1" t="str">
        <f>IF(OR(BART_Rides[[#This Row],[Station Code]]="EM", BART_Rides[[#This Row],[Station Code]]="MT", BART_Rides[[#This Row],[Station Code]]="PL", BART_Rides[[#This Row],[Station Code]]="CC"), "Yes", "No")</f>
        <v>No</v>
      </c>
    </row>
    <row r="17507" spans="6:14">
      <c r="F17507" s="3">
        <v>44547</v>
      </c>
      <c r="G17507" s="1" t="s">
        <v>95</v>
      </c>
      <c r="H17507" s="1" t="s">
        <v>104</v>
      </c>
      <c r="I17507" s="1">
        <v>811</v>
      </c>
      <c r="J17507" s="1">
        <f>MONTH(BART_Rides[[#This Row],[Date]])</f>
        <v>12</v>
      </c>
      <c r="K17507" s="1">
        <f>WEEKDAY(BART_Rides[[#This Row],[Date]],2)</f>
        <v>5</v>
      </c>
      <c r="L17507" s="1" t="str">
        <f>LEFT(BART_Rides[[#This Row],[Lines]],1)</f>
        <v>O</v>
      </c>
      <c r="M17507" s="1" t="str">
        <f>IF(BART_Rides[[#This Row],[FirstLetter]]="Y","Yes","No")</f>
        <v>No</v>
      </c>
      <c r="N17507" s="1" t="str">
        <f>IF(OR(BART_Rides[[#This Row],[Station Code]]="EM", BART_Rides[[#This Row],[Station Code]]="MT", BART_Rides[[#This Row],[Station Code]]="PL", BART_Rides[[#This Row],[Station Code]]="CC"), "Yes", "No")</f>
        <v>No</v>
      </c>
    </row>
    <row r="17508" spans="6:14">
      <c r="F17508" s="3">
        <v>44548</v>
      </c>
      <c r="G17508" s="1" t="s">
        <v>95</v>
      </c>
      <c r="H17508" s="1" t="s">
        <v>104</v>
      </c>
      <c r="I17508" s="1">
        <v>686</v>
      </c>
      <c r="J17508" s="1">
        <f>MONTH(BART_Rides[[#This Row],[Date]])</f>
        <v>12</v>
      </c>
      <c r="K17508" s="1">
        <f>WEEKDAY(BART_Rides[[#This Row],[Date]],2)</f>
        <v>6</v>
      </c>
      <c r="L17508" s="1" t="str">
        <f>LEFT(BART_Rides[[#This Row],[Lines]],1)</f>
        <v>O</v>
      </c>
      <c r="M17508" s="1" t="str">
        <f>IF(BART_Rides[[#This Row],[FirstLetter]]="Y","Yes","No")</f>
        <v>No</v>
      </c>
      <c r="N17508" s="1" t="str">
        <f>IF(OR(BART_Rides[[#This Row],[Station Code]]="EM", BART_Rides[[#This Row],[Station Code]]="MT", BART_Rides[[#This Row],[Station Code]]="PL", BART_Rides[[#This Row],[Station Code]]="CC"), "Yes", "No")</f>
        <v>No</v>
      </c>
    </row>
    <row r="17509" spans="6:14">
      <c r="F17509" s="3">
        <v>44549</v>
      </c>
      <c r="G17509" s="1" t="s">
        <v>95</v>
      </c>
      <c r="H17509" s="1" t="s">
        <v>104</v>
      </c>
      <c r="I17509" s="1">
        <v>484</v>
      </c>
      <c r="J17509" s="1">
        <f>MONTH(BART_Rides[[#This Row],[Date]])</f>
        <v>12</v>
      </c>
      <c r="K17509" s="1">
        <f>WEEKDAY(BART_Rides[[#This Row],[Date]],2)</f>
        <v>7</v>
      </c>
      <c r="L17509" s="1" t="str">
        <f>LEFT(BART_Rides[[#This Row],[Lines]],1)</f>
        <v>O</v>
      </c>
      <c r="M17509" s="1" t="str">
        <f>IF(BART_Rides[[#This Row],[FirstLetter]]="Y","Yes","No")</f>
        <v>No</v>
      </c>
      <c r="N17509" s="1" t="str">
        <f>IF(OR(BART_Rides[[#This Row],[Station Code]]="EM", BART_Rides[[#This Row],[Station Code]]="MT", BART_Rides[[#This Row],[Station Code]]="PL", BART_Rides[[#This Row],[Station Code]]="CC"), "Yes", "No")</f>
        <v>No</v>
      </c>
    </row>
    <row r="17510" spans="6:14">
      <c r="F17510" s="3">
        <v>44550</v>
      </c>
      <c r="G17510" s="1" t="s">
        <v>95</v>
      </c>
      <c r="H17510" s="1" t="s">
        <v>104</v>
      </c>
      <c r="I17510" s="1">
        <v>584</v>
      </c>
      <c r="J17510" s="1">
        <f>MONTH(BART_Rides[[#This Row],[Date]])</f>
        <v>12</v>
      </c>
      <c r="K17510" s="1">
        <f>WEEKDAY(BART_Rides[[#This Row],[Date]],2)</f>
        <v>1</v>
      </c>
      <c r="L17510" s="1" t="str">
        <f>LEFT(BART_Rides[[#This Row],[Lines]],1)</f>
        <v>O</v>
      </c>
      <c r="M17510" s="1" t="str">
        <f>IF(BART_Rides[[#This Row],[FirstLetter]]="Y","Yes","No")</f>
        <v>No</v>
      </c>
      <c r="N17510" s="1" t="str">
        <f>IF(OR(BART_Rides[[#This Row],[Station Code]]="EM", BART_Rides[[#This Row],[Station Code]]="MT", BART_Rides[[#This Row],[Station Code]]="PL", BART_Rides[[#This Row],[Station Code]]="CC"), "Yes", "No")</f>
        <v>No</v>
      </c>
    </row>
    <row r="17511" spans="6:14">
      <c r="F17511" s="3">
        <v>44551</v>
      </c>
      <c r="G17511" s="1" t="s">
        <v>95</v>
      </c>
      <c r="H17511" s="1" t="s">
        <v>104</v>
      </c>
      <c r="I17511" s="1">
        <v>550</v>
      </c>
      <c r="J17511" s="1">
        <f>MONTH(BART_Rides[[#This Row],[Date]])</f>
        <v>12</v>
      </c>
      <c r="K17511" s="1">
        <f>WEEKDAY(BART_Rides[[#This Row],[Date]],2)</f>
        <v>2</v>
      </c>
      <c r="L17511" s="1" t="str">
        <f>LEFT(BART_Rides[[#This Row],[Lines]],1)</f>
        <v>O</v>
      </c>
      <c r="M17511" s="1" t="str">
        <f>IF(BART_Rides[[#This Row],[FirstLetter]]="Y","Yes","No")</f>
        <v>No</v>
      </c>
      <c r="N17511" s="1" t="str">
        <f>IF(OR(BART_Rides[[#This Row],[Station Code]]="EM", BART_Rides[[#This Row],[Station Code]]="MT", BART_Rides[[#This Row],[Station Code]]="PL", BART_Rides[[#This Row],[Station Code]]="CC"), "Yes", "No")</f>
        <v>No</v>
      </c>
    </row>
    <row r="17512" spans="6:14">
      <c r="F17512" s="3">
        <v>44552</v>
      </c>
      <c r="G17512" s="1" t="s">
        <v>95</v>
      </c>
      <c r="H17512" s="1" t="s">
        <v>104</v>
      </c>
      <c r="I17512" s="1">
        <v>528</v>
      </c>
      <c r="J17512" s="1">
        <f>MONTH(BART_Rides[[#This Row],[Date]])</f>
        <v>12</v>
      </c>
      <c r="K17512" s="1">
        <f>WEEKDAY(BART_Rides[[#This Row],[Date]],2)</f>
        <v>3</v>
      </c>
      <c r="L17512" s="1" t="str">
        <f>LEFT(BART_Rides[[#This Row],[Lines]],1)</f>
        <v>O</v>
      </c>
      <c r="M17512" s="1" t="str">
        <f>IF(BART_Rides[[#This Row],[FirstLetter]]="Y","Yes","No")</f>
        <v>No</v>
      </c>
      <c r="N17512" s="1" t="str">
        <f>IF(OR(BART_Rides[[#This Row],[Station Code]]="EM", BART_Rides[[#This Row],[Station Code]]="MT", BART_Rides[[#This Row],[Station Code]]="PL", BART_Rides[[#This Row],[Station Code]]="CC"), "Yes", "No")</f>
        <v>No</v>
      </c>
    </row>
    <row r="17513" spans="6:14">
      <c r="F17513" s="3">
        <v>44553</v>
      </c>
      <c r="G17513" s="1" t="s">
        <v>95</v>
      </c>
      <c r="H17513" s="1" t="s">
        <v>104</v>
      </c>
      <c r="I17513" s="1">
        <v>532</v>
      </c>
      <c r="J17513" s="1">
        <f>MONTH(BART_Rides[[#This Row],[Date]])</f>
        <v>12</v>
      </c>
      <c r="K17513" s="1">
        <f>WEEKDAY(BART_Rides[[#This Row],[Date]],2)</f>
        <v>4</v>
      </c>
      <c r="L17513" s="1" t="str">
        <f>LEFT(BART_Rides[[#This Row],[Lines]],1)</f>
        <v>O</v>
      </c>
      <c r="M17513" s="1" t="str">
        <f>IF(BART_Rides[[#This Row],[FirstLetter]]="Y","Yes","No")</f>
        <v>No</v>
      </c>
      <c r="N17513" s="1" t="str">
        <f>IF(OR(BART_Rides[[#This Row],[Station Code]]="EM", BART_Rides[[#This Row],[Station Code]]="MT", BART_Rides[[#This Row],[Station Code]]="PL", BART_Rides[[#This Row],[Station Code]]="CC"), "Yes", "No")</f>
        <v>No</v>
      </c>
    </row>
    <row r="17514" spans="6:14">
      <c r="F17514" s="3">
        <v>44554</v>
      </c>
      <c r="G17514" s="1" t="s">
        <v>95</v>
      </c>
      <c r="H17514" s="1" t="s">
        <v>104</v>
      </c>
      <c r="I17514" s="1">
        <v>430</v>
      </c>
      <c r="J17514" s="1">
        <f>MONTH(BART_Rides[[#This Row],[Date]])</f>
        <v>12</v>
      </c>
      <c r="K17514" s="1">
        <f>WEEKDAY(BART_Rides[[#This Row],[Date]],2)</f>
        <v>5</v>
      </c>
      <c r="L17514" s="1" t="str">
        <f>LEFT(BART_Rides[[#This Row],[Lines]],1)</f>
        <v>O</v>
      </c>
      <c r="M17514" s="1" t="str">
        <f>IF(BART_Rides[[#This Row],[FirstLetter]]="Y","Yes","No")</f>
        <v>No</v>
      </c>
      <c r="N17514" s="1" t="str">
        <f>IF(OR(BART_Rides[[#This Row],[Station Code]]="EM", BART_Rides[[#This Row],[Station Code]]="MT", BART_Rides[[#This Row],[Station Code]]="PL", BART_Rides[[#This Row],[Station Code]]="CC"), "Yes", "No")</f>
        <v>No</v>
      </c>
    </row>
    <row r="17515" spans="6:14">
      <c r="F17515" s="3">
        <v>44555</v>
      </c>
      <c r="G17515" s="1" t="s">
        <v>95</v>
      </c>
      <c r="H17515" s="1" t="s">
        <v>104</v>
      </c>
      <c r="I17515" s="1">
        <v>235</v>
      </c>
      <c r="J17515" s="1">
        <f>MONTH(BART_Rides[[#This Row],[Date]])</f>
        <v>12</v>
      </c>
      <c r="K17515" s="1">
        <f>WEEKDAY(BART_Rides[[#This Row],[Date]],2)</f>
        <v>6</v>
      </c>
      <c r="L17515" s="1" t="str">
        <f>LEFT(BART_Rides[[#This Row],[Lines]],1)</f>
        <v>O</v>
      </c>
      <c r="M17515" s="1" t="str">
        <f>IF(BART_Rides[[#This Row],[FirstLetter]]="Y","Yes","No")</f>
        <v>No</v>
      </c>
      <c r="N17515" s="1" t="str">
        <f>IF(OR(BART_Rides[[#This Row],[Station Code]]="EM", BART_Rides[[#This Row],[Station Code]]="MT", BART_Rides[[#This Row],[Station Code]]="PL", BART_Rides[[#This Row],[Station Code]]="CC"), "Yes", "No")</f>
        <v>No</v>
      </c>
    </row>
    <row r="17516" spans="6:14">
      <c r="F17516" s="3">
        <v>44556</v>
      </c>
      <c r="G17516" s="1" t="s">
        <v>95</v>
      </c>
      <c r="H17516" s="1" t="s">
        <v>104</v>
      </c>
      <c r="I17516" s="1">
        <v>256</v>
      </c>
      <c r="J17516" s="1">
        <f>MONTH(BART_Rides[[#This Row],[Date]])</f>
        <v>12</v>
      </c>
      <c r="K17516" s="1">
        <f>WEEKDAY(BART_Rides[[#This Row],[Date]],2)</f>
        <v>7</v>
      </c>
      <c r="L17516" s="1" t="str">
        <f>LEFT(BART_Rides[[#This Row],[Lines]],1)</f>
        <v>O</v>
      </c>
      <c r="M17516" s="1" t="str">
        <f>IF(BART_Rides[[#This Row],[FirstLetter]]="Y","Yes","No")</f>
        <v>No</v>
      </c>
      <c r="N17516" s="1" t="str">
        <f>IF(OR(BART_Rides[[#This Row],[Station Code]]="EM", BART_Rides[[#This Row],[Station Code]]="MT", BART_Rides[[#This Row],[Station Code]]="PL", BART_Rides[[#This Row],[Station Code]]="CC"), "Yes", "No")</f>
        <v>No</v>
      </c>
    </row>
    <row r="17517" spans="6:14">
      <c r="F17517" s="3">
        <v>44557</v>
      </c>
      <c r="G17517" s="1" t="s">
        <v>95</v>
      </c>
      <c r="H17517" s="1" t="s">
        <v>104</v>
      </c>
      <c r="I17517" s="1">
        <v>393</v>
      </c>
      <c r="J17517" s="1">
        <f>MONTH(BART_Rides[[#This Row],[Date]])</f>
        <v>12</v>
      </c>
      <c r="K17517" s="1">
        <f>WEEKDAY(BART_Rides[[#This Row],[Date]],2)</f>
        <v>1</v>
      </c>
      <c r="L17517" s="1" t="str">
        <f>LEFT(BART_Rides[[#This Row],[Lines]],1)</f>
        <v>O</v>
      </c>
      <c r="M17517" s="1" t="str">
        <f>IF(BART_Rides[[#This Row],[FirstLetter]]="Y","Yes","No")</f>
        <v>No</v>
      </c>
      <c r="N17517" s="1" t="str">
        <f>IF(OR(BART_Rides[[#This Row],[Station Code]]="EM", BART_Rides[[#This Row],[Station Code]]="MT", BART_Rides[[#This Row],[Station Code]]="PL", BART_Rides[[#This Row],[Station Code]]="CC"), "Yes", "No")</f>
        <v>No</v>
      </c>
    </row>
    <row r="17518" spans="6:14">
      <c r="F17518" s="3">
        <v>44558</v>
      </c>
      <c r="G17518" s="1" t="s">
        <v>95</v>
      </c>
      <c r="H17518" s="1" t="s">
        <v>104</v>
      </c>
      <c r="I17518" s="1">
        <v>459</v>
      </c>
      <c r="J17518" s="1">
        <f>MONTH(BART_Rides[[#This Row],[Date]])</f>
        <v>12</v>
      </c>
      <c r="K17518" s="1">
        <f>WEEKDAY(BART_Rides[[#This Row],[Date]],2)</f>
        <v>2</v>
      </c>
      <c r="L17518" s="1" t="str">
        <f>LEFT(BART_Rides[[#This Row],[Lines]],1)</f>
        <v>O</v>
      </c>
      <c r="M17518" s="1" t="str">
        <f>IF(BART_Rides[[#This Row],[FirstLetter]]="Y","Yes","No")</f>
        <v>No</v>
      </c>
      <c r="N17518" s="1" t="str">
        <f>IF(OR(BART_Rides[[#This Row],[Station Code]]="EM", BART_Rides[[#This Row],[Station Code]]="MT", BART_Rides[[#This Row],[Station Code]]="PL", BART_Rides[[#This Row],[Station Code]]="CC"), "Yes", "No")</f>
        <v>No</v>
      </c>
    </row>
    <row r="17519" spans="6:14">
      <c r="F17519" s="3">
        <v>44559</v>
      </c>
      <c r="G17519" s="1" t="s">
        <v>95</v>
      </c>
      <c r="H17519" s="1" t="s">
        <v>104</v>
      </c>
      <c r="I17519" s="1">
        <v>441</v>
      </c>
      <c r="J17519" s="1">
        <f>MONTH(BART_Rides[[#This Row],[Date]])</f>
        <v>12</v>
      </c>
      <c r="K17519" s="1">
        <f>WEEKDAY(BART_Rides[[#This Row],[Date]],2)</f>
        <v>3</v>
      </c>
      <c r="L17519" s="1" t="str">
        <f>LEFT(BART_Rides[[#This Row],[Lines]],1)</f>
        <v>O</v>
      </c>
      <c r="M17519" s="1" t="str">
        <f>IF(BART_Rides[[#This Row],[FirstLetter]]="Y","Yes","No")</f>
        <v>No</v>
      </c>
      <c r="N17519" s="1" t="str">
        <f>IF(OR(BART_Rides[[#This Row],[Station Code]]="EM", BART_Rides[[#This Row],[Station Code]]="MT", BART_Rides[[#This Row],[Station Code]]="PL", BART_Rides[[#This Row],[Station Code]]="CC"), "Yes", "No")</f>
        <v>No</v>
      </c>
    </row>
    <row r="17520" spans="6:14">
      <c r="F17520" s="3">
        <v>44560</v>
      </c>
      <c r="G17520" s="1" t="s">
        <v>95</v>
      </c>
      <c r="H17520" s="1" t="s">
        <v>104</v>
      </c>
      <c r="I17520" s="1">
        <v>506</v>
      </c>
      <c r="J17520" s="1">
        <f>MONTH(BART_Rides[[#This Row],[Date]])</f>
        <v>12</v>
      </c>
      <c r="K17520" s="1">
        <f>WEEKDAY(BART_Rides[[#This Row],[Date]],2)</f>
        <v>4</v>
      </c>
      <c r="L17520" s="1" t="str">
        <f>LEFT(BART_Rides[[#This Row],[Lines]],1)</f>
        <v>O</v>
      </c>
      <c r="M17520" s="1" t="str">
        <f>IF(BART_Rides[[#This Row],[FirstLetter]]="Y","Yes","No")</f>
        <v>No</v>
      </c>
      <c r="N17520" s="1" t="str">
        <f>IF(OR(BART_Rides[[#This Row],[Station Code]]="EM", BART_Rides[[#This Row],[Station Code]]="MT", BART_Rides[[#This Row],[Station Code]]="PL", BART_Rides[[#This Row],[Station Code]]="CC"), "Yes", "No")</f>
        <v>No</v>
      </c>
    </row>
    <row r="17521" spans="6:14">
      <c r="F17521" s="3">
        <v>44561</v>
      </c>
      <c r="G17521" s="1" t="s">
        <v>95</v>
      </c>
      <c r="H17521" s="1" t="s">
        <v>104</v>
      </c>
      <c r="I17521" s="1">
        <v>472</v>
      </c>
      <c r="J17521" s="1">
        <f>MONTH(BART_Rides[[#This Row],[Date]])</f>
        <v>12</v>
      </c>
      <c r="K17521" s="1">
        <f>WEEKDAY(BART_Rides[[#This Row],[Date]],2)</f>
        <v>5</v>
      </c>
      <c r="L17521" s="1" t="str">
        <f>LEFT(BART_Rides[[#This Row],[Lines]],1)</f>
        <v>O</v>
      </c>
      <c r="M17521" s="1" t="str">
        <f>IF(BART_Rides[[#This Row],[FirstLetter]]="Y","Yes","No")</f>
        <v>No</v>
      </c>
      <c r="N17521" s="1" t="str">
        <f>IF(OR(BART_Rides[[#This Row],[Station Code]]="EM", BART_Rides[[#This Row],[Station Code]]="MT", BART_Rides[[#This Row],[Station Code]]="PL", BART_Rides[[#This Row],[Station Code]]="CC"), "Yes", "No")</f>
        <v>No</v>
      </c>
    </row>
    <row r="17522" spans="6:14">
      <c r="F17522" s="3">
        <v>44197</v>
      </c>
      <c r="G17522" s="1" t="s">
        <v>91</v>
      </c>
      <c r="H17522" s="1" t="s">
        <v>105</v>
      </c>
      <c r="I17522" s="1">
        <v>87</v>
      </c>
      <c r="J17522" s="1">
        <f>MONTH(BART_Rides[[#This Row],[Date]])</f>
        <v>1</v>
      </c>
      <c r="K17522" s="1">
        <f>WEEKDAY(BART_Rides[[#This Row],[Date]],2)</f>
        <v>5</v>
      </c>
      <c r="L17522" s="1" t="str">
        <f>LEFT(BART_Rides[[#This Row],[Lines]],1)</f>
        <v>Y</v>
      </c>
      <c r="M17522" s="1" t="str">
        <f>IF(BART_Rides[[#This Row],[FirstLetter]]="Y","Yes","No")</f>
        <v>Yes</v>
      </c>
      <c r="N17522" s="1" t="str">
        <f>IF(OR(BART_Rides[[#This Row],[Station Code]]="EM", BART_Rides[[#This Row],[Station Code]]="MT", BART_Rides[[#This Row],[Station Code]]="PL", BART_Rides[[#This Row],[Station Code]]="CC"), "Yes", "No")</f>
        <v>No</v>
      </c>
    </row>
    <row r="17523" spans="6:14">
      <c r="F17523" s="3">
        <v>44198</v>
      </c>
      <c r="G17523" s="1" t="s">
        <v>91</v>
      </c>
      <c r="H17523" s="1" t="s">
        <v>105</v>
      </c>
      <c r="I17523" s="1">
        <v>112</v>
      </c>
      <c r="J17523" s="1">
        <f>MONTH(BART_Rides[[#This Row],[Date]])</f>
        <v>1</v>
      </c>
      <c r="K17523" s="1">
        <f>WEEKDAY(BART_Rides[[#This Row],[Date]],2)</f>
        <v>6</v>
      </c>
      <c r="L17523" s="1" t="str">
        <f>LEFT(BART_Rides[[#This Row],[Lines]],1)</f>
        <v>Y</v>
      </c>
      <c r="M17523" s="1" t="str">
        <f>IF(BART_Rides[[#This Row],[FirstLetter]]="Y","Yes","No")</f>
        <v>Yes</v>
      </c>
      <c r="N17523" s="1" t="str">
        <f>IF(OR(BART_Rides[[#This Row],[Station Code]]="EM", BART_Rides[[#This Row],[Station Code]]="MT", BART_Rides[[#This Row],[Station Code]]="PL", BART_Rides[[#This Row],[Station Code]]="CC"), "Yes", "No")</f>
        <v>No</v>
      </c>
    </row>
    <row r="17524" spans="6:14">
      <c r="F17524" s="3">
        <v>44199</v>
      </c>
      <c r="G17524" s="1" t="s">
        <v>91</v>
      </c>
      <c r="H17524" s="1" t="s">
        <v>105</v>
      </c>
      <c r="I17524" s="1">
        <v>92</v>
      </c>
      <c r="J17524" s="1">
        <f>MONTH(BART_Rides[[#This Row],[Date]])</f>
        <v>1</v>
      </c>
      <c r="K17524" s="1">
        <f>WEEKDAY(BART_Rides[[#This Row],[Date]],2)</f>
        <v>7</v>
      </c>
      <c r="L17524" s="1" t="str">
        <f>LEFT(BART_Rides[[#This Row],[Lines]],1)</f>
        <v>Y</v>
      </c>
      <c r="M17524" s="1" t="str">
        <f>IF(BART_Rides[[#This Row],[FirstLetter]]="Y","Yes","No")</f>
        <v>Yes</v>
      </c>
      <c r="N17524" s="1" t="str">
        <f>IF(OR(BART_Rides[[#This Row],[Station Code]]="EM", BART_Rides[[#This Row],[Station Code]]="MT", BART_Rides[[#This Row],[Station Code]]="PL", BART_Rides[[#This Row],[Station Code]]="CC"), "Yes", "No")</f>
        <v>No</v>
      </c>
    </row>
    <row r="17525" spans="6:14">
      <c r="F17525" s="3">
        <v>44200</v>
      </c>
      <c r="G17525" s="1" t="s">
        <v>91</v>
      </c>
      <c r="H17525" s="1" t="s">
        <v>105</v>
      </c>
      <c r="I17525" s="1">
        <v>267</v>
      </c>
      <c r="J17525" s="1">
        <f>MONTH(BART_Rides[[#This Row],[Date]])</f>
        <v>1</v>
      </c>
      <c r="K17525" s="1">
        <f>WEEKDAY(BART_Rides[[#This Row],[Date]],2)</f>
        <v>1</v>
      </c>
      <c r="L17525" s="1" t="str">
        <f>LEFT(BART_Rides[[#This Row],[Lines]],1)</f>
        <v>Y</v>
      </c>
      <c r="M17525" s="1" t="str">
        <f>IF(BART_Rides[[#This Row],[FirstLetter]]="Y","Yes","No")</f>
        <v>Yes</v>
      </c>
      <c r="N17525" s="1" t="str">
        <f>IF(OR(BART_Rides[[#This Row],[Station Code]]="EM", BART_Rides[[#This Row],[Station Code]]="MT", BART_Rides[[#This Row],[Station Code]]="PL", BART_Rides[[#This Row],[Station Code]]="CC"), "Yes", "No")</f>
        <v>No</v>
      </c>
    </row>
    <row r="17526" spans="6:14">
      <c r="F17526" s="3">
        <v>44201</v>
      </c>
      <c r="G17526" s="1" t="s">
        <v>91</v>
      </c>
      <c r="H17526" s="1" t="s">
        <v>105</v>
      </c>
      <c r="I17526" s="1">
        <v>280</v>
      </c>
      <c r="J17526" s="1">
        <f>MONTH(BART_Rides[[#This Row],[Date]])</f>
        <v>1</v>
      </c>
      <c r="K17526" s="1">
        <f>WEEKDAY(BART_Rides[[#This Row],[Date]],2)</f>
        <v>2</v>
      </c>
      <c r="L17526" s="1" t="str">
        <f>LEFT(BART_Rides[[#This Row],[Lines]],1)</f>
        <v>Y</v>
      </c>
      <c r="M17526" s="1" t="str">
        <f>IF(BART_Rides[[#This Row],[FirstLetter]]="Y","Yes","No")</f>
        <v>Yes</v>
      </c>
      <c r="N17526" s="1" t="str">
        <f>IF(OR(BART_Rides[[#This Row],[Station Code]]="EM", BART_Rides[[#This Row],[Station Code]]="MT", BART_Rides[[#This Row],[Station Code]]="PL", BART_Rides[[#This Row],[Station Code]]="CC"), "Yes", "No")</f>
        <v>No</v>
      </c>
    </row>
    <row r="17527" spans="6:14">
      <c r="F17527" s="3">
        <v>44202</v>
      </c>
      <c r="G17527" s="1" t="s">
        <v>91</v>
      </c>
      <c r="H17527" s="1" t="s">
        <v>105</v>
      </c>
      <c r="I17527" s="1">
        <v>257</v>
      </c>
      <c r="J17527" s="1">
        <f>MONTH(BART_Rides[[#This Row],[Date]])</f>
        <v>1</v>
      </c>
      <c r="K17527" s="1">
        <f>WEEKDAY(BART_Rides[[#This Row],[Date]],2)</f>
        <v>3</v>
      </c>
      <c r="L17527" s="1" t="str">
        <f>LEFT(BART_Rides[[#This Row],[Lines]],1)</f>
        <v>Y</v>
      </c>
      <c r="M17527" s="1" t="str">
        <f>IF(BART_Rides[[#This Row],[FirstLetter]]="Y","Yes","No")</f>
        <v>Yes</v>
      </c>
      <c r="N17527" s="1" t="str">
        <f>IF(OR(BART_Rides[[#This Row],[Station Code]]="EM", BART_Rides[[#This Row],[Station Code]]="MT", BART_Rides[[#This Row],[Station Code]]="PL", BART_Rides[[#This Row],[Station Code]]="CC"), "Yes", "No")</f>
        <v>No</v>
      </c>
    </row>
    <row r="17528" spans="6:14">
      <c r="F17528" s="3">
        <v>44203</v>
      </c>
      <c r="G17528" s="1" t="s">
        <v>91</v>
      </c>
      <c r="H17528" s="1" t="s">
        <v>105</v>
      </c>
      <c r="I17528" s="1">
        <v>277</v>
      </c>
      <c r="J17528" s="1">
        <f>MONTH(BART_Rides[[#This Row],[Date]])</f>
        <v>1</v>
      </c>
      <c r="K17528" s="1">
        <f>WEEKDAY(BART_Rides[[#This Row],[Date]],2)</f>
        <v>4</v>
      </c>
      <c r="L17528" s="1" t="str">
        <f>LEFT(BART_Rides[[#This Row],[Lines]],1)</f>
        <v>Y</v>
      </c>
      <c r="M17528" s="1" t="str">
        <f>IF(BART_Rides[[#This Row],[FirstLetter]]="Y","Yes","No")</f>
        <v>Yes</v>
      </c>
      <c r="N17528" s="1" t="str">
        <f>IF(OR(BART_Rides[[#This Row],[Station Code]]="EM", BART_Rides[[#This Row],[Station Code]]="MT", BART_Rides[[#This Row],[Station Code]]="PL", BART_Rides[[#This Row],[Station Code]]="CC"), "Yes", "No")</f>
        <v>No</v>
      </c>
    </row>
    <row r="17529" spans="6:14">
      <c r="F17529" s="3">
        <v>44204</v>
      </c>
      <c r="G17529" s="1" t="s">
        <v>91</v>
      </c>
      <c r="H17529" s="1" t="s">
        <v>105</v>
      </c>
      <c r="I17529" s="1">
        <v>277</v>
      </c>
      <c r="J17529" s="1">
        <f>MONTH(BART_Rides[[#This Row],[Date]])</f>
        <v>1</v>
      </c>
      <c r="K17529" s="1">
        <f>WEEKDAY(BART_Rides[[#This Row],[Date]],2)</f>
        <v>5</v>
      </c>
      <c r="L17529" s="1" t="str">
        <f>LEFT(BART_Rides[[#This Row],[Lines]],1)</f>
        <v>Y</v>
      </c>
      <c r="M17529" s="1" t="str">
        <f>IF(BART_Rides[[#This Row],[FirstLetter]]="Y","Yes","No")</f>
        <v>Yes</v>
      </c>
      <c r="N17529" s="1" t="str">
        <f>IF(OR(BART_Rides[[#This Row],[Station Code]]="EM", BART_Rides[[#This Row],[Station Code]]="MT", BART_Rides[[#This Row],[Station Code]]="PL", BART_Rides[[#This Row],[Station Code]]="CC"), "Yes", "No")</f>
        <v>No</v>
      </c>
    </row>
    <row r="17530" spans="6:14">
      <c r="F17530" s="3">
        <v>44205</v>
      </c>
      <c r="G17530" s="1" t="s">
        <v>91</v>
      </c>
      <c r="H17530" s="1" t="s">
        <v>105</v>
      </c>
      <c r="I17530" s="1">
        <v>133</v>
      </c>
      <c r="J17530" s="1">
        <f>MONTH(BART_Rides[[#This Row],[Date]])</f>
        <v>1</v>
      </c>
      <c r="K17530" s="1">
        <f>WEEKDAY(BART_Rides[[#This Row],[Date]],2)</f>
        <v>6</v>
      </c>
      <c r="L17530" s="1" t="str">
        <f>LEFT(BART_Rides[[#This Row],[Lines]],1)</f>
        <v>Y</v>
      </c>
      <c r="M17530" s="1" t="str">
        <f>IF(BART_Rides[[#This Row],[FirstLetter]]="Y","Yes","No")</f>
        <v>Yes</v>
      </c>
      <c r="N17530" s="1" t="str">
        <f>IF(OR(BART_Rides[[#This Row],[Station Code]]="EM", BART_Rides[[#This Row],[Station Code]]="MT", BART_Rides[[#This Row],[Station Code]]="PL", BART_Rides[[#This Row],[Station Code]]="CC"), "Yes", "No")</f>
        <v>No</v>
      </c>
    </row>
    <row r="17531" spans="6:14">
      <c r="F17531" s="3">
        <v>44206</v>
      </c>
      <c r="G17531" s="1" t="s">
        <v>91</v>
      </c>
      <c r="H17531" s="1" t="s">
        <v>105</v>
      </c>
      <c r="I17531" s="1">
        <v>103</v>
      </c>
      <c r="J17531" s="1">
        <f>MONTH(BART_Rides[[#This Row],[Date]])</f>
        <v>1</v>
      </c>
      <c r="K17531" s="1">
        <f>WEEKDAY(BART_Rides[[#This Row],[Date]],2)</f>
        <v>7</v>
      </c>
      <c r="L17531" s="1" t="str">
        <f>LEFT(BART_Rides[[#This Row],[Lines]],1)</f>
        <v>Y</v>
      </c>
      <c r="M17531" s="1" t="str">
        <f>IF(BART_Rides[[#This Row],[FirstLetter]]="Y","Yes","No")</f>
        <v>Yes</v>
      </c>
      <c r="N17531" s="1" t="str">
        <f>IF(OR(BART_Rides[[#This Row],[Station Code]]="EM", BART_Rides[[#This Row],[Station Code]]="MT", BART_Rides[[#This Row],[Station Code]]="PL", BART_Rides[[#This Row],[Station Code]]="CC"), "Yes", "No")</f>
        <v>No</v>
      </c>
    </row>
    <row r="17532" spans="6:14">
      <c r="F17532" s="3">
        <v>44207</v>
      </c>
      <c r="G17532" s="1" t="s">
        <v>91</v>
      </c>
      <c r="H17532" s="1" t="s">
        <v>105</v>
      </c>
      <c r="I17532" s="1">
        <v>246</v>
      </c>
      <c r="J17532" s="1">
        <f>MONTH(BART_Rides[[#This Row],[Date]])</f>
        <v>1</v>
      </c>
      <c r="K17532" s="1">
        <f>WEEKDAY(BART_Rides[[#This Row],[Date]],2)</f>
        <v>1</v>
      </c>
      <c r="L17532" s="1" t="str">
        <f>LEFT(BART_Rides[[#This Row],[Lines]],1)</f>
        <v>Y</v>
      </c>
      <c r="M17532" s="1" t="str">
        <f>IF(BART_Rides[[#This Row],[FirstLetter]]="Y","Yes","No")</f>
        <v>Yes</v>
      </c>
      <c r="N17532" s="1" t="str">
        <f>IF(OR(BART_Rides[[#This Row],[Station Code]]="EM", BART_Rides[[#This Row],[Station Code]]="MT", BART_Rides[[#This Row],[Station Code]]="PL", BART_Rides[[#This Row],[Station Code]]="CC"), "Yes", "No")</f>
        <v>No</v>
      </c>
    </row>
    <row r="17533" spans="6:14">
      <c r="F17533" s="3">
        <v>44208</v>
      </c>
      <c r="G17533" s="1" t="s">
        <v>91</v>
      </c>
      <c r="H17533" s="1" t="s">
        <v>105</v>
      </c>
      <c r="I17533" s="1">
        <v>296</v>
      </c>
      <c r="J17533" s="1">
        <f>MONTH(BART_Rides[[#This Row],[Date]])</f>
        <v>1</v>
      </c>
      <c r="K17533" s="1">
        <f>WEEKDAY(BART_Rides[[#This Row],[Date]],2)</f>
        <v>2</v>
      </c>
      <c r="L17533" s="1" t="str">
        <f>LEFT(BART_Rides[[#This Row],[Lines]],1)</f>
        <v>Y</v>
      </c>
      <c r="M17533" s="1" t="str">
        <f>IF(BART_Rides[[#This Row],[FirstLetter]]="Y","Yes","No")</f>
        <v>Yes</v>
      </c>
      <c r="N17533" s="1" t="str">
        <f>IF(OR(BART_Rides[[#This Row],[Station Code]]="EM", BART_Rides[[#This Row],[Station Code]]="MT", BART_Rides[[#This Row],[Station Code]]="PL", BART_Rides[[#This Row],[Station Code]]="CC"), "Yes", "No")</f>
        <v>No</v>
      </c>
    </row>
    <row r="17534" spans="6:14">
      <c r="F17534" s="3">
        <v>44209</v>
      </c>
      <c r="G17534" s="1" t="s">
        <v>91</v>
      </c>
      <c r="H17534" s="1" t="s">
        <v>105</v>
      </c>
      <c r="I17534" s="1">
        <v>272</v>
      </c>
      <c r="J17534" s="1">
        <f>MONTH(BART_Rides[[#This Row],[Date]])</f>
        <v>1</v>
      </c>
      <c r="K17534" s="1">
        <f>WEEKDAY(BART_Rides[[#This Row],[Date]],2)</f>
        <v>3</v>
      </c>
      <c r="L17534" s="1" t="str">
        <f>LEFT(BART_Rides[[#This Row],[Lines]],1)</f>
        <v>Y</v>
      </c>
      <c r="M17534" s="1" t="str">
        <f>IF(BART_Rides[[#This Row],[FirstLetter]]="Y","Yes","No")</f>
        <v>Yes</v>
      </c>
      <c r="N17534" s="1" t="str">
        <f>IF(OR(BART_Rides[[#This Row],[Station Code]]="EM", BART_Rides[[#This Row],[Station Code]]="MT", BART_Rides[[#This Row],[Station Code]]="PL", BART_Rides[[#This Row],[Station Code]]="CC"), "Yes", "No")</f>
        <v>No</v>
      </c>
    </row>
    <row r="17535" spans="6:14">
      <c r="F17535" s="3">
        <v>44210</v>
      </c>
      <c r="G17535" s="1" t="s">
        <v>91</v>
      </c>
      <c r="H17535" s="1" t="s">
        <v>105</v>
      </c>
      <c r="I17535" s="1">
        <v>277</v>
      </c>
      <c r="J17535" s="1">
        <f>MONTH(BART_Rides[[#This Row],[Date]])</f>
        <v>1</v>
      </c>
      <c r="K17535" s="1">
        <f>WEEKDAY(BART_Rides[[#This Row],[Date]],2)</f>
        <v>4</v>
      </c>
      <c r="L17535" s="1" t="str">
        <f>LEFT(BART_Rides[[#This Row],[Lines]],1)</f>
        <v>Y</v>
      </c>
      <c r="M17535" s="1" t="str">
        <f>IF(BART_Rides[[#This Row],[FirstLetter]]="Y","Yes","No")</f>
        <v>Yes</v>
      </c>
      <c r="N17535" s="1" t="str">
        <f>IF(OR(BART_Rides[[#This Row],[Station Code]]="EM", BART_Rides[[#This Row],[Station Code]]="MT", BART_Rides[[#This Row],[Station Code]]="PL", BART_Rides[[#This Row],[Station Code]]="CC"), "Yes", "No")</f>
        <v>No</v>
      </c>
    </row>
    <row r="17536" spans="6:14">
      <c r="F17536" s="3">
        <v>44211</v>
      </c>
      <c r="G17536" s="1" t="s">
        <v>91</v>
      </c>
      <c r="H17536" s="1" t="s">
        <v>105</v>
      </c>
      <c r="I17536" s="1">
        <v>257</v>
      </c>
      <c r="J17536" s="1">
        <f>MONTH(BART_Rides[[#This Row],[Date]])</f>
        <v>1</v>
      </c>
      <c r="K17536" s="1">
        <f>WEEKDAY(BART_Rides[[#This Row],[Date]],2)</f>
        <v>5</v>
      </c>
      <c r="L17536" s="1" t="str">
        <f>LEFT(BART_Rides[[#This Row],[Lines]],1)</f>
        <v>Y</v>
      </c>
      <c r="M17536" s="1" t="str">
        <f>IF(BART_Rides[[#This Row],[FirstLetter]]="Y","Yes","No")</f>
        <v>Yes</v>
      </c>
      <c r="N17536" s="1" t="str">
        <f>IF(OR(BART_Rides[[#This Row],[Station Code]]="EM", BART_Rides[[#This Row],[Station Code]]="MT", BART_Rides[[#This Row],[Station Code]]="PL", BART_Rides[[#This Row],[Station Code]]="CC"), "Yes", "No")</f>
        <v>No</v>
      </c>
    </row>
    <row r="17537" spans="6:14">
      <c r="F17537" s="3">
        <v>44212</v>
      </c>
      <c r="G17537" s="1" t="s">
        <v>91</v>
      </c>
      <c r="H17537" s="1" t="s">
        <v>105</v>
      </c>
      <c r="I17537" s="1">
        <v>143</v>
      </c>
      <c r="J17537" s="1">
        <f>MONTH(BART_Rides[[#This Row],[Date]])</f>
        <v>1</v>
      </c>
      <c r="K17537" s="1">
        <f>WEEKDAY(BART_Rides[[#This Row],[Date]],2)</f>
        <v>6</v>
      </c>
      <c r="L17537" s="1" t="str">
        <f>LEFT(BART_Rides[[#This Row],[Lines]],1)</f>
        <v>Y</v>
      </c>
      <c r="M17537" s="1" t="str">
        <f>IF(BART_Rides[[#This Row],[FirstLetter]]="Y","Yes","No")</f>
        <v>Yes</v>
      </c>
      <c r="N17537" s="1" t="str">
        <f>IF(OR(BART_Rides[[#This Row],[Station Code]]="EM", BART_Rides[[#This Row],[Station Code]]="MT", BART_Rides[[#This Row],[Station Code]]="PL", BART_Rides[[#This Row],[Station Code]]="CC"), "Yes", "No")</f>
        <v>No</v>
      </c>
    </row>
    <row r="17538" spans="6:14">
      <c r="F17538" s="3">
        <v>44213</v>
      </c>
      <c r="G17538" s="1" t="s">
        <v>91</v>
      </c>
      <c r="H17538" s="1" t="s">
        <v>105</v>
      </c>
      <c r="I17538" s="1">
        <v>106</v>
      </c>
      <c r="J17538" s="1">
        <f>MONTH(BART_Rides[[#This Row],[Date]])</f>
        <v>1</v>
      </c>
      <c r="K17538" s="1">
        <f>WEEKDAY(BART_Rides[[#This Row],[Date]],2)</f>
        <v>7</v>
      </c>
      <c r="L17538" s="1" t="str">
        <f>LEFT(BART_Rides[[#This Row],[Lines]],1)</f>
        <v>Y</v>
      </c>
      <c r="M17538" s="1" t="str">
        <f>IF(BART_Rides[[#This Row],[FirstLetter]]="Y","Yes","No")</f>
        <v>Yes</v>
      </c>
      <c r="N17538" s="1" t="str">
        <f>IF(OR(BART_Rides[[#This Row],[Station Code]]="EM", BART_Rides[[#This Row],[Station Code]]="MT", BART_Rides[[#This Row],[Station Code]]="PL", BART_Rides[[#This Row],[Station Code]]="CC"), "Yes", "No")</f>
        <v>No</v>
      </c>
    </row>
    <row r="17539" spans="6:14">
      <c r="F17539" s="3">
        <v>44214</v>
      </c>
      <c r="G17539" s="1" t="s">
        <v>91</v>
      </c>
      <c r="H17539" s="1" t="s">
        <v>105</v>
      </c>
      <c r="I17539" s="1">
        <v>153</v>
      </c>
      <c r="J17539" s="1">
        <f>MONTH(BART_Rides[[#This Row],[Date]])</f>
        <v>1</v>
      </c>
      <c r="K17539" s="1">
        <f>WEEKDAY(BART_Rides[[#This Row],[Date]],2)</f>
        <v>1</v>
      </c>
      <c r="L17539" s="1" t="str">
        <f>LEFT(BART_Rides[[#This Row],[Lines]],1)</f>
        <v>Y</v>
      </c>
      <c r="M17539" s="1" t="str">
        <f>IF(BART_Rides[[#This Row],[FirstLetter]]="Y","Yes","No")</f>
        <v>Yes</v>
      </c>
      <c r="N17539" s="1" t="str">
        <f>IF(OR(BART_Rides[[#This Row],[Station Code]]="EM", BART_Rides[[#This Row],[Station Code]]="MT", BART_Rides[[#This Row],[Station Code]]="PL", BART_Rides[[#This Row],[Station Code]]="CC"), "Yes", "No")</f>
        <v>No</v>
      </c>
    </row>
    <row r="17540" spans="6:14">
      <c r="F17540" s="3">
        <v>44215</v>
      </c>
      <c r="G17540" s="1" t="s">
        <v>91</v>
      </c>
      <c r="H17540" s="1" t="s">
        <v>105</v>
      </c>
      <c r="I17540" s="1">
        <v>288</v>
      </c>
      <c r="J17540" s="1">
        <f>MONTH(BART_Rides[[#This Row],[Date]])</f>
        <v>1</v>
      </c>
      <c r="K17540" s="1">
        <f>WEEKDAY(BART_Rides[[#This Row],[Date]],2)</f>
        <v>2</v>
      </c>
      <c r="L17540" s="1" t="str">
        <f>LEFT(BART_Rides[[#This Row],[Lines]],1)</f>
        <v>Y</v>
      </c>
      <c r="M17540" s="1" t="str">
        <f>IF(BART_Rides[[#This Row],[FirstLetter]]="Y","Yes","No")</f>
        <v>Yes</v>
      </c>
      <c r="N17540" s="1" t="str">
        <f>IF(OR(BART_Rides[[#This Row],[Station Code]]="EM", BART_Rides[[#This Row],[Station Code]]="MT", BART_Rides[[#This Row],[Station Code]]="PL", BART_Rides[[#This Row],[Station Code]]="CC"), "Yes", "No")</f>
        <v>No</v>
      </c>
    </row>
    <row r="17541" spans="6:14">
      <c r="F17541" s="3">
        <v>44216</v>
      </c>
      <c r="G17541" s="1" t="s">
        <v>91</v>
      </c>
      <c r="H17541" s="1" t="s">
        <v>105</v>
      </c>
      <c r="I17541" s="1">
        <v>271</v>
      </c>
      <c r="J17541" s="1">
        <f>MONTH(BART_Rides[[#This Row],[Date]])</f>
        <v>1</v>
      </c>
      <c r="K17541" s="1">
        <f>WEEKDAY(BART_Rides[[#This Row],[Date]],2)</f>
        <v>3</v>
      </c>
      <c r="L17541" s="1" t="str">
        <f>LEFT(BART_Rides[[#This Row],[Lines]],1)</f>
        <v>Y</v>
      </c>
      <c r="M17541" s="1" t="str">
        <f>IF(BART_Rides[[#This Row],[FirstLetter]]="Y","Yes","No")</f>
        <v>Yes</v>
      </c>
      <c r="N17541" s="1" t="str">
        <f>IF(OR(BART_Rides[[#This Row],[Station Code]]="EM", BART_Rides[[#This Row],[Station Code]]="MT", BART_Rides[[#This Row],[Station Code]]="PL", BART_Rides[[#This Row],[Station Code]]="CC"), "Yes", "No")</f>
        <v>No</v>
      </c>
    </row>
    <row r="17542" spans="6:14">
      <c r="F17542" s="3">
        <v>44217</v>
      </c>
      <c r="G17542" s="1" t="s">
        <v>91</v>
      </c>
      <c r="H17542" s="1" t="s">
        <v>105</v>
      </c>
      <c r="I17542" s="1">
        <v>287</v>
      </c>
      <c r="J17542" s="1">
        <f>MONTH(BART_Rides[[#This Row],[Date]])</f>
        <v>1</v>
      </c>
      <c r="K17542" s="1">
        <f>WEEKDAY(BART_Rides[[#This Row],[Date]],2)</f>
        <v>4</v>
      </c>
      <c r="L17542" s="1" t="str">
        <f>LEFT(BART_Rides[[#This Row],[Lines]],1)</f>
        <v>Y</v>
      </c>
      <c r="M17542" s="1" t="str">
        <f>IF(BART_Rides[[#This Row],[FirstLetter]]="Y","Yes","No")</f>
        <v>Yes</v>
      </c>
      <c r="N17542" s="1" t="str">
        <f>IF(OR(BART_Rides[[#This Row],[Station Code]]="EM", BART_Rides[[#This Row],[Station Code]]="MT", BART_Rides[[#This Row],[Station Code]]="PL", BART_Rides[[#This Row],[Station Code]]="CC"), "Yes", "No")</f>
        <v>No</v>
      </c>
    </row>
    <row r="17543" spans="6:14">
      <c r="F17543" s="3">
        <v>44218</v>
      </c>
      <c r="G17543" s="1" t="s">
        <v>91</v>
      </c>
      <c r="H17543" s="1" t="s">
        <v>105</v>
      </c>
      <c r="I17543" s="1">
        <v>261</v>
      </c>
      <c r="J17543" s="1">
        <f>MONTH(BART_Rides[[#This Row],[Date]])</f>
        <v>1</v>
      </c>
      <c r="K17543" s="1">
        <f>WEEKDAY(BART_Rides[[#This Row],[Date]],2)</f>
        <v>5</v>
      </c>
      <c r="L17543" s="1" t="str">
        <f>LEFT(BART_Rides[[#This Row],[Lines]],1)</f>
        <v>Y</v>
      </c>
      <c r="M17543" s="1" t="str">
        <f>IF(BART_Rides[[#This Row],[FirstLetter]]="Y","Yes","No")</f>
        <v>Yes</v>
      </c>
      <c r="N17543" s="1" t="str">
        <f>IF(OR(BART_Rides[[#This Row],[Station Code]]="EM", BART_Rides[[#This Row],[Station Code]]="MT", BART_Rides[[#This Row],[Station Code]]="PL", BART_Rides[[#This Row],[Station Code]]="CC"), "Yes", "No")</f>
        <v>No</v>
      </c>
    </row>
    <row r="17544" spans="6:14">
      <c r="F17544" s="3">
        <v>44219</v>
      </c>
      <c r="G17544" s="1" t="s">
        <v>91</v>
      </c>
      <c r="H17544" s="1" t="s">
        <v>105</v>
      </c>
      <c r="I17544" s="1">
        <v>135</v>
      </c>
      <c r="J17544" s="1">
        <f>MONTH(BART_Rides[[#This Row],[Date]])</f>
        <v>1</v>
      </c>
      <c r="K17544" s="1">
        <f>WEEKDAY(BART_Rides[[#This Row],[Date]],2)</f>
        <v>6</v>
      </c>
      <c r="L17544" s="1" t="str">
        <f>LEFT(BART_Rides[[#This Row],[Lines]],1)</f>
        <v>Y</v>
      </c>
      <c r="M17544" s="1" t="str">
        <f>IF(BART_Rides[[#This Row],[FirstLetter]]="Y","Yes","No")</f>
        <v>Yes</v>
      </c>
      <c r="N17544" s="1" t="str">
        <f>IF(OR(BART_Rides[[#This Row],[Station Code]]="EM", BART_Rides[[#This Row],[Station Code]]="MT", BART_Rides[[#This Row],[Station Code]]="PL", BART_Rides[[#This Row],[Station Code]]="CC"), "Yes", "No")</f>
        <v>No</v>
      </c>
    </row>
    <row r="17545" spans="6:14">
      <c r="F17545" s="3">
        <v>44220</v>
      </c>
      <c r="G17545" s="1" t="s">
        <v>91</v>
      </c>
      <c r="H17545" s="1" t="s">
        <v>105</v>
      </c>
      <c r="I17545" s="1">
        <v>73</v>
      </c>
      <c r="J17545" s="1">
        <f>MONTH(BART_Rides[[#This Row],[Date]])</f>
        <v>1</v>
      </c>
      <c r="K17545" s="1">
        <f>WEEKDAY(BART_Rides[[#This Row],[Date]],2)</f>
        <v>7</v>
      </c>
      <c r="L17545" s="1" t="str">
        <f>LEFT(BART_Rides[[#This Row],[Lines]],1)</f>
        <v>Y</v>
      </c>
      <c r="M17545" s="1" t="str">
        <f>IF(BART_Rides[[#This Row],[FirstLetter]]="Y","Yes","No")</f>
        <v>Yes</v>
      </c>
      <c r="N17545" s="1" t="str">
        <f>IF(OR(BART_Rides[[#This Row],[Station Code]]="EM", BART_Rides[[#This Row],[Station Code]]="MT", BART_Rides[[#This Row],[Station Code]]="PL", BART_Rides[[#This Row],[Station Code]]="CC"), "Yes", "No")</f>
        <v>No</v>
      </c>
    </row>
    <row r="17546" spans="6:14">
      <c r="F17546" s="3">
        <v>44221</v>
      </c>
      <c r="G17546" s="1" t="s">
        <v>91</v>
      </c>
      <c r="H17546" s="1" t="s">
        <v>105</v>
      </c>
      <c r="I17546" s="1">
        <v>223</v>
      </c>
      <c r="J17546" s="1">
        <f>MONTH(BART_Rides[[#This Row],[Date]])</f>
        <v>1</v>
      </c>
      <c r="K17546" s="1">
        <f>WEEKDAY(BART_Rides[[#This Row],[Date]],2)</f>
        <v>1</v>
      </c>
      <c r="L17546" s="1" t="str">
        <f>LEFT(BART_Rides[[#This Row],[Lines]],1)</f>
        <v>Y</v>
      </c>
      <c r="M17546" s="1" t="str">
        <f>IF(BART_Rides[[#This Row],[FirstLetter]]="Y","Yes","No")</f>
        <v>Yes</v>
      </c>
      <c r="N17546" s="1" t="str">
        <f>IF(OR(BART_Rides[[#This Row],[Station Code]]="EM", BART_Rides[[#This Row],[Station Code]]="MT", BART_Rides[[#This Row],[Station Code]]="PL", BART_Rides[[#This Row],[Station Code]]="CC"), "Yes", "No")</f>
        <v>No</v>
      </c>
    </row>
    <row r="17547" spans="6:14">
      <c r="F17547" s="3">
        <v>44222</v>
      </c>
      <c r="G17547" s="1" t="s">
        <v>91</v>
      </c>
      <c r="H17547" s="1" t="s">
        <v>105</v>
      </c>
      <c r="I17547" s="1">
        <v>258</v>
      </c>
      <c r="J17547" s="1">
        <f>MONTH(BART_Rides[[#This Row],[Date]])</f>
        <v>1</v>
      </c>
      <c r="K17547" s="1">
        <f>WEEKDAY(BART_Rides[[#This Row],[Date]],2)</f>
        <v>2</v>
      </c>
      <c r="L17547" s="1" t="str">
        <f>LEFT(BART_Rides[[#This Row],[Lines]],1)</f>
        <v>Y</v>
      </c>
      <c r="M17547" s="1" t="str">
        <f>IF(BART_Rides[[#This Row],[FirstLetter]]="Y","Yes","No")</f>
        <v>Yes</v>
      </c>
      <c r="N17547" s="1" t="str">
        <f>IF(OR(BART_Rides[[#This Row],[Station Code]]="EM", BART_Rides[[#This Row],[Station Code]]="MT", BART_Rides[[#This Row],[Station Code]]="PL", BART_Rides[[#This Row],[Station Code]]="CC"), "Yes", "No")</f>
        <v>No</v>
      </c>
    </row>
    <row r="17548" spans="6:14">
      <c r="F17548" s="3">
        <v>44223</v>
      </c>
      <c r="G17548" s="1" t="s">
        <v>91</v>
      </c>
      <c r="H17548" s="1" t="s">
        <v>105</v>
      </c>
      <c r="I17548" s="1">
        <v>233</v>
      </c>
      <c r="J17548" s="1">
        <f>MONTH(BART_Rides[[#This Row],[Date]])</f>
        <v>1</v>
      </c>
      <c r="K17548" s="1">
        <f>WEEKDAY(BART_Rides[[#This Row],[Date]],2)</f>
        <v>3</v>
      </c>
      <c r="L17548" s="1" t="str">
        <f>LEFT(BART_Rides[[#This Row],[Lines]],1)</f>
        <v>Y</v>
      </c>
      <c r="M17548" s="1" t="str">
        <f>IF(BART_Rides[[#This Row],[FirstLetter]]="Y","Yes","No")</f>
        <v>Yes</v>
      </c>
      <c r="N17548" s="1" t="str">
        <f>IF(OR(BART_Rides[[#This Row],[Station Code]]="EM", BART_Rides[[#This Row],[Station Code]]="MT", BART_Rides[[#This Row],[Station Code]]="PL", BART_Rides[[#This Row],[Station Code]]="CC"), "Yes", "No")</f>
        <v>No</v>
      </c>
    </row>
    <row r="17549" spans="6:14">
      <c r="F17549" s="3">
        <v>44224</v>
      </c>
      <c r="G17549" s="1" t="s">
        <v>91</v>
      </c>
      <c r="H17549" s="1" t="s">
        <v>105</v>
      </c>
      <c r="I17549" s="1">
        <v>247</v>
      </c>
      <c r="J17549" s="1">
        <f>MONTH(BART_Rides[[#This Row],[Date]])</f>
        <v>1</v>
      </c>
      <c r="K17549" s="1">
        <f>WEEKDAY(BART_Rides[[#This Row],[Date]],2)</f>
        <v>4</v>
      </c>
      <c r="L17549" s="1" t="str">
        <f>LEFT(BART_Rides[[#This Row],[Lines]],1)</f>
        <v>Y</v>
      </c>
      <c r="M17549" s="1" t="str">
        <f>IF(BART_Rides[[#This Row],[FirstLetter]]="Y","Yes","No")</f>
        <v>Yes</v>
      </c>
      <c r="N17549" s="1" t="str">
        <f>IF(OR(BART_Rides[[#This Row],[Station Code]]="EM", BART_Rides[[#This Row],[Station Code]]="MT", BART_Rides[[#This Row],[Station Code]]="PL", BART_Rides[[#This Row],[Station Code]]="CC"), "Yes", "No")</f>
        <v>No</v>
      </c>
    </row>
    <row r="17550" spans="6:14">
      <c r="F17550" s="3">
        <v>44225</v>
      </c>
      <c r="G17550" s="1" t="s">
        <v>91</v>
      </c>
      <c r="H17550" s="1" t="s">
        <v>105</v>
      </c>
      <c r="I17550" s="1">
        <v>252</v>
      </c>
      <c r="J17550" s="1">
        <f>MONTH(BART_Rides[[#This Row],[Date]])</f>
        <v>1</v>
      </c>
      <c r="K17550" s="1">
        <f>WEEKDAY(BART_Rides[[#This Row],[Date]],2)</f>
        <v>5</v>
      </c>
      <c r="L17550" s="1" t="str">
        <f>LEFT(BART_Rides[[#This Row],[Lines]],1)</f>
        <v>Y</v>
      </c>
      <c r="M17550" s="1" t="str">
        <f>IF(BART_Rides[[#This Row],[FirstLetter]]="Y","Yes","No")</f>
        <v>Yes</v>
      </c>
      <c r="N17550" s="1" t="str">
        <f>IF(OR(BART_Rides[[#This Row],[Station Code]]="EM", BART_Rides[[#This Row],[Station Code]]="MT", BART_Rides[[#This Row],[Station Code]]="PL", BART_Rides[[#This Row],[Station Code]]="CC"), "Yes", "No")</f>
        <v>No</v>
      </c>
    </row>
    <row r="17551" spans="6:14">
      <c r="F17551" s="3">
        <v>44226</v>
      </c>
      <c r="G17551" s="1" t="s">
        <v>91</v>
      </c>
      <c r="H17551" s="1" t="s">
        <v>105</v>
      </c>
      <c r="I17551" s="1">
        <v>124</v>
      </c>
      <c r="J17551" s="1">
        <f>MONTH(BART_Rides[[#This Row],[Date]])</f>
        <v>1</v>
      </c>
      <c r="K17551" s="1">
        <f>WEEKDAY(BART_Rides[[#This Row],[Date]],2)</f>
        <v>6</v>
      </c>
      <c r="L17551" s="1" t="str">
        <f>LEFT(BART_Rides[[#This Row],[Lines]],1)</f>
        <v>Y</v>
      </c>
      <c r="M17551" s="1" t="str">
        <f>IF(BART_Rides[[#This Row],[FirstLetter]]="Y","Yes","No")</f>
        <v>Yes</v>
      </c>
      <c r="N17551" s="1" t="str">
        <f>IF(OR(BART_Rides[[#This Row],[Station Code]]="EM", BART_Rides[[#This Row],[Station Code]]="MT", BART_Rides[[#This Row],[Station Code]]="PL", BART_Rides[[#This Row],[Station Code]]="CC"), "Yes", "No")</f>
        <v>No</v>
      </c>
    </row>
    <row r="17552" spans="6:14">
      <c r="F17552" s="3">
        <v>44227</v>
      </c>
      <c r="G17552" s="1" t="s">
        <v>91</v>
      </c>
      <c r="H17552" s="1" t="s">
        <v>105</v>
      </c>
      <c r="I17552" s="1">
        <v>90</v>
      </c>
      <c r="J17552" s="1">
        <f>MONTH(BART_Rides[[#This Row],[Date]])</f>
        <v>1</v>
      </c>
      <c r="K17552" s="1">
        <f>WEEKDAY(BART_Rides[[#This Row],[Date]],2)</f>
        <v>7</v>
      </c>
      <c r="L17552" s="1" t="str">
        <f>LEFT(BART_Rides[[#This Row],[Lines]],1)</f>
        <v>Y</v>
      </c>
      <c r="M17552" s="1" t="str">
        <f>IF(BART_Rides[[#This Row],[FirstLetter]]="Y","Yes","No")</f>
        <v>Yes</v>
      </c>
      <c r="N17552" s="1" t="str">
        <f>IF(OR(BART_Rides[[#This Row],[Station Code]]="EM", BART_Rides[[#This Row],[Station Code]]="MT", BART_Rides[[#This Row],[Station Code]]="PL", BART_Rides[[#This Row],[Station Code]]="CC"), "Yes", "No")</f>
        <v>No</v>
      </c>
    </row>
    <row r="17553" spans="6:14">
      <c r="F17553" s="3">
        <v>44228</v>
      </c>
      <c r="G17553" s="1" t="s">
        <v>91</v>
      </c>
      <c r="H17553" s="1" t="s">
        <v>105</v>
      </c>
      <c r="I17553" s="1">
        <v>263</v>
      </c>
      <c r="J17553" s="1">
        <f>MONTH(BART_Rides[[#This Row],[Date]])</f>
        <v>2</v>
      </c>
      <c r="K17553" s="1">
        <f>WEEKDAY(BART_Rides[[#This Row],[Date]],2)</f>
        <v>1</v>
      </c>
      <c r="L17553" s="1" t="str">
        <f>LEFT(BART_Rides[[#This Row],[Lines]],1)</f>
        <v>Y</v>
      </c>
      <c r="M17553" s="1" t="str">
        <f>IF(BART_Rides[[#This Row],[FirstLetter]]="Y","Yes","No")</f>
        <v>Yes</v>
      </c>
      <c r="N17553" s="1" t="str">
        <f>IF(OR(BART_Rides[[#This Row],[Station Code]]="EM", BART_Rides[[#This Row],[Station Code]]="MT", BART_Rides[[#This Row],[Station Code]]="PL", BART_Rides[[#This Row],[Station Code]]="CC"), "Yes", "No")</f>
        <v>No</v>
      </c>
    </row>
    <row r="17554" spans="6:14">
      <c r="F17554" s="3">
        <v>44229</v>
      </c>
      <c r="G17554" s="1" t="s">
        <v>91</v>
      </c>
      <c r="H17554" s="1" t="s">
        <v>105</v>
      </c>
      <c r="I17554" s="1">
        <v>252</v>
      </c>
      <c r="J17554" s="1">
        <f>MONTH(BART_Rides[[#This Row],[Date]])</f>
        <v>2</v>
      </c>
      <c r="K17554" s="1">
        <f>WEEKDAY(BART_Rides[[#This Row],[Date]],2)</f>
        <v>2</v>
      </c>
      <c r="L17554" s="1" t="str">
        <f>LEFT(BART_Rides[[#This Row],[Lines]],1)</f>
        <v>Y</v>
      </c>
      <c r="M17554" s="1" t="str">
        <f>IF(BART_Rides[[#This Row],[FirstLetter]]="Y","Yes","No")</f>
        <v>Yes</v>
      </c>
      <c r="N17554" s="1" t="str">
        <f>IF(OR(BART_Rides[[#This Row],[Station Code]]="EM", BART_Rides[[#This Row],[Station Code]]="MT", BART_Rides[[#This Row],[Station Code]]="PL", BART_Rides[[#This Row],[Station Code]]="CC"), "Yes", "No")</f>
        <v>No</v>
      </c>
    </row>
    <row r="17555" spans="6:14">
      <c r="F17555" s="3">
        <v>44230</v>
      </c>
      <c r="G17555" s="1" t="s">
        <v>91</v>
      </c>
      <c r="H17555" s="1" t="s">
        <v>105</v>
      </c>
      <c r="I17555" s="1">
        <v>264</v>
      </c>
      <c r="J17555" s="1">
        <f>MONTH(BART_Rides[[#This Row],[Date]])</f>
        <v>2</v>
      </c>
      <c r="K17555" s="1">
        <f>WEEKDAY(BART_Rides[[#This Row],[Date]],2)</f>
        <v>3</v>
      </c>
      <c r="L17555" s="1" t="str">
        <f>LEFT(BART_Rides[[#This Row],[Lines]],1)</f>
        <v>Y</v>
      </c>
      <c r="M17555" s="1" t="str">
        <f>IF(BART_Rides[[#This Row],[FirstLetter]]="Y","Yes","No")</f>
        <v>Yes</v>
      </c>
      <c r="N17555" s="1" t="str">
        <f>IF(OR(BART_Rides[[#This Row],[Station Code]]="EM", BART_Rides[[#This Row],[Station Code]]="MT", BART_Rides[[#This Row],[Station Code]]="PL", BART_Rides[[#This Row],[Station Code]]="CC"), "Yes", "No")</f>
        <v>No</v>
      </c>
    </row>
    <row r="17556" spans="6:14">
      <c r="F17556" s="3">
        <v>44231</v>
      </c>
      <c r="G17556" s="1" t="s">
        <v>91</v>
      </c>
      <c r="H17556" s="1" t="s">
        <v>105</v>
      </c>
      <c r="I17556" s="1">
        <v>294</v>
      </c>
      <c r="J17556" s="1">
        <f>MONTH(BART_Rides[[#This Row],[Date]])</f>
        <v>2</v>
      </c>
      <c r="K17556" s="1">
        <f>WEEKDAY(BART_Rides[[#This Row],[Date]],2)</f>
        <v>4</v>
      </c>
      <c r="L17556" s="1" t="str">
        <f>LEFT(BART_Rides[[#This Row],[Lines]],1)</f>
        <v>Y</v>
      </c>
      <c r="M17556" s="1" t="str">
        <f>IF(BART_Rides[[#This Row],[FirstLetter]]="Y","Yes","No")</f>
        <v>Yes</v>
      </c>
      <c r="N17556" s="1" t="str">
        <f>IF(OR(BART_Rides[[#This Row],[Station Code]]="EM", BART_Rides[[#This Row],[Station Code]]="MT", BART_Rides[[#This Row],[Station Code]]="PL", BART_Rides[[#This Row],[Station Code]]="CC"), "Yes", "No")</f>
        <v>No</v>
      </c>
    </row>
    <row r="17557" spans="6:14">
      <c r="F17557" s="3">
        <v>44232</v>
      </c>
      <c r="G17557" s="1" t="s">
        <v>91</v>
      </c>
      <c r="H17557" s="1" t="s">
        <v>105</v>
      </c>
      <c r="I17557" s="1">
        <v>264</v>
      </c>
      <c r="J17557" s="1">
        <f>MONTH(BART_Rides[[#This Row],[Date]])</f>
        <v>2</v>
      </c>
      <c r="K17557" s="1">
        <f>WEEKDAY(BART_Rides[[#This Row],[Date]],2)</f>
        <v>5</v>
      </c>
      <c r="L17557" s="1" t="str">
        <f>LEFT(BART_Rides[[#This Row],[Lines]],1)</f>
        <v>Y</v>
      </c>
      <c r="M17557" s="1" t="str">
        <f>IF(BART_Rides[[#This Row],[FirstLetter]]="Y","Yes","No")</f>
        <v>Yes</v>
      </c>
      <c r="N17557" s="1" t="str">
        <f>IF(OR(BART_Rides[[#This Row],[Station Code]]="EM", BART_Rides[[#This Row],[Station Code]]="MT", BART_Rides[[#This Row],[Station Code]]="PL", BART_Rides[[#This Row],[Station Code]]="CC"), "Yes", "No")</f>
        <v>No</v>
      </c>
    </row>
    <row r="17558" spans="6:14">
      <c r="F17558" s="3">
        <v>44233</v>
      </c>
      <c r="G17558" s="1" t="s">
        <v>91</v>
      </c>
      <c r="H17558" s="1" t="s">
        <v>105</v>
      </c>
      <c r="I17558" s="1">
        <v>159</v>
      </c>
      <c r="J17558" s="1">
        <f>MONTH(BART_Rides[[#This Row],[Date]])</f>
        <v>2</v>
      </c>
      <c r="K17558" s="1">
        <f>WEEKDAY(BART_Rides[[#This Row],[Date]],2)</f>
        <v>6</v>
      </c>
      <c r="L17558" s="1" t="str">
        <f>LEFT(BART_Rides[[#This Row],[Lines]],1)</f>
        <v>Y</v>
      </c>
      <c r="M17558" s="1" t="str">
        <f>IF(BART_Rides[[#This Row],[FirstLetter]]="Y","Yes","No")</f>
        <v>Yes</v>
      </c>
      <c r="N17558" s="1" t="str">
        <f>IF(OR(BART_Rides[[#This Row],[Station Code]]="EM", BART_Rides[[#This Row],[Station Code]]="MT", BART_Rides[[#This Row],[Station Code]]="PL", BART_Rides[[#This Row],[Station Code]]="CC"), "Yes", "No")</f>
        <v>No</v>
      </c>
    </row>
    <row r="17559" spans="6:14">
      <c r="F17559" s="3">
        <v>44234</v>
      </c>
      <c r="G17559" s="1" t="s">
        <v>91</v>
      </c>
      <c r="H17559" s="1" t="s">
        <v>105</v>
      </c>
      <c r="I17559" s="1">
        <v>114</v>
      </c>
      <c r="J17559" s="1">
        <f>MONTH(BART_Rides[[#This Row],[Date]])</f>
        <v>2</v>
      </c>
      <c r="K17559" s="1">
        <f>WEEKDAY(BART_Rides[[#This Row],[Date]],2)</f>
        <v>7</v>
      </c>
      <c r="L17559" s="1" t="str">
        <f>LEFT(BART_Rides[[#This Row],[Lines]],1)</f>
        <v>Y</v>
      </c>
      <c r="M17559" s="1" t="str">
        <f>IF(BART_Rides[[#This Row],[FirstLetter]]="Y","Yes","No")</f>
        <v>Yes</v>
      </c>
      <c r="N17559" s="1" t="str">
        <f>IF(OR(BART_Rides[[#This Row],[Station Code]]="EM", BART_Rides[[#This Row],[Station Code]]="MT", BART_Rides[[#This Row],[Station Code]]="PL", BART_Rides[[#This Row],[Station Code]]="CC"), "Yes", "No")</f>
        <v>No</v>
      </c>
    </row>
    <row r="17560" spans="6:14">
      <c r="F17560" s="3">
        <v>44235</v>
      </c>
      <c r="G17560" s="1" t="s">
        <v>91</v>
      </c>
      <c r="H17560" s="1" t="s">
        <v>105</v>
      </c>
      <c r="I17560" s="1">
        <v>273</v>
      </c>
      <c r="J17560" s="1">
        <f>MONTH(BART_Rides[[#This Row],[Date]])</f>
        <v>2</v>
      </c>
      <c r="K17560" s="1">
        <f>WEEKDAY(BART_Rides[[#This Row],[Date]],2)</f>
        <v>1</v>
      </c>
      <c r="L17560" s="1" t="str">
        <f>LEFT(BART_Rides[[#This Row],[Lines]],1)</f>
        <v>Y</v>
      </c>
      <c r="M17560" s="1" t="str">
        <f>IF(BART_Rides[[#This Row],[FirstLetter]]="Y","Yes","No")</f>
        <v>Yes</v>
      </c>
      <c r="N17560" s="1" t="str">
        <f>IF(OR(BART_Rides[[#This Row],[Station Code]]="EM", BART_Rides[[#This Row],[Station Code]]="MT", BART_Rides[[#This Row],[Station Code]]="PL", BART_Rides[[#This Row],[Station Code]]="CC"), "Yes", "No")</f>
        <v>No</v>
      </c>
    </row>
    <row r="17561" spans="6:14">
      <c r="F17561" s="3">
        <v>44236</v>
      </c>
      <c r="G17561" s="1" t="s">
        <v>91</v>
      </c>
      <c r="H17561" s="1" t="s">
        <v>105</v>
      </c>
      <c r="I17561" s="1">
        <v>305</v>
      </c>
      <c r="J17561" s="1">
        <f>MONTH(BART_Rides[[#This Row],[Date]])</f>
        <v>2</v>
      </c>
      <c r="K17561" s="1">
        <f>WEEKDAY(BART_Rides[[#This Row],[Date]],2)</f>
        <v>2</v>
      </c>
      <c r="L17561" s="1" t="str">
        <f>LEFT(BART_Rides[[#This Row],[Lines]],1)</f>
        <v>Y</v>
      </c>
      <c r="M17561" s="1" t="str">
        <f>IF(BART_Rides[[#This Row],[FirstLetter]]="Y","Yes","No")</f>
        <v>Yes</v>
      </c>
      <c r="N17561" s="1" t="str">
        <f>IF(OR(BART_Rides[[#This Row],[Station Code]]="EM", BART_Rides[[#This Row],[Station Code]]="MT", BART_Rides[[#This Row],[Station Code]]="PL", BART_Rides[[#This Row],[Station Code]]="CC"), "Yes", "No")</f>
        <v>No</v>
      </c>
    </row>
    <row r="17562" spans="6:14">
      <c r="F17562" s="3">
        <v>44237</v>
      </c>
      <c r="G17562" s="1" t="s">
        <v>91</v>
      </c>
      <c r="H17562" s="1" t="s">
        <v>105</v>
      </c>
      <c r="I17562" s="1">
        <v>305</v>
      </c>
      <c r="J17562" s="1">
        <f>MONTH(BART_Rides[[#This Row],[Date]])</f>
        <v>2</v>
      </c>
      <c r="K17562" s="1">
        <f>WEEKDAY(BART_Rides[[#This Row],[Date]],2)</f>
        <v>3</v>
      </c>
      <c r="L17562" s="1" t="str">
        <f>LEFT(BART_Rides[[#This Row],[Lines]],1)</f>
        <v>Y</v>
      </c>
      <c r="M17562" s="1" t="str">
        <f>IF(BART_Rides[[#This Row],[FirstLetter]]="Y","Yes","No")</f>
        <v>Yes</v>
      </c>
      <c r="N17562" s="1" t="str">
        <f>IF(OR(BART_Rides[[#This Row],[Station Code]]="EM", BART_Rides[[#This Row],[Station Code]]="MT", BART_Rides[[#This Row],[Station Code]]="PL", BART_Rides[[#This Row],[Station Code]]="CC"), "Yes", "No")</f>
        <v>No</v>
      </c>
    </row>
    <row r="17563" spans="6:14">
      <c r="F17563" s="3">
        <v>44238</v>
      </c>
      <c r="G17563" s="1" t="s">
        <v>91</v>
      </c>
      <c r="H17563" s="1" t="s">
        <v>105</v>
      </c>
      <c r="I17563" s="1">
        <v>293</v>
      </c>
      <c r="J17563" s="1">
        <f>MONTH(BART_Rides[[#This Row],[Date]])</f>
        <v>2</v>
      </c>
      <c r="K17563" s="1">
        <f>WEEKDAY(BART_Rides[[#This Row],[Date]],2)</f>
        <v>4</v>
      </c>
      <c r="L17563" s="1" t="str">
        <f>LEFT(BART_Rides[[#This Row],[Lines]],1)</f>
        <v>Y</v>
      </c>
      <c r="M17563" s="1" t="str">
        <f>IF(BART_Rides[[#This Row],[FirstLetter]]="Y","Yes","No")</f>
        <v>Yes</v>
      </c>
      <c r="N17563" s="1" t="str">
        <f>IF(OR(BART_Rides[[#This Row],[Station Code]]="EM", BART_Rides[[#This Row],[Station Code]]="MT", BART_Rides[[#This Row],[Station Code]]="PL", BART_Rides[[#This Row],[Station Code]]="CC"), "Yes", "No")</f>
        <v>No</v>
      </c>
    </row>
    <row r="17564" spans="6:14">
      <c r="F17564" s="3">
        <v>44239</v>
      </c>
      <c r="G17564" s="1" t="s">
        <v>91</v>
      </c>
      <c r="H17564" s="1" t="s">
        <v>105</v>
      </c>
      <c r="I17564" s="1">
        <v>287</v>
      </c>
      <c r="J17564" s="1">
        <f>MONTH(BART_Rides[[#This Row],[Date]])</f>
        <v>2</v>
      </c>
      <c r="K17564" s="1">
        <f>WEEKDAY(BART_Rides[[#This Row],[Date]],2)</f>
        <v>5</v>
      </c>
      <c r="L17564" s="1" t="str">
        <f>LEFT(BART_Rides[[#This Row],[Lines]],1)</f>
        <v>Y</v>
      </c>
      <c r="M17564" s="1" t="str">
        <f>IF(BART_Rides[[#This Row],[FirstLetter]]="Y","Yes","No")</f>
        <v>Yes</v>
      </c>
      <c r="N17564" s="1" t="str">
        <f>IF(OR(BART_Rides[[#This Row],[Station Code]]="EM", BART_Rides[[#This Row],[Station Code]]="MT", BART_Rides[[#This Row],[Station Code]]="PL", BART_Rides[[#This Row],[Station Code]]="CC"), "Yes", "No")</f>
        <v>No</v>
      </c>
    </row>
    <row r="17565" spans="6:14">
      <c r="F17565" s="3">
        <v>44240</v>
      </c>
      <c r="G17565" s="1" t="s">
        <v>91</v>
      </c>
      <c r="H17565" s="1" t="s">
        <v>105</v>
      </c>
      <c r="I17565" s="1">
        <v>138</v>
      </c>
      <c r="J17565" s="1">
        <f>MONTH(BART_Rides[[#This Row],[Date]])</f>
        <v>2</v>
      </c>
      <c r="K17565" s="1">
        <f>WEEKDAY(BART_Rides[[#This Row],[Date]],2)</f>
        <v>6</v>
      </c>
      <c r="L17565" s="1" t="str">
        <f>LEFT(BART_Rides[[#This Row],[Lines]],1)</f>
        <v>Y</v>
      </c>
      <c r="M17565" s="1" t="str">
        <f>IF(BART_Rides[[#This Row],[FirstLetter]]="Y","Yes","No")</f>
        <v>Yes</v>
      </c>
      <c r="N17565" s="1" t="str">
        <f>IF(OR(BART_Rides[[#This Row],[Station Code]]="EM", BART_Rides[[#This Row],[Station Code]]="MT", BART_Rides[[#This Row],[Station Code]]="PL", BART_Rides[[#This Row],[Station Code]]="CC"), "Yes", "No")</f>
        <v>No</v>
      </c>
    </row>
    <row r="17566" spans="6:14">
      <c r="F17566" s="3">
        <v>44241</v>
      </c>
      <c r="G17566" s="1" t="s">
        <v>91</v>
      </c>
      <c r="H17566" s="1" t="s">
        <v>105</v>
      </c>
      <c r="I17566" s="1">
        <v>88</v>
      </c>
      <c r="J17566" s="1">
        <f>MONTH(BART_Rides[[#This Row],[Date]])</f>
        <v>2</v>
      </c>
      <c r="K17566" s="1">
        <f>WEEKDAY(BART_Rides[[#This Row],[Date]],2)</f>
        <v>7</v>
      </c>
      <c r="L17566" s="1" t="str">
        <f>LEFT(BART_Rides[[#This Row],[Lines]],1)</f>
        <v>Y</v>
      </c>
      <c r="M17566" s="1" t="str">
        <f>IF(BART_Rides[[#This Row],[FirstLetter]]="Y","Yes","No")</f>
        <v>Yes</v>
      </c>
      <c r="N17566" s="1" t="str">
        <f>IF(OR(BART_Rides[[#This Row],[Station Code]]="EM", BART_Rides[[#This Row],[Station Code]]="MT", BART_Rides[[#This Row],[Station Code]]="PL", BART_Rides[[#This Row],[Station Code]]="CC"), "Yes", "No")</f>
        <v>No</v>
      </c>
    </row>
    <row r="17567" spans="6:14">
      <c r="F17567" s="3">
        <v>44242</v>
      </c>
      <c r="G17567" s="1" t="s">
        <v>91</v>
      </c>
      <c r="H17567" s="1" t="s">
        <v>105</v>
      </c>
      <c r="I17567" s="1">
        <v>152</v>
      </c>
      <c r="J17567" s="1">
        <f>MONTH(BART_Rides[[#This Row],[Date]])</f>
        <v>2</v>
      </c>
      <c r="K17567" s="1">
        <f>WEEKDAY(BART_Rides[[#This Row],[Date]],2)</f>
        <v>1</v>
      </c>
      <c r="L17567" s="1" t="str">
        <f>LEFT(BART_Rides[[#This Row],[Lines]],1)</f>
        <v>Y</v>
      </c>
      <c r="M17567" s="1" t="str">
        <f>IF(BART_Rides[[#This Row],[FirstLetter]]="Y","Yes","No")</f>
        <v>Yes</v>
      </c>
      <c r="N17567" s="1" t="str">
        <f>IF(OR(BART_Rides[[#This Row],[Station Code]]="EM", BART_Rides[[#This Row],[Station Code]]="MT", BART_Rides[[#This Row],[Station Code]]="PL", BART_Rides[[#This Row],[Station Code]]="CC"), "Yes", "No")</f>
        <v>No</v>
      </c>
    </row>
    <row r="17568" spans="6:14">
      <c r="F17568" s="3">
        <v>44243</v>
      </c>
      <c r="G17568" s="1" t="s">
        <v>91</v>
      </c>
      <c r="H17568" s="1" t="s">
        <v>105</v>
      </c>
      <c r="I17568" s="1">
        <v>314</v>
      </c>
      <c r="J17568" s="1">
        <f>MONTH(BART_Rides[[#This Row],[Date]])</f>
        <v>2</v>
      </c>
      <c r="K17568" s="1">
        <f>WEEKDAY(BART_Rides[[#This Row],[Date]],2)</f>
        <v>2</v>
      </c>
      <c r="L17568" s="1" t="str">
        <f>LEFT(BART_Rides[[#This Row],[Lines]],1)</f>
        <v>Y</v>
      </c>
      <c r="M17568" s="1" t="str">
        <f>IF(BART_Rides[[#This Row],[FirstLetter]]="Y","Yes","No")</f>
        <v>Yes</v>
      </c>
      <c r="N17568" s="1" t="str">
        <f>IF(OR(BART_Rides[[#This Row],[Station Code]]="EM", BART_Rides[[#This Row],[Station Code]]="MT", BART_Rides[[#This Row],[Station Code]]="PL", BART_Rides[[#This Row],[Station Code]]="CC"), "Yes", "No")</f>
        <v>No</v>
      </c>
    </row>
    <row r="17569" spans="6:14">
      <c r="F17569" s="3">
        <v>44244</v>
      </c>
      <c r="G17569" s="1" t="s">
        <v>91</v>
      </c>
      <c r="H17569" s="1" t="s">
        <v>105</v>
      </c>
      <c r="I17569" s="1">
        <v>297</v>
      </c>
      <c r="J17569" s="1">
        <f>MONTH(BART_Rides[[#This Row],[Date]])</f>
        <v>2</v>
      </c>
      <c r="K17569" s="1">
        <f>WEEKDAY(BART_Rides[[#This Row],[Date]],2)</f>
        <v>3</v>
      </c>
      <c r="L17569" s="1" t="str">
        <f>LEFT(BART_Rides[[#This Row],[Lines]],1)</f>
        <v>Y</v>
      </c>
      <c r="M17569" s="1" t="str">
        <f>IF(BART_Rides[[#This Row],[FirstLetter]]="Y","Yes","No")</f>
        <v>Yes</v>
      </c>
      <c r="N17569" s="1" t="str">
        <f>IF(OR(BART_Rides[[#This Row],[Station Code]]="EM", BART_Rides[[#This Row],[Station Code]]="MT", BART_Rides[[#This Row],[Station Code]]="PL", BART_Rides[[#This Row],[Station Code]]="CC"), "Yes", "No")</f>
        <v>No</v>
      </c>
    </row>
    <row r="17570" spans="6:14">
      <c r="F17570" s="3">
        <v>44245</v>
      </c>
      <c r="G17570" s="1" t="s">
        <v>91</v>
      </c>
      <c r="H17570" s="1" t="s">
        <v>105</v>
      </c>
      <c r="I17570" s="1">
        <v>306</v>
      </c>
      <c r="J17570" s="1">
        <f>MONTH(BART_Rides[[#This Row],[Date]])</f>
        <v>2</v>
      </c>
      <c r="K17570" s="1">
        <f>WEEKDAY(BART_Rides[[#This Row],[Date]],2)</f>
        <v>4</v>
      </c>
      <c r="L17570" s="1" t="str">
        <f>LEFT(BART_Rides[[#This Row],[Lines]],1)</f>
        <v>Y</v>
      </c>
      <c r="M17570" s="1" t="str">
        <f>IF(BART_Rides[[#This Row],[FirstLetter]]="Y","Yes","No")</f>
        <v>Yes</v>
      </c>
      <c r="N17570" s="1" t="str">
        <f>IF(OR(BART_Rides[[#This Row],[Station Code]]="EM", BART_Rides[[#This Row],[Station Code]]="MT", BART_Rides[[#This Row],[Station Code]]="PL", BART_Rides[[#This Row],[Station Code]]="CC"), "Yes", "No")</f>
        <v>No</v>
      </c>
    </row>
    <row r="17571" spans="6:14">
      <c r="F17571" s="3">
        <v>44246</v>
      </c>
      <c r="G17571" s="1" t="s">
        <v>91</v>
      </c>
      <c r="H17571" s="1" t="s">
        <v>105</v>
      </c>
      <c r="I17571" s="1">
        <v>276</v>
      </c>
      <c r="J17571" s="1">
        <f>MONTH(BART_Rides[[#This Row],[Date]])</f>
        <v>2</v>
      </c>
      <c r="K17571" s="1">
        <f>WEEKDAY(BART_Rides[[#This Row],[Date]],2)</f>
        <v>5</v>
      </c>
      <c r="L17571" s="1" t="str">
        <f>LEFT(BART_Rides[[#This Row],[Lines]],1)</f>
        <v>Y</v>
      </c>
      <c r="M17571" s="1" t="str">
        <f>IF(BART_Rides[[#This Row],[FirstLetter]]="Y","Yes","No")</f>
        <v>Yes</v>
      </c>
      <c r="N17571" s="1" t="str">
        <f>IF(OR(BART_Rides[[#This Row],[Station Code]]="EM", BART_Rides[[#This Row],[Station Code]]="MT", BART_Rides[[#This Row],[Station Code]]="PL", BART_Rides[[#This Row],[Station Code]]="CC"), "Yes", "No")</f>
        <v>No</v>
      </c>
    </row>
    <row r="17572" spans="6:14">
      <c r="F17572" s="3">
        <v>44247</v>
      </c>
      <c r="G17572" s="1" t="s">
        <v>91</v>
      </c>
      <c r="H17572" s="1" t="s">
        <v>105</v>
      </c>
      <c r="I17572" s="1">
        <v>149</v>
      </c>
      <c r="J17572" s="1">
        <f>MONTH(BART_Rides[[#This Row],[Date]])</f>
        <v>2</v>
      </c>
      <c r="K17572" s="1">
        <f>WEEKDAY(BART_Rides[[#This Row],[Date]],2)</f>
        <v>6</v>
      </c>
      <c r="L17572" s="1" t="str">
        <f>LEFT(BART_Rides[[#This Row],[Lines]],1)</f>
        <v>Y</v>
      </c>
      <c r="M17572" s="1" t="str">
        <f>IF(BART_Rides[[#This Row],[FirstLetter]]="Y","Yes","No")</f>
        <v>Yes</v>
      </c>
      <c r="N17572" s="1" t="str">
        <f>IF(OR(BART_Rides[[#This Row],[Station Code]]="EM", BART_Rides[[#This Row],[Station Code]]="MT", BART_Rides[[#This Row],[Station Code]]="PL", BART_Rides[[#This Row],[Station Code]]="CC"), "Yes", "No")</f>
        <v>No</v>
      </c>
    </row>
    <row r="17573" spans="6:14">
      <c r="F17573" s="3">
        <v>44248</v>
      </c>
      <c r="G17573" s="1" t="s">
        <v>91</v>
      </c>
      <c r="H17573" s="1" t="s">
        <v>105</v>
      </c>
      <c r="I17573" s="1">
        <v>105</v>
      </c>
      <c r="J17573" s="1">
        <f>MONTH(BART_Rides[[#This Row],[Date]])</f>
        <v>2</v>
      </c>
      <c r="K17573" s="1">
        <f>WEEKDAY(BART_Rides[[#This Row],[Date]],2)</f>
        <v>7</v>
      </c>
      <c r="L17573" s="1" t="str">
        <f>LEFT(BART_Rides[[#This Row],[Lines]],1)</f>
        <v>Y</v>
      </c>
      <c r="M17573" s="1" t="str">
        <f>IF(BART_Rides[[#This Row],[FirstLetter]]="Y","Yes","No")</f>
        <v>Yes</v>
      </c>
      <c r="N17573" s="1" t="str">
        <f>IF(OR(BART_Rides[[#This Row],[Station Code]]="EM", BART_Rides[[#This Row],[Station Code]]="MT", BART_Rides[[#This Row],[Station Code]]="PL", BART_Rides[[#This Row],[Station Code]]="CC"), "Yes", "No")</f>
        <v>No</v>
      </c>
    </row>
    <row r="17574" spans="6:14">
      <c r="F17574" s="3">
        <v>44249</v>
      </c>
      <c r="G17574" s="1" t="s">
        <v>91</v>
      </c>
      <c r="H17574" s="1" t="s">
        <v>105</v>
      </c>
      <c r="I17574" s="1">
        <v>300</v>
      </c>
      <c r="J17574" s="1">
        <f>MONTH(BART_Rides[[#This Row],[Date]])</f>
        <v>2</v>
      </c>
      <c r="K17574" s="1">
        <f>WEEKDAY(BART_Rides[[#This Row],[Date]],2)</f>
        <v>1</v>
      </c>
      <c r="L17574" s="1" t="str">
        <f>LEFT(BART_Rides[[#This Row],[Lines]],1)</f>
        <v>Y</v>
      </c>
      <c r="M17574" s="1" t="str">
        <f>IF(BART_Rides[[#This Row],[FirstLetter]]="Y","Yes","No")</f>
        <v>Yes</v>
      </c>
      <c r="N17574" s="1" t="str">
        <f>IF(OR(BART_Rides[[#This Row],[Station Code]]="EM", BART_Rides[[#This Row],[Station Code]]="MT", BART_Rides[[#This Row],[Station Code]]="PL", BART_Rides[[#This Row],[Station Code]]="CC"), "Yes", "No")</f>
        <v>No</v>
      </c>
    </row>
    <row r="17575" spans="6:14">
      <c r="F17575" s="3">
        <v>44250</v>
      </c>
      <c r="G17575" s="1" t="s">
        <v>91</v>
      </c>
      <c r="H17575" s="1" t="s">
        <v>105</v>
      </c>
      <c r="I17575" s="1">
        <v>318</v>
      </c>
      <c r="J17575" s="1">
        <f>MONTH(BART_Rides[[#This Row],[Date]])</f>
        <v>2</v>
      </c>
      <c r="K17575" s="1">
        <f>WEEKDAY(BART_Rides[[#This Row],[Date]],2)</f>
        <v>2</v>
      </c>
      <c r="L17575" s="1" t="str">
        <f>LEFT(BART_Rides[[#This Row],[Lines]],1)</f>
        <v>Y</v>
      </c>
      <c r="M17575" s="1" t="str">
        <f>IF(BART_Rides[[#This Row],[FirstLetter]]="Y","Yes","No")</f>
        <v>Yes</v>
      </c>
      <c r="N17575" s="1" t="str">
        <f>IF(OR(BART_Rides[[#This Row],[Station Code]]="EM", BART_Rides[[#This Row],[Station Code]]="MT", BART_Rides[[#This Row],[Station Code]]="PL", BART_Rides[[#This Row],[Station Code]]="CC"), "Yes", "No")</f>
        <v>No</v>
      </c>
    </row>
    <row r="17576" spans="6:14">
      <c r="F17576" s="3">
        <v>44251</v>
      </c>
      <c r="G17576" s="1" t="s">
        <v>91</v>
      </c>
      <c r="H17576" s="1" t="s">
        <v>105</v>
      </c>
      <c r="I17576" s="1">
        <v>327</v>
      </c>
      <c r="J17576" s="1">
        <f>MONTH(BART_Rides[[#This Row],[Date]])</f>
        <v>2</v>
      </c>
      <c r="K17576" s="1">
        <f>WEEKDAY(BART_Rides[[#This Row],[Date]],2)</f>
        <v>3</v>
      </c>
      <c r="L17576" s="1" t="str">
        <f>LEFT(BART_Rides[[#This Row],[Lines]],1)</f>
        <v>Y</v>
      </c>
      <c r="M17576" s="1" t="str">
        <f>IF(BART_Rides[[#This Row],[FirstLetter]]="Y","Yes","No")</f>
        <v>Yes</v>
      </c>
      <c r="N17576" s="1" t="str">
        <f>IF(OR(BART_Rides[[#This Row],[Station Code]]="EM", BART_Rides[[#This Row],[Station Code]]="MT", BART_Rides[[#This Row],[Station Code]]="PL", BART_Rides[[#This Row],[Station Code]]="CC"), "Yes", "No")</f>
        <v>No</v>
      </c>
    </row>
    <row r="17577" spans="6:14">
      <c r="F17577" s="3">
        <v>44252</v>
      </c>
      <c r="G17577" s="1" t="s">
        <v>91</v>
      </c>
      <c r="H17577" s="1" t="s">
        <v>105</v>
      </c>
      <c r="I17577" s="1">
        <v>310</v>
      </c>
      <c r="J17577" s="1">
        <f>MONTH(BART_Rides[[#This Row],[Date]])</f>
        <v>2</v>
      </c>
      <c r="K17577" s="1">
        <f>WEEKDAY(BART_Rides[[#This Row],[Date]],2)</f>
        <v>4</v>
      </c>
      <c r="L17577" s="1" t="str">
        <f>LEFT(BART_Rides[[#This Row],[Lines]],1)</f>
        <v>Y</v>
      </c>
      <c r="M17577" s="1" t="str">
        <f>IF(BART_Rides[[#This Row],[FirstLetter]]="Y","Yes","No")</f>
        <v>Yes</v>
      </c>
      <c r="N17577" s="1" t="str">
        <f>IF(OR(BART_Rides[[#This Row],[Station Code]]="EM", BART_Rides[[#This Row],[Station Code]]="MT", BART_Rides[[#This Row],[Station Code]]="PL", BART_Rides[[#This Row],[Station Code]]="CC"), "Yes", "No")</f>
        <v>No</v>
      </c>
    </row>
    <row r="17578" spans="6:14">
      <c r="F17578" s="3">
        <v>44253</v>
      </c>
      <c r="G17578" s="1" t="s">
        <v>91</v>
      </c>
      <c r="H17578" s="1" t="s">
        <v>105</v>
      </c>
      <c r="I17578" s="1">
        <v>306</v>
      </c>
      <c r="J17578" s="1">
        <f>MONTH(BART_Rides[[#This Row],[Date]])</f>
        <v>2</v>
      </c>
      <c r="K17578" s="1">
        <f>WEEKDAY(BART_Rides[[#This Row],[Date]],2)</f>
        <v>5</v>
      </c>
      <c r="L17578" s="1" t="str">
        <f>LEFT(BART_Rides[[#This Row],[Lines]],1)</f>
        <v>Y</v>
      </c>
      <c r="M17578" s="1" t="str">
        <f>IF(BART_Rides[[#This Row],[FirstLetter]]="Y","Yes","No")</f>
        <v>Yes</v>
      </c>
      <c r="N17578" s="1" t="str">
        <f>IF(OR(BART_Rides[[#This Row],[Station Code]]="EM", BART_Rides[[#This Row],[Station Code]]="MT", BART_Rides[[#This Row],[Station Code]]="PL", BART_Rides[[#This Row],[Station Code]]="CC"), "Yes", "No")</f>
        <v>No</v>
      </c>
    </row>
    <row r="17579" spans="6:14">
      <c r="F17579" s="3">
        <v>44254</v>
      </c>
      <c r="G17579" s="1" t="s">
        <v>91</v>
      </c>
      <c r="H17579" s="1" t="s">
        <v>105</v>
      </c>
      <c r="I17579" s="1">
        <v>147</v>
      </c>
      <c r="J17579" s="1">
        <f>MONTH(BART_Rides[[#This Row],[Date]])</f>
        <v>2</v>
      </c>
      <c r="K17579" s="1">
        <f>WEEKDAY(BART_Rides[[#This Row],[Date]],2)</f>
        <v>6</v>
      </c>
      <c r="L17579" s="1" t="str">
        <f>LEFT(BART_Rides[[#This Row],[Lines]],1)</f>
        <v>Y</v>
      </c>
      <c r="M17579" s="1" t="str">
        <f>IF(BART_Rides[[#This Row],[FirstLetter]]="Y","Yes","No")</f>
        <v>Yes</v>
      </c>
      <c r="N17579" s="1" t="str">
        <f>IF(OR(BART_Rides[[#This Row],[Station Code]]="EM", BART_Rides[[#This Row],[Station Code]]="MT", BART_Rides[[#This Row],[Station Code]]="PL", BART_Rides[[#This Row],[Station Code]]="CC"), "Yes", "No")</f>
        <v>No</v>
      </c>
    </row>
    <row r="17580" spans="6:14">
      <c r="F17580" s="3">
        <v>44255</v>
      </c>
      <c r="G17580" s="1" t="s">
        <v>91</v>
      </c>
      <c r="H17580" s="1" t="s">
        <v>105</v>
      </c>
      <c r="I17580" s="1">
        <v>132</v>
      </c>
      <c r="J17580" s="1">
        <f>MONTH(BART_Rides[[#This Row],[Date]])</f>
        <v>2</v>
      </c>
      <c r="K17580" s="1">
        <f>WEEKDAY(BART_Rides[[#This Row],[Date]],2)</f>
        <v>7</v>
      </c>
      <c r="L17580" s="1" t="str">
        <f>LEFT(BART_Rides[[#This Row],[Lines]],1)</f>
        <v>Y</v>
      </c>
      <c r="M17580" s="1" t="str">
        <f>IF(BART_Rides[[#This Row],[FirstLetter]]="Y","Yes","No")</f>
        <v>Yes</v>
      </c>
      <c r="N17580" s="1" t="str">
        <f>IF(OR(BART_Rides[[#This Row],[Station Code]]="EM", BART_Rides[[#This Row],[Station Code]]="MT", BART_Rides[[#This Row],[Station Code]]="PL", BART_Rides[[#This Row],[Station Code]]="CC"), "Yes", "No")</f>
        <v>No</v>
      </c>
    </row>
    <row r="17581" spans="6:14">
      <c r="F17581" s="3">
        <v>44256</v>
      </c>
      <c r="G17581" s="1" t="s">
        <v>91</v>
      </c>
      <c r="H17581" s="1" t="s">
        <v>105</v>
      </c>
      <c r="I17581" s="1">
        <v>306</v>
      </c>
      <c r="J17581" s="1">
        <f>MONTH(BART_Rides[[#This Row],[Date]])</f>
        <v>3</v>
      </c>
      <c r="K17581" s="1">
        <f>WEEKDAY(BART_Rides[[#This Row],[Date]],2)</f>
        <v>1</v>
      </c>
      <c r="L17581" s="1" t="str">
        <f>LEFT(BART_Rides[[#This Row],[Lines]],1)</f>
        <v>Y</v>
      </c>
      <c r="M17581" s="1" t="str">
        <f>IF(BART_Rides[[#This Row],[FirstLetter]]="Y","Yes","No")</f>
        <v>Yes</v>
      </c>
      <c r="N17581" s="1" t="str">
        <f>IF(OR(BART_Rides[[#This Row],[Station Code]]="EM", BART_Rides[[#This Row],[Station Code]]="MT", BART_Rides[[#This Row],[Station Code]]="PL", BART_Rides[[#This Row],[Station Code]]="CC"), "Yes", "No")</f>
        <v>No</v>
      </c>
    </row>
    <row r="17582" spans="6:14">
      <c r="F17582" s="3">
        <v>44257</v>
      </c>
      <c r="G17582" s="1" t="s">
        <v>91</v>
      </c>
      <c r="H17582" s="1" t="s">
        <v>105</v>
      </c>
      <c r="I17582" s="1">
        <v>331</v>
      </c>
      <c r="J17582" s="1">
        <f>MONTH(BART_Rides[[#This Row],[Date]])</f>
        <v>3</v>
      </c>
      <c r="K17582" s="1">
        <f>WEEKDAY(BART_Rides[[#This Row],[Date]],2)</f>
        <v>2</v>
      </c>
      <c r="L17582" s="1" t="str">
        <f>LEFT(BART_Rides[[#This Row],[Lines]],1)</f>
        <v>Y</v>
      </c>
      <c r="M17582" s="1" t="str">
        <f>IF(BART_Rides[[#This Row],[FirstLetter]]="Y","Yes","No")</f>
        <v>Yes</v>
      </c>
      <c r="N17582" s="1" t="str">
        <f>IF(OR(BART_Rides[[#This Row],[Station Code]]="EM", BART_Rides[[#This Row],[Station Code]]="MT", BART_Rides[[#This Row],[Station Code]]="PL", BART_Rides[[#This Row],[Station Code]]="CC"), "Yes", "No")</f>
        <v>No</v>
      </c>
    </row>
    <row r="17583" spans="6:14">
      <c r="F17583" s="3">
        <v>44258</v>
      </c>
      <c r="G17583" s="1" t="s">
        <v>91</v>
      </c>
      <c r="H17583" s="1" t="s">
        <v>105</v>
      </c>
      <c r="I17583" s="1">
        <v>308</v>
      </c>
      <c r="J17583" s="1">
        <f>MONTH(BART_Rides[[#This Row],[Date]])</f>
        <v>3</v>
      </c>
      <c r="K17583" s="1">
        <f>WEEKDAY(BART_Rides[[#This Row],[Date]],2)</f>
        <v>3</v>
      </c>
      <c r="L17583" s="1" t="str">
        <f>LEFT(BART_Rides[[#This Row],[Lines]],1)</f>
        <v>Y</v>
      </c>
      <c r="M17583" s="1" t="str">
        <f>IF(BART_Rides[[#This Row],[FirstLetter]]="Y","Yes","No")</f>
        <v>Yes</v>
      </c>
      <c r="N17583" s="1" t="str">
        <f>IF(OR(BART_Rides[[#This Row],[Station Code]]="EM", BART_Rides[[#This Row],[Station Code]]="MT", BART_Rides[[#This Row],[Station Code]]="PL", BART_Rides[[#This Row],[Station Code]]="CC"), "Yes", "No")</f>
        <v>No</v>
      </c>
    </row>
    <row r="17584" spans="6:14">
      <c r="F17584" s="3">
        <v>44259</v>
      </c>
      <c r="G17584" s="1" t="s">
        <v>91</v>
      </c>
      <c r="H17584" s="1" t="s">
        <v>105</v>
      </c>
      <c r="I17584" s="1">
        <v>332</v>
      </c>
      <c r="J17584" s="1">
        <f>MONTH(BART_Rides[[#This Row],[Date]])</f>
        <v>3</v>
      </c>
      <c r="K17584" s="1">
        <f>WEEKDAY(BART_Rides[[#This Row],[Date]],2)</f>
        <v>4</v>
      </c>
      <c r="L17584" s="1" t="str">
        <f>LEFT(BART_Rides[[#This Row],[Lines]],1)</f>
        <v>Y</v>
      </c>
      <c r="M17584" s="1" t="str">
        <f>IF(BART_Rides[[#This Row],[FirstLetter]]="Y","Yes","No")</f>
        <v>Yes</v>
      </c>
      <c r="N17584" s="1" t="str">
        <f>IF(OR(BART_Rides[[#This Row],[Station Code]]="EM", BART_Rides[[#This Row],[Station Code]]="MT", BART_Rides[[#This Row],[Station Code]]="PL", BART_Rides[[#This Row],[Station Code]]="CC"), "Yes", "No")</f>
        <v>No</v>
      </c>
    </row>
    <row r="17585" spans="6:14">
      <c r="F17585" s="3">
        <v>44260</v>
      </c>
      <c r="G17585" s="1" t="s">
        <v>91</v>
      </c>
      <c r="H17585" s="1" t="s">
        <v>105</v>
      </c>
      <c r="I17585" s="1">
        <v>296</v>
      </c>
      <c r="J17585" s="1">
        <f>MONTH(BART_Rides[[#This Row],[Date]])</f>
        <v>3</v>
      </c>
      <c r="K17585" s="1">
        <f>WEEKDAY(BART_Rides[[#This Row],[Date]],2)</f>
        <v>5</v>
      </c>
      <c r="L17585" s="1" t="str">
        <f>LEFT(BART_Rides[[#This Row],[Lines]],1)</f>
        <v>Y</v>
      </c>
      <c r="M17585" s="1" t="str">
        <f>IF(BART_Rides[[#This Row],[FirstLetter]]="Y","Yes","No")</f>
        <v>Yes</v>
      </c>
      <c r="N17585" s="1" t="str">
        <f>IF(OR(BART_Rides[[#This Row],[Station Code]]="EM", BART_Rides[[#This Row],[Station Code]]="MT", BART_Rides[[#This Row],[Station Code]]="PL", BART_Rides[[#This Row],[Station Code]]="CC"), "Yes", "No")</f>
        <v>No</v>
      </c>
    </row>
    <row r="17586" spans="6:14">
      <c r="F17586" s="3">
        <v>44261</v>
      </c>
      <c r="G17586" s="1" t="s">
        <v>91</v>
      </c>
      <c r="H17586" s="1" t="s">
        <v>105</v>
      </c>
      <c r="I17586" s="1">
        <v>144</v>
      </c>
      <c r="J17586" s="1">
        <f>MONTH(BART_Rides[[#This Row],[Date]])</f>
        <v>3</v>
      </c>
      <c r="K17586" s="1">
        <f>WEEKDAY(BART_Rides[[#This Row],[Date]],2)</f>
        <v>6</v>
      </c>
      <c r="L17586" s="1" t="str">
        <f>LEFT(BART_Rides[[#This Row],[Lines]],1)</f>
        <v>Y</v>
      </c>
      <c r="M17586" s="1" t="str">
        <f>IF(BART_Rides[[#This Row],[FirstLetter]]="Y","Yes","No")</f>
        <v>Yes</v>
      </c>
      <c r="N17586" s="1" t="str">
        <f>IF(OR(BART_Rides[[#This Row],[Station Code]]="EM", BART_Rides[[#This Row],[Station Code]]="MT", BART_Rides[[#This Row],[Station Code]]="PL", BART_Rides[[#This Row],[Station Code]]="CC"), "Yes", "No")</f>
        <v>No</v>
      </c>
    </row>
    <row r="17587" spans="6:14">
      <c r="F17587" s="3">
        <v>44262</v>
      </c>
      <c r="G17587" s="1" t="s">
        <v>91</v>
      </c>
      <c r="H17587" s="1" t="s">
        <v>105</v>
      </c>
      <c r="I17587" s="1">
        <v>107</v>
      </c>
      <c r="J17587" s="1">
        <f>MONTH(BART_Rides[[#This Row],[Date]])</f>
        <v>3</v>
      </c>
      <c r="K17587" s="1">
        <f>WEEKDAY(BART_Rides[[#This Row],[Date]],2)</f>
        <v>7</v>
      </c>
      <c r="L17587" s="1" t="str">
        <f>LEFT(BART_Rides[[#This Row],[Lines]],1)</f>
        <v>Y</v>
      </c>
      <c r="M17587" s="1" t="str">
        <f>IF(BART_Rides[[#This Row],[FirstLetter]]="Y","Yes","No")</f>
        <v>Yes</v>
      </c>
      <c r="N17587" s="1" t="str">
        <f>IF(OR(BART_Rides[[#This Row],[Station Code]]="EM", BART_Rides[[#This Row],[Station Code]]="MT", BART_Rides[[#This Row],[Station Code]]="PL", BART_Rides[[#This Row],[Station Code]]="CC"), "Yes", "No")</f>
        <v>No</v>
      </c>
    </row>
    <row r="17588" spans="6:14">
      <c r="F17588" s="3">
        <v>44263</v>
      </c>
      <c r="G17588" s="1" t="s">
        <v>91</v>
      </c>
      <c r="H17588" s="1" t="s">
        <v>105</v>
      </c>
      <c r="I17588" s="1">
        <v>284</v>
      </c>
      <c r="J17588" s="1">
        <f>MONTH(BART_Rides[[#This Row],[Date]])</f>
        <v>3</v>
      </c>
      <c r="K17588" s="1">
        <f>WEEKDAY(BART_Rides[[#This Row],[Date]],2)</f>
        <v>1</v>
      </c>
      <c r="L17588" s="1" t="str">
        <f>LEFT(BART_Rides[[#This Row],[Lines]],1)</f>
        <v>Y</v>
      </c>
      <c r="M17588" s="1" t="str">
        <f>IF(BART_Rides[[#This Row],[FirstLetter]]="Y","Yes","No")</f>
        <v>Yes</v>
      </c>
      <c r="N17588" s="1" t="str">
        <f>IF(OR(BART_Rides[[#This Row],[Station Code]]="EM", BART_Rides[[#This Row],[Station Code]]="MT", BART_Rides[[#This Row],[Station Code]]="PL", BART_Rides[[#This Row],[Station Code]]="CC"), "Yes", "No")</f>
        <v>No</v>
      </c>
    </row>
    <row r="17589" spans="6:14">
      <c r="F17589" s="3">
        <v>44264</v>
      </c>
      <c r="G17589" s="1" t="s">
        <v>91</v>
      </c>
      <c r="H17589" s="1" t="s">
        <v>105</v>
      </c>
      <c r="I17589" s="1">
        <v>340</v>
      </c>
      <c r="J17589" s="1">
        <f>MONTH(BART_Rides[[#This Row],[Date]])</f>
        <v>3</v>
      </c>
      <c r="K17589" s="1">
        <f>WEEKDAY(BART_Rides[[#This Row],[Date]],2)</f>
        <v>2</v>
      </c>
      <c r="L17589" s="1" t="str">
        <f>LEFT(BART_Rides[[#This Row],[Lines]],1)</f>
        <v>Y</v>
      </c>
      <c r="M17589" s="1" t="str">
        <f>IF(BART_Rides[[#This Row],[FirstLetter]]="Y","Yes","No")</f>
        <v>Yes</v>
      </c>
      <c r="N17589" s="1" t="str">
        <f>IF(OR(BART_Rides[[#This Row],[Station Code]]="EM", BART_Rides[[#This Row],[Station Code]]="MT", BART_Rides[[#This Row],[Station Code]]="PL", BART_Rides[[#This Row],[Station Code]]="CC"), "Yes", "No")</f>
        <v>No</v>
      </c>
    </row>
    <row r="17590" spans="6:14">
      <c r="F17590" s="3">
        <v>44265</v>
      </c>
      <c r="G17590" s="1" t="s">
        <v>91</v>
      </c>
      <c r="H17590" s="1" t="s">
        <v>105</v>
      </c>
      <c r="I17590" s="1">
        <v>308</v>
      </c>
      <c r="J17590" s="1">
        <f>MONTH(BART_Rides[[#This Row],[Date]])</f>
        <v>3</v>
      </c>
      <c r="K17590" s="1">
        <f>WEEKDAY(BART_Rides[[#This Row],[Date]],2)</f>
        <v>3</v>
      </c>
      <c r="L17590" s="1" t="str">
        <f>LEFT(BART_Rides[[#This Row],[Lines]],1)</f>
        <v>Y</v>
      </c>
      <c r="M17590" s="1" t="str">
        <f>IF(BART_Rides[[#This Row],[FirstLetter]]="Y","Yes","No")</f>
        <v>Yes</v>
      </c>
      <c r="N17590" s="1" t="str">
        <f>IF(OR(BART_Rides[[#This Row],[Station Code]]="EM", BART_Rides[[#This Row],[Station Code]]="MT", BART_Rides[[#This Row],[Station Code]]="PL", BART_Rides[[#This Row],[Station Code]]="CC"), "Yes", "No")</f>
        <v>No</v>
      </c>
    </row>
    <row r="17591" spans="6:14">
      <c r="F17591" s="3">
        <v>44266</v>
      </c>
      <c r="G17591" s="1" t="s">
        <v>91</v>
      </c>
      <c r="H17591" s="1" t="s">
        <v>105</v>
      </c>
      <c r="I17591" s="1">
        <v>357</v>
      </c>
      <c r="J17591" s="1">
        <f>MONTH(BART_Rides[[#This Row],[Date]])</f>
        <v>3</v>
      </c>
      <c r="K17591" s="1">
        <f>WEEKDAY(BART_Rides[[#This Row],[Date]],2)</f>
        <v>4</v>
      </c>
      <c r="L17591" s="1" t="str">
        <f>LEFT(BART_Rides[[#This Row],[Lines]],1)</f>
        <v>Y</v>
      </c>
      <c r="M17591" s="1" t="str">
        <f>IF(BART_Rides[[#This Row],[FirstLetter]]="Y","Yes","No")</f>
        <v>Yes</v>
      </c>
      <c r="N17591" s="1" t="str">
        <f>IF(OR(BART_Rides[[#This Row],[Station Code]]="EM", BART_Rides[[#This Row],[Station Code]]="MT", BART_Rides[[#This Row],[Station Code]]="PL", BART_Rides[[#This Row],[Station Code]]="CC"), "Yes", "No")</f>
        <v>No</v>
      </c>
    </row>
    <row r="17592" spans="6:14">
      <c r="F17592" s="3">
        <v>44267</v>
      </c>
      <c r="G17592" s="1" t="s">
        <v>91</v>
      </c>
      <c r="H17592" s="1" t="s">
        <v>105</v>
      </c>
      <c r="I17592" s="1">
        <v>298</v>
      </c>
      <c r="J17592" s="1">
        <f>MONTH(BART_Rides[[#This Row],[Date]])</f>
        <v>3</v>
      </c>
      <c r="K17592" s="1">
        <f>WEEKDAY(BART_Rides[[#This Row],[Date]],2)</f>
        <v>5</v>
      </c>
      <c r="L17592" s="1" t="str">
        <f>LEFT(BART_Rides[[#This Row],[Lines]],1)</f>
        <v>Y</v>
      </c>
      <c r="M17592" s="1" t="str">
        <f>IF(BART_Rides[[#This Row],[FirstLetter]]="Y","Yes","No")</f>
        <v>Yes</v>
      </c>
      <c r="N17592" s="1" t="str">
        <f>IF(OR(BART_Rides[[#This Row],[Station Code]]="EM", BART_Rides[[#This Row],[Station Code]]="MT", BART_Rides[[#This Row],[Station Code]]="PL", BART_Rides[[#This Row],[Station Code]]="CC"), "Yes", "No")</f>
        <v>No</v>
      </c>
    </row>
    <row r="17593" spans="6:14">
      <c r="F17593" s="3">
        <v>44268</v>
      </c>
      <c r="G17593" s="1" t="s">
        <v>91</v>
      </c>
      <c r="H17593" s="1" t="s">
        <v>105</v>
      </c>
      <c r="I17593" s="1">
        <v>175</v>
      </c>
      <c r="J17593" s="1">
        <f>MONTH(BART_Rides[[#This Row],[Date]])</f>
        <v>3</v>
      </c>
      <c r="K17593" s="1">
        <f>WEEKDAY(BART_Rides[[#This Row],[Date]],2)</f>
        <v>6</v>
      </c>
      <c r="L17593" s="1" t="str">
        <f>LEFT(BART_Rides[[#This Row],[Lines]],1)</f>
        <v>Y</v>
      </c>
      <c r="M17593" s="1" t="str">
        <f>IF(BART_Rides[[#This Row],[FirstLetter]]="Y","Yes","No")</f>
        <v>Yes</v>
      </c>
      <c r="N17593" s="1" t="str">
        <f>IF(OR(BART_Rides[[#This Row],[Station Code]]="EM", BART_Rides[[#This Row],[Station Code]]="MT", BART_Rides[[#This Row],[Station Code]]="PL", BART_Rides[[#This Row],[Station Code]]="CC"), "Yes", "No")</f>
        <v>No</v>
      </c>
    </row>
    <row r="17594" spans="6:14">
      <c r="F17594" s="3">
        <v>44269</v>
      </c>
      <c r="G17594" s="1" t="s">
        <v>91</v>
      </c>
      <c r="H17594" s="1" t="s">
        <v>105</v>
      </c>
      <c r="I17594" s="1">
        <v>115</v>
      </c>
      <c r="J17594" s="1">
        <f>MONTH(BART_Rides[[#This Row],[Date]])</f>
        <v>3</v>
      </c>
      <c r="K17594" s="1">
        <f>WEEKDAY(BART_Rides[[#This Row],[Date]],2)</f>
        <v>7</v>
      </c>
      <c r="L17594" s="1" t="str">
        <f>LEFT(BART_Rides[[#This Row],[Lines]],1)</f>
        <v>Y</v>
      </c>
      <c r="M17594" s="1" t="str">
        <f>IF(BART_Rides[[#This Row],[FirstLetter]]="Y","Yes","No")</f>
        <v>Yes</v>
      </c>
      <c r="N17594" s="1" t="str">
        <f>IF(OR(BART_Rides[[#This Row],[Station Code]]="EM", BART_Rides[[#This Row],[Station Code]]="MT", BART_Rides[[#This Row],[Station Code]]="PL", BART_Rides[[#This Row],[Station Code]]="CC"), "Yes", "No")</f>
        <v>No</v>
      </c>
    </row>
    <row r="17595" spans="6:14">
      <c r="F17595" s="3">
        <v>44270</v>
      </c>
      <c r="G17595" s="1" t="s">
        <v>91</v>
      </c>
      <c r="H17595" s="1" t="s">
        <v>105</v>
      </c>
      <c r="I17595" s="1">
        <v>270</v>
      </c>
      <c r="J17595" s="1">
        <f>MONTH(BART_Rides[[#This Row],[Date]])</f>
        <v>3</v>
      </c>
      <c r="K17595" s="1">
        <f>WEEKDAY(BART_Rides[[#This Row],[Date]],2)</f>
        <v>1</v>
      </c>
      <c r="L17595" s="1" t="str">
        <f>LEFT(BART_Rides[[#This Row],[Lines]],1)</f>
        <v>Y</v>
      </c>
      <c r="M17595" s="1" t="str">
        <f>IF(BART_Rides[[#This Row],[FirstLetter]]="Y","Yes","No")</f>
        <v>Yes</v>
      </c>
      <c r="N17595" s="1" t="str">
        <f>IF(OR(BART_Rides[[#This Row],[Station Code]]="EM", BART_Rides[[#This Row],[Station Code]]="MT", BART_Rides[[#This Row],[Station Code]]="PL", BART_Rides[[#This Row],[Station Code]]="CC"), "Yes", "No")</f>
        <v>No</v>
      </c>
    </row>
    <row r="17596" spans="6:14">
      <c r="F17596" s="3">
        <v>44271</v>
      </c>
      <c r="G17596" s="1" t="s">
        <v>91</v>
      </c>
      <c r="H17596" s="1" t="s">
        <v>105</v>
      </c>
      <c r="I17596" s="1">
        <v>332</v>
      </c>
      <c r="J17596" s="1">
        <f>MONTH(BART_Rides[[#This Row],[Date]])</f>
        <v>3</v>
      </c>
      <c r="K17596" s="1">
        <f>WEEKDAY(BART_Rides[[#This Row],[Date]],2)</f>
        <v>2</v>
      </c>
      <c r="L17596" s="1" t="str">
        <f>LEFT(BART_Rides[[#This Row],[Lines]],1)</f>
        <v>Y</v>
      </c>
      <c r="M17596" s="1" t="str">
        <f>IF(BART_Rides[[#This Row],[FirstLetter]]="Y","Yes","No")</f>
        <v>Yes</v>
      </c>
      <c r="N17596" s="1" t="str">
        <f>IF(OR(BART_Rides[[#This Row],[Station Code]]="EM", BART_Rides[[#This Row],[Station Code]]="MT", BART_Rides[[#This Row],[Station Code]]="PL", BART_Rides[[#This Row],[Station Code]]="CC"), "Yes", "No")</f>
        <v>No</v>
      </c>
    </row>
    <row r="17597" spans="6:14">
      <c r="F17597" s="3">
        <v>44272</v>
      </c>
      <c r="G17597" s="1" t="s">
        <v>91</v>
      </c>
      <c r="H17597" s="1" t="s">
        <v>105</v>
      </c>
      <c r="I17597" s="1">
        <v>339</v>
      </c>
      <c r="J17597" s="1">
        <f>MONTH(BART_Rides[[#This Row],[Date]])</f>
        <v>3</v>
      </c>
      <c r="K17597" s="1">
        <f>WEEKDAY(BART_Rides[[#This Row],[Date]],2)</f>
        <v>3</v>
      </c>
      <c r="L17597" s="1" t="str">
        <f>LEFT(BART_Rides[[#This Row],[Lines]],1)</f>
        <v>Y</v>
      </c>
      <c r="M17597" s="1" t="str">
        <f>IF(BART_Rides[[#This Row],[FirstLetter]]="Y","Yes","No")</f>
        <v>Yes</v>
      </c>
      <c r="N17597" s="1" t="str">
        <f>IF(OR(BART_Rides[[#This Row],[Station Code]]="EM", BART_Rides[[#This Row],[Station Code]]="MT", BART_Rides[[#This Row],[Station Code]]="PL", BART_Rides[[#This Row],[Station Code]]="CC"), "Yes", "No")</f>
        <v>No</v>
      </c>
    </row>
    <row r="17598" spans="6:14">
      <c r="F17598" s="3">
        <v>44273</v>
      </c>
      <c r="G17598" s="1" t="s">
        <v>91</v>
      </c>
      <c r="H17598" s="1" t="s">
        <v>105</v>
      </c>
      <c r="I17598" s="1">
        <v>279</v>
      </c>
      <c r="J17598" s="1">
        <f>MONTH(BART_Rides[[#This Row],[Date]])</f>
        <v>3</v>
      </c>
      <c r="K17598" s="1">
        <f>WEEKDAY(BART_Rides[[#This Row],[Date]],2)</f>
        <v>4</v>
      </c>
      <c r="L17598" s="1" t="str">
        <f>LEFT(BART_Rides[[#This Row],[Lines]],1)</f>
        <v>Y</v>
      </c>
      <c r="M17598" s="1" t="str">
        <f>IF(BART_Rides[[#This Row],[FirstLetter]]="Y","Yes","No")</f>
        <v>Yes</v>
      </c>
      <c r="N17598" s="1" t="str">
        <f>IF(OR(BART_Rides[[#This Row],[Station Code]]="EM", BART_Rides[[#This Row],[Station Code]]="MT", BART_Rides[[#This Row],[Station Code]]="PL", BART_Rides[[#This Row],[Station Code]]="CC"), "Yes", "No")</f>
        <v>No</v>
      </c>
    </row>
    <row r="17599" spans="6:14">
      <c r="F17599" s="3">
        <v>44274</v>
      </c>
      <c r="G17599" s="1" t="s">
        <v>91</v>
      </c>
      <c r="H17599" s="1" t="s">
        <v>105</v>
      </c>
      <c r="I17599" s="1">
        <v>313</v>
      </c>
      <c r="J17599" s="1">
        <f>MONTH(BART_Rides[[#This Row],[Date]])</f>
        <v>3</v>
      </c>
      <c r="K17599" s="1">
        <f>WEEKDAY(BART_Rides[[#This Row],[Date]],2)</f>
        <v>5</v>
      </c>
      <c r="L17599" s="1" t="str">
        <f>LEFT(BART_Rides[[#This Row],[Lines]],1)</f>
        <v>Y</v>
      </c>
      <c r="M17599" s="1" t="str">
        <f>IF(BART_Rides[[#This Row],[FirstLetter]]="Y","Yes","No")</f>
        <v>Yes</v>
      </c>
      <c r="N17599" s="1" t="str">
        <f>IF(OR(BART_Rides[[#This Row],[Station Code]]="EM", BART_Rides[[#This Row],[Station Code]]="MT", BART_Rides[[#This Row],[Station Code]]="PL", BART_Rides[[#This Row],[Station Code]]="CC"), "Yes", "No")</f>
        <v>No</v>
      </c>
    </row>
    <row r="17600" spans="6:14">
      <c r="F17600" s="3">
        <v>44275</v>
      </c>
      <c r="G17600" s="1" t="s">
        <v>91</v>
      </c>
      <c r="H17600" s="1" t="s">
        <v>105</v>
      </c>
      <c r="I17600" s="1">
        <v>158</v>
      </c>
      <c r="J17600" s="1">
        <f>MONTH(BART_Rides[[#This Row],[Date]])</f>
        <v>3</v>
      </c>
      <c r="K17600" s="1">
        <f>WEEKDAY(BART_Rides[[#This Row],[Date]],2)</f>
        <v>6</v>
      </c>
      <c r="L17600" s="1" t="str">
        <f>LEFT(BART_Rides[[#This Row],[Lines]],1)</f>
        <v>Y</v>
      </c>
      <c r="M17600" s="1" t="str">
        <f>IF(BART_Rides[[#This Row],[FirstLetter]]="Y","Yes","No")</f>
        <v>Yes</v>
      </c>
      <c r="N17600" s="1" t="str">
        <f>IF(OR(BART_Rides[[#This Row],[Station Code]]="EM", BART_Rides[[#This Row],[Station Code]]="MT", BART_Rides[[#This Row],[Station Code]]="PL", BART_Rides[[#This Row],[Station Code]]="CC"), "Yes", "No")</f>
        <v>No</v>
      </c>
    </row>
    <row r="17601" spans="6:14">
      <c r="F17601" s="3">
        <v>44276</v>
      </c>
      <c r="G17601" s="1" t="s">
        <v>91</v>
      </c>
      <c r="H17601" s="1" t="s">
        <v>105</v>
      </c>
      <c r="I17601" s="1">
        <v>108</v>
      </c>
      <c r="J17601" s="1">
        <f>MONTH(BART_Rides[[#This Row],[Date]])</f>
        <v>3</v>
      </c>
      <c r="K17601" s="1">
        <f>WEEKDAY(BART_Rides[[#This Row],[Date]],2)</f>
        <v>7</v>
      </c>
      <c r="L17601" s="1" t="str">
        <f>LEFT(BART_Rides[[#This Row],[Lines]],1)</f>
        <v>Y</v>
      </c>
      <c r="M17601" s="1" t="str">
        <f>IF(BART_Rides[[#This Row],[FirstLetter]]="Y","Yes","No")</f>
        <v>Yes</v>
      </c>
      <c r="N17601" s="1" t="str">
        <f>IF(OR(BART_Rides[[#This Row],[Station Code]]="EM", BART_Rides[[#This Row],[Station Code]]="MT", BART_Rides[[#This Row],[Station Code]]="PL", BART_Rides[[#This Row],[Station Code]]="CC"), "Yes", "No")</f>
        <v>No</v>
      </c>
    </row>
    <row r="17602" spans="6:14">
      <c r="F17602" s="3">
        <v>44277</v>
      </c>
      <c r="G17602" s="1" t="s">
        <v>91</v>
      </c>
      <c r="H17602" s="1" t="s">
        <v>105</v>
      </c>
      <c r="I17602" s="1">
        <v>304</v>
      </c>
      <c r="J17602" s="1">
        <f>MONTH(BART_Rides[[#This Row],[Date]])</f>
        <v>3</v>
      </c>
      <c r="K17602" s="1">
        <f>WEEKDAY(BART_Rides[[#This Row],[Date]],2)</f>
        <v>1</v>
      </c>
      <c r="L17602" s="1" t="str">
        <f>LEFT(BART_Rides[[#This Row],[Lines]],1)</f>
        <v>Y</v>
      </c>
      <c r="M17602" s="1" t="str">
        <f>IF(BART_Rides[[#This Row],[FirstLetter]]="Y","Yes","No")</f>
        <v>Yes</v>
      </c>
      <c r="N17602" s="1" t="str">
        <f>IF(OR(BART_Rides[[#This Row],[Station Code]]="EM", BART_Rides[[#This Row],[Station Code]]="MT", BART_Rides[[#This Row],[Station Code]]="PL", BART_Rides[[#This Row],[Station Code]]="CC"), "Yes", "No")</f>
        <v>No</v>
      </c>
    </row>
    <row r="17603" spans="6:14">
      <c r="F17603" s="3">
        <v>44278</v>
      </c>
      <c r="G17603" s="1" t="s">
        <v>91</v>
      </c>
      <c r="H17603" s="1" t="s">
        <v>105</v>
      </c>
      <c r="I17603" s="1">
        <v>329</v>
      </c>
      <c r="J17603" s="1">
        <f>MONTH(BART_Rides[[#This Row],[Date]])</f>
        <v>3</v>
      </c>
      <c r="K17603" s="1">
        <f>WEEKDAY(BART_Rides[[#This Row],[Date]],2)</f>
        <v>2</v>
      </c>
      <c r="L17603" s="1" t="str">
        <f>LEFT(BART_Rides[[#This Row],[Lines]],1)</f>
        <v>Y</v>
      </c>
      <c r="M17603" s="1" t="str">
        <f>IF(BART_Rides[[#This Row],[FirstLetter]]="Y","Yes","No")</f>
        <v>Yes</v>
      </c>
      <c r="N17603" s="1" t="str">
        <f>IF(OR(BART_Rides[[#This Row],[Station Code]]="EM", BART_Rides[[#This Row],[Station Code]]="MT", BART_Rides[[#This Row],[Station Code]]="PL", BART_Rides[[#This Row],[Station Code]]="CC"), "Yes", "No")</f>
        <v>No</v>
      </c>
    </row>
    <row r="17604" spans="6:14">
      <c r="F17604" s="3">
        <v>44279</v>
      </c>
      <c r="G17604" s="1" t="s">
        <v>91</v>
      </c>
      <c r="H17604" s="1" t="s">
        <v>105</v>
      </c>
      <c r="I17604" s="1">
        <v>320</v>
      </c>
      <c r="J17604" s="1">
        <f>MONTH(BART_Rides[[#This Row],[Date]])</f>
        <v>3</v>
      </c>
      <c r="K17604" s="1">
        <f>WEEKDAY(BART_Rides[[#This Row],[Date]],2)</f>
        <v>3</v>
      </c>
      <c r="L17604" s="1" t="str">
        <f>LEFT(BART_Rides[[#This Row],[Lines]],1)</f>
        <v>Y</v>
      </c>
      <c r="M17604" s="1" t="str">
        <f>IF(BART_Rides[[#This Row],[FirstLetter]]="Y","Yes","No")</f>
        <v>Yes</v>
      </c>
      <c r="N17604" s="1" t="str">
        <f>IF(OR(BART_Rides[[#This Row],[Station Code]]="EM", BART_Rides[[#This Row],[Station Code]]="MT", BART_Rides[[#This Row],[Station Code]]="PL", BART_Rides[[#This Row],[Station Code]]="CC"), "Yes", "No")</f>
        <v>No</v>
      </c>
    </row>
    <row r="17605" spans="6:14">
      <c r="F17605" s="3">
        <v>44280</v>
      </c>
      <c r="G17605" s="1" t="s">
        <v>91</v>
      </c>
      <c r="H17605" s="1" t="s">
        <v>105</v>
      </c>
      <c r="I17605" s="1">
        <v>351</v>
      </c>
      <c r="J17605" s="1">
        <f>MONTH(BART_Rides[[#This Row],[Date]])</f>
        <v>3</v>
      </c>
      <c r="K17605" s="1">
        <f>WEEKDAY(BART_Rides[[#This Row],[Date]],2)</f>
        <v>4</v>
      </c>
      <c r="L17605" s="1" t="str">
        <f>LEFT(BART_Rides[[#This Row],[Lines]],1)</f>
        <v>Y</v>
      </c>
      <c r="M17605" s="1" t="str">
        <f>IF(BART_Rides[[#This Row],[FirstLetter]]="Y","Yes","No")</f>
        <v>Yes</v>
      </c>
      <c r="N17605" s="1" t="str">
        <f>IF(OR(BART_Rides[[#This Row],[Station Code]]="EM", BART_Rides[[#This Row],[Station Code]]="MT", BART_Rides[[#This Row],[Station Code]]="PL", BART_Rides[[#This Row],[Station Code]]="CC"), "Yes", "No")</f>
        <v>No</v>
      </c>
    </row>
    <row r="17606" spans="6:14">
      <c r="F17606" s="3">
        <v>44281</v>
      </c>
      <c r="G17606" s="1" t="s">
        <v>91</v>
      </c>
      <c r="H17606" s="1" t="s">
        <v>105</v>
      </c>
      <c r="I17606" s="1">
        <v>299</v>
      </c>
      <c r="J17606" s="1">
        <f>MONTH(BART_Rides[[#This Row],[Date]])</f>
        <v>3</v>
      </c>
      <c r="K17606" s="1">
        <f>WEEKDAY(BART_Rides[[#This Row],[Date]],2)</f>
        <v>5</v>
      </c>
      <c r="L17606" s="1" t="str">
        <f>LEFT(BART_Rides[[#This Row],[Lines]],1)</f>
        <v>Y</v>
      </c>
      <c r="M17606" s="1" t="str">
        <f>IF(BART_Rides[[#This Row],[FirstLetter]]="Y","Yes","No")</f>
        <v>Yes</v>
      </c>
      <c r="N17606" s="1" t="str">
        <f>IF(OR(BART_Rides[[#This Row],[Station Code]]="EM", BART_Rides[[#This Row],[Station Code]]="MT", BART_Rides[[#This Row],[Station Code]]="PL", BART_Rides[[#This Row],[Station Code]]="CC"), "Yes", "No")</f>
        <v>No</v>
      </c>
    </row>
    <row r="17607" spans="6:14">
      <c r="F17607" s="3">
        <v>44282</v>
      </c>
      <c r="G17607" s="1" t="s">
        <v>91</v>
      </c>
      <c r="H17607" s="1" t="s">
        <v>105</v>
      </c>
      <c r="I17607" s="1">
        <v>162</v>
      </c>
      <c r="J17607" s="1">
        <f>MONTH(BART_Rides[[#This Row],[Date]])</f>
        <v>3</v>
      </c>
      <c r="K17607" s="1">
        <f>WEEKDAY(BART_Rides[[#This Row],[Date]],2)</f>
        <v>6</v>
      </c>
      <c r="L17607" s="1" t="str">
        <f>LEFT(BART_Rides[[#This Row],[Lines]],1)</f>
        <v>Y</v>
      </c>
      <c r="M17607" s="1" t="str">
        <f>IF(BART_Rides[[#This Row],[FirstLetter]]="Y","Yes","No")</f>
        <v>Yes</v>
      </c>
      <c r="N17607" s="1" t="str">
        <f>IF(OR(BART_Rides[[#This Row],[Station Code]]="EM", BART_Rides[[#This Row],[Station Code]]="MT", BART_Rides[[#This Row],[Station Code]]="PL", BART_Rides[[#This Row],[Station Code]]="CC"), "Yes", "No")</f>
        <v>No</v>
      </c>
    </row>
    <row r="17608" spans="6:14">
      <c r="F17608" s="3">
        <v>44283</v>
      </c>
      <c r="G17608" s="1" t="s">
        <v>91</v>
      </c>
      <c r="H17608" s="1" t="s">
        <v>105</v>
      </c>
      <c r="I17608" s="1">
        <v>141</v>
      </c>
      <c r="J17608" s="1">
        <f>MONTH(BART_Rides[[#This Row],[Date]])</f>
        <v>3</v>
      </c>
      <c r="K17608" s="1">
        <f>WEEKDAY(BART_Rides[[#This Row],[Date]],2)</f>
        <v>7</v>
      </c>
      <c r="L17608" s="1" t="str">
        <f>LEFT(BART_Rides[[#This Row],[Lines]],1)</f>
        <v>Y</v>
      </c>
      <c r="M17608" s="1" t="str">
        <f>IF(BART_Rides[[#This Row],[FirstLetter]]="Y","Yes","No")</f>
        <v>Yes</v>
      </c>
      <c r="N17608" s="1" t="str">
        <f>IF(OR(BART_Rides[[#This Row],[Station Code]]="EM", BART_Rides[[#This Row],[Station Code]]="MT", BART_Rides[[#This Row],[Station Code]]="PL", BART_Rides[[#This Row],[Station Code]]="CC"), "Yes", "No")</f>
        <v>No</v>
      </c>
    </row>
    <row r="17609" spans="6:14">
      <c r="F17609" s="3">
        <v>44284</v>
      </c>
      <c r="G17609" s="1" t="s">
        <v>91</v>
      </c>
      <c r="H17609" s="1" t="s">
        <v>105</v>
      </c>
      <c r="I17609" s="1">
        <v>322</v>
      </c>
      <c r="J17609" s="1">
        <f>MONTH(BART_Rides[[#This Row],[Date]])</f>
        <v>3</v>
      </c>
      <c r="K17609" s="1">
        <f>WEEKDAY(BART_Rides[[#This Row],[Date]],2)</f>
        <v>1</v>
      </c>
      <c r="L17609" s="1" t="str">
        <f>LEFT(BART_Rides[[#This Row],[Lines]],1)</f>
        <v>Y</v>
      </c>
      <c r="M17609" s="1" t="str">
        <f>IF(BART_Rides[[#This Row],[FirstLetter]]="Y","Yes","No")</f>
        <v>Yes</v>
      </c>
      <c r="N17609" s="1" t="str">
        <f>IF(OR(BART_Rides[[#This Row],[Station Code]]="EM", BART_Rides[[#This Row],[Station Code]]="MT", BART_Rides[[#This Row],[Station Code]]="PL", BART_Rides[[#This Row],[Station Code]]="CC"), "Yes", "No")</f>
        <v>No</v>
      </c>
    </row>
    <row r="17610" spans="6:14">
      <c r="F17610" s="3">
        <v>44285</v>
      </c>
      <c r="G17610" s="1" t="s">
        <v>91</v>
      </c>
      <c r="H17610" s="1" t="s">
        <v>105</v>
      </c>
      <c r="I17610" s="1">
        <v>324</v>
      </c>
      <c r="J17610" s="1">
        <f>MONTH(BART_Rides[[#This Row],[Date]])</f>
        <v>3</v>
      </c>
      <c r="K17610" s="1">
        <f>WEEKDAY(BART_Rides[[#This Row],[Date]],2)</f>
        <v>2</v>
      </c>
      <c r="L17610" s="1" t="str">
        <f>LEFT(BART_Rides[[#This Row],[Lines]],1)</f>
        <v>Y</v>
      </c>
      <c r="M17610" s="1" t="str">
        <f>IF(BART_Rides[[#This Row],[FirstLetter]]="Y","Yes","No")</f>
        <v>Yes</v>
      </c>
      <c r="N17610" s="1" t="str">
        <f>IF(OR(BART_Rides[[#This Row],[Station Code]]="EM", BART_Rides[[#This Row],[Station Code]]="MT", BART_Rides[[#This Row],[Station Code]]="PL", BART_Rides[[#This Row],[Station Code]]="CC"), "Yes", "No")</f>
        <v>No</v>
      </c>
    </row>
    <row r="17611" spans="6:14">
      <c r="F17611" s="3">
        <v>44286</v>
      </c>
      <c r="G17611" s="1" t="s">
        <v>91</v>
      </c>
      <c r="H17611" s="1" t="s">
        <v>105</v>
      </c>
      <c r="I17611" s="1">
        <v>323</v>
      </c>
      <c r="J17611" s="1">
        <f>MONTH(BART_Rides[[#This Row],[Date]])</f>
        <v>3</v>
      </c>
      <c r="K17611" s="1">
        <f>WEEKDAY(BART_Rides[[#This Row],[Date]],2)</f>
        <v>3</v>
      </c>
      <c r="L17611" s="1" t="str">
        <f>LEFT(BART_Rides[[#This Row],[Lines]],1)</f>
        <v>Y</v>
      </c>
      <c r="M17611" s="1" t="str">
        <f>IF(BART_Rides[[#This Row],[FirstLetter]]="Y","Yes","No")</f>
        <v>Yes</v>
      </c>
      <c r="N17611" s="1" t="str">
        <f>IF(OR(BART_Rides[[#This Row],[Station Code]]="EM", BART_Rides[[#This Row],[Station Code]]="MT", BART_Rides[[#This Row],[Station Code]]="PL", BART_Rides[[#This Row],[Station Code]]="CC"), "Yes", "No")</f>
        <v>No</v>
      </c>
    </row>
    <row r="17612" spans="6:14">
      <c r="F17612" s="3">
        <v>44287</v>
      </c>
      <c r="G17612" s="1" t="s">
        <v>91</v>
      </c>
      <c r="H17612" s="1" t="s">
        <v>105</v>
      </c>
      <c r="I17612" s="1">
        <v>307</v>
      </c>
      <c r="J17612" s="1">
        <f>MONTH(BART_Rides[[#This Row],[Date]])</f>
        <v>4</v>
      </c>
      <c r="K17612" s="1">
        <f>WEEKDAY(BART_Rides[[#This Row],[Date]],2)</f>
        <v>4</v>
      </c>
      <c r="L17612" s="1" t="str">
        <f>LEFT(BART_Rides[[#This Row],[Lines]],1)</f>
        <v>Y</v>
      </c>
      <c r="M17612" s="1" t="str">
        <f>IF(BART_Rides[[#This Row],[FirstLetter]]="Y","Yes","No")</f>
        <v>Yes</v>
      </c>
      <c r="N17612" s="1" t="str">
        <f>IF(OR(BART_Rides[[#This Row],[Station Code]]="EM", BART_Rides[[#This Row],[Station Code]]="MT", BART_Rides[[#This Row],[Station Code]]="PL", BART_Rides[[#This Row],[Station Code]]="CC"), "Yes", "No")</f>
        <v>No</v>
      </c>
    </row>
    <row r="17613" spans="6:14">
      <c r="F17613" s="3">
        <v>44288</v>
      </c>
      <c r="G17613" s="1" t="s">
        <v>91</v>
      </c>
      <c r="H17613" s="1" t="s">
        <v>105</v>
      </c>
      <c r="I17613" s="1">
        <v>320</v>
      </c>
      <c r="J17613" s="1">
        <f>MONTH(BART_Rides[[#This Row],[Date]])</f>
        <v>4</v>
      </c>
      <c r="K17613" s="1">
        <f>WEEKDAY(BART_Rides[[#This Row],[Date]],2)</f>
        <v>5</v>
      </c>
      <c r="L17613" s="1" t="str">
        <f>LEFT(BART_Rides[[#This Row],[Lines]],1)</f>
        <v>Y</v>
      </c>
      <c r="M17613" s="1" t="str">
        <f>IF(BART_Rides[[#This Row],[FirstLetter]]="Y","Yes","No")</f>
        <v>Yes</v>
      </c>
      <c r="N17613" s="1" t="str">
        <f>IF(OR(BART_Rides[[#This Row],[Station Code]]="EM", BART_Rides[[#This Row],[Station Code]]="MT", BART_Rides[[#This Row],[Station Code]]="PL", BART_Rides[[#This Row],[Station Code]]="CC"), "Yes", "No")</f>
        <v>No</v>
      </c>
    </row>
    <row r="17614" spans="6:14">
      <c r="F17614" s="3">
        <v>44289</v>
      </c>
      <c r="G17614" s="1" t="s">
        <v>91</v>
      </c>
      <c r="H17614" s="1" t="s">
        <v>105</v>
      </c>
      <c r="I17614" s="1">
        <v>141</v>
      </c>
      <c r="J17614" s="1">
        <f>MONTH(BART_Rides[[#This Row],[Date]])</f>
        <v>4</v>
      </c>
      <c r="K17614" s="1">
        <f>WEEKDAY(BART_Rides[[#This Row],[Date]],2)</f>
        <v>6</v>
      </c>
      <c r="L17614" s="1" t="str">
        <f>LEFT(BART_Rides[[#This Row],[Lines]],1)</f>
        <v>Y</v>
      </c>
      <c r="M17614" s="1" t="str">
        <f>IF(BART_Rides[[#This Row],[FirstLetter]]="Y","Yes","No")</f>
        <v>Yes</v>
      </c>
      <c r="N17614" s="1" t="str">
        <f>IF(OR(BART_Rides[[#This Row],[Station Code]]="EM", BART_Rides[[#This Row],[Station Code]]="MT", BART_Rides[[#This Row],[Station Code]]="PL", BART_Rides[[#This Row],[Station Code]]="CC"), "Yes", "No")</f>
        <v>No</v>
      </c>
    </row>
    <row r="17615" spans="6:14">
      <c r="F17615" s="3">
        <v>44290</v>
      </c>
      <c r="G17615" s="1" t="s">
        <v>91</v>
      </c>
      <c r="H17615" s="1" t="s">
        <v>105</v>
      </c>
      <c r="I17615" s="1">
        <v>117</v>
      </c>
      <c r="J17615" s="1">
        <f>MONTH(BART_Rides[[#This Row],[Date]])</f>
        <v>4</v>
      </c>
      <c r="K17615" s="1">
        <f>WEEKDAY(BART_Rides[[#This Row],[Date]],2)</f>
        <v>7</v>
      </c>
      <c r="L17615" s="1" t="str">
        <f>LEFT(BART_Rides[[#This Row],[Lines]],1)</f>
        <v>Y</v>
      </c>
      <c r="M17615" s="1" t="str">
        <f>IF(BART_Rides[[#This Row],[FirstLetter]]="Y","Yes","No")</f>
        <v>Yes</v>
      </c>
      <c r="N17615" s="1" t="str">
        <f>IF(OR(BART_Rides[[#This Row],[Station Code]]="EM", BART_Rides[[#This Row],[Station Code]]="MT", BART_Rides[[#This Row],[Station Code]]="PL", BART_Rides[[#This Row],[Station Code]]="CC"), "Yes", "No")</f>
        <v>No</v>
      </c>
    </row>
    <row r="17616" spans="6:14">
      <c r="F17616" s="3">
        <v>44291</v>
      </c>
      <c r="G17616" s="1" t="s">
        <v>91</v>
      </c>
      <c r="H17616" s="1" t="s">
        <v>105</v>
      </c>
      <c r="I17616" s="1">
        <v>304</v>
      </c>
      <c r="J17616" s="1">
        <f>MONTH(BART_Rides[[#This Row],[Date]])</f>
        <v>4</v>
      </c>
      <c r="K17616" s="1">
        <f>WEEKDAY(BART_Rides[[#This Row],[Date]],2)</f>
        <v>1</v>
      </c>
      <c r="L17616" s="1" t="str">
        <f>LEFT(BART_Rides[[#This Row],[Lines]],1)</f>
        <v>Y</v>
      </c>
      <c r="M17616" s="1" t="str">
        <f>IF(BART_Rides[[#This Row],[FirstLetter]]="Y","Yes","No")</f>
        <v>Yes</v>
      </c>
      <c r="N17616" s="1" t="str">
        <f>IF(OR(BART_Rides[[#This Row],[Station Code]]="EM", BART_Rides[[#This Row],[Station Code]]="MT", BART_Rides[[#This Row],[Station Code]]="PL", BART_Rides[[#This Row],[Station Code]]="CC"), "Yes", "No")</f>
        <v>No</v>
      </c>
    </row>
    <row r="17617" spans="6:14">
      <c r="F17617" s="3">
        <v>44292</v>
      </c>
      <c r="G17617" s="1" t="s">
        <v>91</v>
      </c>
      <c r="H17617" s="1" t="s">
        <v>105</v>
      </c>
      <c r="I17617" s="1">
        <v>326</v>
      </c>
      <c r="J17617" s="1">
        <f>MONTH(BART_Rides[[#This Row],[Date]])</f>
        <v>4</v>
      </c>
      <c r="K17617" s="1">
        <f>WEEKDAY(BART_Rides[[#This Row],[Date]],2)</f>
        <v>2</v>
      </c>
      <c r="L17617" s="1" t="str">
        <f>LEFT(BART_Rides[[#This Row],[Lines]],1)</f>
        <v>Y</v>
      </c>
      <c r="M17617" s="1" t="str">
        <f>IF(BART_Rides[[#This Row],[FirstLetter]]="Y","Yes","No")</f>
        <v>Yes</v>
      </c>
      <c r="N17617" s="1" t="str">
        <f>IF(OR(BART_Rides[[#This Row],[Station Code]]="EM", BART_Rides[[#This Row],[Station Code]]="MT", BART_Rides[[#This Row],[Station Code]]="PL", BART_Rides[[#This Row],[Station Code]]="CC"), "Yes", "No")</f>
        <v>No</v>
      </c>
    </row>
    <row r="17618" spans="6:14">
      <c r="F17618" s="3">
        <v>44293</v>
      </c>
      <c r="G17618" s="1" t="s">
        <v>91</v>
      </c>
      <c r="H17618" s="1" t="s">
        <v>105</v>
      </c>
      <c r="I17618" s="1">
        <v>338</v>
      </c>
      <c r="J17618" s="1">
        <f>MONTH(BART_Rides[[#This Row],[Date]])</f>
        <v>4</v>
      </c>
      <c r="K17618" s="1">
        <f>WEEKDAY(BART_Rides[[#This Row],[Date]],2)</f>
        <v>3</v>
      </c>
      <c r="L17618" s="1" t="str">
        <f>LEFT(BART_Rides[[#This Row],[Lines]],1)</f>
        <v>Y</v>
      </c>
      <c r="M17618" s="1" t="str">
        <f>IF(BART_Rides[[#This Row],[FirstLetter]]="Y","Yes","No")</f>
        <v>Yes</v>
      </c>
      <c r="N17618" s="1" t="str">
        <f>IF(OR(BART_Rides[[#This Row],[Station Code]]="EM", BART_Rides[[#This Row],[Station Code]]="MT", BART_Rides[[#This Row],[Station Code]]="PL", BART_Rides[[#This Row],[Station Code]]="CC"), "Yes", "No")</f>
        <v>No</v>
      </c>
    </row>
    <row r="17619" spans="6:14">
      <c r="F17619" s="3">
        <v>44294</v>
      </c>
      <c r="G17619" s="1" t="s">
        <v>91</v>
      </c>
      <c r="H17619" s="1" t="s">
        <v>105</v>
      </c>
      <c r="I17619" s="1">
        <v>312</v>
      </c>
      <c r="J17619" s="1">
        <f>MONTH(BART_Rides[[#This Row],[Date]])</f>
        <v>4</v>
      </c>
      <c r="K17619" s="1">
        <f>WEEKDAY(BART_Rides[[#This Row],[Date]],2)</f>
        <v>4</v>
      </c>
      <c r="L17619" s="1" t="str">
        <f>LEFT(BART_Rides[[#This Row],[Lines]],1)</f>
        <v>Y</v>
      </c>
      <c r="M17619" s="1" t="str">
        <f>IF(BART_Rides[[#This Row],[FirstLetter]]="Y","Yes","No")</f>
        <v>Yes</v>
      </c>
      <c r="N17619" s="1" t="str">
        <f>IF(OR(BART_Rides[[#This Row],[Station Code]]="EM", BART_Rides[[#This Row],[Station Code]]="MT", BART_Rides[[#This Row],[Station Code]]="PL", BART_Rides[[#This Row],[Station Code]]="CC"), "Yes", "No")</f>
        <v>No</v>
      </c>
    </row>
    <row r="17620" spans="6:14">
      <c r="F17620" s="3">
        <v>44295</v>
      </c>
      <c r="G17620" s="1" t="s">
        <v>91</v>
      </c>
      <c r="H17620" s="1" t="s">
        <v>105</v>
      </c>
      <c r="I17620" s="1">
        <v>329</v>
      </c>
      <c r="J17620" s="1">
        <f>MONTH(BART_Rides[[#This Row],[Date]])</f>
        <v>4</v>
      </c>
      <c r="K17620" s="1">
        <f>WEEKDAY(BART_Rides[[#This Row],[Date]],2)</f>
        <v>5</v>
      </c>
      <c r="L17620" s="1" t="str">
        <f>LEFT(BART_Rides[[#This Row],[Lines]],1)</f>
        <v>Y</v>
      </c>
      <c r="M17620" s="1" t="str">
        <f>IF(BART_Rides[[#This Row],[FirstLetter]]="Y","Yes","No")</f>
        <v>Yes</v>
      </c>
      <c r="N17620" s="1" t="str">
        <f>IF(OR(BART_Rides[[#This Row],[Station Code]]="EM", BART_Rides[[#This Row],[Station Code]]="MT", BART_Rides[[#This Row],[Station Code]]="PL", BART_Rides[[#This Row],[Station Code]]="CC"), "Yes", "No")</f>
        <v>No</v>
      </c>
    </row>
    <row r="17621" spans="6:14">
      <c r="F17621" s="3">
        <v>44296</v>
      </c>
      <c r="G17621" s="1" t="s">
        <v>91</v>
      </c>
      <c r="H17621" s="1" t="s">
        <v>105</v>
      </c>
      <c r="I17621" s="1">
        <v>160</v>
      </c>
      <c r="J17621" s="1">
        <f>MONTH(BART_Rides[[#This Row],[Date]])</f>
        <v>4</v>
      </c>
      <c r="K17621" s="1">
        <f>WEEKDAY(BART_Rides[[#This Row],[Date]],2)</f>
        <v>6</v>
      </c>
      <c r="L17621" s="1" t="str">
        <f>LEFT(BART_Rides[[#This Row],[Lines]],1)</f>
        <v>Y</v>
      </c>
      <c r="M17621" s="1" t="str">
        <f>IF(BART_Rides[[#This Row],[FirstLetter]]="Y","Yes","No")</f>
        <v>Yes</v>
      </c>
      <c r="N17621" s="1" t="str">
        <f>IF(OR(BART_Rides[[#This Row],[Station Code]]="EM", BART_Rides[[#This Row],[Station Code]]="MT", BART_Rides[[#This Row],[Station Code]]="PL", BART_Rides[[#This Row],[Station Code]]="CC"), "Yes", "No")</f>
        <v>No</v>
      </c>
    </row>
    <row r="17622" spans="6:14">
      <c r="F17622" s="3">
        <v>44297</v>
      </c>
      <c r="G17622" s="1" t="s">
        <v>91</v>
      </c>
      <c r="H17622" s="1" t="s">
        <v>105</v>
      </c>
      <c r="I17622" s="1">
        <v>121</v>
      </c>
      <c r="J17622" s="1">
        <f>MONTH(BART_Rides[[#This Row],[Date]])</f>
        <v>4</v>
      </c>
      <c r="K17622" s="1">
        <f>WEEKDAY(BART_Rides[[#This Row],[Date]],2)</f>
        <v>7</v>
      </c>
      <c r="L17622" s="1" t="str">
        <f>LEFT(BART_Rides[[#This Row],[Lines]],1)</f>
        <v>Y</v>
      </c>
      <c r="M17622" s="1" t="str">
        <f>IF(BART_Rides[[#This Row],[FirstLetter]]="Y","Yes","No")</f>
        <v>Yes</v>
      </c>
      <c r="N17622" s="1" t="str">
        <f>IF(OR(BART_Rides[[#This Row],[Station Code]]="EM", BART_Rides[[#This Row],[Station Code]]="MT", BART_Rides[[#This Row],[Station Code]]="PL", BART_Rides[[#This Row],[Station Code]]="CC"), "Yes", "No")</f>
        <v>No</v>
      </c>
    </row>
    <row r="17623" spans="6:14">
      <c r="F17623" s="3">
        <v>44298</v>
      </c>
      <c r="G17623" s="1" t="s">
        <v>91</v>
      </c>
      <c r="H17623" s="1" t="s">
        <v>105</v>
      </c>
      <c r="I17623" s="1">
        <v>318</v>
      </c>
      <c r="J17623" s="1">
        <f>MONTH(BART_Rides[[#This Row],[Date]])</f>
        <v>4</v>
      </c>
      <c r="K17623" s="1">
        <f>WEEKDAY(BART_Rides[[#This Row],[Date]],2)</f>
        <v>1</v>
      </c>
      <c r="L17623" s="1" t="str">
        <f>LEFT(BART_Rides[[#This Row],[Lines]],1)</f>
        <v>Y</v>
      </c>
      <c r="M17623" s="1" t="str">
        <f>IF(BART_Rides[[#This Row],[FirstLetter]]="Y","Yes","No")</f>
        <v>Yes</v>
      </c>
      <c r="N17623" s="1" t="str">
        <f>IF(OR(BART_Rides[[#This Row],[Station Code]]="EM", BART_Rides[[#This Row],[Station Code]]="MT", BART_Rides[[#This Row],[Station Code]]="PL", BART_Rides[[#This Row],[Station Code]]="CC"), "Yes", "No")</f>
        <v>No</v>
      </c>
    </row>
    <row r="17624" spans="6:14">
      <c r="F17624" s="3">
        <v>44299</v>
      </c>
      <c r="G17624" s="1" t="s">
        <v>91</v>
      </c>
      <c r="H17624" s="1" t="s">
        <v>105</v>
      </c>
      <c r="I17624" s="1">
        <v>328</v>
      </c>
      <c r="J17624" s="1">
        <f>MONTH(BART_Rides[[#This Row],[Date]])</f>
        <v>4</v>
      </c>
      <c r="K17624" s="1">
        <f>WEEKDAY(BART_Rides[[#This Row],[Date]],2)</f>
        <v>2</v>
      </c>
      <c r="L17624" s="1" t="str">
        <f>LEFT(BART_Rides[[#This Row],[Lines]],1)</f>
        <v>Y</v>
      </c>
      <c r="M17624" s="1" t="str">
        <f>IF(BART_Rides[[#This Row],[FirstLetter]]="Y","Yes","No")</f>
        <v>Yes</v>
      </c>
      <c r="N17624" s="1" t="str">
        <f>IF(OR(BART_Rides[[#This Row],[Station Code]]="EM", BART_Rides[[#This Row],[Station Code]]="MT", BART_Rides[[#This Row],[Station Code]]="PL", BART_Rides[[#This Row],[Station Code]]="CC"), "Yes", "No")</f>
        <v>No</v>
      </c>
    </row>
    <row r="17625" spans="6:14">
      <c r="F17625" s="3">
        <v>44300</v>
      </c>
      <c r="G17625" s="1" t="s">
        <v>91</v>
      </c>
      <c r="H17625" s="1" t="s">
        <v>105</v>
      </c>
      <c r="I17625" s="1">
        <v>345</v>
      </c>
      <c r="J17625" s="1">
        <f>MONTH(BART_Rides[[#This Row],[Date]])</f>
        <v>4</v>
      </c>
      <c r="K17625" s="1">
        <f>WEEKDAY(BART_Rides[[#This Row],[Date]],2)</f>
        <v>3</v>
      </c>
      <c r="L17625" s="1" t="str">
        <f>LEFT(BART_Rides[[#This Row],[Lines]],1)</f>
        <v>Y</v>
      </c>
      <c r="M17625" s="1" t="str">
        <f>IF(BART_Rides[[#This Row],[FirstLetter]]="Y","Yes","No")</f>
        <v>Yes</v>
      </c>
      <c r="N17625" s="1" t="str">
        <f>IF(OR(BART_Rides[[#This Row],[Station Code]]="EM", BART_Rides[[#This Row],[Station Code]]="MT", BART_Rides[[#This Row],[Station Code]]="PL", BART_Rides[[#This Row],[Station Code]]="CC"), "Yes", "No")</f>
        <v>No</v>
      </c>
    </row>
    <row r="17626" spans="6:14">
      <c r="F17626" s="3">
        <v>44301</v>
      </c>
      <c r="G17626" s="1" t="s">
        <v>91</v>
      </c>
      <c r="H17626" s="1" t="s">
        <v>105</v>
      </c>
      <c r="I17626" s="1">
        <v>342</v>
      </c>
      <c r="J17626" s="1">
        <f>MONTH(BART_Rides[[#This Row],[Date]])</f>
        <v>4</v>
      </c>
      <c r="K17626" s="1">
        <f>WEEKDAY(BART_Rides[[#This Row],[Date]],2)</f>
        <v>4</v>
      </c>
      <c r="L17626" s="1" t="str">
        <f>LEFT(BART_Rides[[#This Row],[Lines]],1)</f>
        <v>Y</v>
      </c>
      <c r="M17626" s="1" t="str">
        <f>IF(BART_Rides[[#This Row],[FirstLetter]]="Y","Yes","No")</f>
        <v>Yes</v>
      </c>
      <c r="N17626" s="1" t="str">
        <f>IF(OR(BART_Rides[[#This Row],[Station Code]]="EM", BART_Rides[[#This Row],[Station Code]]="MT", BART_Rides[[#This Row],[Station Code]]="PL", BART_Rides[[#This Row],[Station Code]]="CC"), "Yes", "No")</f>
        <v>No</v>
      </c>
    </row>
    <row r="17627" spans="6:14">
      <c r="F17627" s="3">
        <v>44302</v>
      </c>
      <c r="G17627" s="1" t="s">
        <v>91</v>
      </c>
      <c r="H17627" s="1" t="s">
        <v>105</v>
      </c>
      <c r="I17627" s="1">
        <v>311</v>
      </c>
      <c r="J17627" s="1">
        <f>MONTH(BART_Rides[[#This Row],[Date]])</f>
        <v>4</v>
      </c>
      <c r="K17627" s="1">
        <f>WEEKDAY(BART_Rides[[#This Row],[Date]],2)</f>
        <v>5</v>
      </c>
      <c r="L17627" s="1" t="str">
        <f>LEFT(BART_Rides[[#This Row],[Lines]],1)</f>
        <v>Y</v>
      </c>
      <c r="M17627" s="1" t="str">
        <f>IF(BART_Rides[[#This Row],[FirstLetter]]="Y","Yes","No")</f>
        <v>Yes</v>
      </c>
      <c r="N17627" s="1" t="str">
        <f>IF(OR(BART_Rides[[#This Row],[Station Code]]="EM", BART_Rides[[#This Row],[Station Code]]="MT", BART_Rides[[#This Row],[Station Code]]="PL", BART_Rides[[#This Row],[Station Code]]="CC"), "Yes", "No")</f>
        <v>No</v>
      </c>
    </row>
    <row r="17628" spans="6:14">
      <c r="F17628" s="3">
        <v>44303</v>
      </c>
      <c r="G17628" s="1" t="s">
        <v>91</v>
      </c>
      <c r="H17628" s="1" t="s">
        <v>105</v>
      </c>
      <c r="I17628" s="1">
        <v>180</v>
      </c>
      <c r="J17628" s="1">
        <f>MONTH(BART_Rides[[#This Row],[Date]])</f>
        <v>4</v>
      </c>
      <c r="K17628" s="1">
        <f>WEEKDAY(BART_Rides[[#This Row],[Date]],2)</f>
        <v>6</v>
      </c>
      <c r="L17628" s="1" t="str">
        <f>LEFT(BART_Rides[[#This Row],[Lines]],1)</f>
        <v>Y</v>
      </c>
      <c r="M17628" s="1" t="str">
        <f>IF(BART_Rides[[#This Row],[FirstLetter]]="Y","Yes","No")</f>
        <v>Yes</v>
      </c>
      <c r="N17628" s="1" t="str">
        <f>IF(OR(BART_Rides[[#This Row],[Station Code]]="EM", BART_Rides[[#This Row],[Station Code]]="MT", BART_Rides[[#This Row],[Station Code]]="PL", BART_Rides[[#This Row],[Station Code]]="CC"), "Yes", "No")</f>
        <v>No</v>
      </c>
    </row>
    <row r="17629" spans="6:14">
      <c r="F17629" s="3">
        <v>44304</v>
      </c>
      <c r="G17629" s="1" t="s">
        <v>91</v>
      </c>
      <c r="H17629" s="1" t="s">
        <v>105</v>
      </c>
      <c r="I17629" s="1">
        <v>123</v>
      </c>
      <c r="J17629" s="1">
        <f>MONTH(BART_Rides[[#This Row],[Date]])</f>
        <v>4</v>
      </c>
      <c r="K17629" s="1">
        <f>WEEKDAY(BART_Rides[[#This Row],[Date]],2)</f>
        <v>7</v>
      </c>
      <c r="L17629" s="1" t="str">
        <f>LEFT(BART_Rides[[#This Row],[Lines]],1)</f>
        <v>Y</v>
      </c>
      <c r="M17629" s="1" t="str">
        <f>IF(BART_Rides[[#This Row],[FirstLetter]]="Y","Yes","No")</f>
        <v>Yes</v>
      </c>
      <c r="N17629" s="1" t="str">
        <f>IF(OR(BART_Rides[[#This Row],[Station Code]]="EM", BART_Rides[[#This Row],[Station Code]]="MT", BART_Rides[[#This Row],[Station Code]]="PL", BART_Rides[[#This Row],[Station Code]]="CC"), "Yes", "No")</f>
        <v>No</v>
      </c>
    </row>
    <row r="17630" spans="6:14">
      <c r="F17630" s="3">
        <v>44305</v>
      </c>
      <c r="G17630" s="1" t="s">
        <v>91</v>
      </c>
      <c r="H17630" s="1" t="s">
        <v>105</v>
      </c>
      <c r="I17630" s="1">
        <v>317</v>
      </c>
      <c r="J17630" s="1">
        <f>MONTH(BART_Rides[[#This Row],[Date]])</f>
        <v>4</v>
      </c>
      <c r="K17630" s="1">
        <f>WEEKDAY(BART_Rides[[#This Row],[Date]],2)</f>
        <v>1</v>
      </c>
      <c r="L17630" s="1" t="str">
        <f>LEFT(BART_Rides[[#This Row],[Lines]],1)</f>
        <v>Y</v>
      </c>
      <c r="M17630" s="1" t="str">
        <f>IF(BART_Rides[[#This Row],[FirstLetter]]="Y","Yes","No")</f>
        <v>Yes</v>
      </c>
      <c r="N17630" s="1" t="str">
        <f>IF(OR(BART_Rides[[#This Row],[Station Code]]="EM", BART_Rides[[#This Row],[Station Code]]="MT", BART_Rides[[#This Row],[Station Code]]="PL", BART_Rides[[#This Row],[Station Code]]="CC"), "Yes", "No")</f>
        <v>No</v>
      </c>
    </row>
    <row r="17631" spans="6:14">
      <c r="F17631" s="3">
        <v>44306</v>
      </c>
      <c r="G17631" s="1" t="s">
        <v>91</v>
      </c>
      <c r="H17631" s="1" t="s">
        <v>105</v>
      </c>
      <c r="I17631" s="1">
        <v>315</v>
      </c>
      <c r="J17631" s="1">
        <f>MONTH(BART_Rides[[#This Row],[Date]])</f>
        <v>4</v>
      </c>
      <c r="K17631" s="1">
        <f>WEEKDAY(BART_Rides[[#This Row],[Date]],2)</f>
        <v>2</v>
      </c>
      <c r="L17631" s="1" t="str">
        <f>LEFT(BART_Rides[[#This Row],[Lines]],1)</f>
        <v>Y</v>
      </c>
      <c r="M17631" s="1" t="str">
        <f>IF(BART_Rides[[#This Row],[FirstLetter]]="Y","Yes","No")</f>
        <v>Yes</v>
      </c>
      <c r="N17631" s="1" t="str">
        <f>IF(OR(BART_Rides[[#This Row],[Station Code]]="EM", BART_Rides[[#This Row],[Station Code]]="MT", BART_Rides[[#This Row],[Station Code]]="PL", BART_Rides[[#This Row],[Station Code]]="CC"), "Yes", "No")</f>
        <v>No</v>
      </c>
    </row>
    <row r="17632" spans="6:14">
      <c r="F17632" s="3">
        <v>44307</v>
      </c>
      <c r="G17632" s="1" t="s">
        <v>91</v>
      </c>
      <c r="H17632" s="1" t="s">
        <v>105</v>
      </c>
      <c r="I17632" s="1">
        <v>344</v>
      </c>
      <c r="J17632" s="1">
        <f>MONTH(BART_Rides[[#This Row],[Date]])</f>
        <v>4</v>
      </c>
      <c r="K17632" s="1">
        <f>WEEKDAY(BART_Rides[[#This Row],[Date]],2)</f>
        <v>3</v>
      </c>
      <c r="L17632" s="1" t="str">
        <f>LEFT(BART_Rides[[#This Row],[Lines]],1)</f>
        <v>Y</v>
      </c>
      <c r="M17632" s="1" t="str">
        <f>IF(BART_Rides[[#This Row],[FirstLetter]]="Y","Yes","No")</f>
        <v>Yes</v>
      </c>
      <c r="N17632" s="1" t="str">
        <f>IF(OR(BART_Rides[[#This Row],[Station Code]]="EM", BART_Rides[[#This Row],[Station Code]]="MT", BART_Rides[[#This Row],[Station Code]]="PL", BART_Rides[[#This Row],[Station Code]]="CC"), "Yes", "No")</f>
        <v>No</v>
      </c>
    </row>
    <row r="17633" spans="6:14">
      <c r="F17633" s="3">
        <v>44308</v>
      </c>
      <c r="G17633" s="1" t="s">
        <v>91</v>
      </c>
      <c r="H17633" s="1" t="s">
        <v>105</v>
      </c>
      <c r="I17633" s="1">
        <v>344</v>
      </c>
      <c r="J17633" s="1">
        <f>MONTH(BART_Rides[[#This Row],[Date]])</f>
        <v>4</v>
      </c>
      <c r="K17633" s="1">
        <f>WEEKDAY(BART_Rides[[#This Row],[Date]],2)</f>
        <v>4</v>
      </c>
      <c r="L17633" s="1" t="str">
        <f>LEFT(BART_Rides[[#This Row],[Lines]],1)</f>
        <v>Y</v>
      </c>
      <c r="M17633" s="1" t="str">
        <f>IF(BART_Rides[[#This Row],[FirstLetter]]="Y","Yes","No")</f>
        <v>Yes</v>
      </c>
      <c r="N17633" s="1" t="str">
        <f>IF(OR(BART_Rides[[#This Row],[Station Code]]="EM", BART_Rides[[#This Row],[Station Code]]="MT", BART_Rides[[#This Row],[Station Code]]="PL", BART_Rides[[#This Row],[Station Code]]="CC"), "Yes", "No")</f>
        <v>No</v>
      </c>
    </row>
    <row r="17634" spans="6:14">
      <c r="F17634" s="3">
        <v>44309</v>
      </c>
      <c r="G17634" s="1" t="s">
        <v>91</v>
      </c>
      <c r="H17634" s="1" t="s">
        <v>105</v>
      </c>
      <c r="I17634" s="1">
        <v>337</v>
      </c>
      <c r="J17634" s="1">
        <f>MONTH(BART_Rides[[#This Row],[Date]])</f>
        <v>4</v>
      </c>
      <c r="K17634" s="1">
        <f>WEEKDAY(BART_Rides[[#This Row],[Date]],2)</f>
        <v>5</v>
      </c>
      <c r="L17634" s="1" t="str">
        <f>LEFT(BART_Rides[[#This Row],[Lines]],1)</f>
        <v>Y</v>
      </c>
      <c r="M17634" s="1" t="str">
        <f>IF(BART_Rides[[#This Row],[FirstLetter]]="Y","Yes","No")</f>
        <v>Yes</v>
      </c>
      <c r="N17634" s="1" t="str">
        <f>IF(OR(BART_Rides[[#This Row],[Station Code]]="EM", BART_Rides[[#This Row],[Station Code]]="MT", BART_Rides[[#This Row],[Station Code]]="PL", BART_Rides[[#This Row],[Station Code]]="CC"), "Yes", "No")</f>
        <v>No</v>
      </c>
    </row>
    <row r="17635" spans="6:14">
      <c r="F17635" s="3">
        <v>44310</v>
      </c>
      <c r="G17635" s="1" t="s">
        <v>91</v>
      </c>
      <c r="H17635" s="1" t="s">
        <v>105</v>
      </c>
      <c r="I17635" s="1">
        <v>174</v>
      </c>
      <c r="J17635" s="1">
        <f>MONTH(BART_Rides[[#This Row],[Date]])</f>
        <v>4</v>
      </c>
      <c r="K17635" s="1">
        <f>WEEKDAY(BART_Rides[[#This Row],[Date]],2)</f>
        <v>6</v>
      </c>
      <c r="L17635" s="1" t="str">
        <f>LEFT(BART_Rides[[#This Row],[Lines]],1)</f>
        <v>Y</v>
      </c>
      <c r="M17635" s="1" t="str">
        <f>IF(BART_Rides[[#This Row],[FirstLetter]]="Y","Yes","No")</f>
        <v>Yes</v>
      </c>
      <c r="N17635" s="1" t="str">
        <f>IF(OR(BART_Rides[[#This Row],[Station Code]]="EM", BART_Rides[[#This Row],[Station Code]]="MT", BART_Rides[[#This Row],[Station Code]]="PL", BART_Rides[[#This Row],[Station Code]]="CC"), "Yes", "No")</f>
        <v>No</v>
      </c>
    </row>
    <row r="17636" spans="6:14">
      <c r="F17636" s="3">
        <v>44311</v>
      </c>
      <c r="G17636" s="1" t="s">
        <v>91</v>
      </c>
      <c r="H17636" s="1" t="s">
        <v>105</v>
      </c>
      <c r="I17636" s="1">
        <v>117</v>
      </c>
      <c r="J17636" s="1">
        <f>MONTH(BART_Rides[[#This Row],[Date]])</f>
        <v>4</v>
      </c>
      <c r="K17636" s="1">
        <f>WEEKDAY(BART_Rides[[#This Row],[Date]],2)</f>
        <v>7</v>
      </c>
      <c r="L17636" s="1" t="str">
        <f>LEFT(BART_Rides[[#This Row],[Lines]],1)</f>
        <v>Y</v>
      </c>
      <c r="M17636" s="1" t="str">
        <f>IF(BART_Rides[[#This Row],[FirstLetter]]="Y","Yes","No")</f>
        <v>Yes</v>
      </c>
      <c r="N17636" s="1" t="str">
        <f>IF(OR(BART_Rides[[#This Row],[Station Code]]="EM", BART_Rides[[#This Row],[Station Code]]="MT", BART_Rides[[#This Row],[Station Code]]="PL", BART_Rides[[#This Row],[Station Code]]="CC"), "Yes", "No")</f>
        <v>No</v>
      </c>
    </row>
    <row r="17637" spans="6:14">
      <c r="F17637" s="3">
        <v>44312</v>
      </c>
      <c r="G17637" s="1" t="s">
        <v>91</v>
      </c>
      <c r="H17637" s="1" t="s">
        <v>105</v>
      </c>
      <c r="I17637" s="1">
        <v>333</v>
      </c>
      <c r="J17637" s="1">
        <f>MONTH(BART_Rides[[#This Row],[Date]])</f>
        <v>4</v>
      </c>
      <c r="K17637" s="1">
        <f>WEEKDAY(BART_Rides[[#This Row],[Date]],2)</f>
        <v>1</v>
      </c>
      <c r="L17637" s="1" t="str">
        <f>LEFT(BART_Rides[[#This Row],[Lines]],1)</f>
        <v>Y</v>
      </c>
      <c r="M17637" s="1" t="str">
        <f>IF(BART_Rides[[#This Row],[FirstLetter]]="Y","Yes","No")</f>
        <v>Yes</v>
      </c>
      <c r="N17637" s="1" t="str">
        <f>IF(OR(BART_Rides[[#This Row],[Station Code]]="EM", BART_Rides[[#This Row],[Station Code]]="MT", BART_Rides[[#This Row],[Station Code]]="PL", BART_Rides[[#This Row],[Station Code]]="CC"), "Yes", "No")</f>
        <v>No</v>
      </c>
    </row>
    <row r="17638" spans="6:14">
      <c r="F17638" s="3">
        <v>44313</v>
      </c>
      <c r="G17638" s="1" t="s">
        <v>91</v>
      </c>
      <c r="H17638" s="1" t="s">
        <v>105</v>
      </c>
      <c r="I17638" s="1">
        <v>337</v>
      </c>
      <c r="J17638" s="1">
        <f>MONTH(BART_Rides[[#This Row],[Date]])</f>
        <v>4</v>
      </c>
      <c r="K17638" s="1">
        <f>WEEKDAY(BART_Rides[[#This Row],[Date]],2)</f>
        <v>2</v>
      </c>
      <c r="L17638" s="1" t="str">
        <f>LEFT(BART_Rides[[#This Row],[Lines]],1)</f>
        <v>Y</v>
      </c>
      <c r="M17638" s="1" t="str">
        <f>IF(BART_Rides[[#This Row],[FirstLetter]]="Y","Yes","No")</f>
        <v>Yes</v>
      </c>
      <c r="N17638" s="1" t="str">
        <f>IF(OR(BART_Rides[[#This Row],[Station Code]]="EM", BART_Rides[[#This Row],[Station Code]]="MT", BART_Rides[[#This Row],[Station Code]]="PL", BART_Rides[[#This Row],[Station Code]]="CC"), "Yes", "No")</f>
        <v>No</v>
      </c>
    </row>
    <row r="17639" spans="6:14">
      <c r="F17639" s="3">
        <v>44314</v>
      </c>
      <c r="G17639" s="1" t="s">
        <v>91</v>
      </c>
      <c r="H17639" s="1" t="s">
        <v>105</v>
      </c>
      <c r="I17639" s="1">
        <v>334</v>
      </c>
      <c r="J17639" s="1">
        <f>MONTH(BART_Rides[[#This Row],[Date]])</f>
        <v>4</v>
      </c>
      <c r="K17639" s="1">
        <f>WEEKDAY(BART_Rides[[#This Row],[Date]],2)</f>
        <v>3</v>
      </c>
      <c r="L17639" s="1" t="str">
        <f>LEFT(BART_Rides[[#This Row],[Lines]],1)</f>
        <v>Y</v>
      </c>
      <c r="M17639" s="1" t="str">
        <f>IF(BART_Rides[[#This Row],[FirstLetter]]="Y","Yes","No")</f>
        <v>Yes</v>
      </c>
      <c r="N17639" s="1" t="str">
        <f>IF(OR(BART_Rides[[#This Row],[Station Code]]="EM", BART_Rides[[#This Row],[Station Code]]="MT", BART_Rides[[#This Row],[Station Code]]="PL", BART_Rides[[#This Row],[Station Code]]="CC"), "Yes", "No")</f>
        <v>No</v>
      </c>
    </row>
    <row r="17640" spans="6:14">
      <c r="F17640" s="3">
        <v>44315</v>
      </c>
      <c r="G17640" s="1" t="s">
        <v>91</v>
      </c>
      <c r="H17640" s="1" t="s">
        <v>105</v>
      </c>
      <c r="I17640" s="1">
        <v>343</v>
      </c>
      <c r="J17640" s="1">
        <f>MONTH(BART_Rides[[#This Row],[Date]])</f>
        <v>4</v>
      </c>
      <c r="K17640" s="1">
        <f>WEEKDAY(BART_Rides[[#This Row],[Date]],2)</f>
        <v>4</v>
      </c>
      <c r="L17640" s="1" t="str">
        <f>LEFT(BART_Rides[[#This Row],[Lines]],1)</f>
        <v>Y</v>
      </c>
      <c r="M17640" s="1" t="str">
        <f>IF(BART_Rides[[#This Row],[FirstLetter]]="Y","Yes","No")</f>
        <v>Yes</v>
      </c>
      <c r="N17640" s="1" t="str">
        <f>IF(OR(BART_Rides[[#This Row],[Station Code]]="EM", BART_Rides[[#This Row],[Station Code]]="MT", BART_Rides[[#This Row],[Station Code]]="PL", BART_Rides[[#This Row],[Station Code]]="CC"), "Yes", "No")</f>
        <v>No</v>
      </c>
    </row>
    <row r="17641" spans="6:14">
      <c r="F17641" s="3">
        <v>44316</v>
      </c>
      <c r="G17641" s="1" t="s">
        <v>91</v>
      </c>
      <c r="H17641" s="1" t="s">
        <v>105</v>
      </c>
      <c r="I17641" s="1">
        <v>345</v>
      </c>
      <c r="J17641" s="1">
        <f>MONTH(BART_Rides[[#This Row],[Date]])</f>
        <v>4</v>
      </c>
      <c r="K17641" s="1">
        <f>WEEKDAY(BART_Rides[[#This Row],[Date]],2)</f>
        <v>5</v>
      </c>
      <c r="L17641" s="1" t="str">
        <f>LEFT(BART_Rides[[#This Row],[Lines]],1)</f>
        <v>Y</v>
      </c>
      <c r="M17641" s="1" t="str">
        <f>IF(BART_Rides[[#This Row],[FirstLetter]]="Y","Yes","No")</f>
        <v>Yes</v>
      </c>
      <c r="N17641" s="1" t="str">
        <f>IF(OR(BART_Rides[[#This Row],[Station Code]]="EM", BART_Rides[[#This Row],[Station Code]]="MT", BART_Rides[[#This Row],[Station Code]]="PL", BART_Rides[[#This Row],[Station Code]]="CC"), "Yes", "No")</f>
        <v>No</v>
      </c>
    </row>
    <row r="17642" spans="6:14">
      <c r="F17642" s="3">
        <v>44317</v>
      </c>
      <c r="G17642" s="1" t="s">
        <v>91</v>
      </c>
      <c r="H17642" s="1" t="s">
        <v>105</v>
      </c>
      <c r="I17642" s="1">
        <v>188</v>
      </c>
      <c r="J17642" s="1">
        <f>MONTH(BART_Rides[[#This Row],[Date]])</f>
        <v>5</v>
      </c>
      <c r="K17642" s="1">
        <f>WEEKDAY(BART_Rides[[#This Row],[Date]],2)</f>
        <v>6</v>
      </c>
      <c r="L17642" s="1" t="str">
        <f>LEFT(BART_Rides[[#This Row],[Lines]],1)</f>
        <v>Y</v>
      </c>
      <c r="M17642" s="1" t="str">
        <f>IF(BART_Rides[[#This Row],[FirstLetter]]="Y","Yes","No")</f>
        <v>Yes</v>
      </c>
      <c r="N17642" s="1" t="str">
        <f>IF(OR(BART_Rides[[#This Row],[Station Code]]="EM", BART_Rides[[#This Row],[Station Code]]="MT", BART_Rides[[#This Row],[Station Code]]="PL", BART_Rides[[#This Row],[Station Code]]="CC"), "Yes", "No")</f>
        <v>No</v>
      </c>
    </row>
    <row r="17643" spans="6:14">
      <c r="F17643" s="3">
        <v>44318</v>
      </c>
      <c r="G17643" s="1" t="s">
        <v>91</v>
      </c>
      <c r="H17643" s="1" t="s">
        <v>105</v>
      </c>
      <c r="I17643" s="1">
        <v>141</v>
      </c>
      <c r="J17643" s="1">
        <f>MONTH(BART_Rides[[#This Row],[Date]])</f>
        <v>5</v>
      </c>
      <c r="K17643" s="1">
        <f>WEEKDAY(BART_Rides[[#This Row],[Date]],2)</f>
        <v>7</v>
      </c>
      <c r="L17643" s="1" t="str">
        <f>LEFT(BART_Rides[[#This Row],[Lines]],1)</f>
        <v>Y</v>
      </c>
      <c r="M17643" s="1" t="str">
        <f>IF(BART_Rides[[#This Row],[FirstLetter]]="Y","Yes","No")</f>
        <v>Yes</v>
      </c>
      <c r="N17643" s="1" t="str">
        <f>IF(OR(BART_Rides[[#This Row],[Station Code]]="EM", BART_Rides[[#This Row],[Station Code]]="MT", BART_Rides[[#This Row],[Station Code]]="PL", BART_Rides[[#This Row],[Station Code]]="CC"), "Yes", "No")</f>
        <v>No</v>
      </c>
    </row>
    <row r="17644" spans="6:14">
      <c r="F17644" s="3">
        <v>44319</v>
      </c>
      <c r="G17644" s="1" t="s">
        <v>91</v>
      </c>
      <c r="H17644" s="1" t="s">
        <v>105</v>
      </c>
      <c r="I17644" s="1">
        <v>338</v>
      </c>
      <c r="J17644" s="1">
        <f>MONTH(BART_Rides[[#This Row],[Date]])</f>
        <v>5</v>
      </c>
      <c r="K17644" s="1">
        <f>WEEKDAY(BART_Rides[[#This Row],[Date]],2)</f>
        <v>1</v>
      </c>
      <c r="L17644" s="1" t="str">
        <f>LEFT(BART_Rides[[#This Row],[Lines]],1)</f>
        <v>Y</v>
      </c>
      <c r="M17644" s="1" t="str">
        <f>IF(BART_Rides[[#This Row],[FirstLetter]]="Y","Yes","No")</f>
        <v>Yes</v>
      </c>
      <c r="N17644" s="1" t="str">
        <f>IF(OR(BART_Rides[[#This Row],[Station Code]]="EM", BART_Rides[[#This Row],[Station Code]]="MT", BART_Rides[[#This Row],[Station Code]]="PL", BART_Rides[[#This Row],[Station Code]]="CC"), "Yes", "No")</f>
        <v>No</v>
      </c>
    </row>
    <row r="17645" spans="6:14">
      <c r="F17645" s="3">
        <v>44320</v>
      </c>
      <c r="G17645" s="1" t="s">
        <v>91</v>
      </c>
      <c r="H17645" s="1" t="s">
        <v>105</v>
      </c>
      <c r="I17645" s="1">
        <v>358</v>
      </c>
      <c r="J17645" s="1">
        <f>MONTH(BART_Rides[[#This Row],[Date]])</f>
        <v>5</v>
      </c>
      <c r="K17645" s="1">
        <f>WEEKDAY(BART_Rides[[#This Row],[Date]],2)</f>
        <v>2</v>
      </c>
      <c r="L17645" s="1" t="str">
        <f>LEFT(BART_Rides[[#This Row],[Lines]],1)</f>
        <v>Y</v>
      </c>
      <c r="M17645" s="1" t="str">
        <f>IF(BART_Rides[[#This Row],[FirstLetter]]="Y","Yes","No")</f>
        <v>Yes</v>
      </c>
      <c r="N17645" s="1" t="str">
        <f>IF(OR(BART_Rides[[#This Row],[Station Code]]="EM", BART_Rides[[#This Row],[Station Code]]="MT", BART_Rides[[#This Row],[Station Code]]="PL", BART_Rides[[#This Row],[Station Code]]="CC"), "Yes", "No")</f>
        <v>No</v>
      </c>
    </row>
    <row r="17646" spans="6:14">
      <c r="F17646" s="3">
        <v>44321</v>
      </c>
      <c r="G17646" s="1" t="s">
        <v>91</v>
      </c>
      <c r="H17646" s="1" t="s">
        <v>105</v>
      </c>
      <c r="I17646" s="1">
        <v>340</v>
      </c>
      <c r="J17646" s="1">
        <f>MONTH(BART_Rides[[#This Row],[Date]])</f>
        <v>5</v>
      </c>
      <c r="K17646" s="1">
        <f>WEEKDAY(BART_Rides[[#This Row],[Date]],2)</f>
        <v>3</v>
      </c>
      <c r="L17646" s="1" t="str">
        <f>LEFT(BART_Rides[[#This Row],[Lines]],1)</f>
        <v>Y</v>
      </c>
      <c r="M17646" s="1" t="str">
        <f>IF(BART_Rides[[#This Row],[FirstLetter]]="Y","Yes","No")</f>
        <v>Yes</v>
      </c>
      <c r="N17646" s="1" t="str">
        <f>IF(OR(BART_Rides[[#This Row],[Station Code]]="EM", BART_Rides[[#This Row],[Station Code]]="MT", BART_Rides[[#This Row],[Station Code]]="PL", BART_Rides[[#This Row],[Station Code]]="CC"), "Yes", "No")</f>
        <v>No</v>
      </c>
    </row>
    <row r="17647" spans="6:14">
      <c r="F17647" s="3">
        <v>44322</v>
      </c>
      <c r="G17647" s="1" t="s">
        <v>91</v>
      </c>
      <c r="H17647" s="1" t="s">
        <v>105</v>
      </c>
      <c r="I17647" s="1">
        <v>380</v>
      </c>
      <c r="J17647" s="1">
        <f>MONTH(BART_Rides[[#This Row],[Date]])</f>
        <v>5</v>
      </c>
      <c r="K17647" s="1">
        <f>WEEKDAY(BART_Rides[[#This Row],[Date]],2)</f>
        <v>4</v>
      </c>
      <c r="L17647" s="1" t="str">
        <f>LEFT(BART_Rides[[#This Row],[Lines]],1)</f>
        <v>Y</v>
      </c>
      <c r="M17647" s="1" t="str">
        <f>IF(BART_Rides[[#This Row],[FirstLetter]]="Y","Yes","No")</f>
        <v>Yes</v>
      </c>
      <c r="N17647" s="1" t="str">
        <f>IF(OR(BART_Rides[[#This Row],[Station Code]]="EM", BART_Rides[[#This Row],[Station Code]]="MT", BART_Rides[[#This Row],[Station Code]]="PL", BART_Rides[[#This Row],[Station Code]]="CC"), "Yes", "No")</f>
        <v>No</v>
      </c>
    </row>
    <row r="17648" spans="6:14">
      <c r="F17648" s="3">
        <v>44323</v>
      </c>
      <c r="G17648" s="1" t="s">
        <v>91</v>
      </c>
      <c r="H17648" s="1" t="s">
        <v>105</v>
      </c>
      <c r="I17648" s="1">
        <v>360</v>
      </c>
      <c r="J17648" s="1">
        <f>MONTH(BART_Rides[[#This Row],[Date]])</f>
        <v>5</v>
      </c>
      <c r="K17648" s="1">
        <f>WEEKDAY(BART_Rides[[#This Row],[Date]],2)</f>
        <v>5</v>
      </c>
      <c r="L17648" s="1" t="str">
        <f>LEFT(BART_Rides[[#This Row],[Lines]],1)</f>
        <v>Y</v>
      </c>
      <c r="M17648" s="1" t="str">
        <f>IF(BART_Rides[[#This Row],[FirstLetter]]="Y","Yes","No")</f>
        <v>Yes</v>
      </c>
      <c r="N17648" s="1" t="str">
        <f>IF(OR(BART_Rides[[#This Row],[Station Code]]="EM", BART_Rides[[#This Row],[Station Code]]="MT", BART_Rides[[#This Row],[Station Code]]="PL", BART_Rides[[#This Row],[Station Code]]="CC"), "Yes", "No")</f>
        <v>No</v>
      </c>
    </row>
    <row r="17649" spans="6:14">
      <c r="F17649" s="3">
        <v>44324</v>
      </c>
      <c r="G17649" s="1" t="s">
        <v>91</v>
      </c>
      <c r="H17649" s="1" t="s">
        <v>105</v>
      </c>
      <c r="I17649" s="1">
        <v>164</v>
      </c>
      <c r="J17649" s="1">
        <f>MONTH(BART_Rides[[#This Row],[Date]])</f>
        <v>5</v>
      </c>
      <c r="K17649" s="1">
        <f>WEEKDAY(BART_Rides[[#This Row],[Date]],2)</f>
        <v>6</v>
      </c>
      <c r="L17649" s="1" t="str">
        <f>LEFT(BART_Rides[[#This Row],[Lines]],1)</f>
        <v>Y</v>
      </c>
      <c r="M17649" s="1" t="str">
        <f>IF(BART_Rides[[#This Row],[FirstLetter]]="Y","Yes","No")</f>
        <v>Yes</v>
      </c>
      <c r="N17649" s="1" t="str">
        <f>IF(OR(BART_Rides[[#This Row],[Station Code]]="EM", BART_Rides[[#This Row],[Station Code]]="MT", BART_Rides[[#This Row],[Station Code]]="PL", BART_Rides[[#This Row],[Station Code]]="CC"), "Yes", "No")</f>
        <v>No</v>
      </c>
    </row>
    <row r="17650" spans="6:14">
      <c r="F17650" s="3">
        <v>44325</v>
      </c>
      <c r="G17650" s="1" t="s">
        <v>91</v>
      </c>
      <c r="H17650" s="1" t="s">
        <v>105</v>
      </c>
      <c r="I17650" s="1">
        <v>120</v>
      </c>
      <c r="J17650" s="1">
        <f>MONTH(BART_Rides[[#This Row],[Date]])</f>
        <v>5</v>
      </c>
      <c r="K17650" s="1">
        <f>WEEKDAY(BART_Rides[[#This Row],[Date]],2)</f>
        <v>7</v>
      </c>
      <c r="L17650" s="1" t="str">
        <f>LEFT(BART_Rides[[#This Row],[Lines]],1)</f>
        <v>Y</v>
      </c>
      <c r="M17650" s="1" t="str">
        <f>IF(BART_Rides[[#This Row],[FirstLetter]]="Y","Yes","No")</f>
        <v>Yes</v>
      </c>
      <c r="N17650" s="1" t="str">
        <f>IF(OR(BART_Rides[[#This Row],[Station Code]]="EM", BART_Rides[[#This Row],[Station Code]]="MT", BART_Rides[[#This Row],[Station Code]]="PL", BART_Rides[[#This Row],[Station Code]]="CC"), "Yes", "No")</f>
        <v>No</v>
      </c>
    </row>
    <row r="17651" spans="6:14">
      <c r="F17651" s="3">
        <v>44326</v>
      </c>
      <c r="G17651" s="1" t="s">
        <v>91</v>
      </c>
      <c r="H17651" s="1" t="s">
        <v>105</v>
      </c>
      <c r="I17651" s="1">
        <v>330</v>
      </c>
      <c r="J17651" s="1">
        <f>MONTH(BART_Rides[[#This Row],[Date]])</f>
        <v>5</v>
      </c>
      <c r="K17651" s="1">
        <f>WEEKDAY(BART_Rides[[#This Row],[Date]],2)</f>
        <v>1</v>
      </c>
      <c r="L17651" s="1" t="str">
        <f>LEFT(BART_Rides[[#This Row],[Lines]],1)</f>
        <v>Y</v>
      </c>
      <c r="M17651" s="1" t="str">
        <f>IF(BART_Rides[[#This Row],[FirstLetter]]="Y","Yes","No")</f>
        <v>Yes</v>
      </c>
      <c r="N17651" s="1" t="str">
        <f>IF(OR(BART_Rides[[#This Row],[Station Code]]="EM", BART_Rides[[#This Row],[Station Code]]="MT", BART_Rides[[#This Row],[Station Code]]="PL", BART_Rides[[#This Row],[Station Code]]="CC"), "Yes", "No")</f>
        <v>No</v>
      </c>
    </row>
    <row r="17652" spans="6:14">
      <c r="F17652" s="3">
        <v>44327</v>
      </c>
      <c r="G17652" s="1" t="s">
        <v>91</v>
      </c>
      <c r="H17652" s="1" t="s">
        <v>105</v>
      </c>
      <c r="I17652" s="1">
        <v>328</v>
      </c>
      <c r="J17652" s="1">
        <f>MONTH(BART_Rides[[#This Row],[Date]])</f>
        <v>5</v>
      </c>
      <c r="K17652" s="1">
        <f>WEEKDAY(BART_Rides[[#This Row],[Date]],2)</f>
        <v>2</v>
      </c>
      <c r="L17652" s="1" t="str">
        <f>LEFT(BART_Rides[[#This Row],[Lines]],1)</f>
        <v>Y</v>
      </c>
      <c r="M17652" s="1" t="str">
        <f>IF(BART_Rides[[#This Row],[FirstLetter]]="Y","Yes","No")</f>
        <v>Yes</v>
      </c>
      <c r="N17652" s="1" t="str">
        <f>IF(OR(BART_Rides[[#This Row],[Station Code]]="EM", BART_Rides[[#This Row],[Station Code]]="MT", BART_Rides[[#This Row],[Station Code]]="PL", BART_Rides[[#This Row],[Station Code]]="CC"), "Yes", "No")</f>
        <v>No</v>
      </c>
    </row>
    <row r="17653" spans="6:14">
      <c r="F17653" s="3">
        <v>44328</v>
      </c>
      <c r="G17653" s="1" t="s">
        <v>91</v>
      </c>
      <c r="H17653" s="1" t="s">
        <v>105</v>
      </c>
      <c r="I17653" s="1">
        <v>367</v>
      </c>
      <c r="J17653" s="1">
        <f>MONTH(BART_Rides[[#This Row],[Date]])</f>
        <v>5</v>
      </c>
      <c r="K17653" s="1">
        <f>WEEKDAY(BART_Rides[[#This Row],[Date]],2)</f>
        <v>3</v>
      </c>
      <c r="L17653" s="1" t="str">
        <f>LEFT(BART_Rides[[#This Row],[Lines]],1)</f>
        <v>Y</v>
      </c>
      <c r="M17653" s="1" t="str">
        <f>IF(BART_Rides[[#This Row],[FirstLetter]]="Y","Yes","No")</f>
        <v>Yes</v>
      </c>
      <c r="N17653" s="1" t="str">
        <f>IF(OR(BART_Rides[[#This Row],[Station Code]]="EM", BART_Rides[[#This Row],[Station Code]]="MT", BART_Rides[[#This Row],[Station Code]]="PL", BART_Rides[[#This Row],[Station Code]]="CC"), "Yes", "No")</f>
        <v>No</v>
      </c>
    </row>
    <row r="17654" spans="6:14">
      <c r="F17654" s="3">
        <v>44329</v>
      </c>
      <c r="G17654" s="1" t="s">
        <v>91</v>
      </c>
      <c r="H17654" s="1" t="s">
        <v>105</v>
      </c>
      <c r="I17654" s="1">
        <v>367</v>
      </c>
      <c r="J17654" s="1">
        <f>MONTH(BART_Rides[[#This Row],[Date]])</f>
        <v>5</v>
      </c>
      <c r="K17654" s="1">
        <f>WEEKDAY(BART_Rides[[#This Row],[Date]],2)</f>
        <v>4</v>
      </c>
      <c r="L17654" s="1" t="str">
        <f>LEFT(BART_Rides[[#This Row],[Lines]],1)</f>
        <v>Y</v>
      </c>
      <c r="M17654" s="1" t="str">
        <f>IF(BART_Rides[[#This Row],[FirstLetter]]="Y","Yes","No")</f>
        <v>Yes</v>
      </c>
      <c r="N17654" s="1" t="str">
        <f>IF(OR(BART_Rides[[#This Row],[Station Code]]="EM", BART_Rides[[#This Row],[Station Code]]="MT", BART_Rides[[#This Row],[Station Code]]="PL", BART_Rides[[#This Row],[Station Code]]="CC"), "Yes", "No")</f>
        <v>No</v>
      </c>
    </row>
    <row r="17655" spans="6:14">
      <c r="F17655" s="3">
        <v>44330</v>
      </c>
      <c r="G17655" s="1" t="s">
        <v>91</v>
      </c>
      <c r="H17655" s="1" t="s">
        <v>105</v>
      </c>
      <c r="I17655" s="1">
        <v>294</v>
      </c>
      <c r="J17655" s="1">
        <f>MONTH(BART_Rides[[#This Row],[Date]])</f>
        <v>5</v>
      </c>
      <c r="K17655" s="1">
        <f>WEEKDAY(BART_Rides[[#This Row],[Date]],2)</f>
        <v>5</v>
      </c>
      <c r="L17655" s="1" t="str">
        <f>LEFT(BART_Rides[[#This Row],[Lines]],1)</f>
        <v>Y</v>
      </c>
      <c r="M17655" s="1" t="str">
        <f>IF(BART_Rides[[#This Row],[FirstLetter]]="Y","Yes","No")</f>
        <v>Yes</v>
      </c>
      <c r="N17655" s="1" t="str">
        <f>IF(OR(BART_Rides[[#This Row],[Station Code]]="EM", BART_Rides[[#This Row],[Station Code]]="MT", BART_Rides[[#This Row],[Station Code]]="PL", BART_Rides[[#This Row],[Station Code]]="CC"), "Yes", "No")</f>
        <v>No</v>
      </c>
    </row>
    <row r="17656" spans="6:14">
      <c r="F17656" s="3">
        <v>44331</v>
      </c>
      <c r="G17656" s="1" t="s">
        <v>91</v>
      </c>
      <c r="H17656" s="1" t="s">
        <v>105</v>
      </c>
      <c r="I17656" s="1">
        <v>179</v>
      </c>
      <c r="J17656" s="1">
        <f>MONTH(BART_Rides[[#This Row],[Date]])</f>
        <v>5</v>
      </c>
      <c r="K17656" s="1">
        <f>WEEKDAY(BART_Rides[[#This Row],[Date]],2)</f>
        <v>6</v>
      </c>
      <c r="L17656" s="1" t="str">
        <f>LEFT(BART_Rides[[#This Row],[Lines]],1)</f>
        <v>Y</v>
      </c>
      <c r="M17656" s="1" t="str">
        <f>IF(BART_Rides[[#This Row],[FirstLetter]]="Y","Yes","No")</f>
        <v>Yes</v>
      </c>
      <c r="N17656" s="1" t="str">
        <f>IF(OR(BART_Rides[[#This Row],[Station Code]]="EM", BART_Rides[[#This Row],[Station Code]]="MT", BART_Rides[[#This Row],[Station Code]]="PL", BART_Rides[[#This Row],[Station Code]]="CC"), "Yes", "No")</f>
        <v>No</v>
      </c>
    </row>
    <row r="17657" spans="6:14">
      <c r="F17657" s="3">
        <v>44332</v>
      </c>
      <c r="G17657" s="1" t="s">
        <v>91</v>
      </c>
      <c r="H17657" s="1" t="s">
        <v>105</v>
      </c>
      <c r="I17657" s="1">
        <v>107</v>
      </c>
      <c r="J17657" s="1">
        <f>MONTH(BART_Rides[[#This Row],[Date]])</f>
        <v>5</v>
      </c>
      <c r="K17657" s="1">
        <f>WEEKDAY(BART_Rides[[#This Row],[Date]],2)</f>
        <v>7</v>
      </c>
      <c r="L17657" s="1" t="str">
        <f>LEFT(BART_Rides[[#This Row],[Lines]],1)</f>
        <v>Y</v>
      </c>
      <c r="M17657" s="1" t="str">
        <f>IF(BART_Rides[[#This Row],[FirstLetter]]="Y","Yes","No")</f>
        <v>Yes</v>
      </c>
      <c r="N17657" s="1" t="str">
        <f>IF(OR(BART_Rides[[#This Row],[Station Code]]="EM", BART_Rides[[#This Row],[Station Code]]="MT", BART_Rides[[#This Row],[Station Code]]="PL", BART_Rides[[#This Row],[Station Code]]="CC"), "Yes", "No")</f>
        <v>No</v>
      </c>
    </row>
    <row r="17658" spans="6:14">
      <c r="F17658" s="3">
        <v>44333</v>
      </c>
      <c r="G17658" s="1" t="s">
        <v>91</v>
      </c>
      <c r="H17658" s="1" t="s">
        <v>105</v>
      </c>
      <c r="I17658" s="1">
        <v>338</v>
      </c>
      <c r="J17658" s="1">
        <f>MONTH(BART_Rides[[#This Row],[Date]])</f>
        <v>5</v>
      </c>
      <c r="K17658" s="1">
        <f>WEEKDAY(BART_Rides[[#This Row],[Date]],2)</f>
        <v>1</v>
      </c>
      <c r="L17658" s="1" t="str">
        <f>LEFT(BART_Rides[[#This Row],[Lines]],1)</f>
        <v>Y</v>
      </c>
      <c r="M17658" s="1" t="str">
        <f>IF(BART_Rides[[#This Row],[FirstLetter]]="Y","Yes","No")</f>
        <v>Yes</v>
      </c>
      <c r="N17658" s="1" t="str">
        <f>IF(OR(BART_Rides[[#This Row],[Station Code]]="EM", BART_Rides[[#This Row],[Station Code]]="MT", BART_Rides[[#This Row],[Station Code]]="PL", BART_Rides[[#This Row],[Station Code]]="CC"), "Yes", "No")</f>
        <v>No</v>
      </c>
    </row>
    <row r="17659" spans="6:14">
      <c r="F17659" s="3">
        <v>44334</v>
      </c>
      <c r="G17659" s="1" t="s">
        <v>91</v>
      </c>
      <c r="H17659" s="1" t="s">
        <v>105</v>
      </c>
      <c r="I17659" s="1">
        <v>360</v>
      </c>
      <c r="J17659" s="1">
        <f>MONTH(BART_Rides[[#This Row],[Date]])</f>
        <v>5</v>
      </c>
      <c r="K17659" s="1">
        <f>WEEKDAY(BART_Rides[[#This Row],[Date]],2)</f>
        <v>2</v>
      </c>
      <c r="L17659" s="1" t="str">
        <f>LEFT(BART_Rides[[#This Row],[Lines]],1)</f>
        <v>Y</v>
      </c>
      <c r="M17659" s="1" t="str">
        <f>IF(BART_Rides[[#This Row],[FirstLetter]]="Y","Yes","No")</f>
        <v>Yes</v>
      </c>
      <c r="N17659" s="1" t="str">
        <f>IF(OR(BART_Rides[[#This Row],[Station Code]]="EM", BART_Rides[[#This Row],[Station Code]]="MT", BART_Rides[[#This Row],[Station Code]]="PL", BART_Rides[[#This Row],[Station Code]]="CC"), "Yes", "No")</f>
        <v>No</v>
      </c>
    </row>
    <row r="17660" spans="6:14">
      <c r="F17660" s="3">
        <v>44335</v>
      </c>
      <c r="G17660" s="1" t="s">
        <v>91</v>
      </c>
      <c r="H17660" s="1" t="s">
        <v>105</v>
      </c>
      <c r="I17660" s="1">
        <v>363</v>
      </c>
      <c r="J17660" s="1">
        <f>MONTH(BART_Rides[[#This Row],[Date]])</f>
        <v>5</v>
      </c>
      <c r="K17660" s="1">
        <f>WEEKDAY(BART_Rides[[#This Row],[Date]],2)</f>
        <v>3</v>
      </c>
      <c r="L17660" s="1" t="str">
        <f>LEFT(BART_Rides[[#This Row],[Lines]],1)</f>
        <v>Y</v>
      </c>
      <c r="M17660" s="1" t="str">
        <f>IF(BART_Rides[[#This Row],[FirstLetter]]="Y","Yes","No")</f>
        <v>Yes</v>
      </c>
      <c r="N17660" s="1" t="str">
        <f>IF(OR(BART_Rides[[#This Row],[Station Code]]="EM", BART_Rides[[#This Row],[Station Code]]="MT", BART_Rides[[#This Row],[Station Code]]="PL", BART_Rides[[#This Row],[Station Code]]="CC"), "Yes", "No")</f>
        <v>No</v>
      </c>
    </row>
    <row r="17661" spans="6:14">
      <c r="F17661" s="3">
        <v>44336</v>
      </c>
      <c r="G17661" s="1" t="s">
        <v>91</v>
      </c>
      <c r="H17661" s="1" t="s">
        <v>105</v>
      </c>
      <c r="I17661" s="1">
        <v>356</v>
      </c>
      <c r="J17661" s="1">
        <f>MONTH(BART_Rides[[#This Row],[Date]])</f>
        <v>5</v>
      </c>
      <c r="K17661" s="1">
        <f>WEEKDAY(BART_Rides[[#This Row],[Date]],2)</f>
        <v>4</v>
      </c>
      <c r="L17661" s="1" t="str">
        <f>LEFT(BART_Rides[[#This Row],[Lines]],1)</f>
        <v>Y</v>
      </c>
      <c r="M17661" s="1" t="str">
        <f>IF(BART_Rides[[#This Row],[FirstLetter]]="Y","Yes","No")</f>
        <v>Yes</v>
      </c>
      <c r="N17661" s="1" t="str">
        <f>IF(OR(BART_Rides[[#This Row],[Station Code]]="EM", BART_Rides[[#This Row],[Station Code]]="MT", BART_Rides[[#This Row],[Station Code]]="PL", BART_Rides[[#This Row],[Station Code]]="CC"), "Yes", "No")</f>
        <v>No</v>
      </c>
    </row>
    <row r="17662" spans="6:14">
      <c r="F17662" s="3">
        <v>44337</v>
      </c>
      <c r="G17662" s="1" t="s">
        <v>91</v>
      </c>
      <c r="H17662" s="1" t="s">
        <v>105</v>
      </c>
      <c r="I17662" s="1">
        <v>343</v>
      </c>
      <c r="J17662" s="1">
        <f>MONTH(BART_Rides[[#This Row],[Date]])</f>
        <v>5</v>
      </c>
      <c r="K17662" s="1">
        <f>WEEKDAY(BART_Rides[[#This Row],[Date]],2)</f>
        <v>5</v>
      </c>
      <c r="L17662" s="1" t="str">
        <f>LEFT(BART_Rides[[#This Row],[Lines]],1)</f>
        <v>Y</v>
      </c>
      <c r="M17662" s="1" t="str">
        <f>IF(BART_Rides[[#This Row],[FirstLetter]]="Y","Yes","No")</f>
        <v>Yes</v>
      </c>
      <c r="N17662" s="1" t="str">
        <f>IF(OR(BART_Rides[[#This Row],[Station Code]]="EM", BART_Rides[[#This Row],[Station Code]]="MT", BART_Rides[[#This Row],[Station Code]]="PL", BART_Rides[[#This Row],[Station Code]]="CC"), "Yes", "No")</f>
        <v>No</v>
      </c>
    </row>
    <row r="17663" spans="6:14">
      <c r="F17663" s="3">
        <v>44338</v>
      </c>
      <c r="G17663" s="1" t="s">
        <v>91</v>
      </c>
      <c r="H17663" s="1" t="s">
        <v>105</v>
      </c>
      <c r="I17663" s="1">
        <v>172</v>
      </c>
      <c r="J17663" s="1">
        <f>MONTH(BART_Rides[[#This Row],[Date]])</f>
        <v>5</v>
      </c>
      <c r="K17663" s="1">
        <f>WEEKDAY(BART_Rides[[#This Row],[Date]],2)</f>
        <v>6</v>
      </c>
      <c r="L17663" s="1" t="str">
        <f>LEFT(BART_Rides[[#This Row],[Lines]],1)</f>
        <v>Y</v>
      </c>
      <c r="M17663" s="1" t="str">
        <f>IF(BART_Rides[[#This Row],[FirstLetter]]="Y","Yes","No")</f>
        <v>Yes</v>
      </c>
      <c r="N17663" s="1" t="str">
        <f>IF(OR(BART_Rides[[#This Row],[Station Code]]="EM", BART_Rides[[#This Row],[Station Code]]="MT", BART_Rides[[#This Row],[Station Code]]="PL", BART_Rides[[#This Row],[Station Code]]="CC"), "Yes", "No")</f>
        <v>No</v>
      </c>
    </row>
    <row r="17664" spans="6:14">
      <c r="F17664" s="3">
        <v>44339</v>
      </c>
      <c r="G17664" s="1" t="s">
        <v>91</v>
      </c>
      <c r="H17664" s="1" t="s">
        <v>105</v>
      </c>
      <c r="I17664" s="1">
        <v>113</v>
      </c>
      <c r="J17664" s="1">
        <f>MONTH(BART_Rides[[#This Row],[Date]])</f>
        <v>5</v>
      </c>
      <c r="K17664" s="1">
        <f>WEEKDAY(BART_Rides[[#This Row],[Date]],2)</f>
        <v>7</v>
      </c>
      <c r="L17664" s="1" t="str">
        <f>LEFT(BART_Rides[[#This Row],[Lines]],1)</f>
        <v>Y</v>
      </c>
      <c r="M17664" s="1" t="str">
        <f>IF(BART_Rides[[#This Row],[FirstLetter]]="Y","Yes","No")</f>
        <v>Yes</v>
      </c>
      <c r="N17664" s="1" t="str">
        <f>IF(OR(BART_Rides[[#This Row],[Station Code]]="EM", BART_Rides[[#This Row],[Station Code]]="MT", BART_Rides[[#This Row],[Station Code]]="PL", BART_Rides[[#This Row],[Station Code]]="CC"), "Yes", "No")</f>
        <v>No</v>
      </c>
    </row>
    <row r="17665" spans="6:14">
      <c r="F17665" s="3">
        <v>44340</v>
      </c>
      <c r="G17665" s="1" t="s">
        <v>91</v>
      </c>
      <c r="H17665" s="1" t="s">
        <v>105</v>
      </c>
      <c r="I17665" s="1">
        <v>342</v>
      </c>
      <c r="J17665" s="1">
        <f>MONTH(BART_Rides[[#This Row],[Date]])</f>
        <v>5</v>
      </c>
      <c r="K17665" s="1">
        <f>WEEKDAY(BART_Rides[[#This Row],[Date]],2)</f>
        <v>1</v>
      </c>
      <c r="L17665" s="1" t="str">
        <f>LEFT(BART_Rides[[#This Row],[Lines]],1)</f>
        <v>Y</v>
      </c>
      <c r="M17665" s="1" t="str">
        <f>IF(BART_Rides[[#This Row],[FirstLetter]]="Y","Yes","No")</f>
        <v>Yes</v>
      </c>
      <c r="N17665" s="1" t="str">
        <f>IF(OR(BART_Rides[[#This Row],[Station Code]]="EM", BART_Rides[[#This Row],[Station Code]]="MT", BART_Rides[[#This Row],[Station Code]]="PL", BART_Rides[[#This Row],[Station Code]]="CC"), "Yes", "No")</f>
        <v>No</v>
      </c>
    </row>
    <row r="17666" spans="6:14">
      <c r="F17666" s="3">
        <v>44341</v>
      </c>
      <c r="G17666" s="1" t="s">
        <v>91</v>
      </c>
      <c r="H17666" s="1" t="s">
        <v>105</v>
      </c>
      <c r="I17666" s="1">
        <v>361</v>
      </c>
      <c r="J17666" s="1">
        <f>MONTH(BART_Rides[[#This Row],[Date]])</f>
        <v>5</v>
      </c>
      <c r="K17666" s="1">
        <f>WEEKDAY(BART_Rides[[#This Row],[Date]],2)</f>
        <v>2</v>
      </c>
      <c r="L17666" s="1" t="str">
        <f>LEFT(BART_Rides[[#This Row],[Lines]],1)</f>
        <v>Y</v>
      </c>
      <c r="M17666" s="1" t="str">
        <f>IF(BART_Rides[[#This Row],[FirstLetter]]="Y","Yes","No")</f>
        <v>Yes</v>
      </c>
      <c r="N17666" s="1" t="str">
        <f>IF(OR(BART_Rides[[#This Row],[Station Code]]="EM", BART_Rides[[#This Row],[Station Code]]="MT", BART_Rides[[#This Row],[Station Code]]="PL", BART_Rides[[#This Row],[Station Code]]="CC"), "Yes", "No")</f>
        <v>No</v>
      </c>
    </row>
    <row r="17667" spans="6:14">
      <c r="F17667" s="3">
        <v>44342</v>
      </c>
      <c r="G17667" s="1" t="s">
        <v>91</v>
      </c>
      <c r="H17667" s="1" t="s">
        <v>105</v>
      </c>
      <c r="I17667" s="1">
        <v>351</v>
      </c>
      <c r="J17667" s="1">
        <f>MONTH(BART_Rides[[#This Row],[Date]])</f>
        <v>5</v>
      </c>
      <c r="K17667" s="1">
        <f>WEEKDAY(BART_Rides[[#This Row],[Date]],2)</f>
        <v>3</v>
      </c>
      <c r="L17667" s="1" t="str">
        <f>LEFT(BART_Rides[[#This Row],[Lines]],1)</f>
        <v>Y</v>
      </c>
      <c r="M17667" s="1" t="str">
        <f>IF(BART_Rides[[#This Row],[FirstLetter]]="Y","Yes","No")</f>
        <v>Yes</v>
      </c>
      <c r="N17667" s="1" t="str">
        <f>IF(OR(BART_Rides[[#This Row],[Station Code]]="EM", BART_Rides[[#This Row],[Station Code]]="MT", BART_Rides[[#This Row],[Station Code]]="PL", BART_Rides[[#This Row],[Station Code]]="CC"), "Yes", "No")</f>
        <v>No</v>
      </c>
    </row>
    <row r="17668" spans="6:14">
      <c r="F17668" s="3">
        <v>44343</v>
      </c>
      <c r="G17668" s="1" t="s">
        <v>91</v>
      </c>
      <c r="H17668" s="1" t="s">
        <v>105</v>
      </c>
      <c r="I17668" s="1">
        <v>374</v>
      </c>
      <c r="J17668" s="1">
        <f>MONTH(BART_Rides[[#This Row],[Date]])</f>
        <v>5</v>
      </c>
      <c r="K17668" s="1">
        <f>WEEKDAY(BART_Rides[[#This Row],[Date]],2)</f>
        <v>4</v>
      </c>
      <c r="L17668" s="1" t="str">
        <f>LEFT(BART_Rides[[#This Row],[Lines]],1)</f>
        <v>Y</v>
      </c>
      <c r="M17668" s="1" t="str">
        <f>IF(BART_Rides[[#This Row],[FirstLetter]]="Y","Yes","No")</f>
        <v>Yes</v>
      </c>
      <c r="N17668" s="1" t="str">
        <f>IF(OR(BART_Rides[[#This Row],[Station Code]]="EM", BART_Rides[[#This Row],[Station Code]]="MT", BART_Rides[[#This Row],[Station Code]]="PL", BART_Rides[[#This Row],[Station Code]]="CC"), "Yes", "No")</f>
        <v>No</v>
      </c>
    </row>
    <row r="17669" spans="6:14">
      <c r="F17669" s="3">
        <v>44344</v>
      </c>
      <c r="G17669" s="1" t="s">
        <v>91</v>
      </c>
      <c r="H17669" s="1" t="s">
        <v>105</v>
      </c>
      <c r="I17669" s="1">
        <v>344</v>
      </c>
      <c r="J17669" s="1">
        <f>MONTH(BART_Rides[[#This Row],[Date]])</f>
        <v>5</v>
      </c>
      <c r="K17669" s="1">
        <f>WEEKDAY(BART_Rides[[#This Row],[Date]],2)</f>
        <v>5</v>
      </c>
      <c r="L17669" s="1" t="str">
        <f>LEFT(BART_Rides[[#This Row],[Lines]],1)</f>
        <v>Y</v>
      </c>
      <c r="M17669" s="1" t="str">
        <f>IF(BART_Rides[[#This Row],[FirstLetter]]="Y","Yes","No")</f>
        <v>Yes</v>
      </c>
      <c r="N17669" s="1" t="str">
        <f>IF(OR(BART_Rides[[#This Row],[Station Code]]="EM", BART_Rides[[#This Row],[Station Code]]="MT", BART_Rides[[#This Row],[Station Code]]="PL", BART_Rides[[#This Row],[Station Code]]="CC"), "Yes", "No")</f>
        <v>No</v>
      </c>
    </row>
    <row r="17670" spans="6:14">
      <c r="F17670" s="3">
        <v>44345</v>
      </c>
      <c r="G17670" s="1" t="s">
        <v>91</v>
      </c>
      <c r="H17670" s="1" t="s">
        <v>105</v>
      </c>
      <c r="I17670" s="1">
        <v>206</v>
      </c>
      <c r="J17670" s="1">
        <f>MONTH(BART_Rides[[#This Row],[Date]])</f>
        <v>5</v>
      </c>
      <c r="K17670" s="1">
        <f>WEEKDAY(BART_Rides[[#This Row],[Date]],2)</f>
        <v>6</v>
      </c>
      <c r="L17670" s="1" t="str">
        <f>LEFT(BART_Rides[[#This Row],[Lines]],1)</f>
        <v>Y</v>
      </c>
      <c r="M17670" s="1" t="str">
        <f>IF(BART_Rides[[#This Row],[FirstLetter]]="Y","Yes","No")</f>
        <v>Yes</v>
      </c>
      <c r="N17670" s="1" t="str">
        <f>IF(OR(BART_Rides[[#This Row],[Station Code]]="EM", BART_Rides[[#This Row],[Station Code]]="MT", BART_Rides[[#This Row],[Station Code]]="PL", BART_Rides[[#This Row],[Station Code]]="CC"), "Yes", "No")</f>
        <v>No</v>
      </c>
    </row>
    <row r="17671" spans="6:14">
      <c r="F17671" s="3">
        <v>44346</v>
      </c>
      <c r="G17671" s="1" t="s">
        <v>91</v>
      </c>
      <c r="H17671" s="1" t="s">
        <v>105</v>
      </c>
      <c r="I17671" s="1">
        <v>143</v>
      </c>
      <c r="J17671" s="1">
        <f>MONTH(BART_Rides[[#This Row],[Date]])</f>
        <v>5</v>
      </c>
      <c r="K17671" s="1">
        <f>WEEKDAY(BART_Rides[[#This Row],[Date]],2)</f>
        <v>7</v>
      </c>
      <c r="L17671" s="1" t="str">
        <f>LEFT(BART_Rides[[#This Row],[Lines]],1)</f>
        <v>Y</v>
      </c>
      <c r="M17671" s="1" t="str">
        <f>IF(BART_Rides[[#This Row],[FirstLetter]]="Y","Yes","No")</f>
        <v>Yes</v>
      </c>
      <c r="N17671" s="1" t="str">
        <f>IF(OR(BART_Rides[[#This Row],[Station Code]]="EM", BART_Rides[[#This Row],[Station Code]]="MT", BART_Rides[[#This Row],[Station Code]]="PL", BART_Rides[[#This Row],[Station Code]]="CC"), "Yes", "No")</f>
        <v>No</v>
      </c>
    </row>
    <row r="17672" spans="6:14">
      <c r="F17672" s="3">
        <v>44347</v>
      </c>
      <c r="G17672" s="1" t="s">
        <v>91</v>
      </c>
      <c r="H17672" s="1" t="s">
        <v>105</v>
      </c>
      <c r="I17672" s="1">
        <v>161</v>
      </c>
      <c r="J17672" s="1">
        <f>MONTH(BART_Rides[[#This Row],[Date]])</f>
        <v>5</v>
      </c>
      <c r="K17672" s="1">
        <f>WEEKDAY(BART_Rides[[#This Row],[Date]],2)</f>
        <v>1</v>
      </c>
      <c r="L17672" s="1" t="str">
        <f>LEFT(BART_Rides[[#This Row],[Lines]],1)</f>
        <v>Y</v>
      </c>
      <c r="M17672" s="1" t="str">
        <f>IF(BART_Rides[[#This Row],[FirstLetter]]="Y","Yes","No")</f>
        <v>Yes</v>
      </c>
      <c r="N17672" s="1" t="str">
        <f>IF(OR(BART_Rides[[#This Row],[Station Code]]="EM", BART_Rides[[#This Row],[Station Code]]="MT", BART_Rides[[#This Row],[Station Code]]="PL", BART_Rides[[#This Row],[Station Code]]="CC"), "Yes", "No")</f>
        <v>No</v>
      </c>
    </row>
    <row r="17673" spans="6:14">
      <c r="F17673" s="3">
        <v>44348</v>
      </c>
      <c r="G17673" s="1" t="s">
        <v>91</v>
      </c>
      <c r="H17673" s="1" t="s">
        <v>105</v>
      </c>
      <c r="I17673" s="1">
        <v>405</v>
      </c>
      <c r="J17673" s="1">
        <f>MONTH(BART_Rides[[#This Row],[Date]])</f>
        <v>6</v>
      </c>
      <c r="K17673" s="1">
        <f>WEEKDAY(BART_Rides[[#This Row],[Date]],2)</f>
        <v>2</v>
      </c>
      <c r="L17673" s="1" t="str">
        <f>LEFT(BART_Rides[[#This Row],[Lines]],1)</f>
        <v>Y</v>
      </c>
      <c r="M17673" s="1" t="str">
        <f>IF(BART_Rides[[#This Row],[FirstLetter]]="Y","Yes","No")</f>
        <v>Yes</v>
      </c>
      <c r="N17673" s="1" t="str">
        <f>IF(OR(BART_Rides[[#This Row],[Station Code]]="EM", BART_Rides[[#This Row],[Station Code]]="MT", BART_Rides[[#This Row],[Station Code]]="PL", BART_Rides[[#This Row],[Station Code]]="CC"), "Yes", "No")</f>
        <v>No</v>
      </c>
    </row>
    <row r="17674" spans="6:14">
      <c r="F17674" s="3">
        <v>44349</v>
      </c>
      <c r="G17674" s="1" t="s">
        <v>91</v>
      </c>
      <c r="H17674" s="1" t="s">
        <v>105</v>
      </c>
      <c r="I17674" s="1">
        <v>364</v>
      </c>
      <c r="J17674" s="1">
        <f>MONTH(BART_Rides[[#This Row],[Date]])</f>
        <v>6</v>
      </c>
      <c r="K17674" s="1">
        <f>WEEKDAY(BART_Rides[[#This Row],[Date]],2)</f>
        <v>3</v>
      </c>
      <c r="L17674" s="1" t="str">
        <f>LEFT(BART_Rides[[#This Row],[Lines]],1)</f>
        <v>Y</v>
      </c>
      <c r="M17674" s="1" t="str">
        <f>IF(BART_Rides[[#This Row],[FirstLetter]]="Y","Yes","No")</f>
        <v>Yes</v>
      </c>
      <c r="N17674" s="1" t="str">
        <f>IF(OR(BART_Rides[[#This Row],[Station Code]]="EM", BART_Rides[[#This Row],[Station Code]]="MT", BART_Rides[[#This Row],[Station Code]]="PL", BART_Rides[[#This Row],[Station Code]]="CC"), "Yes", "No")</f>
        <v>No</v>
      </c>
    </row>
    <row r="17675" spans="6:14">
      <c r="F17675" s="3">
        <v>44350</v>
      </c>
      <c r="G17675" s="1" t="s">
        <v>91</v>
      </c>
      <c r="H17675" s="1" t="s">
        <v>105</v>
      </c>
      <c r="I17675" s="1">
        <v>393</v>
      </c>
      <c r="J17675" s="1">
        <f>MONTH(BART_Rides[[#This Row],[Date]])</f>
        <v>6</v>
      </c>
      <c r="K17675" s="1">
        <f>WEEKDAY(BART_Rides[[#This Row],[Date]],2)</f>
        <v>4</v>
      </c>
      <c r="L17675" s="1" t="str">
        <f>LEFT(BART_Rides[[#This Row],[Lines]],1)</f>
        <v>Y</v>
      </c>
      <c r="M17675" s="1" t="str">
        <f>IF(BART_Rides[[#This Row],[FirstLetter]]="Y","Yes","No")</f>
        <v>Yes</v>
      </c>
      <c r="N17675" s="1" t="str">
        <f>IF(OR(BART_Rides[[#This Row],[Station Code]]="EM", BART_Rides[[#This Row],[Station Code]]="MT", BART_Rides[[#This Row],[Station Code]]="PL", BART_Rides[[#This Row],[Station Code]]="CC"), "Yes", "No")</f>
        <v>No</v>
      </c>
    </row>
    <row r="17676" spans="6:14">
      <c r="F17676" s="3">
        <v>44351</v>
      </c>
      <c r="G17676" s="1" t="s">
        <v>91</v>
      </c>
      <c r="H17676" s="1" t="s">
        <v>105</v>
      </c>
      <c r="I17676" s="1">
        <v>358</v>
      </c>
      <c r="J17676" s="1">
        <f>MONTH(BART_Rides[[#This Row],[Date]])</f>
        <v>6</v>
      </c>
      <c r="K17676" s="1">
        <f>WEEKDAY(BART_Rides[[#This Row],[Date]],2)</f>
        <v>5</v>
      </c>
      <c r="L17676" s="1" t="str">
        <f>LEFT(BART_Rides[[#This Row],[Lines]],1)</f>
        <v>Y</v>
      </c>
      <c r="M17676" s="1" t="str">
        <f>IF(BART_Rides[[#This Row],[FirstLetter]]="Y","Yes","No")</f>
        <v>Yes</v>
      </c>
      <c r="N17676" s="1" t="str">
        <f>IF(OR(BART_Rides[[#This Row],[Station Code]]="EM", BART_Rides[[#This Row],[Station Code]]="MT", BART_Rides[[#This Row],[Station Code]]="PL", BART_Rides[[#This Row],[Station Code]]="CC"), "Yes", "No")</f>
        <v>No</v>
      </c>
    </row>
    <row r="17677" spans="6:14">
      <c r="F17677" s="3">
        <v>44352</v>
      </c>
      <c r="G17677" s="1" t="s">
        <v>91</v>
      </c>
      <c r="H17677" s="1" t="s">
        <v>105</v>
      </c>
      <c r="I17677" s="1">
        <v>179</v>
      </c>
      <c r="J17677" s="1">
        <f>MONTH(BART_Rides[[#This Row],[Date]])</f>
        <v>6</v>
      </c>
      <c r="K17677" s="1">
        <f>WEEKDAY(BART_Rides[[#This Row],[Date]],2)</f>
        <v>6</v>
      </c>
      <c r="L17677" s="1" t="str">
        <f>LEFT(BART_Rides[[#This Row],[Lines]],1)</f>
        <v>Y</v>
      </c>
      <c r="M17677" s="1" t="str">
        <f>IF(BART_Rides[[#This Row],[FirstLetter]]="Y","Yes","No")</f>
        <v>Yes</v>
      </c>
      <c r="N17677" s="1" t="str">
        <f>IF(OR(BART_Rides[[#This Row],[Station Code]]="EM", BART_Rides[[#This Row],[Station Code]]="MT", BART_Rides[[#This Row],[Station Code]]="PL", BART_Rides[[#This Row],[Station Code]]="CC"), "Yes", "No")</f>
        <v>No</v>
      </c>
    </row>
    <row r="17678" spans="6:14">
      <c r="F17678" s="3">
        <v>44353</v>
      </c>
      <c r="G17678" s="1" t="s">
        <v>91</v>
      </c>
      <c r="H17678" s="1" t="s">
        <v>105</v>
      </c>
      <c r="I17678" s="1">
        <v>137</v>
      </c>
      <c r="J17678" s="1">
        <f>MONTH(BART_Rides[[#This Row],[Date]])</f>
        <v>6</v>
      </c>
      <c r="K17678" s="1">
        <f>WEEKDAY(BART_Rides[[#This Row],[Date]],2)</f>
        <v>7</v>
      </c>
      <c r="L17678" s="1" t="str">
        <f>LEFT(BART_Rides[[#This Row],[Lines]],1)</f>
        <v>Y</v>
      </c>
      <c r="M17678" s="1" t="str">
        <f>IF(BART_Rides[[#This Row],[FirstLetter]]="Y","Yes","No")</f>
        <v>Yes</v>
      </c>
      <c r="N17678" s="1" t="str">
        <f>IF(OR(BART_Rides[[#This Row],[Station Code]]="EM", BART_Rides[[#This Row],[Station Code]]="MT", BART_Rides[[#This Row],[Station Code]]="PL", BART_Rides[[#This Row],[Station Code]]="CC"), "Yes", "No")</f>
        <v>No</v>
      </c>
    </row>
    <row r="17679" spans="6:14">
      <c r="F17679" s="3">
        <v>44354</v>
      </c>
      <c r="G17679" s="1" t="s">
        <v>91</v>
      </c>
      <c r="H17679" s="1" t="s">
        <v>105</v>
      </c>
      <c r="I17679" s="1">
        <v>370</v>
      </c>
      <c r="J17679" s="1">
        <f>MONTH(BART_Rides[[#This Row],[Date]])</f>
        <v>6</v>
      </c>
      <c r="K17679" s="1">
        <f>WEEKDAY(BART_Rides[[#This Row],[Date]],2)</f>
        <v>1</v>
      </c>
      <c r="L17679" s="1" t="str">
        <f>LEFT(BART_Rides[[#This Row],[Lines]],1)</f>
        <v>Y</v>
      </c>
      <c r="M17679" s="1" t="str">
        <f>IF(BART_Rides[[#This Row],[FirstLetter]]="Y","Yes","No")</f>
        <v>Yes</v>
      </c>
      <c r="N17679" s="1" t="str">
        <f>IF(OR(BART_Rides[[#This Row],[Station Code]]="EM", BART_Rides[[#This Row],[Station Code]]="MT", BART_Rides[[#This Row],[Station Code]]="PL", BART_Rides[[#This Row],[Station Code]]="CC"), "Yes", "No")</f>
        <v>No</v>
      </c>
    </row>
    <row r="17680" spans="6:14">
      <c r="F17680" s="3">
        <v>44355</v>
      </c>
      <c r="G17680" s="1" t="s">
        <v>91</v>
      </c>
      <c r="H17680" s="1" t="s">
        <v>105</v>
      </c>
      <c r="I17680" s="1">
        <v>387</v>
      </c>
      <c r="J17680" s="1">
        <f>MONTH(BART_Rides[[#This Row],[Date]])</f>
        <v>6</v>
      </c>
      <c r="K17680" s="1">
        <f>WEEKDAY(BART_Rides[[#This Row],[Date]],2)</f>
        <v>2</v>
      </c>
      <c r="L17680" s="1" t="str">
        <f>LEFT(BART_Rides[[#This Row],[Lines]],1)</f>
        <v>Y</v>
      </c>
      <c r="M17680" s="1" t="str">
        <f>IF(BART_Rides[[#This Row],[FirstLetter]]="Y","Yes","No")</f>
        <v>Yes</v>
      </c>
      <c r="N17680" s="1" t="str">
        <f>IF(OR(BART_Rides[[#This Row],[Station Code]]="EM", BART_Rides[[#This Row],[Station Code]]="MT", BART_Rides[[#This Row],[Station Code]]="PL", BART_Rides[[#This Row],[Station Code]]="CC"), "Yes", "No")</f>
        <v>No</v>
      </c>
    </row>
    <row r="17681" spans="6:14">
      <c r="F17681" s="3">
        <v>44356</v>
      </c>
      <c r="G17681" s="1" t="s">
        <v>91</v>
      </c>
      <c r="H17681" s="1" t="s">
        <v>105</v>
      </c>
      <c r="I17681" s="1">
        <v>362</v>
      </c>
      <c r="J17681" s="1">
        <f>MONTH(BART_Rides[[#This Row],[Date]])</f>
        <v>6</v>
      </c>
      <c r="K17681" s="1">
        <f>WEEKDAY(BART_Rides[[#This Row],[Date]],2)</f>
        <v>3</v>
      </c>
      <c r="L17681" s="1" t="str">
        <f>LEFT(BART_Rides[[#This Row],[Lines]],1)</f>
        <v>Y</v>
      </c>
      <c r="M17681" s="1" t="str">
        <f>IF(BART_Rides[[#This Row],[FirstLetter]]="Y","Yes","No")</f>
        <v>Yes</v>
      </c>
      <c r="N17681" s="1" t="str">
        <f>IF(OR(BART_Rides[[#This Row],[Station Code]]="EM", BART_Rides[[#This Row],[Station Code]]="MT", BART_Rides[[#This Row],[Station Code]]="PL", BART_Rides[[#This Row],[Station Code]]="CC"), "Yes", "No")</f>
        <v>No</v>
      </c>
    </row>
    <row r="17682" spans="6:14">
      <c r="F17682" s="3">
        <v>44357</v>
      </c>
      <c r="G17682" s="1" t="s">
        <v>91</v>
      </c>
      <c r="H17682" s="1" t="s">
        <v>105</v>
      </c>
      <c r="I17682" s="1">
        <v>391</v>
      </c>
      <c r="J17682" s="1">
        <f>MONTH(BART_Rides[[#This Row],[Date]])</f>
        <v>6</v>
      </c>
      <c r="K17682" s="1">
        <f>WEEKDAY(BART_Rides[[#This Row],[Date]],2)</f>
        <v>4</v>
      </c>
      <c r="L17682" s="1" t="str">
        <f>LEFT(BART_Rides[[#This Row],[Lines]],1)</f>
        <v>Y</v>
      </c>
      <c r="M17682" s="1" t="str">
        <f>IF(BART_Rides[[#This Row],[FirstLetter]]="Y","Yes","No")</f>
        <v>Yes</v>
      </c>
      <c r="N17682" s="1" t="str">
        <f>IF(OR(BART_Rides[[#This Row],[Station Code]]="EM", BART_Rides[[#This Row],[Station Code]]="MT", BART_Rides[[#This Row],[Station Code]]="PL", BART_Rides[[#This Row],[Station Code]]="CC"), "Yes", "No")</f>
        <v>No</v>
      </c>
    </row>
    <row r="17683" spans="6:14">
      <c r="F17683" s="3">
        <v>44358</v>
      </c>
      <c r="G17683" s="1" t="s">
        <v>91</v>
      </c>
      <c r="H17683" s="1" t="s">
        <v>105</v>
      </c>
      <c r="I17683" s="1">
        <v>350</v>
      </c>
      <c r="J17683" s="1">
        <f>MONTH(BART_Rides[[#This Row],[Date]])</f>
        <v>6</v>
      </c>
      <c r="K17683" s="1">
        <f>WEEKDAY(BART_Rides[[#This Row],[Date]],2)</f>
        <v>5</v>
      </c>
      <c r="L17683" s="1" t="str">
        <f>LEFT(BART_Rides[[#This Row],[Lines]],1)</f>
        <v>Y</v>
      </c>
      <c r="M17683" s="1" t="str">
        <f>IF(BART_Rides[[#This Row],[FirstLetter]]="Y","Yes","No")</f>
        <v>Yes</v>
      </c>
      <c r="N17683" s="1" t="str">
        <f>IF(OR(BART_Rides[[#This Row],[Station Code]]="EM", BART_Rides[[#This Row],[Station Code]]="MT", BART_Rides[[#This Row],[Station Code]]="PL", BART_Rides[[#This Row],[Station Code]]="CC"), "Yes", "No")</f>
        <v>No</v>
      </c>
    </row>
    <row r="17684" spans="6:14">
      <c r="F17684" s="3">
        <v>44359</v>
      </c>
      <c r="G17684" s="1" t="s">
        <v>91</v>
      </c>
      <c r="H17684" s="1" t="s">
        <v>105</v>
      </c>
      <c r="I17684" s="1">
        <v>194</v>
      </c>
      <c r="J17684" s="1">
        <f>MONTH(BART_Rides[[#This Row],[Date]])</f>
        <v>6</v>
      </c>
      <c r="K17684" s="1">
        <f>WEEKDAY(BART_Rides[[#This Row],[Date]],2)</f>
        <v>6</v>
      </c>
      <c r="L17684" s="1" t="str">
        <f>LEFT(BART_Rides[[#This Row],[Lines]],1)</f>
        <v>Y</v>
      </c>
      <c r="M17684" s="1" t="str">
        <f>IF(BART_Rides[[#This Row],[FirstLetter]]="Y","Yes","No")</f>
        <v>Yes</v>
      </c>
      <c r="N17684" s="1" t="str">
        <f>IF(OR(BART_Rides[[#This Row],[Station Code]]="EM", BART_Rides[[#This Row],[Station Code]]="MT", BART_Rides[[#This Row],[Station Code]]="PL", BART_Rides[[#This Row],[Station Code]]="CC"), "Yes", "No")</f>
        <v>No</v>
      </c>
    </row>
    <row r="17685" spans="6:14">
      <c r="F17685" s="3">
        <v>44360</v>
      </c>
      <c r="G17685" s="1" t="s">
        <v>91</v>
      </c>
      <c r="H17685" s="1" t="s">
        <v>105</v>
      </c>
      <c r="I17685" s="1">
        <v>129</v>
      </c>
      <c r="J17685" s="1">
        <f>MONTH(BART_Rides[[#This Row],[Date]])</f>
        <v>6</v>
      </c>
      <c r="K17685" s="1">
        <f>WEEKDAY(BART_Rides[[#This Row],[Date]],2)</f>
        <v>7</v>
      </c>
      <c r="L17685" s="1" t="str">
        <f>LEFT(BART_Rides[[#This Row],[Lines]],1)</f>
        <v>Y</v>
      </c>
      <c r="M17685" s="1" t="str">
        <f>IF(BART_Rides[[#This Row],[FirstLetter]]="Y","Yes","No")</f>
        <v>Yes</v>
      </c>
      <c r="N17685" s="1" t="str">
        <f>IF(OR(BART_Rides[[#This Row],[Station Code]]="EM", BART_Rides[[#This Row],[Station Code]]="MT", BART_Rides[[#This Row],[Station Code]]="PL", BART_Rides[[#This Row],[Station Code]]="CC"), "Yes", "No")</f>
        <v>No</v>
      </c>
    </row>
    <row r="17686" spans="6:14">
      <c r="F17686" s="3">
        <v>44361</v>
      </c>
      <c r="G17686" s="1" t="s">
        <v>91</v>
      </c>
      <c r="H17686" s="1" t="s">
        <v>105</v>
      </c>
      <c r="I17686" s="1">
        <v>345</v>
      </c>
      <c r="J17686" s="1">
        <f>MONTH(BART_Rides[[#This Row],[Date]])</f>
        <v>6</v>
      </c>
      <c r="K17686" s="1">
        <f>WEEKDAY(BART_Rides[[#This Row],[Date]],2)</f>
        <v>1</v>
      </c>
      <c r="L17686" s="1" t="str">
        <f>LEFT(BART_Rides[[#This Row],[Lines]],1)</f>
        <v>Y</v>
      </c>
      <c r="M17686" s="1" t="str">
        <f>IF(BART_Rides[[#This Row],[FirstLetter]]="Y","Yes","No")</f>
        <v>Yes</v>
      </c>
      <c r="N17686" s="1" t="str">
        <f>IF(OR(BART_Rides[[#This Row],[Station Code]]="EM", BART_Rides[[#This Row],[Station Code]]="MT", BART_Rides[[#This Row],[Station Code]]="PL", BART_Rides[[#This Row],[Station Code]]="CC"), "Yes", "No")</f>
        <v>No</v>
      </c>
    </row>
    <row r="17687" spans="6:14">
      <c r="F17687" s="3">
        <v>44362</v>
      </c>
      <c r="G17687" s="1" t="s">
        <v>91</v>
      </c>
      <c r="H17687" s="1" t="s">
        <v>105</v>
      </c>
      <c r="I17687" s="1">
        <v>390</v>
      </c>
      <c r="J17687" s="1">
        <f>MONTH(BART_Rides[[#This Row],[Date]])</f>
        <v>6</v>
      </c>
      <c r="K17687" s="1">
        <f>WEEKDAY(BART_Rides[[#This Row],[Date]],2)</f>
        <v>2</v>
      </c>
      <c r="L17687" s="1" t="str">
        <f>LEFT(BART_Rides[[#This Row],[Lines]],1)</f>
        <v>Y</v>
      </c>
      <c r="M17687" s="1" t="str">
        <f>IF(BART_Rides[[#This Row],[FirstLetter]]="Y","Yes","No")</f>
        <v>Yes</v>
      </c>
      <c r="N17687" s="1" t="str">
        <f>IF(OR(BART_Rides[[#This Row],[Station Code]]="EM", BART_Rides[[#This Row],[Station Code]]="MT", BART_Rides[[#This Row],[Station Code]]="PL", BART_Rides[[#This Row],[Station Code]]="CC"), "Yes", "No")</f>
        <v>No</v>
      </c>
    </row>
    <row r="17688" spans="6:14">
      <c r="F17688" s="3">
        <v>44363</v>
      </c>
      <c r="G17688" s="1" t="s">
        <v>91</v>
      </c>
      <c r="H17688" s="1" t="s">
        <v>105</v>
      </c>
      <c r="I17688" s="1">
        <v>371</v>
      </c>
      <c r="J17688" s="1">
        <f>MONTH(BART_Rides[[#This Row],[Date]])</f>
        <v>6</v>
      </c>
      <c r="K17688" s="1">
        <f>WEEKDAY(BART_Rides[[#This Row],[Date]],2)</f>
        <v>3</v>
      </c>
      <c r="L17688" s="1" t="str">
        <f>LEFT(BART_Rides[[#This Row],[Lines]],1)</f>
        <v>Y</v>
      </c>
      <c r="M17688" s="1" t="str">
        <f>IF(BART_Rides[[#This Row],[FirstLetter]]="Y","Yes","No")</f>
        <v>Yes</v>
      </c>
      <c r="N17688" s="1" t="str">
        <f>IF(OR(BART_Rides[[#This Row],[Station Code]]="EM", BART_Rides[[#This Row],[Station Code]]="MT", BART_Rides[[#This Row],[Station Code]]="PL", BART_Rides[[#This Row],[Station Code]]="CC"), "Yes", "No")</f>
        <v>No</v>
      </c>
    </row>
    <row r="17689" spans="6:14">
      <c r="F17689" s="3">
        <v>44364</v>
      </c>
      <c r="G17689" s="1" t="s">
        <v>91</v>
      </c>
      <c r="H17689" s="1" t="s">
        <v>105</v>
      </c>
      <c r="I17689" s="1">
        <v>402</v>
      </c>
      <c r="J17689" s="1">
        <f>MONTH(BART_Rides[[#This Row],[Date]])</f>
        <v>6</v>
      </c>
      <c r="K17689" s="1">
        <f>WEEKDAY(BART_Rides[[#This Row],[Date]],2)</f>
        <v>4</v>
      </c>
      <c r="L17689" s="1" t="str">
        <f>LEFT(BART_Rides[[#This Row],[Lines]],1)</f>
        <v>Y</v>
      </c>
      <c r="M17689" s="1" t="str">
        <f>IF(BART_Rides[[#This Row],[FirstLetter]]="Y","Yes","No")</f>
        <v>Yes</v>
      </c>
      <c r="N17689" s="1" t="str">
        <f>IF(OR(BART_Rides[[#This Row],[Station Code]]="EM", BART_Rides[[#This Row],[Station Code]]="MT", BART_Rides[[#This Row],[Station Code]]="PL", BART_Rides[[#This Row],[Station Code]]="CC"), "Yes", "No")</f>
        <v>No</v>
      </c>
    </row>
    <row r="17690" spans="6:14">
      <c r="F17690" s="3">
        <v>44365</v>
      </c>
      <c r="G17690" s="1" t="s">
        <v>91</v>
      </c>
      <c r="H17690" s="1" t="s">
        <v>105</v>
      </c>
      <c r="I17690" s="1">
        <v>340</v>
      </c>
      <c r="J17690" s="1">
        <f>MONTH(BART_Rides[[#This Row],[Date]])</f>
        <v>6</v>
      </c>
      <c r="K17690" s="1">
        <f>WEEKDAY(BART_Rides[[#This Row],[Date]],2)</f>
        <v>5</v>
      </c>
      <c r="L17690" s="1" t="str">
        <f>LEFT(BART_Rides[[#This Row],[Lines]],1)</f>
        <v>Y</v>
      </c>
      <c r="M17690" s="1" t="str">
        <f>IF(BART_Rides[[#This Row],[FirstLetter]]="Y","Yes","No")</f>
        <v>Yes</v>
      </c>
      <c r="N17690" s="1" t="str">
        <f>IF(OR(BART_Rides[[#This Row],[Station Code]]="EM", BART_Rides[[#This Row],[Station Code]]="MT", BART_Rides[[#This Row],[Station Code]]="PL", BART_Rides[[#This Row],[Station Code]]="CC"), "Yes", "No")</f>
        <v>No</v>
      </c>
    </row>
    <row r="17691" spans="6:14">
      <c r="F17691" s="3">
        <v>44366</v>
      </c>
      <c r="G17691" s="1" t="s">
        <v>91</v>
      </c>
      <c r="H17691" s="1" t="s">
        <v>105</v>
      </c>
      <c r="I17691" s="1">
        <v>182</v>
      </c>
      <c r="J17691" s="1">
        <f>MONTH(BART_Rides[[#This Row],[Date]])</f>
        <v>6</v>
      </c>
      <c r="K17691" s="1">
        <f>WEEKDAY(BART_Rides[[#This Row],[Date]],2)</f>
        <v>6</v>
      </c>
      <c r="L17691" s="1" t="str">
        <f>LEFT(BART_Rides[[#This Row],[Lines]],1)</f>
        <v>Y</v>
      </c>
      <c r="M17691" s="1" t="str">
        <f>IF(BART_Rides[[#This Row],[FirstLetter]]="Y","Yes","No")</f>
        <v>Yes</v>
      </c>
      <c r="N17691" s="1" t="str">
        <f>IF(OR(BART_Rides[[#This Row],[Station Code]]="EM", BART_Rides[[#This Row],[Station Code]]="MT", BART_Rides[[#This Row],[Station Code]]="PL", BART_Rides[[#This Row],[Station Code]]="CC"), "Yes", "No")</f>
        <v>No</v>
      </c>
    </row>
    <row r="17692" spans="6:14">
      <c r="F17692" s="3">
        <v>44367</v>
      </c>
      <c r="G17692" s="1" t="s">
        <v>91</v>
      </c>
      <c r="H17692" s="1" t="s">
        <v>105</v>
      </c>
      <c r="I17692" s="1">
        <v>132</v>
      </c>
      <c r="J17692" s="1">
        <f>MONTH(BART_Rides[[#This Row],[Date]])</f>
        <v>6</v>
      </c>
      <c r="K17692" s="1">
        <f>WEEKDAY(BART_Rides[[#This Row],[Date]],2)</f>
        <v>7</v>
      </c>
      <c r="L17692" s="1" t="str">
        <f>LEFT(BART_Rides[[#This Row],[Lines]],1)</f>
        <v>Y</v>
      </c>
      <c r="M17692" s="1" t="str">
        <f>IF(BART_Rides[[#This Row],[FirstLetter]]="Y","Yes","No")</f>
        <v>Yes</v>
      </c>
      <c r="N17692" s="1" t="str">
        <f>IF(OR(BART_Rides[[#This Row],[Station Code]]="EM", BART_Rides[[#This Row],[Station Code]]="MT", BART_Rides[[#This Row],[Station Code]]="PL", BART_Rides[[#This Row],[Station Code]]="CC"), "Yes", "No")</f>
        <v>No</v>
      </c>
    </row>
    <row r="17693" spans="6:14">
      <c r="F17693" s="3">
        <v>44368</v>
      </c>
      <c r="G17693" s="1" t="s">
        <v>91</v>
      </c>
      <c r="H17693" s="1" t="s">
        <v>105</v>
      </c>
      <c r="I17693" s="1">
        <v>348</v>
      </c>
      <c r="J17693" s="1">
        <f>MONTH(BART_Rides[[#This Row],[Date]])</f>
        <v>6</v>
      </c>
      <c r="K17693" s="1">
        <f>WEEKDAY(BART_Rides[[#This Row],[Date]],2)</f>
        <v>1</v>
      </c>
      <c r="L17693" s="1" t="str">
        <f>LEFT(BART_Rides[[#This Row],[Lines]],1)</f>
        <v>Y</v>
      </c>
      <c r="M17693" s="1" t="str">
        <f>IF(BART_Rides[[#This Row],[FirstLetter]]="Y","Yes","No")</f>
        <v>Yes</v>
      </c>
      <c r="N17693" s="1" t="str">
        <f>IF(OR(BART_Rides[[#This Row],[Station Code]]="EM", BART_Rides[[#This Row],[Station Code]]="MT", BART_Rides[[#This Row],[Station Code]]="PL", BART_Rides[[#This Row],[Station Code]]="CC"), "Yes", "No")</f>
        <v>No</v>
      </c>
    </row>
    <row r="17694" spans="6:14">
      <c r="F17694" s="3">
        <v>44369</v>
      </c>
      <c r="G17694" s="1" t="s">
        <v>91</v>
      </c>
      <c r="H17694" s="1" t="s">
        <v>105</v>
      </c>
      <c r="I17694" s="1">
        <v>374</v>
      </c>
      <c r="J17694" s="1">
        <f>MONTH(BART_Rides[[#This Row],[Date]])</f>
        <v>6</v>
      </c>
      <c r="K17694" s="1">
        <f>WEEKDAY(BART_Rides[[#This Row],[Date]],2)</f>
        <v>2</v>
      </c>
      <c r="L17694" s="1" t="str">
        <f>LEFT(BART_Rides[[#This Row],[Lines]],1)</f>
        <v>Y</v>
      </c>
      <c r="M17694" s="1" t="str">
        <f>IF(BART_Rides[[#This Row],[FirstLetter]]="Y","Yes","No")</f>
        <v>Yes</v>
      </c>
      <c r="N17694" s="1" t="str">
        <f>IF(OR(BART_Rides[[#This Row],[Station Code]]="EM", BART_Rides[[#This Row],[Station Code]]="MT", BART_Rides[[#This Row],[Station Code]]="PL", BART_Rides[[#This Row],[Station Code]]="CC"), "Yes", "No")</f>
        <v>No</v>
      </c>
    </row>
    <row r="17695" spans="6:14">
      <c r="F17695" s="3">
        <v>44370</v>
      </c>
      <c r="G17695" s="1" t="s">
        <v>91</v>
      </c>
      <c r="H17695" s="1" t="s">
        <v>105</v>
      </c>
      <c r="I17695" s="1">
        <v>404</v>
      </c>
      <c r="J17695" s="1">
        <f>MONTH(BART_Rides[[#This Row],[Date]])</f>
        <v>6</v>
      </c>
      <c r="K17695" s="1">
        <f>WEEKDAY(BART_Rides[[#This Row],[Date]],2)</f>
        <v>3</v>
      </c>
      <c r="L17695" s="1" t="str">
        <f>LEFT(BART_Rides[[#This Row],[Lines]],1)</f>
        <v>Y</v>
      </c>
      <c r="M17695" s="1" t="str">
        <f>IF(BART_Rides[[#This Row],[FirstLetter]]="Y","Yes","No")</f>
        <v>Yes</v>
      </c>
      <c r="N17695" s="1" t="str">
        <f>IF(OR(BART_Rides[[#This Row],[Station Code]]="EM", BART_Rides[[#This Row],[Station Code]]="MT", BART_Rides[[#This Row],[Station Code]]="PL", BART_Rides[[#This Row],[Station Code]]="CC"), "Yes", "No")</f>
        <v>No</v>
      </c>
    </row>
    <row r="17696" spans="6:14">
      <c r="F17696" s="3">
        <v>44371</v>
      </c>
      <c r="G17696" s="1" t="s">
        <v>91</v>
      </c>
      <c r="H17696" s="1" t="s">
        <v>105</v>
      </c>
      <c r="I17696" s="1">
        <v>367</v>
      </c>
      <c r="J17696" s="1">
        <f>MONTH(BART_Rides[[#This Row],[Date]])</f>
        <v>6</v>
      </c>
      <c r="K17696" s="1">
        <f>WEEKDAY(BART_Rides[[#This Row],[Date]],2)</f>
        <v>4</v>
      </c>
      <c r="L17696" s="1" t="str">
        <f>LEFT(BART_Rides[[#This Row],[Lines]],1)</f>
        <v>Y</v>
      </c>
      <c r="M17696" s="1" t="str">
        <f>IF(BART_Rides[[#This Row],[FirstLetter]]="Y","Yes","No")</f>
        <v>Yes</v>
      </c>
      <c r="N17696" s="1" t="str">
        <f>IF(OR(BART_Rides[[#This Row],[Station Code]]="EM", BART_Rides[[#This Row],[Station Code]]="MT", BART_Rides[[#This Row],[Station Code]]="PL", BART_Rides[[#This Row],[Station Code]]="CC"), "Yes", "No")</f>
        <v>No</v>
      </c>
    </row>
    <row r="17697" spans="6:14">
      <c r="F17697" s="3">
        <v>44372</v>
      </c>
      <c r="G17697" s="1" t="s">
        <v>91</v>
      </c>
      <c r="H17697" s="1" t="s">
        <v>105</v>
      </c>
      <c r="I17697" s="1">
        <v>373</v>
      </c>
      <c r="J17697" s="1">
        <f>MONTH(BART_Rides[[#This Row],[Date]])</f>
        <v>6</v>
      </c>
      <c r="K17697" s="1">
        <f>WEEKDAY(BART_Rides[[#This Row],[Date]],2)</f>
        <v>5</v>
      </c>
      <c r="L17697" s="1" t="str">
        <f>LEFT(BART_Rides[[#This Row],[Lines]],1)</f>
        <v>Y</v>
      </c>
      <c r="M17697" s="1" t="str">
        <f>IF(BART_Rides[[#This Row],[FirstLetter]]="Y","Yes","No")</f>
        <v>Yes</v>
      </c>
      <c r="N17697" s="1" t="str">
        <f>IF(OR(BART_Rides[[#This Row],[Station Code]]="EM", BART_Rides[[#This Row],[Station Code]]="MT", BART_Rides[[#This Row],[Station Code]]="PL", BART_Rides[[#This Row],[Station Code]]="CC"), "Yes", "No")</f>
        <v>No</v>
      </c>
    </row>
    <row r="17698" spans="6:14">
      <c r="F17698" s="3">
        <v>44373</v>
      </c>
      <c r="G17698" s="1" t="s">
        <v>91</v>
      </c>
      <c r="H17698" s="1" t="s">
        <v>105</v>
      </c>
      <c r="I17698" s="1">
        <v>185</v>
      </c>
      <c r="J17698" s="1">
        <f>MONTH(BART_Rides[[#This Row],[Date]])</f>
        <v>6</v>
      </c>
      <c r="K17698" s="1">
        <f>WEEKDAY(BART_Rides[[#This Row],[Date]],2)</f>
        <v>6</v>
      </c>
      <c r="L17698" s="1" t="str">
        <f>LEFT(BART_Rides[[#This Row],[Lines]],1)</f>
        <v>Y</v>
      </c>
      <c r="M17698" s="1" t="str">
        <f>IF(BART_Rides[[#This Row],[FirstLetter]]="Y","Yes","No")</f>
        <v>Yes</v>
      </c>
      <c r="N17698" s="1" t="str">
        <f>IF(OR(BART_Rides[[#This Row],[Station Code]]="EM", BART_Rides[[#This Row],[Station Code]]="MT", BART_Rides[[#This Row],[Station Code]]="PL", BART_Rides[[#This Row],[Station Code]]="CC"), "Yes", "No")</f>
        <v>No</v>
      </c>
    </row>
    <row r="17699" spans="6:14">
      <c r="F17699" s="3">
        <v>44374</v>
      </c>
      <c r="G17699" s="1" t="s">
        <v>91</v>
      </c>
      <c r="H17699" s="1" t="s">
        <v>105</v>
      </c>
      <c r="I17699" s="1">
        <v>153</v>
      </c>
      <c r="J17699" s="1">
        <f>MONTH(BART_Rides[[#This Row],[Date]])</f>
        <v>6</v>
      </c>
      <c r="K17699" s="1">
        <f>WEEKDAY(BART_Rides[[#This Row],[Date]],2)</f>
        <v>7</v>
      </c>
      <c r="L17699" s="1" t="str">
        <f>LEFT(BART_Rides[[#This Row],[Lines]],1)</f>
        <v>Y</v>
      </c>
      <c r="M17699" s="1" t="str">
        <f>IF(BART_Rides[[#This Row],[FirstLetter]]="Y","Yes","No")</f>
        <v>Yes</v>
      </c>
      <c r="N17699" s="1" t="str">
        <f>IF(OR(BART_Rides[[#This Row],[Station Code]]="EM", BART_Rides[[#This Row],[Station Code]]="MT", BART_Rides[[#This Row],[Station Code]]="PL", BART_Rides[[#This Row],[Station Code]]="CC"), "Yes", "No")</f>
        <v>No</v>
      </c>
    </row>
    <row r="17700" spans="6:14">
      <c r="F17700" s="3">
        <v>44375</v>
      </c>
      <c r="G17700" s="1" t="s">
        <v>91</v>
      </c>
      <c r="H17700" s="1" t="s">
        <v>105</v>
      </c>
      <c r="I17700" s="1">
        <v>365</v>
      </c>
      <c r="J17700" s="1">
        <f>MONTH(BART_Rides[[#This Row],[Date]])</f>
        <v>6</v>
      </c>
      <c r="K17700" s="1">
        <f>WEEKDAY(BART_Rides[[#This Row],[Date]],2)</f>
        <v>1</v>
      </c>
      <c r="L17700" s="1" t="str">
        <f>LEFT(BART_Rides[[#This Row],[Lines]],1)</f>
        <v>Y</v>
      </c>
      <c r="M17700" s="1" t="str">
        <f>IF(BART_Rides[[#This Row],[FirstLetter]]="Y","Yes","No")</f>
        <v>Yes</v>
      </c>
      <c r="N17700" s="1" t="str">
        <f>IF(OR(BART_Rides[[#This Row],[Station Code]]="EM", BART_Rides[[#This Row],[Station Code]]="MT", BART_Rides[[#This Row],[Station Code]]="PL", BART_Rides[[#This Row],[Station Code]]="CC"), "Yes", "No")</f>
        <v>No</v>
      </c>
    </row>
    <row r="17701" spans="6:14">
      <c r="F17701" s="3">
        <v>44376</v>
      </c>
      <c r="G17701" s="1" t="s">
        <v>91</v>
      </c>
      <c r="H17701" s="1" t="s">
        <v>105</v>
      </c>
      <c r="I17701" s="1">
        <v>399</v>
      </c>
      <c r="J17701" s="1">
        <f>MONTH(BART_Rides[[#This Row],[Date]])</f>
        <v>6</v>
      </c>
      <c r="K17701" s="1">
        <f>WEEKDAY(BART_Rides[[#This Row],[Date]],2)</f>
        <v>2</v>
      </c>
      <c r="L17701" s="1" t="str">
        <f>LEFT(BART_Rides[[#This Row],[Lines]],1)</f>
        <v>Y</v>
      </c>
      <c r="M17701" s="1" t="str">
        <f>IF(BART_Rides[[#This Row],[FirstLetter]]="Y","Yes","No")</f>
        <v>Yes</v>
      </c>
      <c r="N17701" s="1" t="str">
        <f>IF(OR(BART_Rides[[#This Row],[Station Code]]="EM", BART_Rides[[#This Row],[Station Code]]="MT", BART_Rides[[#This Row],[Station Code]]="PL", BART_Rides[[#This Row],[Station Code]]="CC"), "Yes", "No")</f>
        <v>No</v>
      </c>
    </row>
    <row r="17702" spans="6:14">
      <c r="F17702" s="3">
        <v>44377</v>
      </c>
      <c r="G17702" s="1" t="s">
        <v>91</v>
      </c>
      <c r="H17702" s="1" t="s">
        <v>105</v>
      </c>
      <c r="I17702" s="1">
        <v>397</v>
      </c>
      <c r="J17702" s="1">
        <f>MONTH(BART_Rides[[#This Row],[Date]])</f>
        <v>6</v>
      </c>
      <c r="K17702" s="1">
        <f>WEEKDAY(BART_Rides[[#This Row],[Date]],2)</f>
        <v>3</v>
      </c>
      <c r="L17702" s="1" t="str">
        <f>LEFT(BART_Rides[[#This Row],[Lines]],1)</f>
        <v>Y</v>
      </c>
      <c r="M17702" s="1" t="str">
        <f>IF(BART_Rides[[#This Row],[FirstLetter]]="Y","Yes","No")</f>
        <v>Yes</v>
      </c>
      <c r="N17702" s="1" t="str">
        <f>IF(OR(BART_Rides[[#This Row],[Station Code]]="EM", BART_Rides[[#This Row],[Station Code]]="MT", BART_Rides[[#This Row],[Station Code]]="PL", BART_Rides[[#This Row],[Station Code]]="CC"), "Yes", "No")</f>
        <v>No</v>
      </c>
    </row>
    <row r="17703" spans="6:14">
      <c r="F17703" s="3">
        <v>44378</v>
      </c>
      <c r="G17703" s="1" t="s">
        <v>91</v>
      </c>
      <c r="H17703" s="1" t="s">
        <v>105</v>
      </c>
      <c r="I17703" s="1">
        <v>404</v>
      </c>
      <c r="J17703" s="1">
        <f>MONTH(BART_Rides[[#This Row],[Date]])</f>
        <v>7</v>
      </c>
      <c r="K17703" s="1">
        <f>WEEKDAY(BART_Rides[[#This Row],[Date]],2)</f>
        <v>4</v>
      </c>
      <c r="L17703" s="1" t="str">
        <f>LEFT(BART_Rides[[#This Row],[Lines]],1)</f>
        <v>Y</v>
      </c>
      <c r="M17703" s="1" t="str">
        <f>IF(BART_Rides[[#This Row],[FirstLetter]]="Y","Yes","No")</f>
        <v>Yes</v>
      </c>
      <c r="N17703" s="1" t="str">
        <f>IF(OR(BART_Rides[[#This Row],[Station Code]]="EM", BART_Rides[[#This Row],[Station Code]]="MT", BART_Rides[[#This Row],[Station Code]]="PL", BART_Rides[[#This Row],[Station Code]]="CC"), "Yes", "No")</f>
        <v>No</v>
      </c>
    </row>
    <row r="17704" spans="6:14">
      <c r="F17704" s="3">
        <v>44379</v>
      </c>
      <c r="G17704" s="1" t="s">
        <v>91</v>
      </c>
      <c r="H17704" s="1" t="s">
        <v>105</v>
      </c>
      <c r="I17704" s="1">
        <v>344</v>
      </c>
      <c r="J17704" s="1">
        <f>MONTH(BART_Rides[[#This Row],[Date]])</f>
        <v>7</v>
      </c>
      <c r="K17704" s="1">
        <f>WEEKDAY(BART_Rides[[#This Row],[Date]],2)</f>
        <v>5</v>
      </c>
      <c r="L17704" s="1" t="str">
        <f>LEFT(BART_Rides[[#This Row],[Lines]],1)</f>
        <v>Y</v>
      </c>
      <c r="M17704" s="1" t="str">
        <f>IF(BART_Rides[[#This Row],[FirstLetter]]="Y","Yes","No")</f>
        <v>Yes</v>
      </c>
      <c r="N17704" s="1" t="str">
        <f>IF(OR(BART_Rides[[#This Row],[Station Code]]="EM", BART_Rides[[#This Row],[Station Code]]="MT", BART_Rides[[#This Row],[Station Code]]="PL", BART_Rides[[#This Row],[Station Code]]="CC"), "Yes", "No")</f>
        <v>No</v>
      </c>
    </row>
    <row r="17705" spans="6:14">
      <c r="F17705" s="3">
        <v>44380</v>
      </c>
      <c r="G17705" s="1" t="s">
        <v>91</v>
      </c>
      <c r="H17705" s="1" t="s">
        <v>105</v>
      </c>
      <c r="I17705" s="1">
        <v>197</v>
      </c>
      <c r="J17705" s="1">
        <f>MONTH(BART_Rides[[#This Row],[Date]])</f>
        <v>7</v>
      </c>
      <c r="K17705" s="1">
        <f>WEEKDAY(BART_Rides[[#This Row],[Date]],2)</f>
        <v>6</v>
      </c>
      <c r="L17705" s="1" t="str">
        <f>LEFT(BART_Rides[[#This Row],[Lines]],1)</f>
        <v>Y</v>
      </c>
      <c r="M17705" s="1" t="str">
        <f>IF(BART_Rides[[#This Row],[FirstLetter]]="Y","Yes","No")</f>
        <v>Yes</v>
      </c>
      <c r="N17705" s="1" t="str">
        <f>IF(OR(BART_Rides[[#This Row],[Station Code]]="EM", BART_Rides[[#This Row],[Station Code]]="MT", BART_Rides[[#This Row],[Station Code]]="PL", BART_Rides[[#This Row],[Station Code]]="CC"), "Yes", "No")</f>
        <v>No</v>
      </c>
    </row>
    <row r="17706" spans="6:14">
      <c r="F17706" s="3">
        <v>44381</v>
      </c>
      <c r="G17706" s="1" t="s">
        <v>91</v>
      </c>
      <c r="H17706" s="1" t="s">
        <v>105</v>
      </c>
      <c r="I17706" s="1">
        <v>117</v>
      </c>
      <c r="J17706" s="1">
        <f>MONTH(BART_Rides[[#This Row],[Date]])</f>
        <v>7</v>
      </c>
      <c r="K17706" s="1">
        <f>WEEKDAY(BART_Rides[[#This Row],[Date]],2)</f>
        <v>7</v>
      </c>
      <c r="L17706" s="1" t="str">
        <f>LEFT(BART_Rides[[#This Row],[Lines]],1)</f>
        <v>Y</v>
      </c>
      <c r="M17706" s="1" t="str">
        <f>IF(BART_Rides[[#This Row],[FirstLetter]]="Y","Yes","No")</f>
        <v>Yes</v>
      </c>
      <c r="N17706" s="1" t="str">
        <f>IF(OR(BART_Rides[[#This Row],[Station Code]]="EM", BART_Rides[[#This Row],[Station Code]]="MT", BART_Rides[[#This Row],[Station Code]]="PL", BART_Rides[[#This Row],[Station Code]]="CC"), "Yes", "No")</f>
        <v>No</v>
      </c>
    </row>
    <row r="17707" spans="6:14">
      <c r="F17707" s="3">
        <v>44382</v>
      </c>
      <c r="G17707" s="1" t="s">
        <v>91</v>
      </c>
      <c r="H17707" s="1" t="s">
        <v>105</v>
      </c>
      <c r="I17707" s="1">
        <v>204</v>
      </c>
      <c r="J17707" s="1">
        <f>MONTH(BART_Rides[[#This Row],[Date]])</f>
        <v>7</v>
      </c>
      <c r="K17707" s="1">
        <f>WEEKDAY(BART_Rides[[#This Row],[Date]],2)</f>
        <v>1</v>
      </c>
      <c r="L17707" s="1" t="str">
        <f>LEFT(BART_Rides[[#This Row],[Lines]],1)</f>
        <v>Y</v>
      </c>
      <c r="M17707" s="1" t="str">
        <f>IF(BART_Rides[[#This Row],[FirstLetter]]="Y","Yes","No")</f>
        <v>Yes</v>
      </c>
      <c r="N17707" s="1" t="str">
        <f>IF(OR(BART_Rides[[#This Row],[Station Code]]="EM", BART_Rides[[#This Row],[Station Code]]="MT", BART_Rides[[#This Row],[Station Code]]="PL", BART_Rides[[#This Row],[Station Code]]="CC"), "Yes", "No")</f>
        <v>No</v>
      </c>
    </row>
    <row r="17708" spans="6:14">
      <c r="F17708" s="3">
        <v>44383</v>
      </c>
      <c r="G17708" s="1" t="s">
        <v>91</v>
      </c>
      <c r="H17708" s="1" t="s">
        <v>105</v>
      </c>
      <c r="I17708" s="1">
        <v>253</v>
      </c>
      <c r="J17708" s="1">
        <f>MONTH(BART_Rides[[#This Row],[Date]])</f>
        <v>7</v>
      </c>
      <c r="K17708" s="1">
        <f>WEEKDAY(BART_Rides[[#This Row],[Date]],2)</f>
        <v>2</v>
      </c>
      <c r="L17708" s="1" t="str">
        <f>LEFT(BART_Rides[[#This Row],[Lines]],1)</f>
        <v>Y</v>
      </c>
      <c r="M17708" s="1" t="str">
        <f>IF(BART_Rides[[#This Row],[FirstLetter]]="Y","Yes","No")</f>
        <v>Yes</v>
      </c>
      <c r="N17708" s="1" t="str">
        <f>IF(OR(BART_Rides[[#This Row],[Station Code]]="EM", BART_Rides[[#This Row],[Station Code]]="MT", BART_Rides[[#This Row],[Station Code]]="PL", BART_Rides[[#This Row],[Station Code]]="CC"), "Yes", "No")</f>
        <v>No</v>
      </c>
    </row>
    <row r="17709" spans="6:14">
      <c r="F17709" s="3">
        <v>44384</v>
      </c>
      <c r="G17709" s="1" t="s">
        <v>91</v>
      </c>
      <c r="H17709" s="1" t="s">
        <v>105</v>
      </c>
      <c r="I17709" s="1">
        <v>238</v>
      </c>
      <c r="J17709" s="1">
        <f>MONTH(BART_Rides[[#This Row],[Date]])</f>
        <v>7</v>
      </c>
      <c r="K17709" s="1">
        <f>WEEKDAY(BART_Rides[[#This Row],[Date]],2)</f>
        <v>3</v>
      </c>
      <c r="L17709" s="1" t="str">
        <f>LEFT(BART_Rides[[#This Row],[Lines]],1)</f>
        <v>Y</v>
      </c>
      <c r="M17709" s="1" t="str">
        <f>IF(BART_Rides[[#This Row],[FirstLetter]]="Y","Yes","No")</f>
        <v>Yes</v>
      </c>
      <c r="N17709" s="1" t="str">
        <f>IF(OR(BART_Rides[[#This Row],[Station Code]]="EM", BART_Rides[[#This Row],[Station Code]]="MT", BART_Rides[[#This Row],[Station Code]]="PL", BART_Rides[[#This Row],[Station Code]]="CC"), "Yes", "No")</f>
        <v>No</v>
      </c>
    </row>
    <row r="17710" spans="6:14">
      <c r="F17710" s="3">
        <v>44385</v>
      </c>
      <c r="G17710" s="1" t="s">
        <v>91</v>
      </c>
      <c r="H17710" s="1" t="s">
        <v>105</v>
      </c>
      <c r="I17710" s="1">
        <v>265</v>
      </c>
      <c r="J17710" s="1">
        <f>MONTH(BART_Rides[[#This Row],[Date]])</f>
        <v>7</v>
      </c>
      <c r="K17710" s="1">
        <f>WEEKDAY(BART_Rides[[#This Row],[Date]],2)</f>
        <v>4</v>
      </c>
      <c r="L17710" s="1" t="str">
        <f>LEFT(BART_Rides[[#This Row],[Lines]],1)</f>
        <v>Y</v>
      </c>
      <c r="M17710" s="1" t="str">
        <f>IF(BART_Rides[[#This Row],[FirstLetter]]="Y","Yes","No")</f>
        <v>Yes</v>
      </c>
      <c r="N17710" s="1" t="str">
        <f>IF(OR(BART_Rides[[#This Row],[Station Code]]="EM", BART_Rides[[#This Row],[Station Code]]="MT", BART_Rides[[#This Row],[Station Code]]="PL", BART_Rides[[#This Row],[Station Code]]="CC"), "Yes", "No")</f>
        <v>No</v>
      </c>
    </row>
    <row r="17711" spans="6:14">
      <c r="F17711" s="3">
        <v>44386</v>
      </c>
      <c r="G17711" s="1" t="s">
        <v>91</v>
      </c>
      <c r="H17711" s="1" t="s">
        <v>105</v>
      </c>
      <c r="I17711" s="1">
        <v>228</v>
      </c>
      <c r="J17711" s="1">
        <f>MONTH(BART_Rides[[#This Row],[Date]])</f>
        <v>7</v>
      </c>
      <c r="K17711" s="1">
        <f>WEEKDAY(BART_Rides[[#This Row],[Date]],2)</f>
        <v>5</v>
      </c>
      <c r="L17711" s="1" t="str">
        <f>LEFT(BART_Rides[[#This Row],[Lines]],1)</f>
        <v>Y</v>
      </c>
      <c r="M17711" s="1" t="str">
        <f>IF(BART_Rides[[#This Row],[FirstLetter]]="Y","Yes","No")</f>
        <v>Yes</v>
      </c>
      <c r="N17711" s="1" t="str">
        <f>IF(OR(BART_Rides[[#This Row],[Station Code]]="EM", BART_Rides[[#This Row],[Station Code]]="MT", BART_Rides[[#This Row],[Station Code]]="PL", BART_Rides[[#This Row],[Station Code]]="CC"), "Yes", "No")</f>
        <v>No</v>
      </c>
    </row>
    <row r="17712" spans="6:14">
      <c r="F17712" s="3">
        <v>44387</v>
      </c>
      <c r="G17712" s="1" t="s">
        <v>91</v>
      </c>
      <c r="H17712" s="1" t="s">
        <v>105</v>
      </c>
      <c r="I17712" s="1">
        <v>112</v>
      </c>
      <c r="J17712" s="1">
        <f>MONTH(BART_Rides[[#This Row],[Date]])</f>
        <v>7</v>
      </c>
      <c r="K17712" s="1">
        <f>WEEKDAY(BART_Rides[[#This Row],[Date]],2)</f>
        <v>6</v>
      </c>
      <c r="L17712" s="1" t="str">
        <f>LEFT(BART_Rides[[#This Row],[Lines]],1)</f>
        <v>Y</v>
      </c>
      <c r="M17712" s="1" t="str">
        <f>IF(BART_Rides[[#This Row],[FirstLetter]]="Y","Yes","No")</f>
        <v>Yes</v>
      </c>
      <c r="N17712" s="1" t="str">
        <f>IF(OR(BART_Rides[[#This Row],[Station Code]]="EM", BART_Rides[[#This Row],[Station Code]]="MT", BART_Rides[[#This Row],[Station Code]]="PL", BART_Rides[[#This Row],[Station Code]]="CC"), "Yes", "No")</f>
        <v>No</v>
      </c>
    </row>
    <row r="17713" spans="6:14">
      <c r="F17713" s="3">
        <v>44388</v>
      </c>
      <c r="G17713" s="1" t="s">
        <v>91</v>
      </c>
      <c r="H17713" s="1" t="s">
        <v>105</v>
      </c>
      <c r="I17713" s="1">
        <v>83</v>
      </c>
      <c r="J17713" s="1">
        <f>MONTH(BART_Rides[[#This Row],[Date]])</f>
        <v>7</v>
      </c>
      <c r="K17713" s="1">
        <f>WEEKDAY(BART_Rides[[#This Row],[Date]],2)</f>
        <v>7</v>
      </c>
      <c r="L17713" s="1" t="str">
        <f>LEFT(BART_Rides[[#This Row],[Lines]],1)</f>
        <v>Y</v>
      </c>
      <c r="M17713" s="1" t="str">
        <f>IF(BART_Rides[[#This Row],[FirstLetter]]="Y","Yes","No")</f>
        <v>Yes</v>
      </c>
      <c r="N17713" s="1" t="str">
        <f>IF(OR(BART_Rides[[#This Row],[Station Code]]="EM", BART_Rides[[#This Row],[Station Code]]="MT", BART_Rides[[#This Row],[Station Code]]="PL", BART_Rides[[#This Row],[Station Code]]="CC"), "Yes", "No")</f>
        <v>No</v>
      </c>
    </row>
    <row r="17714" spans="6:14">
      <c r="F17714" s="3">
        <v>44389</v>
      </c>
      <c r="G17714" s="1" t="s">
        <v>91</v>
      </c>
      <c r="H17714" s="1" t="s">
        <v>105</v>
      </c>
      <c r="I17714" s="1">
        <v>355</v>
      </c>
      <c r="J17714" s="1">
        <f>MONTH(BART_Rides[[#This Row],[Date]])</f>
        <v>7</v>
      </c>
      <c r="K17714" s="1">
        <f>WEEKDAY(BART_Rides[[#This Row],[Date]],2)</f>
        <v>1</v>
      </c>
      <c r="L17714" s="1" t="str">
        <f>LEFT(BART_Rides[[#This Row],[Lines]],1)</f>
        <v>Y</v>
      </c>
      <c r="M17714" s="1" t="str">
        <f>IF(BART_Rides[[#This Row],[FirstLetter]]="Y","Yes","No")</f>
        <v>Yes</v>
      </c>
      <c r="N17714" s="1" t="str">
        <f>IF(OR(BART_Rides[[#This Row],[Station Code]]="EM", BART_Rides[[#This Row],[Station Code]]="MT", BART_Rides[[#This Row],[Station Code]]="PL", BART_Rides[[#This Row],[Station Code]]="CC"), "Yes", "No")</f>
        <v>No</v>
      </c>
    </row>
    <row r="17715" spans="6:14">
      <c r="F17715" s="3">
        <v>44390</v>
      </c>
      <c r="G17715" s="1" t="s">
        <v>91</v>
      </c>
      <c r="H17715" s="1" t="s">
        <v>105</v>
      </c>
      <c r="I17715" s="1">
        <v>382</v>
      </c>
      <c r="J17715" s="1">
        <f>MONTH(BART_Rides[[#This Row],[Date]])</f>
        <v>7</v>
      </c>
      <c r="K17715" s="1">
        <f>WEEKDAY(BART_Rides[[#This Row],[Date]],2)</f>
        <v>2</v>
      </c>
      <c r="L17715" s="1" t="str">
        <f>LEFT(BART_Rides[[#This Row],[Lines]],1)</f>
        <v>Y</v>
      </c>
      <c r="M17715" s="1" t="str">
        <f>IF(BART_Rides[[#This Row],[FirstLetter]]="Y","Yes","No")</f>
        <v>Yes</v>
      </c>
      <c r="N17715" s="1" t="str">
        <f>IF(OR(BART_Rides[[#This Row],[Station Code]]="EM", BART_Rides[[#This Row],[Station Code]]="MT", BART_Rides[[#This Row],[Station Code]]="PL", BART_Rides[[#This Row],[Station Code]]="CC"), "Yes", "No")</f>
        <v>No</v>
      </c>
    </row>
    <row r="17716" spans="6:14">
      <c r="F17716" s="3">
        <v>44391</v>
      </c>
      <c r="G17716" s="1" t="s">
        <v>91</v>
      </c>
      <c r="H17716" s="1" t="s">
        <v>105</v>
      </c>
      <c r="I17716" s="1">
        <v>373</v>
      </c>
      <c r="J17716" s="1">
        <f>MONTH(BART_Rides[[#This Row],[Date]])</f>
        <v>7</v>
      </c>
      <c r="K17716" s="1">
        <f>WEEKDAY(BART_Rides[[#This Row],[Date]],2)</f>
        <v>3</v>
      </c>
      <c r="L17716" s="1" t="str">
        <f>LEFT(BART_Rides[[#This Row],[Lines]],1)</f>
        <v>Y</v>
      </c>
      <c r="M17716" s="1" t="str">
        <f>IF(BART_Rides[[#This Row],[FirstLetter]]="Y","Yes","No")</f>
        <v>Yes</v>
      </c>
      <c r="N17716" s="1" t="str">
        <f>IF(OR(BART_Rides[[#This Row],[Station Code]]="EM", BART_Rides[[#This Row],[Station Code]]="MT", BART_Rides[[#This Row],[Station Code]]="PL", BART_Rides[[#This Row],[Station Code]]="CC"), "Yes", "No")</f>
        <v>No</v>
      </c>
    </row>
    <row r="17717" spans="6:14">
      <c r="F17717" s="3">
        <v>44392</v>
      </c>
      <c r="G17717" s="1" t="s">
        <v>91</v>
      </c>
      <c r="H17717" s="1" t="s">
        <v>105</v>
      </c>
      <c r="I17717" s="1">
        <v>384</v>
      </c>
      <c r="J17717" s="1">
        <f>MONTH(BART_Rides[[#This Row],[Date]])</f>
        <v>7</v>
      </c>
      <c r="K17717" s="1">
        <f>WEEKDAY(BART_Rides[[#This Row],[Date]],2)</f>
        <v>4</v>
      </c>
      <c r="L17717" s="1" t="str">
        <f>LEFT(BART_Rides[[#This Row],[Lines]],1)</f>
        <v>Y</v>
      </c>
      <c r="M17717" s="1" t="str">
        <f>IF(BART_Rides[[#This Row],[FirstLetter]]="Y","Yes","No")</f>
        <v>Yes</v>
      </c>
      <c r="N17717" s="1" t="str">
        <f>IF(OR(BART_Rides[[#This Row],[Station Code]]="EM", BART_Rides[[#This Row],[Station Code]]="MT", BART_Rides[[#This Row],[Station Code]]="PL", BART_Rides[[#This Row],[Station Code]]="CC"), "Yes", "No")</f>
        <v>No</v>
      </c>
    </row>
    <row r="17718" spans="6:14">
      <c r="F17718" s="3">
        <v>44393</v>
      </c>
      <c r="G17718" s="1" t="s">
        <v>91</v>
      </c>
      <c r="H17718" s="1" t="s">
        <v>105</v>
      </c>
      <c r="I17718" s="1">
        <v>360</v>
      </c>
      <c r="J17718" s="1">
        <f>MONTH(BART_Rides[[#This Row],[Date]])</f>
        <v>7</v>
      </c>
      <c r="K17718" s="1">
        <f>WEEKDAY(BART_Rides[[#This Row],[Date]],2)</f>
        <v>5</v>
      </c>
      <c r="L17718" s="1" t="str">
        <f>LEFT(BART_Rides[[#This Row],[Lines]],1)</f>
        <v>Y</v>
      </c>
      <c r="M17718" s="1" t="str">
        <f>IF(BART_Rides[[#This Row],[FirstLetter]]="Y","Yes","No")</f>
        <v>Yes</v>
      </c>
      <c r="N17718" s="1" t="str">
        <f>IF(OR(BART_Rides[[#This Row],[Station Code]]="EM", BART_Rides[[#This Row],[Station Code]]="MT", BART_Rides[[#This Row],[Station Code]]="PL", BART_Rides[[#This Row],[Station Code]]="CC"), "Yes", "No")</f>
        <v>No</v>
      </c>
    </row>
    <row r="17719" spans="6:14">
      <c r="F17719" s="3">
        <v>44394</v>
      </c>
      <c r="G17719" s="1" t="s">
        <v>91</v>
      </c>
      <c r="H17719" s="1" t="s">
        <v>105</v>
      </c>
      <c r="I17719" s="1">
        <v>190</v>
      </c>
      <c r="J17719" s="1">
        <f>MONTH(BART_Rides[[#This Row],[Date]])</f>
        <v>7</v>
      </c>
      <c r="K17719" s="1">
        <f>WEEKDAY(BART_Rides[[#This Row],[Date]],2)</f>
        <v>6</v>
      </c>
      <c r="L17719" s="1" t="str">
        <f>LEFT(BART_Rides[[#This Row],[Lines]],1)</f>
        <v>Y</v>
      </c>
      <c r="M17719" s="1" t="str">
        <f>IF(BART_Rides[[#This Row],[FirstLetter]]="Y","Yes","No")</f>
        <v>Yes</v>
      </c>
      <c r="N17719" s="1" t="str">
        <f>IF(OR(BART_Rides[[#This Row],[Station Code]]="EM", BART_Rides[[#This Row],[Station Code]]="MT", BART_Rides[[#This Row],[Station Code]]="PL", BART_Rides[[#This Row],[Station Code]]="CC"), "Yes", "No")</f>
        <v>No</v>
      </c>
    </row>
    <row r="17720" spans="6:14">
      <c r="F17720" s="3">
        <v>44395</v>
      </c>
      <c r="G17720" s="1" t="s">
        <v>91</v>
      </c>
      <c r="H17720" s="1" t="s">
        <v>105</v>
      </c>
      <c r="I17720" s="1">
        <v>144</v>
      </c>
      <c r="J17720" s="1">
        <f>MONTH(BART_Rides[[#This Row],[Date]])</f>
        <v>7</v>
      </c>
      <c r="K17720" s="1">
        <f>WEEKDAY(BART_Rides[[#This Row],[Date]],2)</f>
        <v>7</v>
      </c>
      <c r="L17720" s="1" t="str">
        <f>LEFT(BART_Rides[[#This Row],[Lines]],1)</f>
        <v>Y</v>
      </c>
      <c r="M17720" s="1" t="str">
        <f>IF(BART_Rides[[#This Row],[FirstLetter]]="Y","Yes","No")</f>
        <v>Yes</v>
      </c>
      <c r="N17720" s="1" t="str">
        <f>IF(OR(BART_Rides[[#This Row],[Station Code]]="EM", BART_Rides[[#This Row],[Station Code]]="MT", BART_Rides[[#This Row],[Station Code]]="PL", BART_Rides[[#This Row],[Station Code]]="CC"), "Yes", "No")</f>
        <v>No</v>
      </c>
    </row>
    <row r="17721" spans="6:14">
      <c r="F17721" s="3">
        <v>44396</v>
      </c>
      <c r="G17721" s="1" t="s">
        <v>91</v>
      </c>
      <c r="H17721" s="1" t="s">
        <v>105</v>
      </c>
      <c r="I17721" s="1">
        <v>379</v>
      </c>
      <c r="J17721" s="1">
        <f>MONTH(BART_Rides[[#This Row],[Date]])</f>
        <v>7</v>
      </c>
      <c r="K17721" s="1">
        <f>WEEKDAY(BART_Rides[[#This Row],[Date]],2)</f>
        <v>1</v>
      </c>
      <c r="L17721" s="1" t="str">
        <f>LEFT(BART_Rides[[#This Row],[Lines]],1)</f>
        <v>Y</v>
      </c>
      <c r="M17721" s="1" t="str">
        <f>IF(BART_Rides[[#This Row],[FirstLetter]]="Y","Yes","No")</f>
        <v>Yes</v>
      </c>
      <c r="N17721" s="1" t="str">
        <f>IF(OR(BART_Rides[[#This Row],[Station Code]]="EM", BART_Rides[[#This Row],[Station Code]]="MT", BART_Rides[[#This Row],[Station Code]]="PL", BART_Rides[[#This Row],[Station Code]]="CC"), "Yes", "No")</f>
        <v>No</v>
      </c>
    </row>
    <row r="17722" spans="6:14">
      <c r="F17722" s="3">
        <v>44397</v>
      </c>
      <c r="G17722" s="1" t="s">
        <v>91</v>
      </c>
      <c r="H17722" s="1" t="s">
        <v>105</v>
      </c>
      <c r="I17722" s="1">
        <v>356</v>
      </c>
      <c r="J17722" s="1">
        <f>MONTH(BART_Rides[[#This Row],[Date]])</f>
        <v>7</v>
      </c>
      <c r="K17722" s="1">
        <f>WEEKDAY(BART_Rides[[#This Row],[Date]],2)</f>
        <v>2</v>
      </c>
      <c r="L17722" s="1" t="str">
        <f>LEFT(BART_Rides[[#This Row],[Lines]],1)</f>
        <v>Y</v>
      </c>
      <c r="M17722" s="1" t="str">
        <f>IF(BART_Rides[[#This Row],[FirstLetter]]="Y","Yes","No")</f>
        <v>Yes</v>
      </c>
      <c r="N17722" s="1" t="str">
        <f>IF(OR(BART_Rides[[#This Row],[Station Code]]="EM", BART_Rides[[#This Row],[Station Code]]="MT", BART_Rides[[#This Row],[Station Code]]="PL", BART_Rides[[#This Row],[Station Code]]="CC"), "Yes", "No")</f>
        <v>No</v>
      </c>
    </row>
    <row r="17723" spans="6:14">
      <c r="F17723" s="3">
        <v>44398</v>
      </c>
      <c r="G17723" s="1" t="s">
        <v>91</v>
      </c>
      <c r="H17723" s="1" t="s">
        <v>105</v>
      </c>
      <c r="I17723" s="1">
        <v>421</v>
      </c>
      <c r="J17723" s="1">
        <f>MONTH(BART_Rides[[#This Row],[Date]])</f>
        <v>7</v>
      </c>
      <c r="K17723" s="1">
        <f>WEEKDAY(BART_Rides[[#This Row],[Date]],2)</f>
        <v>3</v>
      </c>
      <c r="L17723" s="1" t="str">
        <f>LEFT(BART_Rides[[#This Row],[Lines]],1)</f>
        <v>Y</v>
      </c>
      <c r="M17723" s="1" t="str">
        <f>IF(BART_Rides[[#This Row],[FirstLetter]]="Y","Yes","No")</f>
        <v>Yes</v>
      </c>
      <c r="N17723" s="1" t="str">
        <f>IF(OR(BART_Rides[[#This Row],[Station Code]]="EM", BART_Rides[[#This Row],[Station Code]]="MT", BART_Rides[[#This Row],[Station Code]]="PL", BART_Rides[[#This Row],[Station Code]]="CC"), "Yes", "No")</f>
        <v>No</v>
      </c>
    </row>
    <row r="17724" spans="6:14">
      <c r="F17724" s="3">
        <v>44399</v>
      </c>
      <c r="G17724" s="1" t="s">
        <v>91</v>
      </c>
      <c r="H17724" s="1" t="s">
        <v>105</v>
      </c>
      <c r="I17724" s="1">
        <v>213</v>
      </c>
      <c r="J17724" s="1">
        <f>MONTH(BART_Rides[[#This Row],[Date]])</f>
        <v>7</v>
      </c>
      <c r="K17724" s="1">
        <f>WEEKDAY(BART_Rides[[#This Row],[Date]],2)</f>
        <v>4</v>
      </c>
      <c r="L17724" s="1" t="str">
        <f>LEFT(BART_Rides[[#This Row],[Lines]],1)</f>
        <v>Y</v>
      </c>
      <c r="M17724" s="1" t="str">
        <f>IF(BART_Rides[[#This Row],[FirstLetter]]="Y","Yes","No")</f>
        <v>Yes</v>
      </c>
      <c r="N17724" s="1" t="str">
        <f>IF(OR(BART_Rides[[#This Row],[Station Code]]="EM", BART_Rides[[#This Row],[Station Code]]="MT", BART_Rides[[#This Row],[Station Code]]="PL", BART_Rides[[#This Row],[Station Code]]="CC"), "Yes", "No")</f>
        <v>No</v>
      </c>
    </row>
    <row r="17725" spans="6:14">
      <c r="F17725" s="3">
        <v>44400</v>
      </c>
      <c r="G17725" s="1" t="s">
        <v>91</v>
      </c>
      <c r="H17725" s="1" t="s">
        <v>105</v>
      </c>
      <c r="I17725" s="1">
        <v>242</v>
      </c>
      <c r="J17725" s="1">
        <f>MONTH(BART_Rides[[#This Row],[Date]])</f>
        <v>7</v>
      </c>
      <c r="K17725" s="1">
        <f>WEEKDAY(BART_Rides[[#This Row],[Date]],2)</f>
        <v>5</v>
      </c>
      <c r="L17725" s="1" t="str">
        <f>LEFT(BART_Rides[[#This Row],[Lines]],1)</f>
        <v>Y</v>
      </c>
      <c r="M17725" s="1" t="str">
        <f>IF(BART_Rides[[#This Row],[FirstLetter]]="Y","Yes","No")</f>
        <v>Yes</v>
      </c>
      <c r="N17725" s="1" t="str">
        <f>IF(OR(BART_Rides[[#This Row],[Station Code]]="EM", BART_Rides[[#This Row],[Station Code]]="MT", BART_Rides[[#This Row],[Station Code]]="PL", BART_Rides[[#This Row],[Station Code]]="CC"), "Yes", "No")</f>
        <v>No</v>
      </c>
    </row>
    <row r="17726" spans="6:14">
      <c r="F17726" s="3">
        <v>44401</v>
      </c>
      <c r="G17726" s="1" t="s">
        <v>91</v>
      </c>
      <c r="H17726" s="1" t="s">
        <v>105</v>
      </c>
      <c r="I17726" s="1">
        <v>114</v>
      </c>
      <c r="J17726" s="1">
        <f>MONTH(BART_Rides[[#This Row],[Date]])</f>
        <v>7</v>
      </c>
      <c r="K17726" s="1">
        <f>WEEKDAY(BART_Rides[[#This Row],[Date]],2)</f>
        <v>6</v>
      </c>
      <c r="L17726" s="1" t="str">
        <f>LEFT(BART_Rides[[#This Row],[Lines]],1)</f>
        <v>Y</v>
      </c>
      <c r="M17726" s="1" t="str">
        <f>IF(BART_Rides[[#This Row],[FirstLetter]]="Y","Yes","No")</f>
        <v>Yes</v>
      </c>
      <c r="N17726" s="1" t="str">
        <f>IF(OR(BART_Rides[[#This Row],[Station Code]]="EM", BART_Rides[[#This Row],[Station Code]]="MT", BART_Rides[[#This Row],[Station Code]]="PL", BART_Rides[[#This Row],[Station Code]]="CC"), "Yes", "No")</f>
        <v>No</v>
      </c>
    </row>
    <row r="17727" spans="6:14">
      <c r="F17727" s="3">
        <v>44402</v>
      </c>
      <c r="G17727" s="1" t="s">
        <v>91</v>
      </c>
      <c r="H17727" s="1" t="s">
        <v>105</v>
      </c>
      <c r="I17727" s="1">
        <v>51</v>
      </c>
      <c r="J17727" s="1">
        <f>MONTH(BART_Rides[[#This Row],[Date]])</f>
        <v>7</v>
      </c>
      <c r="K17727" s="1">
        <f>WEEKDAY(BART_Rides[[#This Row],[Date]],2)</f>
        <v>7</v>
      </c>
      <c r="L17727" s="1" t="str">
        <f>LEFT(BART_Rides[[#This Row],[Lines]],1)</f>
        <v>Y</v>
      </c>
      <c r="M17727" s="1" t="str">
        <f>IF(BART_Rides[[#This Row],[FirstLetter]]="Y","Yes","No")</f>
        <v>Yes</v>
      </c>
      <c r="N17727" s="1" t="str">
        <f>IF(OR(BART_Rides[[#This Row],[Station Code]]="EM", BART_Rides[[#This Row],[Station Code]]="MT", BART_Rides[[#This Row],[Station Code]]="PL", BART_Rides[[#This Row],[Station Code]]="CC"), "Yes", "No")</f>
        <v>No</v>
      </c>
    </row>
    <row r="17728" spans="6:14">
      <c r="F17728" s="3">
        <v>44403</v>
      </c>
      <c r="G17728" s="1" t="s">
        <v>91</v>
      </c>
      <c r="H17728" s="1" t="s">
        <v>105</v>
      </c>
      <c r="I17728" s="1">
        <v>342</v>
      </c>
      <c r="J17728" s="1">
        <f>MONTH(BART_Rides[[#This Row],[Date]])</f>
        <v>7</v>
      </c>
      <c r="K17728" s="1">
        <f>WEEKDAY(BART_Rides[[#This Row],[Date]],2)</f>
        <v>1</v>
      </c>
      <c r="L17728" s="1" t="str">
        <f>LEFT(BART_Rides[[#This Row],[Lines]],1)</f>
        <v>Y</v>
      </c>
      <c r="M17728" s="1" t="str">
        <f>IF(BART_Rides[[#This Row],[FirstLetter]]="Y","Yes","No")</f>
        <v>Yes</v>
      </c>
      <c r="N17728" s="1" t="str">
        <f>IF(OR(BART_Rides[[#This Row],[Station Code]]="EM", BART_Rides[[#This Row],[Station Code]]="MT", BART_Rides[[#This Row],[Station Code]]="PL", BART_Rides[[#This Row],[Station Code]]="CC"), "Yes", "No")</f>
        <v>No</v>
      </c>
    </row>
    <row r="17729" spans="6:14">
      <c r="F17729" s="3">
        <v>44404</v>
      </c>
      <c r="G17729" s="1" t="s">
        <v>91</v>
      </c>
      <c r="H17729" s="1" t="s">
        <v>105</v>
      </c>
      <c r="I17729" s="1">
        <v>379</v>
      </c>
      <c r="J17729" s="1">
        <f>MONTH(BART_Rides[[#This Row],[Date]])</f>
        <v>7</v>
      </c>
      <c r="K17729" s="1">
        <f>WEEKDAY(BART_Rides[[#This Row],[Date]],2)</f>
        <v>2</v>
      </c>
      <c r="L17729" s="1" t="str">
        <f>LEFT(BART_Rides[[#This Row],[Lines]],1)</f>
        <v>Y</v>
      </c>
      <c r="M17729" s="1" t="str">
        <f>IF(BART_Rides[[#This Row],[FirstLetter]]="Y","Yes","No")</f>
        <v>Yes</v>
      </c>
      <c r="N17729" s="1" t="str">
        <f>IF(OR(BART_Rides[[#This Row],[Station Code]]="EM", BART_Rides[[#This Row],[Station Code]]="MT", BART_Rides[[#This Row],[Station Code]]="PL", BART_Rides[[#This Row],[Station Code]]="CC"), "Yes", "No")</f>
        <v>No</v>
      </c>
    </row>
    <row r="17730" spans="6:14">
      <c r="F17730" s="3">
        <v>44405</v>
      </c>
      <c r="G17730" s="1" t="s">
        <v>91</v>
      </c>
      <c r="H17730" s="1" t="s">
        <v>105</v>
      </c>
      <c r="I17730" s="1">
        <v>304</v>
      </c>
      <c r="J17730" s="1">
        <f>MONTH(BART_Rides[[#This Row],[Date]])</f>
        <v>7</v>
      </c>
      <c r="K17730" s="1">
        <f>WEEKDAY(BART_Rides[[#This Row],[Date]],2)</f>
        <v>3</v>
      </c>
      <c r="L17730" s="1" t="str">
        <f>LEFT(BART_Rides[[#This Row],[Lines]],1)</f>
        <v>Y</v>
      </c>
      <c r="M17730" s="1" t="str">
        <f>IF(BART_Rides[[#This Row],[FirstLetter]]="Y","Yes","No")</f>
        <v>Yes</v>
      </c>
      <c r="N17730" s="1" t="str">
        <f>IF(OR(BART_Rides[[#This Row],[Station Code]]="EM", BART_Rides[[#This Row],[Station Code]]="MT", BART_Rides[[#This Row],[Station Code]]="PL", BART_Rides[[#This Row],[Station Code]]="CC"), "Yes", "No")</f>
        <v>No</v>
      </c>
    </row>
    <row r="17731" spans="6:14">
      <c r="F17731" s="3">
        <v>44406</v>
      </c>
      <c r="G17731" s="1" t="s">
        <v>91</v>
      </c>
      <c r="H17731" s="1" t="s">
        <v>105</v>
      </c>
      <c r="I17731" s="1">
        <v>168</v>
      </c>
      <c r="J17731" s="1">
        <f>MONTH(BART_Rides[[#This Row],[Date]])</f>
        <v>7</v>
      </c>
      <c r="K17731" s="1">
        <f>WEEKDAY(BART_Rides[[#This Row],[Date]],2)</f>
        <v>4</v>
      </c>
      <c r="L17731" s="1" t="str">
        <f>LEFT(BART_Rides[[#This Row],[Lines]],1)</f>
        <v>Y</v>
      </c>
      <c r="M17731" s="1" t="str">
        <f>IF(BART_Rides[[#This Row],[FirstLetter]]="Y","Yes","No")</f>
        <v>Yes</v>
      </c>
      <c r="N17731" s="1" t="str">
        <f>IF(OR(BART_Rides[[#This Row],[Station Code]]="EM", BART_Rides[[#This Row],[Station Code]]="MT", BART_Rides[[#This Row],[Station Code]]="PL", BART_Rides[[#This Row],[Station Code]]="CC"), "Yes", "No")</f>
        <v>No</v>
      </c>
    </row>
    <row r="17732" spans="6:14">
      <c r="F17732" s="3">
        <v>44407</v>
      </c>
      <c r="G17732" s="1" t="s">
        <v>91</v>
      </c>
      <c r="H17732" s="1" t="s">
        <v>105</v>
      </c>
      <c r="I17732" s="1">
        <v>212</v>
      </c>
      <c r="J17732" s="1">
        <f>MONTH(BART_Rides[[#This Row],[Date]])</f>
        <v>7</v>
      </c>
      <c r="K17732" s="1">
        <f>WEEKDAY(BART_Rides[[#This Row],[Date]],2)</f>
        <v>5</v>
      </c>
      <c r="L17732" s="1" t="str">
        <f>LEFT(BART_Rides[[#This Row],[Lines]],1)</f>
        <v>Y</v>
      </c>
      <c r="M17732" s="1" t="str">
        <f>IF(BART_Rides[[#This Row],[FirstLetter]]="Y","Yes","No")</f>
        <v>Yes</v>
      </c>
      <c r="N17732" s="1" t="str">
        <f>IF(OR(BART_Rides[[#This Row],[Station Code]]="EM", BART_Rides[[#This Row],[Station Code]]="MT", BART_Rides[[#This Row],[Station Code]]="PL", BART_Rides[[#This Row],[Station Code]]="CC"), "Yes", "No")</f>
        <v>No</v>
      </c>
    </row>
    <row r="17733" spans="6:14">
      <c r="F17733" s="3">
        <v>44408</v>
      </c>
      <c r="G17733" s="1" t="s">
        <v>91</v>
      </c>
      <c r="H17733" s="1" t="s">
        <v>105</v>
      </c>
      <c r="I17733" s="1">
        <v>111</v>
      </c>
      <c r="J17733" s="1">
        <f>MONTH(BART_Rides[[#This Row],[Date]])</f>
        <v>7</v>
      </c>
      <c r="K17733" s="1">
        <f>WEEKDAY(BART_Rides[[#This Row],[Date]],2)</f>
        <v>6</v>
      </c>
      <c r="L17733" s="1" t="str">
        <f>LEFT(BART_Rides[[#This Row],[Lines]],1)</f>
        <v>Y</v>
      </c>
      <c r="M17733" s="1" t="str">
        <f>IF(BART_Rides[[#This Row],[FirstLetter]]="Y","Yes","No")</f>
        <v>Yes</v>
      </c>
      <c r="N17733" s="1" t="str">
        <f>IF(OR(BART_Rides[[#This Row],[Station Code]]="EM", BART_Rides[[#This Row],[Station Code]]="MT", BART_Rides[[#This Row],[Station Code]]="PL", BART_Rides[[#This Row],[Station Code]]="CC"), "Yes", "No")</f>
        <v>No</v>
      </c>
    </row>
    <row r="17734" spans="6:14">
      <c r="F17734" s="3">
        <v>44409</v>
      </c>
      <c r="G17734" s="1" t="s">
        <v>91</v>
      </c>
      <c r="H17734" s="1" t="s">
        <v>105</v>
      </c>
      <c r="I17734" s="1">
        <v>76</v>
      </c>
      <c r="J17734" s="1">
        <f>MONTH(BART_Rides[[#This Row],[Date]])</f>
        <v>8</v>
      </c>
      <c r="K17734" s="1">
        <f>WEEKDAY(BART_Rides[[#This Row],[Date]],2)</f>
        <v>7</v>
      </c>
      <c r="L17734" s="1" t="str">
        <f>LEFT(BART_Rides[[#This Row],[Lines]],1)</f>
        <v>Y</v>
      </c>
      <c r="M17734" s="1" t="str">
        <f>IF(BART_Rides[[#This Row],[FirstLetter]]="Y","Yes","No")</f>
        <v>Yes</v>
      </c>
      <c r="N17734" s="1" t="str">
        <f>IF(OR(BART_Rides[[#This Row],[Station Code]]="EM", BART_Rides[[#This Row],[Station Code]]="MT", BART_Rides[[#This Row],[Station Code]]="PL", BART_Rides[[#This Row],[Station Code]]="CC"), "Yes", "No")</f>
        <v>No</v>
      </c>
    </row>
    <row r="17735" spans="6:14">
      <c r="F17735" s="3">
        <v>44410</v>
      </c>
      <c r="G17735" s="1" t="s">
        <v>91</v>
      </c>
      <c r="H17735" s="1" t="s">
        <v>105</v>
      </c>
      <c r="I17735" s="1">
        <v>353</v>
      </c>
      <c r="J17735" s="1">
        <f>MONTH(BART_Rides[[#This Row],[Date]])</f>
        <v>8</v>
      </c>
      <c r="K17735" s="1">
        <f>WEEKDAY(BART_Rides[[#This Row],[Date]],2)</f>
        <v>1</v>
      </c>
      <c r="L17735" s="1" t="str">
        <f>LEFT(BART_Rides[[#This Row],[Lines]],1)</f>
        <v>Y</v>
      </c>
      <c r="M17735" s="1" t="str">
        <f>IF(BART_Rides[[#This Row],[FirstLetter]]="Y","Yes","No")</f>
        <v>Yes</v>
      </c>
      <c r="N17735" s="1" t="str">
        <f>IF(OR(BART_Rides[[#This Row],[Station Code]]="EM", BART_Rides[[#This Row],[Station Code]]="MT", BART_Rides[[#This Row],[Station Code]]="PL", BART_Rides[[#This Row],[Station Code]]="CC"), "Yes", "No")</f>
        <v>No</v>
      </c>
    </row>
    <row r="17736" spans="6:14">
      <c r="F17736" s="3">
        <v>44411</v>
      </c>
      <c r="G17736" s="1" t="s">
        <v>91</v>
      </c>
      <c r="H17736" s="1" t="s">
        <v>105</v>
      </c>
      <c r="I17736" s="1">
        <v>233</v>
      </c>
      <c r="J17736" s="1">
        <f>MONTH(BART_Rides[[#This Row],[Date]])</f>
        <v>8</v>
      </c>
      <c r="K17736" s="1">
        <f>WEEKDAY(BART_Rides[[#This Row],[Date]],2)</f>
        <v>2</v>
      </c>
      <c r="L17736" s="1" t="str">
        <f>LEFT(BART_Rides[[#This Row],[Lines]],1)</f>
        <v>Y</v>
      </c>
      <c r="M17736" s="1" t="str">
        <f>IF(BART_Rides[[#This Row],[FirstLetter]]="Y","Yes","No")</f>
        <v>Yes</v>
      </c>
      <c r="N17736" s="1" t="str">
        <f>IF(OR(BART_Rides[[#This Row],[Station Code]]="EM", BART_Rides[[#This Row],[Station Code]]="MT", BART_Rides[[#This Row],[Station Code]]="PL", BART_Rides[[#This Row],[Station Code]]="CC"), "Yes", "No")</f>
        <v>No</v>
      </c>
    </row>
    <row r="17737" spans="6:14">
      <c r="F17737" s="3">
        <v>44412</v>
      </c>
      <c r="G17737" s="1" t="s">
        <v>91</v>
      </c>
      <c r="H17737" s="1" t="s">
        <v>105</v>
      </c>
      <c r="I17737" s="1">
        <v>253</v>
      </c>
      <c r="J17737" s="1">
        <f>MONTH(BART_Rides[[#This Row],[Date]])</f>
        <v>8</v>
      </c>
      <c r="K17737" s="1">
        <f>WEEKDAY(BART_Rides[[#This Row],[Date]],2)</f>
        <v>3</v>
      </c>
      <c r="L17737" s="1" t="str">
        <f>LEFT(BART_Rides[[#This Row],[Lines]],1)</f>
        <v>Y</v>
      </c>
      <c r="M17737" s="1" t="str">
        <f>IF(BART_Rides[[#This Row],[FirstLetter]]="Y","Yes","No")</f>
        <v>Yes</v>
      </c>
      <c r="N17737" s="1" t="str">
        <f>IF(OR(BART_Rides[[#This Row],[Station Code]]="EM", BART_Rides[[#This Row],[Station Code]]="MT", BART_Rides[[#This Row],[Station Code]]="PL", BART_Rides[[#This Row],[Station Code]]="CC"), "Yes", "No")</f>
        <v>No</v>
      </c>
    </row>
    <row r="17738" spans="6:14">
      <c r="F17738" s="3">
        <v>44413</v>
      </c>
      <c r="G17738" s="1" t="s">
        <v>91</v>
      </c>
      <c r="H17738" s="1" t="s">
        <v>105</v>
      </c>
      <c r="I17738" s="1">
        <v>265</v>
      </c>
      <c r="J17738" s="1">
        <f>MONTH(BART_Rides[[#This Row],[Date]])</f>
        <v>8</v>
      </c>
      <c r="K17738" s="1">
        <f>WEEKDAY(BART_Rides[[#This Row],[Date]],2)</f>
        <v>4</v>
      </c>
      <c r="L17738" s="1" t="str">
        <f>LEFT(BART_Rides[[#This Row],[Lines]],1)</f>
        <v>Y</v>
      </c>
      <c r="M17738" s="1" t="str">
        <f>IF(BART_Rides[[#This Row],[FirstLetter]]="Y","Yes","No")</f>
        <v>Yes</v>
      </c>
      <c r="N17738" s="1" t="str">
        <f>IF(OR(BART_Rides[[#This Row],[Station Code]]="EM", BART_Rides[[#This Row],[Station Code]]="MT", BART_Rides[[#This Row],[Station Code]]="PL", BART_Rides[[#This Row],[Station Code]]="CC"), "Yes", "No")</f>
        <v>No</v>
      </c>
    </row>
    <row r="17739" spans="6:14">
      <c r="F17739" s="3">
        <v>44414</v>
      </c>
      <c r="G17739" s="1" t="s">
        <v>91</v>
      </c>
      <c r="H17739" s="1" t="s">
        <v>105</v>
      </c>
      <c r="I17739" s="1">
        <v>243</v>
      </c>
      <c r="J17739" s="1">
        <f>MONTH(BART_Rides[[#This Row],[Date]])</f>
        <v>8</v>
      </c>
      <c r="K17739" s="1">
        <f>WEEKDAY(BART_Rides[[#This Row],[Date]],2)</f>
        <v>5</v>
      </c>
      <c r="L17739" s="1" t="str">
        <f>LEFT(BART_Rides[[#This Row],[Lines]],1)</f>
        <v>Y</v>
      </c>
      <c r="M17739" s="1" t="str">
        <f>IF(BART_Rides[[#This Row],[FirstLetter]]="Y","Yes","No")</f>
        <v>Yes</v>
      </c>
      <c r="N17739" s="1" t="str">
        <f>IF(OR(BART_Rides[[#This Row],[Station Code]]="EM", BART_Rides[[#This Row],[Station Code]]="MT", BART_Rides[[#This Row],[Station Code]]="PL", BART_Rides[[#This Row],[Station Code]]="CC"), "Yes", "No")</f>
        <v>No</v>
      </c>
    </row>
    <row r="17740" spans="6:14">
      <c r="F17740" s="3">
        <v>44415</v>
      </c>
      <c r="G17740" s="1" t="s">
        <v>91</v>
      </c>
      <c r="H17740" s="1" t="s">
        <v>105</v>
      </c>
      <c r="I17740" s="1">
        <v>126</v>
      </c>
      <c r="J17740" s="1">
        <f>MONTH(BART_Rides[[#This Row],[Date]])</f>
        <v>8</v>
      </c>
      <c r="K17740" s="1">
        <f>WEEKDAY(BART_Rides[[#This Row],[Date]],2)</f>
        <v>6</v>
      </c>
      <c r="L17740" s="1" t="str">
        <f>LEFT(BART_Rides[[#This Row],[Lines]],1)</f>
        <v>Y</v>
      </c>
      <c r="M17740" s="1" t="str">
        <f>IF(BART_Rides[[#This Row],[FirstLetter]]="Y","Yes","No")</f>
        <v>Yes</v>
      </c>
      <c r="N17740" s="1" t="str">
        <f>IF(OR(BART_Rides[[#This Row],[Station Code]]="EM", BART_Rides[[#This Row],[Station Code]]="MT", BART_Rides[[#This Row],[Station Code]]="PL", BART_Rides[[#This Row],[Station Code]]="CC"), "Yes", "No")</f>
        <v>No</v>
      </c>
    </row>
    <row r="17741" spans="6:14">
      <c r="F17741" s="3">
        <v>44416</v>
      </c>
      <c r="G17741" s="1" t="s">
        <v>91</v>
      </c>
      <c r="H17741" s="1" t="s">
        <v>105</v>
      </c>
      <c r="I17741" s="1">
        <v>85</v>
      </c>
      <c r="J17741" s="1">
        <f>MONTH(BART_Rides[[#This Row],[Date]])</f>
        <v>8</v>
      </c>
      <c r="K17741" s="1">
        <f>WEEKDAY(BART_Rides[[#This Row],[Date]],2)</f>
        <v>7</v>
      </c>
      <c r="L17741" s="1" t="str">
        <f>LEFT(BART_Rides[[#This Row],[Lines]],1)</f>
        <v>Y</v>
      </c>
      <c r="M17741" s="1" t="str">
        <f>IF(BART_Rides[[#This Row],[FirstLetter]]="Y","Yes","No")</f>
        <v>Yes</v>
      </c>
      <c r="N17741" s="1" t="str">
        <f>IF(OR(BART_Rides[[#This Row],[Station Code]]="EM", BART_Rides[[#This Row],[Station Code]]="MT", BART_Rides[[#This Row],[Station Code]]="PL", BART_Rides[[#This Row],[Station Code]]="CC"), "Yes", "No")</f>
        <v>No</v>
      </c>
    </row>
    <row r="17742" spans="6:14">
      <c r="F17742" s="3">
        <v>44417</v>
      </c>
      <c r="G17742" s="1" t="s">
        <v>91</v>
      </c>
      <c r="H17742" s="1" t="s">
        <v>105</v>
      </c>
      <c r="I17742" s="1">
        <v>230</v>
      </c>
      <c r="J17742" s="1">
        <f>MONTH(BART_Rides[[#This Row],[Date]])</f>
        <v>8</v>
      </c>
      <c r="K17742" s="1">
        <f>WEEKDAY(BART_Rides[[#This Row],[Date]],2)</f>
        <v>1</v>
      </c>
      <c r="L17742" s="1" t="str">
        <f>LEFT(BART_Rides[[#This Row],[Lines]],1)</f>
        <v>Y</v>
      </c>
      <c r="M17742" s="1" t="str">
        <f>IF(BART_Rides[[#This Row],[FirstLetter]]="Y","Yes","No")</f>
        <v>Yes</v>
      </c>
      <c r="N17742" s="1" t="str">
        <f>IF(OR(BART_Rides[[#This Row],[Station Code]]="EM", BART_Rides[[#This Row],[Station Code]]="MT", BART_Rides[[#This Row],[Station Code]]="PL", BART_Rides[[#This Row],[Station Code]]="CC"), "Yes", "No")</f>
        <v>No</v>
      </c>
    </row>
    <row r="17743" spans="6:14">
      <c r="F17743" s="3">
        <v>44418</v>
      </c>
      <c r="G17743" s="1" t="s">
        <v>91</v>
      </c>
      <c r="H17743" s="1" t="s">
        <v>105</v>
      </c>
      <c r="I17743" s="1">
        <v>254</v>
      </c>
      <c r="J17743" s="1">
        <f>MONTH(BART_Rides[[#This Row],[Date]])</f>
        <v>8</v>
      </c>
      <c r="K17743" s="1">
        <f>WEEKDAY(BART_Rides[[#This Row],[Date]],2)</f>
        <v>2</v>
      </c>
      <c r="L17743" s="1" t="str">
        <f>LEFT(BART_Rides[[#This Row],[Lines]],1)</f>
        <v>Y</v>
      </c>
      <c r="M17743" s="1" t="str">
        <f>IF(BART_Rides[[#This Row],[FirstLetter]]="Y","Yes","No")</f>
        <v>Yes</v>
      </c>
      <c r="N17743" s="1" t="str">
        <f>IF(OR(BART_Rides[[#This Row],[Station Code]]="EM", BART_Rides[[#This Row],[Station Code]]="MT", BART_Rides[[#This Row],[Station Code]]="PL", BART_Rides[[#This Row],[Station Code]]="CC"), "Yes", "No")</f>
        <v>No</v>
      </c>
    </row>
    <row r="17744" spans="6:14">
      <c r="F17744" s="3">
        <v>44419</v>
      </c>
      <c r="G17744" s="1" t="s">
        <v>91</v>
      </c>
      <c r="H17744" s="1" t="s">
        <v>105</v>
      </c>
      <c r="I17744" s="1">
        <v>268</v>
      </c>
      <c r="J17744" s="1">
        <f>MONTH(BART_Rides[[#This Row],[Date]])</f>
        <v>8</v>
      </c>
      <c r="K17744" s="1">
        <f>WEEKDAY(BART_Rides[[#This Row],[Date]],2)</f>
        <v>3</v>
      </c>
      <c r="L17744" s="1" t="str">
        <f>LEFT(BART_Rides[[#This Row],[Lines]],1)</f>
        <v>Y</v>
      </c>
      <c r="M17744" s="1" t="str">
        <f>IF(BART_Rides[[#This Row],[FirstLetter]]="Y","Yes","No")</f>
        <v>Yes</v>
      </c>
      <c r="N17744" s="1" t="str">
        <f>IF(OR(BART_Rides[[#This Row],[Station Code]]="EM", BART_Rides[[#This Row],[Station Code]]="MT", BART_Rides[[#This Row],[Station Code]]="PL", BART_Rides[[#This Row],[Station Code]]="CC"), "Yes", "No")</f>
        <v>No</v>
      </c>
    </row>
    <row r="17745" spans="6:14">
      <c r="F17745" s="3">
        <v>44420</v>
      </c>
      <c r="G17745" s="1" t="s">
        <v>91</v>
      </c>
      <c r="H17745" s="1" t="s">
        <v>105</v>
      </c>
      <c r="I17745" s="1">
        <v>392</v>
      </c>
      <c r="J17745" s="1">
        <f>MONTH(BART_Rides[[#This Row],[Date]])</f>
        <v>8</v>
      </c>
      <c r="K17745" s="1">
        <f>WEEKDAY(BART_Rides[[#This Row],[Date]],2)</f>
        <v>4</v>
      </c>
      <c r="L17745" s="1" t="str">
        <f>LEFT(BART_Rides[[#This Row],[Lines]],1)</f>
        <v>Y</v>
      </c>
      <c r="M17745" s="1" t="str">
        <f>IF(BART_Rides[[#This Row],[FirstLetter]]="Y","Yes","No")</f>
        <v>Yes</v>
      </c>
      <c r="N17745" s="1" t="str">
        <f>IF(OR(BART_Rides[[#This Row],[Station Code]]="EM", BART_Rides[[#This Row],[Station Code]]="MT", BART_Rides[[#This Row],[Station Code]]="PL", BART_Rides[[#This Row],[Station Code]]="CC"), "Yes", "No")</f>
        <v>No</v>
      </c>
    </row>
    <row r="17746" spans="6:14">
      <c r="F17746" s="3">
        <v>44421</v>
      </c>
      <c r="G17746" s="1" t="s">
        <v>91</v>
      </c>
      <c r="H17746" s="1" t="s">
        <v>105</v>
      </c>
      <c r="I17746" s="1">
        <v>425</v>
      </c>
      <c r="J17746" s="1">
        <f>MONTH(BART_Rides[[#This Row],[Date]])</f>
        <v>8</v>
      </c>
      <c r="K17746" s="1">
        <f>WEEKDAY(BART_Rides[[#This Row],[Date]],2)</f>
        <v>5</v>
      </c>
      <c r="L17746" s="1" t="str">
        <f>LEFT(BART_Rides[[#This Row],[Lines]],1)</f>
        <v>Y</v>
      </c>
      <c r="M17746" s="1" t="str">
        <f>IF(BART_Rides[[#This Row],[FirstLetter]]="Y","Yes","No")</f>
        <v>Yes</v>
      </c>
      <c r="N17746" s="1" t="str">
        <f>IF(OR(BART_Rides[[#This Row],[Station Code]]="EM", BART_Rides[[#This Row],[Station Code]]="MT", BART_Rides[[#This Row],[Station Code]]="PL", BART_Rides[[#This Row],[Station Code]]="CC"), "Yes", "No")</f>
        <v>No</v>
      </c>
    </row>
    <row r="17747" spans="6:14">
      <c r="F17747" s="3">
        <v>44422</v>
      </c>
      <c r="G17747" s="1" t="s">
        <v>91</v>
      </c>
      <c r="H17747" s="1" t="s">
        <v>105</v>
      </c>
      <c r="I17747" s="1">
        <v>202</v>
      </c>
      <c r="J17747" s="1">
        <f>MONTH(BART_Rides[[#This Row],[Date]])</f>
        <v>8</v>
      </c>
      <c r="K17747" s="1">
        <f>WEEKDAY(BART_Rides[[#This Row],[Date]],2)</f>
        <v>6</v>
      </c>
      <c r="L17747" s="1" t="str">
        <f>LEFT(BART_Rides[[#This Row],[Lines]],1)</f>
        <v>Y</v>
      </c>
      <c r="M17747" s="1" t="str">
        <f>IF(BART_Rides[[#This Row],[FirstLetter]]="Y","Yes","No")</f>
        <v>Yes</v>
      </c>
      <c r="N17747" s="1" t="str">
        <f>IF(OR(BART_Rides[[#This Row],[Station Code]]="EM", BART_Rides[[#This Row],[Station Code]]="MT", BART_Rides[[#This Row],[Station Code]]="PL", BART_Rides[[#This Row],[Station Code]]="CC"), "Yes", "No")</f>
        <v>No</v>
      </c>
    </row>
    <row r="17748" spans="6:14">
      <c r="F17748" s="3">
        <v>44423</v>
      </c>
      <c r="G17748" s="1" t="s">
        <v>91</v>
      </c>
      <c r="H17748" s="1" t="s">
        <v>105</v>
      </c>
      <c r="I17748" s="1">
        <v>122</v>
      </c>
      <c r="J17748" s="1">
        <f>MONTH(BART_Rides[[#This Row],[Date]])</f>
        <v>8</v>
      </c>
      <c r="K17748" s="1">
        <f>WEEKDAY(BART_Rides[[#This Row],[Date]],2)</f>
        <v>7</v>
      </c>
      <c r="L17748" s="1" t="str">
        <f>LEFT(BART_Rides[[#This Row],[Lines]],1)</f>
        <v>Y</v>
      </c>
      <c r="M17748" s="1" t="str">
        <f>IF(BART_Rides[[#This Row],[FirstLetter]]="Y","Yes","No")</f>
        <v>Yes</v>
      </c>
      <c r="N17748" s="1" t="str">
        <f>IF(OR(BART_Rides[[#This Row],[Station Code]]="EM", BART_Rides[[#This Row],[Station Code]]="MT", BART_Rides[[#This Row],[Station Code]]="PL", BART_Rides[[#This Row],[Station Code]]="CC"), "Yes", "No")</f>
        <v>No</v>
      </c>
    </row>
    <row r="17749" spans="6:14">
      <c r="F17749" s="3">
        <v>44424</v>
      </c>
      <c r="G17749" s="1" t="s">
        <v>91</v>
      </c>
      <c r="H17749" s="1" t="s">
        <v>105</v>
      </c>
      <c r="I17749" s="1">
        <v>428</v>
      </c>
      <c r="J17749" s="1">
        <f>MONTH(BART_Rides[[#This Row],[Date]])</f>
        <v>8</v>
      </c>
      <c r="K17749" s="1">
        <f>WEEKDAY(BART_Rides[[#This Row],[Date]],2)</f>
        <v>1</v>
      </c>
      <c r="L17749" s="1" t="str">
        <f>LEFT(BART_Rides[[#This Row],[Lines]],1)</f>
        <v>Y</v>
      </c>
      <c r="M17749" s="1" t="str">
        <f>IF(BART_Rides[[#This Row],[FirstLetter]]="Y","Yes","No")</f>
        <v>Yes</v>
      </c>
      <c r="N17749" s="1" t="str">
        <f>IF(OR(BART_Rides[[#This Row],[Station Code]]="EM", BART_Rides[[#This Row],[Station Code]]="MT", BART_Rides[[#This Row],[Station Code]]="PL", BART_Rides[[#This Row],[Station Code]]="CC"), "Yes", "No")</f>
        <v>No</v>
      </c>
    </row>
    <row r="17750" spans="6:14">
      <c r="F17750" s="3">
        <v>44425</v>
      </c>
      <c r="G17750" s="1" t="s">
        <v>91</v>
      </c>
      <c r="H17750" s="1" t="s">
        <v>105</v>
      </c>
      <c r="I17750" s="1">
        <v>418</v>
      </c>
      <c r="J17750" s="1">
        <f>MONTH(BART_Rides[[#This Row],[Date]])</f>
        <v>8</v>
      </c>
      <c r="K17750" s="1">
        <f>WEEKDAY(BART_Rides[[#This Row],[Date]],2)</f>
        <v>2</v>
      </c>
      <c r="L17750" s="1" t="str">
        <f>LEFT(BART_Rides[[#This Row],[Lines]],1)</f>
        <v>Y</v>
      </c>
      <c r="M17750" s="1" t="str">
        <f>IF(BART_Rides[[#This Row],[FirstLetter]]="Y","Yes","No")</f>
        <v>Yes</v>
      </c>
      <c r="N17750" s="1" t="str">
        <f>IF(OR(BART_Rides[[#This Row],[Station Code]]="EM", BART_Rides[[#This Row],[Station Code]]="MT", BART_Rides[[#This Row],[Station Code]]="PL", BART_Rides[[#This Row],[Station Code]]="CC"), "Yes", "No")</f>
        <v>No</v>
      </c>
    </row>
    <row r="17751" spans="6:14">
      <c r="F17751" s="3">
        <v>44426</v>
      </c>
      <c r="G17751" s="1" t="s">
        <v>91</v>
      </c>
      <c r="H17751" s="1" t="s">
        <v>105</v>
      </c>
      <c r="I17751" s="1">
        <v>430</v>
      </c>
      <c r="J17751" s="1">
        <f>MONTH(BART_Rides[[#This Row],[Date]])</f>
        <v>8</v>
      </c>
      <c r="K17751" s="1">
        <f>WEEKDAY(BART_Rides[[#This Row],[Date]],2)</f>
        <v>3</v>
      </c>
      <c r="L17751" s="1" t="str">
        <f>LEFT(BART_Rides[[#This Row],[Lines]],1)</f>
        <v>Y</v>
      </c>
      <c r="M17751" s="1" t="str">
        <f>IF(BART_Rides[[#This Row],[FirstLetter]]="Y","Yes","No")</f>
        <v>Yes</v>
      </c>
      <c r="N17751" s="1" t="str">
        <f>IF(OR(BART_Rides[[#This Row],[Station Code]]="EM", BART_Rides[[#This Row],[Station Code]]="MT", BART_Rides[[#This Row],[Station Code]]="PL", BART_Rides[[#This Row],[Station Code]]="CC"), "Yes", "No")</f>
        <v>No</v>
      </c>
    </row>
    <row r="17752" spans="6:14">
      <c r="F17752" s="3">
        <v>44427</v>
      </c>
      <c r="G17752" s="1" t="s">
        <v>91</v>
      </c>
      <c r="H17752" s="1" t="s">
        <v>105</v>
      </c>
      <c r="I17752" s="1">
        <v>448</v>
      </c>
      <c r="J17752" s="1">
        <f>MONTH(BART_Rides[[#This Row],[Date]])</f>
        <v>8</v>
      </c>
      <c r="K17752" s="1">
        <f>WEEKDAY(BART_Rides[[#This Row],[Date]],2)</f>
        <v>4</v>
      </c>
      <c r="L17752" s="1" t="str">
        <f>LEFT(BART_Rides[[#This Row],[Lines]],1)</f>
        <v>Y</v>
      </c>
      <c r="M17752" s="1" t="str">
        <f>IF(BART_Rides[[#This Row],[FirstLetter]]="Y","Yes","No")</f>
        <v>Yes</v>
      </c>
      <c r="N17752" s="1" t="str">
        <f>IF(OR(BART_Rides[[#This Row],[Station Code]]="EM", BART_Rides[[#This Row],[Station Code]]="MT", BART_Rides[[#This Row],[Station Code]]="PL", BART_Rides[[#This Row],[Station Code]]="CC"), "Yes", "No")</f>
        <v>No</v>
      </c>
    </row>
    <row r="17753" spans="6:14">
      <c r="F17753" s="3">
        <v>44428</v>
      </c>
      <c r="G17753" s="1" t="s">
        <v>91</v>
      </c>
      <c r="H17753" s="1" t="s">
        <v>105</v>
      </c>
      <c r="I17753" s="1">
        <v>426</v>
      </c>
      <c r="J17753" s="1">
        <f>MONTH(BART_Rides[[#This Row],[Date]])</f>
        <v>8</v>
      </c>
      <c r="K17753" s="1">
        <f>WEEKDAY(BART_Rides[[#This Row],[Date]],2)</f>
        <v>5</v>
      </c>
      <c r="L17753" s="1" t="str">
        <f>LEFT(BART_Rides[[#This Row],[Lines]],1)</f>
        <v>Y</v>
      </c>
      <c r="M17753" s="1" t="str">
        <f>IF(BART_Rides[[#This Row],[FirstLetter]]="Y","Yes","No")</f>
        <v>Yes</v>
      </c>
      <c r="N17753" s="1" t="str">
        <f>IF(OR(BART_Rides[[#This Row],[Station Code]]="EM", BART_Rides[[#This Row],[Station Code]]="MT", BART_Rides[[#This Row],[Station Code]]="PL", BART_Rides[[#This Row],[Station Code]]="CC"), "Yes", "No")</f>
        <v>No</v>
      </c>
    </row>
    <row r="17754" spans="6:14">
      <c r="F17754" s="3">
        <v>44429</v>
      </c>
      <c r="G17754" s="1" t="s">
        <v>91</v>
      </c>
      <c r="H17754" s="1" t="s">
        <v>105</v>
      </c>
      <c r="I17754" s="1">
        <v>207</v>
      </c>
      <c r="J17754" s="1">
        <f>MONTH(BART_Rides[[#This Row],[Date]])</f>
        <v>8</v>
      </c>
      <c r="K17754" s="1">
        <f>WEEKDAY(BART_Rides[[#This Row],[Date]],2)</f>
        <v>6</v>
      </c>
      <c r="L17754" s="1" t="str">
        <f>LEFT(BART_Rides[[#This Row],[Lines]],1)</f>
        <v>Y</v>
      </c>
      <c r="M17754" s="1" t="str">
        <f>IF(BART_Rides[[#This Row],[FirstLetter]]="Y","Yes","No")</f>
        <v>Yes</v>
      </c>
      <c r="N17754" s="1" t="str">
        <f>IF(OR(BART_Rides[[#This Row],[Station Code]]="EM", BART_Rides[[#This Row],[Station Code]]="MT", BART_Rides[[#This Row],[Station Code]]="PL", BART_Rides[[#This Row],[Station Code]]="CC"), "Yes", "No")</f>
        <v>No</v>
      </c>
    </row>
    <row r="17755" spans="6:14">
      <c r="F17755" s="3">
        <v>44430</v>
      </c>
      <c r="G17755" s="1" t="s">
        <v>91</v>
      </c>
      <c r="H17755" s="1" t="s">
        <v>105</v>
      </c>
      <c r="I17755" s="1">
        <v>151</v>
      </c>
      <c r="J17755" s="1">
        <f>MONTH(BART_Rides[[#This Row],[Date]])</f>
        <v>8</v>
      </c>
      <c r="K17755" s="1">
        <f>WEEKDAY(BART_Rides[[#This Row],[Date]],2)</f>
        <v>7</v>
      </c>
      <c r="L17755" s="1" t="str">
        <f>LEFT(BART_Rides[[#This Row],[Lines]],1)</f>
        <v>Y</v>
      </c>
      <c r="M17755" s="1" t="str">
        <f>IF(BART_Rides[[#This Row],[FirstLetter]]="Y","Yes","No")</f>
        <v>Yes</v>
      </c>
      <c r="N17755" s="1" t="str">
        <f>IF(OR(BART_Rides[[#This Row],[Station Code]]="EM", BART_Rides[[#This Row],[Station Code]]="MT", BART_Rides[[#This Row],[Station Code]]="PL", BART_Rides[[#This Row],[Station Code]]="CC"), "Yes", "No")</f>
        <v>No</v>
      </c>
    </row>
    <row r="17756" spans="6:14">
      <c r="F17756" s="3">
        <v>44431</v>
      </c>
      <c r="G17756" s="1" t="s">
        <v>91</v>
      </c>
      <c r="H17756" s="1" t="s">
        <v>105</v>
      </c>
      <c r="I17756" s="1">
        <v>442</v>
      </c>
      <c r="J17756" s="1">
        <f>MONTH(BART_Rides[[#This Row],[Date]])</f>
        <v>8</v>
      </c>
      <c r="K17756" s="1">
        <f>WEEKDAY(BART_Rides[[#This Row],[Date]],2)</f>
        <v>1</v>
      </c>
      <c r="L17756" s="1" t="str">
        <f>LEFT(BART_Rides[[#This Row],[Lines]],1)</f>
        <v>Y</v>
      </c>
      <c r="M17756" s="1" t="str">
        <f>IF(BART_Rides[[#This Row],[FirstLetter]]="Y","Yes","No")</f>
        <v>Yes</v>
      </c>
      <c r="N17756" s="1" t="str">
        <f>IF(OR(BART_Rides[[#This Row],[Station Code]]="EM", BART_Rides[[#This Row],[Station Code]]="MT", BART_Rides[[#This Row],[Station Code]]="PL", BART_Rides[[#This Row],[Station Code]]="CC"), "Yes", "No")</f>
        <v>No</v>
      </c>
    </row>
    <row r="17757" spans="6:14">
      <c r="F17757" s="3">
        <v>44432</v>
      </c>
      <c r="G17757" s="1" t="s">
        <v>91</v>
      </c>
      <c r="H17757" s="1" t="s">
        <v>105</v>
      </c>
      <c r="I17757" s="1">
        <v>457</v>
      </c>
      <c r="J17757" s="1">
        <f>MONTH(BART_Rides[[#This Row],[Date]])</f>
        <v>8</v>
      </c>
      <c r="K17757" s="1">
        <f>WEEKDAY(BART_Rides[[#This Row],[Date]],2)</f>
        <v>2</v>
      </c>
      <c r="L17757" s="1" t="str">
        <f>LEFT(BART_Rides[[#This Row],[Lines]],1)</f>
        <v>Y</v>
      </c>
      <c r="M17757" s="1" t="str">
        <f>IF(BART_Rides[[#This Row],[FirstLetter]]="Y","Yes","No")</f>
        <v>Yes</v>
      </c>
      <c r="N17757" s="1" t="str">
        <f>IF(OR(BART_Rides[[#This Row],[Station Code]]="EM", BART_Rides[[#This Row],[Station Code]]="MT", BART_Rides[[#This Row],[Station Code]]="PL", BART_Rides[[#This Row],[Station Code]]="CC"), "Yes", "No")</f>
        <v>No</v>
      </c>
    </row>
    <row r="17758" spans="6:14">
      <c r="F17758" s="3">
        <v>44433</v>
      </c>
      <c r="G17758" s="1" t="s">
        <v>91</v>
      </c>
      <c r="H17758" s="1" t="s">
        <v>105</v>
      </c>
      <c r="I17758" s="1">
        <v>473</v>
      </c>
      <c r="J17758" s="1">
        <f>MONTH(BART_Rides[[#This Row],[Date]])</f>
        <v>8</v>
      </c>
      <c r="K17758" s="1">
        <f>WEEKDAY(BART_Rides[[#This Row],[Date]],2)</f>
        <v>3</v>
      </c>
      <c r="L17758" s="1" t="str">
        <f>LEFT(BART_Rides[[#This Row],[Lines]],1)</f>
        <v>Y</v>
      </c>
      <c r="M17758" s="1" t="str">
        <f>IF(BART_Rides[[#This Row],[FirstLetter]]="Y","Yes","No")</f>
        <v>Yes</v>
      </c>
      <c r="N17758" s="1" t="str">
        <f>IF(OR(BART_Rides[[#This Row],[Station Code]]="EM", BART_Rides[[#This Row],[Station Code]]="MT", BART_Rides[[#This Row],[Station Code]]="PL", BART_Rides[[#This Row],[Station Code]]="CC"), "Yes", "No")</f>
        <v>No</v>
      </c>
    </row>
    <row r="17759" spans="6:14">
      <c r="F17759" s="3">
        <v>44434</v>
      </c>
      <c r="G17759" s="1" t="s">
        <v>91</v>
      </c>
      <c r="H17759" s="1" t="s">
        <v>105</v>
      </c>
      <c r="I17759" s="1">
        <v>493</v>
      </c>
      <c r="J17759" s="1">
        <f>MONTH(BART_Rides[[#This Row],[Date]])</f>
        <v>8</v>
      </c>
      <c r="K17759" s="1">
        <f>WEEKDAY(BART_Rides[[#This Row],[Date]],2)</f>
        <v>4</v>
      </c>
      <c r="L17759" s="1" t="str">
        <f>LEFT(BART_Rides[[#This Row],[Lines]],1)</f>
        <v>Y</v>
      </c>
      <c r="M17759" s="1" t="str">
        <f>IF(BART_Rides[[#This Row],[FirstLetter]]="Y","Yes","No")</f>
        <v>Yes</v>
      </c>
      <c r="N17759" s="1" t="str">
        <f>IF(OR(BART_Rides[[#This Row],[Station Code]]="EM", BART_Rides[[#This Row],[Station Code]]="MT", BART_Rides[[#This Row],[Station Code]]="PL", BART_Rides[[#This Row],[Station Code]]="CC"), "Yes", "No")</f>
        <v>No</v>
      </c>
    </row>
    <row r="17760" spans="6:14">
      <c r="F17760" s="3">
        <v>44435</v>
      </c>
      <c r="G17760" s="1" t="s">
        <v>91</v>
      </c>
      <c r="H17760" s="1" t="s">
        <v>105</v>
      </c>
      <c r="I17760" s="1">
        <v>401</v>
      </c>
      <c r="J17760" s="1">
        <f>MONTH(BART_Rides[[#This Row],[Date]])</f>
        <v>8</v>
      </c>
      <c r="K17760" s="1">
        <f>WEEKDAY(BART_Rides[[#This Row],[Date]],2)</f>
        <v>5</v>
      </c>
      <c r="L17760" s="1" t="str">
        <f>LEFT(BART_Rides[[#This Row],[Lines]],1)</f>
        <v>Y</v>
      </c>
      <c r="M17760" s="1" t="str">
        <f>IF(BART_Rides[[#This Row],[FirstLetter]]="Y","Yes","No")</f>
        <v>Yes</v>
      </c>
      <c r="N17760" s="1" t="str">
        <f>IF(OR(BART_Rides[[#This Row],[Station Code]]="EM", BART_Rides[[#This Row],[Station Code]]="MT", BART_Rides[[#This Row],[Station Code]]="PL", BART_Rides[[#This Row],[Station Code]]="CC"), "Yes", "No")</f>
        <v>No</v>
      </c>
    </row>
    <row r="17761" spans="6:14">
      <c r="F17761" s="3">
        <v>44436</v>
      </c>
      <c r="G17761" s="1" t="s">
        <v>91</v>
      </c>
      <c r="H17761" s="1" t="s">
        <v>105</v>
      </c>
      <c r="I17761" s="1">
        <v>194</v>
      </c>
      <c r="J17761" s="1">
        <f>MONTH(BART_Rides[[#This Row],[Date]])</f>
        <v>8</v>
      </c>
      <c r="K17761" s="1">
        <f>WEEKDAY(BART_Rides[[#This Row],[Date]],2)</f>
        <v>6</v>
      </c>
      <c r="L17761" s="1" t="str">
        <f>LEFT(BART_Rides[[#This Row],[Lines]],1)</f>
        <v>Y</v>
      </c>
      <c r="M17761" s="1" t="str">
        <f>IF(BART_Rides[[#This Row],[FirstLetter]]="Y","Yes","No")</f>
        <v>Yes</v>
      </c>
      <c r="N17761" s="1" t="str">
        <f>IF(OR(BART_Rides[[#This Row],[Station Code]]="EM", BART_Rides[[#This Row],[Station Code]]="MT", BART_Rides[[#This Row],[Station Code]]="PL", BART_Rides[[#This Row],[Station Code]]="CC"), "Yes", "No")</f>
        <v>No</v>
      </c>
    </row>
    <row r="17762" spans="6:14">
      <c r="F17762" s="3">
        <v>44437</v>
      </c>
      <c r="G17762" s="1" t="s">
        <v>91</v>
      </c>
      <c r="H17762" s="1" t="s">
        <v>105</v>
      </c>
      <c r="I17762" s="1">
        <v>141</v>
      </c>
      <c r="J17762" s="1">
        <f>MONTH(BART_Rides[[#This Row],[Date]])</f>
        <v>8</v>
      </c>
      <c r="K17762" s="1">
        <f>WEEKDAY(BART_Rides[[#This Row],[Date]],2)</f>
        <v>7</v>
      </c>
      <c r="L17762" s="1" t="str">
        <f>LEFT(BART_Rides[[#This Row],[Lines]],1)</f>
        <v>Y</v>
      </c>
      <c r="M17762" s="1" t="str">
        <f>IF(BART_Rides[[#This Row],[FirstLetter]]="Y","Yes","No")</f>
        <v>Yes</v>
      </c>
      <c r="N17762" s="1" t="str">
        <f>IF(OR(BART_Rides[[#This Row],[Station Code]]="EM", BART_Rides[[#This Row],[Station Code]]="MT", BART_Rides[[#This Row],[Station Code]]="PL", BART_Rides[[#This Row],[Station Code]]="CC"), "Yes", "No")</f>
        <v>No</v>
      </c>
    </row>
    <row r="17763" spans="6:14">
      <c r="F17763" s="3">
        <v>44438</v>
      </c>
      <c r="G17763" s="1" t="s">
        <v>91</v>
      </c>
      <c r="H17763" s="1" t="s">
        <v>105</v>
      </c>
      <c r="I17763" s="1">
        <v>456</v>
      </c>
      <c r="J17763" s="1">
        <f>MONTH(BART_Rides[[#This Row],[Date]])</f>
        <v>8</v>
      </c>
      <c r="K17763" s="1">
        <f>WEEKDAY(BART_Rides[[#This Row],[Date]],2)</f>
        <v>1</v>
      </c>
      <c r="L17763" s="1" t="str">
        <f>LEFT(BART_Rides[[#This Row],[Lines]],1)</f>
        <v>Y</v>
      </c>
      <c r="M17763" s="1" t="str">
        <f>IF(BART_Rides[[#This Row],[FirstLetter]]="Y","Yes","No")</f>
        <v>Yes</v>
      </c>
      <c r="N17763" s="1" t="str">
        <f>IF(OR(BART_Rides[[#This Row],[Station Code]]="EM", BART_Rides[[#This Row],[Station Code]]="MT", BART_Rides[[#This Row],[Station Code]]="PL", BART_Rides[[#This Row],[Station Code]]="CC"), "Yes", "No")</f>
        <v>No</v>
      </c>
    </row>
    <row r="17764" spans="6:14">
      <c r="F17764" s="3">
        <v>44439</v>
      </c>
      <c r="G17764" s="1" t="s">
        <v>91</v>
      </c>
      <c r="H17764" s="1" t="s">
        <v>105</v>
      </c>
      <c r="I17764" s="1">
        <v>480</v>
      </c>
      <c r="J17764" s="1">
        <f>MONTH(BART_Rides[[#This Row],[Date]])</f>
        <v>8</v>
      </c>
      <c r="K17764" s="1">
        <f>WEEKDAY(BART_Rides[[#This Row],[Date]],2)</f>
        <v>2</v>
      </c>
      <c r="L17764" s="1" t="str">
        <f>LEFT(BART_Rides[[#This Row],[Lines]],1)</f>
        <v>Y</v>
      </c>
      <c r="M17764" s="1" t="str">
        <f>IF(BART_Rides[[#This Row],[FirstLetter]]="Y","Yes","No")</f>
        <v>Yes</v>
      </c>
      <c r="N17764" s="1" t="str">
        <f>IF(OR(BART_Rides[[#This Row],[Station Code]]="EM", BART_Rides[[#This Row],[Station Code]]="MT", BART_Rides[[#This Row],[Station Code]]="PL", BART_Rides[[#This Row],[Station Code]]="CC"), "Yes", "No")</f>
        <v>No</v>
      </c>
    </row>
    <row r="17765" spans="6:14">
      <c r="F17765" s="3">
        <v>44440</v>
      </c>
      <c r="G17765" s="1" t="s">
        <v>91</v>
      </c>
      <c r="H17765" s="1" t="s">
        <v>105</v>
      </c>
      <c r="I17765" s="1">
        <v>489</v>
      </c>
      <c r="J17765" s="1">
        <f>MONTH(BART_Rides[[#This Row],[Date]])</f>
        <v>9</v>
      </c>
      <c r="K17765" s="1">
        <f>WEEKDAY(BART_Rides[[#This Row],[Date]],2)</f>
        <v>3</v>
      </c>
      <c r="L17765" s="1" t="str">
        <f>LEFT(BART_Rides[[#This Row],[Lines]],1)</f>
        <v>Y</v>
      </c>
      <c r="M17765" s="1" t="str">
        <f>IF(BART_Rides[[#This Row],[FirstLetter]]="Y","Yes","No")</f>
        <v>Yes</v>
      </c>
      <c r="N17765" s="1" t="str">
        <f>IF(OR(BART_Rides[[#This Row],[Station Code]]="EM", BART_Rides[[#This Row],[Station Code]]="MT", BART_Rides[[#This Row],[Station Code]]="PL", BART_Rides[[#This Row],[Station Code]]="CC"), "Yes", "No")</f>
        <v>No</v>
      </c>
    </row>
    <row r="17766" spans="6:14">
      <c r="F17766" s="3">
        <v>44441</v>
      </c>
      <c r="G17766" s="1" t="s">
        <v>91</v>
      </c>
      <c r="H17766" s="1" t="s">
        <v>105</v>
      </c>
      <c r="I17766" s="1">
        <v>508</v>
      </c>
      <c r="J17766" s="1">
        <f>MONTH(BART_Rides[[#This Row],[Date]])</f>
        <v>9</v>
      </c>
      <c r="K17766" s="1">
        <f>WEEKDAY(BART_Rides[[#This Row],[Date]],2)</f>
        <v>4</v>
      </c>
      <c r="L17766" s="1" t="str">
        <f>LEFT(BART_Rides[[#This Row],[Lines]],1)</f>
        <v>Y</v>
      </c>
      <c r="M17766" s="1" t="str">
        <f>IF(BART_Rides[[#This Row],[FirstLetter]]="Y","Yes","No")</f>
        <v>Yes</v>
      </c>
      <c r="N17766" s="1" t="str">
        <f>IF(OR(BART_Rides[[#This Row],[Station Code]]="EM", BART_Rides[[#This Row],[Station Code]]="MT", BART_Rides[[#This Row],[Station Code]]="PL", BART_Rides[[#This Row],[Station Code]]="CC"), "Yes", "No")</f>
        <v>No</v>
      </c>
    </row>
    <row r="17767" spans="6:14">
      <c r="F17767" s="3">
        <v>44442</v>
      </c>
      <c r="G17767" s="1" t="s">
        <v>91</v>
      </c>
      <c r="H17767" s="1" t="s">
        <v>105</v>
      </c>
      <c r="I17767" s="1">
        <v>476</v>
      </c>
      <c r="J17767" s="1">
        <f>MONTH(BART_Rides[[#This Row],[Date]])</f>
        <v>9</v>
      </c>
      <c r="K17767" s="1">
        <f>WEEKDAY(BART_Rides[[#This Row],[Date]],2)</f>
        <v>5</v>
      </c>
      <c r="L17767" s="1" t="str">
        <f>LEFT(BART_Rides[[#This Row],[Lines]],1)</f>
        <v>Y</v>
      </c>
      <c r="M17767" s="1" t="str">
        <f>IF(BART_Rides[[#This Row],[FirstLetter]]="Y","Yes","No")</f>
        <v>Yes</v>
      </c>
      <c r="N17767" s="1" t="str">
        <f>IF(OR(BART_Rides[[#This Row],[Station Code]]="EM", BART_Rides[[#This Row],[Station Code]]="MT", BART_Rides[[#This Row],[Station Code]]="PL", BART_Rides[[#This Row],[Station Code]]="CC"), "Yes", "No")</f>
        <v>No</v>
      </c>
    </row>
    <row r="17768" spans="6:14">
      <c r="F17768" s="3">
        <v>44443</v>
      </c>
      <c r="G17768" s="1" t="s">
        <v>91</v>
      </c>
      <c r="H17768" s="1" t="s">
        <v>105</v>
      </c>
      <c r="I17768" s="1">
        <v>225</v>
      </c>
      <c r="J17768" s="1">
        <f>MONTH(BART_Rides[[#This Row],[Date]])</f>
        <v>9</v>
      </c>
      <c r="K17768" s="1">
        <f>WEEKDAY(BART_Rides[[#This Row],[Date]],2)</f>
        <v>6</v>
      </c>
      <c r="L17768" s="1" t="str">
        <f>LEFT(BART_Rides[[#This Row],[Lines]],1)</f>
        <v>Y</v>
      </c>
      <c r="M17768" s="1" t="str">
        <f>IF(BART_Rides[[#This Row],[FirstLetter]]="Y","Yes","No")</f>
        <v>Yes</v>
      </c>
      <c r="N17768" s="1" t="str">
        <f>IF(OR(BART_Rides[[#This Row],[Station Code]]="EM", BART_Rides[[#This Row],[Station Code]]="MT", BART_Rides[[#This Row],[Station Code]]="PL", BART_Rides[[#This Row],[Station Code]]="CC"), "Yes", "No")</f>
        <v>No</v>
      </c>
    </row>
    <row r="17769" spans="6:14">
      <c r="F17769" s="3">
        <v>44444</v>
      </c>
      <c r="G17769" s="1" t="s">
        <v>91</v>
      </c>
      <c r="H17769" s="1" t="s">
        <v>105</v>
      </c>
      <c r="I17769" s="1">
        <v>174</v>
      </c>
      <c r="J17769" s="1">
        <f>MONTH(BART_Rides[[#This Row],[Date]])</f>
        <v>9</v>
      </c>
      <c r="K17769" s="1">
        <f>WEEKDAY(BART_Rides[[#This Row],[Date]],2)</f>
        <v>7</v>
      </c>
      <c r="L17769" s="1" t="str">
        <f>LEFT(BART_Rides[[#This Row],[Lines]],1)</f>
        <v>Y</v>
      </c>
      <c r="M17769" s="1" t="str">
        <f>IF(BART_Rides[[#This Row],[FirstLetter]]="Y","Yes","No")</f>
        <v>Yes</v>
      </c>
      <c r="N17769" s="1" t="str">
        <f>IF(OR(BART_Rides[[#This Row],[Station Code]]="EM", BART_Rides[[#This Row],[Station Code]]="MT", BART_Rides[[#This Row],[Station Code]]="PL", BART_Rides[[#This Row],[Station Code]]="CC"), "Yes", "No")</f>
        <v>No</v>
      </c>
    </row>
    <row r="17770" spans="6:14">
      <c r="F17770" s="3">
        <v>44445</v>
      </c>
      <c r="G17770" s="1" t="s">
        <v>91</v>
      </c>
      <c r="H17770" s="1" t="s">
        <v>105</v>
      </c>
      <c r="I17770" s="1">
        <v>156</v>
      </c>
      <c r="J17770" s="1">
        <f>MONTH(BART_Rides[[#This Row],[Date]])</f>
        <v>9</v>
      </c>
      <c r="K17770" s="1">
        <f>WEEKDAY(BART_Rides[[#This Row],[Date]],2)</f>
        <v>1</v>
      </c>
      <c r="L17770" s="1" t="str">
        <f>LEFT(BART_Rides[[#This Row],[Lines]],1)</f>
        <v>Y</v>
      </c>
      <c r="M17770" s="1" t="str">
        <f>IF(BART_Rides[[#This Row],[FirstLetter]]="Y","Yes","No")</f>
        <v>Yes</v>
      </c>
      <c r="N17770" s="1" t="str">
        <f>IF(OR(BART_Rides[[#This Row],[Station Code]]="EM", BART_Rides[[#This Row],[Station Code]]="MT", BART_Rides[[#This Row],[Station Code]]="PL", BART_Rides[[#This Row],[Station Code]]="CC"), "Yes", "No")</f>
        <v>No</v>
      </c>
    </row>
    <row r="17771" spans="6:14">
      <c r="F17771" s="3">
        <v>44446</v>
      </c>
      <c r="G17771" s="1" t="s">
        <v>91</v>
      </c>
      <c r="H17771" s="1" t="s">
        <v>105</v>
      </c>
      <c r="I17771" s="1">
        <v>514</v>
      </c>
      <c r="J17771" s="1">
        <f>MONTH(BART_Rides[[#This Row],[Date]])</f>
        <v>9</v>
      </c>
      <c r="K17771" s="1">
        <f>WEEKDAY(BART_Rides[[#This Row],[Date]],2)</f>
        <v>2</v>
      </c>
      <c r="L17771" s="1" t="str">
        <f>LEFT(BART_Rides[[#This Row],[Lines]],1)</f>
        <v>Y</v>
      </c>
      <c r="M17771" s="1" t="str">
        <f>IF(BART_Rides[[#This Row],[FirstLetter]]="Y","Yes","No")</f>
        <v>Yes</v>
      </c>
      <c r="N17771" s="1" t="str">
        <f>IF(OR(BART_Rides[[#This Row],[Station Code]]="EM", BART_Rides[[#This Row],[Station Code]]="MT", BART_Rides[[#This Row],[Station Code]]="PL", BART_Rides[[#This Row],[Station Code]]="CC"), "Yes", "No")</f>
        <v>No</v>
      </c>
    </row>
    <row r="17772" spans="6:14">
      <c r="F17772" s="3">
        <v>44447</v>
      </c>
      <c r="G17772" s="1" t="s">
        <v>91</v>
      </c>
      <c r="H17772" s="1" t="s">
        <v>105</v>
      </c>
      <c r="I17772" s="1">
        <v>515</v>
      </c>
      <c r="J17772" s="1">
        <f>MONTH(BART_Rides[[#This Row],[Date]])</f>
        <v>9</v>
      </c>
      <c r="K17772" s="1">
        <f>WEEKDAY(BART_Rides[[#This Row],[Date]],2)</f>
        <v>3</v>
      </c>
      <c r="L17772" s="1" t="str">
        <f>LEFT(BART_Rides[[#This Row],[Lines]],1)</f>
        <v>Y</v>
      </c>
      <c r="M17772" s="1" t="str">
        <f>IF(BART_Rides[[#This Row],[FirstLetter]]="Y","Yes","No")</f>
        <v>Yes</v>
      </c>
      <c r="N17772" s="1" t="str">
        <f>IF(OR(BART_Rides[[#This Row],[Station Code]]="EM", BART_Rides[[#This Row],[Station Code]]="MT", BART_Rides[[#This Row],[Station Code]]="PL", BART_Rides[[#This Row],[Station Code]]="CC"), "Yes", "No")</f>
        <v>No</v>
      </c>
    </row>
    <row r="17773" spans="6:14">
      <c r="F17773" s="3">
        <v>44448</v>
      </c>
      <c r="G17773" s="1" t="s">
        <v>91</v>
      </c>
      <c r="H17773" s="1" t="s">
        <v>105</v>
      </c>
      <c r="I17773" s="1">
        <v>491</v>
      </c>
      <c r="J17773" s="1">
        <f>MONTH(BART_Rides[[#This Row],[Date]])</f>
        <v>9</v>
      </c>
      <c r="K17773" s="1">
        <f>WEEKDAY(BART_Rides[[#This Row],[Date]],2)</f>
        <v>4</v>
      </c>
      <c r="L17773" s="1" t="str">
        <f>LEFT(BART_Rides[[#This Row],[Lines]],1)</f>
        <v>Y</v>
      </c>
      <c r="M17773" s="1" t="str">
        <f>IF(BART_Rides[[#This Row],[FirstLetter]]="Y","Yes","No")</f>
        <v>Yes</v>
      </c>
      <c r="N17773" s="1" t="str">
        <f>IF(OR(BART_Rides[[#This Row],[Station Code]]="EM", BART_Rides[[#This Row],[Station Code]]="MT", BART_Rides[[#This Row],[Station Code]]="PL", BART_Rides[[#This Row],[Station Code]]="CC"), "Yes", "No")</f>
        <v>No</v>
      </c>
    </row>
    <row r="17774" spans="6:14">
      <c r="F17774" s="3">
        <v>44449</v>
      </c>
      <c r="G17774" s="1" t="s">
        <v>91</v>
      </c>
      <c r="H17774" s="1" t="s">
        <v>105</v>
      </c>
      <c r="I17774" s="1">
        <v>460</v>
      </c>
      <c r="J17774" s="1">
        <f>MONTH(BART_Rides[[#This Row],[Date]])</f>
        <v>9</v>
      </c>
      <c r="K17774" s="1">
        <f>WEEKDAY(BART_Rides[[#This Row],[Date]],2)</f>
        <v>5</v>
      </c>
      <c r="L17774" s="1" t="str">
        <f>LEFT(BART_Rides[[#This Row],[Lines]],1)</f>
        <v>Y</v>
      </c>
      <c r="M17774" s="1" t="str">
        <f>IF(BART_Rides[[#This Row],[FirstLetter]]="Y","Yes","No")</f>
        <v>Yes</v>
      </c>
      <c r="N17774" s="1" t="str">
        <f>IF(OR(BART_Rides[[#This Row],[Station Code]]="EM", BART_Rides[[#This Row],[Station Code]]="MT", BART_Rides[[#This Row],[Station Code]]="PL", BART_Rides[[#This Row],[Station Code]]="CC"), "Yes", "No")</f>
        <v>No</v>
      </c>
    </row>
    <row r="17775" spans="6:14">
      <c r="F17775" s="3">
        <v>44450</v>
      </c>
      <c r="G17775" s="1" t="s">
        <v>91</v>
      </c>
      <c r="H17775" s="1" t="s">
        <v>105</v>
      </c>
      <c r="I17775" s="1">
        <v>220</v>
      </c>
      <c r="J17775" s="1">
        <f>MONTH(BART_Rides[[#This Row],[Date]])</f>
        <v>9</v>
      </c>
      <c r="K17775" s="1">
        <f>WEEKDAY(BART_Rides[[#This Row],[Date]],2)</f>
        <v>6</v>
      </c>
      <c r="L17775" s="1" t="str">
        <f>LEFT(BART_Rides[[#This Row],[Lines]],1)</f>
        <v>Y</v>
      </c>
      <c r="M17775" s="1" t="str">
        <f>IF(BART_Rides[[#This Row],[FirstLetter]]="Y","Yes","No")</f>
        <v>Yes</v>
      </c>
      <c r="N17775" s="1" t="str">
        <f>IF(OR(BART_Rides[[#This Row],[Station Code]]="EM", BART_Rides[[#This Row],[Station Code]]="MT", BART_Rides[[#This Row],[Station Code]]="PL", BART_Rides[[#This Row],[Station Code]]="CC"), "Yes", "No")</f>
        <v>No</v>
      </c>
    </row>
    <row r="17776" spans="6:14">
      <c r="F17776" s="3">
        <v>44451</v>
      </c>
      <c r="G17776" s="1" t="s">
        <v>91</v>
      </c>
      <c r="H17776" s="1" t="s">
        <v>105</v>
      </c>
      <c r="I17776" s="1">
        <v>176</v>
      </c>
      <c r="J17776" s="1">
        <f>MONTH(BART_Rides[[#This Row],[Date]])</f>
        <v>9</v>
      </c>
      <c r="K17776" s="1">
        <f>WEEKDAY(BART_Rides[[#This Row],[Date]],2)</f>
        <v>7</v>
      </c>
      <c r="L17776" s="1" t="str">
        <f>LEFT(BART_Rides[[#This Row],[Lines]],1)</f>
        <v>Y</v>
      </c>
      <c r="M17776" s="1" t="str">
        <f>IF(BART_Rides[[#This Row],[FirstLetter]]="Y","Yes","No")</f>
        <v>Yes</v>
      </c>
      <c r="N17776" s="1" t="str">
        <f>IF(OR(BART_Rides[[#This Row],[Station Code]]="EM", BART_Rides[[#This Row],[Station Code]]="MT", BART_Rides[[#This Row],[Station Code]]="PL", BART_Rides[[#This Row],[Station Code]]="CC"), "Yes", "No")</f>
        <v>No</v>
      </c>
    </row>
    <row r="17777" spans="6:14">
      <c r="F17777" s="3">
        <v>44452</v>
      </c>
      <c r="G17777" s="1" t="s">
        <v>91</v>
      </c>
      <c r="H17777" s="1" t="s">
        <v>105</v>
      </c>
      <c r="I17777" s="1">
        <v>349</v>
      </c>
      <c r="J17777" s="1">
        <f>MONTH(BART_Rides[[#This Row],[Date]])</f>
        <v>9</v>
      </c>
      <c r="K17777" s="1">
        <f>WEEKDAY(BART_Rides[[#This Row],[Date]],2)</f>
        <v>1</v>
      </c>
      <c r="L17777" s="1" t="str">
        <f>LEFT(BART_Rides[[#This Row],[Lines]],1)</f>
        <v>Y</v>
      </c>
      <c r="M17777" s="1" t="str">
        <f>IF(BART_Rides[[#This Row],[FirstLetter]]="Y","Yes","No")</f>
        <v>Yes</v>
      </c>
      <c r="N17777" s="1" t="str">
        <f>IF(OR(BART_Rides[[#This Row],[Station Code]]="EM", BART_Rides[[#This Row],[Station Code]]="MT", BART_Rides[[#This Row],[Station Code]]="PL", BART_Rides[[#This Row],[Station Code]]="CC"), "Yes", "No")</f>
        <v>No</v>
      </c>
    </row>
    <row r="17778" spans="6:14">
      <c r="F17778" s="3">
        <v>44453</v>
      </c>
      <c r="G17778" s="1" t="s">
        <v>91</v>
      </c>
      <c r="H17778" s="1" t="s">
        <v>105</v>
      </c>
      <c r="I17778" s="1">
        <v>360</v>
      </c>
      <c r="J17778" s="1">
        <f>MONTH(BART_Rides[[#This Row],[Date]])</f>
        <v>9</v>
      </c>
      <c r="K17778" s="1">
        <f>WEEKDAY(BART_Rides[[#This Row],[Date]],2)</f>
        <v>2</v>
      </c>
      <c r="L17778" s="1" t="str">
        <f>LEFT(BART_Rides[[#This Row],[Lines]],1)</f>
        <v>Y</v>
      </c>
      <c r="M17778" s="1" t="str">
        <f>IF(BART_Rides[[#This Row],[FirstLetter]]="Y","Yes","No")</f>
        <v>Yes</v>
      </c>
      <c r="N17778" s="1" t="str">
        <f>IF(OR(BART_Rides[[#This Row],[Station Code]]="EM", BART_Rides[[#This Row],[Station Code]]="MT", BART_Rides[[#This Row],[Station Code]]="PL", BART_Rides[[#This Row],[Station Code]]="CC"), "Yes", "No")</f>
        <v>No</v>
      </c>
    </row>
    <row r="17779" spans="6:14">
      <c r="F17779" s="3">
        <v>44454</v>
      </c>
      <c r="G17779" s="1" t="s">
        <v>91</v>
      </c>
      <c r="H17779" s="1" t="s">
        <v>105</v>
      </c>
      <c r="I17779" s="1">
        <v>404</v>
      </c>
      <c r="J17779" s="1">
        <f>MONTH(BART_Rides[[#This Row],[Date]])</f>
        <v>9</v>
      </c>
      <c r="K17779" s="1">
        <f>WEEKDAY(BART_Rides[[#This Row],[Date]],2)</f>
        <v>3</v>
      </c>
      <c r="L17779" s="1" t="str">
        <f>LEFT(BART_Rides[[#This Row],[Lines]],1)</f>
        <v>Y</v>
      </c>
      <c r="M17779" s="1" t="str">
        <f>IF(BART_Rides[[#This Row],[FirstLetter]]="Y","Yes","No")</f>
        <v>Yes</v>
      </c>
      <c r="N17779" s="1" t="str">
        <f>IF(OR(BART_Rides[[#This Row],[Station Code]]="EM", BART_Rides[[#This Row],[Station Code]]="MT", BART_Rides[[#This Row],[Station Code]]="PL", BART_Rides[[#This Row],[Station Code]]="CC"), "Yes", "No")</f>
        <v>No</v>
      </c>
    </row>
    <row r="17780" spans="6:14">
      <c r="F17780" s="3">
        <v>44455</v>
      </c>
      <c r="G17780" s="1" t="s">
        <v>91</v>
      </c>
      <c r="H17780" s="1" t="s">
        <v>105</v>
      </c>
      <c r="I17780" s="1">
        <v>479</v>
      </c>
      <c r="J17780" s="1">
        <f>MONTH(BART_Rides[[#This Row],[Date]])</f>
        <v>9</v>
      </c>
      <c r="K17780" s="1">
        <f>WEEKDAY(BART_Rides[[#This Row],[Date]],2)</f>
        <v>4</v>
      </c>
      <c r="L17780" s="1" t="str">
        <f>LEFT(BART_Rides[[#This Row],[Lines]],1)</f>
        <v>Y</v>
      </c>
      <c r="M17780" s="1" t="str">
        <f>IF(BART_Rides[[#This Row],[FirstLetter]]="Y","Yes","No")</f>
        <v>Yes</v>
      </c>
      <c r="N17780" s="1" t="str">
        <f>IF(OR(BART_Rides[[#This Row],[Station Code]]="EM", BART_Rides[[#This Row],[Station Code]]="MT", BART_Rides[[#This Row],[Station Code]]="PL", BART_Rides[[#This Row],[Station Code]]="CC"), "Yes", "No")</f>
        <v>No</v>
      </c>
    </row>
    <row r="17781" spans="6:14">
      <c r="F17781" s="3">
        <v>44456</v>
      </c>
      <c r="G17781" s="1" t="s">
        <v>91</v>
      </c>
      <c r="H17781" s="1" t="s">
        <v>105</v>
      </c>
      <c r="I17781" s="1">
        <v>493</v>
      </c>
      <c r="J17781" s="1">
        <f>MONTH(BART_Rides[[#This Row],[Date]])</f>
        <v>9</v>
      </c>
      <c r="K17781" s="1">
        <f>WEEKDAY(BART_Rides[[#This Row],[Date]],2)</f>
        <v>5</v>
      </c>
      <c r="L17781" s="1" t="str">
        <f>LEFT(BART_Rides[[#This Row],[Lines]],1)</f>
        <v>Y</v>
      </c>
      <c r="M17781" s="1" t="str">
        <f>IF(BART_Rides[[#This Row],[FirstLetter]]="Y","Yes","No")</f>
        <v>Yes</v>
      </c>
      <c r="N17781" s="1" t="str">
        <f>IF(OR(BART_Rides[[#This Row],[Station Code]]="EM", BART_Rides[[#This Row],[Station Code]]="MT", BART_Rides[[#This Row],[Station Code]]="PL", BART_Rides[[#This Row],[Station Code]]="CC"), "Yes", "No")</f>
        <v>No</v>
      </c>
    </row>
    <row r="17782" spans="6:14">
      <c r="F17782" s="3">
        <v>44457</v>
      </c>
      <c r="G17782" s="1" t="s">
        <v>91</v>
      </c>
      <c r="H17782" s="1" t="s">
        <v>105</v>
      </c>
      <c r="I17782" s="1">
        <v>217</v>
      </c>
      <c r="J17782" s="1">
        <f>MONTH(BART_Rides[[#This Row],[Date]])</f>
        <v>9</v>
      </c>
      <c r="K17782" s="1">
        <f>WEEKDAY(BART_Rides[[#This Row],[Date]],2)</f>
        <v>6</v>
      </c>
      <c r="L17782" s="1" t="str">
        <f>LEFT(BART_Rides[[#This Row],[Lines]],1)</f>
        <v>Y</v>
      </c>
      <c r="M17782" s="1" t="str">
        <f>IF(BART_Rides[[#This Row],[FirstLetter]]="Y","Yes","No")</f>
        <v>Yes</v>
      </c>
      <c r="N17782" s="1" t="str">
        <f>IF(OR(BART_Rides[[#This Row],[Station Code]]="EM", BART_Rides[[#This Row],[Station Code]]="MT", BART_Rides[[#This Row],[Station Code]]="PL", BART_Rides[[#This Row],[Station Code]]="CC"), "Yes", "No")</f>
        <v>No</v>
      </c>
    </row>
    <row r="17783" spans="6:14">
      <c r="F17783" s="3">
        <v>44458</v>
      </c>
      <c r="G17783" s="1" t="s">
        <v>91</v>
      </c>
      <c r="H17783" s="1" t="s">
        <v>105</v>
      </c>
      <c r="I17783" s="1">
        <v>170</v>
      </c>
      <c r="J17783" s="1">
        <f>MONTH(BART_Rides[[#This Row],[Date]])</f>
        <v>9</v>
      </c>
      <c r="K17783" s="1">
        <f>WEEKDAY(BART_Rides[[#This Row],[Date]],2)</f>
        <v>7</v>
      </c>
      <c r="L17783" s="1" t="str">
        <f>LEFT(BART_Rides[[#This Row],[Lines]],1)</f>
        <v>Y</v>
      </c>
      <c r="M17783" s="1" t="str">
        <f>IF(BART_Rides[[#This Row],[FirstLetter]]="Y","Yes","No")</f>
        <v>Yes</v>
      </c>
      <c r="N17783" s="1" t="str">
        <f>IF(OR(BART_Rides[[#This Row],[Station Code]]="EM", BART_Rides[[#This Row],[Station Code]]="MT", BART_Rides[[#This Row],[Station Code]]="PL", BART_Rides[[#This Row],[Station Code]]="CC"), "Yes", "No")</f>
        <v>No</v>
      </c>
    </row>
    <row r="17784" spans="6:14">
      <c r="F17784" s="3">
        <v>44459</v>
      </c>
      <c r="G17784" s="1" t="s">
        <v>91</v>
      </c>
      <c r="H17784" s="1" t="s">
        <v>105</v>
      </c>
      <c r="I17784" s="1">
        <v>493</v>
      </c>
      <c r="J17784" s="1">
        <f>MONTH(BART_Rides[[#This Row],[Date]])</f>
        <v>9</v>
      </c>
      <c r="K17784" s="1">
        <f>WEEKDAY(BART_Rides[[#This Row],[Date]],2)</f>
        <v>1</v>
      </c>
      <c r="L17784" s="1" t="str">
        <f>LEFT(BART_Rides[[#This Row],[Lines]],1)</f>
        <v>Y</v>
      </c>
      <c r="M17784" s="1" t="str">
        <f>IF(BART_Rides[[#This Row],[FirstLetter]]="Y","Yes","No")</f>
        <v>Yes</v>
      </c>
      <c r="N17784" s="1" t="str">
        <f>IF(OR(BART_Rides[[#This Row],[Station Code]]="EM", BART_Rides[[#This Row],[Station Code]]="MT", BART_Rides[[#This Row],[Station Code]]="PL", BART_Rides[[#This Row],[Station Code]]="CC"), "Yes", "No")</f>
        <v>No</v>
      </c>
    </row>
    <row r="17785" spans="6:14">
      <c r="F17785" s="3">
        <v>44460</v>
      </c>
      <c r="G17785" s="1" t="s">
        <v>91</v>
      </c>
      <c r="H17785" s="1" t="s">
        <v>105</v>
      </c>
      <c r="I17785" s="1">
        <v>385</v>
      </c>
      <c r="J17785" s="1">
        <f>MONTH(BART_Rides[[#This Row],[Date]])</f>
        <v>9</v>
      </c>
      <c r="K17785" s="1">
        <f>WEEKDAY(BART_Rides[[#This Row],[Date]],2)</f>
        <v>2</v>
      </c>
      <c r="L17785" s="1" t="str">
        <f>LEFT(BART_Rides[[#This Row],[Lines]],1)</f>
        <v>Y</v>
      </c>
      <c r="M17785" s="1" t="str">
        <f>IF(BART_Rides[[#This Row],[FirstLetter]]="Y","Yes","No")</f>
        <v>Yes</v>
      </c>
      <c r="N17785" s="1" t="str">
        <f>IF(OR(BART_Rides[[#This Row],[Station Code]]="EM", BART_Rides[[#This Row],[Station Code]]="MT", BART_Rides[[#This Row],[Station Code]]="PL", BART_Rides[[#This Row],[Station Code]]="CC"), "Yes", "No")</f>
        <v>No</v>
      </c>
    </row>
    <row r="17786" spans="6:14">
      <c r="F17786" s="3">
        <v>44461</v>
      </c>
      <c r="G17786" s="1" t="s">
        <v>91</v>
      </c>
      <c r="H17786" s="1" t="s">
        <v>105</v>
      </c>
      <c r="I17786" s="1">
        <v>465</v>
      </c>
      <c r="J17786" s="1">
        <f>MONTH(BART_Rides[[#This Row],[Date]])</f>
        <v>9</v>
      </c>
      <c r="K17786" s="1">
        <f>WEEKDAY(BART_Rides[[#This Row],[Date]],2)</f>
        <v>3</v>
      </c>
      <c r="L17786" s="1" t="str">
        <f>LEFT(BART_Rides[[#This Row],[Lines]],1)</f>
        <v>Y</v>
      </c>
      <c r="M17786" s="1" t="str">
        <f>IF(BART_Rides[[#This Row],[FirstLetter]]="Y","Yes","No")</f>
        <v>Yes</v>
      </c>
      <c r="N17786" s="1" t="str">
        <f>IF(OR(BART_Rides[[#This Row],[Station Code]]="EM", BART_Rides[[#This Row],[Station Code]]="MT", BART_Rides[[#This Row],[Station Code]]="PL", BART_Rides[[#This Row],[Station Code]]="CC"), "Yes", "No")</f>
        <v>No</v>
      </c>
    </row>
    <row r="17787" spans="6:14">
      <c r="F17787" s="3">
        <v>44462</v>
      </c>
      <c r="G17787" s="1" t="s">
        <v>91</v>
      </c>
      <c r="H17787" s="1" t="s">
        <v>105</v>
      </c>
      <c r="I17787" s="1">
        <v>526</v>
      </c>
      <c r="J17787" s="1">
        <f>MONTH(BART_Rides[[#This Row],[Date]])</f>
        <v>9</v>
      </c>
      <c r="K17787" s="1">
        <f>WEEKDAY(BART_Rides[[#This Row],[Date]],2)</f>
        <v>4</v>
      </c>
      <c r="L17787" s="1" t="str">
        <f>LEFT(BART_Rides[[#This Row],[Lines]],1)</f>
        <v>Y</v>
      </c>
      <c r="M17787" s="1" t="str">
        <f>IF(BART_Rides[[#This Row],[FirstLetter]]="Y","Yes","No")</f>
        <v>Yes</v>
      </c>
      <c r="N17787" s="1" t="str">
        <f>IF(OR(BART_Rides[[#This Row],[Station Code]]="EM", BART_Rides[[#This Row],[Station Code]]="MT", BART_Rides[[#This Row],[Station Code]]="PL", BART_Rides[[#This Row],[Station Code]]="CC"), "Yes", "No")</f>
        <v>No</v>
      </c>
    </row>
    <row r="17788" spans="6:14">
      <c r="F17788" s="3">
        <v>44463</v>
      </c>
      <c r="G17788" s="1" t="s">
        <v>91</v>
      </c>
      <c r="H17788" s="1" t="s">
        <v>105</v>
      </c>
      <c r="I17788" s="1">
        <v>507</v>
      </c>
      <c r="J17788" s="1">
        <f>MONTH(BART_Rides[[#This Row],[Date]])</f>
        <v>9</v>
      </c>
      <c r="K17788" s="1">
        <f>WEEKDAY(BART_Rides[[#This Row],[Date]],2)</f>
        <v>5</v>
      </c>
      <c r="L17788" s="1" t="str">
        <f>LEFT(BART_Rides[[#This Row],[Lines]],1)</f>
        <v>Y</v>
      </c>
      <c r="M17788" s="1" t="str">
        <f>IF(BART_Rides[[#This Row],[FirstLetter]]="Y","Yes","No")</f>
        <v>Yes</v>
      </c>
      <c r="N17788" s="1" t="str">
        <f>IF(OR(BART_Rides[[#This Row],[Station Code]]="EM", BART_Rides[[#This Row],[Station Code]]="MT", BART_Rides[[#This Row],[Station Code]]="PL", BART_Rides[[#This Row],[Station Code]]="CC"), "Yes", "No")</f>
        <v>No</v>
      </c>
    </row>
    <row r="17789" spans="6:14">
      <c r="F17789" s="3">
        <v>44464</v>
      </c>
      <c r="G17789" s="1" t="s">
        <v>91</v>
      </c>
      <c r="H17789" s="1" t="s">
        <v>105</v>
      </c>
      <c r="I17789" s="1">
        <v>246</v>
      </c>
      <c r="J17789" s="1">
        <f>MONTH(BART_Rides[[#This Row],[Date]])</f>
        <v>9</v>
      </c>
      <c r="K17789" s="1">
        <f>WEEKDAY(BART_Rides[[#This Row],[Date]],2)</f>
        <v>6</v>
      </c>
      <c r="L17789" s="1" t="str">
        <f>LEFT(BART_Rides[[#This Row],[Lines]],1)</f>
        <v>Y</v>
      </c>
      <c r="M17789" s="1" t="str">
        <f>IF(BART_Rides[[#This Row],[FirstLetter]]="Y","Yes","No")</f>
        <v>Yes</v>
      </c>
      <c r="N17789" s="1" t="str">
        <f>IF(OR(BART_Rides[[#This Row],[Station Code]]="EM", BART_Rides[[#This Row],[Station Code]]="MT", BART_Rides[[#This Row],[Station Code]]="PL", BART_Rides[[#This Row],[Station Code]]="CC"), "Yes", "No")</f>
        <v>No</v>
      </c>
    </row>
    <row r="17790" spans="6:14">
      <c r="F17790" s="3">
        <v>44465</v>
      </c>
      <c r="G17790" s="1" t="s">
        <v>91</v>
      </c>
      <c r="H17790" s="1" t="s">
        <v>105</v>
      </c>
      <c r="I17790" s="1">
        <v>186</v>
      </c>
      <c r="J17790" s="1">
        <f>MONTH(BART_Rides[[#This Row],[Date]])</f>
        <v>9</v>
      </c>
      <c r="K17790" s="1">
        <f>WEEKDAY(BART_Rides[[#This Row],[Date]],2)</f>
        <v>7</v>
      </c>
      <c r="L17790" s="1" t="str">
        <f>LEFT(BART_Rides[[#This Row],[Lines]],1)</f>
        <v>Y</v>
      </c>
      <c r="M17790" s="1" t="str">
        <f>IF(BART_Rides[[#This Row],[FirstLetter]]="Y","Yes","No")</f>
        <v>Yes</v>
      </c>
      <c r="N17790" s="1" t="str">
        <f>IF(OR(BART_Rides[[#This Row],[Station Code]]="EM", BART_Rides[[#This Row],[Station Code]]="MT", BART_Rides[[#This Row],[Station Code]]="PL", BART_Rides[[#This Row],[Station Code]]="CC"), "Yes", "No")</f>
        <v>No</v>
      </c>
    </row>
    <row r="17791" spans="6:14">
      <c r="F17791" s="3">
        <v>44466</v>
      </c>
      <c r="G17791" s="1" t="s">
        <v>91</v>
      </c>
      <c r="H17791" s="1" t="s">
        <v>105</v>
      </c>
      <c r="I17791" s="1">
        <v>488</v>
      </c>
      <c r="J17791" s="1">
        <f>MONTH(BART_Rides[[#This Row],[Date]])</f>
        <v>9</v>
      </c>
      <c r="K17791" s="1">
        <f>WEEKDAY(BART_Rides[[#This Row],[Date]],2)</f>
        <v>1</v>
      </c>
      <c r="L17791" s="1" t="str">
        <f>LEFT(BART_Rides[[#This Row],[Lines]],1)</f>
        <v>Y</v>
      </c>
      <c r="M17791" s="1" t="str">
        <f>IF(BART_Rides[[#This Row],[FirstLetter]]="Y","Yes","No")</f>
        <v>Yes</v>
      </c>
      <c r="N17791" s="1" t="str">
        <f>IF(OR(BART_Rides[[#This Row],[Station Code]]="EM", BART_Rides[[#This Row],[Station Code]]="MT", BART_Rides[[#This Row],[Station Code]]="PL", BART_Rides[[#This Row],[Station Code]]="CC"), "Yes", "No")</f>
        <v>No</v>
      </c>
    </row>
    <row r="17792" spans="6:14">
      <c r="F17792" s="3">
        <v>44467</v>
      </c>
      <c r="G17792" s="1" t="s">
        <v>91</v>
      </c>
      <c r="H17792" s="1" t="s">
        <v>105</v>
      </c>
      <c r="I17792" s="1">
        <v>524</v>
      </c>
      <c r="J17792" s="1">
        <f>MONTH(BART_Rides[[#This Row],[Date]])</f>
        <v>9</v>
      </c>
      <c r="K17792" s="1">
        <f>WEEKDAY(BART_Rides[[#This Row],[Date]],2)</f>
        <v>2</v>
      </c>
      <c r="L17792" s="1" t="str">
        <f>LEFT(BART_Rides[[#This Row],[Lines]],1)</f>
        <v>Y</v>
      </c>
      <c r="M17792" s="1" t="str">
        <f>IF(BART_Rides[[#This Row],[FirstLetter]]="Y","Yes","No")</f>
        <v>Yes</v>
      </c>
      <c r="N17792" s="1" t="str">
        <f>IF(OR(BART_Rides[[#This Row],[Station Code]]="EM", BART_Rides[[#This Row],[Station Code]]="MT", BART_Rides[[#This Row],[Station Code]]="PL", BART_Rides[[#This Row],[Station Code]]="CC"), "Yes", "No")</f>
        <v>No</v>
      </c>
    </row>
    <row r="17793" spans="6:14">
      <c r="F17793" s="3">
        <v>44468</v>
      </c>
      <c r="G17793" s="1" t="s">
        <v>91</v>
      </c>
      <c r="H17793" s="1" t="s">
        <v>105</v>
      </c>
      <c r="I17793" s="1">
        <v>541</v>
      </c>
      <c r="J17793" s="1">
        <f>MONTH(BART_Rides[[#This Row],[Date]])</f>
        <v>9</v>
      </c>
      <c r="K17793" s="1">
        <f>WEEKDAY(BART_Rides[[#This Row],[Date]],2)</f>
        <v>3</v>
      </c>
      <c r="L17793" s="1" t="str">
        <f>LEFT(BART_Rides[[#This Row],[Lines]],1)</f>
        <v>Y</v>
      </c>
      <c r="M17793" s="1" t="str">
        <f>IF(BART_Rides[[#This Row],[FirstLetter]]="Y","Yes","No")</f>
        <v>Yes</v>
      </c>
      <c r="N17793" s="1" t="str">
        <f>IF(OR(BART_Rides[[#This Row],[Station Code]]="EM", BART_Rides[[#This Row],[Station Code]]="MT", BART_Rides[[#This Row],[Station Code]]="PL", BART_Rides[[#This Row],[Station Code]]="CC"), "Yes", "No")</f>
        <v>No</v>
      </c>
    </row>
    <row r="17794" spans="6:14">
      <c r="F17794" s="3">
        <v>44469</v>
      </c>
      <c r="G17794" s="1" t="s">
        <v>91</v>
      </c>
      <c r="H17794" s="1" t="s">
        <v>105</v>
      </c>
      <c r="I17794" s="1">
        <v>478</v>
      </c>
      <c r="J17794" s="1">
        <f>MONTH(BART_Rides[[#This Row],[Date]])</f>
        <v>9</v>
      </c>
      <c r="K17794" s="1">
        <f>WEEKDAY(BART_Rides[[#This Row],[Date]],2)</f>
        <v>4</v>
      </c>
      <c r="L17794" s="1" t="str">
        <f>LEFT(BART_Rides[[#This Row],[Lines]],1)</f>
        <v>Y</v>
      </c>
      <c r="M17794" s="1" t="str">
        <f>IF(BART_Rides[[#This Row],[FirstLetter]]="Y","Yes","No")</f>
        <v>Yes</v>
      </c>
      <c r="N17794" s="1" t="str">
        <f>IF(OR(BART_Rides[[#This Row],[Station Code]]="EM", BART_Rides[[#This Row],[Station Code]]="MT", BART_Rides[[#This Row],[Station Code]]="PL", BART_Rides[[#This Row],[Station Code]]="CC"), "Yes", "No")</f>
        <v>No</v>
      </c>
    </row>
    <row r="17795" spans="6:14">
      <c r="F17795" s="3">
        <v>44470</v>
      </c>
      <c r="G17795" s="1" t="s">
        <v>91</v>
      </c>
      <c r="H17795" s="1" t="s">
        <v>105</v>
      </c>
      <c r="I17795" s="1">
        <v>382</v>
      </c>
      <c r="J17795" s="1">
        <f>MONTH(BART_Rides[[#This Row],[Date]])</f>
        <v>10</v>
      </c>
      <c r="K17795" s="1">
        <f>WEEKDAY(BART_Rides[[#This Row],[Date]],2)</f>
        <v>5</v>
      </c>
      <c r="L17795" s="1" t="str">
        <f>LEFT(BART_Rides[[#This Row],[Lines]],1)</f>
        <v>Y</v>
      </c>
      <c r="M17795" s="1" t="str">
        <f>IF(BART_Rides[[#This Row],[FirstLetter]]="Y","Yes","No")</f>
        <v>Yes</v>
      </c>
      <c r="N17795" s="1" t="str">
        <f>IF(OR(BART_Rides[[#This Row],[Station Code]]="EM", BART_Rides[[#This Row],[Station Code]]="MT", BART_Rides[[#This Row],[Station Code]]="PL", BART_Rides[[#This Row],[Station Code]]="CC"), "Yes", "No")</f>
        <v>No</v>
      </c>
    </row>
    <row r="17796" spans="6:14">
      <c r="F17796" s="3">
        <v>44471</v>
      </c>
      <c r="G17796" s="1" t="s">
        <v>91</v>
      </c>
      <c r="H17796" s="1" t="s">
        <v>105</v>
      </c>
      <c r="I17796" s="1">
        <v>187</v>
      </c>
      <c r="J17796" s="1">
        <f>MONTH(BART_Rides[[#This Row],[Date]])</f>
        <v>10</v>
      </c>
      <c r="K17796" s="1">
        <f>WEEKDAY(BART_Rides[[#This Row],[Date]],2)</f>
        <v>6</v>
      </c>
      <c r="L17796" s="1" t="str">
        <f>LEFT(BART_Rides[[#This Row],[Lines]],1)</f>
        <v>Y</v>
      </c>
      <c r="M17796" s="1" t="str">
        <f>IF(BART_Rides[[#This Row],[FirstLetter]]="Y","Yes","No")</f>
        <v>Yes</v>
      </c>
      <c r="N17796" s="1" t="str">
        <f>IF(OR(BART_Rides[[#This Row],[Station Code]]="EM", BART_Rides[[#This Row],[Station Code]]="MT", BART_Rides[[#This Row],[Station Code]]="PL", BART_Rides[[#This Row],[Station Code]]="CC"), "Yes", "No")</f>
        <v>No</v>
      </c>
    </row>
    <row r="17797" spans="6:14">
      <c r="F17797" s="3">
        <v>44472</v>
      </c>
      <c r="G17797" s="1" t="s">
        <v>91</v>
      </c>
      <c r="H17797" s="1" t="s">
        <v>105</v>
      </c>
      <c r="I17797" s="1">
        <v>164</v>
      </c>
      <c r="J17797" s="1">
        <f>MONTH(BART_Rides[[#This Row],[Date]])</f>
        <v>10</v>
      </c>
      <c r="K17797" s="1">
        <f>WEEKDAY(BART_Rides[[#This Row],[Date]],2)</f>
        <v>7</v>
      </c>
      <c r="L17797" s="1" t="str">
        <f>LEFT(BART_Rides[[#This Row],[Lines]],1)</f>
        <v>Y</v>
      </c>
      <c r="M17797" s="1" t="str">
        <f>IF(BART_Rides[[#This Row],[FirstLetter]]="Y","Yes","No")</f>
        <v>Yes</v>
      </c>
      <c r="N17797" s="1" t="str">
        <f>IF(OR(BART_Rides[[#This Row],[Station Code]]="EM", BART_Rides[[#This Row],[Station Code]]="MT", BART_Rides[[#This Row],[Station Code]]="PL", BART_Rides[[#This Row],[Station Code]]="CC"), "Yes", "No")</f>
        <v>No</v>
      </c>
    </row>
    <row r="17798" spans="6:14">
      <c r="F17798" s="3">
        <v>44473</v>
      </c>
      <c r="G17798" s="1" t="s">
        <v>91</v>
      </c>
      <c r="H17798" s="1" t="s">
        <v>105</v>
      </c>
      <c r="I17798" s="1">
        <v>509</v>
      </c>
      <c r="J17798" s="1">
        <f>MONTH(BART_Rides[[#This Row],[Date]])</f>
        <v>10</v>
      </c>
      <c r="K17798" s="1">
        <f>WEEKDAY(BART_Rides[[#This Row],[Date]],2)</f>
        <v>1</v>
      </c>
      <c r="L17798" s="1" t="str">
        <f>LEFT(BART_Rides[[#This Row],[Lines]],1)</f>
        <v>Y</v>
      </c>
      <c r="M17798" s="1" t="str">
        <f>IF(BART_Rides[[#This Row],[FirstLetter]]="Y","Yes","No")</f>
        <v>Yes</v>
      </c>
      <c r="N17798" s="1" t="str">
        <f>IF(OR(BART_Rides[[#This Row],[Station Code]]="EM", BART_Rides[[#This Row],[Station Code]]="MT", BART_Rides[[#This Row],[Station Code]]="PL", BART_Rides[[#This Row],[Station Code]]="CC"), "Yes", "No")</f>
        <v>No</v>
      </c>
    </row>
    <row r="17799" spans="6:14">
      <c r="F17799" s="3">
        <v>44474</v>
      </c>
      <c r="G17799" s="1" t="s">
        <v>91</v>
      </c>
      <c r="H17799" s="1" t="s">
        <v>105</v>
      </c>
      <c r="I17799" s="1">
        <v>497</v>
      </c>
      <c r="J17799" s="1">
        <f>MONTH(BART_Rides[[#This Row],[Date]])</f>
        <v>10</v>
      </c>
      <c r="K17799" s="1">
        <f>WEEKDAY(BART_Rides[[#This Row],[Date]],2)</f>
        <v>2</v>
      </c>
      <c r="L17799" s="1" t="str">
        <f>LEFT(BART_Rides[[#This Row],[Lines]],1)</f>
        <v>Y</v>
      </c>
      <c r="M17799" s="1" t="str">
        <f>IF(BART_Rides[[#This Row],[FirstLetter]]="Y","Yes","No")</f>
        <v>Yes</v>
      </c>
      <c r="N17799" s="1" t="str">
        <f>IF(OR(BART_Rides[[#This Row],[Station Code]]="EM", BART_Rides[[#This Row],[Station Code]]="MT", BART_Rides[[#This Row],[Station Code]]="PL", BART_Rides[[#This Row],[Station Code]]="CC"), "Yes", "No")</f>
        <v>No</v>
      </c>
    </row>
    <row r="17800" spans="6:14">
      <c r="F17800" s="3">
        <v>44475</v>
      </c>
      <c r="G17800" s="1" t="s">
        <v>91</v>
      </c>
      <c r="H17800" s="1" t="s">
        <v>105</v>
      </c>
      <c r="I17800" s="1">
        <v>501</v>
      </c>
      <c r="J17800" s="1">
        <f>MONTH(BART_Rides[[#This Row],[Date]])</f>
        <v>10</v>
      </c>
      <c r="K17800" s="1">
        <f>WEEKDAY(BART_Rides[[#This Row],[Date]],2)</f>
        <v>3</v>
      </c>
      <c r="L17800" s="1" t="str">
        <f>LEFT(BART_Rides[[#This Row],[Lines]],1)</f>
        <v>Y</v>
      </c>
      <c r="M17800" s="1" t="str">
        <f>IF(BART_Rides[[#This Row],[FirstLetter]]="Y","Yes","No")</f>
        <v>Yes</v>
      </c>
      <c r="N17800" s="1" t="str">
        <f>IF(OR(BART_Rides[[#This Row],[Station Code]]="EM", BART_Rides[[#This Row],[Station Code]]="MT", BART_Rides[[#This Row],[Station Code]]="PL", BART_Rides[[#This Row],[Station Code]]="CC"), "Yes", "No")</f>
        <v>No</v>
      </c>
    </row>
    <row r="17801" spans="6:14">
      <c r="F17801" s="3">
        <v>44476</v>
      </c>
      <c r="G17801" s="1" t="s">
        <v>91</v>
      </c>
      <c r="H17801" s="1" t="s">
        <v>105</v>
      </c>
      <c r="I17801" s="1">
        <v>496</v>
      </c>
      <c r="J17801" s="1">
        <f>MONTH(BART_Rides[[#This Row],[Date]])</f>
        <v>10</v>
      </c>
      <c r="K17801" s="1">
        <f>WEEKDAY(BART_Rides[[#This Row],[Date]],2)</f>
        <v>4</v>
      </c>
      <c r="L17801" s="1" t="str">
        <f>LEFT(BART_Rides[[#This Row],[Lines]],1)</f>
        <v>Y</v>
      </c>
      <c r="M17801" s="1" t="str">
        <f>IF(BART_Rides[[#This Row],[FirstLetter]]="Y","Yes","No")</f>
        <v>Yes</v>
      </c>
      <c r="N17801" s="1" t="str">
        <f>IF(OR(BART_Rides[[#This Row],[Station Code]]="EM", BART_Rides[[#This Row],[Station Code]]="MT", BART_Rides[[#This Row],[Station Code]]="PL", BART_Rides[[#This Row],[Station Code]]="CC"), "Yes", "No")</f>
        <v>No</v>
      </c>
    </row>
    <row r="17802" spans="6:14">
      <c r="F17802" s="3">
        <v>44477</v>
      </c>
      <c r="G17802" s="1" t="s">
        <v>91</v>
      </c>
      <c r="H17802" s="1" t="s">
        <v>105</v>
      </c>
      <c r="I17802" s="1">
        <v>471</v>
      </c>
      <c r="J17802" s="1">
        <f>MONTH(BART_Rides[[#This Row],[Date]])</f>
        <v>10</v>
      </c>
      <c r="K17802" s="1">
        <f>WEEKDAY(BART_Rides[[#This Row],[Date]],2)</f>
        <v>5</v>
      </c>
      <c r="L17802" s="1" t="str">
        <f>LEFT(BART_Rides[[#This Row],[Lines]],1)</f>
        <v>Y</v>
      </c>
      <c r="M17802" s="1" t="str">
        <f>IF(BART_Rides[[#This Row],[FirstLetter]]="Y","Yes","No")</f>
        <v>Yes</v>
      </c>
      <c r="N17802" s="1" t="str">
        <f>IF(OR(BART_Rides[[#This Row],[Station Code]]="EM", BART_Rides[[#This Row],[Station Code]]="MT", BART_Rides[[#This Row],[Station Code]]="PL", BART_Rides[[#This Row],[Station Code]]="CC"), "Yes", "No")</f>
        <v>No</v>
      </c>
    </row>
    <row r="17803" spans="6:14">
      <c r="F17803" s="3">
        <v>44478</v>
      </c>
      <c r="G17803" s="1" t="s">
        <v>91</v>
      </c>
      <c r="H17803" s="1" t="s">
        <v>105</v>
      </c>
      <c r="I17803" s="1">
        <v>245</v>
      </c>
      <c r="J17803" s="1">
        <f>MONTH(BART_Rides[[#This Row],[Date]])</f>
        <v>10</v>
      </c>
      <c r="K17803" s="1">
        <f>WEEKDAY(BART_Rides[[#This Row],[Date]],2)</f>
        <v>6</v>
      </c>
      <c r="L17803" s="1" t="str">
        <f>LEFT(BART_Rides[[#This Row],[Lines]],1)</f>
        <v>Y</v>
      </c>
      <c r="M17803" s="1" t="str">
        <f>IF(BART_Rides[[#This Row],[FirstLetter]]="Y","Yes","No")</f>
        <v>Yes</v>
      </c>
      <c r="N17803" s="1" t="str">
        <f>IF(OR(BART_Rides[[#This Row],[Station Code]]="EM", BART_Rides[[#This Row],[Station Code]]="MT", BART_Rides[[#This Row],[Station Code]]="PL", BART_Rides[[#This Row],[Station Code]]="CC"), "Yes", "No")</f>
        <v>No</v>
      </c>
    </row>
    <row r="17804" spans="6:14">
      <c r="F17804" s="3">
        <v>44479</v>
      </c>
      <c r="G17804" s="1" t="s">
        <v>91</v>
      </c>
      <c r="H17804" s="1" t="s">
        <v>105</v>
      </c>
      <c r="I17804" s="1">
        <v>174</v>
      </c>
      <c r="J17804" s="1">
        <f>MONTH(BART_Rides[[#This Row],[Date]])</f>
        <v>10</v>
      </c>
      <c r="K17804" s="1">
        <f>WEEKDAY(BART_Rides[[#This Row],[Date]],2)</f>
        <v>7</v>
      </c>
      <c r="L17804" s="1" t="str">
        <f>LEFT(BART_Rides[[#This Row],[Lines]],1)</f>
        <v>Y</v>
      </c>
      <c r="M17804" s="1" t="str">
        <f>IF(BART_Rides[[#This Row],[FirstLetter]]="Y","Yes","No")</f>
        <v>Yes</v>
      </c>
      <c r="N17804" s="1" t="str">
        <f>IF(OR(BART_Rides[[#This Row],[Station Code]]="EM", BART_Rides[[#This Row],[Station Code]]="MT", BART_Rides[[#This Row],[Station Code]]="PL", BART_Rides[[#This Row],[Station Code]]="CC"), "Yes", "No")</f>
        <v>No</v>
      </c>
    </row>
    <row r="17805" spans="6:14">
      <c r="F17805" s="3">
        <v>44480</v>
      </c>
      <c r="G17805" s="1" t="s">
        <v>91</v>
      </c>
      <c r="H17805" s="1" t="s">
        <v>105</v>
      </c>
      <c r="I17805" s="1">
        <v>383</v>
      </c>
      <c r="J17805" s="1">
        <f>MONTH(BART_Rides[[#This Row],[Date]])</f>
        <v>10</v>
      </c>
      <c r="K17805" s="1">
        <f>WEEKDAY(BART_Rides[[#This Row],[Date]],2)</f>
        <v>1</v>
      </c>
      <c r="L17805" s="1" t="str">
        <f>LEFT(BART_Rides[[#This Row],[Lines]],1)</f>
        <v>Y</v>
      </c>
      <c r="M17805" s="1" t="str">
        <f>IF(BART_Rides[[#This Row],[FirstLetter]]="Y","Yes","No")</f>
        <v>Yes</v>
      </c>
      <c r="N17805" s="1" t="str">
        <f>IF(OR(BART_Rides[[#This Row],[Station Code]]="EM", BART_Rides[[#This Row],[Station Code]]="MT", BART_Rides[[#This Row],[Station Code]]="PL", BART_Rides[[#This Row],[Station Code]]="CC"), "Yes", "No")</f>
        <v>No</v>
      </c>
    </row>
    <row r="17806" spans="6:14">
      <c r="F17806" s="3">
        <v>44481</v>
      </c>
      <c r="G17806" s="1" t="s">
        <v>91</v>
      </c>
      <c r="H17806" s="1" t="s">
        <v>105</v>
      </c>
      <c r="I17806" s="1">
        <v>487</v>
      </c>
      <c r="J17806" s="1">
        <f>MONTH(BART_Rides[[#This Row],[Date]])</f>
        <v>10</v>
      </c>
      <c r="K17806" s="1">
        <f>WEEKDAY(BART_Rides[[#This Row],[Date]],2)</f>
        <v>2</v>
      </c>
      <c r="L17806" s="1" t="str">
        <f>LEFT(BART_Rides[[#This Row],[Lines]],1)</f>
        <v>Y</v>
      </c>
      <c r="M17806" s="1" t="str">
        <f>IF(BART_Rides[[#This Row],[FirstLetter]]="Y","Yes","No")</f>
        <v>Yes</v>
      </c>
      <c r="N17806" s="1" t="str">
        <f>IF(OR(BART_Rides[[#This Row],[Station Code]]="EM", BART_Rides[[#This Row],[Station Code]]="MT", BART_Rides[[#This Row],[Station Code]]="PL", BART_Rides[[#This Row],[Station Code]]="CC"), "Yes", "No")</f>
        <v>No</v>
      </c>
    </row>
    <row r="17807" spans="6:14">
      <c r="F17807" s="3">
        <v>44482</v>
      </c>
      <c r="G17807" s="1" t="s">
        <v>91</v>
      </c>
      <c r="H17807" s="1" t="s">
        <v>105</v>
      </c>
      <c r="I17807" s="1">
        <v>533</v>
      </c>
      <c r="J17807" s="1">
        <f>MONTH(BART_Rides[[#This Row],[Date]])</f>
        <v>10</v>
      </c>
      <c r="K17807" s="1">
        <f>WEEKDAY(BART_Rides[[#This Row],[Date]],2)</f>
        <v>3</v>
      </c>
      <c r="L17807" s="1" t="str">
        <f>LEFT(BART_Rides[[#This Row],[Lines]],1)</f>
        <v>Y</v>
      </c>
      <c r="M17807" s="1" t="str">
        <f>IF(BART_Rides[[#This Row],[FirstLetter]]="Y","Yes","No")</f>
        <v>Yes</v>
      </c>
      <c r="N17807" s="1" t="str">
        <f>IF(OR(BART_Rides[[#This Row],[Station Code]]="EM", BART_Rides[[#This Row],[Station Code]]="MT", BART_Rides[[#This Row],[Station Code]]="PL", BART_Rides[[#This Row],[Station Code]]="CC"), "Yes", "No")</f>
        <v>No</v>
      </c>
    </row>
    <row r="17808" spans="6:14">
      <c r="F17808" s="3">
        <v>44483</v>
      </c>
      <c r="G17808" s="1" t="s">
        <v>91</v>
      </c>
      <c r="H17808" s="1" t="s">
        <v>105</v>
      </c>
      <c r="I17808" s="1">
        <v>495</v>
      </c>
      <c r="J17808" s="1">
        <f>MONTH(BART_Rides[[#This Row],[Date]])</f>
        <v>10</v>
      </c>
      <c r="K17808" s="1">
        <f>WEEKDAY(BART_Rides[[#This Row],[Date]],2)</f>
        <v>4</v>
      </c>
      <c r="L17808" s="1" t="str">
        <f>LEFT(BART_Rides[[#This Row],[Lines]],1)</f>
        <v>Y</v>
      </c>
      <c r="M17808" s="1" t="str">
        <f>IF(BART_Rides[[#This Row],[FirstLetter]]="Y","Yes","No")</f>
        <v>Yes</v>
      </c>
      <c r="N17808" s="1" t="str">
        <f>IF(OR(BART_Rides[[#This Row],[Station Code]]="EM", BART_Rides[[#This Row],[Station Code]]="MT", BART_Rides[[#This Row],[Station Code]]="PL", BART_Rides[[#This Row],[Station Code]]="CC"), "Yes", "No")</f>
        <v>No</v>
      </c>
    </row>
    <row r="17809" spans="6:14">
      <c r="F17809" s="3">
        <v>44484</v>
      </c>
      <c r="G17809" s="1" t="s">
        <v>91</v>
      </c>
      <c r="H17809" s="1" t="s">
        <v>105</v>
      </c>
      <c r="I17809" s="1">
        <v>499</v>
      </c>
      <c r="J17809" s="1">
        <f>MONTH(BART_Rides[[#This Row],[Date]])</f>
        <v>10</v>
      </c>
      <c r="K17809" s="1">
        <f>WEEKDAY(BART_Rides[[#This Row],[Date]],2)</f>
        <v>5</v>
      </c>
      <c r="L17809" s="1" t="str">
        <f>LEFT(BART_Rides[[#This Row],[Lines]],1)</f>
        <v>Y</v>
      </c>
      <c r="M17809" s="1" t="str">
        <f>IF(BART_Rides[[#This Row],[FirstLetter]]="Y","Yes","No")</f>
        <v>Yes</v>
      </c>
      <c r="N17809" s="1" t="str">
        <f>IF(OR(BART_Rides[[#This Row],[Station Code]]="EM", BART_Rides[[#This Row],[Station Code]]="MT", BART_Rides[[#This Row],[Station Code]]="PL", BART_Rides[[#This Row],[Station Code]]="CC"), "Yes", "No")</f>
        <v>No</v>
      </c>
    </row>
    <row r="17810" spans="6:14">
      <c r="F17810" s="3">
        <v>44485</v>
      </c>
      <c r="G17810" s="1" t="s">
        <v>91</v>
      </c>
      <c r="H17810" s="1" t="s">
        <v>105</v>
      </c>
      <c r="I17810" s="1">
        <v>225</v>
      </c>
      <c r="J17810" s="1">
        <f>MONTH(BART_Rides[[#This Row],[Date]])</f>
        <v>10</v>
      </c>
      <c r="K17810" s="1">
        <f>WEEKDAY(BART_Rides[[#This Row],[Date]],2)</f>
        <v>6</v>
      </c>
      <c r="L17810" s="1" t="str">
        <f>LEFT(BART_Rides[[#This Row],[Lines]],1)</f>
        <v>Y</v>
      </c>
      <c r="M17810" s="1" t="str">
        <f>IF(BART_Rides[[#This Row],[FirstLetter]]="Y","Yes","No")</f>
        <v>Yes</v>
      </c>
      <c r="N17810" s="1" t="str">
        <f>IF(OR(BART_Rides[[#This Row],[Station Code]]="EM", BART_Rides[[#This Row],[Station Code]]="MT", BART_Rides[[#This Row],[Station Code]]="PL", BART_Rides[[#This Row],[Station Code]]="CC"), "Yes", "No")</f>
        <v>No</v>
      </c>
    </row>
    <row r="17811" spans="6:14">
      <c r="F17811" s="3">
        <v>44486</v>
      </c>
      <c r="G17811" s="1" t="s">
        <v>91</v>
      </c>
      <c r="H17811" s="1" t="s">
        <v>105</v>
      </c>
      <c r="I17811" s="1">
        <v>160</v>
      </c>
      <c r="J17811" s="1">
        <f>MONTH(BART_Rides[[#This Row],[Date]])</f>
        <v>10</v>
      </c>
      <c r="K17811" s="1">
        <f>WEEKDAY(BART_Rides[[#This Row],[Date]],2)</f>
        <v>7</v>
      </c>
      <c r="L17811" s="1" t="str">
        <f>LEFT(BART_Rides[[#This Row],[Lines]],1)</f>
        <v>Y</v>
      </c>
      <c r="M17811" s="1" t="str">
        <f>IF(BART_Rides[[#This Row],[FirstLetter]]="Y","Yes","No")</f>
        <v>Yes</v>
      </c>
      <c r="N17811" s="1" t="str">
        <f>IF(OR(BART_Rides[[#This Row],[Station Code]]="EM", BART_Rides[[#This Row],[Station Code]]="MT", BART_Rides[[#This Row],[Station Code]]="PL", BART_Rides[[#This Row],[Station Code]]="CC"), "Yes", "No")</f>
        <v>No</v>
      </c>
    </row>
    <row r="17812" spans="6:14">
      <c r="F17812" s="3">
        <v>44487</v>
      </c>
      <c r="G17812" s="1" t="s">
        <v>91</v>
      </c>
      <c r="H17812" s="1" t="s">
        <v>105</v>
      </c>
      <c r="I17812" s="1">
        <v>509</v>
      </c>
      <c r="J17812" s="1">
        <f>MONTH(BART_Rides[[#This Row],[Date]])</f>
        <v>10</v>
      </c>
      <c r="K17812" s="1">
        <f>WEEKDAY(BART_Rides[[#This Row],[Date]],2)</f>
        <v>1</v>
      </c>
      <c r="L17812" s="1" t="str">
        <f>LEFT(BART_Rides[[#This Row],[Lines]],1)</f>
        <v>Y</v>
      </c>
      <c r="M17812" s="1" t="str">
        <f>IF(BART_Rides[[#This Row],[FirstLetter]]="Y","Yes","No")</f>
        <v>Yes</v>
      </c>
      <c r="N17812" s="1" t="str">
        <f>IF(OR(BART_Rides[[#This Row],[Station Code]]="EM", BART_Rides[[#This Row],[Station Code]]="MT", BART_Rides[[#This Row],[Station Code]]="PL", BART_Rides[[#This Row],[Station Code]]="CC"), "Yes", "No")</f>
        <v>No</v>
      </c>
    </row>
    <row r="17813" spans="6:14">
      <c r="F17813" s="3">
        <v>44488</v>
      </c>
      <c r="G17813" s="1" t="s">
        <v>91</v>
      </c>
      <c r="H17813" s="1" t="s">
        <v>105</v>
      </c>
      <c r="I17813" s="1">
        <v>513</v>
      </c>
      <c r="J17813" s="1">
        <f>MONTH(BART_Rides[[#This Row],[Date]])</f>
        <v>10</v>
      </c>
      <c r="K17813" s="1">
        <f>WEEKDAY(BART_Rides[[#This Row],[Date]],2)</f>
        <v>2</v>
      </c>
      <c r="L17813" s="1" t="str">
        <f>LEFT(BART_Rides[[#This Row],[Lines]],1)</f>
        <v>Y</v>
      </c>
      <c r="M17813" s="1" t="str">
        <f>IF(BART_Rides[[#This Row],[FirstLetter]]="Y","Yes","No")</f>
        <v>Yes</v>
      </c>
      <c r="N17813" s="1" t="str">
        <f>IF(OR(BART_Rides[[#This Row],[Station Code]]="EM", BART_Rides[[#This Row],[Station Code]]="MT", BART_Rides[[#This Row],[Station Code]]="PL", BART_Rides[[#This Row],[Station Code]]="CC"), "Yes", "No")</f>
        <v>No</v>
      </c>
    </row>
    <row r="17814" spans="6:14">
      <c r="F17814" s="3">
        <v>44489</v>
      </c>
      <c r="G17814" s="1" t="s">
        <v>91</v>
      </c>
      <c r="H17814" s="1" t="s">
        <v>105</v>
      </c>
      <c r="I17814" s="1">
        <v>490</v>
      </c>
      <c r="J17814" s="1">
        <f>MONTH(BART_Rides[[#This Row],[Date]])</f>
        <v>10</v>
      </c>
      <c r="K17814" s="1">
        <f>WEEKDAY(BART_Rides[[#This Row],[Date]],2)</f>
        <v>3</v>
      </c>
      <c r="L17814" s="1" t="str">
        <f>LEFT(BART_Rides[[#This Row],[Lines]],1)</f>
        <v>Y</v>
      </c>
      <c r="M17814" s="1" t="str">
        <f>IF(BART_Rides[[#This Row],[FirstLetter]]="Y","Yes","No")</f>
        <v>Yes</v>
      </c>
      <c r="N17814" s="1" t="str">
        <f>IF(OR(BART_Rides[[#This Row],[Station Code]]="EM", BART_Rides[[#This Row],[Station Code]]="MT", BART_Rides[[#This Row],[Station Code]]="PL", BART_Rides[[#This Row],[Station Code]]="CC"), "Yes", "No")</f>
        <v>No</v>
      </c>
    </row>
    <row r="17815" spans="6:14">
      <c r="F17815" s="3">
        <v>44490</v>
      </c>
      <c r="G17815" s="1" t="s">
        <v>91</v>
      </c>
      <c r="H17815" s="1" t="s">
        <v>105</v>
      </c>
      <c r="I17815" s="1">
        <v>495</v>
      </c>
      <c r="J17815" s="1">
        <f>MONTH(BART_Rides[[#This Row],[Date]])</f>
        <v>10</v>
      </c>
      <c r="K17815" s="1">
        <f>WEEKDAY(BART_Rides[[#This Row],[Date]],2)</f>
        <v>4</v>
      </c>
      <c r="L17815" s="1" t="str">
        <f>LEFT(BART_Rides[[#This Row],[Lines]],1)</f>
        <v>Y</v>
      </c>
      <c r="M17815" s="1" t="str">
        <f>IF(BART_Rides[[#This Row],[FirstLetter]]="Y","Yes","No")</f>
        <v>Yes</v>
      </c>
      <c r="N17815" s="1" t="str">
        <f>IF(OR(BART_Rides[[#This Row],[Station Code]]="EM", BART_Rides[[#This Row],[Station Code]]="MT", BART_Rides[[#This Row],[Station Code]]="PL", BART_Rides[[#This Row],[Station Code]]="CC"), "Yes", "No")</f>
        <v>No</v>
      </c>
    </row>
    <row r="17816" spans="6:14">
      <c r="F17816" s="3">
        <v>44491</v>
      </c>
      <c r="G17816" s="1" t="s">
        <v>91</v>
      </c>
      <c r="H17816" s="1" t="s">
        <v>105</v>
      </c>
      <c r="I17816" s="1">
        <v>494</v>
      </c>
      <c r="J17816" s="1">
        <f>MONTH(BART_Rides[[#This Row],[Date]])</f>
        <v>10</v>
      </c>
      <c r="K17816" s="1">
        <f>WEEKDAY(BART_Rides[[#This Row],[Date]],2)</f>
        <v>5</v>
      </c>
      <c r="L17816" s="1" t="str">
        <f>LEFT(BART_Rides[[#This Row],[Lines]],1)</f>
        <v>Y</v>
      </c>
      <c r="M17816" s="1" t="str">
        <f>IF(BART_Rides[[#This Row],[FirstLetter]]="Y","Yes","No")</f>
        <v>Yes</v>
      </c>
      <c r="N17816" s="1" t="str">
        <f>IF(OR(BART_Rides[[#This Row],[Station Code]]="EM", BART_Rides[[#This Row],[Station Code]]="MT", BART_Rides[[#This Row],[Station Code]]="PL", BART_Rides[[#This Row],[Station Code]]="CC"), "Yes", "No")</f>
        <v>No</v>
      </c>
    </row>
    <row r="17817" spans="6:14">
      <c r="F17817" s="3">
        <v>44492</v>
      </c>
      <c r="G17817" s="1" t="s">
        <v>91</v>
      </c>
      <c r="H17817" s="1" t="s">
        <v>105</v>
      </c>
      <c r="I17817" s="1">
        <v>189</v>
      </c>
      <c r="J17817" s="1">
        <f>MONTH(BART_Rides[[#This Row],[Date]])</f>
        <v>10</v>
      </c>
      <c r="K17817" s="1">
        <f>WEEKDAY(BART_Rides[[#This Row],[Date]],2)</f>
        <v>6</v>
      </c>
      <c r="L17817" s="1" t="str">
        <f>LEFT(BART_Rides[[#This Row],[Lines]],1)</f>
        <v>Y</v>
      </c>
      <c r="M17817" s="1" t="str">
        <f>IF(BART_Rides[[#This Row],[FirstLetter]]="Y","Yes","No")</f>
        <v>Yes</v>
      </c>
      <c r="N17817" s="1" t="str">
        <f>IF(OR(BART_Rides[[#This Row],[Station Code]]="EM", BART_Rides[[#This Row],[Station Code]]="MT", BART_Rides[[#This Row],[Station Code]]="PL", BART_Rides[[#This Row],[Station Code]]="CC"), "Yes", "No")</f>
        <v>No</v>
      </c>
    </row>
    <row r="17818" spans="6:14">
      <c r="F17818" s="3">
        <v>44493</v>
      </c>
      <c r="G17818" s="1" t="s">
        <v>91</v>
      </c>
      <c r="H17818" s="1" t="s">
        <v>105</v>
      </c>
      <c r="I17818" s="1">
        <v>114</v>
      </c>
      <c r="J17818" s="1">
        <f>MONTH(BART_Rides[[#This Row],[Date]])</f>
        <v>10</v>
      </c>
      <c r="K17818" s="1">
        <f>WEEKDAY(BART_Rides[[#This Row],[Date]],2)</f>
        <v>7</v>
      </c>
      <c r="L17818" s="1" t="str">
        <f>LEFT(BART_Rides[[#This Row],[Lines]],1)</f>
        <v>Y</v>
      </c>
      <c r="M17818" s="1" t="str">
        <f>IF(BART_Rides[[#This Row],[FirstLetter]]="Y","Yes","No")</f>
        <v>Yes</v>
      </c>
      <c r="N17818" s="1" t="str">
        <f>IF(OR(BART_Rides[[#This Row],[Station Code]]="EM", BART_Rides[[#This Row],[Station Code]]="MT", BART_Rides[[#This Row],[Station Code]]="PL", BART_Rides[[#This Row],[Station Code]]="CC"), "Yes", "No")</f>
        <v>No</v>
      </c>
    </row>
    <row r="17819" spans="6:14">
      <c r="F17819" s="3">
        <v>44494</v>
      </c>
      <c r="G17819" s="1" t="s">
        <v>91</v>
      </c>
      <c r="H17819" s="1" t="s">
        <v>105</v>
      </c>
      <c r="I17819" s="1">
        <v>446</v>
      </c>
      <c r="J17819" s="1">
        <f>MONTH(BART_Rides[[#This Row],[Date]])</f>
        <v>10</v>
      </c>
      <c r="K17819" s="1">
        <f>WEEKDAY(BART_Rides[[#This Row],[Date]],2)</f>
        <v>1</v>
      </c>
      <c r="L17819" s="1" t="str">
        <f>LEFT(BART_Rides[[#This Row],[Lines]],1)</f>
        <v>Y</v>
      </c>
      <c r="M17819" s="1" t="str">
        <f>IF(BART_Rides[[#This Row],[FirstLetter]]="Y","Yes","No")</f>
        <v>Yes</v>
      </c>
      <c r="N17819" s="1" t="str">
        <f>IF(OR(BART_Rides[[#This Row],[Station Code]]="EM", BART_Rides[[#This Row],[Station Code]]="MT", BART_Rides[[#This Row],[Station Code]]="PL", BART_Rides[[#This Row],[Station Code]]="CC"), "Yes", "No")</f>
        <v>No</v>
      </c>
    </row>
    <row r="17820" spans="6:14">
      <c r="F17820" s="3">
        <v>44495</v>
      </c>
      <c r="G17820" s="1" t="s">
        <v>91</v>
      </c>
      <c r="H17820" s="1" t="s">
        <v>105</v>
      </c>
      <c r="I17820" s="1">
        <v>517</v>
      </c>
      <c r="J17820" s="1">
        <f>MONTH(BART_Rides[[#This Row],[Date]])</f>
        <v>10</v>
      </c>
      <c r="K17820" s="1">
        <f>WEEKDAY(BART_Rides[[#This Row],[Date]],2)</f>
        <v>2</v>
      </c>
      <c r="L17820" s="1" t="str">
        <f>LEFT(BART_Rides[[#This Row],[Lines]],1)</f>
        <v>Y</v>
      </c>
      <c r="M17820" s="1" t="str">
        <f>IF(BART_Rides[[#This Row],[FirstLetter]]="Y","Yes","No")</f>
        <v>Yes</v>
      </c>
      <c r="N17820" s="1" t="str">
        <f>IF(OR(BART_Rides[[#This Row],[Station Code]]="EM", BART_Rides[[#This Row],[Station Code]]="MT", BART_Rides[[#This Row],[Station Code]]="PL", BART_Rides[[#This Row],[Station Code]]="CC"), "Yes", "No")</f>
        <v>No</v>
      </c>
    </row>
    <row r="17821" spans="6:14">
      <c r="F17821" s="3">
        <v>44496</v>
      </c>
      <c r="G17821" s="1" t="s">
        <v>91</v>
      </c>
      <c r="H17821" s="1" t="s">
        <v>105</v>
      </c>
      <c r="I17821" s="1">
        <v>455</v>
      </c>
      <c r="J17821" s="1">
        <f>MONTH(BART_Rides[[#This Row],[Date]])</f>
        <v>10</v>
      </c>
      <c r="K17821" s="1">
        <f>WEEKDAY(BART_Rides[[#This Row],[Date]],2)</f>
        <v>3</v>
      </c>
      <c r="L17821" s="1" t="str">
        <f>LEFT(BART_Rides[[#This Row],[Lines]],1)</f>
        <v>Y</v>
      </c>
      <c r="M17821" s="1" t="str">
        <f>IF(BART_Rides[[#This Row],[FirstLetter]]="Y","Yes","No")</f>
        <v>Yes</v>
      </c>
      <c r="N17821" s="1" t="str">
        <f>IF(OR(BART_Rides[[#This Row],[Station Code]]="EM", BART_Rides[[#This Row],[Station Code]]="MT", BART_Rides[[#This Row],[Station Code]]="PL", BART_Rides[[#This Row],[Station Code]]="CC"), "Yes", "No")</f>
        <v>No</v>
      </c>
    </row>
    <row r="17822" spans="6:14">
      <c r="F17822" s="3">
        <v>44497</v>
      </c>
      <c r="G17822" s="1" t="s">
        <v>91</v>
      </c>
      <c r="H17822" s="1" t="s">
        <v>105</v>
      </c>
      <c r="I17822" s="1">
        <v>516</v>
      </c>
      <c r="J17822" s="1">
        <f>MONTH(BART_Rides[[#This Row],[Date]])</f>
        <v>10</v>
      </c>
      <c r="K17822" s="1">
        <f>WEEKDAY(BART_Rides[[#This Row],[Date]],2)</f>
        <v>4</v>
      </c>
      <c r="L17822" s="1" t="str">
        <f>LEFT(BART_Rides[[#This Row],[Lines]],1)</f>
        <v>Y</v>
      </c>
      <c r="M17822" s="1" t="str">
        <f>IF(BART_Rides[[#This Row],[FirstLetter]]="Y","Yes","No")</f>
        <v>Yes</v>
      </c>
      <c r="N17822" s="1" t="str">
        <f>IF(OR(BART_Rides[[#This Row],[Station Code]]="EM", BART_Rides[[#This Row],[Station Code]]="MT", BART_Rides[[#This Row],[Station Code]]="PL", BART_Rides[[#This Row],[Station Code]]="CC"), "Yes", "No")</f>
        <v>No</v>
      </c>
    </row>
    <row r="17823" spans="6:14">
      <c r="F17823" s="3">
        <v>44498</v>
      </c>
      <c r="G17823" s="1" t="s">
        <v>91</v>
      </c>
      <c r="H17823" s="1" t="s">
        <v>105</v>
      </c>
      <c r="I17823" s="1">
        <v>483</v>
      </c>
      <c r="J17823" s="1">
        <f>MONTH(BART_Rides[[#This Row],[Date]])</f>
        <v>10</v>
      </c>
      <c r="K17823" s="1">
        <f>WEEKDAY(BART_Rides[[#This Row],[Date]],2)</f>
        <v>5</v>
      </c>
      <c r="L17823" s="1" t="str">
        <f>LEFT(BART_Rides[[#This Row],[Lines]],1)</f>
        <v>Y</v>
      </c>
      <c r="M17823" s="1" t="str">
        <f>IF(BART_Rides[[#This Row],[FirstLetter]]="Y","Yes","No")</f>
        <v>Yes</v>
      </c>
      <c r="N17823" s="1" t="str">
        <f>IF(OR(BART_Rides[[#This Row],[Station Code]]="EM", BART_Rides[[#This Row],[Station Code]]="MT", BART_Rides[[#This Row],[Station Code]]="PL", BART_Rides[[#This Row],[Station Code]]="CC"), "Yes", "No")</f>
        <v>No</v>
      </c>
    </row>
    <row r="17824" spans="6:14">
      <c r="F17824" s="3">
        <v>44499</v>
      </c>
      <c r="G17824" s="1" t="s">
        <v>91</v>
      </c>
      <c r="H17824" s="1" t="s">
        <v>105</v>
      </c>
      <c r="I17824" s="1">
        <v>204</v>
      </c>
      <c r="J17824" s="1">
        <f>MONTH(BART_Rides[[#This Row],[Date]])</f>
        <v>10</v>
      </c>
      <c r="K17824" s="1">
        <f>WEEKDAY(BART_Rides[[#This Row],[Date]],2)</f>
        <v>6</v>
      </c>
      <c r="L17824" s="1" t="str">
        <f>LEFT(BART_Rides[[#This Row],[Lines]],1)</f>
        <v>Y</v>
      </c>
      <c r="M17824" s="1" t="str">
        <f>IF(BART_Rides[[#This Row],[FirstLetter]]="Y","Yes","No")</f>
        <v>Yes</v>
      </c>
      <c r="N17824" s="1" t="str">
        <f>IF(OR(BART_Rides[[#This Row],[Station Code]]="EM", BART_Rides[[#This Row],[Station Code]]="MT", BART_Rides[[#This Row],[Station Code]]="PL", BART_Rides[[#This Row],[Station Code]]="CC"), "Yes", "No")</f>
        <v>No</v>
      </c>
    </row>
    <row r="17825" spans="6:14">
      <c r="F17825" s="3">
        <v>44500</v>
      </c>
      <c r="G17825" s="1" t="s">
        <v>91</v>
      </c>
      <c r="H17825" s="1" t="s">
        <v>105</v>
      </c>
      <c r="I17825" s="1">
        <v>162</v>
      </c>
      <c r="J17825" s="1">
        <f>MONTH(BART_Rides[[#This Row],[Date]])</f>
        <v>10</v>
      </c>
      <c r="K17825" s="1">
        <f>WEEKDAY(BART_Rides[[#This Row],[Date]],2)</f>
        <v>7</v>
      </c>
      <c r="L17825" s="1" t="str">
        <f>LEFT(BART_Rides[[#This Row],[Lines]],1)</f>
        <v>Y</v>
      </c>
      <c r="M17825" s="1" t="str">
        <f>IF(BART_Rides[[#This Row],[FirstLetter]]="Y","Yes","No")</f>
        <v>Yes</v>
      </c>
      <c r="N17825" s="1" t="str">
        <f>IF(OR(BART_Rides[[#This Row],[Station Code]]="EM", BART_Rides[[#This Row],[Station Code]]="MT", BART_Rides[[#This Row],[Station Code]]="PL", BART_Rides[[#This Row],[Station Code]]="CC"), "Yes", "No")</f>
        <v>No</v>
      </c>
    </row>
    <row r="17826" spans="6:14">
      <c r="F17826" s="3">
        <v>44501</v>
      </c>
      <c r="G17826" s="1" t="s">
        <v>91</v>
      </c>
      <c r="H17826" s="1" t="s">
        <v>105</v>
      </c>
      <c r="I17826" s="1">
        <v>454</v>
      </c>
      <c r="J17826" s="1">
        <f>MONTH(BART_Rides[[#This Row],[Date]])</f>
        <v>11</v>
      </c>
      <c r="K17826" s="1">
        <f>WEEKDAY(BART_Rides[[#This Row],[Date]],2)</f>
        <v>1</v>
      </c>
      <c r="L17826" s="1" t="str">
        <f>LEFT(BART_Rides[[#This Row],[Lines]],1)</f>
        <v>Y</v>
      </c>
      <c r="M17826" s="1" t="str">
        <f>IF(BART_Rides[[#This Row],[FirstLetter]]="Y","Yes","No")</f>
        <v>Yes</v>
      </c>
      <c r="N17826" s="1" t="str">
        <f>IF(OR(BART_Rides[[#This Row],[Station Code]]="EM", BART_Rides[[#This Row],[Station Code]]="MT", BART_Rides[[#This Row],[Station Code]]="PL", BART_Rides[[#This Row],[Station Code]]="CC"), "Yes", "No")</f>
        <v>No</v>
      </c>
    </row>
    <row r="17827" spans="6:14">
      <c r="F17827" s="3">
        <v>44502</v>
      </c>
      <c r="G17827" s="1" t="s">
        <v>91</v>
      </c>
      <c r="H17827" s="1" t="s">
        <v>105</v>
      </c>
      <c r="I17827" s="1">
        <v>516</v>
      </c>
      <c r="J17827" s="1">
        <f>MONTH(BART_Rides[[#This Row],[Date]])</f>
        <v>11</v>
      </c>
      <c r="K17827" s="1">
        <f>WEEKDAY(BART_Rides[[#This Row],[Date]],2)</f>
        <v>2</v>
      </c>
      <c r="L17827" s="1" t="str">
        <f>LEFT(BART_Rides[[#This Row],[Lines]],1)</f>
        <v>Y</v>
      </c>
      <c r="M17827" s="1" t="str">
        <f>IF(BART_Rides[[#This Row],[FirstLetter]]="Y","Yes","No")</f>
        <v>Yes</v>
      </c>
      <c r="N17827" s="1" t="str">
        <f>IF(OR(BART_Rides[[#This Row],[Station Code]]="EM", BART_Rides[[#This Row],[Station Code]]="MT", BART_Rides[[#This Row],[Station Code]]="PL", BART_Rides[[#This Row],[Station Code]]="CC"), "Yes", "No")</f>
        <v>No</v>
      </c>
    </row>
    <row r="17828" spans="6:14">
      <c r="F17828" s="3">
        <v>44503</v>
      </c>
      <c r="G17828" s="1" t="s">
        <v>91</v>
      </c>
      <c r="H17828" s="1" t="s">
        <v>105</v>
      </c>
      <c r="I17828" s="1">
        <v>499</v>
      </c>
      <c r="J17828" s="1">
        <f>MONTH(BART_Rides[[#This Row],[Date]])</f>
        <v>11</v>
      </c>
      <c r="K17828" s="1">
        <f>WEEKDAY(BART_Rides[[#This Row],[Date]],2)</f>
        <v>3</v>
      </c>
      <c r="L17828" s="1" t="str">
        <f>LEFT(BART_Rides[[#This Row],[Lines]],1)</f>
        <v>Y</v>
      </c>
      <c r="M17828" s="1" t="str">
        <f>IF(BART_Rides[[#This Row],[FirstLetter]]="Y","Yes","No")</f>
        <v>Yes</v>
      </c>
      <c r="N17828" s="1" t="str">
        <f>IF(OR(BART_Rides[[#This Row],[Station Code]]="EM", BART_Rides[[#This Row],[Station Code]]="MT", BART_Rides[[#This Row],[Station Code]]="PL", BART_Rides[[#This Row],[Station Code]]="CC"), "Yes", "No")</f>
        <v>No</v>
      </c>
    </row>
    <row r="17829" spans="6:14">
      <c r="F17829" s="3">
        <v>44504</v>
      </c>
      <c r="G17829" s="1" t="s">
        <v>91</v>
      </c>
      <c r="H17829" s="1" t="s">
        <v>105</v>
      </c>
      <c r="I17829" s="1">
        <v>495</v>
      </c>
      <c r="J17829" s="1">
        <f>MONTH(BART_Rides[[#This Row],[Date]])</f>
        <v>11</v>
      </c>
      <c r="K17829" s="1">
        <f>WEEKDAY(BART_Rides[[#This Row],[Date]],2)</f>
        <v>4</v>
      </c>
      <c r="L17829" s="1" t="str">
        <f>LEFT(BART_Rides[[#This Row],[Lines]],1)</f>
        <v>Y</v>
      </c>
      <c r="M17829" s="1" t="str">
        <f>IF(BART_Rides[[#This Row],[FirstLetter]]="Y","Yes","No")</f>
        <v>Yes</v>
      </c>
      <c r="N17829" s="1" t="str">
        <f>IF(OR(BART_Rides[[#This Row],[Station Code]]="EM", BART_Rides[[#This Row],[Station Code]]="MT", BART_Rides[[#This Row],[Station Code]]="PL", BART_Rides[[#This Row],[Station Code]]="CC"), "Yes", "No")</f>
        <v>No</v>
      </c>
    </row>
    <row r="17830" spans="6:14">
      <c r="F17830" s="3">
        <v>44505</v>
      </c>
      <c r="G17830" s="1" t="s">
        <v>91</v>
      </c>
      <c r="H17830" s="1" t="s">
        <v>105</v>
      </c>
      <c r="I17830" s="1">
        <v>509</v>
      </c>
      <c r="J17830" s="1">
        <f>MONTH(BART_Rides[[#This Row],[Date]])</f>
        <v>11</v>
      </c>
      <c r="K17830" s="1">
        <f>WEEKDAY(BART_Rides[[#This Row],[Date]],2)</f>
        <v>5</v>
      </c>
      <c r="L17830" s="1" t="str">
        <f>LEFT(BART_Rides[[#This Row],[Lines]],1)</f>
        <v>Y</v>
      </c>
      <c r="M17830" s="1" t="str">
        <f>IF(BART_Rides[[#This Row],[FirstLetter]]="Y","Yes","No")</f>
        <v>Yes</v>
      </c>
      <c r="N17830" s="1" t="str">
        <f>IF(OR(BART_Rides[[#This Row],[Station Code]]="EM", BART_Rides[[#This Row],[Station Code]]="MT", BART_Rides[[#This Row],[Station Code]]="PL", BART_Rides[[#This Row],[Station Code]]="CC"), "Yes", "No")</f>
        <v>No</v>
      </c>
    </row>
    <row r="17831" spans="6:14">
      <c r="F17831" s="3">
        <v>44506</v>
      </c>
      <c r="G17831" s="1" t="s">
        <v>91</v>
      </c>
      <c r="H17831" s="1" t="s">
        <v>105</v>
      </c>
      <c r="I17831" s="1">
        <v>248</v>
      </c>
      <c r="J17831" s="1">
        <f>MONTH(BART_Rides[[#This Row],[Date]])</f>
        <v>11</v>
      </c>
      <c r="K17831" s="1">
        <f>WEEKDAY(BART_Rides[[#This Row],[Date]],2)</f>
        <v>6</v>
      </c>
      <c r="L17831" s="1" t="str">
        <f>LEFT(BART_Rides[[#This Row],[Lines]],1)</f>
        <v>Y</v>
      </c>
      <c r="M17831" s="1" t="str">
        <f>IF(BART_Rides[[#This Row],[FirstLetter]]="Y","Yes","No")</f>
        <v>Yes</v>
      </c>
      <c r="N17831" s="1" t="str">
        <f>IF(OR(BART_Rides[[#This Row],[Station Code]]="EM", BART_Rides[[#This Row],[Station Code]]="MT", BART_Rides[[#This Row],[Station Code]]="PL", BART_Rides[[#This Row],[Station Code]]="CC"), "Yes", "No")</f>
        <v>No</v>
      </c>
    </row>
    <row r="17832" spans="6:14">
      <c r="F17832" s="3">
        <v>44507</v>
      </c>
      <c r="G17832" s="1" t="s">
        <v>91</v>
      </c>
      <c r="H17832" s="1" t="s">
        <v>105</v>
      </c>
      <c r="I17832" s="1">
        <v>164</v>
      </c>
      <c r="J17832" s="1">
        <f>MONTH(BART_Rides[[#This Row],[Date]])</f>
        <v>11</v>
      </c>
      <c r="K17832" s="1">
        <f>WEEKDAY(BART_Rides[[#This Row],[Date]],2)</f>
        <v>7</v>
      </c>
      <c r="L17832" s="1" t="str">
        <f>LEFT(BART_Rides[[#This Row],[Lines]],1)</f>
        <v>Y</v>
      </c>
      <c r="M17832" s="1" t="str">
        <f>IF(BART_Rides[[#This Row],[FirstLetter]]="Y","Yes","No")</f>
        <v>Yes</v>
      </c>
      <c r="N17832" s="1" t="str">
        <f>IF(OR(BART_Rides[[#This Row],[Station Code]]="EM", BART_Rides[[#This Row],[Station Code]]="MT", BART_Rides[[#This Row],[Station Code]]="PL", BART_Rides[[#This Row],[Station Code]]="CC"), "Yes", "No")</f>
        <v>No</v>
      </c>
    </row>
    <row r="17833" spans="6:14">
      <c r="F17833" s="3">
        <v>44508</v>
      </c>
      <c r="G17833" s="1" t="s">
        <v>91</v>
      </c>
      <c r="H17833" s="1" t="s">
        <v>105</v>
      </c>
      <c r="I17833" s="1">
        <v>446</v>
      </c>
      <c r="J17833" s="1">
        <f>MONTH(BART_Rides[[#This Row],[Date]])</f>
        <v>11</v>
      </c>
      <c r="K17833" s="1">
        <f>WEEKDAY(BART_Rides[[#This Row],[Date]],2)</f>
        <v>1</v>
      </c>
      <c r="L17833" s="1" t="str">
        <f>LEFT(BART_Rides[[#This Row],[Lines]],1)</f>
        <v>Y</v>
      </c>
      <c r="M17833" s="1" t="str">
        <f>IF(BART_Rides[[#This Row],[FirstLetter]]="Y","Yes","No")</f>
        <v>Yes</v>
      </c>
      <c r="N17833" s="1" t="str">
        <f>IF(OR(BART_Rides[[#This Row],[Station Code]]="EM", BART_Rides[[#This Row],[Station Code]]="MT", BART_Rides[[#This Row],[Station Code]]="PL", BART_Rides[[#This Row],[Station Code]]="CC"), "Yes", "No")</f>
        <v>No</v>
      </c>
    </row>
    <row r="17834" spans="6:14">
      <c r="F17834" s="3">
        <v>44509</v>
      </c>
      <c r="G17834" s="1" t="s">
        <v>91</v>
      </c>
      <c r="H17834" s="1" t="s">
        <v>105</v>
      </c>
      <c r="I17834" s="1">
        <v>517</v>
      </c>
      <c r="J17834" s="1">
        <f>MONTH(BART_Rides[[#This Row],[Date]])</f>
        <v>11</v>
      </c>
      <c r="K17834" s="1">
        <f>WEEKDAY(BART_Rides[[#This Row],[Date]],2)</f>
        <v>2</v>
      </c>
      <c r="L17834" s="1" t="str">
        <f>LEFT(BART_Rides[[#This Row],[Lines]],1)</f>
        <v>Y</v>
      </c>
      <c r="M17834" s="1" t="str">
        <f>IF(BART_Rides[[#This Row],[FirstLetter]]="Y","Yes","No")</f>
        <v>Yes</v>
      </c>
      <c r="N17834" s="1" t="str">
        <f>IF(OR(BART_Rides[[#This Row],[Station Code]]="EM", BART_Rides[[#This Row],[Station Code]]="MT", BART_Rides[[#This Row],[Station Code]]="PL", BART_Rides[[#This Row],[Station Code]]="CC"), "Yes", "No")</f>
        <v>No</v>
      </c>
    </row>
    <row r="17835" spans="6:14">
      <c r="F17835" s="3">
        <v>44510</v>
      </c>
      <c r="G17835" s="1" t="s">
        <v>91</v>
      </c>
      <c r="H17835" s="1" t="s">
        <v>105</v>
      </c>
      <c r="I17835" s="1">
        <v>525</v>
      </c>
      <c r="J17835" s="1">
        <f>MONTH(BART_Rides[[#This Row],[Date]])</f>
        <v>11</v>
      </c>
      <c r="K17835" s="1">
        <f>WEEKDAY(BART_Rides[[#This Row],[Date]],2)</f>
        <v>3</v>
      </c>
      <c r="L17835" s="1" t="str">
        <f>LEFT(BART_Rides[[#This Row],[Lines]],1)</f>
        <v>Y</v>
      </c>
      <c r="M17835" s="1" t="str">
        <f>IF(BART_Rides[[#This Row],[FirstLetter]]="Y","Yes","No")</f>
        <v>Yes</v>
      </c>
      <c r="N17835" s="1" t="str">
        <f>IF(OR(BART_Rides[[#This Row],[Station Code]]="EM", BART_Rides[[#This Row],[Station Code]]="MT", BART_Rides[[#This Row],[Station Code]]="PL", BART_Rides[[#This Row],[Station Code]]="CC"), "Yes", "No")</f>
        <v>No</v>
      </c>
    </row>
    <row r="17836" spans="6:14">
      <c r="F17836" s="3">
        <v>44511</v>
      </c>
      <c r="G17836" s="1" t="s">
        <v>91</v>
      </c>
      <c r="H17836" s="1" t="s">
        <v>105</v>
      </c>
      <c r="I17836" s="1">
        <v>376</v>
      </c>
      <c r="J17836" s="1">
        <f>MONTH(BART_Rides[[#This Row],[Date]])</f>
        <v>11</v>
      </c>
      <c r="K17836" s="1">
        <f>WEEKDAY(BART_Rides[[#This Row],[Date]],2)</f>
        <v>4</v>
      </c>
      <c r="L17836" s="1" t="str">
        <f>LEFT(BART_Rides[[#This Row],[Lines]],1)</f>
        <v>Y</v>
      </c>
      <c r="M17836" s="1" t="str">
        <f>IF(BART_Rides[[#This Row],[FirstLetter]]="Y","Yes","No")</f>
        <v>Yes</v>
      </c>
      <c r="N17836" s="1" t="str">
        <f>IF(OR(BART_Rides[[#This Row],[Station Code]]="EM", BART_Rides[[#This Row],[Station Code]]="MT", BART_Rides[[#This Row],[Station Code]]="PL", BART_Rides[[#This Row],[Station Code]]="CC"), "Yes", "No")</f>
        <v>No</v>
      </c>
    </row>
    <row r="17837" spans="6:14">
      <c r="F17837" s="3">
        <v>44512</v>
      </c>
      <c r="G17837" s="1" t="s">
        <v>91</v>
      </c>
      <c r="H17837" s="1" t="s">
        <v>105</v>
      </c>
      <c r="I17837" s="1">
        <v>509</v>
      </c>
      <c r="J17837" s="1">
        <f>MONTH(BART_Rides[[#This Row],[Date]])</f>
        <v>11</v>
      </c>
      <c r="K17837" s="1">
        <f>WEEKDAY(BART_Rides[[#This Row],[Date]],2)</f>
        <v>5</v>
      </c>
      <c r="L17837" s="1" t="str">
        <f>LEFT(BART_Rides[[#This Row],[Lines]],1)</f>
        <v>Y</v>
      </c>
      <c r="M17837" s="1" t="str">
        <f>IF(BART_Rides[[#This Row],[FirstLetter]]="Y","Yes","No")</f>
        <v>Yes</v>
      </c>
      <c r="N17837" s="1" t="str">
        <f>IF(OR(BART_Rides[[#This Row],[Station Code]]="EM", BART_Rides[[#This Row],[Station Code]]="MT", BART_Rides[[#This Row],[Station Code]]="PL", BART_Rides[[#This Row],[Station Code]]="CC"), "Yes", "No")</f>
        <v>No</v>
      </c>
    </row>
    <row r="17838" spans="6:14">
      <c r="F17838" s="3">
        <v>44513</v>
      </c>
      <c r="G17838" s="1" t="s">
        <v>91</v>
      </c>
      <c r="H17838" s="1" t="s">
        <v>105</v>
      </c>
      <c r="I17838" s="1">
        <v>249</v>
      </c>
      <c r="J17838" s="1">
        <f>MONTH(BART_Rides[[#This Row],[Date]])</f>
        <v>11</v>
      </c>
      <c r="K17838" s="1">
        <f>WEEKDAY(BART_Rides[[#This Row],[Date]],2)</f>
        <v>6</v>
      </c>
      <c r="L17838" s="1" t="str">
        <f>LEFT(BART_Rides[[#This Row],[Lines]],1)</f>
        <v>Y</v>
      </c>
      <c r="M17838" s="1" t="str">
        <f>IF(BART_Rides[[#This Row],[FirstLetter]]="Y","Yes","No")</f>
        <v>Yes</v>
      </c>
      <c r="N17838" s="1" t="str">
        <f>IF(OR(BART_Rides[[#This Row],[Station Code]]="EM", BART_Rides[[#This Row],[Station Code]]="MT", BART_Rides[[#This Row],[Station Code]]="PL", BART_Rides[[#This Row],[Station Code]]="CC"), "Yes", "No")</f>
        <v>No</v>
      </c>
    </row>
    <row r="17839" spans="6:14">
      <c r="F17839" s="3">
        <v>44514</v>
      </c>
      <c r="G17839" s="1" t="s">
        <v>91</v>
      </c>
      <c r="H17839" s="1" t="s">
        <v>105</v>
      </c>
      <c r="I17839" s="1">
        <v>158</v>
      </c>
      <c r="J17839" s="1">
        <f>MONTH(BART_Rides[[#This Row],[Date]])</f>
        <v>11</v>
      </c>
      <c r="K17839" s="1">
        <f>WEEKDAY(BART_Rides[[#This Row],[Date]],2)</f>
        <v>7</v>
      </c>
      <c r="L17839" s="1" t="str">
        <f>LEFT(BART_Rides[[#This Row],[Lines]],1)</f>
        <v>Y</v>
      </c>
      <c r="M17839" s="1" t="str">
        <f>IF(BART_Rides[[#This Row],[FirstLetter]]="Y","Yes","No")</f>
        <v>Yes</v>
      </c>
      <c r="N17839" s="1" t="str">
        <f>IF(OR(BART_Rides[[#This Row],[Station Code]]="EM", BART_Rides[[#This Row],[Station Code]]="MT", BART_Rides[[#This Row],[Station Code]]="PL", BART_Rides[[#This Row],[Station Code]]="CC"), "Yes", "No")</f>
        <v>No</v>
      </c>
    </row>
    <row r="17840" spans="6:14">
      <c r="F17840" s="3">
        <v>44515</v>
      </c>
      <c r="G17840" s="1" t="s">
        <v>91</v>
      </c>
      <c r="H17840" s="1" t="s">
        <v>105</v>
      </c>
      <c r="I17840" s="1">
        <v>492</v>
      </c>
      <c r="J17840" s="1">
        <f>MONTH(BART_Rides[[#This Row],[Date]])</f>
        <v>11</v>
      </c>
      <c r="K17840" s="1">
        <f>WEEKDAY(BART_Rides[[#This Row],[Date]],2)</f>
        <v>1</v>
      </c>
      <c r="L17840" s="1" t="str">
        <f>LEFT(BART_Rides[[#This Row],[Lines]],1)</f>
        <v>Y</v>
      </c>
      <c r="M17840" s="1" t="str">
        <f>IF(BART_Rides[[#This Row],[FirstLetter]]="Y","Yes","No")</f>
        <v>Yes</v>
      </c>
      <c r="N17840" s="1" t="str">
        <f>IF(OR(BART_Rides[[#This Row],[Station Code]]="EM", BART_Rides[[#This Row],[Station Code]]="MT", BART_Rides[[#This Row],[Station Code]]="PL", BART_Rides[[#This Row],[Station Code]]="CC"), "Yes", "No")</f>
        <v>No</v>
      </c>
    </row>
    <row r="17841" spans="6:14">
      <c r="F17841" s="3">
        <v>44516</v>
      </c>
      <c r="G17841" s="1" t="s">
        <v>91</v>
      </c>
      <c r="H17841" s="1" t="s">
        <v>105</v>
      </c>
      <c r="I17841" s="1">
        <v>524</v>
      </c>
      <c r="J17841" s="1">
        <f>MONTH(BART_Rides[[#This Row],[Date]])</f>
        <v>11</v>
      </c>
      <c r="K17841" s="1">
        <f>WEEKDAY(BART_Rides[[#This Row],[Date]],2)</f>
        <v>2</v>
      </c>
      <c r="L17841" s="1" t="str">
        <f>LEFT(BART_Rides[[#This Row],[Lines]],1)</f>
        <v>Y</v>
      </c>
      <c r="M17841" s="1" t="str">
        <f>IF(BART_Rides[[#This Row],[FirstLetter]]="Y","Yes","No")</f>
        <v>Yes</v>
      </c>
      <c r="N17841" s="1" t="str">
        <f>IF(OR(BART_Rides[[#This Row],[Station Code]]="EM", BART_Rides[[#This Row],[Station Code]]="MT", BART_Rides[[#This Row],[Station Code]]="PL", BART_Rides[[#This Row],[Station Code]]="CC"), "Yes", "No")</f>
        <v>No</v>
      </c>
    </row>
    <row r="17842" spans="6:14">
      <c r="F17842" s="3">
        <v>44517</v>
      </c>
      <c r="G17842" s="1" t="s">
        <v>91</v>
      </c>
      <c r="H17842" s="1" t="s">
        <v>105</v>
      </c>
      <c r="I17842" s="1">
        <v>539</v>
      </c>
      <c r="J17842" s="1">
        <f>MONTH(BART_Rides[[#This Row],[Date]])</f>
        <v>11</v>
      </c>
      <c r="K17842" s="1">
        <f>WEEKDAY(BART_Rides[[#This Row],[Date]],2)</f>
        <v>3</v>
      </c>
      <c r="L17842" s="1" t="str">
        <f>LEFT(BART_Rides[[#This Row],[Lines]],1)</f>
        <v>Y</v>
      </c>
      <c r="M17842" s="1" t="str">
        <f>IF(BART_Rides[[#This Row],[FirstLetter]]="Y","Yes","No")</f>
        <v>Yes</v>
      </c>
      <c r="N17842" s="1" t="str">
        <f>IF(OR(BART_Rides[[#This Row],[Station Code]]="EM", BART_Rides[[#This Row],[Station Code]]="MT", BART_Rides[[#This Row],[Station Code]]="PL", BART_Rides[[#This Row],[Station Code]]="CC"), "Yes", "No")</f>
        <v>No</v>
      </c>
    </row>
    <row r="17843" spans="6:14">
      <c r="F17843" s="3">
        <v>44518</v>
      </c>
      <c r="G17843" s="1" t="s">
        <v>91</v>
      </c>
      <c r="H17843" s="1" t="s">
        <v>105</v>
      </c>
      <c r="I17843" s="1">
        <v>522</v>
      </c>
      <c r="J17843" s="1">
        <f>MONTH(BART_Rides[[#This Row],[Date]])</f>
        <v>11</v>
      </c>
      <c r="K17843" s="1">
        <f>WEEKDAY(BART_Rides[[#This Row],[Date]],2)</f>
        <v>4</v>
      </c>
      <c r="L17843" s="1" t="str">
        <f>LEFT(BART_Rides[[#This Row],[Lines]],1)</f>
        <v>Y</v>
      </c>
      <c r="M17843" s="1" t="str">
        <f>IF(BART_Rides[[#This Row],[FirstLetter]]="Y","Yes","No")</f>
        <v>Yes</v>
      </c>
      <c r="N17843" s="1" t="str">
        <f>IF(OR(BART_Rides[[#This Row],[Station Code]]="EM", BART_Rides[[#This Row],[Station Code]]="MT", BART_Rides[[#This Row],[Station Code]]="PL", BART_Rides[[#This Row],[Station Code]]="CC"), "Yes", "No")</f>
        <v>No</v>
      </c>
    </row>
    <row r="17844" spans="6:14">
      <c r="F17844" s="3">
        <v>44519</v>
      </c>
      <c r="G17844" s="1" t="s">
        <v>91</v>
      </c>
      <c r="H17844" s="1" t="s">
        <v>105</v>
      </c>
      <c r="I17844" s="1">
        <v>505</v>
      </c>
      <c r="J17844" s="1">
        <f>MONTH(BART_Rides[[#This Row],[Date]])</f>
        <v>11</v>
      </c>
      <c r="K17844" s="1">
        <f>WEEKDAY(BART_Rides[[#This Row],[Date]],2)</f>
        <v>5</v>
      </c>
      <c r="L17844" s="1" t="str">
        <f>LEFT(BART_Rides[[#This Row],[Lines]],1)</f>
        <v>Y</v>
      </c>
      <c r="M17844" s="1" t="str">
        <f>IF(BART_Rides[[#This Row],[FirstLetter]]="Y","Yes","No")</f>
        <v>Yes</v>
      </c>
      <c r="N17844" s="1" t="str">
        <f>IF(OR(BART_Rides[[#This Row],[Station Code]]="EM", BART_Rides[[#This Row],[Station Code]]="MT", BART_Rides[[#This Row],[Station Code]]="PL", BART_Rides[[#This Row],[Station Code]]="CC"), "Yes", "No")</f>
        <v>No</v>
      </c>
    </row>
    <row r="17845" spans="6:14">
      <c r="F17845" s="3">
        <v>44520</v>
      </c>
      <c r="G17845" s="1" t="s">
        <v>91</v>
      </c>
      <c r="H17845" s="1" t="s">
        <v>105</v>
      </c>
      <c r="I17845" s="1">
        <v>207</v>
      </c>
      <c r="J17845" s="1">
        <f>MONTH(BART_Rides[[#This Row],[Date]])</f>
        <v>11</v>
      </c>
      <c r="K17845" s="1">
        <f>WEEKDAY(BART_Rides[[#This Row],[Date]],2)</f>
        <v>6</v>
      </c>
      <c r="L17845" s="1" t="str">
        <f>LEFT(BART_Rides[[#This Row],[Lines]],1)</f>
        <v>Y</v>
      </c>
      <c r="M17845" s="1" t="str">
        <f>IF(BART_Rides[[#This Row],[FirstLetter]]="Y","Yes","No")</f>
        <v>Yes</v>
      </c>
      <c r="N17845" s="1" t="str">
        <f>IF(OR(BART_Rides[[#This Row],[Station Code]]="EM", BART_Rides[[#This Row],[Station Code]]="MT", BART_Rides[[#This Row],[Station Code]]="PL", BART_Rides[[#This Row],[Station Code]]="CC"), "Yes", "No")</f>
        <v>No</v>
      </c>
    </row>
    <row r="17846" spans="6:14">
      <c r="F17846" s="3">
        <v>44521</v>
      </c>
      <c r="G17846" s="1" t="s">
        <v>91</v>
      </c>
      <c r="H17846" s="1" t="s">
        <v>105</v>
      </c>
      <c r="I17846" s="1">
        <v>176</v>
      </c>
      <c r="J17846" s="1">
        <f>MONTH(BART_Rides[[#This Row],[Date]])</f>
        <v>11</v>
      </c>
      <c r="K17846" s="1">
        <f>WEEKDAY(BART_Rides[[#This Row],[Date]],2)</f>
        <v>7</v>
      </c>
      <c r="L17846" s="1" t="str">
        <f>LEFT(BART_Rides[[#This Row],[Lines]],1)</f>
        <v>Y</v>
      </c>
      <c r="M17846" s="1" t="str">
        <f>IF(BART_Rides[[#This Row],[FirstLetter]]="Y","Yes","No")</f>
        <v>Yes</v>
      </c>
      <c r="N17846" s="1" t="str">
        <f>IF(OR(BART_Rides[[#This Row],[Station Code]]="EM", BART_Rides[[#This Row],[Station Code]]="MT", BART_Rides[[#This Row],[Station Code]]="PL", BART_Rides[[#This Row],[Station Code]]="CC"), "Yes", "No")</f>
        <v>No</v>
      </c>
    </row>
    <row r="17847" spans="6:14">
      <c r="F17847" s="3">
        <v>44522</v>
      </c>
      <c r="G17847" s="1" t="s">
        <v>91</v>
      </c>
      <c r="H17847" s="1" t="s">
        <v>105</v>
      </c>
      <c r="I17847" s="1">
        <v>444</v>
      </c>
      <c r="J17847" s="1">
        <f>MONTH(BART_Rides[[#This Row],[Date]])</f>
        <v>11</v>
      </c>
      <c r="K17847" s="1">
        <f>WEEKDAY(BART_Rides[[#This Row],[Date]],2)</f>
        <v>1</v>
      </c>
      <c r="L17847" s="1" t="str">
        <f>LEFT(BART_Rides[[#This Row],[Lines]],1)</f>
        <v>Y</v>
      </c>
      <c r="M17847" s="1" t="str">
        <f>IF(BART_Rides[[#This Row],[FirstLetter]]="Y","Yes","No")</f>
        <v>Yes</v>
      </c>
      <c r="N17847" s="1" t="str">
        <f>IF(OR(BART_Rides[[#This Row],[Station Code]]="EM", BART_Rides[[#This Row],[Station Code]]="MT", BART_Rides[[#This Row],[Station Code]]="PL", BART_Rides[[#This Row],[Station Code]]="CC"), "Yes", "No")</f>
        <v>No</v>
      </c>
    </row>
    <row r="17848" spans="6:14">
      <c r="F17848" s="3">
        <v>44523</v>
      </c>
      <c r="G17848" s="1" t="s">
        <v>91</v>
      </c>
      <c r="H17848" s="1" t="s">
        <v>105</v>
      </c>
      <c r="I17848" s="1">
        <v>445</v>
      </c>
      <c r="J17848" s="1">
        <f>MONTH(BART_Rides[[#This Row],[Date]])</f>
        <v>11</v>
      </c>
      <c r="K17848" s="1">
        <f>WEEKDAY(BART_Rides[[#This Row],[Date]],2)</f>
        <v>2</v>
      </c>
      <c r="L17848" s="1" t="str">
        <f>LEFT(BART_Rides[[#This Row],[Lines]],1)</f>
        <v>Y</v>
      </c>
      <c r="M17848" s="1" t="str">
        <f>IF(BART_Rides[[#This Row],[FirstLetter]]="Y","Yes","No")</f>
        <v>Yes</v>
      </c>
      <c r="N17848" s="1" t="str">
        <f>IF(OR(BART_Rides[[#This Row],[Station Code]]="EM", BART_Rides[[#This Row],[Station Code]]="MT", BART_Rides[[#This Row],[Station Code]]="PL", BART_Rides[[#This Row],[Station Code]]="CC"), "Yes", "No")</f>
        <v>No</v>
      </c>
    </row>
    <row r="17849" spans="6:14">
      <c r="F17849" s="3">
        <v>44524</v>
      </c>
      <c r="G17849" s="1" t="s">
        <v>91</v>
      </c>
      <c r="H17849" s="1" t="s">
        <v>105</v>
      </c>
      <c r="I17849" s="1">
        <v>426</v>
      </c>
      <c r="J17849" s="1">
        <f>MONTH(BART_Rides[[#This Row],[Date]])</f>
        <v>11</v>
      </c>
      <c r="K17849" s="1">
        <f>WEEKDAY(BART_Rides[[#This Row],[Date]],2)</f>
        <v>3</v>
      </c>
      <c r="L17849" s="1" t="str">
        <f>LEFT(BART_Rides[[#This Row],[Lines]],1)</f>
        <v>Y</v>
      </c>
      <c r="M17849" s="1" t="str">
        <f>IF(BART_Rides[[#This Row],[FirstLetter]]="Y","Yes","No")</f>
        <v>Yes</v>
      </c>
      <c r="N17849" s="1" t="str">
        <f>IF(OR(BART_Rides[[#This Row],[Station Code]]="EM", BART_Rides[[#This Row],[Station Code]]="MT", BART_Rides[[#This Row],[Station Code]]="PL", BART_Rides[[#This Row],[Station Code]]="CC"), "Yes", "No")</f>
        <v>No</v>
      </c>
    </row>
    <row r="17850" spans="6:14">
      <c r="F17850" s="3">
        <v>44525</v>
      </c>
      <c r="G17850" s="1" t="s">
        <v>91</v>
      </c>
      <c r="H17850" s="1" t="s">
        <v>105</v>
      </c>
      <c r="I17850" s="1">
        <v>151</v>
      </c>
      <c r="J17850" s="1">
        <f>MONTH(BART_Rides[[#This Row],[Date]])</f>
        <v>11</v>
      </c>
      <c r="K17850" s="1">
        <f>WEEKDAY(BART_Rides[[#This Row],[Date]],2)</f>
        <v>4</v>
      </c>
      <c r="L17850" s="1" t="str">
        <f>LEFT(BART_Rides[[#This Row],[Lines]],1)</f>
        <v>Y</v>
      </c>
      <c r="M17850" s="1" t="str">
        <f>IF(BART_Rides[[#This Row],[FirstLetter]]="Y","Yes","No")</f>
        <v>Yes</v>
      </c>
      <c r="N17850" s="1" t="str">
        <f>IF(OR(BART_Rides[[#This Row],[Station Code]]="EM", BART_Rides[[#This Row],[Station Code]]="MT", BART_Rides[[#This Row],[Station Code]]="PL", BART_Rides[[#This Row],[Station Code]]="CC"), "Yes", "No")</f>
        <v>No</v>
      </c>
    </row>
    <row r="17851" spans="6:14">
      <c r="F17851" s="3">
        <v>44526</v>
      </c>
      <c r="G17851" s="1" t="s">
        <v>91</v>
      </c>
      <c r="H17851" s="1" t="s">
        <v>105</v>
      </c>
      <c r="I17851" s="1">
        <v>240</v>
      </c>
      <c r="J17851" s="1">
        <f>MONTH(BART_Rides[[#This Row],[Date]])</f>
        <v>11</v>
      </c>
      <c r="K17851" s="1">
        <f>WEEKDAY(BART_Rides[[#This Row],[Date]],2)</f>
        <v>5</v>
      </c>
      <c r="L17851" s="1" t="str">
        <f>LEFT(BART_Rides[[#This Row],[Lines]],1)</f>
        <v>Y</v>
      </c>
      <c r="M17851" s="1" t="str">
        <f>IF(BART_Rides[[#This Row],[FirstLetter]]="Y","Yes","No")</f>
        <v>Yes</v>
      </c>
      <c r="N17851" s="1" t="str">
        <f>IF(OR(BART_Rides[[#This Row],[Station Code]]="EM", BART_Rides[[#This Row],[Station Code]]="MT", BART_Rides[[#This Row],[Station Code]]="PL", BART_Rides[[#This Row],[Station Code]]="CC"), "Yes", "No")</f>
        <v>No</v>
      </c>
    </row>
    <row r="17852" spans="6:14">
      <c r="F17852" s="3">
        <v>44527</v>
      </c>
      <c r="G17852" s="1" t="s">
        <v>91</v>
      </c>
      <c r="H17852" s="1" t="s">
        <v>105</v>
      </c>
      <c r="I17852" s="1">
        <v>216</v>
      </c>
      <c r="J17852" s="1">
        <f>MONTH(BART_Rides[[#This Row],[Date]])</f>
        <v>11</v>
      </c>
      <c r="K17852" s="1">
        <f>WEEKDAY(BART_Rides[[#This Row],[Date]],2)</f>
        <v>6</v>
      </c>
      <c r="L17852" s="1" t="str">
        <f>LEFT(BART_Rides[[#This Row],[Lines]],1)</f>
        <v>Y</v>
      </c>
      <c r="M17852" s="1" t="str">
        <f>IF(BART_Rides[[#This Row],[FirstLetter]]="Y","Yes","No")</f>
        <v>Yes</v>
      </c>
      <c r="N17852" s="1" t="str">
        <f>IF(OR(BART_Rides[[#This Row],[Station Code]]="EM", BART_Rides[[#This Row],[Station Code]]="MT", BART_Rides[[#This Row],[Station Code]]="PL", BART_Rides[[#This Row],[Station Code]]="CC"), "Yes", "No")</f>
        <v>No</v>
      </c>
    </row>
    <row r="17853" spans="6:14">
      <c r="F17853" s="3">
        <v>44528</v>
      </c>
      <c r="G17853" s="1" t="s">
        <v>91</v>
      </c>
      <c r="H17853" s="1" t="s">
        <v>105</v>
      </c>
      <c r="I17853" s="1">
        <v>145</v>
      </c>
      <c r="J17853" s="1">
        <f>MONTH(BART_Rides[[#This Row],[Date]])</f>
        <v>11</v>
      </c>
      <c r="K17853" s="1">
        <f>WEEKDAY(BART_Rides[[#This Row],[Date]],2)</f>
        <v>7</v>
      </c>
      <c r="L17853" s="1" t="str">
        <f>LEFT(BART_Rides[[#This Row],[Lines]],1)</f>
        <v>Y</v>
      </c>
      <c r="M17853" s="1" t="str">
        <f>IF(BART_Rides[[#This Row],[FirstLetter]]="Y","Yes","No")</f>
        <v>Yes</v>
      </c>
      <c r="N17853" s="1" t="str">
        <f>IF(OR(BART_Rides[[#This Row],[Station Code]]="EM", BART_Rides[[#This Row],[Station Code]]="MT", BART_Rides[[#This Row],[Station Code]]="PL", BART_Rides[[#This Row],[Station Code]]="CC"), "Yes", "No")</f>
        <v>No</v>
      </c>
    </row>
    <row r="17854" spans="6:14">
      <c r="F17854" s="3">
        <v>44529</v>
      </c>
      <c r="G17854" s="1" t="s">
        <v>91</v>
      </c>
      <c r="H17854" s="1" t="s">
        <v>105</v>
      </c>
      <c r="I17854" s="1">
        <v>498</v>
      </c>
      <c r="J17854" s="1">
        <f>MONTH(BART_Rides[[#This Row],[Date]])</f>
        <v>11</v>
      </c>
      <c r="K17854" s="1">
        <f>WEEKDAY(BART_Rides[[#This Row],[Date]],2)</f>
        <v>1</v>
      </c>
      <c r="L17854" s="1" t="str">
        <f>LEFT(BART_Rides[[#This Row],[Lines]],1)</f>
        <v>Y</v>
      </c>
      <c r="M17854" s="1" t="str">
        <f>IF(BART_Rides[[#This Row],[FirstLetter]]="Y","Yes","No")</f>
        <v>Yes</v>
      </c>
      <c r="N17854" s="1" t="str">
        <f>IF(OR(BART_Rides[[#This Row],[Station Code]]="EM", BART_Rides[[#This Row],[Station Code]]="MT", BART_Rides[[#This Row],[Station Code]]="PL", BART_Rides[[#This Row],[Station Code]]="CC"), "Yes", "No")</f>
        <v>No</v>
      </c>
    </row>
    <row r="17855" spans="6:14">
      <c r="F17855" s="3">
        <v>44530</v>
      </c>
      <c r="G17855" s="1" t="s">
        <v>91</v>
      </c>
      <c r="H17855" s="1" t="s">
        <v>105</v>
      </c>
      <c r="I17855" s="1">
        <v>509</v>
      </c>
      <c r="J17855" s="1">
        <f>MONTH(BART_Rides[[#This Row],[Date]])</f>
        <v>11</v>
      </c>
      <c r="K17855" s="1">
        <f>WEEKDAY(BART_Rides[[#This Row],[Date]],2)</f>
        <v>2</v>
      </c>
      <c r="L17855" s="1" t="str">
        <f>LEFT(BART_Rides[[#This Row],[Lines]],1)</f>
        <v>Y</v>
      </c>
      <c r="M17855" s="1" t="str">
        <f>IF(BART_Rides[[#This Row],[FirstLetter]]="Y","Yes","No")</f>
        <v>Yes</v>
      </c>
      <c r="N17855" s="1" t="str">
        <f>IF(OR(BART_Rides[[#This Row],[Station Code]]="EM", BART_Rides[[#This Row],[Station Code]]="MT", BART_Rides[[#This Row],[Station Code]]="PL", BART_Rides[[#This Row],[Station Code]]="CC"), "Yes", "No")</f>
        <v>No</v>
      </c>
    </row>
    <row r="17856" spans="6:14">
      <c r="F17856" s="3">
        <v>44531</v>
      </c>
      <c r="G17856" s="1" t="s">
        <v>91</v>
      </c>
      <c r="H17856" s="1" t="s">
        <v>105</v>
      </c>
      <c r="I17856" s="1">
        <v>518</v>
      </c>
      <c r="J17856" s="1">
        <f>MONTH(BART_Rides[[#This Row],[Date]])</f>
        <v>12</v>
      </c>
      <c r="K17856" s="1">
        <f>WEEKDAY(BART_Rides[[#This Row],[Date]],2)</f>
        <v>3</v>
      </c>
      <c r="L17856" s="1" t="str">
        <f>LEFT(BART_Rides[[#This Row],[Lines]],1)</f>
        <v>Y</v>
      </c>
      <c r="M17856" s="1" t="str">
        <f>IF(BART_Rides[[#This Row],[FirstLetter]]="Y","Yes","No")</f>
        <v>Yes</v>
      </c>
      <c r="N17856" s="1" t="str">
        <f>IF(OR(BART_Rides[[#This Row],[Station Code]]="EM", BART_Rides[[#This Row],[Station Code]]="MT", BART_Rides[[#This Row],[Station Code]]="PL", BART_Rides[[#This Row],[Station Code]]="CC"), "Yes", "No")</f>
        <v>No</v>
      </c>
    </row>
    <row r="17857" spans="6:14">
      <c r="F17857" s="3">
        <v>44532</v>
      </c>
      <c r="G17857" s="1" t="s">
        <v>91</v>
      </c>
      <c r="H17857" s="1" t="s">
        <v>105</v>
      </c>
      <c r="I17857" s="1">
        <v>551</v>
      </c>
      <c r="J17857" s="1">
        <f>MONTH(BART_Rides[[#This Row],[Date]])</f>
        <v>12</v>
      </c>
      <c r="K17857" s="1">
        <f>WEEKDAY(BART_Rides[[#This Row],[Date]],2)</f>
        <v>4</v>
      </c>
      <c r="L17857" s="1" t="str">
        <f>LEFT(BART_Rides[[#This Row],[Lines]],1)</f>
        <v>Y</v>
      </c>
      <c r="M17857" s="1" t="str">
        <f>IF(BART_Rides[[#This Row],[FirstLetter]]="Y","Yes","No")</f>
        <v>Yes</v>
      </c>
      <c r="N17857" s="1" t="str">
        <f>IF(OR(BART_Rides[[#This Row],[Station Code]]="EM", BART_Rides[[#This Row],[Station Code]]="MT", BART_Rides[[#This Row],[Station Code]]="PL", BART_Rides[[#This Row],[Station Code]]="CC"), "Yes", "No")</f>
        <v>No</v>
      </c>
    </row>
    <row r="17858" spans="6:14">
      <c r="F17858" s="3">
        <v>44533</v>
      </c>
      <c r="G17858" s="1" t="s">
        <v>91</v>
      </c>
      <c r="H17858" s="1" t="s">
        <v>105</v>
      </c>
      <c r="I17858" s="1">
        <v>493</v>
      </c>
      <c r="J17858" s="1">
        <f>MONTH(BART_Rides[[#This Row],[Date]])</f>
        <v>12</v>
      </c>
      <c r="K17858" s="1">
        <f>WEEKDAY(BART_Rides[[#This Row],[Date]],2)</f>
        <v>5</v>
      </c>
      <c r="L17858" s="1" t="str">
        <f>LEFT(BART_Rides[[#This Row],[Lines]],1)</f>
        <v>Y</v>
      </c>
      <c r="M17858" s="1" t="str">
        <f>IF(BART_Rides[[#This Row],[FirstLetter]]="Y","Yes","No")</f>
        <v>Yes</v>
      </c>
      <c r="N17858" s="1" t="str">
        <f>IF(OR(BART_Rides[[#This Row],[Station Code]]="EM", BART_Rides[[#This Row],[Station Code]]="MT", BART_Rides[[#This Row],[Station Code]]="PL", BART_Rides[[#This Row],[Station Code]]="CC"), "Yes", "No")</f>
        <v>No</v>
      </c>
    </row>
    <row r="17859" spans="6:14">
      <c r="F17859" s="3">
        <v>44534</v>
      </c>
      <c r="G17859" s="1" t="s">
        <v>91</v>
      </c>
      <c r="H17859" s="1" t="s">
        <v>105</v>
      </c>
      <c r="I17859" s="1">
        <v>207</v>
      </c>
      <c r="J17859" s="1">
        <f>MONTH(BART_Rides[[#This Row],[Date]])</f>
        <v>12</v>
      </c>
      <c r="K17859" s="1">
        <f>WEEKDAY(BART_Rides[[#This Row],[Date]],2)</f>
        <v>6</v>
      </c>
      <c r="L17859" s="1" t="str">
        <f>LEFT(BART_Rides[[#This Row],[Lines]],1)</f>
        <v>Y</v>
      </c>
      <c r="M17859" s="1" t="str">
        <f>IF(BART_Rides[[#This Row],[FirstLetter]]="Y","Yes","No")</f>
        <v>Yes</v>
      </c>
      <c r="N17859" s="1" t="str">
        <f>IF(OR(BART_Rides[[#This Row],[Station Code]]="EM", BART_Rides[[#This Row],[Station Code]]="MT", BART_Rides[[#This Row],[Station Code]]="PL", BART_Rides[[#This Row],[Station Code]]="CC"), "Yes", "No")</f>
        <v>No</v>
      </c>
    </row>
    <row r="17860" spans="6:14">
      <c r="F17860" s="3">
        <v>44535</v>
      </c>
      <c r="G17860" s="1" t="s">
        <v>91</v>
      </c>
      <c r="H17860" s="1" t="s">
        <v>105</v>
      </c>
      <c r="I17860" s="1">
        <v>147</v>
      </c>
      <c r="J17860" s="1">
        <f>MONTH(BART_Rides[[#This Row],[Date]])</f>
        <v>12</v>
      </c>
      <c r="K17860" s="1">
        <f>WEEKDAY(BART_Rides[[#This Row],[Date]],2)</f>
        <v>7</v>
      </c>
      <c r="L17860" s="1" t="str">
        <f>LEFT(BART_Rides[[#This Row],[Lines]],1)</f>
        <v>Y</v>
      </c>
      <c r="M17860" s="1" t="str">
        <f>IF(BART_Rides[[#This Row],[FirstLetter]]="Y","Yes","No")</f>
        <v>Yes</v>
      </c>
      <c r="N17860" s="1" t="str">
        <f>IF(OR(BART_Rides[[#This Row],[Station Code]]="EM", BART_Rides[[#This Row],[Station Code]]="MT", BART_Rides[[#This Row],[Station Code]]="PL", BART_Rides[[#This Row],[Station Code]]="CC"), "Yes", "No")</f>
        <v>No</v>
      </c>
    </row>
    <row r="17861" spans="6:14">
      <c r="F17861" s="3">
        <v>44536</v>
      </c>
      <c r="G17861" s="1" t="s">
        <v>91</v>
      </c>
      <c r="H17861" s="1" t="s">
        <v>105</v>
      </c>
      <c r="I17861" s="1">
        <v>498</v>
      </c>
      <c r="J17861" s="1">
        <f>MONTH(BART_Rides[[#This Row],[Date]])</f>
        <v>12</v>
      </c>
      <c r="K17861" s="1">
        <f>WEEKDAY(BART_Rides[[#This Row],[Date]],2)</f>
        <v>1</v>
      </c>
      <c r="L17861" s="1" t="str">
        <f>LEFT(BART_Rides[[#This Row],[Lines]],1)</f>
        <v>Y</v>
      </c>
      <c r="M17861" s="1" t="str">
        <f>IF(BART_Rides[[#This Row],[FirstLetter]]="Y","Yes","No")</f>
        <v>Yes</v>
      </c>
      <c r="N17861" s="1" t="str">
        <f>IF(OR(BART_Rides[[#This Row],[Station Code]]="EM", BART_Rides[[#This Row],[Station Code]]="MT", BART_Rides[[#This Row],[Station Code]]="PL", BART_Rides[[#This Row],[Station Code]]="CC"), "Yes", "No")</f>
        <v>No</v>
      </c>
    </row>
    <row r="17862" spans="6:14">
      <c r="F17862" s="3">
        <v>44537</v>
      </c>
      <c r="G17862" s="1" t="s">
        <v>91</v>
      </c>
      <c r="H17862" s="1" t="s">
        <v>105</v>
      </c>
      <c r="I17862" s="1">
        <v>550</v>
      </c>
      <c r="J17862" s="1">
        <f>MONTH(BART_Rides[[#This Row],[Date]])</f>
        <v>12</v>
      </c>
      <c r="K17862" s="1">
        <f>WEEKDAY(BART_Rides[[#This Row],[Date]],2)</f>
        <v>2</v>
      </c>
      <c r="L17862" s="1" t="str">
        <f>LEFT(BART_Rides[[#This Row],[Lines]],1)</f>
        <v>Y</v>
      </c>
      <c r="M17862" s="1" t="str">
        <f>IF(BART_Rides[[#This Row],[FirstLetter]]="Y","Yes","No")</f>
        <v>Yes</v>
      </c>
      <c r="N17862" s="1" t="str">
        <f>IF(OR(BART_Rides[[#This Row],[Station Code]]="EM", BART_Rides[[#This Row],[Station Code]]="MT", BART_Rides[[#This Row],[Station Code]]="PL", BART_Rides[[#This Row],[Station Code]]="CC"), "Yes", "No")</f>
        <v>No</v>
      </c>
    </row>
    <row r="17863" spans="6:14">
      <c r="F17863" s="3">
        <v>44538</v>
      </c>
      <c r="G17863" s="1" t="s">
        <v>91</v>
      </c>
      <c r="H17863" s="1" t="s">
        <v>105</v>
      </c>
      <c r="I17863" s="1">
        <v>514</v>
      </c>
      <c r="J17863" s="1">
        <f>MONTH(BART_Rides[[#This Row],[Date]])</f>
        <v>12</v>
      </c>
      <c r="K17863" s="1">
        <f>WEEKDAY(BART_Rides[[#This Row],[Date]],2)</f>
        <v>3</v>
      </c>
      <c r="L17863" s="1" t="str">
        <f>LEFT(BART_Rides[[#This Row],[Lines]],1)</f>
        <v>Y</v>
      </c>
      <c r="M17863" s="1" t="str">
        <f>IF(BART_Rides[[#This Row],[FirstLetter]]="Y","Yes","No")</f>
        <v>Yes</v>
      </c>
      <c r="N17863" s="1" t="str">
        <f>IF(OR(BART_Rides[[#This Row],[Station Code]]="EM", BART_Rides[[#This Row],[Station Code]]="MT", BART_Rides[[#This Row],[Station Code]]="PL", BART_Rides[[#This Row],[Station Code]]="CC"), "Yes", "No")</f>
        <v>No</v>
      </c>
    </row>
    <row r="17864" spans="6:14">
      <c r="F17864" s="3">
        <v>44539</v>
      </c>
      <c r="G17864" s="1" t="s">
        <v>91</v>
      </c>
      <c r="H17864" s="1" t="s">
        <v>105</v>
      </c>
      <c r="I17864" s="1">
        <v>497</v>
      </c>
      <c r="J17864" s="1">
        <f>MONTH(BART_Rides[[#This Row],[Date]])</f>
        <v>12</v>
      </c>
      <c r="K17864" s="1">
        <f>WEEKDAY(BART_Rides[[#This Row],[Date]],2)</f>
        <v>4</v>
      </c>
      <c r="L17864" s="1" t="str">
        <f>LEFT(BART_Rides[[#This Row],[Lines]],1)</f>
        <v>Y</v>
      </c>
      <c r="M17864" s="1" t="str">
        <f>IF(BART_Rides[[#This Row],[FirstLetter]]="Y","Yes","No")</f>
        <v>Yes</v>
      </c>
      <c r="N17864" s="1" t="str">
        <f>IF(OR(BART_Rides[[#This Row],[Station Code]]="EM", BART_Rides[[#This Row],[Station Code]]="MT", BART_Rides[[#This Row],[Station Code]]="PL", BART_Rides[[#This Row],[Station Code]]="CC"), "Yes", "No")</f>
        <v>No</v>
      </c>
    </row>
    <row r="17865" spans="6:14">
      <c r="F17865" s="3">
        <v>44540</v>
      </c>
      <c r="G17865" s="1" t="s">
        <v>91</v>
      </c>
      <c r="H17865" s="1" t="s">
        <v>105</v>
      </c>
      <c r="I17865" s="1">
        <v>521</v>
      </c>
      <c r="J17865" s="1">
        <f>MONTH(BART_Rides[[#This Row],[Date]])</f>
        <v>12</v>
      </c>
      <c r="K17865" s="1">
        <f>WEEKDAY(BART_Rides[[#This Row],[Date]],2)</f>
        <v>5</v>
      </c>
      <c r="L17865" s="1" t="str">
        <f>LEFT(BART_Rides[[#This Row],[Lines]],1)</f>
        <v>Y</v>
      </c>
      <c r="M17865" s="1" t="str">
        <f>IF(BART_Rides[[#This Row],[FirstLetter]]="Y","Yes","No")</f>
        <v>Yes</v>
      </c>
      <c r="N17865" s="1" t="str">
        <f>IF(OR(BART_Rides[[#This Row],[Station Code]]="EM", BART_Rides[[#This Row],[Station Code]]="MT", BART_Rides[[#This Row],[Station Code]]="PL", BART_Rides[[#This Row],[Station Code]]="CC"), "Yes", "No")</f>
        <v>No</v>
      </c>
    </row>
    <row r="17866" spans="6:14">
      <c r="F17866" s="3">
        <v>44541</v>
      </c>
      <c r="G17866" s="1" t="s">
        <v>91</v>
      </c>
      <c r="H17866" s="1" t="s">
        <v>105</v>
      </c>
      <c r="I17866" s="1">
        <v>213</v>
      </c>
      <c r="J17866" s="1">
        <f>MONTH(BART_Rides[[#This Row],[Date]])</f>
        <v>12</v>
      </c>
      <c r="K17866" s="1">
        <f>WEEKDAY(BART_Rides[[#This Row],[Date]],2)</f>
        <v>6</v>
      </c>
      <c r="L17866" s="1" t="str">
        <f>LEFT(BART_Rides[[#This Row],[Lines]],1)</f>
        <v>Y</v>
      </c>
      <c r="M17866" s="1" t="str">
        <f>IF(BART_Rides[[#This Row],[FirstLetter]]="Y","Yes","No")</f>
        <v>Yes</v>
      </c>
      <c r="N17866" s="1" t="str">
        <f>IF(OR(BART_Rides[[#This Row],[Station Code]]="EM", BART_Rides[[#This Row],[Station Code]]="MT", BART_Rides[[#This Row],[Station Code]]="PL", BART_Rides[[#This Row],[Station Code]]="CC"), "Yes", "No")</f>
        <v>No</v>
      </c>
    </row>
    <row r="17867" spans="6:14">
      <c r="F17867" s="3">
        <v>44542</v>
      </c>
      <c r="G17867" s="1" t="s">
        <v>91</v>
      </c>
      <c r="H17867" s="1" t="s">
        <v>105</v>
      </c>
      <c r="I17867" s="1">
        <v>122</v>
      </c>
      <c r="J17867" s="1">
        <f>MONTH(BART_Rides[[#This Row],[Date]])</f>
        <v>12</v>
      </c>
      <c r="K17867" s="1">
        <f>WEEKDAY(BART_Rides[[#This Row],[Date]],2)</f>
        <v>7</v>
      </c>
      <c r="L17867" s="1" t="str">
        <f>LEFT(BART_Rides[[#This Row],[Lines]],1)</f>
        <v>Y</v>
      </c>
      <c r="M17867" s="1" t="str">
        <f>IF(BART_Rides[[#This Row],[FirstLetter]]="Y","Yes","No")</f>
        <v>Yes</v>
      </c>
      <c r="N17867" s="1" t="str">
        <f>IF(OR(BART_Rides[[#This Row],[Station Code]]="EM", BART_Rides[[#This Row],[Station Code]]="MT", BART_Rides[[#This Row],[Station Code]]="PL", BART_Rides[[#This Row],[Station Code]]="CC"), "Yes", "No")</f>
        <v>No</v>
      </c>
    </row>
    <row r="17868" spans="6:14">
      <c r="F17868" s="3">
        <v>44543</v>
      </c>
      <c r="G17868" s="1" t="s">
        <v>91</v>
      </c>
      <c r="H17868" s="1" t="s">
        <v>105</v>
      </c>
      <c r="I17868" s="1">
        <v>415</v>
      </c>
      <c r="J17868" s="1">
        <f>MONTH(BART_Rides[[#This Row],[Date]])</f>
        <v>12</v>
      </c>
      <c r="K17868" s="1">
        <f>WEEKDAY(BART_Rides[[#This Row],[Date]],2)</f>
        <v>1</v>
      </c>
      <c r="L17868" s="1" t="str">
        <f>LEFT(BART_Rides[[#This Row],[Lines]],1)</f>
        <v>Y</v>
      </c>
      <c r="M17868" s="1" t="str">
        <f>IF(BART_Rides[[#This Row],[FirstLetter]]="Y","Yes","No")</f>
        <v>Yes</v>
      </c>
      <c r="N17868" s="1" t="str">
        <f>IF(OR(BART_Rides[[#This Row],[Station Code]]="EM", BART_Rides[[#This Row],[Station Code]]="MT", BART_Rides[[#This Row],[Station Code]]="PL", BART_Rides[[#This Row],[Station Code]]="CC"), "Yes", "No")</f>
        <v>No</v>
      </c>
    </row>
    <row r="17869" spans="6:14">
      <c r="F17869" s="3">
        <v>44544</v>
      </c>
      <c r="G17869" s="1" t="s">
        <v>91</v>
      </c>
      <c r="H17869" s="1" t="s">
        <v>105</v>
      </c>
      <c r="I17869" s="1">
        <v>493</v>
      </c>
      <c r="J17869" s="1">
        <f>MONTH(BART_Rides[[#This Row],[Date]])</f>
        <v>12</v>
      </c>
      <c r="K17869" s="1">
        <f>WEEKDAY(BART_Rides[[#This Row],[Date]],2)</f>
        <v>2</v>
      </c>
      <c r="L17869" s="1" t="str">
        <f>LEFT(BART_Rides[[#This Row],[Lines]],1)</f>
        <v>Y</v>
      </c>
      <c r="M17869" s="1" t="str">
        <f>IF(BART_Rides[[#This Row],[FirstLetter]]="Y","Yes","No")</f>
        <v>Yes</v>
      </c>
      <c r="N17869" s="1" t="str">
        <f>IF(OR(BART_Rides[[#This Row],[Station Code]]="EM", BART_Rides[[#This Row],[Station Code]]="MT", BART_Rides[[#This Row],[Station Code]]="PL", BART_Rides[[#This Row],[Station Code]]="CC"), "Yes", "No")</f>
        <v>No</v>
      </c>
    </row>
    <row r="17870" spans="6:14">
      <c r="F17870" s="3">
        <v>44545</v>
      </c>
      <c r="G17870" s="1" t="s">
        <v>91</v>
      </c>
      <c r="H17870" s="1" t="s">
        <v>105</v>
      </c>
      <c r="I17870" s="1">
        <v>514</v>
      </c>
      <c r="J17870" s="1">
        <f>MONTH(BART_Rides[[#This Row],[Date]])</f>
        <v>12</v>
      </c>
      <c r="K17870" s="1">
        <f>WEEKDAY(BART_Rides[[#This Row],[Date]],2)</f>
        <v>3</v>
      </c>
      <c r="L17870" s="1" t="str">
        <f>LEFT(BART_Rides[[#This Row],[Lines]],1)</f>
        <v>Y</v>
      </c>
      <c r="M17870" s="1" t="str">
        <f>IF(BART_Rides[[#This Row],[FirstLetter]]="Y","Yes","No")</f>
        <v>Yes</v>
      </c>
      <c r="N17870" s="1" t="str">
        <f>IF(OR(BART_Rides[[#This Row],[Station Code]]="EM", BART_Rides[[#This Row],[Station Code]]="MT", BART_Rides[[#This Row],[Station Code]]="PL", BART_Rides[[#This Row],[Station Code]]="CC"), "Yes", "No")</f>
        <v>No</v>
      </c>
    </row>
    <row r="17871" spans="6:14">
      <c r="F17871" s="3">
        <v>44546</v>
      </c>
      <c r="G17871" s="1" t="s">
        <v>91</v>
      </c>
      <c r="H17871" s="1" t="s">
        <v>105</v>
      </c>
      <c r="I17871" s="1">
        <v>487</v>
      </c>
      <c r="J17871" s="1">
        <f>MONTH(BART_Rides[[#This Row],[Date]])</f>
        <v>12</v>
      </c>
      <c r="K17871" s="1">
        <f>WEEKDAY(BART_Rides[[#This Row],[Date]],2)</f>
        <v>4</v>
      </c>
      <c r="L17871" s="1" t="str">
        <f>LEFT(BART_Rides[[#This Row],[Lines]],1)</f>
        <v>Y</v>
      </c>
      <c r="M17871" s="1" t="str">
        <f>IF(BART_Rides[[#This Row],[FirstLetter]]="Y","Yes","No")</f>
        <v>Yes</v>
      </c>
      <c r="N17871" s="1" t="str">
        <f>IF(OR(BART_Rides[[#This Row],[Station Code]]="EM", BART_Rides[[#This Row],[Station Code]]="MT", BART_Rides[[#This Row],[Station Code]]="PL", BART_Rides[[#This Row],[Station Code]]="CC"), "Yes", "No")</f>
        <v>No</v>
      </c>
    </row>
    <row r="17872" spans="6:14">
      <c r="F17872" s="3">
        <v>44547</v>
      </c>
      <c r="G17872" s="1" t="s">
        <v>91</v>
      </c>
      <c r="H17872" s="1" t="s">
        <v>105</v>
      </c>
      <c r="I17872" s="1">
        <v>471</v>
      </c>
      <c r="J17872" s="1">
        <f>MONTH(BART_Rides[[#This Row],[Date]])</f>
        <v>12</v>
      </c>
      <c r="K17872" s="1">
        <f>WEEKDAY(BART_Rides[[#This Row],[Date]],2)</f>
        <v>5</v>
      </c>
      <c r="L17872" s="1" t="str">
        <f>LEFT(BART_Rides[[#This Row],[Lines]],1)</f>
        <v>Y</v>
      </c>
      <c r="M17872" s="1" t="str">
        <f>IF(BART_Rides[[#This Row],[FirstLetter]]="Y","Yes","No")</f>
        <v>Yes</v>
      </c>
      <c r="N17872" s="1" t="str">
        <f>IF(OR(BART_Rides[[#This Row],[Station Code]]="EM", BART_Rides[[#This Row],[Station Code]]="MT", BART_Rides[[#This Row],[Station Code]]="PL", BART_Rides[[#This Row],[Station Code]]="CC"), "Yes", "No")</f>
        <v>No</v>
      </c>
    </row>
    <row r="17873" spans="6:14">
      <c r="F17873" s="3">
        <v>44548</v>
      </c>
      <c r="G17873" s="1" t="s">
        <v>91</v>
      </c>
      <c r="H17873" s="1" t="s">
        <v>105</v>
      </c>
      <c r="I17873" s="1">
        <v>221</v>
      </c>
      <c r="J17873" s="1">
        <f>MONTH(BART_Rides[[#This Row],[Date]])</f>
        <v>12</v>
      </c>
      <c r="K17873" s="1">
        <f>WEEKDAY(BART_Rides[[#This Row],[Date]],2)</f>
        <v>6</v>
      </c>
      <c r="L17873" s="1" t="str">
        <f>LEFT(BART_Rides[[#This Row],[Lines]],1)</f>
        <v>Y</v>
      </c>
      <c r="M17873" s="1" t="str">
        <f>IF(BART_Rides[[#This Row],[FirstLetter]]="Y","Yes","No")</f>
        <v>Yes</v>
      </c>
      <c r="N17873" s="1" t="str">
        <f>IF(OR(BART_Rides[[#This Row],[Station Code]]="EM", BART_Rides[[#This Row],[Station Code]]="MT", BART_Rides[[#This Row],[Station Code]]="PL", BART_Rides[[#This Row],[Station Code]]="CC"), "Yes", "No")</f>
        <v>No</v>
      </c>
    </row>
    <row r="17874" spans="6:14">
      <c r="F17874" s="3">
        <v>44549</v>
      </c>
      <c r="G17874" s="1" t="s">
        <v>91</v>
      </c>
      <c r="H17874" s="1" t="s">
        <v>105</v>
      </c>
      <c r="I17874" s="1">
        <v>148</v>
      </c>
      <c r="J17874" s="1">
        <f>MONTH(BART_Rides[[#This Row],[Date]])</f>
        <v>12</v>
      </c>
      <c r="K17874" s="1">
        <f>WEEKDAY(BART_Rides[[#This Row],[Date]],2)</f>
        <v>7</v>
      </c>
      <c r="L17874" s="1" t="str">
        <f>LEFT(BART_Rides[[#This Row],[Lines]],1)</f>
        <v>Y</v>
      </c>
      <c r="M17874" s="1" t="str">
        <f>IF(BART_Rides[[#This Row],[FirstLetter]]="Y","Yes","No")</f>
        <v>Yes</v>
      </c>
      <c r="N17874" s="1" t="str">
        <f>IF(OR(BART_Rides[[#This Row],[Station Code]]="EM", BART_Rides[[#This Row],[Station Code]]="MT", BART_Rides[[#This Row],[Station Code]]="PL", BART_Rides[[#This Row],[Station Code]]="CC"), "Yes", "No")</f>
        <v>No</v>
      </c>
    </row>
    <row r="17875" spans="6:14">
      <c r="F17875" s="3">
        <v>44550</v>
      </c>
      <c r="G17875" s="1" t="s">
        <v>91</v>
      </c>
      <c r="H17875" s="1" t="s">
        <v>105</v>
      </c>
      <c r="I17875" s="1">
        <v>396</v>
      </c>
      <c r="J17875" s="1">
        <f>MONTH(BART_Rides[[#This Row],[Date]])</f>
        <v>12</v>
      </c>
      <c r="K17875" s="1">
        <f>WEEKDAY(BART_Rides[[#This Row],[Date]],2)</f>
        <v>1</v>
      </c>
      <c r="L17875" s="1" t="str">
        <f>LEFT(BART_Rides[[#This Row],[Lines]],1)</f>
        <v>Y</v>
      </c>
      <c r="M17875" s="1" t="str">
        <f>IF(BART_Rides[[#This Row],[FirstLetter]]="Y","Yes","No")</f>
        <v>Yes</v>
      </c>
      <c r="N17875" s="1" t="str">
        <f>IF(OR(BART_Rides[[#This Row],[Station Code]]="EM", BART_Rides[[#This Row],[Station Code]]="MT", BART_Rides[[#This Row],[Station Code]]="PL", BART_Rides[[#This Row],[Station Code]]="CC"), "Yes", "No")</f>
        <v>No</v>
      </c>
    </row>
    <row r="17876" spans="6:14">
      <c r="F17876" s="3">
        <v>44551</v>
      </c>
      <c r="G17876" s="1" t="s">
        <v>91</v>
      </c>
      <c r="H17876" s="1" t="s">
        <v>105</v>
      </c>
      <c r="I17876" s="1">
        <v>414</v>
      </c>
      <c r="J17876" s="1">
        <f>MONTH(BART_Rides[[#This Row],[Date]])</f>
        <v>12</v>
      </c>
      <c r="K17876" s="1">
        <f>WEEKDAY(BART_Rides[[#This Row],[Date]],2)</f>
        <v>2</v>
      </c>
      <c r="L17876" s="1" t="str">
        <f>LEFT(BART_Rides[[#This Row],[Lines]],1)</f>
        <v>Y</v>
      </c>
      <c r="M17876" s="1" t="str">
        <f>IF(BART_Rides[[#This Row],[FirstLetter]]="Y","Yes","No")</f>
        <v>Yes</v>
      </c>
      <c r="N17876" s="1" t="str">
        <f>IF(OR(BART_Rides[[#This Row],[Station Code]]="EM", BART_Rides[[#This Row],[Station Code]]="MT", BART_Rides[[#This Row],[Station Code]]="PL", BART_Rides[[#This Row],[Station Code]]="CC"), "Yes", "No")</f>
        <v>No</v>
      </c>
    </row>
    <row r="17877" spans="6:14">
      <c r="F17877" s="3">
        <v>44552</v>
      </c>
      <c r="G17877" s="1" t="s">
        <v>91</v>
      </c>
      <c r="H17877" s="1" t="s">
        <v>105</v>
      </c>
      <c r="I17877" s="1">
        <v>374</v>
      </c>
      <c r="J17877" s="1">
        <f>MONTH(BART_Rides[[#This Row],[Date]])</f>
        <v>12</v>
      </c>
      <c r="K17877" s="1">
        <f>WEEKDAY(BART_Rides[[#This Row],[Date]],2)</f>
        <v>3</v>
      </c>
      <c r="L17877" s="1" t="str">
        <f>LEFT(BART_Rides[[#This Row],[Lines]],1)</f>
        <v>Y</v>
      </c>
      <c r="M17877" s="1" t="str">
        <f>IF(BART_Rides[[#This Row],[FirstLetter]]="Y","Yes","No")</f>
        <v>Yes</v>
      </c>
      <c r="N17877" s="1" t="str">
        <f>IF(OR(BART_Rides[[#This Row],[Station Code]]="EM", BART_Rides[[#This Row],[Station Code]]="MT", BART_Rides[[#This Row],[Station Code]]="PL", BART_Rides[[#This Row],[Station Code]]="CC"), "Yes", "No")</f>
        <v>No</v>
      </c>
    </row>
    <row r="17878" spans="6:14">
      <c r="F17878" s="3">
        <v>44553</v>
      </c>
      <c r="G17878" s="1" t="s">
        <v>91</v>
      </c>
      <c r="H17878" s="1" t="s">
        <v>105</v>
      </c>
      <c r="I17878" s="1">
        <v>322</v>
      </c>
      <c r="J17878" s="1">
        <f>MONTH(BART_Rides[[#This Row],[Date]])</f>
        <v>12</v>
      </c>
      <c r="K17878" s="1">
        <f>WEEKDAY(BART_Rides[[#This Row],[Date]],2)</f>
        <v>4</v>
      </c>
      <c r="L17878" s="1" t="str">
        <f>LEFT(BART_Rides[[#This Row],[Lines]],1)</f>
        <v>Y</v>
      </c>
      <c r="M17878" s="1" t="str">
        <f>IF(BART_Rides[[#This Row],[FirstLetter]]="Y","Yes","No")</f>
        <v>Yes</v>
      </c>
      <c r="N17878" s="1" t="str">
        <f>IF(OR(BART_Rides[[#This Row],[Station Code]]="EM", BART_Rides[[#This Row],[Station Code]]="MT", BART_Rides[[#This Row],[Station Code]]="PL", BART_Rides[[#This Row],[Station Code]]="CC"), "Yes", "No")</f>
        <v>No</v>
      </c>
    </row>
    <row r="17879" spans="6:14">
      <c r="F17879" s="3">
        <v>44554</v>
      </c>
      <c r="G17879" s="1" t="s">
        <v>91</v>
      </c>
      <c r="H17879" s="1" t="s">
        <v>105</v>
      </c>
      <c r="I17879" s="1">
        <v>231</v>
      </c>
      <c r="J17879" s="1">
        <f>MONTH(BART_Rides[[#This Row],[Date]])</f>
        <v>12</v>
      </c>
      <c r="K17879" s="1">
        <f>WEEKDAY(BART_Rides[[#This Row],[Date]],2)</f>
        <v>5</v>
      </c>
      <c r="L17879" s="1" t="str">
        <f>LEFT(BART_Rides[[#This Row],[Lines]],1)</f>
        <v>Y</v>
      </c>
      <c r="M17879" s="1" t="str">
        <f>IF(BART_Rides[[#This Row],[FirstLetter]]="Y","Yes","No")</f>
        <v>Yes</v>
      </c>
      <c r="N17879" s="1" t="str">
        <f>IF(OR(BART_Rides[[#This Row],[Station Code]]="EM", BART_Rides[[#This Row],[Station Code]]="MT", BART_Rides[[#This Row],[Station Code]]="PL", BART_Rides[[#This Row],[Station Code]]="CC"), "Yes", "No")</f>
        <v>No</v>
      </c>
    </row>
    <row r="17880" spans="6:14">
      <c r="F17880" s="3">
        <v>44555</v>
      </c>
      <c r="G17880" s="1" t="s">
        <v>91</v>
      </c>
      <c r="H17880" s="1" t="s">
        <v>105</v>
      </c>
      <c r="I17880" s="1">
        <v>62</v>
      </c>
      <c r="J17880" s="1">
        <f>MONTH(BART_Rides[[#This Row],[Date]])</f>
        <v>12</v>
      </c>
      <c r="K17880" s="1">
        <f>WEEKDAY(BART_Rides[[#This Row],[Date]],2)</f>
        <v>6</v>
      </c>
      <c r="L17880" s="1" t="str">
        <f>LEFT(BART_Rides[[#This Row],[Lines]],1)</f>
        <v>Y</v>
      </c>
      <c r="M17880" s="1" t="str">
        <f>IF(BART_Rides[[#This Row],[FirstLetter]]="Y","Yes","No")</f>
        <v>Yes</v>
      </c>
      <c r="N17880" s="1" t="str">
        <f>IF(OR(BART_Rides[[#This Row],[Station Code]]="EM", BART_Rides[[#This Row],[Station Code]]="MT", BART_Rides[[#This Row],[Station Code]]="PL", BART_Rides[[#This Row],[Station Code]]="CC"), "Yes", "No")</f>
        <v>No</v>
      </c>
    </row>
    <row r="17881" spans="6:14">
      <c r="F17881" s="3">
        <v>44556</v>
      </c>
      <c r="G17881" s="1" t="s">
        <v>91</v>
      </c>
      <c r="H17881" s="1" t="s">
        <v>105</v>
      </c>
      <c r="I17881" s="1">
        <v>119</v>
      </c>
      <c r="J17881" s="1">
        <f>MONTH(BART_Rides[[#This Row],[Date]])</f>
        <v>12</v>
      </c>
      <c r="K17881" s="1">
        <f>WEEKDAY(BART_Rides[[#This Row],[Date]],2)</f>
        <v>7</v>
      </c>
      <c r="L17881" s="1" t="str">
        <f>LEFT(BART_Rides[[#This Row],[Lines]],1)</f>
        <v>Y</v>
      </c>
      <c r="M17881" s="1" t="str">
        <f>IF(BART_Rides[[#This Row],[FirstLetter]]="Y","Yes","No")</f>
        <v>Yes</v>
      </c>
      <c r="N17881" s="1" t="str">
        <f>IF(OR(BART_Rides[[#This Row],[Station Code]]="EM", BART_Rides[[#This Row],[Station Code]]="MT", BART_Rides[[#This Row],[Station Code]]="PL", BART_Rides[[#This Row],[Station Code]]="CC"), "Yes", "No")</f>
        <v>No</v>
      </c>
    </row>
    <row r="17882" spans="6:14">
      <c r="F17882" s="3">
        <v>44557</v>
      </c>
      <c r="G17882" s="1" t="s">
        <v>91</v>
      </c>
      <c r="H17882" s="1" t="s">
        <v>105</v>
      </c>
      <c r="I17882" s="1">
        <v>300</v>
      </c>
      <c r="J17882" s="1">
        <f>MONTH(BART_Rides[[#This Row],[Date]])</f>
        <v>12</v>
      </c>
      <c r="K17882" s="1">
        <f>WEEKDAY(BART_Rides[[#This Row],[Date]],2)</f>
        <v>1</v>
      </c>
      <c r="L17882" s="1" t="str">
        <f>LEFT(BART_Rides[[#This Row],[Lines]],1)</f>
        <v>Y</v>
      </c>
      <c r="M17882" s="1" t="str">
        <f>IF(BART_Rides[[#This Row],[FirstLetter]]="Y","Yes","No")</f>
        <v>Yes</v>
      </c>
      <c r="N17882" s="1" t="str">
        <f>IF(OR(BART_Rides[[#This Row],[Station Code]]="EM", BART_Rides[[#This Row],[Station Code]]="MT", BART_Rides[[#This Row],[Station Code]]="PL", BART_Rides[[#This Row],[Station Code]]="CC"), "Yes", "No")</f>
        <v>No</v>
      </c>
    </row>
    <row r="17883" spans="6:14">
      <c r="F17883" s="3">
        <v>44558</v>
      </c>
      <c r="G17883" s="1" t="s">
        <v>91</v>
      </c>
      <c r="H17883" s="1" t="s">
        <v>105</v>
      </c>
      <c r="I17883" s="1">
        <v>323</v>
      </c>
      <c r="J17883" s="1">
        <f>MONTH(BART_Rides[[#This Row],[Date]])</f>
        <v>12</v>
      </c>
      <c r="K17883" s="1">
        <f>WEEKDAY(BART_Rides[[#This Row],[Date]],2)</f>
        <v>2</v>
      </c>
      <c r="L17883" s="1" t="str">
        <f>LEFT(BART_Rides[[#This Row],[Lines]],1)</f>
        <v>Y</v>
      </c>
      <c r="M17883" s="1" t="str">
        <f>IF(BART_Rides[[#This Row],[FirstLetter]]="Y","Yes","No")</f>
        <v>Yes</v>
      </c>
      <c r="N17883" s="1" t="str">
        <f>IF(OR(BART_Rides[[#This Row],[Station Code]]="EM", BART_Rides[[#This Row],[Station Code]]="MT", BART_Rides[[#This Row],[Station Code]]="PL", BART_Rides[[#This Row],[Station Code]]="CC"), "Yes", "No")</f>
        <v>No</v>
      </c>
    </row>
    <row r="17884" spans="6:14">
      <c r="F17884" s="3">
        <v>44559</v>
      </c>
      <c r="G17884" s="1" t="s">
        <v>91</v>
      </c>
      <c r="H17884" s="1" t="s">
        <v>105</v>
      </c>
      <c r="I17884" s="1">
        <v>147</v>
      </c>
      <c r="J17884" s="1">
        <f>MONTH(BART_Rides[[#This Row],[Date]])</f>
        <v>12</v>
      </c>
      <c r="K17884" s="1">
        <f>WEEKDAY(BART_Rides[[#This Row],[Date]],2)</f>
        <v>3</v>
      </c>
      <c r="L17884" s="1" t="str">
        <f>LEFT(BART_Rides[[#This Row],[Lines]],1)</f>
        <v>Y</v>
      </c>
      <c r="M17884" s="1" t="str">
        <f>IF(BART_Rides[[#This Row],[FirstLetter]]="Y","Yes","No")</f>
        <v>Yes</v>
      </c>
      <c r="N17884" s="1" t="str">
        <f>IF(OR(BART_Rides[[#This Row],[Station Code]]="EM", BART_Rides[[#This Row],[Station Code]]="MT", BART_Rides[[#This Row],[Station Code]]="PL", BART_Rides[[#This Row],[Station Code]]="CC"), "Yes", "No")</f>
        <v>No</v>
      </c>
    </row>
    <row r="17885" spans="6:14">
      <c r="F17885" s="3">
        <v>44560</v>
      </c>
      <c r="G17885" s="1" t="s">
        <v>91</v>
      </c>
      <c r="H17885" s="1" t="s">
        <v>105</v>
      </c>
      <c r="I17885" s="1">
        <v>200</v>
      </c>
      <c r="J17885" s="1">
        <f>MONTH(BART_Rides[[#This Row],[Date]])</f>
        <v>12</v>
      </c>
      <c r="K17885" s="1">
        <f>WEEKDAY(BART_Rides[[#This Row],[Date]],2)</f>
        <v>4</v>
      </c>
      <c r="L17885" s="1" t="str">
        <f>LEFT(BART_Rides[[#This Row],[Lines]],1)</f>
        <v>Y</v>
      </c>
      <c r="M17885" s="1" t="str">
        <f>IF(BART_Rides[[#This Row],[FirstLetter]]="Y","Yes","No")</f>
        <v>Yes</v>
      </c>
      <c r="N17885" s="1" t="str">
        <f>IF(OR(BART_Rides[[#This Row],[Station Code]]="EM", BART_Rides[[#This Row],[Station Code]]="MT", BART_Rides[[#This Row],[Station Code]]="PL", BART_Rides[[#This Row],[Station Code]]="CC"), "Yes", "No")</f>
        <v>No</v>
      </c>
    </row>
    <row r="17886" spans="6:14">
      <c r="F17886" s="3">
        <v>44561</v>
      </c>
      <c r="G17886" s="1" t="s">
        <v>91</v>
      </c>
      <c r="H17886" s="1" t="s">
        <v>105</v>
      </c>
      <c r="I17886" s="1">
        <v>129</v>
      </c>
      <c r="J17886" s="1">
        <f>MONTH(BART_Rides[[#This Row],[Date]])</f>
        <v>12</v>
      </c>
      <c r="K17886" s="1">
        <f>WEEKDAY(BART_Rides[[#This Row],[Date]],2)</f>
        <v>5</v>
      </c>
      <c r="L17886" s="1" t="str">
        <f>LEFT(BART_Rides[[#This Row],[Lines]],1)</f>
        <v>Y</v>
      </c>
      <c r="M17886" s="1" t="str">
        <f>IF(BART_Rides[[#This Row],[FirstLetter]]="Y","Yes","No")</f>
        <v>Yes</v>
      </c>
      <c r="N17886" s="1" t="str">
        <f>IF(OR(BART_Rides[[#This Row],[Station Code]]="EM", BART_Rides[[#This Row],[Station Code]]="MT", BART_Rides[[#This Row],[Station Code]]="PL", BART_Rides[[#This Row],[Station Code]]="CC"), "Yes", "No")</f>
        <v>No</v>
      </c>
    </row>
    <row r="17887" spans="6:14">
      <c r="F17887" s="3">
        <v>44197</v>
      </c>
      <c r="G17887" s="1" t="s">
        <v>89</v>
      </c>
      <c r="H17887" s="1" t="s">
        <v>105</v>
      </c>
      <c r="I17887" s="1">
        <v>149</v>
      </c>
      <c r="J17887" s="1">
        <f>MONTH(BART_Rides[[#This Row],[Date]])</f>
        <v>1</v>
      </c>
      <c r="K17887" s="1">
        <f>WEEKDAY(BART_Rides[[#This Row],[Date]],2)</f>
        <v>5</v>
      </c>
      <c r="L17887" s="1" t="str">
        <f>LEFT(BART_Rides[[#This Row],[Lines]],1)</f>
        <v>Y</v>
      </c>
      <c r="M17887" s="1" t="str">
        <f>IF(BART_Rides[[#This Row],[FirstLetter]]="Y","Yes","No")</f>
        <v>Yes</v>
      </c>
      <c r="N17887" s="1" t="str">
        <f>IF(OR(BART_Rides[[#This Row],[Station Code]]="EM", BART_Rides[[#This Row],[Station Code]]="MT", BART_Rides[[#This Row],[Station Code]]="PL", BART_Rides[[#This Row],[Station Code]]="CC"), "Yes", "No")</f>
        <v>No</v>
      </c>
    </row>
    <row r="17888" spans="6:14">
      <c r="F17888" s="3">
        <v>44198</v>
      </c>
      <c r="G17888" s="1" t="s">
        <v>89</v>
      </c>
      <c r="H17888" s="1" t="s">
        <v>105</v>
      </c>
      <c r="I17888" s="1">
        <v>151</v>
      </c>
      <c r="J17888" s="1">
        <f>MONTH(BART_Rides[[#This Row],[Date]])</f>
        <v>1</v>
      </c>
      <c r="K17888" s="1">
        <f>WEEKDAY(BART_Rides[[#This Row],[Date]],2)</f>
        <v>6</v>
      </c>
      <c r="L17888" s="1" t="str">
        <f>LEFT(BART_Rides[[#This Row],[Lines]],1)</f>
        <v>Y</v>
      </c>
      <c r="M17888" s="1" t="str">
        <f>IF(BART_Rides[[#This Row],[FirstLetter]]="Y","Yes","No")</f>
        <v>Yes</v>
      </c>
      <c r="N17888" s="1" t="str">
        <f>IF(OR(BART_Rides[[#This Row],[Station Code]]="EM", BART_Rides[[#This Row],[Station Code]]="MT", BART_Rides[[#This Row],[Station Code]]="PL", BART_Rides[[#This Row],[Station Code]]="CC"), "Yes", "No")</f>
        <v>No</v>
      </c>
    </row>
    <row r="17889" spans="6:14">
      <c r="F17889" s="3">
        <v>44199</v>
      </c>
      <c r="G17889" s="1" t="s">
        <v>89</v>
      </c>
      <c r="H17889" s="1" t="s">
        <v>105</v>
      </c>
      <c r="I17889" s="1">
        <v>104</v>
      </c>
      <c r="J17889" s="1">
        <f>MONTH(BART_Rides[[#This Row],[Date]])</f>
        <v>1</v>
      </c>
      <c r="K17889" s="1">
        <f>WEEKDAY(BART_Rides[[#This Row],[Date]],2)</f>
        <v>7</v>
      </c>
      <c r="L17889" s="1" t="str">
        <f>LEFT(BART_Rides[[#This Row],[Lines]],1)</f>
        <v>Y</v>
      </c>
      <c r="M17889" s="1" t="str">
        <f>IF(BART_Rides[[#This Row],[FirstLetter]]="Y","Yes","No")</f>
        <v>Yes</v>
      </c>
      <c r="N17889" s="1" t="str">
        <f>IF(OR(BART_Rides[[#This Row],[Station Code]]="EM", BART_Rides[[#This Row],[Station Code]]="MT", BART_Rides[[#This Row],[Station Code]]="PL", BART_Rides[[#This Row],[Station Code]]="CC"), "Yes", "No")</f>
        <v>No</v>
      </c>
    </row>
    <row r="17890" spans="6:14">
      <c r="F17890" s="3">
        <v>44200</v>
      </c>
      <c r="G17890" s="1" t="s">
        <v>89</v>
      </c>
      <c r="H17890" s="1" t="s">
        <v>105</v>
      </c>
      <c r="I17890" s="1">
        <v>476</v>
      </c>
      <c r="J17890" s="1">
        <f>MONTH(BART_Rides[[#This Row],[Date]])</f>
        <v>1</v>
      </c>
      <c r="K17890" s="1">
        <f>WEEKDAY(BART_Rides[[#This Row],[Date]],2)</f>
        <v>1</v>
      </c>
      <c r="L17890" s="1" t="str">
        <f>LEFT(BART_Rides[[#This Row],[Lines]],1)</f>
        <v>Y</v>
      </c>
      <c r="M17890" s="1" t="str">
        <f>IF(BART_Rides[[#This Row],[FirstLetter]]="Y","Yes","No")</f>
        <v>Yes</v>
      </c>
      <c r="N17890" s="1" t="str">
        <f>IF(OR(BART_Rides[[#This Row],[Station Code]]="EM", BART_Rides[[#This Row],[Station Code]]="MT", BART_Rides[[#This Row],[Station Code]]="PL", BART_Rides[[#This Row],[Station Code]]="CC"), "Yes", "No")</f>
        <v>No</v>
      </c>
    </row>
    <row r="17891" spans="6:14">
      <c r="F17891" s="3">
        <v>44201</v>
      </c>
      <c r="G17891" s="1" t="s">
        <v>89</v>
      </c>
      <c r="H17891" s="1" t="s">
        <v>105</v>
      </c>
      <c r="I17891" s="1">
        <v>232</v>
      </c>
      <c r="J17891" s="1">
        <f>MONTH(BART_Rides[[#This Row],[Date]])</f>
        <v>1</v>
      </c>
      <c r="K17891" s="1">
        <f>WEEKDAY(BART_Rides[[#This Row],[Date]],2)</f>
        <v>2</v>
      </c>
      <c r="L17891" s="1" t="str">
        <f>LEFT(BART_Rides[[#This Row],[Lines]],1)</f>
        <v>Y</v>
      </c>
      <c r="M17891" s="1" t="str">
        <f>IF(BART_Rides[[#This Row],[FirstLetter]]="Y","Yes","No")</f>
        <v>Yes</v>
      </c>
      <c r="N17891" s="1" t="str">
        <f>IF(OR(BART_Rides[[#This Row],[Station Code]]="EM", BART_Rides[[#This Row],[Station Code]]="MT", BART_Rides[[#This Row],[Station Code]]="PL", BART_Rides[[#This Row],[Station Code]]="CC"), "Yes", "No")</f>
        <v>No</v>
      </c>
    </row>
    <row r="17892" spans="6:14">
      <c r="F17892" s="3">
        <v>44202</v>
      </c>
      <c r="G17892" s="1" t="s">
        <v>89</v>
      </c>
      <c r="H17892" s="1" t="s">
        <v>105</v>
      </c>
      <c r="I17892" s="1">
        <v>606</v>
      </c>
      <c r="J17892" s="1">
        <f>MONTH(BART_Rides[[#This Row],[Date]])</f>
        <v>1</v>
      </c>
      <c r="K17892" s="1">
        <f>WEEKDAY(BART_Rides[[#This Row],[Date]],2)</f>
        <v>3</v>
      </c>
      <c r="L17892" s="1" t="str">
        <f>LEFT(BART_Rides[[#This Row],[Lines]],1)</f>
        <v>Y</v>
      </c>
      <c r="M17892" s="1" t="str">
        <f>IF(BART_Rides[[#This Row],[FirstLetter]]="Y","Yes","No")</f>
        <v>Yes</v>
      </c>
      <c r="N17892" s="1" t="str">
        <f>IF(OR(BART_Rides[[#This Row],[Station Code]]="EM", BART_Rides[[#This Row],[Station Code]]="MT", BART_Rides[[#This Row],[Station Code]]="PL", BART_Rides[[#This Row],[Station Code]]="CC"), "Yes", "No")</f>
        <v>No</v>
      </c>
    </row>
    <row r="17893" spans="6:14">
      <c r="F17893" s="3">
        <v>44203</v>
      </c>
      <c r="G17893" s="1" t="s">
        <v>89</v>
      </c>
      <c r="H17893" s="1" t="s">
        <v>105</v>
      </c>
      <c r="I17893" s="1">
        <v>620</v>
      </c>
      <c r="J17893" s="1">
        <f>MONTH(BART_Rides[[#This Row],[Date]])</f>
        <v>1</v>
      </c>
      <c r="K17893" s="1">
        <f>WEEKDAY(BART_Rides[[#This Row],[Date]],2)</f>
        <v>4</v>
      </c>
      <c r="L17893" s="1" t="str">
        <f>LEFT(BART_Rides[[#This Row],[Lines]],1)</f>
        <v>Y</v>
      </c>
      <c r="M17893" s="1" t="str">
        <f>IF(BART_Rides[[#This Row],[FirstLetter]]="Y","Yes","No")</f>
        <v>Yes</v>
      </c>
      <c r="N17893" s="1" t="str">
        <f>IF(OR(BART_Rides[[#This Row],[Station Code]]="EM", BART_Rides[[#This Row],[Station Code]]="MT", BART_Rides[[#This Row],[Station Code]]="PL", BART_Rides[[#This Row],[Station Code]]="CC"), "Yes", "No")</f>
        <v>No</v>
      </c>
    </row>
    <row r="17894" spans="6:14">
      <c r="F17894" s="3">
        <v>44204</v>
      </c>
      <c r="G17894" s="1" t="s">
        <v>89</v>
      </c>
      <c r="H17894" s="1" t="s">
        <v>105</v>
      </c>
      <c r="I17894" s="1">
        <v>568</v>
      </c>
      <c r="J17894" s="1">
        <f>MONTH(BART_Rides[[#This Row],[Date]])</f>
        <v>1</v>
      </c>
      <c r="K17894" s="1">
        <f>WEEKDAY(BART_Rides[[#This Row],[Date]],2)</f>
        <v>5</v>
      </c>
      <c r="L17894" s="1" t="str">
        <f>LEFT(BART_Rides[[#This Row],[Lines]],1)</f>
        <v>Y</v>
      </c>
      <c r="M17894" s="1" t="str">
        <f>IF(BART_Rides[[#This Row],[FirstLetter]]="Y","Yes","No")</f>
        <v>Yes</v>
      </c>
      <c r="N17894" s="1" t="str">
        <f>IF(OR(BART_Rides[[#This Row],[Station Code]]="EM", BART_Rides[[#This Row],[Station Code]]="MT", BART_Rides[[#This Row],[Station Code]]="PL", BART_Rides[[#This Row],[Station Code]]="CC"), "Yes", "No")</f>
        <v>No</v>
      </c>
    </row>
    <row r="17895" spans="6:14">
      <c r="F17895" s="3">
        <v>44205</v>
      </c>
      <c r="G17895" s="1" t="s">
        <v>89</v>
      </c>
      <c r="H17895" s="1" t="s">
        <v>105</v>
      </c>
      <c r="I17895" s="1">
        <v>206</v>
      </c>
      <c r="J17895" s="1">
        <f>MONTH(BART_Rides[[#This Row],[Date]])</f>
        <v>1</v>
      </c>
      <c r="K17895" s="1">
        <f>WEEKDAY(BART_Rides[[#This Row],[Date]],2)</f>
        <v>6</v>
      </c>
      <c r="L17895" s="1" t="str">
        <f>LEFT(BART_Rides[[#This Row],[Lines]],1)</f>
        <v>Y</v>
      </c>
      <c r="M17895" s="1" t="str">
        <f>IF(BART_Rides[[#This Row],[FirstLetter]]="Y","Yes","No")</f>
        <v>Yes</v>
      </c>
      <c r="N17895" s="1" t="str">
        <f>IF(OR(BART_Rides[[#This Row],[Station Code]]="EM", BART_Rides[[#This Row],[Station Code]]="MT", BART_Rides[[#This Row],[Station Code]]="PL", BART_Rides[[#This Row],[Station Code]]="CC"), "Yes", "No")</f>
        <v>No</v>
      </c>
    </row>
    <row r="17896" spans="6:14">
      <c r="F17896" s="3">
        <v>44206</v>
      </c>
      <c r="G17896" s="1" t="s">
        <v>89</v>
      </c>
      <c r="H17896" s="1" t="s">
        <v>105</v>
      </c>
      <c r="I17896" s="1">
        <v>185</v>
      </c>
      <c r="J17896" s="1">
        <f>MONTH(BART_Rides[[#This Row],[Date]])</f>
        <v>1</v>
      </c>
      <c r="K17896" s="1">
        <f>WEEKDAY(BART_Rides[[#This Row],[Date]],2)</f>
        <v>7</v>
      </c>
      <c r="L17896" s="1" t="str">
        <f>LEFT(BART_Rides[[#This Row],[Lines]],1)</f>
        <v>Y</v>
      </c>
      <c r="M17896" s="1" t="str">
        <f>IF(BART_Rides[[#This Row],[FirstLetter]]="Y","Yes","No")</f>
        <v>Yes</v>
      </c>
      <c r="N17896" s="1" t="str">
        <f>IF(OR(BART_Rides[[#This Row],[Station Code]]="EM", BART_Rides[[#This Row],[Station Code]]="MT", BART_Rides[[#This Row],[Station Code]]="PL", BART_Rides[[#This Row],[Station Code]]="CC"), "Yes", "No")</f>
        <v>No</v>
      </c>
    </row>
    <row r="17897" spans="6:14">
      <c r="F17897" s="3">
        <v>44207</v>
      </c>
      <c r="G17897" s="1" t="s">
        <v>89</v>
      </c>
      <c r="H17897" s="1" t="s">
        <v>105</v>
      </c>
      <c r="I17897" s="1">
        <v>646</v>
      </c>
      <c r="J17897" s="1">
        <f>MONTH(BART_Rides[[#This Row],[Date]])</f>
        <v>1</v>
      </c>
      <c r="K17897" s="1">
        <f>WEEKDAY(BART_Rides[[#This Row],[Date]],2)</f>
        <v>1</v>
      </c>
      <c r="L17897" s="1" t="str">
        <f>LEFT(BART_Rides[[#This Row],[Lines]],1)</f>
        <v>Y</v>
      </c>
      <c r="M17897" s="1" t="str">
        <f>IF(BART_Rides[[#This Row],[FirstLetter]]="Y","Yes","No")</f>
        <v>Yes</v>
      </c>
      <c r="N17897" s="1" t="str">
        <f>IF(OR(BART_Rides[[#This Row],[Station Code]]="EM", BART_Rides[[#This Row],[Station Code]]="MT", BART_Rides[[#This Row],[Station Code]]="PL", BART_Rides[[#This Row],[Station Code]]="CC"), "Yes", "No")</f>
        <v>No</v>
      </c>
    </row>
    <row r="17898" spans="6:14">
      <c r="F17898" s="3">
        <v>44208</v>
      </c>
      <c r="G17898" s="1" t="s">
        <v>89</v>
      </c>
      <c r="H17898" s="1" t="s">
        <v>105</v>
      </c>
      <c r="I17898" s="1">
        <v>634</v>
      </c>
      <c r="J17898" s="1">
        <f>MONTH(BART_Rides[[#This Row],[Date]])</f>
        <v>1</v>
      </c>
      <c r="K17898" s="1">
        <f>WEEKDAY(BART_Rides[[#This Row],[Date]],2)</f>
        <v>2</v>
      </c>
      <c r="L17898" s="1" t="str">
        <f>LEFT(BART_Rides[[#This Row],[Lines]],1)</f>
        <v>Y</v>
      </c>
      <c r="M17898" s="1" t="str">
        <f>IF(BART_Rides[[#This Row],[FirstLetter]]="Y","Yes","No")</f>
        <v>Yes</v>
      </c>
      <c r="N17898" s="1" t="str">
        <f>IF(OR(BART_Rides[[#This Row],[Station Code]]="EM", BART_Rides[[#This Row],[Station Code]]="MT", BART_Rides[[#This Row],[Station Code]]="PL", BART_Rides[[#This Row],[Station Code]]="CC"), "Yes", "No")</f>
        <v>No</v>
      </c>
    </row>
    <row r="17899" spans="6:14">
      <c r="F17899" s="3">
        <v>44209</v>
      </c>
      <c r="G17899" s="1" t="s">
        <v>89</v>
      </c>
      <c r="H17899" s="1" t="s">
        <v>105</v>
      </c>
      <c r="I17899" s="1">
        <v>539</v>
      </c>
      <c r="J17899" s="1">
        <f>MONTH(BART_Rides[[#This Row],[Date]])</f>
        <v>1</v>
      </c>
      <c r="K17899" s="1">
        <f>WEEKDAY(BART_Rides[[#This Row],[Date]],2)</f>
        <v>3</v>
      </c>
      <c r="L17899" s="1" t="str">
        <f>LEFT(BART_Rides[[#This Row],[Lines]],1)</f>
        <v>Y</v>
      </c>
      <c r="M17899" s="1" t="str">
        <f>IF(BART_Rides[[#This Row],[FirstLetter]]="Y","Yes","No")</f>
        <v>Yes</v>
      </c>
      <c r="N17899" s="1" t="str">
        <f>IF(OR(BART_Rides[[#This Row],[Station Code]]="EM", BART_Rides[[#This Row],[Station Code]]="MT", BART_Rides[[#This Row],[Station Code]]="PL", BART_Rides[[#This Row],[Station Code]]="CC"), "Yes", "No")</f>
        <v>No</v>
      </c>
    </row>
    <row r="17900" spans="6:14">
      <c r="F17900" s="3">
        <v>44210</v>
      </c>
      <c r="G17900" s="1" t="s">
        <v>89</v>
      </c>
      <c r="H17900" s="1" t="s">
        <v>105</v>
      </c>
      <c r="I17900" s="1">
        <v>591</v>
      </c>
      <c r="J17900" s="1">
        <f>MONTH(BART_Rides[[#This Row],[Date]])</f>
        <v>1</v>
      </c>
      <c r="K17900" s="1">
        <f>WEEKDAY(BART_Rides[[#This Row],[Date]],2)</f>
        <v>4</v>
      </c>
      <c r="L17900" s="1" t="str">
        <f>LEFT(BART_Rides[[#This Row],[Lines]],1)</f>
        <v>Y</v>
      </c>
      <c r="M17900" s="1" t="str">
        <f>IF(BART_Rides[[#This Row],[FirstLetter]]="Y","Yes","No")</f>
        <v>Yes</v>
      </c>
      <c r="N17900" s="1" t="str">
        <f>IF(OR(BART_Rides[[#This Row],[Station Code]]="EM", BART_Rides[[#This Row],[Station Code]]="MT", BART_Rides[[#This Row],[Station Code]]="PL", BART_Rides[[#This Row],[Station Code]]="CC"), "Yes", "No")</f>
        <v>No</v>
      </c>
    </row>
    <row r="17901" spans="6:14">
      <c r="F17901" s="3">
        <v>44211</v>
      </c>
      <c r="G17901" s="1" t="s">
        <v>89</v>
      </c>
      <c r="H17901" s="1" t="s">
        <v>105</v>
      </c>
      <c r="I17901" s="1">
        <v>659</v>
      </c>
      <c r="J17901" s="1">
        <f>MONTH(BART_Rides[[#This Row],[Date]])</f>
        <v>1</v>
      </c>
      <c r="K17901" s="1">
        <f>WEEKDAY(BART_Rides[[#This Row],[Date]],2)</f>
        <v>5</v>
      </c>
      <c r="L17901" s="1" t="str">
        <f>LEFT(BART_Rides[[#This Row],[Lines]],1)</f>
        <v>Y</v>
      </c>
      <c r="M17901" s="1" t="str">
        <f>IF(BART_Rides[[#This Row],[FirstLetter]]="Y","Yes","No")</f>
        <v>Yes</v>
      </c>
      <c r="N17901" s="1" t="str">
        <f>IF(OR(BART_Rides[[#This Row],[Station Code]]="EM", BART_Rides[[#This Row],[Station Code]]="MT", BART_Rides[[#This Row],[Station Code]]="PL", BART_Rides[[#This Row],[Station Code]]="CC"), "Yes", "No")</f>
        <v>No</v>
      </c>
    </row>
    <row r="17902" spans="6:14">
      <c r="F17902" s="3">
        <v>44212</v>
      </c>
      <c r="G17902" s="1" t="s">
        <v>89</v>
      </c>
      <c r="H17902" s="1" t="s">
        <v>105</v>
      </c>
      <c r="I17902" s="1">
        <v>249</v>
      </c>
      <c r="J17902" s="1">
        <f>MONTH(BART_Rides[[#This Row],[Date]])</f>
        <v>1</v>
      </c>
      <c r="K17902" s="1">
        <f>WEEKDAY(BART_Rides[[#This Row],[Date]],2)</f>
        <v>6</v>
      </c>
      <c r="L17902" s="1" t="str">
        <f>LEFT(BART_Rides[[#This Row],[Lines]],1)</f>
        <v>Y</v>
      </c>
      <c r="M17902" s="1" t="str">
        <f>IF(BART_Rides[[#This Row],[FirstLetter]]="Y","Yes","No")</f>
        <v>Yes</v>
      </c>
      <c r="N17902" s="1" t="str">
        <f>IF(OR(BART_Rides[[#This Row],[Station Code]]="EM", BART_Rides[[#This Row],[Station Code]]="MT", BART_Rides[[#This Row],[Station Code]]="PL", BART_Rides[[#This Row],[Station Code]]="CC"), "Yes", "No")</f>
        <v>No</v>
      </c>
    </row>
    <row r="17903" spans="6:14">
      <c r="F17903" s="3">
        <v>44213</v>
      </c>
      <c r="G17903" s="1" t="s">
        <v>89</v>
      </c>
      <c r="H17903" s="1" t="s">
        <v>105</v>
      </c>
      <c r="I17903" s="1">
        <v>198</v>
      </c>
      <c r="J17903" s="1">
        <f>MONTH(BART_Rides[[#This Row],[Date]])</f>
        <v>1</v>
      </c>
      <c r="K17903" s="1">
        <f>WEEKDAY(BART_Rides[[#This Row],[Date]],2)</f>
        <v>7</v>
      </c>
      <c r="L17903" s="1" t="str">
        <f>LEFT(BART_Rides[[#This Row],[Lines]],1)</f>
        <v>Y</v>
      </c>
      <c r="M17903" s="1" t="str">
        <f>IF(BART_Rides[[#This Row],[FirstLetter]]="Y","Yes","No")</f>
        <v>Yes</v>
      </c>
      <c r="N17903" s="1" t="str">
        <f>IF(OR(BART_Rides[[#This Row],[Station Code]]="EM", BART_Rides[[#This Row],[Station Code]]="MT", BART_Rides[[#This Row],[Station Code]]="PL", BART_Rides[[#This Row],[Station Code]]="CC"), "Yes", "No")</f>
        <v>No</v>
      </c>
    </row>
    <row r="17904" spans="6:14">
      <c r="F17904" s="3">
        <v>44214</v>
      </c>
      <c r="G17904" s="1" t="s">
        <v>89</v>
      </c>
      <c r="H17904" s="1" t="s">
        <v>105</v>
      </c>
      <c r="I17904" s="1">
        <v>308</v>
      </c>
      <c r="J17904" s="1">
        <f>MONTH(BART_Rides[[#This Row],[Date]])</f>
        <v>1</v>
      </c>
      <c r="K17904" s="1">
        <f>WEEKDAY(BART_Rides[[#This Row],[Date]],2)</f>
        <v>1</v>
      </c>
      <c r="L17904" s="1" t="str">
        <f>LEFT(BART_Rides[[#This Row],[Lines]],1)</f>
        <v>Y</v>
      </c>
      <c r="M17904" s="1" t="str">
        <f>IF(BART_Rides[[#This Row],[FirstLetter]]="Y","Yes","No")</f>
        <v>Yes</v>
      </c>
      <c r="N17904" s="1" t="str">
        <f>IF(OR(BART_Rides[[#This Row],[Station Code]]="EM", BART_Rides[[#This Row],[Station Code]]="MT", BART_Rides[[#This Row],[Station Code]]="PL", BART_Rides[[#This Row],[Station Code]]="CC"), "Yes", "No")</f>
        <v>No</v>
      </c>
    </row>
    <row r="17905" spans="6:14">
      <c r="F17905" s="3">
        <v>44215</v>
      </c>
      <c r="G17905" s="1" t="s">
        <v>89</v>
      </c>
      <c r="H17905" s="1" t="s">
        <v>105</v>
      </c>
      <c r="I17905" s="1">
        <v>647</v>
      </c>
      <c r="J17905" s="1">
        <f>MONTH(BART_Rides[[#This Row],[Date]])</f>
        <v>1</v>
      </c>
      <c r="K17905" s="1">
        <f>WEEKDAY(BART_Rides[[#This Row],[Date]],2)</f>
        <v>2</v>
      </c>
      <c r="L17905" s="1" t="str">
        <f>LEFT(BART_Rides[[#This Row],[Lines]],1)</f>
        <v>Y</v>
      </c>
      <c r="M17905" s="1" t="str">
        <f>IF(BART_Rides[[#This Row],[FirstLetter]]="Y","Yes","No")</f>
        <v>Yes</v>
      </c>
      <c r="N17905" s="1" t="str">
        <f>IF(OR(BART_Rides[[#This Row],[Station Code]]="EM", BART_Rides[[#This Row],[Station Code]]="MT", BART_Rides[[#This Row],[Station Code]]="PL", BART_Rides[[#This Row],[Station Code]]="CC"), "Yes", "No")</f>
        <v>No</v>
      </c>
    </row>
    <row r="17906" spans="6:14">
      <c r="F17906" s="3">
        <v>44216</v>
      </c>
      <c r="G17906" s="1" t="s">
        <v>89</v>
      </c>
      <c r="H17906" s="1" t="s">
        <v>105</v>
      </c>
      <c r="I17906" s="1">
        <v>632</v>
      </c>
      <c r="J17906" s="1">
        <f>MONTH(BART_Rides[[#This Row],[Date]])</f>
        <v>1</v>
      </c>
      <c r="K17906" s="1">
        <f>WEEKDAY(BART_Rides[[#This Row],[Date]],2)</f>
        <v>3</v>
      </c>
      <c r="L17906" s="1" t="str">
        <f>LEFT(BART_Rides[[#This Row],[Lines]],1)</f>
        <v>Y</v>
      </c>
      <c r="M17906" s="1" t="str">
        <f>IF(BART_Rides[[#This Row],[FirstLetter]]="Y","Yes","No")</f>
        <v>Yes</v>
      </c>
      <c r="N17906" s="1" t="str">
        <f>IF(OR(BART_Rides[[#This Row],[Station Code]]="EM", BART_Rides[[#This Row],[Station Code]]="MT", BART_Rides[[#This Row],[Station Code]]="PL", BART_Rides[[#This Row],[Station Code]]="CC"), "Yes", "No")</f>
        <v>No</v>
      </c>
    </row>
    <row r="17907" spans="6:14">
      <c r="F17907" s="3">
        <v>44217</v>
      </c>
      <c r="G17907" s="1" t="s">
        <v>89</v>
      </c>
      <c r="H17907" s="1" t="s">
        <v>105</v>
      </c>
      <c r="I17907" s="1">
        <v>652</v>
      </c>
      <c r="J17907" s="1">
        <f>MONTH(BART_Rides[[#This Row],[Date]])</f>
        <v>1</v>
      </c>
      <c r="K17907" s="1">
        <f>WEEKDAY(BART_Rides[[#This Row],[Date]],2)</f>
        <v>4</v>
      </c>
      <c r="L17907" s="1" t="str">
        <f>LEFT(BART_Rides[[#This Row],[Lines]],1)</f>
        <v>Y</v>
      </c>
      <c r="M17907" s="1" t="str">
        <f>IF(BART_Rides[[#This Row],[FirstLetter]]="Y","Yes","No")</f>
        <v>Yes</v>
      </c>
      <c r="N17907" s="1" t="str">
        <f>IF(OR(BART_Rides[[#This Row],[Station Code]]="EM", BART_Rides[[#This Row],[Station Code]]="MT", BART_Rides[[#This Row],[Station Code]]="PL", BART_Rides[[#This Row],[Station Code]]="CC"), "Yes", "No")</f>
        <v>No</v>
      </c>
    </row>
    <row r="17908" spans="6:14">
      <c r="F17908" s="3">
        <v>44218</v>
      </c>
      <c r="G17908" s="1" t="s">
        <v>89</v>
      </c>
      <c r="H17908" s="1" t="s">
        <v>105</v>
      </c>
      <c r="I17908" s="1">
        <v>470</v>
      </c>
      <c r="J17908" s="1">
        <f>MONTH(BART_Rides[[#This Row],[Date]])</f>
        <v>1</v>
      </c>
      <c r="K17908" s="1">
        <f>WEEKDAY(BART_Rides[[#This Row],[Date]],2)</f>
        <v>5</v>
      </c>
      <c r="L17908" s="1" t="str">
        <f>LEFT(BART_Rides[[#This Row],[Lines]],1)</f>
        <v>Y</v>
      </c>
      <c r="M17908" s="1" t="str">
        <f>IF(BART_Rides[[#This Row],[FirstLetter]]="Y","Yes","No")</f>
        <v>Yes</v>
      </c>
      <c r="N17908" s="1" t="str">
        <f>IF(OR(BART_Rides[[#This Row],[Station Code]]="EM", BART_Rides[[#This Row],[Station Code]]="MT", BART_Rides[[#This Row],[Station Code]]="PL", BART_Rides[[#This Row],[Station Code]]="CC"), "Yes", "No")</f>
        <v>No</v>
      </c>
    </row>
    <row r="17909" spans="6:14">
      <c r="F17909" s="3">
        <v>44219</v>
      </c>
      <c r="G17909" s="1" t="s">
        <v>89</v>
      </c>
      <c r="H17909" s="1" t="s">
        <v>105</v>
      </c>
      <c r="I17909" s="1">
        <v>226</v>
      </c>
      <c r="J17909" s="1">
        <f>MONTH(BART_Rides[[#This Row],[Date]])</f>
        <v>1</v>
      </c>
      <c r="K17909" s="1">
        <f>WEEKDAY(BART_Rides[[#This Row],[Date]],2)</f>
        <v>6</v>
      </c>
      <c r="L17909" s="1" t="str">
        <f>LEFT(BART_Rides[[#This Row],[Lines]],1)</f>
        <v>Y</v>
      </c>
      <c r="M17909" s="1" t="str">
        <f>IF(BART_Rides[[#This Row],[FirstLetter]]="Y","Yes","No")</f>
        <v>Yes</v>
      </c>
      <c r="N17909" s="1" t="str">
        <f>IF(OR(BART_Rides[[#This Row],[Station Code]]="EM", BART_Rides[[#This Row],[Station Code]]="MT", BART_Rides[[#This Row],[Station Code]]="PL", BART_Rides[[#This Row],[Station Code]]="CC"), "Yes", "No")</f>
        <v>No</v>
      </c>
    </row>
    <row r="17910" spans="6:14">
      <c r="F17910" s="3">
        <v>44220</v>
      </c>
      <c r="G17910" s="1" t="s">
        <v>89</v>
      </c>
      <c r="H17910" s="1" t="s">
        <v>105</v>
      </c>
      <c r="I17910" s="1">
        <v>81</v>
      </c>
      <c r="J17910" s="1">
        <f>MONTH(BART_Rides[[#This Row],[Date]])</f>
        <v>1</v>
      </c>
      <c r="K17910" s="1">
        <f>WEEKDAY(BART_Rides[[#This Row],[Date]],2)</f>
        <v>7</v>
      </c>
      <c r="L17910" s="1" t="str">
        <f>LEFT(BART_Rides[[#This Row],[Lines]],1)</f>
        <v>Y</v>
      </c>
      <c r="M17910" s="1" t="str">
        <f>IF(BART_Rides[[#This Row],[FirstLetter]]="Y","Yes","No")</f>
        <v>Yes</v>
      </c>
      <c r="N17910" s="1" t="str">
        <f>IF(OR(BART_Rides[[#This Row],[Station Code]]="EM", BART_Rides[[#This Row],[Station Code]]="MT", BART_Rides[[#This Row],[Station Code]]="PL", BART_Rides[[#This Row],[Station Code]]="CC"), "Yes", "No")</f>
        <v>No</v>
      </c>
    </row>
    <row r="17911" spans="6:14">
      <c r="F17911" s="3">
        <v>44221</v>
      </c>
      <c r="G17911" s="1" t="s">
        <v>89</v>
      </c>
      <c r="H17911" s="1" t="s">
        <v>105</v>
      </c>
      <c r="I17911" s="1">
        <v>99</v>
      </c>
      <c r="J17911" s="1">
        <f>MONTH(BART_Rides[[#This Row],[Date]])</f>
        <v>1</v>
      </c>
      <c r="K17911" s="1">
        <f>WEEKDAY(BART_Rides[[#This Row],[Date]],2)</f>
        <v>1</v>
      </c>
      <c r="L17911" s="1" t="str">
        <f>LEFT(BART_Rides[[#This Row],[Lines]],1)</f>
        <v>Y</v>
      </c>
      <c r="M17911" s="1" t="str">
        <f>IF(BART_Rides[[#This Row],[FirstLetter]]="Y","Yes","No")</f>
        <v>Yes</v>
      </c>
      <c r="N17911" s="1" t="str">
        <f>IF(OR(BART_Rides[[#This Row],[Station Code]]="EM", BART_Rides[[#This Row],[Station Code]]="MT", BART_Rides[[#This Row],[Station Code]]="PL", BART_Rides[[#This Row],[Station Code]]="CC"), "Yes", "No")</f>
        <v>No</v>
      </c>
    </row>
    <row r="17912" spans="6:14">
      <c r="F17912" s="3">
        <v>44222</v>
      </c>
      <c r="G17912" s="1" t="s">
        <v>89</v>
      </c>
      <c r="H17912" s="1" t="s">
        <v>105</v>
      </c>
      <c r="I17912" s="1">
        <v>630</v>
      </c>
      <c r="J17912" s="1">
        <f>MONTH(BART_Rides[[#This Row],[Date]])</f>
        <v>1</v>
      </c>
      <c r="K17912" s="1">
        <f>WEEKDAY(BART_Rides[[#This Row],[Date]],2)</f>
        <v>2</v>
      </c>
      <c r="L17912" s="1" t="str">
        <f>LEFT(BART_Rides[[#This Row],[Lines]],1)</f>
        <v>Y</v>
      </c>
      <c r="M17912" s="1" t="str">
        <f>IF(BART_Rides[[#This Row],[FirstLetter]]="Y","Yes","No")</f>
        <v>Yes</v>
      </c>
      <c r="N17912" s="1" t="str">
        <f>IF(OR(BART_Rides[[#This Row],[Station Code]]="EM", BART_Rides[[#This Row],[Station Code]]="MT", BART_Rides[[#This Row],[Station Code]]="PL", BART_Rides[[#This Row],[Station Code]]="CC"), "Yes", "No")</f>
        <v>No</v>
      </c>
    </row>
    <row r="17913" spans="6:14">
      <c r="F17913" s="3">
        <v>44223</v>
      </c>
      <c r="G17913" s="1" t="s">
        <v>89</v>
      </c>
      <c r="H17913" s="1" t="s">
        <v>105</v>
      </c>
      <c r="I17913" s="1">
        <v>630</v>
      </c>
      <c r="J17913" s="1">
        <f>MONTH(BART_Rides[[#This Row],[Date]])</f>
        <v>1</v>
      </c>
      <c r="K17913" s="1">
        <f>WEEKDAY(BART_Rides[[#This Row],[Date]],2)</f>
        <v>3</v>
      </c>
      <c r="L17913" s="1" t="str">
        <f>LEFT(BART_Rides[[#This Row],[Lines]],1)</f>
        <v>Y</v>
      </c>
      <c r="M17913" s="1" t="str">
        <f>IF(BART_Rides[[#This Row],[FirstLetter]]="Y","Yes","No")</f>
        <v>Yes</v>
      </c>
      <c r="N17913" s="1" t="str">
        <f>IF(OR(BART_Rides[[#This Row],[Station Code]]="EM", BART_Rides[[#This Row],[Station Code]]="MT", BART_Rides[[#This Row],[Station Code]]="PL", BART_Rides[[#This Row],[Station Code]]="CC"), "Yes", "No")</f>
        <v>No</v>
      </c>
    </row>
    <row r="17914" spans="6:14">
      <c r="F17914" s="3">
        <v>44224</v>
      </c>
      <c r="G17914" s="1" t="s">
        <v>89</v>
      </c>
      <c r="H17914" s="1" t="s">
        <v>105</v>
      </c>
      <c r="I17914" s="1">
        <v>610</v>
      </c>
      <c r="J17914" s="1">
        <f>MONTH(BART_Rides[[#This Row],[Date]])</f>
        <v>1</v>
      </c>
      <c r="K17914" s="1">
        <f>WEEKDAY(BART_Rides[[#This Row],[Date]],2)</f>
        <v>4</v>
      </c>
      <c r="L17914" s="1" t="str">
        <f>LEFT(BART_Rides[[#This Row],[Lines]],1)</f>
        <v>Y</v>
      </c>
      <c r="M17914" s="1" t="str">
        <f>IF(BART_Rides[[#This Row],[FirstLetter]]="Y","Yes","No")</f>
        <v>Yes</v>
      </c>
      <c r="N17914" s="1" t="str">
        <f>IF(OR(BART_Rides[[#This Row],[Station Code]]="EM", BART_Rides[[#This Row],[Station Code]]="MT", BART_Rides[[#This Row],[Station Code]]="PL", BART_Rides[[#This Row],[Station Code]]="CC"), "Yes", "No")</f>
        <v>No</v>
      </c>
    </row>
    <row r="17915" spans="6:14">
      <c r="F17915" s="3">
        <v>44225</v>
      </c>
      <c r="G17915" s="1" t="s">
        <v>89</v>
      </c>
      <c r="H17915" s="1" t="s">
        <v>105</v>
      </c>
      <c r="I17915" s="1">
        <v>384</v>
      </c>
      <c r="J17915" s="1">
        <f>MONTH(BART_Rides[[#This Row],[Date]])</f>
        <v>1</v>
      </c>
      <c r="K17915" s="1">
        <f>WEEKDAY(BART_Rides[[#This Row],[Date]],2)</f>
        <v>5</v>
      </c>
      <c r="L17915" s="1" t="str">
        <f>LEFT(BART_Rides[[#This Row],[Lines]],1)</f>
        <v>Y</v>
      </c>
      <c r="M17915" s="1" t="str">
        <f>IF(BART_Rides[[#This Row],[FirstLetter]]="Y","Yes","No")</f>
        <v>Yes</v>
      </c>
      <c r="N17915" s="1" t="str">
        <f>IF(OR(BART_Rides[[#This Row],[Station Code]]="EM", BART_Rides[[#This Row],[Station Code]]="MT", BART_Rides[[#This Row],[Station Code]]="PL", BART_Rides[[#This Row],[Station Code]]="CC"), "Yes", "No")</f>
        <v>No</v>
      </c>
    </row>
    <row r="17916" spans="6:14">
      <c r="F17916" s="3">
        <v>44226</v>
      </c>
      <c r="G17916" s="1" t="s">
        <v>89</v>
      </c>
      <c r="H17916" s="1" t="s">
        <v>105</v>
      </c>
      <c r="I17916" s="1">
        <v>189</v>
      </c>
      <c r="J17916" s="1">
        <f>MONTH(BART_Rides[[#This Row],[Date]])</f>
        <v>1</v>
      </c>
      <c r="K17916" s="1">
        <f>WEEKDAY(BART_Rides[[#This Row],[Date]],2)</f>
        <v>6</v>
      </c>
      <c r="L17916" s="1" t="str">
        <f>LEFT(BART_Rides[[#This Row],[Lines]],1)</f>
        <v>Y</v>
      </c>
      <c r="M17916" s="1" t="str">
        <f>IF(BART_Rides[[#This Row],[FirstLetter]]="Y","Yes","No")</f>
        <v>Yes</v>
      </c>
      <c r="N17916" s="1" t="str">
        <f>IF(OR(BART_Rides[[#This Row],[Station Code]]="EM", BART_Rides[[#This Row],[Station Code]]="MT", BART_Rides[[#This Row],[Station Code]]="PL", BART_Rides[[#This Row],[Station Code]]="CC"), "Yes", "No")</f>
        <v>No</v>
      </c>
    </row>
    <row r="17917" spans="6:14">
      <c r="F17917" s="3">
        <v>44227</v>
      </c>
      <c r="G17917" s="1" t="s">
        <v>89</v>
      </c>
      <c r="H17917" s="1" t="s">
        <v>105</v>
      </c>
      <c r="I17917" s="1">
        <v>110</v>
      </c>
      <c r="J17917" s="1">
        <f>MONTH(BART_Rides[[#This Row],[Date]])</f>
        <v>1</v>
      </c>
      <c r="K17917" s="1">
        <f>WEEKDAY(BART_Rides[[#This Row],[Date]],2)</f>
        <v>7</v>
      </c>
      <c r="L17917" s="1" t="str">
        <f>LEFT(BART_Rides[[#This Row],[Lines]],1)</f>
        <v>Y</v>
      </c>
      <c r="M17917" s="1" t="str">
        <f>IF(BART_Rides[[#This Row],[FirstLetter]]="Y","Yes","No")</f>
        <v>Yes</v>
      </c>
      <c r="N17917" s="1" t="str">
        <f>IF(OR(BART_Rides[[#This Row],[Station Code]]="EM", BART_Rides[[#This Row],[Station Code]]="MT", BART_Rides[[#This Row],[Station Code]]="PL", BART_Rides[[#This Row],[Station Code]]="CC"), "Yes", "No")</f>
        <v>No</v>
      </c>
    </row>
    <row r="17918" spans="6:14">
      <c r="F17918" s="3">
        <v>44228</v>
      </c>
      <c r="G17918" s="1" t="s">
        <v>89</v>
      </c>
      <c r="H17918" s="1" t="s">
        <v>105</v>
      </c>
      <c r="I17918" s="1">
        <v>659</v>
      </c>
      <c r="J17918" s="1">
        <f>MONTH(BART_Rides[[#This Row],[Date]])</f>
        <v>2</v>
      </c>
      <c r="K17918" s="1">
        <f>WEEKDAY(BART_Rides[[#This Row],[Date]],2)</f>
        <v>1</v>
      </c>
      <c r="L17918" s="1" t="str">
        <f>LEFT(BART_Rides[[#This Row],[Lines]],1)</f>
        <v>Y</v>
      </c>
      <c r="M17918" s="1" t="str">
        <f>IF(BART_Rides[[#This Row],[FirstLetter]]="Y","Yes","No")</f>
        <v>Yes</v>
      </c>
      <c r="N17918" s="1" t="str">
        <f>IF(OR(BART_Rides[[#This Row],[Station Code]]="EM", BART_Rides[[#This Row],[Station Code]]="MT", BART_Rides[[#This Row],[Station Code]]="PL", BART_Rides[[#This Row],[Station Code]]="CC"), "Yes", "No")</f>
        <v>No</v>
      </c>
    </row>
    <row r="17919" spans="6:14">
      <c r="F17919" s="3">
        <v>44229</v>
      </c>
      <c r="G17919" s="1" t="s">
        <v>89</v>
      </c>
      <c r="H17919" s="1" t="s">
        <v>105</v>
      </c>
      <c r="I17919" s="1">
        <v>697</v>
      </c>
      <c r="J17919" s="1">
        <f>MONTH(BART_Rides[[#This Row],[Date]])</f>
        <v>2</v>
      </c>
      <c r="K17919" s="1">
        <f>WEEKDAY(BART_Rides[[#This Row],[Date]],2)</f>
        <v>2</v>
      </c>
      <c r="L17919" s="1" t="str">
        <f>LEFT(BART_Rides[[#This Row],[Lines]],1)</f>
        <v>Y</v>
      </c>
      <c r="M17919" s="1" t="str">
        <f>IF(BART_Rides[[#This Row],[FirstLetter]]="Y","Yes","No")</f>
        <v>Yes</v>
      </c>
      <c r="N17919" s="1" t="str">
        <f>IF(OR(BART_Rides[[#This Row],[Station Code]]="EM", BART_Rides[[#This Row],[Station Code]]="MT", BART_Rides[[#This Row],[Station Code]]="PL", BART_Rides[[#This Row],[Station Code]]="CC"), "Yes", "No")</f>
        <v>No</v>
      </c>
    </row>
    <row r="17920" spans="6:14">
      <c r="F17920" s="3">
        <v>44230</v>
      </c>
      <c r="G17920" s="1" t="s">
        <v>89</v>
      </c>
      <c r="H17920" s="1" t="s">
        <v>105</v>
      </c>
      <c r="I17920" s="1">
        <v>682</v>
      </c>
      <c r="J17920" s="1">
        <f>MONTH(BART_Rides[[#This Row],[Date]])</f>
        <v>2</v>
      </c>
      <c r="K17920" s="1">
        <f>WEEKDAY(BART_Rides[[#This Row],[Date]],2)</f>
        <v>3</v>
      </c>
      <c r="L17920" s="1" t="str">
        <f>LEFT(BART_Rides[[#This Row],[Lines]],1)</f>
        <v>Y</v>
      </c>
      <c r="M17920" s="1" t="str">
        <f>IF(BART_Rides[[#This Row],[FirstLetter]]="Y","Yes","No")</f>
        <v>Yes</v>
      </c>
      <c r="N17920" s="1" t="str">
        <f>IF(OR(BART_Rides[[#This Row],[Station Code]]="EM", BART_Rides[[#This Row],[Station Code]]="MT", BART_Rides[[#This Row],[Station Code]]="PL", BART_Rides[[#This Row],[Station Code]]="CC"), "Yes", "No")</f>
        <v>No</v>
      </c>
    </row>
    <row r="17921" spans="6:14">
      <c r="F17921" s="3">
        <v>44231</v>
      </c>
      <c r="G17921" s="1" t="s">
        <v>89</v>
      </c>
      <c r="H17921" s="1" t="s">
        <v>105</v>
      </c>
      <c r="I17921" s="1">
        <v>699</v>
      </c>
      <c r="J17921" s="1">
        <f>MONTH(BART_Rides[[#This Row],[Date]])</f>
        <v>2</v>
      </c>
      <c r="K17921" s="1">
        <f>WEEKDAY(BART_Rides[[#This Row],[Date]],2)</f>
        <v>4</v>
      </c>
      <c r="L17921" s="1" t="str">
        <f>LEFT(BART_Rides[[#This Row],[Lines]],1)</f>
        <v>Y</v>
      </c>
      <c r="M17921" s="1" t="str">
        <f>IF(BART_Rides[[#This Row],[FirstLetter]]="Y","Yes","No")</f>
        <v>Yes</v>
      </c>
      <c r="N17921" s="1" t="str">
        <f>IF(OR(BART_Rides[[#This Row],[Station Code]]="EM", BART_Rides[[#This Row],[Station Code]]="MT", BART_Rides[[#This Row],[Station Code]]="PL", BART_Rides[[#This Row],[Station Code]]="CC"), "Yes", "No")</f>
        <v>No</v>
      </c>
    </row>
    <row r="17922" spans="6:14">
      <c r="F17922" s="3">
        <v>44232</v>
      </c>
      <c r="G17922" s="1" t="s">
        <v>89</v>
      </c>
      <c r="H17922" s="1" t="s">
        <v>105</v>
      </c>
      <c r="I17922" s="1">
        <v>439</v>
      </c>
      <c r="J17922" s="1">
        <f>MONTH(BART_Rides[[#This Row],[Date]])</f>
        <v>2</v>
      </c>
      <c r="K17922" s="1">
        <f>WEEKDAY(BART_Rides[[#This Row],[Date]],2)</f>
        <v>5</v>
      </c>
      <c r="L17922" s="1" t="str">
        <f>LEFT(BART_Rides[[#This Row],[Lines]],1)</f>
        <v>Y</v>
      </c>
      <c r="M17922" s="1" t="str">
        <f>IF(BART_Rides[[#This Row],[FirstLetter]]="Y","Yes","No")</f>
        <v>Yes</v>
      </c>
      <c r="N17922" s="1" t="str">
        <f>IF(OR(BART_Rides[[#This Row],[Station Code]]="EM", BART_Rides[[#This Row],[Station Code]]="MT", BART_Rides[[#This Row],[Station Code]]="PL", BART_Rides[[#This Row],[Station Code]]="CC"), "Yes", "No")</f>
        <v>No</v>
      </c>
    </row>
    <row r="17923" spans="6:14">
      <c r="F17923" s="3">
        <v>44233</v>
      </c>
      <c r="G17923" s="1" t="s">
        <v>89</v>
      </c>
      <c r="H17923" s="1" t="s">
        <v>105</v>
      </c>
      <c r="I17923" s="1">
        <v>311</v>
      </c>
      <c r="J17923" s="1">
        <f>MONTH(BART_Rides[[#This Row],[Date]])</f>
        <v>2</v>
      </c>
      <c r="K17923" s="1">
        <f>WEEKDAY(BART_Rides[[#This Row],[Date]],2)</f>
        <v>6</v>
      </c>
      <c r="L17923" s="1" t="str">
        <f>LEFT(BART_Rides[[#This Row],[Lines]],1)</f>
        <v>Y</v>
      </c>
      <c r="M17923" s="1" t="str">
        <f>IF(BART_Rides[[#This Row],[FirstLetter]]="Y","Yes","No")</f>
        <v>Yes</v>
      </c>
      <c r="N17923" s="1" t="str">
        <f>IF(OR(BART_Rides[[#This Row],[Station Code]]="EM", BART_Rides[[#This Row],[Station Code]]="MT", BART_Rides[[#This Row],[Station Code]]="PL", BART_Rides[[#This Row],[Station Code]]="CC"), "Yes", "No")</f>
        <v>No</v>
      </c>
    </row>
    <row r="17924" spans="6:14">
      <c r="F17924" s="3">
        <v>44234</v>
      </c>
      <c r="G17924" s="1" t="s">
        <v>89</v>
      </c>
      <c r="H17924" s="1" t="s">
        <v>105</v>
      </c>
      <c r="I17924" s="1">
        <v>204</v>
      </c>
      <c r="J17924" s="1">
        <f>MONTH(BART_Rides[[#This Row],[Date]])</f>
        <v>2</v>
      </c>
      <c r="K17924" s="1">
        <f>WEEKDAY(BART_Rides[[#This Row],[Date]],2)</f>
        <v>7</v>
      </c>
      <c r="L17924" s="1" t="str">
        <f>LEFT(BART_Rides[[#This Row],[Lines]],1)</f>
        <v>Y</v>
      </c>
      <c r="M17924" s="1" t="str">
        <f>IF(BART_Rides[[#This Row],[FirstLetter]]="Y","Yes","No")</f>
        <v>Yes</v>
      </c>
      <c r="N17924" s="1" t="str">
        <f>IF(OR(BART_Rides[[#This Row],[Station Code]]="EM", BART_Rides[[#This Row],[Station Code]]="MT", BART_Rides[[#This Row],[Station Code]]="PL", BART_Rides[[#This Row],[Station Code]]="CC"), "Yes", "No")</f>
        <v>No</v>
      </c>
    </row>
    <row r="17925" spans="6:14">
      <c r="F17925" s="3">
        <v>44235</v>
      </c>
      <c r="G17925" s="1" t="s">
        <v>89</v>
      </c>
      <c r="H17925" s="1" t="s">
        <v>105</v>
      </c>
      <c r="I17925" s="1">
        <v>466</v>
      </c>
      <c r="J17925" s="1">
        <f>MONTH(BART_Rides[[#This Row],[Date]])</f>
        <v>2</v>
      </c>
      <c r="K17925" s="1">
        <f>WEEKDAY(BART_Rides[[#This Row],[Date]],2)</f>
        <v>1</v>
      </c>
      <c r="L17925" s="1" t="str">
        <f>LEFT(BART_Rides[[#This Row],[Lines]],1)</f>
        <v>Y</v>
      </c>
      <c r="M17925" s="1" t="str">
        <f>IF(BART_Rides[[#This Row],[FirstLetter]]="Y","Yes","No")</f>
        <v>Yes</v>
      </c>
      <c r="N17925" s="1" t="str">
        <f>IF(OR(BART_Rides[[#This Row],[Station Code]]="EM", BART_Rides[[#This Row],[Station Code]]="MT", BART_Rides[[#This Row],[Station Code]]="PL", BART_Rides[[#This Row],[Station Code]]="CC"), "Yes", "No")</f>
        <v>No</v>
      </c>
    </row>
    <row r="17926" spans="6:14">
      <c r="F17926" s="3">
        <v>44236</v>
      </c>
      <c r="G17926" s="1" t="s">
        <v>89</v>
      </c>
      <c r="H17926" s="1" t="s">
        <v>105</v>
      </c>
      <c r="I17926" s="1">
        <v>700</v>
      </c>
      <c r="J17926" s="1">
        <f>MONTH(BART_Rides[[#This Row],[Date]])</f>
        <v>2</v>
      </c>
      <c r="K17926" s="1">
        <f>WEEKDAY(BART_Rides[[#This Row],[Date]],2)</f>
        <v>2</v>
      </c>
      <c r="L17926" s="1" t="str">
        <f>LEFT(BART_Rides[[#This Row],[Lines]],1)</f>
        <v>Y</v>
      </c>
      <c r="M17926" s="1" t="str">
        <f>IF(BART_Rides[[#This Row],[FirstLetter]]="Y","Yes","No")</f>
        <v>Yes</v>
      </c>
      <c r="N17926" s="1" t="str">
        <f>IF(OR(BART_Rides[[#This Row],[Station Code]]="EM", BART_Rides[[#This Row],[Station Code]]="MT", BART_Rides[[#This Row],[Station Code]]="PL", BART_Rides[[#This Row],[Station Code]]="CC"), "Yes", "No")</f>
        <v>No</v>
      </c>
    </row>
    <row r="17927" spans="6:14">
      <c r="F17927" s="3">
        <v>44237</v>
      </c>
      <c r="G17927" s="1" t="s">
        <v>89</v>
      </c>
      <c r="H17927" s="1" t="s">
        <v>105</v>
      </c>
      <c r="I17927" s="1">
        <v>699</v>
      </c>
      <c r="J17927" s="1">
        <f>MONTH(BART_Rides[[#This Row],[Date]])</f>
        <v>2</v>
      </c>
      <c r="K17927" s="1">
        <f>WEEKDAY(BART_Rides[[#This Row],[Date]],2)</f>
        <v>3</v>
      </c>
      <c r="L17927" s="1" t="str">
        <f>LEFT(BART_Rides[[#This Row],[Lines]],1)</f>
        <v>Y</v>
      </c>
      <c r="M17927" s="1" t="str">
        <f>IF(BART_Rides[[#This Row],[FirstLetter]]="Y","Yes","No")</f>
        <v>Yes</v>
      </c>
      <c r="N17927" s="1" t="str">
        <f>IF(OR(BART_Rides[[#This Row],[Station Code]]="EM", BART_Rides[[#This Row],[Station Code]]="MT", BART_Rides[[#This Row],[Station Code]]="PL", BART_Rides[[#This Row],[Station Code]]="CC"), "Yes", "No")</f>
        <v>No</v>
      </c>
    </row>
    <row r="17928" spans="6:14">
      <c r="F17928" s="3">
        <v>44238</v>
      </c>
      <c r="G17928" s="1" t="s">
        <v>89</v>
      </c>
      <c r="H17928" s="1" t="s">
        <v>105</v>
      </c>
      <c r="I17928" s="1">
        <v>680</v>
      </c>
      <c r="J17928" s="1">
        <f>MONTH(BART_Rides[[#This Row],[Date]])</f>
        <v>2</v>
      </c>
      <c r="K17928" s="1">
        <f>WEEKDAY(BART_Rides[[#This Row],[Date]],2)</f>
        <v>4</v>
      </c>
      <c r="L17928" s="1" t="str">
        <f>LEFT(BART_Rides[[#This Row],[Lines]],1)</f>
        <v>Y</v>
      </c>
      <c r="M17928" s="1" t="str">
        <f>IF(BART_Rides[[#This Row],[FirstLetter]]="Y","Yes","No")</f>
        <v>Yes</v>
      </c>
      <c r="N17928" s="1" t="str">
        <f>IF(OR(BART_Rides[[#This Row],[Station Code]]="EM", BART_Rides[[#This Row],[Station Code]]="MT", BART_Rides[[#This Row],[Station Code]]="PL", BART_Rides[[#This Row],[Station Code]]="CC"), "Yes", "No")</f>
        <v>No</v>
      </c>
    </row>
    <row r="17929" spans="6:14">
      <c r="F17929" s="3">
        <v>44239</v>
      </c>
      <c r="G17929" s="1" t="s">
        <v>89</v>
      </c>
      <c r="H17929" s="1" t="s">
        <v>105</v>
      </c>
      <c r="I17929" s="1">
        <v>656</v>
      </c>
      <c r="J17929" s="1">
        <f>MONTH(BART_Rides[[#This Row],[Date]])</f>
        <v>2</v>
      </c>
      <c r="K17929" s="1">
        <f>WEEKDAY(BART_Rides[[#This Row],[Date]],2)</f>
        <v>5</v>
      </c>
      <c r="L17929" s="1" t="str">
        <f>LEFT(BART_Rides[[#This Row],[Lines]],1)</f>
        <v>Y</v>
      </c>
      <c r="M17929" s="1" t="str">
        <f>IF(BART_Rides[[#This Row],[FirstLetter]]="Y","Yes","No")</f>
        <v>Yes</v>
      </c>
      <c r="N17929" s="1" t="str">
        <f>IF(OR(BART_Rides[[#This Row],[Station Code]]="EM", BART_Rides[[#This Row],[Station Code]]="MT", BART_Rides[[#This Row],[Station Code]]="PL", BART_Rides[[#This Row],[Station Code]]="CC"), "Yes", "No")</f>
        <v>No</v>
      </c>
    </row>
    <row r="17930" spans="6:14">
      <c r="F17930" s="3">
        <v>44240</v>
      </c>
      <c r="G17930" s="1" t="s">
        <v>89</v>
      </c>
      <c r="H17930" s="1" t="s">
        <v>105</v>
      </c>
      <c r="I17930" s="1">
        <v>274</v>
      </c>
      <c r="J17930" s="1">
        <f>MONTH(BART_Rides[[#This Row],[Date]])</f>
        <v>2</v>
      </c>
      <c r="K17930" s="1">
        <f>WEEKDAY(BART_Rides[[#This Row],[Date]],2)</f>
        <v>6</v>
      </c>
      <c r="L17930" s="1" t="str">
        <f>LEFT(BART_Rides[[#This Row],[Lines]],1)</f>
        <v>Y</v>
      </c>
      <c r="M17930" s="1" t="str">
        <f>IF(BART_Rides[[#This Row],[FirstLetter]]="Y","Yes","No")</f>
        <v>Yes</v>
      </c>
      <c r="N17930" s="1" t="str">
        <f>IF(OR(BART_Rides[[#This Row],[Station Code]]="EM", BART_Rides[[#This Row],[Station Code]]="MT", BART_Rides[[#This Row],[Station Code]]="PL", BART_Rides[[#This Row],[Station Code]]="CC"), "Yes", "No")</f>
        <v>No</v>
      </c>
    </row>
    <row r="17931" spans="6:14">
      <c r="F17931" s="3">
        <v>44241</v>
      </c>
      <c r="G17931" s="1" t="s">
        <v>89</v>
      </c>
      <c r="H17931" s="1" t="s">
        <v>105</v>
      </c>
      <c r="I17931" s="1">
        <v>197</v>
      </c>
      <c r="J17931" s="1">
        <f>MONTH(BART_Rides[[#This Row],[Date]])</f>
        <v>2</v>
      </c>
      <c r="K17931" s="1">
        <f>WEEKDAY(BART_Rides[[#This Row],[Date]],2)</f>
        <v>7</v>
      </c>
      <c r="L17931" s="1" t="str">
        <f>LEFT(BART_Rides[[#This Row],[Lines]],1)</f>
        <v>Y</v>
      </c>
      <c r="M17931" s="1" t="str">
        <f>IF(BART_Rides[[#This Row],[FirstLetter]]="Y","Yes","No")</f>
        <v>Yes</v>
      </c>
      <c r="N17931" s="1" t="str">
        <f>IF(OR(BART_Rides[[#This Row],[Station Code]]="EM", BART_Rides[[#This Row],[Station Code]]="MT", BART_Rides[[#This Row],[Station Code]]="PL", BART_Rides[[#This Row],[Station Code]]="CC"), "Yes", "No")</f>
        <v>No</v>
      </c>
    </row>
    <row r="17932" spans="6:14">
      <c r="F17932" s="3">
        <v>44242</v>
      </c>
      <c r="G17932" s="1" t="s">
        <v>89</v>
      </c>
      <c r="H17932" s="1" t="s">
        <v>105</v>
      </c>
      <c r="I17932" s="1">
        <v>317</v>
      </c>
      <c r="J17932" s="1">
        <f>MONTH(BART_Rides[[#This Row],[Date]])</f>
        <v>2</v>
      </c>
      <c r="K17932" s="1">
        <f>WEEKDAY(BART_Rides[[#This Row],[Date]],2)</f>
        <v>1</v>
      </c>
      <c r="L17932" s="1" t="str">
        <f>LEFT(BART_Rides[[#This Row],[Lines]],1)</f>
        <v>Y</v>
      </c>
      <c r="M17932" s="1" t="str">
        <f>IF(BART_Rides[[#This Row],[FirstLetter]]="Y","Yes","No")</f>
        <v>Yes</v>
      </c>
      <c r="N17932" s="1" t="str">
        <f>IF(OR(BART_Rides[[#This Row],[Station Code]]="EM", BART_Rides[[#This Row],[Station Code]]="MT", BART_Rides[[#This Row],[Station Code]]="PL", BART_Rides[[#This Row],[Station Code]]="CC"), "Yes", "No")</f>
        <v>No</v>
      </c>
    </row>
    <row r="17933" spans="6:14">
      <c r="F17933" s="3">
        <v>44243</v>
      </c>
      <c r="G17933" s="1" t="s">
        <v>89</v>
      </c>
      <c r="H17933" s="1" t="s">
        <v>105</v>
      </c>
      <c r="I17933" s="1">
        <v>677</v>
      </c>
      <c r="J17933" s="1">
        <f>MONTH(BART_Rides[[#This Row],[Date]])</f>
        <v>2</v>
      </c>
      <c r="K17933" s="1">
        <f>WEEKDAY(BART_Rides[[#This Row],[Date]],2)</f>
        <v>2</v>
      </c>
      <c r="L17933" s="1" t="str">
        <f>LEFT(BART_Rides[[#This Row],[Lines]],1)</f>
        <v>Y</v>
      </c>
      <c r="M17933" s="1" t="str">
        <f>IF(BART_Rides[[#This Row],[FirstLetter]]="Y","Yes","No")</f>
        <v>Yes</v>
      </c>
      <c r="N17933" s="1" t="str">
        <f>IF(OR(BART_Rides[[#This Row],[Station Code]]="EM", BART_Rides[[#This Row],[Station Code]]="MT", BART_Rides[[#This Row],[Station Code]]="PL", BART_Rides[[#This Row],[Station Code]]="CC"), "Yes", "No")</f>
        <v>No</v>
      </c>
    </row>
    <row r="17934" spans="6:14">
      <c r="F17934" s="3">
        <v>44244</v>
      </c>
      <c r="G17934" s="1" t="s">
        <v>89</v>
      </c>
      <c r="H17934" s="1" t="s">
        <v>105</v>
      </c>
      <c r="I17934" s="1">
        <v>722</v>
      </c>
      <c r="J17934" s="1">
        <f>MONTH(BART_Rides[[#This Row],[Date]])</f>
        <v>2</v>
      </c>
      <c r="K17934" s="1">
        <f>WEEKDAY(BART_Rides[[#This Row],[Date]],2)</f>
        <v>3</v>
      </c>
      <c r="L17934" s="1" t="str">
        <f>LEFT(BART_Rides[[#This Row],[Lines]],1)</f>
        <v>Y</v>
      </c>
      <c r="M17934" s="1" t="str">
        <f>IF(BART_Rides[[#This Row],[FirstLetter]]="Y","Yes","No")</f>
        <v>Yes</v>
      </c>
      <c r="N17934" s="1" t="str">
        <f>IF(OR(BART_Rides[[#This Row],[Station Code]]="EM", BART_Rides[[#This Row],[Station Code]]="MT", BART_Rides[[#This Row],[Station Code]]="PL", BART_Rides[[#This Row],[Station Code]]="CC"), "Yes", "No")</f>
        <v>No</v>
      </c>
    </row>
    <row r="17935" spans="6:14">
      <c r="F17935" s="3">
        <v>44245</v>
      </c>
      <c r="G17935" s="1" t="s">
        <v>89</v>
      </c>
      <c r="H17935" s="1" t="s">
        <v>105</v>
      </c>
      <c r="I17935" s="1">
        <v>725</v>
      </c>
      <c r="J17935" s="1">
        <f>MONTH(BART_Rides[[#This Row],[Date]])</f>
        <v>2</v>
      </c>
      <c r="K17935" s="1">
        <f>WEEKDAY(BART_Rides[[#This Row],[Date]],2)</f>
        <v>4</v>
      </c>
      <c r="L17935" s="1" t="str">
        <f>LEFT(BART_Rides[[#This Row],[Lines]],1)</f>
        <v>Y</v>
      </c>
      <c r="M17935" s="1" t="str">
        <f>IF(BART_Rides[[#This Row],[FirstLetter]]="Y","Yes","No")</f>
        <v>Yes</v>
      </c>
      <c r="N17935" s="1" t="str">
        <f>IF(OR(BART_Rides[[#This Row],[Station Code]]="EM", BART_Rides[[#This Row],[Station Code]]="MT", BART_Rides[[#This Row],[Station Code]]="PL", BART_Rides[[#This Row],[Station Code]]="CC"), "Yes", "No")</f>
        <v>No</v>
      </c>
    </row>
    <row r="17936" spans="6:14">
      <c r="F17936" s="3">
        <v>44246</v>
      </c>
      <c r="G17936" s="1" t="s">
        <v>89</v>
      </c>
      <c r="H17936" s="1" t="s">
        <v>105</v>
      </c>
      <c r="I17936" s="1">
        <v>704</v>
      </c>
      <c r="J17936" s="1">
        <f>MONTH(BART_Rides[[#This Row],[Date]])</f>
        <v>2</v>
      </c>
      <c r="K17936" s="1">
        <f>WEEKDAY(BART_Rides[[#This Row],[Date]],2)</f>
        <v>5</v>
      </c>
      <c r="L17936" s="1" t="str">
        <f>LEFT(BART_Rides[[#This Row],[Lines]],1)</f>
        <v>Y</v>
      </c>
      <c r="M17936" s="1" t="str">
        <f>IF(BART_Rides[[#This Row],[FirstLetter]]="Y","Yes","No")</f>
        <v>Yes</v>
      </c>
      <c r="N17936" s="1" t="str">
        <f>IF(OR(BART_Rides[[#This Row],[Station Code]]="EM", BART_Rides[[#This Row],[Station Code]]="MT", BART_Rides[[#This Row],[Station Code]]="PL", BART_Rides[[#This Row],[Station Code]]="CC"), "Yes", "No")</f>
        <v>No</v>
      </c>
    </row>
    <row r="17937" spans="6:14">
      <c r="F17937" s="3">
        <v>44247</v>
      </c>
      <c r="G17937" s="1" t="s">
        <v>89</v>
      </c>
      <c r="H17937" s="1" t="s">
        <v>105</v>
      </c>
      <c r="I17937" s="1">
        <v>275</v>
      </c>
      <c r="J17937" s="1">
        <f>MONTH(BART_Rides[[#This Row],[Date]])</f>
        <v>2</v>
      </c>
      <c r="K17937" s="1">
        <f>WEEKDAY(BART_Rides[[#This Row],[Date]],2)</f>
        <v>6</v>
      </c>
      <c r="L17937" s="1" t="str">
        <f>LEFT(BART_Rides[[#This Row],[Lines]],1)</f>
        <v>Y</v>
      </c>
      <c r="M17937" s="1" t="str">
        <f>IF(BART_Rides[[#This Row],[FirstLetter]]="Y","Yes","No")</f>
        <v>Yes</v>
      </c>
      <c r="N17937" s="1" t="str">
        <f>IF(OR(BART_Rides[[#This Row],[Station Code]]="EM", BART_Rides[[#This Row],[Station Code]]="MT", BART_Rides[[#This Row],[Station Code]]="PL", BART_Rides[[#This Row],[Station Code]]="CC"), "Yes", "No")</f>
        <v>No</v>
      </c>
    </row>
    <row r="17938" spans="6:14">
      <c r="F17938" s="3">
        <v>44248</v>
      </c>
      <c r="G17938" s="1" t="s">
        <v>89</v>
      </c>
      <c r="H17938" s="1" t="s">
        <v>105</v>
      </c>
      <c r="I17938" s="1">
        <v>223</v>
      </c>
      <c r="J17938" s="1">
        <f>MONTH(BART_Rides[[#This Row],[Date]])</f>
        <v>2</v>
      </c>
      <c r="K17938" s="1">
        <f>WEEKDAY(BART_Rides[[#This Row],[Date]],2)</f>
        <v>7</v>
      </c>
      <c r="L17938" s="1" t="str">
        <f>LEFT(BART_Rides[[#This Row],[Lines]],1)</f>
        <v>Y</v>
      </c>
      <c r="M17938" s="1" t="str">
        <f>IF(BART_Rides[[#This Row],[FirstLetter]]="Y","Yes","No")</f>
        <v>Yes</v>
      </c>
      <c r="N17938" s="1" t="str">
        <f>IF(OR(BART_Rides[[#This Row],[Station Code]]="EM", BART_Rides[[#This Row],[Station Code]]="MT", BART_Rides[[#This Row],[Station Code]]="PL", BART_Rides[[#This Row],[Station Code]]="CC"), "Yes", "No")</f>
        <v>No</v>
      </c>
    </row>
    <row r="17939" spans="6:14">
      <c r="F17939" s="3">
        <v>44249</v>
      </c>
      <c r="G17939" s="1" t="s">
        <v>89</v>
      </c>
      <c r="H17939" s="1" t="s">
        <v>105</v>
      </c>
      <c r="I17939" s="1">
        <v>669</v>
      </c>
      <c r="J17939" s="1">
        <f>MONTH(BART_Rides[[#This Row],[Date]])</f>
        <v>2</v>
      </c>
      <c r="K17939" s="1">
        <f>WEEKDAY(BART_Rides[[#This Row],[Date]],2)</f>
        <v>1</v>
      </c>
      <c r="L17939" s="1" t="str">
        <f>LEFT(BART_Rides[[#This Row],[Lines]],1)</f>
        <v>Y</v>
      </c>
      <c r="M17939" s="1" t="str">
        <f>IF(BART_Rides[[#This Row],[FirstLetter]]="Y","Yes","No")</f>
        <v>Yes</v>
      </c>
      <c r="N17939" s="1" t="str">
        <f>IF(OR(BART_Rides[[#This Row],[Station Code]]="EM", BART_Rides[[#This Row],[Station Code]]="MT", BART_Rides[[#This Row],[Station Code]]="PL", BART_Rides[[#This Row],[Station Code]]="CC"), "Yes", "No")</f>
        <v>No</v>
      </c>
    </row>
    <row r="17940" spans="6:14">
      <c r="F17940" s="3">
        <v>44250</v>
      </c>
      <c r="G17940" s="1" t="s">
        <v>89</v>
      </c>
      <c r="H17940" s="1" t="s">
        <v>105</v>
      </c>
      <c r="I17940" s="1">
        <v>720</v>
      </c>
      <c r="J17940" s="1">
        <f>MONTH(BART_Rides[[#This Row],[Date]])</f>
        <v>2</v>
      </c>
      <c r="K17940" s="1">
        <f>WEEKDAY(BART_Rides[[#This Row],[Date]],2)</f>
        <v>2</v>
      </c>
      <c r="L17940" s="1" t="str">
        <f>LEFT(BART_Rides[[#This Row],[Lines]],1)</f>
        <v>Y</v>
      </c>
      <c r="M17940" s="1" t="str">
        <f>IF(BART_Rides[[#This Row],[FirstLetter]]="Y","Yes","No")</f>
        <v>Yes</v>
      </c>
      <c r="N17940" s="1" t="str">
        <f>IF(OR(BART_Rides[[#This Row],[Station Code]]="EM", BART_Rides[[#This Row],[Station Code]]="MT", BART_Rides[[#This Row],[Station Code]]="PL", BART_Rides[[#This Row],[Station Code]]="CC"), "Yes", "No")</f>
        <v>No</v>
      </c>
    </row>
    <row r="17941" spans="6:14">
      <c r="F17941" s="3">
        <v>44251</v>
      </c>
      <c r="G17941" s="1" t="s">
        <v>89</v>
      </c>
      <c r="H17941" s="1" t="s">
        <v>105</v>
      </c>
      <c r="I17941" s="1">
        <v>738</v>
      </c>
      <c r="J17941" s="1">
        <f>MONTH(BART_Rides[[#This Row],[Date]])</f>
        <v>2</v>
      </c>
      <c r="K17941" s="1">
        <f>WEEKDAY(BART_Rides[[#This Row],[Date]],2)</f>
        <v>3</v>
      </c>
      <c r="L17941" s="1" t="str">
        <f>LEFT(BART_Rides[[#This Row],[Lines]],1)</f>
        <v>Y</v>
      </c>
      <c r="M17941" s="1" t="str">
        <f>IF(BART_Rides[[#This Row],[FirstLetter]]="Y","Yes","No")</f>
        <v>Yes</v>
      </c>
      <c r="N17941" s="1" t="str">
        <f>IF(OR(BART_Rides[[#This Row],[Station Code]]="EM", BART_Rides[[#This Row],[Station Code]]="MT", BART_Rides[[#This Row],[Station Code]]="PL", BART_Rides[[#This Row],[Station Code]]="CC"), "Yes", "No")</f>
        <v>No</v>
      </c>
    </row>
    <row r="17942" spans="6:14">
      <c r="F17942" s="3">
        <v>44252</v>
      </c>
      <c r="G17942" s="1" t="s">
        <v>89</v>
      </c>
      <c r="H17942" s="1" t="s">
        <v>105</v>
      </c>
      <c r="I17942" s="1">
        <v>713</v>
      </c>
      <c r="J17942" s="1">
        <f>MONTH(BART_Rides[[#This Row],[Date]])</f>
        <v>2</v>
      </c>
      <c r="K17942" s="1">
        <f>WEEKDAY(BART_Rides[[#This Row],[Date]],2)</f>
        <v>4</v>
      </c>
      <c r="L17942" s="1" t="str">
        <f>LEFT(BART_Rides[[#This Row],[Lines]],1)</f>
        <v>Y</v>
      </c>
      <c r="M17942" s="1" t="str">
        <f>IF(BART_Rides[[#This Row],[FirstLetter]]="Y","Yes","No")</f>
        <v>Yes</v>
      </c>
      <c r="N17942" s="1" t="str">
        <f>IF(OR(BART_Rides[[#This Row],[Station Code]]="EM", BART_Rides[[#This Row],[Station Code]]="MT", BART_Rides[[#This Row],[Station Code]]="PL", BART_Rides[[#This Row],[Station Code]]="CC"), "Yes", "No")</f>
        <v>No</v>
      </c>
    </row>
    <row r="17943" spans="6:14">
      <c r="F17943" s="3">
        <v>44253</v>
      </c>
      <c r="G17943" s="1" t="s">
        <v>89</v>
      </c>
      <c r="H17943" s="1" t="s">
        <v>105</v>
      </c>
      <c r="I17943" s="1">
        <v>680</v>
      </c>
      <c r="J17943" s="1">
        <f>MONTH(BART_Rides[[#This Row],[Date]])</f>
        <v>2</v>
      </c>
      <c r="K17943" s="1">
        <f>WEEKDAY(BART_Rides[[#This Row],[Date]],2)</f>
        <v>5</v>
      </c>
      <c r="L17943" s="1" t="str">
        <f>LEFT(BART_Rides[[#This Row],[Lines]],1)</f>
        <v>Y</v>
      </c>
      <c r="M17943" s="1" t="str">
        <f>IF(BART_Rides[[#This Row],[FirstLetter]]="Y","Yes","No")</f>
        <v>Yes</v>
      </c>
      <c r="N17943" s="1" t="str">
        <f>IF(OR(BART_Rides[[#This Row],[Station Code]]="EM", BART_Rides[[#This Row],[Station Code]]="MT", BART_Rides[[#This Row],[Station Code]]="PL", BART_Rides[[#This Row],[Station Code]]="CC"), "Yes", "No")</f>
        <v>No</v>
      </c>
    </row>
    <row r="17944" spans="6:14">
      <c r="F17944" s="3">
        <v>44254</v>
      </c>
      <c r="G17944" s="1" t="s">
        <v>89</v>
      </c>
      <c r="H17944" s="1" t="s">
        <v>105</v>
      </c>
      <c r="I17944" s="1">
        <v>302</v>
      </c>
      <c r="J17944" s="1">
        <f>MONTH(BART_Rides[[#This Row],[Date]])</f>
        <v>2</v>
      </c>
      <c r="K17944" s="1">
        <f>WEEKDAY(BART_Rides[[#This Row],[Date]],2)</f>
        <v>6</v>
      </c>
      <c r="L17944" s="1" t="str">
        <f>LEFT(BART_Rides[[#This Row],[Lines]],1)</f>
        <v>Y</v>
      </c>
      <c r="M17944" s="1" t="str">
        <f>IF(BART_Rides[[#This Row],[FirstLetter]]="Y","Yes","No")</f>
        <v>Yes</v>
      </c>
      <c r="N17944" s="1" t="str">
        <f>IF(OR(BART_Rides[[#This Row],[Station Code]]="EM", BART_Rides[[#This Row],[Station Code]]="MT", BART_Rides[[#This Row],[Station Code]]="PL", BART_Rides[[#This Row],[Station Code]]="CC"), "Yes", "No")</f>
        <v>No</v>
      </c>
    </row>
    <row r="17945" spans="6:14">
      <c r="F17945" s="3">
        <v>44255</v>
      </c>
      <c r="G17945" s="1" t="s">
        <v>89</v>
      </c>
      <c r="H17945" s="1" t="s">
        <v>105</v>
      </c>
      <c r="I17945" s="1">
        <v>224</v>
      </c>
      <c r="J17945" s="1">
        <f>MONTH(BART_Rides[[#This Row],[Date]])</f>
        <v>2</v>
      </c>
      <c r="K17945" s="1">
        <f>WEEKDAY(BART_Rides[[#This Row],[Date]],2)</f>
        <v>7</v>
      </c>
      <c r="L17945" s="1" t="str">
        <f>LEFT(BART_Rides[[#This Row],[Lines]],1)</f>
        <v>Y</v>
      </c>
      <c r="M17945" s="1" t="str">
        <f>IF(BART_Rides[[#This Row],[FirstLetter]]="Y","Yes","No")</f>
        <v>Yes</v>
      </c>
      <c r="N17945" s="1" t="str">
        <f>IF(OR(BART_Rides[[#This Row],[Station Code]]="EM", BART_Rides[[#This Row],[Station Code]]="MT", BART_Rides[[#This Row],[Station Code]]="PL", BART_Rides[[#This Row],[Station Code]]="CC"), "Yes", "No")</f>
        <v>No</v>
      </c>
    </row>
    <row r="17946" spans="6:14">
      <c r="F17946" s="3">
        <v>44256</v>
      </c>
      <c r="G17946" s="1" t="s">
        <v>89</v>
      </c>
      <c r="H17946" s="1" t="s">
        <v>105</v>
      </c>
      <c r="I17946" s="1">
        <v>717</v>
      </c>
      <c r="J17946" s="1">
        <f>MONTH(BART_Rides[[#This Row],[Date]])</f>
        <v>3</v>
      </c>
      <c r="K17946" s="1">
        <f>WEEKDAY(BART_Rides[[#This Row],[Date]],2)</f>
        <v>1</v>
      </c>
      <c r="L17946" s="1" t="str">
        <f>LEFT(BART_Rides[[#This Row],[Lines]],1)</f>
        <v>Y</v>
      </c>
      <c r="M17946" s="1" t="str">
        <f>IF(BART_Rides[[#This Row],[FirstLetter]]="Y","Yes","No")</f>
        <v>Yes</v>
      </c>
      <c r="N17946" s="1" t="str">
        <f>IF(OR(BART_Rides[[#This Row],[Station Code]]="EM", BART_Rides[[#This Row],[Station Code]]="MT", BART_Rides[[#This Row],[Station Code]]="PL", BART_Rides[[#This Row],[Station Code]]="CC"), "Yes", "No")</f>
        <v>No</v>
      </c>
    </row>
    <row r="17947" spans="6:14">
      <c r="F17947" s="3">
        <v>44257</v>
      </c>
      <c r="G17947" s="1" t="s">
        <v>89</v>
      </c>
      <c r="H17947" s="1" t="s">
        <v>105</v>
      </c>
      <c r="I17947" s="1">
        <v>482</v>
      </c>
      <c r="J17947" s="1">
        <f>MONTH(BART_Rides[[#This Row],[Date]])</f>
        <v>3</v>
      </c>
      <c r="K17947" s="1">
        <f>WEEKDAY(BART_Rides[[#This Row],[Date]],2)</f>
        <v>2</v>
      </c>
      <c r="L17947" s="1" t="str">
        <f>LEFT(BART_Rides[[#This Row],[Lines]],1)</f>
        <v>Y</v>
      </c>
      <c r="M17947" s="1" t="str">
        <f>IF(BART_Rides[[#This Row],[FirstLetter]]="Y","Yes","No")</f>
        <v>Yes</v>
      </c>
      <c r="N17947" s="1" t="str">
        <f>IF(OR(BART_Rides[[#This Row],[Station Code]]="EM", BART_Rides[[#This Row],[Station Code]]="MT", BART_Rides[[#This Row],[Station Code]]="PL", BART_Rides[[#This Row],[Station Code]]="CC"), "Yes", "No")</f>
        <v>No</v>
      </c>
    </row>
    <row r="17948" spans="6:14">
      <c r="F17948" s="3">
        <v>44258</v>
      </c>
      <c r="G17948" s="1" t="s">
        <v>89</v>
      </c>
      <c r="H17948" s="1" t="s">
        <v>105</v>
      </c>
      <c r="I17948" s="1">
        <v>704</v>
      </c>
      <c r="J17948" s="1">
        <f>MONTH(BART_Rides[[#This Row],[Date]])</f>
        <v>3</v>
      </c>
      <c r="K17948" s="1">
        <f>WEEKDAY(BART_Rides[[#This Row],[Date]],2)</f>
        <v>3</v>
      </c>
      <c r="L17948" s="1" t="str">
        <f>LEFT(BART_Rides[[#This Row],[Lines]],1)</f>
        <v>Y</v>
      </c>
      <c r="M17948" s="1" t="str">
        <f>IF(BART_Rides[[#This Row],[FirstLetter]]="Y","Yes","No")</f>
        <v>Yes</v>
      </c>
      <c r="N17948" s="1" t="str">
        <f>IF(OR(BART_Rides[[#This Row],[Station Code]]="EM", BART_Rides[[#This Row],[Station Code]]="MT", BART_Rides[[#This Row],[Station Code]]="PL", BART_Rides[[#This Row],[Station Code]]="CC"), "Yes", "No")</f>
        <v>No</v>
      </c>
    </row>
    <row r="17949" spans="6:14">
      <c r="F17949" s="3">
        <v>44259</v>
      </c>
      <c r="G17949" s="1" t="s">
        <v>89</v>
      </c>
      <c r="H17949" s="1" t="s">
        <v>105</v>
      </c>
      <c r="I17949" s="1">
        <v>765</v>
      </c>
      <c r="J17949" s="1">
        <f>MONTH(BART_Rides[[#This Row],[Date]])</f>
        <v>3</v>
      </c>
      <c r="K17949" s="1">
        <f>WEEKDAY(BART_Rides[[#This Row],[Date]],2)</f>
        <v>4</v>
      </c>
      <c r="L17949" s="1" t="str">
        <f>LEFT(BART_Rides[[#This Row],[Lines]],1)</f>
        <v>Y</v>
      </c>
      <c r="M17949" s="1" t="str">
        <f>IF(BART_Rides[[#This Row],[FirstLetter]]="Y","Yes","No")</f>
        <v>Yes</v>
      </c>
      <c r="N17949" s="1" t="str">
        <f>IF(OR(BART_Rides[[#This Row],[Station Code]]="EM", BART_Rides[[#This Row],[Station Code]]="MT", BART_Rides[[#This Row],[Station Code]]="PL", BART_Rides[[#This Row],[Station Code]]="CC"), "Yes", "No")</f>
        <v>No</v>
      </c>
    </row>
    <row r="17950" spans="6:14">
      <c r="F17950" s="3">
        <v>44260</v>
      </c>
      <c r="G17950" s="1" t="s">
        <v>89</v>
      </c>
      <c r="H17950" s="1" t="s">
        <v>105</v>
      </c>
      <c r="I17950" s="1">
        <v>729</v>
      </c>
      <c r="J17950" s="1">
        <f>MONTH(BART_Rides[[#This Row],[Date]])</f>
        <v>3</v>
      </c>
      <c r="K17950" s="1">
        <f>WEEKDAY(BART_Rides[[#This Row],[Date]],2)</f>
        <v>5</v>
      </c>
      <c r="L17950" s="1" t="str">
        <f>LEFT(BART_Rides[[#This Row],[Lines]],1)</f>
        <v>Y</v>
      </c>
      <c r="M17950" s="1" t="str">
        <f>IF(BART_Rides[[#This Row],[FirstLetter]]="Y","Yes","No")</f>
        <v>Yes</v>
      </c>
      <c r="N17950" s="1" t="str">
        <f>IF(OR(BART_Rides[[#This Row],[Station Code]]="EM", BART_Rides[[#This Row],[Station Code]]="MT", BART_Rides[[#This Row],[Station Code]]="PL", BART_Rides[[#This Row],[Station Code]]="CC"), "Yes", "No")</f>
        <v>No</v>
      </c>
    </row>
    <row r="17951" spans="6:14">
      <c r="F17951" s="3">
        <v>44261</v>
      </c>
      <c r="G17951" s="1" t="s">
        <v>89</v>
      </c>
      <c r="H17951" s="1" t="s">
        <v>105</v>
      </c>
      <c r="I17951" s="1">
        <v>295</v>
      </c>
      <c r="J17951" s="1">
        <f>MONTH(BART_Rides[[#This Row],[Date]])</f>
        <v>3</v>
      </c>
      <c r="K17951" s="1">
        <f>WEEKDAY(BART_Rides[[#This Row],[Date]],2)</f>
        <v>6</v>
      </c>
      <c r="L17951" s="1" t="str">
        <f>LEFT(BART_Rides[[#This Row],[Lines]],1)</f>
        <v>Y</v>
      </c>
      <c r="M17951" s="1" t="str">
        <f>IF(BART_Rides[[#This Row],[FirstLetter]]="Y","Yes","No")</f>
        <v>Yes</v>
      </c>
      <c r="N17951" s="1" t="str">
        <f>IF(OR(BART_Rides[[#This Row],[Station Code]]="EM", BART_Rides[[#This Row],[Station Code]]="MT", BART_Rides[[#This Row],[Station Code]]="PL", BART_Rides[[#This Row],[Station Code]]="CC"), "Yes", "No")</f>
        <v>No</v>
      </c>
    </row>
    <row r="17952" spans="6:14">
      <c r="F17952" s="3">
        <v>44262</v>
      </c>
      <c r="G17952" s="1" t="s">
        <v>89</v>
      </c>
      <c r="H17952" s="1" t="s">
        <v>105</v>
      </c>
      <c r="I17952" s="1">
        <v>233</v>
      </c>
      <c r="J17952" s="1">
        <f>MONTH(BART_Rides[[#This Row],[Date]])</f>
        <v>3</v>
      </c>
      <c r="K17952" s="1">
        <f>WEEKDAY(BART_Rides[[#This Row],[Date]],2)</f>
        <v>7</v>
      </c>
      <c r="L17952" s="1" t="str">
        <f>LEFT(BART_Rides[[#This Row],[Lines]],1)</f>
        <v>Y</v>
      </c>
      <c r="M17952" s="1" t="str">
        <f>IF(BART_Rides[[#This Row],[FirstLetter]]="Y","Yes","No")</f>
        <v>Yes</v>
      </c>
      <c r="N17952" s="1" t="str">
        <f>IF(OR(BART_Rides[[#This Row],[Station Code]]="EM", BART_Rides[[#This Row],[Station Code]]="MT", BART_Rides[[#This Row],[Station Code]]="PL", BART_Rides[[#This Row],[Station Code]]="CC"), "Yes", "No")</f>
        <v>No</v>
      </c>
    </row>
    <row r="17953" spans="6:14">
      <c r="F17953" s="3">
        <v>44263</v>
      </c>
      <c r="G17953" s="1" t="s">
        <v>89</v>
      </c>
      <c r="H17953" s="1" t="s">
        <v>105</v>
      </c>
      <c r="I17953" s="1">
        <v>715</v>
      </c>
      <c r="J17953" s="1">
        <f>MONTH(BART_Rides[[#This Row],[Date]])</f>
        <v>3</v>
      </c>
      <c r="K17953" s="1">
        <f>WEEKDAY(BART_Rides[[#This Row],[Date]],2)</f>
        <v>1</v>
      </c>
      <c r="L17953" s="1" t="str">
        <f>LEFT(BART_Rides[[#This Row],[Lines]],1)</f>
        <v>Y</v>
      </c>
      <c r="M17953" s="1" t="str">
        <f>IF(BART_Rides[[#This Row],[FirstLetter]]="Y","Yes","No")</f>
        <v>Yes</v>
      </c>
      <c r="N17953" s="1" t="str">
        <f>IF(OR(BART_Rides[[#This Row],[Station Code]]="EM", BART_Rides[[#This Row],[Station Code]]="MT", BART_Rides[[#This Row],[Station Code]]="PL", BART_Rides[[#This Row],[Station Code]]="CC"), "Yes", "No")</f>
        <v>No</v>
      </c>
    </row>
    <row r="17954" spans="6:14">
      <c r="F17954" s="3">
        <v>44264</v>
      </c>
      <c r="G17954" s="1" t="s">
        <v>89</v>
      </c>
      <c r="H17954" s="1" t="s">
        <v>105</v>
      </c>
      <c r="I17954" s="1">
        <v>729</v>
      </c>
      <c r="J17954" s="1">
        <f>MONTH(BART_Rides[[#This Row],[Date]])</f>
        <v>3</v>
      </c>
      <c r="K17954" s="1">
        <f>WEEKDAY(BART_Rides[[#This Row],[Date]],2)</f>
        <v>2</v>
      </c>
      <c r="L17954" s="1" t="str">
        <f>LEFT(BART_Rides[[#This Row],[Lines]],1)</f>
        <v>Y</v>
      </c>
      <c r="M17954" s="1" t="str">
        <f>IF(BART_Rides[[#This Row],[FirstLetter]]="Y","Yes","No")</f>
        <v>Yes</v>
      </c>
      <c r="N17954" s="1" t="str">
        <f>IF(OR(BART_Rides[[#This Row],[Station Code]]="EM", BART_Rides[[#This Row],[Station Code]]="MT", BART_Rides[[#This Row],[Station Code]]="PL", BART_Rides[[#This Row],[Station Code]]="CC"), "Yes", "No")</f>
        <v>No</v>
      </c>
    </row>
    <row r="17955" spans="6:14">
      <c r="F17955" s="3">
        <v>44265</v>
      </c>
      <c r="G17955" s="1" t="s">
        <v>89</v>
      </c>
      <c r="H17955" s="1" t="s">
        <v>105</v>
      </c>
      <c r="I17955" s="1">
        <v>716</v>
      </c>
      <c r="J17955" s="1">
        <f>MONTH(BART_Rides[[#This Row],[Date]])</f>
        <v>3</v>
      </c>
      <c r="K17955" s="1">
        <f>WEEKDAY(BART_Rides[[#This Row],[Date]],2)</f>
        <v>3</v>
      </c>
      <c r="L17955" s="1" t="str">
        <f>LEFT(BART_Rides[[#This Row],[Lines]],1)</f>
        <v>Y</v>
      </c>
      <c r="M17955" s="1" t="str">
        <f>IF(BART_Rides[[#This Row],[FirstLetter]]="Y","Yes","No")</f>
        <v>Yes</v>
      </c>
      <c r="N17955" s="1" t="str">
        <f>IF(OR(BART_Rides[[#This Row],[Station Code]]="EM", BART_Rides[[#This Row],[Station Code]]="MT", BART_Rides[[#This Row],[Station Code]]="PL", BART_Rides[[#This Row],[Station Code]]="CC"), "Yes", "No")</f>
        <v>No</v>
      </c>
    </row>
    <row r="17956" spans="6:14">
      <c r="F17956" s="3">
        <v>44266</v>
      </c>
      <c r="G17956" s="1" t="s">
        <v>89</v>
      </c>
      <c r="H17956" s="1" t="s">
        <v>105</v>
      </c>
      <c r="I17956" s="1">
        <v>687</v>
      </c>
      <c r="J17956" s="1">
        <f>MONTH(BART_Rides[[#This Row],[Date]])</f>
        <v>3</v>
      </c>
      <c r="K17956" s="1">
        <f>WEEKDAY(BART_Rides[[#This Row],[Date]],2)</f>
        <v>4</v>
      </c>
      <c r="L17956" s="1" t="str">
        <f>LEFT(BART_Rides[[#This Row],[Lines]],1)</f>
        <v>Y</v>
      </c>
      <c r="M17956" s="1" t="str">
        <f>IF(BART_Rides[[#This Row],[FirstLetter]]="Y","Yes","No")</f>
        <v>Yes</v>
      </c>
      <c r="N17956" s="1" t="str">
        <f>IF(OR(BART_Rides[[#This Row],[Station Code]]="EM", BART_Rides[[#This Row],[Station Code]]="MT", BART_Rides[[#This Row],[Station Code]]="PL", BART_Rides[[#This Row],[Station Code]]="CC"), "Yes", "No")</f>
        <v>No</v>
      </c>
    </row>
    <row r="17957" spans="6:14">
      <c r="F17957" s="3">
        <v>44267</v>
      </c>
      <c r="G17957" s="1" t="s">
        <v>89</v>
      </c>
      <c r="H17957" s="1" t="s">
        <v>105</v>
      </c>
      <c r="I17957" s="1">
        <v>692</v>
      </c>
      <c r="J17957" s="1">
        <f>MONTH(BART_Rides[[#This Row],[Date]])</f>
        <v>3</v>
      </c>
      <c r="K17957" s="1">
        <f>WEEKDAY(BART_Rides[[#This Row],[Date]],2)</f>
        <v>5</v>
      </c>
      <c r="L17957" s="1" t="str">
        <f>LEFT(BART_Rides[[#This Row],[Lines]],1)</f>
        <v>Y</v>
      </c>
      <c r="M17957" s="1" t="str">
        <f>IF(BART_Rides[[#This Row],[FirstLetter]]="Y","Yes","No")</f>
        <v>Yes</v>
      </c>
      <c r="N17957" s="1" t="str">
        <f>IF(OR(BART_Rides[[#This Row],[Station Code]]="EM", BART_Rides[[#This Row],[Station Code]]="MT", BART_Rides[[#This Row],[Station Code]]="PL", BART_Rides[[#This Row],[Station Code]]="CC"), "Yes", "No")</f>
        <v>No</v>
      </c>
    </row>
    <row r="17958" spans="6:14">
      <c r="F17958" s="3">
        <v>44268</v>
      </c>
      <c r="G17958" s="1" t="s">
        <v>89</v>
      </c>
      <c r="H17958" s="1" t="s">
        <v>105</v>
      </c>
      <c r="I17958" s="1">
        <v>276</v>
      </c>
      <c r="J17958" s="1">
        <f>MONTH(BART_Rides[[#This Row],[Date]])</f>
        <v>3</v>
      </c>
      <c r="K17958" s="1">
        <f>WEEKDAY(BART_Rides[[#This Row],[Date]],2)</f>
        <v>6</v>
      </c>
      <c r="L17958" s="1" t="str">
        <f>LEFT(BART_Rides[[#This Row],[Lines]],1)</f>
        <v>Y</v>
      </c>
      <c r="M17958" s="1" t="str">
        <f>IF(BART_Rides[[#This Row],[FirstLetter]]="Y","Yes","No")</f>
        <v>Yes</v>
      </c>
      <c r="N17958" s="1" t="str">
        <f>IF(OR(BART_Rides[[#This Row],[Station Code]]="EM", BART_Rides[[#This Row],[Station Code]]="MT", BART_Rides[[#This Row],[Station Code]]="PL", BART_Rides[[#This Row],[Station Code]]="CC"), "Yes", "No")</f>
        <v>No</v>
      </c>
    </row>
    <row r="17959" spans="6:14">
      <c r="F17959" s="3">
        <v>44269</v>
      </c>
      <c r="G17959" s="1" t="s">
        <v>89</v>
      </c>
      <c r="H17959" s="1" t="s">
        <v>105</v>
      </c>
      <c r="I17959" s="1">
        <v>214</v>
      </c>
      <c r="J17959" s="1">
        <f>MONTH(BART_Rides[[#This Row],[Date]])</f>
        <v>3</v>
      </c>
      <c r="K17959" s="1">
        <f>WEEKDAY(BART_Rides[[#This Row],[Date]],2)</f>
        <v>7</v>
      </c>
      <c r="L17959" s="1" t="str">
        <f>LEFT(BART_Rides[[#This Row],[Lines]],1)</f>
        <v>Y</v>
      </c>
      <c r="M17959" s="1" t="str">
        <f>IF(BART_Rides[[#This Row],[FirstLetter]]="Y","Yes","No")</f>
        <v>Yes</v>
      </c>
      <c r="N17959" s="1" t="str">
        <f>IF(OR(BART_Rides[[#This Row],[Station Code]]="EM", BART_Rides[[#This Row],[Station Code]]="MT", BART_Rides[[#This Row],[Station Code]]="PL", BART_Rides[[#This Row],[Station Code]]="CC"), "Yes", "No")</f>
        <v>No</v>
      </c>
    </row>
    <row r="17960" spans="6:14">
      <c r="F17960" s="3">
        <v>44270</v>
      </c>
      <c r="G17960" s="1" t="s">
        <v>89</v>
      </c>
      <c r="H17960" s="1" t="s">
        <v>105</v>
      </c>
      <c r="I17960" s="1">
        <v>701</v>
      </c>
      <c r="J17960" s="1">
        <f>MONTH(BART_Rides[[#This Row],[Date]])</f>
        <v>3</v>
      </c>
      <c r="K17960" s="1">
        <f>WEEKDAY(BART_Rides[[#This Row],[Date]],2)</f>
        <v>1</v>
      </c>
      <c r="L17960" s="1" t="str">
        <f>LEFT(BART_Rides[[#This Row],[Lines]],1)</f>
        <v>Y</v>
      </c>
      <c r="M17960" s="1" t="str">
        <f>IF(BART_Rides[[#This Row],[FirstLetter]]="Y","Yes","No")</f>
        <v>Yes</v>
      </c>
      <c r="N17960" s="1" t="str">
        <f>IF(OR(BART_Rides[[#This Row],[Station Code]]="EM", BART_Rides[[#This Row],[Station Code]]="MT", BART_Rides[[#This Row],[Station Code]]="PL", BART_Rides[[#This Row],[Station Code]]="CC"), "Yes", "No")</f>
        <v>No</v>
      </c>
    </row>
    <row r="17961" spans="6:14">
      <c r="F17961" s="3">
        <v>44271</v>
      </c>
      <c r="G17961" s="1" t="s">
        <v>89</v>
      </c>
      <c r="H17961" s="1" t="s">
        <v>105</v>
      </c>
      <c r="I17961" s="1">
        <v>762</v>
      </c>
      <c r="J17961" s="1">
        <f>MONTH(BART_Rides[[#This Row],[Date]])</f>
        <v>3</v>
      </c>
      <c r="K17961" s="1">
        <f>WEEKDAY(BART_Rides[[#This Row],[Date]],2)</f>
        <v>2</v>
      </c>
      <c r="L17961" s="1" t="str">
        <f>LEFT(BART_Rides[[#This Row],[Lines]],1)</f>
        <v>Y</v>
      </c>
      <c r="M17961" s="1" t="str">
        <f>IF(BART_Rides[[#This Row],[FirstLetter]]="Y","Yes","No")</f>
        <v>Yes</v>
      </c>
      <c r="N17961" s="1" t="str">
        <f>IF(OR(BART_Rides[[#This Row],[Station Code]]="EM", BART_Rides[[#This Row],[Station Code]]="MT", BART_Rides[[#This Row],[Station Code]]="PL", BART_Rides[[#This Row],[Station Code]]="CC"), "Yes", "No")</f>
        <v>No</v>
      </c>
    </row>
    <row r="17962" spans="6:14">
      <c r="F17962" s="3">
        <v>44272</v>
      </c>
      <c r="G17962" s="1" t="s">
        <v>89</v>
      </c>
      <c r="H17962" s="1" t="s">
        <v>105</v>
      </c>
      <c r="I17962" s="1">
        <v>757</v>
      </c>
      <c r="J17962" s="1">
        <f>MONTH(BART_Rides[[#This Row],[Date]])</f>
        <v>3</v>
      </c>
      <c r="K17962" s="1">
        <f>WEEKDAY(BART_Rides[[#This Row],[Date]],2)</f>
        <v>3</v>
      </c>
      <c r="L17962" s="1" t="str">
        <f>LEFT(BART_Rides[[#This Row],[Lines]],1)</f>
        <v>Y</v>
      </c>
      <c r="M17962" s="1" t="str">
        <f>IF(BART_Rides[[#This Row],[FirstLetter]]="Y","Yes","No")</f>
        <v>Yes</v>
      </c>
      <c r="N17962" s="1" t="str">
        <f>IF(OR(BART_Rides[[#This Row],[Station Code]]="EM", BART_Rides[[#This Row],[Station Code]]="MT", BART_Rides[[#This Row],[Station Code]]="PL", BART_Rides[[#This Row],[Station Code]]="CC"), "Yes", "No")</f>
        <v>No</v>
      </c>
    </row>
    <row r="17963" spans="6:14">
      <c r="F17963" s="3">
        <v>44273</v>
      </c>
      <c r="G17963" s="1" t="s">
        <v>89</v>
      </c>
      <c r="H17963" s="1" t="s">
        <v>105</v>
      </c>
      <c r="I17963" s="1">
        <v>718</v>
      </c>
      <c r="J17963" s="1">
        <f>MONTH(BART_Rides[[#This Row],[Date]])</f>
        <v>3</v>
      </c>
      <c r="K17963" s="1">
        <f>WEEKDAY(BART_Rides[[#This Row],[Date]],2)</f>
        <v>4</v>
      </c>
      <c r="L17963" s="1" t="str">
        <f>LEFT(BART_Rides[[#This Row],[Lines]],1)</f>
        <v>Y</v>
      </c>
      <c r="M17963" s="1" t="str">
        <f>IF(BART_Rides[[#This Row],[FirstLetter]]="Y","Yes","No")</f>
        <v>Yes</v>
      </c>
      <c r="N17963" s="1" t="str">
        <f>IF(OR(BART_Rides[[#This Row],[Station Code]]="EM", BART_Rides[[#This Row],[Station Code]]="MT", BART_Rides[[#This Row],[Station Code]]="PL", BART_Rides[[#This Row],[Station Code]]="CC"), "Yes", "No")</f>
        <v>No</v>
      </c>
    </row>
    <row r="17964" spans="6:14">
      <c r="F17964" s="3">
        <v>44274</v>
      </c>
      <c r="G17964" s="1" t="s">
        <v>89</v>
      </c>
      <c r="H17964" s="1" t="s">
        <v>105</v>
      </c>
      <c r="I17964" s="1">
        <v>719</v>
      </c>
      <c r="J17964" s="1">
        <f>MONTH(BART_Rides[[#This Row],[Date]])</f>
        <v>3</v>
      </c>
      <c r="K17964" s="1">
        <f>WEEKDAY(BART_Rides[[#This Row],[Date]],2)</f>
        <v>5</v>
      </c>
      <c r="L17964" s="1" t="str">
        <f>LEFT(BART_Rides[[#This Row],[Lines]],1)</f>
        <v>Y</v>
      </c>
      <c r="M17964" s="1" t="str">
        <f>IF(BART_Rides[[#This Row],[FirstLetter]]="Y","Yes","No")</f>
        <v>Yes</v>
      </c>
      <c r="N17964" s="1" t="str">
        <f>IF(OR(BART_Rides[[#This Row],[Station Code]]="EM", BART_Rides[[#This Row],[Station Code]]="MT", BART_Rides[[#This Row],[Station Code]]="PL", BART_Rides[[#This Row],[Station Code]]="CC"), "Yes", "No")</f>
        <v>No</v>
      </c>
    </row>
    <row r="17965" spans="6:14">
      <c r="F17965" s="3">
        <v>44275</v>
      </c>
      <c r="G17965" s="1" t="s">
        <v>89</v>
      </c>
      <c r="H17965" s="1" t="s">
        <v>105</v>
      </c>
      <c r="I17965" s="1">
        <v>217</v>
      </c>
      <c r="J17965" s="1">
        <f>MONTH(BART_Rides[[#This Row],[Date]])</f>
        <v>3</v>
      </c>
      <c r="K17965" s="1">
        <f>WEEKDAY(BART_Rides[[#This Row],[Date]],2)</f>
        <v>6</v>
      </c>
      <c r="L17965" s="1" t="str">
        <f>LEFT(BART_Rides[[#This Row],[Lines]],1)</f>
        <v>Y</v>
      </c>
      <c r="M17965" s="1" t="str">
        <f>IF(BART_Rides[[#This Row],[FirstLetter]]="Y","Yes","No")</f>
        <v>Yes</v>
      </c>
      <c r="N17965" s="1" t="str">
        <f>IF(OR(BART_Rides[[#This Row],[Station Code]]="EM", BART_Rides[[#This Row],[Station Code]]="MT", BART_Rides[[#This Row],[Station Code]]="PL", BART_Rides[[#This Row],[Station Code]]="CC"), "Yes", "No")</f>
        <v>No</v>
      </c>
    </row>
    <row r="17966" spans="6:14">
      <c r="F17966" s="3">
        <v>44276</v>
      </c>
      <c r="G17966" s="1" t="s">
        <v>89</v>
      </c>
      <c r="H17966" s="1" t="s">
        <v>105</v>
      </c>
      <c r="I17966" s="1">
        <v>171</v>
      </c>
      <c r="J17966" s="1">
        <f>MONTH(BART_Rides[[#This Row],[Date]])</f>
        <v>3</v>
      </c>
      <c r="K17966" s="1">
        <f>WEEKDAY(BART_Rides[[#This Row],[Date]],2)</f>
        <v>7</v>
      </c>
      <c r="L17966" s="1" t="str">
        <f>LEFT(BART_Rides[[#This Row],[Lines]],1)</f>
        <v>Y</v>
      </c>
      <c r="M17966" s="1" t="str">
        <f>IF(BART_Rides[[#This Row],[FirstLetter]]="Y","Yes","No")</f>
        <v>Yes</v>
      </c>
      <c r="N17966" s="1" t="str">
        <f>IF(OR(BART_Rides[[#This Row],[Station Code]]="EM", BART_Rides[[#This Row],[Station Code]]="MT", BART_Rides[[#This Row],[Station Code]]="PL", BART_Rides[[#This Row],[Station Code]]="CC"), "Yes", "No")</f>
        <v>No</v>
      </c>
    </row>
    <row r="17967" spans="6:14">
      <c r="F17967" s="3">
        <v>44277</v>
      </c>
      <c r="G17967" s="1" t="s">
        <v>89</v>
      </c>
      <c r="H17967" s="1" t="s">
        <v>105</v>
      </c>
      <c r="I17967" s="1">
        <v>597</v>
      </c>
      <c r="J17967" s="1">
        <f>MONTH(BART_Rides[[#This Row],[Date]])</f>
        <v>3</v>
      </c>
      <c r="K17967" s="1">
        <f>WEEKDAY(BART_Rides[[#This Row],[Date]],2)</f>
        <v>1</v>
      </c>
      <c r="L17967" s="1" t="str">
        <f>LEFT(BART_Rides[[#This Row],[Lines]],1)</f>
        <v>Y</v>
      </c>
      <c r="M17967" s="1" t="str">
        <f>IF(BART_Rides[[#This Row],[FirstLetter]]="Y","Yes","No")</f>
        <v>Yes</v>
      </c>
      <c r="N17967" s="1" t="str">
        <f>IF(OR(BART_Rides[[#This Row],[Station Code]]="EM", BART_Rides[[#This Row],[Station Code]]="MT", BART_Rides[[#This Row],[Station Code]]="PL", BART_Rides[[#This Row],[Station Code]]="CC"), "Yes", "No")</f>
        <v>No</v>
      </c>
    </row>
    <row r="17968" spans="6:14">
      <c r="F17968" s="3">
        <v>44278</v>
      </c>
      <c r="G17968" s="1" t="s">
        <v>89</v>
      </c>
      <c r="H17968" s="1" t="s">
        <v>105</v>
      </c>
      <c r="I17968" s="1">
        <v>537</v>
      </c>
      <c r="J17968" s="1">
        <f>MONTH(BART_Rides[[#This Row],[Date]])</f>
        <v>3</v>
      </c>
      <c r="K17968" s="1">
        <f>WEEKDAY(BART_Rides[[#This Row],[Date]],2)</f>
        <v>2</v>
      </c>
      <c r="L17968" s="1" t="str">
        <f>LEFT(BART_Rides[[#This Row],[Lines]],1)</f>
        <v>Y</v>
      </c>
      <c r="M17968" s="1" t="str">
        <f>IF(BART_Rides[[#This Row],[FirstLetter]]="Y","Yes","No")</f>
        <v>Yes</v>
      </c>
      <c r="N17968" s="1" t="str">
        <f>IF(OR(BART_Rides[[#This Row],[Station Code]]="EM", BART_Rides[[#This Row],[Station Code]]="MT", BART_Rides[[#This Row],[Station Code]]="PL", BART_Rides[[#This Row],[Station Code]]="CC"), "Yes", "No")</f>
        <v>No</v>
      </c>
    </row>
    <row r="17969" spans="6:14">
      <c r="F17969" s="3">
        <v>44279</v>
      </c>
      <c r="G17969" s="1" t="s">
        <v>89</v>
      </c>
      <c r="H17969" s="1" t="s">
        <v>105</v>
      </c>
      <c r="I17969" s="1">
        <v>722</v>
      </c>
      <c r="J17969" s="1">
        <f>MONTH(BART_Rides[[#This Row],[Date]])</f>
        <v>3</v>
      </c>
      <c r="K17969" s="1">
        <f>WEEKDAY(BART_Rides[[#This Row],[Date]],2)</f>
        <v>3</v>
      </c>
      <c r="L17969" s="1" t="str">
        <f>LEFT(BART_Rides[[#This Row],[Lines]],1)</f>
        <v>Y</v>
      </c>
      <c r="M17969" s="1" t="str">
        <f>IF(BART_Rides[[#This Row],[FirstLetter]]="Y","Yes","No")</f>
        <v>Yes</v>
      </c>
      <c r="N17969" s="1" t="str">
        <f>IF(OR(BART_Rides[[#This Row],[Station Code]]="EM", BART_Rides[[#This Row],[Station Code]]="MT", BART_Rides[[#This Row],[Station Code]]="PL", BART_Rides[[#This Row],[Station Code]]="CC"), "Yes", "No")</f>
        <v>No</v>
      </c>
    </row>
    <row r="17970" spans="6:14">
      <c r="F17970" s="3">
        <v>44280</v>
      </c>
      <c r="G17970" s="1" t="s">
        <v>89</v>
      </c>
      <c r="H17970" s="1" t="s">
        <v>105</v>
      </c>
      <c r="I17970" s="1">
        <v>767</v>
      </c>
      <c r="J17970" s="1">
        <f>MONTH(BART_Rides[[#This Row],[Date]])</f>
        <v>3</v>
      </c>
      <c r="K17970" s="1">
        <f>WEEKDAY(BART_Rides[[#This Row],[Date]],2)</f>
        <v>4</v>
      </c>
      <c r="L17970" s="1" t="str">
        <f>LEFT(BART_Rides[[#This Row],[Lines]],1)</f>
        <v>Y</v>
      </c>
      <c r="M17970" s="1" t="str">
        <f>IF(BART_Rides[[#This Row],[FirstLetter]]="Y","Yes","No")</f>
        <v>Yes</v>
      </c>
      <c r="N17970" s="1" t="str">
        <f>IF(OR(BART_Rides[[#This Row],[Station Code]]="EM", BART_Rides[[#This Row],[Station Code]]="MT", BART_Rides[[#This Row],[Station Code]]="PL", BART_Rides[[#This Row],[Station Code]]="CC"), "Yes", "No")</f>
        <v>No</v>
      </c>
    </row>
    <row r="17971" spans="6:14">
      <c r="F17971" s="3">
        <v>44281</v>
      </c>
      <c r="G17971" s="1" t="s">
        <v>89</v>
      </c>
      <c r="H17971" s="1" t="s">
        <v>105</v>
      </c>
      <c r="I17971" s="1">
        <v>756</v>
      </c>
      <c r="J17971" s="1">
        <f>MONTH(BART_Rides[[#This Row],[Date]])</f>
        <v>3</v>
      </c>
      <c r="K17971" s="1">
        <f>WEEKDAY(BART_Rides[[#This Row],[Date]],2)</f>
        <v>5</v>
      </c>
      <c r="L17971" s="1" t="str">
        <f>LEFT(BART_Rides[[#This Row],[Lines]],1)</f>
        <v>Y</v>
      </c>
      <c r="M17971" s="1" t="str">
        <f>IF(BART_Rides[[#This Row],[FirstLetter]]="Y","Yes","No")</f>
        <v>Yes</v>
      </c>
      <c r="N17971" s="1" t="str">
        <f>IF(OR(BART_Rides[[#This Row],[Station Code]]="EM", BART_Rides[[#This Row],[Station Code]]="MT", BART_Rides[[#This Row],[Station Code]]="PL", BART_Rides[[#This Row],[Station Code]]="CC"), "Yes", "No")</f>
        <v>No</v>
      </c>
    </row>
    <row r="17972" spans="6:14">
      <c r="F17972" s="3">
        <v>44282</v>
      </c>
      <c r="G17972" s="1" t="s">
        <v>89</v>
      </c>
      <c r="H17972" s="1" t="s">
        <v>105</v>
      </c>
      <c r="I17972" s="1">
        <v>308</v>
      </c>
      <c r="J17972" s="1">
        <f>MONTH(BART_Rides[[#This Row],[Date]])</f>
        <v>3</v>
      </c>
      <c r="K17972" s="1">
        <f>WEEKDAY(BART_Rides[[#This Row],[Date]],2)</f>
        <v>6</v>
      </c>
      <c r="L17972" s="1" t="str">
        <f>LEFT(BART_Rides[[#This Row],[Lines]],1)</f>
        <v>Y</v>
      </c>
      <c r="M17972" s="1" t="str">
        <f>IF(BART_Rides[[#This Row],[FirstLetter]]="Y","Yes","No")</f>
        <v>Yes</v>
      </c>
      <c r="N17972" s="1" t="str">
        <f>IF(OR(BART_Rides[[#This Row],[Station Code]]="EM", BART_Rides[[#This Row],[Station Code]]="MT", BART_Rides[[#This Row],[Station Code]]="PL", BART_Rides[[#This Row],[Station Code]]="CC"), "Yes", "No")</f>
        <v>No</v>
      </c>
    </row>
    <row r="17973" spans="6:14">
      <c r="F17973" s="3">
        <v>44283</v>
      </c>
      <c r="G17973" s="1" t="s">
        <v>89</v>
      </c>
      <c r="H17973" s="1" t="s">
        <v>105</v>
      </c>
      <c r="I17973" s="1">
        <v>280</v>
      </c>
      <c r="J17973" s="1">
        <f>MONTH(BART_Rides[[#This Row],[Date]])</f>
        <v>3</v>
      </c>
      <c r="K17973" s="1">
        <f>WEEKDAY(BART_Rides[[#This Row],[Date]],2)</f>
        <v>7</v>
      </c>
      <c r="L17973" s="1" t="str">
        <f>LEFT(BART_Rides[[#This Row],[Lines]],1)</f>
        <v>Y</v>
      </c>
      <c r="M17973" s="1" t="str">
        <f>IF(BART_Rides[[#This Row],[FirstLetter]]="Y","Yes","No")</f>
        <v>Yes</v>
      </c>
      <c r="N17973" s="1" t="str">
        <f>IF(OR(BART_Rides[[#This Row],[Station Code]]="EM", BART_Rides[[#This Row],[Station Code]]="MT", BART_Rides[[#This Row],[Station Code]]="PL", BART_Rides[[#This Row],[Station Code]]="CC"), "Yes", "No")</f>
        <v>No</v>
      </c>
    </row>
    <row r="17974" spans="6:14">
      <c r="F17974" s="3">
        <v>44284</v>
      </c>
      <c r="G17974" s="1" t="s">
        <v>89</v>
      </c>
      <c r="H17974" s="1" t="s">
        <v>105</v>
      </c>
      <c r="I17974" s="1">
        <v>810</v>
      </c>
      <c r="J17974" s="1">
        <f>MONTH(BART_Rides[[#This Row],[Date]])</f>
        <v>3</v>
      </c>
      <c r="K17974" s="1">
        <f>WEEKDAY(BART_Rides[[#This Row],[Date]],2)</f>
        <v>1</v>
      </c>
      <c r="L17974" s="1" t="str">
        <f>LEFT(BART_Rides[[#This Row],[Lines]],1)</f>
        <v>Y</v>
      </c>
      <c r="M17974" s="1" t="str">
        <f>IF(BART_Rides[[#This Row],[FirstLetter]]="Y","Yes","No")</f>
        <v>Yes</v>
      </c>
      <c r="N17974" s="1" t="str">
        <f>IF(OR(BART_Rides[[#This Row],[Station Code]]="EM", BART_Rides[[#This Row],[Station Code]]="MT", BART_Rides[[#This Row],[Station Code]]="PL", BART_Rides[[#This Row],[Station Code]]="CC"), "Yes", "No")</f>
        <v>No</v>
      </c>
    </row>
    <row r="17975" spans="6:14">
      <c r="F17975" s="3">
        <v>44285</v>
      </c>
      <c r="G17975" s="1" t="s">
        <v>89</v>
      </c>
      <c r="H17975" s="1" t="s">
        <v>105</v>
      </c>
      <c r="I17975" s="1">
        <v>861</v>
      </c>
      <c r="J17975" s="1">
        <f>MONTH(BART_Rides[[#This Row],[Date]])</f>
        <v>3</v>
      </c>
      <c r="K17975" s="1">
        <f>WEEKDAY(BART_Rides[[#This Row],[Date]],2)</f>
        <v>2</v>
      </c>
      <c r="L17975" s="1" t="str">
        <f>LEFT(BART_Rides[[#This Row],[Lines]],1)</f>
        <v>Y</v>
      </c>
      <c r="M17975" s="1" t="str">
        <f>IF(BART_Rides[[#This Row],[FirstLetter]]="Y","Yes","No")</f>
        <v>Yes</v>
      </c>
      <c r="N17975" s="1" t="str">
        <f>IF(OR(BART_Rides[[#This Row],[Station Code]]="EM", BART_Rides[[#This Row],[Station Code]]="MT", BART_Rides[[#This Row],[Station Code]]="PL", BART_Rides[[#This Row],[Station Code]]="CC"), "Yes", "No")</f>
        <v>No</v>
      </c>
    </row>
    <row r="17976" spans="6:14">
      <c r="F17976" s="3">
        <v>44286</v>
      </c>
      <c r="G17976" s="1" t="s">
        <v>89</v>
      </c>
      <c r="H17976" s="1" t="s">
        <v>105</v>
      </c>
      <c r="I17976" s="1">
        <v>847</v>
      </c>
      <c r="J17976" s="1">
        <f>MONTH(BART_Rides[[#This Row],[Date]])</f>
        <v>3</v>
      </c>
      <c r="K17976" s="1">
        <f>WEEKDAY(BART_Rides[[#This Row],[Date]],2)</f>
        <v>3</v>
      </c>
      <c r="L17976" s="1" t="str">
        <f>LEFT(BART_Rides[[#This Row],[Lines]],1)</f>
        <v>Y</v>
      </c>
      <c r="M17976" s="1" t="str">
        <f>IF(BART_Rides[[#This Row],[FirstLetter]]="Y","Yes","No")</f>
        <v>Yes</v>
      </c>
      <c r="N17976" s="1" t="str">
        <f>IF(OR(BART_Rides[[#This Row],[Station Code]]="EM", BART_Rides[[#This Row],[Station Code]]="MT", BART_Rides[[#This Row],[Station Code]]="PL", BART_Rides[[#This Row],[Station Code]]="CC"), "Yes", "No")</f>
        <v>No</v>
      </c>
    </row>
    <row r="17977" spans="6:14">
      <c r="F17977" s="3">
        <v>44287</v>
      </c>
      <c r="G17977" s="1" t="s">
        <v>89</v>
      </c>
      <c r="H17977" s="1" t="s">
        <v>105</v>
      </c>
      <c r="I17977" s="1">
        <v>773</v>
      </c>
      <c r="J17977" s="1">
        <f>MONTH(BART_Rides[[#This Row],[Date]])</f>
        <v>4</v>
      </c>
      <c r="K17977" s="1">
        <f>WEEKDAY(BART_Rides[[#This Row],[Date]],2)</f>
        <v>4</v>
      </c>
      <c r="L17977" s="1" t="str">
        <f>LEFT(BART_Rides[[#This Row],[Lines]],1)</f>
        <v>Y</v>
      </c>
      <c r="M17977" s="1" t="str">
        <f>IF(BART_Rides[[#This Row],[FirstLetter]]="Y","Yes","No")</f>
        <v>Yes</v>
      </c>
      <c r="N17977" s="1" t="str">
        <f>IF(OR(BART_Rides[[#This Row],[Station Code]]="EM", BART_Rides[[#This Row],[Station Code]]="MT", BART_Rides[[#This Row],[Station Code]]="PL", BART_Rides[[#This Row],[Station Code]]="CC"), "Yes", "No")</f>
        <v>No</v>
      </c>
    </row>
    <row r="17978" spans="6:14">
      <c r="F17978" s="3">
        <v>44288</v>
      </c>
      <c r="G17978" s="1" t="s">
        <v>89</v>
      </c>
      <c r="H17978" s="1" t="s">
        <v>105</v>
      </c>
      <c r="I17978" s="1">
        <v>632</v>
      </c>
      <c r="J17978" s="1">
        <f>MONTH(BART_Rides[[#This Row],[Date]])</f>
        <v>4</v>
      </c>
      <c r="K17978" s="1">
        <f>WEEKDAY(BART_Rides[[#This Row],[Date]],2)</f>
        <v>5</v>
      </c>
      <c r="L17978" s="1" t="str">
        <f>LEFT(BART_Rides[[#This Row],[Lines]],1)</f>
        <v>Y</v>
      </c>
      <c r="M17978" s="1" t="str">
        <f>IF(BART_Rides[[#This Row],[FirstLetter]]="Y","Yes","No")</f>
        <v>Yes</v>
      </c>
      <c r="N17978" s="1" t="str">
        <f>IF(OR(BART_Rides[[#This Row],[Station Code]]="EM", BART_Rides[[#This Row],[Station Code]]="MT", BART_Rides[[#This Row],[Station Code]]="PL", BART_Rides[[#This Row],[Station Code]]="CC"), "Yes", "No")</f>
        <v>No</v>
      </c>
    </row>
    <row r="17979" spans="6:14">
      <c r="F17979" s="3">
        <v>44289</v>
      </c>
      <c r="G17979" s="1" t="s">
        <v>89</v>
      </c>
      <c r="H17979" s="1" t="s">
        <v>105</v>
      </c>
      <c r="I17979" s="1">
        <v>304</v>
      </c>
      <c r="J17979" s="1">
        <f>MONTH(BART_Rides[[#This Row],[Date]])</f>
        <v>4</v>
      </c>
      <c r="K17979" s="1">
        <f>WEEKDAY(BART_Rides[[#This Row],[Date]],2)</f>
        <v>6</v>
      </c>
      <c r="L17979" s="1" t="str">
        <f>LEFT(BART_Rides[[#This Row],[Lines]],1)</f>
        <v>Y</v>
      </c>
      <c r="M17979" s="1" t="str">
        <f>IF(BART_Rides[[#This Row],[FirstLetter]]="Y","Yes","No")</f>
        <v>Yes</v>
      </c>
      <c r="N17979" s="1" t="str">
        <f>IF(OR(BART_Rides[[#This Row],[Station Code]]="EM", BART_Rides[[#This Row],[Station Code]]="MT", BART_Rides[[#This Row],[Station Code]]="PL", BART_Rides[[#This Row],[Station Code]]="CC"), "Yes", "No")</f>
        <v>No</v>
      </c>
    </row>
    <row r="17980" spans="6:14">
      <c r="F17980" s="3">
        <v>44290</v>
      </c>
      <c r="G17980" s="1" t="s">
        <v>89</v>
      </c>
      <c r="H17980" s="1" t="s">
        <v>105</v>
      </c>
      <c r="I17980" s="1">
        <v>281</v>
      </c>
      <c r="J17980" s="1">
        <f>MONTH(BART_Rides[[#This Row],[Date]])</f>
        <v>4</v>
      </c>
      <c r="K17980" s="1">
        <f>WEEKDAY(BART_Rides[[#This Row],[Date]],2)</f>
        <v>7</v>
      </c>
      <c r="L17980" s="1" t="str">
        <f>LEFT(BART_Rides[[#This Row],[Lines]],1)</f>
        <v>Y</v>
      </c>
      <c r="M17980" s="1" t="str">
        <f>IF(BART_Rides[[#This Row],[FirstLetter]]="Y","Yes","No")</f>
        <v>Yes</v>
      </c>
      <c r="N17980" s="1" t="str">
        <f>IF(OR(BART_Rides[[#This Row],[Station Code]]="EM", BART_Rides[[#This Row],[Station Code]]="MT", BART_Rides[[#This Row],[Station Code]]="PL", BART_Rides[[#This Row],[Station Code]]="CC"), "Yes", "No")</f>
        <v>No</v>
      </c>
    </row>
    <row r="17981" spans="6:14">
      <c r="F17981" s="3">
        <v>44291</v>
      </c>
      <c r="G17981" s="1" t="s">
        <v>89</v>
      </c>
      <c r="H17981" s="1" t="s">
        <v>105</v>
      </c>
      <c r="I17981" s="1">
        <v>764</v>
      </c>
      <c r="J17981" s="1">
        <f>MONTH(BART_Rides[[#This Row],[Date]])</f>
        <v>4</v>
      </c>
      <c r="K17981" s="1">
        <f>WEEKDAY(BART_Rides[[#This Row],[Date]],2)</f>
        <v>1</v>
      </c>
      <c r="L17981" s="1" t="str">
        <f>LEFT(BART_Rides[[#This Row],[Lines]],1)</f>
        <v>Y</v>
      </c>
      <c r="M17981" s="1" t="str">
        <f>IF(BART_Rides[[#This Row],[FirstLetter]]="Y","Yes","No")</f>
        <v>Yes</v>
      </c>
      <c r="N17981" s="1" t="str">
        <f>IF(OR(BART_Rides[[#This Row],[Station Code]]="EM", BART_Rides[[#This Row],[Station Code]]="MT", BART_Rides[[#This Row],[Station Code]]="PL", BART_Rides[[#This Row],[Station Code]]="CC"), "Yes", "No")</f>
        <v>No</v>
      </c>
    </row>
    <row r="17982" spans="6:14">
      <c r="F17982" s="3">
        <v>44292</v>
      </c>
      <c r="G17982" s="1" t="s">
        <v>89</v>
      </c>
      <c r="H17982" s="1" t="s">
        <v>105</v>
      </c>
      <c r="I17982" s="1">
        <v>834</v>
      </c>
      <c r="J17982" s="1">
        <f>MONTH(BART_Rides[[#This Row],[Date]])</f>
        <v>4</v>
      </c>
      <c r="K17982" s="1">
        <f>WEEKDAY(BART_Rides[[#This Row],[Date]],2)</f>
        <v>2</v>
      </c>
      <c r="L17982" s="1" t="str">
        <f>LEFT(BART_Rides[[#This Row],[Lines]],1)</f>
        <v>Y</v>
      </c>
      <c r="M17982" s="1" t="str">
        <f>IF(BART_Rides[[#This Row],[FirstLetter]]="Y","Yes","No")</f>
        <v>Yes</v>
      </c>
      <c r="N17982" s="1" t="str">
        <f>IF(OR(BART_Rides[[#This Row],[Station Code]]="EM", BART_Rides[[#This Row],[Station Code]]="MT", BART_Rides[[#This Row],[Station Code]]="PL", BART_Rides[[#This Row],[Station Code]]="CC"), "Yes", "No")</f>
        <v>No</v>
      </c>
    </row>
    <row r="17983" spans="6:14">
      <c r="F17983" s="3">
        <v>44293</v>
      </c>
      <c r="G17983" s="1" t="s">
        <v>89</v>
      </c>
      <c r="H17983" s="1" t="s">
        <v>105</v>
      </c>
      <c r="I17983" s="1">
        <v>816</v>
      </c>
      <c r="J17983" s="1">
        <f>MONTH(BART_Rides[[#This Row],[Date]])</f>
        <v>4</v>
      </c>
      <c r="K17983" s="1">
        <f>WEEKDAY(BART_Rides[[#This Row],[Date]],2)</f>
        <v>3</v>
      </c>
      <c r="L17983" s="1" t="str">
        <f>LEFT(BART_Rides[[#This Row],[Lines]],1)</f>
        <v>Y</v>
      </c>
      <c r="M17983" s="1" t="str">
        <f>IF(BART_Rides[[#This Row],[FirstLetter]]="Y","Yes","No")</f>
        <v>Yes</v>
      </c>
      <c r="N17983" s="1" t="str">
        <f>IF(OR(BART_Rides[[#This Row],[Station Code]]="EM", BART_Rides[[#This Row],[Station Code]]="MT", BART_Rides[[#This Row],[Station Code]]="PL", BART_Rides[[#This Row],[Station Code]]="CC"), "Yes", "No")</f>
        <v>No</v>
      </c>
    </row>
    <row r="17984" spans="6:14">
      <c r="F17984" s="3">
        <v>44294</v>
      </c>
      <c r="G17984" s="1" t="s">
        <v>89</v>
      </c>
      <c r="H17984" s="1" t="s">
        <v>105</v>
      </c>
      <c r="I17984" s="1">
        <v>886</v>
      </c>
      <c r="J17984" s="1">
        <f>MONTH(BART_Rides[[#This Row],[Date]])</f>
        <v>4</v>
      </c>
      <c r="K17984" s="1">
        <f>WEEKDAY(BART_Rides[[#This Row],[Date]],2)</f>
        <v>4</v>
      </c>
      <c r="L17984" s="1" t="str">
        <f>LEFT(BART_Rides[[#This Row],[Lines]],1)</f>
        <v>Y</v>
      </c>
      <c r="M17984" s="1" t="str">
        <f>IF(BART_Rides[[#This Row],[FirstLetter]]="Y","Yes","No")</f>
        <v>Yes</v>
      </c>
      <c r="N17984" s="1" t="str">
        <f>IF(OR(BART_Rides[[#This Row],[Station Code]]="EM", BART_Rides[[#This Row],[Station Code]]="MT", BART_Rides[[#This Row],[Station Code]]="PL", BART_Rides[[#This Row],[Station Code]]="CC"), "Yes", "No")</f>
        <v>No</v>
      </c>
    </row>
    <row r="17985" spans="6:14">
      <c r="F17985" s="3">
        <v>44295</v>
      </c>
      <c r="G17985" s="1" t="s">
        <v>89</v>
      </c>
      <c r="H17985" s="1" t="s">
        <v>105</v>
      </c>
      <c r="I17985" s="1">
        <v>820</v>
      </c>
      <c r="J17985" s="1">
        <f>MONTH(BART_Rides[[#This Row],[Date]])</f>
        <v>4</v>
      </c>
      <c r="K17985" s="1">
        <f>WEEKDAY(BART_Rides[[#This Row],[Date]],2)</f>
        <v>5</v>
      </c>
      <c r="L17985" s="1" t="str">
        <f>LEFT(BART_Rides[[#This Row],[Lines]],1)</f>
        <v>Y</v>
      </c>
      <c r="M17985" s="1" t="str">
        <f>IF(BART_Rides[[#This Row],[FirstLetter]]="Y","Yes","No")</f>
        <v>Yes</v>
      </c>
      <c r="N17985" s="1" t="str">
        <f>IF(OR(BART_Rides[[#This Row],[Station Code]]="EM", BART_Rides[[#This Row],[Station Code]]="MT", BART_Rides[[#This Row],[Station Code]]="PL", BART_Rides[[#This Row],[Station Code]]="CC"), "Yes", "No")</f>
        <v>No</v>
      </c>
    </row>
    <row r="17986" spans="6:14">
      <c r="F17986" s="3">
        <v>44296</v>
      </c>
      <c r="G17986" s="1" t="s">
        <v>89</v>
      </c>
      <c r="H17986" s="1" t="s">
        <v>105</v>
      </c>
      <c r="I17986" s="1">
        <v>362</v>
      </c>
      <c r="J17986" s="1">
        <f>MONTH(BART_Rides[[#This Row],[Date]])</f>
        <v>4</v>
      </c>
      <c r="K17986" s="1">
        <f>WEEKDAY(BART_Rides[[#This Row],[Date]],2)</f>
        <v>6</v>
      </c>
      <c r="L17986" s="1" t="str">
        <f>LEFT(BART_Rides[[#This Row],[Lines]],1)</f>
        <v>Y</v>
      </c>
      <c r="M17986" s="1" t="str">
        <f>IF(BART_Rides[[#This Row],[FirstLetter]]="Y","Yes","No")</f>
        <v>Yes</v>
      </c>
      <c r="N17986" s="1" t="str">
        <f>IF(OR(BART_Rides[[#This Row],[Station Code]]="EM", BART_Rides[[#This Row],[Station Code]]="MT", BART_Rides[[#This Row],[Station Code]]="PL", BART_Rides[[#This Row],[Station Code]]="CC"), "Yes", "No")</f>
        <v>No</v>
      </c>
    </row>
    <row r="17987" spans="6:14">
      <c r="F17987" s="3">
        <v>44297</v>
      </c>
      <c r="G17987" s="1" t="s">
        <v>89</v>
      </c>
      <c r="H17987" s="1" t="s">
        <v>105</v>
      </c>
      <c r="I17987" s="1">
        <v>318</v>
      </c>
      <c r="J17987" s="1">
        <f>MONTH(BART_Rides[[#This Row],[Date]])</f>
        <v>4</v>
      </c>
      <c r="K17987" s="1">
        <f>WEEKDAY(BART_Rides[[#This Row],[Date]],2)</f>
        <v>7</v>
      </c>
      <c r="L17987" s="1" t="str">
        <f>LEFT(BART_Rides[[#This Row],[Lines]],1)</f>
        <v>Y</v>
      </c>
      <c r="M17987" s="1" t="str">
        <f>IF(BART_Rides[[#This Row],[FirstLetter]]="Y","Yes","No")</f>
        <v>Yes</v>
      </c>
      <c r="N17987" s="1" t="str">
        <f>IF(OR(BART_Rides[[#This Row],[Station Code]]="EM", BART_Rides[[#This Row],[Station Code]]="MT", BART_Rides[[#This Row],[Station Code]]="PL", BART_Rides[[#This Row],[Station Code]]="CC"), "Yes", "No")</f>
        <v>No</v>
      </c>
    </row>
    <row r="17988" spans="6:14">
      <c r="F17988" s="3">
        <v>44298</v>
      </c>
      <c r="G17988" s="1" t="s">
        <v>89</v>
      </c>
      <c r="H17988" s="1" t="s">
        <v>105</v>
      </c>
      <c r="I17988" s="1">
        <v>827</v>
      </c>
      <c r="J17988" s="1">
        <f>MONTH(BART_Rides[[#This Row],[Date]])</f>
        <v>4</v>
      </c>
      <c r="K17988" s="1">
        <f>WEEKDAY(BART_Rides[[#This Row],[Date]],2)</f>
        <v>1</v>
      </c>
      <c r="L17988" s="1" t="str">
        <f>LEFT(BART_Rides[[#This Row],[Lines]],1)</f>
        <v>Y</v>
      </c>
      <c r="M17988" s="1" t="str">
        <f>IF(BART_Rides[[#This Row],[FirstLetter]]="Y","Yes","No")</f>
        <v>Yes</v>
      </c>
      <c r="N17988" s="1" t="str">
        <f>IF(OR(BART_Rides[[#This Row],[Station Code]]="EM", BART_Rides[[#This Row],[Station Code]]="MT", BART_Rides[[#This Row],[Station Code]]="PL", BART_Rides[[#This Row],[Station Code]]="CC"), "Yes", "No")</f>
        <v>No</v>
      </c>
    </row>
    <row r="17989" spans="6:14">
      <c r="F17989" s="3">
        <v>44299</v>
      </c>
      <c r="G17989" s="1" t="s">
        <v>89</v>
      </c>
      <c r="H17989" s="1" t="s">
        <v>105</v>
      </c>
      <c r="I17989" s="1">
        <v>854</v>
      </c>
      <c r="J17989" s="1">
        <f>MONTH(BART_Rides[[#This Row],[Date]])</f>
        <v>4</v>
      </c>
      <c r="K17989" s="1">
        <f>WEEKDAY(BART_Rides[[#This Row],[Date]],2)</f>
        <v>2</v>
      </c>
      <c r="L17989" s="1" t="str">
        <f>LEFT(BART_Rides[[#This Row],[Lines]],1)</f>
        <v>Y</v>
      </c>
      <c r="M17989" s="1" t="str">
        <f>IF(BART_Rides[[#This Row],[FirstLetter]]="Y","Yes","No")</f>
        <v>Yes</v>
      </c>
      <c r="N17989" s="1" t="str">
        <f>IF(OR(BART_Rides[[#This Row],[Station Code]]="EM", BART_Rides[[#This Row],[Station Code]]="MT", BART_Rides[[#This Row],[Station Code]]="PL", BART_Rides[[#This Row],[Station Code]]="CC"), "Yes", "No")</f>
        <v>No</v>
      </c>
    </row>
    <row r="17990" spans="6:14">
      <c r="F17990" s="3">
        <v>44300</v>
      </c>
      <c r="G17990" s="1" t="s">
        <v>89</v>
      </c>
      <c r="H17990" s="1" t="s">
        <v>105</v>
      </c>
      <c r="I17990" s="1">
        <v>888</v>
      </c>
      <c r="J17990" s="1">
        <f>MONTH(BART_Rides[[#This Row],[Date]])</f>
        <v>4</v>
      </c>
      <c r="K17990" s="1">
        <f>WEEKDAY(BART_Rides[[#This Row],[Date]],2)</f>
        <v>3</v>
      </c>
      <c r="L17990" s="1" t="str">
        <f>LEFT(BART_Rides[[#This Row],[Lines]],1)</f>
        <v>Y</v>
      </c>
      <c r="M17990" s="1" t="str">
        <f>IF(BART_Rides[[#This Row],[FirstLetter]]="Y","Yes","No")</f>
        <v>Yes</v>
      </c>
      <c r="N17990" s="1" t="str">
        <f>IF(OR(BART_Rides[[#This Row],[Station Code]]="EM", BART_Rides[[#This Row],[Station Code]]="MT", BART_Rides[[#This Row],[Station Code]]="PL", BART_Rides[[#This Row],[Station Code]]="CC"), "Yes", "No")</f>
        <v>No</v>
      </c>
    </row>
    <row r="17991" spans="6:14">
      <c r="F17991" s="3">
        <v>44301</v>
      </c>
      <c r="G17991" s="1" t="s">
        <v>89</v>
      </c>
      <c r="H17991" s="1" t="s">
        <v>105</v>
      </c>
      <c r="I17991" s="1">
        <v>698</v>
      </c>
      <c r="J17991" s="1">
        <f>MONTH(BART_Rides[[#This Row],[Date]])</f>
        <v>4</v>
      </c>
      <c r="K17991" s="1">
        <f>WEEKDAY(BART_Rides[[#This Row],[Date]],2)</f>
        <v>4</v>
      </c>
      <c r="L17991" s="1" t="str">
        <f>LEFT(BART_Rides[[#This Row],[Lines]],1)</f>
        <v>Y</v>
      </c>
      <c r="M17991" s="1" t="str">
        <f>IF(BART_Rides[[#This Row],[FirstLetter]]="Y","Yes","No")</f>
        <v>Yes</v>
      </c>
      <c r="N17991" s="1" t="str">
        <f>IF(OR(BART_Rides[[#This Row],[Station Code]]="EM", BART_Rides[[#This Row],[Station Code]]="MT", BART_Rides[[#This Row],[Station Code]]="PL", BART_Rides[[#This Row],[Station Code]]="CC"), "Yes", "No")</f>
        <v>No</v>
      </c>
    </row>
    <row r="17992" spans="6:14">
      <c r="F17992" s="3">
        <v>44302</v>
      </c>
      <c r="G17992" s="1" t="s">
        <v>89</v>
      </c>
      <c r="H17992" s="1" t="s">
        <v>105</v>
      </c>
      <c r="I17992" s="1">
        <v>873</v>
      </c>
      <c r="J17992" s="1">
        <f>MONTH(BART_Rides[[#This Row],[Date]])</f>
        <v>4</v>
      </c>
      <c r="K17992" s="1">
        <f>WEEKDAY(BART_Rides[[#This Row],[Date]],2)</f>
        <v>5</v>
      </c>
      <c r="L17992" s="1" t="str">
        <f>LEFT(BART_Rides[[#This Row],[Lines]],1)</f>
        <v>Y</v>
      </c>
      <c r="M17992" s="1" t="str">
        <f>IF(BART_Rides[[#This Row],[FirstLetter]]="Y","Yes","No")</f>
        <v>Yes</v>
      </c>
      <c r="N17992" s="1" t="str">
        <f>IF(OR(BART_Rides[[#This Row],[Station Code]]="EM", BART_Rides[[#This Row],[Station Code]]="MT", BART_Rides[[#This Row],[Station Code]]="PL", BART_Rides[[#This Row],[Station Code]]="CC"), "Yes", "No")</f>
        <v>No</v>
      </c>
    </row>
    <row r="17993" spans="6:14">
      <c r="F17993" s="3">
        <v>44303</v>
      </c>
      <c r="G17993" s="1" t="s">
        <v>89</v>
      </c>
      <c r="H17993" s="1" t="s">
        <v>105</v>
      </c>
      <c r="I17993" s="1">
        <v>377</v>
      </c>
      <c r="J17993" s="1">
        <f>MONTH(BART_Rides[[#This Row],[Date]])</f>
        <v>4</v>
      </c>
      <c r="K17993" s="1">
        <f>WEEKDAY(BART_Rides[[#This Row],[Date]],2)</f>
        <v>6</v>
      </c>
      <c r="L17993" s="1" t="str">
        <f>LEFT(BART_Rides[[#This Row],[Lines]],1)</f>
        <v>Y</v>
      </c>
      <c r="M17993" s="1" t="str">
        <f>IF(BART_Rides[[#This Row],[FirstLetter]]="Y","Yes","No")</f>
        <v>Yes</v>
      </c>
      <c r="N17993" s="1" t="str">
        <f>IF(OR(BART_Rides[[#This Row],[Station Code]]="EM", BART_Rides[[#This Row],[Station Code]]="MT", BART_Rides[[#This Row],[Station Code]]="PL", BART_Rides[[#This Row],[Station Code]]="CC"), "Yes", "No")</f>
        <v>No</v>
      </c>
    </row>
    <row r="17994" spans="6:14">
      <c r="F17994" s="3">
        <v>44304</v>
      </c>
      <c r="G17994" s="1" t="s">
        <v>89</v>
      </c>
      <c r="H17994" s="1" t="s">
        <v>105</v>
      </c>
      <c r="I17994" s="1">
        <v>310</v>
      </c>
      <c r="J17994" s="1">
        <f>MONTH(BART_Rides[[#This Row],[Date]])</f>
        <v>4</v>
      </c>
      <c r="K17994" s="1">
        <f>WEEKDAY(BART_Rides[[#This Row],[Date]],2)</f>
        <v>7</v>
      </c>
      <c r="L17994" s="1" t="str">
        <f>LEFT(BART_Rides[[#This Row],[Lines]],1)</f>
        <v>Y</v>
      </c>
      <c r="M17994" s="1" t="str">
        <f>IF(BART_Rides[[#This Row],[FirstLetter]]="Y","Yes","No")</f>
        <v>Yes</v>
      </c>
      <c r="N17994" s="1" t="str">
        <f>IF(OR(BART_Rides[[#This Row],[Station Code]]="EM", BART_Rides[[#This Row],[Station Code]]="MT", BART_Rides[[#This Row],[Station Code]]="PL", BART_Rides[[#This Row],[Station Code]]="CC"), "Yes", "No")</f>
        <v>No</v>
      </c>
    </row>
    <row r="17995" spans="6:14">
      <c r="F17995" s="3">
        <v>44305</v>
      </c>
      <c r="G17995" s="1" t="s">
        <v>89</v>
      </c>
      <c r="H17995" s="1" t="s">
        <v>105</v>
      </c>
      <c r="I17995" s="1">
        <v>828</v>
      </c>
      <c r="J17995" s="1">
        <f>MONTH(BART_Rides[[#This Row],[Date]])</f>
        <v>4</v>
      </c>
      <c r="K17995" s="1">
        <f>WEEKDAY(BART_Rides[[#This Row],[Date]],2)</f>
        <v>1</v>
      </c>
      <c r="L17995" s="1" t="str">
        <f>LEFT(BART_Rides[[#This Row],[Lines]],1)</f>
        <v>Y</v>
      </c>
      <c r="M17995" s="1" t="str">
        <f>IF(BART_Rides[[#This Row],[FirstLetter]]="Y","Yes","No")</f>
        <v>Yes</v>
      </c>
      <c r="N17995" s="1" t="str">
        <f>IF(OR(BART_Rides[[#This Row],[Station Code]]="EM", BART_Rides[[#This Row],[Station Code]]="MT", BART_Rides[[#This Row],[Station Code]]="PL", BART_Rides[[#This Row],[Station Code]]="CC"), "Yes", "No")</f>
        <v>No</v>
      </c>
    </row>
    <row r="17996" spans="6:14">
      <c r="F17996" s="3">
        <v>44306</v>
      </c>
      <c r="G17996" s="1" t="s">
        <v>89</v>
      </c>
      <c r="H17996" s="1" t="s">
        <v>105</v>
      </c>
      <c r="I17996" s="1">
        <v>872</v>
      </c>
      <c r="J17996" s="1">
        <f>MONTH(BART_Rides[[#This Row],[Date]])</f>
        <v>4</v>
      </c>
      <c r="K17996" s="1">
        <f>WEEKDAY(BART_Rides[[#This Row],[Date]],2)</f>
        <v>2</v>
      </c>
      <c r="L17996" s="1" t="str">
        <f>LEFT(BART_Rides[[#This Row],[Lines]],1)</f>
        <v>Y</v>
      </c>
      <c r="M17996" s="1" t="str">
        <f>IF(BART_Rides[[#This Row],[FirstLetter]]="Y","Yes","No")</f>
        <v>Yes</v>
      </c>
      <c r="N17996" s="1" t="str">
        <f>IF(OR(BART_Rides[[#This Row],[Station Code]]="EM", BART_Rides[[#This Row],[Station Code]]="MT", BART_Rides[[#This Row],[Station Code]]="PL", BART_Rides[[#This Row],[Station Code]]="CC"), "Yes", "No")</f>
        <v>No</v>
      </c>
    </row>
    <row r="17997" spans="6:14">
      <c r="F17997" s="3">
        <v>44307</v>
      </c>
      <c r="G17997" s="1" t="s">
        <v>89</v>
      </c>
      <c r="H17997" s="1" t="s">
        <v>105</v>
      </c>
      <c r="I17997" s="1">
        <v>868</v>
      </c>
      <c r="J17997" s="1">
        <f>MONTH(BART_Rides[[#This Row],[Date]])</f>
        <v>4</v>
      </c>
      <c r="K17997" s="1">
        <f>WEEKDAY(BART_Rides[[#This Row],[Date]],2)</f>
        <v>3</v>
      </c>
      <c r="L17997" s="1" t="str">
        <f>LEFT(BART_Rides[[#This Row],[Lines]],1)</f>
        <v>Y</v>
      </c>
      <c r="M17997" s="1" t="str">
        <f>IF(BART_Rides[[#This Row],[FirstLetter]]="Y","Yes","No")</f>
        <v>Yes</v>
      </c>
      <c r="N17997" s="1" t="str">
        <f>IF(OR(BART_Rides[[#This Row],[Station Code]]="EM", BART_Rides[[#This Row],[Station Code]]="MT", BART_Rides[[#This Row],[Station Code]]="PL", BART_Rides[[#This Row],[Station Code]]="CC"), "Yes", "No")</f>
        <v>No</v>
      </c>
    </row>
    <row r="17998" spans="6:14">
      <c r="F17998" s="3">
        <v>44308</v>
      </c>
      <c r="G17998" s="1" t="s">
        <v>89</v>
      </c>
      <c r="H17998" s="1" t="s">
        <v>105</v>
      </c>
      <c r="I17998" s="1">
        <v>850</v>
      </c>
      <c r="J17998" s="1">
        <f>MONTH(BART_Rides[[#This Row],[Date]])</f>
        <v>4</v>
      </c>
      <c r="K17998" s="1">
        <f>WEEKDAY(BART_Rides[[#This Row],[Date]],2)</f>
        <v>4</v>
      </c>
      <c r="L17998" s="1" t="str">
        <f>LEFT(BART_Rides[[#This Row],[Lines]],1)</f>
        <v>Y</v>
      </c>
      <c r="M17998" s="1" t="str">
        <f>IF(BART_Rides[[#This Row],[FirstLetter]]="Y","Yes","No")</f>
        <v>Yes</v>
      </c>
      <c r="N17998" s="1" t="str">
        <f>IF(OR(BART_Rides[[#This Row],[Station Code]]="EM", BART_Rides[[#This Row],[Station Code]]="MT", BART_Rides[[#This Row],[Station Code]]="PL", BART_Rides[[#This Row],[Station Code]]="CC"), "Yes", "No")</f>
        <v>No</v>
      </c>
    </row>
    <row r="17999" spans="6:14">
      <c r="F17999" s="3">
        <v>44309</v>
      </c>
      <c r="G17999" s="1" t="s">
        <v>89</v>
      </c>
      <c r="H17999" s="1" t="s">
        <v>105</v>
      </c>
      <c r="I17999" s="1">
        <v>852</v>
      </c>
      <c r="J17999" s="1">
        <f>MONTH(BART_Rides[[#This Row],[Date]])</f>
        <v>4</v>
      </c>
      <c r="K17999" s="1">
        <f>WEEKDAY(BART_Rides[[#This Row],[Date]],2)</f>
        <v>5</v>
      </c>
      <c r="L17999" s="1" t="str">
        <f>LEFT(BART_Rides[[#This Row],[Lines]],1)</f>
        <v>Y</v>
      </c>
      <c r="M17999" s="1" t="str">
        <f>IF(BART_Rides[[#This Row],[FirstLetter]]="Y","Yes","No")</f>
        <v>Yes</v>
      </c>
      <c r="N17999" s="1" t="str">
        <f>IF(OR(BART_Rides[[#This Row],[Station Code]]="EM", BART_Rides[[#This Row],[Station Code]]="MT", BART_Rides[[#This Row],[Station Code]]="PL", BART_Rides[[#This Row],[Station Code]]="CC"), "Yes", "No")</f>
        <v>No</v>
      </c>
    </row>
    <row r="18000" spans="6:14">
      <c r="F18000" s="3">
        <v>44310</v>
      </c>
      <c r="G18000" s="1" t="s">
        <v>89</v>
      </c>
      <c r="H18000" s="1" t="s">
        <v>105</v>
      </c>
      <c r="I18000" s="1">
        <v>344</v>
      </c>
      <c r="J18000" s="1">
        <f>MONTH(BART_Rides[[#This Row],[Date]])</f>
        <v>4</v>
      </c>
      <c r="K18000" s="1">
        <f>WEEKDAY(BART_Rides[[#This Row],[Date]],2)</f>
        <v>6</v>
      </c>
      <c r="L18000" s="1" t="str">
        <f>LEFT(BART_Rides[[#This Row],[Lines]],1)</f>
        <v>Y</v>
      </c>
      <c r="M18000" s="1" t="str">
        <f>IF(BART_Rides[[#This Row],[FirstLetter]]="Y","Yes","No")</f>
        <v>Yes</v>
      </c>
      <c r="N18000" s="1" t="str">
        <f>IF(OR(BART_Rides[[#This Row],[Station Code]]="EM", BART_Rides[[#This Row],[Station Code]]="MT", BART_Rides[[#This Row],[Station Code]]="PL", BART_Rides[[#This Row],[Station Code]]="CC"), "Yes", "No")</f>
        <v>No</v>
      </c>
    </row>
    <row r="18001" spans="6:14">
      <c r="F18001" s="3">
        <v>44311</v>
      </c>
      <c r="G18001" s="1" t="s">
        <v>89</v>
      </c>
      <c r="H18001" s="1" t="s">
        <v>105</v>
      </c>
      <c r="I18001" s="1">
        <v>270</v>
      </c>
      <c r="J18001" s="1">
        <f>MONTH(BART_Rides[[#This Row],[Date]])</f>
        <v>4</v>
      </c>
      <c r="K18001" s="1">
        <f>WEEKDAY(BART_Rides[[#This Row],[Date]],2)</f>
        <v>7</v>
      </c>
      <c r="L18001" s="1" t="str">
        <f>LEFT(BART_Rides[[#This Row],[Lines]],1)</f>
        <v>Y</v>
      </c>
      <c r="M18001" s="1" t="str">
        <f>IF(BART_Rides[[#This Row],[FirstLetter]]="Y","Yes","No")</f>
        <v>Yes</v>
      </c>
      <c r="N18001" s="1" t="str">
        <f>IF(OR(BART_Rides[[#This Row],[Station Code]]="EM", BART_Rides[[#This Row],[Station Code]]="MT", BART_Rides[[#This Row],[Station Code]]="PL", BART_Rides[[#This Row],[Station Code]]="CC"), "Yes", "No")</f>
        <v>No</v>
      </c>
    </row>
    <row r="18002" spans="6:14">
      <c r="F18002" s="3">
        <v>44312</v>
      </c>
      <c r="G18002" s="1" t="s">
        <v>89</v>
      </c>
      <c r="H18002" s="1" t="s">
        <v>105</v>
      </c>
      <c r="I18002" s="1">
        <v>715</v>
      </c>
      <c r="J18002" s="1">
        <f>MONTH(BART_Rides[[#This Row],[Date]])</f>
        <v>4</v>
      </c>
      <c r="K18002" s="1">
        <f>WEEKDAY(BART_Rides[[#This Row],[Date]],2)</f>
        <v>1</v>
      </c>
      <c r="L18002" s="1" t="str">
        <f>LEFT(BART_Rides[[#This Row],[Lines]],1)</f>
        <v>Y</v>
      </c>
      <c r="M18002" s="1" t="str">
        <f>IF(BART_Rides[[#This Row],[FirstLetter]]="Y","Yes","No")</f>
        <v>Yes</v>
      </c>
      <c r="N18002" s="1" t="str">
        <f>IF(OR(BART_Rides[[#This Row],[Station Code]]="EM", BART_Rides[[#This Row],[Station Code]]="MT", BART_Rides[[#This Row],[Station Code]]="PL", BART_Rides[[#This Row],[Station Code]]="CC"), "Yes", "No")</f>
        <v>No</v>
      </c>
    </row>
    <row r="18003" spans="6:14">
      <c r="F18003" s="3">
        <v>44313</v>
      </c>
      <c r="G18003" s="1" t="s">
        <v>89</v>
      </c>
      <c r="H18003" s="1" t="s">
        <v>105</v>
      </c>
      <c r="I18003" s="1">
        <v>850</v>
      </c>
      <c r="J18003" s="1">
        <f>MONTH(BART_Rides[[#This Row],[Date]])</f>
        <v>4</v>
      </c>
      <c r="K18003" s="1">
        <f>WEEKDAY(BART_Rides[[#This Row],[Date]],2)</f>
        <v>2</v>
      </c>
      <c r="L18003" s="1" t="str">
        <f>LEFT(BART_Rides[[#This Row],[Lines]],1)</f>
        <v>Y</v>
      </c>
      <c r="M18003" s="1" t="str">
        <f>IF(BART_Rides[[#This Row],[FirstLetter]]="Y","Yes","No")</f>
        <v>Yes</v>
      </c>
      <c r="N18003" s="1" t="str">
        <f>IF(OR(BART_Rides[[#This Row],[Station Code]]="EM", BART_Rides[[#This Row],[Station Code]]="MT", BART_Rides[[#This Row],[Station Code]]="PL", BART_Rides[[#This Row],[Station Code]]="CC"), "Yes", "No")</f>
        <v>No</v>
      </c>
    </row>
    <row r="18004" spans="6:14">
      <c r="F18004" s="3">
        <v>44314</v>
      </c>
      <c r="G18004" s="1" t="s">
        <v>89</v>
      </c>
      <c r="H18004" s="1" t="s">
        <v>105</v>
      </c>
      <c r="I18004" s="1">
        <v>892</v>
      </c>
      <c r="J18004" s="1">
        <f>MONTH(BART_Rides[[#This Row],[Date]])</f>
        <v>4</v>
      </c>
      <c r="K18004" s="1">
        <f>WEEKDAY(BART_Rides[[#This Row],[Date]],2)</f>
        <v>3</v>
      </c>
      <c r="L18004" s="1" t="str">
        <f>LEFT(BART_Rides[[#This Row],[Lines]],1)</f>
        <v>Y</v>
      </c>
      <c r="M18004" s="1" t="str">
        <f>IF(BART_Rides[[#This Row],[FirstLetter]]="Y","Yes","No")</f>
        <v>Yes</v>
      </c>
      <c r="N18004" s="1" t="str">
        <f>IF(OR(BART_Rides[[#This Row],[Station Code]]="EM", BART_Rides[[#This Row],[Station Code]]="MT", BART_Rides[[#This Row],[Station Code]]="PL", BART_Rides[[#This Row],[Station Code]]="CC"), "Yes", "No")</f>
        <v>No</v>
      </c>
    </row>
    <row r="18005" spans="6:14">
      <c r="F18005" s="3">
        <v>44315</v>
      </c>
      <c r="G18005" s="1" t="s">
        <v>89</v>
      </c>
      <c r="H18005" s="1" t="s">
        <v>105</v>
      </c>
      <c r="I18005" s="1">
        <v>853</v>
      </c>
      <c r="J18005" s="1">
        <f>MONTH(BART_Rides[[#This Row],[Date]])</f>
        <v>4</v>
      </c>
      <c r="K18005" s="1">
        <f>WEEKDAY(BART_Rides[[#This Row],[Date]],2)</f>
        <v>4</v>
      </c>
      <c r="L18005" s="1" t="str">
        <f>LEFT(BART_Rides[[#This Row],[Lines]],1)</f>
        <v>Y</v>
      </c>
      <c r="M18005" s="1" t="str">
        <f>IF(BART_Rides[[#This Row],[FirstLetter]]="Y","Yes","No")</f>
        <v>Yes</v>
      </c>
      <c r="N18005" s="1" t="str">
        <f>IF(OR(BART_Rides[[#This Row],[Station Code]]="EM", BART_Rides[[#This Row],[Station Code]]="MT", BART_Rides[[#This Row],[Station Code]]="PL", BART_Rides[[#This Row],[Station Code]]="CC"), "Yes", "No")</f>
        <v>No</v>
      </c>
    </row>
    <row r="18006" spans="6:14">
      <c r="F18006" s="3">
        <v>44316</v>
      </c>
      <c r="G18006" s="1" t="s">
        <v>89</v>
      </c>
      <c r="H18006" s="1" t="s">
        <v>105</v>
      </c>
      <c r="I18006" s="1">
        <v>788</v>
      </c>
      <c r="J18006" s="1">
        <f>MONTH(BART_Rides[[#This Row],[Date]])</f>
        <v>4</v>
      </c>
      <c r="K18006" s="1">
        <f>WEEKDAY(BART_Rides[[#This Row],[Date]],2)</f>
        <v>5</v>
      </c>
      <c r="L18006" s="1" t="str">
        <f>LEFT(BART_Rides[[#This Row],[Lines]],1)</f>
        <v>Y</v>
      </c>
      <c r="M18006" s="1" t="str">
        <f>IF(BART_Rides[[#This Row],[FirstLetter]]="Y","Yes","No")</f>
        <v>Yes</v>
      </c>
      <c r="N18006" s="1" t="str">
        <f>IF(OR(BART_Rides[[#This Row],[Station Code]]="EM", BART_Rides[[#This Row],[Station Code]]="MT", BART_Rides[[#This Row],[Station Code]]="PL", BART_Rides[[#This Row],[Station Code]]="CC"), "Yes", "No")</f>
        <v>No</v>
      </c>
    </row>
    <row r="18007" spans="6:14">
      <c r="F18007" s="3">
        <v>44317</v>
      </c>
      <c r="G18007" s="1" t="s">
        <v>89</v>
      </c>
      <c r="H18007" s="1" t="s">
        <v>105</v>
      </c>
      <c r="I18007" s="1">
        <v>365</v>
      </c>
      <c r="J18007" s="1">
        <f>MONTH(BART_Rides[[#This Row],[Date]])</f>
        <v>5</v>
      </c>
      <c r="K18007" s="1">
        <f>WEEKDAY(BART_Rides[[#This Row],[Date]],2)</f>
        <v>6</v>
      </c>
      <c r="L18007" s="1" t="str">
        <f>LEFT(BART_Rides[[#This Row],[Lines]],1)</f>
        <v>Y</v>
      </c>
      <c r="M18007" s="1" t="str">
        <f>IF(BART_Rides[[#This Row],[FirstLetter]]="Y","Yes","No")</f>
        <v>Yes</v>
      </c>
      <c r="N18007" s="1" t="str">
        <f>IF(OR(BART_Rides[[#This Row],[Station Code]]="EM", BART_Rides[[#This Row],[Station Code]]="MT", BART_Rides[[#This Row],[Station Code]]="PL", BART_Rides[[#This Row],[Station Code]]="CC"), "Yes", "No")</f>
        <v>No</v>
      </c>
    </row>
    <row r="18008" spans="6:14">
      <c r="F18008" s="3">
        <v>44318</v>
      </c>
      <c r="G18008" s="1" t="s">
        <v>89</v>
      </c>
      <c r="H18008" s="1" t="s">
        <v>105</v>
      </c>
      <c r="I18008" s="1">
        <v>304</v>
      </c>
      <c r="J18008" s="1">
        <f>MONTH(BART_Rides[[#This Row],[Date]])</f>
        <v>5</v>
      </c>
      <c r="K18008" s="1">
        <f>WEEKDAY(BART_Rides[[#This Row],[Date]],2)</f>
        <v>7</v>
      </c>
      <c r="L18008" s="1" t="str">
        <f>LEFT(BART_Rides[[#This Row],[Lines]],1)</f>
        <v>Y</v>
      </c>
      <c r="M18008" s="1" t="str">
        <f>IF(BART_Rides[[#This Row],[FirstLetter]]="Y","Yes","No")</f>
        <v>Yes</v>
      </c>
      <c r="N18008" s="1" t="str">
        <f>IF(OR(BART_Rides[[#This Row],[Station Code]]="EM", BART_Rides[[#This Row],[Station Code]]="MT", BART_Rides[[#This Row],[Station Code]]="PL", BART_Rides[[#This Row],[Station Code]]="CC"), "Yes", "No")</f>
        <v>No</v>
      </c>
    </row>
    <row r="18009" spans="6:14">
      <c r="F18009" s="3">
        <v>44319</v>
      </c>
      <c r="G18009" s="1" t="s">
        <v>89</v>
      </c>
      <c r="H18009" s="1" t="s">
        <v>105</v>
      </c>
      <c r="I18009" s="1">
        <v>853</v>
      </c>
      <c r="J18009" s="1">
        <f>MONTH(BART_Rides[[#This Row],[Date]])</f>
        <v>5</v>
      </c>
      <c r="K18009" s="1">
        <f>WEEKDAY(BART_Rides[[#This Row],[Date]],2)</f>
        <v>1</v>
      </c>
      <c r="L18009" s="1" t="str">
        <f>LEFT(BART_Rides[[#This Row],[Lines]],1)</f>
        <v>Y</v>
      </c>
      <c r="M18009" s="1" t="str">
        <f>IF(BART_Rides[[#This Row],[FirstLetter]]="Y","Yes","No")</f>
        <v>Yes</v>
      </c>
      <c r="N18009" s="1" t="str">
        <f>IF(OR(BART_Rides[[#This Row],[Station Code]]="EM", BART_Rides[[#This Row],[Station Code]]="MT", BART_Rides[[#This Row],[Station Code]]="PL", BART_Rides[[#This Row],[Station Code]]="CC"), "Yes", "No")</f>
        <v>No</v>
      </c>
    </row>
    <row r="18010" spans="6:14">
      <c r="F18010" s="3">
        <v>44320</v>
      </c>
      <c r="G18010" s="1" t="s">
        <v>89</v>
      </c>
      <c r="H18010" s="1" t="s">
        <v>105</v>
      </c>
      <c r="I18010" s="1">
        <v>899</v>
      </c>
      <c r="J18010" s="1">
        <f>MONTH(BART_Rides[[#This Row],[Date]])</f>
        <v>5</v>
      </c>
      <c r="K18010" s="1">
        <f>WEEKDAY(BART_Rides[[#This Row],[Date]],2)</f>
        <v>2</v>
      </c>
      <c r="L18010" s="1" t="str">
        <f>LEFT(BART_Rides[[#This Row],[Lines]],1)</f>
        <v>Y</v>
      </c>
      <c r="M18010" s="1" t="str">
        <f>IF(BART_Rides[[#This Row],[FirstLetter]]="Y","Yes","No")</f>
        <v>Yes</v>
      </c>
      <c r="N18010" s="1" t="str">
        <f>IF(OR(BART_Rides[[#This Row],[Station Code]]="EM", BART_Rides[[#This Row],[Station Code]]="MT", BART_Rides[[#This Row],[Station Code]]="PL", BART_Rides[[#This Row],[Station Code]]="CC"), "Yes", "No")</f>
        <v>No</v>
      </c>
    </row>
    <row r="18011" spans="6:14">
      <c r="F18011" s="3">
        <v>44321</v>
      </c>
      <c r="G18011" s="1" t="s">
        <v>89</v>
      </c>
      <c r="H18011" s="1" t="s">
        <v>105</v>
      </c>
      <c r="I18011" s="1">
        <v>896</v>
      </c>
      <c r="J18011" s="1">
        <f>MONTH(BART_Rides[[#This Row],[Date]])</f>
        <v>5</v>
      </c>
      <c r="K18011" s="1">
        <f>WEEKDAY(BART_Rides[[#This Row],[Date]],2)</f>
        <v>3</v>
      </c>
      <c r="L18011" s="1" t="str">
        <f>LEFT(BART_Rides[[#This Row],[Lines]],1)</f>
        <v>Y</v>
      </c>
      <c r="M18011" s="1" t="str">
        <f>IF(BART_Rides[[#This Row],[FirstLetter]]="Y","Yes","No")</f>
        <v>Yes</v>
      </c>
      <c r="N18011" s="1" t="str">
        <f>IF(OR(BART_Rides[[#This Row],[Station Code]]="EM", BART_Rides[[#This Row],[Station Code]]="MT", BART_Rides[[#This Row],[Station Code]]="PL", BART_Rides[[#This Row],[Station Code]]="CC"), "Yes", "No")</f>
        <v>No</v>
      </c>
    </row>
    <row r="18012" spans="6:14">
      <c r="F18012" s="3">
        <v>44322</v>
      </c>
      <c r="G18012" s="1" t="s">
        <v>89</v>
      </c>
      <c r="H18012" s="1" t="s">
        <v>105</v>
      </c>
      <c r="I18012" s="1">
        <v>966</v>
      </c>
      <c r="J18012" s="1">
        <f>MONTH(BART_Rides[[#This Row],[Date]])</f>
        <v>5</v>
      </c>
      <c r="K18012" s="1">
        <f>WEEKDAY(BART_Rides[[#This Row],[Date]],2)</f>
        <v>4</v>
      </c>
      <c r="L18012" s="1" t="str">
        <f>LEFT(BART_Rides[[#This Row],[Lines]],1)</f>
        <v>Y</v>
      </c>
      <c r="M18012" s="1" t="str">
        <f>IF(BART_Rides[[#This Row],[FirstLetter]]="Y","Yes","No")</f>
        <v>Yes</v>
      </c>
      <c r="N18012" s="1" t="str">
        <f>IF(OR(BART_Rides[[#This Row],[Station Code]]="EM", BART_Rides[[#This Row],[Station Code]]="MT", BART_Rides[[#This Row],[Station Code]]="PL", BART_Rides[[#This Row],[Station Code]]="CC"), "Yes", "No")</f>
        <v>No</v>
      </c>
    </row>
    <row r="18013" spans="6:14">
      <c r="F18013" s="3">
        <v>44323</v>
      </c>
      <c r="G18013" s="1" t="s">
        <v>89</v>
      </c>
      <c r="H18013" s="1" t="s">
        <v>105</v>
      </c>
      <c r="I18013" s="1">
        <v>888</v>
      </c>
      <c r="J18013" s="1">
        <f>MONTH(BART_Rides[[#This Row],[Date]])</f>
        <v>5</v>
      </c>
      <c r="K18013" s="1">
        <f>WEEKDAY(BART_Rides[[#This Row],[Date]],2)</f>
        <v>5</v>
      </c>
      <c r="L18013" s="1" t="str">
        <f>LEFT(BART_Rides[[#This Row],[Lines]],1)</f>
        <v>Y</v>
      </c>
      <c r="M18013" s="1" t="str">
        <f>IF(BART_Rides[[#This Row],[FirstLetter]]="Y","Yes","No")</f>
        <v>Yes</v>
      </c>
      <c r="N18013" s="1" t="str">
        <f>IF(OR(BART_Rides[[#This Row],[Station Code]]="EM", BART_Rides[[#This Row],[Station Code]]="MT", BART_Rides[[#This Row],[Station Code]]="PL", BART_Rides[[#This Row],[Station Code]]="CC"), "Yes", "No")</f>
        <v>No</v>
      </c>
    </row>
    <row r="18014" spans="6:14">
      <c r="F18014" s="3">
        <v>44324</v>
      </c>
      <c r="G18014" s="1" t="s">
        <v>89</v>
      </c>
      <c r="H18014" s="1" t="s">
        <v>105</v>
      </c>
      <c r="I18014" s="1">
        <v>344</v>
      </c>
      <c r="J18014" s="1">
        <f>MONTH(BART_Rides[[#This Row],[Date]])</f>
        <v>5</v>
      </c>
      <c r="K18014" s="1">
        <f>WEEKDAY(BART_Rides[[#This Row],[Date]],2)</f>
        <v>6</v>
      </c>
      <c r="L18014" s="1" t="str">
        <f>LEFT(BART_Rides[[#This Row],[Lines]],1)</f>
        <v>Y</v>
      </c>
      <c r="M18014" s="1" t="str">
        <f>IF(BART_Rides[[#This Row],[FirstLetter]]="Y","Yes","No")</f>
        <v>Yes</v>
      </c>
      <c r="N18014" s="1" t="str">
        <f>IF(OR(BART_Rides[[#This Row],[Station Code]]="EM", BART_Rides[[#This Row],[Station Code]]="MT", BART_Rides[[#This Row],[Station Code]]="PL", BART_Rides[[#This Row],[Station Code]]="CC"), "Yes", "No")</f>
        <v>No</v>
      </c>
    </row>
    <row r="18015" spans="6:14">
      <c r="F18015" s="3">
        <v>44325</v>
      </c>
      <c r="G18015" s="1" t="s">
        <v>89</v>
      </c>
      <c r="H18015" s="1" t="s">
        <v>105</v>
      </c>
      <c r="I18015" s="1">
        <v>332</v>
      </c>
      <c r="J18015" s="1">
        <f>MONTH(BART_Rides[[#This Row],[Date]])</f>
        <v>5</v>
      </c>
      <c r="K18015" s="1">
        <f>WEEKDAY(BART_Rides[[#This Row],[Date]],2)</f>
        <v>7</v>
      </c>
      <c r="L18015" s="1" t="str">
        <f>LEFT(BART_Rides[[#This Row],[Lines]],1)</f>
        <v>Y</v>
      </c>
      <c r="M18015" s="1" t="str">
        <f>IF(BART_Rides[[#This Row],[FirstLetter]]="Y","Yes","No")</f>
        <v>Yes</v>
      </c>
      <c r="N18015" s="1" t="str">
        <f>IF(OR(BART_Rides[[#This Row],[Station Code]]="EM", BART_Rides[[#This Row],[Station Code]]="MT", BART_Rides[[#This Row],[Station Code]]="PL", BART_Rides[[#This Row],[Station Code]]="CC"), "Yes", "No")</f>
        <v>No</v>
      </c>
    </row>
    <row r="18016" spans="6:14">
      <c r="F18016" s="3">
        <v>44326</v>
      </c>
      <c r="G18016" s="1" t="s">
        <v>89</v>
      </c>
      <c r="H18016" s="1" t="s">
        <v>105</v>
      </c>
      <c r="I18016" s="1">
        <v>838</v>
      </c>
      <c r="J18016" s="1">
        <f>MONTH(BART_Rides[[#This Row],[Date]])</f>
        <v>5</v>
      </c>
      <c r="K18016" s="1">
        <f>WEEKDAY(BART_Rides[[#This Row],[Date]],2)</f>
        <v>1</v>
      </c>
      <c r="L18016" s="1" t="str">
        <f>LEFT(BART_Rides[[#This Row],[Lines]],1)</f>
        <v>Y</v>
      </c>
      <c r="M18016" s="1" t="str">
        <f>IF(BART_Rides[[#This Row],[FirstLetter]]="Y","Yes","No")</f>
        <v>Yes</v>
      </c>
      <c r="N18016" s="1" t="str">
        <f>IF(OR(BART_Rides[[#This Row],[Station Code]]="EM", BART_Rides[[#This Row],[Station Code]]="MT", BART_Rides[[#This Row],[Station Code]]="PL", BART_Rides[[#This Row],[Station Code]]="CC"), "Yes", "No")</f>
        <v>No</v>
      </c>
    </row>
    <row r="18017" spans="6:14">
      <c r="F18017" s="3">
        <v>44327</v>
      </c>
      <c r="G18017" s="1" t="s">
        <v>89</v>
      </c>
      <c r="H18017" s="1" t="s">
        <v>105</v>
      </c>
      <c r="I18017" s="1">
        <v>931</v>
      </c>
      <c r="J18017" s="1">
        <f>MONTH(BART_Rides[[#This Row],[Date]])</f>
        <v>5</v>
      </c>
      <c r="K18017" s="1">
        <f>WEEKDAY(BART_Rides[[#This Row],[Date]],2)</f>
        <v>2</v>
      </c>
      <c r="L18017" s="1" t="str">
        <f>LEFT(BART_Rides[[#This Row],[Lines]],1)</f>
        <v>Y</v>
      </c>
      <c r="M18017" s="1" t="str">
        <f>IF(BART_Rides[[#This Row],[FirstLetter]]="Y","Yes","No")</f>
        <v>Yes</v>
      </c>
      <c r="N18017" s="1" t="str">
        <f>IF(OR(BART_Rides[[#This Row],[Station Code]]="EM", BART_Rides[[#This Row],[Station Code]]="MT", BART_Rides[[#This Row],[Station Code]]="PL", BART_Rides[[#This Row],[Station Code]]="CC"), "Yes", "No")</f>
        <v>No</v>
      </c>
    </row>
    <row r="18018" spans="6:14">
      <c r="F18018" s="3">
        <v>44328</v>
      </c>
      <c r="G18018" s="1" t="s">
        <v>89</v>
      </c>
      <c r="H18018" s="1" t="s">
        <v>105</v>
      </c>
      <c r="I18018" s="1">
        <v>895</v>
      </c>
      <c r="J18018" s="1">
        <f>MONTH(BART_Rides[[#This Row],[Date]])</f>
        <v>5</v>
      </c>
      <c r="K18018" s="1">
        <f>WEEKDAY(BART_Rides[[#This Row],[Date]],2)</f>
        <v>3</v>
      </c>
      <c r="L18018" s="1" t="str">
        <f>LEFT(BART_Rides[[#This Row],[Lines]],1)</f>
        <v>Y</v>
      </c>
      <c r="M18018" s="1" t="str">
        <f>IF(BART_Rides[[#This Row],[FirstLetter]]="Y","Yes","No")</f>
        <v>Yes</v>
      </c>
      <c r="N18018" s="1" t="str">
        <f>IF(OR(BART_Rides[[#This Row],[Station Code]]="EM", BART_Rides[[#This Row],[Station Code]]="MT", BART_Rides[[#This Row],[Station Code]]="PL", BART_Rides[[#This Row],[Station Code]]="CC"), "Yes", "No")</f>
        <v>No</v>
      </c>
    </row>
    <row r="18019" spans="6:14">
      <c r="F18019" s="3">
        <v>44329</v>
      </c>
      <c r="G18019" s="1" t="s">
        <v>89</v>
      </c>
      <c r="H18019" s="1" t="s">
        <v>105</v>
      </c>
      <c r="I18019" s="1">
        <v>937</v>
      </c>
      <c r="J18019" s="1">
        <f>MONTH(BART_Rides[[#This Row],[Date]])</f>
        <v>5</v>
      </c>
      <c r="K18019" s="1">
        <f>WEEKDAY(BART_Rides[[#This Row],[Date]],2)</f>
        <v>4</v>
      </c>
      <c r="L18019" s="1" t="str">
        <f>LEFT(BART_Rides[[#This Row],[Lines]],1)</f>
        <v>Y</v>
      </c>
      <c r="M18019" s="1" t="str">
        <f>IF(BART_Rides[[#This Row],[FirstLetter]]="Y","Yes","No")</f>
        <v>Yes</v>
      </c>
      <c r="N18019" s="1" t="str">
        <f>IF(OR(BART_Rides[[#This Row],[Station Code]]="EM", BART_Rides[[#This Row],[Station Code]]="MT", BART_Rides[[#This Row],[Station Code]]="PL", BART_Rides[[#This Row],[Station Code]]="CC"), "Yes", "No")</f>
        <v>No</v>
      </c>
    </row>
    <row r="18020" spans="6:14">
      <c r="F18020" s="3">
        <v>44330</v>
      </c>
      <c r="G18020" s="1" t="s">
        <v>89</v>
      </c>
      <c r="H18020" s="1" t="s">
        <v>105</v>
      </c>
      <c r="I18020" s="1">
        <v>812</v>
      </c>
      <c r="J18020" s="1">
        <f>MONTH(BART_Rides[[#This Row],[Date]])</f>
        <v>5</v>
      </c>
      <c r="K18020" s="1">
        <f>WEEKDAY(BART_Rides[[#This Row],[Date]],2)</f>
        <v>5</v>
      </c>
      <c r="L18020" s="1" t="str">
        <f>LEFT(BART_Rides[[#This Row],[Lines]],1)</f>
        <v>Y</v>
      </c>
      <c r="M18020" s="1" t="str">
        <f>IF(BART_Rides[[#This Row],[FirstLetter]]="Y","Yes","No")</f>
        <v>Yes</v>
      </c>
      <c r="N18020" s="1" t="str">
        <f>IF(OR(BART_Rides[[#This Row],[Station Code]]="EM", BART_Rides[[#This Row],[Station Code]]="MT", BART_Rides[[#This Row],[Station Code]]="PL", BART_Rides[[#This Row],[Station Code]]="CC"), "Yes", "No")</f>
        <v>No</v>
      </c>
    </row>
    <row r="18021" spans="6:14">
      <c r="F18021" s="3">
        <v>44331</v>
      </c>
      <c r="G18021" s="1" t="s">
        <v>89</v>
      </c>
      <c r="H18021" s="1" t="s">
        <v>105</v>
      </c>
      <c r="I18021" s="1">
        <v>353</v>
      </c>
      <c r="J18021" s="1">
        <f>MONTH(BART_Rides[[#This Row],[Date]])</f>
        <v>5</v>
      </c>
      <c r="K18021" s="1">
        <f>WEEKDAY(BART_Rides[[#This Row],[Date]],2)</f>
        <v>6</v>
      </c>
      <c r="L18021" s="1" t="str">
        <f>LEFT(BART_Rides[[#This Row],[Lines]],1)</f>
        <v>Y</v>
      </c>
      <c r="M18021" s="1" t="str">
        <f>IF(BART_Rides[[#This Row],[FirstLetter]]="Y","Yes","No")</f>
        <v>Yes</v>
      </c>
      <c r="N18021" s="1" t="str">
        <f>IF(OR(BART_Rides[[#This Row],[Station Code]]="EM", BART_Rides[[#This Row],[Station Code]]="MT", BART_Rides[[#This Row],[Station Code]]="PL", BART_Rides[[#This Row],[Station Code]]="CC"), "Yes", "No")</f>
        <v>No</v>
      </c>
    </row>
    <row r="18022" spans="6:14">
      <c r="F18022" s="3">
        <v>44332</v>
      </c>
      <c r="G18022" s="1" t="s">
        <v>89</v>
      </c>
      <c r="H18022" s="1" t="s">
        <v>105</v>
      </c>
      <c r="I18022" s="1">
        <v>309</v>
      </c>
      <c r="J18022" s="1">
        <f>MONTH(BART_Rides[[#This Row],[Date]])</f>
        <v>5</v>
      </c>
      <c r="K18022" s="1">
        <f>WEEKDAY(BART_Rides[[#This Row],[Date]],2)</f>
        <v>7</v>
      </c>
      <c r="L18022" s="1" t="str">
        <f>LEFT(BART_Rides[[#This Row],[Lines]],1)</f>
        <v>Y</v>
      </c>
      <c r="M18022" s="1" t="str">
        <f>IF(BART_Rides[[#This Row],[FirstLetter]]="Y","Yes","No")</f>
        <v>Yes</v>
      </c>
      <c r="N18022" s="1" t="str">
        <f>IF(OR(BART_Rides[[#This Row],[Station Code]]="EM", BART_Rides[[#This Row],[Station Code]]="MT", BART_Rides[[#This Row],[Station Code]]="PL", BART_Rides[[#This Row],[Station Code]]="CC"), "Yes", "No")</f>
        <v>No</v>
      </c>
    </row>
    <row r="18023" spans="6:14">
      <c r="F18023" s="3">
        <v>44333</v>
      </c>
      <c r="G18023" s="1" t="s">
        <v>89</v>
      </c>
      <c r="H18023" s="1" t="s">
        <v>105</v>
      </c>
      <c r="I18023" s="1">
        <v>832</v>
      </c>
      <c r="J18023" s="1">
        <f>MONTH(BART_Rides[[#This Row],[Date]])</f>
        <v>5</v>
      </c>
      <c r="K18023" s="1">
        <f>WEEKDAY(BART_Rides[[#This Row],[Date]],2)</f>
        <v>1</v>
      </c>
      <c r="L18023" s="1" t="str">
        <f>LEFT(BART_Rides[[#This Row],[Lines]],1)</f>
        <v>Y</v>
      </c>
      <c r="M18023" s="1" t="str">
        <f>IF(BART_Rides[[#This Row],[FirstLetter]]="Y","Yes","No")</f>
        <v>Yes</v>
      </c>
      <c r="N18023" s="1" t="str">
        <f>IF(OR(BART_Rides[[#This Row],[Station Code]]="EM", BART_Rides[[#This Row],[Station Code]]="MT", BART_Rides[[#This Row],[Station Code]]="PL", BART_Rides[[#This Row],[Station Code]]="CC"), "Yes", "No")</f>
        <v>No</v>
      </c>
    </row>
    <row r="18024" spans="6:14">
      <c r="F18024" s="3">
        <v>44334</v>
      </c>
      <c r="G18024" s="1" t="s">
        <v>89</v>
      </c>
      <c r="H18024" s="1" t="s">
        <v>105</v>
      </c>
      <c r="I18024" s="1">
        <v>958</v>
      </c>
      <c r="J18024" s="1">
        <f>MONTH(BART_Rides[[#This Row],[Date]])</f>
        <v>5</v>
      </c>
      <c r="K18024" s="1">
        <f>WEEKDAY(BART_Rides[[#This Row],[Date]],2)</f>
        <v>2</v>
      </c>
      <c r="L18024" s="1" t="str">
        <f>LEFT(BART_Rides[[#This Row],[Lines]],1)</f>
        <v>Y</v>
      </c>
      <c r="M18024" s="1" t="str">
        <f>IF(BART_Rides[[#This Row],[FirstLetter]]="Y","Yes","No")</f>
        <v>Yes</v>
      </c>
      <c r="N18024" s="1" t="str">
        <f>IF(OR(BART_Rides[[#This Row],[Station Code]]="EM", BART_Rides[[#This Row],[Station Code]]="MT", BART_Rides[[#This Row],[Station Code]]="PL", BART_Rides[[#This Row],[Station Code]]="CC"), "Yes", "No")</f>
        <v>No</v>
      </c>
    </row>
    <row r="18025" spans="6:14">
      <c r="F18025" s="3">
        <v>44335</v>
      </c>
      <c r="G18025" s="1" t="s">
        <v>89</v>
      </c>
      <c r="H18025" s="1" t="s">
        <v>105</v>
      </c>
      <c r="I18025" s="1">
        <v>947</v>
      </c>
      <c r="J18025" s="1">
        <f>MONTH(BART_Rides[[#This Row],[Date]])</f>
        <v>5</v>
      </c>
      <c r="K18025" s="1">
        <f>WEEKDAY(BART_Rides[[#This Row],[Date]],2)</f>
        <v>3</v>
      </c>
      <c r="L18025" s="1" t="str">
        <f>LEFT(BART_Rides[[#This Row],[Lines]],1)</f>
        <v>Y</v>
      </c>
      <c r="M18025" s="1" t="str">
        <f>IF(BART_Rides[[#This Row],[FirstLetter]]="Y","Yes","No")</f>
        <v>Yes</v>
      </c>
      <c r="N18025" s="1" t="str">
        <f>IF(OR(BART_Rides[[#This Row],[Station Code]]="EM", BART_Rides[[#This Row],[Station Code]]="MT", BART_Rides[[#This Row],[Station Code]]="PL", BART_Rides[[#This Row],[Station Code]]="CC"), "Yes", "No")</f>
        <v>No</v>
      </c>
    </row>
    <row r="18026" spans="6:14">
      <c r="F18026" s="3">
        <v>44336</v>
      </c>
      <c r="G18026" s="1" t="s">
        <v>89</v>
      </c>
      <c r="H18026" s="1" t="s">
        <v>105</v>
      </c>
      <c r="I18026" s="1">
        <v>950</v>
      </c>
      <c r="J18026" s="1">
        <f>MONTH(BART_Rides[[#This Row],[Date]])</f>
        <v>5</v>
      </c>
      <c r="K18026" s="1">
        <f>WEEKDAY(BART_Rides[[#This Row],[Date]],2)</f>
        <v>4</v>
      </c>
      <c r="L18026" s="1" t="str">
        <f>LEFT(BART_Rides[[#This Row],[Lines]],1)</f>
        <v>Y</v>
      </c>
      <c r="M18026" s="1" t="str">
        <f>IF(BART_Rides[[#This Row],[FirstLetter]]="Y","Yes","No")</f>
        <v>Yes</v>
      </c>
      <c r="N18026" s="1" t="str">
        <f>IF(OR(BART_Rides[[#This Row],[Station Code]]="EM", BART_Rides[[#This Row],[Station Code]]="MT", BART_Rides[[#This Row],[Station Code]]="PL", BART_Rides[[#This Row],[Station Code]]="CC"), "Yes", "No")</f>
        <v>No</v>
      </c>
    </row>
    <row r="18027" spans="6:14">
      <c r="F18027" s="3">
        <v>44337</v>
      </c>
      <c r="G18027" s="1" t="s">
        <v>89</v>
      </c>
      <c r="H18027" s="1" t="s">
        <v>105</v>
      </c>
      <c r="I18027" s="1">
        <v>859</v>
      </c>
      <c r="J18027" s="1">
        <f>MONTH(BART_Rides[[#This Row],[Date]])</f>
        <v>5</v>
      </c>
      <c r="K18027" s="1">
        <f>WEEKDAY(BART_Rides[[#This Row],[Date]],2)</f>
        <v>5</v>
      </c>
      <c r="L18027" s="1" t="str">
        <f>LEFT(BART_Rides[[#This Row],[Lines]],1)</f>
        <v>Y</v>
      </c>
      <c r="M18027" s="1" t="str">
        <f>IF(BART_Rides[[#This Row],[FirstLetter]]="Y","Yes","No")</f>
        <v>Yes</v>
      </c>
      <c r="N18027" s="1" t="str">
        <f>IF(OR(BART_Rides[[#This Row],[Station Code]]="EM", BART_Rides[[#This Row],[Station Code]]="MT", BART_Rides[[#This Row],[Station Code]]="PL", BART_Rides[[#This Row],[Station Code]]="CC"), "Yes", "No")</f>
        <v>No</v>
      </c>
    </row>
    <row r="18028" spans="6:14">
      <c r="F18028" s="3">
        <v>44338</v>
      </c>
      <c r="G18028" s="1" t="s">
        <v>89</v>
      </c>
      <c r="H18028" s="1" t="s">
        <v>105</v>
      </c>
      <c r="I18028" s="1">
        <v>329</v>
      </c>
      <c r="J18028" s="1">
        <f>MONTH(BART_Rides[[#This Row],[Date]])</f>
        <v>5</v>
      </c>
      <c r="K18028" s="1">
        <f>WEEKDAY(BART_Rides[[#This Row],[Date]],2)</f>
        <v>6</v>
      </c>
      <c r="L18028" s="1" t="str">
        <f>LEFT(BART_Rides[[#This Row],[Lines]],1)</f>
        <v>Y</v>
      </c>
      <c r="M18028" s="1" t="str">
        <f>IF(BART_Rides[[#This Row],[FirstLetter]]="Y","Yes","No")</f>
        <v>Yes</v>
      </c>
      <c r="N18028" s="1" t="str">
        <f>IF(OR(BART_Rides[[#This Row],[Station Code]]="EM", BART_Rides[[#This Row],[Station Code]]="MT", BART_Rides[[#This Row],[Station Code]]="PL", BART_Rides[[#This Row],[Station Code]]="CC"), "Yes", "No")</f>
        <v>No</v>
      </c>
    </row>
    <row r="18029" spans="6:14">
      <c r="F18029" s="3">
        <v>44339</v>
      </c>
      <c r="G18029" s="1" t="s">
        <v>89</v>
      </c>
      <c r="H18029" s="1" t="s">
        <v>105</v>
      </c>
      <c r="I18029" s="1">
        <v>314</v>
      </c>
      <c r="J18029" s="1">
        <f>MONTH(BART_Rides[[#This Row],[Date]])</f>
        <v>5</v>
      </c>
      <c r="K18029" s="1">
        <f>WEEKDAY(BART_Rides[[#This Row],[Date]],2)</f>
        <v>7</v>
      </c>
      <c r="L18029" s="1" t="str">
        <f>LEFT(BART_Rides[[#This Row],[Lines]],1)</f>
        <v>Y</v>
      </c>
      <c r="M18029" s="1" t="str">
        <f>IF(BART_Rides[[#This Row],[FirstLetter]]="Y","Yes","No")</f>
        <v>Yes</v>
      </c>
      <c r="N18029" s="1" t="str">
        <f>IF(OR(BART_Rides[[#This Row],[Station Code]]="EM", BART_Rides[[#This Row],[Station Code]]="MT", BART_Rides[[#This Row],[Station Code]]="PL", BART_Rides[[#This Row],[Station Code]]="CC"), "Yes", "No")</f>
        <v>No</v>
      </c>
    </row>
    <row r="18030" spans="6:14">
      <c r="F18030" s="3">
        <v>44340</v>
      </c>
      <c r="G18030" s="1" t="s">
        <v>89</v>
      </c>
      <c r="H18030" s="1" t="s">
        <v>105</v>
      </c>
      <c r="I18030" s="1">
        <v>917</v>
      </c>
      <c r="J18030" s="1">
        <f>MONTH(BART_Rides[[#This Row],[Date]])</f>
        <v>5</v>
      </c>
      <c r="K18030" s="1">
        <f>WEEKDAY(BART_Rides[[#This Row],[Date]],2)</f>
        <v>1</v>
      </c>
      <c r="L18030" s="1" t="str">
        <f>LEFT(BART_Rides[[#This Row],[Lines]],1)</f>
        <v>Y</v>
      </c>
      <c r="M18030" s="1" t="str">
        <f>IF(BART_Rides[[#This Row],[FirstLetter]]="Y","Yes","No")</f>
        <v>Yes</v>
      </c>
      <c r="N18030" s="1" t="str">
        <f>IF(OR(BART_Rides[[#This Row],[Station Code]]="EM", BART_Rides[[#This Row],[Station Code]]="MT", BART_Rides[[#This Row],[Station Code]]="PL", BART_Rides[[#This Row],[Station Code]]="CC"), "Yes", "No")</f>
        <v>No</v>
      </c>
    </row>
    <row r="18031" spans="6:14">
      <c r="F18031" s="3">
        <v>44341</v>
      </c>
      <c r="G18031" s="1" t="s">
        <v>89</v>
      </c>
      <c r="H18031" s="1" t="s">
        <v>105</v>
      </c>
      <c r="I18031" s="1">
        <v>972</v>
      </c>
      <c r="J18031" s="1">
        <f>MONTH(BART_Rides[[#This Row],[Date]])</f>
        <v>5</v>
      </c>
      <c r="K18031" s="1">
        <f>WEEKDAY(BART_Rides[[#This Row],[Date]],2)</f>
        <v>2</v>
      </c>
      <c r="L18031" s="1" t="str">
        <f>LEFT(BART_Rides[[#This Row],[Lines]],1)</f>
        <v>Y</v>
      </c>
      <c r="M18031" s="1" t="str">
        <f>IF(BART_Rides[[#This Row],[FirstLetter]]="Y","Yes","No")</f>
        <v>Yes</v>
      </c>
      <c r="N18031" s="1" t="str">
        <f>IF(OR(BART_Rides[[#This Row],[Station Code]]="EM", BART_Rides[[#This Row],[Station Code]]="MT", BART_Rides[[#This Row],[Station Code]]="PL", BART_Rides[[#This Row],[Station Code]]="CC"), "Yes", "No")</f>
        <v>No</v>
      </c>
    </row>
    <row r="18032" spans="6:14">
      <c r="F18032" s="3">
        <v>44342</v>
      </c>
      <c r="G18032" s="1" t="s">
        <v>89</v>
      </c>
      <c r="H18032" s="1" t="s">
        <v>105</v>
      </c>
      <c r="I18032" s="1">
        <v>932</v>
      </c>
      <c r="J18032" s="1">
        <f>MONTH(BART_Rides[[#This Row],[Date]])</f>
        <v>5</v>
      </c>
      <c r="K18032" s="1">
        <f>WEEKDAY(BART_Rides[[#This Row],[Date]],2)</f>
        <v>3</v>
      </c>
      <c r="L18032" s="1" t="str">
        <f>LEFT(BART_Rides[[#This Row],[Lines]],1)</f>
        <v>Y</v>
      </c>
      <c r="M18032" s="1" t="str">
        <f>IF(BART_Rides[[#This Row],[FirstLetter]]="Y","Yes","No")</f>
        <v>Yes</v>
      </c>
      <c r="N18032" s="1" t="str">
        <f>IF(OR(BART_Rides[[#This Row],[Station Code]]="EM", BART_Rides[[#This Row],[Station Code]]="MT", BART_Rides[[#This Row],[Station Code]]="PL", BART_Rides[[#This Row],[Station Code]]="CC"), "Yes", "No")</f>
        <v>No</v>
      </c>
    </row>
    <row r="18033" spans="6:14">
      <c r="F18033" s="3">
        <v>44343</v>
      </c>
      <c r="G18033" s="1" t="s">
        <v>89</v>
      </c>
      <c r="H18033" s="1" t="s">
        <v>105</v>
      </c>
      <c r="I18033" s="1">
        <v>955</v>
      </c>
      <c r="J18033" s="1">
        <f>MONTH(BART_Rides[[#This Row],[Date]])</f>
        <v>5</v>
      </c>
      <c r="K18033" s="1">
        <f>WEEKDAY(BART_Rides[[#This Row],[Date]],2)</f>
        <v>4</v>
      </c>
      <c r="L18033" s="1" t="str">
        <f>LEFT(BART_Rides[[#This Row],[Lines]],1)</f>
        <v>Y</v>
      </c>
      <c r="M18033" s="1" t="str">
        <f>IF(BART_Rides[[#This Row],[FirstLetter]]="Y","Yes","No")</f>
        <v>Yes</v>
      </c>
      <c r="N18033" s="1" t="str">
        <f>IF(OR(BART_Rides[[#This Row],[Station Code]]="EM", BART_Rides[[#This Row],[Station Code]]="MT", BART_Rides[[#This Row],[Station Code]]="PL", BART_Rides[[#This Row],[Station Code]]="CC"), "Yes", "No")</f>
        <v>No</v>
      </c>
    </row>
    <row r="18034" spans="6:14">
      <c r="F18034" s="3">
        <v>44344</v>
      </c>
      <c r="G18034" s="1" t="s">
        <v>89</v>
      </c>
      <c r="H18034" s="1" t="s">
        <v>105</v>
      </c>
      <c r="I18034" s="1">
        <v>940</v>
      </c>
      <c r="J18034" s="1">
        <f>MONTH(BART_Rides[[#This Row],[Date]])</f>
        <v>5</v>
      </c>
      <c r="K18034" s="1">
        <f>WEEKDAY(BART_Rides[[#This Row],[Date]],2)</f>
        <v>5</v>
      </c>
      <c r="L18034" s="1" t="str">
        <f>LEFT(BART_Rides[[#This Row],[Lines]],1)</f>
        <v>Y</v>
      </c>
      <c r="M18034" s="1" t="str">
        <f>IF(BART_Rides[[#This Row],[FirstLetter]]="Y","Yes","No")</f>
        <v>Yes</v>
      </c>
      <c r="N18034" s="1" t="str">
        <f>IF(OR(BART_Rides[[#This Row],[Station Code]]="EM", BART_Rides[[#This Row],[Station Code]]="MT", BART_Rides[[#This Row],[Station Code]]="PL", BART_Rides[[#This Row],[Station Code]]="CC"), "Yes", "No")</f>
        <v>No</v>
      </c>
    </row>
    <row r="18035" spans="6:14">
      <c r="F18035" s="3">
        <v>44345</v>
      </c>
      <c r="G18035" s="1" t="s">
        <v>89</v>
      </c>
      <c r="H18035" s="1" t="s">
        <v>105</v>
      </c>
      <c r="I18035" s="1">
        <v>411</v>
      </c>
      <c r="J18035" s="1">
        <f>MONTH(BART_Rides[[#This Row],[Date]])</f>
        <v>5</v>
      </c>
      <c r="K18035" s="1">
        <f>WEEKDAY(BART_Rides[[#This Row],[Date]],2)</f>
        <v>6</v>
      </c>
      <c r="L18035" s="1" t="str">
        <f>LEFT(BART_Rides[[#This Row],[Lines]],1)</f>
        <v>Y</v>
      </c>
      <c r="M18035" s="1" t="str">
        <f>IF(BART_Rides[[#This Row],[FirstLetter]]="Y","Yes","No")</f>
        <v>Yes</v>
      </c>
      <c r="N18035" s="1" t="str">
        <f>IF(OR(BART_Rides[[#This Row],[Station Code]]="EM", BART_Rides[[#This Row],[Station Code]]="MT", BART_Rides[[#This Row],[Station Code]]="PL", BART_Rides[[#This Row],[Station Code]]="CC"), "Yes", "No")</f>
        <v>No</v>
      </c>
    </row>
    <row r="18036" spans="6:14">
      <c r="F18036" s="3">
        <v>44346</v>
      </c>
      <c r="G18036" s="1" t="s">
        <v>89</v>
      </c>
      <c r="H18036" s="1" t="s">
        <v>105</v>
      </c>
      <c r="I18036" s="1">
        <v>352</v>
      </c>
      <c r="J18036" s="1">
        <f>MONTH(BART_Rides[[#This Row],[Date]])</f>
        <v>5</v>
      </c>
      <c r="K18036" s="1">
        <f>WEEKDAY(BART_Rides[[#This Row],[Date]],2)</f>
        <v>7</v>
      </c>
      <c r="L18036" s="1" t="str">
        <f>LEFT(BART_Rides[[#This Row],[Lines]],1)</f>
        <v>Y</v>
      </c>
      <c r="M18036" s="1" t="str">
        <f>IF(BART_Rides[[#This Row],[FirstLetter]]="Y","Yes","No")</f>
        <v>Yes</v>
      </c>
      <c r="N18036" s="1" t="str">
        <f>IF(OR(BART_Rides[[#This Row],[Station Code]]="EM", BART_Rides[[#This Row],[Station Code]]="MT", BART_Rides[[#This Row],[Station Code]]="PL", BART_Rides[[#This Row],[Station Code]]="CC"), "Yes", "No")</f>
        <v>No</v>
      </c>
    </row>
    <row r="18037" spans="6:14">
      <c r="F18037" s="3">
        <v>44347</v>
      </c>
      <c r="G18037" s="1" t="s">
        <v>89</v>
      </c>
      <c r="H18037" s="1" t="s">
        <v>105</v>
      </c>
      <c r="I18037" s="1">
        <v>391</v>
      </c>
      <c r="J18037" s="1">
        <f>MONTH(BART_Rides[[#This Row],[Date]])</f>
        <v>5</v>
      </c>
      <c r="K18037" s="1">
        <f>WEEKDAY(BART_Rides[[#This Row],[Date]],2)</f>
        <v>1</v>
      </c>
      <c r="L18037" s="1" t="str">
        <f>LEFT(BART_Rides[[#This Row],[Lines]],1)</f>
        <v>Y</v>
      </c>
      <c r="M18037" s="1" t="str">
        <f>IF(BART_Rides[[#This Row],[FirstLetter]]="Y","Yes","No")</f>
        <v>Yes</v>
      </c>
      <c r="N18037" s="1" t="str">
        <f>IF(OR(BART_Rides[[#This Row],[Station Code]]="EM", BART_Rides[[#This Row],[Station Code]]="MT", BART_Rides[[#This Row],[Station Code]]="PL", BART_Rides[[#This Row],[Station Code]]="CC"), "Yes", "No")</f>
        <v>No</v>
      </c>
    </row>
    <row r="18038" spans="6:14">
      <c r="F18038" s="3">
        <v>44348</v>
      </c>
      <c r="G18038" s="1" t="s">
        <v>89</v>
      </c>
      <c r="H18038" s="1" t="s">
        <v>105</v>
      </c>
      <c r="I18038" s="1">
        <v>930</v>
      </c>
      <c r="J18038" s="1">
        <f>MONTH(BART_Rides[[#This Row],[Date]])</f>
        <v>6</v>
      </c>
      <c r="K18038" s="1">
        <f>WEEKDAY(BART_Rides[[#This Row],[Date]],2)</f>
        <v>2</v>
      </c>
      <c r="L18038" s="1" t="str">
        <f>LEFT(BART_Rides[[#This Row],[Lines]],1)</f>
        <v>Y</v>
      </c>
      <c r="M18038" s="1" t="str">
        <f>IF(BART_Rides[[#This Row],[FirstLetter]]="Y","Yes","No")</f>
        <v>Yes</v>
      </c>
      <c r="N18038" s="1" t="str">
        <f>IF(OR(BART_Rides[[#This Row],[Station Code]]="EM", BART_Rides[[#This Row],[Station Code]]="MT", BART_Rides[[#This Row],[Station Code]]="PL", BART_Rides[[#This Row],[Station Code]]="CC"), "Yes", "No")</f>
        <v>No</v>
      </c>
    </row>
    <row r="18039" spans="6:14">
      <c r="F18039" s="3">
        <v>44349</v>
      </c>
      <c r="G18039" s="1" t="s">
        <v>89</v>
      </c>
      <c r="H18039" s="1" t="s">
        <v>105</v>
      </c>
      <c r="I18039" s="1">
        <v>971</v>
      </c>
      <c r="J18039" s="1">
        <f>MONTH(BART_Rides[[#This Row],[Date]])</f>
        <v>6</v>
      </c>
      <c r="K18039" s="1">
        <f>WEEKDAY(BART_Rides[[#This Row],[Date]],2)</f>
        <v>3</v>
      </c>
      <c r="L18039" s="1" t="str">
        <f>LEFT(BART_Rides[[#This Row],[Lines]],1)</f>
        <v>Y</v>
      </c>
      <c r="M18039" s="1" t="str">
        <f>IF(BART_Rides[[#This Row],[FirstLetter]]="Y","Yes","No")</f>
        <v>Yes</v>
      </c>
      <c r="N18039" s="1" t="str">
        <f>IF(OR(BART_Rides[[#This Row],[Station Code]]="EM", BART_Rides[[#This Row],[Station Code]]="MT", BART_Rides[[#This Row],[Station Code]]="PL", BART_Rides[[#This Row],[Station Code]]="CC"), "Yes", "No")</f>
        <v>No</v>
      </c>
    </row>
    <row r="18040" spans="6:14">
      <c r="F18040" s="3">
        <v>44350</v>
      </c>
      <c r="G18040" s="1" t="s">
        <v>89</v>
      </c>
      <c r="H18040" s="1" t="s">
        <v>105</v>
      </c>
      <c r="I18040" s="1">
        <v>957</v>
      </c>
      <c r="J18040" s="1">
        <f>MONTH(BART_Rides[[#This Row],[Date]])</f>
        <v>6</v>
      </c>
      <c r="K18040" s="1">
        <f>WEEKDAY(BART_Rides[[#This Row],[Date]],2)</f>
        <v>4</v>
      </c>
      <c r="L18040" s="1" t="str">
        <f>LEFT(BART_Rides[[#This Row],[Lines]],1)</f>
        <v>Y</v>
      </c>
      <c r="M18040" s="1" t="str">
        <f>IF(BART_Rides[[#This Row],[FirstLetter]]="Y","Yes","No")</f>
        <v>Yes</v>
      </c>
      <c r="N18040" s="1" t="str">
        <f>IF(OR(BART_Rides[[#This Row],[Station Code]]="EM", BART_Rides[[#This Row],[Station Code]]="MT", BART_Rides[[#This Row],[Station Code]]="PL", BART_Rides[[#This Row],[Station Code]]="CC"), "Yes", "No")</f>
        <v>No</v>
      </c>
    </row>
    <row r="18041" spans="6:14">
      <c r="F18041" s="3">
        <v>44351</v>
      </c>
      <c r="G18041" s="1" t="s">
        <v>89</v>
      </c>
      <c r="H18041" s="1" t="s">
        <v>105</v>
      </c>
      <c r="I18041" s="1">
        <v>923</v>
      </c>
      <c r="J18041" s="1">
        <f>MONTH(BART_Rides[[#This Row],[Date]])</f>
        <v>6</v>
      </c>
      <c r="K18041" s="1">
        <f>WEEKDAY(BART_Rides[[#This Row],[Date]],2)</f>
        <v>5</v>
      </c>
      <c r="L18041" s="1" t="str">
        <f>LEFT(BART_Rides[[#This Row],[Lines]],1)</f>
        <v>Y</v>
      </c>
      <c r="M18041" s="1" t="str">
        <f>IF(BART_Rides[[#This Row],[FirstLetter]]="Y","Yes","No")</f>
        <v>Yes</v>
      </c>
      <c r="N18041" s="1" t="str">
        <f>IF(OR(BART_Rides[[#This Row],[Station Code]]="EM", BART_Rides[[#This Row],[Station Code]]="MT", BART_Rides[[#This Row],[Station Code]]="PL", BART_Rides[[#This Row],[Station Code]]="CC"), "Yes", "No")</f>
        <v>No</v>
      </c>
    </row>
    <row r="18042" spans="6:14">
      <c r="F18042" s="3">
        <v>44352</v>
      </c>
      <c r="G18042" s="1" t="s">
        <v>89</v>
      </c>
      <c r="H18042" s="1" t="s">
        <v>105</v>
      </c>
      <c r="I18042" s="1">
        <v>396</v>
      </c>
      <c r="J18042" s="1">
        <f>MONTH(BART_Rides[[#This Row],[Date]])</f>
        <v>6</v>
      </c>
      <c r="K18042" s="1">
        <f>WEEKDAY(BART_Rides[[#This Row],[Date]],2)</f>
        <v>6</v>
      </c>
      <c r="L18042" s="1" t="str">
        <f>LEFT(BART_Rides[[#This Row],[Lines]],1)</f>
        <v>Y</v>
      </c>
      <c r="M18042" s="1" t="str">
        <f>IF(BART_Rides[[#This Row],[FirstLetter]]="Y","Yes","No")</f>
        <v>Yes</v>
      </c>
      <c r="N18042" s="1" t="str">
        <f>IF(OR(BART_Rides[[#This Row],[Station Code]]="EM", BART_Rides[[#This Row],[Station Code]]="MT", BART_Rides[[#This Row],[Station Code]]="PL", BART_Rides[[#This Row],[Station Code]]="CC"), "Yes", "No")</f>
        <v>No</v>
      </c>
    </row>
    <row r="18043" spans="6:14">
      <c r="F18043" s="3">
        <v>44353</v>
      </c>
      <c r="G18043" s="1" t="s">
        <v>89</v>
      </c>
      <c r="H18043" s="1" t="s">
        <v>105</v>
      </c>
      <c r="I18043" s="1">
        <v>332</v>
      </c>
      <c r="J18043" s="1">
        <f>MONTH(BART_Rides[[#This Row],[Date]])</f>
        <v>6</v>
      </c>
      <c r="K18043" s="1">
        <f>WEEKDAY(BART_Rides[[#This Row],[Date]],2)</f>
        <v>7</v>
      </c>
      <c r="L18043" s="1" t="str">
        <f>LEFT(BART_Rides[[#This Row],[Lines]],1)</f>
        <v>Y</v>
      </c>
      <c r="M18043" s="1" t="str">
        <f>IF(BART_Rides[[#This Row],[FirstLetter]]="Y","Yes","No")</f>
        <v>Yes</v>
      </c>
      <c r="N18043" s="1" t="str">
        <f>IF(OR(BART_Rides[[#This Row],[Station Code]]="EM", BART_Rides[[#This Row],[Station Code]]="MT", BART_Rides[[#This Row],[Station Code]]="PL", BART_Rides[[#This Row],[Station Code]]="CC"), "Yes", "No")</f>
        <v>No</v>
      </c>
    </row>
    <row r="18044" spans="6:14">
      <c r="F18044" s="3">
        <v>44354</v>
      </c>
      <c r="G18044" s="1" t="s">
        <v>89</v>
      </c>
      <c r="H18044" s="1" t="s">
        <v>105</v>
      </c>
      <c r="I18044" s="1">
        <v>958</v>
      </c>
      <c r="J18044" s="1">
        <f>MONTH(BART_Rides[[#This Row],[Date]])</f>
        <v>6</v>
      </c>
      <c r="K18044" s="1">
        <f>WEEKDAY(BART_Rides[[#This Row],[Date]],2)</f>
        <v>1</v>
      </c>
      <c r="L18044" s="1" t="str">
        <f>LEFT(BART_Rides[[#This Row],[Lines]],1)</f>
        <v>Y</v>
      </c>
      <c r="M18044" s="1" t="str">
        <f>IF(BART_Rides[[#This Row],[FirstLetter]]="Y","Yes","No")</f>
        <v>Yes</v>
      </c>
      <c r="N18044" s="1" t="str">
        <f>IF(OR(BART_Rides[[#This Row],[Station Code]]="EM", BART_Rides[[#This Row],[Station Code]]="MT", BART_Rides[[#This Row],[Station Code]]="PL", BART_Rides[[#This Row],[Station Code]]="CC"), "Yes", "No")</f>
        <v>No</v>
      </c>
    </row>
    <row r="18045" spans="6:14">
      <c r="F18045" s="3">
        <v>44355</v>
      </c>
      <c r="G18045" s="1" t="s">
        <v>89</v>
      </c>
      <c r="H18045" s="1" t="s">
        <v>105</v>
      </c>
      <c r="I18045" s="1">
        <v>1039</v>
      </c>
      <c r="J18045" s="1">
        <f>MONTH(BART_Rides[[#This Row],[Date]])</f>
        <v>6</v>
      </c>
      <c r="K18045" s="1">
        <f>WEEKDAY(BART_Rides[[#This Row],[Date]],2)</f>
        <v>2</v>
      </c>
      <c r="L18045" s="1" t="str">
        <f>LEFT(BART_Rides[[#This Row],[Lines]],1)</f>
        <v>Y</v>
      </c>
      <c r="M18045" s="1" t="str">
        <f>IF(BART_Rides[[#This Row],[FirstLetter]]="Y","Yes","No")</f>
        <v>Yes</v>
      </c>
      <c r="N18045" s="1" t="str">
        <f>IF(OR(BART_Rides[[#This Row],[Station Code]]="EM", BART_Rides[[#This Row],[Station Code]]="MT", BART_Rides[[#This Row],[Station Code]]="PL", BART_Rides[[#This Row],[Station Code]]="CC"), "Yes", "No")</f>
        <v>No</v>
      </c>
    </row>
    <row r="18046" spans="6:14">
      <c r="F18046" s="3">
        <v>44356</v>
      </c>
      <c r="G18046" s="1" t="s">
        <v>89</v>
      </c>
      <c r="H18046" s="1" t="s">
        <v>105</v>
      </c>
      <c r="I18046" s="1">
        <v>1012</v>
      </c>
      <c r="J18046" s="1">
        <f>MONTH(BART_Rides[[#This Row],[Date]])</f>
        <v>6</v>
      </c>
      <c r="K18046" s="1">
        <f>WEEKDAY(BART_Rides[[#This Row],[Date]],2)</f>
        <v>3</v>
      </c>
      <c r="L18046" s="1" t="str">
        <f>LEFT(BART_Rides[[#This Row],[Lines]],1)</f>
        <v>Y</v>
      </c>
      <c r="M18046" s="1" t="str">
        <f>IF(BART_Rides[[#This Row],[FirstLetter]]="Y","Yes","No")</f>
        <v>Yes</v>
      </c>
      <c r="N18046" s="1" t="str">
        <f>IF(OR(BART_Rides[[#This Row],[Station Code]]="EM", BART_Rides[[#This Row],[Station Code]]="MT", BART_Rides[[#This Row],[Station Code]]="PL", BART_Rides[[#This Row],[Station Code]]="CC"), "Yes", "No")</f>
        <v>No</v>
      </c>
    </row>
    <row r="18047" spans="6:14">
      <c r="F18047" s="3">
        <v>44357</v>
      </c>
      <c r="G18047" s="1" t="s">
        <v>89</v>
      </c>
      <c r="H18047" s="1" t="s">
        <v>105</v>
      </c>
      <c r="I18047" s="1">
        <v>1002</v>
      </c>
      <c r="J18047" s="1">
        <f>MONTH(BART_Rides[[#This Row],[Date]])</f>
        <v>6</v>
      </c>
      <c r="K18047" s="1">
        <f>WEEKDAY(BART_Rides[[#This Row],[Date]],2)</f>
        <v>4</v>
      </c>
      <c r="L18047" s="1" t="str">
        <f>LEFT(BART_Rides[[#This Row],[Lines]],1)</f>
        <v>Y</v>
      </c>
      <c r="M18047" s="1" t="str">
        <f>IF(BART_Rides[[#This Row],[FirstLetter]]="Y","Yes","No")</f>
        <v>Yes</v>
      </c>
      <c r="N18047" s="1" t="str">
        <f>IF(OR(BART_Rides[[#This Row],[Station Code]]="EM", BART_Rides[[#This Row],[Station Code]]="MT", BART_Rides[[#This Row],[Station Code]]="PL", BART_Rides[[#This Row],[Station Code]]="CC"), "Yes", "No")</f>
        <v>No</v>
      </c>
    </row>
    <row r="18048" spans="6:14">
      <c r="F18048" s="3">
        <v>44358</v>
      </c>
      <c r="G18048" s="1" t="s">
        <v>89</v>
      </c>
      <c r="H18048" s="1" t="s">
        <v>105</v>
      </c>
      <c r="I18048" s="1">
        <v>983</v>
      </c>
      <c r="J18048" s="1">
        <f>MONTH(BART_Rides[[#This Row],[Date]])</f>
        <v>6</v>
      </c>
      <c r="K18048" s="1">
        <f>WEEKDAY(BART_Rides[[#This Row],[Date]],2)</f>
        <v>5</v>
      </c>
      <c r="L18048" s="1" t="str">
        <f>LEFT(BART_Rides[[#This Row],[Lines]],1)</f>
        <v>Y</v>
      </c>
      <c r="M18048" s="1" t="str">
        <f>IF(BART_Rides[[#This Row],[FirstLetter]]="Y","Yes","No")</f>
        <v>Yes</v>
      </c>
      <c r="N18048" s="1" t="str">
        <f>IF(OR(BART_Rides[[#This Row],[Station Code]]="EM", BART_Rides[[#This Row],[Station Code]]="MT", BART_Rides[[#This Row],[Station Code]]="PL", BART_Rides[[#This Row],[Station Code]]="CC"), "Yes", "No")</f>
        <v>No</v>
      </c>
    </row>
    <row r="18049" spans="6:14">
      <c r="F18049" s="3">
        <v>44359</v>
      </c>
      <c r="G18049" s="1" t="s">
        <v>89</v>
      </c>
      <c r="H18049" s="1" t="s">
        <v>105</v>
      </c>
      <c r="I18049" s="1">
        <v>426</v>
      </c>
      <c r="J18049" s="1">
        <f>MONTH(BART_Rides[[#This Row],[Date]])</f>
        <v>6</v>
      </c>
      <c r="K18049" s="1">
        <f>WEEKDAY(BART_Rides[[#This Row],[Date]],2)</f>
        <v>6</v>
      </c>
      <c r="L18049" s="1" t="str">
        <f>LEFT(BART_Rides[[#This Row],[Lines]],1)</f>
        <v>Y</v>
      </c>
      <c r="M18049" s="1" t="str">
        <f>IF(BART_Rides[[#This Row],[FirstLetter]]="Y","Yes","No")</f>
        <v>Yes</v>
      </c>
      <c r="N18049" s="1" t="str">
        <f>IF(OR(BART_Rides[[#This Row],[Station Code]]="EM", BART_Rides[[#This Row],[Station Code]]="MT", BART_Rides[[#This Row],[Station Code]]="PL", BART_Rides[[#This Row],[Station Code]]="CC"), "Yes", "No")</f>
        <v>No</v>
      </c>
    </row>
    <row r="18050" spans="6:14">
      <c r="F18050" s="3">
        <v>44360</v>
      </c>
      <c r="G18050" s="1" t="s">
        <v>89</v>
      </c>
      <c r="H18050" s="1" t="s">
        <v>105</v>
      </c>
      <c r="I18050" s="1">
        <v>307</v>
      </c>
      <c r="J18050" s="1">
        <f>MONTH(BART_Rides[[#This Row],[Date]])</f>
        <v>6</v>
      </c>
      <c r="K18050" s="1">
        <f>WEEKDAY(BART_Rides[[#This Row],[Date]],2)</f>
        <v>7</v>
      </c>
      <c r="L18050" s="1" t="str">
        <f>LEFT(BART_Rides[[#This Row],[Lines]],1)</f>
        <v>Y</v>
      </c>
      <c r="M18050" s="1" t="str">
        <f>IF(BART_Rides[[#This Row],[FirstLetter]]="Y","Yes","No")</f>
        <v>Yes</v>
      </c>
      <c r="N18050" s="1" t="str">
        <f>IF(OR(BART_Rides[[#This Row],[Station Code]]="EM", BART_Rides[[#This Row],[Station Code]]="MT", BART_Rides[[#This Row],[Station Code]]="PL", BART_Rides[[#This Row],[Station Code]]="CC"), "Yes", "No")</f>
        <v>No</v>
      </c>
    </row>
    <row r="18051" spans="6:14">
      <c r="F18051" s="3">
        <v>44361</v>
      </c>
      <c r="G18051" s="1" t="s">
        <v>89</v>
      </c>
      <c r="H18051" s="1" t="s">
        <v>105</v>
      </c>
      <c r="I18051" s="1">
        <v>1020</v>
      </c>
      <c r="J18051" s="1">
        <f>MONTH(BART_Rides[[#This Row],[Date]])</f>
        <v>6</v>
      </c>
      <c r="K18051" s="1">
        <f>WEEKDAY(BART_Rides[[#This Row],[Date]],2)</f>
        <v>1</v>
      </c>
      <c r="L18051" s="1" t="str">
        <f>LEFT(BART_Rides[[#This Row],[Lines]],1)</f>
        <v>Y</v>
      </c>
      <c r="M18051" s="1" t="str">
        <f>IF(BART_Rides[[#This Row],[FirstLetter]]="Y","Yes","No")</f>
        <v>Yes</v>
      </c>
      <c r="N18051" s="1" t="str">
        <f>IF(OR(BART_Rides[[#This Row],[Station Code]]="EM", BART_Rides[[#This Row],[Station Code]]="MT", BART_Rides[[#This Row],[Station Code]]="PL", BART_Rides[[#This Row],[Station Code]]="CC"), "Yes", "No")</f>
        <v>No</v>
      </c>
    </row>
    <row r="18052" spans="6:14">
      <c r="F18052" s="3">
        <v>44362</v>
      </c>
      <c r="G18052" s="1" t="s">
        <v>89</v>
      </c>
      <c r="H18052" s="1" t="s">
        <v>105</v>
      </c>
      <c r="I18052" s="1">
        <v>1056</v>
      </c>
      <c r="J18052" s="1">
        <f>MONTH(BART_Rides[[#This Row],[Date]])</f>
        <v>6</v>
      </c>
      <c r="K18052" s="1">
        <f>WEEKDAY(BART_Rides[[#This Row],[Date]],2)</f>
        <v>2</v>
      </c>
      <c r="L18052" s="1" t="str">
        <f>LEFT(BART_Rides[[#This Row],[Lines]],1)</f>
        <v>Y</v>
      </c>
      <c r="M18052" s="1" t="str">
        <f>IF(BART_Rides[[#This Row],[FirstLetter]]="Y","Yes","No")</f>
        <v>Yes</v>
      </c>
      <c r="N18052" s="1" t="str">
        <f>IF(OR(BART_Rides[[#This Row],[Station Code]]="EM", BART_Rides[[#This Row],[Station Code]]="MT", BART_Rides[[#This Row],[Station Code]]="PL", BART_Rides[[#This Row],[Station Code]]="CC"), "Yes", "No")</f>
        <v>No</v>
      </c>
    </row>
    <row r="18053" spans="6:14">
      <c r="F18053" s="3">
        <v>44363</v>
      </c>
      <c r="G18053" s="1" t="s">
        <v>89</v>
      </c>
      <c r="H18053" s="1" t="s">
        <v>105</v>
      </c>
      <c r="I18053" s="1">
        <v>1052</v>
      </c>
      <c r="J18053" s="1">
        <f>MONTH(BART_Rides[[#This Row],[Date]])</f>
        <v>6</v>
      </c>
      <c r="K18053" s="1">
        <f>WEEKDAY(BART_Rides[[#This Row],[Date]],2)</f>
        <v>3</v>
      </c>
      <c r="L18053" s="1" t="str">
        <f>LEFT(BART_Rides[[#This Row],[Lines]],1)</f>
        <v>Y</v>
      </c>
      <c r="M18053" s="1" t="str">
        <f>IF(BART_Rides[[#This Row],[FirstLetter]]="Y","Yes","No")</f>
        <v>Yes</v>
      </c>
      <c r="N18053" s="1" t="str">
        <f>IF(OR(BART_Rides[[#This Row],[Station Code]]="EM", BART_Rides[[#This Row],[Station Code]]="MT", BART_Rides[[#This Row],[Station Code]]="PL", BART_Rides[[#This Row],[Station Code]]="CC"), "Yes", "No")</f>
        <v>No</v>
      </c>
    </row>
    <row r="18054" spans="6:14">
      <c r="F18054" s="3">
        <v>44364</v>
      </c>
      <c r="G18054" s="1" t="s">
        <v>89</v>
      </c>
      <c r="H18054" s="1" t="s">
        <v>105</v>
      </c>
      <c r="I18054" s="1">
        <v>1058</v>
      </c>
      <c r="J18054" s="1">
        <f>MONTH(BART_Rides[[#This Row],[Date]])</f>
        <v>6</v>
      </c>
      <c r="K18054" s="1">
        <f>WEEKDAY(BART_Rides[[#This Row],[Date]],2)</f>
        <v>4</v>
      </c>
      <c r="L18054" s="1" t="str">
        <f>LEFT(BART_Rides[[#This Row],[Lines]],1)</f>
        <v>Y</v>
      </c>
      <c r="M18054" s="1" t="str">
        <f>IF(BART_Rides[[#This Row],[FirstLetter]]="Y","Yes","No")</f>
        <v>Yes</v>
      </c>
      <c r="N18054" s="1" t="str">
        <f>IF(OR(BART_Rides[[#This Row],[Station Code]]="EM", BART_Rides[[#This Row],[Station Code]]="MT", BART_Rides[[#This Row],[Station Code]]="PL", BART_Rides[[#This Row],[Station Code]]="CC"), "Yes", "No")</f>
        <v>No</v>
      </c>
    </row>
    <row r="18055" spans="6:14">
      <c r="F18055" s="3">
        <v>44365</v>
      </c>
      <c r="G18055" s="1" t="s">
        <v>89</v>
      </c>
      <c r="H18055" s="1" t="s">
        <v>105</v>
      </c>
      <c r="I18055" s="1">
        <v>879</v>
      </c>
      <c r="J18055" s="1">
        <f>MONTH(BART_Rides[[#This Row],[Date]])</f>
        <v>6</v>
      </c>
      <c r="K18055" s="1">
        <f>WEEKDAY(BART_Rides[[#This Row],[Date]],2)</f>
        <v>5</v>
      </c>
      <c r="L18055" s="1" t="str">
        <f>LEFT(BART_Rides[[#This Row],[Lines]],1)</f>
        <v>Y</v>
      </c>
      <c r="M18055" s="1" t="str">
        <f>IF(BART_Rides[[#This Row],[FirstLetter]]="Y","Yes","No")</f>
        <v>Yes</v>
      </c>
      <c r="N18055" s="1" t="str">
        <f>IF(OR(BART_Rides[[#This Row],[Station Code]]="EM", BART_Rides[[#This Row],[Station Code]]="MT", BART_Rides[[#This Row],[Station Code]]="PL", BART_Rides[[#This Row],[Station Code]]="CC"), "Yes", "No")</f>
        <v>No</v>
      </c>
    </row>
    <row r="18056" spans="6:14">
      <c r="F18056" s="3">
        <v>44366</v>
      </c>
      <c r="G18056" s="1" t="s">
        <v>89</v>
      </c>
      <c r="H18056" s="1" t="s">
        <v>105</v>
      </c>
      <c r="I18056" s="1">
        <v>482</v>
      </c>
      <c r="J18056" s="1">
        <f>MONTH(BART_Rides[[#This Row],[Date]])</f>
        <v>6</v>
      </c>
      <c r="K18056" s="1">
        <f>WEEKDAY(BART_Rides[[#This Row],[Date]],2)</f>
        <v>6</v>
      </c>
      <c r="L18056" s="1" t="str">
        <f>LEFT(BART_Rides[[#This Row],[Lines]],1)</f>
        <v>Y</v>
      </c>
      <c r="M18056" s="1" t="str">
        <f>IF(BART_Rides[[#This Row],[FirstLetter]]="Y","Yes","No")</f>
        <v>Yes</v>
      </c>
      <c r="N18056" s="1" t="str">
        <f>IF(OR(BART_Rides[[#This Row],[Station Code]]="EM", BART_Rides[[#This Row],[Station Code]]="MT", BART_Rides[[#This Row],[Station Code]]="PL", BART_Rides[[#This Row],[Station Code]]="CC"), "Yes", "No")</f>
        <v>No</v>
      </c>
    </row>
    <row r="18057" spans="6:14">
      <c r="F18057" s="3">
        <v>44367</v>
      </c>
      <c r="G18057" s="1" t="s">
        <v>89</v>
      </c>
      <c r="H18057" s="1" t="s">
        <v>105</v>
      </c>
      <c r="I18057" s="1">
        <v>379</v>
      </c>
      <c r="J18057" s="1">
        <f>MONTH(BART_Rides[[#This Row],[Date]])</f>
        <v>6</v>
      </c>
      <c r="K18057" s="1">
        <f>WEEKDAY(BART_Rides[[#This Row],[Date]],2)</f>
        <v>7</v>
      </c>
      <c r="L18057" s="1" t="str">
        <f>LEFT(BART_Rides[[#This Row],[Lines]],1)</f>
        <v>Y</v>
      </c>
      <c r="M18057" s="1" t="str">
        <f>IF(BART_Rides[[#This Row],[FirstLetter]]="Y","Yes","No")</f>
        <v>Yes</v>
      </c>
      <c r="N18057" s="1" t="str">
        <f>IF(OR(BART_Rides[[#This Row],[Station Code]]="EM", BART_Rides[[#This Row],[Station Code]]="MT", BART_Rides[[#This Row],[Station Code]]="PL", BART_Rides[[#This Row],[Station Code]]="CC"), "Yes", "No")</f>
        <v>No</v>
      </c>
    </row>
    <row r="18058" spans="6:14">
      <c r="F18058" s="3">
        <v>44368</v>
      </c>
      <c r="G18058" s="1" t="s">
        <v>89</v>
      </c>
      <c r="H18058" s="1" t="s">
        <v>105</v>
      </c>
      <c r="I18058" s="1">
        <v>984</v>
      </c>
      <c r="J18058" s="1">
        <f>MONTH(BART_Rides[[#This Row],[Date]])</f>
        <v>6</v>
      </c>
      <c r="K18058" s="1">
        <f>WEEKDAY(BART_Rides[[#This Row],[Date]],2)</f>
        <v>1</v>
      </c>
      <c r="L18058" s="1" t="str">
        <f>LEFT(BART_Rides[[#This Row],[Lines]],1)</f>
        <v>Y</v>
      </c>
      <c r="M18058" s="1" t="str">
        <f>IF(BART_Rides[[#This Row],[FirstLetter]]="Y","Yes","No")</f>
        <v>Yes</v>
      </c>
      <c r="N18058" s="1" t="str">
        <f>IF(OR(BART_Rides[[#This Row],[Station Code]]="EM", BART_Rides[[#This Row],[Station Code]]="MT", BART_Rides[[#This Row],[Station Code]]="PL", BART_Rides[[#This Row],[Station Code]]="CC"), "Yes", "No")</f>
        <v>No</v>
      </c>
    </row>
    <row r="18059" spans="6:14">
      <c r="F18059" s="3">
        <v>44369</v>
      </c>
      <c r="G18059" s="1" t="s">
        <v>89</v>
      </c>
      <c r="H18059" s="1" t="s">
        <v>105</v>
      </c>
      <c r="I18059" s="1">
        <v>1026</v>
      </c>
      <c r="J18059" s="1">
        <f>MONTH(BART_Rides[[#This Row],[Date]])</f>
        <v>6</v>
      </c>
      <c r="K18059" s="1">
        <f>WEEKDAY(BART_Rides[[#This Row],[Date]],2)</f>
        <v>2</v>
      </c>
      <c r="L18059" s="1" t="str">
        <f>LEFT(BART_Rides[[#This Row],[Lines]],1)</f>
        <v>Y</v>
      </c>
      <c r="M18059" s="1" t="str">
        <f>IF(BART_Rides[[#This Row],[FirstLetter]]="Y","Yes","No")</f>
        <v>Yes</v>
      </c>
      <c r="N18059" s="1" t="str">
        <f>IF(OR(BART_Rides[[#This Row],[Station Code]]="EM", BART_Rides[[#This Row],[Station Code]]="MT", BART_Rides[[#This Row],[Station Code]]="PL", BART_Rides[[#This Row],[Station Code]]="CC"), "Yes", "No")</f>
        <v>No</v>
      </c>
    </row>
    <row r="18060" spans="6:14">
      <c r="F18060" s="3">
        <v>44370</v>
      </c>
      <c r="G18060" s="1" t="s">
        <v>89</v>
      </c>
      <c r="H18060" s="1" t="s">
        <v>105</v>
      </c>
      <c r="I18060" s="1">
        <v>1016</v>
      </c>
      <c r="J18060" s="1">
        <f>MONTH(BART_Rides[[#This Row],[Date]])</f>
        <v>6</v>
      </c>
      <c r="K18060" s="1">
        <f>WEEKDAY(BART_Rides[[#This Row],[Date]],2)</f>
        <v>3</v>
      </c>
      <c r="L18060" s="1" t="str">
        <f>LEFT(BART_Rides[[#This Row],[Lines]],1)</f>
        <v>Y</v>
      </c>
      <c r="M18060" s="1" t="str">
        <f>IF(BART_Rides[[#This Row],[FirstLetter]]="Y","Yes","No")</f>
        <v>Yes</v>
      </c>
      <c r="N18060" s="1" t="str">
        <f>IF(OR(BART_Rides[[#This Row],[Station Code]]="EM", BART_Rides[[#This Row],[Station Code]]="MT", BART_Rides[[#This Row],[Station Code]]="PL", BART_Rides[[#This Row],[Station Code]]="CC"), "Yes", "No")</f>
        <v>No</v>
      </c>
    </row>
    <row r="18061" spans="6:14">
      <c r="F18061" s="3">
        <v>44371</v>
      </c>
      <c r="G18061" s="1" t="s">
        <v>89</v>
      </c>
      <c r="H18061" s="1" t="s">
        <v>105</v>
      </c>
      <c r="I18061" s="1">
        <v>929</v>
      </c>
      <c r="J18061" s="1">
        <f>MONTH(BART_Rides[[#This Row],[Date]])</f>
        <v>6</v>
      </c>
      <c r="K18061" s="1">
        <f>WEEKDAY(BART_Rides[[#This Row],[Date]],2)</f>
        <v>4</v>
      </c>
      <c r="L18061" s="1" t="str">
        <f>LEFT(BART_Rides[[#This Row],[Lines]],1)</f>
        <v>Y</v>
      </c>
      <c r="M18061" s="1" t="str">
        <f>IF(BART_Rides[[#This Row],[FirstLetter]]="Y","Yes","No")</f>
        <v>Yes</v>
      </c>
      <c r="N18061" s="1" t="str">
        <f>IF(OR(BART_Rides[[#This Row],[Station Code]]="EM", BART_Rides[[#This Row],[Station Code]]="MT", BART_Rides[[#This Row],[Station Code]]="PL", BART_Rides[[#This Row],[Station Code]]="CC"), "Yes", "No")</f>
        <v>No</v>
      </c>
    </row>
    <row r="18062" spans="6:14">
      <c r="F18062" s="3">
        <v>44372</v>
      </c>
      <c r="G18062" s="1" t="s">
        <v>89</v>
      </c>
      <c r="H18062" s="1" t="s">
        <v>105</v>
      </c>
      <c r="I18062" s="1">
        <v>949</v>
      </c>
      <c r="J18062" s="1">
        <f>MONTH(BART_Rides[[#This Row],[Date]])</f>
        <v>6</v>
      </c>
      <c r="K18062" s="1">
        <f>WEEKDAY(BART_Rides[[#This Row],[Date]],2)</f>
        <v>5</v>
      </c>
      <c r="L18062" s="1" t="str">
        <f>LEFT(BART_Rides[[#This Row],[Lines]],1)</f>
        <v>Y</v>
      </c>
      <c r="M18062" s="1" t="str">
        <f>IF(BART_Rides[[#This Row],[FirstLetter]]="Y","Yes","No")</f>
        <v>Yes</v>
      </c>
      <c r="N18062" s="1" t="str">
        <f>IF(OR(BART_Rides[[#This Row],[Station Code]]="EM", BART_Rides[[#This Row],[Station Code]]="MT", BART_Rides[[#This Row],[Station Code]]="PL", BART_Rides[[#This Row],[Station Code]]="CC"), "Yes", "No")</f>
        <v>No</v>
      </c>
    </row>
    <row r="18063" spans="6:14">
      <c r="F18063" s="3">
        <v>44373</v>
      </c>
      <c r="G18063" s="1" t="s">
        <v>89</v>
      </c>
      <c r="H18063" s="1" t="s">
        <v>105</v>
      </c>
      <c r="I18063" s="1">
        <v>444</v>
      </c>
      <c r="J18063" s="1">
        <f>MONTH(BART_Rides[[#This Row],[Date]])</f>
        <v>6</v>
      </c>
      <c r="K18063" s="1">
        <f>WEEKDAY(BART_Rides[[#This Row],[Date]],2)</f>
        <v>6</v>
      </c>
      <c r="L18063" s="1" t="str">
        <f>LEFT(BART_Rides[[#This Row],[Lines]],1)</f>
        <v>Y</v>
      </c>
      <c r="M18063" s="1" t="str">
        <f>IF(BART_Rides[[#This Row],[FirstLetter]]="Y","Yes","No")</f>
        <v>Yes</v>
      </c>
      <c r="N18063" s="1" t="str">
        <f>IF(OR(BART_Rides[[#This Row],[Station Code]]="EM", BART_Rides[[#This Row],[Station Code]]="MT", BART_Rides[[#This Row],[Station Code]]="PL", BART_Rides[[#This Row],[Station Code]]="CC"), "Yes", "No")</f>
        <v>No</v>
      </c>
    </row>
    <row r="18064" spans="6:14">
      <c r="F18064" s="3">
        <v>44374</v>
      </c>
      <c r="G18064" s="1" t="s">
        <v>89</v>
      </c>
      <c r="H18064" s="1" t="s">
        <v>105</v>
      </c>
      <c r="I18064" s="1">
        <v>411</v>
      </c>
      <c r="J18064" s="1">
        <f>MONTH(BART_Rides[[#This Row],[Date]])</f>
        <v>6</v>
      </c>
      <c r="K18064" s="1">
        <f>WEEKDAY(BART_Rides[[#This Row],[Date]],2)</f>
        <v>7</v>
      </c>
      <c r="L18064" s="1" t="str">
        <f>LEFT(BART_Rides[[#This Row],[Lines]],1)</f>
        <v>Y</v>
      </c>
      <c r="M18064" s="1" t="str">
        <f>IF(BART_Rides[[#This Row],[FirstLetter]]="Y","Yes","No")</f>
        <v>Yes</v>
      </c>
      <c r="N18064" s="1" t="str">
        <f>IF(OR(BART_Rides[[#This Row],[Station Code]]="EM", BART_Rides[[#This Row],[Station Code]]="MT", BART_Rides[[#This Row],[Station Code]]="PL", BART_Rides[[#This Row],[Station Code]]="CC"), "Yes", "No")</f>
        <v>No</v>
      </c>
    </row>
    <row r="18065" spans="6:14">
      <c r="F18065" s="3">
        <v>44375</v>
      </c>
      <c r="G18065" s="1" t="s">
        <v>89</v>
      </c>
      <c r="H18065" s="1" t="s">
        <v>105</v>
      </c>
      <c r="I18065" s="1">
        <v>1034</v>
      </c>
      <c r="J18065" s="1">
        <f>MONTH(BART_Rides[[#This Row],[Date]])</f>
        <v>6</v>
      </c>
      <c r="K18065" s="1">
        <f>WEEKDAY(BART_Rides[[#This Row],[Date]],2)</f>
        <v>1</v>
      </c>
      <c r="L18065" s="1" t="str">
        <f>LEFT(BART_Rides[[#This Row],[Lines]],1)</f>
        <v>Y</v>
      </c>
      <c r="M18065" s="1" t="str">
        <f>IF(BART_Rides[[#This Row],[FirstLetter]]="Y","Yes","No")</f>
        <v>Yes</v>
      </c>
      <c r="N18065" s="1" t="str">
        <f>IF(OR(BART_Rides[[#This Row],[Station Code]]="EM", BART_Rides[[#This Row],[Station Code]]="MT", BART_Rides[[#This Row],[Station Code]]="PL", BART_Rides[[#This Row],[Station Code]]="CC"), "Yes", "No")</f>
        <v>No</v>
      </c>
    </row>
    <row r="18066" spans="6:14">
      <c r="F18066" s="3">
        <v>44376</v>
      </c>
      <c r="G18066" s="1" t="s">
        <v>89</v>
      </c>
      <c r="H18066" s="1" t="s">
        <v>105</v>
      </c>
      <c r="I18066" s="1">
        <v>1102</v>
      </c>
      <c r="J18066" s="1">
        <f>MONTH(BART_Rides[[#This Row],[Date]])</f>
        <v>6</v>
      </c>
      <c r="K18066" s="1">
        <f>WEEKDAY(BART_Rides[[#This Row],[Date]],2)</f>
        <v>2</v>
      </c>
      <c r="L18066" s="1" t="str">
        <f>LEFT(BART_Rides[[#This Row],[Lines]],1)</f>
        <v>Y</v>
      </c>
      <c r="M18066" s="1" t="str">
        <f>IF(BART_Rides[[#This Row],[FirstLetter]]="Y","Yes","No")</f>
        <v>Yes</v>
      </c>
      <c r="N18066" s="1" t="str">
        <f>IF(OR(BART_Rides[[#This Row],[Station Code]]="EM", BART_Rides[[#This Row],[Station Code]]="MT", BART_Rides[[#This Row],[Station Code]]="PL", BART_Rides[[#This Row],[Station Code]]="CC"), "Yes", "No")</f>
        <v>No</v>
      </c>
    </row>
    <row r="18067" spans="6:14">
      <c r="F18067" s="3">
        <v>44377</v>
      </c>
      <c r="G18067" s="1" t="s">
        <v>89</v>
      </c>
      <c r="H18067" s="1" t="s">
        <v>105</v>
      </c>
      <c r="I18067" s="1">
        <v>1047</v>
      </c>
      <c r="J18067" s="1">
        <f>MONTH(BART_Rides[[#This Row],[Date]])</f>
        <v>6</v>
      </c>
      <c r="K18067" s="1">
        <f>WEEKDAY(BART_Rides[[#This Row],[Date]],2)</f>
        <v>3</v>
      </c>
      <c r="L18067" s="1" t="str">
        <f>LEFT(BART_Rides[[#This Row],[Lines]],1)</f>
        <v>Y</v>
      </c>
      <c r="M18067" s="1" t="str">
        <f>IF(BART_Rides[[#This Row],[FirstLetter]]="Y","Yes","No")</f>
        <v>Yes</v>
      </c>
      <c r="N18067" s="1" t="str">
        <f>IF(OR(BART_Rides[[#This Row],[Station Code]]="EM", BART_Rides[[#This Row],[Station Code]]="MT", BART_Rides[[#This Row],[Station Code]]="PL", BART_Rides[[#This Row],[Station Code]]="CC"), "Yes", "No")</f>
        <v>No</v>
      </c>
    </row>
    <row r="18068" spans="6:14">
      <c r="F18068" s="3">
        <v>44378</v>
      </c>
      <c r="G18068" s="1" t="s">
        <v>89</v>
      </c>
      <c r="H18068" s="1" t="s">
        <v>105</v>
      </c>
      <c r="I18068" s="1">
        <v>1127</v>
      </c>
      <c r="J18068" s="1">
        <f>MONTH(BART_Rides[[#This Row],[Date]])</f>
        <v>7</v>
      </c>
      <c r="K18068" s="1">
        <f>WEEKDAY(BART_Rides[[#This Row],[Date]],2)</f>
        <v>4</v>
      </c>
      <c r="L18068" s="1" t="str">
        <f>LEFT(BART_Rides[[#This Row],[Lines]],1)</f>
        <v>Y</v>
      </c>
      <c r="M18068" s="1" t="str">
        <f>IF(BART_Rides[[#This Row],[FirstLetter]]="Y","Yes","No")</f>
        <v>Yes</v>
      </c>
      <c r="N18068" s="1" t="str">
        <f>IF(OR(BART_Rides[[#This Row],[Station Code]]="EM", BART_Rides[[#This Row],[Station Code]]="MT", BART_Rides[[#This Row],[Station Code]]="PL", BART_Rides[[#This Row],[Station Code]]="CC"), "Yes", "No")</f>
        <v>No</v>
      </c>
    </row>
    <row r="18069" spans="6:14">
      <c r="F18069" s="3">
        <v>44379</v>
      </c>
      <c r="G18069" s="1" t="s">
        <v>89</v>
      </c>
      <c r="H18069" s="1" t="s">
        <v>105</v>
      </c>
      <c r="I18069" s="1">
        <v>984</v>
      </c>
      <c r="J18069" s="1">
        <f>MONTH(BART_Rides[[#This Row],[Date]])</f>
        <v>7</v>
      </c>
      <c r="K18069" s="1">
        <f>WEEKDAY(BART_Rides[[#This Row],[Date]],2)</f>
        <v>5</v>
      </c>
      <c r="L18069" s="1" t="str">
        <f>LEFT(BART_Rides[[#This Row],[Lines]],1)</f>
        <v>Y</v>
      </c>
      <c r="M18069" s="1" t="str">
        <f>IF(BART_Rides[[#This Row],[FirstLetter]]="Y","Yes","No")</f>
        <v>Yes</v>
      </c>
      <c r="N18069" s="1" t="str">
        <f>IF(OR(BART_Rides[[#This Row],[Station Code]]="EM", BART_Rides[[#This Row],[Station Code]]="MT", BART_Rides[[#This Row],[Station Code]]="PL", BART_Rides[[#This Row],[Station Code]]="CC"), "Yes", "No")</f>
        <v>No</v>
      </c>
    </row>
    <row r="18070" spans="6:14">
      <c r="F18070" s="3">
        <v>44380</v>
      </c>
      <c r="G18070" s="1" t="s">
        <v>89</v>
      </c>
      <c r="H18070" s="1" t="s">
        <v>105</v>
      </c>
      <c r="I18070" s="1">
        <v>476</v>
      </c>
      <c r="J18070" s="1">
        <f>MONTH(BART_Rides[[#This Row],[Date]])</f>
        <v>7</v>
      </c>
      <c r="K18070" s="1">
        <f>WEEKDAY(BART_Rides[[#This Row],[Date]],2)</f>
        <v>6</v>
      </c>
      <c r="L18070" s="1" t="str">
        <f>LEFT(BART_Rides[[#This Row],[Lines]],1)</f>
        <v>Y</v>
      </c>
      <c r="M18070" s="1" t="str">
        <f>IF(BART_Rides[[#This Row],[FirstLetter]]="Y","Yes","No")</f>
        <v>Yes</v>
      </c>
      <c r="N18070" s="1" t="str">
        <f>IF(OR(BART_Rides[[#This Row],[Station Code]]="EM", BART_Rides[[#This Row],[Station Code]]="MT", BART_Rides[[#This Row],[Station Code]]="PL", BART_Rides[[#This Row],[Station Code]]="CC"), "Yes", "No")</f>
        <v>No</v>
      </c>
    </row>
    <row r="18071" spans="6:14">
      <c r="F18071" s="3">
        <v>44381</v>
      </c>
      <c r="G18071" s="1" t="s">
        <v>89</v>
      </c>
      <c r="H18071" s="1" t="s">
        <v>105</v>
      </c>
      <c r="I18071" s="1">
        <v>382</v>
      </c>
      <c r="J18071" s="1">
        <f>MONTH(BART_Rides[[#This Row],[Date]])</f>
        <v>7</v>
      </c>
      <c r="K18071" s="1">
        <f>WEEKDAY(BART_Rides[[#This Row],[Date]],2)</f>
        <v>7</v>
      </c>
      <c r="L18071" s="1" t="str">
        <f>LEFT(BART_Rides[[#This Row],[Lines]],1)</f>
        <v>Y</v>
      </c>
      <c r="M18071" s="1" t="str">
        <f>IF(BART_Rides[[#This Row],[FirstLetter]]="Y","Yes","No")</f>
        <v>Yes</v>
      </c>
      <c r="N18071" s="1" t="str">
        <f>IF(OR(BART_Rides[[#This Row],[Station Code]]="EM", BART_Rides[[#This Row],[Station Code]]="MT", BART_Rides[[#This Row],[Station Code]]="PL", BART_Rides[[#This Row],[Station Code]]="CC"), "Yes", "No")</f>
        <v>No</v>
      </c>
    </row>
    <row r="18072" spans="6:14">
      <c r="F18072" s="3">
        <v>44382</v>
      </c>
      <c r="G18072" s="1" t="s">
        <v>89</v>
      </c>
      <c r="H18072" s="1" t="s">
        <v>105</v>
      </c>
      <c r="I18072" s="1">
        <v>473</v>
      </c>
      <c r="J18072" s="1">
        <f>MONTH(BART_Rides[[#This Row],[Date]])</f>
        <v>7</v>
      </c>
      <c r="K18072" s="1">
        <f>WEEKDAY(BART_Rides[[#This Row],[Date]],2)</f>
        <v>1</v>
      </c>
      <c r="L18072" s="1" t="str">
        <f>LEFT(BART_Rides[[#This Row],[Lines]],1)</f>
        <v>Y</v>
      </c>
      <c r="M18072" s="1" t="str">
        <f>IF(BART_Rides[[#This Row],[FirstLetter]]="Y","Yes","No")</f>
        <v>Yes</v>
      </c>
      <c r="N18072" s="1" t="str">
        <f>IF(OR(BART_Rides[[#This Row],[Station Code]]="EM", BART_Rides[[#This Row],[Station Code]]="MT", BART_Rides[[#This Row],[Station Code]]="PL", BART_Rides[[#This Row],[Station Code]]="CC"), "Yes", "No")</f>
        <v>No</v>
      </c>
    </row>
    <row r="18073" spans="6:14">
      <c r="F18073" s="3">
        <v>44383</v>
      </c>
      <c r="G18073" s="1" t="s">
        <v>89</v>
      </c>
      <c r="H18073" s="1" t="s">
        <v>105</v>
      </c>
      <c r="I18073" s="1">
        <v>1055</v>
      </c>
      <c r="J18073" s="1">
        <f>MONTH(BART_Rides[[#This Row],[Date]])</f>
        <v>7</v>
      </c>
      <c r="K18073" s="1">
        <f>WEEKDAY(BART_Rides[[#This Row],[Date]],2)</f>
        <v>2</v>
      </c>
      <c r="L18073" s="1" t="str">
        <f>LEFT(BART_Rides[[#This Row],[Lines]],1)</f>
        <v>Y</v>
      </c>
      <c r="M18073" s="1" t="str">
        <f>IF(BART_Rides[[#This Row],[FirstLetter]]="Y","Yes","No")</f>
        <v>Yes</v>
      </c>
      <c r="N18073" s="1" t="str">
        <f>IF(OR(BART_Rides[[#This Row],[Station Code]]="EM", BART_Rides[[#This Row],[Station Code]]="MT", BART_Rides[[#This Row],[Station Code]]="PL", BART_Rides[[#This Row],[Station Code]]="CC"), "Yes", "No")</f>
        <v>No</v>
      </c>
    </row>
    <row r="18074" spans="6:14">
      <c r="F18074" s="3">
        <v>44384</v>
      </c>
      <c r="G18074" s="1" t="s">
        <v>89</v>
      </c>
      <c r="H18074" s="1" t="s">
        <v>105</v>
      </c>
      <c r="I18074" s="1">
        <v>1129</v>
      </c>
      <c r="J18074" s="1">
        <f>MONTH(BART_Rides[[#This Row],[Date]])</f>
        <v>7</v>
      </c>
      <c r="K18074" s="1">
        <f>WEEKDAY(BART_Rides[[#This Row],[Date]],2)</f>
        <v>3</v>
      </c>
      <c r="L18074" s="1" t="str">
        <f>LEFT(BART_Rides[[#This Row],[Lines]],1)</f>
        <v>Y</v>
      </c>
      <c r="M18074" s="1" t="str">
        <f>IF(BART_Rides[[#This Row],[FirstLetter]]="Y","Yes","No")</f>
        <v>Yes</v>
      </c>
      <c r="N18074" s="1" t="str">
        <f>IF(OR(BART_Rides[[#This Row],[Station Code]]="EM", BART_Rides[[#This Row],[Station Code]]="MT", BART_Rides[[#This Row],[Station Code]]="PL", BART_Rides[[#This Row],[Station Code]]="CC"), "Yes", "No")</f>
        <v>No</v>
      </c>
    </row>
    <row r="18075" spans="6:14">
      <c r="F18075" s="3">
        <v>44385</v>
      </c>
      <c r="G18075" s="1" t="s">
        <v>89</v>
      </c>
      <c r="H18075" s="1" t="s">
        <v>105</v>
      </c>
      <c r="I18075" s="1">
        <v>1112</v>
      </c>
      <c r="J18075" s="1">
        <f>MONTH(BART_Rides[[#This Row],[Date]])</f>
        <v>7</v>
      </c>
      <c r="K18075" s="1">
        <f>WEEKDAY(BART_Rides[[#This Row],[Date]],2)</f>
        <v>4</v>
      </c>
      <c r="L18075" s="1" t="str">
        <f>LEFT(BART_Rides[[#This Row],[Lines]],1)</f>
        <v>Y</v>
      </c>
      <c r="M18075" s="1" t="str">
        <f>IF(BART_Rides[[#This Row],[FirstLetter]]="Y","Yes","No")</f>
        <v>Yes</v>
      </c>
      <c r="N18075" s="1" t="str">
        <f>IF(OR(BART_Rides[[#This Row],[Station Code]]="EM", BART_Rides[[#This Row],[Station Code]]="MT", BART_Rides[[#This Row],[Station Code]]="PL", BART_Rides[[#This Row],[Station Code]]="CC"), "Yes", "No")</f>
        <v>No</v>
      </c>
    </row>
    <row r="18076" spans="6:14">
      <c r="F18076" s="3">
        <v>44386</v>
      </c>
      <c r="G18076" s="1" t="s">
        <v>89</v>
      </c>
      <c r="H18076" s="1" t="s">
        <v>105</v>
      </c>
      <c r="I18076" s="1">
        <v>1072</v>
      </c>
      <c r="J18076" s="1">
        <f>MONTH(BART_Rides[[#This Row],[Date]])</f>
        <v>7</v>
      </c>
      <c r="K18076" s="1">
        <f>WEEKDAY(BART_Rides[[#This Row],[Date]],2)</f>
        <v>5</v>
      </c>
      <c r="L18076" s="1" t="str">
        <f>LEFT(BART_Rides[[#This Row],[Lines]],1)</f>
        <v>Y</v>
      </c>
      <c r="M18076" s="1" t="str">
        <f>IF(BART_Rides[[#This Row],[FirstLetter]]="Y","Yes","No")</f>
        <v>Yes</v>
      </c>
      <c r="N18076" s="1" t="str">
        <f>IF(OR(BART_Rides[[#This Row],[Station Code]]="EM", BART_Rides[[#This Row],[Station Code]]="MT", BART_Rides[[#This Row],[Station Code]]="PL", BART_Rides[[#This Row],[Station Code]]="CC"), "Yes", "No")</f>
        <v>No</v>
      </c>
    </row>
    <row r="18077" spans="6:14">
      <c r="F18077" s="3">
        <v>44387</v>
      </c>
      <c r="G18077" s="1" t="s">
        <v>89</v>
      </c>
      <c r="H18077" s="1" t="s">
        <v>105</v>
      </c>
      <c r="I18077" s="1">
        <v>445</v>
      </c>
      <c r="J18077" s="1">
        <f>MONTH(BART_Rides[[#This Row],[Date]])</f>
        <v>7</v>
      </c>
      <c r="K18077" s="1">
        <f>WEEKDAY(BART_Rides[[#This Row],[Date]],2)</f>
        <v>6</v>
      </c>
      <c r="L18077" s="1" t="str">
        <f>LEFT(BART_Rides[[#This Row],[Lines]],1)</f>
        <v>Y</v>
      </c>
      <c r="M18077" s="1" t="str">
        <f>IF(BART_Rides[[#This Row],[FirstLetter]]="Y","Yes","No")</f>
        <v>Yes</v>
      </c>
      <c r="N18077" s="1" t="str">
        <f>IF(OR(BART_Rides[[#This Row],[Station Code]]="EM", BART_Rides[[#This Row],[Station Code]]="MT", BART_Rides[[#This Row],[Station Code]]="PL", BART_Rides[[#This Row],[Station Code]]="CC"), "Yes", "No")</f>
        <v>No</v>
      </c>
    </row>
    <row r="18078" spans="6:14">
      <c r="F18078" s="3">
        <v>44388</v>
      </c>
      <c r="G18078" s="1" t="s">
        <v>89</v>
      </c>
      <c r="H18078" s="1" t="s">
        <v>105</v>
      </c>
      <c r="I18078" s="1">
        <v>369</v>
      </c>
      <c r="J18078" s="1">
        <f>MONTH(BART_Rides[[#This Row],[Date]])</f>
        <v>7</v>
      </c>
      <c r="K18078" s="1">
        <f>WEEKDAY(BART_Rides[[#This Row],[Date]],2)</f>
        <v>7</v>
      </c>
      <c r="L18078" s="1" t="str">
        <f>LEFT(BART_Rides[[#This Row],[Lines]],1)</f>
        <v>Y</v>
      </c>
      <c r="M18078" s="1" t="str">
        <f>IF(BART_Rides[[#This Row],[FirstLetter]]="Y","Yes","No")</f>
        <v>Yes</v>
      </c>
      <c r="N18078" s="1" t="str">
        <f>IF(OR(BART_Rides[[#This Row],[Station Code]]="EM", BART_Rides[[#This Row],[Station Code]]="MT", BART_Rides[[#This Row],[Station Code]]="PL", BART_Rides[[#This Row],[Station Code]]="CC"), "Yes", "No")</f>
        <v>No</v>
      </c>
    </row>
    <row r="18079" spans="6:14">
      <c r="F18079" s="3">
        <v>44389</v>
      </c>
      <c r="G18079" s="1" t="s">
        <v>89</v>
      </c>
      <c r="H18079" s="1" t="s">
        <v>105</v>
      </c>
      <c r="I18079" s="1">
        <v>1067</v>
      </c>
      <c r="J18079" s="1">
        <f>MONTH(BART_Rides[[#This Row],[Date]])</f>
        <v>7</v>
      </c>
      <c r="K18079" s="1">
        <f>WEEKDAY(BART_Rides[[#This Row],[Date]],2)</f>
        <v>1</v>
      </c>
      <c r="L18079" s="1" t="str">
        <f>LEFT(BART_Rides[[#This Row],[Lines]],1)</f>
        <v>Y</v>
      </c>
      <c r="M18079" s="1" t="str">
        <f>IF(BART_Rides[[#This Row],[FirstLetter]]="Y","Yes","No")</f>
        <v>Yes</v>
      </c>
      <c r="N18079" s="1" t="str">
        <f>IF(OR(BART_Rides[[#This Row],[Station Code]]="EM", BART_Rides[[#This Row],[Station Code]]="MT", BART_Rides[[#This Row],[Station Code]]="PL", BART_Rides[[#This Row],[Station Code]]="CC"), "Yes", "No")</f>
        <v>No</v>
      </c>
    </row>
    <row r="18080" spans="6:14">
      <c r="F18080" s="3">
        <v>44390</v>
      </c>
      <c r="G18080" s="1" t="s">
        <v>89</v>
      </c>
      <c r="H18080" s="1" t="s">
        <v>105</v>
      </c>
      <c r="I18080" s="1">
        <v>1183</v>
      </c>
      <c r="J18080" s="1">
        <f>MONTH(BART_Rides[[#This Row],[Date]])</f>
        <v>7</v>
      </c>
      <c r="K18080" s="1">
        <f>WEEKDAY(BART_Rides[[#This Row],[Date]],2)</f>
        <v>2</v>
      </c>
      <c r="L18080" s="1" t="str">
        <f>LEFT(BART_Rides[[#This Row],[Lines]],1)</f>
        <v>Y</v>
      </c>
      <c r="M18080" s="1" t="str">
        <f>IF(BART_Rides[[#This Row],[FirstLetter]]="Y","Yes","No")</f>
        <v>Yes</v>
      </c>
      <c r="N18080" s="1" t="str">
        <f>IF(OR(BART_Rides[[#This Row],[Station Code]]="EM", BART_Rides[[#This Row],[Station Code]]="MT", BART_Rides[[#This Row],[Station Code]]="PL", BART_Rides[[#This Row],[Station Code]]="CC"), "Yes", "No")</f>
        <v>No</v>
      </c>
    </row>
    <row r="18081" spans="6:14">
      <c r="F18081" s="3">
        <v>44391</v>
      </c>
      <c r="G18081" s="1" t="s">
        <v>89</v>
      </c>
      <c r="H18081" s="1" t="s">
        <v>105</v>
      </c>
      <c r="I18081" s="1">
        <v>1151</v>
      </c>
      <c r="J18081" s="1">
        <f>MONTH(BART_Rides[[#This Row],[Date]])</f>
        <v>7</v>
      </c>
      <c r="K18081" s="1">
        <f>WEEKDAY(BART_Rides[[#This Row],[Date]],2)</f>
        <v>3</v>
      </c>
      <c r="L18081" s="1" t="str">
        <f>LEFT(BART_Rides[[#This Row],[Lines]],1)</f>
        <v>Y</v>
      </c>
      <c r="M18081" s="1" t="str">
        <f>IF(BART_Rides[[#This Row],[FirstLetter]]="Y","Yes","No")</f>
        <v>Yes</v>
      </c>
      <c r="N18081" s="1" t="str">
        <f>IF(OR(BART_Rides[[#This Row],[Station Code]]="EM", BART_Rides[[#This Row],[Station Code]]="MT", BART_Rides[[#This Row],[Station Code]]="PL", BART_Rides[[#This Row],[Station Code]]="CC"), "Yes", "No")</f>
        <v>No</v>
      </c>
    </row>
    <row r="18082" spans="6:14">
      <c r="F18082" s="3">
        <v>44392</v>
      </c>
      <c r="G18082" s="1" t="s">
        <v>89</v>
      </c>
      <c r="H18082" s="1" t="s">
        <v>105</v>
      </c>
      <c r="I18082" s="1">
        <v>1119</v>
      </c>
      <c r="J18082" s="1">
        <f>MONTH(BART_Rides[[#This Row],[Date]])</f>
        <v>7</v>
      </c>
      <c r="K18082" s="1">
        <f>WEEKDAY(BART_Rides[[#This Row],[Date]],2)</f>
        <v>4</v>
      </c>
      <c r="L18082" s="1" t="str">
        <f>LEFT(BART_Rides[[#This Row],[Lines]],1)</f>
        <v>Y</v>
      </c>
      <c r="M18082" s="1" t="str">
        <f>IF(BART_Rides[[#This Row],[FirstLetter]]="Y","Yes","No")</f>
        <v>Yes</v>
      </c>
      <c r="N18082" s="1" t="str">
        <f>IF(OR(BART_Rides[[#This Row],[Station Code]]="EM", BART_Rides[[#This Row],[Station Code]]="MT", BART_Rides[[#This Row],[Station Code]]="PL", BART_Rides[[#This Row],[Station Code]]="CC"), "Yes", "No")</f>
        <v>No</v>
      </c>
    </row>
    <row r="18083" spans="6:14">
      <c r="F18083" s="3">
        <v>44393</v>
      </c>
      <c r="G18083" s="1" t="s">
        <v>89</v>
      </c>
      <c r="H18083" s="1" t="s">
        <v>105</v>
      </c>
      <c r="I18083" s="1">
        <v>1094</v>
      </c>
      <c r="J18083" s="1">
        <f>MONTH(BART_Rides[[#This Row],[Date]])</f>
        <v>7</v>
      </c>
      <c r="K18083" s="1">
        <f>WEEKDAY(BART_Rides[[#This Row],[Date]],2)</f>
        <v>5</v>
      </c>
      <c r="L18083" s="1" t="str">
        <f>LEFT(BART_Rides[[#This Row],[Lines]],1)</f>
        <v>Y</v>
      </c>
      <c r="M18083" s="1" t="str">
        <f>IF(BART_Rides[[#This Row],[FirstLetter]]="Y","Yes","No")</f>
        <v>Yes</v>
      </c>
      <c r="N18083" s="1" t="str">
        <f>IF(OR(BART_Rides[[#This Row],[Station Code]]="EM", BART_Rides[[#This Row],[Station Code]]="MT", BART_Rides[[#This Row],[Station Code]]="PL", BART_Rides[[#This Row],[Station Code]]="CC"), "Yes", "No")</f>
        <v>No</v>
      </c>
    </row>
    <row r="18084" spans="6:14">
      <c r="F18084" s="3">
        <v>44394</v>
      </c>
      <c r="G18084" s="1" t="s">
        <v>89</v>
      </c>
      <c r="H18084" s="1" t="s">
        <v>105</v>
      </c>
      <c r="I18084" s="1">
        <v>420</v>
      </c>
      <c r="J18084" s="1">
        <f>MONTH(BART_Rides[[#This Row],[Date]])</f>
        <v>7</v>
      </c>
      <c r="K18084" s="1">
        <f>WEEKDAY(BART_Rides[[#This Row],[Date]],2)</f>
        <v>6</v>
      </c>
      <c r="L18084" s="1" t="str">
        <f>LEFT(BART_Rides[[#This Row],[Lines]],1)</f>
        <v>Y</v>
      </c>
      <c r="M18084" s="1" t="str">
        <f>IF(BART_Rides[[#This Row],[FirstLetter]]="Y","Yes","No")</f>
        <v>Yes</v>
      </c>
      <c r="N18084" s="1" t="str">
        <f>IF(OR(BART_Rides[[#This Row],[Station Code]]="EM", BART_Rides[[#This Row],[Station Code]]="MT", BART_Rides[[#This Row],[Station Code]]="PL", BART_Rides[[#This Row],[Station Code]]="CC"), "Yes", "No")</f>
        <v>No</v>
      </c>
    </row>
    <row r="18085" spans="6:14">
      <c r="F18085" s="3">
        <v>44395</v>
      </c>
      <c r="G18085" s="1" t="s">
        <v>89</v>
      </c>
      <c r="H18085" s="1" t="s">
        <v>105</v>
      </c>
      <c r="I18085" s="1">
        <v>315</v>
      </c>
      <c r="J18085" s="1">
        <f>MONTH(BART_Rides[[#This Row],[Date]])</f>
        <v>7</v>
      </c>
      <c r="K18085" s="1">
        <f>WEEKDAY(BART_Rides[[#This Row],[Date]],2)</f>
        <v>7</v>
      </c>
      <c r="L18085" s="1" t="str">
        <f>LEFT(BART_Rides[[#This Row],[Lines]],1)</f>
        <v>Y</v>
      </c>
      <c r="M18085" s="1" t="str">
        <f>IF(BART_Rides[[#This Row],[FirstLetter]]="Y","Yes","No")</f>
        <v>Yes</v>
      </c>
      <c r="N18085" s="1" t="str">
        <f>IF(OR(BART_Rides[[#This Row],[Station Code]]="EM", BART_Rides[[#This Row],[Station Code]]="MT", BART_Rides[[#This Row],[Station Code]]="PL", BART_Rides[[#This Row],[Station Code]]="CC"), "Yes", "No")</f>
        <v>No</v>
      </c>
    </row>
    <row r="18086" spans="6:14">
      <c r="F18086" s="3">
        <v>44396</v>
      </c>
      <c r="G18086" s="1" t="s">
        <v>89</v>
      </c>
      <c r="H18086" s="1" t="s">
        <v>105</v>
      </c>
      <c r="I18086" s="1">
        <v>1074</v>
      </c>
      <c r="J18086" s="1">
        <f>MONTH(BART_Rides[[#This Row],[Date]])</f>
        <v>7</v>
      </c>
      <c r="K18086" s="1">
        <f>WEEKDAY(BART_Rides[[#This Row],[Date]],2)</f>
        <v>1</v>
      </c>
      <c r="L18086" s="1" t="str">
        <f>LEFT(BART_Rides[[#This Row],[Lines]],1)</f>
        <v>Y</v>
      </c>
      <c r="M18086" s="1" t="str">
        <f>IF(BART_Rides[[#This Row],[FirstLetter]]="Y","Yes","No")</f>
        <v>Yes</v>
      </c>
      <c r="N18086" s="1" t="str">
        <f>IF(OR(BART_Rides[[#This Row],[Station Code]]="EM", BART_Rides[[#This Row],[Station Code]]="MT", BART_Rides[[#This Row],[Station Code]]="PL", BART_Rides[[#This Row],[Station Code]]="CC"), "Yes", "No")</f>
        <v>No</v>
      </c>
    </row>
    <row r="18087" spans="6:14">
      <c r="F18087" s="3">
        <v>44397</v>
      </c>
      <c r="G18087" s="1" t="s">
        <v>89</v>
      </c>
      <c r="H18087" s="1" t="s">
        <v>105</v>
      </c>
      <c r="I18087" s="1">
        <v>1129</v>
      </c>
      <c r="J18087" s="1">
        <f>MONTH(BART_Rides[[#This Row],[Date]])</f>
        <v>7</v>
      </c>
      <c r="K18087" s="1">
        <f>WEEKDAY(BART_Rides[[#This Row],[Date]],2)</f>
        <v>2</v>
      </c>
      <c r="L18087" s="1" t="str">
        <f>LEFT(BART_Rides[[#This Row],[Lines]],1)</f>
        <v>Y</v>
      </c>
      <c r="M18087" s="1" t="str">
        <f>IF(BART_Rides[[#This Row],[FirstLetter]]="Y","Yes","No")</f>
        <v>Yes</v>
      </c>
      <c r="N18087" s="1" t="str">
        <f>IF(OR(BART_Rides[[#This Row],[Station Code]]="EM", BART_Rides[[#This Row],[Station Code]]="MT", BART_Rides[[#This Row],[Station Code]]="PL", BART_Rides[[#This Row],[Station Code]]="CC"), "Yes", "No")</f>
        <v>No</v>
      </c>
    </row>
    <row r="18088" spans="6:14">
      <c r="F18088" s="3">
        <v>44398</v>
      </c>
      <c r="G18088" s="1" t="s">
        <v>89</v>
      </c>
      <c r="H18088" s="1" t="s">
        <v>105</v>
      </c>
      <c r="I18088" s="1">
        <v>1174</v>
      </c>
      <c r="J18088" s="1">
        <f>MONTH(BART_Rides[[#This Row],[Date]])</f>
        <v>7</v>
      </c>
      <c r="K18088" s="1">
        <f>WEEKDAY(BART_Rides[[#This Row],[Date]],2)</f>
        <v>3</v>
      </c>
      <c r="L18088" s="1" t="str">
        <f>LEFT(BART_Rides[[#This Row],[Lines]],1)</f>
        <v>Y</v>
      </c>
      <c r="M18088" s="1" t="str">
        <f>IF(BART_Rides[[#This Row],[FirstLetter]]="Y","Yes","No")</f>
        <v>Yes</v>
      </c>
      <c r="N18088" s="1" t="str">
        <f>IF(OR(BART_Rides[[#This Row],[Station Code]]="EM", BART_Rides[[#This Row],[Station Code]]="MT", BART_Rides[[#This Row],[Station Code]]="PL", BART_Rides[[#This Row],[Station Code]]="CC"), "Yes", "No")</f>
        <v>No</v>
      </c>
    </row>
    <row r="18089" spans="6:14">
      <c r="F18089" s="3">
        <v>44399</v>
      </c>
      <c r="G18089" s="1" t="s">
        <v>89</v>
      </c>
      <c r="H18089" s="1" t="s">
        <v>105</v>
      </c>
      <c r="I18089" s="1">
        <v>1125</v>
      </c>
      <c r="J18089" s="1">
        <f>MONTH(BART_Rides[[#This Row],[Date]])</f>
        <v>7</v>
      </c>
      <c r="K18089" s="1">
        <f>WEEKDAY(BART_Rides[[#This Row],[Date]],2)</f>
        <v>4</v>
      </c>
      <c r="L18089" s="1" t="str">
        <f>LEFT(BART_Rides[[#This Row],[Lines]],1)</f>
        <v>Y</v>
      </c>
      <c r="M18089" s="1" t="str">
        <f>IF(BART_Rides[[#This Row],[FirstLetter]]="Y","Yes","No")</f>
        <v>Yes</v>
      </c>
      <c r="N18089" s="1" t="str">
        <f>IF(OR(BART_Rides[[#This Row],[Station Code]]="EM", BART_Rides[[#This Row],[Station Code]]="MT", BART_Rides[[#This Row],[Station Code]]="PL", BART_Rides[[#This Row],[Station Code]]="CC"), "Yes", "No")</f>
        <v>No</v>
      </c>
    </row>
    <row r="18090" spans="6:14">
      <c r="F18090" s="3">
        <v>44400</v>
      </c>
      <c r="G18090" s="1" t="s">
        <v>89</v>
      </c>
      <c r="H18090" s="1" t="s">
        <v>105</v>
      </c>
      <c r="I18090" s="1">
        <v>1018</v>
      </c>
      <c r="J18090" s="1">
        <f>MONTH(BART_Rides[[#This Row],[Date]])</f>
        <v>7</v>
      </c>
      <c r="K18090" s="1">
        <f>WEEKDAY(BART_Rides[[#This Row],[Date]],2)</f>
        <v>5</v>
      </c>
      <c r="L18090" s="1" t="str">
        <f>LEFT(BART_Rides[[#This Row],[Lines]],1)</f>
        <v>Y</v>
      </c>
      <c r="M18090" s="1" t="str">
        <f>IF(BART_Rides[[#This Row],[FirstLetter]]="Y","Yes","No")</f>
        <v>Yes</v>
      </c>
      <c r="N18090" s="1" t="str">
        <f>IF(OR(BART_Rides[[#This Row],[Station Code]]="EM", BART_Rides[[#This Row],[Station Code]]="MT", BART_Rides[[#This Row],[Station Code]]="PL", BART_Rides[[#This Row],[Station Code]]="CC"), "Yes", "No")</f>
        <v>No</v>
      </c>
    </row>
    <row r="18091" spans="6:14">
      <c r="F18091" s="3">
        <v>44401</v>
      </c>
      <c r="G18091" s="1" t="s">
        <v>89</v>
      </c>
      <c r="H18091" s="1" t="s">
        <v>105</v>
      </c>
      <c r="I18091" s="1">
        <v>476</v>
      </c>
      <c r="J18091" s="1">
        <f>MONTH(BART_Rides[[#This Row],[Date]])</f>
        <v>7</v>
      </c>
      <c r="K18091" s="1">
        <f>WEEKDAY(BART_Rides[[#This Row],[Date]],2)</f>
        <v>6</v>
      </c>
      <c r="L18091" s="1" t="str">
        <f>LEFT(BART_Rides[[#This Row],[Lines]],1)</f>
        <v>Y</v>
      </c>
      <c r="M18091" s="1" t="str">
        <f>IF(BART_Rides[[#This Row],[FirstLetter]]="Y","Yes","No")</f>
        <v>Yes</v>
      </c>
      <c r="N18091" s="1" t="str">
        <f>IF(OR(BART_Rides[[#This Row],[Station Code]]="EM", BART_Rides[[#This Row],[Station Code]]="MT", BART_Rides[[#This Row],[Station Code]]="PL", BART_Rides[[#This Row],[Station Code]]="CC"), "Yes", "No")</f>
        <v>No</v>
      </c>
    </row>
    <row r="18092" spans="6:14">
      <c r="F18092" s="3">
        <v>44402</v>
      </c>
      <c r="G18092" s="1" t="s">
        <v>89</v>
      </c>
      <c r="H18092" s="1" t="s">
        <v>105</v>
      </c>
      <c r="I18092" s="1">
        <v>422</v>
      </c>
      <c r="J18092" s="1">
        <f>MONTH(BART_Rides[[#This Row],[Date]])</f>
        <v>7</v>
      </c>
      <c r="K18092" s="1">
        <f>WEEKDAY(BART_Rides[[#This Row],[Date]],2)</f>
        <v>7</v>
      </c>
      <c r="L18092" s="1" t="str">
        <f>LEFT(BART_Rides[[#This Row],[Lines]],1)</f>
        <v>Y</v>
      </c>
      <c r="M18092" s="1" t="str">
        <f>IF(BART_Rides[[#This Row],[FirstLetter]]="Y","Yes","No")</f>
        <v>Yes</v>
      </c>
      <c r="N18092" s="1" t="str">
        <f>IF(OR(BART_Rides[[#This Row],[Station Code]]="EM", BART_Rides[[#This Row],[Station Code]]="MT", BART_Rides[[#This Row],[Station Code]]="PL", BART_Rides[[#This Row],[Station Code]]="CC"), "Yes", "No")</f>
        <v>No</v>
      </c>
    </row>
    <row r="18093" spans="6:14">
      <c r="F18093" s="3">
        <v>44403</v>
      </c>
      <c r="G18093" s="1" t="s">
        <v>89</v>
      </c>
      <c r="H18093" s="1" t="s">
        <v>105</v>
      </c>
      <c r="I18093" s="1">
        <v>1030</v>
      </c>
      <c r="J18093" s="1">
        <f>MONTH(BART_Rides[[#This Row],[Date]])</f>
        <v>7</v>
      </c>
      <c r="K18093" s="1">
        <f>WEEKDAY(BART_Rides[[#This Row],[Date]],2)</f>
        <v>1</v>
      </c>
      <c r="L18093" s="1" t="str">
        <f>LEFT(BART_Rides[[#This Row],[Lines]],1)</f>
        <v>Y</v>
      </c>
      <c r="M18093" s="1" t="str">
        <f>IF(BART_Rides[[#This Row],[FirstLetter]]="Y","Yes","No")</f>
        <v>Yes</v>
      </c>
      <c r="N18093" s="1" t="str">
        <f>IF(OR(BART_Rides[[#This Row],[Station Code]]="EM", BART_Rides[[#This Row],[Station Code]]="MT", BART_Rides[[#This Row],[Station Code]]="PL", BART_Rides[[#This Row],[Station Code]]="CC"), "Yes", "No")</f>
        <v>No</v>
      </c>
    </row>
    <row r="18094" spans="6:14">
      <c r="F18094" s="3">
        <v>44404</v>
      </c>
      <c r="G18094" s="1" t="s">
        <v>89</v>
      </c>
      <c r="H18094" s="1" t="s">
        <v>105</v>
      </c>
      <c r="I18094" s="1">
        <v>1150</v>
      </c>
      <c r="J18094" s="1">
        <f>MONTH(BART_Rides[[#This Row],[Date]])</f>
        <v>7</v>
      </c>
      <c r="K18094" s="1">
        <f>WEEKDAY(BART_Rides[[#This Row],[Date]],2)</f>
        <v>2</v>
      </c>
      <c r="L18094" s="1" t="str">
        <f>LEFT(BART_Rides[[#This Row],[Lines]],1)</f>
        <v>Y</v>
      </c>
      <c r="M18094" s="1" t="str">
        <f>IF(BART_Rides[[#This Row],[FirstLetter]]="Y","Yes","No")</f>
        <v>Yes</v>
      </c>
      <c r="N18094" s="1" t="str">
        <f>IF(OR(BART_Rides[[#This Row],[Station Code]]="EM", BART_Rides[[#This Row],[Station Code]]="MT", BART_Rides[[#This Row],[Station Code]]="PL", BART_Rides[[#This Row],[Station Code]]="CC"), "Yes", "No")</f>
        <v>No</v>
      </c>
    </row>
    <row r="18095" spans="6:14">
      <c r="F18095" s="3">
        <v>44405</v>
      </c>
      <c r="G18095" s="1" t="s">
        <v>89</v>
      </c>
      <c r="H18095" s="1" t="s">
        <v>105</v>
      </c>
      <c r="I18095" s="1">
        <v>1106</v>
      </c>
      <c r="J18095" s="1">
        <f>MONTH(BART_Rides[[#This Row],[Date]])</f>
        <v>7</v>
      </c>
      <c r="K18095" s="1">
        <f>WEEKDAY(BART_Rides[[#This Row],[Date]],2)</f>
        <v>3</v>
      </c>
      <c r="L18095" s="1" t="str">
        <f>LEFT(BART_Rides[[#This Row],[Lines]],1)</f>
        <v>Y</v>
      </c>
      <c r="M18095" s="1" t="str">
        <f>IF(BART_Rides[[#This Row],[FirstLetter]]="Y","Yes","No")</f>
        <v>Yes</v>
      </c>
      <c r="N18095" s="1" t="str">
        <f>IF(OR(BART_Rides[[#This Row],[Station Code]]="EM", BART_Rides[[#This Row],[Station Code]]="MT", BART_Rides[[#This Row],[Station Code]]="PL", BART_Rides[[#This Row],[Station Code]]="CC"), "Yes", "No")</f>
        <v>No</v>
      </c>
    </row>
    <row r="18096" spans="6:14">
      <c r="F18096" s="3">
        <v>44406</v>
      </c>
      <c r="G18096" s="1" t="s">
        <v>89</v>
      </c>
      <c r="H18096" s="1" t="s">
        <v>105</v>
      </c>
      <c r="I18096" s="1">
        <v>1187</v>
      </c>
      <c r="J18096" s="1">
        <f>MONTH(BART_Rides[[#This Row],[Date]])</f>
        <v>7</v>
      </c>
      <c r="K18096" s="1">
        <f>WEEKDAY(BART_Rides[[#This Row],[Date]],2)</f>
        <v>4</v>
      </c>
      <c r="L18096" s="1" t="str">
        <f>LEFT(BART_Rides[[#This Row],[Lines]],1)</f>
        <v>Y</v>
      </c>
      <c r="M18096" s="1" t="str">
        <f>IF(BART_Rides[[#This Row],[FirstLetter]]="Y","Yes","No")</f>
        <v>Yes</v>
      </c>
      <c r="N18096" s="1" t="str">
        <f>IF(OR(BART_Rides[[#This Row],[Station Code]]="EM", BART_Rides[[#This Row],[Station Code]]="MT", BART_Rides[[#This Row],[Station Code]]="PL", BART_Rides[[#This Row],[Station Code]]="CC"), "Yes", "No")</f>
        <v>No</v>
      </c>
    </row>
    <row r="18097" spans="6:14">
      <c r="F18097" s="3">
        <v>44407</v>
      </c>
      <c r="G18097" s="1" t="s">
        <v>89</v>
      </c>
      <c r="H18097" s="1" t="s">
        <v>105</v>
      </c>
      <c r="I18097" s="1">
        <v>1041</v>
      </c>
      <c r="J18097" s="1">
        <f>MONTH(BART_Rides[[#This Row],[Date]])</f>
        <v>7</v>
      </c>
      <c r="K18097" s="1">
        <f>WEEKDAY(BART_Rides[[#This Row],[Date]],2)</f>
        <v>5</v>
      </c>
      <c r="L18097" s="1" t="str">
        <f>LEFT(BART_Rides[[#This Row],[Lines]],1)</f>
        <v>Y</v>
      </c>
      <c r="M18097" s="1" t="str">
        <f>IF(BART_Rides[[#This Row],[FirstLetter]]="Y","Yes","No")</f>
        <v>Yes</v>
      </c>
      <c r="N18097" s="1" t="str">
        <f>IF(OR(BART_Rides[[#This Row],[Station Code]]="EM", BART_Rides[[#This Row],[Station Code]]="MT", BART_Rides[[#This Row],[Station Code]]="PL", BART_Rides[[#This Row],[Station Code]]="CC"), "Yes", "No")</f>
        <v>No</v>
      </c>
    </row>
    <row r="18098" spans="6:14">
      <c r="F18098" s="3">
        <v>44408</v>
      </c>
      <c r="G18098" s="1" t="s">
        <v>89</v>
      </c>
      <c r="H18098" s="1" t="s">
        <v>105</v>
      </c>
      <c r="I18098" s="1">
        <v>466</v>
      </c>
      <c r="J18098" s="1">
        <f>MONTH(BART_Rides[[#This Row],[Date]])</f>
        <v>7</v>
      </c>
      <c r="K18098" s="1">
        <f>WEEKDAY(BART_Rides[[#This Row],[Date]],2)</f>
        <v>6</v>
      </c>
      <c r="L18098" s="1" t="str">
        <f>LEFT(BART_Rides[[#This Row],[Lines]],1)</f>
        <v>Y</v>
      </c>
      <c r="M18098" s="1" t="str">
        <f>IF(BART_Rides[[#This Row],[FirstLetter]]="Y","Yes","No")</f>
        <v>Yes</v>
      </c>
      <c r="N18098" s="1" t="str">
        <f>IF(OR(BART_Rides[[#This Row],[Station Code]]="EM", BART_Rides[[#This Row],[Station Code]]="MT", BART_Rides[[#This Row],[Station Code]]="PL", BART_Rides[[#This Row],[Station Code]]="CC"), "Yes", "No")</f>
        <v>No</v>
      </c>
    </row>
    <row r="18099" spans="6:14">
      <c r="F18099" s="3">
        <v>44409</v>
      </c>
      <c r="G18099" s="1" t="s">
        <v>89</v>
      </c>
      <c r="H18099" s="1" t="s">
        <v>105</v>
      </c>
      <c r="I18099" s="1">
        <v>357</v>
      </c>
      <c r="J18099" s="1">
        <f>MONTH(BART_Rides[[#This Row],[Date]])</f>
        <v>8</v>
      </c>
      <c r="K18099" s="1">
        <f>WEEKDAY(BART_Rides[[#This Row],[Date]],2)</f>
        <v>7</v>
      </c>
      <c r="L18099" s="1" t="str">
        <f>LEFT(BART_Rides[[#This Row],[Lines]],1)</f>
        <v>Y</v>
      </c>
      <c r="M18099" s="1" t="str">
        <f>IF(BART_Rides[[#This Row],[FirstLetter]]="Y","Yes","No")</f>
        <v>Yes</v>
      </c>
      <c r="N18099" s="1" t="str">
        <f>IF(OR(BART_Rides[[#This Row],[Station Code]]="EM", BART_Rides[[#This Row],[Station Code]]="MT", BART_Rides[[#This Row],[Station Code]]="PL", BART_Rides[[#This Row],[Station Code]]="CC"), "Yes", "No")</f>
        <v>No</v>
      </c>
    </row>
    <row r="18100" spans="6:14">
      <c r="F18100" s="3">
        <v>44410</v>
      </c>
      <c r="G18100" s="1" t="s">
        <v>89</v>
      </c>
      <c r="H18100" s="1" t="s">
        <v>105</v>
      </c>
      <c r="I18100" s="1">
        <v>1074</v>
      </c>
      <c r="J18100" s="1">
        <f>MONTH(BART_Rides[[#This Row],[Date]])</f>
        <v>8</v>
      </c>
      <c r="K18100" s="1">
        <f>WEEKDAY(BART_Rides[[#This Row],[Date]],2)</f>
        <v>1</v>
      </c>
      <c r="L18100" s="1" t="str">
        <f>LEFT(BART_Rides[[#This Row],[Lines]],1)</f>
        <v>Y</v>
      </c>
      <c r="M18100" s="1" t="str">
        <f>IF(BART_Rides[[#This Row],[FirstLetter]]="Y","Yes","No")</f>
        <v>Yes</v>
      </c>
      <c r="N18100" s="1" t="str">
        <f>IF(OR(BART_Rides[[#This Row],[Station Code]]="EM", BART_Rides[[#This Row],[Station Code]]="MT", BART_Rides[[#This Row],[Station Code]]="PL", BART_Rides[[#This Row],[Station Code]]="CC"), "Yes", "No")</f>
        <v>No</v>
      </c>
    </row>
    <row r="18101" spans="6:14">
      <c r="F18101" s="3">
        <v>44411</v>
      </c>
      <c r="G18101" s="1" t="s">
        <v>89</v>
      </c>
      <c r="H18101" s="1" t="s">
        <v>105</v>
      </c>
      <c r="I18101" s="1">
        <v>1190</v>
      </c>
      <c r="J18101" s="1">
        <f>MONTH(BART_Rides[[#This Row],[Date]])</f>
        <v>8</v>
      </c>
      <c r="K18101" s="1">
        <f>WEEKDAY(BART_Rides[[#This Row],[Date]],2)</f>
        <v>2</v>
      </c>
      <c r="L18101" s="1" t="str">
        <f>LEFT(BART_Rides[[#This Row],[Lines]],1)</f>
        <v>Y</v>
      </c>
      <c r="M18101" s="1" t="str">
        <f>IF(BART_Rides[[#This Row],[FirstLetter]]="Y","Yes","No")</f>
        <v>Yes</v>
      </c>
      <c r="N18101" s="1" t="str">
        <f>IF(OR(BART_Rides[[#This Row],[Station Code]]="EM", BART_Rides[[#This Row],[Station Code]]="MT", BART_Rides[[#This Row],[Station Code]]="PL", BART_Rides[[#This Row],[Station Code]]="CC"), "Yes", "No")</f>
        <v>No</v>
      </c>
    </row>
    <row r="18102" spans="6:14">
      <c r="F18102" s="3">
        <v>44412</v>
      </c>
      <c r="G18102" s="1" t="s">
        <v>89</v>
      </c>
      <c r="H18102" s="1" t="s">
        <v>105</v>
      </c>
      <c r="I18102" s="1">
        <v>1173</v>
      </c>
      <c r="J18102" s="1">
        <f>MONTH(BART_Rides[[#This Row],[Date]])</f>
        <v>8</v>
      </c>
      <c r="K18102" s="1">
        <f>WEEKDAY(BART_Rides[[#This Row],[Date]],2)</f>
        <v>3</v>
      </c>
      <c r="L18102" s="1" t="str">
        <f>LEFT(BART_Rides[[#This Row],[Lines]],1)</f>
        <v>Y</v>
      </c>
      <c r="M18102" s="1" t="str">
        <f>IF(BART_Rides[[#This Row],[FirstLetter]]="Y","Yes","No")</f>
        <v>Yes</v>
      </c>
      <c r="N18102" s="1" t="str">
        <f>IF(OR(BART_Rides[[#This Row],[Station Code]]="EM", BART_Rides[[#This Row],[Station Code]]="MT", BART_Rides[[#This Row],[Station Code]]="PL", BART_Rides[[#This Row],[Station Code]]="CC"), "Yes", "No")</f>
        <v>No</v>
      </c>
    </row>
    <row r="18103" spans="6:14">
      <c r="F18103" s="3">
        <v>44413</v>
      </c>
      <c r="G18103" s="1" t="s">
        <v>89</v>
      </c>
      <c r="H18103" s="1" t="s">
        <v>105</v>
      </c>
      <c r="I18103" s="1">
        <v>1169</v>
      </c>
      <c r="J18103" s="1">
        <f>MONTH(BART_Rides[[#This Row],[Date]])</f>
        <v>8</v>
      </c>
      <c r="K18103" s="1">
        <f>WEEKDAY(BART_Rides[[#This Row],[Date]],2)</f>
        <v>4</v>
      </c>
      <c r="L18103" s="1" t="str">
        <f>LEFT(BART_Rides[[#This Row],[Lines]],1)</f>
        <v>Y</v>
      </c>
      <c r="M18103" s="1" t="str">
        <f>IF(BART_Rides[[#This Row],[FirstLetter]]="Y","Yes","No")</f>
        <v>Yes</v>
      </c>
      <c r="N18103" s="1" t="str">
        <f>IF(OR(BART_Rides[[#This Row],[Station Code]]="EM", BART_Rides[[#This Row],[Station Code]]="MT", BART_Rides[[#This Row],[Station Code]]="PL", BART_Rides[[#This Row],[Station Code]]="CC"), "Yes", "No")</f>
        <v>No</v>
      </c>
    </row>
    <row r="18104" spans="6:14">
      <c r="F18104" s="3">
        <v>44414</v>
      </c>
      <c r="G18104" s="1" t="s">
        <v>89</v>
      </c>
      <c r="H18104" s="1" t="s">
        <v>105</v>
      </c>
      <c r="I18104" s="1">
        <v>1115</v>
      </c>
      <c r="J18104" s="1">
        <f>MONTH(BART_Rides[[#This Row],[Date]])</f>
        <v>8</v>
      </c>
      <c r="K18104" s="1">
        <f>WEEKDAY(BART_Rides[[#This Row],[Date]],2)</f>
        <v>5</v>
      </c>
      <c r="L18104" s="1" t="str">
        <f>LEFT(BART_Rides[[#This Row],[Lines]],1)</f>
        <v>Y</v>
      </c>
      <c r="M18104" s="1" t="str">
        <f>IF(BART_Rides[[#This Row],[FirstLetter]]="Y","Yes","No")</f>
        <v>Yes</v>
      </c>
      <c r="N18104" s="1" t="str">
        <f>IF(OR(BART_Rides[[#This Row],[Station Code]]="EM", BART_Rides[[#This Row],[Station Code]]="MT", BART_Rides[[#This Row],[Station Code]]="PL", BART_Rides[[#This Row],[Station Code]]="CC"), "Yes", "No")</f>
        <v>No</v>
      </c>
    </row>
    <row r="18105" spans="6:14">
      <c r="F18105" s="3">
        <v>44415</v>
      </c>
      <c r="G18105" s="1" t="s">
        <v>89</v>
      </c>
      <c r="H18105" s="1" t="s">
        <v>105</v>
      </c>
      <c r="I18105" s="1">
        <v>486</v>
      </c>
      <c r="J18105" s="1">
        <f>MONTH(BART_Rides[[#This Row],[Date]])</f>
        <v>8</v>
      </c>
      <c r="K18105" s="1">
        <f>WEEKDAY(BART_Rides[[#This Row],[Date]],2)</f>
        <v>6</v>
      </c>
      <c r="L18105" s="1" t="str">
        <f>LEFT(BART_Rides[[#This Row],[Lines]],1)</f>
        <v>Y</v>
      </c>
      <c r="M18105" s="1" t="str">
        <f>IF(BART_Rides[[#This Row],[FirstLetter]]="Y","Yes","No")</f>
        <v>Yes</v>
      </c>
      <c r="N18105" s="1" t="str">
        <f>IF(OR(BART_Rides[[#This Row],[Station Code]]="EM", BART_Rides[[#This Row],[Station Code]]="MT", BART_Rides[[#This Row],[Station Code]]="PL", BART_Rides[[#This Row],[Station Code]]="CC"), "Yes", "No")</f>
        <v>No</v>
      </c>
    </row>
    <row r="18106" spans="6:14">
      <c r="F18106" s="3">
        <v>44416</v>
      </c>
      <c r="G18106" s="1" t="s">
        <v>89</v>
      </c>
      <c r="H18106" s="1" t="s">
        <v>105</v>
      </c>
      <c r="I18106" s="1">
        <v>353</v>
      </c>
      <c r="J18106" s="1">
        <f>MONTH(BART_Rides[[#This Row],[Date]])</f>
        <v>8</v>
      </c>
      <c r="K18106" s="1">
        <f>WEEKDAY(BART_Rides[[#This Row],[Date]],2)</f>
        <v>7</v>
      </c>
      <c r="L18106" s="1" t="str">
        <f>LEFT(BART_Rides[[#This Row],[Lines]],1)</f>
        <v>Y</v>
      </c>
      <c r="M18106" s="1" t="str">
        <f>IF(BART_Rides[[#This Row],[FirstLetter]]="Y","Yes","No")</f>
        <v>Yes</v>
      </c>
      <c r="N18106" s="1" t="str">
        <f>IF(OR(BART_Rides[[#This Row],[Station Code]]="EM", BART_Rides[[#This Row],[Station Code]]="MT", BART_Rides[[#This Row],[Station Code]]="PL", BART_Rides[[#This Row],[Station Code]]="CC"), "Yes", "No")</f>
        <v>No</v>
      </c>
    </row>
    <row r="18107" spans="6:14">
      <c r="F18107" s="3">
        <v>44417</v>
      </c>
      <c r="G18107" s="1" t="s">
        <v>89</v>
      </c>
      <c r="H18107" s="1" t="s">
        <v>105</v>
      </c>
      <c r="I18107" s="1">
        <v>1122</v>
      </c>
      <c r="J18107" s="1">
        <f>MONTH(BART_Rides[[#This Row],[Date]])</f>
        <v>8</v>
      </c>
      <c r="K18107" s="1">
        <f>WEEKDAY(BART_Rides[[#This Row],[Date]],2)</f>
        <v>1</v>
      </c>
      <c r="L18107" s="1" t="str">
        <f>LEFT(BART_Rides[[#This Row],[Lines]],1)</f>
        <v>Y</v>
      </c>
      <c r="M18107" s="1" t="str">
        <f>IF(BART_Rides[[#This Row],[FirstLetter]]="Y","Yes","No")</f>
        <v>Yes</v>
      </c>
      <c r="N18107" s="1" t="str">
        <f>IF(OR(BART_Rides[[#This Row],[Station Code]]="EM", BART_Rides[[#This Row],[Station Code]]="MT", BART_Rides[[#This Row],[Station Code]]="PL", BART_Rides[[#This Row],[Station Code]]="CC"), "Yes", "No")</f>
        <v>No</v>
      </c>
    </row>
    <row r="18108" spans="6:14">
      <c r="F18108" s="3">
        <v>44418</v>
      </c>
      <c r="G18108" s="1" t="s">
        <v>89</v>
      </c>
      <c r="H18108" s="1" t="s">
        <v>105</v>
      </c>
      <c r="I18108" s="1">
        <v>1146</v>
      </c>
      <c r="J18108" s="1">
        <f>MONTH(BART_Rides[[#This Row],[Date]])</f>
        <v>8</v>
      </c>
      <c r="K18108" s="1">
        <f>WEEKDAY(BART_Rides[[#This Row],[Date]],2)</f>
        <v>2</v>
      </c>
      <c r="L18108" s="1" t="str">
        <f>LEFT(BART_Rides[[#This Row],[Lines]],1)</f>
        <v>Y</v>
      </c>
      <c r="M18108" s="1" t="str">
        <f>IF(BART_Rides[[#This Row],[FirstLetter]]="Y","Yes","No")</f>
        <v>Yes</v>
      </c>
      <c r="N18108" s="1" t="str">
        <f>IF(OR(BART_Rides[[#This Row],[Station Code]]="EM", BART_Rides[[#This Row],[Station Code]]="MT", BART_Rides[[#This Row],[Station Code]]="PL", BART_Rides[[#This Row],[Station Code]]="CC"), "Yes", "No")</f>
        <v>No</v>
      </c>
    </row>
    <row r="18109" spans="6:14">
      <c r="F18109" s="3">
        <v>44419</v>
      </c>
      <c r="G18109" s="1" t="s">
        <v>89</v>
      </c>
      <c r="H18109" s="1" t="s">
        <v>105</v>
      </c>
      <c r="I18109" s="1">
        <v>1216</v>
      </c>
      <c r="J18109" s="1">
        <f>MONTH(BART_Rides[[#This Row],[Date]])</f>
        <v>8</v>
      </c>
      <c r="K18109" s="1">
        <f>WEEKDAY(BART_Rides[[#This Row],[Date]],2)</f>
        <v>3</v>
      </c>
      <c r="L18109" s="1" t="str">
        <f>LEFT(BART_Rides[[#This Row],[Lines]],1)</f>
        <v>Y</v>
      </c>
      <c r="M18109" s="1" t="str">
        <f>IF(BART_Rides[[#This Row],[FirstLetter]]="Y","Yes","No")</f>
        <v>Yes</v>
      </c>
      <c r="N18109" s="1" t="str">
        <f>IF(OR(BART_Rides[[#This Row],[Station Code]]="EM", BART_Rides[[#This Row],[Station Code]]="MT", BART_Rides[[#This Row],[Station Code]]="PL", BART_Rides[[#This Row],[Station Code]]="CC"), "Yes", "No")</f>
        <v>No</v>
      </c>
    </row>
    <row r="18110" spans="6:14">
      <c r="F18110" s="3">
        <v>44420</v>
      </c>
      <c r="G18110" s="1" t="s">
        <v>89</v>
      </c>
      <c r="H18110" s="1" t="s">
        <v>105</v>
      </c>
      <c r="I18110" s="1">
        <v>1193</v>
      </c>
      <c r="J18110" s="1">
        <f>MONTH(BART_Rides[[#This Row],[Date]])</f>
        <v>8</v>
      </c>
      <c r="K18110" s="1">
        <f>WEEKDAY(BART_Rides[[#This Row],[Date]],2)</f>
        <v>4</v>
      </c>
      <c r="L18110" s="1" t="str">
        <f>LEFT(BART_Rides[[#This Row],[Lines]],1)</f>
        <v>Y</v>
      </c>
      <c r="M18110" s="1" t="str">
        <f>IF(BART_Rides[[#This Row],[FirstLetter]]="Y","Yes","No")</f>
        <v>Yes</v>
      </c>
      <c r="N18110" s="1" t="str">
        <f>IF(OR(BART_Rides[[#This Row],[Station Code]]="EM", BART_Rides[[#This Row],[Station Code]]="MT", BART_Rides[[#This Row],[Station Code]]="PL", BART_Rides[[#This Row],[Station Code]]="CC"), "Yes", "No")</f>
        <v>No</v>
      </c>
    </row>
    <row r="18111" spans="6:14">
      <c r="F18111" s="3">
        <v>44421</v>
      </c>
      <c r="G18111" s="1" t="s">
        <v>89</v>
      </c>
      <c r="H18111" s="1" t="s">
        <v>105</v>
      </c>
      <c r="I18111" s="1">
        <v>1106</v>
      </c>
      <c r="J18111" s="1">
        <f>MONTH(BART_Rides[[#This Row],[Date]])</f>
        <v>8</v>
      </c>
      <c r="K18111" s="1">
        <f>WEEKDAY(BART_Rides[[#This Row],[Date]],2)</f>
        <v>5</v>
      </c>
      <c r="L18111" s="1" t="str">
        <f>LEFT(BART_Rides[[#This Row],[Lines]],1)</f>
        <v>Y</v>
      </c>
      <c r="M18111" s="1" t="str">
        <f>IF(BART_Rides[[#This Row],[FirstLetter]]="Y","Yes","No")</f>
        <v>Yes</v>
      </c>
      <c r="N18111" s="1" t="str">
        <f>IF(OR(BART_Rides[[#This Row],[Station Code]]="EM", BART_Rides[[#This Row],[Station Code]]="MT", BART_Rides[[#This Row],[Station Code]]="PL", BART_Rides[[#This Row],[Station Code]]="CC"), "Yes", "No")</f>
        <v>No</v>
      </c>
    </row>
    <row r="18112" spans="6:14">
      <c r="F18112" s="3">
        <v>44422</v>
      </c>
      <c r="G18112" s="1" t="s">
        <v>89</v>
      </c>
      <c r="H18112" s="1" t="s">
        <v>105</v>
      </c>
      <c r="I18112" s="1">
        <v>479</v>
      </c>
      <c r="J18112" s="1">
        <f>MONTH(BART_Rides[[#This Row],[Date]])</f>
        <v>8</v>
      </c>
      <c r="K18112" s="1">
        <f>WEEKDAY(BART_Rides[[#This Row],[Date]],2)</f>
        <v>6</v>
      </c>
      <c r="L18112" s="1" t="str">
        <f>LEFT(BART_Rides[[#This Row],[Lines]],1)</f>
        <v>Y</v>
      </c>
      <c r="M18112" s="1" t="str">
        <f>IF(BART_Rides[[#This Row],[FirstLetter]]="Y","Yes","No")</f>
        <v>Yes</v>
      </c>
      <c r="N18112" s="1" t="str">
        <f>IF(OR(BART_Rides[[#This Row],[Station Code]]="EM", BART_Rides[[#This Row],[Station Code]]="MT", BART_Rides[[#This Row],[Station Code]]="PL", BART_Rides[[#This Row],[Station Code]]="CC"), "Yes", "No")</f>
        <v>No</v>
      </c>
    </row>
    <row r="18113" spans="6:14">
      <c r="F18113" s="3">
        <v>44423</v>
      </c>
      <c r="G18113" s="1" t="s">
        <v>89</v>
      </c>
      <c r="H18113" s="1" t="s">
        <v>105</v>
      </c>
      <c r="I18113" s="1">
        <v>348</v>
      </c>
      <c r="J18113" s="1">
        <f>MONTH(BART_Rides[[#This Row],[Date]])</f>
        <v>8</v>
      </c>
      <c r="K18113" s="1">
        <f>WEEKDAY(BART_Rides[[#This Row],[Date]],2)</f>
        <v>7</v>
      </c>
      <c r="L18113" s="1" t="str">
        <f>LEFT(BART_Rides[[#This Row],[Lines]],1)</f>
        <v>Y</v>
      </c>
      <c r="M18113" s="1" t="str">
        <f>IF(BART_Rides[[#This Row],[FirstLetter]]="Y","Yes","No")</f>
        <v>Yes</v>
      </c>
      <c r="N18113" s="1" t="str">
        <f>IF(OR(BART_Rides[[#This Row],[Station Code]]="EM", BART_Rides[[#This Row],[Station Code]]="MT", BART_Rides[[#This Row],[Station Code]]="PL", BART_Rides[[#This Row],[Station Code]]="CC"), "Yes", "No")</f>
        <v>No</v>
      </c>
    </row>
    <row r="18114" spans="6:14">
      <c r="F18114" s="3">
        <v>44424</v>
      </c>
      <c r="G18114" s="1" t="s">
        <v>89</v>
      </c>
      <c r="H18114" s="1" t="s">
        <v>105</v>
      </c>
      <c r="I18114" s="1">
        <v>1150</v>
      </c>
      <c r="J18114" s="1">
        <f>MONTH(BART_Rides[[#This Row],[Date]])</f>
        <v>8</v>
      </c>
      <c r="K18114" s="1">
        <f>WEEKDAY(BART_Rides[[#This Row],[Date]],2)</f>
        <v>1</v>
      </c>
      <c r="L18114" s="1" t="str">
        <f>LEFT(BART_Rides[[#This Row],[Lines]],1)</f>
        <v>Y</v>
      </c>
      <c r="M18114" s="1" t="str">
        <f>IF(BART_Rides[[#This Row],[FirstLetter]]="Y","Yes","No")</f>
        <v>Yes</v>
      </c>
      <c r="N18114" s="1" t="str">
        <f>IF(OR(BART_Rides[[#This Row],[Station Code]]="EM", BART_Rides[[#This Row],[Station Code]]="MT", BART_Rides[[#This Row],[Station Code]]="PL", BART_Rides[[#This Row],[Station Code]]="CC"), "Yes", "No")</f>
        <v>No</v>
      </c>
    </row>
    <row r="18115" spans="6:14">
      <c r="F18115" s="3">
        <v>44425</v>
      </c>
      <c r="G18115" s="1" t="s">
        <v>89</v>
      </c>
      <c r="H18115" s="1" t="s">
        <v>105</v>
      </c>
      <c r="I18115" s="1">
        <v>1231</v>
      </c>
      <c r="J18115" s="1">
        <f>MONTH(BART_Rides[[#This Row],[Date]])</f>
        <v>8</v>
      </c>
      <c r="K18115" s="1">
        <f>WEEKDAY(BART_Rides[[#This Row],[Date]],2)</f>
        <v>2</v>
      </c>
      <c r="L18115" s="1" t="str">
        <f>LEFT(BART_Rides[[#This Row],[Lines]],1)</f>
        <v>Y</v>
      </c>
      <c r="M18115" s="1" t="str">
        <f>IF(BART_Rides[[#This Row],[FirstLetter]]="Y","Yes","No")</f>
        <v>Yes</v>
      </c>
      <c r="N18115" s="1" t="str">
        <f>IF(OR(BART_Rides[[#This Row],[Station Code]]="EM", BART_Rides[[#This Row],[Station Code]]="MT", BART_Rides[[#This Row],[Station Code]]="PL", BART_Rides[[#This Row],[Station Code]]="CC"), "Yes", "No")</f>
        <v>No</v>
      </c>
    </row>
    <row r="18116" spans="6:14">
      <c r="F18116" s="3">
        <v>44426</v>
      </c>
      <c r="G18116" s="1" t="s">
        <v>89</v>
      </c>
      <c r="H18116" s="1" t="s">
        <v>105</v>
      </c>
      <c r="I18116" s="1">
        <v>1273</v>
      </c>
      <c r="J18116" s="1">
        <f>MONTH(BART_Rides[[#This Row],[Date]])</f>
        <v>8</v>
      </c>
      <c r="K18116" s="1">
        <f>WEEKDAY(BART_Rides[[#This Row],[Date]],2)</f>
        <v>3</v>
      </c>
      <c r="L18116" s="1" t="str">
        <f>LEFT(BART_Rides[[#This Row],[Lines]],1)</f>
        <v>Y</v>
      </c>
      <c r="M18116" s="1" t="str">
        <f>IF(BART_Rides[[#This Row],[FirstLetter]]="Y","Yes","No")</f>
        <v>Yes</v>
      </c>
      <c r="N18116" s="1" t="str">
        <f>IF(OR(BART_Rides[[#This Row],[Station Code]]="EM", BART_Rides[[#This Row],[Station Code]]="MT", BART_Rides[[#This Row],[Station Code]]="PL", BART_Rides[[#This Row],[Station Code]]="CC"), "Yes", "No")</f>
        <v>No</v>
      </c>
    </row>
    <row r="18117" spans="6:14">
      <c r="F18117" s="3">
        <v>44427</v>
      </c>
      <c r="G18117" s="1" t="s">
        <v>89</v>
      </c>
      <c r="H18117" s="1" t="s">
        <v>105</v>
      </c>
      <c r="I18117" s="1">
        <v>1232</v>
      </c>
      <c r="J18117" s="1">
        <f>MONTH(BART_Rides[[#This Row],[Date]])</f>
        <v>8</v>
      </c>
      <c r="K18117" s="1">
        <f>WEEKDAY(BART_Rides[[#This Row],[Date]],2)</f>
        <v>4</v>
      </c>
      <c r="L18117" s="1" t="str">
        <f>LEFT(BART_Rides[[#This Row],[Lines]],1)</f>
        <v>Y</v>
      </c>
      <c r="M18117" s="1" t="str">
        <f>IF(BART_Rides[[#This Row],[FirstLetter]]="Y","Yes","No")</f>
        <v>Yes</v>
      </c>
      <c r="N18117" s="1" t="str">
        <f>IF(OR(BART_Rides[[#This Row],[Station Code]]="EM", BART_Rides[[#This Row],[Station Code]]="MT", BART_Rides[[#This Row],[Station Code]]="PL", BART_Rides[[#This Row],[Station Code]]="CC"), "Yes", "No")</f>
        <v>No</v>
      </c>
    </row>
    <row r="18118" spans="6:14">
      <c r="F18118" s="3">
        <v>44428</v>
      </c>
      <c r="G18118" s="1" t="s">
        <v>89</v>
      </c>
      <c r="H18118" s="1" t="s">
        <v>105</v>
      </c>
      <c r="I18118" s="1">
        <v>1177</v>
      </c>
      <c r="J18118" s="1">
        <f>MONTH(BART_Rides[[#This Row],[Date]])</f>
        <v>8</v>
      </c>
      <c r="K18118" s="1">
        <f>WEEKDAY(BART_Rides[[#This Row],[Date]],2)</f>
        <v>5</v>
      </c>
      <c r="L18118" s="1" t="str">
        <f>LEFT(BART_Rides[[#This Row],[Lines]],1)</f>
        <v>Y</v>
      </c>
      <c r="M18118" s="1" t="str">
        <f>IF(BART_Rides[[#This Row],[FirstLetter]]="Y","Yes","No")</f>
        <v>Yes</v>
      </c>
      <c r="N18118" s="1" t="str">
        <f>IF(OR(BART_Rides[[#This Row],[Station Code]]="EM", BART_Rides[[#This Row],[Station Code]]="MT", BART_Rides[[#This Row],[Station Code]]="PL", BART_Rides[[#This Row],[Station Code]]="CC"), "Yes", "No")</f>
        <v>No</v>
      </c>
    </row>
    <row r="18119" spans="6:14">
      <c r="F18119" s="3">
        <v>44429</v>
      </c>
      <c r="G18119" s="1" t="s">
        <v>89</v>
      </c>
      <c r="H18119" s="1" t="s">
        <v>105</v>
      </c>
      <c r="I18119" s="1">
        <v>500</v>
      </c>
      <c r="J18119" s="1">
        <f>MONTH(BART_Rides[[#This Row],[Date]])</f>
        <v>8</v>
      </c>
      <c r="K18119" s="1">
        <f>WEEKDAY(BART_Rides[[#This Row],[Date]],2)</f>
        <v>6</v>
      </c>
      <c r="L18119" s="1" t="str">
        <f>LEFT(BART_Rides[[#This Row],[Lines]],1)</f>
        <v>Y</v>
      </c>
      <c r="M18119" s="1" t="str">
        <f>IF(BART_Rides[[#This Row],[FirstLetter]]="Y","Yes","No")</f>
        <v>Yes</v>
      </c>
      <c r="N18119" s="1" t="str">
        <f>IF(OR(BART_Rides[[#This Row],[Station Code]]="EM", BART_Rides[[#This Row],[Station Code]]="MT", BART_Rides[[#This Row],[Station Code]]="PL", BART_Rides[[#This Row],[Station Code]]="CC"), "Yes", "No")</f>
        <v>No</v>
      </c>
    </row>
    <row r="18120" spans="6:14">
      <c r="F18120" s="3">
        <v>44430</v>
      </c>
      <c r="G18120" s="1" t="s">
        <v>89</v>
      </c>
      <c r="H18120" s="1" t="s">
        <v>105</v>
      </c>
      <c r="I18120" s="1">
        <v>369</v>
      </c>
      <c r="J18120" s="1">
        <f>MONTH(BART_Rides[[#This Row],[Date]])</f>
        <v>8</v>
      </c>
      <c r="K18120" s="1">
        <f>WEEKDAY(BART_Rides[[#This Row],[Date]],2)</f>
        <v>7</v>
      </c>
      <c r="L18120" s="1" t="str">
        <f>LEFT(BART_Rides[[#This Row],[Lines]],1)</f>
        <v>Y</v>
      </c>
      <c r="M18120" s="1" t="str">
        <f>IF(BART_Rides[[#This Row],[FirstLetter]]="Y","Yes","No")</f>
        <v>Yes</v>
      </c>
      <c r="N18120" s="1" t="str">
        <f>IF(OR(BART_Rides[[#This Row],[Station Code]]="EM", BART_Rides[[#This Row],[Station Code]]="MT", BART_Rides[[#This Row],[Station Code]]="PL", BART_Rides[[#This Row],[Station Code]]="CC"), "Yes", "No")</f>
        <v>No</v>
      </c>
    </row>
    <row r="18121" spans="6:14">
      <c r="F18121" s="3">
        <v>44431</v>
      </c>
      <c r="G18121" s="1" t="s">
        <v>89</v>
      </c>
      <c r="H18121" s="1" t="s">
        <v>105</v>
      </c>
      <c r="I18121" s="1">
        <v>1220</v>
      </c>
      <c r="J18121" s="1">
        <f>MONTH(BART_Rides[[#This Row],[Date]])</f>
        <v>8</v>
      </c>
      <c r="K18121" s="1">
        <f>WEEKDAY(BART_Rides[[#This Row],[Date]],2)</f>
        <v>1</v>
      </c>
      <c r="L18121" s="1" t="str">
        <f>LEFT(BART_Rides[[#This Row],[Lines]],1)</f>
        <v>Y</v>
      </c>
      <c r="M18121" s="1" t="str">
        <f>IF(BART_Rides[[#This Row],[FirstLetter]]="Y","Yes","No")</f>
        <v>Yes</v>
      </c>
      <c r="N18121" s="1" t="str">
        <f>IF(OR(BART_Rides[[#This Row],[Station Code]]="EM", BART_Rides[[#This Row],[Station Code]]="MT", BART_Rides[[#This Row],[Station Code]]="PL", BART_Rides[[#This Row],[Station Code]]="CC"), "Yes", "No")</f>
        <v>No</v>
      </c>
    </row>
    <row r="18122" spans="6:14">
      <c r="F18122" s="3">
        <v>44432</v>
      </c>
      <c r="G18122" s="1" t="s">
        <v>89</v>
      </c>
      <c r="H18122" s="1" t="s">
        <v>105</v>
      </c>
      <c r="I18122" s="1">
        <v>1303</v>
      </c>
      <c r="J18122" s="1">
        <f>MONTH(BART_Rides[[#This Row],[Date]])</f>
        <v>8</v>
      </c>
      <c r="K18122" s="1">
        <f>WEEKDAY(BART_Rides[[#This Row],[Date]],2)</f>
        <v>2</v>
      </c>
      <c r="L18122" s="1" t="str">
        <f>LEFT(BART_Rides[[#This Row],[Lines]],1)</f>
        <v>Y</v>
      </c>
      <c r="M18122" s="1" t="str">
        <f>IF(BART_Rides[[#This Row],[FirstLetter]]="Y","Yes","No")</f>
        <v>Yes</v>
      </c>
      <c r="N18122" s="1" t="str">
        <f>IF(OR(BART_Rides[[#This Row],[Station Code]]="EM", BART_Rides[[#This Row],[Station Code]]="MT", BART_Rides[[#This Row],[Station Code]]="PL", BART_Rides[[#This Row],[Station Code]]="CC"), "Yes", "No")</f>
        <v>No</v>
      </c>
    </row>
    <row r="18123" spans="6:14">
      <c r="F18123" s="3">
        <v>44433</v>
      </c>
      <c r="G18123" s="1" t="s">
        <v>89</v>
      </c>
      <c r="H18123" s="1" t="s">
        <v>105</v>
      </c>
      <c r="I18123" s="1">
        <v>1284</v>
      </c>
      <c r="J18123" s="1">
        <f>MONTH(BART_Rides[[#This Row],[Date]])</f>
        <v>8</v>
      </c>
      <c r="K18123" s="1">
        <f>WEEKDAY(BART_Rides[[#This Row],[Date]],2)</f>
        <v>3</v>
      </c>
      <c r="L18123" s="1" t="str">
        <f>LEFT(BART_Rides[[#This Row],[Lines]],1)</f>
        <v>Y</v>
      </c>
      <c r="M18123" s="1" t="str">
        <f>IF(BART_Rides[[#This Row],[FirstLetter]]="Y","Yes","No")</f>
        <v>Yes</v>
      </c>
      <c r="N18123" s="1" t="str">
        <f>IF(OR(BART_Rides[[#This Row],[Station Code]]="EM", BART_Rides[[#This Row],[Station Code]]="MT", BART_Rides[[#This Row],[Station Code]]="PL", BART_Rides[[#This Row],[Station Code]]="CC"), "Yes", "No")</f>
        <v>No</v>
      </c>
    </row>
    <row r="18124" spans="6:14">
      <c r="F18124" s="3">
        <v>44434</v>
      </c>
      <c r="G18124" s="1" t="s">
        <v>89</v>
      </c>
      <c r="H18124" s="1" t="s">
        <v>105</v>
      </c>
      <c r="I18124" s="1">
        <v>962</v>
      </c>
      <c r="J18124" s="1">
        <f>MONTH(BART_Rides[[#This Row],[Date]])</f>
        <v>8</v>
      </c>
      <c r="K18124" s="1">
        <f>WEEKDAY(BART_Rides[[#This Row],[Date]],2)</f>
        <v>4</v>
      </c>
      <c r="L18124" s="1" t="str">
        <f>LEFT(BART_Rides[[#This Row],[Lines]],1)</f>
        <v>Y</v>
      </c>
      <c r="M18124" s="1" t="str">
        <f>IF(BART_Rides[[#This Row],[FirstLetter]]="Y","Yes","No")</f>
        <v>Yes</v>
      </c>
      <c r="N18124" s="1" t="str">
        <f>IF(OR(BART_Rides[[#This Row],[Station Code]]="EM", BART_Rides[[#This Row],[Station Code]]="MT", BART_Rides[[#This Row],[Station Code]]="PL", BART_Rides[[#This Row],[Station Code]]="CC"), "Yes", "No")</f>
        <v>No</v>
      </c>
    </row>
    <row r="18125" spans="6:14">
      <c r="F18125" s="3">
        <v>44435</v>
      </c>
      <c r="G18125" s="1" t="s">
        <v>89</v>
      </c>
      <c r="H18125" s="1" t="s">
        <v>105</v>
      </c>
      <c r="I18125" s="1">
        <v>1119</v>
      </c>
      <c r="J18125" s="1">
        <f>MONTH(BART_Rides[[#This Row],[Date]])</f>
        <v>8</v>
      </c>
      <c r="K18125" s="1">
        <f>WEEKDAY(BART_Rides[[#This Row],[Date]],2)</f>
        <v>5</v>
      </c>
      <c r="L18125" s="1" t="str">
        <f>LEFT(BART_Rides[[#This Row],[Lines]],1)</f>
        <v>Y</v>
      </c>
      <c r="M18125" s="1" t="str">
        <f>IF(BART_Rides[[#This Row],[FirstLetter]]="Y","Yes","No")</f>
        <v>Yes</v>
      </c>
      <c r="N18125" s="1" t="str">
        <f>IF(OR(BART_Rides[[#This Row],[Station Code]]="EM", BART_Rides[[#This Row],[Station Code]]="MT", BART_Rides[[#This Row],[Station Code]]="PL", BART_Rides[[#This Row],[Station Code]]="CC"), "Yes", "No")</f>
        <v>No</v>
      </c>
    </row>
    <row r="18126" spans="6:14">
      <c r="F18126" s="3">
        <v>44436</v>
      </c>
      <c r="G18126" s="1" t="s">
        <v>89</v>
      </c>
      <c r="H18126" s="1" t="s">
        <v>105</v>
      </c>
      <c r="I18126" s="1">
        <v>482</v>
      </c>
      <c r="J18126" s="1">
        <f>MONTH(BART_Rides[[#This Row],[Date]])</f>
        <v>8</v>
      </c>
      <c r="K18126" s="1">
        <f>WEEKDAY(BART_Rides[[#This Row],[Date]],2)</f>
        <v>6</v>
      </c>
      <c r="L18126" s="1" t="str">
        <f>LEFT(BART_Rides[[#This Row],[Lines]],1)</f>
        <v>Y</v>
      </c>
      <c r="M18126" s="1" t="str">
        <f>IF(BART_Rides[[#This Row],[FirstLetter]]="Y","Yes","No")</f>
        <v>Yes</v>
      </c>
      <c r="N18126" s="1" t="str">
        <f>IF(OR(BART_Rides[[#This Row],[Station Code]]="EM", BART_Rides[[#This Row],[Station Code]]="MT", BART_Rides[[#This Row],[Station Code]]="PL", BART_Rides[[#This Row],[Station Code]]="CC"), "Yes", "No")</f>
        <v>No</v>
      </c>
    </row>
    <row r="18127" spans="6:14">
      <c r="F18127" s="3">
        <v>44437</v>
      </c>
      <c r="G18127" s="1" t="s">
        <v>89</v>
      </c>
      <c r="H18127" s="1" t="s">
        <v>105</v>
      </c>
      <c r="I18127" s="1">
        <v>360</v>
      </c>
      <c r="J18127" s="1">
        <f>MONTH(BART_Rides[[#This Row],[Date]])</f>
        <v>8</v>
      </c>
      <c r="K18127" s="1">
        <f>WEEKDAY(BART_Rides[[#This Row],[Date]],2)</f>
        <v>7</v>
      </c>
      <c r="L18127" s="1" t="str">
        <f>LEFT(BART_Rides[[#This Row],[Lines]],1)</f>
        <v>Y</v>
      </c>
      <c r="M18127" s="1" t="str">
        <f>IF(BART_Rides[[#This Row],[FirstLetter]]="Y","Yes","No")</f>
        <v>Yes</v>
      </c>
      <c r="N18127" s="1" t="str">
        <f>IF(OR(BART_Rides[[#This Row],[Station Code]]="EM", BART_Rides[[#This Row],[Station Code]]="MT", BART_Rides[[#This Row],[Station Code]]="PL", BART_Rides[[#This Row],[Station Code]]="CC"), "Yes", "No")</f>
        <v>No</v>
      </c>
    </row>
    <row r="18128" spans="6:14">
      <c r="F18128" s="3">
        <v>44438</v>
      </c>
      <c r="G18128" s="1" t="s">
        <v>89</v>
      </c>
      <c r="H18128" s="1" t="s">
        <v>105</v>
      </c>
      <c r="I18128" s="1">
        <v>1155</v>
      </c>
      <c r="J18128" s="1">
        <f>MONTH(BART_Rides[[#This Row],[Date]])</f>
        <v>8</v>
      </c>
      <c r="K18128" s="1">
        <f>WEEKDAY(BART_Rides[[#This Row],[Date]],2)</f>
        <v>1</v>
      </c>
      <c r="L18128" s="1" t="str">
        <f>LEFT(BART_Rides[[#This Row],[Lines]],1)</f>
        <v>Y</v>
      </c>
      <c r="M18128" s="1" t="str">
        <f>IF(BART_Rides[[#This Row],[FirstLetter]]="Y","Yes","No")</f>
        <v>Yes</v>
      </c>
      <c r="N18128" s="1" t="str">
        <f>IF(OR(BART_Rides[[#This Row],[Station Code]]="EM", BART_Rides[[#This Row],[Station Code]]="MT", BART_Rides[[#This Row],[Station Code]]="PL", BART_Rides[[#This Row],[Station Code]]="CC"), "Yes", "No")</f>
        <v>No</v>
      </c>
    </row>
    <row r="18129" spans="6:14">
      <c r="F18129" s="3">
        <v>44439</v>
      </c>
      <c r="G18129" s="1" t="s">
        <v>89</v>
      </c>
      <c r="H18129" s="1" t="s">
        <v>105</v>
      </c>
      <c r="I18129" s="1">
        <v>1285</v>
      </c>
      <c r="J18129" s="1">
        <f>MONTH(BART_Rides[[#This Row],[Date]])</f>
        <v>8</v>
      </c>
      <c r="K18129" s="1">
        <f>WEEKDAY(BART_Rides[[#This Row],[Date]],2)</f>
        <v>2</v>
      </c>
      <c r="L18129" s="1" t="str">
        <f>LEFT(BART_Rides[[#This Row],[Lines]],1)</f>
        <v>Y</v>
      </c>
      <c r="M18129" s="1" t="str">
        <f>IF(BART_Rides[[#This Row],[FirstLetter]]="Y","Yes","No")</f>
        <v>Yes</v>
      </c>
      <c r="N18129" s="1" t="str">
        <f>IF(OR(BART_Rides[[#This Row],[Station Code]]="EM", BART_Rides[[#This Row],[Station Code]]="MT", BART_Rides[[#This Row],[Station Code]]="PL", BART_Rides[[#This Row],[Station Code]]="CC"), "Yes", "No")</f>
        <v>No</v>
      </c>
    </row>
    <row r="18130" spans="6:14">
      <c r="F18130" s="3">
        <v>44440</v>
      </c>
      <c r="G18130" s="1" t="s">
        <v>89</v>
      </c>
      <c r="H18130" s="1" t="s">
        <v>105</v>
      </c>
      <c r="I18130" s="1">
        <v>1369</v>
      </c>
      <c r="J18130" s="1">
        <f>MONTH(BART_Rides[[#This Row],[Date]])</f>
        <v>9</v>
      </c>
      <c r="K18130" s="1">
        <f>WEEKDAY(BART_Rides[[#This Row],[Date]],2)</f>
        <v>3</v>
      </c>
      <c r="L18130" s="1" t="str">
        <f>LEFT(BART_Rides[[#This Row],[Lines]],1)</f>
        <v>Y</v>
      </c>
      <c r="M18130" s="1" t="str">
        <f>IF(BART_Rides[[#This Row],[FirstLetter]]="Y","Yes","No")</f>
        <v>Yes</v>
      </c>
      <c r="N18130" s="1" t="str">
        <f>IF(OR(BART_Rides[[#This Row],[Station Code]]="EM", BART_Rides[[#This Row],[Station Code]]="MT", BART_Rides[[#This Row],[Station Code]]="PL", BART_Rides[[#This Row],[Station Code]]="CC"), "Yes", "No")</f>
        <v>No</v>
      </c>
    </row>
    <row r="18131" spans="6:14">
      <c r="F18131" s="3">
        <v>44441</v>
      </c>
      <c r="G18131" s="1" t="s">
        <v>89</v>
      </c>
      <c r="H18131" s="1" t="s">
        <v>105</v>
      </c>
      <c r="I18131" s="1">
        <v>1387</v>
      </c>
      <c r="J18131" s="1">
        <f>MONTH(BART_Rides[[#This Row],[Date]])</f>
        <v>9</v>
      </c>
      <c r="K18131" s="1">
        <f>WEEKDAY(BART_Rides[[#This Row],[Date]],2)</f>
        <v>4</v>
      </c>
      <c r="L18131" s="1" t="str">
        <f>LEFT(BART_Rides[[#This Row],[Lines]],1)</f>
        <v>Y</v>
      </c>
      <c r="M18131" s="1" t="str">
        <f>IF(BART_Rides[[#This Row],[FirstLetter]]="Y","Yes","No")</f>
        <v>Yes</v>
      </c>
      <c r="N18131" s="1" t="str">
        <f>IF(OR(BART_Rides[[#This Row],[Station Code]]="EM", BART_Rides[[#This Row],[Station Code]]="MT", BART_Rides[[#This Row],[Station Code]]="PL", BART_Rides[[#This Row],[Station Code]]="CC"), "Yes", "No")</f>
        <v>No</v>
      </c>
    </row>
    <row r="18132" spans="6:14">
      <c r="F18132" s="3">
        <v>44442</v>
      </c>
      <c r="G18132" s="1" t="s">
        <v>89</v>
      </c>
      <c r="H18132" s="1" t="s">
        <v>105</v>
      </c>
      <c r="I18132" s="1">
        <v>1174</v>
      </c>
      <c r="J18132" s="1">
        <f>MONTH(BART_Rides[[#This Row],[Date]])</f>
        <v>9</v>
      </c>
      <c r="K18132" s="1">
        <f>WEEKDAY(BART_Rides[[#This Row],[Date]],2)</f>
        <v>5</v>
      </c>
      <c r="L18132" s="1" t="str">
        <f>LEFT(BART_Rides[[#This Row],[Lines]],1)</f>
        <v>Y</v>
      </c>
      <c r="M18132" s="1" t="str">
        <f>IF(BART_Rides[[#This Row],[FirstLetter]]="Y","Yes","No")</f>
        <v>Yes</v>
      </c>
      <c r="N18132" s="1" t="str">
        <f>IF(OR(BART_Rides[[#This Row],[Station Code]]="EM", BART_Rides[[#This Row],[Station Code]]="MT", BART_Rides[[#This Row],[Station Code]]="PL", BART_Rides[[#This Row],[Station Code]]="CC"), "Yes", "No")</f>
        <v>No</v>
      </c>
    </row>
    <row r="18133" spans="6:14">
      <c r="F18133" s="3">
        <v>44443</v>
      </c>
      <c r="G18133" s="1" t="s">
        <v>89</v>
      </c>
      <c r="H18133" s="1" t="s">
        <v>105</v>
      </c>
      <c r="I18133" s="1">
        <v>525</v>
      </c>
      <c r="J18133" s="1">
        <f>MONTH(BART_Rides[[#This Row],[Date]])</f>
        <v>9</v>
      </c>
      <c r="K18133" s="1">
        <f>WEEKDAY(BART_Rides[[#This Row],[Date]],2)</f>
        <v>6</v>
      </c>
      <c r="L18133" s="1" t="str">
        <f>LEFT(BART_Rides[[#This Row],[Lines]],1)</f>
        <v>Y</v>
      </c>
      <c r="M18133" s="1" t="str">
        <f>IF(BART_Rides[[#This Row],[FirstLetter]]="Y","Yes","No")</f>
        <v>Yes</v>
      </c>
      <c r="N18133" s="1" t="str">
        <f>IF(OR(BART_Rides[[#This Row],[Station Code]]="EM", BART_Rides[[#This Row],[Station Code]]="MT", BART_Rides[[#This Row],[Station Code]]="PL", BART_Rides[[#This Row],[Station Code]]="CC"), "Yes", "No")</f>
        <v>No</v>
      </c>
    </row>
    <row r="18134" spans="6:14">
      <c r="F18134" s="3">
        <v>44444</v>
      </c>
      <c r="G18134" s="1" t="s">
        <v>89</v>
      </c>
      <c r="H18134" s="1" t="s">
        <v>105</v>
      </c>
      <c r="I18134" s="1">
        <v>471</v>
      </c>
      <c r="J18134" s="1">
        <f>MONTH(BART_Rides[[#This Row],[Date]])</f>
        <v>9</v>
      </c>
      <c r="K18134" s="1">
        <f>WEEKDAY(BART_Rides[[#This Row],[Date]],2)</f>
        <v>7</v>
      </c>
      <c r="L18134" s="1" t="str">
        <f>LEFT(BART_Rides[[#This Row],[Lines]],1)</f>
        <v>Y</v>
      </c>
      <c r="M18134" s="1" t="str">
        <f>IF(BART_Rides[[#This Row],[FirstLetter]]="Y","Yes","No")</f>
        <v>Yes</v>
      </c>
      <c r="N18134" s="1" t="str">
        <f>IF(OR(BART_Rides[[#This Row],[Station Code]]="EM", BART_Rides[[#This Row],[Station Code]]="MT", BART_Rides[[#This Row],[Station Code]]="PL", BART_Rides[[#This Row],[Station Code]]="CC"), "Yes", "No")</f>
        <v>No</v>
      </c>
    </row>
    <row r="18135" spans="6:14">
      <c r="F18135" s="3">
        <v>44445</v>
      </c>
      <c r="G18135" s="1" t="s">
        <v>89</v>
      </c>
      <c r="H18135" s="1" t="s">
        <v>105</v>
      </c>
      <c r="I18135" s="1">
        <v>408</v>
      </c>
      <c r="J18135" s="1">
        <f>MONTH(BART_Rides[[#This Row],[Date]])</f>
        <v>9</v>
      </c>
      <c r="K18135" s="1">
        <f>WEEKDAY(BART_Rides[[#This Row],[Date]],2)</f>
        <v>1</v>
      </c>
      <c r="L18135" s="1" t="str">
        <f>LEFT(BART_Rides[[#This Row],[Lines]],1)</f>
        <v>Y</v>
      </c>
      <c r="M18135" s="1" t="str">
        <f>IF(BART_Rides[[#This Row],[FirstLetter]]="Y","Yes","No")</f>
        <v>Yes</v>
      </c>
      <c r="N18135" s="1" t="str">
        <f>IF(OR(BART_Rides[[#This Row],[Station Code]]="EM", BART_Rides[[#This Row],[Station Code]]="MT", BART_Rides[[#This Row],[Station Code]]="PL", BART_Rides[[#This Row],[Station Code]]="CC"), "Yes", "No")</f>
        <v>No</v>
      </c>
    </row>
    <row r="18136" spans="6:14">
      <c r="F18136" s="3">
        <v>44446</v>
      </c>
      <c r="G18136" s="1" t="s">
        <v>89</v>
      </c>
      <c r="H18136" s="1" t="s">
        <v>105</v>
      </c>
      <c r="I18136" s="1">
        <v>1329</v>
      </c>
      <c r="J18136" s="1">
        <f>MONTH(BART_Rides[[#This Row],[Date]])</f>
        <v>9</v>
      </c>
      <c r="K18136" s="1">
        <f>WEEKDAY(BART_Rides[[#This Row],[Date]],2)</f>
        <v>2</v>
      </c>
      <c r="L18136" s="1" t="str">
        <f>LEFT(BART_Rides[[#This Row],[Lines]],1)</f>
        <v>Y</v>
      </c>
      <c r="M18136" s="1" t="str">
        <f>IF(BART_Rides[[#This Row],[FirstLetter]]="Y","Yes","No")</f>
        <v>Yes</v>
      </c>
      <c r="N18136" s="1" t="str">
        <f>IF(OR(BART_Rides[[#This Row],[Station Code]]="EM", BART_Rides[[#This Row],[Station Code]]="MT", BART_Rides[[#This Row],[Station Code]]="PL", BART_Rides[[#This Row],[Station Code]]="CC"), "Yes", "No")</f>
        <v>No</v>
      </c>
    </row>
    <row r="18137" spans="6:14">
      <c r="F18137" s="3">
        <v>44447</v>
      </c>
      <c r="G18137" s="1" t="s">
        <v>89</v>
      </c>
      <c r="H18137" s="1" t="s">
        <v>105</v>
      </c>
      <c r="I18137" s="1">
        <v>1402</v>
      </c>
      <c r="J18137" s="1">
        <f>MONTH(BART_Rides[[#This Row],[Date]])</f>
        <v>9</v>
      </c>
      <c r="K18137" s="1">
        <f>WEEKDAY(BART_Rides[[#This Row],[Date]],2)</f>
        <v>3</v>
      </c>
      <c r="L18137" s="1" t="str">
        <f>LEFT(BART_Rides[[#This Row],[Lines]],1)</f>
        <v>Y</v>
      </c>
      <c r="M18137" s="1" t="str">
        <f>IF(BART_Rides[[#This Row],[FirstLetter]]="Y","Yes","No")</f>
        <v>Yes</v>
      </c>
      <c r="N18137" s="1" t="str">
        <f>IF(OR(BART_Rides[[#This Row],[Station Code]]="EM", BART_Rides[[#This Row],[Station Code]]="MT", BART_Rides[[#This Row],[Station Code]]="PL", BART_Rides[[#This Row],[Station Code]]="CC"), "Yes", "No")</f>
        <v>No</v>
      </c>
    </row>
    <row r="18138" spans="6:14">
      <c r="F18138" s="3">
        <v>44448</v>
      </c>
      <c r="G18138" s="1" t="s">
        <v>89</v>
      </c>
      <c r="H18138" s="1" t="s">
        <v>105</v>
      </c>
      <c r="I18138" s="1">
        <v>1365</v>
      </c>
      <c r="J18138" s="1">
        <f>MONTH(BART_Rides[[#This Row],[Date]])</f>
        <v>9</v>
      </c>
      <c r="K18138" s="1">
        <f>WEEKDAY(BART_Rides[[#This Row],[Date]],2)</f>
        <v>4</v>
      </c>
      <c r="L18138" s="1" t="str">
        <f>LEFT(BART_Rides[[#This Row],[Lines]],1)</f>
        <v>Y</v>
      </c>
      <c r="M18138" s="1" t="str">
        <f>IF(BART_Rides[[#This Row],[FirstLetter]]="Y","Yes","No")</f>
        <v>Yes</v>
      </c>
      <c r="N18138" s="1" t="str">
        <f>IF(OR(BART_Rides[[#This Row],[Station Code]]="EM", BART_Rides[[#This Row],[Station Code]]="MT", BART_Rides[[#This Row],[Station Code]]="PL", BART_Rides[[#This Row],[Station Code]]="CC"), "Yes", "No")</f>
        <v>No</v>
      </c>
    </row>
    <row r="18139" spans="6:14">
      <c r="F18139" s="3">
        <v>44449</v>
      </c>
      <c r="G18139" s="1" t="s">
        <v>89</v>
      </c>
      <c r="H18139" s="1" t="s">
        <v>105</v>
      </c>
      <c r="I18139" s="1">
        <v>1304</v>
      </c>
      <c r="J18139" s="1">
        <f>MONTH(BART_Rides[[#This Row],[Date]])</f>
        <v>9</v>
      </c>
      <c r="K18139" s="1">
        <f>WEEKDAY(BART_Rides[[#This Row],[Date]],2)</f>
        <v>5</v>
      </c>
      <c r="L18139" s="1" t="str">
        <f>LEFT(BART_Rides[[#This Row],[Lines]],1)</f>
        <v>Y</v>
      </c>
      <c r="M18139" s="1" t="str">
        <f>IF(BART_Rides[[#This Row],[FirstLetter]]="Y","Yes","No")</f>
        <v>Yes</v>
      </c>
      <c r="N18139" s="1" t="str">
        <f>IF(OR(BART_Rides[[#This Row],[Station Code]]="EM", BART_Rides[[#This Row],[Station Code]]="MT", BART_Rides[[#This Row],[Station Code]]="PL", BART_Rides[[#This Row],[Station Code]]="CC"), "Yes", "No")</f>
        <v>No</v>
      </c>
    </row>
    <row r="18140" spans="6:14">
      <c r="F18140" s="3">
        <v>44450</v>
      </c>
      <c r="G18140" s="1" t="s">
        <v>89</v>
      </c>
      <c r="H18140" s="1" t="s">
        <v>105</v>
      </c>
      <c r="I18140" s="1">
        <v>510</v>
      </c>
      <c r="J18140" s="1">
        <f>MONTH(BART_Rides[[#This Row],[Date]])</f>
        <v>9</v>
      </c>
      <c r="K18140" s="1">
        <f>WEEKDAY(BART_Rides[[#This Row],[Date]],2)</f>
        <v>6</v>
      </c>
      <c r="L18140" s="1" t="str">
        <f>LEFT(BART_Rides[[#This Row],[Lines]],1)</f>
        <v>Y</v>
      </c>
      <c r="M18140" s="1" t="str">
        <f>IF(BART_Rides[[#This Row],[FirstLetter]]="Y","Yes","No")</f>
        <v>Yes</v>
      </c>
      <c r="N18140" s="1" t="str">
        <f>IF(OR(BART_Rides[[#This Row],[Station Code]]="EM", BART_Rides[[#This Row],[Station Code]]="MT", BART_Rides[[#This Row],[Station Code]]="PL", BART_Rides[[#This Row],[Station Code]]="CC"), "Yes", "No")</f>
        <v>No</v>
      </c>
    </row>
    <row r="18141" spans="6:14">
      <c r="F18141" s="3">
        <v>44451</v>
      </c>
      <c r="G18141" s="1" t="s">
        <v>89</v>
      </c>
      <c r="H18141" s="1" t="s">
        <v>105</v>
      </c>
      <c r="I18141" s="1">
        <v>317</v>
      </c>
      <c r="J18141" s="1">
        <f>MONTH(BART_Rides[[#This Row],[Date]])</f>
        <v>9</v>
      </c>
      <c r="K18141" s="1">
        <f>WEEKDAY(BART_Rides[[#This Row],[Date]],2)</f>
        <v>7</v>
      </c>
      <c r="L18141" s="1" t="str">
        <f>LEFT(BART_Rides[[#This Row],[Lines]],1)</f>
        <v>Y</v>
      </c>
      <c r="M18141" s="1" t="str">
        <f>IF(BART_Rides[[#This Row],[FirstLetter]]="Y","Yes","No")</f>
        <v>Yes</v>
      </c>
      <c r="N18141" s="1" t="str">
        <f>IF(OR(BART_Rides[[#This Row],[Station Code]]="EM", BART_Rides[[#This Row],[Station Code]]="MT", BART_Rides[[#This Row],[Station Code]]="PL", BART_Rides[[#This Row],[Station Code]]="CC"), "Yes", "No")</f>
        <v>No</v>
      </c>
    </row>
    <row r="18142" spans="6:14">
      <c r="F18142" s="3">
        <v>44452</v>
      </c>
      <c r="G18142" s="1" t="s">
        <v>89</v>
      </c>
      <c r="H18142" s="1" t="s">
        <v>105</v>
      </c>
      <c r="I18142" s="1">
        <v>1321</v>
      </c>
      <c r="J18142" s="1">
        <f>MONTH(BART_Rides[[#This Row],[Date]])</f>
        <v>9</v>
      </c>
      <c r="K18142" s="1">
        <f>WEEKDAY(BART_Rides[[#This Row],[Date]],2)</f>
        <v>1</v>
      </c>
      <c r="L18142" s="1" t="str">
        <f>LEFT(BART_Rides[[#This Row],[Lines]],1)</f>
        <v>Y</v>
      </c>
      <c r="M18142" s="1" t="str">
        <f>IF(BART_Rides[[#This Row],[FirstLetter]]="Y","Yes","No")</f>
        <v>Yes</v>
      </c>
      <c r="N18142" s="1" t="str">
        <f>IF(OR(BART_Rides[[#This Row],[Station Code]]="EM", BART_Rides[[#This Row],[Station Code]]="MT", BART_Rides[[#This Row],[Station Code]]="PL", BART_Rides[[#This Row],[Station Code]]="CC"), "Yes", "No")</f>
        <v>No</v>
      </c>
    </row>
    <row r="18143" spans="6:14">
      <c r="F18143" s="3">
        <v>44453</v>
      </c>
      <c r="G18143" s="1" t="s">
        <v>89</v>
      </c>
      <c r="H18143" s="1" t="s">
        <v>105</v>
      </c>
      <c r="I18143" s="1">
        <v>1423</v>
      </c>
      <c r="J18143" s="1">
        <f>MONTH(BART_Rides[[#This Row],[Date]])</f>
        <v>9</v>
      </c>
      <c r="K18143" s="1">
        <f>WEEKDAY(BART_Rides[[#This Row],[Date]],2)</f>
        <v>2</v>
      </c>
      <c r="L18143" s="1" t="str">
        <f>LEFT(BART_Rides[[#This Row],[Lines]],1)</f>
        <v>Y</v>
      </c>
      <c r="M18143" s="1" t="str">
        <f>IF(BART_Rides[[#This Row],[FirstLetter]]="Y","Yes","No")</f>
        <v>Yes</v>
      </c>
      <c r="N18143" s="1" t="str">
        <f>IF(OR(BART_Rides[[#This Row],[Station Code]]="EM", BART_Rides[[#This Row],[Station Code]]="MT", BART_Rides[[#This Row],[Station Code]]="PL", BART_Rides[[#This Row],[Station Code]]="CC"), "Yes", "No")</f>
        <v>No</v>
      </c>
    </row>
    <row r="18144" spans="6:14">
      <c r="F18144" s="3">
        <v>44454</v>
      </c>
      <c r="G18144" s="1" t="s">
        <v>89</v>
      </c>
      <c r="H18144" s="1" t="s">
        <v>105</v>
      </c>
      <c r="I18144" s="1">
        <v>1448</v>
      </c>
      <c r="J18144" s="1">
        <f>MONTH(BART_Rides[[#This Row],[Date]])</f>
        <v>9</v>
      </c>
      <c r="K18144" s="1">
        <f>WEEKDAY(BART_Rides[[#This Row],[Date]],2)</f>
        <v>3</v>
      </c>
      <c r="L18144" s="1" t="str">
        <f>LEFT(BART_Rides[[#This Row],[Lines]],1)</f>
        <v>Y</v>
      </c>
      <c r="M18144" s="1" t="str">
        <f>IF(BART_Rides[[#This Row],[FirstLetter]]="Y","Yes","No")</f>
        <v>Yes</v>
      </c>
      <c r="N18144" s="1" t="str">
        <f>IF(OR(BART_Rides[[#This Row],[Station Code]]="EM", BART_Rides[[#This Row],[Station Code]]="MT", BART_Rides[[#This Row],[Station Code]]="PL", BART_Rides[[#This Row],[Station Code]]="CC"), "Yes", "No")</f>
        <v>No</v>
      </c>
    </row>
    <row r="18145" spans="6:14">
      <c r="F18145" s="3">
        <v>44455</v>
      </c>
      <c r="G18145" s="1" t="s">
        <v>89</v>
      </c>
      <c r="H18145" s="1" t="s">
        <v>105</v>
      </c>
      <c r="I18145" s="1">
        <v>1480</v>
      </c>
      <c r="J18145" s="1">
        <f>MONTH(BART_Rides[[#This Row],[Date]])</f>
        <v>9</v>
      </c>
      <c r="K18145" s="1">
        <f>WEEKDAY(BART_Rides[[#This Row],[Date]],2)</f>
        <v>4</v>
      </c>
      <c r="L18145" s="1" t="str">
        <f>LEFT(BART_Rides[[#This Row],[Lines]],1)</f>
        <v>Y</v>
      </c>
      <c r="M18145" s="1" t="str">
        <f>IF(BART_Rides[[#This Row],[FirstLetter]]="Y","Yes","No")</f>
        <v>Yes</v>
      </c>
      <c r="N18145" s="1" t="str">
        <f>IF(OR(BART_Rides[[#This Row],[Station Code]]="EM", BART_Rides[[#This Row],[Station Code]]="MT", BART_Rides[[#This Row],[Station Code]]="PL", BART_Rides[[#This Row],[Station Code]]="CC"), "Yes", "No")</f>
        <v>No</v>
      </c>
    </row>
    <row r="18146" spans="6:14">
      <c r="F18146" s="3">
        <v>44456</v>
      </c>
      <c r="G18146" s="1" t="s">
        <v>89</v>
      </c>
      <c r="H18146" s="1" t="s">
        <v>105</v>
      </c>
      <c r="I18146" s="1">
        <v>1345</v>
      </c>
      <c r="J18146" s="1">
        <f>MONTH(BART_Rides[[#This Row],[Date]])</f>
        <v>9</v>
      </c>
      <c r="K18146" s="1">
        <f>WEEKDAY(BART_Rides[[#This Row],[Date]],2)</f>
        <v>5</v>
      </c>
      <c r="L18146" s="1" t="str">
        <f>LEFT(BART_Rides[[#This Row],[Lines]],1)</f>
        <v>Y</v>
      </c>
      <c r="M18146" s="1" t="str">
        <f>IF(BART_Rides[[#This Row],[FirstLetter]]="Y","Yes","No")</f>
        <v>Yes</v>
      </c>
      <c r="N18146" s="1" t="str">
        <f>IF(OR(BART_Rides[[#This Row],[Station Code]]="EM", BART_Rides[[#This Row],[Station Code]]="MT", BART_Rides[[#This Row],[Station Code]]="PL", BART_Rides[[#This Row],[Station Code]]="CC"), "Yes", "No")</f>
        <v>No</v>
      </c>
    </row>
    <row r="18147" spans="6:14">
      <c r="F18147" s="3">
        <v>44457</v>
      </c>
      <c r="G18147" s="1" t="s">
        <v>89</v>
      </c>
      <c r="H18147" s="1" t="s">
        <v>105</v>
      </c>
      <c r="I18147" s="1">
        <v>562</v>
      </c>
      <c r="J18147" s="1">
        <f>MONTH(BART_Rides[[#This Row],[Date]])</f>
        <v>9</v>
      </c>
      <c r="K18147" s="1">
        <f>WEEKDAY(BART_Rides[[#This Row],[Date]],2)</f>
        <v>6</v>
      </c>
      <c r="L18147" s="1" t="str">
        <f>LEFT(BART_Rides[[#This Row],[Lines]],1)</f>
        <v>Y</v>
      </c>
      <c r="M18147" s="1" t="str">
        <f>IF(BART_Rides[[#This Row],[FirstLetter]]="Y","Yes","No")</f>
        <v>Yes</v>
      </c>
      <c r="N18147" s="1" t="str">
        <f>IF(OR(BART_Rides[[#This Row],[Station Code]]="EM", BART_Rides[[#This Row],[Station Code]]="MT", BART_Rides[[#This Row],[Station Code]]="PL", BART_Rides[[#This Row],[Station Code]]="CC"), "Yes", "No")</f>
        <v>No</v>
      </c>
    </row>
    <row r="18148" spans="6:14">
      <c r="F18148" s="3">
        <v>44458</v>
      </c>
      <c r="G18148" s="1" t="s">
        <v>89</v>
      </c>
      <c r="H18148" s="1" t="s">
        <v>105</v>
      </c>
      <c r="I18148" s="1">
        <v>429</v>
      </c>
      <c r="J18148" s="1">
        <f>MONTH(BART_Rides[[#This Row],[Date]])</f>
        <v>9</v>
      </c>
      <c r="K18148" s="1">
        <f>WEEKDAY(BART_Rides[[#This Row],[Date]],2)</f>
        <v>7</v>
      </c>
      <c r="L18148" s="1" t="str">
        <f>LEFT(BART_Rides[[#This Row],[Lines]],1)</f>
        <v>Y</v>
      </c>
      <c r="M18148" s="1" t="str">
        <f>IF(BART_Rides[[#This Row],[FirstLetter]]="Y","Yes","No")</f>
        <v>Yes</v>
      </c>
      <c r="N18148" s="1" t="str">
        <f>IF(OR(BART_Rides[[#This Row],[Station Code]]="EM", BART_Rides[[#This Row],[Station Code]]="MT", BART_Rides[[#This Row],[Station Code]]="PL", BART_Rides[[#This Row],[Station Code]]="CC"), "Yes", "No")</f>
        <v>No</v>
      </c>
    </row>
    <row r="18149" spans="6:14">
      <c r="F18149" s="3">
        <v>44459</v>
      </c>
      <c r="G18149" s="1" t="s">
        <v>89</v>
      </c>
      <c r="H18149" s="1" t="s">
        <v>105</v>
      </c>
      <c r="I18149" s="1">
        <v>1400</v>
      </c>
      <c r="J18149" s="1">
        <f>MONTH(BART_Rides[[#This Row],[Date]])</f>
        <v>9</v>
      </c>
      <c r="K18149" s="1">
        <f>WEEKDAY(BART_Rides[[#This Row],[Date]],2)</f>
        <v>1</v>
      </c>
      <c r="L18149" s="1" t="str">
        <f>LEFT(BART_Rides[[#This Row],[Lines]],1)</f>
        <v>Y</v>
      </c>
      <c r="M18149" s="1" t="str">
        <f>IF(BART_Rides[[#This Row],[FirstLetter]]="Y","Yes","No")</f>
        <v>Yes</v>
      </c>
      <c r="N18149" s="1" t="str">
        <f>IF(OR(BART_Rides[[#This Row],[Station Code]]="EM", BART_Rides[[#This Row],[Station Code]]="MT", BART_Rides[[#This Row],[Station Code]]="PL", BART_Rides[[#This Row],[Station Code]]="CC"), "Yes", "No")</f>
        <v>No</v>
      </c>
    </row>
    <row r="18150" spans="6:14">
      <c r="F18150" s="3">
        <v>44460</v>
      </c>
      <c r="G18150" s="1" t="s">
        <v>89</v>
      </c>
      <c r="H18150" s="1" t="s">
        <v>105</v>
      </c>
      <c r="I18150" s="1">
        <v>1495</v>
      </c>
      <c r="J18150" s="1">
        <f>MONTH(BART_Rides[[#This Row],[Date]])</f>
        <v>9</v>
      </c>
      <c r="K18150" s="1">
        <f>WEEKDAY(BART_Rides[[#This Row],[Date]],2)</f>
        <v>2</v>
      </c>
      <c r="L18150" s="1" t="str">
        <f>LEFT(BART_Rides[[#This Row],[Lines]],1)</f>
        <v>Y</v>
      </c>
      <c r="M18150" s="1" t="str">
        <f>IF(BART_Rides[[#This Row],[FirstLetter]]="Y","Yes","No")</f>
        <v>Yes</v>
      </c>
      <c r="N18150" s="1" t="str">
        <f>IF(OR(BART_Rides[[#This Row],[Station Code]]="EM", BART_Rides[[#This Row],[Station Code]]="MT", BART_Rides[[#This Row],[Station Code]]="PL", BART_Rides[[#This Row],[Station Code]]="CC"), "Yes", "No")</f>
        <v>No</v>
      </c>
    </row>
    <row r="18151" spans="6:14">
      <c r="F18151" s="3">
        <v>44461</v>
      </c>
      <c r="G18151" s="1" t="s">
        <v>89</v>
      </c>
      <c r="H18151" s="1" t="s">
        <v>105</v>
      </c>
      <c r="I18151" s="1">
        <v>1443</v>
      </c>
      <c r="J18151" s="1">
        <f>MONTH(BART_Rides[[#This Row],[Date]])</f>
        <v>9</v>
      </c>
      <c r="K18151" s="1">
        <f>WEEKDAY(BART_Rides[[#This Row],[Date]],2)</f>
        <v>3</v>
      </c>
      <c r="L18151" s="1" t="str">
        <f>LEFT(BART_Rides[[#This Row],[Lines]],1)</f>
        <v>Y</v>
      </c>
      <c r="M18151" s="1" t="str">
        <f>IF(BART_Rides[[#This Row],[FirstLetter]]="Y","Yes","No")</f>
        <v>Yes</v>
      </c>
      <c r="N18151" s="1" t="str">
        <f>IF(OR(BART_Rides[[#This Row],[Station Code]]="EM", BART_Rides[[#This Row],[Station Code]]="MT", BART_Rides[[#This Row],[Station Code]]="PL", BART_Rides[[#This Row],[Station Code]]="CC"), "Yes", "No")</f>
        <v>No</v>
      </c>
    </row>
    <row r="18152" spans="6:14">
      <c r="F18152" s="3">
        <v>44462</v>
      </c>
      <c r="G18152" s="1" t="s">
        <v>89</v>
      </c>
      <c r="H18152" s="1" t="s">
        <v>105</v>
      </c>
      <c r="I18152" s="1">
        <v>1444</v>
      </c>
      <c r="J18152" s="1">
        <f>MONTH(BART_Rides[[#This Row],[Date]])</f>
        <v>9</v>
      </c>
      <c r="K18152" s="1">
        <f>WEEKDAY(BART_Rides[[#This Row],[Date]],2)</f>
        <v>4</v>
      </c>
      <c r="L18152" s="1" t="str">
        <f>LEFT(BART_Rides[[#This Row],[Lines]],1)</f>
        <v>Y</v>
      </c>
      <c r="M18152" s="1" t="str">
        <f>IF(BART_Rides[[#This Row],[FirstLetter]]="Y","Yes","No")</f>
        <v>Yes</v>
      </c>
      <c r="N18152" s="1" t="str">
        <f>IF(OR(BART_Rides[[#This Row],[Station Code]]="EM", BART_Rides[[#This Row],[Station Code]]="MT", BART_Rides[[#This Row],[Station Code]]="PL", BART_Rides[[#This Row],[Station Code]]="CC"), "Yes", "No")</f>
        <v>No</v>
      </c>
    </row>
    <row r="18153" spans="6:14">
      <c r="F18153" s="3">
        <v>44463</v>
      </c>
      <c r="G18153" s="1" t="s">
        <v>89</v>
      </c>
      <c r="H18153" s="1" t="s">
        <v>105</v>
      </c>
      <c r="I18153" s="1">
        <v>1347</v>
      </c>
      <c r="J18153" s="1">
        <f>MONTH(BART_Rides[[#This Row],[Date]])</f>
        <v>9</v>
      </c>
      <c r="K18153" s="1">
        <f>WEEKDAY(BART_Rides[[#This Row],[Date]],2)</f>
        <v>5</v>
      </c>
      <c r="L18153" s="1" t="str">
        <f>LEFT(BART_Rides[[#This Row],[Lines]],1)</f>
        <v>Y</v>
      </c>
      <c r="M18153" s="1" t="str">
        <f>IF(BART_Rides[[#This Row],[FirstLetter]]="Y","Yes","No")</f>
        <v>Yes</v>
      </c>
      <c r="N18153" s="1" t="str">
        <f>IF(OR(BART_Rides[[#This Row],[Station Code]]="EM", BART_Rides[[#This Row],[Station Code]]="MT", BART_Rides[[#This Row],[Station Code]]="PL", BART_Rides[[#This Row],[Station Code]]="CC"), "Yes", "No")</f>
        <v>No</v>
      </c>
    </row>
    <row r="18154" spans="6:14">
      <c r="F18154" s="3">
        <v>44464</v>
      </c>
      <c r="G18154" s="1" t="s">
        <v>89</v>
      </c>
      <c r="H18154" s="1" t="s">
        <v>105</v>
      </c>
      <c r="I18154" s="1">
        <v>544</v>
      </c>
      <c r="J18154" s="1">
        <f>MONTH(BART_Rides[[#This Row],[Date]])</f>
        <v>9</v>
      </c>
      <c r="K18154" s="1">
        <f>WEEKDAY(BART_Rides[[#This Row],[Date]],2)</f>
        <v>6</v>
      </c>
      <c r="L18154" s="1" t="str">
        <f>LEFT(BART_Rides[[#This Row],[Lines]],1)</f>
        <v>Y</v>
      </c>
      <c r="M18154" s="1" t="str">
        <f>IF(BART_Rides[[#This Row],[FirstLetter]]="Y","Yes","No")</f>
        <v>Yes</v>
      </c>
      <c r="N18154" s="1" t="str">
        <f>IF(OR(BART_Rides[[#This Row],[Station Code]]="EM", BART_Rides[[#This Row],[Station Code]]="MT", BART_Rides[[#This Row],[Station Code]]="PL", BART_Rides[[#This Row],[Station Code]]="CC"), "Yes", "No")</f>
        <v>No</v>
      </c>
    </row>
    <row r="18155" spans="6:14">
      <c r="F18155" s="3">
        <v>44465</v>
      </c>
      <c r="G18155" s="1" t="s">
        <v>89</v>
      </c>
      <c r="H18155" s="1" t="s">
        <v>105</v>
      </c>
      <c r="I18155" s="1">
        <v>393</v>
      </c>
      <c r="J18155" s="1">
        <f>MONTH(BART_Rides[[#This Row],[Date]])</f>
        <v>9</v>
      </c>
      <c r="K18155" s="1">
        <f>WEEKDAY(BART_Rides[[#This Row],[Date]],2)</f>
        <v>7</v>
      </c>
      <c r="L18155" s="1" t="str">
        <f>LEFT(BART_Rides[[#This Row],[Lines]],1)</f>
        <v>Y</v>
      </c>
      <c r="M18155" s="1" t="str">
        <f>IF(BART_Rides[[#This Row],[FirstLetter]]="Y","Yes","No")</f>
        <v>Yes</v>
      </c>
      <c r="N18155" s="1" t="str">
        <f>IF(OR(BART_Rides[[#This Row],[Station Code]]="EM", BART_Rides[[#This Row],[Station Code]]="MT", BART_Rides[[#This Row],[Station Code]]="PL", BART_Rides[[#This Row],[Station Code]]="CC"), "Yes", "No")</f>
        <v>No</v>
      </c>
    </row>
    <row r="18156" spans="6:14">
      <c r="F18156" s="3">
        <v>44466</v>
      </c>
      <c r="G18156" s="1" t="s">
        <v>89</v>
      </c>
      <c r="H18156" s="1" t="s">
        <v>105</v>
      </c>
      <c r="I18156" s="1">
        <v>1374</v>
      </c>
      <c r="J18156" s="1">
        <f>MONTH(BART_Rides[[#This Row],[Date]])</f>
        <v>9</v>
      </c>
      <c r="K18156" s="1">
        <f>WEEKDAY(BART_Rides[[#This Row],[Date]],2)</f>
        <v>1</v>
      </c>
      <c r="L18156" s="1" t="str">
        <f>LEFT(BART_Rides[[#This Row],[Lines]],1)</f>
        <v>Y</v>
      </c>
      <c r="M18156" s="1" t="str">
        <f>IF(BART_Rides[[#This Row],[FirstLetter]]="Y","Yes","No")</f>
        <v>Yes</v>
      </c>
      <c r="N18156" s="1" t="str">
        <f>IF(OR(BART_Rides[[#This Row],[Station Code]]="EM", BART_Rides[[#This Row],[Station Code]]="MT", BART_Rides[[#This Row],[Station Code]]="PL", BART_Rides[[#This Row],[Station Code]]="CC"), "Yes", "No")</f>
        <v>No</v>
      </c>
    </row>
    <row r="18157" spans="6:14">
      <c r="F18157" s="3">
        <v>44467</v>
      </c>
      <c r="G18157" s="1" t="s">
        <v>89</v>
      </c>
      <c r="H18157" s="1" t="s">
        <v>105</v>
      </c>
      <c r="I18157" s="1">
        <v>1366</v>
      </c>
      <c r="J18157" s="1">
        <f>MONTH(BART_Rides[[#This Row],[Date]])</f>
        <v>9</v>
      </c>
      <c r="K18157" s="1">
        <f>WEEKDAY(BART_Rides[[#This Row],[Date]],2)</f>
        <v>2</v>
      </c>
      <c r="L18157" s="1" t="str">
        <f>LEFT(BART_Rides[[#This Row],[Lines]],1)</f>
        <v>Y</v>
      </c>
      <c r="M18157" s="1" t="str">
        <f>IF(BART_Rides[[#This Row],[FirstLetter]]="Y","Yes","No")</f>
        <v>Yes</v>
      </c>
      <c r="N18157" s="1" t="str">
        <f>IF(OR(BART_Rides[[#This Row],[Station Code]]="EM", BART_Rides[[#This Row],[Station Code]]="MT", BART_Rides[[#This Row],[Station Code]]="PL", BART_Rides[[#This Row],[Station Code]]="CC"), "Yes", "No")</f>
        <v>No</v>
      </c>
    </row>
    <row r="18158" spans="6:14">
      <c r="F18158" s="3">
        <v>44468</v>
      </c>
      <c r="G18158" s="1" t="s">
        <v>89</v>
      </c>
      <c r="H18158" s="1" t="s">
        <v>105</v>
      </c>
      <c r="I18158" s="1">
        <v>1481</v>
      </c>
      <c r="J18158" s="1">
        <f>MONTH(BART_Rides[[#This Row],[Date]])</f>
        <v>9</v>
      </c>
      <c r="K18158" s="1">
        <f>WEEKDAY(BART_Rides[[#This Row],[Date]],2)</f>
        <v>3</v>
      </c>
      <c r="L18158" s="1" t="str">
        <f>LEFT(BART_Rides[[#This Row],[Lines]],1)</f>
        <v>Y</v>
      </c>
      <c r="M18158" s="1" t="str">
        <f>IF(BART_Rides[[#This Row],[FirstLetter]]="Y","Yes","No")</f>
        <v>Yes</v>
      </c>
      <c r="N18158" s="1" t="str">
        <f>IF(OR(BART_Rides[[#This Row],[Station Code]]="EM", BART_Rides[[#This Row],[Station Code]]="MT", BART_Rides[[#This Row],[Station Code]]="PL", BART_Rides[[#This Row],[Station Code]]="CC"), "Yes", "No")</f>
        <v>No</v>
      </c>
    </row>
    <row r="18159" spans="6:14">
      <c r="F18159" s="3">
        <v>44469</v>
      </c>
      <c r="G18159" s="1" t="s">
        <v>89</v>
      </c>
      <c r="H18159" s="1" t="s">
        <v>105</v>
      </c>
      <c r="I18159" s="1">
        <v>1476</v>
      </c>
      <c r="J18159" s="1">
        <f>MONTH(BART_Rides[[#This Row],[Date]])</f>
        <v>9</v>
      </c>
      <c r="K18159" s="1">
        <f>WEEKDAY(BART_Rides[[#This Row],[Date]],2)</f>
        <v>4</v>
      </c>
      <c r="L18159" s="1" t="str">
        <f>LEFT(BART_Rides[[#This Row],[Lines]],1)</f>
        <v>Y</v>
      </c>
      <c r="M18159" s="1" t="str">
        <f>IF(BART_Rides[[#This Row],[FirstLetter]]="Y","Yes","No")</f>
        <v>Yes</v>
      </c>
      <c r="N18159" s="1" t="str">
        <f>IF(OR(BART_Rides[[#This Row],[Station Code]]="EM", BART_Rides[[#This Row],[Station Code]]="MT", BART_Rides[[#This Row],[Station Code]]="PL", BART_Rides[[#This Row],[Station Code]]="CC"), "Yes", "No")</f>
        <v>No</v>
      </c>
    </row>
    <row r="18160" spans="6:14">
      <c r="F18160" s="3">
        <v>44470</v>
      </c>
      <c r="G18160" s="1" t="s">
        <v>89</v>
      </c>
      <c r="H18160" s="1" t="s">
        <v>105</v>
      </c>
      <c r="I18160" s="1">
        <v>1142</v>
      </c>
      <c r="J18160" s="1">
        <f>MONTH(BART_Rides[[#This Row],[Date]])</f>
        <v>10</v>
      </c>
      <c r="K18160" s="1">
        <f>WEEKDAY(BART_Rides[[#This Row],[Date]],2)</f>
        <v>5</v>
      </c>
      <c r="L18160" s="1" t="str">
        <f>LEFT(BART_Rides[[#This Row],[Lines]],1)</f>
        <v>Y</v>
      </c>
      <c r="M18160" s="1" t="str">
        <f>IF(BART_Rides[[#This Row],[FirstLetter]]="Y","Yes","No")</f>
        <v>Yes</v>
      </c>
      <c r="N18160" s="1" t="str">
        <f>IF(OR(BART_Rides[[#This Row],[Station Code]]="EM", BART_Rides[[#This Row],[Station Code]]="MT", BART_Rides[[#This Row],[Station Code]]="PL", BART_Rides[[#This Row],[Station Code]]="CC"), "Yes", "No")</f>
        <v>No</v>
      </c>
    </row>
    <row r="18161" spans="6:14">
      <c r="F18161" s="3">
        <v>44471</v>
      </c>
      <c r="G18161" s="1" t="s">
        <v>89</v>
      </c>
      <c r="H18161" s="1" t="s">
        <v>105</v>
      </c>
      <c r="I18161" s="1">
        <v>561</v>
      </c>
      <c r="J18161" s="1">
        <f>MONTH(BART_Rides[[#This Row],[Date]])</f>
        <v>10</v>
      </c>
      <c r="K18161" s="1">
        <f>WEEKDAY(BART_Rides[[#This Row],[Date]],2)</f>
        <v>6</v>
      </c>
      <c r="L18161" s="1" t="str">
        <f>LEFT(BART_Rides[[#This Row],[Lines]],1)</f>
        <v>Y</v>
      </c>
      <c r="M18161" s="1" t="str">
        <f>IF(BART_Rides[[#This Row],[FirstLetter]]="Y","Yes","No")</f>
        <v>Yes</v>
      </c>
      <c r="N18161" s="1" t="str">
        <f>IF(OR(BART_Rides[[#This Row],[Station Code]]="EM", BART_Rides[[#This Row],[Station Code]]="MT", BART_Rides[[#This Row],[Station Code]]="PL", BART_Rides[[#This Row],[Station Code]]="CC"), "Yes", "No")</f>
        <v>No</v>
      </c>
    </row>
    <row r="18162" spans="6:14">
      <c r="F18162" s="3">
        <v>44472</v>
      </c>
      <c r="G18162" s="1" t="s">
        <v>89</v>
      </c>
      <c r="H18162" s="1" t="s">
        <v>105</v>
      </c>
      <c r="I18162" s="1">
        <v>425</v>
      </c>
      <c r="J18162" s="1">
        <f>MONTH(BART_Rides[[#This Row],[Date]])</f>
        <v>10</v>
      </c>
      <c r="K18162" s="1">
        <f>WEEKDAY(BART_Rides[[#This Row],[Date]],2)</f>
        <v>7</v>
      </c>
      <c r="L18162" s="1" t="str">
        <f>LEFT(BART_Rides[[#This Row],[Lines]],1)</f>
        <v>Y</v>
      </c>
      <c r="M18162" s="1" t="str">
        <f>IF(BART_Rides[[#This Row],[FirstLetter]]="Y","Yes","No")</f>
        <v>Yes</v>
      </c>
      <c r="N18162" s="1" t="str">
        <f>IF(OR(BART_Rides[[#This Row],[Station Code]]="EM", BART_Rides[[#This Row],[Station Code]]="MT", BART_Rides[[#This Row],[Station Code]]="PL", BART_Rides[[#This Row],[Station Code]]="CC"), "Yes", "No")</f>
        <v>No</v>
      </c>
    </row>
    <row r="18163" spans="6:14">
      <c r="F18163" s="3">
        <v>44473</v>
      </c>
      <c r="G18163" s="1" t="s">
        <v>89</v>
      </c>
      <c r="H18163" s="1" t="s">
        <v>105</v>
      </c>
      <c r="I18163" s="1">
        <v>1074</v>
      </c>
      <c r="J18163" s="1">
        <f>MONTH(BART_Rides[[#This Row],[Date]])</f>
        <v>10</v>
      </c>
      <c r="K18163" s="1">
        <f>WEEKDAY(BART_Rides[[#This Row],[Date]],2)</f>
        <v>1</v>
      </c>
      <c r="L18163" s="1" t="str">
        <f>LEFT(BART_Rides[[#This Row],[Lines]],1)</f>
        <v>Y</v>
      </c>
      <c r="M18163" s="1" t="str">
        <f>IF(BART_Rides[[#This Row],[FirstLetter]]="Y","Yes","No")</f>
        <v>Yes</v>
      </c>
      <c r="N18163" s="1" t="str">
        <f>IF(OR(BART_Rides[[#This Row],[Station Code]]="EM", BART_Rides[[#This Row],[Station Code]]="MT", BART_Rides[[#This Row],[Station Code]]="PL", BART_Rides[[#This Row],[Station Code]]="CC"), "Yes", "No")</f>
        <v>No</v>
      </c>
    </row>
    <row r="18164" spans="6:14">
      <c r="F18164" s="3">
        <v>44474</v>
      </c>
      <c r="G18164" s="1" t="s">
        <v>89</v>
      </c>
      <c r="H18164" s="1" t="s">
        <v>105</v>
      </c>
      <c r="I18164" s="1">
        <v>1438</v>
      </c>
      <c r="J18164" s="1">
        <f>MONTH(BART_Rides[[#This Row],[Date]])</f>
        <v>10</v>
      </c>
      <c r="K18164" s="1">
        <f>WEEKDAY(BART_Rides[[#This Row],[Date]],2)</f>
        <v>2</v>
      </c>
      <c r="L18164" s="1" t="str">
        <f>LEFT(BART_Rides[[#This Row],[Lines]],1)</f>
        <v>Y</v>
      </c>
      <c r="M18164" s="1" t="str">
        <f>IF(BART_Rides[[#This Row],[FirstLetter]]="Y","Yes","No")</f>
        <v>Yes</v>
      </c>
      <c r="N18164" s="1" t="str">
        <f>IF(OR(BART_Rides[[#This Row],[Station Code]]="EM", BART_Rides[[#This Row],[Station Code]]="MT", BART_Rides[[#This Row],[Station Code]]="PL", BART_Rides[[#This Row],[Station Code]]="CC"), "Yes", "No")</f>
        <v>No</v>
      </c>
    </row>
    <row r="18165" spans="6:14">
      <c r="F18165" s="3">
        <v>44475</v>
      </c>
      <c r="G18165" s="1" t="s">
        <v>89</v>
      </c>
      <c r="H18165" s="1" t="s">
        <v>105</v>
      </c>
      <c r="I18165" s="1">
        <v>1413</v>
      </c>
      <c r="J18165" s="1">
        <f>MONTH(BART_Rides[[#This Row],[Date]])</f>
        <v>10</v>
      </c>
      <c r="K18165" s="1">
        <f>WEEKDAY(BART_Rides[[#This Row],[Date]],2)</f>
        <v>3</v>
      </c>
      <c r="L18165" s="1" t="str">
        <f>LEFT(BART_Rides[[#This Row],[Lines]],1)</f>
        <v>Y</v>
      </c>
      <c r="M18165" s="1" t="str">
        <f>IF(BART_Rides[[#This Row],[FirstLetter]]="Y","Yes","No")</f>
        <v>Yes</v>
      </c>
      <c r="N18165" s="1" t="str">
        <f>IF(OR(BART_Rides[[#This Row],[Station Code]]="EM", BART_Rides[[#This Row],[Station Code]]="MT", BART_Rides[[#This Row],[Station Code]]="PL", BART_Rides[[#This Row],[Station Code]]="CC"), "Yes", "No")</f>
        <v>No</v>
      </c>
    </row>
    <row r="18166" spans="6:14">
      <c r="F18166" s="3">
        <v>44476</v>
      </c>
      <c r="G18166" s="1" t="s">
        <v>89</v>
      </c>
      <c r="H18166" s="1" t="s">
        <v>105</v>
      </c>
      <c r="I18166" s="1">
        <v>1407</v>
      </c>
      <c r="J18166" s="1">
        <f>MONTH(BART_Rides[[#This Row],[Date]])</f>
        <v>10</v>
      </c>
      <c r="K18166" s="1">
        <f>WEEKDAY(BART_Rides[[#This Row],[Date]],2)</f>
        <v>4</v>
      </c>
      <c r="L18166" s="1" t="str">
        <f>LEFT(BART_Rides[[#This Row],[Lines]],1)</f>
        <v>Y</v>
      </c>
      <c r="M18166" s="1" t="str">
        <f>IF(BART_Rides[[#This Row],[FirstLetter]]="Y","Yes","No")</f>
        <v>Yes</v>
      </c>
      <c r="N18166" s="1" t="str">
        <f>IF(OR(BART_Rides[[#This Row],[Station Code]]="EM", BART_Rides[[#This Row],[Station Code]]="MT", BART_Rides[[#This Row],[Station Code]]="PL", BART_Rides[[#This Row],[Station Code]]="CC"), "Yes", "No")</f>
        <v>No</v>
      </c>
    </row>
    <row r="18167" spans="6:14">
      <c r="F18167" s="3">
        <v>44477</v>
      </c>
      <c r="G18167" s="1" t="s">
        <v>89</v>
      </c>
      <c r="H18167" s="1" t="s">
        <v>105</v>
      </c>
      <c r="I18167" s="1">
        <v>1374</v>
      </c>
      <c r="J18167" s="1">
        <f>MONTH(BART_Rides[[#This Row],[Date]])</f>
        <v>10</v>
      </c>
      <c r="K18167" s="1">
        <f>WEEKDAY(BART_Rides[[#This Row],[Date]],2)</f>
        <v>5</v>
      </c>
      <c r="L18167" s="1" t="str">
        <f>LEFT(BART_Rides[[#This Row],[Lines]],1)</f>
        <v>Y</v>
      </c>
      <c r="M18167" s="1" t="str">
        <f>IF(BART_Rides[[#This Row],[FirstLetter]]="Y","Yes","No")</f>
        <v>Yes</v>
      </c>
      <c r="N18167" s="1" t="str">
        <f>IF(OR(BART_Rides[[#This Row],[Station Code]]="EM", BART_Rides[[#This Row],[Station Code]]="MT", BART_Rides[[#This Row],[Station Code]]="PL", BART_Rides[[#This Row],[Station Code]]="CC"), "Yes", "No")</f>
        <v>No</v>
      </c>
    </row>
    <row r="18168" spans="6:14">
      <c r="F18168" s="3">
        <v>44478</v>
      </c>
      <c r="G18168" s="1" t="s">
        <v>89</v>
      </c>
      <c r="H18168" s="1" t="s">
        <v>105</v>
      </c>
      <c r="I18168" s="1">
        <v>682</v>
      </c>
      <c r="J18168" s="1">
        <f>MONTH(BART_Rides[[#This Row],[Date]])</f>
        <v>10</v>
      </c>
      <c r="K18168" s="1">
        <f>WEEKDAY(BART_Rides[[#This Row],[Date]],2)</f>
        <v>6</v>
      </c>
      <c r="L18168" s="1" t="str">
        <f>LEFT(BART_Rides[[#This Row],[Lines]],1)</f>
        <v>Y</v>
      </c>
      <c r="M18168" s="1" t="str">
        <f>IF(BART_Rides[[#This Row],[FirstLetter]]="Y","Yes","No")</f>
        <v>Yes</v>
      </c>
      <c r="N18168" s="1" t="str">
        <f>IF(OR(BART_Rides[[#This Row],[Station Code]]="EM", BART_Rides[[#This Row],[Station Code]]="MT", BART_Rides[[#This Row],[Station Code]]="PL", BART_Rides[[#This Row],[Station Code]]="CC"), "Yes", "No")</f>
        <v>No</v>
      </c>
    </row>
    <row r="18169" spans="6:14">
      <c r="F18169" s="3">
        <v>44479</v>
      </c>
      <c r="G18169" s="1" t="s">
        <v>89</v>
      </c>
      <c r="H18169" s="1" t="s">
        <v>105</v>
      </c>
      <c r="I18169" s="1">
        <v>405</v>
      </c>
      <c r="J18169" s="1">
        <f>MONTH(BART_Rides[[#This Row],[Date]])</f>
        <v>10</v>
      </c>
      <c r="K18169" s="1">
        <f>WEEKDAY(BART_Rides[[#This Row],[Date]],2)</f>
        <v>7</v>
      </c>
      <c r="L18169" s="1" t="str">
        <f>LEFT(BART_Rides[[#This Row],[Lines]],1)</f>
        <v>Y</v>
      </c>
      <c r="M18169" s="1" t="str">
        <f>IF(BART_Rides[[#This Row],[FirstLetter]]="Y","Yes","No")</f>
        <v>Yes</v>
      </c>
      <c r="N18169" s="1" t="str">
        <f>IF(OR(BART_Rides[[#This Row],[Station Code]]="EM", BART_Rides[[#This Row],[Station Code]]="MT", BART_Rides[[#This Row],[Station Code]]="PL", BART_Rides[[#This Row],[Station Code]]="CC"), "Yes", "No")</f>
        <v>No</v>
      </c>
    </row>
    <row r="18170" spans="6:14">
      <c r="F18170" s="3">
        <v>44480</v>
      </c>
      <c r="G18170" s="1" t="s">
        <v>89</v>
      </c>
      <c r="H18170" s="1" t="s">
        <v>105</v>
      </c>
      <c r="I18170" s="1">
        <v>1111</v>
      </c>
      <c r="J18170" s="1">
        <f>MONTH(BART_Rides[[#This Row],[Date]])</f>
        <v>10</v>
      </c>
      <c r="K18170" s="1">
        <f>WEEKDAY(BART_Rides[[#This Row],[Date]],2)</f>
        <v>1</v>
      </c>
      <c r="L18170" s="1" t="str">
        <f>LEFT(BART_Rides[[#This Row],[Lines]],1)</f>
        <v>Y</v>
      </c>
      <c r="M18170" s="1" t="str">
        <f>IF(BART_Rides[[#This Row],[FirstLetter]]="Y","Yes","No")</f>
        <v>Yes</v>
      </c>
      <c r="N18170" s="1" t="str">
        <f>IF(OR(BART_Rides[[#This Row],[Station Code]]="EM", BART_Rides[[#This Row],[Station Code]]="MT", BART_Rides[[#This Row],[Station Code]]="PL", BART_Rides[[#This Row],[Station Code]]="CC"), "Yes", "No")</f>
        <v>No</v>
      </c>
    </row>
    <row r="18171" spans="6:14">
      <c r="F18171" s="3">
        <v>44481</v>
      </c>
      <c r="G18171" s="1" t="s">
        <v>89</v>
      </c>
      <c r="H18171" s="1" t="s">
        <v>105</v>
      </c>
      <c r="I18171" s="1">
        <v>1404</v>
      </c>
      <c r="J18171" s="1">
        <f>MONTH(BART_Rides[[#This Row],[Date]])</f>
        <v>10</v>
      </c>
      <c r="K18171" s="1">
        <f>WEEKDAY(BART_Rides[[#This Row],[Date]],2)</f>
        <v>2</v>
      </c>
      <c r="L18171" s="1" t="str">
        <f>LEFT(BART_Rides[[#This Row],[Lines]],1)</f>
        <v>Y</v>
      </c>
      <c r="M18171" s="1" t="str">
        <f>IF(BART_Rides[[#This Row],[FirstLetter]]="Y","Yes","No")</f>
        <v>Yes</v>
      </c>
      <c r="N18171" s="1" t="str">
        <f>IF(OR(BART_Rides[[#This Row],[Station Code]]="EM", BART_Rides[[#This Row],[Station Code]]="MT", BART_Rides[[#This Row],[Station Code]]="PL", BART_Rides[[#This Row],[Station Code]]="CC"), "Yes", "No")</f>
        <v>No</v>
      </c>
    </row>
    <row r="18172" spans="6:14">
      <c r="F18172" s="3">
        <v>44482</v>
      </c>
      <c r="G18172" s="1" t="s">
        <v>89</v>
      </c>
      <c r="H18172" s="1" t="s">
        <v>105</v>
      </c>
      <c r="I18172" s="1">
        <v>1240</v>
      </c>
      <c r="J18172" s="1">
        <f>MONTH(BART_Rides[[#This Row],[Date]])</f>
        <v>10</v>
      </c>
      <c r="K18172" s="1">
        <f>WEEKDAY(BART_Rides[[#This Row],[Date]],2)</f>
        <v>3</v>
      </c>
      <c r="L18172" s="1" t="str">
        <f>LEFT(BART_Rides[[#This Row],[Lines]],1)</f>
        <v>Y</v>
      </c>
      <c r="M18172" s="1" t="str">
        <f>IF(BART_Rides[[#This Row],[FirstLetter]]="Y","Yes","No")</f>
        <v>Yes</v>
      </c>
      <c r="N18172" s="1" t="str">
        <f>IF(OR(BART_Rides[[#This Row],[Station Code]]="EM", BART_Rides[[#This Row],[Station Code]]="MT", BART_Rides[[#This Row],[Station Code]]="PL", BART_Rides[[#This Row],[Station Code]]="CC"), "Yes", "No")</f>
        <v>No</v>
      </c>
    </row>
    <row r="18173" spans="6:14">
      <c r="F18173" s="3">
        <v>44483</v>
      </c>
      <c r="G18173" s="1" t="s">
        <v>89</v>
      </c>
      <c r="H18173" s="1" t="s">
        <v>105</v>
      </c>
      <c r="I18173" s="1">
        <v>1100</v>
      </c>
      <c r="J18173" s="1">
        <f>MONTH(BART_Rides[[#This Row],[Date]])</f>
        <v>10</v>
      </c>
      <c r="K18173" s="1">
        <f>WEEKDAY(BART_Rides[[#This Row],[Date]],2)</f>
        <v>4</v>
      </c>
      <c r="L18173" s="1" t="str">
        <f>LEFT(BART_Rides[[#This Row],[Lines]],1)</f>
        <v>Y</v>
      </c>
      <c r="M18173" s="1" t="str">
        <f>IF(BART_Rides[[#This Row],[FirstLetter]]="Y","Yes","No")</f>
        <v>Yes</v>
      </c>
      <c r="N18173" s="1" t="str">
        <f>IF(OR(BART_Rides[[#This Row],[Station Code]]="EM", BART_Rides[[#This Row],[Station Code]]="MT", BART_Rides[[#This Row],[Station Code]]="PL", BART_Rides[[#This Row],[Station Code]]="CC"), "Yes", "No")</f>
        <v>No</v>
      </c>
    </row>
    <row r="18174" spans="6:14">
      <c r="F18174" s="3">
        <v>44484</v>
      </c>
      <c r="G18174" s="1" t="s">
        <v>89</v>
      </c>
      <c r="H18174" s="1" t="s">
        <v>105</v>
      </c>
      <c r="I18174" s="1">
        <v>995</v>
      </c>
      <c r="J18174" s="1">
        <f>MONTH(BART_Rides[[#This Row],[Date]])</f>
        <v>10</v>
      </c>
      <c r="K18174" s="1">
        <f>WEEKDAY(BART_Rides[[#This Row],[Date]],2)</f>
        <v>5</v>
      </c>
      <c r="L18174" s="1" t="str">
        <f>LEFT(BART_Rides[[#This Row],[Lines]],1)</f>
        <v>Y</v>
      </c>
      <c r="M18174" s="1" t="str">
        <f>IF(BART_Rides[[#This Row],[FirstLetter]]="Y","Yes","No")</f>
        <v>Yes</v>
      </c>
      <c r="N18174" s="1" t="str">
        <f>IF(OR(BART_Rides[[#This Row],[Station Code]]="EM", BART_Rides[[#This Row],[Station Code]]="MT", BART_Rides[[#This Row],[Station Code]]="PL", BART_Rides[[#This Row],[Station Code]]="CC"), "Yes", "No")</f>
        <v>No</v>
      </c>
    </row>
    <row r="18175" spans="6:14">
      <c r="F18175" s="3">
        <v>44485</v>
      </c>
      <c r="G18175" s="1" t="s">
        <v>89</v>
      </c>
      <c r="H18175" s="1" t="s">
        <v>105</v>
      </c>
      <c r="I18175" s="1">
        <v>380</v>
      </c>
      <c r="J18175" s="1">
        <f>MONTH(BART_Rides[[#This Row],[Date]])</f>
        <v>10</v>
      </c>
      <c r="K18175" s="1">
        <f>WEEKDAY(BART_Rides[[#This Row],[Date]],2)</f>
        <v>6</v>
      </c>
      <c r="L18175" s="1" t="str">
        <f>LEFT(BART_Rides[[#This Row],[Lines]],1)</f>
        <v>Y</v>
      </c>
      <c r="M18175" s="1" t="str">
        <f>IF(BART_Rides[[#This Row],[FirstLetter]]="Y","Yes","No")</f>
        <v>Yes</v>
      </c>
      <c r="N18175" s="1" t="str">
        <f>IF(OR(BART_Rides[[#This Row],[Station Code]]="EM", BART_Rides[[#This Row],[Station Code]]="MT", BART_Rides[[#This Row],[Station Code]]="PL", BART_Rides[[#This Row],[Station Code]]="CC"), "Yes", "No")</f>
        <v>No</v>
      </c>
    </row>
    <row r="18176" spans="6:14">
      <c r="F18176" s="3">
        <v>44486</v>
      </c>
      <c r="G18176" s="1" t="s">
        <v>89</v>
      </c>
      <c r="H18176" s="1" t="s">
        <v>105</v>
      </c>
      <c r="I18176" s="1">
        <v>238</v>
      </c>
      <c r="J18176" s="1">
        <f>MONTH(BART_Rides[[#This Row],[Date]])</f>
        <v>10</v>
      </c>
      <c r="K18176" s="1">
        <f>WEEKDAY(BART_Rides[[#This Row],[Date]],2)</f>
        <v>7</v>
      </c>
      <c r="L18176" s="1" t="str">
        <f>LEFT(BART_Rides[[#This Row],[Lines]],1)</f>
        <v>Y</v>
      </c>
      <c r="M18176" s="1" t="str">
        <f>IF(BART_Rides[[#This Row],[FirstLetter]]="Y","Yes","No")</f>
        <v>Yes</v>
      </c>
      <c r="N18176" s="1" t="str">
        <f>IF(OR(BART_Rides[[#This Row],[Station Code]]="EM", BART_Rides[[#This Row],[Station Code]]="MT", BART_Rides[[#This Row],[Station Code]]="PL", BART_Rides[[#This Row],[Station Code]]="CC"), "Yes", "No")</f>
        <v>No</v>
      </c>
    </row>
    <row r="18177" spans="6:14">
      <c r="F18177" s="3">
        <v>44487</v>
      </c>
      <c r="G18177" s="1" t="s">
        <v>89</v>
      </c>
      <c r="H18177" s="1" t="s">
        <v>105</v>
      </c>
      <c r="I18177" s="1">
        <v>886</v>
      </c>
      <c r="J18177" s="1">
        <f>MONTH(BART_Rides[[#This Row],[Date]])</f>
        <v>10</v>
      </c>
      <c r="K18177" s="1">
        <f>WEEKDAY(BART_Rides[[#This Row],[Date]],2)</f>
        <v>1</v>
      </c>
      <c r="L18177" s="1" t="str">
        <f>LEFT(BART_Rides[[#This Row],[Lines]],1)</f>
        <v>Y</v>
      </c>
      <c r="M18177" s="1" t="str">
        <f>IF(BART_Rides[[#This Row],[FirstLetter]]="Y","Yes","No")</f>
        <v>Yes</v>
      </c>
      <c r="N18177" s="1" t="str">
        <f>IF(OR(BART_Rides[[#This Row],[Station Code]]="EM", BART_Rides[[#This Row],[Station Code]]="MT", BART_Rides[[#This Row],[Station Code]]="PL", BART_Rides[[#This Row],[Station Code]]="CC"), "Yes", "No")</f>
        <v>No</v>
      </c>
    </row>
    <row r="18178" spans="6:14">
      <c r="F18178" s="3">
        <v>44488</v>
      </c>
      <c r="G18178" s="1" t="s">
        <v>89</v>
      </c>
      <c r="H18178" s="1" t="s">
        <v>105</v>
      </c>
      <c r="I18178" s="1">
        <v>1083</v>
      </c>
      <c r="J18178" s="1">
        <f>MONTH(BART_Rides[[#This Row],[Date]])</f>
        <v>10</v>
      </c>
      <c r="K18178" s="1">
        <f>WEEKDAY(BART_Rides[[#This Row],[Date]],2)</f>
        <v>2</v>
      </c>
      <c r="L18178" s="1" t="str">
        <f>LEFT(BART_Rides[[#This Row],[Lines]],1)</f>
        <v>Y</v>
      </c>
      <c r="M18178" s="1" t="str">
        <f>IF(BART_Rides[[#This Row],[FirstLetter]]="Y","Yes","No")</f>
        <v>Yes</v>
      </c>
      <c r="N18178" s="1" t="str">
        <f>IF(OR(BART_Rides[[#This Row],[Station Code]]="EM", BART_Rides[[#This Row],[Station Code]]="MT", BART_Rides[[#This Row],[Station Code]]="PL", BART_Rides[[#This Row],[Station Code]]="CC"), "Yes", "No")</f>
        <v>No</v>
      </c>
    </row>
    <row r="18179" spans="6:14">
      <c r="F18179" s="3">
        <v>44489</v>
      </c>
      <c r="G18179" s="1" t="s">
        <v>89</v>
      </c>
      <c r="H18179" s="1" t="s">
        <v>105</v>
      </c>
      <c r="I18179" s="1">
        <v>1432</v>
      </c>
      <c r="J18179" s="1">
        <f>MONTH(BART_Rides[[#This Row],[Date]])</f>
        <v>10</v>
      </c>
      <c r="K18179" s="1">
        <f>WEEKDAY(BART_Rides[[#This Row],[Date]],2)</f>
        <v>3</v>
      </c>
      <c r="L18179" s="1" t="str">
        <f>LEFT(BART_Rides[[#This Row],[Lines]],1)</f>
        <v>Y</v>
      </c>
      <c r="M18179" s="1" t="str">
        <f>IF(BART_Rides[[#This Row],[FirstLetter]]="Y","Yes","No")</f>
        <v>Yes</v>
      </c>
      <c r="N18179" s="1" t="str">
        <f>IF(OR(BART_Rides[[#This Row],[Station Code]]="EM", BART_Rides[[#This Row],[Station Code]]="MT", BART_Rides[[#This Row],[Station Code]]="PL", BART_Rides[[#This Row],[Station Code]]="CC"), "Yes", "No")</f>
        <v>No</v>
      </c>
    </row>
    <row r="18180" spans="6:14">
      <c r="F18180" s="3">
        <v>44490</v>
      </c>
      <c r="G18180" s="1" t="s">
        <v>89</v>
      </c>
      <c r="H18180" s="1" t="s">
        <v>105</v>
      </c>
      <c r="I18180" s="1">
        <v>1406</v>
      </c>
      <c r="J18180" s="1">
        <f>MONTH(BART_Rides[[#This Row],[Date]])</f>
        <v>10</v>
      </c>
      <c r="K18180" s="1">
        <f>WEEKDAY(BART_Rides[[#This Row],[Date]],2)</f>
        <v>4</v>
      </c>
      <c r="L18180" s="1" t="str">
        <f>LEFT(BART_Rides[[#This Row],[Lines]],1)</f>
        <v>Y</v>
      </c>
      <c r="M18180" s="1" t="str">
        <f>IF(BART_Rides[[#This Row],[FirstLetter]]="Y","Yes","No")</f>
        <v>Yes</v>
      </c>
      <c r="N18180" s="1" t="str">
        <f>IF(OR(BART_Rides[[#This Row],[Station Code]]="EM", BART_Rides[[#This Row],[Station Code]]="MT", BART_Rides[[#This Row],[Station Code]]="PL", BART_Rides[[#This Row],[Station Code]]="CC"), "Yes", "No")</f>
        <v>No</v>
      </c>
    </row>
    <row r="18181" spans="6:14">
      <c r="F18181" s="3">
        <v>44491</v>
      </c>
      <c r="G18181" s="1" t="s">
        <v>89</v>
      </c>
      <c r="H18181" s="1" t="s">
        <v>105</v>
      </c>
      <c r="I18181" s="1">
        <v>1345</v>
      </c>
      <c r="J18181" s="1">
        <f>MONTH(BART_Rides[[#This Row],[Date]])</f>
        <v>10</v>
      </c>
      <c r="K18181" s="1">
        <f>WEEKDAY(BART_Rides[[#This Row],[Date]],2)</f>
        <v>5</v>
      </c>
      <c r="L18181" s="1" t="str">
        <f>LEFT(BART_Rides[[#This Row],[Lines]],1)</f>
        <v>Y</v>
      </c>
      <c r="M18181" s="1" t="str">
        <f>IF(BART_Rides[[#This Row],[FirstLetter]]="Y","Yes","No")</f>
        <v>Yes</v>
      </c>
      <c r="N18181" s="1" t="str">
        <f>IF(OR(BART_Rides[[#This Row],[Station Code]]="EM", BART_Rides[[#This Row],[Station Code]]="MT", BART_Rides[[#This Row],[Station Code]]="PL", BART_Rides[[#This Row],[Station Code]]="CC"), "Yes", "No")</f>
        <v>No</v>
      </c>
    </row>
    <row r="18182" spans="6:14">
      <c r="F18182" s="3">
        <v>44492</v>
      </c>
      <c r="G18182" s="1" t="s">
        <v>89</v>
      </c>
      <c r="H18182" s="1" t="s">
        <v>105</v>
      </c>
      <c r="I18182" s="1">
        <v>509</v>
      </c>
      <c r="J18182" s="1">
        <f>MONTH(BART_Rides[[#This Row],[Date]])</f>
        <v>10</v>
      </c>
      <c r="K18182" s="1">
        <f>WEEKDAY(BART_Rides[[#This Row],[Date]],2)</f>
        <v>6</v>
      </c>
      <c r="L18182" s="1" t="str">
        <f>LEFT(BART_Rides[[#This Row],[Lines]],1)</f>
        <v>Y</v>
      </c>
      <c r="M18182" s="1" t="str">
        <f>IF(BART_Rides[[#This Row],[FirstLetter]]="Y","Yes","No")</f>
        <v>Yes</v>
      </c>
      <c r="N18182" s="1" t="str">
        <f>IF(OR(BART_Rides[[#This Row],[Station Code]]="EM", BART_Rides[[#This Row],[Station Code]]="MT", BART_Rides[[#This Row],[Station Code]]="PL", BART_Rides[[#This Row],[Station Code]]="CC"), "Yes", "No")</f>
        <v>No</v>
      </c>
    </row>
    <row r="18183" spans="6:14">
      <c r="F18183" s="3">
        <v>44493</v>
      </c>
      <c r="G18183" s="1" t="s">
        <v>89</v>
      </c>
      <c r="H18183" s="1" t="s">
        <v>105</v>
      </c>
      <c r="I18183" s="1">
        <v>266</v>
      </c>
      <c r="J18183" s="1">
        <f>MONTH(BART_Rides[[#This Row],[Date]])</f>
        <v>10</v>
      </c>
      <c r="K18183" s="1">
        <f>WEEKDAY(BART_Rides[[#This Row],[Date]],2)</f>
        <v>7</v>
      </c>
      <c r="L18183" s="1" t="str">
        <f>LEFT(BART_Rides[[#This Row],[Lines]],1)</f>
        <v>Y</v>
      </c>
      <c r="M18183" s="1" t="str">
        <f>IF(BART_Rides[[#This Row],[FirstLetter]]="Y","Yes","No")</f>
        <v>Yes</v>
      </c>
      <c r="N18183" s="1" t="str">
        <f>IF(OR(BART_Rides[[#This Row],[Station Code]]="EM", BART_Rides[[#This Row],[Station Code]]="MT", BART_Rides[[#This Row],[Station Code]]="PL", BART_Rides[[#This Row],[Station Code]]="CC"), "Yes", "No")</f>
        <v>No</v>
      </c>
    </row>
    <row r="18184" spans="6:14">
      <c r="F18184" s="3">
        <v>44494</v>
      </c>
      <c r="G18184" s="1" t="s">
        <v>89</v>
      </c>
      <c r="H18184" s="1" t="s">
        <v>105</v>
      </c>
      <c r="I18184" s="1">
        <v>1340</v>
      </c>
      <c r="J18184" s="1">
        <f>MONTH(BART_Rides[[#This Row],[Date]])</f>
        <v>10</v>
      </c>
      <c r="K18184" s="1">
        <f>WEEKDAY(BART_Rides[[#This Row],[Date]],2)</f>
        <v>1</v>
      </c>
      <c r="L18184" s="1" t="str">
        <f>LEFT(BART_Rides[[#This Row],[Lines]],1)</f>
        <v>Y</v>
      </c>
      <c r="M18184" s="1" t="str">
        <f>IF(BART_Rides[[#This Row],[FirstLetter]]="Y","Yes","No")</f>
        <v>Yes</v>
      </c>
      <c r="N18184" s="1" t="str">
        <f>IF(OR(BART_Rides[[#This Row],[Station Code]]="EM", BART_Rides[[#This Row],[Station Code]]="MT", BART_Rides[[#This Row],[Station Code]]="PL", BART_Rides[[#This Row],[Station Code]]="CC"), "Yes", "No")</f>
        <v>No</v>
      </c>
    </row>
    <row r="18185" spans="6:14">
      <c r="F18185" s="3">
        <v>44495</v>
      </c>
      <c r="G18185" s="1" t="s">
        <v>89</v>
      </c>
      <c r="H18185" s="1" t="s">
        <v>105</v>
      </c>
      <c r="I18185" s="1">
        <v>1536</v>
      </c>
      <c r="J18185" s="1">
        <f>MONTH(BART_Rides[[#This Row],[Date]])</f>
        <v>10</v>
      </c>
      <c r="K18185" s="1">
        <f>WEEKDAY(BART_Rides[[#This Row],[Date]],2)</f>
        <v>2</v>
      </c>
      <c r="L18185" s="1" t="str">
        <f>LEFT(BART_Rides[[#This Row],[Lines]],1)</f>
        <v>Y</v>
      </c>
      <c r="M18185" s="1" t="str">
        <f>IF(BART_Rides[[#This Row],[FirstLetter]]="Y","Yes","No")</f>
        <v>Yes</v>
      </c>
      <c r="N18185" s="1" t="str">
        <f>IF(OR(BART_Rides[[#This Row],[Station Code]]="EM", BART_Rides[[#This Row],[Station Code]]="MT", BART_Rides[[#This Row],[Station Code]]="PL", BART_Rides[[#This Row],[Station Code]]="CC"), "Yes", "No")</f>
        <v>No</v>
      </c>
    </row>
    <row r="18186" spans="6:14">
      <c r="F18186" s="3">
        <v>44496</v>
      </c>
      <c r="G18186" s="1" t="s">
        <v>89</v>
      </c>
      <c r="H18186" s="1" t="s">
        <v>105</v>
      </c>
      <c r="I18186" s="1">
        <v>1484</v>
      </c>
      <c r="J18186" s="1">
        <f>MONTH(BART_Rides[[#This Row],[Date]])</f>
        <v>10</v>
      </c>
      <c r="K18186" s="1">
        <f>WEEKDAY(BART_Rides[[#This Row],[Date]],2)</f>
        <v>3</v>
      </c>
      <c r="L18186" s="1" t="str">
        <f>LEFT(BART_Rides[[#This Row],[Lines]],1)</f>
        <v>Y</v>
      </c>
      <c r="M18186" s="1" t="str">
        <f>IF(BART_Rides[[#This Row],[FirstLetter]]="Y","Yes","No")</f>
        <v>Yes</v>
      </c>
      <c r="N18186" s="1" t="str">
        <f>IF(OR(BART_Rides[[#This Row],[Station Code]]="EM", BART_Rides[[#This Row],[Station Code]]="MT", BART_Rides[[#This Row],[Station Code]]="PL", BART_Rides[[#This Row],[Station Code]]="CC"), "Yes", "No")</f>
        <v>No</v>
      </c>
    </row>
    <row r="18187" spans="6:14">
      <c r="F18187" s="3">
        <v>44497</v>
      </c>
      <c r="G18187" s="1" t="s">
        <v>89</v>
      </c>
      <c r="H18187" s="1" t="s">
        <v>105</v>
      </c>
      <c r="I18187" s="1">
        <v>1474</v>
      </c>
      <c r="J18187" s="1">
        <f>MONTH(BART_Rides[[#This Row],[Date]])</f>
        <v>10</v>
      </c>
      <c r="K18187" s="1">
        <f>WEEKDAY(BART_Rides[[#This Row],[Date]],2)</f>
        <v>4</v>
      </c>
      <c r="L18187" s="1" t="str">
        <f>LEFT(BART_Rides[[#This Row],[Lines]],1)</f>
        <v>Y</v>
      </c>
      <c r="M18187" s="1" t="str">
        <f>IF(BART_Rides[[#This Row],[FirstLetter]]="Y","Yes","No")</f>
        <v>Yes</v>
      </c>
      <c r="N18187" s="1" t="str">
        <f>IF(OR(BART_Rides[[#This Row],[Station Code]]="EM", BART_Rides[[#This Row],[Station Code]]="MT", BART_Rides[[#This Row],[Station Code]]="PL", BART_Rides[[#This Row],[Station Code]]="CC"), "Yes", "No")</f>
        <v>No</v>
      </c>
    </row>
    <row r="18188" spans="6:14">
      <c r="F18188" s="3">
        <v>44498</v>
      </c>
      <c r="G18188" s="1" t="s">
        <v>89</v>
      </c>
      <c r="H18188" s="1" t="s">
        <v>105</v>
      </c>
      <c r="I18188" s="1">
        <v>1331</v>
      </c>
      <c r="J18188" s="1">
        <f>MONTH(BART_Rides[[#This Row],[Date]])</f>
        <v>10</v>
      </c>
      <c r="K18188" s="1">
        <f>WEEKDAY(BART_Rides[[#This Row],[Date]],2)</f>
        <v>5</v>
      </c>
      <c r="L18188" s="1" t="str">
        <f>LEFT(BART_Rides[[#This Row],[Lines]],1)</f>
        <v>Y</v>
      </c>
      <c r="M18188" s="1" t="str">
        <f>IF(BART_Rides[[#This Row],[FirstLetter]]="Y","Yes","No")</f>
        <v>Yes</v>
      </c>
      <c r="N18188" s="1" t="str">
        <f>IF(OR(BART_Rides[[#This Row],[Station Code]]="EM", BART_Rides[[#This Row],[Station Code]]="MT", BART_Rides[[#This Row],[Station Code]]="PL", BART_Rides[[#This Row],[Station Code]]="CC"), "Yes", "No")</f>
        <v>No</v>
      </c>
    </row>
    <row r="18189" spans="6:14">
      <c r="F18189" s="3">
        <v>44499</v>
      </c>
      <c r="G18189" s="1" t="s">
        <v>89</v>
      </c>
      <c r="H18189" s="1" t="s">
        <v>105</v>
      </c>
      <c r="I18189" s="1">
        <v>494</v>
      </c>
      <c r="J18189" s="1">
        <f>MONTH(BART_Rides[[#This Row],[Date]])</f>
        <v>10</v>
      </c>
      <c r="K18189" s="1">
        <f>WEEKDAY(BART_Rides[[#This Row],[Date]],2)</f>
        <v>6</v>
      </c>
      <c r="L18189" s="1" t="str">
        <f>LEFT(BART_Rides[[#This Row],[Lines]],1)</f>
        <v>Y</v>
      </c>
      <c r="M18189" s="1" t="str">
        <f>IF(BART_Rides[[#This Row],[FirstLetter]]="Y","Yes","No")</f>
        <v>Yes</v>
      </c>
      <c r="N18189" s="1" t="str">
        <f>IF(OR(BART_Rides[[#This Row],[Station Code]]="EM", BART_Rides[[#This Row],[Station Code]]="MT", BART_Rides[[#This Row],[Station Code]]="PL", BART_Rides[[#This Row],[Station Code]]="CC"), "Yes", "No")</f>
        <v>No</v>
      </c>
    </row>
    <row r="18190" spans="6:14">
      <c r="F18190" s="3">
        <v>44500</v>
      </c>
      <c r="G18190" s="1" t="s">
        <v>89</v>
      </c>
      <c r="H18190" s="1" t="s">
        <v>105</v>
      </c>
      <c r="I18190" s="1">
        <v>395</v>
      </c>
      <c r="J18190" s="1">
        <f>MONTH(BART_Rides[[#This Row],[Date]])</f>
        <v>10</v>
      </c>
      <c r="K18190" s="1">
        <f>WEEKDAY(BART_Rides[[#This Row],[Date]],2)</f>
        <v>7</v>
      </c>
      <c r="L18190" s="1" t="str">
        <f>LEFT(BART_Rides[[#This Row],[Lines]],1)</f>
        <v>Y</v>
      </c>
      <c r="M18190" s="1" t="str">
        <f>IF(BART_Rides[[#This Row],[FirstLetter]]="Y","Yes","No")</f>
        <v>Yes</v>
      </c>
      <c r="N18190" s="1" t="str">
        <f>IF(OR(BART_Rides[[#This Row],[Station Code]]="EM", BART_Rides[[#This Row],[Station Code]]="MT", BART_Rides[[#This Row],[Station Code]]="PL", BART_Rides[[#This Row],[Station Code]]="CC"), "Yes", "No")</f>
        <v>No</v>
      </c>
    </row>
    <row r="18191" spans="6:14">
      <c r="F18191" s="3">
        <v>44501</v>
      </c>
      <c r="G18191" s="1" t="s">
        <v>89</v>
      </c>
      <c r="H18191" s="1" t="s">
        <v>105</v>
      </c>
      <c r="I18191" s="1">
        <v>1374</v>
      </c>
      <c r="J18191" s="1">
        <f>MONTH(BART_Rides[[#This Row],[Date]])</f>
        <v>11</v>
      </c>
      <c r="K18191" s="1">
        <f>WEEKDAY(BART_Rides[[#This Row],[Date]],2)</f>
        <v>1</v>
      </c>
      <c r="L18191" s="1" t="str">
        <f>LEFT(BART_Rides[[#This Row],[Lines]],1)</f>
        <v>Y</v>
      </c>
      <c r="M18191" s="1" t="str">
        <f>IF(BART_Rides[[#This Row],[FirstLetter]]="Y","Yes","No")</f>
        <v>Yes</v>
      </c>
      <c r="N18191" s="1" t="str">
        <f>IF(OR(BART_Rides[[#This Row],[Station Code]]="EM", BART_Rides[[#This Row],[Station Code]]="MT", BART_Rides[[#This Row],[Station Code]]="PL", BART_Rides[[#This Row],[Station Code]]="CC"), "Yes", "No")</f>
        <v>No</v>
      </c>
    </row>
    <row r="18192" spans="6:14">
      <c r="F18192" s="3">
        <v>44502</v>
      </c>
      <c r="G18192" s="1" t="s">
        <v>89</v>
      </c>
      <c r="H18192" s="1" t="s">
        <v>105</v>
      </c>
      <c r="I18192" s="1">
        <v>1522</v>
      </c>
      <c r="J18192" s="1">
        <f>MONTH(BART_Rides[[#This Row],[Date]])</f>
        <v>11</v>
      </c>
      <c r="K18192" s="1">
        <f>WEEKDAY(BART_Rides[[#This Row],[Date]],2)</f>
        <v>2</v>
      </c>
      <c r="L18192" s="1" t="str">
        <f>LEFT(BART_Rides[[#This Row],[Lines]],1)</f>
        <v>Y</v>
      </c>
      <c r="M18192" s="1" t="str">
        <f>IF(BART_Rides[[#This Row],[FirstLetter]]="Y","Yes","No")</f>
        <v>Yes</v>
      </c>
      <c r="N18192" s="1" t="str">
        <f>IF(OR(BART_Rides[[#This Row],[Station Code]]="EM", BART_Rides[[#This Row],[Station Code]]="MT", BART_Rides[[#This Row],[Station Code]]="PL", BART_Rides[[#This Row],[Station Code]]="CC"), "Yes", "No")</f>
        <v>No</v>
      </c>
    </row>
    <row r="18193" spans="6:14">
      <c r="F18193" s="3">
        <v>44503</v>
      </c>
      <c r="G18193" s="1" t="s">
        <v>89</v>
      </c>
      <c r="H18193" s="1" t="s">
        <v>105</v>
      </c>
      <c r="I18193" s="1">
        <v>1537</v>
      </c>
      <c r="J18193" s="1">
        <f>MONTH(BART_Rides[[#This Row],[Date]])</f>
        <v>11</v>
      </c>
      <c r="K18193" s="1">
        <f>WEEKDAY(BART_Rides[[#This Row],[Date]],2)</f>
        <v>3</v>
      </c>
      <c r="L18193" s="1" t="str">
        <f>LEFT(BART_Rides[[#This Row],[Lines]],1)</f>
        <v>Y</v>
      </c>
      <c r="M18193" s="1" t="str">
        <f>IF(BART_Rides[[#This Row],[FirstLetter]]="Y","Yes","No")</f>
        <v>Yes</v>
      </c>
      <c r="N18193" s="1" t="str">
        <f>IF(OR(BART_Rides[[#This Row],[Station Code]]="EM", BART_Rides[[#This Row],[Station Code]]="MT", BART_Rides[[#This Row],[Station Code]]="PL", BART_Rides[[#This Row],[Station Code]]="CC"), "Yes", "No")</f>
        <v>No</v>
      </c>
    </row>
    <row r="18194" spans="6:14">
      <c r="F18194" s="3">
        <v>44504</v>
      </c>
      <c r="G18194" s="1" t="s">
        <v>89</v>
      </c>
      <c r="H18194" s="1" t="s">
        <v>105</v>
      </c>
      <c r="I18194" s="1">
        <v>1498</v>
      </c>
      <c r="J18194" s="1">
        <f>MONTH(BART_Rides[[#This Row],[Date]])</f>
        <v>11</v>
      </c>
      <c r="K18194" s="1">
        <f>WEEKDAY(BART_Rides[[#This Row],[Date]],2)</f>
        <v>4</v>
      </c>
      <c r="L18194" s="1" t="str">
        <f>LEFT(BART_Rides[[#This Row],[Lines]],1)</f>
        <v>Y</v>
      </c>
      <c r="M18194" s="1" t="str">
        <f>IF(BART_Rides[[#This Row],[FirstLetter]]="Y","Yes","No")</f>
        <v>Yes</v>
      </c>
      <c r="N18194" s="1" t="str">
        <f>IF(OR(BART_Rides[[#This Row],[Station Code]]="EM", BART_Rides[[#This Row],[Station Code]]="MT", BART_Rides[[#This Row],[Station Code]]="PL", BART_Rides[[#This Row],[Station Code]]="CC"), "Yes", "No")</f>
        <v>No</v>
      </c>
    </row>
    <row r="18195" spans="6:14">
      <c r="F18195" s="3">
        <v>44505</v>
      </c>
      <c r="G18195" s="1" t="s">
        <v>89</v>
      </c>
      <c r="H18195" s="1" t="s">
        <v>105</v>
      </c>
      <c r="I18195" s="1">
        <v>1363</v>
      </c>
      <c r="J18195" s="1">
        <f>MONTH(BART_Rides[[#This Row],[Date]])</f>
        <v>11</v>
      </c>
      <c r="K18195" s="1">
        <f>WEEKDAY(BART_Rides[[#This Row],[Date]],2)</f>
        <v>5</v>
      </c>
      <c r="L18195" s="1" t="str">
        <f>LEFT(BART_Rides[[#This Row],[Lines]],1)</f>
        <v>Y</v>
      </c>
      <c r="M18195" s="1" t="str">
        <f>IF(BART_Rides[[#This Row],[FirstLetter]]="Y","Yes","No")</f>
        <v>Yes</v>
      </c>
      <c r="N18195" s="1" t="str">
        <f>IF(OR(BART_Rides[[#This Row],[Station Code]]="EM", BART_Rides[[#This Row],[Station Code]]="MT", BART_Rides[[#This Row],[Station Code]]="PL", BART_Rides[[#This Row],[Station Code]]="CC"), "Yes", "No")</f>
        <v>No</v>
      </c>
    </row>
    <row r="18196" spans="6:14">
      <c r="F18196" s="3">
        <v>44506</v>
      </c>
      <c r="G18196" s="1" t="s">
        <v>89</v>
      </c>
      <c r="H18196" s="1" t="s">
        <v>105</v>
      </c>
      <c r="I18196" s="1">
        <v>531</v>
      </c>
      <c r="J18196" s="1">
        <f>MONTH(BART_Rides[[#This Row],[Date]])</f>
        <v>11</v>
      </c>
      <c r="K18196" s="1">
        <f>WEEKDAY(BART_Rides[[#This Row],[Date]],2)</f>
        <v>6</v>
      </c>
      <c r="L18196" s="1" t="str">
        <f>LEFT(BART_Rides[[#This Row],[Lines]],1)</f>
        <v>Y</v>
      </c>
      <c r="M18196" s="1" t="str">
        <f>IF(BART_Rides[[#This Row],[FirstLetter]]="Y","Yes","No")</f>
        <v>Yes</v>
      </c>
      <c r="N18196" s="1" t="str">
        <f>IF(OR(BART_Rides[[#This Row],[Station Code]]="EM", BART_Rides[[#This Row],[Station Code]]="MT", BART_Rides[[#This Row],[Station Code]]="PL", BART_Rides[[#This Row],[Station Code]]="CC"), "Yes", "No")</f>
        <v>No</v>
      </c>
    </row>
    <row r="18197" spans="6:14">
      <c r="F18197" s="3">
        <v>44507</v>
      </c>
      <c r="G18197" s="1" t="s">
        <v>89</v>
      </c>
      <c r="H18197" s="1" t="s">
        <v>105</v>
      </c>
      <c r="I18197" s="1">
        <v>404</v>
      </c>
      <c r="J18197" s="1">
        <f>MONTH(BART_Rides[[#This Row],[Date]])</f>
        <v>11</v>
      </c>
      <c r="K18197" s="1">
        <f>WEEKDAY(BART_Rides[[#This Row],[Date]],2)</f>
        <v>7</v>
      </c>
      <c r="L18197" s="1" t="str">
        <f>LEFT(BART_Rides[[#This Row],[Lines]],1)</f>
        <v>Y</v>
      </c>
      <c r="M18197" s="1" t="str">
        <f>IF(BART_Rides[[#This Row],[FirstLetter]]="Y","Yes","No")</f>
        <v>Yes</v>
      </c>
      <c r="N18197" s="1" t="str">
        <f>IF(OR(BART_Rides[[#This Row],[Station Code]]="EM", BART_Rides[[#This Row],[Station Code]]="MT", BART_Rides[[#This Row],[Station Code]]="PL", BART_Rides[[#This Row],[Station Code]]="CC"), "Yes", "No")</f>
        <v>No</v>
      </c>
    </row>
    <row r="18198" spans="6:14">
      <c r="F18198" s="3">
        <v>44508</v>
      </c>
      <c r="G18198" s="1" t="s">
        <v>89</v>
      </c>
      <c r="H18198" s="1" t="s">
        <v>105</v>
      </c>
      <c r="I18198" s="1">
        <v>1441</v>
      </c>
      <c r="J18198" s="1">
        <f>MONTH(BART_Rides[[#This Row],[Date]])</f>
        <v>11</v>
      </c>
      <c r="K18198" s="1">
        <f>WEEKDAY(BART_Rides[[#This Row],[Date]],2)</f>
        <v>1</v>
      </c>
      <c r="L18198" s="1" t="str">
        <f>LEFT(BART_Rides[[#This Row],[Lines]],1)</f>
        <v>Y</v>
      </c>
      <c r="M18198" s="1" t="str">
        <f>IF(BART_Rides[[#This Row],[FirstLetter]]="Y","Yes","No")</f>
        <v>Yes</v>
      </c>
      <c r="N18198" s="1" t="str">
        <f>IF(OR(BART_Rides[[#This Row],[Station Code]]="EM", BART_Rides[[#This Row],[Station Code]]="MT", BART_Rides[[#This Row],[Station Code]]="PL", BART_Rides[[#This Row],[Station Code]]="CC"), "Yes", "No")</f>
        <v>No</v>
      </c>
    </row>
    <row r="18199" spans="6:14">
      <c r="F18199" s="3">
        <v>44509</v>
      </c>
      <c r="G18199" s="1" t="s">
        <v>89</v>
      </c>
      <c r="H18199" s="1" t="s">
        <v>105</v>
      </c>
      <c r="I18199" s="1">
        <v>1483</v>
      </c>
      <c r="J18199" s="1">
        <f>MONTH(BART_Rides[[#This Row],[Date]])</f>
        <v>11</v>
      </c>
      <c r="K18199" s="1">
        <f>WEEKDAY(BART_Rides[[#This Row],[Date]],2)</f>
        <v>2</v>
      </c>
      <c r="L18199" s="1" t="str">
        <f>LEFT(BART_Rides[[#This Row],[Lines]],1)</f>
        <v>Y</v>
      </c>
      <c r="M18199" s="1" t="str">
        <f>IF(BART_Rides[[#This Row],[FirstLetter]]="Y","Yes","No")</f>
        <v>Yes</v>
      </c>
      <c r="N18199" s="1" t="str">
        <f>IF(OR(BART_Rides[[#This Row],[Station Code]]="EM", BART_Rides[[#This Row],[Station Code]]="MT", BART_Rides[[#This Row],[Station Code]]="PL", BART_Rides[[#This Row],[Station Code]]="CC"), "Yes", "No")</f>
        <v>No</v>
      </c>
    </row>
    <row r="18200" spans="6:14">
      <c r="F18200" s="3">
        <v>44510</v>
      </c>
      <c r="G18200" s="1" t="s">
        <v>89</v>
      </c>
      <c r="H18200" s="1" t="s">
        <v>105</v>
      </c>
      <c r="I18200" s="1">
        <v>1549</v>
      </c>
      <c r="J18200" s="1">
        <f>MONTH(BART_Rides[[#This Row],[Date]])</f>
        <v>11</v>
      </c>
      <c r="K18200" s="1">
        <f>WEEKDAY(BART_Rides[[#This Row],[Date]],2)</f>
        <v>3</v>
      </c>
      <c r="L18200" s="1" t="str">
        <f>LEFT(BART_Rides[[#This Row],[Lines]],1)</f>
        <v>Y</v>
      </c>
      <c r="M18200" s="1" t="str">
        <f>IF(BART_Rides[[#This Row],[FirstLetter]]="Y","Yes","No")</f>
        <v>Yes</v>
      </c>
      <c r="N18200" s="1" t="str">
        <f>IF(OR(BART_Rides[[#This Row],[Station Code]]="EM", BART_Rides[[#This Row],[Station Code]]="MT", BART_Rides[[#This Row],[Station Code]]="PL", BART_Rides[[#This Row],[Station Code]]="CC"), "Yes", "No")</f>
        <v>No</v>
      </c>
    </row>
    <row r="18201" spans="6:14">
      <c r="F18201" s="3">
        <v>44511</v>
      </c>
      <c r="G18201" s="1" t="s">
        <v>89</v>
      </c>
      <c r="H18201" s="1" t="s">
        <v>105</v>
      </c>
      <c r="I18201" s="1">
        <v>1144</v>
      </c>
      <c r="J18201" s="1">
        <f>MONTH(BART_Rides[[#This Row],[Date]])</f>
        <v>11</v>
      </c>
      <c r="K18201" s="1">
        <f>WEEKDAY(BART_Rides[[#This Row],[Date]],2)</f>
        <v>4</v>
      </c>
      <c r="L18201" s="1" t="str">
        <f>LEFT(BART_Rides[[#This Row],[Lines]],1)</f>
        <v>Y</v>
      </c>
      <c r="M18201" s="1" t="str">
        <f>IF(BART_Rides[[#This Row],[FirstLetter]]="Y","Yes","No")</f>
        <v>Yes</v>
      </c>
      <c r="N18201" s="1" t="str">
        <f>IF(OR(BART_Rides[[#This Row],[Station Code]]="EM", BART_Rides[[#This Row],[Station Code]]="MT", BART_Rides[[#This Row],[Station Code]]="PL", BART_Rides[[#This Row],[Station Code]]="CC"), "Yes", "No")</f>
        <v>No</v>
      </c>
    </row>
    <row r="18202" spans="6:14">
      <c r="F18202" s="3">
        <v>44512</v>
      </c>
      <c r="G18202" s="1" t="s">
        <v>89</v>
      </c>
      <c r="H18202" s="1" t="s">
        <v>105</v>
      </c>
      <c r="I18202" s="1">
        <v>1369</v>
      </c>
      <c r="J18202" s="1">
        <f>MONTH(BART_Rides[[#This Row],[Date]])</f>
        <v>11</v>
      </c>
      <c r="K18202" s="1">
        <f>WEEKDAY(BART_Rides[[#This Row],[Date]],2)</f>
        <v>5</v>
      </c>
      <c r="L18202" s="1" t="str">
        <f>LEFT(BART_Rides[[#This Row],[Lines]],1)</f>
        <v>Y</v>
      </c>
      <c r="M18202" s="1" t="str">
        <f>IF(BART_Rides[[#This Row],[FirstLetter]]="Y","Yes","No")</f>
        <v>Yes</v>
      </c>
      <c r="N18202" s="1" t="str">
        <f>IF(OR(BART_Rides[[#This Row],[Station Code]]="EM", BART_Rides[[#This Row],[Station Code]]="MT", BART_Rides[[#This Row],[Station Code]]="PL", BART_Rides[[#This Row],[Station Code]]="CC"), "Yes", "No")</f>
        <v>No</v>
      </c>
    </row>
    <row r="18203" spans="6:14">
      <c r="F18203" s="3">
        <v>44513</v>
      </c>
      <c r="G18203" s="1" t="s">
        <v>89</v>
      </c>
      <c r="H18203" s="1" t="s">
        <v>105</v>
      </c>
      <c r="I18203" s="1">
        <v>553</v>
      </c>
      <c r="J18203" s="1">
        <f>MONTH(BART_Rides[[#This Row],[Date]])</f>
        <v>11</v>
      </c>
      <c r="K18203" s="1">
        <f>WEEKDAY(BART_Rides[[#This Row],[Date]],2)</f>
        <v>6</v>
      </c>
      <c r="L18203" s="1" t="str">
        <f>LEFT(BART_Rides[[#This Row],[Lines]],1)</f>
        <v>Y</v>
      </c>
      <c r="M18203" s="1" t="str">
        <f>IF(BART_Rides[[#This Row],[FirstLetter]]="Y","Yes","No")</f>
        <v>Yes</v>
      </c>
      <c r="N18203" s="1" t="str">
        <f>IF(OR(BART_Rides[[#This Row],[Station Code]]="EM", BART_Rides[[#This Row],[Station Code]]="MT", BART_Rides[[#This Row],[Station Code]]="PL", BART_Rides[[#This Row],[Station Code]]="CC"), "Yes", "No")</f>
        <v>No</v>
      </c>
    </row>
    <row r="18204" spans="6:14">
      <c r="F18204" s="3">
        <v>44514</v>
      </c>
      <c r="G18204" s="1" t="s">
        <v>89</v>
      </c>
      <c r="H18204" s="1" t="s">
        <v>105</v>
      </c>
      <c r="I18204" s="1">
        <v>403</v>
      </c>
      <c r="J18204" s="1">
        <f>MONTH(BART_Rides[[#This Row],[Date]])</f>
        <v>11</v>
      </c>
      <c r="K18204" s="1">
        <f>WEEKDAY(BART_Rides[[#This Row],[Date]],2)</f>
        <v>7</v>
      </c>
      <c r="L18204" s="1" t="str">
        <f>LEFT(BART_Rides[[#This Row],[Lines]],1)</f>
        <v>Y</v>
      </c>
      <c r="M18204" s="1" t="str">
        <f>IF(BART_Rides[[#This Row],[FirstLetter]]="Y","Yes","No")</f>
        <v>Yes</v>
      </c>
      <c r="N18204" s="1" t="str">
        <f>IF(OR(BART_Rides[[#This Row],[Station Code]]="EM", BART_Rides[[#This Row],[Station Code]]="MT", BART_Rides[[#This Row],[Station Code]]="PL", BART_Rides[[#This Row],[Station Code]]="CC"), "Yes", "No")</f>
        <v>No</v>
      </c>
    </row>
    <row r="18205" spans="6:14">
      <c r="F18205" s="3">
        <v>44515</v>
      </c>
      <c r="G18205" s="1" t="s">
        <v>89</v>
      </c>
      <c r="H18205" s="1" t="s">
        <v>105</v>
      </c>
      <c r="I18205" s="1">
        <v>1525</v>
      </c>
      <c r="J18205" s="1">
        <f>MONTH(BART_Rides[[#This Row],[Date]])</f>
        <v>11</v>
      </c>
      <c r="K18205" s="1">
        <f>WEEKDAY(BART_Rides[[#This Row],[Date]],2)</f>
        <v>1</v>
      </c>
      <c r="L18205" s="1" t="str">
        <f>LEFT(BART_Rides[[#This Row],[Lines]],1)</f>
        <v>Y</v>
      </c>
      <c r="M18205" s="1" t="str">
        <f>IF(BART_Rides[[#This Row],[FirstLetter]]="Y","Yes","No")</f>
        <v>Yes</v>
      </c>
      <c r="N18205" s="1" t="str">
        <f>IF(OR(BART_Rides[[#This Row],[Station Code]]="EM", BART_Rides[[#This Row],[Station Code]]="MT", BART_Rides[[#This Row],[Station Code]]="PL", BART_Rides[[#This Row],[Station Code]]="CC"), "Yes", "No")</f>
        <v>No</v>
      </c>
    </row>
    <row r="18206" spans="6:14">
      <c r="F18206" s="3">
        <v>44516</v>
      </c>
      <c r="G18206" s="1" t="s">
        <v>89</v>
      </c>
      <c r="H18206" s="1" t="s">
        <v>105</v>
      </c>
      <c r="I18206" s="1">
        <v>1602</v>
      </c>
      <c r="J18206" s="1">
        <f>MONTH(BART_Rides[[#This Row],[Date]])</f>
        <v>11</v>
      </c>
      <c r="K18206" s="1">
        <f>WEEKDAY(BART_Rides[[#This Row],[Date]],2)</f>
        <v>2</v>
      </c>
      <c r="L18206" s="1" t="str">
        <f>LEFT(BART_Rides[[#This Row],[Lines]],1)</f>
        <v>Y</v>
      </c>
      <c r="M18206" s="1" t="str">
        <f>IF(BART_Rides[[#This Row],[FirstLetter]]="Y","Yes","No")</f>
        <v>Yes</v>
      </c>
      <c r="N18206" s="1" t="str">
        <f>IF(OR(BART_Rides[[#This Row],[Station Code]]="EM", BART_Rides[[#This Row],[Station Code]]="MT", BART_Rides[[#This Row],[Station Code]]="PL", BART_Rides[[#This Row],[Station Code]]="CC"), "Yes", "No")</f>
        <v>No</v>
      </c>
    </row>
    <row r="18207" spans="6:14">
      <c r="F18207" s="3">
        <v>44517</v>
      </c>
      <c r="G18207" s="1" t="s">
        <v>89</v>
      </c>
      <c r="H18207" s="1" t="s">
        <v>105</v>
      </c>
      <c r="I18207" s="1">
        <v>1614</v>
      </c>
      <c r="J18207" s="1">
        <f>MONTH(BART_Rides[[#This Row],[Date]])</f>
        <v>11</v>
      </c>
      <c r="K18207" s="1">
        <f>WEEKDAY(BART_Rides[[#This Row],[Date]],2)</f>
        <v>3</v>
      </c>
      <c r="L18207" s="1" t="str">
        <f>LEFT(BART_Rides[[#This Row],[Lines]],1)</f>
        <v>Y</v>
      </c>
      <c r="M18207" s="1" t="str">
        <f>IF(BART_Rides[[#This Row],[FirstLetter]]="Y","Yes","No")</f>
        <v>Yes</v>
      </c>
      <c r="N18207" s="1" t="str">
        <f>IF(OR(BART_Rides[[#This Row],[Station Code]]="EM", BART_Rides[[#This Row],[Station Code]]="MT", BART_Rides[[#This Row],[Station Code]]="PL", BART_Rides[[#This Row],[Station Code]]="CC"), "Yes", "No")</f>
        <v>No</v>
      </c>
    </row>
    <row r="18208" spans="6:14">
      <c r="F18208" s="3">
        <v>44518</v>
      </c>
      <c r="G18208" s="1" t="s">
        <v>89</v>
      </c>
      <c r="H18208" s="1" t="s">
        <v>105</v>
      </c>
      <c r="I18208" s="1">
        <v>1509</v>
      </c>
      <c r="J18208" s="1">
        <f>MONTH(BART_Rides[[#This Row],[Date]])</f>
        <v>11</v>
      </c>
      <c r="K18208" s="1">
        <f>WEEKDAY(BART_Rides[[#This Row],[Date]],2)</f>
        <v>4</v>
      </c>
      <c r="L18208" s="1" t="str">
        <f>LEFT(BART_Rides[[#This Row],[Lines]],1)</f>
        <v>Y</v>
      </c>
      <c r="M18208" s="1" t="str">
        <f>IF(BART_Rides[[#This Row],[FirstLetter]]="Y","Yes","No")</f>
        <v>Yes</v>
      </c>
      <c r="N18208" s="1" t="str">
        <f>IF(OR(BART_Rides[[#This Row],[Station Code]]="EM", BART_Rides[[#This Row],[Station Code]]="MT", BART_Rides[[#This Row],[Station Code]]="PL", BART_Rides[[#This Row],[Station Code]]="CC"), "Yes", "No")</f>
        <v>No</v>
      </c>
    </row>
    <row r="18209" spans="6:14">
      <c r="F18209" s="3">
        <v>44519</v>
      </c>
      <c r="G18209" s="1" t="s">
        <v>89</v>
      </c>
      <c r="H18209" s="1" t="s">
        <v>105</v>
      </c>
      <c r="I18209" s="1">
        <v>1106</v>
      </c>
      <c r="J18209" s="1">
        <f>MONTH(BART_Rides[[#This Row],[Date]])</f>
        <v>11</v>
      </c>
      <c r="K18209" s="1">
        <f>WEEKDAY(BART_Rides[[#This Row],[Date]],2)</f>
        <v>5</v>
      </c>
      <c r="L18209" s="1" t="str">
        <f>LEFT(BART_Rides[[#This Row],[Lines]],1)</f>
        <v>Y</v>
      </c>
      <c r="M18209" s="1" t="str">
        <f>IF(BART_Rides[[#This Row],[FirstLetter]]="Y","Yes","No")</f>
        <v>Yes</v>
      </c>
      <c r="N18209" s="1" t="str">
        <f>IF(OR(BART_Rides[[#This Row],[Station Code]]="EM", BART_Rides[[#This Row],[Station Code]]="MT", BART_Rides[[#This Row],[Station Code]]="PL", BART_Rides[[#This Row],[Station Code]]="CC"), "Yes", "No")</f>
        <v>No</v>
      </c>
    </row>
    <row r="18210" spans="6:14">
      <c r="F18210" s="3">
        <v>44520</v>
      </c>
      <c r="G18210" s="1" t="s">
        <v>89</v>
      </c>
      <c r="H18210" s="1" t="s">
        <v>105</v>
      </c>
      <c r="I18210" s="1">
        <v>514</v>
      </c>
      <c r="J18210" s="1">
        <f>MONTH(BART_Rides[[#This Row],[Date]])</f>
        <v>11</v>
      </c>
      <c r="K18210" s="1">
        <f>WEEKDAY(BART_Rides[[#This Row],[Date]],2)</f>
        <v>6</v>
      </c>
      <c r="L18210" s="1" t="str">
        <f>LEFT(BART_Rides[[#This Row],[Lines]],1)</f>
        <v>Y</v>
      </c>
      <c r="M18210" s="1" t="str">
        <f>IF(BART_Rides[[#This Row],[FirstLetter]]="Y","Yes","No")</f>
        <v>Yes</v>
      </c>
      <c r="N18210" s="1" t="str">
        <f>IF(OR(BART_Rides[[#This Row],[Station Code]]="EM", BART_Rides[[#This Row],[Station Code]]="MT", BART_Rides[[#This Row],[Station Code]]="PL", BART_Rides[[#This Row],[Station Code]]="CC"), "Yes", "No")</f>
        <v>No</v>
      </c>
    </row>
    <row r="18211" spans="6:14">
      <c r="F18211" s="3">
        <v>44521</v>
      </c>
      <c r="G18211" s="1" t="s">
        <v>89</v>
      </c>
      <c r="H18211" s="1" t="s">
        <v>105</v>
      </c>
      <c r="I18211" s="1">
        <v>344</v>
      </c>
      <c r="J18211" s="1">
        <f>MONTH(BART_Rides[[#This Row],[Date]])</f>
        <v>11</v>
      </c>
      <c r="K18211" s="1">
        <f>WEEKDAY(BART_Rides[[#This Row],[Date]],2)</f>
        <v>7</v>
      </c>
      <c r="L18211" s="1" t="str">
        <f>LEFT(BART_Rides[[#This Row],[Lines]],1)</f>
        <v>Y</v>
      </c>
      <c r="M18211" s="1" t="str">
        <f>IF(BART_Rides[[#This Row],[FirstLetter]]="Y","Yes","No")</f>
        <v>Yes</v>
      </c>
      <c r="N18211" s="1" t="str">
        <f>IF(OR(BART_Rides[[#This Row],[Station Code]]="EM", BART_Rides[[#This Row],[Station Code]]="MT", BART_Rides[[#This Row],[Station Code]]="PL", BART_Rides[[#This Row],[Station Code]]="CC"), "Yes", "No")</f>
        <v>No</v>
      </c>
    </row>
    <row r="18212" spans="6:14">
      <c r="F18212" s="3">
        <v>44522</v>
      </c>
      <c r="G18212" s="1" t="s">
        <v>89</v>
      </c>
      <c r="H18212" s="1" t="s">
        <v>105</v>
      </c>
      <c r="I18212" s="1">
        <v>1075</v>
      </c>
      <c r="J18212" s="1">
        <f>MONTH(BART_Rides[[#This Row],[Date]])</f>
        <v>11</v>
      </c>
      <c r="K18212" s="1">
        <f>WEEKDAY(BART_Rides[[#This Row],[Date]],2)</f>
        <v>1</v>
      </c>
      <c r="L18212" s="1" t="str">
        <f>LEFT(BART_Rides[[#This Row],[Lines]],1)</f>
        <v>Y</v>
      </c>
      <c r="M18212" s="1" t="str">
        <f>IF(BART_Rides[[#This Row],[FirstLetter]]="Y","Yes","No")</f>
        <v>Yes</v>
      </c>
      <c r="N18212" s="1" t="str">
        <f>IF(OR(BART_Rides[[#This Row],[Station Code]]="EM", BART_Rides[[#This Row],[Station Code]]="MT", BART_Rides[[#This Row],[Station Code]]="PL", BART_Rides[[#This Row],[Station Code]]="CC"), "Yes", "No")</f>
        <v>No</v>
      </c>
    </row>
    <row r="18213" spans="6:14">
      <c r="F18213" s="3">
        <v>44523</v>
      </c>
      <c r="G18213" s="1" t="s">
        <v>89</v>
      </c>
      <c r="H18213" s="1" t="s">
        <v>105</v>
      </c>
      <c r="I18213" s="1">
        <v>1084</v>
      </c>
      <c r="J18213" s="1">
        <f>MONTH(BART_Rides[[#This Row],[Date]])</f>
        <v>11</v>
      </c>
      <c r="K18213" s="1">
        <f>WEEKDAY(BART_Rides[[#This Row],[Date]],2)</f>
        <v>2</v>
      </c>
      <c r="L18213" s="1" t="str">
        <f>LEFT(BART_Rides[[#This Row],[Lines]],1)</f>
        <v>Y</v>
      </c>
      <c r="M18213" s="1" t="str">
        <f>IF(BART_Rides[[#This Row],[FirstLetter]]="Y","Yes","No")</f>
        <v>Yes</v>
      </c>
      <c r="N18213" s="1" t="str">
        <f>IF(OR(BART_Rides[[#This Row],[Station Code]]="EM", BART_Rides[[#This Row],[Station Code]]="MT", BART_Rides[[#This Row],[Station Code]]="PL", BART_Rides[[#This Row],[Station Code]]="CC"), "Yes", "No")</f>
        <v>No</v>
      </c>
    </row>
    <row r="18214" spans="6:14">
      <c r="F18214" s="3">
        <v>44524</v>
      </c>
      <c r="G18214" s="1" t="s">
        <v>89</v>
      </c>
      <c r="H18214" s="1" t="s">
        <v>105</v>
      </c>
      <c r="I18214" s="1">
        <v>505</v>
      </c>
      <c r="J18214" s="1">
        <f>MONTH(BART_Rides[[#This Row],[Date]])</f>
        <v>11</v>
      </c>
      <c r="K18214" s="1">
        <f>WEEKDAY(BART_Rides[[#This Row],[Date]],2)</f>
        <v>3</v>
      </c>
      <c r="L18214" s="1" t="str">
        <f>LEFT(BART_Rides[[#This Row],[Lines]],1)</f>
        <v>Y</v>
      </c>
      <c r="M18214" s="1" t="str">
        <f>IF(BART_Rides[[#This Row],[FirstLetter]]="Y","Yes","No")</f>
        <v>Yes</v>
      </c>
      <c r="N18214" s="1" t="str">
        <f>IF(OR(BART_Rides[[#This Row],[Station Code]]="EM", BART_Rides[[#This Row],[Station Code]]="MT", BART_Rides[[#This Row],[Station Code]]="PL", BART_Rides[[#This Row],[Station Code]]="CC"), "Yes", "No")</f>
        <v>No</v>
      </c>
    </row>
    <row r="18215" spans="6:14">
      <c r="F18215" s="3">
        <v>44525</v>
      </c>
      <c r="G18215" s="1" t="s">
        <v>89</v>
      </c>
      <c r="H18215" s="1" t="s">
        <v>105</v>
      </c>
      <c r="I18215" s="1">
        <v>296</v>
      </c>
      <c r="J18215" s="1">
        <f>MONTH(BART_Rides[[#This Row],[Date]])</f>
        <v>11</v>
      </c>
      <c r="K18215" s="1">
        <f>WEEKDAY(BART_Rides[[#This Row],[Date]],2)</f>
        <v>4</v>
      </c>
      <c r="L18215" s="1" t="str">
        <f>LEFT(BART_Rides[[#This Row],[Lines]],1)</f>
        <v>Y</v>
      </c>
      <c r="M18215" s="1" t="str">
        <f>IF(BART_Rides[[#This Row],[FirstLetter]]="Y","Yes","No")</f>
        <v>Yes</v>
      </c>
      <c r="N18215" s="1" t="str">
        <f>IF(OR(BART_Rides[[#This Row],[Station Code]]="EM", BART_Rides[[#This Row],[Station Code]]="MT", BART_Rides[[#This Row],[Station Code]]="PL", BART_Rides[[#This Row],[Station Code]]="CC"), "Yes", "No")</f>
        <v>No</v>
      </c>
    </row>
    <row r="18216" spans="6:14">
      <c r="F18216" s="3">
        <v>44526</v>
      </c>
      <c r="G18216" s="1" t="s">
        <v>89</v>
      </c>
      <c r="H18216" s="1" t="s">
        <v>105</v>
      </c>
      <c r="I18216" s="1">
        <v>615</v>
      </c>
      <c r="J18216" s="1">
        <f>MONTH(BART_Rides[[#This Row],[Date]])</f>
        <v>11</v>
      </c>
      <c r="K18216" s="1">
        <f>WEEKDAY(BART_Rides[[#This Row],[Date]],2)</f>
        <v>5</v>
      </c>
      <c r="L18216" s="1" t="str">
        <f>LEFT(BART_Rides[[#This Row],[Lines]],1)</f>
        <v>Y</v>
      </c>
      <c r="M18216" s="1" t="str">
        <f>IF(BART_Rides[[#This Row],[FirstLetter]]="Y","Yes","No")</f>
        <v>Yes</v>
      </c>
      <c r="N18216" s="1" t="str">
        <f>IF(OR(BART_Rides[[#This Row],[Station Code]]="EM", BART_Rides[[#This Row],[Station Code]]="MT", BART_Rides[[#This Row],[Station Code]]="PL", BART_Rides[[#This Row],[Station Code]]="CC"), "Yes", "No")</f>
        <v>No</v>
      </c>
    </row>
    <row r="18217" spans="6:14">
      <c r="F18217" s="3">
        <v>44527</v>
      </c>
      <c r="G18217" s="1" t="s">
        <v>89</v>
      </c>
      <c r="H18217" s="1" t="s">
        <v>105</v>
      </c>
      <c r="I18217" s="1">
        <v>524</v>
      </c>
      <c r="J18217" s="1">
        <f>MONTH(BART_Rides[[#This Row],[Date]])</f>
        <v>11</v>
      </c>
      <c r="K18217" s="1">
        <f>WEEKDAY(BART_Rides[[#This Row],[Date]],2)</f>
        <v>6</v>
      </c>
      <c r="L18217" s="1" t="str">
        <f>LEFT(BART_Rides[[#This Row],[Lines]],1)</f>
        <v>Y</v>
      </c>
      <c r="M18217" s="1" t="str">
        <f>IF(BART_Rides[[#This Row],[FirstLetter]]="Y","Yes","No")</f>
        <v>Yes</v>
      </c>
      <c r="N18217" s="1" t="str">
        <f>IF(OR(BART_Rides[[#This Row],[Station Code]]="EM", BART_Rides[[#This Row],[Station Code]]="MT", BART_Rides[[#This Row],[Station Code]]="PL", BART_Rides[[#This Row],[Station Code]]="CC"), "Yes", "No")</f>
        <v>No</v>
      </c>
    </row>
    <row r="18218" spans="6:14">
      <c r="F18218" s="3">
        <v>44528</v>
      </c>
      <c r="G18218" s="1" t="s">
        <v>89</v>
      </c>
      <c r="H18218" s="1" t="s">
        <v>105</v>
      </c>
      <c r="I18218" s="1">
        <v>368</v>
      </c>
      <c r="J18218" s="1">
        <f>MONTH(BART_Rides[[#This Row],[Date]])</f>
        <v>11</v>
      </c>
      <c r="K18218" s="1">
        <f>WEEKDAY(BART_Rides[[#This Row],[Date]],2)</f>
        <v>7</v>
      </c>
      <c r="L18218" s="1" t="str">
        <f>LEFT(BART_Rides[[#This Row],[Lines]],1)</f>
        <v>Y</v>
      </c>
      <c r="M18218" s="1" t="str">
        <f>IF(BART_Rides[[#This Row],[FirstLetter]]="Y","Yes","No")</f>
        <v>Yes</v>
      </c>
      <c r="N18218" s="1" t="str">
        <f>IF(OR(BART_Rides[[#This Row],[Station Code]]="EM", BART_Rides[[#This Row],[Station Code]]="MT", BART_Rides[[#This Row],[Station Code]]="PL", BART_Rides[[#This Row],[Station Code]]="CC"), "Yes", "No")</f>
        <v>No</v>
      </c>
    </row>
    <row r="18219" spans="6:14">
      <c r="F18219" s="3">
        <v>44529</v>
      </c>
      <c r="G18219" s="1" t="s">
        <v>89</v>
      </c>
      <c r="H18219" s="1" t="s">
        <v>105</v>
      </c>
      <c r="I18219" s="1">
        <v>1377</v>
      </c>
      <c r="J18219" s="1">
        <f>MONTH(BART_Rides[[#This Row],[Date]])</f>
        <v>11</v>
      </c>
      <c r="K18219" s="1">
        <f>WEEKDAY(BART_Rides[[#This Row],[Date]],2)</f>
        <v>1</v>
      </c>
      <c r="L18219" s="1" t="str">
        <f>LEFT(BART_Rides[[#This Row],[Lines]],1)</f>
        <v>Y</v>
      </c>
      <c r="M18219" s="1" t="str">
        <f>IF(BART_Rides[[#This Row],[FirstLetter]]="Y","Yes","No")</f>
        <v>Yes</v>
      </c>
      <c r="N18219" s="1" t="str">
        <f>IF(OR(BART_Rides[[#This Row],[Station Code]]="EM", BART_Rides[[#This Row],[Station Code]]="MT", BART_Rides[[#This Row],[Station Code]]="PL", BART_Rides[[#This Row],[Station Code]]="CC"), "Yes", "No")</f>
        <v>No</v>
      </c>
    </row>
    <row r="18220" spans="6:14">
      <c r="F18220" s="3">
        <v>44530</v>
      </c>
      <c r="G18220" s="1" t="s">
        <v>89</v>
      </c>
      <c r="H18220" s="1" t="s">
        <v>105</v>
      </c>
      <c r="I18220" s="1">
        <v>1583</v>
      </c>
      <c r="J18220" s="1">
        <f>MONTH(BART_Rides[[#This Row],[Date]])</f>
        <v>11</v>
      </c>
      <c r="K18220" s="1">
        <f>WEEKDAY(BART_Rides[[#This Row],[Date]],2)</f>
        <v>2</v>
      </c>
      <c r="L18220" s="1" t="str">
        <f>LEFT(BART_Rides[[#This Row],[Lines]],1)</f>
        <v>Y</v>
      </c>
      <c r="M18220" s="1" t="str">
        <f>IF(BART_Rides[[#This Row],[FirstLetter]]="Y","Yes","No")</f>
        <v>Yes</v>
      </c>
      <c r="N18220" s="1" t="str">
        <f>IF(OR(BART_Rides[[#This Row],[Station Code]]="EM", BART_Rides[[#This Row],[Station Code]]="MT", BART_Rides[[#This Row],[Station Code]]="PL", BART_Rides[[#This Row],[Station Code]]="CC"), "Yes", "No")</f>
        <v>No</v>
      </c>
    </row>
    <row r="18221" spans="6:14">
      <c r="F18221" s="3">
        <v>44531</v>
      </c>
      <c r="G18221" s="1" t="s">
        <v>89</v>
      </c>
      <c r="H18221" s="1" t="s">
        <v>105</v>
      </c>
      <c r="I18221" s="1">
        <v>1334</v>
      </c>
      <c r="J18221" s="1">
        <f>MONTH(BART_Rides[[#This Row],[Date]])</f>
        <v>12</v>
      </c>
      <c r="K18221" s="1">
        <f>WEEKDAY(BART_Rides[[#This Row],[Date]],2)</f>
        <v>3</v>
      </c>
      <c r="L18221" s="1" t="str">
        <f>LEFT(BART_Rides[[#This Row],[Lines]],1)</f>
        <v>Y</v>
      </c>
      <c r="M18221" s="1" t="str">
        <f>IF(BART_Rides[[#This Row],[FirstLetter]]="Y","Yes","No")</f>
        <v>Yes</v>
      </c>
      <c r="N18221" s="1" t="str">
        <f>IF(OR(BART_Rides[[#This Row],[Station Code]]="EM", BART_Rides[[#This Row],[Station Code]]="MT", BART_Rides[[#This Row],[Station Code]]="PL", BART_Rides[[#This Row],[Station Code]]="CC"), "Yes", "No")</f>
        <v>No</v>
      </c>
    </row>
    <row r="18222" spans="6:14">
      <c r="F18222" s="3">
        <v>44532</v>
      </c>
      <c r="G18222" s="1" t="s">
        <v>89</v>
      </c>
      <c r="H18222" s="1" t="s">
        <v>105</v>
      </c>
      <c r="I18222" s="1">
        <v>1474</v>
      </c>
      <c r="J18222" s="1">
        <f>MONTH(BART_Rides[[#This Row],[Date]])</f>
        <v>12</v>
      </c>
      <c r="K18222" s="1">
        <f>WEEKDAY(BART_Rides[[#This Row],[Date]],2)</f>
        <v>4</v>
      </c>
      <c r="L18222" s="1" t="str">
        <f>LEFT(BART_Rides[[#This Row],[Lines]],1)</f>
        <v>Y</v>
      </c>
      <c r="M18222" s="1" t="str">
        <f>IF(BART_Rides[[#This Row],[FirstLetter]]="Y","Yes","No")</f>
        <v>Yes</v>
      </c>
      <c r="N18222" s="1" t="str">
        <f>IF(OR(BART_Rides[[#This Row],[Station Code]]="EM", BART_Rides[[#This Row],[Station Code]]="MT", BART_Rides[[#This Row],[Station Code]]="PL", BART_Rides[[#This Row],[Station Code]]="CC"), "Yes", "No")</f>
        <v>No</v>
      </c>
    </row>
    <row r="18223" spans="6:14">
      <c r="F18223" s="3">
        <v>44533</v>
      </c>
      <c r="G18223" s="1" t="s">
        <v>89</v>
      </c>
      <c r="H18223" s="1" t="s">
        <v>105</v>
      </c>
      <c r="I18223" s="1">
        <v>1102</v>
      </c>
      <c r="J18223" s="1">
        <f>MONTH(BART_Rides[[#This Row],[Date]])</f>
        <v>12</v>
      </c>
      <c r="K18223" s="1">
        <f>WEEKDAY(BART_Rides[[#This Row],[Date]],2)</f>
        <v>5</v>
      </c>
      <c r="L18223" s="1" t="str">
        <f>LEFT(BART_Rides[[#This Row],[Lines]],1)</f>
        <v>Y</v>
      </c>
      <c r="M18223" s="1" t="str">
        <f>IF(BART_Rides[[#This Row],[FirstLetter]]="Y","Yes","No")</f>
        <v>Yes</v>
      </c>
      <c r="N18223" s="1" t="str">
        <f>IF(OR(BART_Rides[[#This Row],[Station Code]]="EM", BART_Rides[[#This Row],[Station Code]]="MT", BART_Rides[[#This Row],[Station Code]]="PL", BART_Rides[[#This Row],[Station Code]]="CC"), "Yes", "No")</f>
        <v>No</v>
      </c>
    </row>
    <row r="18224" spans="6:14">
      <c r="F18224" s="3">
        <v>44534</v>
      </c>
      <c r="G18224" s="1" t="s">
        <v>89</v>
      </c>
      <c r="H18224" s="1" t="s">
        <v>105</v>
      </c>
      <c r="I18224" s="1">
        <v>532</v>
      </c>
      <c r="J18224" s="1">
        <f>MONTH(BART_Rides[[#This Row],[Date]])</f>
        <v>12</v>
      </c>
      <c r="K18224" s="1">
        <f>WEEKDAY(BART_Rides[[#This Row],[Date]],2)</f>
        <v>6</v>
      </c>
      <c r="L18224" s="1" t="str">
        <f>LEFT(BART_Rides[[#This Row],[Lines]],1)</f>
        <v>Y</v>
      </c>
      <c r="M18224" s="1" t="str">
        <f>IF(BART_Rides[[#This Row],[FirstLetter]]="Y","Yes","No")</f>
        <v>Yes</v>
      </c>
      <c r="N18224" s="1" t="str">
        <f>IF(OR(BART_Rides[[#This Row],[Station Code]]="EM", BART_Rides[[#This Row],[Station Code]]="MT", BART_Rides[[#This Row],[Station Code]]="PL", BART_Rides[[#This Row],[Station Code]]="CC"), "Yes", "No")</f>
        <v>No</v>
      </c>
    </row>
    <row r="18225" spans="6:14">
      <c r="F18225" s="3">
        <v>44535</v>
      </c>
      <c r="G18225" s="1" t="s">
        <v>89</v>
      </c>
      <c r="H18225" s="1" t="s">
        <v>105</v>
      </c>
      <c r="I18225" s="1">
        <v>346</v>
      </c>
      <c r="J18225" s="1">
        <f>MONTH(BART_Rides[[#This Row],[Date]])</f>
        <v>12</v>
      </c>
      <c r="K18225" s="1">
        <f>WEEKDAY(BART_Rides[[#This Row],[Date]],2)</f>
        <v>7</v>
      </c>
      <c r="L18225" s="1" t="str">
        <f>LEFT(BART_Rides[[#This Row],[Lines]],1)</f>
        <v>Y</v>
      </c>
      <c r="M18225" s="1" t="str">
        <f>IF(BART_Rides[[#This Row],[FirstLetter]]="Y","Yes","No")</f>
        <v>Yes</v>
      </c>
      <c r="N18225" s="1" t="str">
        <f>IF(OR(BART_Rides[[#This Row],[Station Code]]="EM", BART_Rides[[#This Row],[Station Code]]="MT", BART_Rides[[#This Row],[Station Code]]="PL", BART_Rides[[#This Row],[Station Code]]="CC"), "Yes", "No")</f>
        <v>No</v>
      </c>
    </row>
    <row r="18226" spans="6:14">
      <c r="F18226" s="3">
        <v>44536</v>
      </c>
      <c r="G18226" s="1" t="s">
        <v>89</v>
      </c>
      <c r="H18226" s="1" t="s">
        <v>105</v>
      </c>
      <c r="I18226" s="1">
        <v>1469</v>
      </c>
      <c r="J18226" s="1">
        <f>MONTH(BART_Rides[[#This Row],[Date]])</f>
        <v>12</v>
      </c>
      <c r="K18226" s="1">
        <f>WEEKDAY(BART_Rides[[#This Row],[Date]],2)</f>
        <v>1</v>
      </c>
      <c r="L18226" s="1" t="str">
        <f>LEFT(BART_Rides[[#This Row],[Lines]],1)</f>
        <v>Y</v>
      </c>
      <c r="M18226" s="1" t="str">
        <f>IF(BART_Rides[[#This Row],[FirstLetter]]="Y","Yes","No")</f>
        <v>Yes</v>
      </c>
      <c r="N18226" s="1" t="str">
        <f>IF(OR(BART_Rides[[#This Row],[Station Code]]="EM", BART_Rides[[#This Row],[Station Code]]="MT", BART_Rides[[#This Row],[Station Code]]="PL", BART_Rides[[#This Row],[Station Code]]="CC"), "Yes", "No")</f>
        <v>No</v>
      </c>
    </row>
    <row r="18227" spans="6:14">
      <c r="F18227" s="3">
        <v>44537</v>
      </c>
      <c r="G18227" s="1" t="s">
        <v>89</v>
      </c>
      <c r="H18227" s="1" t="s">
        <v>105</v>
      </c>
      <c r="I18227" s="1">
        <v>1450</v>
      </c>
      <c r="J18227" s="1">
        <f>MONTH(BART_Rides[[#This Row],[Date]])</f>
        <v>12</v>
      </c>
      <c r="K18227" s="1">
        <f>WEEKDAY(BART_Rides[[#This Row],[Date]],2)</f>
        <v>2</v>
      </c>
      <c r="L18227" s="1" t="str">
        <f>LEFT(BART_Rides[[#This Row],[Lines]],1)</f>
        <v>Y</v>
      </c>
      <c r="M18227" s="1" t="str">
        <f>IF(BART_Rides[[#This Row],[FirstLetter]]="Y","Yes","No")</f>
        <v>Yes</v>
      </c>
      <c r="N18227" s="1" t="str">
        <f>IF(OR(BART_Rides[[#This Row],[Station Code]]="EM", BART_Rides[[#This Row],[Station Code]]="MT", BART_Rides[[#This Row],[Station Code]]="PL", BART_Rides[[#This Row],[Station Code]]="CC"), "Yes", "No")</f>
        <v>No</v>
      </c>
    </row>
    <row r="18228" spans="6:14">
      <c r="F18228" s="3">
        <v>44538</v>
      </c>
      <c r="G18228" s="1" t="s">
        <v>89</v>
      </c>
      <c r="H18228" s="1" t="s">
        <v>105</v>
      </c>
      <c r="I18228" s="1">
        <v>1600</v>
      </c>
      <c r="J18228" s="1">
        <f>MONTH(BART_Rides[[#This Row],[Date]])</f>
        <v>12</v>
      </c>
      <c r="K18228" s="1">
        <f>WEEKDAY(BART_Rides[[#This Row],[Date]],2)</f>
        <v>3</v>
      </c>
      <c r="L18228" s="1" t="str">
        <f>LEFT(BART_Rides[[#This Row],[Lines]],1)</f>
        <v>Y</v>
      </c>
      <c r="M18228" s="1" t="str">
        <f>IF(BART_Rides[[#This Row],[FirstLetter]]="Y","Yes","No")</f>
        <v>Yes</v>
      </c>
      <c r="N18228" s="1" t="str">
        <f>IF(OR(BART_Rides[[#This Row],[Station Code]]="EM", BART_Rides[[#This Row],[Station Code]]="MT", BART_Rides[[#This Row],[Station Code]]="PL", BART_Rides[[#This Row],[Station Code]]="CC"), "Yes", "No")</f>
        <v>No</v>
      </c>
    </row>
    <row r="18229" spans="6:14">
      <c r="F18229" s="3">
        <v>44539</v>
      </c>
      <c r="G18229" s="1" t="s">
        <v>89</v>
      </c>
      <c r="H18229" s="1" t="s">
        <v>105</v>
      </c>
      <c r="I18229" s="1">
        <v>1423</v>
      </c>
      <c r="J18229" s="1">
        <f>MONTH(BART_Rides[[#This Row],[Date]])</f>
        <v>12</v>
      </c>
      <c r="K18229" s="1">
        <f>WEEKDAY(BART_Rides[[#This Row],[Date]],2)</f>
        <v>4</v>
      </c>
      <c r="L18229" s="1" t="str">
        <f>LEFT(BART_Rides[[#This Row],[Lines]],1)</f>
        <v>Y</v>
      </c>
      <c r="M18229" s="1" t="str">
        <f>IF(BART_Rides[[#This Row],[FirstLetter]]="Y","Yes","No")</f>
        <v>Yes</v>
      </c>
      <c r="N18229" s="1" t="str">
        <f>IF(OR(BART_Rides[[#This Row],[Station Code]]="EM", BART_Rides[[#This Row],[Station Code]]="MT", BART_Rides[[#This Row],[Station Code]]="PL", BART_Rides[[#This Row],[Station Code]]="CC"), "Yes", "No")</f>
        <v>No</v>
      </c>
    </row>
    <row r="18230" spans="6:14">
      <c r="F18230" s="3">
        <v>44540</v>
      </c>
      <c r="G18230" s="1" t="s">
        <v>89</v>
      </c>
      <c r="H18230" s="1" t="s">
        <v>105</v>
      </c>
      <c r="I18230" s="1">
        <v>1440</v>
      </c>
      <c r="J18230" s="1">
        <f>MONTH(BART_Rides[[#This Row],[Date]])</f>
        <v>12</v>
      </c>
      <c r="K18230" s="1">
        <f>WEEKDAY(BART_Rides[[#This Row],[Date]],2)</f>
        <v>5</v>
      </c>
      <c r="L18230" s="1" t="str">
        <f>LEFT(BART_Rides[[#This Row],[Lines]],1)</f>
        <v>Y</v>
      </c>
      <c r="M18230" s="1" t="str">
        <f>IF(BART_Rides[[#This Row],[FirstLetter]]="Y","Yes","No")</f>
        <v>Yes</v>
      </c>
      <c r="N18230" s="1" t="str">
        <f>IF(OR(BART_Rides[[#This Row],[Station Code]]="EM", BART_Rides[[#This Row],[Station Code]]="MT", BART_Rides[[#This Row],[Station Code]]="PL", BART_Rides[[#This Row],[Station Code]]="CC"), "Yes", "No")</f>
        <v>No</v>
      </c>
    </row>
    <row r="18231" spans="6:14">
      <c r="F18231" s="3">
        <v>44541</v>
      </c>
      <c r="G18231" s="1" t="s">
        <v>89</v>
      </c>
      <c r="H18231" s="1" t="s">
        <v>105</v>
      </c>
      <c r="I18231" s="1">
        <v>580</v>
      </c>
      <c r="J18231" s="1">
        <f>MONTH(BART_Rides[[#This Row],[Date]])</f>
        <v>12</v>
      </c>
      <c r="K18231" s="1">
        <f>WEEKDAY(BART_Rides[[#This Row],[Date]],2)</f>
        <v>6</v>
      </c>
      <c r="L18231" s="1" t="str">
        <f>LEFT(BART_Rides[[#This Row],[Lines]],1)</f>
        <v>Y</v>
      </c>
      <c r="M18231" s="1" t="str">
        <f>IF(BART_Rides[[#This Row],[FirstLetter]]="Y","Yes","No")</f>
        <v>Yes</v>
      </c>
      <c r="N18231" s="1" t="str">
        <f>IF(OR(BART_Rides[[#This Row],[Station Code]]="EM", BART_Rides[[#This Row],[Station Code]]="MT", BART_Rides[[#This Row],[Station Code]]="PL", BART_Rides[[#This Row],[Station Code]]="CC"), "Yes", "No")</f>
        <v>No</v>
      </c>
    </row>
    <row r="18232" spans="6:14">
      <c r="F18232" s="3">
        <v>44542</v>
      </c>
      <c r="G18232" s="1" t="s">
        <v>89</v>
      </c>
      <c r="H18232" s="1" t="s">
        <v>105</v>
      </c>
      <c r="I18232" s="1">
        <v>325</v>
      </c>
      <c r="J18232" s="1">
        <f>MONTH(BART_Rides[[#This Row],[Date]])</f>
        <v>12</v>
      </c>
      <c r="K18232" s="1">
        <f>WEEKDAY(BART_Rides[[#This Row],[Date]],2)</f>
        <v>7</v>
      </c>
      <c r="L18232" s="1" t="str">
        <f>LEFT(BART_Rides[[#This Row],[Lines]],1)</f>
        <v>Y</v>
      </c>
      <c r="M18232" s="1" t="str">
        <f>IF(BART_Rides[[#This Row],[FirstLetter]]="Y","Yes","No")</f>
        <v>Yes</v>
      </c>
      <c r="N18232" s="1" t="str">
        <f>IF(OR(BART_Rides[[#This Row],[Station Code]]="EM", BART_Rides[[#This Row],[Station Code]]="MT", BART_Rides[[#This Row],[Station Code]]="PL", BART_Rides[[#This Row],[Station Code]]="CC"), "Yes", "No")</f>
        <v>No</v>
      </c>
    </row>
    <row r="18233" spans="6:14">
      <c r="F18233" s="3">
        <v>44543</v>
      </c>
      <c r="G18233" s="1" t="s">
        <v>89</v>
      </c>
      <c r="H18233" s="1" t="s">
        <v>105</v>
      </c>
      <c r="I18233" s="1">
        <v>1354</v>
      </c>
      <c r="J18233" s="1">
        <f>MONTH(BART_Rides[[#This Row],[Date]])</f>
        <v>12</v>
      </c>
      <c r="K18233" s="1">
        <f>WEEKDAY(BART_Rides[[#This Row],[Date]],2)</f>
        <v>1</v>
      </c>
      <c r="L18233" s="1" t="str">
        <f>LEFT(BART_Rides[[#This Row],[Lines]],1)</f>
        <v>Y</v>
      </c>
      <c r="M18233" s="1" t="str">
        <f>IF(BART_Rides[[#This Row],[FirstLetter]]="Y","Yes","No")</f>
        <v>Yes</v>
      </c>
      <c r="N18233" s="1" t="str">
        <f>IF(OR(BART_Rides[[#This Row],[Station Code]]="EM", BART_Rides[[#This Row],[Station Code]]="MT", BART_Rides[[#This Row],[Station Code]]="PL", BART_Rides[[#This Row],[Station Code]]="CC"), "Yes", "No")</f>
        <v>No</v>
      </c>
    </row>
    <row r="18234" spans="6:14">
      <c r="F18234" s="3">
        <v>44544</v>
      </c>
      <c r="G18234" s="1" t="s">
        <v>89</v>
      </c>
      <c r="H18234" s="1" t="s">
        <v>105</v>
      </c>
      <c r="I18234" s="1">
        <v>1515</v>
      </c>
      <c r="J18234" s="1">
        <f>MONTH(BART_Rides[[#This Row],[Date]])</f>
        <v>12</v>
      </c>
      <c r="K18234" s="1">
        <f>WEEKDAY(BART_Rides[[#This Row],[Date]],2)</f>
        <v>2</v>
      </c>
      <c r="L18234" s="1" t="str">
        <f>LEFT(BART_Rides[[#This Row],[Lines]],1)</f>
        <v>Y</v>
      </c>
      <c r="M18234" s="1" t="str">
        <f>IF(BART_Rides[[#This Row],[FirstLetter]]="Y","Yes","No")</f>
        <v>Yes</v>
      </c>
      <c r="N18234" s="1" t="str">
        <f>IF(OR(BART_Rides[[#This Row],[Station Code]]="EM", BART_Rides[[#This Row],[Station Code]]="MT", BART_Rides[[#This Row],[Station Code]]="PL", BART_Rides[[#This Row],[Station Code]]="CC"), "Yes", "No")</f>
        <v>No</v>
      </c>
    </row>
    <row r="18235" spans="6:14">
      <c r="F18235" s="3">
        <v>44545</v>
      </c>
      <c r="G18235" s="1" t="s">
        <v>89</v>
      </c>
      <c r="H18235" s="1" t="s">
        <v>105</v>
      </c>
      <c r="I18235" s="1">
        <v>1462</v>
      </c>
      <c r="J18235" s="1">
        <f>MONTH(BART_Rides[[#This Row],[Date]])</f>
        <v>12</v>
      </c>
      <c r="K18235" s="1">
        <f>WEEKDAY(BART_Rides[[#This Row],[Date]],2)</f>
        <v>3</v>
      </c>
      <c r="L18235" s="1" t="str">
        <f>LEFT(BART_Rides[[#This Row],[Lines]],1)</f>
        <v>Y</v>
      </c>
      <c r="M18235" s="1" t="str">
        <f>IF(BART_Rides[[#This Row],[FirstLetter]]="Y","Yes","No")</f>
        <v>Yes</v>
      </c>
      <c r="N18235" s="1" t="str">
        <f>IF(OR(BART_Rides[[#This Row],[Station Code]]="EM", BART_Rides[[#This Row],[Station Code]]="MT", BART_Rides[[#This Row],[Station Code]]="PL", BART_Rides[[#This Row],[Station Code]]="CC"), "Yes", "No")</f>
        <v>No</v>
      </c>
    </row>
    <row r="18236" spans="6:14">
      <c r="F18236" s="3">
        <v>44546</v>
      </c>
      <c r="G18236" s="1" t="s">
        <v>89</v>
      </c>
      <c r="H18236" s="1" t="s">
        <v>105</v>
      </c>
      <c r="I18236" s="1">
        <v>1462</v>
      </c>
      <c r="J18236" s="1">
        <f>MONTH(BART_Rides[[#This Row],[Date]])</f>
        <v>12</v>
      </c>
      <c r="K18236" s="1">
        <f>WEEKDAY(BART_Rides[[#This Row],[Date]],2)</f>
        <v>4</v>
      </c>
      <c r="L18236" s="1" t="str">
        <f>LEFT(BART_Rides[[#This Row],[Lines]],1)</f>
        <v>Y</v>
      </c>
      <c r="M18236" s="1" t="str">
        <f>IF(BART_Rides[[#This Row],[FirstLetter]]="Y","Yes","No")</f>
        <v>Yes</v>
      </c>
      <c r="N18236" s="1" t="str">
        <f>IF(OR(BART_Rides[[#This Row],[Station Code]]="EM", BART_Rides[[#This Row],[Station Code]]="MT", BART_Rides[[#This Row],[Station Code]]="PL", BART_Rides[[#This Row],[Station Code]]="CC"), "Yes", "No")</f>
        <v>No</v>
      </c>
    </row>
    <row r="18237" spans="6:14">
      <c r="F18237" s="3">
        <v>44547</v>
      </c>
      <c r="G18237" s="1" t="s">
        <v>89</v>
      </c>
      <c r="H18237" s="1" t="s">
        <v>105</v>
      </c>
      <c r="I18237" s="1">
        <v>1409</v>
      </c>
      <c r="J18237" s="1">
        <f>MONTH(BART_Rides[[#This Row],[Date]])</f>
        <v>12</v>
      </c>
      <c r="K18237" s="1">
        <f>WEEKDAY(BART_Rides[[#This Row],[Date]],2)</f>
        <v>5</v>
      </c>
      <c r="L18237" s="1" t="str">
        <f>LEFT(BART_Rides[[#This Row],[Lines]],1)</f>
        <v>Y</v>
      </c>
      <c r="M18237" s="1" t="str">
        <f>IF(BART_Rides[[#This Row],[FirstLetter]]="Y","Yes","No")</f>
        <v>Yes</v>
      </c>
      <c r="N18237" s="1" t="str">
        <f>IF(OR(BART_Rides[[#This Row],[Station Code]]="EM", BART_Rides[[#This Row],[Station Code]]="MT", BART_Rides[[#This Row],[Station Code]]="PL", BART_Rides[[#This Row],[Station Code]]="CC"), "Yes", "No")</f>
        <v>No</v>
      </c>
    </row>
    <row r="18238" spans="6:14">
      <c r="F18238" s="3">
        <v>44548</v>
      </c>
      <c r="G18238" s="1" t="s">
        <v>89</v>
      </c>
      <c r="H18238" s="1" t="s">
        <v>105</v>
      </c>
      <c r="I18238" s="1">
        <v>514</v>
      </c>
      <c r="J18238" s="1">
        <f>MONTH(BART_Rides[[#This Row],[Date]])</f>
        <v>12</v>
      </c>
      <c r="K18238" s="1">
        <f>WEEKDAY(BART_Rides[[#This Row],[Date]],2)</f>
        <v>6</v>
      </c>
      <c r="L18238" s="1" t="str">
        <f>LEFT(BART_Rides[[#This Row],[Lines]],1)</f>
        <v>Y</v>
      </c>
      <c r="M18238" s="1" t="str">
        <f>IF(BART_Rides[[#This Row],[FirstLetter]]="Y","Yes","No")</f>
        <v>Yes</v>
      </c>
      <c r="N18238" s="1" t="str">
        <f>IF(OR(BART_Rides[[#This Row],[Station Code]]="EM", BART_Rides[[#This Row],[Station Code]]="MT", BART_Rides[[#This Row],[Station Code]]="PL", BART_Rides[[#This Row],[Station Code]]="CC"), "Yes", "No")</f>
        <v>No</v>
      </c>
    </row>
    <row r="18239" spans="6:14">
      <c r="F18239" s="3">
        <v>44549</v>
      </c>
      <c r="G18239" s="1" t="s">
        <v>89</v>
      </c>
      <c r="H18239" s="1" t="s">
        <v>105</v>
      </c>
      <c r="I18239" s="1">
        <v>387</v>
      </c>
      <c r="J18239" s="1">
        <f>MONTH(BART_Rides[[#This Row],[Date]])</f>
        <v>12</v>
      </c>
      <c r="K18239" s="1">
        <f>WEEKDAY(BART_Rides[[#This Row],[Date]],2)</f>
        <v>7</v>
      </c>
      <c r="L18239" s="1" t="str">
        <f>LEFT(BART_Rides[[#This Row],[Lines]],1)</f>
        <v>Y</v>
      </c>
      <c r="M18239" s="1" t="str">
        <f>IF(BART_Rides[[#This Row],[FirstLetter]]="Y","Yes","No")</f>
        <v>Yes</v>
      </c>
      <c r="N18239" s="1" t="str">
        <f>IF(OR(BART_Rides[[#This Row],[Station Code]]="EM", BART_Rides[[#This Row],[Station Code]]="MT", BART_Rides[[#This Row],[Station Code]]="PL", BART_Rides[[#This Row],[Station Code]]="CC"), "Yes", "No")</f>
        <v>No</v>
      </c>
    </row>
    <row r="18240" spans="6:14">
      <c r="F18240" s="3">
        <v>44550</v>
      </c>
      <c r="G18240" s="1" t="s">
        <v>89</v>
      </c>
      <c r="H18240" s="1" t="s">
        <v>105</v>
      </c>
      <c r="I18240" s="1">
        <v>1254</v>
      </c>
      <c r="J18240" s="1">
        <f>MONTH(BART_Rides[[#This Row],[Date]])</f>
        <v>12</v>
      </c>
      <c r="K18240" s="1">
        <f>WEEKDAY(BART_Rides[[#This Row],[Date]],2)</f>
        <v>1</v>
      </c>
      <c r="L18240" s="1" t="str">
        <f>LEFT(BART_Rides[[#This Row],[Lines]],1)</f>
        <v>Y</v>
      </c>
      <c r="M18240" s="1" t="str">
        <f>IF(BART_Rides[[#This Row],[FirstLetter]]="Y","Yes","No")</f>
        <v>Yes</v>
      </c>
      <c r="N18240" s="1" t="str">
        <f>IF(OR(BART_Rides[[#This Row],[Station Code]]="EM", BART_Rides[[#This Row],[Station Code]]="MT", BART_Rides[[#This Row],[Station Code]]="PL", BART_Rides[[#This Row],[Station Code]]="CC"), "Yes", "No")</f>
        <v>No</v>
      </c>
    </row>
    <row r="18241" spans="6:14">
      <c r="F18241" s="3">
        <v>44551</v>
      </c>
      <c r="G18241" s="1" t="s">
        <v>89</v>
      </c>
      <c r="H18241" s="1" t="s">
        <v>105</v>
      </c>
      <c r="I18241" s="1">
        <v>1240</v>
      </c>
      <c r="J18241" s="1">
        <f>MONTH(BART_Rides[[#This Row],[Date]])</f>
        <v>12</v>
      </c>
      <c r="K18241" s="1">
        <f>WEEKDAY(BART_Rides[[#This Row],[Date]],2)</f>
        <v>2</v>
      </c>
      <c r="L18241" s="1" t="str">
        <f>LEFT(BART_Rides[[#This Row],[Lines]],1)</f>
        <v>Y</v>
      </c>
      <c r="M18241" s="1" t="str">
        <f>IF(BART_Rides[[#This Row],[FirstLetter]]="Y","Yes","No")</f>
        <v>Yes</v>
      </c>
      <c r="N18241" s="1" t="str">
        <f>IF(OR(BART_Rides[[#This Row],[Station Code]]="EM", BART_Rides[[#This Row],[Station Code]]="MT", BART_Rides[[#This Row],[Station Code]]="PL", BART_Rides[[#This Row],[Station Code]]="CC"), "Yes", "No")</f>
        <v>No</v>
      </c>
    </row>
    <row r="18242" spans="6:14">
      <c r="F18242" s="3">
        <v>44552</v>
      </c>
      <c r="G18242" s="1" t="s">
        <v>89</v>
      </c>
      <c r="H18242" s="1" t="s">
        <v>105</v>
      </c>
      <c r="I18242" s="1">
        <v>1164</v>
      </c>
      <c r="J18242" s="1">
        <f>MONTH(BART_Rides[[#This Row],[Date]])</f>
        <v>12</v>
      </c>
      <c r="K18242" s="1">
        <f>WEEKDAY(BART_Rides[[#This Row],[Date]],2)</f>
        <v>3</v>
      </c>
      <c r="L18242" s="1" t="str">
        <f>LEFT(BART_Rides[[#This Row],[Lines]],1)</f>
        <v>Y</v>
      </c>
      <c r="M18242" s="1" t="str">
        <f>IF(BART_Rides[[#This Row],[FirstLetter]]="Y","Yes","No")</f>
        <v>Yes</v>
      </c>
      <c r="N18242" s="1" t="str">
        <f>IF(OR(BART_Rides[[#This Row],[Station Code]]="EM", BART_Rides[[#This Row],[Station Code]]="MT", BART_Rides[[#This Row],[Station Code]]="PL", BART_Rides[[#This Row],[Station Code]]="CC"), "Yes", "No")</f>
        <v>No</v>
      </c>
    </row>
    <row r="18243" spans="6:14">
      <c r="F18243" s="3">
        <v>44553</v>
      </c>
      <c r="G18243" s="1" t="s">
        <v>89</v>
      </c>
      <c r="H18243" s="1" t="s">
        <v>105</v>
      </c>
      <c r="I18243" s="1">
        <v>993</v>
      </c>
      <c r="J18243" s="1">
        <f>MONTH(BART_Rides[[#This Row],[Date]])</f>
        <v>12</v>
      </c>
      <c r="K18243" s="1">
        <f>WEEKDAY(BART_Rides[[#This Row],[Date]],2)</f>
        <v>4</v>
      </c>
      <c r="L18243" s="1" t="str">
        <f>LEFT(BART_Rides[[#This Row],[Lines]],1)</f>
        <v>Y</v>
      </c>
      <c r="M18243" s="1" t="str">
        <f>IF(BART_Rides[[#This Row],[FirstLetter]]="Y","Yes","No")</f>
        <v>Yes</v>
      </c>
      <c r="N18243" s="1" t="str">
        <f>IF(OR(BART_Rides[[#This Row],[Station Code]]="EM", BART_Rides[[#This Row],[Station Code]]="MT", BART_Rides[[#This Row],[Station Code]]="PL", BART_Rides[[#This Row],[Station Code]]="CC"), "Yes", "No")</f>
        <v>No</v>
      </c>
    </row>
    <row r="18244" spans="6:14">
      <c r="F18244" s="3">
        <v>44554</v>
      </c>
      <c r="G18244" s="1" t="s">
        <v>89</v>
      </c>
      <c r="H18244" s="1" t="s">
        <v>105</v>
      </c>
      <c r="I18244" s="1">
        <v>674</v>
      </c>
      <c r="J18244" s="1">
        <f>MONTH(BART_Rides[[#This Row],[Date]])</f>
        <v>12</v>
      </c>
      <c r="K18244" s="1">
        <f>WEEKDAY(BART_Rides[[#This Row],[Date]],2)</f>
        <v>5</v>
      </c>
      <c r="L18244" s="1" t="str">
        <f>LEFT(BART_Rides[[#This Row],[Lines]],1)</f>
        <v>Y</v>
      </c>
      <c r="M18244" s="1" t="str">
        <f>IF(BART_Rides[[#This Row],[FirstLetter]]="Y","Yes","No")</f>
        <v>Yes</v>
      </c>
      <c r="N18244" s="1" t="str">
        <f>IF(OR(BART_Rides[[#This Row],[Station Code]]="EM", BART_Rides[[#This Row],[Station Code]]="MT", BART_Rides[[#This Row],[Station Code]]="PL", BART_Rides[[#This Row],[Station Code]]="CC"), "Yes", "No")</f>
        <v>No</v>
      </c>
    </row>
    <row r="18245" spans="6:14">
      <c r="F18245" s="3">
        <v>44555</v>
      </c>
      <c r="G18245" s="1" t="s">
        <v>89</v>
      </c>
      <c r="H18245" s="1" t="s">
        <v>105</v>
      </c>
      <c r="I18245" s="1">
        <v>275</v>
      </c>
      <c r="J18245" s="1">
        <f>MONTH(BART_Rides[[#This Row],[Date]])</f>
        <v>12</v>
      </c>
      <c r="K18245" s="1">
        <f>WEEKDAY(BART_Rides[[#This Row],[Date]],2)</f>
        <v>6</v>
      </c>
      <c r="L18245" s="1" t="str">
        <f>LEFT(BART_Rides[[#This Row],[Lines]],1)</f>
        <v>Y</v>
      </c>
      <c r="M18245" s="1" t="str">
        <f>IF(BART_Rides[[#This Row],[FirstLetter]]="Y","Yes","No")</f>
        <v>Yes</v>
      </c>
      <c r="N18245" s="1" t="str">
        <f>IF(OR(BART_Rides[[#This Row],[Station Code]]="EM", BART_Rides[[#This Row],[Station Code]]="MT", BART_Rides[[#This Row],[Station Code]]="PL", BART_Rides[[#This Row],[Station Code]]="CC"), "Yes", "No")</f>
        <v>No</v>
      </c>
    </row>
    <row r="18246" spans="6:14">
      <c r="F18246" s="3">
        <v>44556</v>
      </c>
      <c r="G18246" s="1" t="s">
        <v>89</v>
      </c>
      <c r="H18246" s="1" t="s">
        <v>105</v>
      </c>
      <c r="I18246" s="1">
        <v>250</v>
      </c>
      <c r="J18246" s="1">
        <f>MONTH(BART_Rides[[#This Row],[Date]])</f>
        <v>12</v>
      </c>
      <c r="K18246" s="1">
        <f>WEEKDAY(BART_Rides[[#This Row],[Date]],2)</f>
        <v>7</v>
      </c>
      <c r="L18246" s="1" t="str">
        <f>LEFT(BART_Rides[[#This Row],[Lines]],1)</f>
        <v>Y</v>
      </c>
      <c r="M18246" s="1" t="str">
        <f>IF(BART_Rides[[#This Row],[FirstLetter]]="Y","Yes","No")</f>
        <v>Yes</v>
      </c>
      <c r="N18246" s="1" t="str">
        <f>IF(OR(BART_Rides[[#This Row],[Station Code]]="EM", BART_Rides[[#This Row],[Station Code]]="MT", BART_Rides[[#This Row],[Station Code]]="PL", BART_Rides[[#This Row],[Station Code]]="CC"), "Yes", "No")</f>
        <v>No</v>
      </c>
    </row>
    <row r="18247" spans="6:14">
      <c r="F18247" s="3">
        <v>44557</v>
      </c>
      <c r="G18247" s="1" t="s">
        <v>89</v>
      </c>
      <c r="H18247" s="1" t="s">
        <v>105</v>
      </c>
      <c r="I18247" s="1">
        <v>977</v>
      </c>
      <c r="J18247" s="1">
        <f>MONTH(BART_Rides[[#This Row],[Date]])</f>
        <v>12</v>
      </c>
      <c r="K18247" s="1">
        <f>WEEKDAY(BART_Rides[[#This Row],[Date]],2)</f>
        <v>1</v>
      </c>
      <c r="L18247" s="1" t="str">
        <f>LEFT(BART_Rides[[#This Row],[Lines]],1)</f>
        <v>Y</v>
      </c>
      <c r="M18247" s="1" t="str">
        <f>IF(BART_Rides[[#This Row],[FirstLetter]]="Y","Yes","No")</f>
        <v>Yes</v>
      </c>
      <c r="N18247" s="1" t="str">
        <f>IF(OR(BART_Rides[[#This Row],[Station Code]]="EM", BART_Rides[[#This Row],[Station Code]]="MT", BART_Rides[[#This Row],[Station Code]]="PL", BART_Rides[[#This Row],[Station Code]]="CC"), "Yes", "No")</f>
        <v>No</v>
      </c>
    </row>
    <row r="18248" spans="6:14">
      <c r="F18248" s="3">
        <v>44558</v>
      </c>
      <c r="G18248" s="1" t="s">
        <v>89</v>
      </c>
      <c r="H18248" s="1" t="s">
        <v>105</v>
      </c>
      <c r="I18248" s="1">
        <v>1029</v>
      </c>
      <c r="J18248" s="1">
        <f>MONTH(BART_Rides[[#This Row],[Date]])</f>
        <v>12</v>
      </c>
      <c r="K18248" s="1">
        <f>WEEKDAY(BART_Rides[[#This Row],[Date]],2)</f>
        <v>2</v>
      </c>
      <c r="L18248" s="1" t="str">
        <f>LEFT(BART_Rides[[#This Row],[Lines]],1)</f>
        <v>Y</v>
      </c>
      <c r="M18248" s="1" t="str">
        <f>IF(BART_Rides[[#This Row],[FirstLetter]]="Y","Yes","No")</f>
        <v>Yes</v>
      </c>
      <c r="N18248" s="1" t="str">
        <f>IF(OR(BART_Rides[[#This Row],[Station Code]]="EM", BART_Rides[[#This Row],[Station Code]]="MT", BART_Rides[[#This Row],[Station Code]]="PL", BART_Rides[[#This Row],[Station Code]]="CC"), "Yes", "No")</f>
        <v>No</v>
      </c>
    </row>
    <row r="18249" spans="6:14">
      <c r="F18249" s="3">
        <v>44559</v>
      </c>
      <c r="G18249" s="1" t="s">
        <v>89</v>
      </c>
      <c r="H18249" s="1" t="s">
        <v>105</v>
      </c>
      <c r="I18249" s="1">
        <v>938</v>
      </c>
      <c r="J18249" s="1">
        <f>MONTH(BART_Rides[[#This Row],[Date]])</f>
        <v>12</v>
      </c>
      <c r="K18249" s="1">
        <f>WEEKDAY(BART_Rides[[#This Row],[Date]],2)</f>
        <v>3</v>
      </c>
      <c r="L18249" s="1" t="str">
        <f>LEFT(BART_Rides[[#This Row],[Lines]],1)</f>
        <v>Y</v>
      </c>
      <c r="M18249" s="1" t="str">
        <f>IF(BART_Rides[[#This Row],[FirstLetter]]="Y","Yes","No")</f>
        <v>Yes</v>
      </c>
      <c r="N18249" s="1" t="str">
        <f>IF(OR(BART_Rides[[#This Row],[Station Code]]="EM", BART_Rides[[#This Row],[Station Code]]="MT", BART_Rides[[#This Row],[Station Code]]="PL", BART_Rides[[#This Row],[Station Code]]="CC"), "Yes", "No")</f>
        <v>No</v>
      </c>
    </row>
    <row r="18250" spans="6:14">
      <c r="F18250" s="3">
        <v>44560</v>
      </c>
      <c r="G18250" s="1" t="s">
        <v>89</v>
      </c>
      <c r="H18250" s="1" t="s">
        <v>105</v>
      </c>
      <c r="I18250" s="1">
        <v>919</v>
      </c>
      <c r="J18250" s="1">
        <f>MONTH(BART_Rides[[#This Row],[Date]])</f>
        <v>12</v>
      </c>
      <c r="K18250" s="1">
        <f>WEEKDAY(BART_Rides[[#This Row],[Date]],2)</f>
        <v>4</v>
      </c>
      <c r="L18250" s="1" t="str">
        <f>LEFT(BART_Rides[[#This Row],[Lines]],1)</f>
        <v>Y</v>
      </c>
      <c r="M18250" s="1" t="str">
        <f>IF(BART_Rides[[#This Row],[FirstLetter]]="Y","Yes","No")</f>
        <v>Yes</v>
      </c>
      <c r="N18250" s="1" t="str">
        <f>IF(OR(BART_Rides[[#This Row],[Station Code]]="EM", BART_Rides[[#This Row],[Station Code]]="MT", BART_Rides[[#This Row],[Station Code]]="PL", BART_Rides[[#This Row],[Station Code]]="CC"), "Yes", "No")</f>
        <v>No</v>
      </c>
    </row>
    <row r="18251" spans="6:14">
      <c r="F18251" s="3">
        <v>44561</v>
      </c>
      <c r="G18251" s="1" t="s">
        <v>89</v>
      </c>
      <c r="H18251" s="1" t="s">
        <v>105</v>
      </c>
      <c r="I18251" s="1">
        <v>533</v>
      </c>
      <c r="J18251" s="1">
        <f>MONTH(BART_Rides[[#This Row],[Date]])</f>
        <v>12</v>
      </c>
      <c r="K18251" s="1">
        <f>WEEKDAY(BART_Rides[[#This Row],[Date]],2)</f>
        <v>5</v>
      </c>
      <c r="L18251" s="1" t="str">
        <f>LEFT(BART_Rides[[#This Row],[Lines]],1)</f>
        <v>Y</v>
      </c>
      <c r="M18251" s="1" t="str">
        <f>IF(BART_Rides[[#This Row],[FirstLetter]]="Y","Yes","No")</f>
        <v>Yes</v>
      </c>
      <c r="N18251" s="1" t="str">
        <f>IF(OR(BART_Rides[[#This Row],[Station Code]]="EM", BART_Rides[[#This Row],[Station Code]]="MT", BART_Rides[[#This Row],[Station Code]]="PL", BART_Rides[[#This Row],[Station Code]]="CC"), "Yes", "No")</f>
        <v>No</v>
      </c>
    </row>
  </sheetData>
  <mergeCells count="41">
    <mergeCell ref="D18:D19"/>
    <mergeCell ref="B17:C17"/>
    <mergeCell ref="B18:C19"/>
    <mergeCell ref="A18:A19"/>
    <mergeCell ref="A16:C16"/>
    <mergeCell ref="A46:A47"/>
    <mergeCell ref="B46:C47"/>
    <mergeCell ref="A1:C2"/>
    <mergeCell ref="A3:C12"/>
    <mergeCell ref="A14:C15"/>
    <mergeCell ref="A20:C21"/>
    <mergeCell ref="B22:C23"/>
    <mergeCell ref="A22:A23"/>
    <mergeCell ref="D22:D23"/>
    <mergeCell ref="D24:D26"/>
    <mergeCell ref="B24:C26"/>
    <mergeCell ref="A24:A26"/>
    <mergeCell ref="A44:C45"/>
    <mergeCell ref="A27:C28"/>
    <mergeCell ref="A30:C31"/>
    <mergeCell ref="B32:B33"/>
    <mergeCell ref="C32:C33"/>
    <mergeCell ref="A32:A33"/>
    <mergeCell ref="B40:B42"/>
    <mergeCell ref="A40:A42"/>
    <mergeCell ref="C40:C42"/>
    <mergeCell ref="A35:A37"/>
    <mergeCell ref="B35:B37"/>
    <mergeCell ref="C35:C37"/>
    <mergeCell ref="D66:D67"/>
    <mergeCell ref="A50:C54"/>
    <mergeCell ref="A48:C49"/>
    <mergeCell ref="A58:C62"/>
    <mergeCell ref="B55:C57"/>
    <mergeCell ref="B70:C71"/>
    <mergeCell ref="A70:A71"/>
    <mergeCell ref="A72:C76"/>
    <mergeCell ref="A55:A57"/>
    <mergeCell ref="A64:C65"/>
    <mergeCell ref="B66:C67"/>
    <mergeCell ref="A66:A67"/>
  </mergeCells>
  <conditionalFormatting sqref="J2:N18251">
    <cfRule type="expression" dxfId="2" priority="14">
      <formula>MOD(ROW(),2)=0</formula>
    </cfRule>
    <cfRule type="expression" dxfId="1" priority="15" stopIfTrue="1">
      <formula>MOD(ROW(),2)=1</formula>
    </cfRule>
  </conditionalFormatting>
  <pageMargins left="0.7" right="0.7" top="0.75" bottom="0.75" header="0.3" footer="0.3"/>
  <legacy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expression" priority="13" stopIfTrue="1" id="{5850B54B-895E-2E49-854D-5D2C6E364059}">
            <xm:f>$C$32=Solutions!$B$6</xm:f>
            <x14:dxf>
              <fill>
                <patternFill>
                  <bgColor rgb="FF97DA75"/>
                </patternFill>
              </fill>
            </x14:dxf>
          </x14:cfRule>
          <xm:sqref>A32</xm:sqref>
        </x14:conditionalFormatting>
        <x14:conditionalFormatting xmlns:xm="http://schemas.microsoft.com/office/excel/2006/main">
          <x14:cfRule type="expression" priority="16" stopIfTrue="1" id="{4C5E2AD5-30C3-804E-ABCF-6BE1392C71B3}">
            <xm:f>$C$34=Solutions!$B$7</xm:f>
            <x14:dxf>
              <fill>
                <patternFill>
                  <bgColor rgb="FF97DA75"/>
                </patternFill>
              </fill>
            </x14:dxf>
          </x14:cfRule>
          <xm:sqref>A34</xm:sqref>
        </x14:conditionalFormatting>
        <x14:conditionalFormatting xmlns:xm="http://schemas.microsoft.com/office/excel/2006/main">
          <x14:cfRule type="expression" priority="18" stopIfTrue="1" id="{AD7E9025-FB1D-E443-B8B5-CD4F3C891BB5}">
            <xm:f>ABS($C$35-Solutions!$B$8)&lt;Solutions!$C$8</xm:f>
            <x14:dxf>
              <fill>
                <patternFill>
                  <bgColor rgb="FF97DA75"/>
                </patternFill>
              </fill>
            </x14:dxf>
          </x14:cfRule>
          <xm:sqref>A35</xm:sqref>
        </x14:conditionalFormatting>
        <x14:conditionalFormatting xmlns:xm="http://schemas.microsoft.com/office/excel/2006/main">
          <x14:cfRule type="expression" priority="4" id="{74A35F5C-66F3-2048-AEB2-66A040C03765}">
            <xm:f>ABS($C$38-Solutions!$B$9)&lt;Solutions!$C$9</xm:f>
            <x14:dxf>
              <fill>
                <patternFill>
                  <bgColor rgb="FF97DA75"/>
                </patternFill>
              </fill>
            </x14:dxf>
          </x14:cfRule>
          <xm:sqref>A38</xm:sqref>
        </x14:conditionalFormatting>
        <x14:conditionalFormatting xmlns:xm="http://schemas.microsoft.com/office/excel/2006/main">
          <x14:cfRule type="expression" priority="17" stopIfTrue="1" id="{391C6FFF-4A78-F646-9318-8B85340A7738}">
            <xm:f>$C$39=Solutions!$B$10</xm:f>
            <x14:dxf>
              <fill>
                <patternFill>
                  <bgColor rgb="FF97DA75"/>
                </patternFill>
              </fill>
            </x14:dxf>
          </x14:cfRule>
          <xm:sqref>A39</xm:sqref>
        </x14:conditionalFormatting>
        <x14:conditionalFormatting xmlns:xm="http://schemas.microsoft.com/office/excel/2006/main">
          <x14:cfRule type="expression" priority="3" stopIfTrue="1" id="{B5FEE821-DA88-CD46-A015-CA77B06CDCEF}">
            <xm:f>ABS($C$40-Solutions!$B$11)&lt;Solutions!$C$11</xm:f>
            <x14:dxf>
              <fill>
                <patternFill>
                  <bgColor rgb="FF97DA75"/>
                </patternFill>
              </fill>
            </x14:dxf>
          </x14:cfRule>
          <xm:sqref>A40:A42</xm:sqref>
        </x14:conditionalFormatting>
        <x14:conditionalFormatting xmlns:xm="http://schemas.microsoft.com/office/excel/2006/main">
          <x14:cfRule type="expression" priority="1" stopIfTrue="1" id="{0705AD7D-5298-E045-AEE0-1C5B1CD4C09D}">
            <xm:f>$C$68=Solutions!$B$15</xm:f>
            <x14:dxf>
              <fill>
                <patternFill>
                  <bgColor rgb="FF97DA75"/>
                </patternFill>
              </fill>
            </x14:dxf>
          </x14:cfRule>
          <xm:sqref>A68</xm:sqref>
        </x14:conditionalFormatting>
        <x14:conditionalFormatting xmlns:xm="http://schemas.microsoft.com/office/excel/2006/main">
          <x14:cfRule type="expression" priority="2" id="{95A76E53-619F-1044-8119-A0DC9098FD03}">
            <xm:f>ABS($C$69-Solutions!$B$16)&lt;Solutions!$C$16</xm:f>
            <x14:dxf>
              <fill>
                <patternFill>
                  <bgColor rgb="FF97DA75"/>
                </patternFill>
              </fill>
            </x14:dxf>
          </x14:cfRule>
          <xm:sqref>A69</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C4A24-0EF5-48AE-B424-4DB7253B0BFD}">
  <sheetPr codeName="Sheet4"/>
  <dimension ref="A1:J19"/>
  <sheetViews>
    <sheetView zoomScaleNormal="200" workbookViewId="0"/>
  </sheetViews>
  <sheetFormatPr baseColWidth="10" defaultColWidth="8.6640625" defaultRowHeight="15" customHeight="1"/>
  <cols>
    <col min="1" max="1" width="8.83203125" style="4" bestFit="1" customWidth="1"/>
    <col min="2" max="2" width="21.83203125" style="4" customWidth="1"/>
    <col min="3" max="3" width="13" style="4" customWidth="1"/>
    <col min="4" max="4" width="23" style="21" customWidth="1"/>
    <col min="5" max="5" width="30.5" style="4" customWidth="1"/>
  </cols>
  <sheetData>
    <row r="1" spans="1:10" ht="15" customHeight="1">
      <c r="A1" s="6" t="s">
        <v>117</v>
      </c>
      <c r="B1" s="6" t="s">
        <v>118</v>
      </c>
      <c r="C1" s="6" t="s">
        <v>119</v>
      </c>
      <c r="D1" s="6" t="s">
        <v>128</v>
      </c>
      <c r="E1" s="6" t="s">
        <v>129</v>
      </c>
    </row>
    <row r="2" spans="1:10" ht="15" customHeight="1">
      <c r="A2" s="7">
        <v>1</v>
      </c>
      <c r="B2" s="8" t="str">
        <f>"Summary:"&amp;"6.52611910018250"</f>
        <v>Summary:6.52611910018250</v>
      </c>
      <c r="C2" s="9"/>
      <c r="D2" s="8" t="str">
        <f>"Summary:"&amp;IF(ISBLANK(INDEX(BART_Rides[[#This Row],[Month]],1,1)),"no value",ROUND(AVERAGE(BART_Rides[Month]),4)&amp;SUM(BART_Rides[Month])&amp;COUNT(BART_Rides[Month]))</f>
        <v>Summary:6.52611910018250</v>
      </c>
      <c r="E2" s="8" t="str">
        <f ca="1">IFERROR(_xlfn.FORMULATEXT(INDEX(BART_Rides[[#This Row],[Month]],1,1)),"no formula")</f>
        <v>=MONTH([@Date])</v>
      </c>
      <c r="J2" s="5"/>
    </row>
    <row r="3" spans="1:10" ht="15" customHeight="1">
      <c r="A3" s="7">
        <v>2</v>
      </c>
      <c r="B3" s="8" t="s">
        <v>130</v>
      </c>
      <c r="C3" s="9"/>
      <c r="D3" s="8" t="str">
        <f>"Summary:"&amp;IF(ISBLANK(INDEX(BART_Rides[[#This Row],[DayOfWeek]],1,1)),"no value",ROUND(AVERAGE(BART_Rides[DayOfWeek]),4)&amp;SUM(BART_Rides[DayOfWeek])&amp;COUNT(BART_Rides[DayOfWeek]))</f>
        <v>Summary:4.00277305018250</v>
      </c>
      <c r="E3" s="8" t="str">
        <f ca="1">IFERROR(_xlfn.FORMULATEXT(INDEX(BART_Rides[[#This Row],[DayOfWeek]],1,1)),"no formula")</f>
        <v>=WEEKDAY([@Date],2)</v>
      </c>
    </row>
    <row r="4" spans="1:10" ht="15" customHeight="1">
      <c r="A4" s="7">
        <v>3</v>
      </c>
      <c r="B4" s="8" t="s">
        <v>131</v>
      </c>
      <c r="C4" s="9"/>
      <c r="D4" s="8" t="str">
        <f>"Summary:"&amp;COUNTA(BART_Rides[FirstLetter])</f>
        <v>Summary:18250</v>
      </c>
      <c r="E4" s="8" t="str">
        <f ca="1">IFERROR(_xlfn.FORMULATEXT(INDEX(BART_Rides[[#This Row],[FirstLetter]],1,1)),"no formula")</f>
        <v>=LEFT([@Lines],1)</v>
      </c>
    </row>
    <row r="5" spans="1:10" ht="15" customHeight="1">
      <c r="A5" s="7">
        <v>4</v>
      </c>
      <c r="B5" s="8" t="s">
        <v>132</v>
      </c>
      <c r="C5" s="9"/>
      <c r="D5" s="8" t="str">
        <f>"Summary:"&amp;COUNTIF(BART_Rides[YellowLine],"Yes")&amp;COUNTIF(BART_Rides[YellowLine],"No")</f>
        <v>Summary:124105840</v>
      </c>
      <c r="E5" s="8" t="str">
        <f ca="1">IFERROR(_xlfn.FORMULATEXT(INDEX(BART_Rides[[#This Row],[YellowLine]],1,1)),"no formula")</f>
        <v>=IF([@FirstLetter]="Y","Yes","No")</v>
      </c>
    </row>
    <row r="6" spans="1:10" ht="15" customHeight="1">
      <c r="A6" s="7">
        <v>5</v>
      </c>
      <c r="B6" s="8">
        <v>24583309</v>
      </c>
      <c r="C6" s="8">
        <v>0</v>
      </c>
      <c r="D6" s="8">
        <f>IF(ISBLANK(INDEX('BART Ridership Analysis'!$C$32,1,1)), "no solution", IF(ISERROR(INDEX('BART Ridership Analysis'!$C$32,1,1)), "error in parsing the solution", INDEX('BART Ridership Analysis'!$C$32,1,1)))</f>
        <v>24583309</v>
      </c>
      <c r="E6" s="8" t="str">
        <f ca="1">IFERROR(_xlfn.FORMULATEXT(INDEX('BART Ridership Analysis'!$C$32,1,1)),"no formula")</f>
        <v>=SUM(BART_Rides[TotalPassengers])</v>
      </c>
    </row>
    <row r="7" spans="1:10" ht="15" customHeight="1">
      <c r="A7" s="7">
        <v>6</v>
      </c>
      <c r="B7" s="8">
        <v>20281852</v>
      </c>
      <c r="C7" s="8">
        <v>0</v>
      </c>
      <c r="D7" s="8">
        <f>IF(ISBLANK(INDEX('BART Ridership Analysis'!$C$34,1,1)), "no solution", IF(ISERROR(INDEX('BART Ridership Analysis'!$C$34,1,1)), "error in parsing the solution", INDEX('BART Ridership Analysis'!$C$34,1,1)))</f>
        <v>20281852</v>
      </c>
      <c r="E7" s="8" t="str">
        <f ca="1">IFERROR(_xlfn.FORMULATEXT(INDEX('BART Ridership Analysis'!$C$34,1,1)),"no formula")</f>
        <v>=SUMIF(BART_Rides[DayOfWeek],"&lt;6", BART_Rides[TotalPassengers])</v>
      </c>
    </row>
    <row r="8" spans="1:10" ht="15" customHeight="1">
      <c r="A8" s="7">
        <v>7</v>
      </c>
      <c r="B8" s="8">
        <v>0.82499999999999996</v>
      </c>
      <c r="C8" s="8">
        <v>0.1</v>
      </c>
      <c r="D8" s="8">
        <f>IF(ISBLANK(INDEX('BART Ridership Analysis'!$C$35,1,1)), "no solution", IF(ISERROR(INDEX('BART Ridership Analysis'!$C$35,1,1)), "error in parsing the solution", INDEX('BART Ridership Analysis'!$C$35,1,1)))</f>
        <v>0.82502530477081015</v>
      </c>
      <c r="E8" s="8" t="str">
        <f ca="1">IFERROR(_xlfn.FORMULATEXT(INDEX('BART Ridership Analysis'!$C$35,1,1)),"no formula")</f>
        <v>=C34/C32</v>
      </c>
    </row>
    <row r="9" spans="1:10" ht="15" customHeight="1">
      <c r="A9" s="7">
        <v>8</v>
      </c>
      <c r="B9" s="8">
        <v>0.17499999999999999</v>
      </c>
      <c r="C9" s="8">
        <v>0.1</v>
      </c>
      <c r="D9" s="8">
        <f>IF(ISBLANK(INDEX('BART Ridership Analysis'!$C$38,1,1)), "no solution", IF(ISERROR(INDEX('BART Ridership Analysis'!$C$38,1,1)), "error in parsing the solution", INDEX('BART Ridership Analysis'!$C$38,1,1)))</f>
        <v>0.17497469522918985</v>
      </c>
      <c r="E9" s="8" t="str">
        <f ca="1">IFERROR(_xlfn.FORMULATEXT(INDEX('BART Ridership Analysis'!$C$38,1,1)),"no formula")</f>
        <v>=(C32-C34)/C32</v>
      </c>
    </row>
    <row r="10" spans="1:10" ht="15" customHeight="1">
      <c r="A10" s="7">
        <v>9</v>
      </c>
      <c r="B10" s="8">
        <v>19425399</v>
      </c>
      <c r="C10" s="8">
        <v>0</v>
      </c>
      <c r="D10" s="8">
        <f>IF(ISBLANK(INDEX('BART Ridership Analysis'!$C$39,1,1)), "no solution", IF(ISERROR(INDEX('BART Ridership Analysis'!$C$39,1,1)), "error in parsing the solution", INDEX('BART Ridership Analysis'!$C$39,1,1)))</f>
        <v>19425399</v>
      </c>
      <c r="E10" s="8" t="str">
        <f ca="1">IFERROR(_xlfn.FORMULATEXT(INDEX('BART Ridership Analysis'!$C$39,1,1)),"no formula")</f>
        <v>=SUMIF(BART_Rides[YellowLine], "Yes", BART_Rides[TotalPassengers])</v>
      </c>
    </row>
    <row r="11" spans="1:10" ht="15" customHeight="1">
      <c r="A11" s="7">
        <v>10</v>
      </c>
      <c r="B11" s="8">
        <v>0.79</v>
      </c>
      <c r="C11" s="8">
        <v>0.1</v>
      </c>
      <c r="D11" s="8">
        <f>IF(ISBLANK(INDEX('BART Ridership Analysis'!$C$40,1,1)), "no solution", IF(ISERROR(INDEX('BART Ridership Analysis'!$C$40,1,1)), "error in parsing the solution", INDEX('BART Ridership Analysis'!$C$40,1,1)))</f>
        <v>0.79018650418460756</v>
      </c>
      <c r="E11" s="8" t="str">
        <f ca="1">IFERROR(_xlfn.FORMULATEXT(INDEX('BART Ridership Analysis'!$C$40,1,1)),"no formula")</f>
        <v>=C39/C32</v>
      </c>
    </row>
    <row r="12" spans="1:10" ht="15" customHeight="1">
      <c r="A12" s="7">
        <v>11</v>
      </c>
      <c r="B12" s="22" t="s">
        <v>161</v>
      </c>
      <c r="C12" s="22"/>
      <c r="D12" s="8" t="str">
        <f>IF(ISBLANK(INDEX('BART Ridership Analysis'!$A$50:$C$54,1,1)), "no solution", IF(ISERROR(INDEX('BART Ridership Analysis'!$A$50:$C$54,1,1)), "error in parsing the solution", INDEX('BART Ridership Analysis'!$A$50:$C$54,1,1)))</f>
        <v>The difference could be for a multitude of reasons. For students, appointments and errands, and work, most of these responsibilities end up on a weekday, and need transportation assistance. However, since school and most major appointments are closed over the weekends, there isn't much demand for the rail. Furthermore, most people go on trips over the weekends, which requires a car or plane, not requiring a railway. BART should optimize for both the weekdays and weekends by adding extra service and extra prep time for the weekdays, as they are the busiest. This includes extra staff members, extra security in case if anything goes awry, and extra cleaners to keep the railway safe and clean. For the weekend, the railway could optimize by reducing the amount of staff onboard, as there are a lot less passengers. If you want to increase sales over the weekends you could drop weekend prices and possibly put up signs and locations of events where railways might take customers close to.</v>
      </c>
      <c r="E12" s="22"/>
    </row>
    <row r="13" spans="1:10" ht="15" customHeight="1">
      <c r="A13" s="7">
        <v>12</v>
      </c>
      <c r="B13" s="22" t="s">
        <v>161</v>
      </c>
      <c r="C13" s="22"/>
      <c r="D13" s="8" t="str">
        <f>IF(ISBLANK(INDEX('BART Ridership Analysis'!$A$58:$C$62,1,1)), "no solution", IF(ISERROR(INDEX('BART Ridership Analysis'!$A$58:$C$62,1,1)), "error in parsing the solution", INDEX('BART Ridership Analysis'!$A$58:$C$62,1,1)))</f>
        <v>I would like to evaluate the amount of Yellow Line railways there are as well as the amount of staff, how they run the yellow line stations, if the yellow lines are faster than other lines, as well as what are the most popular yellow line destinations. This could help expand new Yellow Lines and improve others if they are found to be more efficient. However, if it is just a simple case of more yellow lines than not I suggest expanding other lines if the company would like any other lines.</v>
      </c>
      <c r="E13" s="22"/>
    </row>
    <row r="14" spans="1:10" ht="15" customHeight="1">
      <c r="A14" s="7">
        <v>13</v>
      </c>
      <c r="B14" s="8" t="s">
        <v>133</v>
      </c>
      <c r="C14" s="8"/>
      <c r="D14" s="8" t="str">
        <f>"Summary:"&amp;IF(ISBLANK(INDEX(BART_Rides[[#This Row],[Downtown]],1,1)),"no value",COUNTIF(BART_Rides[Downtown],"Yes")&amp;COUNTIF(BART_Rides[Downtown],"No"))</f>
        <v>Summary:146016790</v>
      </c>
      <c r="E14" s="8" t="str">
        <f ca="1">IFERROR(_xlfn.FORMULATEXT(INDEX(BART_Rides[[#This Row],[Downtown]],1,1)),"no formula")</f>
        <v>=IF(OR([@[Station Code]]="EM", [@[Station Code]]="MT", [@[Station Code]]="PL", [@[Station Code]]="CC"), "Yes", "No")</v>
      </c>
    </row>
    <row r="15" spans="1:10" ht="15" customHeight="1">
      <c r="A15" s="7">
        <v>14</v>
      </c>
      <c r="B15" s="22">
        <v>6932181</v>
      </c>
      <c r="C15" s="22">
        <v>0</v>
      </c>
      <c r="D15" s="8">
        <f>IF(ISBLANK(INDEX('BART Ridership Analysis'!$C$68,1,1)), "no solution", IF(ISERROR(INDEX('BART Ridership Analysis'!$C$68,1,1)), "error in parsing the solution", INDEX('BART Ridership Analysis'!$C$68,1,1)))</f>
        <v>6932181</v>
      </c>
      <c r="E15" s="8" t="str">
        <f ca="1">IFERROR(_xlfn.FORMULATEXT(INDEX('BART Ridership Analysis'!$C$68,1,1)),"no formula")</f>
        <v>=SUMIF(BART_Rides[Downtown], "Yes", BART_Rides[TotalPassengers])</v>
      </c>
    </row>
    <row r="16" spans="1:10" ht="15" customHeight="1">
      <c r="A16" s="7">
        <v>15</v>
      </c>
      <c r="B16" s="22">
        <v>0.28199999999999997</v>
      </c>
      <c r="C16" s="22">
        <v>0.1</v>
      </c>
      <c r="D16" s="8">
        <f>IF(ISBLANK(INDEX('BART Ridership Analysis'!$C$69,1,1)), "no solution", IF(ISERROR(INDEX('BART Ridership Analysis'!$C$69,1,1)), "error in parsing the solution", INDEX('BART Ridership Analysis'!$C$69,1,1)))</f>
        <v>0.28198730284844892</v>
      </c>
      <c r="E16" s="8" t="str">
        <f ca="1">IFERROR(_xlfn.FORMULATEXT(INDEX('BART Ridership Analysis'!$C$69,1,1)),"no formula")</f>
        <v>=C68/C32</v>
      </c>
    </row>
    <row r="17" spans="1:5" ht="15" customHeight="1">
      <c r="A17" s="7">
        <v>16</v>
      </c>
      <c r="B17" s="22" t="s">
        <v>161</v>
      </c>
      <c r="C17" s="22"/>
      <c r="D17" s="8" t="str">
        <f>IF(ISBLANK(INDEX('BART Ridership Analysis'!$A$72:$C$76,1,1)), "no solution", IF(ISERROR(INDEX('BART Ridership Analysis'!$A$72:$C$76,1,1)), "error in parsing the solution", INDEX('BART Ridership Analysis'!$A$72:$C$76,1,1)))</f>
        <v>Although the ridership to downtown is only at 28.2%, 28.2% of all 49 stations comes from these 4 downtown stations, which is incredible total passenger volume. If you break down the math, since the rest of the no downtown areas comes around 71.8%, that means each downtown station brings roughly 7.05% (if distributed evenly) while each non-downtown area only brings in around 1.6% (if distributed evenly). Although it is not the majority percentage these stations should have higher prioritization as they have greater total passenger volume. This also means greater service scheduling as there would be more wear and tear on these stations, although that does not mean the other stations should be neglected.</v>
      </c>
      <c r="E17" s="22"/>
    </row>
    <row r="19" spans="1:5" ht="15" customHeight="1">
      <c r="B1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 Dictionary</vt:lpstr>
      <vt:lpstr>BART Ridership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dc:creator>
  <cp:lastModifiedBy>Chase Audrey T Sanders</cp:lastModifiedBy>
  <dcterms:created xsi:type="dcterms:W3CDTF">2022-03-02T23:00:54Z</dcterms:created>
  <dcterms:modified xsi:type="dcterms:W3CDTF">2026-04-14T04:43:44Z</dcterms:modified>
</cp:coreProperties>
</file>